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3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5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6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37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8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40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41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42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43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44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45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46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47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8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49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50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51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52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53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54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Beuth_Hochschule\Eigene_Dateien_Masterthesis\Messdaten_und_Histogramme\07_HTMOL_1500h_Messung\1500h_Kalibriert_mit_0h_Daten\"/>
    </mc:Choice>
  </mc:AlternateContent>
  <bookViews>
    <workbookView xWindow="0" yWindow="0" windowWidth="20490" windowHeight="8955" tabRatio="762" activeTab="1"/>
  </bookViews>
  <sheets>
    <sheet name="Infos" sheetId="296" r:id="rId1"/>
    <sheet name="Ergebnisse" sheetId="4" r:id="rId2"/>
    <sheet name="TDK_FF_ST_oU_01" sheetId="497" r:id="rId3"/>
    <sheet name="TDK_FF_ST_mU_01" sheetId="498" r:id="rId4"/>
    <sheet name="TDK_FF_ST_mU2_01" sheetId="515" r:id="rId5"/>
    <sheet name="TDK_FF_ST_oU_02" sheetId="499" r:id="rId6"/>
    <sheet name="TDK_FF_ST_mU_02" sheetId="500" r:id="rId7"/>
    <sheet name="TDK_FF_ST_mU2_02" sheetId="516" r:id="rId8"/>
    <sheet name="TDK_FF_ST_oU_03" sheetId="501" r:id="rId9"/>
    <sheet name="TDK_FF_ST_mU_03" sheetId="502" r:id="rId10"/>
    <sheet name="TDK_FF_ST_mU2_03" sheetId="517" r:id="rId11"/>
    <sheet name="TDK_FF_ST_oU_04" sheetId="503" r:id="rId12"/>
    <sheet name="TDK_FF_ST_mU_04" sheetId="504" r:id="rId13"/>
    <sheet name="TDK_FF_ST_mU2_04" sheetId="518" r:id="rId14"/>
    <sheet name="TDK_FF_ST_oU_05" sheetId="505" r:id="rId15"/>
    <sheet name="TDK_FF_ST_mU_05" sheetId="506" r:id="rId16"/>
    <sheet name="TDK_FF_ST_mU2_05" sheetId="519" r:id="rId17"/>
    <sheet name="TDK_FF_ST_oU_06" sheetId="507" r:id="rId18"/>
    <sheet name="TDK_FF_ST_mU_06" sheetId="508" r:id="rId19"/>
    <sheet name="TDK_FF_ST_mU2_06" sheetId="520" r:id="rId20"/>
    <sheet name="TDK_FF_ST_oU_07" sheetId="509" r:id="rId21"/>
    <sheet name="TDK_FF_ST_mU_07" sheetId="510" r:id="rId22"/>
    <sheet name="TDK_FF_ST_mU2_07" sheetId="521" r:id="rId23"/>
    <sheet name="TDK_FF_ST_oU_08" sheetId="511" r:id="rId24"/>
    <sheet name="TDK_FF_ST_mU_08" sheetId="512" r:id="rId25"/>
    <sheet name="TDK_FF_ST_mU2_08" sheetId="522" r:id="rId26"/>
    <sheet name="TDK_FF_ST_oU_09" sheetId="513" r:id="rId27"/>
    <sheet name="TDK_FF_ST_mU_09" sheetId="514" r:id="rId28"/>
    <sheet name="TDK_FF_ST_mU2_09" sheetId="523" r:id="rId29"/>
    <sheet name="TDK_KF_ST_15_01" sheetId="524" r:id="rId30"/>
    <sheet name="TDK_KF_ST_15_02" sheetId="525" r:id="rId31"/>
    <sheet name="TDK_KF_ST_15_03" sheetId="526" r:id="rId32"/>
    <sheet name="TDK_KF_ST_22_01" sheetId="527" r:id="rId33"/>
    <sheet name="TDK_KF_ST_22_02" sheetId="528" r:id="rId34"/>
    <sheet name="TDK_KF_ST_22_03" sheetId="529" r:id="rId35"/>
    <sheet name="TDK_KF_ST_09_01" sheetId="530" r:id="rId36"/>
    <sheet name="TDK_KF_ST_09_02" sheetId="531" r:id="rId37"/>
    <sheet name="TDK_KF_ST_09_03" sheetId="532" r:id="rId38"/>
    <sheet name="TDK_KF_ST_25_01" sheetId="533" r:id="rId39"/>
    <sheet name="TDK_KF_ST_25_02" sheetId="534" r:id="rId40"/>
    <sheet name="TDK_KF_ST_25_03" sheetId="535" r:id="rId41"/>
    <sheet name="TDK_KF_ST_13_01" sheetId="536" r:id="rId42"/>
    <sheet name="TDK_KF_ST_13_02" sheetId="537" r:id="rId43"/>
    <sheet name="TDK_KF_ST_13_03" sheetId="538" r:id="rId44"/>
    <sheet name="TDK_KF_ST_21_01" sheetId="539" r:id="rId45"/>
    <sheet name="TDK_KF_ST_21_02" sheetId="540" r:id="rId46"/>
    <sheet name="TDK_KF_ST_21_03" sheetId="541" r:id="rId47"/>
    <sheet name="TDK_KF_ST_02_01" sheetId="542" r:id="rId48"/>
    <sheet name="TDK_KF_ST_02_02" sheetId="543" r:id="rId49"/>
    <sheet name="TDK_KF_ST_02_03" sheetId="544" r:id="rId50"/>
    <sheet name="TDK_KF_ST_06_01" sheetId="545" r:id="rId51"/>
    <sheet name="TDK_KF_ST_06_02" sheetId="546" r:id="rId52"/>
    <sheet name="TDK_KF_ST_06_03" sheetId="547" r:id="rId53"/>
    <sheet name="TDK_KF_ST_03_01" sheetId="548" r:id="rId54"/>
    <sheet name="TDK_KF_ST_03_02" sheetId="549" r:id="rId55"/>
    <sheet name="TDK_KF_ST_03_03" sheetId="550" r:id="rId56"/>
  </sheets>
  <definedNames>
    <definedName name="solver_adj" localSheetId="3" hidden="1">TDK_FF_ST_mU_01!$O$3:$O$6</definedName>
    <definedName name="solver_adj" localSheetId="6" hidden="1">TDK_FF_ST_mU_02!$O$3:$O$6</definedName>
    <definedName name="solver_adj" localSheetId="9" hidden="1">TDK_FF_ST_mU_03!$O$3:$O$6</definedName>
    <definedName name="solver_adj" localSheetId="12" hidden="1">TDK_FF_ST_mU_04!$O$3:$O$6</definedName>
    <definedName name="solver_adj" localSheetId="15" hidden="1">TDK_FF_ST_mU_05!$O$3:$O$6</definedName>
    <definedName name="solver_adj" localSheetId="18" hidden="1">TDK_FF_ST_mU_06!$O$3:$O$6</definedName>
    <definedName name="solver_adj" localSheetId="21" hidden="1">TDK_FF_ST_mU_07!$O$3:$O$6</definedName>
    <definedName name="solver_adj" localSheetId="24" hidden="1">TDK_FF_ST_mU_08!$O$3:$O$6</definedName>
    <definedName name="solver_adj" localSheetId="27" hidden="1">TDK_FF_ST_mU_09!$O$3:$O$6</definedName>
    <definedName name="solver_adj" localSheetId="4" hidden="1">TDK_FF_ST_mU2_01!$O$3:$O$6</definedName>
    <definedName name="solver_adj" localSheetId="7" hidden="1">TDK_FF_ST_mU2_02!$O$3:$O$6</definedName>
    <definedName name="solver_adj" localSheetId="10" hidden="1">TDK_FF_ST_mU2_03!$O$3:$O$6</definedName>
    <definedName name="solver_adj" localSheetId="13" hidden="1">TDK_FF_ST_mU2_04!$O$3:$O$6</definedName>
    <definedName name="solver_adj" localSheetId="16" hidden="1">TDK_FF_ST_mU2_05!$O$3:$O$6</definedName>
    <definedName name="solver_adj" localSheetId="19" hidden="1">TDK_FF_ST_mU2_06!$O$3:$O$6</definedName>
    <definedName name="solver_adj" localSheetId="22" hidden="1">TDK_FF_ST_mU2_07!$O$3:$O$6</definedName>
    <definedName name="solver_adj" localSheetId="25" hidden="1">TDK_FF_ST_mU2_08!$O$3:$O$6</definedName>
    <definedName name="solver_adj" localSheetId="28" hidden="1">TDK_FF_ST_mU2_09!$O$3:$O$6</definedName>
    <definedName name="solver_adj" localSheetId="2" hidden="1">TDK_FF_ST_oU_01!$O$3:$O$6</definedName>
    <definedName name="solver_adj" localSheetId="5" hidden="1">TDK_FF_ST_oU_02!$O$3:$O$6</definedName>
    <definedName name="solver_adj" localSheetId="8" hidden="1">TDK_FF_ST_oU_03!$O$3:$O$6</definedName>
    <definedName name="solver_adj" localSheetId="11" hidden="1">TDK_FF_ST_oU_04!$O$3:$O$6</definedName>
    <definedName name="solver_adj" localSheetId="14" hidden="1">TDK_FF_ST_oU_05!$O$3:$O$6</definedName>
    <definedName name="solver_adj" localSheetId="17" hidden="1">TDK_FF_ST_oU_06!$O$3:$O$6</definedName>
    <definedName name="solver_adj" localSheetId="20" hidden="1">TDK_FF_ST_oU_07!$O$3:$O$6</definedName>
    <definedName name="solver_adj" localSheetId="23" hidden="1">TDK_FF_ST_oU_08!$O$3:$O$6</definedName>
    <definedName name="solver_adj" localSheetId="26" hidden="1">TDK_FF_ST_oU_09!$O$3:$O$6</definedName>
    <definedName name="solver_adj" localSheetId="47" hidden="1">TDK_KF_ST_02_01!$O$9:$O$12</definedName>
    <definedName name="solver_adj" localSheetId="48" hidden="1">TDK_KF_ST_02_02!$O$9:$O$12</definedName>
    <definedName name="solver_adj" localSheetId="49" hidden="1">TDK_KF_ST_02_03!$O$9:$O$12</definedName>
    <definedName name="solver_adj" localSheetId="53" hidden="1">TDK_KF_ST_03_01!$O$9:$O$12</definedName>
    <definedName name="solver_adj" localSheetId="54" hidden="1">TDK_KF_ST_03_02!$O$9:$O$12</definedName>
    <definedName name="solver_adj" localSheetId="55" hidden="1">TDK_KF_ST_03_03!$O$9:$O$12</definedName>
    <definedName name="solver_adj" localSheetId="50" hidden="1">TDK_KF_ST_06_01!$O$9:$O$12</definedName>
    <definedName name="solver_adj" localSheetId="51" hidden="1">TDK_KF_ST_06_02!$O$9:$O$12</definedName>
    <definedName name="solver_adj" localSheetId="52" hidden="1">TDK_KF_ST_06_03!$O$9:$O$12</definedName>
    <definedName name="solver_adj" localSheetId="35" hidden="1">TDK_KF_ST_09_01!$O$9:$O$12</definedName>
    <definedName name="solver_adj" localSheetId="36" hidden="1">TDK_KF_ST_09_02!$O$9:$O$12</definedName>
    <definedName name="solver_adj" localSheetId="37" hidden="1">TDK_KF_ST_09_03!$O$9:$O$12</definedName>
    <definedName name="solver_adj" localSheetId="41" hidden="1">TDK_KF_ST_13_01!$O$9:$O$12</definedName>
    <definedName name="solver_adj" localSheetId="42" hidden="1">TDK_KF_ST_13_02!$O$9:$O$12</definedName>
    <definedName name="solver_adj" localSheetId="43" hidden="1">TDK_KF_ST_13_03!$O$9:$O$12</definedName>
    <definedName name="solver_adj" localSheetId="29" hidden="1">TDK_KF_ST_15_01!$O$9:$O$12</definedName>
    <definedName name="solver_adj" localSheetId="30" hidden="1">TDK_KF_ST_15_02!$O$9:$O$12</definedName>
    <definedName name="solver_adj" localSheetId="31" hidden="1">TDK_KF_ST_15_03!$O$9:$O$12</definedName>
    <definedName name="solver_adj" localSheetId="44" hidden="1">TDK_KF_ST_21_01!$O$9:$O$12</definedName>
    <definedName name="solver_adj" localSheetId="45" hidden="1">TDK_KF_ST_21_02!$O$9:$O$12</definedName>
    <definedName name="solver_adj" localSheetId="46" hidden="1">TDK_KF_ST_21_03!$O$9:$O$12</definedName>
    <definedName name="solver_adj" localSheetId="32" hidden="1">TDK_KF_ST_22_01!$O$9:$O$12</definedName>
    <definedName name="solver_adj" localSheetId="33" hidden="1">TDK_KF_ST_22_02!$O$9:$O$12</definedName>
    <definedName name="solver_adj" localSheetId="34" hidden="1">TDK_KF_ST_22_03!$O$9:$O$12</definedName>
    <definedName name="solver_adj" localSheetId="38" hidden="1">TDK_KF_ST_25_01!$O$9:$O$12</definedName>
    <definedName name="solver_adj" localSheetId="39" hidden="1">TDK_KF_ST_25_02!$O$9:$O$12</definedName>
    <definedName name="solver_adj" localSheetId="40" hidden="1">TDK_KF_ST_25_03!$O$9:$O$12</definedName>
    <definedName name="solver_cvg" localSheetId="3" hidden="1">0.0001</definedName>
    <definedName name="solver_cvg" localSheetId="6" hidden="1">0.0001</definedName>
    <definedName name="solver_cvg" localSheetId="9" hidden="1">0.0001</definedName>
    <definedName name="solver_cvg" localSheetId="12" hidden="1">0.0001</definedName>
    <definedName name="solver_cvg" localSheetId="15" hidden="1">0.0001</definedName>
    <definedName name="solver_cvg" localSheetId="18" hidden="1">0.0001</definedName>
    <definedName name="solver_cvg" localSheetId="21" hidden="1">0.0001</definedName>
    <definedName name="solver_cvg" localSheetId="24" hidden="1">0.0001</definedName>
    <definedName name="solver_cvg" localSheetId="27" hidden="1">0.0001</definedName>
    <definedName name="solver_cvg" localSheetId="4" hidden="1">0.0001</definedName>
    <definedName name="solver_cvg" localSheetId="7" hidden="1">0.0001</definedName>
    <definedName name="solver_cvg" localSheetId="10" hidden="1">0.0001</definedName>
    <definedName name="solver_cvg" localSheetId="13" hidden="1">0.0001</definedName>
    <definedName name="solver_cvg" localSheetId="16" hidden="1">0.0001</definedName>
    <definedName name="solver_cvg" localSheetId="19" hidden="1">0.0001</definedName>
    <definedName name="solver_cvg" localSheetId="22" hidden="1">0.0001</definedName>
    <definedName name="solver_cvg" localSheetId="25" hidden="1">0.0001</definedName>
    <definedName name="solver_cvg" localSheetId="28" hidden="1">0.0001</definedName>
    <definedName name="solver_cvg" localSheetId="2" hidden="1">0.0001</definedName>
    <definedName name="solver_cvg" localSheetId="5" hidden="1">0.0001</definedName>
    <definedName name="solver_cvg" localSheetId="8" hidden="1">0.0001</definedName>
    <definedName name="solver_cvg" localSheetId="11" hidden="1">0.0001</definedName>
    <definedName name="solver_cvg" localSheetId="14" hidden="1">0.0001</definedName>
    <definedName name="solver_cvg" localSheetId="17" hidden="1">0.0001</definedName>
    <definedName name="solver_cvg" localSheetId="20" hidden="1">0.0001</definedName>
    <definedName name="solver_cvg" localSheetId="23" hidden="1">0.0001</definedName>
    <definedName name="solver_cvg" localSheetId="2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3" hidden="1">0.0001</definedName>
    <definedName name="solver_cvg" localSheetId="54" hidden="1">0.0001</definedName>
    <definedName name="solver_cvg" localSheetId="55" hidden="1">0.0001</definedName>
    <definedName name="solver_cvg" localSheetId="50" hidden="1">0.0001</definedName>
    <definedName name="solver_cvg" localSheetId="51" hidden="1">0.0001</definedName>
    <definedName name="solver_cvg" localSheetId="52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41" hidden="1">0.0001</definedName>
    <definedName name="solver_cvg" localSheetId="42" hidden="1">0.0001</definedName>
    <definedName name="solver_cvg" localSheetId="43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drv" localSheetId="3" hidden="1">1</definedName>
    <definedName name="solver_drv" localSheetId="6" hidden="1">1</definedName>
    <definedName name="solver_drv" localSheetId="9" hidden="1">1</definedName>
    <definedName name="solver_drv" localSheetId="12" hidden="1">1</definedName>
    <definedName name="solver_drv" localSheetId="15" hidden="1">1</definedName>
    <definedName name="solver_drv" localSheetId="18" hidden="1">1</definedName>
    <definedName name="solver_drv" localSheetId="21" hidden="1">1</definedName>
    <definedName name="solver_drv" localSheetId="24" hidden="1">1</definedName>
    <definedName name="solver_drv" localSheetId="27" hidden="1">1</definedName>
    <definedName name="solver_drv" localSheetId="4" hidden="1">1</definedName>
    <definedName name="solver_drv" localSheetId="7" hidden="1">1</definedName>
    <definedName name="solver_drv" localSheetId="10" hidden="1">1</definedName>
    <definedName name="solver_drv" localSheetId="13" hidden="1">1</definedName>
    <definedName name="solver_drv" localSheetId="16" hidden="1">1</definedName>
    <definedName name="solver_drv" localSheetId="19" hidden="1">1</definedName>
    <definedName name="solver_drv" localSheetId="22" hidden="1">1</definedName>
    <definedName name="solver_drv" localSheetId="25" hidden="1">1</definedName>
    <definedName name="solver_drv" localSheetId="28" hidden="1">1</definedName>
    <definedName name="solver_drv" localSheetId="2" hidden="1">1</definedName>
    <definedName name="solver_drv" localSheetId="5" hidden="1">1</definedName>
    <definedName name="solver_drv" localSheetId="8" hidden="1">1</definedName>
    <definedName name="solver_drv" localSheetId="11" hidden="1">1</definedName>
    <definedName name="solver_drv" localSheetId="14" hidden="1">1</definedName>
    <definedName name="solver_drv" localSheetId="17" hidden="1">1</definedName>
    <definedName name="solver_drv" localSheetId="20" hidden="1">1</definedName>
    <definedName name="solver_drv" localSheetId="23" hidden="1">1</definedName>
    <definedName name="solver_drv" localSheetId="2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3" hidden="1">1</definedName>
    <definedName name="solver_drv" localSheetId="54" hidden="1">1</definedName>
    <definedName name="solver_drv" localSheetId="55" hidden="1">1</definedName>
    <definedName name="solver_drv" localSheetId="50" hidden="1">1</definedName>
    <definedName name="solver_drv" localSheetId="51" hidden="1">1</definedName>
    <definedName name="solver_drv" localSheetId="52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41" hidden="1">1</definedName>
    <definedName name="solver_drv" localSheetId="42" hidden="1">1</definedName>
    <definedName name="solver_drv" localSheetId="43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eng" localSheetId="3" hidden="1">1</definedName>
    <definedName name="solver_eng" localSheetId="6" hidden="1">1</definedName>
    <definedName name="solver_eng" localSheetId="9" hidden="1">1</definedName>
    <definedName name="solver_eng" localSheetId="12" hidden="1">1</definedName>
    <definedName name="solver_eng" localSheetId="15" hidden="1">1</definedName>
    <definedName name="solver_eng" localSheetId="18" hidden="1">1</definedName>
    <definedName name="solver_eng" localSheetId="21" hidden="1">1</definedName>
    <definedName name="solver_eng" localSheetId="24" hidden="1">1</definedName>
    <definedName name="solver_eng" localSheetId="27" hidden="1">1</definedName>
    <definedName name="solver_eng" localSheetId="4" hidden="1">1</definedName>
    <definedName name="solver_eng" localSheetId="7" hidden="1">1</definedName>
    <definedName name="solver_eng" localSheetId="10" hidden="1">1</definedName>
    <definedName name="solver_eng" localSheetId="13" hidden="1">1</definedName>
    <definedName name="solver_eng" localSheetId="16" hidden="1">1</definedName>
    <definedName name="solver_eng" localSheetId="19" hidden="1">1</definedName>
    <definedName name="solver_eng" localSheetId="22" hidden="1">1</definedName>
    <definedName name="solver_eng" localSheetId="25" hidden="1">1</definedName>
    <definedName name="solver_eng" localSheetId="28" hidden="1">1</definedName>
    <definedName name="solver_eng" localSheetId="2" hidden="1">1</definedName>
    <definedName name="solver_eng" localSheetId="5" hidden="1">1</definedName>
    <definedName name="solver_eng" localSheetId="8" hidden="1">1</definedName>
    <definedName name="solver_eng" localSheetId="11" hidden="1">1</definedName>
    <definedName name="solver_eng" localSheetId="14" hidden="1">1</definedName>
    <definedName name="solver_eng" localSheetId="17" hidden="1">1</definedName>
    <definedName name="solver_eng" localSheetId="20" hidden="1">1</definedName>
    <definedName name="solver_eng" localSheetId="23" hidden="1">1</definedName>
    <definedName name="solver_eng" localSheetId="26" hidden="1">1</definedName>
    <definedName name="solver_eng" localSheetId="47" hidden="1">1</definedName>
    <definedName name="solver_eng" localSheetId="48" hidden="1">1</definedName>
    <definedName name="solver_eng" localSheetId="49" hidden="1">1</definedName>
    <definedName name="solver_eng" localSheetId="53" hidden="1">1</definedName>
    <definedName name="solver_eng" localSheetId="54" hidden="1">1</definedName>
    <definedName name="solver_eng" localSheetId="55" hidden="1">1</definedName>
    <definedName name="solver_eng" localSheetId="50" hidden="1">1</definedName>
    <definedName name="solver_eng" localSheetId="51" hidden="1">1</definedName>
    <definedName name="solver_eng" localSheetId="52" hidden="1">1</definedName>
    <definedName name="solver_eng" localSheetId="35" hidden="1">1</definedName>
    <definedName name="solver_eng" localSheetId="36" hidden="1">1</definedName>
    <definedName name="solver_eng" localSheetId="37" hidden="1">1</definedName>
    <definedName name="solver_eng" localSheetId="41" hidden="1">1</definedName>
    <definedName name="solver_eng" localSheetId="42" hidden="1">1</definedName>
    <definedName name="solver_eng" localSheetId="43" hidden="1">1</definedName>
    <definedName name="solver_eng" localSheetId="29" hidden="1">1</definedName>
    <definedName name="solver_eng" localSheetId="30" hidden="1">1</definedName>
    <definedName name="solver_eng" localSheetId="31" hidden="1">1</definedName>
    <definedName name="solver_eng" localSheetId="44" hidden="1">1</definedName>
    <definedName name="solver_eng" localSheetId="45" hidden="1">1</definedName>
    <definedName name="solver_eng" localSheetId="46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38" hidden="1">1</definedName>
    <definedName name="solver_eng" localSheetId="39" hidden="1">1</definedName>
    <definedName name="solver_eng" localSheetId="40" hidden="1">1</definedName>
    <definedName name="solver_est" localSheetId="3" hidden="1">1</definedName>
    <definedName name="solver_est" localSheetId="6" hidden="1">1</definedName>
    <definedName name="solver_est" localSheetId="9" hidden="1">1</definedName>
    <definedName name="solver_est" localSheetId="12" hidden="1">1</definedName>
    <definedName name="solver_est" localSheetId="15" hidden="1">1</definedName>
    <definedName name="solver_est" localSheetId="18" hidden="1">1</definedName>
    <definedName name="solver_est" localSheetId="21" hidden="1">1</definedName>
    <definedName name="solver_est" localSheetId="24" hidden="1">1</definedName>
    <definedName name="solver_est" localSheetId="27" hidden="1">1</definedName>
    <definedName name="solver_est" localSheetId="4" hidden="1">1</definedName>
    <definedName name="solver_est" localSheetId="7" hidden="1">1</definedName>
    <definedName name="solver_est" localSheetId="10" hidden="1">1</definedName>
    <definedName name="solver_est" localSheetId="13" hidden="1">1</definedName>
    <definedName name="solver_est" localSheetId="16" hidden="1">1</definedName>
    <definedName name="solver_est" localSheetId="19" hidden="1">1</definedName>
    <definedName name="solver_est" localSheetId="22" hidden="1">1</definedName>
    <definedName name="solver_est" localSheetId="25" hidden="1">1</definedName>
    <definedName name="solver_est" localSheetId="28" hidden="1">1</definedName>
    <definedName name="solver_est" localSheetId="2" hidden="1">1</definedName>
    <definedName name="solver_est" localSheetId="5" hidden="1">1</definedName>
    <definedName name="solver_est" localSheetId="8" hidden="1">1</definedName>
    <definedName name="solver_est" localSheetId="11" hidden="1">1</definedName>
    <definedName name="solver_est" localSheetId="14" hidden="1">1</definedName>
    <definedName name="solver_est" localSheetId="17" hidden="1">1</definedName>
    <definedName name="solver_est" localSheetId="20" hidden="1">1</definedName>
    <definedName name="solver_est" localSheetId="23" hidden="1">1</definedName>
    <definedName name="solver_est" localSheetId="2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3" hidden="1">1</definedName>
    <definedName name="solver_est" localSheetId="54" hidden="1">1</definedName>
    <definedName name="solver_est" localSheetId="55" hidden="1">1</definedName>
    <definedName name="solver_est" localSheetId="50" hidden="1">1</definedName>
    <definedName name="solver_est" localSheetId="51" hidden="1">1</definedName>
    <definedName name="solver_est" localSheetId="52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41" hidden="1">1</definedName>
    <definedName name="solver_est" localSheetId="42" hidden="1">1</definedName>
    <definedName name="solver_est" localSheetId="43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itr" localSheetId="3" hidden="1">2147483647</definedName>
    <definedName name="solver_itr" localSheetId="6" hidden="1">2147483647</definedName>
    <definedName name="solver_itr" localSheetId="9" hidden="1">2147483647</definedName>
    <definedName name="solver_itr" localSheetId="12" hidden="1">2147483647</definedName>
    <definedName name="solver_itr" localSheetId="15" hidden="1">2147483647</definedName>
    <definedName name="solver_itr" localSheetId="18" hidden="1">2147483647</definedName>
    <definedName name="solver_itr" localSheetId="21" hidden="1">2147483647</definedName>
    <definedName name="solver_itr" localSheetId="24" hidden="1">2147483647</definedName>
    <definedName name="solver_itr" localSheetId="27" hidden="1">2147483647</definedName>
    <definedName name="solver_itr" localSheetId="4" hidden="1">2147483647</definedName>
    <definedName name="solver_itr" localSheetId="7" hidden="1">2147483647</definedName>
    <definedName name="solver_itr" localSheetId="10" hidden="1">2147483647</definedName>
    <definedName name="solver_itr" localSheetId="13" hidden="1">2147483647</definedName>
    <definedName name="solver_itr" localSheetId="16" hidden="1">2147483647</definedName>
    <definedName name="solver_itr" localSheetId="19" hidden="1">2147483647</definedName>
    <definedName name="solver_itr" localSheetId="22" hidden="1">2147483647</definedName>
    <definedName name="solver_itr" localSheetId="25" hidden="1">2147483647</definedName>
    <definedName name="solver_itr" localSheetId="28" hidden="1">2147483647</definedName>
    <definedName name="solver_itr" localSheetId="2" hidden="1">2147483647</definedName>
    <definedName name="solver_itr" localSheetId="5" hidden="1">2147483647</definedName>
    <definedName name="solver_itr" localSheetId="8" hidden="1">2147483647</definedName>
    <definedName name="solver_itr" localSheetId="11" hidden="1">2147483647</definedName>
    <definedName name="solver_itr" localSheetId="14" hidden="1">2147483647</definedName>
    <definedName name="solver_itr" localSheetId="17" hidden="1">2147483647</definedName>
    <definedName name="solver_itr" localSheetId="20" hidden="1">2147483647</definedName>
    <definedName name="solver_itr" localSheetId="23" hidden="1">2147483647</definedName>
    <definedName name="solver_itr" localSheetId="26" hidden="1">2147483647</definedName>
    <definedName name="solver_itr" localSheetId="47" hidden="1">2147483647</definedName>
    <definedName name="solver_itr" localSheetId="48" hidden="1">2147483647</definedName>
    <definedName name="solver_itr" localSheetId="49" hidden="1">2147483647</definedName>
    <definedName name="solver_itr" localSheetId="53" hidden="1">2147483647</definedName>
    <definedName name="solver_itr" localSheetId="54" hidden="1">2147483647</definedName>
    <definedName name="solver_itr" localSheetId="55" hidden="1">2147483647</definedName>
    <definedName name="solver_itr" localSheetId="50" hidden="1">2147483647</definedName>
    <definedName name="solver_itr" localSheetId="51" hidden="1">2147483647</definedName>
    <definedName name="solver_itr" localSheetId="52" hidden="1">2147483647</definedName>
    <definedName name="solver_itr" localSheetId="35" hidden="1">2147483647</definedName>
    <definedName name="solver_itr" localSheetId="36" hidden="1">2147483647</definedName>
    <definedName name="solver_itr" localSheetId="37" hidden="1">2147483647</definedName>
    <definedName name="solver_itr" localSheetId="41" hidden="1">2147483647</definedName>
    <definedName name="solver_itr" localSheetId="42" hidden="1">2147483647</definedName>
    <definedName name="solver_itr" localSheetId="43" hidden="1">2147483647</definedName>
    <definedName name="solver_itr" localSheetId="29" hidden="1">2147483647</definedName>
    <definedName name="solver_itr" localSheetId="30" hidden="1">2147483647</definedName>
    <definedName name="solver_itr" localSheetId="31" hidden="1">2147483647</definedName>
    <definedName name="solver_itr" localSheetId="44" hidden="1">2147483647</definedName>
    <definedName name="solver_itr" localSheetId="45" hidden="1">2147483647</definedName>
    <definedName name="solver_itr" localSheetId="46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38" hidden="1">2147483647</definedName>
    <definedName name="solver_itr" localSheetId="39" hidden="1">2147483647</definedName>
    <definedName name="solver_itr" localSheetId="40" hidden="1">2147483647</definedName>
    <definedName name="solver_mip" localSheetId="3" hidden="1">2147483647</definedName>
    <definedName name="solver_mip" localSheetId="6" hidden="1">2147483647</definedName>
    <definedName name="solver_mip" localSheetId="9" hidden="1">2147483647</definedName>
    <definedName name="solver_mip" localSheetId="12" hidden="1">2147483647</definedName>
    <definedName name="solver_mip" localSheetId="15" hidden="1">2147483647</definedName>
    <definedName name="solver_mip" localSheetId="18" hidden="1">2147483647</definedName>
    <definedName name="solver_mip" localSheetId="21" hidden="1">2147483647</definedName>
    <definedName name="solver_mip" localSheetId="24" hidden="1">2147483647</definedName>
    <definedName name="solver_mip" localSheetId="27" hidden="1">2147483647</definedName>
    <definedName name="solver_mip" localSheetId="4" hidden="1">2147483647</definedName>
    <definedName name="solver_mip" localSheetId="7" hidden="1">2147483647</definedName>
    <definedName name="solver_mip" localSheetId="10" hidden="1">2147483647</definedName>
    <definedName name="solver_mip" localSheetId="13" hidden="1">2147483647</definedName>
    <definedName name="solver_mip" localSheetId="16" hidden="1">2147483647</definedName>
    <definedName name="solver_mip" localSheetId="19" hidden="1">2147483647</definedName>
    <definedName name="solver_mip" localSheetId="22" hidden="1">2147483647</definedName>
    <definedName name="solver_mip" localSheetId="25" hidden="1">2147483647</definedName>
    <definedName name="solver_mip" localSheetId="28" hidden="1">2147483647</definedName>
    <definedName name="solver_mip" localSheetId="2" hidden="1">2147483647</definedName>
    <definedName name="solver_mip" localSheetId="5" hidden="1">2147483647</definedName>
    <definedName name="solver_mip" localSheetId="8" hidden="1">2147483647</definedName>
    <definedName name="solver_mip" localSheetId="11" hidden="1">2147483647</definedName>
    <definedName name="solver_mip" localSheetId="14" hidden="1">2147483647</definedName>
    <definedName name="solver_mip" localSheetId="17" hidden="1">2147483647</definedName>
    <definedName name="solver_mip" localSheetId="20" hidden="1">2147483647</definedName>
    <definedName name="solver_mip" localSheetId="23" hidden="1">2147483647</definedName>
    <definedName name="solver_mip" localSheetId="26" hidden="1">2147483647</definedName>
    <definedName name="solver_mip" localSheetId="47" hidden="1">2147483647</definedName>
    <definedName name="solver_mip" localSheetId="48" hidden="1">2147483647</definedName>
    <definedName name="solver_mip" localSheetId="49" hidden="1">2147483647</definedName>
    <definedName name="solver_mip" localSheetId="53" hidden="1">2147483647</definedName>
    <definedName name="solver_mip" localSheetId="54" hidden="1">2147483647</definedName>
    <definedName name="solver_mip" localSheetId="55" hidden="1">2147483647</definedName>
    <definedName name="solver_mip" localSheetId="50" hidden="1">2147483647</definedName>
    <definedName name="solver_mip" localSheetId="51" hidden="1">2147483647</definedName>
    <definedName name="solver_mip" localSheetId="52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41" hidden="1">2147483647</definedName>
    <definedName name="solver_mip" localSheetId="42" hidden="1">2147483647</definedName>
    <definedName name="solver_mip" localSheetId="43" hidden="1">2147483647</definedName>
    <definedName name="solver_mip" localSheetId="29" hidden="1">2147483647</definedName>
    <definedName name="solver_mip" localSheetId="30" hidden="1">2147483647</definedName>
    <definedName name="solver_mip" localSheetId="31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ni" localSheetId="3" hidden="1">30</definedName>
    <definedName name="solver_mni" localSheetId="6" hidden="1">30</definedName>
    <definedName name="solver_mni" localSheetId="9" hidden="1">30</definedName>
    <definedName name="solver_mni" localSheetId="12" hidden="1">30</definedName>
    <definedName name="solver_mni" localSheetId="15" hidden="1">30</definedName>
    <definedName name="solver_mni" localSheetId="18" hidden="1">30</definedName>
    <definedName name="solver_mni" localSheetId="21" hidden="1">30</definedName>
    <definedName name="solver_mni" localSheetId="24" hidden="1">30</definedName>
    <definedName name="solver_mni" localSheetId="27" hidden="1">30</definedName>
    <definedName name="solver_mni" localSheetId="4" hidden="1">30</definedName>
    <definedName name="solver_mni" localSheetId="7" hidden="1">30</definedName>
    <definedName name="solver_mni" localSheetId="10" hidden="1">30</definedName>
    <definedName name="solver_mni" localSheetId="13" hidden="1">30</definedName>
    <definedName name="solver_mni" localSheetId="16" hidden="1">30</definedName>
    <definedName name="solver_mni" localSheetId="19" hidden="1">30</definedName>
    <definedName name="solver_mni" localSheetId="22" hidden="1">30</definedName>
    <definedName name="solver_mni" localSheetId="25" hidden="1">30</definedName>
    <definedName name="solver_mni" localSheetId="28" hidden="1">30</definedName>
    <definedName name="solver_mni" localSheetId="2" hidden="1">30</definedName>
    <definedName name="solver_mni" localSheetId="5" hidden="1">30</definedName>
    <definedName name="solver_mni" localSheetId="8" hidden="1">30</definedName>
    <definedName name="solver_mni" localSheetId="11" hidden="1">30</definedName>
    <definedName name="solver_mni" localSheetId="14" hidden="1">30</definedName>
    <definedName name="solver_mni" localSheetId="17" hidden="1">30</definedName>
    <definedName name="solver_mni" localSheetId="20" hidden="1">30</definedName>
    <definedName name="solver_mni" localSheetId="23" hidden="1">30</definedName>
    <definedName name="solver_mni" localSheetId="26" hidden="1">30</definedName>
    <definedName name="solver_mni" localSheetId="47" hidden="1">30</definedName>
    <definedName name="solver_mni" localSheetId="48" hidden="1">30</definedName>
    <definedName name="solver_mni" localSheetId="49" hidden="1">30</definedName>
    <definedName name="solver_mni" localSheetId="53" hidden="1">30</definedName>
    <definedName name="solver_mni" localSheetId="54" hidden="1">30</definedName>
    <definedName name="solver_mni" localSheetId="55" hidden="1">30</definedName>
    <definedName name="solver_mni" localSheetId="50" hidden="1">30</definedName>
    <definedName name="solver_mni" localSheetId="51" hidden="1">30</definedName>
    <definedName name="solver_mni" localSheetId="52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41" hidden="1">30</definedName>
    <definedName name="solver_mni" localSheetId="42" hidden="1">30</definedName>
    <definedName name="solver_mni" localSheetId="43" hidden="1">30</definedName>
    <definedName name="solver_mni" localSheetId="29" hidden="1">30</definedName>
    <definedName name="solver_mni" localSheetId="30" hidden="1">30</definedName>
    <definedName name="solver_mni" localSheetId="31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rt" localSheetId="3" hidden="1">0.075</definedName>
    <definedName name="solver_mrt" localSheetId="6" hidden="1">0.075</definedName>
    <definedName name="solver_mrt" localSheetId="9" hidden="1">0.075</definedName>
    <definedName name="solver_mrt" localSheetId="12" hidden="1">0.075</definedName>
    <definedName name="solver_mrt" localSheetId="15" hidden="1">0.075</definedName>
    <definedName name="solver_mrt" localSheetId="18" hidden="1">0.075</definedName>
    <definedName name="solver_mrt" localSheetId="21" hidden="1">0.075</definedName>
    <definedName name="solver_mrt" localSheetId="24" hidden="1">0.075</definedName>
    <definedName name="solver_mrt" localSheetId="27" hidden="1">0.075</definedName>
    <definedName name="solver_mrt" localSheetId="4" hidden="1">0.075</definedName>
    <definedName name="solver_mrt" localSheetId="7" hidden="1">0.075</definedName>
    <definedName name="solver_mrt" localSheetId="10" hidden="1">0.075</definedName>
    <definedName name="solver_mrt" localSheetId="13" hidden="1">0.075</definedName>
    <definedName name="solver_mrt" localSheetId="16" hidden="1">0.075</definedName>
    <definedName name="solver_mrt" localSheetId="19" hidden="1">0.075</definedName>
    <definedName name="solver_mrt" localSheetId="22" hidden="1">0.075</definedName>
    <definedName name="solver_mrt" localSheetId="25" hidden="1">0.075</definedName>
    <definedName name="solver_mrt" localSheetId="28" hidden="1">0.075</definedName>
    <definedName name="solver_mrt" localSheetId="2" hidden="1">0.075</definedName>
    <definedName name="solver_mrt" localSheetId="5" hidden="1">0.075</definedName>
    <definedName name="solver_mrt" localSheetId="8" hidden="1">0.075</definedName>
    <definedName name="solver_mrt" localSheetId="11" hidden="1">0.075</definedName>
    <definedName name="solver_mrt" localSheetId="14" hidden="1">0.075</definedName>
    <definedName name="solver_mrt" localSheetId="17" hidden="1">0.075</definedName>
    <definedName name="solver_mrt" localSheetId="20" hidden="1">0.075</definedName>
    <definedName name="solver_mrt" localSheetId="23" hidden="1">0.075</definedName>
    <definedName name="solver_mrt" localSheetId="26" hidden="1">0.075</definedName>
    <definedName name="solver_mrt" localSheetId="47" hidden="1">0.075</definedName>
    <definedName name="solver_mrt" localSheetId="48" hidden="1">0.075</definedName>
    <definedName name="solver_mrt" localSheetId="49" hidden="1">0.075</definedName>
    <definedName name="solver_mrt" localSheetId="53" hidden="1">0.075</definedName>
    <definedName name="solver_mrt" localSheetId="54" hidden="1">0.075</definedName>
    <definedName name="solver_mrt" localSheetId="55" hidden="1">0.075</definedName>
    <definedName name="solver_mrt" localSheetId="50" hidden="1">0.075</definedName>
    <definedName name="solver_mrt" localSheetId="51" hidden="1">0.075</definedName>
    <definedName name="solver_mrt" localSheetId="52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41" hidden="1">0.075</definedName>
    <definedName name="solver_mrt" localSheetId="42" hidden="1">0.075</definedName>
    <definedName name="solver_mrt" localSheetId="43" hidden="1">0.075</definedName>
    <definedName name="solver_mrt" localSheetId="29" hidden="1">0.075</definedName>
    <definedName name="solver_mrt" localSheetId="30" hidden="1">0.075</definedName>
    <definedName name="solver_mrt" localSheetId="31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sl" localSheetId="3" hidden="1">2</definedName>
    <definedName name="solver_msl" localSheetId="6" hidden="1">2</definedName>
    <definedName name="solver_msl" localSheetId="9" hidden="1">2</definedName>
    <definedName name="solver_msl" localSheetId="12" hidden="1">2</definedName>
    <definedName name="solver_msl" localSheetId="15" hidden="1">2</definedName>
    <definedName name="solver_msl" localSheetId="18" hidden="1">2</definedName>
    <definedName name="solver_msl" localSheetId="21" hidden="1">2</definedName>
    <definedName name="solver_msl" localSheetId="24" hidden="1">2</definedName>
    <definedName name="solver_msl" localSheetId="27" hidden="1">2</definedName>
    <definedName name="solver_msl" localSheetId="4" hidden="1">2</definedName>
    <definedName name="solver_msl" localSheetId="7" hidden="1">2</definedName>
    <definedName name="solver_msl" localSheetId="10" hidden="1">2</definedName>
    <definedName name="solver_msl" localSheetId="13" hidden="1">2</definedName>
    <definedName name="solver_msl" localSheetId="16" hidden="1">2</definedName>
    <definedName name="solver_msl" localSheetId="19" hidden="1">2</definedName>
    <definedName name="solver_msl" localSheetId="22" hidden="1">2</definedName>
    <definedName name="solver_msl" localSheetId="25" hidden="1">2</definedName>
    <definedName name="solver_msl" localSheetId="28" hidden="1">2</definedName>
    <definedName name="solver_msl" localSheetId="2" hidden="1">2</definedName>
    <definedName name="solver_msl" localSheetId="5" hidden="1">2</definedName>
    <definedName name="solver_msl" localSheetId="8" hidden="1">2</definedName>
    <definedName name="solver_msl" localSheetId="11" hidden="1">2</definedName>
    <definedName name="solver_msl" localSheetId="14" hidden="1">2</definedName>
    <definedName name="solver_msl" localSheetId="17" hidden="1">2</definedName>
    <definedName name="solver_msl" localSheetId="20" hidden="1">2</definedName>
    <definedName name="solver_msl" localSheetId="23" hidden="1">2</definedName>
    <definedName name="solver_msl" localSheetId="26" hidden="1">2</definedName>
    <definedName name="solver_msl" localSheetId="47" hidden="1">2</definedName>
    <definedName name="solver_msl" localSheetId="48" hidden="1">2</definedName>
    <definedName name="solver_msl" localSheetId="49" hidden="1">2</definedName>
    <definedName name="solver_msl" localSheetId="53" hidden="1">2</definedName>
    <definedName name="solver_msl" localSheetId="54" hidden="1">2</definedName>
    <definedName name="solver_msl" localSheetId="55" hidden="1">2</definedName>
    <definedName name="solver_msl" localSheetId="50" hidden="1">2</definedName>
    <definedName name="solver_msl" localSheetId="51" hidden="1">2</definedName>
    <definedName name="solver_msl" localSheetId="52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41" hidden="1">2</definedName>
    <definedName name="solver_msl" localSheetId="42" hidden="1">2</definedName>
    <definedName name="solver_msl" localSheetId="43" hidden="1">2</definedName>
    <definedName name="solver_msl" localSheetId="29" hidden="1">2</definedName>
    <definedName name="solver_msl" localSheetId="30" hidden="1">2</definedName>
    <definedName name="solver_msl" localSheetId="31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neg" localSheetId="3" hidden="1">2</definedName>
    <definedName name="solver_neg" localSheetId="6" hidden="1">2</definedName>
    <definedName name="solver_neg" localSheetId="9" hidden="1">2</definedName>
    <definedName name="solver_neg" localSheetId="12" hidden="1">2</definedName>
    <definedName name="solver_neg" localSheetId="15" hidden="1">2</definedName>
    <definedName name="solver_neg" localSheetId="18" hidden="1">2</definedName>
    <definedName name="solver_neg" localSheetId="21" hidden="1">2</definedName>
    <definedName name="solver_neg" localSheetId="24" hidden="1">2</definedName>
    <definedName name="solver_neg" localSheetId="27" hidden="1">2</definedName>
    <definedName name="solver_neg" localSheetId="4" hidden="1">2</definedName>
    <definedName name="solver_neg" localSheetId="7" hidden="1">2</definedName>
    <definedName name="solver_neg" localSheetId="10" hidden="1">2</definedName>
    <definedName name="solver_neg" localSheetId="13" hidden="1">2</definedName>
    <definedName name="solver_neg" localSheetId="16" hidden="1">2</definedName>
    <definedName name="solver_neg" localSheetId="19" hidden="1">2</definedName>
    <definedName name="solver_neg" localSheetId="22" hidden="1">2</definedName>
    <definedName name="solver_neg" localSheetId="25" hidden="1">2</definedName>
    <definedName name="solver_neg" localSheetId="28" hidden="1">2</definedName>
    <definedName name="solver_neg" localSheetId="2" hidden="1">2</definedName>
    <definedName name="solver_neg" localSheetId="5" hidden="1">2</definedName>
    <definedName name="solver_neg" localSheetId="8" hidden="1">2</definedName>
    <definedName name="solver_neg" localSheetId="11" hidden="1">2</definedName>
    <definedName name="solver_neg" localSheetId="14" hidden="1">2</definedName>
    <definedName name="solver_neg" localSheetId="17" hidden="1">2</definedName>
    <definedName name="solver_neg" localSheetId="20" hidden="1">2</definedName>
    <definedName name="solver_neg" localSheetId="23" hidden="1">2</definedName>
    <definedName name="solver_neg" localSheetId="26" hidden="1">2</definedName>
    <definedName name="solver_neg" localSheetId="47" hidden="1">2</definedName>
    <definedName name="solver_neg" localSheetId="48" hidden="1">2</definedName>
    <definedName name="solver_neg" localSheetId="49" hidden="1">2</definedName>
    <definedName name="solver_neg" localSheetId="53" hidden="1">2</definedName>
    <definedName name="solver_neg" localSheetId="54" hidden="1">2</definedName>
    <definedName name="solver_neg" localSheetId="55" hidden="1">2</definedName>
    <definedName name="solver_neg" localSheetId="50" hidden="1">2</definedName>
    <definedName name="solver_neg" localSheetId="51" hidden="1">2</definedName>
    <definedName name="solver_neg" localSheetId="52" hidden="1">2</definedName>
    <definedName name="solver_neg" localSheetId="35" hidden="1">2</definedName>
    <definedName name="solver_neg" localSheetId="36" hidden="1">2</definedName>
    <definedName name="solver_neg" localSheetId="37" hidden="1">2</definedName>
    <definedName name="solver_neg" localSheetId="41" hidden="1">2</definedName>
    <definedName name="solver_neg" localSheetId="42" hidden="1">2</definedName>
    <definedName name="solver_neg" localSheetId="43" hidden="1">2</definedName>
    <definedName name="solver_neg" localSheetId="29" hidden="1">2</definedName>
    <definedName name="solver_neg" localSheetId="30" hidden="1">2</definedName>
    <definedName name="solver_neg" localSheetId="31" hidden="1">2</definedName>
    <definedName name="solver_neg" localSheetId="44" hidden="1">2</definedName>
    <definedName name="solver_neg" localSheetId="45" hidden="1">2</definedName>
    <definedName name="solver_neg" localSheetId="46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38" hidden="1">2</definedName>
    <definedName name="solver_neg" localSheetId="39" hidden="1">2</definedName>
    <definedName name="solver_neg" localSheetId="40" hidden="1">2</definedName>
    <definedName name="solver_nod" localSheetId="3" hidden="1">2147483647</definedName>
    <definedName name="solver_nod" localSheetId="6" hidden="1">2147483647</definedName>
    <definedName name="solver_nod" localSheetId="9" hidden="1">2147483647</definedName>
    <definedName name="solver_nod" localSheetId="12" hidden="1">2147483647</definedName>
    <definedName name="solver_nod" localSheetId="15" hidden="1">2147483647</definedName>
    <definedName name="solver_nod" localSheetId="18" hidden="1">2147483647</definedName>
    <definedName name="solver_nod" localSheetId="21" hidden="1">2147483647</definedName>
    <definedName name="solver_nod" localSheetId="24" hidden="1">2147483647</definedName>
    <definedName name="solver_nod" localSheetId="27" hidden="1">2147483647</definedName>
    <definedName name="solver_nod" localSheetId="4" hidden="1">2147483647</definedName>
    <definedName name="solver_nod" localSheetId="7" hidden="1">2147483647</definedName>
    <definedName name="solver_nod" localSheetId="10" hidden="1">2147483647</definedName>
    <definedName name="solver_nod" localSheetId="13" hidden="1">2147483647</definedName>
    <definedName name="solver_nod" localSheetId="16" hidden="1">2147483647</definedName>
    <definedName name="solver_nod" localSheetId="19" hidden="1">2147483647</definedName>
    <definedName name="solver_nod" localSheetId="22" hidden="1">2147483647</definedName>
    <definedName name="solver_nod" localSheetId="25" hidden="1">2147483647</definedName>
    <definedName name="solver_nod" localSheetId="28" hidden="1">2147483647</definedName>
    <definedName name="solver_nod" localSheetId="2" hidden="1">2147483647</definedName>
    <definedName name="solver_nod" localSheetId="5" hidden="1">2147483647</definedName>
    <definedName name="solver_nod" localSheetId="8" hidden="1">2147483647</definedName>
    <definedName name="solver_nod" localSheetId="11" hidden="1">2147483647</definedName>
    <definedName name="solver_nod" localSheetId="14" hidden="1">2147483647</definedName>
    <definedName name="solver_nod" localSheetId="17" hidden="1">2147483647</definedName>
    <definedName name="solver_nod" localSheetId="20" hidden="1">2147483647</definedName>
    <definedName name="solver_nod" localSheetId="23" hidden="1">2147483647</definedName>
    <definedName name="solver_nod" localSheetId="26" hidden="1">2147483647</definedName>
    <definedName name="solver_nod" localSheetId="47" hidden="1">2147483647</definedName>
    <definedName name="solver_nod" localSheetId="48" hidden="1">2147483647</definedName>
    <definedName name="solver_nod" localSheetId="49" hidden="1">2147483647</definedName>
    <definedName name="solver_nod" localSheetId="53" hidden="1">2147483647</definedName>
    <definedName name="solver_nod" localSheetId="54" hidden="1">2147483647</definedName>
    <definedName name="solver_nod" localSheetId="55" hidden="1">2147483647</definedName>
    <definedName name="solver_nod" localSheetId="50" hidden="1">2147483647</definedName>
    <definedName name="solver_nod" localSheetId="51" hidden="1">2147483647</definedName>
    <definedName name="solver_nod" localSheetId="52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41" hidden="1">2147483647</definedName>
    <definedName name="solver_nod" localSheetId="42" hidden="1">2147483647</definedName>
    <definedName name="solver_nod" localSheetId="43" hidden="1">2147483647</definedName>
    <definedName name="solver_nod" localSheetId="29" hidden="1">2147483647</definedName>
    <definedName name="solver_nod" localSheetId="30" hidden="1">2147483647</definedName>
    <definedName name="solver_nod" localSheetId="31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um" localSheetId="3" hidden="1">0</definedName>
    <definedName name="solver_num" localSheetId="6" hidden="1">0</definedName>
    <definedName name="solver_num" localSheetId="9" hidden="1">0</definedName>
    <definedName name="solver_num" localSheetId="12" hidden="1">0</definedName>
    <definedName name="solver_num" localSheetId="15" hidden="1">0</definedName>
    <definedName name="solver_num" localSheetId="18" hidden="1">0</definedName>
    <definedName name="solver_num" localSheetId="21" hidden="1">0</definedName>
    <definedName name="solver_num" localSheetId="24" hidden="1">0</definedName>
    <definedName name="solver_num" localSheetId="27" hidden="1">0</definedName>
    <definedName name="solver_num" localSheetId="4" hidden="1">0</definedName>
    <definedName name="solver_num" localSheetId="7" hidden="1">0</definedName>
    <definedName name="solver_num" localSheetId="10" hidden="1">0</definedName>
    <definedName name="solver_num" localSheetId="13" hidden="1">0</definedName>
    <definedName name="solver_num" localSheetId="16" hidden="1">0</definedName>
    <definedName name="solver_num" localSheetId="19" hidden="1">0</definedName>
    <definedName name="solver_num" localSheetId="22" hidden="1">0</definedName>
    <definedName name="solver_num" localSheetId="25" hidden="1">0</definedName>
    <definedName name="solver_num" localSheetId="28" hidden="1">0</definedName>
    <definedName name="solver_num" localSheetId="2" hidden="1">0</definedName>
    <definedName name="solver_num" localSheetId="5" hidden="1">0</definedName>
    <definedName name="solver_num" localSheetId="8" hidden="1">0</definedName>
    <definedName name="solver_num" localSheetId="11" hidden="1">0</definedName>
    <definedName name="solver_num" localSheetId="14" hidden="1">0</definedName>
    <definedName name="solver_num" localSheetId="17" hidden="1">0</definedName>
    <definedName name="solver_num" localSheetId="20" hidden="1">0</definedName>
    <definedName name="solver_num" localSheetId="23" hidden="1">0</definedName>
    <definedName name="solver_num" localSheetId="26" hidden="1">0</definedName>
    <definedName name="solver_num" localSheetId="47" hidden="1">0</definedName>
    <definedName name="solver_num" localSheetId="48" hidden="1">0</definedName>
    <definedName name="solver_num" localSheetId="49" hidden="1">0</definedName>
    <definedName name="solver_num" localSheetId="53" hidden="1">0</definedName>
    <definedName name="solver_num" localSheetId="54" hidden="1">0</definedName>
    <definedName name="solver_num" localSheetId="55" hidden="1">0</definedName>
    <definedName name="solver_num" localSheetId="50" hidden="1">0</definedName>
    <definedName name="solver_num" localSheetId="51" hidden="1">0</definedName>
    <definedName name="solver_num" localSheetId="52" hidden="1">0</definedName>
    <definedName name="solver_num" localSheetId="35" hidden="1">0</definedName>
    <definedName name="solver_num" localSheetId="36" hidden="1">0</definedName>
    <definedName name="solver_num" localSheetId="37" hidden="1">0</definedName>
    <definedName name="solver_num" localSheetId="41" hidden="1">0</definedName>
    <definedName name="solver_num" localSheetId="42" hidden="1">0</definedName>
    <definedName name="solver_num" localSheetId="43" hidden="1">0</definedName>
    <definedName name="solver_num" localSheetId="29" hidden="1">0</definedName>
    <definedName name="solver_num" localSheetId="30" hidden="1">0</definedName>
    <definedName name="solver_num" localSheetId="31" hidden="1">0</definedName>
    <definedName name="solver_num" localSheetId="44" hidden="1">0</definedName>
    <definedName name="solver_num" localSheetId="45" hidden="1">0</definedName>
    <definedName name="solver_num" localSheetId="46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38" hidden="1">0</definedName>
    <definedName name="solver_num" localSheetId="39" hidden="1">0</definedName>
    <definedName name="solver_num" localSheetId="40" hidden="1">0</definedName>
    <definedName name="solver_nwt" localSheetId="3" hidden="1">1</definedName>
    <definedName name="solver_nwt" localSheetId="6" hidden="1">1</definedName>
    <definedName name="solver_nwt" localSheetId="9" hidden="1">1</definedName>
    <definedName name="solver_nwt" localSheetId="12" hidden="1">1</definedName>
    <definedName name="solver_nwt" localSheetId="15" hidden="1">1</definedName>
    <definedName name="solver_nwt" localSheetId="18" hidden="1">1</definedName>
    <definedName name="solver_nwt" localSheetId="21" hidden="1">1</definedName>
    <definedName name="solver_nwt" localSheetId="24" hidden="1">1</definedName>
    <definedName name="solver_nwt" localSheetId="27" hidden="1">1</definedName>
    <definedName name="solver_nwt" localSheetId="4" hidden="1">1</definedName>
    <definedName name="solver_nwt" localSheetId="7" hidden="1">1</definedName>
    <definedName name="solver_nwt" localSheetId="10" hidden="1">1</definedName>
    <definedName name="solver_nwt" localSheetId="13" hidden="1">1</definedName>
    <definedName name="solver_nwt" localSheetId="16" hidden="1">1</definedName>
    <definedName name="solver_nwt" localSheetId="19" hidden="1">1</definedName>
    <definedName name="solver_nwt" localSheetId="22" hidden="1">1</definedName>
    <definedName name="solver_nwt" localSheetId="25" hidden="1">1</definedName>
    <definedName name="solver_nwt" localSheetId="28" hidden="1">1</definedName>
    <definedName name="solver_nwt" localSheetId="2" hidden="1">1</definedName>
    <definedName name="solver_nwt" localSheetId="5" hidden="1">1</definedName>
    <definedName name="solver_nwt" localSheetId="8" hidden="1">1</definedName>
    <definedName name="solver_nwt" localSheetId="11" hidden="1">1</definedName>
    <definedName name="solver_nwt" localSheetId="14" hidden="1">1</definedName>
    <definedName name="solver_nwt" localSheetId="17" hidden="1">1</definedName>
    <definedName name="solver_nwt" localSheetId="20" hidden="1">1</definedName>
    <definedName name="solver_nwt" localSheetId="23" hidden="1">1</definedName>
    <definedName name="solver_nwt" localSheetId="2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3" hidden="1">1</definedName>
    <definedName name="solver_nwt" localSheetId="54" hidden="1">1</definedName>
    <definedName name="solver_nwt" localSheetId="55" hidden="1">1</definedName>
    <definedName name="solver_nwt" localSheetId="50" hidden="1">1</definedName>
    <definedName name="solver_nwt" localSheetId="51" hidden="1">1</definedName>
    <definedName name="solver_nwt" localSheetId="52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41" hidden="1">1</definedName>
    <definedName name="solver_nwt" localSheetId="42" hidden="1">1</definedName>
    <definedName name="solver_nwt" localSheetId="43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opt" localSheetId="3" hidden="1">TDK_FF_ST_mU_01!$O$7</definedName>
    <definedName name="solver_opt" localSheetId="6" hidden="1">TDK_FF_ST_mU_02!$O$7</definedName>
    <definedName name="solver_opt" localSheetId="9" hidden="1">TDK_FF_ST_mU_03!$O$7</definedName>
    <definedName name="solver_opt" localSheetId="12" hidden="1">TDK_FF_ST_mU_04!$O$7</definedName>
    <definedName name="solver_opt" localSheetId="15" hidden="1">TDK_FF_ST_mU_05!$O$7</definedName>
    <definedName name="solver_opt" localSheetId="18" hidden="1">TDK_FF_ST_mU_06!$O$7</definedName>
    <definedName name="solver_opt" localSheetId="21" hidden="1">TDK_FF_ST_mU_07!$O$7</definedName>
    <definedName name="solver_opt" localSheetId="24" hidden="1">TDK_FF_ST_mU_08!$O$7</definedName>
    <definedName name="solver_opt" localSheetId="27" hidden="1">TDK_FF_ST_mU_09!$O$7</definedName>
    <definedName name="solver_opt" localSheetId="4" hidden="1">TDK_FF_ST_mU2_01!$O$7</definedName>
    <definedName name="solver_opt" localSheetId="7" hidden="1">TDK_FF_ST_mU2_02!$O$7</definedName>
    <definedName name="solver_opt" localSheetId="10" hidden="1">TDK_FF_ST_mU2_03!$O$7</definedName>
    <definedName name="solver_opt" localSheetId="13" hidden="1">TDK_FF_ST_mU2_04!$O$7</definedName>
    <definedName name="solver_opt" localSheetId="16" hidden="1">TDK_FF_ST_mU2_05!$O$7</definedName>
    <definedName name="solver_opt" localSheetId="19" hidden="1">TDK_FF_ST_mU2_06!$O$7</definedName>
    <definedName name="solver_opt" localSheetId="22" hidden="1">TDK_FF_ST_mU2_07!$O$7</definedName>
    <definedName name="solver_opt" localSheetId="25" hidden="1">TDK_FF_ST_mU2_08!$O$7</definedName>
    <definedName name="solver_opt" localSheetId="28" hidden="1">TDK_FF_ST_mU2_09!$O$7</definedName>
    <definedName name="solver_opt" localSheetId="2" hidden="1">TDK_FF_ST_oU_01!$O$7</definedName>
    <definedName name="solver_opt" localSheetId="5" hidden="1">TDK_FF_ST_oU_02!$O$7</definedName>
    <definedName name="solver_opt" localSheetId="8" hidden="1">TDK_FF_ST_oU_03!$O$7</definedName>
    <definedName name="solver_opt" localSheetId="11" hidden="1">TDK_FF_ST_oU_04!$O$7</definedName>
    <definedName name="solver_opt" localSheetId="14" hidden="1">TDK_FF_ST_oU_05!$O$7</definedName>
    <definedName name="solver_opt" localSheetId="17" hidden="1">TDK_FF_ST_oU_06!$O$7</definedName>
    <definedName name="solver_opt" localSheetId="20" hidden="1">TDK_FF_ST_oU_07!$O$7</definedName>
    <definedName name="solver_opt" localSheetId="23" hidden="1">TDK_FF_ST_oU_08!$O$7</definedName>
    <definedName name="solver_opt" localSheetId="26" hidden="1">TDK_FF_ST_oU_09!$O$7</definedName>
    <definedName name="solver_opt" localSheetId="47" hidden="1">TDK_KF_ST_02_01!$O$13</definedName>
    <definedName name="solver_opt" localSheetId="48" hidden="1">TDK_KF_ST_02_02!$O$13</definedName>
    <definedName name="solver_opt" localSheetId="49" hidden="1">TDK_KF_ST_02_03!$O$13</definedName>
    <definedName name="solver_opt" localSheetId="53" hidden="1">TDK_KF_ST_03_01!$O$13</definedName>
    <definedName name="solver_opt" localSheetId="54" hidden="1">TDK_KF_ST_03_02!$O$13</definedName>
    <definedName name="solver_opt" localSheetId="55" hidden="1">TDK_KF_ST_03_03!$O$13</definedName>
    <definedName name="solver_opt" localSheetId="50" hidden="1">TDK_KF_ST_06_01!$O$13</definedName>
    <definedName name="solver_opt" localSheetId="51" hidden="1">TDK_KF_ST_06_02!$O$13</definedName>
    <definedName name="solver_opt" localSheetId="52" hidden="1">TDK_KF_ST_06_03!$O$13</definedName>
    <definedName name="solver_opt" localSheetId="35" hidden="1">TDK_KF_ST_09_01!$O$13</definedName>
    <definedName name="solver_opt" localSheetId="36" hidden="1">TDK_KF_ST_09_02!$O$13</definedName>
    <definedName name="solver_opt" localSheetId="37" hidden="1">TDK_KF_ST_09_03!$O$13</definedName>
    <definedName name="solver_opt" localSheetId="41" hidden="1">TDK_KF_ST_13_01!$O$13</definedName>
    <definedName name="solver_opt" localSheetId="42" hidden="1">TDK_KF_ST_13_02!$O$13</definedName>
    <definedName name="solver_opt" localSheetId="43" hidden="1">TDK_KF_ST_13_03!$O$13</definedName>
    <definedName name="solver_opt" localSheetId="29" hidden="1">TDK_KF_ST_15_01!$O$13</definedName>
    <definedName name="solver_opt" localSheetId="30" hidden="1">TDK_KF_ST_15_02!$O$13</definedName>
    <definedName name="solver_opt" localSheetId="31" hidden="1">TDK_KF_ST_15_03!$O$13</definedName>
    <definedName name="solver_opt" localSheetId="44" hidden="1">TDK_KF_ST_21_01!$O$13</definedName>
    <definedName name="solver_opt" localSheetId="45" hidden="1">TDK_KF_ST_21_02!$O$13</definedName>
    <definedName name="solver_opt" localSheetId="46" hidden="1">TDK_KF_ST_21_03!$O$13</definedName>
    <definedName name="solver_opt" localSheetId="32" hidden="1">TDK_KF_ST_22_01!$O$13</definedName>
    <definedName name="solver_opt" localSheetId="33" hidden="1">TDK_KF_ST_22_02!$O$13</definedName>
    <definedName name="solver_opt" localSheetId="34" hidden="1">TDK_KF_ST_22_03!$O$13</definedName>
    <definedName name="solver_opt" localSheetId="38" hidden="1">TDK_KF_ST_25_01!$O$13</definedName>
    <definedName name="solver_opt" localSheetId="39" hidden="1">TDK_KF_ST_25_02!$O$13</definedName>
    <definedName name="solver_opt" localSheetId="40" hidden="1">TDK_KF_ST_25_03!$O$13</definedName>
    <definedName name="solver_pre" localSheetId="3" hidden="1">0.000001</definedName>
    <definedName name="solver_pre" localSheetId="6" hidden="1">0.000001</definedName>
    <definedName name="solver_pre" localSheetId="9" hidden="1">0.000001</definedName>
    <definedName name="solver_pre" localSheetId="12" hidden="1">0.000001</definedName>
    <definedName name="solver_pre" localSheetId="15" hidden="1">0.000001</definedName>
    <definedName name="solver_pre" localSheetId="18" hidden="1">0.000001</definedName>
    <definedName name="solver_pre" localSheetId="21" hidden="1">0.000001</definedName>
    <definedName name="solver_pre" localSheetId="24" hidden="1">0.000001</definedName>
    <definedName name="solver_pre" localSheetId="27" hidden="1">0.000001</definedName>
    <definedName name="solver_pre" localSheetId="4" hidden="1">0.000001</definedName>
    <definedName name="solver_pre" localSheetId="7" hidden="1">0.000001</definedName>
    <definedName name="solver_pre" localSheetId="10" hidden="1">0.000001</definedName>
    <definedName name="solver_pre" localSheetId="13" hidden="1">0.000001</definedName>
    <definedName name="solver_pre" localSheetId="16" hidden="1">0.000001</definedName>
    <definedName name="solver_pre" localSheetId="19" hidden="1">0.000001</definedName>
    <definedName name="solver_pre" localSheetId="22" hidden="1">0.000001</definedName>
    <definedName name="solver_pre" localSheetId="25" hidden="1">0.000001</definedName>
    <definedName name="solver_pre" localSheetId="28" hidden="1">0.000001</definedName>
    <definedName name="solver_pre" localSheetId="2" hidden="1">0.000001</definedName>
    <definedName name="solver_pre" localSheetId="5" hidden="1">0.000001</definedName>
    <definedName name="solver_pre" localSheetId="8" hidden="1">0.000001</definedName>
    <definedName name="solver_pre" localSheetId="11" hidden="1">0.000001</definedName>
    <definedName name="solver_pre" localSheetId="14" hidden="1">0.000001</definedName>
    <definedName name="solver_pre" localSheetId="17" hidden="1">0.000001</definedName>
    <definedName name="solver_pre" localSheetId="20" hidden="1">0.000001</definedName>
    <definedName name="solver_pre" localSheetId="23" hidden="1">0.000001</definedName>
    <definedName name="solver_pre" localSheetId="2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3" hidden="1">0.000001</definedName>
    <definedName name="solver_pre" localSheetId="54" hidden="1">0.000001</definedName>
    <definedName name="solver_pre" localSheetId="55" hidden="1">0.000001</definedName>
    <definedName name="solver_pre" localSheetId="50" hidden="1">0.000001</definedName>
    <definedName name="solver_pre" localSheetId="51" hidden="1">0.000001</definedName>
    <definedName name="solver_pre" localSheetId="52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41" hidden="1">0.000001</definedName>
    <definedName name="solver_pre" localSheetId="42" hidden="1">0.000001</definedName>
    <definedName name="solver_pre" localSheetId="43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rbv" localSheetId="3" hidden="1">1</definedName>
    <definedName name="solver_rbv" localSheetId="6" hidden="1">1</definedName>
    <definedName name="solver_rbv" localSheetId="9" hidden="1">1</definedName>
    <definedName name="solver_rbv" localSheetId="12" hidden="1">1</definedName>
    <definedName name="solver_rbv" localSheetId="15" hidden="1">1</definedName>
    <definedName name="solver_rbv" localSheetId="18" hidden="1">1</definedName>
    <definedName name="solver_rbv" localSheetId="21" hidden="1">1</definedName>
    <definedName name="solver_rbv" localSheetId="24" hidden="1">1</definedName>
    <definedName name="solver_rbv" localSheetId="27" hidden="1">1</definedName>
    <definedName name="solver_rbv" localSheetId="4" hidden="1">1</definedName>
    <definedName name="solver_rbv" localSheetId="7" hidden="1">1</definedName>
    <definedName name="solver_rbv" localSheetId="10" hidden="1">1</definedName>
    <definedName name="solver_rbv" localSheetId="13" hidden="1">1</definedName>
    <definedName name="solver_rbv" localSheetId="16" hidden="1">1</definedName>
    <definedName name="solver_rbv" localSheetId="19" hidden="1">1</definedName>
    <definedName name="solver_rbv" localSheetId="22" hidden="1">1</definedName>
    <definedName name="solver_rbv" localSheetId="25" hidden="1">1</definedName>
    <definedName name="solver_rbv" localSheetId="28" hidden="1">1</definedName>
    <definedName name="solver_rbv" localSheetId="2" hidden="1">1</definedName>
    <definedName name="solver_rbv" localSheetId="5" hidden="1">1</definedName>
    <definedName name="solver_rbv" localSheetId="8" hidden="1">1</definedName>
    <definedName name="solver_rbv" localSheetId="11" hidden="1">1</definedName>
    <definedName name="solver_rbv" localSheetId="14" hidden="1">1</definedName>
    <definedName name="solver_rbv" localSheetId="17" hidden="1">1</definedName>
    <definedName name="solver_rbv" localSheetId="20" hidden="1">1</definedName>
    <definedName name="solver_rbv" localSheetId="23" hidden="1">1</definedName>
    <definedName name="solver_rbv" localSheetId="26" hidden="1">1</definedName>
    <definedName name="solver_rbv" localSheetId="47" hidden="1">1</definedName>
    <definedName name="solver_rbv" localSheetId="48" hidden="1">1</definedName>
    <definedName name="solver_rbv" localSheetId="49" hidden="1">1</definedName>
    <definedName name="solver_rbv" localSheetId="53" hidden="1">1</definedName>
    <definedName name="solver_rbv" localSheetId="54" hidden="1">1</definedName>
    <definedName name="solver_rbv" localSheetId="55" hidden="1">1</definedName>
    <definedName name="solver_rbv" localSheetId="50" hidden="1">1</definedName>
    <definedName name="solver_rbv" localSheetId="51" hidden="1">1</definedName>
    <definedName name="solver_rbv" localSheetId="52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41" hidden="1">1</definedName>
    <definedName name="solver_rbv" localSheetId="42" hidden="1">1</definedName>
    <definedName name="solver_rbv" localSheetId="43" hidden="1">1</definedName>
    <definedName name="solver_rbv" localSheetId="29" hidden="1">1</definedName>
    <definedName name="solver_rbv" localSheetId="30" hidden="1">1</definedName>
    <definedName name="solver_rbv" localSheetId="31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lx" localSheetId="3" hidden="1">2</definedName>
    <definedName name="solver_rlx" localSheetId="6" hidden="1">2</definedName>
    <definedName name="solver_rlx" localSheetId="9" hidden="1">2</definedName>
    <definedName name="solver_rlx" localSheetId="12" hidden="1">2</definedName>
    <definedName name="solver_rlx" localSheetId="15" hidden="1">2</definedName>
    <definedName name="solver_rlx" localSheetId="18" hidden="1">2</definedName>
    <definedName name="solver_rlx" localSheetId="21" hidden="1">2</definedName>
    <definedName name="solver_rlx" localSheetId="24" hidden="1">2</definedName>
    <definedName name="solver_rlx" localSheetId="27" hidden="1">2</definedName>
    <definedName name="solver_rlx" localSheetId="4" hidden="1">2</definedName>
    <definedName name="solver_rlx" localSheetId="7" hidden="1">2</definedName>
    <definedName name="solver_rlx" localSheetId="10" hidden="1">2</definedName>
    <definedName name="solver_rlx" localSheetId="13" hidden="1">2</definedName>
    <definedName name="solver_rlx" localSheetId="16" hidden="1">2</definedName>
    <definedName name="solver_rlx" localSheetId="19" hidden="1">2</definedName>
    <definedName name="solver_rlx" localSheetId="22" hidden="1">2</definedName>
    <definedName name="solver_rlx" localSheetId="25" hidden="1">2</definedName>
    <definedName name="solver_rlx" localSheetId="28" hidden="1">2</definedName>
    <definedName name="solver_rlx" localSheetId="2" hidden="1">2</definedName>
    <definedName name="solver_rlx" localSheetId="5" hidden="1">2</definedName>
    <definedName name="solver_rlx" localSheetId="8" hidden="1">2</definedName>
    <definedName name="solver_rlx" localSheetId="11" hidden="1">2</definedName>
    <definedName name="solver_rlx" localSheetId="14" hidden="1">2</definedName>
    <definedName name="solver_rlx" localSheetId="17" hidden="1">2</definedName>
    <definedName name="solver_rlx" localSheetId="20" hidden="1">2</definedName>
    <definedName name="solver_rlx" localSheetId="23" hidden="1">2</definedName>
    <definedName name="solver_rlx" localSheetId="26" hidden="1">2</definedName>
    <definedName name="solver_rlx" localSheetId="47" hidden="1">2</definedName>
    <definedName name="solver_rlx" localSheetId="48" hidden="1">2</definedName>
    <definedName name="solver_rlx" localSheetId="49" hidden="1">2</definedName>
    <definedName name="solver_rlx" localSheetId="53" hidden="1">2</definedName>
    <definedName name="solver_rlx" localSheetId="54" hidden="1">2</definedName>
    <definedName name="solver_rlx" localSheetId="55" hidden="1">2</definedName>
    <definedName name="solver_rlx" localSheetId="50" hidden="1">2</definedName>
    <definedName name="solver_rlx" localSheetId="51" hidden="1">2</definedName>
    <definedName name="solver_rlx" localSheetId="52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41" hidden="1">2</definedName>
    <definedName name="solver_rlx" localSheetId="42" hidden="1">2</definedName>
    <definedName name="solver_rlx" localSheetId="43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sd" localSheetId="3" hidden="1">0</definedName>
    <definedName name="solver_rsd" localSheetId="6" hidden="1">0</definedName>
    <definedName name="solver_rsd" localSheetId="9" hidden="1">0</definedName>
    <definedName name="solver_rsd" localSheetId="12" hidden="1">0</definedName>
    <definedName name="solver_rsd" localSheetId="15" hidden="1">0</definedName>
    <definedName name="solver_rsd" localSheetId="18" hidden="1">0</definedName>
    <definedName name="solver_rsd" localSheetId="21" hidden="1">0</definedName>
    <definedName name="solver_rsd" localSheetId="24" hidden="1">0</definedName>
    <definedName name="solver_rsd" localSheetId="27" hidden="1">0</definedName>
    <definedName name="solver_rsd" localSheetId="4" hidden="1">0</definedName>
    <definedName name="solver_rsd" localSheetId="7" hidden="1">0</definedName>
    <definedName name="solver_rsd" localSheetId="10" hidden="1">0</definedName>
    <definedName name="solver_rsd" localSheetId="13" hidden="1">0</definedName>
    <definedName name="solver_rsd" localSheetId="16" hidden="1">0</definedName>
    <definedName name="solver_rsd" localSheetId="19" hidden="1">0</definedName>
    <definedName name="solver_rsd" localSheetId="22" hidden="1">0</definedName>
    <definedName name="solver_rsd" localSheetId="25" hidden="1">0</definedName>
    <definedName name="solver_rsd" localSheetId="28" hidden="1">0</definedName>
    <definedName name="solver_rsd" localSheetId="2" hidden="1">0</definedName>
    <definedName name="solver_rsd" localSheetId="5" hidden="1">0</definedName>
    <definedName name="solver_rsd" localSheetId="8" hidden="1">0</definedName>
    <definedName name="solver_rsd" localSheetId="11" hidden="1">0</definedName>
    <definedName name="solver_rsd" localSheetId="14" hidden="1">0</definedName>
    <definedName name="solver_rsd" localSheetId="17" hidden="1">0</definedName>
    <definedName name="solver_rsd" localSheetId="20" hidden="1">0</definedName>
    <definedName name="solver_rsd" localSheetId="23" hidden="1">0</definedName>
    <definedName name="solver_rsd" localSheetId="26" hidden="1">0</definedName>
    <definedName name="solver_rsd" localSheetId="47" hidden="1">0</definedName>
    <definedName name="solver_rsd" localSheetId="48" hidden="1">0</definedName>
    <definedName name="solver_rsd" localSheetId="49" hidden="1">0</definedName>
    <definedName name="solver_rsd" localSheetId="53" hidden="1">0</definedName>
    <definedName name="solver_rsd" localSheetId="54" hidden="1">0</definedName>
    <definedName name="solver_rsd" localSheetId="55" hidden="1">0</definedName>
    <definedName name="solver_rsd" localSheetId="50" hidden="1">0</definedName>
    <definedName name="solver_rsd" localSheetId="51" hidden="1">0</definedName>
    <definedName name="solver_rsd" localSheetId="52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41" hidden="1">0</definedName>
    <definedName name="solver_rsd" localSheetId="42" hidden="1">0</definedName>
    <definedName name="solver_rsd" localSheetId="43" hidden="1">0</definedName>
    <definedName name="solver_rsd" localSheetId="29" hidden="1">0</definedName>
    <definedName name="solver_rsd" localSheetId="30" hidden="1">0</definedName>
    <definedName name="solver_rsd" localSheetId="31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scl" localSheetId="3" hidden="1">1</definedName>
    <definedName name="solver_scl" localSheetId="6" hidden="1">1</definedName>
    <definedName name="solver_scl" localSheetId="9" hidden="1">1</definedName>
    <definedName name="solver_scl" localSheetId="12" hidden="1">1</definedName>
    <definedName name="solver_scl" localSheetId="15" hidden="1">1</definedName>
    <definedName name="solver_scl" localSheetId="18" hidden="1">1</definedName>
    <definedName name="solver_scl" localSheetId="21" hidden="1">1</definedName>
    <definedName name="solver_scl" localSheetId="24" hidden="1">1</definedName>
    <definedName name="solver_scl" localSheetId="27" hidden="1">1</definedName>
    <definedName name="solver_scl" localSheetId="4" hidden="1">1</definedName>
    <definedName name="solver_scl" localSheetId="7" hidden="1">1</definedName>
    <definedName name="solver_scl" localSheetId="10" hidden="1">1</definedName>
    <definedName name="solver_scl" localSheetId="13" hidden="1">1</definedName>
    <definedName name="solver_scl" localSheetId="16" hidden="1">1</definedName>
    <definedName name="solver_scl" localSheetId="19" hidden="1">1</definedName>
    <definedName name="solver_scl" localSheetId="22" hidden="1">1</definedName>
    <definedName name="solver_scl" localSheetId="25" hidden="1">1</definedName>
    <definedName name="solver_scl" localSheetId="28" hidden="1">1</definedName>
    <definedName name="solver_scl" localSheetId="2" hidden="1">1</definedName>
    <definedName name="solver_scl" localSheetId="5" hidden="1">1</definedName>
    <definedName name="solver_scl" localSheetId="8" hidden="1">1</definedName>
    <definedName name="solver_scl" localSheetId="11" hidden="1">1</definedName>
    <definedName name="solver_scl" localSheetId="14" hidden="1">1</definedName>
    <definedName name="solver_scl" localSheetId="17" hidden="1">1</definedName>
    <definedName name="solver_scl" localSheetId="20" hidden="1">1</definedName>
    <definedName name="solver_scl" localSheetId="23" hidden="1">1</definedName>
    <definedName name="solver_scl" localSheetId="26" hidden="1">1</definedName>
    <definedName name="solver_scl" localSheetId="47" hidden="1">1</definedName>
    <definedName name="solver_scl" localSheetId="48" hidden="1">1</definedName>
    <definedName name="solver_scl" localSheetId="49" hidden="1">1</definedName>
    <definedName name="solver_scl" localSheetId="53" hidden="1">1</definedName>
    <definedName name="solver_scl" localSheetId="54" hidden="1">1</definedName>
    <definedName name="solver_scl" localSheetId="55" hidden="1">1</definedName>
    <definedName name="solver_scl" localSheetId="50" hidden="1">1</definedName>
    <definedName name="solver_scl" localSheetId="51" hidden="1">1</definedName>
    <definedName name="solver_scl" localSheetId="52" hidden="1">1</definedName>
    <definedName name="solver_scl" localSheetId="35" hidden="1">1</definedName>
    <definedName name="solver_scl" localSheetId="36" hidden="1">1</definedName>
    <definedName name="solver_scl" localSheetId="37" hidden="1">1</definedName>
    <definedName name="solver_scl" localSheetId="41" hidden="1">1</definedName>
    <definedName name="solver_scl" localSheetId="42" hidden="1">1</definedName>
    <definedName name="solver_scl" localSheetId="43" hidden="1">1</definedName>
    <definedName name="solver_scl" localSheetId="29" hidden="1">1</definedName>
    <definedName name="solver_scl" localSheetId="30" hidden="1">1</definedName>
    <definedName name="solver_scl" localSheetId="31" hidden="1">1</definedName>
    <definedName name="solver_scl" localSheetId="44" hidden="1">1</definedName>
    <definedName name="solver_scl" localSheetId="45" hidden="1">1</definedName>
    <definedName name="solver_scl" localSheetId="46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38" hidden="1">1</definedName>
    <definedName name="solver_scl" localSheetId="39" hidden="1">1</definedName>
    <definedName name="solver_scl" localSheetId="40" hidden="1">1</definedName>
    <definedName name="solver_sho" localSheetId="3" hidden="1">2</definedName>
    <definedName name="solver_sho" localSheetId="6" hidden="1">2</definedName>
    <definedName name="solver_sho" localSheetId="9" hidden="1">2</definedName>
    <definedName name="solver_sho" localSheetId="12" hidden="1">2</definedName>
    <definedName name="solver_sho" localSheetId="15" hidden="1">2</definedName>
    <definedName name="solver_sho" localSheetId="18" hidden="1">2</definedName>
    <definedName name="solver_sho" localSheetId="21" hidden="1">2</definedName>
    <definedName name="solver_sho" localSheetId="24" hidden="1">2</definedName>
    <definedName name="solver_sho" localSheetId="27" hidden="1">2</definedName>
    <definedName name="solver_sho" localSheetId="4" hidden="1">2</definedName>
    <definedName name="solver_sho" localSheetId="7" hidden="1">2</definedName>
    <definedName name="solver_sho" localSheetId="10" hidden="1">2</definedName>
    <definedName name="solver_sho" localSheetId="13" hidden="1">2</definedName>
    <definedName name="solver_sho" localSheetId="16" hidden="1">2</definedName>
    <definedName name="solver_sho" localSheetId="19" hidden="1">2</definedName>
    <definedName name="solver_sho" localSheetId="22" hidden="1">2</definedName>
    <definedName name="solver_sho" localSheetId="25" hidden="1">2</definedName>
    <definedName name="solver_sho" localSheetId="28" hidden="1">2</definedName>
    <definedName name="solver_sho" localSheetId="2" hidden="1">2</definedName>
    <definedName name="solver_sho" localSheetId="5" hidden="1">2</definedName>
    <definedName name="solver_sho" localSheetId="8" hidden="1">2</definedName>
    <definedName name="solver_sho" localSheetId="11" hidden="1">2</definedName>
    <definedName name="solver_sho" localSheetId="14" hidden="1">2</definedName>
    <definedName name="solver_sho" localSheetId="17" hidden="1">2</definedName>
    <definedName name="solver_sho" localSheetId="20" hidden="1">2</definedName>
    <definedName name="solver_sho" localSheetId="23" hidden="1">2</definedName>
    <definedName name="solver_sho" localSheetId="2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3" hidden="1">2</definedName>
    <definedName name="solver_sho" localSheetId="54" hidden="1">2</definedName>
    <definedName name="solver_sho" localSheetId="55" hidden="1">2</definedName>
    <definedName name="solver_sho" localSheetId="50" hidden="1">2</definedName>
    <definedName name="solver_sho" localSheetId="51" hidden="1">2</definedName>
    <definedName name="solver_sho" localSheetId="52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41" hidden="1">2</definedName>
    <definedName name="solver_sho" localSheetId="42" hidden="1">2</definedName>
    <definedName name="solver_sho" localSheetId="43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sz" localSheetId="3" hidden="1">100</definedName>
    <definedName name="solver_ssz" localSheetId="6" hidden="1">100</definedName>
    <definedName name="solver_ssz" localSheetId="9" hidden="1">100</definedName>
    <definedName name="solver_ssz" localSheetId="12" hidden="1">100</definedName>
    <definedName name="solver_ssz" localSheetId="15" hidden="1">100</definedName>
    <definedName name="solver_ssz" localSheetId="18" hidden="1">100</definedName>
    <definedName name="solver_ssz" localSheetId="21" hidden="1">100</definedName>
    <definedName name="solver_ssz" localSheetId="24" hidden="1">100</definedName>
    <definedName name="solver_ssz" localSheetId="27" hidden="1">100</definedName>
    <definedName name="solver_ssz" localSheetId="4" hidden="1">100</definedName>
    <definedName name="solver_ssz" localSheetId="7" hidden="1">100</definedName>
    <definedName name="solver_ssz" localSheetId="10" hidden="1">100</definedName>
    <definedName name="solver_ssz" localSheetId="13" hidden="1">100</definedName>
    <definedName name="solver_ssz" localSheetId="16" hidden="1">100</definedName>
    <definedName name="solver_ssz" localSheetId="19" hidden="1">100</definedName>
    <definedName name="solver_ssz" localSheetId="22" hidden="1">100</definedName>
    <definedName name="solver_ssz" localSheetId="25" hidden="1">100</definedName>
    <definedName name="solver_ssz" localSheetId="28" hidden="1">100</definedName>
    <definedName name="solver_ssz" localSheetId="2" hidden="1">100</definedName>
    <definedName name="solver_ssz" localSheetId="5" hidden="1">100</definedName>
    <definedName name="solver_ssz" localSheetId="8" hidden="1">100</definedName>
    <definedName name="solver_ssz" localSheetId="11" hidden="1">100</definedName>
    <definedName name="solver_ssz" localSheetId="14" hidden="1">100</definedName>
    <definedName name="solver_ssz" localSheetId="17" hidden="1">100</definedName>
    <definedName name="solver_ssz" localSheetId="20" hidden="1">100</definedName>
    <definedName name="solver_ssz" localSheetId="23" hidden="1">100</definedName>
    <definedName name="solver_ssz" localSheetId="26" hidden="1">100</definedName>
    <definedName name="solver_ssz" localSheetId="47" hidden="1">100</definedName>
    <definedName name="solver_ssz" localSheetId="48" hidden="1">100</definedName>
    <definedName name="solver_ssz" localSheetId="49" hidden="1">100</definedName>
    <definedName name="solver_ssz" localSheetId="53" hidden="1">100</definedName>
    <definedName name="solver_ssz" localSheetId="54" hidden="1">100</definedName>
    <definedName name="solver_ssz" localSheetId="55" hidden="1">100</definedName>
    <definedName name="solver_ssz" localSheetId="50" hidden="1">100</definedName>
    <definedName name="solver_ssz" localSheetId="51" hidden="1">100</definedName>
    <definedName name="solver_ssz" localSheetId="52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41" hidden="1">100</definedName>
    <definedName name="solver_ssz" localSheetId="42" hidden="1">100</definedName>
    <definedName name="solver_ssz" localSheetId="43" hidden="1">100</definedName>
    <definedName name="solver_ssz" localSheetId="29" hidden="1">100</definedName>
    <definedName name="solver_ssz" localSheetId="30" hidden="1">100</definedName>
    <definedName name="solver_ssz" localSheetId="31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tim" localSheetId="3" hidden="1">2147483647</definedName>
    <definedName name="solver_tim" localSheetId="6" hidden="1">2147483647</definedName>
    <definedName name="solver_tim" localSheetId="9" hidden="1">2147483647</definedName>
    <definedName name="solver_tim" localSheetId="12" hidden="1">2147483647</definedName>
    <definedName name="solver_tim" localSheetId="15" hidden="1">2147483647</definedName>
    <definedName name="solver_tim" localSheetId="18" hidden="1">2147483647</definedName>
    <definedName name="solver_tim" localSheetId="21" hidden="1">2147483647</definedName>
    <definedName name="solver_tim" localSheetId="24" hidden="1">2147483647</definedName>
    <definedName name="solver_tim" localSheetId="27" hidden="1">2147483647</definedName>
    <definedName name="solver_tim" localSheetId="4" hidden="1">2147483647</definedName>
    <definedName name="solver_tim" localSheetId="7" hidden="1">2147483647</definedName>
    <definedName name="solver_tim" localSheetId="10" hidden="1">2147483647</definedName>
    <definedName name="solver_tim" localSheetId="13" hidden="1">2147483647</definedName>
    <definedName name="solver_tim" localSheetId="16" hidden="1">2147483647</definedName>
    <definedName name="solver_tim" localSheetId="19" hidden="1">2147483647</definedName>
    <definedName name="solver_tim" localSheetId="22" hidden="1">2147483647</definedName>
    <definedName name="solver_tim" localSheetId="25" hidden="1">2147483647</definedName>
    <definedName name="solver_tim" localSheetId="28" hidden="1">2147483647</definedName>
    <definedName name="solver_tim" localSheetId="2" hidden="1">2147483647</definedName>
    <definedName name="solver_tim" localSheetId="5" hidden="1">2147483647</definedName>
    <definedName name="solver_tim" localSheetId="8" hidden="1">2147483647</definedName>
    <definedName name="solver_tim" localSheetId="11" hidden="1">2147483647</definedName>
    <definedName name="solver_tim" localSheetId="14" hidden="1">2147483647</definedName>
    <definedName name="solver_tim" localSheetId="17" hidden="1">2147483647</definedName>
    <definedName name="solver_tim" localSheetId="20" hidden="1">2147483647</definedName>
    <definedName name="solver_tim" localSheetId="23" hidden="1">2147483647</definedName>
    <definedName name="solver_tim" localSheetId="26" hidden="1">2147483647</definedName>
    <definedName name="solver_tim" localSheetId="47" hidden="1">2147483647</definedName>
    <definedName name="solver_tim" localSheetId="48" hidden="1">2147483647</definedName>
    <definedName name="solver_tim" localSheetId="49" hidden="1">2147483647</definedName>
    <definedName name="solver_tim" localSheetId="53" hidden="1">2147483647</definedName>
    <definedName name="solver_tim" localSheetId="54" hidden="1">2147483647</definedName>
    <definedName name="solver_tim" localSheetId="55" hidden="1">2147483647</definedName>
    <definedName name="solver_tim" localSheetId="50" hidden="1">2147483647</definedName>
    <definedName name="solver_tim" localSheetId="51" hidden="1">2147483647</definedName>
    <definedName name="solver_tim" localSheetId="52" hidden="1">2147483647</definedName>
    <definedName name="solver_tim" localSheetId="35" hidden="1">2147483647</definedName>
    <definedName name="solver_tim" localSheetId="36" hidden="1">2147483647</definedName>
    <definedName name="solver_tim" localSheetId="37" hidden="1">2147483647</definedName>
    <definedName name="solver_tim" localSheetId="41" hidden="1">2147483647</definedName>
    <definedName name="solver_tim" localSheetId="42" hidden="1">2147483647</definedName>
    <definedName name="solver_tim" localSheetId="43" hidden="1">2147483647</definedName>
    <definedName name="solver_tim" localSheetId="29" hidden="1">2147483647</definedName>
    <definedName name="solver_tim" localSheetId="30" hidden="1">2147483647</definedName>
    <definedName name="solver_tim" localSheetId="31" hidden="1">2147483647</definedName>
    <definedName name="solver_tim" localSheetId="44" hidden="1">2147483647</definedName>
    <definedName name="solver_tim" localSheetId="45" hidden="1">2147483647</definedName>
    <definedName name="solver_tim" localSheetId="46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38" hidden="1">2147483647</definedName>
    <definedName name="solver_tim" localSheetId="39" hidden="1">2147483647</definedName>
    <definedName name="solver_tim" localSheetId="40" hidden="1">2147483647</definedName>
    <definedName name="solver_tol" localSheetId="3" hidden="1">0.01</definedName>
    <definedName name="solver_tol" localSheetId="6" hidden="1">0.01</definedName>
    <definedName name="solver_tol" localSheetId="9" hidden="1">0.01</definedName>
    <definedName name="solver_tol" localSheetId="12" hidden="1">0.01</definedName>
    <definedName name="solver_tol" localSheetId="15" hidden="1">0.01</definedName>
    <definedName name="solver_tol" localSheetId="18" hidden="1">0.01</definedName>
    <definedName name="solver_tol" localSheetId="21" hidden="1">0.01</definedName>
    <definedName name="solver_tol" localSheetId="24" hidden="1">0.01</definedName>
    <definedName name="solver_tol" localSheetId="27" hidden="1">0.01</definedName>
    <definedName name="solver_tol" localSheetId="4" hidden="1">0.01</definedName>
    <definedName name="solver_tol" localSheetId="7" hidden="1">0.01</definedName>
    <definedName name="solver_tol" localSheetId="10" hidden="1">0.01</definedName>
    <definedName name="solver_tol" localSheetId="13" hidden="1">0.01</definedName>
    <definedName name="solver_tol" localSheetId="16" hidden="1">0.01</definedName>
    <definedName name="solver_tol" localSheetId="19" hidden="1">0.01</definedName>
    <definedName name="solver_tol" localSheetId="22" hidden="1">0.01</definedName>
    <definedName name="solver_tol" localSheetId="25" hidden="1">0.01</definedName>
    <definedName name="solver_tol" localSheetId="28" hidden="1">0.01</definedName>
    <definedName name="solver_tol" localSheetId="2" hidden="1">0.01</definedName>
    <definedName name="solver_tol" localSheetId="5" hidden="1">0.01</definedName>
    <definedName name="solver_tol" localSheetId="8" hidden="1">0.01</definedName>
    <definedName name="solver_tol" localSheetId="11" hidden="1">0.01</definedName>
    <definedName name="solver_tol" localSheetId="14" hidden="1">0.01</definedName>
    <definedName name="solver_tol" localSheetId="17" hidden="1">0.01</definedName>
    <definedName name="solver_tol" localSheetId="20" hidden="1">0.01</definedName>
    <definedName name="solver_tol" localSheetId="23" hidden="1">0.01</definedName>
    <definedName name="solver_tol" localSheetId="26" hidden="1">0.01</definedName>
    <definedName name="solver_tol" localSheetId="47" hidden="1">0.01</definedName>
    <definedName name="solver_tol" localSheetId="48" hidden="1">0.01</definedName>
    <definedName name="solver_tol" localSheetId="49" hidden="1">0.01</definedName>
    <definedName name="solver_tol" localSheetId="53" hidden="1">0.01</definedName>
    <definedName name="solver_tol" localSheetId="54" hidden="1">0.01</definedName>
    <definedName name="solver_tol" localSheetId="55" hidden="1">0.01</definedName>
    <definedName name="solver_tol" localSheetId="50" hidden="1">0.01</definedName>
    <definedName name="solver_tol" localSheetId="51" hidden="1">0.01</definedName>
    <definedName name="solver_tol" localSheetId="52" hidden="1">0.01</definedName>
    <definedName name="solver_tol" localSheetId="35" hidden="1">0.01</definedName>
    <definedName name="solver_tol" localSheetId="36" hidden="1">0.01</definedName>
    <definedName name="solver_tol" localSheetId="37" hidden="1">0.01</definedName>
    <definedName name="solver_tol" localSheetId="41" hidden="1">0.01</definedName>
    <definedName name="solver_tol" localSheetId="42" hidden="1">0.01</definedName>
    <definedName name="solver_tol" localSheetId="43" hidden="1">0.01</definedName>
    <definedName name="solver_tol" localSheetId="29" hidden="1">0.01</definedName>
    <definedName name="solver_tol" localSheetId="30" hidden="1">0.01</definedName>
    <definedName name="solver_tol" localSheetId="31" hidden="1">0.01</definedName>
    <definedName name="solver_tol" localSheetId="44" hidden="1">0.01</definedName>
    <definedName name="solver_tol" localSheetId="45" hidden="1">0.01</definedName>
    <definedName name="solver_tol" localSheetId="46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38" hidden="1">0.01</definedName>
    <definedName name="solver_tol" localSheetId="39" hidden="1">0.01</definedName>
    <definedName name="solver_tol" localSheetId="40" hidden="1">0.01</definedName>
    <definedName name="solver_typ" localSheetId="3" hidden="1">2</definedName>
    <definedName name="solver_typ" localSheetId="6" hidden="1">2</definedName>
    <definedName name="solver_typ" localSheetId="9" hidden="1">2</definedName>
    <definedName name="solver_typ" localSheetId="12" hidden="1">2</definedName>
    <definedName name="solver_typ" localSheetId="15" hidden="1">2</definedName>
    <definedName name="solver_typ" localSheetId="18" hidden="1">2</definedName>
    <definedName name="solver_typ" localSheetId="21" hidden="1">2</definedName>
    <definedName name="solver_typ" localSheetId="24" hidden="1">2</definedName>
    <definedName name="solver_typ" localSheetId="27" hidden="1">2</definedName>
    <definedName name="solver_typ" localSheetId="4" hidden="1">2</definedName>
    <definedName name="solver_typ" localSheetId="7" hidden="1">2</definedName>
    <definedName name="solver_typ" localSheetId="10" hidden="1">2</definedName>
    <definedName name="solver_typ" localSheetId="13" hidden="1">2</definedName>
    <definedName name="solver_typ" localSheetId="16" hidden="1">2</definedName>
    <definedName name="solver_typ" localSheetId="19" hidden="1">2</definedName>
    <definedName name="solver_typ" localSheetId="22" hidden="1">2</definedName>
    <definedName name="solver_typ" localSheetId="25" hidden="1">2</definedName>
    <definedName name="solver_typ" localSheetId="28" hidden="1">2</definedName>
    <definedName name="solver_typ" localSheetId="2" hidden="1">2</definedName>
    <definedName name="solver_typ" localSheetId="5" hidden="1">2</definedName>
    <definedName name="solver_typ" localSheetId="8" hidden="1">2</definedName>
    <definedName name="solver_typ" localSheetId="11" hidden="1">2</definedName>
    <definedName name="solver_typ" localSheetId="14" hidden="1">2</definedName>
    <definedName name="solver_typ" localSheetId="17" hidden="1">2</definedName>
    <definedName name="solver_typ" localSheetId="20" hidden="1">2</definedName>
    <definedName name="solver_typ" localSheetId="23" hidden="1">2</definedName>
    <definedName name="solver_typ" localSheetId="2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3" hidden="1">2</definedName>
    <definedName name="solver_typ" localSheetId="54" hidden="1">2</definedName>
    <definedName name="solver_typ" localSheetId="55" hidden="1">2</definedName>
    <definedName name="solver_typ" localSheetId="50" hidden="1">2</definedName>
    <definedName name="solver_typ" localSheetId="51" hidden="1">2</definedName>
    <definedName name="solver_typ" localSheetId="52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41" hidden="1">2</definedName>
    <definedName name="solver_typ" localSheetId="42" hidden="1">2</definedName>
    <definedName name="solver_typ" localSheetId="43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val" localSheetId="3" hidden="1">0</definedName>
    <definedName name="solver_val" localSheetId="6" hidden="1">0</definedName>
    <definedName name="solver_val" localSheetId="9" hidden="1">0</definedName>
    <definedName name="solver_val" localSheetId="12" hidden="1">0</definedName>
    <definedName name="solver_val" localSheetId="15" hidden="1">0</definedName>
    <definedName name="solver_val" localSheetId="18" hidden="1">0</definedName>
    <definedName name="solver_val" localSheetId="21" hidden="1">0</definedName>
    <definedName name="solver_val" localSheetId="24" hidden="1">0</definedName>
    <definedName name="solver_val" localSheetId="27" hidden="1">0</definedName>
    <definedName name="solver_val" localSheetId="4" hidden="1">0</definedName>
    <definedName name="solver_val" localSheetId="7" hidden="1">0</definedName>
    <definedName name="solver_val" localSheetId="10" hidden="1">0</definedName>
    <definedName name="solver_val" localSheetId="13" hidden="1">0</definedName>
    <definedName name="solver_val" localSheetId="16" hidden="1">0</definedName>
    <definedName name="solver_val" localSheetId="19" hidden="1">0</definedName>
    <definedName name="solver_val" localSheetId="22" hidden="1">0</definedName>
    <definedName name="solver_val" localSheetId="25" hidden="1">0</definedName>
    <definedName name="solver_val" localSheetId="28" hidden="1">0</definedName>
    <definedName name="solver_val" localSheetId="2" hidden="1">0</definedName>
    <definedName name="solver_val" localSheetId="5" hidden="1">0</definedName>
    <definedName name="solver_val" localSheetId="8" hidden="1">0</definedName>
    <definedName name="solver_val" localSheetId="11" hidden="1">0</definedName>
    <definedName name="solver_val" localSheetId="14" hidden="1">0</definedName>
    <definedName name="solver_val" localSheetId="17" hidden="1">0</definedName>
    <definedName name="solver_val" localSheetId="20" hidden="1">0</definedName>
    <definedName name="solver_val" localSheetId="23" hidden="1">0</definedName>
    <definedName name="solver_val" localSheetId="2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3" hidden="1">0</definedName>
    <definedName name="solver_val" localSheetId="54" hidden="1">0</definedName>
    <definedName name="solver_val" localSheetId="55" hidden="1">0</definedName>
    <definedName name="solver_val" localSheetId="50" hidden="1">0</definedName>
    <definedName name="solver_val" localSheetId="51" hidden="1">0</definedName>
    <definedName name="solver_val" localSheetId="52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41" hidden="1">0</definedName>
    <definedName name="solver_val" localSheetId="42" hidden="1">0</definedName>
    <definedName name="solver_val" localSheetId="43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er" localSheetId="3" hidden="1">3</definedName>
    <definedName name="solver_ver" localSheetId="6" hidden="1">3</definedName>
    <definedName name="solver_ver" localSheetId="9" hidden="1">3</definedName>
    <definedName name="solver_ver" localSheetId="12" hidden="1">3</definedName>
    <definedName name="solver_ver" localSheetId="15" hidden="1">3</definedName>
    <definedName name="solver_ver" localSheetId="18" hidden="1">3</definedName>
    <definedName name="solver_ver" localSheetId="21" hidden="1">3</definedName>
    <definedName name="solver_ver" localSheetId="24" hidden="1">3</definedName>
    <definedName name="solver_ver" localSheetId="27" hidden="1">3</definedName>
    <definedName name="solver_ver" localSheetId="4" hidden="1">3</definedName>
    <definedName name="solver_ver" localSheetId="7" hidden="1">3</definedName>
    <definedName name="solver_ver" localSheetId="10" hidden="1">3</definedName>
    <definedName name="solver_ver" localSheetId="13" hidden="1">3</definedName>
    <definedName name="solver_ver" localSheetId="16" hidden="1">3</definedName>
    <definedName name="solver_ver" localSheetId="19" hidden="1">3</definedName>
    <definedName name="solver_ver" localSheetId="22" hidden="1">3</definedName>
    <definedName name="solver_ver" localSheetId="25" hidden="1">3</definedName>
    <definedName name="solver_ver" localSheetId="28" hidden="1">3</definedName>
    <definedName name="solver_ver" localSheetId="2" hidden="1">3</definedName>
    <definedName name="solver_ver" localSheetId="5" hidden="1">3</definedName>
    <definedName name="solver_ver" localSheetId="8" hidden="1">3</definedName>
    <definedName name="solver_ver" localSheetId="11" hidden="1">3</definedName>
    <definedName name="solver_ver" localSheetId="14" hidden="1">3</definedName>
    <definedName name="solver_ver" localSheetId="17" hidden="1">3</definedName>
    <definedName name="solver_ver" localSheetId="20" hidden="1">3</definedName>
    <definedName name="solver_ver" localSheetId="23" hidden="1">3</definedName>
    <definedName name="solver_ver" localSheetId="26" hidden="1">3</definedName>
    <definedName name="solver_ver" localSheetId="47" hidden="1">3</definedName>
    <definedName name="solver_ver" localSheetId="48" hidden="1">3</definedName>
    <definedName name="solver_ver" localSheetId="49" hidden="1">3</definedName>
    <definedName name="solver_ver" localSheetId="53" hidden="1">3</definedName>
    <definedName name="solver_ver" localSheetId="54" hidden="1">3</definedName>
    <definedName name="solver_ver" localSheetId="55" hidden="1">3</definedName>
    <definedName name="solver_ver" localSheetId="50" hidden="1">3</definedName>
    <definedName name="solver_ver" localSheetId="51" hidden="1">3</definedName>
    <definedName name="solver_ver" localSheetId="52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41" hidden="1">3</definedName>
    <definedName name="solver_ver" localSheetId="42" hidden="1">3</definedName>
    <definedName name="solver_ver" localSheetId="43" hidden="1">3</definedName>
    <definedName name="solver_ver" localSheetId="29" hidden="1">3</definedName>
    <definedName name="solver_ver" localSheetId="30" hidden="1">3</definedName>
    <definedName name="solver_ver" localSheetId="31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38" hidden="1">3</definedName>
    <definedName name="solver_ver" localSheetId="39" hidden="1">3</definedName>
    <definedName name="solver_ver" localSheetId="4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5" i="550" l="1"/>
  <c r="I157" i="550" s="1"/>
  <c r="J157" i="550" s="1"/>
  <c r="I159" i="550" s="1"/>
  <c r="J159" i="550" s="1"/>
  <c r="I161" i="550" s="1"/>
  <c r="J161" i="550" s="1"/>
  <c r="I163" i="550" s="1"/>
  <c r="J163" i="550" s="1"/>
  <c r="I165" i="550" s="1"/>
  <c r="J165" i="550" s="1"/>
  <c r="Z149" i="550"/>
  <c r="J149" i="550"/>
  <c r="I149" i="550"/>
  <c r="Z148" i="550"/>
  <c r="J148" i="550"/>
  <c r="I148" i="550"/>
  <c r="Z147" i="550"/>
  <c r="J147" i="550"/>
  <c r="I147" i="550"/>
  <c r="Z146" i="550"/>
  <c r="J146" i="550"/>
  <c r="I146" i="550"/>
  <c r="Z145" i="550"/>
  <c r="J145" i="550"/>
  <c r="I145" i="550"/>
  <c r="Z144" i="550"/>
  <c r="J144" i="550"/>
  <c r="I144" i="550"/>
  <c r="Z143" i="550"/>
  <c r="J143" i="550"/>
  <c r="I143" i="550"/>
  <c r="Z142" i="550"/>
  <c r="J142" i="550"/>
  <c r="I142" i="550"/>
  <c r="Z141" i="550"/>
  <c r="J141" i="550"/>
  <c r="I141" i="550"/>
  <c r="Z140" i="550"/>
  <c r="J140" i="550"/>
  <c r="I140" i="550"/>
  <c r="Z139" i="550"/>
  <c r="J139" i="550"/>
  <c r="I139" i="550"/>
  <c r="Z138" i="550"/>
  <c r="J138" i="550"/>
  <c r="I138" i="550"/>
  <c r="Z137" i="550"/>
  <c r="J137" i="550"/>
  <c r="I137" i="550"/>
  <c r="Z136" i="550"/>
  <c r="J136" i="550"/>
  <c r="I136" i="550"/>
  <c r="Z135" i="550"/>
  <c r="J135" i="550"/>
  <c r="I135" i="550"/>
  <c r="Z134" i="550"/>
  <c r="J134" i="550"/>
  <c r="I134" i="550"/>
  <c r="Z133" i="550"/>
  <c r="J133" i="550"/>
  <c r="I133" i="550"/>
  <c r="Z132" i="550"/>
  <c r="J132" i="550"/>
  <c r="I132" i="550"/>
  <c r="Z131" i="550"/>
  <c r="J131" i="550"/>
  <c r="I131" i="550"/>
  <c r="Z130" i="550"/>
  <c r="J130" i="550"/>
  <c r="I130" i="550"/>
  <c r="Z129" i="550"/>
  <c r="J129" i="550"/>
  <c r="I129" i="550"/>
  <c r="Z128" i="550"/>
  <c r="J128" i="550"/>
  <c r="I128" i="550"/>
  <c r="Z127" i="550"/>
  <c r="J127" i="550"/>
  <c r="I127" i="550"/>
  <c r="Z126" i="550"/>
  <c r="J126" i="550"/>
  <c r="I126" i="550"/>
  <c r="Z125" i="550"/>
  <c r="J125" i="550"/>
  <c r="I125" i="550"/>
  <c r="Z124" i="550"/>
  <c r="J124" i="550"/>
  <c r="I124" i="550"/>
  <c r="Z123" i="550"/>
  <c r="J123" i="550"/>
  <c r="I123" i="550"/>
  <c r="Z122" i="550"/>
  <c r="J122" i="550"/>
  <c r="I122" i="550"/>
  <c r="Z121" i="550"/>
  <c r="J121" i="550"/>
  <c r="I121" i="550"/>
  <c r="Z120" i="550"/>
  <c r="J120" i="550"/>
  <c r="I120" i="550"/>
  <c r="Z119" i="550"/>
  <c r="J119" i="550"/>
  <c r="I119" i="550"/>
  <c r="Z118" i="550"/>
  <c r="J118" i="550"/>
  <c r="I118" i="550"/>
  <c r="Z117" i="550"/>
  <c r="J117" i="550"/>
  <c r="I117" i="550"/>
  <c r="Z116" i="550"/>
  <c r="J116" i="550"/>
  <c r="I116" i="550"/>
  <c r="Z115" i="550"/>
  <c r="J115" i="550"/>
  <c r="I115" i="550"/>
  <c r="Z114" i="550"/>
  <c r="J114" i="550"/>
  <c r="I114" i="550"/>
  <c r="Z113" i="550"/>
  <c r="J113" i="550"/>
  <c r="I113" i="550"/>
  <c r="Z112" i="550"/>
  <c r="J112" i="550"/>
  <c r="I112" i="550"/>
  <c r="Z111" i="550"/>
  <c r="J111" i="550"/>
  <c r="I111" i="550"/>
  <c r="Z110" i="550"/>
  <c r="J110" i="550"/>
  <c r="I110" i="550"/>
  <c r="Z109" i="550"/>
  <c r="J109" i="550"/>
  <c r="I109" i="550"/>
  <c r="Z108" i="550"/>
  <c r="J108" i="550"/>
  <c r="I108" i="550"/>
  <c r="Z107" i="550"/>
  <c r="J107" i="550"/>
  <c r="I107" i="550"/>
  <c r="Z106" i="550"/>
  <c r="J106" i="550"/>
  <c r="I106" i="550"/>
  <c r="Z105" i="550"/>
  <c r="J105" i="550"/>
  <c r="I105" i="550"/>
  <c r="Z104" i="550"/>
  <c r="J104" i="550"/>
  <c r="I104" i="550"/>
  <c r="Z103" i="550"/>
  <c r="J103" i="550"/>
  <c r="I103" i="550"/>
  <c r="Z102" i="550"/>
  <c r="J102" i="550"/>
  <c r="I102" i="550"/>
  <c r="Z101" i="550"/>
  <c r="J101" i="550"/>
  <c r="I101" i="550"/>
  <c r="Z100" i="550"/>
  <c r="J100" i="550"/>
  <c r="I100" i="550"/>
  <c r="Z99" i="550"/>
  <c r="J99" i="550"/>
  <c r="I99" i="550"/>
  <c r="Z98" i="550"/>
  <c r="J98" i="550"/>
  <c r="I98" i="550"/>
  <c r="Z97" i="550"/>
  <c r="J97" i="550"/>
  <c r="I97" i="550"/>
  <c r="Z96" i="550"/>
  <c r="J96" i="550"/>
  <c r="I96" i="550"/>
  <c r="Z95" i="550"/>
  <c r="J95" i="550"/>
  <c r="I95" i="550"/>
  <c r="Z94" i="550"/>
  <c r="J94" i="550"/>
  <c r="I94" i="550"/>
  <c r="Z93" i="550"/>
  <c r="J93" i="550"/>
  <c r="I93" i="550"/>
  <c r="Z92" i="550"/>
  <c r="J92" i="550"/>
  <c r="I92" i="550"/>
  <c r="Z91" i="550"/>
  <c r="J91" i="550"/>
  <c r="I91" i="550"/>
  <c r="Z90" i="550"/>
  <c r="J90" i="550"/>
  <c r="I90" i="550"/>
  <c r="Z89" i="550"/>
  <c r="J89" i="550"/>
  <c r="I89" i="550"/>
  <c r="Z88" i="550"/>
  <c r="J88" i="550"/>
  <c r="I88" i="550"/>
  <c r="Z87" i="550"/>
  <c r="J87" i="550"/>
  <c r="I87" i="550"/>
  <c r="Z86" i="550"/>
  <c r="J86" i="550"/>
  <c r="I86" i="550"/>
  <c r="Z85" i="550"/>
  <c r="J85" i="550"/>
  <c r="I85" i="550"/>
  <c r="Z84" i="550"/>
  <c r="J84" i="550"/>
  <c r="I84" i="550"/>
  <c r="Z83" i="550"/>
  <c r="J83" i="550"/>
  <c r="I83" i="550"/>
  <c r="Z82" i="550"/>
  <c r="J82" i="550"/>
  <c r="I82" i="550"/>
  <c r="Z81" i="550"/>
  <c r="J81" i="550"/>
  <c r="I81" i="550"/>
  <c r="Z80" i="550"/>
  <c r="J80" i="550"/>
  <c r="I80" i="550"/>
  <c r="Z79" i="550"/>
  <c r="J79" i="550"/>
  <c r="I79" i="550"/>
  <c r="Z78" i="550"/>
  <c r="J78" i="550"/>
  <c r="I78" i="550"/>
  <c r="Z77" i="550"/>
  <c r="J77" i="550"/>
  <c r="I77" i="550"/>
  <c r="Z76" i="550"/>
  <c r="J76" i="550"/>
  <c r="I76" i="550"/>
  <c r="Z75" i="550"/>
  <c r="J75" i="550"/>
  <c r="I75" i="550"/>
  <c r="Z74" i="550"/>
  <c r="J74" i="550"/>
  <c r="I74" i="550"/>
  <c r="Z73" i="550"/>
  <c r="J73" i="550"/>
  <c r="I73" i="550"/>
  <c r="Z72" i="550"/>
  <c r="J72" i="550"/>
  <c r="I72" i="550"/>
  <c r="Z71" i="550"/>
  <c r="J71" i="550"/>
  <c r="I71" i="550"/>
  <c r="Z70" i="550"/>
  <c r="J70" i="550"/>
  <c r="I70" i="550"/>
  <c r="Z69" i="550"/>
  <c r="J69" i="550"/>
  <c r="I69" i="550"/>
  <c r="Z68" i="550"/>
  <c r="J68" i="550"/>
  <c r="I68" i="550"/>
  <c r="Z67" i="550"/>
  <c r="J67" i="550"/>
  <c r="I67" i="550"/>
  <c r="Z66" i="550"/>
  <c r="J66" i="550"/>
  <c r="I66" i="550"/>
  <c r="Z65" i="550"/>
  <c r="J65" i="550"/>
  <c r="I65" i="550"/>
  <c r="Z64" i="550"/>
  <c r="J64" i="550"/>
  <c r="I64" i="550"/>
  <c r="Z63" i="550"/>
  <c r="J63" i="550"/>
  <c r="I63" i="550"/>
  <c r="Z62" i="550"/>
  <c r="J62" i="550"/>
  <c r="I62" i="550"/>
  <c r="Z61" i="550"/>
  <c r="J61" i="550"/>
  <c r="I61" i="550"/>
  <c r="Z60" i="550"/>
  <c r="J60" i="550"/>
  <c r="I60" i="550"/>
  <c r="Z59" i="550"/>
  <c r="J59" i="550"/>
  <c r="I59" i="550"/>
  <c r="Z58" i="550"/>
  <c r="J58" i="550"/>
  <c r="I58" i="550"/>
  <c r="Z57" i="550"/>
  <c r="J57" i="550"/>
  <c r="I57" i="550"/>
  <c r="Z56" i="550"/>
  <c r="J56" i="550"/>
  <c r="I56" i="550"/>
  <c r="Z55" i="550"/>
  <c r="J55" i="550"/>
  <c r="I55" i="550"/>
  <c r="Z54" i="550"/>
  <c r="J54" i="550"/>
  <c r="I54" i="550"/>
  <c r="Q54" i="550" s="1"/>
  <c r="T54" i="550" s="1"/>
  <c r="Z53" i="550"/>
  <c r="J53" i="550"/>
  <c r="R53" i="550" s="1"/>
  <c r="U53" i="550" s="1"/>
  <c r="I53" i="550"/>
  <c r="Z52" i="550"/>
  <c r="J52" i="550"/>
  <c r="R52" i="550" s="1"/>
  <c r="U52" i="550" s="1"/>
  <c r="I52" i="550"/>
  <c r="Z51" i="550"/>
  <c r="J51" i="550"/>
  <c r="I51" i="550"/>
  <c r="Z50" i="550"/>
  <c r="J50" i="550"/>
  <c r="I50" i="550"/>
  <c r="Q50" i="550" s="1"/>
  <c r="T50" i="550" s="1"/>
  <c r="Z49" i="550"/>
  <c r="J49" i="550"/>
  <c r="R49" i="550" s="1"/>
  <c r="U49" i="550" s="1"/>
  <c r="I49" i="550"/>
  <c r="Z48" i="550"/>
  <c r="J48" i="550"/>
  <c r="R48" i="550" s="1"/>
  <c r="U48" i="550" s="1"/>
  <c r="I48" i="550"/>
  <c r="Z47" i="550"/>
  <c r="J47" i="550"/>
  <c r="I47" i="550"/>
  <c r="Z46" i="550"/>
  <c r="J46" i="550"/>
  <c r="I46" i="550"/>
  <c r="Q46" i="550" s="1"/>
  <c r="T46" i="550" s="1"/>
  <c r="Z45" i="550"/>
  <c r="J45" i="550"/>
  <c r="R45" i="550" s="1"/>
  <c r="U45" i="550" s="1"/>
  <c r="I45" i="550"/>
  <c r="Z44" i="550"/>
  <c r="J44" i="550"/>
  <c r="R44" i="550" s="1"/>
  <c r="U44" i="550" s="1"/>
  <c r="I44" i="550"/>
  <c r="Z43" i="550"/>
  <c r="J43" i="550"/>
  <c r="I43" i="550"/>
  <c r="Z42" i="550"/>
  <c r="J42" i="550"/>
  <c r="I42" i="550"/>
  <c r="Q42" i="550" s="1"/>
  <c r="T42" i="550" s="1"/>
  <c r="Z41" i="550"/>
  <c r="J41" i="550"/>
  <c r="R41" i="550" s="1"/>
  <c r="U41" i="550" s="1"/>
  <c r="I41" i="550"/>
  <c r="Z40" i="550"/>
  <c r="J40" i="550"/>
  <c r="R40" i="550" s="1"/>
  <c r="U40" i="550" s="1"/>
  <c r="I40" i="550"/>
  <c r="Z39" i="550"/>
  <c r="J39" i="550"/>
  <c r="I39" i="550"/>
  <c r="Q39" i="550" s="1"/>
  <c r="T39" i="550" s="1"/>
  <c r="Z38" i="550"/>
  <c r="J38" i="550"/>
  <c r="I38" i="550"/>
  <c r="Q38" i="550" s="1"/>
  <c r="T38" i="550" s="1"/>
  <c r="Z37" i="550"/>
  <c r="J37" i="550"/>
  <c r="R37" i="550" s="1"/>
  <c r="U37" i="550" s="1"/>
  <c r="I37" i="550"/>
  <c r="Z36" i="550"/>
  <c r="J36" i="550"/>
  <c r="R36" i="550" s="1"/>
  <c r="U36" i="550" s="1"/>
  <c r="I36" i="550"/>
  <c r="Z35" i="550"/>
  <c r="J35" i="550"/>
  <c r="I35" i="550"/>
  <c r="Z34" i="550"/>
  <c r="J34" i="550"/>
  <c r="I34" i="550"/>
  <c r="Q34" i="550" s="1"/>
  <c r="T34" i="550" s="1"/>
  <c r="Z33" i="550"/>
  <c r="J33" i="550"/>
  <c r="R33" i="550" s="1"/>
  <c r="U33" i="550" s="1"/>
  <c r="I33" i="550"/>
  <c r="Z32" i="550"/>
  <c r="J32" i="550"/>
  <c r="R32" i="550" s="1"/>
  <c r="U32" i="550" s="1"/>
  <c r="I32" i="550"/>
  <c r="Z31" i="550"/>
  <c r="J31" i="550"/>
  <c r="I31" i="550"/>
  <c r="Z30" i="550"/>
  <c r="J30" i="550"/>
  <c r="I30" i="550"/>
  <c r="Q30" i="550" s="1"/>
  <c r="T30" i="550" s="1"/>
  <c r="Z29" i="550"/>
  <c r="J29" i="550"/>
  <c r="R29" i="550" s="1"/>
  <c r="U29" i="550" s="1"/>
  <c r="I29" i="550"/>
  <c r="Z28" i="550"/>
  <c r="J28" i="550"/>
  <c r="R28" i="550" s="1"/>
  <c r="U28" i="550" s="1"/>
  <c r="I28" i="550"/>
  <c r="Z27" i="550"/>
  <c r="J27" i="550"/>
  <c r="I27" i="550"/>
  <c r="Q27" i="550" s="1"/>
  <c r="T27" i="550" s="1"/>
  <c r="Z26" i="550"/>
  <c r="J26" i="550"/>
  <c r="I26" i="550"/>
  <c r="Q26" i="550" s="1"/>
  <c r="T26" i="550" s="1"/>
  <c r="Z25" i="550"/>
  <c r="J25" i="550"/>
  <c r="R25" i="550" s="1"/>
  <c r="U25" i="550" s="1"/>
  <c r="I25" i="550"/>
  <c r="Z24" i="550"/>
  <c r="J24" i="550"/>
  <c r="R24" i="550" s="1"/>
  <c r="U24" i="550" s="1"/>
  <c r="I24" i="550"/>
  <c r="Z23" i="550"/>
  <c r="J23" i="550"/>
  <c r="I23" i="550"/>
  <c r="Q23" i="550" s="1"/>
  <c r="T23" i="550" s="1"/>
  <c r="Z22" i="550"/>
  <c r="J22" i="550"/>
  <c r="I22" i="550"/>
  <c r="Q22" i="550" s="1"/>
  <c r="T22" i="550" s="1"/>
  <c r="Z21" i="550"/>
  <c r="J21" i="550"/>
  <c r="R21" i="550" s="1"/>
  <c r="U21" i="550" s="1"/>
  <c r="I21" i="550"/>
  <c r="Z20" i="550"/>
  <c r="AA20" i="550" s="1"/>
  <c r="J20" i="550"/>
  <c r="R20" i="550" s="1"/>
  <c r="U20" i="550" s="1"/>
  <c r="I20" i="550"/>
  <c r="J10" i="550"/>
  <c r="R9" i="550"/>
  <c r="J9" i="550"/>
  <c r="J11" i="550" s="1"/>
  <c r="R8" i="550"/>
  <c r="J7" i="550"/>
  <c r="J6" i="550"/>
  <c r="J4" i="550"/>
  <c r="J3" i="550"/>
  <c r="J155" i="549"/>
  <c r="I157" i="549" s="1"/>
  <c r="J157" i="549" s="1"/>
  <c r="I159" i="549" s="1"/>
  <c r="J159" i="549" s="1"/>
  <c r="I161" i="549" s="1"/>
  <c r="J161" i="549" s="1"/>
  <c r="I163" i="549" s="1"/>
  <c r="J163" i="549" s="1"/>
  <c r="I165" i="549" s="1"/>
  <c r="J165" i="549" s="1"/>
  <c r="Z149" i="549"/>
  <c r="J149" i="549"/>
  <c r="I149" i="549"/>
  <c r="Z148" i="549"/>
  <c r="J148" i="549"/>
  <c r="I148" i="549"/>
  <c r="Z147" i="549"/>
  <c r="J147" i="549"/>
  <c r="I147" i="549"/>
  <c r="Z146" i="549"/>
  <c r="J146" i="549"/>
  <c r="I146" i="549"/>
  <c r="Z145" i="549"/>
  <c r="J145" i="549"/>
  <c r="I145" i="549"/>
  <c r="Z144" i="549"/>
  <c r="J144" i="549"/>
  <c r="I144" i="549"/>
  <c r="Z143" i="549"/>
  <c r="J143" i="549"/>
  <c r="I143" i="549"/>
  <c r="Z142" i="549"/>
  <c r="J142" i="549"/>
  <c r="I142" i="549"/>
  <c r="Z141" i="549"/>
  <c r="J141" i="549"/>
  <c r="I141" i="549"/>
  <c r="Z140" i="549"/>
  <c r="J140" i="549"/>
  <c r="I140" i="549"/>
  <c r="Z139" i="549"/>
  <c r="J139" i="549"/>
  <c r="I139" i="549"/>
  <c r="Z138" i="549"/>
  <c r="J138" i="549"/>
  <c r="I138" i="549"/>
  <c r="Z137" i="549"/>
  <c r="J137" i="549"/>
  <c r="I137" i="549"/>
  <c r="Z136" i="549"/>
  <c r="J136" i="549"/>
  <c r="I136" i="549"/>
  <c r="Z135" i="549"/>
  <c r="J135" i="549"/>
  <c r="I135" i="549"/>
  <c r="Z134" i="549"/>
  <c r="J134" i="549"/>
  <c r="I134" i="549"/>
  <c r="Z133" i="549"/>
  <c r="J133" i="549"/>
  <c r="I133" i="549"/>
  <c r="Z132" i="549"/>
  <c r="J132" i="549"/>
  <c r="I132" i="549"/>
  <c r="Z131" i="549"/>
  <c r="J131" i="549"/>
  <c r="I131" i="549"/>
  <c r="Z130" i="549"/>
  <c r="J130" i="549"/>
  <c r="I130" i="549"/>
  <c r="Z129" i="549"/>
  <c r="J129" i="549"/>
  <c r="I129" i="549"/>
  <c r="Z128" i="549"/>
  <c r="J128" i="549"/>
  <c r="I128" i="549"/>
  <c r="Z127" i="549"/>
  <c r="J127" i="549"/>
  <c r="I127" i="549"/>
  <c r="Z126" i="549"/>
  <c r="J126" i="549"/>
  <c r="I126" i="549"/>
  <c r="Z125" i="549"/>
  <c r="J125" i="549"/>
  <c r="I125" i="549"/>
  <c r="Z124" i="549"/>
  <c r="J124" i="549"/>
  <c r="I124" i="549"/>
  <c r="Z123" i="549"/>
  <c r="J123" i="549"/>
  <c r="I123" i="549"/>
  <c r="Z122" i="549"/>
  <c r="J122" i="549"/>
  <c r="I122" i="549"/>
  <c r="Z121" i="549"/>
  <c r="J121" i="549"/>
  <c r="I121" i="549"/>
  <c r="Z120" i="549"/>
  <c r="J120" i="549"/>
  <c r="I120" i="549"/>
  <c r="Z119" i="549"/>
  <c r="J119" i="549"/>
  <c r="I119" i="549"/>
  <c r="Z118" i="549"/>
  <c r="J118" i="549"/>
  <c r="I118" i="549"/>
  <c r="Z117" i="549"/>
  <c r="J117" i="549"/>
  <c r="I117" i="549"/>
  <c r="Z116" i="549"/>
  <c r="J116" i="549"/>
  <c r="I116" i="549"/>
  <c r="Z115" i="549"/>
  <c r="J115" i="549"/>
  <c r="I115" i="549"/>
  <c r="Z114" i="549"/>
  <c r="J114" i="549"/>
  <c r="I114" i="549"/>
  <c r="Z113" i="549"/>
  <c r="J113" i="549"/>
  <c r="I113" i="549"/>
  <c r="Z112" i="549"/>
  <c r="J112" i="549"/>
  <c r="I112" i="549"/>
  <c r="Z111" i="549"/>
  <c r="J111" i="549"/>
  <c r="I111" i="549"/>
  <c r="Z110" i="549"/>
  <c r="J110" i="549"/>
  <c r="I110" i="549"/>
  <c r="Z109" i="549"/>
  <c r="J109" i="549"/>
  <c r="I109" i="549"/>
  <c r="Z108" i="549"/>
  <c r="J108" i="549"/>
  <c r="I108" i="549"/>
  <c r="Z107" i="549"/>
  <c r="J107" i="549"/>
  <c r="I107" i="549"/>
  <c r="Z106" i="549"/>
  <c r="J106" i="549"/>
  <c r="I106" i="549"/>
  <c r="Z105" i="549"/>
  <c r="J105" i="549"/>
  <c r="I105" i="549"/>
  <c r="Z104" i="549"/>
  <c r="J104" i="549"/>
  <c r="I104" i="549"/>
  <c r="Z103" i="549"/>
  <c r="J103" i="549"/>
  <c r="I103" i="549"/>
  <c r="Z102" i="549"/>
  <c r="J102" i="549"/>
  <c r="I102" i="549"/>
  <c r="Z101" i="549"/>
  <c r="J101" i="549"/>
  <c r="I101" i="549"/>
  <c r="Z100" i="549"/>
  <c r="J100" i="549"/>
  <c r="I100" i="549"/>
  <c r="Z99" i="549"/>
  <c r="J99" i="549"/>
  <c r="I99" i="549"/>
  <c r="Z98" i="549"/>
  <c r="J98" i="549"/>
  <c r="I98" i="549"/>
  <c r="Z97" i="549"/>
  <c r="J97" i="549"/>
  <c r="I97" i="549"/>
  <c r="Z96" i="549"/>
  <c r="J96" i="549"/>
  <c r="I96" i="549"/>
  <c r="Z95" i="549"/>
  <c r="J95" i="549"/>
  <c r="I95" i="549"/>
  <c r="Z94" i="549"/>
  <c r="J94" i="549"/>
  <c r="I94" i="549"/>
  <c r="Z93" i="549"/>
  <c r="J93" i="549"/>
  <c r="I93" i="549"/>
  <c r="Z92" i="549"/>
  <c r="J92" i="549"/>
  <c r="I92" i="549"/>
  <c r="Z91" i="549"/>
  <c r="J91" i="549"/>
  <c r="I91" i="549"/>
  <c r="Z90" i="549"/>
  <c r="J90" i="549"/>
  <c r="I90" i="549"/>
  <c r="Z89" i="549"/>
  <c r="J89" i="549"/>
  <c r="I89" i="549"/>
  <c r="Z88" i="549"/>
  <c r="J88" i="549"/>
  <c r="I88" i="549"/>
  <c r="Z87" i="549"/>
  <c r="J87" i="549"/>
  <c r="I87" i="549"/>
  <c r="Z86" i="549"/>
  <c r="J86" i="549"/>
  <c r="I86" i="549"/>
  <c r="Z85" i="549"/>
  <c r="J85" i="549"/>
  <c r="I85" i="549"/>
  <c r="Z84" i="549"/>
  <c r="J84" i="549"/>
  <c r="I84" i="549"/>
  <c r="Z83" i="549"/>
  <c r="J83" i="549"/>
  <c r="I83" i="549"/>
  <c r="Z82" i="549"/>
  <c r="J82" i="549"/>
  <c r="I82" i="549"/>
  <c r="Z81" i="549"/>
  <c r="J81" i="549"/>
  <c r="I81" i="549"/>
  <c r="Z80" i="549"/>
  <c r="J80" i="549"/>
  <c r="I80" i="549"/>
  <c r="Z79" i="549"/>
  <c r="J79" i="549"/>
  <c r="I79" i="549"/>
  <c r="Z78" i="549"/>
  <c r="J78" i="549"/>
  <c r="I78" i="549"/>
  <c r="Z77" i="549"/>
  <c r="J77" i="549"/>
  <c r="I77" i="549"/>
  <c r="Z76" i="549"/>
  <c r="J76" i="549"/>
  <c r="I76" i="549"/>
  <c r="Z75" i="549"/>
  <c r="J75" i="549"/>
  <c r="I75" i="549"/>
  <c r="Z74" i="549"/>
  <c r="J74" i="549"/>
  <c r="I74" i="549"/>
  <c r="Z73" i="549"/>
  <c r="J73" i="549"/>
  <c r="I73" i="549"/>
  <c r="Z72" i="549"/>
  <c r="J72" i="549"/>
  <c r="I72" i="549"/>
  <c r="Z71" i="549"/>
  <c r="J71" i="549"/>
  <c r="I71" i="549"/>
  <c r="Z70" i="549"/>
  <c r="J70" i="549"/>
  <c r="I70" i="549"/>
  <c r="Z69" i="549"/>
  <c r="J69" i="549"/>
  <c r="I69" i="549"/>
  <c r="Z68" i="549"/>
  <c r="J68" i="549"/>
  <c r="I68" i="549"/>
  <c r="Z67" i="549"/>
  <c r="J67" i="549"/>
  <c r="I67" i="549"/>
  <c r="Z66" i="549"/>
  <c r="J66" i="549"/>
  <c r="I66" i="549"/>
  <c r="Z65" i="549"/>
  <c r="J65" i="549"/>
  <c r="I65" i="549"/>
  <c r="Z64" i="549"/>
  <c r="J64" i="549"/>
  <c r="I64" i="549"/>
  <c r="Z63" i="549"/>
  <c r="J63" i="549"/>
  <c r="I63" i="549"/>
  <c r="Z62" i="549"/>
  <c r="J62" i="549"/>
  <c r="I62" i="549"/>
  <c r="Z61" i="549"/>
  <c r="J61" i="549"/>
  <c r="I61" i="549"/>
  <c r="Z60" i="549"/>
  <c r="J60" i="549"/>
  <c r="I60" i="549"/>
  <c r="Z59" i="549"/>
  <c r="J59" i="549"/>
  <c r="I59" i="549"/>
  <c r="Z58" i="549"/>
  <c r="J58" i="549"/>
  <c r="I58" i="549"/>
  <c r="Z57" i="549"/>
  <c r="J57" i="549"/>
  <c r="I57" i="549"/>
  <c r="Z56" i="549"/>
  <c r="J56" i="549"/>
  <c r="R56" i="549" s="1"/>
  <c r="U56" i="549" s="1"/>
  <c r="I56" i="549"/>
  <c r="Z55" i="549"/>
  <c r="J55" i="549"/>
  <c r="I55" i="549"/>
  <c r="Z54" i="549"/>
  <c r="J54" i="549"/>
  <c r="I54" i="549"/>
  <c r="Q54" i="549" s="1"/>
  <c r="T54" i="549" s="1"/>
  <c r="Z53" i="549"/>
  <c r="J53" i="549"/>
  <c r="R53" i="549" s="1"/>
  <c r="U53" i="549" s="1"/>
  <c r="I53" i="549"/>
  <c r="Z52" i="549"/>
  <c r="J52" i="549"/>
  <c r="R52" i="549" s="1"/>
  <c r="U52" i="549" s="1"/>
  <c r="I52" i="549"/>
  <c r="Z51" i="549"/>
  <c r="J51" i="549"/>
  <c r="I51" i="549"/>
  <c r="Z50" i="549"/>
  <c r="J50" i="549"/>
  <c r="I50" i="549"/>
  <c r="Q50" i="549" s="1"/>
  <c r="T50" i="549" s="1"/>
  <c r="Z49" i="549"/>
  <c r="J49" i="549"/>
  <c r="R49" i="549" s="1"/>
  <c r="U49" i="549" s="1"/>
  <c r="I49" i="549"/>
  <c r="Z48" i="549"/>
  <c r="J48" i="549"/>
  <c r="R48" i="549" s="1"/>
  <c r="U48" i="549" s="1"/>
  <c r="I48" i="549"/>
  <c r="Z47" i="549"/>
  <c r="J47" i="549"/>
  <c r="I47" i="549"/>
  <c r="Q47" i="549" s="1"/>
  <c r="T47" i="549" s="1"/>
  <c r="Z46" i="549"/>
  <c r="J46" i="549"/>
  <c r="I46" i="549"/>
  <c r="Q46" i="549" s="1"/>
  <c r="T46" i="549" s="1"/>
  <c r="Z45" i="549"/>
  <c r="J45" i="549"/>
  <c r="R45" i="549" s="1"/>
  <c r="U45" i="549" s="1"/>
  <c r="I45" i="549"/>
  <c r="Q45" i="549" s="1"/>
  <c r="T45" i="549" s="1"/>
  <c r="Z44" i="549"/>
  <c r="J44" i="549"/>
  <c r="R44" i="549" s="1"/>
  <c r="U44" i="549" s="1"/>
  <c r="I44" i="549"/>
  <c r="Z43" i="549"/>
  <c r="J43" i="549"/>
  <c r="I43" i="549"/>
  <c r="Q43" i="549" s="1"/>
  <c r="T43" i="549" s="1"/>
  <c r="Z42" i="549"/>
  <c r="J42" i="549"/>
  <c r="I42" i="549"/>
  <c r="Q42" i="549" s="1"/>
  <c r="T42" i="549" s="1"/>
  <c r="Z41" i="549"/>
  <c r="J41" i="549"/>
  <c r="R41" i="549" s="1"/>
  <c r="U41" i="549" s="1"/>
  <c r="I41" i="549"/>
  <c r="Q41" i="549" s="1"/>
  <c r="T41" i="549" s="1"/>
  <c r="Z40" i="549"/>
  <c r="J40" i="549"/>
  <c r="R40" i="549" s="1"/>
  <c r="U40" i="549" s="1"/>
  <c r="I40" i="549"/>
  <c r="Z39" i="549"/>
  <c r="J39" i="549"/>
  <c r="I39" i="549"/>
  <c r="Q39" i="549" s="1"/>
  <c r="T39" i="549" s="1"/>
  <c r="Z38" i="549"/>
  <c r="J38" i="549"/>
  <c r="I38" i="549"/>
  <c r="Q38" i="549" s="1"/>
  <c r="T38" i="549" s="1"/>
  <c r="Z37" i="549"/>
  <c r="J37" i="549"/>
  <c r="R37" i="549" s="1"/>
  <c r="U37" i="549" s="1"/>
  <c r="I37" i="549"/>
  <c r="Q37" i="549" s="1"/>
  <c r="T37" i="549" s="1"/>
  <c r="Z36" i="549"/>
  <c r="J36" i="549"/>
  <c r="R36" i="549" s="1"/>
  <c r="U36" i="549" s="1"/>
  <c r="I36" i="549"/>
  <c r="Z35" i="549"/>
  <c r="J35" i="549"/>
  <c r="I35" i="549"/>
  <c r="Q35" i="549" s="1"/>
  <c r="T35" i="549" s="1"/>
  <c r="Z34" i="549"/>
  <c r="J34" i="549"/>
  <c r="I34" i="549"/>
  <c r="Q34" i="549" s="1"/>
  <c r="T34" i="549" s="1"/>
  <c r="Z33" i="549"/>
  <c r="J33" i="549"/>
  <c r="R33" i="549" s="1"/>
  <c r="U33" i="549" s="1"/>
  <c r="I33" i="549"/>
  <c r="Q33" i="549" s="1"/>
  <c r="T33" i="549" s="1"/>
  <c r="Z32" i="549"/>
  <c r="J32" i="549"/>
  <c r="R32" i="549" s="1"/>
  <c r="U32" i="549" s="1"/>
  <c r="I32" i="549"/>
  <c r="Z31" i="549"/>
  <c r="J31" i="549"/>
  <c r="I31" i="549"/>
  <c r="Z30" i="549"/>
  <c r="J30" i="549"/>
  <c r="I30" i="549"/>
  <c r="Q30" i="549" s="1"/>
  <c r="T30" i="549" s="1"/>
  <c r="Z29" i="549"/>
  <c r="J29" i="549"/>
  <c r="R29" i="549" s="1"/>
  <c r="U29" i="549" s="1"/>
  <c r="I29" i="549"/>
  <c r="Z28" i="549"/>
  <c r="J28" i="549"/>
  <c r="R28" i="549" s="1"/>
  <c r="U28" i="549" s="1"/>
  <c r="I28" i="549"/>
  <c r="Z27" i="549"/>
  <c r="J27" i="549"/>
  <c r="I27" i="549"/>
  <c r="Z26" i="549"/>
  <c r="J26" i="549"/>
  <c r="I26" i="549"/>
  <c r="Q26" i="549" s="1"/>
  <c r="T26" i="549" s="1"/>
  <c r="Z25" i="549"/>
  <c r="J25" i="549"/>
  <c r="R25" i="549" s="1"/>
  <c r="U25" i="549" s="1"/>
  <c r="I25" i="549"/>
  <c r="Z24" i="549"/>
  <c r="J24" i="549"/>
  <c r="R24" i="549" s="1"/>
  <c r="U24" i="549" s="1"/>
  <c r="I24" i="549"/>
  <c r="Z23" i="549"/>
  <c r="J23" i="549"/>
  <c r="I23" i="549"/>
  <c r="Z22" i="549"/>
  <c r="J22" i="549"/>
  <c r="I22" i="549"/>
  <c r="Q22" i="549" s="1"/>
  <c r="T22" i="549" s="1"/>
  <c r="Z21" i="549"/>
  <c r="AA21" i="549" s="1"/>
  <c r="J21" i="549"/>
  <c r="R21" i="549" s="1"/>
  <c r="U21" i="549" s="1"/>
  <c r="I21" i="549"/>
  <c r="Z20" i="549"/>
  <c r="AA20" i="549" s="1"/>
  <c r="J20" i="549"/>
  <c r="R20" i="549" s="1"/>
  <c r="U20" i="549" s="1"/>
  <c r="I20" i="549"/>
  <c r="J10" i="549"/>
  <c r="R9" i="549"/>
  <c r="J9" i="549"/>
  <c r="J11" i="549" s="1"/>
  <c r="R8" i="549"/>
  <c r="J7" i="549"/>
  <c r="J6" i="549"/>
  <c r="J4" i="549"/>
  <c r="J3" i="549"/>
  <c r="R65" i="549" s="1"/>
  <c r="U65" i="549" s="1"/>
  <c r="J155" i="548"/>
  <c r="I157" i="548" s="1"/>
  <c r="J157" i="548" s="1"/>
  <c r="I159" i="548" s="1"/>
  <c r="J159" i="548" s="1"/>
  <c r="I161" i="548" s="1"/>
  <c r="J161" i="548" s="1"/>
  <c r="I163" i="548" s="1"/>
  <c r="J163" i="548" s="1"/>
  <c r="I165" i="548" s="1"/>
  <c r="J165" i="548" s="1"/>
  <c r="Z149" i="548"/>
  <c r="J149" i="548"/>
  <c r="I149" i="548"/>
  <c r="Z148" i="548"/>
  <c r="J148" i="548"/>
  <c r="I148" i="548"/>
  <c r="Z147" i="548"/>
  <c r="J147" i="548"/>
  <c r="I147" i="548"/>
  <c r="Z146" i="548"/>
  <c r="J146" i="548"/>
  <c r="I146" i="548"/>
  <c r="Z145" i="548"/>
  <c r="J145" i="548"/>
  <c r="I145" i="548"/>
  <c r="Z144" i="548"/>
  <c r="J144" i="548"/>
  <c r="I144" i="548"/>
  <c r="Z143" i="548"/>
  <c r="J143" i="548"/>
  <c r="I143" i="548"/>
  <c r="Z142" i="548"/>
  <c r="J142" i="548"/>
  <c r="I142" i="548"/>
  <c r="Z141" i="548"/>
  <c r="J141" i="548"/>
  <c r="I141" i="548"/>
  <c r="Z140" i="548"/>
  <c r="J140" i="548"/>
  <c r="I140" i="548"/>
  <c r="Z139" i="548"/>
  <c r="J139" i="548"/>
  <c r="I139" i="548"/>
  <c r="Z138" i="548"/>
  <c r="J138" i="548"/>
  <c r="I138" i="548"/>
  <c r="Z137" i="548"/>
  <c r="J137" i="548"/>
  <c r="I137" i="548"/>
  <c r="Z136" i="548"/>
  <c r="J136" i="548"/>
  <c r="I136" i="548"/>
  <c r="Z135" i="548"/>
  <c r="J135" i="548"/>
  <c r="I135" i="548"/>
  <c r="Z134" i="548"/>
  <c r="J134" i="548"/>
  <c r="I134" i="548"/>
  <c r="Z133" i="548"/>
  <c r="J133" i="548"/>
  <c r="I133" i="548"/>
  <c r="Z132" i="548"/>
  <c r="J132" i="548"/>
  <c r="I132" i="548"/>
  <c r="Z131" i="548"/>
  <c r="J131" i="548"/>
  <c r="I131" i="548"/>
  <c r="Z130" i="548"/>
  <c r="J130" i="548"/>
  <c r="I130" i="548"/>
  <c r="Z129" i="548"/>
  <c r="J129" i="548"/>
  <c r="I129" i="548"/>
  <c r="Z128" i="548"/>
  <c r="J128" i="548"/>
  <c r="I128" i="548"/>
  <c r="Z127" i="548"/>
  <c r="J127" i="548"/>
  <c r="I127" i="548"/>
  <c r="Z126" i="548"/>
  <c r="J126" i="548"/>
  <c r="I126" i="548"/>
  <c r="Z125" i="548"/>
  <c r="J125" i="548"/>
  <c r="I125" i="548"/>
  <c r="Z124" i="548"/>
  <c r="J124" i="548"/>
  <c r="I124" i="548"/>
  <c r="Z123" i="548"/>
  <c r="J123" i="548"/>
  <c r="I123" i="548"/>
  <c r="Z122" i="548"/>
  <c r="J122" i="548"/>
  <c r="I122" i="548"/>
  <c r="Z121" i="548"/>
  <c r="J121" i="548"/>
  <c r="I121" i="548"/>
  <c r="Z120" i="548"/>
  <c r="J120" i="548"/>
  <c r="I120" i="548"/>
  <c r="Z119" i="548"/>
  <c r="J119" i="548"/>
  <c r="I119" i="548"/>
  <c r="Z118" i="548"/>
  <c r="J118" i="548"/>
  <c r="I118" i="548"/>
  <c r="Z117" i="548"/>
  <c r="J117" i="548"/>
  <c r="I117" i="548"/>
  <c r="Z116" i="548"/>
  <c r="J116" i="548"/>
  <c r="I116" i="548"/>
  <c r="Z115" i="548"/>
  <c r="J115" i="548"/>
  <c r="I115" i="548"/>
  <c r="Z114" i="548"/>
  <c r="J114" i="548"/>
  <c r="I114" i="548"/>
  <c r="Z113" i="548"/>
  <c r="J113" i="548"/>
  <c r="I113" i="548"/>
  <c r="Z112" i="548"/>
  <c r="J112" i="548"/>
  <c r="I112" i="548"/>
  <c r="Z111" i="548"/>
  <c r="J111" i="548"/>
  <c r="I111" i="548"/>
  <c r="Z110" i="548"/>
  <c r="J110" i="548"/>
  <c r="I110" i="548"/>
  <c r="Z109" i="548"/>
  <c r="J109" i="548"/>
  <c r="I109" i="548"/>
  <c r="Z108" i="548"/>
  <c r="J108" i="548"/>
  <c r="I108" i="548"/>
  <c r="Z107" i="548"/>
  <c r="J107" i="548"/>
  <c r="I107" i="548"/>
  <c r="Z106" i="548"/>
  <c r="J106" i="548"/>
  <c r="I106" i="548"/>
  <c r="Z105" i="548"/>
  <c r="J105" i="548"/>
  <c r="I105" i="548"/>
  <c r="Z104" i="548"/>
  <c r="J104" i="548"/>
  <c r="I104" i="548"/>
  <c r="Z103" i="548"/>
  <c r="J103" i="548"/>
  <c r="I103" i="548"/>
  <c r="Z102" i="548"/>
  <c r="J102" i="548"/>
  <c r="I102" i="548"/>
  <c r="Z101" i="548"/>
  <c r="J101" i="548"/>
  <c r="I101" i="548"/>
  <c r="Z100" i="548"/>
  <c r="J100" i="548"/>
  <c r="I100" i="548"/>
  <c r="Z99" i="548"/>
  <c r="J99" i="548"/>
  <c r="I99" i="548"/>
  <c r="Z98" i="548"/>
  <c r="J98" i="548"/>
  <c r="I98" i="548"/>
  <c r="Z97" i="548"/>
  <c r="J97" i="548"/>
  <c r="I97" i="548"/>
  <c r="Z96" i="548"/>
  <c r="J96" i="548"/>
  <c r="I96" i="548"/>
  <c r="Z95" i="548"/>
  <c r="J95" i="548"/>
  <c r="I95" i="548"/>
  <c r="Z94" i="548"/>
  <c r="J94" i="548"/>
  <c r="I94" i="548"/>
  <c r="Z93" i="548"/>
  <c r="J93" i="548"/>
  <c r="I93" i="548"/>
  <c r="Z92" i="548"/>
  <c r="J92" i="548"/>
  <c r="I92" i="548"/>
  <c r="Z91" i="548"/>
  <c r="J91" i="548"/>
  <c r="I91" i="548"/>
  <c r="Z90" i="548"/>
  <c r="J90" i="548"/>
  <c r="I90" i="548"/>
  <c r="Z89" i="548"/>
  <c r="J89" i="548"/>
  <c r="I89" i="548"/>
  <c r="Z88" i="548"/>
  <c r="J88" i="548"/>
  <c r="I88" i="548"/>
  <c r="Z87" i="548"/>
  <c r="J87" i="548"/>
  <c r="I87" i="548"/>
  <c r="Z86" i="548"/>
  <c r="J86" i="548"/>
  <c r="I86" i="548"/>
  <c r="Z85" i="548"/>
  <c r="J85" i="548"/>
  <c r="I85" i="548"/>
  <c r="Z84" i="548"/>
  <c r="J84" i="548"/>
  <c r="I84" i="548"/>
  <c r="Z83" i="548"/>
  <c r="J83" i="548"/>
  <c r="I83" i="548"/>
  <c r="Z82" i="548"/>
  <c r="J82" i="548"/>
  <c r="I82" i="548"/>
  <c r="Z81" i="548"/>
  <c r="J81" i="548"/>
  <c r="I81" i="548"/>
  <c r="Z80" i="548"/>
  <c r="J80" i="548"/>
  <c r="I80" i="548"/>
  <c r="Z79" i="548"/>
  <c r="J79" i="548"/>
  <c r="I79" i="548"/>
  <c r="Z78" i="548"/>
  <c r="J78" i="548"/>
  <c r="I78" i="548"/>
  <c r="Z77" i="548"/>
  <c r="J77" i="548"/>
  <c r="I77" i="548"/>
  <c r="Z76" i="548"/>
  <c r="J76" i="548"/>
  <c r="I76" i="548"/>
  <c r="Z75" i="548"/>
  <c r="J75" i="548"/>
  <c r="I75" i="548"/>
  <c r="Z74" i="548"/>
  <c r="J74" i="548"/>
  <c r="I74" i="548"/>
  <c r="Z73" i="548"/>
  <c r="J73" i="548"/>
  <c r="I73" i="548"/>
  <c r="Z72" i="548"/>
  <c r="J72" i="548"/>
  <c r="I72" i="548"/>
  <c r="Z71" i="548"/>
  <c r="J71" i="548"/>
  <c r="I71" i="548"/>
  <c r="Z70" i="548"/>
  <c r="J70" i="548"/>
  <c r="I70" i="548"/>
  <c r="Z69" i="548"/>
  <c r="J69" i="548"/>
  <c r="I69" i="548"/>
  <c r="Z68" i="548"/>
  <c r="J68" i="548"/>
  <c r="I68" i="548"/>
  <c r="Z67" i="548"/>
  <c r="J67" i="548"/>
  <c r="I67" i="548"/>
  <c r="Z66" i="548"/>
  <c r="J66" i="548"/>
  <c r="I66" i="548"/>
  <c r="Z65" i="548"/>
  <c r="J65" i="548"/>
  <c r="I65" i="548"/>
  <c r="Z64" i="548"/>
  <c r="J64" i="548"/>
  <c r="I64" i="548"/>
  <c r="Z63" i="548"/>
  <c r="J63" i="548"/>
  <c r="I63" i="548"/>
  <c r="Z62" i="548"/>
  <c r="J62" i="548"/>
  <c r="I62" i="548"/>
  <c r="Z61" i="548"/>
  <c r="J61" i="548"/>
  <c r="I61" i="548"/>
  <c r="Z60" i="548"/>
  <c r="J60" i="548"/>
  <c r="I60" i="548"/>
  <c r="Z59" i="548"/>
  <c r="J59" i="548"/>
  <c r="I59" i="548"/>
  <c r="Z58" i="548"/>
  <c r="J58" i="548"/>
  <c r="I58" i="548"/>
  <c r="Z57" i="548"/>
  <c r="J57" i="548"/>
  <c r="I57" i="548"/>
  <c r="Z56" i="548"/>
  <c r="J56" i="548"/>
  <c r="I56" i="548"/>
  <c r="Z55" i="548"/>
  <c r="J55" i="548"/>
  <c r="I55" i="548"/>
  <c r="Z54" i="548"/>
  <c r="J54" i="548"/>
  <c r="I54" i="548"/>
  <c r="Z53" i="548"/>
  <c r="J53" i="548"/>
  <c r="I53" i="548"/>
  <c r="Z52" i="548"/>
  <c r="J52" i="548"/>
  <c r="I52" i="548"/>
  <c r="Z51" i="548"/>
  <c r="J51" i="548"/>
  <c r="I51" i="548"/>
  <c r="Z50" i="548"/>
  <c r="J50" i="548"/>
  <c r="I50" i="548"/>
  <c r="Z49" i="548"/>
  <c r="J49" i="548"/>
  <c r="I49" i="548"/>
  <c r="Z48" i="548"/>
  <c r="J48" i="548"/>
  <c r="I48" i="548"/>
  <c r="Z47" i="548"/>
  <c r="J47" i="548"/>
  <c r="I47" i="548"/>
  <c r="Z46" i="548"/>
  <c r="J46" i="548"/>
  <c r="I46" i="548"/>
  <c r="Z45" i="548"/>
  <c r="J45" i="548"/>
  <c r="I45" i="548"/>
  <c r="Z44" i="548"/>
  <c r="J44" i="548"/>
  <c r="I44" i="548"/>
  <c r="Z43" i="548"/>
  <c r="J43" i="548"/>
  <c r="I43" i="548"/>
  <c r="Z42" i="548"/>
  <c r="J42" i="548"/>
  <c r="I42" i="548"/>
  <c r="Z41" i="548"/>
  <c r="J41" i="548"/>
  <c r="I41" i="548"/>
  <c r="Z40" i="548"/>
  <c r="J40" i="548"/>
  <c r="I40" i="548"/>
  <c r="Z39" i="548"/>
  <c r="J39" i="548"/>
  <c r="I39" i="548"/>
  <c r="Z38" i="548"/>
  <c r="J38" i="548"/>
  <c r="I38" i="548"/>
  <c r="Z37" i="548"/>
  <c r="J37" i="548"/>
  <c r="I37" i="548"/>
  <c r="Z36" i="548"/>
  <c r="J36" i="548"/>
  <c r="R36" i="548" s="1"/>
  <c r="U36" i="548" s="1"/>
  <c r="I36" i="548"/>
  <c r="Z35" i="548"/>
  <c r="J35" i="548"/>
  <c r="I35" i="548"/>
  <c r="Z34" i="548"/>
  <c r="J34" i="548"/>
  <c r="I34" i="548"/>
  <c r="Q34" i="548" s="1"/>
  <c r="T34" i="548" s="1"/>
  <c r="Z33" i="548"/>
  <c r="J33" i="548"/>
  <c r="R33" i="548" s="1"/>
  <c r="U33" i="548" s="1"/>
  <c r="I33" i="548"/>
  <c r="Z32" i="548"/>
  <c r="J32" i="548"/>
  <c r="R32" i="548" s="1"/>
  <c r="U32" i="548" s="1"/>
  <c r="I32" i="548"/>
  <c r="Z31" i="548"/>
  <c r="J31" i="548"/>
  <c r="I31" i="548"/>
  <c r="Z30" i="548"/>
  <c r="J30" i="548"/>
  <c r="I30" i="548"/>
  <c r="Q30" i="548" s="1"/>
  <c r="T30" i="548" s="1"/>
  <c r="Z29" i="548"/>
  <c r="J29" i="548"/>
  <c r="R29" i="548" s="1"/>
  <c r="U29" i="548" s="1"/>
  <c r="I29" i="548"/>
  <c r="Z28" i="548"/>
  <c r="J28" i="548"/>
  <c r="R28" i="548" s="1"/>
  <c r="U28" i="548" s="1"/>
  <c r="I28" i="548"/>
  <c r="Z27" i="548"/>
  <c r="J27" i="548"/>
  <c r="I27" i="548"/>
  <c r="Z26" i="548"/>
  <c r="J26" i="548"/>
  <c r="I26" i="548"/>
  <c r="Q26" i="548" s="1"/>
  <c r="T26" i="548" s="1"/>
  <c r="Z25" i="548"/>
  <c r="J25" i="548"/>
  <c r="R25" i="548" s="1"/>
  <c r="U25" i="548" s="1"/>
  <c r="I25" i="548"/>
  <c r="Z24" i="548"/>
  <c r="J24" i="548"/>
  <c r="R24" i="548" s="1"/>
  <c r="U24" i="548" s="1"/>
  <c r="I24" i="548"/>
  <c r="Z23" i="548"/>
  <c r="J23" i="548"/>
  <c r="I23" i="548"/>
  <c r="Z22" i="548"/>
  <c r="J22" i="548"/>
  <c r="I22" i="548"/>
  <c r="Q22" i="548" s="1"/>
  <c r="T22" i="548" s="1"/>
  <c r="Z21" i="548"/>
  <c r="AA21" i="548" s="1"/>
  <c r="J21" i="548"/>
  <c r="R21" i="548" s="1"/>
  <c r="U21" i="548" s="1"/>
  <c r="I21" i="548"/>
  <c r="Z20" i="548"/>
  <c r="AA20" i="548" s="1"/>
  <c r="J20" i="548"/>
  <c r="R20" i="548" s="1"/>
  <c r="U20" i="548" s="1"/>
  <c r="I20" i="548"/>
  <c r="J10" i="548"/>
  <c r="R9" i="548"/>
  <c r="J9" i="548"/>
  <c r="J11" i="548" s="1"/>
  <c r="R8" i="548"/>
  <c r="J7" i="548"/>
  <c r="J6" i="548"/>
  <c r="J4" i="548"/>
  <c r="J3" i="548"/>
  <c r="I157" i="547"/>
  <c r="J157" i="547" s="1"/>
  <c r="I159" i="547" s="1"/>
  <c r="J159" i="547" s="1"/>
  <c r="I161" i="547" s="1"/>
  <c r="J161" i="547" s="1"/>
  <c r="I163" i="547" s="1"/>
  <c r="J163" i="547" s="1"/>
  <c r="I165" i="547" s="1"/>
  <c r="J155" i="547"/>
  <c r="Z149" i="547"/>
  <c r="J149" i="547"/>
  <c r="I149" i="547"/>
  <c r="Z148" i="547"/>
  <c r="J148" i="547"/>
  <c r="I148" i="547"/>
  <c r="Z147" i="547"/>
  <c r="J147" i="547"/>
  <c r="I147" i="547"/>
  <c r="Z146" i="547"/>
  <c r="J146" i="547"/>
  <c r="I146" i="547"/>
  <c r="Z145" i="547"/>
  <c r="J145" i="547"/>
  <c r="I145" i="547"/>
  <c r="Z144" i="547"/>
  <c r="J144" i="547"/>
  <c r="I144" i="547"/>
  <c r="Z143" i="547"/>
  <c r="J143" i="547"/>
  <c r="I143" i="547"/>
  <c r="Z142" i="547"/>
  <c r="J142" i="547"/>
  <c r="I142" i="547"/>
  <c r="Z141" i="547"/>
  <c r="J141" i="547"/>
  <c r="I141" i="547"/>
  <c r="Z140" i="547"/>
  <c r="J140" i="547"/>
  <c r="I140" i="547"/>
  <c r="Z139" i="547"/>
  <c r="J139" i="547"/>
  <c r="I139" i="547"/>
  <c r="Z138" i="547"/>
  <c r="J138" i="547"/>
  <c r="I138" i="547"/>
  <c r="Z137" i="547"/>
  <c r="J137" i="547"/>
  <c r="I137" i="547"/>
  <c r="Z136" i="547"/>
  <c r="J136" i="547"/>
  <c r="I136" i="547"/>
  <c r="Z135" i="547"/>
  <c r="J135" i="547"/>
  <c r="I135" i="547"/>
  <c r="Z134" i="547"/>
  <c r="J134" i="547"/>
  <c r="I134" i="547"/>
  <c r="Z133" i="547"/>
  <c r="J133" i="547"/>
  <c r="I133" i="547"/>
  <c r="Z132" i="547"/>
  <c r="J132" i="547"/>
  <c r="I132" i="547"/>
  <c r="Z131" i="547"/>
  <c r="J131" i="547"/>
  <c r="I131" i="547"/>
  <c r="Z130" i="547"/>
  <c r="J130" i="547"/>
  <c r="I130" i="547"/>
  <c r="Z129" i="547"/>
  <c r="J129" i="547"/>
  <c r="I129" i="547"/>
  <c r="Z128" i="547"/>
  <c r="J128" i="547"/>
  <c r="I128" i="547"/>
  <c r="Z127" i="547"/>
  <c r="J127" i="547"/>
  <c r="I127" i="547"/>
  <c r="Z126" i="547"/>
  <c r="J126" i="547"/>
  <c r="I126" i="547"/>
  <c r="Z125" i="547"/>
  <c r="J125" i="547"/>
  <c r="I125" i="547"/>
  <c r="Z124" i="547"/>
  <c r="J124" i="547"/>
  <c r="I124" i="547"/>
  <c r="Z123" i="547"/>
  <c r="J123" i="547"/>
  <c r="I123" i="547"/>
  <c r="Z122" i="547"/>
  <c r="J122" i="547"/>
  <c r="I122" i="547"/>
  <c r="Z121" i="547"/>
  <c r="J121" i="547"/>
  <c r="I121" i="547"/>
  <c r="Z120" i="547"/>
  <c r="J120" i="547"/>
  <c r="I120" i="547"/>
  <c r="Z119" i="547"/>
  <c r="J119" i="547"/>
  <c r="I119" i="547"/>
  <c r="Z118" i="547"/>
  <c r="J118" i="547"/>
  <c r="I118" i="547"/>
  <c r="Z117" i="547"/>
  <c r="J117" i="547"/>
  <c r="I117" i="547"/>
  <c r="Z116" i="547"/>
  <c r="J116" i="547"/>
  <c r="I116" i="547"/>
  <c r="Z115" i="547"/>
  <c r="J115" i="547"/>
  <c r="I115" i="547"/>
  <c r="Z114" i="547"/>
  <c r="J114" i="547"/>
  <c r="I114" i="547"/>
  <c r="Z113" i="547"/>
  <c r="J113" i="547"/>
  <c r="I113" i="547"/>
  <c r="Z112" i="547"/>
  <c r="J112" i="547"/>
  <c r="I112" i="547"/>
  <c r="Z111" i="547"/>
  <c r="J111" i="547"/>
  <c r="I111" i="547"/>
  <c r="Z110" i="547"/>
  <c r="J110" i="547"/>
  <c r="I110" i="547"/>
  <c r="Z109" i="547"/>
  <c r="J109" i="547"/>
  <c r="I109" i="547"/>
  <c r="Z108" i="547"/>
  <c r="J108" i="547"/>
  <c r="I108" i="547"/>
  <c r="Z107" i="547"/>
  <c r="J107" i="547"/>
  <c r="I107" i="547"/>
  <c r="Z106" i="547"/>
  <c r="J106" i="547"/>
  <c r="I106" i="547"/>
  <c r="Z105" i="547"/>
  <c r="J105" i="547"/>
  <c r="I105" i="547"/>
  <c r="Z104" i="547"/>
  <c r="J104" i="547"/>
  <c r="I104" i="547"/>
  <c r="Z103" i="547"/>
  <c r="J103" i="547"/>
  <c r="I103" i="547"/>
  <c r="Z102" i="547"/>
  <c r="J102" i="547"/>
  <c r="I102" i="547"/>
  <c r="Z101" i="547"/>
  <c r="J101" i="547"/>
  <c r="I101" i="547"/>
  <c r="Z100" i="547"/>
  <c r="J100" i="547"/>
  <c r="I100" i="547"/>
  <c r="Z99" i="547"/>
  <c r="J99" i="547"/>
  <c r="I99" i="547"/>
  <c r="Z98" i="547"/>
  <c r="J98" i="547"/>
  <c r="I98" i="547"/>
  <c r="Z97" i="547"/>
  <c r="J97" i="547"/>
  <c r="I97" i="547"/>
  <c r="Z96" i="547"/>
  <c r="J96" i="547"/>
  <c r="I96" i="547"/>
  <c r="Z95" i="547"/>
  <c r="J95" i="547"/>
  <c r="I95" i="547"/>
  <c r="Z94" i="547"/>
  <c r="J94" i="547"/>
  <c r="I94" i="547"/>
  <c r="Z93" i="547"/>
  <c r="J93" i="547"/>
  <c r="I93" i="547"/>
  <c r="Z92" i="547"/>
  <c r="J92" i="547"/>
  <c r="I92" i="547"/>
  <c r="Z91" i="547"/>
  <c r="J91" i="547"/>
  <c r="I91" i="547"/>
  <c r="Z90" i="547"/>
  <c r="J90" i="547"/>
  <c r="I90" i="547"/>
  <c r="Z89" i="547"/>
  <c r="J89" i="547"/>
  <c r="I89" i="547"/>
  <c r="Z88" i="547"/>
  <c r="J88" i="547"/>
  <c r="I88" i="547"/>
  <c r="Z87" i="547"/>
  <c r="J87" i="547"/>
  <c r="I87" i="547"/>
  <c r="Z86" i="547"/>
  <c r="J86" i="547"/>
  <c r="I86" i="547"/>
  <c r="J85" i="547"/>
  <c r="I85" i="547"/>
  <c r="Z84" i="547"/>
  <c r="J84" i="547"/>
  <c r="I84" i="547"/>
  <c r="Z83" i="547"/>
  <c r="J83" i="547"/>
  <c r="I83" i="547"/>
  <c r="Z82" i="547"/>
  <c r="J82" i="547"/>
  <c r="I82" i="547"/>
  <c r="Z81" i="547"/>
  <c r="J81" i="547"/>
  <c r="I81" i="547"/>
  <c r="Z80" i="547"/>
  <c r="J80" i="547"/>
  <c r="I80" i="547"/>
  <c r="Z79" i="547"/>
  <c r="J79" i="547"/>
  <c r="I79" i="547"/>
  <c r="Z78" i="547"/>
  <c r="J78" i="547"/>
  <c r="I78" i="547"/>
  <c r="Z77" i="547"/>
  <c r="J77" i="547"/>
  <c r="I77" i="547"/>
  <c r="Z76" i="547"/>
  <c r="J76" i="547"/>
  <c r="I76" i="547"/>
  <c r="Z75" i="547"/>
  <c r="J75" i="547"/>
  <c r="I75" i="547"/>
  <c r="Z74" i="547"/>
  <c r="J74" i="547"/>
  <c r="I74" i="547"/>
  <c r="Z73" i="547"/>
  <c r="J73" i="547"/>
  <c r="I73" i="547"/>
  <c r="Z72" i="547"/>
  <c r="J72" i="547"/>
  <c r="I72" i="547"/>
  <c r="Z71" i="547"/>
  <c r="J71" i="547"/>
  <c r="I71" i="547"/>
  <c r="Z70" i="547"/>
  <c r="J70" i="547"/>
  <c r="R70" i="547" s="1"/>
  <c r="U70" i="547" s="1"/>
  <c r="I70" i="547"/>
  <c r="Z69" i="547"/>
  <c r="J69" i="547"/>
  <c r="I69" i="547"/>
  <c r="Z68" i="547"/>
  <c r="J68" i="547"/>
  <c r="I68" i="547"/>
  <c r="Q68" i="547" s="1"/>
  <c r="T68" i="547" s="1"/>
  <c r="Z67" i="547"/>
  <c r="J67" i="547"/>
  <c r="R67" i="547" s="1"/>
  <c r="U67" i="547" s="1"/>
  <c r="I67" i="547"/>
  <c r="Z66" i="547"/>
  <c r="J66" i="547"/>
  <c r="R66" i="547" s="1"/>
  <c r="U66" i="547" s="1"/>
  <c r="I66" i="547"/>
  <c r="Z65" i="547"/>
  <c r="J65" i="547"/>
  <c r="I65" i="547"/>
  <c r="Z64" i="547"/>
  <c r="J64" i="547"/>
  <c r="I64" i="547"/>
  <c r="Q64" i="547" s="1"/>
  <c r="T64" i="547" s="1"/>
  <c r="Z63" i="547"/>
  <c r="J63" i="547"/>
  <c r="R63" i="547" s="1"/>
  <c r="U63" i="547" s="1"/>
  <c r="I63" i="547"/>
  <c r="Z62" i="547"/>
  <c r="J62" i="547"/>
  <c r="R62" i="547" s="1"/>
  <c r="U62" i="547" s="1"/>
  <c r="I62" i="547"/>
  <c r="Z61" i="547"/>
  <c r="J61" i="547"/>
  <c r="I61" i="547"/>
  <c r="Z60" i="547"/>
  <c r="J60" i="547"/>
  <c r="I60" i="547"/>
  <c r="Q60" i="547" s="1"/>
  <c r="T60" i="547" s="1"/>
  <c r="Z59" i="547"/>
  <c r="J59" i="547"/>
  <c r="R59" i="547" s="1"/>
  <c r="U59" i="547" s="1"/>
  <c r="I59" i="547"/>
  <c r="Z58" i="547"/>
  <c r="J58" i="547"/>
  <c r="R58" i="547" s="1"/>
  <c r="U58" i="547" s="1"/>
  <c r="I58" i="547"/>
  <c r="Z57" i="547"/>
  <c r="J57" i="547"/>
  <c r="I57" i="547"/>
  <c r="Z56" i="547"/>
  <c r="J56" i="547"/>
  <c r="I56" i="547"/>
  <c r="Q56" i="547" s="1"/>
  <c r="T56" i="547" s="1"/>
  <c r="Z55" i="547"/>
  <c r="J55" i="547"/>
  <c r="R55" i="547" s="1"/>
  <c r="U55" i="547" s="1"/>
  <c r="I55" i="547"/>
  <c r="Z54" i="547"/>
  <c r="J54" i="547"/>
  <c r="I54" i="547"/>
  <c r="Q54" i="547" s="1"/>
  <c r="T54" i="547" s="1"/>
  <c r="Z53" i="547"/>
  <c r="J53" i="547"/>
  <c r="I53" i="547"/>
  <c r="Z52" i="547"/>
  <c r="J52" i="547"/>
  <c r="I52" i="547"/>
  <c r="Q52" i="547" s="1"/>
  <c r="T52" i="547" s="1"/>
  <c r="Z51" i="547"/>
  <c r="J51" i="547"/>
  <c r="R51" i="547" s="1"/>
  <c r="U51" i="547" s="1"/>
  <c r="I51" i="547"/>
  <c r="Z50" i="547"/>
  <c r="J50" i="547"/>
  <c r="I50" i="547"/>
  <c r="Q50" i="547" s="1"/>
  <c r="T50" i="547" s="1"/>
  <c r="Z49" i="547"/>
  <c r="J49" i="547"/>
  <c r="I49" i="547"/>
  <c r="Z48" i="547"/>
  <c r="J48" i="547"/>
  <c r="I48" i="547"/>
  <c r="Q48" i="547" s="1"/>
  <c r="T48" i="547" s="1"/>
  <c r="Z47" i="547"/>
  <c r="J47" i="547"/>
  <c r="R47" i="547" s="1"/>
  <c r="U47" i="547" s="1"/>
  <c r="I47" i="547"/>
  <c r="Z46" i="547"/>
  <c r="J46" i="547"/>
  <c r="R46" i="547" s="1"/>
  <c r="U46" i="547" s="1"/>
  <c r="I46" i="547"/>
  <c r="Z45" i="547"/>
  <c r="J45" i="547"/>
  <c r="I45" i="547"/>
  <c r="Z44" i="547"/>
  <c r="J44" i="547"/>
  <c r="I44" i="547"/>
  <c r="Q44" i="547" s="1"/>
  <c r="T44" i="547" s="1"/>
  <c r="Z43" i="547"/>
  <c r="J43" i="547"/>
  <c r="R43" i="547" s="1"/>
  <c r="U43" i="547" s="1"/>
  <c r="I43" i="547"/>
  <c r="Z42" i="547"/>
  <c r="J42" i="547"/>
  <c r="R42" i="547" s="1"/>
  <c r="U42" i="547" s="1"/>
  <c r="I42" i="547"/>
  <c r="Z41" i="547"/>
  <c r="J41" i="547"/>
  <c r="I41" i="547"/>
  <c r="Q41" i="547" s="1"/>
  <c r="T41" i="547" s="1"/>
  <c r="Z40" i="547"/>
  <c r="J40" i="547"/>
  <c r="I40" i="547"/>
  <c r="Q40" i="547" s="1"/>
  <c r="T40" i="547" s="1"/>
  <c r="Z39" i="547"/>
  <c r="J39" i="547"/>
  <c r="R39" i="547" s="1"/>
  <c r="U39" i="547" s="1"/>
  <c r="I39" i="547"/>
  <c r="Z38" i="547"/>
  <c r="J38" i="547"/>
  <c r="R38" i="547" s="1"/>
  <c r="U38" i="547" s="1"/>
  <c r="I38" i="547"/>
  <c r="Z37" i="547"/>
  <c r="J37" i="547"/>
  <c r="I37" i="547"/>
  <c r="Z36" i="547"/>
  <c r="J36" i="547"/>
  <c r="I36" i="547"/>
  <c r="Q36" i="547" s="1"/>
  <c r="T36" i="547" s="1"/>
  <c r="Z35" i="547"/>
  <c r="J35" i="547"/>
  <c r="R35" i="547" s="1"/>
  <c r="U35" i="547" s="1"/>
  <c r="I35" i="547"/>
  <c r="Z34" i="547"/>
  <c r="J34" i="547"/>
  <c r="R34" i="547" s="1"/>
  <c r="U34" i="547" s="1"/>
  <c r="I34" i="547"/>
  <c r="Z33" i="547"/>
  <c r="J33" i="547"/>
  <c r="I33" i="547"/>
  <c r="Z32" i="547"/>
  <c r="J32" i="547"/>
  <c r="I32" i="547"/>
  <c r="Q32" i="547" s="1"/>
  <c r="T32" i="547" s="1"/>
  <c r="Z31" i="547"/>
  <c r="J31" i="547"/>
  <c r="R31" i="547" s="1"/>
  <c r="U31" i="547" s="1"/>
  <c r="I31" i="547"/>
  <c r="Z30" i="547"/>
  <c r="J30" i="547"/>
  <c r="R30" i="547" s="1"/>
  <c r="U30" i="547" s="1"/>
  <c r="I30" i="547"/>
  <c r="Z29" i="547"/>
  <c r="J29" i="547"/>
  <c r="I29" i="547"/>
  <c r="Z28" i="547"/>
  <c r="J28" i="547"/>
  <c r="I28" i="547"/>
  <c r="Q28" i="547" s="1"/>
  <c r="T28" i="547" s="1"/>
  <c r="Z27" i="547"/>
  <c r="J27" i="547"/>
  <c r="R27" i="547" s="1"/>
  <c r="U27" i="547" s="1"/>
  <c r="I27" i="547"/>
  <c r="Z26" i="547"/>
  <c r="J26" i="547"/>
  <c r="R26" i="547" s="1"/>
  <c r="U26" i="547" s="1"/>
  <c r="I26" i="547"/>
  <c r="Z25" i="547"/>
  <c r="J25" i="547"/>
  <c r="I25" i="547"/>
  <c r="Z24" i="547"/>
  <c r="J24" i="547"/>
  <c r="I24" i="547"/>
  <c r="Q24" i="547" s="1"/>
  <c r="T24" i="547" s="1"/>
  <c r="Z23" i="547"/>
  <c r="J23" i="547"/>
  <c r="R23" i="547" s="1"/>
  <c r="U23" i="547" s="1"/>
  <c r="I23" i="547"/>
  <c r="Z22" i="547"/>
  <c r="J22" i="547"/>
  <c r="R22" i="547" s="1"/>
  <c r="U22" i="547" s="1"/>
  <c r="I22" i="547"/>
  <c r="Z21" i="547"/>
  <c r="J21" i="547"/>
  <c r="I21" i="547"/>
  <c r="Z20" i="547"/>
  <c r="AA20" i="547" s="1"/>
  <c r="J20" i="547"/>
  <c r="I20" i="547"/>
  <c r="Q20" i="547" s="1"/>
  <c r="T20" i="547" s="1"/>
  <c r="J10" i="547"/>
  <c r="R9" i="547"/>
  <c r="J9" i="547"/>
  <c r="J11" i="547" s="1"/>
  <c r="R8" i="547"/>
  <c r="J7" i="547"/>
  <c r="J6" i="547"/>
  <c r="J4" i="547"/>
  <c r="Q71" i="547" s="1"/>
  <c r="T71" i="547" s="1"/>
  <c r="J3" i="547"/>
  <c r="R49" i="547" s="1"/>
  <c r="U49" i="547" s="1"/>
  <c r="J155" i="546"/>
  <c r="I157" i="546" s="1"/>
  <c r="J157" i="546" s="1"/>
  <c r="I159" i="546" s="1"/>
  <c r="J159" i="546" s="1"/>
  <c r="I161" i="546" s="1"/>
  <c r="J161" i="546" s="1"/>
  <c r="I163" i="546" s="1"/>
  <c r="J163" i="546" s="1"/>
  <c r="I165" i="546" s="1"/>
  <c r="J165" i="546" s="1"/>
  <c r="Z149" i="546"/>
  <c r="J149" i="546"/>
  <c r="I149" i="546"/>
  <c r="Z148" i="546"/>
  <c r="J148" i="546"/>
  <c r="I148" i="546"/>
  <c r="Z147" i="546"/>
  <c r="J147" i="546"/>
  <c r="I147" i="546"/>
  <c r="Z146" i="546"/>
  <c r="J146" i="546"/>
  <c r="I146" i="546"/>
  <c r="Z145" i="546"/>
  <c r="J145" i="546"/>
  <c r="I145" i="546"/>
  <c r="Z144" i="546"/>
  <c r="J144" i="546"/>
  <c r="I144" i="546"/>
  <c r="Z143" i="546"/>
  <c r="J143" i="546"/>
  <c r="I143" i="546"/>
  <c r="Z142" i="546"/>
  <c r="J142" i="546"/>
  <c r="I142" i="546"/>
  <c r="Z141" i="546"/>
  <c r="J141" i="546"/>
  <c r="I141" i="546"/>
  <c r="Z140" i="546"/>
  <c r="J140" i="546"/>
  <c r="I140" i="546"/>
  <c r="Z139" i="546"/>
  <c r="J139" i="546"/>
  <c r="I139" i="546"/>
  <c r="Z138" i="546"/>
  <c r="J138" i="546"/>
  <c r="I138" i="546"/>
  <c r="Z137" i="546"/>
  <c r="J137" i="546"/>
  <c r="I137" i="546"/>
  <c r="Z136" i="546"/>
  <c r="J136" i="546"/>
  <c r="I136" i="546"/>
  <c r="Z135" i="546"/>
  <c r="J135" i="546"/>
  <c r="I135" i="546"/>
  <c r="Z134" i="546"/>
  <c r="J134" i="546"/>
  <c r="I134" i="546"/>
  <c r="Z133" i="546"/>
  <c r="J133" i="546"/>
  <c r="I133" i="546"/>
  <c r="Z132" i="546"/>
  <c r="J132" i="546"/>
  <c r="I132" i="546"/>
  <c r="Z131" i="546"/>
  <c r="J131" i="546"/>
  <c r="I131" i="546"/>
  <c r="Z130" i="546"/>
  <c r="J130" i="546"/>
  <c r="I130" i="546"/>
  <c r="Z129" i="546"/>
  <c r="J129" i="546"/>
  <c r="I129" i="546"/>
  <c r="Q129" i="546" s="1"/>
  <c r="T129" i="546" s="1"/>
  <c r="Z128" i="546"/>
  <c r="J128" i="546"/>
  <c r="I128" i="546"/>
  <c r="Q128" i="546" s="1"/>
  <c r="T128" i="546" s="1"/>
  <c r="Z127" i="546"/>
  <c r="J127" i="546"/>
  <c r="I127" i="546"/>
  <c r="Q127" i="546" s="1"/>
  <c r="T127" i="546" s="1"/>
  <c r="Z126" i="546"/>
  <c r="J126" i="546"/>
  <c r="I126" i="546"/>
  <c r="Q126" i="546" s="1"/>
  <c r="T126" i="546" s="1"/>
  <c r="Z125" i="546"/>
  <c r="J125" i="546"/>
  <c r="I125" i="546"/>
  <c r="Q125" i="546" s="1"/>
  <c r="T125" i="546" s="1"/>
  <c r="Z124" i="546"/>
  <c r="J124" i="546"/>
  <c r="I124" i="546"/>
  <c r="Q124" i="546" s="1"/>
  <c r="T124" i="546" s="1"/>
  <c r="Z123" i="546"/>
  <c r="J123" i="546"/>
  <c r="I123" i="546"/>
  <c r="Q123" i="546" s="1"/>
  <c r="T123" i="546" s="1"/>
  <c r="Z122" i="546"/>
  <c r="J122" i="546"/>
  <c r="I122" i="546"/>
  <c r="Q122" i="546" s="1"/>
  <c r="T122" i="546" s="1"/>
  <c r="Z121" i="546"/>
  <c r="J121" i="546"/>
  <c r="I121" i="546"/>
  <c r="Q121" i="546" s="1"/>
  <c r="T121" i="546" s="1"/>
  <c r="Z120" i="546"/>
  <c r="J120" i="546"/>
  <c r="I120" i="546"/>
  <c r="Q120" i="546" s="1"/>
  <c r="T120" i="546" s="1"/>
  <c r="Z119" i="546"/>
  <c r="J119" i="546"/>
  <c r="I119" i="546"/>
  <c r="Q119" i="546" s="1"/>
  <c r="T119" i="546" s="1"/>
  <c r="Z118" i="546"/>
  <c r="J118" i="546"/>
  <c r="I118" i="546"/>
  <c r="Q118" i="546" s="1"/>
  <c r="T118" i="546" s="1"/>
  <c r="Z117" i="546"/>
  <c r="J117" i="546"/>
  <c r="I117" i="546"/>
  <c r="Q117" i="546" s="1"/>
  <c r="T117" i="546" s="1"/>
  <c r="Z116" i="546"/>
  <c r="J116" i="546"/>
  <c r="I116" i="546"/>
  <c r="Q116" i="546" s="1"/>
  <c r="T116" i="546" s="1"/>
  <c r="Z115" i="546"/>
  <c r="J115" i="546"/>
  <c r="I115" i="546"/>
  <c r="Z114" i="546"/>
  <c r="J114" i="546"/>
  <c r="I114" i="546"/>
  <c r="Z113" i="546"/>
  <c r="J113" i="546"/>
  <c r="I113" i="546"/>
  <c r="Z112" i="546"/>
  <c r="J112" i="546"/>
  <c r="I112" i="546"/>
  <c r="Z111" i="546"/>
  <c r="J111" i="546"/>
  <c r="R111" i="546" s="1"/>
  <c r="U111" i="546" s="1"/>
  <c r="I111" i="546"/>
  <c r="Z110" i="546"/>
  <c r="J110" i="546"/>
  <c r="R110" i="546" s="1"/>
  <c r="U110" i="546" s="1"/>
  <c r="I110" i="546"/>
  <c r="Z109" i="546"/>
  <c r="J109" i="546"/>
  <c r="R109" i="546" s="1"/>
  <c r="U109" i="546" s="1"/>
  <c r="I109" i="546"/>
  <c r="Z108" i="546"/>
  <c r="J108" i="546"/>
  <c r="R108" i="546" s="1"/>
  <c r="U108" i="546" s="1"/>
  <c r="I108" i="546"/>
  <c r="Z107" i="546"/>
  <c r="J107" i="546"/>
  <c r="R107" i="546" s="1"/>
  <c r="U107" i="546" s="1"/>
  <c r="I107" i="546"/>
  <c r="Z106" i="546"/>
  <c r="J106" i="546"/>
  <c r="R106" i="546" s="1"/>
  <c r="U106" i="546" s="1"/>
  <c r="I106" i="546"/>
  <c r="Z105" i="546"/>
  <c r="J105" i="546"/>
  <c r="R105" i="546" s="1"/>
  <c r="U105" i="546" s="1"/>
  <c r="I105" i="546"/>
  <c r="Z104" i="546"/>
  <c r="J104" i="546"/>
  <c r="R104" i="546" s="1"/>
  <c r="U104" i="546" s="1"/>
  <c r="I104" i="546"/>
  <c r="Z103" i="546"/>
  <c r="J103" i="546"/>
  <c r="R103" i="546" s="1"/>
  <c r="U103" i="546" s="1"/>
  <c r="I103" i="546"/>
  <c r="Z102" i="546"/>
  <c r="J102" i="546"/>
  <c r="R102" i="546" s="1"/>
  <c r="U102" i="546" s="1"/>
  <c r="I102" i="546"/>
  <c r="Z101" i="546"/>
  <c r="J101" i="546"/>
  <c r="R101" i="546" s="1"/>
  <c r="U101" i="546" s="1"/>
  <c r="I101" i="546"/>
  <c r="Z100" i="546"/>
  <c r="J100" i="546"/>
  <c r="R100" i="546" s="1"/>
  <c r="U100" i="546" s="1"/>
  <c r="I100" i="546"/>
  <c r="Z99" i="546"/>
  <c r="J99" i="546"/>
  <c r="R99" i="546" s="1"/>
  <c r="U99" i="546" s="1"/>
  <c r="I99" i="546"/>
  <c r="Z98" i="546"/>
  <c r="J98" i="546"/>
  <c r="R98" i="546" s="1"/>
  <c r="U98" i="546" s="1"/>
  <c r="I98" i="546"/>
  <c r="Z97" i="546"/>
  <c r="J97" i="546"/>
  <c r="R97" i="546" s="1"/>
  <c r="U97" i="546" s="1"/>
  <c r="I97" i="546"/>
  <c r="Z96" i="546"/>
  <c r="J96" i="546"/>
  <c r="R96" i="546" s="1"/>
  <c r="U96" i="546" s="1"/>
  <c r="I96" i="546"/>
  <c r="Z95" i="546"/>
  <c r="J95" i="546"/>
  <c r="R95" i="546" s="1"/>
  <c r="U95" i="546" s="1"/>
  <c r="I95" i="546"/>
  <c r="Z94" i="546"/>
  <c r="J94" i="546"/>
  <c r="R94" i="546" s="1"/>
  <c r="U94" i="546" s="1"/>
  <c r="I94" i="546"/>
  <c r="Z93" i="546"/>
  <c r="J93" i="546"/>
  <c r="R93" i="546" s="1"/>
  <c r="U93" i="546" s="1"/>
  <c r="I93" i="546"/>
  <c r="Z92" i="546"/>
  <c r="J92" i="546"/>
  <c r="R92" i="546" s="1"/>
  <c r="U92" i="546" s="1"/>
  <c r="I92" i="546"/>
  <c r="Z91" i="546"/>
  <c r="J91" i="546"/>
  <c r="R91" i="546" s="1"/>
  <c r="U91" i="546" s="1"/>
  <c r="I91" i="546"/>
  <c r="Z90" i="546"/>
  <c r="J90" i="546"/>
  <c r="R90" i="546" s="1"/>
  <c r="U90" i="546" s="1"/>
  <c r="I90" i="546"/>
  <c r="Z89" i="546"/>
  <c r="J89" i="546"/>
  <c r="R89" i="546" s="1"/>
  <c r="U89" i="546" s="1"/>
  <c r="I89" i="546"/>
  <c r="Z88" i="546"/>
  <c r="J88" i="546"/>
  <c r="R88" i="546" s="1"/>
  <c r="U88" i="546" s="1"/>
  <c r="I88" i="546"/>
  <c r="Z87" i="546"/>
  <c r="J87" i="546"/>
  <c r="R87" i="546" s="1"/>
  <c r="U87" i="546" s="1"/>
  <c r="I87" i="546"/>
  <c r="Z86" i="546"/>
  <c r="J86" i="546"/>
  <c r="R86" i="546" s="1"/>
  <c r="U86" i="546" s="1"/>
  <c r="I86" i="546"/>
  <c r="Z85" i="546"/>
  <c r="J85" i="546"/>
  <c r="R85" i="546" s="1"/>
  <c r="U85" i="546" s="1"/>
  <c r="I85" i="546"/>
  <c r="Z84" i="546"/>
  <c r="J84" i="546"/>
  <c r="R84" i="546" s="1"/>
  <c r="U84" i="546" s="1"/>
  <c r="I84" i="546"/>
  <c r="Z83" i="546"/>
  <c r="J83" i="546"/>
  <c r="R83" i="546" s="1"/>
  <c r="U83" i="546" s="1"/>
  <c r="I83" i="546"/>
  <c r="Q83" i="546" s="1"/>
  <c r="T83" i="546" s="1"/>
  <c r="Z82" i="546"/>
  <c r="J82" i="546"/>
  <c r="I82" i="546"/>
  <c r="Z81" i="546"/>
  <c r="J81" i="546"/>
  <c r="I81" i="546"/>
  <c r="Z80" i="546"/>
  <c r="J80" i="546"/>
  <c r="R80" i="546" s="1"/>
  <c r="U80" i="546" s="1"/>
  <c r="I80" i="546"/>
  <c r="Z79" i="546"/>
  <c r="J79" i="546"/>
  <c r="R79" i="546" s="1"/>
  <c r="U79" i="546" s="1"/>
  <c r="I79" i="546"/>
  <c r="Z78" i="546"/>
  <c r="J78" i="546"/>
  <c r="I78" i="546"/>
  <c r="Z77" i="546"/>
  <c r="J77" i="546"/>
  <c r="I77" i="546"/>
  <c r="Q77" i="546" s="1"/>
  <c r="T77" i="546" s="1"/>
  <c r="Z76" i="546"/>
  <c r="J76" i="546"/>
  <c r="R76" i="546" s="1"/>
  <c r="U76" i="546" s="1"/>
  <c r="I76" i="546"/>
  <c r="Z75" i="546"/>
  <c r="J75" i="546"/>
  <c r="R75" i="546" s="1"/>
  <c r="U75" i="546" s="1"/>
  <c r="I75" i="546"/>
  <c r="Z74" i="546"/>
  <c r="J74" i="546"/>
  <c r="I74" i="546"/>
  <c r="Z73" i="546"/>
  <c r="J73" i="546"/>
  <c r="I73" i="546"/>
  <c r="Q73" i="546" s="1"/>
  <c r="T73" i="546" s="1"/>
  <c r="Z72" i="546"/>
  <c r="J72" i="546"/>
  <c r="R72" i="546" s="1"/>
  <c r="U72" i="546" s="1"/>
  <c r="I72" i="546"/>
  <c r="Z71" i="546"/>
  <c r="J71" i="546"/>
  <c r="R71" i="546" s="1"/>
  <c r="U71" i="546" s="1"/>
  <c r="I71" i="546"/>
  <c r="Z70" i="546"/>
  <c r="J70" i="546"/>
  <c r="I70" i="546"/>
  <c r="Z69" i="546"/>
  <c r="J69" i="546"/>
  <c r="I69" i="546"/>
  <c r="Q69" i="546" s="1"/>
  <c r="T69" i="546" s="1"/>
  <c r="Z68" i="546"/>
  <c r="J68" i="546"/>
  <c r="R68" i="546" s="1"/>
  <c r="U68" i="546" s="1"/>
  <c r="I68" i="546"/>
  <c r="Z67" i="546"/>
  <c r="J67" i="546"/>
  <c r="R67" i="546" s="1"/>
  <c r="U67" i="546" s="1"/>
  <c r="I67" i="546"/>
  <c r="Z66" i="546"/>
  <c r="J66" i="546"/>
  <c r="I66" i="546"/>
  <c r="Z65" i="546"/>
  <c r="J65" i="546"/>
  <c r="I65" i="546"/>
  <c r="Z64" i="546"/>
  <c r="J64" i="546"/>
  <c r="R64" i="546" s="1"/>
  <c r="U64" i="546" s="1"/>
  <c r="I64" i="546"/>
  <c r="Z63" i="546"/>
  <c r="J63" i="546"/>
  <c r="R63" i="546" s="1"/>
  <c r="U63" i="546" s="1"/>
  <c r="I63" i="546"/>
  <c r="Z62" i="546"/>
  <c r="J62" i="546"/>
  <c r="I62" i="546"/>
  <c r="Z61" i="546"/>
  <c r="J61" i="546"/>
  <c r="I61" i="546"/>
  <c r="Q61" i="546" s="1"/>
  <c r="T61" i="546" s="1"/>
  <c r="Z60" i="546"/>
  <c r="J60" i="546"/>
  <c r="R60" i="546" s="1"/>
  <c r="U60" i="546" s="1"/>
  <c r="I60" i="546"/>
  <c r="Z59" i="546"/>
  <c r="J59" i="546"/>
  <c r="R59" i="546" s="1"/>
  <c r="U59" i="546" s="1"/>
  <c r="I59" i="546"/>
  <c r="Z58" i="546"/>
  <c r="J58" i="546"/>
  <c r="I58" i="546"/>
  <c r="Z57" i="546"/>
  <c r="J57" i="546"/>
  <c r="I57" i="546"/>
  <c r="Q57" i="546" s="1"/>
  <c r="T57" i="546" s="1"/>
  <c r="Z56" i="546"/>
  <c r="J56" i="546"/>
  <c r="R56" i="546" s="1"/>
  <c r="U56" i="546" s="1"/>
  <c r="I56" i="546"/>
  <c r="Z55" i="546"/>
  <c r="J55" i="546"/>
  <c r="R55" i="546" s="1"/>
  <c r="U55" i="546" s="1"/>
  <c r="I55" i="546"/>
  <c r="Z54" i="546"/>
  <c r="J54" i="546"/>
  <c r="I54" i="546"/>
  <c r="Z53" i="546"/>
  <c r="J53" i="546"/>
  <c r="I53" i="546"/>
  <c r="Q53" i="546" s="1"/>
  <c r="T53" i="546" s="1"/>
  <c r="Z52" i="546"/>
  <c r="J52" i="546"/>
  <c r="R52" i="546" s="1"/>
  <c r="U52" i="546" s="1"/>
  <c r="I52" i="546"/>
  <c r="Z51" i="546"/>
  <c r="J51" i="546"/>
  <c r="R51" i="546" s="1"/>
  <c r="U51" i="546" s="1"/>
  <c r="I51" i="546"/>
  <c r="Z50" i="546"/>
  <c r="J50" i="546"/>
  <c r="I50" i="546"/>
  <c r="Z49" i="546"/>
  <c r="J49" i="546"/>
  <c r="I49" i="546"/>
  <c r="Q49" i="546" s="1"/>
  <c r="T49" i="546" s="1"/>
  <c r="Z48" i="546"/>
  <c r="J48" i="546"/>
  <c r="R48" i="546" s="1"/>
  <c r="U48" i="546" s="1"/>
  <c r="I48" i="546"/>
  <c r="Z47" i="546"/>
  <c r="J47" i="546"/>
  <c r="R47" i="546" s="1"/>
  <c r="U47" i="546" s="1"/>
  <c r="I47" i="546"/>
  <c r="Z46" i="546"/>
  <c r="J46" i="546"/>
  <c r="I46" i="546"/>
  <c r="Z45" i="546"/>
  <c r="J45" i="546"/>
  <c r="I45" i="546"/>
  <c r="Q45" i="546" s="1"/>
  <c r="T45" i="546" s="1"/>
  <c r="Z44" i="546"/>
  <c r="J44" i="546"/>
  <c r="R44" i="546" s="1"/>
  <c r="U44" i="546" s="1"/>
  <c r="I44" i="546"/>
  <c r="Z43" i="546"/>
  <c r="J43" i="546"/>
  <c r="R43" i="546" s="1"/>
  <c r="U43" i="546" s="1"/>
  <c r="I43" i="546"/>
  <c r="Z42" i="546"/>
  <c r="J42" i="546"/>
  <c r="I42" i="546"/>
  <c r="Z41" i="546"/>
  <c r="J41" i="546"/>
  <c r="I41" i="546"/>
  <c r="Q41" i="546" s="1"/>
  <c r="T41" i="546" s="1"/>
  <c r="Z40" i="546"/>
  <c r="J40" i="546"/>
  <c r="R40" i="546" s="1"/>
  <c r="U40" i="546" s="1"/>
  <c r="I40" i="546"/>
  <c r="Z39" i="546"/>
  <c r="J39" i="546"/>
  <c r="R39" i="546" s="1"/>
  <c r="U39" i="546" s="1"/>
  <c r="I39" i="546"/>
  <c r="Z38" i="546"/>
  <c r="J38" i="546"/>
  <c r="I38" i="546"/>
  <c r="Z37" i="546"/>
  <c r="J37" i="546"/>
  <c r="I37" i="546"/>
  <c r="Q37" i="546" s="1"/>
  <c r="T37" i="546" s="1"/>
  <c r="Z36" i="546"/>
  <c r="J36" i="546"/>
  <c r="R36" i="546" s="1"/>
  <c r="U36" i="546" s="1"/>
  <c r="I36" i="546"/>
  <c r="Z35" i="546"/>
  <c r="J35" i="546"/>
  <c r="R35" i="546" s="1"/>
  <c r="U35" i="546" s="1"/>
  <c r="I35" i="546"/>
  <c r="Z34" i="546"/>
  <c r="J34" i="546"/>
  <c r="I34" i="546"/>
  <c r="Z33" i="546"/>
  <c r="J33" i="546"/>
  <c r="I33" i="546"/>
  <c r="Q33" i="546" s="1"/>
  <c r="T33" i="546" s="1"/>
  <c r="Z32" i="546"/>
  <c r="J32" i="546"/>
  <c r="R32" i="546" s="1"/>
  <c r="U32" i="546" s="1"/>
  <c r="I32" i="546"/>
  <c r="Z31" i="546"/>
  <c r="J31" i="546"/>
  <c r="I31" i="546"/>
  <c r="Q31" i="546" s="1"/>
  <c r="T31" i="546" s="1"/>
  <c r="Z30" i="546"/>
  <c r="J30" i="546"/>
  <c r="I30" i="546"/>
  <c r="Z29" i="546"/>
  <c r="J29" i="546"/>
  <c r="I29" i="546"/>
  <c r="Q29" i="546" s="1"/>
  <c r="T29" i="546" s="1"/>
  <c r="Z28" i="546"/>
  <c r="J28" i="546"/>
  <c r="R28" i="546" s="1"/>
  <c r="U28" i="546" s="1"/>
  <c r="I28" i="546"/>
  <c r="Z27" i="546"/>
  <c r="J27" i="546"/>
  <c r="R27" i="546" s="1"/>
  <c r="U27" i="546" s="1"/>
  <c r="I27" i="546"/>
  <c r="Z26" i="546"/>
  <c r="J26" i="546"/>
  <c r="I26" i="546"/>
  <c r="Z25" i="546"/>
  <c r="J25" i="546"/>
  <c r="I25" i="546"/>
  <c r="Q25" i="546" s="1"/>
  <c r="T25" i="546" s="1"/>
  <c r="Z24" i="546"/>
  <c r="J24" i="546"/>
  <c r="R24" i="546" s="1"/>
  <c r="U24" i="546" s="1"/>
  <c r="I24" i="546"/>
  <c r="Z23" i="546"/>
  <c r="J23" i="546"/>
  <c r="R23" i="546" s="1"/>
  <c r="U23" i="546" s="1"/>
  <c r="I23" i="546"/>
  <c r="Z22" i="546"/>
  <c r="J22" i="546"/>
  <c r="I22" i="546"/>
  <c r="Z21" i="546"/>
  <c r="J21" i="546"/>
  <c r="I21" i="546"/>
  <c r="Q21" i="546" s="1"/>
  <c r="T21" i="546" s="1"/>
  <c r="Z20" i="546"/>
  <c r="AA20" i="546" s="1"/>
  <c r="J20" i="546"/>
  <c r="R20" i="546" s="1"/>
  <c r="U20" i="546" s="1"/>
  <c r="I20" i="546"/>
  <c r="J10" i="546"/>
  <c r="R9" i="546"/>
  <c r="J9" i="546"/>
  <c r="J11" i="546" s="1"/>
  <c r="R8" i="546"/>
  <c r="J7" i="546"/>
  <c r="J6" i="546"/>
  <c r="J4" i="546"/>
  <c r="Q27" i="546" s="1"/>
  <c r="T27" i="546" s="1"/>
  <c r="W27" i="546" s="1"/>
  <c r="J3" i="546"/>
  <c r="R129" i="546" s="1"/>
  <c r="U129" i="546" s="1"/>
  <c r="J155" i="545"/>
  <c r="I157" i="545" s="1"/>
  <c r="J157" i="545" s="1"/>
  <c r="I159" i="545" s="1"/>
  <c r="J159" i="545" s="1"/>
  <c r="I161" i="545" s="1"/>
  <c r="J161" i="545" s="1"/>
  <c r="I163" i="545" s="1"/>
  <c r="J163" i="545" s="1"/>
  <c r="I165" i="545" s="1"/>
  <c r="Z149" i="545"/>
  <c r="J149" i="545"/>
  <c r="I149" i="545"/>
  <c r="Z148" i="545"/>
  <c r="J148" i="545"/>
  <c r="I148" i="545"/>
  <c r="Z147" i="545"/>
  <c r="J147" i="545"/>
  <c r="I147" i="545"/>
  <c r="Z146" i="545"/>
  <c r="J146" i="545"/>
  <c r="I146" i="545"/>
  <c r="Z145" i="545"/>
  <c r="J145" i="545"/>
  <c r="I145" i="545"/>
  <c r="Z144" i="545"/>
  <c r="J144" i="545"/>
  <c r="I144" i="545"/>
  <c r="Z143" i="545"/>
  <c r="J143" i="545"/>
  <c r="I143" i="545"/>
  <c r="Z142" i="545"/>
  <c r="J142" i="545"/>
  <c r="I142" i="545"/>
  <c r="Z141" i="545"/>
  <c r="J141" i="545"/>
  <c r="I141" i="545"/>
  <c r="Z140" i="545"/>
  <c r="J140" i="545"/>
  <c r="I140" i="545"/>
  <c r="Z139" i="545"/>
  <c r="J139" i="545"/>
  <c r="I139" i="545"/>
  <c r="Z138" i="545"/>
  <c r="J138" i="545"/>
  <c r="I138" i="545"/>
  <c r="Z137" i="545"/>
  <c r="J137" i="545"/>
  <c r="I137" i="545"/>
  <c r="Z136" i="545"/>
  <c r="J136" i="545"/>
  <c r="I136" i="545"/>
  <c r="Z135" i="545"/>
  <c r="J135" i="545"/>
  <c r="I135" i="545"/>
  <c r="Z134" i="545"/>
  <c r="J134" i="545"/>
  <c r="I134" i="545"/>
  <c r="Z133" i="545"/>
  <c r="J133" i="545"/>
  <c r="I133" i="545"/>
  <c r="Z132" i="545"/>
  <c r="J132" i="545"/>
  <c r="I132" i="545"/>
  <c r="Z131" i="545"/>
  <c r="J131" i="545"/>
  <c r="I131" i="545"/>
  <c r="Z130" i="545"/>
  <c r="J130" i="545"/>
  <c r="I130" i="545"/>
  <c r="Z129" i="545"/>
  <c r="J129" i="545"/>
  <c r="I129" i="545"/>
  <c r="Z128" i="545"/>
  <c r="J128" i="545"/>
  <c r="I128" i="545"/>
  <c r="Z127" i="545"/>
  <c r="J127" i="545"/>
  <c r="I127" i="545"/>
  <c r="Z126" i="545"/>
  <c r="J126" i="545"/>
  <c r="I126" i="545"/>
  <c r="Z125" i="545"/>
  <c r="J125" i="545"/>
  <c r="I125" i="545"/>
  <c r="Z124" i="545"/>
  <c r="J124" i="545"/>
  <c r="I124" i="545"/>
  <c r="Z123" i="545"/>
  <c r="J123" i="545"/>
  <c r="I123" i="545"/>
  <c r="Z122" i="545"/>
  <c r="J122" i="545"/>
  <c r="I122" i="545"/>
  <c r="Z121" i="545"/>
  <c r="J121" i="545"/>
  <c r="I121" i="545"/>
  <c r="Z120" i="545"/>
  <c r="J120" i="545"/>
  <c r="I120" i="545"/>
  <c r="Z119" i="545"/>
  <c r="J119" i="545"/>
  <c r="I119" i="545"/>
  <c r="Z118" i="545"/>
  <c r="J118" i="545"/>
  <c r="I118" i="545"/>
  <c r="Z117" i="545"/>
  <c r="J117" i="545"/>
  <c r="I117" i="545"/>
  <c r="Z116" i="545"/>
  <c r="J116" i="545"/>
  <c r="I116" i="545"/>
  <c r="Z115" i="545"/>
  <c r="J115" i="545"/>
  <c r="I115" i="545"/>
  <c r="Z114" i="545"/>
  <c r="J114" i="545"/>
  <c r="I114" i="545"/>
  <c r="Z113" i="545"/>
  <c r="J113" i="545"/>
  <c r="I113" i="545"/>
  <c r="Z112" i="545"/>
  <c r="J112" i="545"/>
  <c r="I112" i="545"/>
  <c r="Z111" i="545"/>
  <c r="J111" i="545"/>
  <c r="I111" i="545"/>
  <c r="Z110" i="545"/>
  <c r="J110" i="545"/>
  <c r="I110" i="545"/>
  <c r="Z109" i="545"/>
  <c r="J109" i="545"/>
  <c r="I109" i="545"/>
  <c r="Z108" i="545"/>
  <c r="J108" i="545"/>
  <c r="I108" i="545"/>
  <c r="Z107" i="545"/>
  <c r="J107" i="545"/>
  <c r="I107" i="545"/>
  <c r="Z106" i="545"/>
  <c r="J106" i="545"/>
  <c r="I106" i="545"/>
  <c r="Z105" i="545"/>
  <c r="J105" i="545"/>
  <c r="I105" i="545"/>
  <c r="Z104" i="545"/>
  <c r="J104" i="545"/>
  <c r="I104" i="545"/>
  <c r="Z103" i="545"/>
  <c r="J103" i="545"/>
  <c r="I103" i="545"/>
  <c r="Z102" i="545"/>
  <c r="J102" i="545"/>
  <c r="I102" i="545"/>
  <c r="Z101" i="545"/>
  <c r="J101" i="545"/>
  <c r="I101" i="545"/>
  <c r="Z100" i="545"/>
  <c r="J100" i="545"/>
  <c r="I100" i="545"/>
  <c r="Z99" i="545"/>
  <c r="J99" i="545"/>
  <c r="I99" i="545"/>
  <c r="Z98" i="545"/>
  <c r="J98" i="545"/>
  <c r="I98" i="545"/>
  <c r="Z97" i="545"/>
  <c r="J97" i="545"/>
  <c r="I97" i="545"/>
  <c r="Z96" i="545"/>
  <c r="J96" i="545"/>
  <c r="I96" i="545"/>
  <c r="Z95" i="545"/>
  <c r="J95" i="545"/>
  <c r="I95" i="545"/>
  <c r="Z94" i="545"/>
  <c r="J94" i="545"/>
  <c r="I94" i="545"/>
  <c r="Z93" i="545"/>
  <c r="J93" i="545"/>
  <c r="I93" i="545"/>
  <c r="Z92" i="545"/>
  <c r="J92" i="545"/>
  <c r="I92" i="545"/>
  <c r="Z91" i="545"/>
  <c r="J91" i="545"/>
  <c r="I91" i="545"/>
  <c r="Z90" i="545"/>
  <c r="J90" i="545"/>
  <c r="I90" i="545"/>
  <c r="Z89" i="545"/>
  <c r="J89" i="545"/>
  <c r="I89" i="545"/>
  <c r="Z88" i="545"/>
  <c r="J88" i="545"/>
  <c r="I88" i="545"/>
  <c r="Z87" i="545"/>
  <c r="J87" i="545"/>
  <c r="I87" i="545"/>
  <c r="Z86" i="545"/>
  <c r="J86" i="545"/>
  <c r="I86" i="545"/>
  <c r="J85" i="545"/>
  <c r="I85" i="545"/>
  <c r="Z84" i="545"/>
  <c r="J84" i="545"/>
  <c r="I84" i="545"/>
  <c r="Z83" i="545"/>
  <c r="J83" i="545"/>
  <c r="I83" i="545"/>
  <c r="Z82" i="545"/>
  <c r="J82" i="545"/>
  <c r="I82" i="545"/>
  <c r="Q82" i="545" s="1"/>
  <c r="T82" i="545" s="1"/>
  <c r="Z81" i="545"/>
  <c r="J81" i="545"/>
  <c r="I81" i="545"/>
  <c r="Z80" i="545"/>
  <c r="J80" i="545"/>
  <c r="I80" i="545"/>
  <c r="Q80" i="545" s="1"/>
  <c r="T80" i="545" s="1"/>
  <c r="Z79" i="545"/>
  <c r="J79" i="545"/>
  <c r="R79" i="545" s="1"/>
  <c r="U79" i="545" s="1"/>
  <c r="I79" i="545"/>
  <c r="Z78" i="545"/>
  <c r="J78" i="545"/>
  <c r="R78" i="545" s="1"/>
  <c r="U78" i="545" s="1"/>
  <c r="I78" i="545"/>
  <c r="Z77" i="545"/>
  <c r="J77" i="545"/>
  <c r="I77" i="545"/>
  <c r="Z76" i="545"/>
  <c r="J76" i="545"/>
  <c r="I76" i="545"/>
  <c r="Q76" i="545" s="1"/>
  <c r="T76" i="545" s="1"/>
  <c r="Z75" i="545"/>
  <c r="J75" i="545"/>
  <c r="R75" i="545" s="1"/>
  <c r="U75" i="545" s="1"/>
  <c r="I75" i="545"/>
  <c r="Z74" i="545"/>
  <c r="J74" i="545"/>
  <c r="R74" i="545" s="1"/>
  <c r="U74" i="545" s="1"/>
  <c r="I74" i="545"/>
  <c r="Z73" i="545"/>
  <c r="J73" i="545"/>
  <c r="I73" i="545"/>
  <c r="Z72" i="545"/>
  <c r="J72" i="545"/>
  <c r="I72" i="545"/>
  <c r="Q72" i="545" s="1"/>
  <c r="T72" i="545" s="1"/>
  <c r="Z71" i="545"/>
  <c r="J71" i="545"/>
  <c r="R71" i="545" s="1"/>
  <c r="U71" i="545" s="1"/>
  <c r="I71" i="545"/>
  <c r="Z70" i="545"/>
  <c r="J70" i="545"/>
  <c r="R70" i="545" s="1"/>
  <c r="U70" i="545" s="1"/>
  <c r="I70" i="545"/>
  <c r="Z69" i="545"/>
  <c r="J69" i="545"/>
  <c r="I69" i="545"/>
  <c r="Z68" i="545"/>
  <c r="J68" i="545"/>
  <c r="I68" i="545"/>
  <c r="Q68" i="545" s="1"/>
  <c r="T68" i="545" s="1"/>
  <c r="Z67" i="545"/>
  <c r="J67" i="545"/>
  <c r="R67" i="545" s="1"/>
  <c r="U67" i="545" s="1"/>
  <c r="I67" i="545"/>
  <c r="Z66" i="545"/>
  <c r="J66" i="545"/>
  <c r="R66" i="545" s="1"/>
  <c r="U66" i="545" s="1"/>
  <c r="I66" i="545"/>
  <c r="Z65" i="545"/>
  <c r="J65" i="545"/>
  <c r="I65" i="545"/>
  <c r="Z64" i="545"/>
  <c r="J64" i="545"/>
  <c r="I64" i="545"/>
  <c r="Q64" i="545" s="1"/>
  <c r="T64" i="545" s="1"/>
  <c r="Z63" i="545"/>
  <c r="J63" i="545"/>
  <c r="R63" i="545" s="1"/>
  <c r="U63" i="545" s="1"/>
  <c r="I63" i="545"/>
  <c r="Z62" i="545"/>
  <c r="J62" i="545"/>
  <c r="R62" i="545" s="1"/>
  <c r="U62" i="545" s="1"/>
  <c r="I62" i="545"/>
  <c r="Z61" i="545"/>
  <c r="J61" i="545"/>
  <c r="I61" i="545"/>
  <c r="Z60" i="545"/>
  <c r="J60" i="545"/>
  <c r="I60" i="545"/>
  <c r="Q60" i="545" s="1"/>
  <c r="T60" i="545" s="1"/>
  <c r="Z59" i="545"/>
  <c r="J59" i="545"/>
  <c r="R59" i="545" s="1"/>
  <c r="U59" i="545" s="1"/>
  <c r="I59" i="545"/>
  <c r="Z58" i="545"/>
  <c r="J58" i="545"/>
  <c r="R58" i="545" s="1"/>
  <c r="U58" i="545" s="1"/>
  <c r="I58" i="545"/>
  <c r="Z57" i="545"/>
  <c r="J57" i="545"/>
  <c r="I57" i="545"/>
  <c r="Z56" i="545"/>
  <c r="J56" i="545"/>
  <c r="I56" i="545"/>
  <c r="Q56" i="545" s="1"/>
  <c r="T56" i="545" s="1"/>
  <c r="Z55" i="545"/>
  <c r="J55" i="545"/>
  <c r="R55" i="545" s="1"/>
  <c r="U55" i="545" s="1"/>
  <c r="I55" i="545"/>
  <c r="Z54" i="545"/>
  <c r="J54" i="545"/>
  <c r="R54" i="545" s="1"/>
  <c r="U54" i="545" s="1"/>
  <c r="I54" i="545"/>
  <c r="Z53" i="545"/>
  <c r="J53" i="545"/>
  <c r="I53" i="545"/>
  <c r="Z52" i="545"/>
  <c r="J52" i="545"/>
  <c r="I52" i="545"/>
  <c r="Q52" i="545" s="1"/>
  <c r="T52" i="545" s="1"/>
  <c r="Z51" i="545"/>
  <c r="J51" i="545"/>
  <c r="R51" i="545" s="1"/>
  <c r="U51" i="545" s="1"/>
  <c r="I51" i="545"/>
  <c r="Z50" i="545"/>
  <c r="J50" i="545"/>
  <c r="R50" i="545" s="1"/>
  <c r="U50" i="545" s="1"/>
  <c r="I50" i="545"/>
  <c r="Z49" i="545"/>
  <c r="J49" i="545"/>
  <c r="I49" i="545"/>
  <c r="Z48" i="545"/>
  <c r="J48" i="545"/>
  <c r="I48" i="545"/>
  <c r="Q48" i="545" s="1"/>
  <c r="T48" i="545" s="1"/>
  <c r="Z47" i="545"/>
  <c r="J47" i="545"/>
  <c r="R47" i="545" s="1"/>
  <c r="U47" i="545" s="1"/>
  <c r="I47" i="545"/>
  <c r="Z46" i="545"/>
  <c r="J46" i="545"/>
  <c r="R46" i="545" s="1"/>
  <c r="U46" i="545" s="1"/>
  <c r="I46" i="545"/>
  <c r="Z45" i="545"/>
  <c r="J45" i="545"/>
  <c r="I45" i="545"/>
  <c r="Z44" i="545"/>
  <c r="J44" i="545"/>
  <c r="I44" i="545"/>
  <c r="Q44" i="545" s="1"/>
  <c r="T44" i="545" s="1"/>
  <c r="Z43" i="545"/>
  <c r="J43" i="545"/>
  <c r="R43" i="545" s="1"/>
  <c r="U43" i="545" s="1"/>
  <c r="I43" i="545"/>
  <c r="Z42" i="545"/>
  <c r="J42" i="545"/>
  <c r="R42" i="545" s="1"/>
  <c r="U42" i="545" s="1"/>
  <c r="I42" i="545"/>
  <c r="Z41" i="545"/>
  <c r="J41" i="545"/>
  <c r="I41" i="545"/>
  <c r="Z40" i="545"/>
  <c r="J40" i="545"/>
  <c r="I40" i="545"/>
  <c r="Q40" i="545" s="1"/>
  <c r="T40" i="545" s="1"/>
  <c r="Z39" i="545"/>
  <c r="J39" i="545"/>
  <c r="R39" i="545" s="1"/>
  <c r="U39" i="545" s="1"/>
  <c r="I39" i="545"/>
  <c r="Z38" i="545"/>
  <c r="J38" i="545"/>
  <c r="R38" i="545" s="1"/>
  <c r="U38" i="545" s="1"/>
  <c r="I38" i="545"/>
  <c r="Z37" i="545"/>
  <c r="J37" i="545"/>
  <c r="I37" i="545"/>
  <c r="Z36" i="545"/>
  <c r="J36" i="545"/>
  <c r="I36" i="545"/>
  <c r="Q36" i="545" s="1"/>
  <c r="T36" i="545" s="1"/>
  <c r="Z35" i="545"/>
  <c r="J35" i="545"/>
  <c r="R35" i="545" s="1"/>
  <c r="U35" i="545" s="1"/>
  <c r="I35" i="545"/>
  <c r="Z34" i="545"/>
  <c r="J34" i="545"/>
  <c r="R34" i="545" s="1"/>
  <c r="U34" i="545" s="1"/>
  <c r="I34" i="545"/>
  <c r="Z33" i="545"/>
  <c r="J33" i="545"/>
  <c r="I33" i="545"/>
  <c r="Z32" i="545"/>
  <c r="J32" i="545"/>
  <c r="I32" i="545"/>
  <c r="Q32" i="545" s="1"/>
  <c r="T32" i="545" s="1"/>
  <c r="Z31" i="545"/>
  <c r="J31" i="545"/>
  <c r="R31" i="545" s="1"/>
  <c r="U31" i="545" s="1"/>
  <c r="I31" i="545"/>
  <c r="Z30" i="545"/>
  <c r="J30" i="545"/>
  <c r="R30" i="545" s="1"/>
  <c r="U30" i="545" s="1"/>
  <c r="I30" i="545"/>
  <c r="Z29" i="545"/>
  <c r="J29" i="545"/>
  <c r="I29" i="545"/>
  <c r="Z28" i="545"/>
  <c r="J28" i="545"/>
  <c r="I28" i="545"/>
  <c r="Q28" i="545" s="1"/>
  <c r="T28" i="545" s="1"/>
  <c r="Z27" i="545"/>
  <c r="J27" i="545"/>
  <c r="R27" i="545" s="1"/>
  <c r="U27" i="545" s="1"/>
  <c r="I27" i="545"/>
  <c r="Z26" i="545"/>
  <c r="J26" i="545"/>
  <c r="R26" i="545" s="1"/>
  <c r="U26" i="545" s="1"/>
  <c r="I26" i="545"/>
  <c r="Z25" i="545"/>
  <c r="J25" i="545"/>
  <c r="I25" i="545"/>
  <c r="Z24" i="545"/>
  <c r="J24" i="545"/>
  <c r="I24" i="545"/>
  <c r="Q24" i="545" s="1"/>
  <c r="T24" i="545" s="1"/>
  <c r="Z23" i="545"/>
  <c r="J23" i="545"/>
  <c r="R23" i="545" s="1"/>
  <c r="U23" i="545" s="1"/>
  <c r="I23" i="545"/>
  <c r="Z22" i="545"/>
  <c r="J22" i="545"/>
  <c r="R22" i="545" s="1"/>
  <c r="U22" i="545" s="1"/>
  <c r="I22" i="545"/>
  <c r="Z21" i="545"/>
  <c r="J21" i="545"/>
  <c r="I21" i="545"/>
  <c r="AA20" i="545"/>
  <c r="AA21" i="545" s="1"/>
  <c r="Z20" i="545"/>
  <c r="N20" i="545"/>
  <c r="L20" i="545"/>
  <c r="J20" i="545"/>
  <c r="O20" i="545" s="1"/>
  <c r="I20" i="545"/>
  <c r="Q20" i="545" s="1"/>
  <c r="T20" i="545" s="1"/>
  <c r="J10" i="545"/>
  <c r="R9" i="545"/>
  <c r="J9" i="545"/>
  <c r="J11" i="545" s="1"/>
  <c r="R8" i="545"/>
  <c r="J7" i="545"/>
  <c r="J6" i="545"/>
  <c r="J4" i="545"/>
  <c r="J3" i="545"/>
  <c r="R84" i="545" s="1"/>
  <c r="U84" i="545" s="1"/>
  <c r="J155" i="544"/>
  <c r="I157" i="544" s="1"/>
  <c r="J157" i="544" s="1"/>
  <c r="I159" i="544" s="1"/>
  <c r="J159" i="544" s="1"/>
  <c r="I161" i="544" s="1"/>
  <c r="J161" i="544" s="1"/>
  <c r="I163" i="544" s="1"/>
  <c r="J163" i="544" s="1"/>
  <c r="I165" i="544" s="1"/>
  <c r="Z149" i="544"/>
  <c r="J149" i="544"/>
  <c r="I149" i="544"/>
  <c r="Z148" i="544"/>
  <c r="J148" i="544"/>
  <c r="I148" i="544"/>
  <c r="Z147" i="544"/>
  <c r="J147" i="544"/>
  <c r="I147" i="544"/>
  <c r="Z146" i="544"/>
  <c r="J146" i="544"/>
  <c r="I146" i="544"/>
  <c r="Z145" i="544"/>
  <c r="J145" i="544"/>
  <c r="I145" i="544"/>
  <c r="Z144" i="544"/>
  <c r="J144" i="544"/>
  <c r="I144" i="544"/>
  <c r="Z143" i="544"/>
  <c r="J143" i="544"/>
  <c r="I143" i="544"/>
  <c r="Z142" i="544"/>
  <c r="J142" i="544"/>
  <c r="I142" i="544"/>
  <c r="Z141" i="544"/>
  <c r="J141" i="544"/>
  <c r="I141" i="544"/>
  <c r="Z140" i="544"/>
  <c r="J140" i="544"/>
  <c r="I140" i="544"/>
  <c r="Z139" i="544"/>
  <c r="J139" i="544"/>
  <c r="I139" i="544"/>
  <c r="Z138" i="544"/>
  <c r="J138" i="544"/>
  <c r="I138" i="544"/>
  <c r="Z137" i="544"/>
  <c r="J137" i="544"/>
  <c r="I137" i="544"/>
  <c r="Z136" i="544"/>
  <c r="J136" i="544"/>
  <c r="I136" i="544"/>
  <c r="Z135" i="544"/>
  <c r="J135" i="544"/>
  <c r="I135" i="544"/>
  <c r="Z134" i="544"/>
  <c r="J134" i="544"/>
  <c r="I134" i="544"/>
  <c r="Z133" i="544"/>
  <c r="J133" i="544"/>
  <c r="I133" i="544"/>
  <c r="Z132" i="544"/>
  <c r="J132" i="544"/>
  <c r="I132" i="544"/>
  <c r="Z131" i="544"/>
  <c r="J131" i="544"/>
  <c r="I131" i="544"/>
  <c r="Z130" i="544"/>
  <c r="J130" i="544"/>
  <c r="I130" i="544"/>
  <c r="Z129" i="544"/>
  <c r="J129" i="544"/>
  <c r="I129" i="544"/>
  <c r="Z128" i="544"/>
  <c r="J128" i="544"/>
  <c r="I128" i="544"/>
  <c r="Z127" i="544"/>
  <c r="J127" i="544"/>
  <c r="I127" i="544"/>
  <c r="Z126" i="544"/>
  <c r="J126" i="544"/>
  <c r="I126" i="544"/>
  <c r="Z125" i="544"/>
  <c r="J125" i="544"/>
  <c r="I125" i="544"/>
  <c r="Z124" i="544"/>
  <c r="J124" i="544"/>
  <c r="I124" i="544"/>
  <c r="Z123" i="544"/>
  <c r="J123" i="544"/>
  <c r="I123" i="544"/>
  <c r="Z122" i="544"/>
  <c r="J122" i="544"/>
  <c r="I122" i="544"/>
  <c r="Z121" i="544"/>
  <c r="J121" i="544"/>
  <c r="I121" i="544"/>
  <c r="Z120" i="544"/>
  <c r="J120" i="544"/>
  <c r="I120" i="544"/>
  <c r="Z119" i="544"/>
  <c r="J119" i="544"/>
  <c r="I119" i="544"/>
  <c r="Z118" i="544"/>
  <c r="J118" i="544"/>
  <c r="I118" i="544"/>
  <c r="Z117" i="544"/>
  <c r="J117" i="544"/>
  <c r="I117" i="544"/>
  <c r="Z116" i="544"/>
  <c r="J116" i="544"/>
  <c r="I116" i="544"/>
  <c r="Z115" i="544"/>
  <c r="J115" i="544"/>
  <c r="I115" i="544"/>
  <c r="Z114" i="544"/>
  <c r="J114" i="544"/>
  <c r="I114" i="544"/>
  <c r="Z113" i="544"/>
  <c r="J113" i="544"/>
  <c r="I113" i="544"/>
  <c r="Z112" i="544"/>
  <c r="J112" i="544"/>
  <c r="I112" i="544"/>
  <c r="Z111" i="544"/>
  <c r="J111" i="544"/>
  <c r="I111" i="544"/>
  <c r="Z110" i="544"/>
  <c r="J110" i="544"/>
  <c r="I110" i="544"/>
  <c r="Z109" i="544"/>
  <c r="J109" i="544"/>
  <c r="I109" i="544"/>
  <c r="Z108" i="544"/>
  <c r="J108" i="544"/>
  <c r="I108" i="544"/>
  <c r="Z107" i="544"/>
  <c r="J107" i="544"/>
  <c r="I107" i="544"/>
  <c r="Z106" i="544"/>
  <c r="J106" i="544"/>
  <c r="I106" i="544"/>
  <c r="Z105" i="544"/>
  <c r="J105" i="544"/>
  <c r="I105" i="544"/>
  <c r="Z104" i="544"/>
  <c r="J104" i="544"/>
  <c r="I104" i="544"/>
  <c r="Z103" i="544"/>
  <c r="J103" i="544"/>
  <c r="I103" i="544"/>
  <c r="Z102" i="544"/>
  <c r="J102" i="544"/>
  <c r="I102" i="544"/>
  <c r="Z101" i="544"/>
  <c r="J101" i="544"/>
  <c r="I101" i="544"/>
  <c r="Z100" i="544"/>
  <c r="J100" i="544"/>
  <c r="I100" i="544"/>
  <c r="Z99" i="544"/>
  <c r="J99" i="544"/>
  <c r="I99" i="544"/>
  <c r="Z98" i="544"/>
  <c r="J98" i="544"/>
  <c r="I98" i="544"/>
  <c r="Z97" i="544"/>
  <c r="J97" i="544"/>
  <c r="I97" i="544"/>
  <c r="Z96" i="544"/>
  <c r="J96" i="544"/>
  <c r="I96" i="544"/>
  <c r="Z95" i="544"/>
  <c r="J95" i="544"/>
  <c r="I95" i="544"/>
  <c r="Z94" i="544"/>
  <c r="J94" i="544"/>
  <c r="I94" i="544"/>
  <c r="Z93" i="544"/>
  <c r="J93" i="544"/>
  <c r="I93" i="544"/>
  <c r="Z92" i="544"/>
  <c r="J92" i="544"/>
  <c r="I92" i="544"/>
  <c r="Z91" i="544"/>
  <c r="J91" i="544"/>
  <c r="I91" i="544"/>
  <c r="Z90" i="544"/>
  <c r="J90" i="544"/>
  <c r="I90" i="544"/>
  <c r="Z89" i="544"/>
  <c r="J89" i="544"/>
  <c r="I89" i="544"/>
  <c r="Z88" i="544"/>
  <c r="J88" i="544"/>
  <c r="I88" i="544"/>
  <c r="Z87" i="544"/>
  <c r="J87" i="544"/>
  <c r="I87" i="544"/>
  <c r="Z86" i="544"/>
  <c r="J86" i="544"/>
  <c r="I86" i="544"/>
  <c r="J85" i="544"/>
  <c r="I85" i="544"/>
  <c r="Z84" i="544"/>
  <c r="J84" i="544"/>
  <c r="I84" i="544"/>
  <c r="Z83" i="544"/>
  <c r="J83" i="544"/>
  <c r="I83" i="544"/>
  <c r="Z82" i="544"/>
  <c r="J82" i="544"/>
  <c r="I82" i="544"/>
  <c r="Z81" i="544"/>
  <c r="J81" i="544"/>
  <c r="I81" i="544"/>
  <c r="Z80" i="544"/>
  <c r="J80" i="544"/>
  <c r="I80" i="544"/>
  <c r="Z79" i="544"/>
  <c r="J79" i="544"/>
  <c r="I79" i="544"/>
  <c r="Z78" i="544"/>
  <c r="J78" i="544"/>
  <c r="I78" i="544"/>
  <c r="Z77" i="544"/>
  <c r="J77" i="544"/>
  <c r="I77" i="544"/>
  <c r="Z76" i="544"/>
  <c r="J76" i="544"/>
  <c r="I76" i="544"/>
  <c r="Z75" i="544"/>
  <c r="J75" i="544"/>
  <c r="I75" i="544"/>
  <c r="Z74" i="544"/>
  <c r="J74" i="544"/>
  <c r="I74" i="544"/>
  <c r="Z73" i="544"/>
  <c r="J73" i="544"/>
  <c r="I73" i="544"/>
  <c r="Z72" i="544"/>
  <c r="J72" i="544"/>
  <c r="I72" i="544"/>
  <c r="Z71" i="544"/>
  <c r="J71" i="544"/>
  <c r="I71" i="544"/>
  <c r="Z70" i="544"/>
  <c r="J70" i="544"/>
  <c r="I70" i="544"/>
  <c r="Z69" i="544"/>
  <c r="J69" i="544"/>
  <c r="I69" i="544"/>
  <c r="Z68" i="544"/>
  <c r="J68" i="544"/>
  <c r="I68" i="544"/>
  <c r="Z67" i="544"/>
  <c r="J67" i="544"/>
  <c r="I67" i="544"/>
  <c r="Z66" i="544"/>
  <c r="J66" i="544"/>
  <c r="I66" i="544"/>
  <c r="Z65" i="544"/>
  <c r="J65" i="544"/>
  <c r="I65" i="544"/>
  <c r="Z64" i="544"/>
  <c r="J64" i="544"/>
  <c r="I64" i="544"/>
  <c r="Z63" i="544"/>
  <c r="J63" i="544"/>
  <c r="I63" i="544"/>
  <c r="Z62" i="544"/>
  <c r="J62" i="544"/>
  <c r="I62" i="544"/>
  <c r="Z61" i="544"/>
  <c r="J61" i="544"/>
  <c r="R61" i="544" s="1"/>
  <c r="U61" i="544" s="1"/>
  <c r="I61" i="544"/>
  <c r="Z60" i="544"/>
  <c r="J60" i="544"/>
  <c r="I60" i="544"/>
  <c r="Z59" i="544"/>
  <c r="J59" i="544"/>
  <c r="I59" i="544"/>
  <c r="Z58" i="544"/>
  <c r="J58" i="544"/>
  <c r="I58" i="544"/>
  <c r="Z57" i="544"/>
  <c r="J57" i="544"/>
  <c r="R57" i="544" s="1"/>
  <c r="U57" i="544" s="1"/>
  <c r="I57" i="544"/>
  <c r="Z56" i="544"/>
  <c r="J56" i="544"/>
  <c r="I56" i="544"/>
  <c r="Z55" i="544"/>
  <c r="J55" i="544"/>
  <c r="I55" i="544"/>
  <c r="Z54" i="544"/>
  <c r="J54" i="544"/>
  <c r="I54" i="544"/>
  <c r="Z53" i="544"/>
  <c r="J53" i="544"/>
  <c r="R53" i="544" s="1"/>
  <c r="U53" i="544" s="1"/>
  <c r="I53" i="544"/>
  <c r="Z52" i="544"/>
  <c r="J52" i="544"/>
  <c r="I52" i="544"/>
  <c r="Z51" i="544"/>
  <c r="J51" i="544"/>
  <c r="I51" i="544"/>
  <c r="Z50" i="544"/>
  <c r="J50" i="544"/>
  <c r="I50" i="544"/>
  <c r="Z49" i="544"/>
  <c r="J49" i="544"/>
  <c r="R49" i="544" s="1"/>
  <c r="U49" i="544" s="1"/>
  <c r="I49" i="544"/>
  <c r="Z48" i="544"/>
  <c r="J48" i="544"/>
  <c r="I48" i="544"/>
  <c r="Z47" i="544"/>
  <c r="J47" i="544"/>
  <c r="I47" i="544"/>
  <c r="Z46" i="544"/>
  <c r="J46" i="544"/>
  <c r="I46" i="544"/>
  <c r="Z45" i="544"/>
  <c r="J45" i="544"/>
  <c r="R45" i="544" s="1"/>
  <c r="U45" i="544" s="1"/>
  <c r="I45" i="544"/>
  <c r="Z44" i="544"/>
  <c r="J44" i="544"/>
  <c r="I44" i="544"/>
  <c r="Z43" i="544"/>
  <c r="J43" i="544"/>
  <c r="I43" i="544"/>
  <c r="Z42" i="544"/>
  <c r="J42" i="544"/>
  <c r="I42" i="544"/>
  <c r="Z41" i="544"/>
  <c r="J41" i="544"/>
  <c r="R41" i="544" s="1"/>
  <c r="U41" i="544" s="1"/>
  <c r="I41" i="544"/>
  <c r="Z40" i="544"/>
  <c r="J40" i="544"/>
  <c r="I40" i="544"/>
  <c r="Z39" i="544"/>
  <c r="J39" i="544"/>
  <c r="I39" i="544"/>
  <c r="Z38" i="544"/>
  <c r="J38" i="544"/>
  <c r="I38" i="544"/>
  <c r="Z37" i="544"/>
  <c r="J37" i="544"/>
  <c r="R37" i="544" s="1"/>
  <c r="U37" i="544" s="1"/>
  <c r="I37" i="544"/>
  <c r="Z36" i="544"/>
  <c r="J36" i="544"/>
  <c r="I36" i="544"/>
  <c r="Z35" i="544"/>
  <c r="J35" i="544"/>
  <c r="I35" i="544"/>
  <c r="Z34" i="544"/>
  <c r="J34" i="544"/>
  <c r="I34" i="544"/>
  <c r="Z33" i="544"/>
  <c r="J33" i="544"/>
  <c r="R33" i="544" s="1"/>
  <c r="U33" i="544" s="1"/>
  <c r="I33" i="544"/>
  <c r="Z32" i="544"/>
  <c r="J32" i="544"/>
  <c r="I32" i="544"/>
  <c r="Z31" i="544"/>
  <c r="J31" i="544"/>
  <c r="I31" i="544"/>
  <c r="Z30" i="544"/>
  <c r="J30" i="544"/>
  <c r="I30" i="544"/>
  <c r="Z29" i="544"/>
  <c r="J29" i="544"/>
  <c r="R29" i="544" s="1"/>
  <c r="U29" i="544" s="1"/>
  <c r="I29" i="544"/>
  <c r="Z28" i="544"/>
  <c r="J28" i="544"/>
  <c r="I28" i="544"/>
  <c r="Z27" i="544"/>
  <c r="R27" i="544"/>
  <c r="U27" i="544" s="1"/>
  <c r="J27" i="544"/>
  <c r="I27" i="544"/>
  <c r="Z26" i="544"/>
  <c r="J26" i="544"/>
  <c r="I26" i="544"/>
  <c r="Z25" i="544"/>
  <c r="J25" i="544"/>
  <c r="R25" i="544" s="1"/>
  <c r="U25" i="544" s="1"/>
  <c r="I25" i="544"/>
  <c r="Z24" i="544"/>
  <c r="J24" i="544"/>
  <c r="I24" i="544"/>
  <c r="Z23" i="544"/>
  <c r="R23" i="544"/>
  <c r="U23" i="544" s="1"/>
  <c r="J23" i="544"/>
  <c r="I23" i="544"/>
  <c r="Z22" i="544"/>
  <c r="AA22" i="544" s="1"/>
  <c r="J22" i="544"/>
  <c r="I22" i="544"/>
  <c r="AA21" i="544"/>
  <c r="N21" i="544" s="1"/>
  <c r="Z21" i="544"/>
  <c r="J21" i="544"/>
  <c r="R21" i="544" s="1"/>
  <c r="U21" i="544" s="1"/>
  <c r="I21" i="544"/>
  <c r="AB20" i="544"/>
  <c r="AA20" i="544"/>
  <c r="N20" i="544" s="1"/>
  <c r="Z20" i="544"/>
  <c r="L20" i="544"/>
  <c r="J20" i="544"/>
  <c r="O20" i="544" s="1"/>
  <c r="I20" i="544"/>
  <c r="M20" i="544" s="1"/>
  <c r="J10" i="544"/>
  <c r="R9" i="544"/>
  <c r="J9" i="544"/>
  <c r="J11" i="544" s="1"/>
  <c r="R8" i="544"/>
  <c r="J7" i="544"/>
  <c r="J6" i="544"/>
  <c r="J4" i="544"/>
  <c r="Q63" i="544" s="1"/>
  <c r="T63" i="544" s="1"/>
  <c r="J3" i="544"/>
  <c r="R84" i="544" s="1"/>
  <c r="U84" i="544" s="1"/>
  <c r="J155" i="543"/>
  <c r="I157" i="543" s="1"/>
  <c r="J157" i="543" s="1"/>
  <c r="I159" i="543" s="1"/>
  <c r="J159" i="543" s="1"/>
  <c r="I161" i="543" s="1"/>
  <c r="J161" i="543" s="1"/>
  <c r="I163" i="543" s="1"/>
  <c r="J163" i="543" s="1"/>
  <c r="I165" i="543" s="1"/>
  <c r="Z149" i="543"/>
  <c r="J149" i="543"/>
  <c r="I149" i="543"/>
  <c r="Z148" i="543"/>
  <c r="J148" i="543"/>
  <c r="I148" i="543"/>
  <c r="Z147" i="543"/>
  <c r="J147" i="543"/>
  <c r="I147" i="543"/>
  <c r="Z146" i="543"/>
  <c r="J146" i="543"/>
  <c r="I146" i="543"/>
  <c r="Z145" i="543"/>
  <c r="J145" i="543"/>
  <c r="I145" i="543"/>
  <c r="Z144" i="543"/>
  <c r="J144" i="543"/>
  <c r="I144" i="543"/>
  <c r="Z143" i="543"/>
  <c r="J143" i="543"/>
  <c r="I143" i="543"/>
  <c r="Z142" i="543"/>
  <c r="J142" i="543"/>
  <c r="I142" i="543"/>
  <c r="Z141" i="543"/>
  <c r="J141" i="543"/>
  <c r="I141" i="543"/>
  <c r="Z140" i="543"/>
  <c r="J140" i="543"/>
  <c r="I140" i="543"/>
  <c r="Z139" i="543"/>
  <c r="J139" i="543"/>
  <c r="I139" i="543"/>
  <c r="Z138" i="543"/>
  <c r="J138" i="543"/>
  <c r="I138" i="543"/>
  <c r="Z137" i="543"/>
  <c r="J137" i="543"/>
  <c r="I137" i="543"/>
  <c r="Z136" i="543"/>
  <c r="J136" i="543"/>
  <c r="I136" i="543"/>
  <c r="Z135" i="543"/>
  <c r="J135" i="543"/>
  <c r="I135" i="543"/>
  <c r="Z134" i="543"/>
  <c r="J134" i="543"/>
  <c r="I134" i="543"/>
  <c r="Z133" i="543"/>
  <c r="J133" i="543"/>
  <c r="I133" i="543"/>
  <c r="Z132" i="543"/>
  <c r="J132" i="543"/>
  <c r="I132" i="543"/>
  <c r="Z131" i="543"/>
  <c r="J131" i="543"/>
  <c r="I131" i="543"/>
  <c r="Z130" i="543"/>
  <c r="J130" i="543"/>
  <c r="I130" i="543"/>
  <c r="Z129" i="543"/>
  <c r="J129" i="543"/>
  <c r="I129" i="543"/>
  <c r="Z128" i="543"/>
  <c r="J128" i="543"/>
  <c r="I128" i="543"/>
  <c r="Z127" i="543"/>
  <c r="J127" i="543"/>
  <c r="I127" i="543"/>
  <c r="Z126" i="543"/>
  <c r="J126" i="543"/>
  <c r="I126" i="543"/>
  <c r="Z125" i="543"/>
  <c r="J125" i="543"/>
  <c r="I125" i="543"/>
  <c r="Z124" i="543"/>
  <c r="J124" i="543"/>
  <c r="I124" i="543"/>
  <c r="Z123" i="543"/>
  <c r="J123" i="543"/>
  <c r="I123" i="543"/>
  <c r="Z122" i="543"/>
  <c r="J122" i="543"/>
  <c r="I122" i="543"/>
  <c r="Z121" i="543"/>
  <c r="J121" i="543"/>
  <c r="I121" i="543"/>
  <c r="Z120" i="543"/>
  <c r="J120" i="543"/>
  <c r="I120" i="543"/>
  <c r="Z119" i="543"/>
  <c r="J119" i="543"/>
  <c r="I119" i="543"/>
  <c r="Z118" i="543"/>
  <c r="J118" i="543"/>
  <c r="I118" i="543"/>
  <c r="Z117" i="543"/>
  <c r="J117" i="543"/>
  <c r="I117" i="543"/>
  <c r="Z116" i="543"/>
  <c r="J116" i="543"/>
  <c r="I116" i="543"/>
  <c r="Z115" i="543"/>
  <c r="J115" i="543"/>
  <c r="I115" i="543"/>
  <c r="Z114" i="543"/>
  <c r="J114" i="543"/>
  <c r="I114" i="543"/>
  <c r="Z113" i="543"/>
  <c r="J113" i="543"/>
  <c r="I113" i="543"/>
  <c r="Z112" i="543"/>
  <c r="J112" i="543"/>
  <c r="I112" i="543"/>
  <c r="Z111" i="543"/>
  <c r="J111" i="543"/>
  <c r="I111" i="543"/>
  <c r="Z110" i="543"/>
  <c r="J110" i="543"/>
  <c r="I110" i="543"/>
  <c r="Z109" i="543"/>
  <c r="J109" i="543"/>
  <c r="I109" i="543"/>
  <c r="Z108" i="543"/>
  <c r="J108" i="543"/>
  <c r="I108" i="543"/>
  <c r="Z107" i="543"/>
  <c r="J107" i="543"/>
  <c r="I107" i="543"/>
  <c r="Z106" i="543"/>
  <c r="J106" i="543"/>
  <c r="I106" i="543"/>
  <c r="Z105" i="543"/>
  <c r="J105" i="543"/>
  <c r="I105" i="543"/>
  <c r="Z104" i="543"/>
  <c r="J104" i="543"/>
  <c r="I104" i="543"/>
  <c r="Z103" i="543"/>
  <c r="J103" i="543"/>
  <c r="I103" i="543"/>
  <c r="Z102" i="543"/>
  <c r="J102" i="543"/>
  <c r="I102" i="543"/>
  <c r="Z101" i="543"/>
  <c r="J101" i="543"/>
  <c r="I101" i="543"/>
  <c r="Z100" i="543"/>
  <c r="J100" i="543"/>
  <c r="I100" i="543"/>
  <c r="Z99" i="543"/>
  <c r="J99" i="543"/>
  <c r="I99" i="543"/>
  <c r="Z98" i="543"/>
  <c r="J98" i="543"/>
  <c r="I98" i="543"/>
  <c r="Z97" i="543"/>
  <c r="J97" i="543"/>
  <c r="I97" i="543"/>
  <c r="Z96" i="543"/>
  <c r="J96" i="543"/>
  <c r="I96" i="543"/>
  <c r="Z95" i="543"/>
  <c r="J95" i="543"/>
  <c r="I95" i="543"/>
  <c r="Z94" i="543"/>
  <c r="J94" i="543"/>
  <c r="I94" i="543"/>
  <c r="Z93" i="543"/>
  <c r="J93" i="543"/>
  <c r="I93" i="543"/>
  <c r="Z92" i="543"/>
  <c r="J92" i="543"/>
  <c r="I92" i="543"/>
  <c r="Z91" i="543"/>
  <c r="J91" i="543"/>
  <c r="I91" i="543"/>
  <c r="Z90" i="543"/>
  <c r="J90" i="543"/>
  <c r="I90" i="543"/>
  <c r="Z89" i="543"/>
  <c r="J89" i="543"/>
  <c r="I89" i="543"/>
  <c r="Z88" i="543"/>
  <c r="J88" i="543"/>
  <c r="I88" i="543"/>
  <c r="Z87" i="543"/>
  <c r="J87" i="543"/>
  <c r="I87" i="543"/>
  <c r="Z86" i="543"/>
  <c r="J86" i="543"/>
  <c r="I86" i="543"/>
  <c r="J85" i="543"/>
  <c r="I85" i="543"/>
  <c r="Z84" i="543"/>
  <c r="J84" i="543"/>
  <c r="I84" i="543"/>
  <c r="Z83" i="543"/>
  <c r="J83" i="543"/>
  <c r="I83" i="543"/>
  <c r="Z82" i="543"/>
  <c r="J82" i="543"/>
  <c r="I82" i="543"/>
  <c r="Z81" i="543"/>
  <c r="J81" i="543"/>
  <c r="I81" i="543"/>
  <c r="Z80" i="543"/>
  <c r="J80" i="543"/>
  <c r="I80" i="543"/>
  <c r="Z79" i="543"/>
  <c r="J79" i="543"/>
  <c r="I79" i="543"/>
  <c r="Z78" i="543"/>
  <c r="J78" i="543"/>
  <c r="I78" i="543"/>
  <c r="Z77" i="543"/>
  <c r="J77" i="543"/>
  <c r="I77" i="543"/>
  <c r="Z76" i="543"/>
  <c r="J76" i="543"/>
  <c r="I76" i="543"/>
  <c r="Z75" i="543"/>
  <c r="J75" i="543"/>
  <c r="I75" i="543"/>
  <c r="Z74" i="543"/>
  <c r="J74" i="543"/>
  <c r="I74" i="543"/>
  <c r="Z73" i="543"/>
  <c r="J73" i="543"/>
  <c r="I73" i="543"/>
  <c r="Z72" i="543"/>
  <c r="J72" i="543"/>
  <c r="I72" i="543"/>
  <c r="Z71" i="543"/>
  <c r="J71" i="543"/>
  <c r="I71" i="543"/>
  <c r="Z70" i="543"/>
  <c r="J70" i="543"/>
  <c r="I70" i="543"/>
  <c r="Z69" i="543"/>
  <c r="J69" i="543"/>
  <c r="I69" i="543"/>
  <c r="Z68" i="543"/>
  <c r="J68" i="543"/>
  <c r="I68" i="543"/>
  <c r="Z67" i="543"/>
  <c r="J67" i="543"/>
  <c r="I67" i="543"/>
  <c r="Z66" i="543"/>
  <c r="J66" i="543"/>
  <c r="I66" i="543"/>
  <c r="Z65" i="543"/>
  <c r="J65" i="543"/>
  <c r="I65" i="543"/>
  <c r="Z64" i="543"/>
  <c r="J64" i="543"/>
  <c r="I64" i="543"/>
  <c r="Z63" i="543"/>
  <c r="J63" i="543"/>
  <c r="I63" i="543"/>
  <c r="Z62" i="543"/>
  <c r="J62" i="543"/>
  <c r="I62" i="543"/>
  <c r="Z61" i="543"/>
  <c r="J61" i="543"/>
  <c r="I61" i="543"/>
  <c r="Z60" i="543"/>
  <c r="J60" i="543"/>
  <c r="I60" i="543"/>
  <c r="Z59" i="543"/>
  <c r="J59" i="543"/>
  <c r="I59" i="543"/>
  <c r="Z58" i="543"/>
  <c r="J58" i="543"/>
  <c r="I58" i="543"/>
  <c r="Z57" i="543"/>
  <c r="J57" i="543"/>
  <c r="I57" i="543"/>
  <c r="Z56" i="543"/>
  <c r="J56" i="543"/>
  <c r="I56" i="543"/>
  <c r="Z55" i="543"/>
  <c r="J55" i="543"/>
  <c r="I55" i="543"/>
  <c r="Z54" i="543"/>
  <c r="J54" i="543"/>
  <c r="I54" i="543"/>
  <c r="Z53" i="543"/>
  <c r="J53" i="543"/>
  <c r="I53" i="543"/>
  <c r="Z52" i="543"/>
  <c r="J52" i="543"/>
  <c r="I52" i="543"/>
  <c r="Z51" i="543"/>
  <c r="J51" i="543"/>
  <c r="I51" i="543"/>
  <c r="Z50" i="543"/>
  <c r="J50" i="543"/>
  <c r="I50" i="543"/>
  <c r="Z49" i="543"/>
  <c r="J49" i="543"/>
  <c r="I49" i="543"/>
  <c r="Z48" i="543"/>
  <c r="J48" i="543"/>
  <c r="I48" i="543"/>
  <c r="Z47" i="543"/>
  <c r="J47" i="543"/>
  <c r="I47" i="543"/>
  <c r="Z46" i="543"/>
  <c r="J46" i="543"/>
  <c r="I46" i="543"/>
  <c r="Z45" i="543"/>
  <c r="J45" i="543"/>
  <c r="I45" i="543"/>
  <c r="Z44" i="543"/>
  <c r="J44" i="543"/>
  <c r="I44" i="543"/>
  <c r="Z43" i="543"/>
  <c r="J43" i="543"/>
  <c r="I43" i="543"/>
  <c r="Z42" i="543"/>
  <c r="J42" i="543"/>
  <c r="I42" i="543"/>
  <c r="Z41" i="543"/>
  <c r="J41" i="543"/>
  <c r="I41" i="543"/>
  <c r="Z40" i="543"/>
  <c r="J40" i="543"/>
  <c r="I40" i="543"/>
  <c r="Z39" i="543"/>
  <c r="J39" i="543"/>
  <c r="I39" i="543"/>
  <c r="Z38" i="543"/>
  <c r="J38" i="543"/>
  <c r="I38" i="543"/>
  <c r="Z37" i="543"/>
  <c r="J37" i="543"/>
  <c r="I37" i="543"/>
  <c r="Z36" i="543"/>
  <c r="J36" i="543"/>
  <c r="I36" i="543"/>
  <c r="Z35" i="543"/>
  <c r="J35" i="543"/>
  <c r="R35" i="543" s="1"/>
  <c r="U35" i="543" s="1"/>
  <c r="I35" i="543"/>
  <c r="Z34" i="543"/>
  <c r="J34" i="543"/>
  <c r="I34" i="543"/>
  <c r="Q34" i="543" s="1"/>
  <c r="T34" i="543" s="1"/>
  <c r="Z33" i="543"/>
  <c r="J33" i="543"/>
  <c r="I33" i="543"/>
  <c r="Q33" i="543" s="1"/>
  <c r="T33" i="543" s="1"/>
  <c r="Z32" i="543"/>
  <c r="J32" i="543"/>
  <c r="R32" i="543" s="1"/>
  <c r="U32" i="543" s="1"/>
  <c r="I32" i="543"/>
  <c r="Z31" i="543"/>
  <c r="J31" i="543"/>
  <c r="I31" i="543"/>
  <c r="Z30" i="543"/>
  <c r="J30" i="543"/>
  <c r="I30" i="543"/>
  <c r="Q30" i="543" s="1"/>
  <c r="T30" i="543" s="1"/>
  <c r="Z29" i="543"/>
  <c r="J29" i="543"/>
  <c r="I29" i="543"/>
  <c r="Q29" i="543" s="1"/>
  <c r="T29" i="543" s="1"/>
  <c r="Z28" i="543"/>
  <c r="J28" i="543"/>
  <c r="R28" i="543" s="1"/>
  <c r="U28" i="543" s="1"/>
  <c r="I28" i="543"/>
  <c r="Z27" i="543"/>
  <c r="J27" i="543"/>
  <c r="I27" i="543"/>
  <c r="Z26" i="543"/>
  <c r="J26" i="543"/>
  <c r="I26" i="543"/>
  <c r="Q26" i="543" s="1"/>
  <c r="T26" i="543" s="1"/>
  <c r="Z25" i="543"/>
  <c r="J25" i="543"/>
  <c r="I25" i="543"/>
  <c r="Q25" i="543" s="1"/>
  <c r="T25" i="543" s="1"/>
  <c r="Z24" i="543"/>
  <c r="J24" i="543"/>
  <c r="R24" i="543" s="1"/>
  <c r="U24" i="543" s="1"/>
  <c r="I24" i="543"/>
  <c r="Z23" i="543"/>
  <c r="J23" i="543"/>
  <c r="I23" i="543"/>
  <c r="Z22" i="543"/>
  <c r="J22" i="543"/>
  <c r="I22" i="543"/>
  <c r="Q22" i="543" s="1"/>
  <c r="T22" i="543" s="1"/>
  <c r="Z21" i="543"/>
  <c r="AA21" i="543" s="1"/>
  <c r="J21" i="543"/>
  <c r="I21" i="543"/>
  <c r="Q21" i="543" s="1"/>
  <c r="T21" i="543" s="1"/>
  <c r="AA20" i="543"/>
  <c r="AB20" i="543" s="1"/>
  <c r="Z20" i="543"/>
  <c r="L20" i="543"/>
  <c r="J20" i="543"/>
  <c r="R20" i="543" s="1"/>
  <c r="U20" i="543" s="1"/>
  <c r="I20" i="543"/>
  <c r="M20" i="543" s="1"/>
  <c r="J10" i="543"/>
  <c r="R9" i="543"/>
  <c r="J9" i="543"/>
  <c r="J11" i="543" s="1"/>
  <c r="R8" i="543"/>
  <c r="J7" i="543"/>
  <c r="J6" i="543"/>
  <c r="J4" i="543"/>
  <c r="Q31" i="543" s="1"/>
  <c r="T31" i="543" s="1"/>
  <c r="J3" i="543"/>
  <c r="R36" i="543" s="1"/>
  <c r="U36" i="543" s="1"/>
  <c r="J155" i="542"/>
  <c r="I157" i="542" s="1"/>
  <c r="J157" i="542" s="1"/>
  <c r="I159" i="542" s="1"/>
  <c r="Z149" i="542"/>
  <c r="J149" i="542"/>
  <c r="I149" i="542"/>
  <c r="Z148" i="542"/>
  <c r="J148" i="542"/>
  <c r="I148" i="542"/>
  <c r="Z147" i="542"/>
  <c r="J147" i="542"/>
  <c r="I147" i="542"/>
  <c r="Z146" i="542"/>
  <c r="J146" i="542"/>
  <c r="I146" i="542"/>
  <c r="Z145" i="542"/>
  <c r="J145" i="542"/>
  <c r="I145" i="542"/>
  <c r="Z144" i="542"/>
  <c r="J144" i="542"/>
  <c r="I144" i="542"/>
  <c r="Z143" i="542"/>
  <c r="J143" i="542"/>
  <c r="I143" i="542"/>
  <c r="Z142" i="542"/>
  <c r="J142" i="542"/>
  <c r="I142" i="542"/>
  <c r="Z141" i="542"/>
  <c r="J141" i="542"/>
  <c r="I141" i="542"/>
  <c r="Z140" i="542"/>
  <c r="J140" i="542"/>
  <c r="I140" i="542"/>
  <c r="Z139" i="542"/>
  <c r="J139" i="542"/>
  <c r="I139" i="542"/>
  <c r="Z138" i="542"/>
  <c r="J138" i="542"/>
  <c r="I138" i="542"/>
  <c r="Z137" i="542"/>
  <c r="J137" i="542"/>
  <c r="I137" i="542"/>
  <c r="Z136" i="542"/>
  <c r="J136" i="542"/>
  <c r="I136" i="542"/>
  <c r="Z135" i="542"/>
  <c r="J135" i="542"/>
  <c r="I135" i="542"/>
  <c r="Z134" i="542"/>
  <c r="J134" i="542"/>
  <c r="I134" i="542"/>
  <c r="Z133" i="542"/>
  <c r="J133" i="542"/>
  <c r="I133" i="542"/>
  <c r="Z132" i="542"/>
  <c r="J132" i="542"/>
  <c r="I132" i="542"/>
  <c r="Z131" i="542"/>
  <c r="J131" i="542"/>
  <c r="I131" i="542"/>
  <c r="Z130" i="542"/>
  <c r="J130" i="542"/>
  <c r="I130" i="542"/>
  <c r="Z129" i="542"/>
  <c r="J129" i="542"/>
  <c r="I129" i="542"/>
  <c r="Z128" i="542"/>
  <c r="J128" i="542"/>
  <c r="I128" i="542"/>
  <c r="Z127" i="542"/>
  <c r="J127" i="542"/>
  <c r="I127" i="542"/>
  <c r="Z126" i="542"/>
  <c r="J126" i="542"/>
  <c r="I126" i="542"/>
  <c r="Z125" i="542"/>
  <c r="J125" i="542"/>
  <c r="I125" i="542"/>
  <c r="Z124" i="542"/>
  <c r="J124" i="542"/>
  <c r="I124" i="542"/>
  <c r="Z123" i="542"/>
  <c r="J123" i="542"/>
  <c r="I123" i="542"/>
  <c r="Z122" i="542"/>
  <c r="J122" i="542"/>
  <c r="I122" i="542"/>
  <c r="Z121" i="542"/>
  <c r="J121" i="542"/>
  <c r="I121" i="542"/>
  <c r="Z120" i="542"/>
  <c r="J120" i="542"/>
  <c r="I120" i="542"/>
  <c r="Z119" i="542"/>
  <c r="J119" i="542"/>
  <c r="I119" i="542"/>
  <c r="Z118" i="542"/>
  <c r="J118" i="542"/>
  <c r="I118" i="542"/>
  <c r="Z117" i="542"/>
  <c r="J117" i="542"/>
  <c r="I117" i="542"/>
  <c r="Z116" i="542"/>
  <c r="J116" i="542"/>
  <c r="I116" i="542"/>
  <c r="Z115" i="542"/>
  <c r="J115" i="542"/>
  <c r="I115" i="542"/>
  <c r="Z114" i="542"/>
  <c r="J114" i="542"/>
  <c r="I114" i="542"/>
  <c r="Z113" i="542"/>
  <c r="J113" i="542"/>
  <c r="I113" i="542"/>
  <c r="Z112" i="542"/>
  <c r="J112" i="542"/>
  <c r="I112" i="542"/>
  <c r="Z111" i="542"/>
  <c r="J111" i="542"/>
  <c r="I111" i="542"/>
  <c r="Z110" i="542"/>
  <c r="J110" i="542"/>
  <c r="I110" i="542"/>
  <c r="Z109" i="542"/>
  <c r="J109" i="542"/>
  <c r="I109" i="542"/>
  <c r="Z108" i="542"/>
  <c r="J108" i="542"/>
  <c r="I108" i="542"/>
  <c r="Z107" i="542"/>
  <c r="J107" i="542"/>
  <c r="I107" i="542"/>
  <c r="Z106" i="542"/>
  <c r="J106" i="542"/>
  <c r="I106" i="542"/>
  <c r="Z105" i="542"/>
  <c r="J105" i="542"/>
  <c r="I105" i="542"/>
  <c r="Z104" i="542"/>
  <c r="J104" i="542"/>
  <c r="I104" i="542"/>
  <c r="Z103" i="542"/>
  <c r="J103" i="542"/>
  <c r="I103" i="542"/>
  <c r="Z102" i="542"/>
  <c r="J102" i="542"/>
  <c r="I102" i="542"/>
  <c r="Z101" i="542"/>
  <c r="J101" i="542"/>
  <c r="I101" i="542"/>
  <c r="Z100" i="542"/>
  <c r="J100" i="542"/>
  <c r="I100" i="542"/>
  <c r="Z99" i="542"/>
  <c r="J99" i="542"/>
  <c r="I99" i="542"/>
  <c r="Z98" i="542"/>
  <c r="J98" i="542"/>
  <c r="I98" i="542"/>
  <c r="Z97" i="542"/>
  <c r="J97" i="542"/>
  <c r="I97" i="542"/>
  <c r="Z96" i="542"/>
  <c r="J96" i="542"/>
  <c r="I96" i="542"/>
  <c r="Z95" i="542"/>
  <c r="J95" i="542"/>
  <c r="I95" i="542"/>
  <c r="Z94" i="542"/>
  <c r="J94" i="542"/>
  <c r="I94" i="542"/>
  <c r="Z93" i="542"/>
  <c r="J93" i="542"/>
  <c r="I93" i="542"/>
  <c r="Z92" i="542"/>
  <c r="J92" i="542"/>
  <c r="I92" i="542"/>
  <c r="Z91" i="542"/>
  <c r="J91" i="542"/>
  <c r="I91" i="542"/>
  <c r="Z90" i="542"/>
  <c r="J90" i="542"/>
  <c r="I90" i="542"/>
  <c r="Z89" i="542"/>
  <c r="J89" i="542"/>
  <c r="I89" i="542"/>
  <c r="Z88" i="542"/>
  <c r="J88" i="542"/>
  <c r="I88" i="542"/>
  <c r="Z87" i="542"/>
  <c r="J87" i="542"/>
  <c r="I87" i="542"/>
  <c r="Z86" i="542"/>
  <c r="J86" i="542"/>
  <c r="I86" i="542"/>
  <c r="J85" i="542"/>
  <c r="I85" i="542"/>
  <c r="Z84" i="542"/>
  <c r="J84" i="542"/>
  <c r="I84" i="542"/>
  <c r="Z83" i="542"/>
  <c r="J83" i="542"/>
  <c r="I83" i="542"/>
  <c r="Q83" i="542" s="1"/>
  <c r="T83" i="542" s="1"/>
  <c r="Z82" i="542"/>
  <c r="J82" i="542"/>
  <c r="R82" i="542" s="1"/>
  <c r="U82" i="542" s="1"/>
  <c r="I82" i="542"/>
  <c r="Z81" i="542"/>
  <c r="J81" i="542"/>
  <c r="I81" i="542"/>
  <c r="Q81" i="542" s="1"/>
  <c r="T81" i="542" s="1"/>
  <c r="Z80" i="542"/>
  <c r="J80" i="542"/>
  <c r="I80" i="542"/>
  <c r="Z79" i="542"/>
  <c r="J79" i="542"/>
  <c r="I79" i="542"/>
  <c r="Q79" i="542" s="1"/>
  <c r="T79" i="542" s="1"/>
  <c r="Z78" i="542"/>
  <c r="J78" i="542"/>
  <c r="R78" i="542" s="1"/>
  <c r="U78" i="542" s="1"/>
  <c r="I78" i="542"/>
  <c r="Z77" i="542"/>
  <c r="J77" i="542"/>
  <c r="I77" i="542"/>
  <c r="Q77" i="542" s="1"/>
  <c r="T77" i="542" s="1"/>
  <c r="Z76" i="542"/>
  <c r="J76" i="542"/>
  <c r="I76" i="542"/>
  <c r="Z75" i="542"/>
  <c r="J75" i="542"/>
  <c r="I75" i="542"/>
  <c r="Q75" i="542" s="1"/>
  <c r="T75" i="542" s="1"/>
  <c r="Z74" i="542"/>
  <c r="J74" i="542"/>
  <c r="R74" i="542" s="1"/>
  <c r="U74" i="542" s="1"/>
  <c r="I74" i="542"/>
  <c r="Z73" i="542"/>
  <c r="J73" i="542"/>
  <c r="I73" i="542"/>
  <c r="Q73" i="542" s="1"/>
  <c r="T73" i="542" s="1"/>
  <c r="Z72" i="542"/>
  <c r="J72" i="542"/>
  <c r="I72" i="542"/>
  <c r="Z71" i="542"/>
  <c r="J71" i="542"/>
  <c r="I71" i="542"/>
  <c r="Q71" i="542" s="1"/>
  <c r="T71" i="542" s="1"/>
  <c r="Z70" i="542"/>
  <c r="J70" i="542"/>
  <c r="R70" i="542" s="1"/>
  <c r="U70" i="542" s="1"/>
  <c r="I70" i="542"/>
  <c r="Z69" i="542"/>
  <c r="J69" i="542"/>
  <c r="I69" i="542"/>
  <c r="Q69" i="542" s="1"/>
  <c r="T69" i="542" s="1"/>
  <c r="Z68" i="542"/>
  <c r="J68" i="542"/>
  <c r="I68" i="542"/>
  <c r="Z67" i="542"/>
  <c r="J67" i="542"/>
  <c r="I67" i="542"/>
  <c r="Q67" i="542" s="1"/>
  <c r="T67" i="542" s="1"/>
  <c r="Z66" i="542"/>
  <c r="J66" i="542"/>
  <c r="R66" i="542" s="1"/>
  <c r="U66" i="542" s="1"/>
  <c r="I66" i="542"/>
  <c r="Z65" i="542"/>
  <c r="J65" i="542"/>
  <c r="I65" i="542"/>
  <c r="Q65" i="542" s="1"/>
  <c r="T65" i="542" s="1"/>
  <c r="Z64" i="542"/>
  <c r="J64" i="542"/>
  <c r="I64" i="542"/>
  <c r="Z63" i="542"/>
  <c r="J63" i="542"/>
  <c r="I63" i="542"/>
  <c r="Q63" i="542" s="1"/>
  <c r="T63" i="542" s="1"/>
  <c r="Z62" i="542"/>
  <c r="J62" i="542"/>
  <c r="R62" i="542" s="1"/>
  <c r="U62" i="542" s="1"/>
  <c r="I62" i="542"/>
  <c r="Z61" i="542"/>
  <c r="J61" i="542"/>
  <c r="I61" i="542"/>
  <c r="Q61" i="542" s="1"/>
  <c r="T61" i="542" s="1"/>
  <c r="Z60" i="542"/>
  <c r="J60" i="542"/>
  <c r="I60" i="542"/>
  <c r="Z59" i="542"/>
  <c r="J59" i="542"/>
  <c r="I59" i="542"/>
  <c r="Q59" i="542" s="1"/>
  <c r="T59" i="542" s="1"/>
  <c r="Z58" i="542"/>
  <c r="J58" i="542"/>
  <c r="R58" i="542" s="1"/>
  <c r="U58" i="542" s="1"/>
  <c r="I58" i="542"/>
  <c r="Z57" i="542"/>
  <c r="J57" i="542"/>
  <c r="I57" i="542"/>
  <c r="Z56" i="542"/>
  <c r="J56" i="542"/>
  <c r="I56" i="542"/>
  <c r="Z55" i="542"/>
  <c r="J55" i="542"/>
  <c r="I55" i="542"/>
  <c r="Q55" i="542" s="1"/>
  <c r="T55" i="542" s="1"/>
  <c r="Z54" i="542"/>
  <c r="J54" i="542"/>
  <c r="R54" i="542" s="1"/>
  <c r="U54" i="542" s="1"/>
  <c r="I54" i="542"/>
  <c r="Z53" i="542"/>
  <c r="J53" i="542"/>
  <c r="I53" i="542"/>
  <c r="Q53" i="542" s="1"/>
  <c r="T53" i="542" s="1"/>
  <c r="Z52" i="542"/>
  <c r="J52" i="542"/>
  <c r="I52" i="542"/>
  <c r="Z51" i="542"/>
  <c r="J51" i="542"/>
  <c r="I51" i="542"/>
  <c r="Q51" i="542" s="1"/>
  <c r="T51" i="542" s="1"/>
  <c r="Z50" i="542"/>
  <c r="J50" i="542"/>
  <c r="R50" i="542" s="1"/>
  <c r="U50" i="542" s="1"/>
  <c r="I50" i="542"/>
  <c r="Z49" i="542"/>
  <c r="J49" i="542"/>
  <c r="I49" i="542"/>
  <c r="Z48" i="542"/>
  <c r="J48" i="542"/>
  <c r="I48" i="542"/>
  <c r="Z47" i="542"/>
  <c r="J47" i="542"/>
  <c r="I47" i="542"/>
  <c r="Q47" i="542" s="1"/>
  <c r="T47" i="542" s="1"/>
  <c r="Z46" i="542"/>
  <c r="J46" i="542"/>
  <c r="R46" i="542" s="1"/>
  <c r="U46" i="542" s="1"/>
  <c r="I46" i="542"/>
  <c r="Z45" i="542"/>
  <c r="J45" i="542"/>
  <c r="I45" i="542"/>
  <c r="Q45" i="542" s="1"/>
  <c r="T45" i="542" s="1"/>
  <c r="Z44" i="542"/>
  <c r="J44" i="542"/>
  <c r="I44" i="542"/>
  <c r="Z43" i="542"/>
  <c r="J43" i="542"/>
  <c r="I43" i="542"/>
  <c r="Q43" i="542" s="1"/>
  <c r="T43" i="542" s="1"/>
  <c r="Z42" i="542"/>
  <c r="J42" i="542"/>
  <c r="R42" i="542" s="1"/>
  <c r="U42" i="542" s="1"/>
  <c r="I42" i="542"/>
  <c r="Z41" i="542"/>
  <c r="J41" i="542"/>
  <c r="I41" i="542"/>
  <c r="Q41" i="542" s="1"/>
  <c r="T41" i="542" s="1"/>
  <c r="Z40" i="542"/>
  <c r="J40" i="542"/>
  <c r="I40" i="542"/>
  <c r="Z39" i="542"/>
  <c r="J39" i="542"/>
  <c r="I39" i="542"/>
  <c r="Q39" i="542" s="1"/>
  <c r="T39" i="542" s="1"/>
  <c r="Z38" i="542"/>
  <c r="J38" i="542"/>
  <c r="R38" i="542" s="1"/>
  <c r="U38" i="542" s="1"/>
  <c r="I38" i="542"/>
  <c r="Z37" i="542"/>
  <c r="J37" i="542"/>
  <c r="I37" i="542"/>
  <c r="Q37" i="542" s="1"/>
  <c r="T37" i="542" s="1"/>
  <c r="Z36" i="542"/>
  <c r="J36" i="542"/>
  <c r="I36" i="542"/>
  <c r="Z35" i="542"/>
  <c r="J35" i="542"/>
  <c r="I35" i="542"/>
  <c r="Q35" i="542" s="1"/>
  <c r="T35" i="542" s="1"/>
  <c r="Z34" i="542"/>
  <c r="J34" i="542"/>
  <c r="R34" i="542" s="1"/>
  <c r="U34" i="542" s="1"/>
  <c r="I34" i="542"/>
  <c r="Z33" i="542"/>
  <c r="J33" i="542"/>
  <c r="I33" i="542"/>
  <c r="Q33" i="542" s="1"/>
  <c r="T33" i="542" s="1"/>
  <c r="Z32" i="542"/>
  <c r="J32" i="542"/>
  <c r="I32" i="542"/>
  <c r="Z31" i="542"/>
  <c r="J31" i="542"/>
  <c r="I31" i="542"/>
  <c r="Q31" i="542" s="1"/>
  <c r="T31" i="542" s="1"/>
  <c r="Z30" i="542"/>
  <c r="J30" i="542"/>
  <c r="R30" i="542" s="1"/>
  <c r="U30" i="542" s="1"/>
  <c r="I30" i="542"/>
  <c r="Z29" i="542"/>
  <c r="J29" i="542"/>
  <c r="I29" i="542"/>
  <c r="Q29" i="542" s="1"/>
  <c r="T29" i="542" s="1"/>
  <c r="Z28" i="542"/>
  <c r="J28" i="542"/>
  <c r="I28" i="542"/>
  <c r="Z27" i="542"/>
  <c r="J27" i="542"/>
  <c r="I27" i="542"/>
  <c r="Q27" i="542" s="1"/>
  <c r="T27" i="542" s="1"/>
  <c r="Z26" i="542"/>
  <c r="J26" i="542"/>
  <c r="R26" i="542" s="1"/>
  <c r="U26" i="542" s="1"/>
  <c r="I26" i="542"/>
  <c r="Z25" i="542"/>
  <c r="J25" i="542"/>
  <c r="I25" i="542"/>
  <c r="Q25" i="542" s="1"/>
  <c r="T25" i="542" s="1"/>
  <c r="Z24" i="542"/>
  <c r="J24" i="542"/>
  <c r="I24" i="542"/>
  <c r="Z23" i="542"/>
  <c r="J23" i="542"/>
  <c r="I23" i="542"/>
  <c r="Q23" i="542" s="1"/>
  <c r="T23" i="542" s="1"/>
  <c r="Z22" i="542"/>
  <c r="J22" i="542"/>
  <c r="R22" i="542" s="1"/>
  <c r="U22" i="542" s="1"/>
  <c r="I22" i="542"/>
  <c r="Z21" i="542"/>
  <c r="J21" i="542"/>
  <c r="R21" i="542" s="1"/>
  <c r="U21" i="542" s="1"/>
  <c r="I21" i="542"/>
  <c r="Q21" i="542" s="1"/>
  <c r="T21" i="542" s="1"/>
  <c r="W21" i="542" s="1"/>
  <c r="J20" i="542"/>
  <c r="I20" i="542"/>
  <c r="J10" i="542"/>
  <c r="R9" i="542"/>
  <c r="J9" i="542"/>
  <c r="J11" i="542" s="1"/>
  <c r="R8" i="542"/>
  <c r="J7" i="542"/>
  <c r="J6" i="542"/>
  <c r="J4" i="542"/>
  <c r="Q82" i="542" s="1"/>
  <c r="T82" i="542" s="1"/>
  <c r="W82" i="542" s="1"/>
  <c r="J3" i="542"/>
  <c r="R81" i="542" s="1"/>
  <c r="U81" i="542" s="1"/>
  <c r="J155" i="541"/>
  <c r="I157" i="541" s="1"/>
  <c r="J157" i="541" s="1"/>
  <c r="I159" i="541" s="1"/>
  <c r="J159" i="541" s="1"/>
  <c r="I161" i="541" s="1"/>
  <c r="J161" i="541" s="1"/>
  <c r="I163" i="541" s="1"/>
  <c r="J163" i="541" s="1"/>
  <c r="I165" i="541" s="1"/>
  <c r="J165" i="541" s="1"/>
  <c r="Z149" i="541"/>
  <c r="J149" i="541"/>
  <c r="I149" i="541"/>
  <c r="Z148" i="541"/>
  <c r="J148" i="541"/>
  <c r="I148" i="541"/>
  <c r="Z147" i="541"/>
  <c r="J147" i="541"/>
  <c r="I147" i="541"/>
  <c r="Z146" i="541"/>
  <c r="J146" i="541"/>
  <c r="I146" i="541"/>
  <c r="Z145" i="541"/>
  <c r="J145" i="541"/>
  <c r="I145" i="541"/>
  <c r="Z144" i="541"/>
  <c r="J144" i="541"/>
  <c r="I144" i="541"/>
  <c r="Q144" i="541" s="1"/>
  <c r="T144" i="541" s="1"/>
  <c r="Z143" i="541"/>
  <c r="J143" i="541"/>
  <c r="I143" i="541"/>
  <c r="Q143" i="541" s="1"/>
  <c r="T143" i="541" s="1"/>
  <c r="Z142" i="541"/>
  <c r="J142" i="541"/>
  <c r="I142" i="541"/>
  <c r="Q142" i="541" s="1"/>
  <c r="T142" i="541" s="1"/>
  <c r="Z141" i="541"/>
  <c r="J141" i="541"/>
  <c r="I141" i="541"/>
  <c r="Q141" i="541" s="1"/>
  <c r="T141" i="541" s="1"/>
  <c r="Z140" i="541"/>
  <c r="J140" i="541"/>
  <c r="I140" i="541"/>
  <c r="Q140" i="541" s="1"/>
  <c r="T140" i="541" s="1"/>
  <c r="Z139" i="541"/>
  <c r="J139" i="541"/>
  <c r="I139" i="541"/>
  <c r="Q139" i="541" s="1"/>
  <c r="T139" i="541" s="1"/>
  <c r="Z138" i="541"/>
  <c r="J138" i="541"/>
  <c r="I138" i="541"/>
  <c r="Q138" i="541" s="1"/>
  <c r="T138" i="541" s="1"/>
  <c r="Z137" i="541"/>
  <c r="J137" i="541"/>
  <c r="I137" i="541"/>
  <c r="Q137" i="541" s="1"/>
  <c r="T137" i="541" s="1"/>
  <c r="Z136" i="541"/>
  <c r="J136" i="541"/>
  <c r="I136" i="541"/>
  <c r="Q136" i="541" s="1"/>
  <c r="T136" i="541" s="1"/>
  <c r="Z135" i="541"/>
  <c r="J135" i="541"/>
  <c r="I135" i="541"/>
  <c r="Q135" i="541" s="1"/>
  <c r="T135" i="541" s="1"/>
  <c r="Z134" i="541"/>
  <c r="J134" i="541"/>
  <c r="I134" i="541"/>
  <c r="Q134" i="541" s="1"/>
  <c r="T134" i="541" s="1"/>
  <c r="Z133" i="541"/>
  <c r="J133" i="541"/>
  <c r="I133" i="541"/>
  <c r="Q133" i="541" s="1"/>
  <c r="T133" i="541" s="1"/>
  <c r="Z132" i="541"/>
  <c r="J132" i="541"/>
  <c r="I132" i="541"/>
  <c r="Q132" i="541" s="1"/>
  <c r="T132" i="541" s="1"/>
  <c r="Z131" i="541"/>
  <c r="J131" i="541"/>
  <c r="I131" i="541"/>
  <c r="Q131" i="541" s="1"/>
  <c r="T131" i="541" s="1"/>
  <c r="Z130" i="541"/>
  <c r="J130" i="541"/>
  <c r="I130" i="541"/>
  <c r="Q130" i="541" s="1"/>
  <c r="T130" i="541" s="1"/>
  <c r="Z129" i="541"/>
  <c r="J129" i="541"/>
  <c r="I129" i="541"/>
  <c r="Q129" i="541" s="1"/>
  <c r="T129" i="541" s="1"/>
  <c r="Z128" i="541"/>
  <c r="J128" i="541"/>
  <c r="I128" i="541"/>
  <c r="Q128" i="541" s="1"/>
  <c r="T128" i="541" s="1"/>
  <c r="Z127" i="541"/>
  <c r="J127" i="541"/>
  <c r="I127" i="541"/>
  <c r="Q127" i="541" s="1"/>
  <c r="T127" i="541" s="1"/>
  <c r="Z126" i="541"/>
  <c r="J126" i="541"/>
  <c r="I126" i="541"/>
  <c r="Q126" i="541" s="1"/>
  <c r="T126" i="541" s="1"/>
  <c r="Z125" i="541"/>
  <c r="J125" i="541"/>
  <c r="I125" i="541"/>
  <c r="Q125" i="541" s="1"/>
  <c r="T125" i="541" s="1"/>
  <c r="Z124" i="541"/>
  <c r="J124" i="541"/>
  <c r="I124" i="541"/>
  <c r="Q124" i="541" s="1"/>
  <c r="T124" i="541" s="1"/>
  <c r="Z123" i="541"/>
  <c r="J123" i="541"/>
  <c r="I123" i="541"/>
  <c r="Q123" i="541" s="1"/>
  <c r="T123" i="541" s="1"/>
  <c r="Z122" i="541"/>
  <c r="J122" i="541"/>
  <c r="I122" i="541"/>
  <c r="Q122" i="541" s="1"/>
  <c r="T122" i="541" s="1"/>
  <c r="Z121" i="541"/>
  <c r="J121" i="541"/>
  <c r="I121" i="541"/>
  <c r="Q121" i="541" s="1"/>
  <c r="T121" i="541" s="1"/>
  <c r="Z120" i="541"/>
  <c r="J120" i="541"/>
  <c r="I120" i="541"/>
  <c r="Q120" i="541" s="1"/>
  <c r="T120" i="541" s="1"/>
  <c r="Z119" i="541"/>
  <c r="J119" i="541"/>
  <c r="I119" i="541"/>
  <c r="Q119" i="541" s="1"/>
  <c r="T119" i="541" s="1"/>
  <c r="Z118" i="541"/>
  <c r="J118" i="541"/>
  <c r="I118" i="541"/>
  <c r="Q118" i="541" s="1"/>
  <c r="T118" i="541" s="1"/>
  <c r="Z117" i="541"/>
  <c r="J117" i="541"/>
  <c r="I117" i="541"/>
  <c r="Q117" i="541" s="1"/>
  <c r="T117" i="541" s="1"/>
  <c r="Z116" i="541"/>
  <c r="J116" i="541"/>
  <c r="I116" i="541"/>
  <c r="Q116" i="541" s="1"/>
  <c r="T116" i="541" s="1"/>
  <c r="Z115" i="541"/>
  <c r="J115" i="541"/>
  <c r="I115" i="541"/>
  <c r="Q115" i="541" s="1"/>
  <c r="T115" i="541" s="1"/>
  <c r="Z114" i="541"/>
  <c r="J114" i="541"/>
  <c r="I114" i="541"/>
  <c r="Q114" i="541" s="1"/>
  <c r="T114" i="541" s="1"/>
  <c r="Z113" i="541"/>
  <c r="J113" i="541"/>
  <c r="I113" i="541"/>
  <c r="Q113" i="541" s="1"/>
  <c r="T113" i="541" s="1"/>
  <c r="Z112" i="541"/>
  <c r="J112" i="541"/>
  <c r="I112" i="541"/>
  <c r="Q112" i="541" s="1"/>
  <c r="T112" i="541" s="1"/>
  <c r="Z111" i="541"/>
  <c r="J111" i="541"/>
  <c r="I111" i="541"/>
  <c r="Q111" i="541" s="1"/>
  <c r="T111" i="541" s="1"/>
  <c r="Z110" i="541"/>
  <c r="J110" i="541"/>
  <c r="I110" i="541"/>
  <c r="Q110" i="541" s="1"/>
  <c r="T110" i="541" s="1"/>
  <c r="Z109" i="541"/>
  <c r="J109" i="541"/>
  <c r="I109" i="541"/>
  <c r="Q109" i="541" s="1"/>
  <c r="T109" i="541" s="1"/>
  <c r="Z108" i="541"/>
  <c r="J108" i="541"/>
  <c r="I108" i="541"/>
  <c r="Q108" i="541" s="1"/>
  <c r="T108" i="541" s="1"/>
  <c r="Z107" i="541"/>
  <c r="J107" i="541"/>
  <c r="I107" i="541"/>
  <c r="Q107" i="541" s="1"/>
  <c r="T107" i="541" s="1"/>
  <c r="Z106" i="541"/>
  <c r="J106" i="541"/>
  <c r="I106" i="541"/>
  <c r="Q106" i="541" s="1"/>
  <c r="T106" i="541" s="1"/>
  <c r="Z105" i="541"/>
  <c r="J105" i="541"/>
  <c r="I105" i="541"/>
  <c r="Q105" i="541" s="1"/>
  <c r="T105" i="541" s="1"/>
  <c r="Z104" i="541"/>
  <c r="J104" i="541"/>
  <c r="I104" i="541"/>
  <c r="Q104" i="541" s="1"/>
  <c r="T104" i="541" s="1"/>
  <c r="Z103" i="541"/>
  <c r="J103" i="541"/>
  <c r="I103" i="541"/>
  <c r="Q103" i="541" s="1"/>
  <c r="T103" i="541" s="1"/>
  <c r="Z102" i="541"/>
  <c r="J102" i="541"/>
  <c r="I102" i="541"/>
  <c r="Q102" i="541" s="1"/>
  <c r="T102" i="541" s="1"/>
  <c r="Z101" i="541"/>
  <c r="J101" i="541"/>
  <c r="I101" i="541"/>
  <c r="Q101" i="541" s="1"/>
  <c r="T101" i="541" s="1"/>
  <c r="Z100" i="541"/>
  <c r="J100" i="541"/>
  <c r="I100" i="541"/>
  <c r="Q100" i="541" s="1"/>
  <c r="T100" i="541" s="1"/>
  <c r="Z99" i="541"/>
  <c r="J99" i="541"/>
  <c r="I99" i="541"/>
  <c r="Q99" i="541" s="1"/>
  <c r="T99" i="541" s="1"/>
  <c r="Z98" i="541"/>
  <c r="J98" i="541"/>
  <c r="I98" i="541"/>
  <c r="Q98" i="541" s="1"/>
  <c r="T98" i="541" s="1"/>
  <c r="Z97" i="541"/>
  <c r="J97" i="541"/>
  <c r="I97" i="541"/>
  <c r="Q97" i="541" s="1"/>
  <c r="T97" i="541" s="1"/>
  <c r="Z96" i="541"/>
  <c r="J96" i="541"/>
  <c r="I96" i="541"/>
  <c r="Q96" i="541" s="1"/>
  <c r="T96" i="541" s="1"/>
  <c r="Z95" i="541"/>
  <c r="J95" i="541"/>
  <c r="I95" i="541"/>
  <c r="Q95" i="541" s="1"/>
  <c r="T95" i="541" s="1"/>
  <c r="Z94" i="541"/>
  <c r="J94" i="541"/>
  <c r="I94" i="541"/>
  <c r="Q94" i="541" s="1"/>
  <c r="T94" i="541" s="1"/>
  <c r="Z93" i="541"/>
  <c r="J93" i="541"/>
  <c r="I93" i="541"/>
  <c r="Q93" i="541" s="1"/>
  <c r="T93" i="541" s="1"/>
  <c r="Z92" i="541"/>
  <c r="J92" i="541"/>
  <c r="I92" i="541"/>
  <c r="Q92" i="541" s="1"/>
  <c r="T92" i="541" s="1"/>
  <c r="Z91" i="541"/>
  <c r="J91" i="541"/>
  <c r="I91" i="541"/>
  <c r="Q91" i="541" s="1"/>
  <c r="T91" i="541" s="1"/>
  <c r="Z90" i="541"/>
  <c r="J90" i="541"/>
  <c r="I90" i="541"/>
  <c r="Q90" i="541" s="1"/>
  <c r="T90" i="541" s="1"/>
  <c r="Z89" i="541"/>
  <c r="J89" i="541"/>
  <c r="I89" i="541"/>
  <c r="Q89" i="541" s="1"/>
  <c r="T89" i="541" s="1"/>
  <c r="Z88" i="541"/>
  <c r="J88" i="541"/>
  <c r="I88" i="541"/>
  <c r="Q88" i="541" s="1"/>
  <c r="T88" i="541" s="1"/>
  <c r="Z87" i="541"/>
  <c r="J87" i="541"/>
  <c r="I87" i="541"/>
  <c r="Q87" i="541" s="1"/>
  <c r="T87" i="541" s="1"/>
  <c r="Z86" i="541"/>
  <c r="J86" i="541"/>
  <c r="I86" i="541"/>
  <c r="Q86" i="541" s="1"/>
  <c r="T86" i="541" s="1"/>
  <c r="Z85" i="541"/>
  <c r="J85" i="541"/>
  <c r="I85" i="541"/>
  <c r="Q85" i="541" s="1"/>
  <c r="T85" i="541" s="1"/>
  <c r="Z84" i="541"/>
  <c r="J84" i="541"/>
  <c r="I84" i="541"/>
  <c r="Q84" i="541" s="1"/>
  <c r="T84" i="541" s="1"/>
  <c r="Z83" i="541"/>
  <c r="J83" i="541"/>
  <c r="R83" i="541" s="1"/>
  <c r="U83" i="541" s="1"/>
  <c r="I83" i="541"/>
  <c r="Q83" i="541" s="1"/>
  <c r="T83" i="541" s="1"/>
  <c r="Z82" i="541"/>
  <c r="J82" i="541"/>
  <c r="R82" i="541" s="1"/>
  <c r="U82" i="541" s="1"/>
  <c r="I82" i="541"/>
  <c r="Z81" i="541"/>
  <c r="J81" i="541"/>
  <c r="I81" i="541"/>
  <c r="Q81" i="541" s="1"/>
  <c r="T81" i="541" s="1"/>
  <c r="Z80" i="541"/>
  <c r="J80" i="541"/>
  <c r="I80" i="541"/>
  <c r="Q80" i="541" s="1"/>
  <c r="T80" i="541" s="1"/>
  <c r="Z79" i="541"/>
  <c r="J79" i="541"/>
  <c r="R79" i="541" s="1"/>
  <c r="U79" i="541" s="1"/>
  <c r="I79" i="541"/>
  <c r="Q79" i="541" s="1"/>
  <c r="T79" i="541" s="1"/>
  <c r="Z78" i="541"/>
  <c r="J78" i="541"/>
  <c r="R78" i="541" s="1"/>
  <c r="U78" i="541" s="1"/>
  <c r="I78" i="541"/>
  <c r="Z77" i="541"/>
  <c r="J77" i="541"/>
  <c r="I77" i="541"/>
  <c r="Q77" i="541" s="1"/>
  <c r="T77" i="541" s="1"/>
  <c r="Z76" i="541"/>
  <c r="J76" i="541"/>
  <c r="I76" i="541"/>
  <c r="Q76" i="541" s="1"/>
  <c r="T76" i="541" s="1"/>
  <c r="Z75" i="541"/>
  <c r="J75" i="541"/>
  <c r="R75" i="541" s="1"/>
  <c r="U75" i="541" s="1"/>
  <c r="I75" i="541"/>
  <c r="Q75" i="541" s="1"/>
  <c r="T75" i="541" s="1"/>
  <c r="Z74" i="541"/>
  <c r="J74" i="541"/>
  <c r="R74" i="541" s="1"/>
  <c r="U74" i="541" s="1"/>
  <c r="I74" i="541"/>
  <c r="Z73" i="541"/>
  <c r="J73" i="541"/>
  <c r="I73" i="541"/>
  <c r="Q73" i="541" s="1"/>
  <c r="T73" i="541" s="1"/>
  <c r="Z72" i="541"/>
  <c r="J72" i="541"/>
  <c r="I72" i="541"/>
  <c r="Q72" i="541" s="1"/>
  <c r="T72" i="541" s="1"/>
  <c r="Z71" i="541"/>
  <c r="J71" i="541"/>
  <c r="R71" i="541" s="1"/>
  <c r="U71" i="541" s="1"/>
  <c r="I71" i="541"/>
  <c r="Q71" i="541" s="1"/>
  <c r="T71" i="541" s="1"/>
  <c r="Z70" i="541"/>
  <c r="J70" i="541"/>
  <c r="R70" i="541" s="1"/>
  <c r="U70" i="541" s="1"/>
  <c r="I70" i="541"/>
  <c r="Z69" i="541"/>
  <c r="J69" i="541"/>
  <c r="I69" i="541"/>
  <c r="Q69" i="541" s="1"/>
  <c r="T69" i="541" s="1"/>
  <c r="Z68" i="541"/>
  <c r="J68" i="541"/>
  <c r="I68" i="541"/>
  <c r="Q68" i="541" s="1"/>
  <c r="T68" i="541" s="1"/>
  <c r="Z67" i="541"/>
  <c r="J67" i="541"/>
  <c r="R67" i="541" s="1"/>
  <c r="U67" i="541" s="1"/>
  <c r="I67" i="541"/>
  <c r="Q67" i="541" s="1"/>
  <c r="T67" i="541" s="1"/>
  <c r="Z66" i="541"/>
  <c r="J66" i="541"/>
  <c r="R66" i="541" s="1"/>
  <c r="U66" i="541" s="1"/>
  <c r="I66" i="541"/>
  <c r="Z65" i="541"/>
  <c r="J65" i="541"/>
  <c r="I65" i="541"/>
  <c r="Q65" i="541" s="1"/>
  <c r="T65" i="541" s="1"/>
  <c r="Z64" i="541"/>
  <c r="J64" i="541"/>
  <c r="I64" i="541"/>
  <c r="Q64" i="541" s="1"/>
  <c r="T64" i="541" s="1"/>
  <c r="Z63" i="541"/>
  <c r="J63" i="541"/>
  <c r="R63" i="541" s="1"/>
  <c r="U63" i="541" s="1"/>
  <c r="I63" i="541"/>
  <c r="Q63" i="541" s="1"/>
  <c r="T63" i="541" s="1"/>
  <c r="Z62" i="541"/>
  <c r="J62" i="541"/>
  <c r="R62" i="541" s="1"/>
  <c r="U62" i="541" s="1"/>
  <c r="I62" i="541"/>
  <c r="Z61" i="541"/>
  <c r="J61" i="541"/>
  <c r="I61" i="541"/>
  <c r="Q61" i="541" s="1"/>
  <c r="T61" i="541" s="1"/>
  <c r="Z60" i="541"/>
  <c r="J60" i="541"/>
  <c r="I60" i="541"/>
  <c r="Q60" i="541" s="1"/>
  <c r="T60" i="541" s="1"/>
  <c r="Z59" i="541"/>
  <c r="J59" i="541"/>
  <c r="R59" i="541" s="1"/>
  <c r="U59" i="541" s="1"/>
  <c r="I59" i="541"/>
  <c r="Q59" i="541" s="1"/>
  <c r="T59" i="541" s="1"/>
  <c r="Z58" i="541"/>
  <c r="J58" i="541"/>
  <c r="R58" i="541" s="1"/>
  <c r="U58" i="541" s="1"/>
  <c r="I58" i="541"/>
  <c r="Z57" i="541"/>
  <c r="J57" i="541"/>
  <c r="I57" i="541"/>
  <c r="Q57" i="541" s="1"/>
  <c r="T57" i="541" s="1"/>
  <c r="Z56" i="541"/>
  <c r="J56" i="541"/>
  <c r="I56" i="541"/>
  <c r="Q56" i="541" s="1"/>
  <c r="T56" i="541" s="1"/>
  <c r="Z55" i="541"/>
  <c r="J55" i="541"/>
  <c r="R55" i="541" s="1"/>
  <c r="U55" i="541" s="1"/>
  <c r="I55" i="541"/>
  <c r="Q55" i="541" s="1"/>
  <c r="T55" i="541" s="1"/>
  <c r="Z54" i="541"/>
  <c r="J54" i="541"/>
  <c r="R54" i="541" s="1"/>
  <c r="U54" i="541" s="1"/>
  <c r="I54" i="541"/>
  <c r="Z53" i="541"/>
  <c r="J53" i="541"/>
  <c r="I53" i="541"/>
  <c r="Q53" i="541" s="1"/>
  <c r="T53" i="541" s="1"/>
  <c r="Z52" i="541"/>
  <c r="J52" i="541"/>
  <c r="I52" i="541"/>
  <c r="Q52" i="541" s="1"/>
  <c r="T52" i="541" s="1"/>
  <c r="Z51" i="541"/>
  <c r="J51" i="541"/>
  <c r="R51" i="541" s="1"/>
  <c r="U51" i="541" s="1"/>
  <c r="I51" i="541"/>
  <c r="Q51" i="541" s="1"/>
  <c r="T51" i="541" s="1"/>
  <c r="Z50" i="541"/>
  <c r="J50" i="541"/>
  <c r="R50" i="541" s="1"/>
  <c r="U50" i="541" s="1"/>
  <c r="I50" i="541"/>
  <c r="Z49" i="541"/>
  <c r="J49" i="541"/>
  <c r="I49" i="541"/>
  <c r="Q49" i="541" s="1"/>
  <c r="T49" i="541" s="1"/>
  <c r="Z48" i="541"/>
  <c r="J48" i="541"/>
  <c r="I48" i="541"/>
  <c r="Q48" i="541" s="1"/>
  <c r="T48" i="541" s="1"/>
  <c r="Z47" i="541"/>
  <c r="J47" i="541"/>
  <c r="R47" i="541" s="1"/>
  <c r="U47" i="541" s="1"/>
  <c r="I47" i="541"/>
  <c r="Q47" i="541" s="1"/>
  <c r="T47" i="541" s="1"/>
  <c r="Z46" i="541"/>
  <c r="J46" i="541"/>
  <c r="R46" i="541" s="1"/>
  <c r="U46" i="541" s="1"/>
  <c r="I46" i="541"/>
  <c r="Z45" i="541"/>
  <c r="J45" i="541"/>
  <c r="I45" i="541"/>
  <c r="Q45" i="541" s="1"/>
  <c r="T45" i="541" s="1"/>
  <c r="Z44" i="541"/>
  <c r="J44" i="541"/>
  <c r="I44" i="541"/>
  <c r="Q44" i="541" s="1"/>
  <c r="T44" i="541" s="1"/>
  <c r="Z43" i="541"/>
  <c r="J43" i="541"/>
  <c r="R43" i="541" s="1"/>
  <c r="U43" i="541" s="1"/>
  <c r="I43" i="541"/>
  <c r="Q43" i="541" s="1"/>
  <c r="T43" i="541" s="1"/>
  <c r="Z42" i="541"/>
  <c r="J42" i="541"/>
  <c r="R42" i="541" s="1"/>
  <c r="U42" i="541" s="1"/>
  <c r="I42" i="541"/>
  <c r="Z41" i="541"/>
  <c r="J41" i="541"/>
  <c r="I41" i="541"/>
  <c r="Q41" i="541" s="1"/>
  <c r="T41" i="541" s="1"/>
  <c r="Z40" i="541"/>
  <c r="J40" i="541"/>
  <c r="I40" i="541"/>
  <c r="Q40" i="541" s="1"/>
  <c r="T40" i="541" s="1"/>
  <c r="Z39" i="541"/>
  <c r="J39" i="541"/>
  <c r="R39" i="541" s="1"/>
  <c r="U39" i="541" s="1"/>
  <c r="I39" i="541"/>
  <c r="Q39" i="541" s="1"/>
  <c r="T39" i="541" s="1"/>
  <c r="Z38" i="541"/>
  <c r="J38" i="541"/>
  <c r="R38" i="541" s="1"/>
  <c r="U38" i="541" s="1"/>
  <c r="I38" i="541"/>
  <c r="Z37" i="541"/>
  <c r="J37" i="541"/>
  <c r="I37" i="541"/>
  <c r="Q37" i="541" s="1"/>
  <c r="T37" i="541" s="1"/>
  <c r="Z36" i="541"/>
  <c r="J36" i="541"/>
  <c r="I36" i="541"/>
  <c r="Q36" i="541" s="1"/>
  <c r="T36" i="541" s="1"/>
  <c r="Z35" i="541"/>
  <c r="J35" i="541"/>
  <c r="R35" i="541" s="1"/>
  <c r="U35" i="541" s="1"/>
  <c r="I35" i="541"/>
  <c r="Q35" i="541" s="1"/>
  <c r="T35" i="541" s="1"/>
  <c r="Z34" i="541"/>
  <c r="J34" i="541"/>
  <c r="R34" i="541" s="1"/>
  <c r="U34" i="541" s="1"/>
  <c r="I34" i="541"/>
  <c r="Z33" i="541"/>
  <c r="R33" i="541"/>
  <c r="U33" i="541" s="1"/>
  <c r="J33" i="541"/>
  <c r="I33" i="541"/>
  <c r="Q33" i="541" s="1"/>
  <c r="T33" i="541" s="1"/>
  <c r="Z32" i="541"/>
  <c r="J32" i="541"/>
  <c r="I32" i="541"/>
  <c r="Q32" i="541" s="1"/>
  <c r="T32" i="541" s="1"/>
  <c r="Z31" i="541"/>
  <c r="J31" i="541"/>
  <c r="R31" i="541" s="1"/>
  <c r="U31" i="541" s="1"/>
  <c r="I31" i="541"/>
  <c r="Q31" i="541" s="1"/>
  <c r="T31" i="541" s="1"/>
  <c r="Z30" i="541"/>
  <c r="J30" i="541"/>
  <c r="R30" i="541" s="1"/>
  <c r="U30" i="541" s="1"/>
  <c r="I30" i="541"/>
  <c r="Z29" i="541"/>
  <c r="R29" i="541"/>
  <c r="U29" i="541" s="1"/>
  <c r="J29" i="541"/>
  <c r="I29" i="541"/>
  <c r="Q29" i="541" s="1"/>
  <c r="T29" i="541" s="1"/>
  <c r="Z28" i="541"/>
  <c r="J28" i="541"/>
  <c r="I28" i="541"/>
  <c r="Q28" i="541" s="1"/>
  <c r="T28" i="541" s="1"/>
  <c r="Z27" i="541"/>
  <c r="J27" i="541"/>
  <c r="R27" i="541" s="1"/>
  <c r="U27" i="541" s="1"/>
  <c r="I27" i="541"/>
  <c r="Q27" i="541" s="1"/>
  <c r="T27" i="541" s="1"/>
  <c r="W27" i="541" s="1"/>
  <c r="Z26" i="541"/>
  <c r="J26" i="541"/>
  <c r="R26" i="541" s="1"/>
  <c r="U26" i="541" s="1"/>
  <c r="I26" i="541"/>
  <c r="Z25" i="541"/>
  <c r="R25" i="541"/>
  <c r="U25" i="541" s="1"/>
  <c r="J25" i="541"/>
  <c r="I25" i="541"/>
  <c r="Q25" i="541" s="1"/>
  <c r="T25" i="541" s="1"/>
  <c r="Z24" i="541"/>
  <c r="J24" i="541"/>
  <c r="I24" i="541"/>
  <c r="Q24" i="541" s="1"/>
  <c r="T24" i="541" s="1"/>
  <c r="Z23" i="541"/>
  <c r="J23" i="541"/>
  <c r="R23" i="541" s="1"/>
  <c r="U23" i="541" s="1"/>
  <c r="I23" i="541"/>
  <c r="Q23" i="541" s="1"/>
  <c r="T23" i="541" s="1"/>
  <c r="Z22" i="541"/>
  <c r="Q22" i="541"/>
  <c r="T22" i="541" s="1"/>
  <c r="J22" i="541"/>
  <c r="R22" i="541" s="1"/>
  <c r="U22" i="541" s="1"/>
  <c r="I22" i="541"/>
  <c r="Z21" i="541"/>
  <c r="R21" i="541"/>
  <c r="U21" i="541" s="1"/>
  <c r="J21" i="541"/>
  <c r="I21" i="541"/>
  <c r="Q21" i="541" s="1"/>
  <c r="T21" i="541" s="1"/>
  <c r="W21" i="541" s="1"/>
  <c r="Z20" i="541"/>
  <c r="AA20" i="541" s="1"/>
  <c r="J20" i="541"/>
  <c r="I20" i="541"/>
  <c r="Q20" i="541" s="1"/>
  <c r="T20" i="541" s="1"/>
  <c r="J10" i="541"/>
  <c r="R9" i="541"/>
  <c r="J9" i="541"/>
  <c r="J11" i="541" s="1"/>
  <c r="R8" i="541"/>
  <c r="J7" i="541"/>
  <c r="J6" i="541"/>
  <c r="J4" i="541"/>
  <c r="Q82" i="541" s="1"/>
  <c r="T82" i="541" s="1"/>
  <c r="W82" i="541" s="1"/>
  <c r="J3" i="541"/>
  <c r="R81" i="541" s="1"/>
  <c r="U81" i="541" s="1"/>
  <c r="J155" i="540"/>
  <c r="I157" i="540" s="1"/>
  <c r="J157" i="540" s="1"/>
  <c r="I159" i="540" s="1"/>
  <c r="Z149" i="540"/>
  <c r="J149" i="540"/>
  <c r="R149" i="540" s="1"/>
  <c r="U149" i="540" s="1"/>
  <c r="I149" i="540"/>
  <c r="Z148" i="540"/>
  <c r="J148" i="540"/>
  <c r="R148" i="540" s="1"/>
  <c r="U148" i="540" s="1"/>
  <c r="I148" i="540"/>
  <c r="Z147" i="540"/>
  <c r="J147" i="540"/>
  <c r="R147" i="540" s="1"/>
  <c r="U147" i="540" s="1"/>
  <c r="I147" i="540"/>
  <c r="Z146" i="540"/>
  <c r="J146" i="540"/>
  <c r="R146" i="540" s="1"/>
  <c r="U146" i="540" s="1"/>
  <c r="I146" i="540"/>
  <c r="Z145" i="540"/>
  <c r="J145" i="540"/>
  <c r="R145" i="540" s="1"/>
  <c r="U145" i="540" s="1"/>
  <c r="I145" i="540"/>
  <c r="Z144" i="540"/>
  <c r="J144" i="540"/>
  <c r="R144" i="540" s="1"/>
  <c r="U144" i="540" s="1"/>
  <c r="I144" i="540"/>
  <c r="Z143" i="540"/>
  <c r="J143" i="540"/>
  <c r="R143" i="540" s="1"/>
  <c r="U143" i="540" s="1"/>
  <c r="I143" i="540"/>
  <c r="Z142" i="540"/>
  <c r="J142" i="540"/>
  <c r="R142" i="540" s="1"/>
  <c r="U142" i="540" s="1"/>
  <c r="I142" i="540"/>
  <c r="Z141" i="540"/>
  <c r="J141" i="540"/>
  <c r="R141" i="540" s="1"/>
  <c r="U141" i="540" s="1"/>
  <c r="I141" i="540"/>
  <c r="Z140" i="540"/>
  <c r="J140" i="540"/>
  <c r="R140" i="540" s="1"/>
  <c r="U140" i="540" s="1"/>
  <c r="I140" i="540"/>
  <c r="Z139" i="540"/>
  <c r="J139" i="540"/>
  <c r="R139" i="540" s="1"/>
  <c r="U139" i="540" s="1"/>
  <c r="I139" i="540"/>
  <c r="Z138" i="540"/>
  <c r="J138" i="540"/>
  <c r="R138" i="540" s="1"/>
  <c r="U138" i="540" s="1"/>
  <c r="I138" i="540"/>
  <c r="Z137" i="540"/>
  <c r="J137" i="540"/>
  <c r="R137" i="540" s="1"/>
  <c r="U137" i="540" s="1"/>
  <c r="I137" i="540"/>
  <c r="Z136" i="540"/>
  <c r="J136" i="540"/>
  <c r="R136" i="540" s="1"/>
  <c r="U136" i="540" s="1"/>
  <c r="I136" i="540"/>
  <c r="Z135" i="540"/>
  <c r="J135" i="540"/>
  <c r="R135" i="540" s="1"/>
  <c r="U135" i="540" s="1"/>
  <c r="I135" i="540"/>
  <c r="Z134" i="540"/>
  <c r="J134" i="540"/>
  <c r="R134" i="540" s="1"/>
  <c r="U134" i="540" s="1"/>
  <c r="I134" i="540"/>
  <c r="Z133" i="540"/>
  <c r="J133" i="540"/>
  <c r="R133" i="540" s="1"/>
  <c r="U133" i="540" s="1"/>
  <c r="I133" i="540"/>
  <c r="Z132" i="540"/>
  <c r="J132" i="540"/>
  <c r="R132" i="540" s="1"/>
  <c r="U132" i="540" s="1"/>
  <c r="I132" i="540"/>
  <c r="Z131" i="540"/>
  <c r="J131" i="540"/>
  <c r="R131" i="540" s="1"/>
  <c r="U131" i="540" s="1"/>
  <c r="I131" i="540"/>
  <c r="Z130" i="540"/>
  <c r="J130" i="540"/>
  <c r="R130" i="540" s="1"/>
  <c r="U130" i="540" s="1"/>
  <c r="I130" i="540"/>
  <c r="Z129" i="540"/>
  <c r="J129" i="540"/>
  <c r="R129" i="540" s="1"/>
  <c r="U129" i="540" s="1"/>
  <c r="I129" i="540"/>
  <c r="Z128" i="540"/>
  <c r="J128" i="540"/>
  <c r="R128" i="540" s="1"/>
  <c r="U128" i="540" s="1"/>
  <c r="I128" i="540"/>
  <c r="Z127" i="540"/>
  <c r="J127" i="540"/>
  <c r="R127" i="540" s="1"/>
  <c r="U127" i="540" s="1"/>
  <c r="I127" i="540"/>
  <c r="Z126" i="540"/>
  <c r="J126" i="540"/>
  <c r="R126" i="540" s="1"/>
  <c r="U126" i="540" s="1"/>
  <c r="I126" i="540"/>
  <c r="Z125" i="540"/>
  <c r="J125" i="540"/>
  <c r="R125" i="540" s="1"/>
  <c r="U125" i="540" s="1"/>
  <c r="I125" i="540"/>
  <c r="Z124" i="540"/>
  <c r="J124" i="540"/>
  <c r="R124" i="540" s="1"/>
  <c r="U124" i="540" s="1"/>
  <c r="I124" i="540"/>
  <c r="Z123" i="540"/>
  <c r="J123" i="540"/>
  <c r="R123" i="540" s="1"/>
  <c r="U123" i="540" s="1"/>
  <c r="I123" i="540"/>
  <c r="Z122" i="540"/>
  <c r="J122" i="540"/>
  <c r="R122" i="540" s="1"/>
  <c r="U122" i="540" s="1"/>
  <c r="I122" i="540"/>
  <c r="Z121" i="540"/>
  <c r="J121" i="540"/>
  <c r="R121" i="540" s="1"/>
  <c r="U121" i="540" s="1"/>
  <c r="I121" i="540"/>
  <c r="Z120" i="540"/>
  <c r="J120" i="540"/>
  <c r="R120" i="540" s="1"/>
  <c r="U120" i="540" s="1"/>
  <c r="I120" i="540"/>
  <c r="Z119" i="540"/>
  <c r="J119" i="540"/>
  <c r="R119" i="540" s="1"/>
  <c r="U119" i="540" s="1"/>
  <c r="I119" i="540"/>
  <c r="Z118" i="540"/>
  <c r="J118" i="540"/>
  <c r="R118" i="540" s="1"/>
  <c r="U118" i="540" s="1"/>
  <c r="I118" i="540"/>
  <c r="Z117" i="540"/>
  <c r="J117" i="540"/>
  <c r="R117" i="540" s="1"/>
  <c r="U117" i="540" s="1"/>
  <c r="I117" i="540"/>
  <c r="Z116" i="540"/>
  <c r="J116" i="540"/>
  <c r="R116" i="540" s="1"/>
  <c r="U116" i="540" s="1"/>
  <c r="I116" i="540"/>
  <c r="Z115" i="540"/>
  <c r="J115" i="540"/>
  <c r="R115" i="540" s="1"/>
  <c r="U115" i="540" s="1"/>
  <c r="I115" i="540"/>
  <c r="Z114" i="540"/>
  <c r="J114" i="540"/>
  <c r="R114" i="540" s="1"/>
  <c r="U114" i="540" s="1"/>
  <c r="I114" i="540"/>
  <c r="Z113" i="540"/>
  <c r="J113" i="540"/>
  <c r="R113" i="540" s="1"/>
  <c r="U113" i="540" s="1"/>
  <c r="I113" i="540"/>
  <c r="Z112" i="540"/>
  <c r="J112" i="540"/>
  <c r="R112" i="540" s="1"/>
  <c r="U112" i="540" s="1"/>
  <c r="I112" i="540"/>
  <c r="Z111" i="540"/>
  <c r="J111" i="540"/>
  <c r="R111" i="540" s="1"/>
  <c r="U111" i="540" s="1"/>
  <c r="I111" i="540"/>
  <c r="Z110" i="540"/>
  <c r="J110" i="540"/>
  <c r="R110" i="540" s="1"/>
  <c r="U110" i="540" s="1"/>
  <c r="I110" i="540"/>
  <c r="Z109" i="540"/>
  <c r="J109" i="540"/>
  <c r="R109" i="540" s="1"/>
  <c r="U109" i="540" s="1"/>
  <c r="I109" i="540"/>
  <c r="Z108" i="540"/>
  <c r="J108" i="540"/>
  <c r="R108" i="540" s="1"/>
  <c r="U108" i="540" s="1"/>
  <c r="I108" i="540"/>
  <c r="Z107" i="540"/>
  <c r="J107" i="540"/>
  <c r="R107" i="540" s="1"/>
  <c r="U107" i="540" s="1"/>
  <c r="I107" i="540"/>
  <c r="Z106" i="540"/>
  <c r="J106" i="540"/>
  <c r="R106" i="540" s="1"/>
  <c r="U106" i="540" s="1"/>
  <c r="I106" i="540"/>
  <c r="Z105" i="540"/>
  <c r="J105" i="540"/>
  <c r="R105" i="540" s="1"/>
  <c r="U105" i="540" s="1"/>
  <c r="I105" i="540"/>
  <c r="Z104" i="540"/>
  <c r="J104" i="540"/>
  <c r="R104" i="540" s="1"/>
  <c r="U104" i="540" s="1"/>
  <c r="I104" i="540"/>
  <c r="Z103" i="540"/>
  <c r="J103" i="540"/>
  <c r="R103" i="540" s="1"/>
  <c r="U103" i="540" s="1"/>
  <c r="I103" i="540"/>
  <c r="Z102" i="540"/>
  <c r="J102" i="540"/>
  <c r="R102" i="540" s="1"/>
  <c r="U102" i="540" s="1"/>
  <c r="I102" i="540"/>
  <c r="Z101" i="540"/>
  <c r="J101" i="540"/>
  <c r="R101" i="540" s="1"/>
  <c r="U101" i="540" s="1"/>
  <c r="I101" i="540"/>
  <c r="Z100" i="540"/>
  <c r="J100" i="540"/>
  <c r="R100" i="540" s="1"/>
  <c r="U100" i="540" s="1"/>
  <c r="I100" i="540"/>
  <c r="Z99" i="540"/>
  <c r="J99" i="540"/>
  <c r="R99" i="540" s="1"/>
  <c r="U99" i="540" s="1"/>
  <c r="I99" i="540"/>
  <c r="Z98" i="540"/>
  <c r="J98" i="540"/>
  <c r="R98" i="540" s="1"/>
  <c r="U98" i="540" s="1"/>
  <c r="I98" i="540"/>
  <c r="Z97" i="540"/>
  <c r="J97" i="540"/>
  <c r="R97" i="540" s="1"/>
  <c r="U97" i="540" s="1"/>
  <c r="I97" i="540"/>
  <c r="Z96" i="540"/>
  <c r="J96" i="540"/>
  <c r="R96" i="540" s="1"/>
  <c r="U96" i="540" s="1"/>
  <c r="I96" i="540"/>
  <c r="Z95" i="540"/>
  <c r="J95" i="540"/>
  <c r="R95" i="540" s="1"/>
  <c r="U95" i="540" s="1"/>
  <c r="I95" i="540"/>
  <c r="Z94" i="540"/>
  <c r="J94" i="540"/>
  <c r="R94" i="540" s="1"/>
  <c r="U94" i="540" s="1"/>
  <c r="I94" i="540"/>
  <c r="Z93" i="540"/>
  <c r="J93" i="540"/>
  <c r="R93" i="540" s="1"/>
  <c r="U93" i="540" s="1"/>
  <c r="I93" i="540"/>
  <c r="Z92" i="540"/>
  <c r="J92" i="540"/>
  <c r="R92" i="540" s="1"/>
  <c r="U92" i="540" s="1"/>
  <c r="I92" i="540"/>
  <c r="Z91" i="540"/>
  <c r="J91" i="540"/>
  <c r="R91" i="540" s="1"/>
  <c r="U91" i="540" s="1"/>
  <c r="I91" i="540"/>
  <c r="Z90" i="540"/>
  <c r="J90" i="540"/>
  <c r="R90" i="540" s="1"/>
  <c r="U90" i="540" s="1"/>
  <c r="I90" i="540"/>
  <c r="Z89" i="540"/>
  <c r="J89" i="540"/>
  <c r="R89" i="540" s="1"/>
  <c r="U89" i="540" s="1"/>
  <c r="I89" i="540"/>
  <c r="Z88" i="540"/>
  <c r="J88" i="540"/>
  <c r="R88" i="540" s="1"/>
  <c r="U88" i="540" s="1"/>
  <c r="I88" i="540"/>
  <c r="Z87" i="540"/>
  <c r="J87" i="540"/>
  <c r="R87" i="540" s="1"/>
  <c r="U87" i="540" s="1"/>
  <c r="I87" i="540"/>
  <c r="Z86" i="540"/>
  <c r="J86" i="540"/>
  <c r="R86" i="540" s="1"/>
  <c r="U86" i="540" s="1"/>
  <c r="I86" i="540"/>
  <c r="J85" i="540"/>
  <c r="R85" i="540" s="1"/>
  <c r="U85" i="540" s="1"/>
  <c r="I85" i="540"/>
  <c r="Z84" i="540"/>
  <c r="J84" i="540"/>
  <c r="R84" i="540" s="1"/>
  <c r="U84" i="540" s="1"/>
  <c r="I84" i="540"/>
  <c r="Z83" i="540"/>
  <c r="J83" i="540"/>
  <c r="I83" i="540"/>
  <c r="Q83" i="540" s="1"/>
  <c r="T83" i="540" s="1"/>
  <c r="Z82" i="540"/>
  <c r="J82" i="540"/>
  <c r="I82" i="540"/>
  <c r="Q82" i="540" s="1"/>
  <c r="T82" i="540" s="1"/>
  <c r="Z81" i="540"/>
  <c r="J81" i="540"/>
  <c r="R81" i="540" s="1"/>
  <c r="U81" i="540" s="1"/>
  <c r="I81" i="540"/>
  <c r="Q81" i="540" s="1"/>
  <c r="T81" i="540" s="1"/>
  <c r="Z80" i="540"/>
  <c r="J80" i="540"/>
  <c r="R80" i="540" s="1"/>
  <c r="U80" i="540" s="1"/>
  <c r="I80" i="540"/>
  <c r="Z79" i="540"/>
  <c r="J79" i="540"/>
  <c r="I79" i="540"/>
  <c r="Q79" i="540" s="1"/>
  <c r="T79" i="540" s="1"/>
  <c r="Z78" i="540"/>
  <c r="J78" i="540"/>
  <c r="I78" i="540"/>
  <c r="Q78" i="540" s="1"/>
  <c r="T78" i="540" s="1"/>
  <c r="Z77" i="540"/>
  <c r="J77" i="540"/>
  <c r="R77" i="540" s="1"/>
  <c r="U77" i="540" s="1"/>
  <c r="I77" i="540"/>
  <c r="Q77" i="540" s="1"/>
  <c r="T77" i="540" s="1"/>
  <c r="Z76" i="540"/>
  <c r="J76" i="540"/>
  <c r="R76" i="540" s="1"/>
  <c r="U76" i="540" s="1"/>
  <c r="I76" i="540"/>
  <c r="Z75" i="540"/>
  <c r="J75" i="540"/>
  <c r="I75" i="540"/>
  <c r="Q75" i="540" s="1"/>
  <c r="T75" i="540" s="1"/>
  <c r="Z74" i="540"/>
  <c r="J74" i="540"/>
  <c r="I74" i="540"/>
  <c r="Q74" i="540" s="1"/>
  <c r="T74" i="540" s="1"/>
  <c r="Z73" i="540"/>
  <c r="J73" i="540"/>
  <c r="R73" i="540" s="1"/>
  <c r="U73" i="540" s="1"/>
  <c r="I73" i="540"/>
  <c r="Q73" i="540" s="1"/>
  <c r="T73" i="540" s="1"/>
  <c r="Z72" i="540"/>
  <c r="J72" i="540"/>
  <c r="R72" i="540" s="1"/>
  <c r="U72" i="540" s="1"/>
  <c r="I72" i="540"/>
  <c r="Z71" i="540"/>
  <c r="J71" i="540"/>
  <c r="I71" i="540"/>
  <c r="Q71" i="540" s="1"/>
  <c r="T71" i="540" s="1"/>
  <c r="Z70" i="540"/>
  <c r="J70" i="540"/>
  <c r="I70" i="540"/>
  <c r="Q70" i="540" s="1"/>
  <c r="T70" i="540" s="1"/>
  <c r="Z69" i="540"/>
  <c r="J69" i="540"/>
  <c r="R69" i="540" s="1"/>
  <c r="U69" i="540" s="1"/>
  <c r="I69" i="540"/>
  <c r="Q69" i="540" s="1"/>
  <c r="T69" i="540" s="1"/>
  <c r="Z68" i="540"/>
  <c r="J68" i="540"/>
  <c r="R68" i="540" s="1"/>
  <c r="U68" i="540" s="1"/>
  <c r="I68" i="540"/>
  <c r="Z67" i="540"/>
  <c r="J67" i="540"/>
  <c r="I67" i="540"/>
  <c r="Q67" i="540" s="1"/>
  <c r="T67" i="540" s="1"/>
  <c r="Z66" i="540"/>
  <c r="J66" i="540"/>
  <c r="I66" i="540"/>
  <c r="Q66" i="540" s="1"/>
  <c r="T66" i="540" s="1"/>
  <c r="Z65" i="540"/>
  <c r="J65" i="540"/>
  <c r="R65" i="540" s="1"/>
  <c r="U65" i="540" s="1"/>
  <c r="I65" i="540"/>
  <c r="Q65" i="540" s="1"/>
  <c r="T65" i="540" s="1"/>
  <c r="Z64" i="540"/>
  <c r="J64" i="540"/>
  <c r="R64" i="540" s="1"/>
  <c r="U64" i="540" s="1"/>
  <c r="I64" i="540"/>
  <c r="Z63" i="540"/>
  <c r="J63" i="540"/>
  <c r="I63" i="540"/>
  <c r="Q63" i="540" s="1"/>
  <c r="T63" i="540" s="1"/>
  <c r="Z62" i="540"/>
  <c r="J62" i="540"/>
  <c r="I62" i="540"/>
  <c r="Q62" i="540" s="1"/>
  <c r="T62" i="540" s="1"/>
  <c r="Z61" i="540"/>
  <c r="J61" i="540"/>
  <c r="R61" i="540" s="1"/>
  <c r="U61" i="540" s="1"/>
  <c r="I61" i="540"/>
  <c r="Q61" i="540" s="1"/>
  <c r="T61" i="540" s="1"/>
  <c r="Z60" i="540"/>
  <c r="J60" i="540"/>
  <c r="R60" i="540" s="1"/>
  <c r="U60" i="540" s="1"/>
  <c r="I60" i="540"/>
  <c r="Z59" i="540"/>
  <c r="J59" i="540"/>
  <c r="I59" i="540"/>
  <c r="Q59" i="540" s="1"/>
  <c r="T59" i="540" s="1"/>
  <c r="Z58" i="540"/>
  <c r="J58" i="540"/>
  <c r="I58" i="540"/>
  <c r="Q58" i="540" s="1"/>
  <c r="T58" i="540" s="1"/>
  <c r="Z57" i="540"/>
  <c r="J57" i="540"/>
  <c r="R57" i="540" s="1"/>
  <c r="U57" i="540" s="1"/>
  <c r="I57" i="540"/>
  <c r="Q57" i="540" s="1"/>
  <c r="T57" i="540" s="1"/>
  <c r="Z56" i="540"/>
  <c r="J56" i="540"/>
  <c r="R56" i="540" s="1"/>
  <c r="U56" i="540" s="1"/>
  <c r="I56" i="540"/>
  <c r="Z55" i="540"/>
  <c r="J55" i="540"/>
  <c r="I55" i="540"/>
  <c r="Q55" i="540" s="1"/>
  <c r="T55" i="540" s="1"/>
  <c r="Z54" i="540"/>
  <c r="J54" i="540"/>
  <c r="I54" i="540"/>
  <c r="Q54" i="540" s="1"/>
  <c r="T54" i="540" s="1"/>
  <c r="Z53" i="540"/>
  <c r="J53" i="540"/>
  <c r="R53" i="540" s="1"/>
  <c r="U53" i="540" s="1"/>
  <c r="I53" i="540"/>
  <c r="Q53" i="540" s="1"/>
  <c r="T53" i="540" s="1"/>
  <c r="Z52" i="540"/>
  <c r="J52" i="540"/>
  <c r="R52" i="540" s="1"/>
  <c r="U52" i="540" s="1"/>
  <c r="I52" i="540"/>
  <c r="Z51" i="540"/>
  <c r="J51" i="540"/>
  <c r="I51" i="540"/>
  <c r="Q51" i="540" s="1"/>
  <c r="T51" i="540" s="1"/>
  <c r="Z50" i="540"/>
  <c r="J50" i="540"/>
  <c r="I50" i="540"/>
  <c r="Q50" i="540" s="1"/>
  <c r="T50" i="540" s="1"/>
  <c r="Z49" i="540"/>
  <c r="J49" i="540"/>
  <c r="R49" i="540" s="1"/>
  <c r="U49" i="540" s="1"/>
  <c r="I49" i="540"/>
  <c r="Q49" i="540" s="1"/>
  <c r="T49" i="540" s="1"/>
  <c r="Z48" i="540"/>
  <c r="J48" i="540"/>
  <c r="R48" i="540" s="1"/>
  <c r="U48" i="540" s="1"/>
  <c r="I48" i="540"/>
  <c r="Z47" i="540"/>
  <c r="J47" i="540"/>
  <c r="I47" i="540"/>
  <c r="Q47" i="540" s="1"/>
  <c r="T47" i="540" s="1"/>
  <c r="Z46" i="540"/>
  <c r="J46" i="540"/>
  <c r="I46" i="540"/>
  <c r="Q46" i="540" s="1"/>
  <c r="T46" i="540" s="1"/>
  <c r="Z45" i="540"/>
  <c r="J45" i="540"/>
  <c r="R45" i="540" s="1"/>
  <c r="U45" i="540" s="1"/>
  <c r="I45" i="540"/>
  <c r="Q45" i="540" s="1"/>
  <c r="T45" i="540" s="1"/>
  <c r="Z44" i="540"/>
  <c r="J44" i="540"/>
  <c r="R44" i="540" s="1"/>
  <c r="U44" i="540" s="1"/>
  <c r="I44" i="540"/>
  <c r="Z43" i="540"/>
  <c r="J43" i="540"/>
  <c r="I43" i="540"/>
  <c r="Q43" i="540" s="1"/>
  <c r="T43" i="540" s="1"/>
  <c r="Z42" i="540"/>
  <c r="J42" i="540"/>
  <c r="I42" i="540"/>
  <c r="Q42" i="540" s="1"/>
  <c r="T42" i="540" s="1"/>
  <c r="Z41" i="540"/>
  <c r="J41" i="540"/>
  <c r="R41" i="540" s="1"/>
  <c r="U41" i="540" s="1"/>
  <c r="I41" i="540"/>
  <c r="Q41" i="540" s="1"/>
  <c r="T41" i="540" s="1"/>
  <c r="Z40" i="540"/>
  <c r="J40" i="540"/>
  <c r="R40" i="540" s="1"/>
  <c r="U40" i="540" s="1"/>
  <c r="I40" i="540"/>
  <c r="Z39" i="540"/>
  <c r="J39" i="540"/>
  <c r="I39" i="540"/>
  <c r="Q39" i="540" s="1"/>
  <c r="T39" i="540" s="1"/>
  <c r="Z38" i="540"/>
  <c r="J38" i="540"/>
  <c r="I38" i="540"/>
  <c r="Q38" i="540" s="1"/>
  <c r="T38" i="540" s="1"/>
  <c r="Z37" i="540"/>
  <c r="J37" i="540"/>
  <c r="R37" i="540" s="1"/>
  <c r="U37" i="540" s="1"/>
  <c r="I37" i="540"/>
  <c r="Q37" i="540" s="1"/>
  <c r="T37" i="540" s="1"/>
  <c r="Z36" i="540"/>
  <c r="J36" i="540"/>
  <c r="R36" i="540" s="1"/>
  <c r="U36" i="540" s="1"/>
  <c r="I36" i="540"/>
  <c r="Z35" i="540"/>
  <c r="R35" i="540"/>
  <c r="U35" i="540" s="1"/>
  <c r="J35" i="540"/>
  <c r="I35" i="540"/>
  <c r="Q35" i="540" s="1"/>
  <c r="T35" i="540" s="1"/>
  <c r="Z34" i="540"/>
  <c r="J34" i="540"/>
  <c r="I34" i="540"/>
  <c r="Q34" i="540" s="1"/>
  <c r="T34" i="540" s="1"/>
  <c r="Z33" i="540"/>
  <c r="J33" i="540"/>
  <c r="R33" i="540" s="1"/>
  <c r="U33" i="540" s="1"/>
  <c r="I33" i="540"/>
  <c r="Q33" i="540" s="1"/>
  <c r="T33" i="540" s="1"/>
  <c r="Z32" i="540"/>
  <c r="J32" i="540"/>
  <c r="R32" i="540" s="1"/>
  <c r="U32" i="540" s="1"/>
  <c r="I32" i="540"/>
  <c r="Z31" i="540"/>
  <c r="R31" i="540"/>
  <c r="U31" i="540" s="1"/>
  <c r="J31" i="540"/>
  <c r="I31" i="540"/>
  <c r="Q31" i="540" s="1"/>
  <c r="T31" i="540" s="1"/>
  <c r="Z30" i="540"/>
  <c r="J30" i="540"/>
  <c r="I30" i="540"/>
  <c r="Q30" i="540" s="1"/>
  <c r="T30" i="540" s="1"/>
  <c r="Z29" i="540"/>
  <c r="J29" i="540"/>
  <c r="R29" i="540" s="1"/>
  <c r="U29" i="540" s="1"/>
  <c r="I29" i="540"/>
  <c r="Q29" i="540" s="1"/>
  <c r="T29" i="540" s="1"/>
  <c r="Z28" i="540"/>
  <c r="J28" i="540"/>
  <c r="R28" i="540" s="1"/>
  <c r="U28" i="540" s="1"/>
  <c r="I28" i="540"/>
  <c r="Z27" i="540"/>
  <c r="R27" i="540"/>
  <c r="U27" i="540" s="1"/>
  <c r="J27" i="540"/>
  <c r="I27" i="540"/>
  <c r="Q27" i="540" s="1"/>
  <c r="T27" i="540" s="1"/>
  <c r="Z26" i="540"/>
  <c r="J26" i="540"/>
  <c r="I26" i="540"/>
  <c r="Q26" i="540" s="1"/>
  <c r="T26" i="540" s="1"/>
  <c r="Z25" i="540"/>
  <c r="J25" i="540"/>
  <c r="R25" i="540" s="1"/>
  <c r="U25" i="540" s="1"/>
  <c r="I25" i="540"/>
  <c r="Q25" i="540" s="1"/>
  <c r="T25" i="540" s="1"/>
  <c r="Z24" i="540"/>
  <c r="J24" i="540"/>
  <c r="R24" i="540" s="1"/>
  <c r="U24" i="540" s="1"/>
  <c r="I24" i="540"/>
  <c r="Z23" i="540"/>
  <c r="R23" i="540"/>
  <c r="U23" i="540" s="1"/>
  <c r="J23" i="540"/>
  <c r="I23" i="540"/>
  <c r="Q23" i="540" s="1"/>
  <c r="T23" i="540" s="1"/>
  <c r="Z22" i="540"/>
  <c r="J22" i="540"/>
  <c r="I22" i="540"/>
  <c r="Q22" i="540" s="1"/>
  <c r="T22" i="540" s="1"/>
  <c r="Z21" i="540"/>
  <c r="J21" i="540"/>
  <c r="R21" i="540" s="1"/>
  <c r="U21" i="540" s="1"/>
  <c r="I21" i="540"/>
  <c r="Q21" i="540" s="1"/>
  <c r="T21" i="540" s="1"/>
  <c r="J20" i="540"/>
  <c r="R20" i="540" s="1"/>
  <c r="U20" i="540" s="1"/>
  <c r="I20" i="540"/>
  <c r="J10" i="540"/>
  <c r="R9" i="540"/>
  <c r="J9" i="540"/>
  <c r="J11" i="540" s="1"/>
  <c r="R8" i="540"/>
  <c r="J7" i="540"/>
  <c r="J6" i="540"/>
  <c r="J4" i="540"/>
  <c r="Q149" i="540" s="1"/>
  <c r="T149" i="540" s="1"/>
  <c r="W149" i="540" s="1"/>
  <c r="J3" i="540"/>
  <c r="R83" i="540" s="1"/>
  <c r="U83" i="540" s="1"/>
  <c r="J155" i="539"/>
  <c r="I157" i="539" s="1"/>
  <c r="J157" i="539" s="1"/>
  <c r="I159" i="539" s="1"/>
  <c r="J159" i="539" s="1"/>
  <c r="I161" i="539" s="1"/>
  <c r="J161" i="539" s="1"/>
  <c r="I163" i="539" s="1"/>
  <c r="J163" i="539" s="1"/>
  <c r="I165" i="539" s="1"/>
  <c r="Z149" i="539"/>
  <c r="J149" i="539"/>
  <c r="I149" i="539"/>
  <c r="Z148" i="539"/>
  <c r="J148" i="539"/>
  <c r="I148" i="539"/>
  <c r="Z147" i="539"/>
  <c r="J147" i="539"/>
  <c r="I147" i="539"/>
  <c r="Z146" i="539"/>
  <c r="J146" i="539"/>
  <c r="I146" i="539"/>
  <c r="Z145" i="539"/>
  <c r="J145" i="539"/>
  <c r="I145" i="539"/>
  <c r="Z144" i="539"/>
  <c r="J144" i="539"/>
  <c r="I144" i="539"/>
  <c r="Z143" i="539"/>
  <c r="J143" i="539"/>
  <c r="I143" i="539"/>
  <c r="Z142" i="539"/>
  <c r="J142" i="539"/>
  <c r="I142" i="539"/>
  <c r="Z141" i="539"/>
  <c r="J141" i="539"/>
  <c r="I141" i="539"/>
  <c r="Z140" i="539"/>
  <c r="J140" i="539"/>
  <c r="I140" i="539"/>
  <c r="Z139" i="539"/>
  <c r="J139" i="539"/>
  <c r="I139" i="539"/>
  <c r="Z138" i="539"/>
  <c r="J138" i="539"/>
  <c r="I138" i="539"/>
  <c r="Z137" i="539"/>
  <c r="J137" i="539"/>
  <c r="I137" i="539"/>
  <c r="Z136" i="539"/>
  <c r="J136" i="539"/>
  <c r="I136" i="539"/>
  <c r="Z135" i="539"/>
  <c r="J135" i="539"/>
  <c r="I135" i="539"/>
  <c r="Z134" i="539"/>
  <c r="J134" i="539"/>
  <c r="I134" i="539"/>
  <c r="Z133" i="539"/>
  <c r="J133" i="539"/>
  <c r="I133" i="539"/>
  <c r="Z132" i="539"/>
  <c r="J132" i="539"/>
  <c r="I132" i="539"/>
  <c r="Z131" i="539"/>
  <c r="J131" i="539"/>
  <c r="I131" i="539"/>
  <c r="Z130" i="539"/>
  <c r="J130" i="539"/>
  <c r="I130" i="539"/>
  <c r="Z129" i="539"/>
  <c r="J129" i="539"/>
  <c r="I129" i="539"/>
  <c r="Z128" i="539"/>
  <c r="J128" i="539"/>
  <c r="I128" i="539"/>
  <c r="Z127" i="539"/>
  <c r="J127" i="539"/>
  <c r="I127" i="539"/>
  <c r="Z126" i="539"/>
  <c r="J126" i="539"/>
  <c r="I126" i="539"/>
  <c r="Z125" i="539"/>
  <c r="J125" i="539"/>
  <c r="I125" i="539"/>
  <c r="Z124" i="539"/>
  <c r="J124" i="539"/>
  <c r="I124" i="539"/>
  <c r="Z123" i="539"/>
  <c r="J123" i="539"/>
  <c r="I123" i="539"/>
  <c r="Z122" i="539"/>
  <c r="J122" i="539"/>
  <c r="I122" i="539"/>
  <c r="Z121" i="539"/>
  <c r="J121" i="539"/>
  <c r="I121" i="539"/>
  <c r="Z120" i="539"/>
  <c r="J120" i="539"/>
  <c r="I120" i="539"/>
  <c r="Z119" i="539"/>
  <c r="J119" i="539"/>
  <c r="I119" i="539"/>
  <c r="Z118" i="539"/>
  <c r="J118" i="539"/>
  <c r="I118" i="539"/>
  <c r="Z117" i="539"/>
  <c r="J117" i="539"/>
  <c r="I117" i="539"/>
  <c r="Z116" i="539"/>
  <c r="J116" i="539"/>
  <c r="I116" i="539"/>
  <c r="Z115" i="539"/>
  <c r="J115" i="539"/>
  <c r="I115" i="539"/>
  <c r="Z114" i="539"/>
  <c r="J114" i="539"/>
  <c r="I114" i="539"/>
  <c r="Z113" i="539"/>
  <c r="J113" i="539"/>
  <c r="I113" i="539"/>
  <c r="Z112" i="539"/>
  <c r="J112" i="539"/>
  <c r="I112" i="539"/>
  <c r="Z111" i="539"/>
  <c r="J111" i="539"/>
  <c r="I111" i="539"/>
  <c r="Z110" i="539"/>
  <c r="J110" i="539"/>
  <c r="I110" i="539"/>
  <c r="Z109" i="539"/>
  <c r="J109" i="539"/>
  <c r="I109" i="539"/>
  <c r="Z108" i="539"/>
  <c r="J108" i="539"/>
  <c r="I108" i="539"/>
  <c r="Z107" i="539"/>
  <c r="J107" i="539"/>
  <c r="I107" i="539"/>
  <c r="Z106" i="539"/>
  <c r="J106" i="539"/>
  <c r="I106" i="539"/>
  <c r="Z105" i="539"/>
  <c r="J105" i="539"/>
  <c r="I105" i="539"/>
  <c r="Z104" i="539"/>
  <c r="J104" i="539"/>
  <c r="I104" i="539"/>
  <c r="Z103" i="539"/>
  <c r="J103" i="539"/>
  <c r="I103" i="539"/>
  <c r="Z102" i="539"/>
  <c r="J102" i="539"/>
  <c r="I102" i="539"/>
  <c r="Z101" i="539"/>
  <c r="J101" i="539"/>
  <c r="I101" i="539"/>
  <c r="Z100" i="539"/>
  <c r="J100" i="539"/>
  <c r="I100" i="539"/>
  <c r="Z99" i="539"/>
  <c r="J99" i="539"/>
  <c r="I99" i="539"/>
  <c r="Z98" i="539"/>
  <c r="J98" i="539"/>
  <c r="I98" i="539"/>
  <c r="Z97" i="539"/>
  <c r="J97" i="539"/>
  <c r="I97" i="539"/>
  <c r="Z96" i="539"/>
  <c r="J96" i="539"/>
  <c r="I96" i="539"/>
  <c r="Z95" i="539"/>
  <c r="J95" i="539"/>
  <c r="I95" i="539"/>
  <c r="Z94" i="539"/>
  <c r="J94" i="539"/>
  <c r="I94" i="539"/>
  <c r="Z93" i="539"/>
  <c r="J93" i="539"/>
  <c r="I93" i="539"/>
  <c r="Z92" i="539"/>
  <c r="J92" i="539"/>
  <c r="I92" i="539"/>
  <c r="Z91" i="539"/>
  <c r="J91" i="539"/>
  <c r="I91" i="539"/>
  <c r="Z90" i="539"/>
  <c r="J90" i="539"/>
  <c r="I90" i="539"/>
  <c r="Z89" i="539"/>
  <c r="J89" i="539"/>
  <c r="I89" i="539"/>
  <c r="Z88" i="539"/>
  <c r="J88" i="539"/>
  <c r="I88" i="539"/>
  <c r="Z87" i="539"/>
  <c r="J87" i="539"/>
  <c r="I87" i="539"/>
  <c r="Z86" i="539"/>
  <c r="J86" i="539"/>
  <c r="I86" i="539"/>
  <c r="J85" i="539"/>
  <c r="I85" i="539"/>
  <c r="Z84" i="539"/>
  <c r="J84" i="539"/>
  <c r="I84" i="539"/>
  <c r="Z83" i="539"/>
  <c r="J83" i="539"/>
  <c r="I83" i="539"/>
  <c r="Z82" i="539"/>
  <c r="J82" i="539"/>
  <c r="I82" i="539"/>
  <c r="Z81" i="539"/>
  <c r="J81" i="539"/>
  <c r="I81" i="539"/>
  <c r="Z80" i="539"/>
  <c r="J80" i="539"/>
  <c r="I80" i="539"/>
  <c r="Z79" i="539"/>
  <c r="J79" i="539"/>
  <c r="I79" i="539"/>
  <c r="Z78" i="539"/>
  <c r="J78" i="539"/>
  <c r="I78" i="539"/>
  <c r="Z77" i="539"/>
  <c r="J77" i="539"/>
  <c r="I77" i="539"/>
  <c r="Z76" i="539"/>
  <c r="J76" i="539"/>
  <c r="I76" i="539"/>
  <c r="Z75" i="539"/>
  <c r="J75" i="539"/>
  <c r="I75" i="539"/>
  <c r="Z74" i="539"/>
  <c r="J74" i="539"/>
  <c r="I74" i="539"/>
  <c r="Z73" i="539"/>
  <c r="J73" i="539"/>
  <c r="I73" i="539"/>
  <c r="Z72" i="539"/>
  <c r="J72" i="539"/>
  <c r="I72" i="539"/>
  <c r="Z71" i="539"/>
  <c r="J71" i="539"/>
  <c r="I71" i="539"/>
  <c r="Z70" i="539"/>
  <c r="J70" i="539"/>
  <c r="I70" i="539"/>
  <c r="Z69" i="539"/>
  <c r="J69" i="539"/>
  <c r="I69" i="539"/>
  <c r="Z68" i="539"/>
  <c r="J68" i="539"/>
  <c r="I68" i="539"/>
  <c r="Z67" i="539"/>
  <c r="J67" i="539"/>
  <c r="I67" i="539"/>
  <c r="Z66" i="539"/>
  <c r="J66" i="539"/>
  <c r="I66" i="539"/>
  <c r="Z65" i="539"/>
  <c r="J65" i="539"/>
  <c r="I65" i="539"/>
  <c r="Z64" i="539"/>
  <c r="J64" i="539"/>
  <c r="I64" i="539"/>
  <c r="Z63" i="539"/>
  <c r="J63" i="539"/>
  <c r="I63" i="539"/>
  <c r="Z62" i="539"/>
  <c r="J62" i="539"/>
  <c r="I62" i="539"/>
  <c r="Z61" i="539"/>
  <c r="J61" i="539"/>
  <c r="I61" i="539"/>
  <c r="Z60" i="539"/>
  <c r="J60" i="539"/>
  <c r="I60" i="539"/>
  <c r="Z59" i="539"/>
  <c r="J59" i="539"/>
  <c r="I59" i="539"/>
  <c r="Z58" i="539"/>
  <c r="J58" i="539"/>
  <c r="I58" i="539"/>
  <c r="Z57" i="539"/>
  <c r="J57" i="539"/>
  <c r="I57" i="539"/>
  <c r="Z56" i="539"/>
  <c r="J56" i="539"/>
  <c r="I56" i="539"/>
  <c r="Z55" i="539"/>
  <c r="J55" i="539"/>
  <c r="I55" i="539"/>
  <c r="Q55" i="539" s="1"/>
  <c r="T55" i="539" s="1"/>
  <c r="Z54" i="539"/>
  <c r="J54" i="539"/>
  <c r="I54" i="539"/>
  <c r="Q54" i="539" s="1"/>
  <c r="T54" i="539" s="1"/>
  <c r="Z53" i="539"/>
  <c r="J53" i="539"/>
  <c r="R53" i="539" s="1"/>
  <c r="U53" i="539" s="1"/>
  <c r="I53" i="539"/>
  <c r="Z52" i="539"/>
  <c r="J52" i="539"/>
  <c r="I52" i="539"/>
  <c r="Z51" i="539"/>
  <c r="J51" i="539"/>
  <c r="I51" i="539"/>
  <c r="Q51" i="539" s="1"/>
  <c r="T51" i="539" s="1"/>
  <c r="Z50" i="539"/>
  <c r="J50" i="539"/>
  <c r="I50" i="539"/>
  <c r="Q50" i="539" s="1"/>
  <c r="T50" i="539" s="1"/>
  <c r="Z49" i="539"/>
  <c r="J49" i="539"/>
  <c r="R49" i="539" s="1"/>
  <c r="U49" i="539" s="1"/>
  <c r="I49" i="539"/>
  <c r="Z48" i="539"/>
  <c r="J48" i="539"/>
  <c r="R48" i="539" s="1"/>
  <c r="U48" i="539" s="1"/>
  <c r="I48" i="539"/>
  <c r="Z47" i="539"/>
  <c r="J47" i="539"/>
  <c r="I47" i="539"/>
  <c r="Q47" i="539" s="1"/>
  <c r="T47" i="539" s="1"/>
  <c r="Z46" i="539"/>
  <c r="J46" i="539"/>
  <c r="I46" i="539"/>
  <c r="Q46" i="539" s="1"/>
  <c r="T46" i="539" s="1"/>
  <c r="Z45" i="539"/>
  <c r="J45" i="539"/>
  <c r="R45" i="539" s="1"/>
  <c r="U45" i="539" s="1"/>
  <c r="I45" i="539"/>
  <c r="Q45" i="539" s="1"/>
  <c r="T45" i="539" s="1"/>
  <c r="Z44" i="539"/>
  <c r="J44" i="539"/>
  <c r="R44" i="539" s="1"/>
  <c r="U44" i="539" s="1"/>
  <c r="I44" i="539"/>
  <c r="Z43" i="539"/>
  <c r="J43" i="539"/>
  <c r="I43" i="539"/>
  <c r="Q43" i="539" s="1"/>
  <c r="T43" i="539" s="1"/>
  <c r="Z42" i="539"/>
  <c r="J42" i="539"/>
  <c r="I42" i="539"/>
  <c r="Q42" i="539" s="1"/>
  <c r="T42" i="539" s="1"/>
  <c r="Z41" i="539"/>
  <c r="J41" i="539"/>
  <c r="R41" i="539" s="1"/>
  <c r="U41" i="539" s="1"/>
  <c r="I41" i="539"/>
  <c r="Q41" i="539" s="1"/>
  <c r="T41" i="539" s="1"/>
  <c r="Z40" i="539"/>
  <c r="J40" i="539"/>
  <c r="R40" i="539" s="1"/>
  <c r="U40" i="539" s="1"/>
  <c r="I40" i="539"/>
  <c r="Z39" i="539"/>
  <c r="J39" i="539"/>
  <c r="I39" i="539"/>
  <c r="Q39" i="539" s="1"/>
  <c r="T39" i="539" s="1"/>
  <c r="Z38" i="539"/>
  <c r="J38" i="539"/>
  <c r="I38" i="539"/>
  <c r="Q38" i="539" s="1"/>
  <c r="T38" i="539" s="1"/>
  <c r="Z37" i="539"/>
  <c r="J37" i="539"/>
  <c r="R37" i="539" s="1"/>
  <c r="U37" i="539" s="1"/>
  <c r="I37" i="539"/>
  <c r="Q37" i="539" s="1"/>
  <c r="T37" i="539" s="1"/>
  <c r="Z36" i="539"/>
  <c r="J36" i="539"/>
  <c r="R36" i="539" s="1"/>
  <c r="U36" i="539" s="1"/>
  <c r="I36" i="539"/>
  <c r="Z35" i="539"/>
  <c r="J35" i="539"/>
  <c r="I35" i="539"/>
  <c r="Q35" i="539" s="1"/>
  <c r="T35" i="539" s="1"/>
  <c r="Z34" i="539"/>
  <c r="J34" i="539"/>
  <c r="I34" i="539"/>
  <c r="Q34" i="539" s="1"/>
  <c r="T34" i="539" s="1"/>
  <c r="Z33" i="539"/>
  <c r="J33" i="539"/>
  <c r="R33" i="539" s="1"/>
  <c r="U33" i="539" s="1"/>
  <c r="I33" i="539"/>
  <c r="Q33" i="539" s="1"/>
  <c r="T33" i="539" s="1"/>
  <c r="Z32" i="539"/>
  <c r="J32" i="539"/>
  <c r="R32" i="539" s="1"/>
  <c r="U32" i="539" s="1"/>
  <c r="I32" i="539"/>
  <c r="Z31" i="539"/>
  <c r="J31" i="539"/>
  <c r="I31" i="539"/>
  <c r="Q31" i="539" s="1"/>
  <c r="T31" i="539" s="1"/>
  <c r="Z30" i="539"/>
  <c r="J30" i="539"/>
  <c r="I30" i="539"/>
  <c r="Q30" i="539" s="1"/>
  <c r="T30" i="539" s="1"/>
  <c r="Z29" i="539"/>
  <c r="J29" i="539"/>
  <c r="R29" i="539" s="1"/>
  <c r="U29" i="539" s="1"/>
  <c r="I29" i="539"/>
  <c r="Q29" i="539" s="1"/>
  <c r="T29" i="539" s="1"/>
  <c r="Z28" i="539"/>
  <c r="J28" i="539"/>
  <c r="R28" i="539" s="1"/>
  <c r="U28" i="539" s="1"/>
  <c r="I28" i="539"/>
  <c r="Z27" i="539"/>
  <c r="J27" i="539"/>
  <c r="I27" i="539"/>
  <c r="Q27" i="539" s="1"/>
  <c r="T27" i="539" s="1"/>
  <c r="Z26" i="539"/>
  <c r="J26" i="539"/>
  <c r="I26" i="539"/>
  <c r="Q26" i="539" s="1"/>
  <c r="T26" i="539" s="1"/>
  <c r="Z25" i="539"/>
  <c r="J25" i="539"/>
  <c r="R25" i="539" s="1"/>
  <c r="U25" i="539" s="1"/>
  <c r="I25" i="539"/>
  <c r="Q25" i="539" s="1"/>
  <c r="T25" i="539" s="1"/>
  <c r="Z24" i="539"/>
  <c r="J24" i="539"/>
  <c r="R24" i="539" s="1"/>
  <c r="U24" i="539" s="1"/>
  <c r="I24" i="539"/>
  <c r="Z23" i="539"/>
  <c r="J23" i="539"/>
  <c r="I23" i="539"/>
  <c r="Q23" i="539" s="1"/>
  <c r="T23" i="539" s="1"/>
  <c r="Z22" i="539"/>
  <c r="J22" i="539"/>
  <c r="I22" i="539"/>
  <c r="Q22" i="539" s="1"/>
  <c r="T22" i="539" s="1"/>
  <c r="Z21" i="539"/>
  <c r="J21" i="539"/>
  <c r="R21" i="539" s="1"/>
  <c r="U21" i="539" s="1"/>
  <c r="I21" i="539"/>
  <c r="Q21" i="539" s="1"/>
  <c r="T21" i="539" s="1"/>
  <c r="Z20" i="539"/>
  <c r="AA20" i="539" s="1"/>
  <c r="J20" i="539"/>
  <c r="R20" i="539" s="1"/>
  <c r="U20" i="539" s="1"/>
  <c r="I20" i="539"/>
  <c r="J10" i="539"/>
  <c r="R9" i="539"/>
  <c r="J9" i="539"/>
  <c r="J11" i="539" s="1"/>
  <c r="R8" i="539"/>
  <c r="J7" i="539"/>
  <c r="J6" i="539"/>
  <c r="J4" i="539"/>
  <c r="J3" i="539"/>
  <c r="J155" i="538"/>
  <c r="I157" i="538" s="1"/>
  <c r="J157" i="538" s="1"/>
  <c r="I159" i="538" s="1"/>
  <c r="Z149" i="538"/>
  <c r="J149" i="538"/>
  <c r="I149" i="538"/>
  <c r="Q149" i="538" s="1"/>
  <c r="T149" i="538" s="1"/>
  <c r="Z148" i="538"/>
  <c r="J148" i="538"/>
  <c r="I148" i="538"/>
  <c r="Q148" i="538" s="1"/>
  <c r="T148" i="538" s="1"/>
  <c r="Z147" i="538"/>
  <c r="J147" i="538"/>
  <c r="I147" i="538"/>
  <c r="Q147" i="538" s="1"/>
  <c r="T147" i="538" s="1"/>
  <c r="Z146" i="538"/>
  <c r="J146" i="538"/>
  <c r="I146" i="538"/>
  <c r="Q146" i="538" s="1"/>
  <c r="T146" i="538" s="1"/>
  <c r="Z145" i="538"/>
  <c r="J145" i="538"/>
  <c r="I145" i="538"/>
  <c r="Q145" i="538" s="1"/>
  <c r="T145" i="538" s="1"/>
  <c r="Z144" i="538"/>
  <c r="J144" i="538"/>
  <c r="I144" i="538"/>
  <c r="Q144" i="538" s="1"/>
  <c r="T144" i="538" s="1"/>
  <c r="Z143" i="538"/>
  <c r="J143" i="538"/>
  <c r="I143" i="538"/>
  <c r="Q143" i="538" s="1"/>
  <c r="T143" i="538" s="1"/>
  <c r="Z142" i="538"/>
  <c r="J142" i="538"/>
  <c r="I142" i="538"/>
  <c r="Q142" i="538" s="1"/>
  <c r="T142" i="538" s="1"/>
  <c r="Z141" i="538"/>
  <c r="J141" i="538"/>
  <c r="I141" i="538"/>
  <c r="Q141" i="538" s="1"/>
  <c r="T141" i="538" s="1"/>
  <c r="Z140" i="538"/>
  <c r="J140" i="538"/>
  <c r="I140" i="538"/>
  <c r="Q140" i="538" s="1"/>
  <c r="T140" i="538" s="1"/>
  <c r="Z139" i="538"/>
  <c r="J139" i="538"/>
  <c r="I139" i="538"/>
  <c r="Q139" i="538" s="1"/>
  <c r="T139" i="538" s="1"/>
  <c r="Z138" i="538"/>
  <c r="J138" i="538"/>
  <c r="I138" i="538"/>
  <c r="Q138" i="538" s="1"/>
  <c r="T138" i="538" s="1"/>
  <c r="Z137" i="538"/>
  <c r="J137" i="538"/>
  <c r="I137" i="538"/>
  <c r="Q137" i="538" s="1"/>
  <c r="T137" i="538" s="1"/>
  <c r="Z136" i="538"/>
  <c r="J136" i="538"/>
  <c r="I136" i="538"/>
  <c r="Q136" i="538" s="1"/>
  <c r="T136" i="538" s="1"/>
  <c r="Z135" i="538"/>
  <c r="J135" i="538"/>
  <c r="I135" i="538"/>
  <c r="Q135" i="538" s="1"/>
  <c r="T135" i="538" s="1"/>
  <c r="Z134" i="538"/>
  <c r="J134" i="538"/>
  <c r="I134" i="538"/>
  <c r="Q134" i="538" s="1"/>
  <c r="T134" i="538" s="1"/>
  <c r="Z133" i="538"/>
  <c r="J133" i="538"/>
  <c r="I133" i="538"/>
  <c r="Q133" i="538" s="1"/>
  <c r="T133" i="538" s="1"/>
  <c r="Z132" i="538"/>
  <c r="J132" i="538"/>
  <c r="I132" i="538"/>
  <c r="Q132" i="538" s="1"/>
  <c r="T132" i="538" s="1"/>
  <c r="Z131" i="538"/>
  <c r="J131" i="538"/>
  <c r="I131" i="538"/>
  <c r="Q131" i="538" s="1"/>
  <c r="T131" i="538" s="1"/>
  <c r="Z130" i="538"/>
  <c r="J130" i="538"/>
  <c r="I130" i="538"/>
  <c r="Q130" i="538" s="1"/>
  <c r="T130" i="538" s="1"/>
  <c r="Z129" i="538"/>
  <c r="J129" i="538"/>
  <c r="I129" i="538"/>
  <c r="Q129" i="538" s="1"/>
  <c r="T129" i="538" s="1"/>
  <c r="Z128" i="538"/>
  <c r="J128" i="538"/>
  <c r="I128" i="538"/>
  <c r="Q128" i="538" s="1"/>
  <c r="T128" i="538" s="1"/>
  <c r="Z127" i="538"/>
  <c r="J127" i="538"/>
  <c r="I127" i="538"/>
  <c r="Q127" i="538" s="1"/>
  <c r="T127" i="538" s="1"/>
  <c r="Z126" i="538"/>
  <c r="J126" i="538"/>
  <c r="I126" i="538"/>
  <c r="Q126" i="538" s="1"/>
  <c r="T126" i="538" s="1"/>
  <c r="Z125" i="538"/>
  <c r="J125" i="538"/>
  <c r="I125" i="538"/>
  <c r="Q125" i="538" s="1"/>
  <c r="T125" i="538" s="1"/>
  <c r="Z124" i="538"/>
  <c r="J124" i="538"/>
  <c r="I124" i="538"/>
  <c r="Q124" i="538" s="1"/>
  <c r="T124" i="538" s="1"/>
  <c r="Z123" i="538"/>
  <c r="J123" i="538"/>
  <c r="I123" i="538"/>
  <c r="Q123" i="538" s="1"/>
  <c r="T123" i="538" s="1"/>
  <c r="Z122" i="538"/>
  <c r="J122" i="538"/>
  <c r="I122" i="538"/>
  <c r="Q122" i="538" s="1"/>
  <c r="T122" i="538" s="1"/>
  <c r="Z121" i="538"/>
  <c r="J121" i="538"/>
  <c r="I121" i="538"/>
  <c r="Q121" i="538" s="1"/>
  <c r="T121" i="538" s="1"/>
  <c r="Z120" i="538"/>
  <c r="J120" i="538"/>
  <c r="I120" i="538"/>
  <c r="Q120" i="538" s="1"/>
  <c r="T120" i="538" s="1"/>
  <c r="Z119" i="538"/>
  <c r="J119" i="538"/>
  <c r="I119" i="538"/>
  <c r="Q119" i="538" s="1"/>
  <c r="T119" i="538" s="1"/>
  <c r="Z118" i="538"/>
  <c r="J118" i="538"/>
  <c r="I118" i="538"/>
  <c r="Q118" i="538" s="1"/>
  <c r="T118" i="538" s="1"/>
  <c r="Z117" i="538"/>
  <c r="J117" i="538"/>
  <c r="I117" i="538"/>
  <c r="Q117" i="538" s="1"/>
  <c r="T117" i="538" s="1"/>
  <c r="Z116" i="538"/>
  <c r="J116" i="538"/>
  <c r="I116" i="538"/>
  <c r="Q116" i="538" s="1"/>
  <c r="T116" i="538" s="1"/>
  <c r="Z115" i="538"/>
  <c r="J115" i="538"/>
  <c r="I115" i="538"/>
  <c r="Q115" i="538" s="1"/>
  <c r="T115" i="538" s="1"/>
  <c r="Z114" i="538"/>
  <c r="J114" i="538"/>
  <c r="I114" i="538"/>
  <c r="Q114" i="538" s="1"/>
  <c r="T114" i="538" s="1"/>
  <c r="Z113" i="538"/>
  <c r="J113" i="538"/>
  <c r="I113" i="538"/>
  <c r="Q113" i="538" s="1"/>
  <c r="T113" i="538" s="1"/>
  <c r="Z112" i="538"/>
  <c r="J112" i="538"/>
  <c r="I112" i="538"/>
  <c r="Q112" i="538" s="1"/>
  <c r="T112" i="538" s="1"/>
  <c r="Z111" i="538"/>
  <c r="J111" i="538"/>
  <c r="I111" i="538"/>
  <c r="Q111" i="538" s="1"/>
  <c r="T111" i="538" s="1"/>
  <c r="Z110" i="538"/>
  <c r="J110" i="538"/>
  <c r="I110" i="538"/>
  <c r="Q110" i="538" s="1"/>
  <c r="T110" i="538" s="1"/>
  <c r="Z109" i="538"/>
  <c r="J109" i="538"/>
  <c r="I109" i="538"/>
  <c r="Q109" i="538" s="1"/>
  <c r="T109" i="538" s="1"/>
  <c r="Z108" i="538"/>
  <c r="J108" i="538"/>
  <c r="I108" i="538"/>
  <c r="Q108" i="538" s="1"/>
  <c r="T108" i="538" s="1"/>
  <c r="Z107" i="538"/>
  <c r="J107" i="538"/>
  <c r="I107" i="538"/>
  <c r="Q107" i="538" s="1"/>
  <c r="T107" i="538" s="1"/>
  <c r="Z106" i="538"/>
  <c r="J106" i="538"/>
  <c r="I106" i="538"/>
  <c r="Q106" i="538" s="1"/>
  <c r="T106" i="538" s="1"/>
  <c r="Z105" i="538"/>
  <c r="J105" i="538"/>
  <c r="I105" i="538"/>
  <c r="Q105" i="538" s="1"/>
  <c r="T105" i="538" s="1"/>
  <c r="Z104" i="538"/>
  <c r="J104" i="538"/>
  <c r="I104" i="538"/>
  <c r="Q104" i="538" s="1"/>
  <c r="T104" i="538" s="1"/>
  <c r="Z103" i="538"/>
  <c r="J103" i="538"/>
  <c r="I103" i="538"/>
  <c r="Q103" i="538" s="1"/>
  <c r="T103" i="538" s="1"/>
  <c r="Z102" i="538"/>
  <c r="J102" i="538"/>
  <c r="I102" i="538"/>
  <c r="Q102" i="538" s="1"/>
  <c r="T102" i="538" s="1"/>
  <c r="Z101" i="538"/>
  <c r="J101" i="538"/>
  <c r="I101" i="538"/>
  <c r="Q101" i="538" s="1"/>
  <c r="T101" i="538" s="1"/>
  <c r="Z100" i="538"/>
  <c r="J100" i="538"/>
  <c r="I100" i="538"/>
  <c r="Q100" i="538" s="1"/>
  <c r="T100" i="538" s="1"/>
  <c r="Z99" i="538"/>
  <c r="J99" i="538"/>
  <c r="I99" i="538"/>
  <c r="Q99" i="538" s="1"/>
  <c r="T99" i="538" s="1"/>
  <c r="Z98" i="538"/>
  <c r="J98" i="538"/>
  <c r="I98" i="538"/>
  <c r="Q98" i="538" s="1"/>
  <c r="T98" i="538" s="1"/>
  <c r="Z97" i="538"/>
  <c r="J97" i="538"/>
  <c r="I97" i="538"/>
  <c r="Q97" i="538" s="1"/>
  <c r="T97" i="538" s="1"/>
  <c r="Z96" i="538"/>
  <c r="J96" i="538"/>
  <c r="I96" i="538"/>
  <c r="Q96" i="538" s="1"/>
  <c r="T96" i="538" s="1"/>
  <c r="Z95" i="538"/>
  <c r="J95" i="538"/>
  <c r="I95" i="538"/>
  <c r="Q95" i="538" s="1"/>
  <c r="T95" i="538" s="1"/>
  <c r="Z94" i="538"/>
  <c r="J94" i="538"/>
  <c r="I94" i="538"/>
  <c r="Q94" i="538" s="1"/>
  <c r="T94" i="538" s="1"/>
  <c r="Z93" i="538"/>
  <c r="J93" i="538"/>
  <c r="I93" i="538"/>
  <c r="Q93" i="538" s="1"/>
  <c r="T93" i="538" s="1"/>
  <c r="Z92" i="538"/>
  <c r="J92" i="538"/>
  <c r="I92" i="538"/>
  <c r="Q92" i="538" s="1"/>
  <c r="T92" i="538" s="1"/>
  <c r="Z91" i="538"/>
  <c r="J91" i="538"/>
  <c r="I91" i="538"/>
  <c r="Q91" i="538" s="1"/>
  <c r="T91" i="538" s="1"/>
  <c r="Z90" i="538"/>
  <c r="J90" i="538"/>
  <c r="I90" i="538"/>
  <c r="Q90" i="538" s="1"/>
  <c r="T90" i="538" s="1"/>
  <c r="Z89" i="538"/>
  <c r="J89" i="538"/>
  <c r="I89" i="538"/>
  <c r="Q89" i="538" s="1"/>
  <c r="T89" i="538" s="1"/>
  <c r="Z88" i="538"/>
  <c r="J88" i="538"/>
  <c r="I88" i="538"/>
  <c r="Q88" i="538" s="1"/>
  <c r="T88" i="538" s="1"/>
  <c r="Z87" i="538"/>
  <c r="J87" i="538"/>
  <c r="I87" i="538"/>
  <c r="Q87" i="538" s="1"/>
  <c r="T87" i="538" s="1"/>
  <c r="Z86" i="538"/>
  <c r="J86" i="538"/>
  <c r="I86" i="538"/>
  <c r="Q86" i="538" s="1"/>
  <c r="T86" i="538" s="1"/>
  <c r="J85" i="538"/>
  <c r="I85" i="538"/>
  <c r="Q85" i="538" s="1"/>
  <c r="T85" i="538" s="1"/>
  <c r="Z84" i="538"/>
  <c r="J84" i="538"/>
  <c r="I84" i="538"/>
  <c r="Q84" i="538" s="1"/>
  <c r="T84" i="538" s="1"/>
  <c r="Z83" i="538"/>
  <c r="J83" i="538"/>
  <c r="R83" i="538" s="1"/>
  <c r="U83" i="538" s="1"/>
  <c r="I83" i="538"/>
  <c r="Q83" i="538" s="1"/>
  <c r="T83" i="538" s="1"/>
  <c r="Z82" i="538"/>
  <c r="J82" i="538"/>
  <c r="R82" i="538" s="1"/>
  <c r="U82" i="538" s="1"/>
  <c r="I82" i="538"/>
  <c r="Z81" i="538"/>
  <c r="J81" i="538"/>
  <c r="I81" i="538"/>
  <c r="Q81" i="538" s="1"/>
  <c r="T81" i="538" s="1"/>
  <c r="Z80" i="538"/>
  <c r="J80" i="538"/>
  <c r="I80" i="538"/>
  <c r="Q80" i="538" s="1"/>
  <c r="T80" i="538" s="1"/>
  <c r="Z79" i="538"/>
  <c r="J79" i="538"/>
  <c r="R79" i="538" s="1"/>
  <c r="U79" i="538" s="1"/>
  <c r="I79" i="538"/>
  <c r="Q79" i="538" s="1"/>
  <c r="T79" i="538" s="1"/>
  <c r="Z78" i="538"/>
  <c r="J78" i="538"/>
  <c r="R78" i="538" s="1"/>
  <c r="U78" i="538" s="1"/>
  <c r="I78" i="538"/>
  <c r="Z77" i="538"/>
  <c r="J77" i="538"/>
  <c r="I77" i="538"/>
  <c r="Q77" i="538" s="1"/>
  <c r="T77" i="538" s="1"/>
  <c r="Z76" i="538"/>
  <c r="J76" i="538"/>
  <c r="I76" i="538"/>
  <c r="Q76" i="538" s="1"/>
  <c r="T76" i="538" s="1"/>
  <c r="Z75" i="538"/>
  <c r="J75" i="538"/>
  <c r="R75" i="538" s="1"/>
  <c r="U75" i="538" s="1"/>
  <c r="I75" i="538"/>
  <c r="Q75" i="538" s="1"/>
  <c r="T75" i="538" s="1"/>
  <c r="Z74" i="538"/>
  <c r="J74" i="538"/>
  <c r="R74" i="538" s="1"/>
  <c r="U74" i="538" s="1"/>
  <c r="I74" i="538"/>
  <c r="Z73" i="538"/>
  <c r="J73" i="538"/>
  <c r="I73" i="538"/>
  <c r="Q73" i="538" s="1"/>
  <c r="T73" i="538" s="1"/>
  <c r="Z72" i="538"/>
  <c r="J72" i="538"/>
  <c r="I72" i="538"/>
  <c r="Q72" i="538" s="1"/>
  <c r="T72" i="538" s="1"/>
  <c r="Z71" i="538"/>
  <c r="J71" i="538"/>
  <c r="R71" i="538" s="1"/>
  <c r="U71" i="538" s="1"/>
  <c r="I71" i="538"/>
  <c r="Q71" i="538" s="1"/>
  <c r="T71" i="538" s="1"/>
  <c r="Z70" i="538"/>
  <c r="J70" i="538"/>
  <c r="R70" i="538" s="1"/>
  <c r="U70" i="538" s="1"/>
  <c r="I70" i="538"/>
  <c r="Z69" i="538"/>
  <c r="J69" i="538"/>
  <c r="I69" i="538"/>
  <c r="Q69" i="538" s="1"/>
  <c r="T69" i="538" s="1"/>
  <c r="Z68" i="538"/>
  <c r="J68" i="538"/>
  <c r="I68" i="538"/>
  <c r="Q68" i="538" s="1"/>
  <c r="T68" i="538" s="1"/>
  <c r="Z67" i="538"/>
  <c r="J67" i="538"/>
  <c r="R67" i="538" s="1"/>
  <c r="U67" i="538" s="1"/>
  <c r="I67" i="538"/>
  <c r="Q67" i="538" s="1"/>
  <c r="T67" i="538" s="1"/>
  <c r="Z66" i="538"/>
  <c r="J66" i="538"/>
  <c r="R66" i="538" s="1"/>
  <c r="U66" i="538" s="1"/>
  <c r="I66" i="538"/>
  <c r="Z65" i="538"/>
  <c r="J65" i="538"/>
  <c r="I65" i="538"/>
  <c r="Q65" i="538" s="1"/>
  <c r="T65" i="538" s="1"/>
  <c r="Z64" i="538"/>
  <c r="J64" i="538"/>
  <c r="I64" i="538"/>
  <c r="Q64" i="538" s="1"/>
  <c r="T64" i="538" s="1"/>
  <c r="Z63" i="538"/>
  <c r="J63" i="538"/>
  <c r="R63" i="538" s="1"/>
  <c r="U63" i="538" s="1"/>
  <c r="I63" i="538"/>
  <c r="Q63" i="538" s="1"/>
  <c r="T63" i="538" s="1"/>
  <c r="Z62" i="538"/>
  <c r="J62" i="538"/>
  <c r="R62" i="538" s="1"/>
  <c r="U62" i="538" s="1"/>
  <c r="I62" i="538"/>
  <c r="Z61" i="538"/>
  <c r="J61" i="538"/>
  <c r="I61" i="538"/>
  <c r="Q61" i="538" s="1"/>
  <c r="T61" i="538" s="1"/>
  <c r="Z60" i="538"/>
  <c r="J60" i="538"/>
  <c r="I60" i="538"/>
  <c r="Q60" i="538" s="1"/>
  <c r="T60" i="538" s="1"/>
  <c r="Z59" i="538"/>
  <c r="J59" i="538"/>
  <c r="R59" i="538" s="1"/>
  <c r="U59" i="538" s="1"/>
  <c r="I59" i="538"/>
  <c r="Q59" i="538" s="1"/>
  <c r="T59" i="538" s="1"/>
  <c r="Z58" i="538"/>
  <c r="J58" i="538"/>
  <c r="R58" i="538" s="1"/>
  <c r="U58" i="538" s="1"/>
  <c r="I58" i="538"/>
  <c r="Z57" i="538"/>
  <c r="J57" i="538"/>
  <c r="I57" i="538"/>
  <c r="Q57" i="538" s="1"/>
  <c r="T57" i="538" s="1"/>
  <c r="Z56" i="538"/>
  <c r="J56" i="538"/>
  <c r="I56" i="538"/>
  <c r="Q56" i="538" s="1"/>
  <c r="T56" i="538" s="1"/>
  <c r="Z55" i="538"/>
  <c r="J55" i="538"/>
  <c r="R55" i="538" s="1"/>
  <c r="U55" i="538" s="1"/>
  <c r="I55" i="538"/>
  <c r="Q55" i="538" s="1"/>
  <c r="T55" i="538" s="1"/>
  <c r="Z54" i="538"/>
  <c r="J54" i="538"/>
  <c r="R54" i="538" s="1"/>
  <c r="U54" i="538" s="1"/>
  <c r="I54" i="538"/>
  <c r="Z53" i="538"/>
  <c r="J53" i="538"/>
  <c r="I53" i="538"/>
  <c r="Q53" i="538" s="1"/>
  <c r="T53" i="538" s="1"/>
  <c r="Z52" i="538"/>
  <c r="J52" i="538"/>
  <c r="I52" i="538"/>
  <c r="Q52" i="538" s="1"/>
  <c r="T52" i="538" s="1"/>
  <c r="Z51" i="538"/>
  <c r="J51" i="538"/>
  <c r="R51" i="538" s="1"/>
  <c r="U51" i="538" s="1"/>
  <c r="I51" i="538"/>
  <c r="Q51" i="538" s="1"/>
  <c r="T51" i="538" s="1"/>
  <c r="Z50" i="538"/>
  <c r="J50" i="538"/>
  <c r="R50" i="538" s="1"/>
  <c r="U50" i="538" s="1"/>
  <c r="I50" i="538"/>
  <c r="Z49" i="538"/>
  <c r="J49" i="538"/>
  <c r="I49" i="538"/>
  <c r="Q49" i="538" s="1"/>
  <c r="T49" i="538" s="1"/>
  <c r="Z48" i="538"/>
  <c r="J48" i="538"/>
  <c r="I48" i="538"/>
  <c r="Q48" i="538" s="1"/>
  <c r="T48" i="538" s="1"/>
  <c r="Z47" i="538"/>
  <c r="J47" i="538"/>
  <c r="R47" i="538" s="1"/>
  <c r="U47" i="538" s="1"/>
  <c r="I47" i="538"/>
  <c r="Q47" i="538" s="1"/>
  <c r="T47" i="538" s="1"/>
  <c r="Z46" i="538"/>
  <c r="J46" i="538"/>
  <c r="R46" i="538" s="1"/>
  <c r="U46" i="538" s="1"/>
  <c r="I46" i="538"/>
  <c r="Z45" i="538"/>
  <c r="J45" i="538"/>
  <c r="I45" i="538"/>
  <c r="Q45" i="538" s="1"/>
  <c r="T45" i="538" s="1"/>
  <c r="Z44" i="538"/>
  <c r="J44" i="538"/>
  <c r="I44" i="538"/>
  <c r="Q44" i="538" s="1"/>
  <c r="T44" i="538" s="1"/>
  <c r="Z43" i="538"/>
  <c r="J43" i="538"/>
  <c r="R43" i="538" s="1"/>
  <c r="U43" i="538" s="1"/>
  <c r="I43" i="538"/>
  <c r="Q43" i="538" s="1"/>
  <c r="T43" i="538" s="1"/>
  <c r="Z42" i="538"/>
  <c r="J42" i="538"/>
  <c r="R42" i="538" s="1"/>
  <c r="U42" i="538" s="1"/>
  <c r="I42" i="538"/>
  <c r="Z41" i="538"/>
  <c r="J41" i="538"/>
  <c r="I41" i="538"/>
  <c r="Q41" i="538" s="1"/>
  <c r="T41" i="538" s="1"/>
  <c r="Z40" i="538"/>
  <c r="J40" i="538"/>
  <c r="I40" i="538"/>
  <c r="Q40" i="538" s="1"/>
  <c r="T40" i="538" s="1"/>
  <c r="Z39" i="538"/>
  <c r="J39" i="538"/>
  <c r="R39" i="538" s="1"/>
  <c r="U39" i="538" s="1"/>
  <c r="I39" i="538"/>
  <c r="Q39" i="538" s="1"/>
  <c r="T39" i="538" s="1"/>
  <c r="Z38" i="538"/>
  <c r="J38" i="538"/>
  <c r="R38" i="538" s="1"/>
  <c r="U38" i="538" s="1"/>
  <c r="I38" i="538"/>
  <c r="Z37" i="538"/>
  <c r="J37" i="538"/>
  <c r="I37" i="538"/>
  <c r="Q37" i="538" s="1"/>
  <c r="T37" i="538" s="1"/>
  <c r="Z36" i="538"/>
  <c r="J36" i="538"/>
  <c r="I36" i="538"/>
  <c r="Q36" i="538" s="1"/>
  <c r="T36" i="538" s="1"/>
  <c r="Z35" i="538"/>
  <c r="J35" i="538"/>
  <c r="R35" i="538" s="1"/>
  <c r="U35" i="538" s="1"/>
  <c r="I35" i="538"/>
  <c r="Q35" i="538" s="1"/>
  <c r="T35" i="538" s="1"/>
  <c r="Z34" i="538"/>
  <c r="J34" i="538"/>
  <c r="R34" i="538" s="1"/>
  <c r="U34" i="538" s="1"/>
  <c r="I34" i="538"/>
  <c r="Z33" i="538"/>
  <c r="J33" i="538"/>
  <c r="I33" i="538"/>
  <c r="Q33" i="538" s="1"/>
  <c r="T33" i="538" s="1"/>
  <c r="Z32" i="538"/>
  <c r="J32" i="538"/>
  <c r="I32" i="538"/>
  <c r="Q32" i="538" s="1"/>
  <c r="T32" i="538" s="1"/>
  <c r="Z31" i="538"/>
  <c r="J31" i="538"/>
  <c r="R31" i="538" s="1"/>
  <c r="U31" i="538" s="1"/>
  <c r="I31" i="538"/>
  <c r="Q31" i="538" s="1"/>
  <c r="T31" i="538" s="1"/>
  <c r="Z30" i="538"/>
  <c r="J30" i="538"/>
  <c r="R30" i="538" s="1"/>
  <c r="U30" i="538" s="1"/>
  <c r="I30" i="538"/>
  <c r="Z29" i="538"/>
  <c r="J29" i="538"/>
  <c r="I29" i="538"/>
  <c r="Q29" i="538" s="1"/>
  <c r="T29" i="538" s="1"/>
  <c r="Z28" i="538"/>
  <c r="J28" i="538"/>
  <c r="I28" i="538"/>
  <c r="Q28" i="538" s="1"/>
  <c r="T28" i="538" s="1"/>
  <c r="Z27" i="538"/>
  <c r="J27" i="538"/>
  <c r="R27" i="538" s="1"/>
  <c r="U27" i="538" s="1"/>
  <c r="I27" i="538"/>
  <c r="Q27" i="538" s="1"/>
  <c r="T27" i="538" s="1"/>
  <c r="Z26" i="538"/>
  <c r="J26" i="538"/>
  <c r="R26" i="538" s="1"/>
  <c r="U26" i="538" s="1"/>
  <c r="I26" i="538"/>
  <c r="Z25" i="538"/>
  <c r="J25" i="538"/>
  <c r="I25" i="538"/>
  <c r="Q25" i="538" s="1"/>
  <c r="T25" i="538" s="1"/>
  <c r="Z24" i="538"/>
  <c r="J24" i="538"/>
  <c r="I24" i="538"/>
  <c r="Q24" i="538" s="1"/>
  <c r="T24" i="538" s="1"/>
  <c r="Z23" i="538"/>
  <c r="J23" i="538"/>
  <c r="R23" i="538" s="1"/>
  <c r="U23" i="538" s="1"/>
  <c r="I23" i="538"/>
  <c r="Z22" i="538"/>
  <c r="Q22" i="538"/>
  <c r="T22" i="538" s="1"/>
  <c r="W22" i="538" s="1"/>
  <c r="J22" i="538"/>
  <c r="R22" i="538" s="1"/>
  <c r="U22" i="538" s="1"/>
  <c r="I22" i="538"/>
  <c r="Z21" i="538"/>
  <c r="R21" i="538"/>
  <c r="U21" i="538" s="1"/>
  <c r="J21" i="538"/>
  <c r="I21" i="538"/>
  <c r="Q21" i="538" s="1"/>
  <c r="T21" i="538" s="1"/>
  <c r="J20" i="538"/>
  <c r="I20" i="538"/>
  <c r="Q20" i="538" s="1"/>
  <c r="T20" i="538" s="1"/>
  <c r="J10" i="538"/>
  <c r="R9" i="538"/>
  <c r="J9" i="538"/>
  <c r="J11" i="538" s="1"/>
  <c r="R8" i="538"/>
  <c r="J7" i="538"/>
  <c r="J6" i="538"/>
  <c r="J4" i="538"/>
  <c r="Q82" i="538" s="1"/>
  <c r="T82" i="538" s="1"/>
  <c r="W82" i="538" s="1"/>
  <c r="J3" i="538"/>
  <c r="R81" i="538" s="1"/>
  <c r="U81" i="538" s="1"/>
  <c r="J155" i="537"/>
  <c r="I157" i="537" s="1"/>
  <c r="J157" i="537" s="1"/>
  <c r="I159" i="537" s="1"/>
  <c r="Z149" i="537"/>
  <c r="J149" i="537"/>
  <c r="R149" i="537" s="1"/>
  <c r="U149" i="537" s="1"/>
  <c r="I149" i="537"/>
  <c r="Z148" i="537"/>
  <c r="J148" i="537"/>
  <c r="R148" i="537" s="1"/>
  <c r="U148" i="537" s="1"/>
  <c r="I148" i="537"/>
  <c r="Z147" i="537"/>
  <c r="J147" i="537"/>
  <c r="R147" i="537" s="1"/>
  <c r="U147" i="537" s="1"/>
  <c r="I147" i="537"/>
  <c r="Z146" i="537"/>
  <c r="J146" i="537"/>
  <c r="R146" i="537" s="1"/>
  <c r="U146" i="537" s="1"/>
  <c r="I146" i="537"/>
  <c r="Z145" i="537"/>
  <c r="J145" i="537"/>
  <c r="R145" i="537" s="1"/>
  <c r="U145" i="537" s="1"/>
  <c r="I145" i="537"/>
  <c r="Z144" i="537"/>
  <c r="J144" i="537"/>
  <c r="R144" i="537" s="1"/>
  <c r="U144" i="537" s="1"/>
  <c r="I144" i="537"/>
  <c r="Z143" i="537"/>
  <c r="J143" i="537"/>
  <c r="R143" i="537" s="1"/>
  <c r="U143" i="537" s="1"/>
  <c r="I143" i="537"/>
  <c r="Z142" i="537"/>
  <c r="J142" i="537"/>
  <c r="R142" i="537" s="1"/>
  <c r="U142" i="537" s="1"/>
  <c r="I142" i="537"/>
  <c r="Z141" i="537"/>
  <c r="J141" i="537"/>
  <c r="R141" i="537" s="1"/>
  <c r="U141" i="537" s="1"/>
  <c r="I141" i="537"/>
  <c r="Z140" i="537"/>
  <c r="J140" i="537"/>
  <c r="R140" i="537" s="1"/>
  <c r="U140" i="537" s="1"/>
  <c r="I140" i="537"/>
  <c r="Z139" i="537"/>
  <c r="J139" i="537"/>
  <c r="R139" i="537" s="1"/>
  <c r="U139" i="537" s="1"/>
  <c r="I139" i="537"/>
  <c r="Z138" i="537"/>
  <c r="J138" i="537"/>
  <c r="R138" i="537" s="1"/>
  <c r="U138" i="537" s="1"/>
  <c r="I138" i="537"/>
  <c r="Z137" i="537"/>
  <c r="J137" i="537"/>
  <c r="R137" i="537" s="1"/>
  <c r="U137" i="537" s="1"/>
  <c r="I137" i="537"/>
  <c r="Z136" i="537"/>
  <c r="J136" i="537"/>
  <c r="R136" i="537" s="1"/>
  <c r="U136" i="537" s="1"/>
  <c r="I136" i="537"/>
  <c r="Z135" i="537"/>
  <c r="J135" i="537"/>
  <c r="R135" i="537" s="1"/>
  <c r="U135" i="537" s="1"/>
  <c r="I135" i="537"/>
  <c r="Z134" i="537"/>
  <c r="J134" i="537"/>
  <c r="R134" i="537" s="1"/>
  <c r="U134" i="537" s="1"/>
  <c r="I134" i="537"/>
  <c r="Z133" i="537"/>
  <c r="J133" i="537"/>
  <c r="R133" i="537" s="1"/>
  <c r="U133" i="537" s="1"/>
  <c r="I133" i="537"/>
  <c r="Z132" i="537"/>
  <c r="J132" i="537"/>
  <c r="R132" i="537" s="1"/>
  <c r="U132" i="537" s="1"/>
  <c r="I132" i="537"/>
  <c r="Z131" i="537"/>
  <c r="J131" i="537"/>
  <c r="R131" i="537" s="1"/>
  <c r="U131" i="537" s="1"/>
  <c r="I131" i="537"/>
  <c r="Z130" i="537"/>
  <c r="J130" i="537"/>
  <c r="R130" i="537" s="1"/>
  <c r="U130" i="537" s="1"/>
  <c r="I130" i="537"/>
  <c r="Z129" i="537"/>
  <c r="J129" i="537"/>
  <c r="R129" i="537" s="1"/>
  <c r="U129" i="537" s="1"/>
  <c r="I129" i="537"/>
  <c r="Z128" i="537"/>
  <c r="J128" i="537"/>
  <c r="R128" i="537" s="1"/>
  <c r="U128" i="537" s="1"/>
  <c r="I128" i="537"/>
  <c r="Z127" i="537"/>
  <c r="J127" i="537"/>
  <c r="R127" i="537" s="1"/>
  <c r="U127" i="537" s="1"/>
  <c r="I127" i="537"/>
  <c r="Z126" i="537"/>
  <c r="J126" i="537"/>
  <c r="R126" i="537" s="1"/>
  <c r="U126" i="537" s="1"/>
  <c r="I126" i="537"/>
  <c r="Z125" i="537"/>
  <c r="J125" i="537"/>
  <c r="R125" i="537" s="1"/>
  <c r="U125" i="537" s="1"/>
  <c r="I125" i="537"/>
  <c r="Z124" i="537"/>
  <c r="J124" i="537"/>
  <c r="R124" i="537" s="1"/>
  <c r="U124" i="537" s="1"/>
  <c r="I124" i="537"/>
  <c r="Z123" i="537"/>
  <c r="J123" i="537"/>
  <c r="R123" i="537" s="1"/>
  <c r="U123" i="537" s="1"/>
  <c r="I123" i="537"/>
  <c r="Z122" i="537"/>
  <c r="J122" i="537"/>
  <c r="R122" i="537" s="1"/>
  <c r="U122" i="537" s="1"/>
  <c r="I122" i="537"/>
  <c r="Z121" i="537"/>
  <c r="J121" i="537"/>
  <c r="R121" i="537" s="1"/>
  <c r="U121" i="537" s="1"/>
  <c r="I121" i="537"/>
  <c r="Z120" i="537"/>
  <c r="J120" i="537"/>
  <c r="R120" i="537" s="1"/>
  <c r="U120" i="537" s="1"/>
  <c r="I120" i="537"/>
  <c r="Z119" i="537"/>
  <c r="J119" i="537"/>
  <c r="R119" i="537" s="1"/>
  <c r="U119" i="537" s="1"/>
  <c r="I119" i="537"/>
  <c r="Z118" i="537"/>
  <c r="J118" i="537"/>
  <c r="R118" i="537" s="1"/>
  <c r="U118" i="537" s="1"/>
  <c r="I118" i="537"/>
  <c r="Z117" i="537"/>
  <c r="J117" i="537"/>
  <c r="R117" i="537" s="1"/>
  <c r="U117" i="537" s="1"/>
  <c r="I117" i="537"/>
  <c r="Z116" i="537"/>
  <c r="J116" i="537"/>
  <c r="R116" i="537" s="1"/>
  <c r="U116" i="537" s="1"/>
  <c r="I116" i="537"/>
  <c r="Z115" i="537"/>
  <c r="J115" i="537"/>
  <c r="R115" i="537" s="1"/>
  <c r="U115" i="537" s="1"/>
  <c r="I115" i="537"/>
  <c r="Z114" i="537"/>
  <c r="J114" i="537"/>
  <c r="R114" i="537" s="1"/>
  <c r="U114" i="537" s="1"/>
  <c r="I114" i="537"/>
  <c r="Z113" i="537"/>
  <c r="J113" i="537"/>
  <c r="R113" i="537" s="1"/>
  <c r="U113" i="537" s="1"/>
  <c r="I113" i="537"/>
  <c r="Z112" i="537"/>
  <c r="J112" i="537"/>
  <c r="R112" i="537" s="1"/>
  <c r="U112" i="537" s="1"/>
  <c r="I112" i="537"/>
  <c r="Z111" i="537"/>
  <c r="J111" i="537"/>
  <c r="R111" i="537" s="1"/>
  <c r="U111" i="537" s="1"/>
  <c r="I111" i="537"/>
  <c r="Z110" i="537"/>
  <c r="J110" i="537"/>
  <c r="R110" i="537" s="1"/>
  <c r="U110" i="537" s="1"/>
  <c r="I110" i="537"/>
  <c r="Z109" i="537"/>
  <c r="J109" i="537"/>
  <c r="R109" i="537" s="1"/>
  <c r="U109" i="537" s="1"/>
  <c r="I109" i="537"/>
  <c r="Z108" i="537"/>
  <c r="J108" i="537"/>
  <c r="R108" i="537" s="1"/>
  <c r="U108" i="537" s="1"/>
  <c r="I108" i="537"/>
  <c r="Z107" i="537"/>
  <c r="J107" i="537"/>
  <c r="R107" i="537" s="1"/>
  <c r="U107" i="537" s="1"/>
  <c r="I107" i="537"/>
  <c r="Z106" i="537"/>
  <c r="J106" i="537"/>
  <c r="R106" i="537" s="1"/>
  <c r="U106" i="537" s="1"/>
  <c r="I106" i="537"/>
  <c r="Z105" i="537"/>
  <c r="J105" i="537"/>
  <c r="R105" i="537" s="1"/>
  <c r="U105" i="537" s="1"/>
  <c r="I105" i="537"/>
  <c r="Z104" i="537"/>
  <c r="J104" i="537"/>
  <c r="R104" i="537" s="1"/>
  <c r="U104" i="537" s="1"/>
  <c r="I104" i="537"/>
  <c r="Z103" i="537"/>
  <c r="J103" i="537"/>
  <c r="R103" i="537" s="1"/>
  <c r="U103" i="537" s="1"/>
  <c r="I103" i="537"/>
  <c r="Z102" i="537"/>
  <c r="J102" i="537"/>
  <c r="R102" i="537" s="1"/>
  <c r="U102" i="537" s="1"/>
  <c r="I102" i="537"/>
  <c r="Z101" i="537"/>
  <c r="J101" i="537"/>
  <c r="R101" i="537" s="1"/>
  <c r="U101" i="537" s="1"/>
  <c r="I101" i="537"/>
  <c r="Z100" i="537"/>
  <c r="J100" i="537"/>
  <c r="R100" i="537" s="1"/>
  <c r="U100" i="537" s="1"/>
  <c r="I100" i="537"/>
  <c r="Z99" i="537"/>
  <c r="J99" i="537"/>
  <c r="R99" i="537" s="1"/>
  <c r="U99" i="537" s="1"/>
  <c r="I99" i="537"/>
  <c r="Z98" i="537"/>
  <c r="J98" i="537"/>
  <c r="R98" i="537" s="1"/>
  <c r="U98" i="537" s="1"/>
  <c r="I98" i="537"/>
  <c r="Z97" i="537"/>
  <c r="J97" i="537"/>
  <c r="R97" i="537" s="1"/>
  <c r="U97" i="537" s="1"/>
  <c r="I97" i="537"/>
  <c r="Z96" i="537"/>
  <c r="J96" i="537"/>
  <c r="R96" i="537" s="1"/>
  <c r="U96" i="537" s="1"/>
  <c r="I96" i="537"/>
  <c r="Z95" i="537"/>
  <c r="J95" i="537"/>
  <c r="R95" i="537" s="1"/>
  <c r="U95" i="537" s="1"/>
  <c r="I95" i="537"/>
  <c r="Z94" i="537"/>
  <c r="J94" i="537"/>
  <c r="R94" i="537" s="1"/>
  <c r="U94" i="537" s="1"/>
  <c r="I94" i="537"/>
  <c r="Z93" i="537"/>
  <c r="J93" i="537"/>
  <c r="R93" i="537" s="1"/>
  <c r="U93" i="537" s="1"/>
  <c r="I93" i="537"/>
  <c r="Z92" i="537"/>
  <c r="J92" i="537"/>
  <c r="R92" i="537" s="1"/>
  <c r="U92" i="537" s="1"/>
  <c r="I92" i="537"/>
  <c r="Z91" i="537"/>
  <c r="J91" i="537"/>
  <c r="R91" i="537" s="1"/>
  <c r="U91" i="537" s="1"/>
  <c r="I91" i="537"/>
  <c r="Z90" i="537"/>
  <c r="J90" i="537"/>
  <c r="R90" i="537" s="1"/>
  <c r="U90" i="537" s="1"/>
  <c r="I90" i="537"/>
  <c r="Z89" i="537"/>
  <c r="J89" i="537"/>
  <c r="R89" i="537" s="1"/>
  <c r="U89" i="537" s="1"/>
  <c r="I89" i="537"/>
  <c r="Z88" i="537"/>
  <c r="J88" i="537"/>
  <c r="R88" i="537" s="1"/>
  <c r="U88" i="537" s="1"/>
  <c r="I88" i="537"/>
  <c r="Z87" i="537"/>
  <c r="J87" i="537"/>
  <c r="R87" i="537" s="1"/>
  <c r="U87" i="537" s="1"/>
  <c r="I87" i="537"/>
  <c r="Z86" i="537"/>
  <c r="J86" i="537"/>
  <c r="R86" i="537" s="1"/>
  <c r="U86" i="537" s="1"/>
  <c r="I86" i="537"/>
  <c r="J85" i="537"/>
  <c r="R85" i="537" s="1"/>
  <c r="U85" i="537" s="1"/>
  <c r="I85" i="537"/>
  <c r="Z84" i="537"/>
  <c r="J84" i="537"/>
  <c r="R84" i="537" s="1"/>
  <c r="U84" i="537" s="1"/>
  <c r="I84" i="537"/>
  <c r="Z83" i="537"/>
  <c r="J83" i="537"/>
  <c r="I83" i="537"/>
  <c r="Z82" i="537"/>
  <c r="J82" i="537"/>
  <c r="I82" i="537"/>
  <c r="Q82" i="537" s="1"/>
  <c r="T82" i="537" s="1"/>
  <c r="Z81" i="537"/>
  <c r="J81" i="537"/>
  <c r="R81" i="537" s="1"/>
  <c r="U81" i="537" s="1"/>
  <c r="I81" i="537"/>
  <c r="Q81" i="537" s="1"/>
  <c r="T81" i="537" s="1"/>
  <c r="Z80" i="537"/>
  <c r="J80" i="537"/>
  <c r="R80" i="537" s="1"/>
  <c r="U80" i="537" s="1"/>
  <c r="I80" i="537"/>
  <c r="Z79" i="537"/>
  <c r="J79" i="537"/>
  <c r="I79" i="537"/>
  <c r="Z78" i="537"/>
  <c r="J78" i="537"/>
  <c r="I78" i="537"/>
  <c r="Q78" i="537" s="1"/>
  <c r="T78" i="537" s="1"/>
  <c r="Z77" i="537"/>
  <c r="J77" i="537"/>
  <c r="R77" i="537" s="1"/>
  <c r="U77" i="537" s="1"/>
  <c r="I77" i="537"/>
  <c r="Q77" i="537" s="1"/>
  <c r="T77" i="537" s="1"/>
  <c r="Z76" i="537"/>
  <c r="J76" i="537"/>
  <c r="R76" i="537" s="1"/>
  <c r="U76" i="537" s="1"/>
  <c r="I76" i="537"/>
  <c r="Z75" i="537"/>
  <c r="J75" i="537"/>
  <c r="I75" i="537"/>
  <c r="Z74" i="537"/>
  <c r="J74" i="537"/>
  <c r="I74" i="537"/>
  <c r="Q74" i="537" s="1"/>
  <c r="T74" i="537" s="1"/>
  <c r="Z73" i="537"/>
  <c r="J73" i="537"/>
  <c r="R73" i="537" s="1"/>
  <c r="U73" i="537" s="1"/>
  <c r="I73" i="537"/>
  <c r="Q73" i="537" s="1"/>
  <c r="T73" i="537" s="1"/>
  <c r="Z72" i="537"/>
  <c r="J72" i="537"/>
  <c r="R72" i="537" s="1"/>
  <c r="U72" i="537" s="1"/>
  <c r="I72" i="537"/>
  <c r="Z71" i="537"/>
  <c r="J71" i="537"/>
  <c r="I71" i="537"/>
  <c r="Z70" i="537"/>
  <c r="J70" i="537"/>
  <c r="I70" i="537"/>
  <c r="Q70" i="537" s="1"/>
  <c r="T70" i="537" s="1"/>
  <c r="Z69" i="537"/>
  <c r="J69" i="537"/>
  <c r="R69" i="537" s="1"/>
  <c r="U69" i="537" s="1"/>
  <c r="I69" i="537"/>
  <c r="Q69" i="537" s="1"/>
  <c r="T69" i="537" s="1"/>
  <c r="Z68" i="537"/>
  <c r="J68" i="537"/>
  <c r="R68" i="537" s="1"/>
  <c r="U68" i="537" s="1"/>
  <c r="I68" i="537"/>
  <c r="Z67" i="537"/>
  <c r="J67" i="537"/>
  <c r="I67" i="537"/>
  <c r="Z66" i="537"/>
  <c r="J66" i="537"/>
  <c r="I66" i="537"/>
  <c r="Q66" i="537" s="1"/>
  <c r="T66" i="537" s="1"/>
  <c r="Z65" i="537"/>
  <c r="J65" i="537"/>
  <c r="R65" i="537" s="1"/>
  <c r="U65" i="537" s="1"/>
  <c r="I65" i="537"/>
  <c r="Q65" i="537" s="1"/>
  <c r="T65" i="537" s="1"/>
  <c r="Z64" i="537"/>
  <c r="J64" i="537"/>
  <c r="R64" i="537" s="1"/>
  <c r="U64" i="537" s="1"/>
  <c r="I64" i="537"/>
  <c r="Z63" i="537"/>
  <c r="J63" i="537"/>
  <c r="I63" i="537"/>
  <c r="Z62" i="537"/>
  <c r="J62" i="537"/>
  <c r="I62" i="537"/>
  <c r="Q62" i="537" s="1"/>
  <c r="T62" i="537" s="1"/>
  <c r="Z61" i="537"/>
  <c r="J61" i="537"/>
  <c r="R61" i="537" s="1"/>
  <c r="U61" i="537" s="1"/>
  <c r="I61" i="537"/>
  <c r="Q61" i="537" s="1"/>
  <c r="T61" i="537" s="1"/>
  <c r="Z60" i="537"/>
  <c r="J60" i="537"/>
  <c r="R60" i="537" s="1"/>
  <c r="U60" i="537" s="1"/>
  <c r="I60" i="537"/>
  <c r="Z59" i="537"/>
  <c r="J59" i="537"/>
  <c r="I59" i="537"/>
  <c r="Z58" i="537"/>
  <c r="J58" i="537"/>
  <c r="I58" i="537"/>
  <c r="Q58" i="537" s="1"/>
  <c r="T58" i="537" s="1"/>
  <c r="Z57" i="537"/>
  <c r="J57" i="537"/>
  <c r="R57" i="537" s="1"/>
  <c r="U57" i="537" s="1"/>
  <c r="I57" i="537"/>
  <c r="Q57" i="537" s="1"/>
  <c r="T57" i="537" s="1"/>
  <c r="Z56" i="537"/>
  <c r="J56" i="537"/>
  <c r="R56" i="537" s="1"/>
  <c r="U56" i="537" s="1"/>
  <c r="I56" i="537"/>
  <c r="Z55" i="537"/>
  <c r="J55" i="537"/>
  <c r="I55" i="537"/>
  <c r="Z54" i="537"/>
  <c r="J54" i="537"/>
  <c r="I54" i="537"/>
  <c r="Q54" i="537" s="1"/>
  <c r="T54" i="537" s="1"/>
  <c r="Z53" i="537"/>
  <c r="J53" i="537"/>
  <c r="R53" i="537" s="1"/>
  <c r="U53" i="537" s="1"/>
  <c r="I53" i="537"/>
  <c r="Q53" i="537" s="1"/>
  <c r="T53" i="537" s="1"/>
  <c r="Z52" i="537"/>
  <c r="J52" i="537"/>
  <c r="R52" i="537" s="1"/>
  <c r="U52" i="537" s="1"/>
  <c r="I52" i="537"/>
  <c r="Z51" i="537"/>
  <c r="J51" i="537"/>
  <c r="I51" i="537"/>
  <c r="Q51" i="537" s="1"/>
  <c r="T51" i="537" s="1"/>
  <c r="Z50" i="537"/>
  <c r="J50" i="537"/>
  <c r="I50" i="537"/>
  <c r="Q50" i="537" s="1"/>
  <c r="T50" i="537" s="1"/>
  <c r="Z49" i="537"/>
  <c r="J49" i="537"/>
  <c r="R49" i="537" s="1"/>
  <c r="U49" i="537" s="1"/>
  <c r="I49" i="537"/>
  <c r="Q49" i="537" s="1"/>
  <c r="T49" i="537" s="1"/>
  <c r="Z48" i="537"/>
  <c r="J48" i="537"/>
  <c r="R48" i="537" s="1"/>
  <c r="U48" i="537" s="1"/>
  <c r="I48" i="537"/>
  <c r="Z47" i="537"/>
  <c r="J47" i="537"/>
  <c r="I47" i="537"/>
  <c r="Q47" i="537" s="1"/>
  <c r="T47" i="537" s="1"/>
  <c r="Z46" i="537"/>
  <c r="J46" i="537"/>
  <c r="I46" i="537"/>
  <c r="Q46" i="537" s="1"/>
  <c r="T46" i="537" s="1"/>
  <c r="Z45" i="537"/>
  <c r="J45" i="537"/>
  <c r="R45" i="537" s="1"/>
  <c r="U45" i="537" s="1"/>
  <c r="I45" i="537"/>
  <c r="Q45" i="537" s="1"/>
  <c r="T45" i="537" s="1"/>
  <c r="Z44" i="537"/>
  <c r="J44" i="537"/>
  <c r="R44" i="537" s="1"/>
  <c r="U44" i="537" s="1"/>
  <c r="I44" i="537"/>
  <c r="Z43" i="537"/>
  <c r="J43" i="537"/>
  <c r="I43" i="537"/>
  <c r="Q43" i="537" s="1"/>
  <c r="T43" i="537" s="1"/>
  <c r="Z42" i="537"/>
  <c r="J42" i="537"/>
  <c r="I42" i="537"/>
  <c r="Q42" i="537" s="1"/>
  <c r="T42" i="537" s="1"/>
  <c r="Z41" i="537"/>
  <c r="J41" i="537"/>
  <c r="R41" i="537" s="1"/>
  <c r="U41" i="537" s="1"/>
  <c r="I41" i="537"/>
  <c r="Q41" i="537" s="1"/>
  <c r="T41" i="537" s="1"/>
  <c r="Z40" i="537"/>
  <c r="J40" i="537"/>
  <c r="R40" i="537" s="1"/>
  <c r="U40" i="537" s="1"/>
  <c r="I40" i="537"/>
  <c r="Z39" i="537"/>
  <c r="J39" i="537"/>
  <c r="I39" i="537"/>
  <c r="Q39" i="537" s="1"/>
  <c r="T39" i="537" s="1"/>
  <c r="Z38" i="537"/>
  <c r="J38" i="537"/>
  <c r="I38" i="537"/>
  <c r="Q38" i="537" s="1"/>
  <c r="T38" i="537" s="1"/>
  <c r="Z37" i="537"/>
  <c r="J37" i="537"/>
  <c r="R37" i="537" s="1"/>
  <c r="U37" i="537" s="1"/>
  <c r="I37" i="537"/>
  <c r="Q37" i="537" s="1"/>
  <c r="T37" i="537" s="1"/>
  <c r="Z36" i="537"/>
  <c r="J36" i="537"/>
  <c r="R36" i="537" s="1"/>
  <c r="U36" i="537" s="1"/>
  <c r="I36" i="537"/>
  <c r="Z35" i="537"/>
  <c r="J35" i="537"/>
  <c r="I35" i="537"/>
  <c r="Q35" i="537" s="1"/>
  <c r="T35" i="537" s="1"/>
  <c r="Z34" i="537"/>
  <c r="J34" i="537"/>
  <c r="I34" i="537"/>
  <c r="Q34" i="537" s="1"/>
  <c r="T34" i="537" s="1"/>
  <c r="Z33" i="537"/>
  <c r="J33" i="537"/>
  <c r="R33" i="537" s="1"/>
  <c r="U33" i="537" s="1"/>
  <c r="I33" i="537"/>
  <c r="Q33" i="537" s="1"/>
  <c r="T33" i="537" s="1"/>
  <c r="Z32" i="537"/>
  <c r="J32" i="537"/>
  <c r="R32" i="537" s="1"/>
  <c r="U32" i="537" s="1"/>
  <c r="I32" i="537"/>
  <c r="Z31" i="537"/>
  <c r="J31" i="537"/>
  <c r="I31" i="537"/>
  <c r="Q31" i="537" s="1"/>
  <c r="T31" i="537" s="1"/>
  <c r="Z30" i="537"/>
  <c r="J30" i="537"/>
  <c r="I30" i="537"/>
  <c r="Q30" i="537" s="1"/>
  <c r="T30" i="537" s="1"/>
  <c r="Z29" i="537"/>
  <c r="J29" i="537"/>
  <c r="R29" i="537" s="1"/>
  <c r="U29" i="537" s="1"/>
  <c r="I29" i="537"/>
  <c r="Q29" i="537" s="1"/>
  <c r="T29" i="537" s="1"/>
  <c r="Z28" i="537"/>
  <c r="J28" i="537"/>
  <c r="R28" i="537" s="1"/>
  <c r="U28" i="537" s="1"/>
  <c r="I28" i="537"/>
  <c r="Z27" i="537"/>
  <c r="J27" i="537"/>
  <c r="I27" i="537"/>
  <c r="Q27" i="537" s="1"/>
  <c r="T27" i="537" s="1"/>
  <c r="Z26" i="537"/>
  <c r="J26" i="537"/>
  <c r="I26" i="537"/>
  <c r="Q26" i="537" s="1"/>
  <c r="T26" i="537" s="1"/>
  <c r="Z25" i="537"/>
  <c r="J25" i="537"/>
  <c r="R25" i="537" s="1"/>
  <c r="U25" i="537" s="1"/>
  <c r="I25" i="537"/>
  <c r="Q25" i="537" s="1"/>
  <c r="T25" i="537" s="1"/>
  <c r="Z24" i="537"/>
  <c r="J24" i="537"/>
  <c r="R24" i="537" s="1"/>
  <c r="U24" i="537" s="1"/>
  <c r="I24" i="537"/>
  <c r="Z23" i="537"/>
  <c r="J23" i="537"/>
  <c r="I23" i="537"/>
  <c r="Q23" i="537" s="1"/>
  <c r="T23" i="537" s="1"/>
  <c r="Z22" i="537"/>
  <c r="J22" i="537"/>
  <c r="I22" i="537"/>
  <c r="Q22" i="537" s="1"/>
  <c r="T22" i="537" s="1"/>
  <c r="Z21" i="537"/>
  <c r="J21" i="537"/>
  <c r="R21" i="537" s="1"/>
  <c r="U21" i="537" s="1"/>
  <c r="I21" i="537"/>
  <c r="Q21" i="537" s="1"/>
  <c r="T21" i="537" s="1"/>
  <c r="J20" i="537"/>
  <c r="R20" i="537" s="1"/>
  <c r="U20" i="537" s="1"/>
  <c r="I20" i="537"/>
  <c r="J10" i="537"/>
  <c r="R9" i="537"/>
  <c r="J9" i="537"/>
  <c r="J11" i="537" s="1"/>
  <c r="R8" i="537"/>
  <c r="J7" i="537"/>
  <c r="J6" i="537"/>
  <c r="J4" i="537"/>
  <c r="Q149" i="537" s="1"/>
  <c r="T149" i="537" s="1"/>
  <c r="W149" i="537" s="1"/>
  <c r="J3" i="537"/>
  <c r="R82" i="537" s="1"/>
  <c r="U82" i="537" s="1"/>
  <c r="J155" i="536"/>
  <c r="I157" i="536" s="1"/>
  <c r="J157" i="536" s="1"/>
  <c r="I159" i="536" s="1"/>
  <c r="J159" i="536" s="1"/>
  <c r="I161" i="536" s="1"/>
  <c r="J161" i="536" s="1"/>
  <c r="I163" i="536" s="1"/>
  <c r="J163" i="536" s="1"/>
  <c r="I165" i="536" s="1"/>
  <c r="J165" i="536" s="1"/>
  <c r="Z149" i="536"/>
  <c r="J149" i="536"/>
  <c r="I149" i="536"/>
  <c r="Z148" i="536"/>
  <c r="J148" i="536"/>
  <c r="I148" i="536"/>
  <c r="Z147" i="536"/>
  <c r="J147" i="536"/>
  <c r="I147" i="536"/>
  <c r="Z146" i="536"/>
  <c r="J146" i="536"/>
  <c r="I146" i="536"/>
  <c r="Z145" i="536"/>
  <c r="J145" i="536"/>
  <c r="I145" i="536"/>
  <c r="Z144" i="536"/>
  <c r="J144" i="536"/>
  <c r="I144" i="536"/>
  <c r="Z143" i="536"/>
  <c r="J143" i="536"/>
  <c r="I143" i="536"/>
  <c r="Z142" i="536"/>
  <c r="J142" i="536"/>
  <c r="I142" i="536"/>
  <c r="Z141" i="536"/>
  <c r="J141" i="536"/>
  <c r="I141" i="536"/>
  <c r="Z140" i="536"/>
  <c r="J140" i="536"/>
  <c r="I140" i="536"/>
  <c r="Z139" i="536"/>
  <c r="J139" i="536"/>
  <c r="I139" i="536"/>
  <c r="Z138" i="536"/>
  <c r="J138" i="536"/>
  <c r="I138" i="536"/>
  <c r="Z137" i="536"/>
  <c r="J137" i="536"/>
  <c r="I137" i="536"/>
  <c r="Z136" i="536"/>
  <c r="J136" i="536"/>
  <c r="I136" i="536"/>
  <c r="Z135" i="536"/>
  <c r="J135" i="536"/>
  <c r="R135" i="536" s="1"/>
  <c r="U135" i="536" s="1"/>
  <c r="I135" i="536"/>
  <c r="Z134" i="536"/>
  <c r="J134" i="536"/>
  <c r="R134" i="536" s="1"/>
  <c r="U134" i="536" s="1"/>
  <c r="I134" i="536"/>
  <c r="Z133" i="536"/>
  <c r="J133" i="536"/>
  <c r="R133" i="536" s="1"/>
  <c r="U133" i="536" s="1"/>
  <c r="I133" i="536"/>
  <c r="Z132" i="536"/>
  <c r="J132" i="536"/>
  <c r="R132" i="536" s="1"/>
  <c r="U132" i="536" s="1"/>
  <c r="I132" i="536"/>
  <c r="Z131" i="536"/>
  <c r="J131" i="536"/>
  <c r="R131" i="536" s="1"/>
  <c r="U131" i="536" s="1"/>
  <c r="I131" i="536"/>
  <c r="Z130" i="536"/>
  <c r="J130" i="536"/>
  <c r="R130" i="536" s="1"/>
  <c r="U130" i="536" s="1"/>
  <c r="I130" i="536"/>
  <c r="Z129" i="536"/>
  <c r="J129" i="536"/>
  <c r="R129" i="536" s="1"/>
  <c r="U129" i="536" s="1"/>
  <c r="I129" i="536"/>
  <c r="Z128" i="536"/>
  <c r="J128" i="536"/>
  <c r="R128" i="536" s="1"/>
  <c r="U128" i="536" s="1"/>
  <c r="I128" i="536"/>
  <c r="Z127" i="536"/>
  <c r="J127" i="536"/>
  <c r="R127" i="536" s="1"/>
  <c r="U127" i="536" s="1"/>
  <c r="I127" i="536"/>
  <c r="Z126" i="536"/>
  <c r="J126" i="536"/>
  <c r="R126" i="536" s="1"/>
  <c r="U126" i="536" s="1"/>
  <c r="I126" i="536"/>
  <c r="Z125" i="536"/>
  <c r="J125" i="536"/>
  <c r="R125" i="536" s="1"/>
  <c r="U125" i="536" s="1"/>
  <c r="I125" i="536"/>
  <c r="Z124" i="536"/>
  <c r="J124" i="536"/>
  <c r="R124" i="536" s="1"/>
  <c r="U124" i="536" s="1"/>
  <c r="I124" i="536"/>
  <c r="Z123" i="536"/>
  <c r="J123" i="536"/>
  <c r="R123" i="536" s="1"/>
  <c r="U123" i="536" s="1"/>
  <c r="I123" i="536"/>
  <c r="Z122" i="536"/>
  <c r="J122" i="536"/>
  <c r="R122" i="536" s="1"/>
  <c r="U122" i="536" s="1"/>
  <c r="I122" i="536"/>
  <c r="Z121" i="536"/>
  <c r="J121" i="536"/>
  <c r="R121" i="536" s="1"/>
  <c r="U121" i="536" s="1"/>
  <c r="I121" i="536"/>
  <c r="Z120" i="536"/>
  <c r="J120" i="536"/>
  <c r="R120" i="536" s="1"/>
  <c r="U120" i="536" s="1"/>
  <c r="I120" i="536"/>
  <c r="Z119" i="536"/>
  <c r="J119" i="536"/>
  <c r="R119" i="536" s="1"/>
  <c r="U119" i="536" s="1"/>
  <c r="I119" i="536"/>
  <c r="Z118" i="536"/>
  <c r="J118" i="536"/>
  <c r="R118" i="536" s="1"/>
  <c r="U118" i="536" s="1"/>
  <c r="I118" i="536"/>
  <c r="Z117" i="536"/>
  <c r="J117" i="536"/>
  <c r="R117" i="536" s="1"/>
  <c r="U117" i="536" s="1"/>
  <c r="I117" i="536"/>
  <c r="Z116" i="536"/>
  <c r="J116" i="536"/>
  <c r="R116" i="536" s="1"/>
  <c r="U116" i="536" s="1"/>
  <c r="I116" i="536"/>
  <c r="Z115" i="536"/>
  <c r="J115" i="536"/>
  <c r="R115" i="536" s="1"/>
  <c r="U115" i="536" s="1"/>
  <c r="I115" i="536"/>
  <c r="Z114" i="536"/>
  <c r="J114" i="536"/>
  <c r="R114" i="536" s="1"/>
  <c r="U114" i="536" s="1"/>
  <c r="I114" i="536"/>
  <c r="Z113" i="536"/>
  <c r="J113" i="536"/>
  <c r="R113" i="536" s="1"/>
  <c r="U113" i="536" s="1"/>
  <c r="I113" i="536"/>
  <c r="Z112" i="536"/>
  <c r="J112" i="536"/>
  <c r="R112" i="536" s="1"/>
  <c r="U112" i="536" s="1"/>
  <c r="I112" i="536"/>
  <c r="Z111" i="536"/>
  <c r="J111" i="536"/>
  <c r="R111" i="536" s="1"/>
  <c r="U111" i="536" s="1"/>
  <c r="I111" i="536"/>
  <c r="Z110" i="536"/>
  <c r="J110" i="536"/>
  <c r="R110" i="536" s="1"/>
  <c r="U110" i="536" s="1"/>
  <c r="I110" i="536"/>
  <c r="Z109" i="536"/>
  <c r="J109" i="536"/>
  <c r="R109" i="536" s="1"/>
  <c r="U109" i="536" s="1"/>
  <c r="I109" i="536"/>
  <c r="Z108" i="536"/>
  <c r="J108" i="536"/>
  <c r="R108" i="536" s="1"/>
  <c r="U108" i="536" s="1"/>
  <c r="I108" i="536"/>
  <c r="Z107" i="536"/>
  <c r="J107" i="536"/>
  <c r="R107" i="536" s="1"/>
  <c r="U107" i="536" s="1"/>
  <c r="I107" i="536"/>
  <c r="Z106" i="536"/>
  <c r="J106" i="536"/>
  <c r="R106" i="536" s="1"/>
  <c r="U106" i="536" s="1"/>
  <c r="I106" i="536"/>
  <c r="Z105" i="536"/>
  <c r="J105" i="536"/>
  <c r="R105" i="536" s="1"/>
  <c r="U105" i="536" s="1"/>
  <c r="I105" i="536"/>
  <c r="Z104" i="536"/>
  <c r="J104" i="536"/>
  <c r="R104" i="536" s="1"/>
  <c r="U104" i="536" s="1"/>
  <c r="I104" i="536"/>
  <c r="Z103" i="536"/>
  <c r="J103" i="536"/>
  <c r="R103" i="536" s="1"/>
  <c r="U103" i="536" s="1"/>
  <c r="I103" i="536"/>
  <c r="Z102" i="536"/>
  <c r="J102" i="536"/>
  <c r="R102" i="536" s="1"/>
  <c r="U102" i="536" s="1"/>
  <c r="I102" i="536"/>
  <c r="Z101" i="536"/>
  <c r="J101" i="536"/>
  <c r="R101" i="536" s="1"/>
  <c r="U101" i="536" s="1"/>
  <c r="I101" i="536"/>
  <c r="Z100" i="536"/>
  <c r="J100" i="536"/>
  <c r="R100" i="536" s="1"/>
  <c r="U100" i="536" s="1"/>
  <c r="I100" i="536"/>
  <c r="Z99" i="536"/>
  <c r="J99" i="536"/>
  <c r="R99" i="536" s="1"/>
  <c r="U99" i="536" s="1"/>
  <c r="I99" i="536"/>
  <c r="Z98" i="536"/>
  <c r="J98" i="536"/>
  <c r="R98" i="536" s="1"/>
  <c r="U98" i="536" s="1"/>
  <c r="I98" i="536"/>
  <c r="Z97" i="536"/>
  <c r="J97" i="536"/>
  <c r="R97" i="536" s="1"/>
  <c r="U97" i="536" s="1"/>
  <c r="I97" i="536"/>
  <c r="Z96" i="536"/>
  <c r="J96" i="536"/>
  <c r="R96" i="536" s="1"/>
  <c r="U96" i="536" s="1"/>
  <c r="I96" i="536"/>
  <c r="Z95" i="536"/>
  <c r="J95" i="536"/>
  <c r="R95" i="536" s="1"/>
  <c r="U95" i="536" s="1"/>
  <c r="I95" i="536"/>
  <c r="Z94" i="536"/>
  <c r="J94" i="536"/>
  <c r="R94" i="536" s="1"/>
  <c r="U94" i="536" s="1"/>
  <c r="I94" i="536"/>
  <c r="Z93" i="536"/>
  <c r="J93" i="536"/>
  <c r="R93" i="536" s="1"/>
  <c r="U93" i="536" s="1"/>
  <c r="I93" i="536"/>
  <c r="Z92" i="536"/>
  <c r="J92" i="536"/>
  <c r="R92" i="536" s="1"/>
  <c r="U92" i="536" s="1"/>
  <c r="I92" i="536"/>
  <c r="Z91" i="536"/>
  <c r="J91" i="536"/>
  <c r="R91" i="536" s="1"/>
  <c r="U91" i="536" s="1"/>
  <c r="I91" i="536"/>
  <c r="Z90" i="536"/>
  <c r="J90" i="536"/>
  <c r="R90" i="536" s="1"/>
  <c r="U90" i="536" s="1"/>
  <c r="I90" i="536"/>
  <c r="Z89" i="536"/>
  <c r="J89" i="536"/>
  <c r="R89" i="536" s="1"/>
  <c r="U89" i="536" s="1"/>
  <c r="I89" i="536"/>
  <c r="Z88" i="536"/>
  <c r="J88" i="536"/>
  <c r="R88" i="536" s="1"/>
  <c r="U88" i="536" s="1"/>
  <c r="I88" i="536"/>
  <c r="Z87" i="536"/>
  <c r="J87" i="536"/>
  <c r="R87" i="536" s="1"/>
  <c r="U87" i="536" s="1"/>
  <c r="I87" i="536"/>
  <c r="Z86" i="536"/>
  <c r="J86" i="536"/>
  <c r="R86" i="536" s="1"/>
  <c r="U86" i="536" s="1"/>
  <c r="I86" i="536"/>
  <c r="Z85" i="536"/>
  <c r="J85" i="536"/>
  <c r="R85" i="536" s="1"/>
  <c r="U85" i="536" s="1"/>
  <c r="I85" i="536"/>
  <c r="Z84" i="536"/>
  <c r="J84" i="536"/>
  <c r="R84" i="536" s="1"/>
  <c r="U84" i="536" s="1"/>
  <c r="I84" i="536"/>
  <c r="Z83" i="536"/>
  <c r="J83" i="536"/>
  <c r="I83" i="536"/>
  <c r="Z82" i="536"/>
  <c r="J82" i="536"/>
  <c r="I82" i="536"/>
  <c r="Q82" i="536" s="1"/>
  <c r="T82" i="536" s="1"/>
  <c r="Z81" i="536"/>
  <c r="J81" i="536"/>
  <c r="R81" i="536" s="1"/>
  <c r="U81" i="536" s="1"/>
  <c r="I81" i="536"/>
  <c r="Z80" i="536"/>
  <c r="J80" i="536"/>
  <c r="R80" i="536" s="1"/>
  <c r="U80" i="536" s="1"/>
  <c r="I80" i="536"/>
  <c r="Z79" i="536"/>
  <c r="J79" i="536"/>
  <c r="I79" i="536"/>
  <c r="Z78" i="536"/>
  <c r="J78" i="536"/>
  <c r="I78" i="536"/>
  <c r="Q78" i="536" s="1"/>
  <c r="T78" i="536" s="1"/>
  <c r="Z77" i="536"/>
  <c r="J77" i="536"/>
  <c r="R77" i="536" s="1"/>
  <c r="U77" i="536" s="1"/>
  <c r="I77" i="536"/>
  <c r="Z76" i="536"/>
  <c r="J76" i="536"/>
  <c r="R76" i="536" s="1"/>
  <c r="U76" i="536" s="1"/>
  <c r="I76" i="536"/>
  <c r="Z75" i="536"/>
  <c r="J75" i="536"/>
  <c r="I75" i="536"/>
  <c r="Z74" i="536"/>
  <c r="J74" i="536"/>
  <c r="I74" i="536"/>
  <c r="Q74" i="536" s="1"/>
  <c r="T74" i="536" s="1"/>
  <c r="Z73" i="536"/>
  <c r="J73" i="536"/>
  <c r="R73" i="536" s="1"/>
  <c r="U73" i="536" s="1"/>
  <c r="I73" i="536"/>
  <c r="Z72" i="536"/>
  <c r="J72" i="536"/>
  <c r="R72" i="536" s="1"/>
  <c r="U72" i="536" s="1"/>
  <c r="I72" i="536"/>
  <c r="Z71" i="536"/>
  <c r="J71" i="536"/>
  <c r="I71" i="536"/>
  <c r="Z70" i="536"/>
  <c r="J70" i="536"/>
  <c r="I70" i="536"/>
  <c r="Q70" i="536" s="1"/>
  <c r="T70" i="536" s="1"/>
  <c r="Z69" i="536"/>
  <c r="J69" i="536"/>
  <c r="R69" i="536" s="1"/>
  <c r="U69" i="536" s="1"/>
  <c r="I69" i="536"/>
  <c r="Z68" i="536"/>
  <c r="J68" i="536"/>
  <c r="R68" i="536" s="1"/>
  <c r="U68" i="536" s="1"/>
  <c r="I68" i="536"/>
  <c r="Z67" i="536"/>
  <c r="J67" i="536"/>
  <c r="I67" i="536"/>
  <c r="Z66" i="536"/>
  <c r="J66" i="536"/>
  <c r="I66" i="536"/>
  <c r="Q66" i="536" s="1"/>
  <c r="T66" i="536" s="1"/>
  <c r="Z65" i="536"/>
  <c r="J65" i="536"/>
  <c r="R65" i="536" s="1"/>
  <c r="U65" i="536" s="1"/>
  <c r="I65" i="536"/>
  <c r="Z64" i="536"/>
  <c r="J64" i="536"/>
  <c r="R64" i="536" s="1"/>
  <c r="U64" i="536" s="1"/>
  <c r="I64" i="536"/>
  <c r="Z63" i="536"/>
  <c r="J63" i="536"/>
  <c r="I63" i="536"/>
  <c r="Z62" i="536"/>
  <c r="J62" i="536"/>
  <c r="I62" i="536"/>
  <c r="Q62" i="536" s="1"/>
  <c r="T62" i="536" s="1"/>
  <c r="Z61" i="536"/>
  <c r="J61" i="536"/>
  <c r="R61" i="536" s="1"/>
  <c r="U61" i="536" s="1"/>
  <c r="I61" i="536"/>
  <c r="Z60" i="536"/>
  <c r="J60" i="536"/>
  <c r="R60" i="536" s="1"/>
  <c r="U60" i="536" s="1"/>
  <c r="I60" i="536"/>
  <c r="Z59" i="536"/>
  <c r="J59" i="536"/>
  <c r="I59" i="536"/>
  <c r="Z58" i="536"/>
  <c r="J58" i="536"/>
  <c r="I58" i="536"/>
  <c r="Q58" i="536" s="1"/>
  <c r="T58" i="536" s="1"/>
  <c r="Z57" i="536"/>
  <c r="J57" i="536"/>
  <c r="R57" i="536" s="1"/>
  <c r="U57" i="536" s="1"/>
  <c r="I57" i="536"/>
  <c r="Z56" i="536"/>
  <c r="J56" i="536"/>
  <c r="R56" i="536" s="1"/>
  <c r="U56" i="536" s="1"/>
  <c r="I56" i="536"/>
  <c r="Z55" i="536"/>
  <c r="J55" i="536"/>
  <c r="I55" i="536"/>
  <c r="Z54" i="536"/>
  <c r="J54" i="536"/>
  <c r="I54" i="536"/>
  <c r="Q54" i="536" s="1"/>
  <c r="T54" i="536" s="1"/>
  <c r="Z53" i="536"/>
  <c r="J53" i="536"/>
  <c r="R53" i="536" s="1"/>
  <c r="U53" i="536" s="1"/>
  <c r="I53" i="536"/>
  <c r="Z52" i="536"/>
  <c r="J52" i="536"/>
  <c r="R52" i="536" s="1"/>
  <c r="U52" i="536" s="1"/>
  <c r="I52" i="536"/>
  <c r="Z51" i="536"/>
  <c r="J51" i="536"/>
  <c r="I51" i="536"/>
  <c r="Z50" i="536"/>
  <c r="J50" i="536"/>
  <c r="I50" i="536"/>
  <c r="Q50" i="536" s="1"/>
  <c r="T50" i="536" s="1"/>
  <c r="Z49" i="536"/>
  <c r="J49" i="536"/>
  <c r="R49" i="536" s="1"/>
  <c r="U49" i="536" s="1"/>
  <c r="I49" i="536"/>
  <c r="Z48" i="536"/>
  <c r="J48" i="536"/>
  <c r="R48" i="536" s="1"/>
  <c r="U48" i="536" s="1"/>
  <c r="I48" i="536"/>
  <c r="Z47" i="536"/>
  <c r="J47" i="536"/>
  <c r="I47" i="536"/>
  <c r="Z46" i="536"/>
  <c r="J46" i="536"/>
  <c r="I46" i="536"/>
  <c r="Q46" i="536" s="1"/>
  <c r="T46" i="536" s="1"/>
  <c r="Z45" i="536"/>
  <c r="J45" i="536"/>
  <c r="R45" i="536" s="1"/>
  <c r="U45" i="536" s="1"/>
  <c r="I45" i="536"/>
  <c r="Z44" i="536"/>
  <c r="J44" i="536"/>
  <c r="R44" i="536" s="1"/>
  <c r="U44" i="536" s="1"/>
  <c r="I44" i="536"/>
  <c r="Z43" i="536"/>
  <c r="J43" i="536"/>
  <c r="I43" i="536"/>
  <c r="Z42" i="536"/>
  <c r="J42" i="536"/>
  <c r="I42" i="536"/>
  <c r="Q42" i="536" s="1"/>
  <c r="T42" i="536" s="1"/>
  <c r="Z41" i="536"/>
  <c r="J41" i="536"/>
  <c r="R41" i="536" s="1"/>
  <c r="U41" i="536" s="1"/>
  <c r="I41" i="536"/>
  <c r="Z40" i="536"/>
  <c r="J40" i="536"/>
  <c r="R40" i="536" s="1"/>
  <c r="U40" i="536" s="1"/>
  <c r="I40" i="536"/>
  <c r="Z39" i="536"/>
  <c r="J39" i="536"/>
  <c r="I39" i="536"/>
  <c r="Z38" i="536"/>
  <c r="J38" i="536"/>
  <c r="I38" i="536"/>
  <c r="Q38" i="536" s="1"/>
  <c r="T38" i="536" s="1"/>
  <c r="Z37" i="536"/>
  <c r="J37" i="536"/>
  <c r="R37" i="536" s="1"/>
  <c r="U37" i="536" s="1"/>
  <c r="I37" i="536"/>
  <c r="Z36" i="536"/>
  <c r="J36" i="536"/>
  <c r="R36" i="536" s="1"/>
  <c r="U36" i="536" s="1"/>
  <c r="I36" i="536"/>
  <c r="Z35" i="536"/>
  <c r="J35" i="536"/>
  <c r="I35" i="536"/>
  <c r="Z34" i="536"/>
  <c r="J34" i="536"/>
  <c r="I34" i="536"/>
  <c r="Q34" i="536" s="1"/>
  <c r="T34" i="536" s="1"/>
  <c r="Z33" i="536"/>
  <c r="J33" i="536"/>
  <c r="R33" i="536" s="1"/>
  <c r="U33" i="536" s="1"/>
  <c r="I33" i="536"/>
  <c r="Z32" i="536"/>
  <c r="J32" i="536"/>
  <c r="R32" i="536" s="1"/>
  <c r="U32" i="536" s="1"/>
  <c r="I32" i="536"/>
  <c r="Z31" i="536"/>
  <c r="J31" i="536"/>
  <c r="I31" i="536"/>
  <c r="Z30" i="536"/>
  <c r="J30" i="536"/>
  <c r="I30" i="536"/>
  <c r="Q30" i="536" s="1"/>
  <c r="T30" i="536" s="1"/>
  <c r="Z29" i="536"/>
  <c r="J29" i="536"/>
  <c r="R29" i="536" s="1"/>
  <c r="U29" i="536" s="1"/>
  <c r="I29" i="536"/>
  <c r="Z28" i="536"/>
  <c r="J28" i="536"/>
  <c r="R28" i="536" s="1"/>
  <c r="U28" i="536" s="1"/>
  <c r="I28" i="536"/>
  <c r="Z27" i="536"/>
  <c r="J27" i="536"/>
  <c r="I27" i="536"/>
  <c r="Z26" i="536"/>
  <c r="J26" i="536"/>
  <c r="I26" i="536"/>
  <c r="Q26" i="536" s="1"/>
  <c r="T26" i="536" s="1"/>
  <c r="Z25" i="536"/>
  <c r="J25" i="536"/>
  <c r="R25" i="536" s="1"/>
  <c r="U25" i="536" s="1"/>
  <c r="I25" i="536"/>
  <c r="Z24" i="536"/>
  <c r="J24" i="536"/>
  <c r="R24" i="536" s="1"/>
  <c r="U24" i="536" s="1"/>
  <c r="I24" i="536"/>
  <c r="Z23" i="536"/>
  <c r="J23" i="536"/>
  <c r="I23" i="536"/>
  <c r="Z22" i="536"/>
  <c r="J22" i="536"/>
  <c r="I22" i="536"/>
  <c r="Q22" i="536" s="1"/>
  <c r="T22" i="536" s="1"/>
  <c r="Z21" i="536"/>
  <c r="J21" i="536"/>
  <c r="R21" i="536" s="1"/>
  <c r="U21" i="536" s="1"/>
  <c r="I21" i="536"/>
  <c r="AA20" i="536"/>
  <c r="N20" i="536" s="1"/>
  <c r="Z20" i="536"/>
  <c r="L20" i="536"/>
  <c r="J20" i="536"/>
  <c r="R20" i="536" s="1"/>
  <c r="U20" i="536" s="1"/>
  <c r="I20" i="536"/>
  <c r="M20" i="536" s="1"/>
  <c r="J10" i="536"/>
  <c r="R9" i="536"/>
  <c r="J9" i="536"/>
  <c r="J11" i="536" s="1"/>
  <c r="R8" i="536"/>
  <c r="J7" i="536"/>
  <c r="J6" i="536"/>
  <c r="J4" i="536"/>
  <c r="Q135" i="536" s="1"/>
  <c r="T135" i="536" s="1"/>
  <c r="W135" i="536" s="1"/>
  <c r="J3" i="536"/>
  <c r="R83" i="536" s="1"/>
  <c r="U83" i="536" s="1"/>
  <c r="J155" i="535"/>
  <c r="I157" i="535" s="1"/>
  <c r="J157" i="535" s="1"/>
  <c r="I159" i="535" s="1"/>
  <c r="Z149" i="535"/>
  <c r="J149" i="535"/>
  <c r="I149" i="535"/>
  <c r="Q149" i="535" s="1"/>
  <c r="T149" i="535" s="1"/>
  <c r="Z148" i="535"/>
  <c r="J148" i="535"/>
  <c r="I148" i="535"/>
  <c r="Q148" i="535" s="1"/>
  <c r="T148" i="535" s="1"/>
  <c r="Z147" i="535"/>
  <c r="J147" i="535"/>
  <c r="I147" i="535"/>
  <c r="Q147" i="535" s="1"/>
  <c r="T147" i="535" s="1"/>
  <c r="Z146" i="535"/>
  <c r="J146" i="535"/>
  <c r="I146" i="535"/>
  <c r="Q146" i="535" s="1"/>
  <c r="T146" i="535" s="1"/>
  <c r="Z145" i="535"/>
  <c r="J145" i="535"/>
  <c r="I145" i="535"/>
  <c r="Q145" i="535" s="1"/>
  <c r="T145" i="535" s="1"/>
  <c r="Z144" i="535"/>
  <c r="J144" i="535"/>
  <c r="I144" i="535"/>
  <c r="Q144" i="535" s="1"/>
  <c r="T144" i="535" s="1"/>
  <c r="Z143" i="535"/>
  <c r="J143" i="535"/>
  <c r="I143" i="535"/>
  <c r="Q143" i="535" s="1"/>
  <c r="T143" i="535" s="1"/>
  <c r="Z142" i="535"/>
  <c r="J142" i="535"/>
  <c r="I142" i="535"/>
  <c r="Q142" i="535" s="1"/>
  <c r="T142" i="535" s="1"/>
  <c r="Z141" i="535"/>
  <c r="J141" i="535"/>
  <c r="I141" i="535"/>
  <c r="Q141" i="535" s="1"/>
  <c r="T141" i="535" s="1"/>
  <c r="Z140" i="535"/>
  <c r="J140" i="535"/>
  <c r="I140" i="535"/>
  <c r="Q140" i="535" s="1"/>
  <c r="T140" i="535" s="1"/>
  <c r="Z139" i="535"/>
  <c r="J139" i="535"/>
  <c r="I139" i="535"/>
  <c r="Q139" i="535" s="1"/>
  <c r="T139" i="535" s="1"/>
  <c r="Z138" i="535"/>
  <c r="J138" i="535"/>
  <c r="I138" i="535"/>
  <c r="Q138" i="535" s="1"/>
  <c r="T138" i="535" s="1"/>
  <c r="Z137" i="535"/>
  <c r="J137" i="535"/>
  <c r="I137" i="535"/>
  <c r="Q137" i="535" s="1"/>
  <c r="T137" i="535" s="1"/>
  <c r="Z136" i="535"/>
  <c r="J136" i="535"/>
  <c r="I136" i="535"/>
  <c r="Q136" i="535" s="1"/>
  <c r="T136" i="535" s="1"/>
  <c r="Z135" i="535"/>
  <c r="J135" i="535"/>
  <c r="I135" i="535"/>
  <c r="Q135" i="535" s="1"/>
  <c r="T135" i="535" s="1"/>
  <c r="Z134" i="535"/>
  <c r="J134" i="535"/>
  <c r="I134" i="535"/>
  <c r="Q134" i="535" s="1"/>
  <c r="T134" i="535" s="1"/>
  <c r="Z133" i="535"/>
  <c r="J133" i="535"/>
  <c r="I133" i="535"/>
  <c r="Q133" i="535" s="1"/>
  <c r="T133" i="535" s="1"/>
  <c r="Z132" i="535"/>
  <c r="J132" i="535"/>
  <c r="I132" i="535"/>
  <c r="Q132" i="535" s="1"/>
  <c r="T132" i="535" s="1"/>
  <c r="Z131" i="535"/>
  <c r="J131" i="535"/>
  <c r="I131" i="535"/>
  <c r="Q131" i="535" s="1"/>
  <c r="T131" i="535" s="1"/>
  <c r="Z130" i="535"/>
  <c r="J130" i="535"/>
  <c r="I130" i="535"/>
  <c r="Q130" i="535" s="1"/>
  <c r="T130" i="535" s="1"/>
  <c r="Z129" i="535"/>
  <c r="J129" i="535"/>
  <c r="I129" i="535"/>
  <c r="Q129" i="535" s="1"/>
  <c r="T129" i="535" s="1"/>
  <c r="Z128" i="535"/>
  <c r="J128" i="535"/>
  <c r="I128" i="535"/>
  <c r="Q128" i="535" s="1"/>
  <c r="T128" i="535" s="1"/>
  <c r="Z127" i="535"/>
  <c r="J127" i="535"/>
  <c r="I127" i="535"/>
  <c r="Q127" i="535" s="1"/>
  <c r="T127" i="535" s="1"/>
  <c r="Z126" i="535"/>
  <c r="J126" i="535"/>
  <c r="I126" i="535"/>
  <c r="Q126" i="535" s="1"/>
  <c r="T126" i="535" s="1"/>
  <c r="Z125" i="535"/>
  <c r="J125" i="535"/>
  <c r="I125" i="535"/>
  <c r="Q125" i="535" s="1"/>
  <c r="T125" i="535" s="1"/>
  <c r="Z124" i="535"/>
  <c r="J124" i="535"/>
  <c r="I124" i="535"/>
  <c r="Q124" i="535" s="1"/>
  <c r="T124" i="535" s="1"/>
  <c r="Z123" i="535"/>
  <c r="J123" i="535"/>
  <c r="I123" i="535"/>
  <c r="Q123" i="535" s="1"/>
  <c r="T123" i="535" s="1"/>
  <c r="Z122" i="535"/>
  <c r="J122" i="535"/>
  <c r="I122" i="535"/>
  <c r="Q122" i="535" s="1"/>
  <c r="T122" i="535" s="1"/>
  <c r="Z121" i="535"/>
  <c r="J121" i="535"/>
  <c r="I121" i="535"/>
  <c r="Q121" i="535" s="1"/>
  <c r="T121" i="535" s="1"/>
  <c r="Z120" i="535"/>
  <c r="J120" i="535"/>
  <c r="I120" i="535"/>
  <c r="Q120" i="535" s="1"/>
  <c r="T120" i="535" s="1"/>
  <c r="Z119" i="535"/>
  <c r="J119" i="535"/>
  <c r="I119" i="535"/>
  <c r="Q119" i="535" s="1"/>
  <c r="T119" i="535" s="1"/>
  <c r="Z118" i="535"/>
  <c r="J118" i="535"/>
  <c r="I118" i="535"/>
  <c r="Q118" i="535" s="1"/>
  <c r="T118" i="535" s="1"/>
  <c r="Z117" i="535"/>
  <c r="J117" i="535"/>
  <c r="I117" i="535"/>
  <c r="Q117" i="535" s="1"/>
  <c r="T117" i="535" s="1"/>
  <c r="Z116" i="535"/>
  <c r="J116" i="535"/>
  <c r="I116" i="535"/>
  <c r="Q116" i="535" s="1"/>
  <c r="T116" i="535" s="1"/>
  <c r="Z115" i="535"/>
  <c r="J115" i="535"/>
  <c r="I115" i="535"/>
  <c r="Q115" i="535" s="1"/>
  <c r="T115" i="535" s="1"/>
  <c r="Z114" i="535"/>
  <c r="J114" i="535"/>
  <c r="I114" i="535"/>
  <c r="Q114" i="535" s="1"/>
  <c r="T114" i="535" s="1"/>
  <c r="Z113" i="535"/>
  <c r="J113" i="535"/>
  <c r="I113" i="535"/>
  <c r="Q113" i="535" s="1"/>
  <c r="T113" i="535" s="1"/>
  <c r="Z112" i="535"/>
  <c r="J112" i="535"/>
  <c r="I112" i="535"/>
  <c r="Q112" i="535" s="1"/>
  <c r="T112" i="535" s="1"/>
  <c r="Z111" i="535"/>
  <c r="J111" i="535"/>
  <c r="I111" i="535"/>
  <c r="Q111" i="535" s="1"/>
  <c r="T111" i="535" s="1"/>
  <c r="Z110" i="535"/>
  <c r="J110" i="535"/>
  <c r="I110" i="535"/>
  <c r="Q110" i="535" s="1"/>
  <c r="T110" i="535" s="1"/>
  <c r="Z109" i="535"/>
  <c r="J109" i="535"/>
  <c r="I109" i="535"/>
  <c r="Q109" i="535" s="1"/>
  <c r="T109" i="535" s="1"/>
  <c r="Z108" i="535"/>
  <c r="J108" i="535"/>
  <c r="I108" i="535"/>
  <c r="Q108" i="535" s="1"/>
  <c r="T108" i="535" s="1"/>
  <c r="Z107" i="535"/>
  <c r="J107" i="535"/>
  <c r="I107" i="535"/>
  <c r="Q107" i="535" s="1"/>
  <c r="T107" i="535" s="1"/>
  <c r="Z106" i="535"/>
  <c r="J106" i="535"/>
  <c r="I106" i="535"/>
  <c r="Q106" i="535" s="1"/>
  <c r="T106" i="535" s="1"/>
  <c r="Z105" i="535"/>
  <c r="J105" i="535"/>
  <c r="I105" i="535"/>
  <c r="Q105" i="535" s="1"/>
  <c r="T105" i="535" s="1"/>
  <c r="Z104" i="535"/>
  <c r="J104" i="535"/>
  <c r="I104" i="535"/>
  <c r="Q104" i="535" s="1"/>
  <c r="T104" i="535" s="1"/>
  <c r="Z103" i="535"/>
  <c r="J103" i="535"/>
  <c r="I103" i="535"/>
  <c r="Q103" i="535" s="1"/>
  <c r="T103" i="535" s="1"/>
  <c r="Z102" i="535"/>
  <c r="J102" i="535"/>
  <c r="I102" i="535"/>
  <c r="Q102" i="535" s="1"/>
  <c r="T102" i="535" s="1"/>
  <c r="Z101" i="535"/>
  <c r="J101" i="535"/>
  <c r="I101" i="535"/>
  <c r="Q101" i="535" s="1"/>
  <c r="T101" i="535" s="1"/>
  <c r="Z100" i="535"/>
  <c r="J100" i="535"/>
  <c r="I100" i="535"/>
  <c r="Q100" i="535" s="1"/>
  <c r="T100" i="535" s="1"/>
  <c r="Z99" i="535"/>
  <c r="J99" i="535"/>
  <c r="I99" i="535"/>
  <c r="Q99" i="535" s="1"/>
  <c r="T99" i="535" s="1"/>
  <c r="Z98" i="535"/>
  <c r="J98" i="535"/>
  <c r="I98" i="535"/>
  <c r="Q98" i="535" s="1"/>
  <c r="T98" i="535" s="1"/>
  <c r="Z97" i="535"/>
  <c r="J97" i="535"/>
  <c r="I97" i="535"/>
  <c r="Q97" i="535" s="1"/>
  <c r="T97" i="535" s="1"/>
  <c r="Z96" i="535"/>
  <c r="J96" i="535"/>
  <c r="I96" i="535"/>
  <c r="Q96" i="535" s="1"/>
  <c r="T96" i="535" s="1"/>
  <c r="Z95" i="535"/>
  <c r="J95" i="535"/>
  <c r="I95" i="535"/>
  <c r="Q95" i="535" s="1"/>
  <c r="T95" i="535" s="1"/>
  <c r="Z94" i="535"/>
  <c r="J94" i="535"/>
  <c r="I94" i="535"/>
  <c r="Q94" i="535" s="1"/>
  <c r="T94" i="535" s="1"/>
  <c r="Z93" i="535"/>
  <c r="J93" i="535"/>
  <c r="I93" i="535"/>
  <c r="Q93" i="535" s="1"/>
  <c r="T93" i="535" s="1"/>
  <c r="Z92" i="535"/>
  <c r="J92" i="535"/>
  <c r="I92" i="535"/>
  <c r="Q92" i="535" s="1"/>
  <c r="T92" i="535" s="1"/>
  <c r="Z91" i="535"/>
  <c r="J91" i="535"/>
  <c r="I91" i="535"/>
  <c r="Q91" i="535" s="1"/>
  <c r="T91" i="535" s="1"/>
  <c r="Z90" i="535"/>
  <c r="J90" i="535"/>
  <c r="I90" i="535"/>
  <c r="Q90" i="535" s="1"/>
  <c r="T90" i="535" s="1"/>
  <c r="Z89" i="535"/>
  <c r="J89" i="535"/>
  <c r="I89" i="535"/>
  <c r="Q89" i="535" s="1"/>
  <c r="T89" i="535" s="1"/>
  <c r="Z88" i="535"/>
  <c r="J88" i="535"/>
  <c r="I88" i="535"/>
  <c r="Q88" i="535" s="1"/>
  <c r="T88" i="535" s="1"/>
  <c r="Z87" i="535"/>
  <c r="J87" i="535"/>
  <c r="I87" i="535"/>
  <c r="Q87" i="535" s="1"/>
  <c r="T87" i="535" s="1"/>
  <c r="Z86" i="535"/>
  <c r="J86" i="535"/>
  <c r="I86" i="535"/>
  <c r="Q86" i="535" s="1"/>
  <c r="T86" i="535" s="1"/>
  <c r="J85" i="535"/>
  <c r="I85" i="535"/>
  <c r="Q85" i="535" s="1"/>
  <c r="T85" i="535" s="1"/>
  <c r="Z84" i="535"/>
  <c r="J84" i="535"/>
  <c r="I84" i="535"/>
  <c r="Q84" i="535" s="1"/>
  <c r="T84" i="535" s="1"/>
  <c r="Z83" i="535"/>
  <c r="J83" i="535"/>
  <c r="R83" i="535" s="1"/>
  <c r="U83" i="535" s="1"/>
  <c r="I83" i="535"/>
  <c r="Z82" i="535"/>
  <c r="J82" i="535"/>
  <c r="R82" i="535" s="1"/>
  <c r="U82" i="535" s="1"/>
  <c r="I82" i="535"/>
  <c r="Z81" i="535"/>
  <c r="J81" i="535"/>
  <c r="I81" i="535"/>
  <c r="Z80" i="535"/>
  <c r="J80" i="535"/>
  <c r="I80" i="535"/>
  <c r="Q80" i="535" s="1"/>
  <c r="T80" i="535" s="1"/>
  <c r="Z79" i="535"/>
  <c r="J79" i="535"/>
  <c r="R79" i="535" s="1"/>
  <c r="U79" i="535" s="1"/>
  <c r="I79" i="535"/>
  <c r="Z78" i="535"/>
  <c r="J78" i="535"/>
  <c r="R78" i="535" s="1"/>
  <c r="U78" i="535" s="1"/>
  <c r="I78" i="535"/>
  <c r="Z77" i="535"/>
  <c r="J77" i="535"/>
  <c r="I77" i="535"/>
  <c r="Z76" i="535"/>
  <c r="J76" i="535"/>
  <c r="I76" i="535"/>
  <c r="Q76" i="535" s="1"/>
  <c r="T76" i="535" s="1"/>
  <c r="Z75" i="535"/>
  <c r="J75" i="535"/>
  <c r="R75" i="535" s="1"/>
  <c r="U75" i="535" s="1"/>
  <c r="I75" i="535"/>
  <c r="Z74" i="535"/>
  <c r="J74" i="535"/>
  <c r="R74" i="535" s="1"/>
  <c r="U74" i="535" s="1"/>
  <c r="I74" i="535"/>
  <c r="Z73" i="535"/>
  <c r="J73" i="535"/>
  <c r="I73" i="535"/>
  <c r="Z72" i="535"/>
  <c r="J72" i="535"/>
  <c r="I72" i="535"/>
  <c r="Q72" i="535" s="1"/>
  <c r="T72" i="535" s="1"/>
  <c r="Z71" i="535"/>
  <c r="J71" i="535"/>
  <c r="R71" i="535" s="1"/>
  <c r="U71" i="535" s="1"/>
  <c r="I71" i="535"/>
  <c r="Z70" i="535"/>
  <c r="J70" i="535"/>
  <c r="R70" i="535" s="1"/>
  <c r="U70" i="535" s="1"/>
  <c r="I70" i="535"/>
  <c r="Z69" i="535"/>
  <c r="J69" i="535"/>
  <c r="I69" i="535"/>
  <c r="Z68" i="535"/>
  <c r="J68" i="535"/>
  <c r="I68" i="535"/>
  <c r="Q68" i="535" s="1"/>
  <c r="T68" i="535" s="1"/>
  <c r="Z67" i="535"/>
  <c r="J67" i="535"/>
  <c r="R67" i="535" s="1"/>
  <c r="U67" i="535" s="1"/>
  <c r="I67" i="535"/>
  <c r="Z66" i="535"/>
  <c r="J66" i="535"/>
  <c r="R66" i="535" s="1"/>
  <c r="U66" i="535" s="1"/>
  <c r="I66" i="535"/>
  <c r="Z65" i="535"/>
  <c r="J65" i="535"/>
  <c r="I65" i="535"/>
  <c r="Q65" i="535" s="1"/>
  <c r="T65" i="535" s="1"/>
  <c r="Z64" i="535"/>
  <c r="J64" i="535"/>
  <c r="I64" i="535"/>
  <c r="Q64" i="535" s="1"/>
  <c r="T64" i="535" s="1"/>
  <c r="Z63" i="535"/>
  <c r="J63" i="535"/>
  <c r="R63" i="535" s="1"/>
  <c r="U63" i="535" s="1"/>
  <c r="I63" i="535"/>
  <c r="Z62" i="535"/>
  <c r="J62" i="535"/>
  <c r="R62" i="535" s="1"/>
  <c r="U62" i="535" s="1"/>
  <c r="I62" i="535"/>
  <c r="Z61" i="535"/>
  <c r="J61" i="535"/>
  <c r="I61" i="535"/>
  <c r="Q61" i="535" s="1"/>
  <c r="T61" i="535" s="1"/>
  <c r="Z60" i="535"/>
  <c r="J60" i="535"/>
  <c r="I60" i="535"/>
  <c r="Q60" i="535" s="1"/>
  <c r="T60" i="535" s="1"/>
  <c r="Z59" i="535"/>
  <c r="J59" i="535"/>
  <c r="R59" i="535" s="1"/>
  <c r="U59" i="535" s="1"/>
  <c r="I59" i="535"/>
  <c r="Z58" i="535"/>
  <c r="J58" i="535"/>
  <c r="R58" i="535" s="1"/>
  <c r="U58" i="535" s="1"/>
  <c r="I58" i="535"/>
  <c r="Z57" i="535"/>
  <c r="J57" i="535"/>
  <c r="I57" i="535"/>
  <c r="Z56" i="535"/>
  <c r="J56" i="535"/>
  <c r="I56" i="535"/>
  <c r="Q56" i="535" s="1"/>
  <c r="T56" i="535" s="1"/>
  <c r="Z55" i="535"/>
  <c r="J55" i="535"/>
  <c r="R55" i="535" s="1"/>
  <c r="U55" i="535" s="1"/>
  <c r="I55" i="535"/>
  <c r="Z54" i="535"/>
  <c r="J54" i="535"/>
  <c r="R54" i="535" s="1"/>
  <c r="U54" i="535" s="1"/>
  <c r="I54" i="535"/>
  <c r="Z53" i="535"/>
  <c r="J53" i="535"/>
  <c r="I53" i="535"/>
  <c r="Z52" i="535"/>
  <c r="J52" i="535"/>
  <c r="I52" i="535"/>
  <c r="Q52" i="535" s="1"/>
  <c r="T52" i="535" s="1"/>
  <c r="Z51" i="535"/>
  <c r="J51" i="535"/>
  <c r="R51" i="535" s="1"/>
  <c r="U51" i="535" s="1"/>
  <c r="I51" i="535"/>
  <c r="Z50" i="535"/>
  <c r="J50" i="535"/>
  <c r="R50" i="535" s="1"/>
  <c r="U50" i="535" s="1"/>
  <c r="I50" i="535"/>
  <c r="Z49" i="535"/>
  <c r="J49" i="535"/>
  <c r="I49" i="535"/>
  <c r="Z48" i="535"/>
  <c r="J48" i="535"/>
  <c r="I48" i="535"/>
  <c r="Q48" i="535" s="1"/>
  <c r="T48" i="535" s="1"/>
  <c r="Z47" i="535"/>
  <c r="J47" i="535"/>
  <c r="R47" i="535" s="1"/>
  <c r="U47" i="535" s="1"/>
  <c r="I47" i="535"/>
  <c r="Z46" i="535"/>
  <c r="J46" i="535"/>
  <c r="R46" i="535" s="1"/>
  <c r="U46" i="535" s="1"/>
  <c r="I46" i="535"/>
  <c r="Z45" i="535"/>
  <c r="J45" i="535"/>
  <c r="I45" i="535"/>
  <c r="Z44" i="535"/>
  <c r="J44" i="535"/>
  <c r="I44" i="535"/>
  <c r="Q44" i="535" s="1"/>
  <c r="T44" i="535" s="1"/>
  <c r="Z43" i="535"/>
  <c r="J43" i="535"/>
  <c r="R43" i="535" s="1"/>
  <c r="U43" i="535" s="1"/>
  <c r="I43" i="535"/>
  <c r="Z42" i="535"/>
  <c r="J42" i="535"/>
  <c r="R42" i="535" s="1"/>
  <c r="U42" i="535" s="1"/>
  <c r="I42" i="535"/>
  <c r="Z41" i="535"/>
  <c r="J41" i="535"/>
  <c r="I41" i="535"/>
  <c r="Z40" i="535"/>
  <c r="J40" i="535"/>
  <c r="I40" i="535"/>
  <c r="Q40" i="535" s="1"/>
  <c r="T40" i="535" s="1"/>
  <c r="Z39" i="535"/>
  <c r="J39" i="535"/>
  <c r="R39" i="535" s="1"/>
  <c r="U39" i="535" s="1"/>
  <c r="I39" i="535"/>
  <c r="Z38" i="535"/>
  <c r="J38" i="535"/>
  <c r="R38" i="535" s="1"/>
  <c r="U38" i="535" s="1"/>
  <c r="I38" i="535"/>
  <c r="Z37" i="535"/>
  <c r="J37" i="535"/>
  <c r="I37" i="535"/>
  <c r="Q37" i="535" s="1"/>
  <c r="T37" i="535" s="1"/>
  <c r="Z36" i="535"/>
  <c r="J36" i="535"/>
  <c r="I36" i="535"/>
  <c r="Q36" i="535" s="1"/>
  <c r="T36" i="535" s="1"/>
  <c r="Z35" i="535"/>
  <c r="J35" i="535"/>
  <c r="R35" i="535" s="1"/>
  <c r="U35" i="535" s="1"/>
  <c r="I35" i="535"/>
  <c r="Z34" i="535"/>
  <c r="J34" i="535"/>
  <c r="R34" i="535" s="1"/>
  <c r="U34" i="535" s="1"/>
  <c r="I34" i="535"/>
  <c r="Z33" i="535"/>
  <c r="J33" i="535"/>
  <c r="I33" i="535"/>
  <c r="Z32" i="535"/>
  <c r="J32" i="535"/>
  <c r="I32" i="535"/>
  <c r="Q32" i="535" s="1"/>
  <c r="T32" i="535" s="1"/>
  <c r="Z31" i="535"/>
  <c r="J31" i="535"/>
  <c r="R31" i="535" s="1"/>
  <c r="U31" i="535" s="1"/>
  <c r="I31" i="535"/>
  <c r="Z30" i="535"/>
  <c r="J30" i="535"/>
  <c r="R30" i="535" s="1"/>
  <c r="U30" i="535" s="1"/>
  <c r="I30" i="535"/>
  <c r="Z29" i="535"/>
  <c r="J29" i="535"/>
  <c r="I29" i="535"/>
  <c r="Z28" i="535"/>
  <c r="J28" i="535"/>
  <c r="I28" i="535"/>
  <c r="Q28" i="535" s="1"/>
  <c r="T28" i="535" s="1"/>
  <c r="Z27" i="535"/>
  <c r="J27" i="535"/>
  <c r="R27" i="535" s="1"/>
  <c r="U27" i="535" s="1"/>
  <c r="I27" i="535"/>
  <c r="Z26" i="535"/>
  <c r="J26" i="535"/>
  <c r="R26" i="535" s="1"/>
  <c r="U26" i="535" s="1"/>
  <c r="I26" i="535"/>
  <c r="Z25" i="535"/>
  <c r="J25" i="535"/>
  <c r="I25" i="535"/>
  <c r="Q25" i="535" s="1"/>
  <c r="T25" i="535" s="1"/>
  <c r="Z24" i="535"/>
  <c r="J24" i="535"/>
  <c r="I24" i="535"/>
  <c r="Q24" i="535" s="1"/>
  <c r="T24" i="535" s="1"/>
  <c r="Z23" i="535"/>
  <c r="J23" i="535"/>
  <c r="R23" i="535" s="1"/>
  <c r="U23" i="535" s="1"/>
  <c r="I23" i="535"/>
  <c r="Z22" i="535"/>
  <c r="J22" i="535"/>
  <c r="R22" i="535" s="1"/>
  <c r="U22" i="535" s="1"/>
  <c r="I22" i="535"/>
  <c r="Z21" i="535"/>
  <c r="J21" i="535"/>
  <c r="I21" i="535"/>
  <c r="J20" i="535"/>
  <c r="I20" i="535"/>
  <c r="Q20" i="535" s="1"/>
  <c r="T20" i="535" s="1"/>
  <c r="J10" i="535"/>
  <c r="R9" i="535"/>
  <c r="J9" i="535"/>
  <c r="J11" i="535" s="1"/>
  <c r="R8" i="535"/>
  <c r="J7" i="535"/>
  <c r="J6" i="535"/>
  <c r="J4" i="535"/>
  <c r="Q82" i="535" s="1"/>
  <c r="T82" i="535" s="1"/>
  <c r="W82" i="535" s="1"/>
  <c r="J3" i="535"/>
  <c r="R81" i="535" s="1"/>
  <c r="U81" i="535" s="1"/>
  <c r="J155" i="534"/>
  <c r="I157" i="534" s="1"/>
  <c r="J157" i="534" s="1"/>
  <c r="I159" i="534" s="1"/>
  <c r="J159" i="534" s="1"/>
  <c r="I161" i="534" s="1"/>
  <c r="J161" i="534" s="1"/>
  <c r="I163" i="534" s="1"/>
  <c r="J163" i="534" s="1"/>
  <c r="I165" i="534" s="1"/>
  <c r="Z149" i="534"/>
  <c r="J149" i="534"/>
  <c r="I149" i="534"/>
  <c r="Z148" i="534"/>
  <c r="J148" i="534"/>
  <c r="I148" i="534"/>
  <c r="Z147" i="534"/>
  <c r="J147" i="534"/>
  <c r="I147" i="534"/>
  <c r="Z146" i="534"/>
  <c r="J146" i="534"/>
  <c r="I146" i="534"/>
  <c r="Z145" i="534"/>
  <c r="J145" i="534"/>
  <c r="I145" i="534"/>
  <c r="Z144" i="534"/>
  <c r="J144" i="534"/>
  <c r="I144" i="534"/>
  <c r="Z143" i="534"/>
  <c r="J143" i="534"/>
  <c r="I143" i="534"/>
  <c r="Z142" i="534"/>
  <c r="J142" i="534"/>
  <c r="I142" i="534"/>
  <c r="Z141" i="534"/>
  <c r="J141" i="534"/>
  <c r="I141" i="534"/>
  <c r="Z140" i="534"/>
  <c r="J140" i="534"/>
  <c r="I140" i="534"/>
  <c r="Z139" i="534"/>
  <c r="J139" i="534"/>
  <c r="I139" i="534"/>
  <c r="Z138" i="534"/>
  <c r="J138" i="534"/>
  <c r="I138" i="534"/>
  <c r="Z137" i="534"/>
  <c r="J137" i="534"/>
  <c r="I137" i="534"/>
  <c r="Z136" i="534"/>
  <c r="J136" i="534"/>
  <c r="I136" i="534"/>
  <c r="Z135" i="534"/>
  <c r="J135" i="534"/>
  <c r="I135" i="534"/>
  <c r="Z134" i="534"/>
  <c r="J134" i="534"/>
  <c r="I134" i="534"/>
  <c r="Z133" i="534"/>
  <c r="J133" i="534"/>
  <c r="I133" i="534"/>
  <c r="Z132" i="534"/>
  <c r="J132" i="534"/>
  <c r="I132" i="534"/>
  <c r="Z131" i="534"/>
  <c r="J131" i="534"/>
  <c r="I131" i="534"/>
  <c r="Z130" i="534"/>
  <c r="J130" i="534"/>
  <c r="I130" i="534"/>
  <c r="Z129" i="534"/>
  <c r="J129" i="534"/>
  <c r="I129" i="534"/>
  <c r="Z128" i="534"/>
  <c r="J128" i="534"/>
  <c r="I128" i="534"/>
  <c r="Z127" i="534"/>
  <c r="J127" i="534"/>
  <c r="I127" i="534"/>
  <c r="Z126" i="534"/>
  <c r="J126" i="534"/>
  <c r="I126" i="534"/>
  <c r="Z125" i="534"/>
  <c r="J125" i="534"/>
  <c r="I125" i="534"/>
  <c r="Z124" i="534"/>
  <c r="J124" i="534"/>
  <c r="I124" i="534"/>
  <c r="Z123" i="534"/>
  <c r="J123" i="534"/>
  <c r="I123" i="534"/>
  <c r="Z122" i="534"/>
  <c r="J122" i="534"/>
  <c r="I122" i="534"/>
  <c r="Z121" i="534"/>
  <c r="J121" i="534"/>
  <c r="I121" i="534"/>
  <c r="Z120" i="534"/>
  <c r="J120" i="534"/>
  <c r="I120" i="534"/>
  <c r="Z119" i="534"/>
  <c r="J119" i="534"/>
  <c r="I119" i="534"/>
  <c r="Z118" i="534"/>
  <c r="J118" i="534"/>
  <c r="I118" i="534"/>
  <c r="Z117" i="534"/>
  <c r="J117" i="534"/>
  <c r="I117" i="534"/>
  <c r="Z116" i="534"/>
  <c r="J116" i="534"/>
  <c r="I116" i="534"/>
  <c r="Z115" i="534"/>
  <c r="J115" i="534"/>
  <c r="I115" i="534"/>
  <c r="Z114" i="534"/>
  <c r="J114" i="534"/>
  <c r="I114" i="534"/>
  <c r="Z113" i="534"/>
  <c r="J113" i="534"/>
  <c r="I113" i="534"/>
  <c r="Z112" i="534"/>
  <c r="J112" i="534"/>
  <c r="I112" i="534"/>
  <c r="Z111" i="534"/>
  <c r="J111" i="534"/>
  <c r="I111" i="534"/>
  <c r="Z110" i="534"/>
  <c r="J110" i="534"/>
  <c r="I110" i="534"/>
  <c r="Z109" i="534"/>
  <c r="J109" i="534"/>
  <c r="I109" i="534"/>
  <c r="Z108" i="534"/>
  <c r="J108" i="534"/>
  <c r="I108" i="534"/>
  <c r="Z107" i="534"/>
  <c r="J107" i="534"/>
  <c r="I107" i="534"/>
  <c r="Z106" i="534"/>
  <c r="J106" i="534"/>
  <c r="I106" i="534"/>
  <c r="Z105" i="534"/>
  <c r="J105" i="534"/>
  <c r="I105" i="534"/>
  <c r="Z104" i="534"/>
  <c r="J104" i="534"/>
  <c r="I104" i="534"/>
  <c r="Z103" i="534"/>
  <c r="J103" i="534"/>
  <c r="I103" i="534"/>
  <c r="Z102" i="534"/>
  <c r="J102" i="534"/>
  <c r="I102" i="534"/>
  <c r="Z101" i="534"/>
  <c r="J101" i="534"/>
  <c r="I101" i="534"/>
  <c r="Z100" i="534"/>
  <c r="J100" i="534"/>
  <c r="I100" i="534"/>
  <c r="Z99" i="534"/>
  <c r="J99" i="534"/>
  <c r="I99" i="534"/>
  <c r="Z98" i="534"/>
  <c r="J98" i="534"/>
  <c r="I98" i="534"/>
  <c r="Z97" i="534"/>
  <c r="J97" i="534"/>
  <c r="I97" i="534"/>
  <c r="Z96" i="534"/>
  <c r="J96" i="534"/>
  <c r="I96" i="534"/>
  <c r="Z95" i="534"/>
  <c r="J95" i="534"/>
  <c r="I95" i="534"/>
  <c r="Z94" i="534"/>
  <c r="J94" i="534"/>
  <c r="I94" i="534"/>
  <c r="Z93" i="534"/>
  <c r="J93" i="534"/>
  <c r="I93" i="534"/>
  <c r="Z92" i="534"/>
  <c r="J92" i="534"/>
  <c r="I92" i="534"/>
  <c r="Z91" i="534"/>
  <c r="J91" i="534"/>
  <c r="I91" i="534"/>
  <c r="Z90" i="534"/>
  <c r="J90" i="534"/>
  <c r="I90" i="534"/>
  <c r="Z89" i="534"/>
  <c r="J89" i="534"/>
  <c r="I89" i="534"/>
  <c r="Z88" i="534"/>
  <c r="J88" i="534"/>
  <c r="I88" i="534"/>
  <c r="Z87" i="534"/>
  <c r="J87" i="534"/>
  <c r="I87" i="534"/>
  <c r="Z86" i="534"/>
  <c r="J86" i="534"/>
  <c r="I86" i="534"/>
  <c r="J85" i="534"/>
  <c r="I85" i="534"/>
  <c r="Z84" i="534"/>
  <c r="J84" i="534"/>
  <c r="I84" i="534"/>
  <c r="Z83" i="534"/>
  <c r="J83" i="534"/>
  <c r="I83" i="534"/>
  <c r="Z82" i="534"/>
  <c r="J82" i="534"/>
  <c r="I82" i="534"/>
  <c r="Z81" i="534"/>
  <c r="J81" i="534"/>
  <c r="I81" i="534"/>
  <c r="Z80" i="534"/>
  <c r="J80" i="534"/>
  <c r="I80" i="534"/>
  <c r="Z79" i="534"/>
  <c r="J79" i="534"/>
  <c r="I79" i="534"/>
  <c r="Z78" i="534"/>
  <c r="J78" i="534"/>
  <c r="I78" i="534"/>
  <c r="Z77" i="534"/>
  <c r="J77" i="534"/>
  <c r="I77" i="534"/>
  <c r="Z76" i="534"/>
  <c r="J76" i="534"/>
  <c r="I76" i="534"/>
  <c r="Z75" i="534"/>
  <c r="J75" i="534"/>
  <c r="I75" i="534"/>
  <c r="Z74" i="534"/>
  <c r="J74" i="534"/>
  <c r="I74" i="534"/>
  <c r="Z73" i="534"/>
  <c r="J73" i="534"/>
  <c r="I73" i="534"/>
  <c r="Z72" i="534"/>
  <c r="J72" i="534"/>
  <c r="I72" i="534"/>
  <c r="Z71" i="534"/>
  <c r="J71" i="534"/>
  <c r="I71" i="534"/>
  <c r="Z70" i="534"/>
  <c r="J70" i="534"/>
  <c r="I70" i="534"/>
  <c r="Z69" i="534"/>
  <c r="J69" i="534"/>
  <c r="I69" i="534"/>
  <c r="Z68" i="534"/>
  <c r="J68" i="534"/>
  <c r="I68" i="534"/>
  <c r="Z67" i="534"/>
  <c r="J67" i="534"/>
  <c r="I67" i="534"/>
  <c r="Z66" i="534"/>
  <c r="J66" i="534"/>
  <c r="I66" i="534"/>
  <c r="Z65" i="534"/>
  <c r="J65" i="534"/>
  <c r="I65" i="534"/>
  <c r="Z64" i="534"/>
  <c r="J64" i="534"/>
  <c r="I64" i="534"/>
  <c r="Z63" i="534"/>
  <c r="J63" i="534"/>
  <c r="I63" i="534"/>
  <c r="Z62" i="534"/>
  <c r="J62" i="534"/>
  <c r="I62" i="534"/>
  <c r="Z61" i="534"/>
  <c r="J61" i="534"/>
  <c r="I61" i="534"/>
  <c r="Z60" i="534"/>
  <c r="J60" i="534"/>
  <c r="I60" i="534"/>
  <c r="Z59" i="534"/>
  <c r="J59" i="534"/>
  <c r="I59" i="534"/>
  <c r="Z58" i="534"/>
  <c r="J58" i="534"/>
  <c r="R58" i="534" s="1"/>
  <c r="U58" i="534" s="1"/>
  <c r="I58" i="534"/>
  <c r="Z57" i="534"/>
  <c r="J57" i="534"/>
  <c r="I57" i="534"/>
  <c r="Z56" i="534"/>
  <c r="J56" i="534"/>
  <c r="I56" i="534"/>
  <c r="Z55" i="534"/>
  <c r="J55" i="534"/>
  <c r="I55" i="534"/>
  <c r="Z54" i="534"/>
  <c r="J54" i="534"/>
  <c r="R54" i="534" s="1"/>
  <c r="U54" i="534" s="1"/>
  <c r="I54" i="534"/>
  <c r="Z53" i="534"/>
  <c r="J53" i="534"/>
  <c r="I53" i="534"/>
  <c r="Z52" i="534"/>
  <c r="J52" i="534"/>
  <c r="I52" i="534"/>
  <c r="Z51" i="534"/>
  <c r="J51" i="534"/>
  <c r="I51" i="534"/>
  <c r="Z50" i="534"/>
  <c r="J50" i="534"/>
  <c r="R50" i="534" s="1"/>
  <c r="U50" i="534" s="1"/>
  <c r="I50" i="534"/>
  <c r="Z49" i="534"/>
  <c r="J49" i="534"/>
  <c r="I49" i="534"/>
  <c r="Z48" i="534"/>
  <c r="J48" i="534"/>
  <c r="I48" i="534"/>
  <c r="Z47" i="534"/>
  <c r="J47" i="534"/>
  <c r="I47" i="534"/>
  <c r="Z46" i="534"/>
  <c r="J46" i="534"/>
  <c r="R46" i="534" s="1"/>
  <c r="U46" i="534" s="1"/>
  <c r="I46" i="534"/>
  <c r="Z45" i="534"/>
  <c r="J45" i="534"/>
  <c r="I45" i="534"/>
  <c r="Z44" i="534"/>
  <c r="J44" i="534"/>
  <c r="I44" i="534"/>
  <c r="Z43" i="534"/>
  <c r="J43" i="534"/>
  <c r="I43" i="534"/>
  <c r="Z42" i="534"/>
  <c r="J42" i="534"/>
  <c r="R42" i="534" s="1"/>
  <c r="U42" i="534" s="1"/>
  <c r="I42" i="534"/>
  <c r="Z41" i="534"/>
  <c r="J41" i="534"/>
  <c r="I41" i="534"/>
  <c r="Z40" i="534"/>
  <c r="J40" i="534"/>
  <c r="I40" i="534"/>
  <c r="Z39" i="534"/>
  <c r="J39" i="534"/>
  <c r="I39" i="534"/>
  <c r="Z38" i="534"/>
  <c r="J38" i="534"/>
  <c r="R38" i="534" s="1"/>
  <c r="U38" i="534" s="1"/>
  <c r="I38" i="534"/>
  <c r="Z37" i="534"/>
  <c r="J37" i="534"/>
  <c r="I37" i="534"/>
  <c r="Z36" i="534"/>
  <c r="J36" i="534"/>
  <c r="I36" i="534"/>
  <c r="Z35" i="534"/>
  <c r="J35" i="534"/>
  <c r="I35" i="534"/>
  <c r="Z34" i="534"/>
  <c r="J34" i="534"/>
  <c r="R34" i="534" s="1"/>
  <c r="U34" i="534" s="1"/>
  <c r="I34" i="534"/>
  <c r="Z33" i="534"/>
  <c r="J33" i="534"/>
  <c r="I33" i="534"/>
  <c r="Z32" i="534"/>
  <c r="J32" i="534"/>
  <c r="I32" i="534"/>
  <c r="Z31" i="534"/>
  <c r="J31" i="534"/>
  <c r="I31" i="534"/>
  <c r="Z30" i="534"/>
  <c r="J30" i="534"/>
  <c r="R30" i="534" s="1"/>
  <c r="U30" i="534" s="1"/>
  <c r="I30" i="534"/>
  <c r="Z29" i="534"/>
  <c r="J29" i="534"/>
  <c r="I29" i="534"/>
  <c r="Z28" i="534"/>
  <c r="J28" i="534"/>
  <c r="I28" i="534"/>
  <c r="Z27" i="534"/>
  <c r="J27" i="534"/>
  <c r="I27" i="534"/>
  <c r="Z26" i="534"/>
  <c r="J26" i="534"/>
  <c r="R26" i="534" s="1"/>
  <c r="U26" i="534" s="1"/>
  <c r="I26" i="534"/>
  <c r="Z25" i="534"/>
  <c r="J25" i="534"/>
  <c r="I25" i="534"/>
  <c r="Z24" i="534"/>
  <c r="R24" i="534"/>
  <c r="U24" i="534" s="1"/>
  <c r="J24" i="534"/>
  <c r="I24" i="534"/>
  <c r="Z23" i="534"/>
  <c r="J23" i="534"/>
  <c r="I23" i="534"/>
  <c r="Z22" i="534"/>
  <c r="J22" i="534"/>
  <c r="R22" i="534" s="1"/>
  <c r="U22" i="534" s="1"/>
  <c r="I22" i="534"/>
  <c r="Z21" i="534"/>
  <c r="Q21" i="534"/>
  <c r="T21" i="534" s="1"/>
  <c r="J21" i="534"/>
  <c r="I21" i="534"/>
  <c r="Z20" i="534"/>
  <c r="AA20" i="534" s="1"/>
  <c r="R20" i="534"/>
  <c r="U20" i="534" s="1"/>
  <c r="J20" i="534"/>
  <c r="I20" i="534"/>
  <c r="J10" i="534"/>
  <c r="R9" i="534"/>
  <c r="J9" i="534"/>
  <c r="J11" i="534" s="1"/>
  <c r="R8" i="534"/>
  <c r="J7" i="534"/>
  <c r="J6" i="534"/>
  <c r="J4" i="534"/>
  <c r="Q57" i="534" s="1"/>
  <c r="T57" i="534" s="1"/>
  <c r="J3" i="534"/>
  <c r="R56" i="534" s="1"/>
  <c r="U56" i="534" s="1"/>
  <c r="I157" i="533"/>
  <c r="J157" i="533" s="1"/>
  <c r="I159" i="533" s="1"/>
  <c r="J155" i="533"/>
  <c r="Z149" i="533"/>
  <c r="J149" i="533"/>
  <c r="R149" i="533" s="1"/>
  <c r="U149" i="533" s="1"/>
  <c r="I149" i="533"/>
  <c r="Z148" i="533"/>
  <c r="J148" i="533"/>
  <c r="R148" i="533" s="1"/>
  <c r="U148" i="533" s="1"/>
  <c r="I148" i="533"/>
  <c r="Z147" i="533"/>
  <c r="J147" i="533"/>
  <c r="R147" i="533" s="1"/>
  <c r="U147" i="533" s="1"/>
  <c r="I147" i="533"/>
  <c r="Z146" i="533"/>
  <c r="J146" i="533"/>
  <c r="R146" i="533" s="1"/>
  <c r="U146" i="533" s="1"/>
  <c r="I146" i="533"/>
  <c r="Z145" i="533"/>
  <c r="J145" i="533"/>
  <c r="R145" i="533" s="1"/>
  <c r="U145" i="533" s="1"/>
  <c r="I145" i="533"/>
  <c r="Z144" i="533"/>
  <c r="J144" i="533"/>
  <c r="R144" i="533" s="1"/>
  <c r="U144" i="533" s="1"/>
  <c r="I144" i="533"/>
  <c r="Z143" i="533"/>
  <c r="J143" i="533"/>
  <c r="R143" i="533" s="1"/>
  <c r="U143" i="533" s="1"/>
  <c r="I143" i="533"/>
  <c r="Z142" i="533"/>
  <c r="J142" i="533"/>
  <c r="R142" i="533" s="1"/>
  <c r="U142" i="533" s="1"/>
  <c r="I142" i="533"/>
  <c r="Z141" i="533"/>
  <c r="J141" i="533"/>
  <c r="R141" i="533" s="1"/>
  <c r="U141" i="533" s="1"/>
  <c r="I141" i="533"/>
  <c r="Z140" i="533"/>
  <c r="J140" i="533"/>
  <c r="R140" i="533" s="1"/>
  <c r="U140" i="533" s="1"/>
  <c r="I140" i="533"/>
  <c r="Z139" i="533"/>
  <c r="J139" i="533"/>
  <c r="R139" i="533" s="1"/>
  <c r="U139" i="533" s="1"/>
  <c r="I139" i="533"/>
  <c r="Z138" i="533"/>
  <c r="J138" i="533"/>
  <c r="R138" i="533" s="1"/>
  <c r="U138" i="533" s="1"/>
  <c r="I138" i="533"/>
  <c r="Z137" i="533"/>
  <c r="J137" i="533"/>
  <c r="R137" i="533" s="1"/>
  <c r="U137" i="533" s="1"/>
  <c r="I137" i="533"/>
  <c r="Z136" i="533"/>
  <c r="J136" i="533"/>
  <c r="R136" i="533" s="1"/>
  <c r="U136" i="533" s="1"/>
  <c r="I136" i="533"/>
  <c r="Z135" i="533"/>
  <c r="J135" i="533"/>
  <c r="R135" i="533" s="1"/>
  <c r="U135" i="533" s="1"/>
  <c r="I135" i="533"/>
  <c r="Z134" i="533"/>
  <c r="J134" i="533"/>
  <c r="R134" i="533" s="1"/>
  <c r="U134" i="533" s="1"/>
  <c r="I134" i="533"/>
  <c r="Z133" i="533"/>
  <c r="J133" i="533"/>
  <c r="R133" i="533" s="1"/>
  <c r="U133" i="533" s="1"/>
  <c r="I133" i="533"/>
  <c r="Z132" i="533"/>
  <c r="J132" i="533"/>
  <c r="R132" i="533" s="1"/>
  <c r="U132" i="533" s="1"/>
  <c r="I132" i="533"/>
  <c r="Z131" i="533"/>
  <c r="J131" i="533"/>
  <c r="R131" i="533" s="1"/>
  <c r="U131" i="533" s="1"/>
  <c r="I131" i="533"/>
  <c r="Z130" i="533"/>
  <c r="J130" i="533"/>
  <c r="R130" i="533" s="1"/>
  <c r="U130" i="533" s="1"/>
  <c r="I130" i="533"/>
  <c r="Z129" i="533"/>
  <c r="J129" i="533"/>
  <c r="R129" i="533" s="1"/>
  <c r="U129" i="533" s="1"/>
  <c r="I129" i="533"/>
  <c r="Z128" i="533"/>
  <c r="J128" i="533"/>
  <c r="R128" i="533" s="1"/>
  <c r="U128" i="533" s="1"/>
  <c r="I128" i="533"/>
  <c r="Z127" i="533"/>
  <c r="J127" i="533"/>
  <c r="R127" i="533" s="1"/>
  <c r="U127" i="533" s="1"/>
  <c r="I127" i="533"/>
  <c r="Z126" i="533"/>
  <c r="J126" i="533"/>
  <c r="R126" i="533" s="1"/>
  <c r="U126" i="533" s="1"/>
  <c r="I126" i="533"/>
  <c r="Z125" i="533"/>
  <c r="J125" i="533"/>
  <c r="R125" i="533" s="1"/>
  <c r="U125" i="533" s="1"/>
  <c r="I125" i="533"/>
  <c r="Z124" i="533"/>
  <c r="J124" i="533"/>
  <c r="R124" i="533" s="1"/>
  <c r="U124" i="533" s="1"/>
  <c r="I124" i="533"/>
  <c r="Z123" i="533"/>
  <c r="J123" i="533"/>
  <c r="R123" i="533" s="1"/>
  <c r="U123" i="533" s="1"/>
  <c r="I123" i="533"/>
  <c r="Z122" i="533"/>
  <c r="J122" i="533"/>
  <c r="R122" i="533" s="1"/>
  <c r="U122" i="533" s="1"/>
  <c r="I122" i="533"/>
  <c r="Z121" i="533"/>
  <c r="J121" i="533"/>
  <c r="R121" i="533" s="1"/>
  <c r="U121" i="533" s="1"/>
  <c r="I121" i="533"/>
  <c r="Z120" i="533"/>
  <c r="J120" i="533"/>
  <c r="R120" i="533" s="1"/>
  <c r="U120" i="533" s="1"/>
  <c r="I120" i="533"/>
  <c r="Z119" i="533"/>
  <c r="J119" i="533"/>
  <c r="R119" i="533" s="1"/>
  <c r="U119" i="533" s="1"/>
  <c r="I119" i="533"/>
  <c r="Z118" i="533"/>
  <c r="J118" i="533"/>
  <c r="R118" i="533" s="1"/>
  <c r="U118" i="533" s="1"/>
  <c r="I118" i="533"/>
  <c r="Z117" i="533"/>
  <c r="J117" i="533"/>
  <c r="R117" i="533" s="1"/>
  <c r="U117" i="533" s="1"/>
  <c r="I117" i="533"/>
  <c r="Z116" i="533"/>
  <c r="J116" i="533"/>
  <c r="R116" i="533" s="1"/>
  <c r="U116" i="533" s="1"/>
  <c r="I116" i="533"/>
  <c r="Z115" i="533"/>
  <c r="J115" i="533"/>
  <c r="R115" i="533" s="1"/>
  <c r="U115" i="533" s="1"/>
  <c r="I115" i="533"/>
  <c r="Z114" i="533"/>
  <c r="J114" i="533"/>
  <c r="R114" i="533" s="1"/>
  <c r="U114" i="533" s="1"/>
  <c r="I114" i="533"/>
  <c r="Z113" i="533"/>
  <c r="J113" i="533"/>
  <c r="R113" i="533" s="1"/>
  <c r="U113" i="533" s="1"/>
  <c r="I113" i="533"/>
  <c r="Z112" i="533"/>
  <c r="J112" i="533"/>
  <c r="R112" i="533" s="1"/>
  <c r="U112" i="533" s="1"/>
  <c r="I112" i="533"/>
  <c r="Z111" i="533"/>
  <c r="J111" i="533"/>
  <c r="R111" i="533" s="1"/>
  <c r="U111" i="533" s="1"/>
  <c r="I111" i="533"/>
  <c r="Z110" i="533"/>
  <c r="J110" i="533"/>
  <c r="R110" i="533" s="1"/>
  <c r="U110" i="533" s="1"/>
  <c r="I110" i="533"/>
  <c r="Z109" i="533"/>
  <c r="J109" i="533"/>
  <c r="R109" i="533" s="1"/>
  <c r="U109" i="533" s="1"/>
  <c r="I109" i="533"/>
  <c r="Z108" i="533"/>
  <c r="J108" i="533"/>
  <c r="R108" i="533" s="1"/>
  <c r="U108" i="533" s="1"/>
  <c r="I108" i="533"/>
  <c r="Z107" i="533"/>
  <c r="J107" i="533"/>
  <c r="R107" i="533" s="1"/>
  <c r="U107" i="533" s="1"/>
  <c r="I107" i="533"/>
  <c r="Z106" i="533"/>
  <c r="J106" i="533"/>
  <c r="R106" i="533" s="1"/>
  <c r="U106" i="533" s="1"/>
  <c r="I106" i="533"/>
  <c r="Z105" i="533"/>
  <c r="J105" i="533"/>
  <c r="R105" i="533" s="1"/>
  <c r="U105" i="533" s="1"/>
  <c r="I105" i="533"/>
  <c r="Z104" i="533"/>
  <c r="J104" i="533"/>
  <c r="R104" i="533" s="1"/>
  <c r="U104" i="533" s="1"/>
  <c r="I104" i="533"/>
  <c r="Z103" i="533"/>
  <c r="J103" i="533"/>
  <c r="R103" i="533" s="1"/>
  <c r="U103" i="533" s="1"/>
  <c r="I103" i="533"/>
  <c r="Z102" i="533"/>
  <c r="J102" i="533"/>
  <c r="R102" i="533" s="1"/>
  <c r="U102" i="533" s="1"/>
  <c r="I102" i="533"/>
  <c r="Z101" i="533"/>
  <c r="J101" i="533"/>
  <c r="R101" i="533" s="1"/>
  <c r="U101" i="533" s="1"/>
  <c r="I101" i="533"/>
  <c r="Z100" i="533"/>
  <c r="J100" i="533"/>
  <c r="R100" i="533" s="1"/>
  <c r="U100" i="533" s="1"/>
  <c r="I100" i="533"/>
  <c r="Z99" i="533"/>
  <c r="J99" i="533"/>
  <c r="R99" i="533" s="1"/>
  <c r="U99" i="533" s="1"/>
  <c r="I99" i="533"/>
  <c r="Z98" i="533"/>
  <c r="J98" i="533"/>
  <c r="R98" i="533" s="1"/>
  <c r="U98" i="533" s="1"/>
  <c r="I98" i="533"/>
  <c r="Z97" i="533"/>
  <c r="J97" i="533"/>
  <c r="R97" i="533" s="1"/>
  <c r="U97" i="533" s="1"/>
  <c r="I97" i="533"/>
  <c r="Z96" i="533"/>
  <c r="J96" i="533"/>
  <c r="R96" i="533" s="1"/>
  <c r="U96" i="533" s="1"/>
  <c r="I96" i="533"/>
  <c r="Z95" i="533"/>
  <c r="J95" i="533"/>
  <c r="R95" i="533" s="1"/>
  <c r="U95" i="533" s="1"/>
  <c r="I95" i="533"/>
  <c r="Z94" i="533"/>
  <c r="J94" i="533"/>
  <c r="R94" i="533" s="1"/>
  <c r="U94" i="533" s="1"/>
  <c r="I94" i="533"/>
  <c r="Z93" i="533"/>
  <c r="J93" i="533"/>
  <c r="R93" i="533" s="1"/>
  <c r="U93" i="533" s="1"/>
  <c r="I93" i="533"/>
  <c r="Z92" i="533"/>
  <c r="J92" i="533"/>
  <c r="R92" i="533" s="1"/>
  <c r="U92" i="533" s="1"/>
  <c r="I92" i="533"/>
  <c r="Z91" i="533"/>
  <c r="J91" i="533"/>
  <c r="R91" i="533" s="1"/>
  <c r="U91" i="533" s="1"/>
  <c r="I91" i="533"/>
  <c r="Z90" i="533"/>
  <c r="J90" i="533"/>
  <c r="R90" i="533" s="1"/>
  <c r="U90" i="533" s="1"/>
  <c r="I90" i="533"/>
  <c r="Z89" i="533"/>
  <c r="J89" i="533"/>
  <c r="R89" i="533" s="1"/>
  <c r="U89" i="533" s="1"/>
  <c r="I89" i="533"/>
  <c r="Z88" i="533"/>
  <c r="J88" i="533"/>
  <c r="R88" i="533" s="1"/>
  <c r="U88" i="533" s="1"/>
  <c r="I88" i="533"/>
  <c r="Z87" i="533"/>
  <c r="J87" i="533"/>
  <c r="R87" i="533" s="1"/>
  <c r="U87" i="533" s="1"/>
  <c r="I87" i="533"/>
  <c r="Z86" i="533"/>
  <c r="J86" i="533"/>
  <c r="R86" i="533" s="1"/>
  <c r="U86" i="533" s="1"/>
  <c r="I86" i="533"/>
  <c r="J85" i="533"/>
  <c r="R85" i="533" s="1"/>
  <c r="U85" i="533" s="1"/>
  <c r="I85" i="533"/>
  <c r="Z84" i="533"/>
  <c r="J84" i="533"/>
  <c r="R84" i="533" s="1"/>
  <c r="U84" i="533" s="1"/>
  <c r="I84" i="533"/>
  <c r="Z83" i="533"/>
  <c r="J83" i="533"/>
  <c r="I83" i="533"/>
  <c r="Z82" i="533"/>
  <c r="J82" i="533"/>
  <c r="I82" i="533"/>
  <c r="Z81" i="533"/>
  <c r="J81" i="533"/>
  <c r="I81" i="533"/>
  <c r="Z80" i="533"/>
  <c r="J80" i="533"/>
  <c r="R80" i="533" s="1"/>
  <c r="U80" i="533" s="1"/>
  <c r="I80" i="533"/>
  <c r="Z79" i="533"/>
  <c r="J79" i="533"/>
  <c r="I79" i="533"/>
  <c r="Z78" i="533"/>
  <c r="J78" i="533"/>
  <c r="I78" i="533"/>
  <c r="Z77" i="533"/>
  <c r="J77" i="533"/>
  <c r="I77" i="533"/>
  <c r="Z76" i="533"/>
  <c r="J76" i="533"/>
  <c r="R76" i="533" s="1"/>
  <c r="U76" i="533" s="1"/>
  <c r="I76" i="533"/>
  <c r="Z75" i="533"/>
  <c r="J75" i="533"/>
  <c r="I75" i="533"/>
  <c r="Z74" i="533"/>
  <c r="J74" i="533"/>
  <c r="I74" i="533"/>
  <c r="Z73" i="533"/>
  <c r="J73" i="533"/>
  <c r="I73" i="533"/>
  <c r="Z72" i="533"/>
  <c r="J72" i="533"/>
  <c r="R72" i="533" s="1"/>
  <c r="U72" i="533" s="1"/>
  <c r="I72" i="533"/>
  <c r="Z71" i="533"/>
  <c r="J71" i="533"/>
  <c r="I71" i="533"/>
  <c r="Z70" i="533"/>
  <c r="J70" i="533"/>
  <c r="I70" i="533"/>
  <c r="Z69" i="533"/>
  <c r="J69" i="533"/>
  <c r="I69" i="533"/>
  <c r="Z68" i="533"/>
  <c r="J68" i="533"/>
  <c r="R68" i="533" s="1"/>
  <c r="U68" i="533" s="1"/>
  <c r="I68" i="533"/>
  <c r="Z67" i="533"/>
  <c r="J67" i="533"/>
  <c r="I67" i="533"/>
  <c r="Z66" i="533"/>
  <c r="J66" i="533"/>
  <c r="I66" i="533"/>
  <c r="Z65" i="533"/>
  <c r="J65" i="533"/>
  <c r="I65" i="533"/>
  <c r="Z64" i="533"/>
  <c r="J64" i="533"/>
  <c r="R64" i="533" s="1"/>
  <c r="U64" i="533" s="1"/>
  <c r="I64" i="533"/>
  <c r="Z63" i="533"/>
  <c r="J63" i="533"/>
  <c r="I63" i="533"/>
  <c r="Z62" i="533"/>
  <c r="J62" i="533"/>
  <c r="I62" i="533"/>
  <c r="Z61" i="533"/>
  <c r="J61" i="533"/>
  <c r="I61" i="533"/>
  <c r="Z60" i="533"/>
  <c r="J60" i="533"/>
  <c r="R60" i="533" s="1"/>
  <c r="U60" i="533" s="1"/>
  <c r="I60" i="533"/>
  <c r="Z59" i="533"/>
  <c r="J59" i="533"/>
  <c r="I59" i="533"/>
  <c r="Z58" i="533"/>
  <c r="J58" i="533"/>
  <c r="I58" i="533"/>
  <c r="Z57" i="533"/>
  <c r="J57" i="533"/>
  <c r="I57" i="533"/>
  <c r="Z56" i="533"/>
  <c r="J56" i="533"/>
  <c r="R56" i="533" s="1"/>
  <c r="U56" i="533" s="1"/>
  <c r="I56" i="533"/>
  <c r="Z55" i="533"/>
  <c r="J55" i="533"/>
  <c r="I55" i="533"/>
  <c r="Z54" i="533"/>
  <c r="J54" i="533"/>
  <c r="I54" i="533"/>
  <c r="Z53" i="533"/>
  <c r="J53" i="533"/>
  <c r="I53" i="533"/>
  <c r="Z52" i="533"/>
  <c r="J52" i="533"/>
  <c r="R52" i="533" s="1"/>
  <c r="U52" i="533" s="1"/>
  <c r="I52" i="533"/>
  <c r="Z51" i="533"/>
  <c r="J51" i="533"/>
  <c r="I51" i="533"/>
  <c r="Z50" i="533"/>
  <c r="J50" i="533"/>
  <c r="I50" i="533"/>
  <c r="Z49" i="533"/>
  <c r="J49" i="533"/>
  <c r="I49" i="533"/>
  <c r="Z48" i="533"/>
  <c r="J48" i="533"/>
  <c r="R48" i="533" s="1"/>
  <c r="U48" i="533" s="1"/>
  <c r="I48" i="533"/>
  <c r="Z47" i="533"/>
  <c r="J47" i="533"/>
  <c r="I47" i="533"/>
  <c r="Z46" i="533"/>
  <c r="J46" i="533"/>
  <c r="I46" i="533"/>
  <c r="Z45" i="533"/>
  <c r="J45" i="533"/>
  <c r="I45" i="533"/>
  <c r="Z44" i="533"/>
  <c r="J44" i="533"/>
  <c r="R44" i="533" s="1"/>
  <c r="U44" i="533" s="1"/>
  <c r="I44" i="533"/>
  <c r="Z43" i="533"/>
  <c r="J43" i="533"/>
  <c r="I43" i="533"/>
  <c r="Z42" i="533"/>
  <c r="J42" i="533"/>
  <c r="I42" i="533"/>
  <c r="Z41" i="533"/>
  <c r="J41" i="533"/>
  <c r="I41" i="533"/>
  <c r="Z40" i="533"/>
  <c r="J40" i="533"/>
  <c r="R40" i="533" s="1"/>
  <c r="U40" i="533" s="1"/>
  <c r="I40" i="533"/>
  <c r="Z39" i="533"/>
  <c r="J39" i="533"/>
  <c r="I39" i="533"/>
  <c r="Z38" i="533"/>
  <c r="J38" i="533"/>
  <c r="I38" i="533"/>
  <c r="Z37" i="533"/>
  <c r="J37" i="533"/>
  <c r="I37" i="533"/>
  <c r="Z36" i="533"/>
  <c r="J36" i="533"/>
  <c r="R36" i="533" s="1"/>
  <c r="U36" i="533" s="1"/>
  <c r="I36" i="533"/>
  <c r="Z35" i="533"/>
  <c r="J35" i="533"/>
  <c r="I35" i="533"/>
  <c r="Z34" i="533"/>
  <c r="J34" i="533"/>
  <c r="I34" i="533"/>
  <c r="Z33" i="533"/>
  <c r="J33" i="533"/>
  <c r="I33" i="533"/>
  <c r="Z32" i="533"/>
  <c r="J32" i="533"/>
  <c r="R32" i="533" s="1"/>
  <c r="U32" i="533" s="1"/>
  <c r="I32" i="533"/>
  <c r="Z31" i="533"/>
  <c r="Q31" i="533"/>
  <c r="T31" i="533" s="1"/>
  <c r="J31" i="533"/>
  <c r="I31" i="533"/>
  <c r="Z30" i="533"/>
  <c r="Q30" i="533"/>
  <c r="T30" i="533" s="1"/>
  <c r="J30" i="533"/>
  <c r="I30" i="533"/>
  <c r="Z29" i="533"/>
  <c r="J29" i="533"/>
  <c r="I29" i="533"/>
  <c r="Z28" i="533"/>
  <c r="J28" i="533"/>
  <c r="R28" i="533" s="1"/>
  <c r="U28" i="533" s="1"/>
  <c r="I28" i="533"/>
  <c r="Z27" i="533"/>
  <c r="Q27" i="533"/>
  <c r="T27" i="533" s="1"/>
  <c r="J27" i="533"/>
  <c r="I27" i="533"/>
  <c r="Z26" i="533"/>
  <c r="Q26" i="533"/>
  <c r="T26" i="533" s="1"/>
  <c r="J26" i="533"/>
  <c r="I26" i="533"/>
  <c r="Z25" i="533"/>
  <c r="J25" i="533"/>
  <c r="I25" i="533"/>
  <c r="Z24" i="533"/>
  <c r="J24" i="533"/>
  <c r="R24" i="533" s="1"/>
  <c r="U24" i="533" s="1"/>
  <c r="I24" i="533"/>
  <c r="Z23" i="533"/>
  <c r="Q23" i="533"/>
  <c r="T23" i="533" s="1"/>
  <c r="J23" i="533"/>
  <c r="I23" i="533"/>
  <c r="Z22" i="533"/>
  <c r="Q22" i="533"/>
  <c r="T22" i="533" s="1"/>
  <c r="J22" i="533"/>
  <c r="I22" i="533"/>
  <c r="Z21" i="533"/>
  <c r="J21" i="533"/>
  <c r="I21" i="533"/>
  <c r="J20" i="533"/>
  <c r="R20" i="533" s="1"/>
  <c r="U20" i="533" s="1"/>
  <c r="I20" i="533"/>
  <c r="J10" i="533"/>
  <c r="J11" i="533" s="1"/>
  <c r="R9" i="533"/>
  <c r="J9" i="533"/>
  <c r="R8" i="533"/>
  <c r="J7" i="533"/>
  <c r="J6" i="533"/>
  <c r="J4" i="533"/>
  <c r="Q82" i="533" s="1"/>
  <c r="T82" i="533" s="1"/>
  <c r="J3" i="533"/>
  <c r="R81" i="533" s="1"/>
  <c r="U81" i="533" s="1"/>
  <c r="J155" i="532"/>
  <c r="I157" i="532" s="1"/>
  <c r="J157" i="532" s="1"/>
  <c r="I159" i="532" s="1"/>
  <c r="Z149" i="532"/>
  <c r="J149" i="532"/>
  <c r="I149" i="532"/>
  <c r="Z148" i="532"/>
  <c r="J148" i="532"/>
  <c r="I148" i="532"/>
  <c r="Z147" i="532"/>
  <c r="J147" i="532"/>
  <c r="I147" i="532"/>
  <c r="Z146" i="532"/>
  <c r="J146" i="532"/>
  <c r="I146" i="532"/>
  <c r="Z145" i="532"/>
  <c r="J145" i="532"/>
  <c r="I145" i="532"/>
  <c r="Z144" i="532"/>
  <c r="J144" i="532"/>
  <c r="I144" i="532"/>
  <c r="Z143" i="532"/>
  <c r="J143" i="532"/>
  <c r="I143" i="532"/>
  <c r="Z142" i="532"/>
  <c r="J142" i="532"/>
  <c r="I142" i="532"/>
  <c r="Z141" i="532"/>
  <c r="J141" i="532"/>
  <c r="I141" i="532"/>
  <c r="Z140" i="532"/>
  <c r="J140" i="532"/>
  <c r="I140" i="532"/>
  <c r="Z139" i="532"/>
  <c r="J139" i="532"/>
  <c r="I139" i="532"/>
  <c r="Z138" i="532"/>
  <c r="J138" i="532"/>
  <c r="I138" i="532"/>
  <c r="Z137" i="532"/>
  <c r="J137" i="532"/>
  <c r="I137" i="532"/>
  <c r="Z136" i="532"/>
  <c r="J136" i="532"/>
  <c r="I136" i="532"/>
  <c r="Z135" i="532"/>
  <c r="J135" i="532"/>
  <c r="I135" i="532"/>
  <c r="Z134" i="532"/>
  <c r="J134" i="532"/>
  <c r="I134" i="532"/>
  <c r="Z133" i="532"/>
  <c r="J133" i="532"/>
  <c r="I133" i="532"/>
  <c r="Z132" i="532"/>
  <c r="J132" i="532"/>
  <c r="I132" i="532"/>
  <c r="Z131" i="532"/>
  <c r="J131" i="532"/>
  <c r="I131" i="532"/>
  <c r="Z130" i="532"/>
  <c r="J130" i="532"/>
  <c r="I130" i="532"/>
  <c r="Z129" i="532"/>
  <c r="J129" i="532"/>
  <c r="I129" i="532"/>
  <c r="Z128" i="532"/>
  <c r="J128" i="532"/>
  <c r="I128" i="532"/>
  <c r="Z127" i="532"/>
  <c r="J127" i="532"/>
  <c r="I127" i="532"/>
  <c r="Z126" i="532"/>
  <c r="J126" i="532"/>
  <c r="I126" i="532"/>
  <c r="Z125" i="532"/>
  <c r="J125" i="532"/>
  <c r="I125" i="532"/>
  <c r="Z124" i="532"/>
  <c r="J124" i="532"/>
  <c r="I124" i="532"/>
  <c r="Z123" i="532"/>
  <c r="J123" i="532"/>
  <c r="I123" i="532"/>
  <c r="Z122" i="532"/>
  <c r="J122" i="532"/>
  <c r="I122" i="532"/>
  <c r="Z121" i="532"/>
  <c r="J121" i="532"/>
  <c r="I121" i="532"/>
  <c r="Z120" i="532"/>
  <c r="J120" i="532"/>
  <c r="I120" i="532"/>
  <c r="Z119" i="532"/>
  <c r="J119" i="532"/>
  <c r="I119" i="532"/>
  <c r="Z118" i="532"/>
  <c r="J118" i="532"/>
  <c r="I118" i="532"/>
  <c r="Z117" i="532"/>
  <c r="J117" i="532"/>
  <c r="I117" i="532"/>
  <c r="Z116" i="532"/>
  <c r="J116" i="532"/>
  <c r="I116" i="532"/>
  <c r="Z115" i="532"/>
  <c r="J115" i="532"/>
  <c r="I115" i="532"/>
  <c r="Z114" i="532"/>
  <c r="J114" i="532"/>
  <c r="I114" i="532"/>
  <c r="Z113" i="532"/>
  <c r="J113" i="532"/>
  <c r="I113" i="532"/>
  <c r="Z112" i="532"/>
  <c r="J112" i="532"/>
  <c r="I112" i="532"/>
  <c r="Z111" i="532"/>
  <c r="J111" i="532"/>
  <c r="I111" i="532"/>
  <c r="Z110" i="532"/>
  <c r="J110" i="532"/>
  <c r="I110" i="532"/>
  <c r="Z109" i="532"/>
  <c r="J109" i="532"/>
  <c r="I109" i="532"/>
  <c r="Z108" i="532"/>
  <c r="J108" i="532"/>
  <c r="I108" i="532"/>
  <c r="Z107" i="532"/>
  <c r="J107" i="532"/>
  <c r="I107" i="532"/>
  <c r="Z106" i="532"/>
  <c r="J106" i="532"/>
  <c r="I106" i="532"/>
  <c r="Z105" i="532"/>
  <c r="R105" i="532"/>
  <c r="U105" i="532" s="1"/>
  <c r="J105" i="532"/>
  <c r="I105" i="532"/>
  <c r="Z104" i="532"/>
  <c r="R104" i="532"/>
  <c r="U104" i="532" s="1"/>
  <c r="J104" i="532"/>
  <c r="I104" i="532"/>
  <c r="Z103" i="532"/>
  <c r="R103" i="532"/>
  <c r="U103" i="532" s="1"/>
  <c r="J103" i="532"/>
  <c r="I103" i="532"/>
  <c r="Z102" i="532"/>
  <c r="R102" i="532"/>
  <c r="U102" i="532" s="1"/>
  <c r="J102" i="532"/>
  <c r="I102" i="532"/>
  <c r="Z101" i="532"/>
  <c r="R101" i="532"/>
  <c r="U101" i="532" s="1"/>
  <c r="J101" i="532"/>
  <c r="I101" i="532"/>
  <c r="Z100" i="532"/>
  <c r="R100" i="532"/>
  <c r="U100" i="532" s="1"/>
  <c r="J100" i="532"/>
  <c r="I100" i="532"/>
  <c r="Z99" i="532"/>
  <c r="R99" i="532"/>
  <c r="U99" i="532" s="1"/>
  <c r="J99" i="532"/>
  <c r="I99" i="532"/>
  <c r="Z98" i="532"/>
  <c r="R98" i="532"/>
  <c r="U98" i="532" s="1"/>
  <c r="J98" i="532"/>
  <c r="I98" i="532"/>
  <c r="Z97" i="532"/>
  <c r="R97" i="532"/>
  <c r="U97" i="532" s="1"/>
  <c r="J97" i="532"/>
  <c r="I97" i="532"/>
  <c r="Z96" i="532"/>
  <c r="R96" i="532"/>
  <c r="U96" i="532" s="1"/>
  <c r="J96" i="532"/>
  <c r="I96" i="532"/>
  <c r="Z95" i="532"/>
  <c r="R95" i="532"/>
  <c r="U95" i="532" s="1"/>
  <c r="J95" i="532"/>
  <c r="I95" i="532"/>
  <c r="Z94" i="532"/>
  <c r="R94" i="532"/>
  <c r="U94" i="532" s="1"/>
  <c r="J94" i="532"/>
  <c r="I94" i="532"/>
  <c r="Z93" i="532"/>
  <c r="R93" i="532"/>
  <c r="U93" i="532" s="1"/>
  <c r="J93" i="532"/>
  <c r="I93" i="532"/>
  <c r="Z92" i="532"/>
  <c r="R92" i="532"/>
  <c r="U92" i="532" s="1"/>
  <c r="J92" i="532"/>
  <c r="I92" i="532"/>
  <c r="Z91" i="532"/>
  <c r="R91" i="532"/>
  <c r="U91" i="532" s="1"/>
  <c r="J91" i="532"/>
  <c r="I91" i="532"/>
  <c r="Z90" i="532"/>
  <c r="R90" i="532"/>
  <c r="U90" i="532" s="1"/>
  <c r="J90" i="532"/>
  <c r="I90" i="532"/>
  <c r="Z89" i="532"/>
  <c r="R89" i="532"/>
  <c r="U89" i="532" s="1"/>
  <c r="J89" i="532"/>
  <c r="I89" i="532"/>
  <c r="Z88" i="532"/>
  <c r="R88" i="532"/>
  <c r="U88" i="532" s="1"/>
  <c r="J88" i="532"/>
  <c r="I88" i="532"/>
  <c r="Z87" i="532"/>
  <c r="R87" i="532"/>
  <c r="U87" i="532" s="1"/>
  <c r="J87" i="532"/>
  <c r="I87" i="532"/>
  <c r="Z86" i="532"/>
  <c r="R86" i="532"/>
  <c r="U86" i="532" s="1"/>
  <c r="J86" i="532"/>
  <c r="I86" i="532"/>
  <c r="R85" i="532"/>
  <c r="U85" i="532" s="1"/>
  <c r="J85" i="532"/>
  <c r="I85" i="532"/>
  <c r="Z84" i="532"/>
  <c r="R84" i="532"/>
  <c r="U84" i="532" s="1"/>
  <c r="J84" i="532"/>
  <c r="I84" i="532"/>
  <c r="Z83" i="532"/>
  <c r="R83" i="532"/>
  <c r="U83" i="532" s="1"/>
  <c r="J83" i="532"/>
  <c r="I83" i="532"/>
  <c r="Z82" i="532"/>
  <c r="J82" i="532"/>
  <c r="R82" i="532" s="1"/>
  <c r="U82" i="532" s="1"/>
  <c r="I82" i="532"/>
  <c r="Z81" i="532"/>
  <c r="Q81" i="532"/>
  <c r="T81" i="532" s="1"/>
  <c r="J81" i="532"/>
  <c r="I81" i="532"/>
  <c r="Z80" i="532"/>
  <c r="R80" i="532"/>
  <c r="U80" i="532" s="1"/>
  <c r="J80" i="532"/>
  <c r="I80" i="532"/>
  <c r="Z79" i="532"/>
  <c r="R79" i="532"/>
  <c r="U79" i="532" s="1"/>
  <c r="J79" i="532"/>
  <c r="I79" i="532"/>
  <c r="Z78" i="532"/>
  <c r="J78" i="532"/>
  <c r="I78" i="532"/>
  <c r="Z77" i="532"/>
  <c r="Q77" i="532"/>
  <c r="T77" i="532" s="1"/>
  <c r="J77" i="532"/>
  <c r="I77" i="532"/>
  <c r="Z76" i="532"/>
  <c r="R76" i="532"/>
  <c r="U76" i="532" s="1"/>
  <c r="J76" i="532"/>
  <c r="I76" i="532"/>
  <c r="Z75" i="532"/>
  <c r="R75" i="532"/>
  <c r="U75" i="532" s="1"/>
  <c r="J75" i="532"/>
  <c r="I75" i="532"/>
  <c r="Z74" i="532"/>
  <c r="U74" i="532"/>
  <c r="J74" i="532"/>
  <c r="R74" i="532" s="1"/>
  <c r="I74" i="532"/>
  <c r="Z73" i="532"/>
  <c r="Q73" i="532"/>
  <c r="T73" i="532" s="1"/>
  <c r="J73" i="532"/>
  <c r="I73" i="532"/>
  <c r="Z72" i="532"/>
  <c r="R72" i="532"/>
  <c r="U72" i="532" s="1"/>
  <c r="J72" i="532"/>
  <c r="I72" i="532"/>
  <c r="Z71" i="532"/>
  <c r="R71" i="532"/>
  <c r="U71" i="532" s="1"/>
  <c r="J71" i="532"/>
  <c r="I71" i="532"/>
  <c r="Z70" i="532"/>
  <c r="U70" i="532"/>
  <c r="J70" i="532"/>
  <c r="R70" i="532" s="1"/>
  <c r="I70" i="532"/>
  <c r="Z69" i="532"/>
  <c r="Q69" i="532"/>
  <c r="T69" i="532" s="1"/>
  <c r="J69" i="532"/>
  <c r="I69" i="532"/>
  <c r="Z68" i="532"/>
  <c r="R68" i="532"/>
  <c r="U68" i="532" s="1"/>
  <c r="J68" i="532"/>
  <c r="I68" i="532"/>
  <c r="Z67" i="532"/>
  <c r="R67" i="532"/>
  <c r="U67" i="532" s="1"/>
  <c r="J67" i="532"/>
  <c r="I67" i="532"/>
  <c r="Z66" i="532"/>
  <c r="J66" i="532"/>
  <c r="R66" i="532" s="1"/>
  <c r="U66" i="532" s="1"/>
  <c r="I66" i="532"/>
  <c r="Z65" i="532"/>
  <c r="Q65" i="532"/>
  <c r="T65" i="532" s="1"/>
  <c r="J65" i="532"/>
  <c r="I65" i="532"/>
  <c r="Z64" i="532"/>
  <c r="R64" i="532"/>
  <c r="U64" i="532" s="1"/>
  <c r="J64" i="532"/>
  <c r="I64" i="532"/>
  <c r="Z63" i="532"/>
  <c r="R63" i="532"/>
  <c r="U63" i="532" s="1"/>
  <c r="J63" i="532"/>
  <c r="I63" i="532"/>
  <c r="Z62" i="532"/>
  <c r="J62" i="532"/>
  <c r="I62" i="532"/>
  <c r="Z61" i="532"/>
  <c r="Q61" i="532"/>
  <c r="T61" i="532" s="1"/>
  <c r="J61" i="532"/>
  <c r="I61" i="532"/>
  <c r="Z60" i="532"/>
  <c r="R60" i="532"/>
  <c r="U60" i="532" s="1"/>
  <c r="J60" i="532"/>
  <c r="I60" i="532"/>
  <c r="Z59" i="532"/>
  <c r="R59" i="532"/>
  <c r="U59" i="532" s="1"/>
  <c r="J59" i="532"/>
  <c r="I59" i="532"/>
  <c r="Z58" i="532"/>
  <c r="J58" i="532"/>
  <c r="R58" i="532" s="1"/>
  <c r="U58" i="532" s="1"/>
  <c r="I58" i="532"/>
  <c r="Z57" i="532"/>
  <c r="Q57" i="532"/>
  <c r="T57" i="532" s="1"/>
  <c r="J57" i="532"/>
  <c r="I57" i="532"/>
  <c r="Z56" i="532"/>
  <c r="R56" i="532"/>
  <c r="U56" i="532" s="1"/>
  <c r="J56" i="532"/>
  <c r="I56" i="532"/>
  <c r="Z55" i="532"/>
  <c r="R55" i="532"/>
  <c r="U55" i="532" s="1"/>
  <c r="J55" i="532"/>
  <c r="I55" i="532"/>
  <c r="Z54" i="532"/>
  <c r="U54" i="532"/>
  <c r="J54" i="532"/>
  <c r="R54" i="532" s="1"/>
  <c r="I54" i="532"/>
  <c r="Z53" i="532"/>
  <c r="Q53" i="532"/>
  <c r="T53" i="532" s="1"/>
  <c r="J53" i="532"/>
  <c r="I53" i="532"/>
  <c r="Z52" i="532"/>
  <c r="R52" i="532"/>
  <c r="U52" i="532" s="1"/>
  <c r="J52" i="532"/>
  <c r="I52" i="532"/>
  <c r="Z51" i="532"/>
  <c r="R51" i="532"/>
  <c r="U51" i="532" s="1"/>
  <c r="J51" i="532"/>
  <c r="I51" i="532"/>
  <c r="Z50" i="532"/>
  <c r="J50" i="532"/>
  <c r="R50" i="532" s="1"/>
  <c r="U50" i="532" s="1"/>
  <c r="I50" i="532"/>
  <c r="Z49" i="532"/>
  <c r="Q49" i="532"/>
  <c r="T49" i="532" s="1"/>
  <c r="J49" i="532"/>
  <c r="I49" i="532"/>
  <c r="Z48" i="532"/>
  <c r="R48" i="532"/>
  <c r="U48" i="532" s="1"/>
  <c r="J48" i="532"/>
  <c r="I48" i="532"/>
  <c r="Z47" i="532"/>
  <c r="R47" i="532"/>
  <c r="U47" i="532" s="1"/>
  <c r="J47" i="532"/>
  <c r="I47" i="532"/>
  <c r="Z46" i="532"/>
  <c r="J46" i="532"/>
  <c r="I46" i="532"/>
  <c r="Z45" i="532"/>
  <c r="Q45" i="532"/>
  <c r="T45" i="532" s="1"/>
  <c r="J45" i="532"/>
  <c r="I45" i="532"/>
  <c r="Z44" i="532"/>
  <c r="R44" i="532"/>
  <c r="U44" i="532" s="1"/>
  <c r="J44" i="532"/>
  <c r="I44" i="532"/>
  <c r="Z43" i="532"/>
  <c r="R43" i="532"/>
  <c r="U43" i="532" s="1"/>
  <c r="J43" i="532"/>
  <c r="I43" i="532"/>
  <c r="Z42" i="532"/>
  <c r="J42" i="532"/>
  <c r="R42" i="532" s="1"/>
  <c r="U42" i="532" s="1"/>
  <c r="I42" i="532"/>
  <c r="Z41" i="532"/>
  <c r="Q41" i="532"/>
  <c r="T41" i="532" s="1"/>
  <c r="J41" i="532"/>
  <c r="I41" i="532"/>
  <c r="Z40" i="532"/>
  <c r="R40" i="532"/>
  <c r="U40" i="532" s="1"/>
  <c r="J40" i="532"/>
  <c r="I40" i="532"/>
  <c r="Z39" i="532"/>
  <c r="R39" i="532"/>
  <c r="U39" i="532" s="1"/>
  <c r="J39" i="532"/>
  <c r="I39" i="532"/>
  <c r="Z38" i="532"/>
  <c r="U38" i="532"/>
  <c r="J38" i="532"/>
  <c r="R38" i="532" s="1"/>
  <c r="I38" i="532"/>
  <c r="Z37" i="532"/>
  <c r="Q37" i="532"/>
  <c r="T37" i="532" s="1"/>
  <c r="J37" i="532"/>
  <c r="I37" i="532"/>
  <c r="Z36" i="532"/>
  <c r="R36" i="532"/>
  <c r="U36" i="532" s="1"/>
  <c r="J36" i="532"/>
  <c r="I36" i="532"/>
  <c r="Z35" i="532"/>
  <c r="R35" i="532"/>
  <c r="U35" i="532" s="1"/>
  <c r="J35" i="532"/>
  <c r="I35" i="532"/>
  <c r="Z34" i="532"/>
  <c r="J34" i="532"/>
  <c r="R34" i="532" s="1"/>
  <c r="U34" i="532" s="1"/>
  <c r="I34" i="532"/>
  <c r="Z33" i="532"/>
  <c r="Q33" i="532"/>
  <c r="T33" i="532" s="1"/>
  <c r="J33" i="532"/>
  <c r="I33" i="532"/>
  <c r="Z32" i="532"/>
  <c r="R32" i="532"/>
  <c r="U32" i="532" s="1"/>
  <c r="J32" i="532"/>
  <c r="I32" i="532"/>
  <c r="Z31" i="532"/>
  <c r="R31" i="532"/>
  <c r="U31" i="532" s="1"/>
  <c r="J31" i="532"/>
  <c r="I31" i="532"/>
  <c r="Z30" i="532"/>
  <c r="J30" i="532"/>
  <c r="I30" i="532"/>
  <c r="Z29" i="532"/>
  <c r="Q29" i="532"/>
  <c r="T29" i="532" s="1"/>
  <c r="J29" i="532"/>
  <c r="I29" i="532"/>
  <c r="Z28" i="532"/>
  <c r="R28" i="532"/>
  <c r="U28" i="532" s="1"/>
  <c r="J28" i="532"/>
  <c r="I28" i="532"/>
  <c r="Z27" i="532"/>
  <c r="R27" i="532"/>
  <c r="U27" i="532" s="1"/>
  <c r="J27" i="532"/>
  <c r="I27" i="532"/>
  <c r="Z26" i="532"/>
  <c r="J26" i="532"/>
  <c r="R26" i="532" s="1"/>
  <c r="U26" i="532" s="1"/>
  <c r="I26" i="532"/>
  <c r="Z25" i="532"/>
  <c r="Q25" i="532"/>
  <c r="T25" i="532" s="1"/>
  <c r="J25" i="532"/>
  <c r="I25" i="532"/>
  <c r="Z24" i="532"/>
  <c r="R24" i="532"/>
  <c r="U24" i="532" s="1"/>
  <c r="J24" i="532"/>
  <c r="I24" i="532"/>
  <c r="Z23" i="532"/>
  <c r="R23" i="532"/>
  <c r="U23" i="532" s="1"/>
  <c r="J23" i="532"/>
  <c r="I23" i="532"/>
  <c r="Z22" i="532"/>
  <c r="U22" i="532"/>
  <c r="J22" i="532"/>
  <c r="R22" i="532" s="1"/>
  <c r="I22" i="532"/>
  <c r="Z21" i="532"/>
  <c r="Q21" i="532"/>
  <c r="T21" i="532" s="1"/>
  <c r="J21" i="532"/>
  <c r="I21" i="532"/>
  <c r="R20" i="532"/>
  <c r="U20" i="532" s="1"/>
  <c r="J20" i="532"/>
  <c r="I20" i="532"/>
  <c r="J10" i="532"/>
  <c r="R9" i="532"/>
  <c r="J9" i="532"/>
  <c r="J11" i="532" s="1"/>
  <c r="R8" i="532"/>
  <c r="J7" i="532"/>
  <c r="J6" i="532"/>
  <c r="J4" i="532"/>
  <c r="Q149" i="532" s="1"/>
  <c r="T149" i="532" s="1"/>
  <c r="J3" i="532"/>
  <c r="R149" i="532" s="1"/>
  <c r="U149" i="532" s="1"/>
  <c r="I165" i="531"/>
  <c r="I157" i="531"/>
  <c r="J157" i="531" s="1"/>
  <c r="I159" i="531" s="1"/>
  <c r="J159" i="531" s="1"/>
  <c r="I161" i="531" s="1"/>
  <c r="J161" i="531" s="1"/>
  <c r="I163" i="531" s="1"/>
  <c r="J163" i="531" s="1"/>
  <c r="J155" i="531"/>
  <c r="Z149" i="531"/>
  <c r="J149" i="531"/>
  <c r="I149" i="531"/>
  <c r="Z148" i="531"/>
  <c r="J148" i="531"/>
  <c r="I148" i="531"/>
  <c r="Z147" i="531"/>
  <c r="J147" i="531"/>
  <c r="I147" i="531"/>
  <c r="Z146" i="531"/>
  <c r="J146" i="531"/>
  <c r="I146" i="531"/>
  <c r="Z145" i="531"/>
  <c r="J145" i="531"/>
  <c r="I145" i="531"/>
  <c r="Z144" i="531"/>
  <c r="J144" i="531"/>
  <c r="I144" i="531"/>
  <c r="Z143" i="531"/>
  <c r="J143" i="531"/>
  <c r="I143" i="531"/>
  <c r="Z142" i="531"/>
  <c r="J142" i="531"/>
  <c r="I142" i="531"/>
  <c r="Z141" i="531"/>
  <c r="J141" i="531"/>
  <c r="I141" i="531"/>
  <c r="Z140" i="531"/>
  <c r="J140" i="531"/>
  <c r="I140" i="531"/>
  <c r="Z139" i="531"/>
  <c r="J139" i="531"/>
  <c r="I139" i="531"/>
  <c r="Z138" i="531"/>
  <c r="J138" i="531"/>
  <c r="I138" i="531"/>
  <c r="Z137" i="531"/>
  <c r="J137" i="531"/>
  <c r="I137" i="531"/>
  <c r="Z136" i="531"/>
  <c r="J136" i="531"/>
  <c r="I136" i="531"/>
  <c r="Z135" i="531"/>
  <c r="J135" i="531"/>
  <c r="I135" i="531"/>
  <c r="Z134" i="531"/>
  <c r="J134" i="531"/>
  <c r="I134" i="531"/>
  <c r="Z133" i="531"/>
  <c r="J133" i="531"/>
  <c r="I133" i="531"/>
  <c r="Z132" i="531"/>
  <c r="J132" i="531"/>
  <c r="I132" i="531"/>
  <c r="Z131" i="531"/>
  <c r="J131" i="531"/>
  <c r="I131" i="531"/>
  <c r="Z130" i="531"/>
  <c r="J130" i="531"/>
  <c r="I130" i="531"/>
  <c r="Z129" i="531"/>
  <c r="J129" i="531"/>
  <c r="I129" i="531"/>
  <c r="Z128" i="531"/>
  <c r="J128" i="531"/>
  <c r="I128" i="531"/>
  <c r="Z127" i="531"/>
  <c r="J127" i="531"/>
  <c r="I127" i="531"/>
  <c r="Z126" i="531"/>
  <c r="J126" i="531"/>
  <c r="I126" i="531"/>
  <c r="Z125" i="531"/>
  <c r="J125" i="531"/>
  <c r="I125" i="531"/>
  <c r="Z124" i="531"/>
  <c r="J124" i="531"/>
  <c r="I124" i="531"/>
  <c r="Z123" i="531"/>
  <c r="J123" i="531"/>
  <c r="I123" i="531"/>
  <c r="Z122" i="531"/>
  <c r="J122" i="531"/>
  <c r="I122" i="531"/>
  <c r="Z121" i="531"/>
  <c r="J121" i="531"/>
  <c r="I121" i="531"/>
  <c r="Z120" i="531"/>
  <c r="J120" i="531"/>
  <c r="I120" i="531"/>
  <c r="Z119" i="531"/>
  <c r="J119" i="531"/>
  <c r="I119" i="531"/>
  <c r="Z118" i="531"/>
  <c r="J118" i="531"/>
  <c r="I118" i="531"/>
  <c r="Z117" i="531"/>
  <c r="J117" i="531"/>
  <c r="I117" i="531"/>
  <c r="Z116" i="531"/>
  <c r="J116" i="531"/>
  <c r="I116" i="531"/>
  <c r="Z115" i="531"/>
  <c r="J115" i="531"/>
  <c r="I115" i="531"/>
  <c r="Z114" i="531"/>
  <c r="J114" i="531"/>
  <c r="I114" i="531"/>
  <c r="Z113" i="531"/>
  <c r="J113" i="531"/>
  <c r="I113" i="531"/>
  <c r="Z112" i="531"/>
  <c r="J112" i="531"/>
  <c r="I112" i="531"/>
  <c r="Z111" i="531"/>
  <c r="J111" i="531"/>
  <c r="I111" i="531"/>
  <c r="Z110" i="531"/>
  <c r="J110" i="531"/>
  <c r="I110" i="531"/>
  <c r="Z109" i="531"/>
  <c r="J109" i="531"/>
  <c r="I109" i="531"/>
  <c r="Z108" i="531"/>
  <c r="J108" i="531"/>
  <c r="I108" i="531"/>
  <c r="Z107" i="531"/>
  <c r="J107" i="531"/>
  <c r="I107" i="531"/>
  <c r="Z106" i="531"/>
  <c r="J106" i="531"/>
  <c r="I106" i="531"/>
  <c r="Z105" i="531"/>
  <c r="J105" i="531"/>
  <c r="I105" i="531"/>
  <c r="Z104" i="531"/>
  <c r="J104" i="531"/>
  <c r="I104" i="531"/>
  <c r="Z103" i="531"/>
  <c r="J103" i="531"/>
  <c r="I103" i="531"/>
  <c r="Z102" i="531"/>
  <c r="J102" i="531"/>
  <c r="I102" i="531"/>
  <c r="Z101" i="531"/>
  <c r="J101" i="531"/>
  <c r="I101" i="531"/>
  <c r="Z100" i="531"/>
  <c r="J100" i="531"/>
  <c r="I100" i="531"/>
  <c r="Z99" i="531"/>
  <c r="J99" i="531"/>
  <c r="I99" i="531"/>
  <c r="Z98" i="531"/>
  <c r="J98" i="531"/>
  <c r="I98" i="531"/>
  <c r="Z97" i="531"/>
  <c r="J97" i="531"/>
  <c r="I97" i="531"/>
  <c r="Z96" i="531"/>
  <c r="J96" i="531"/>
  <c r="I96" i="531"/>
  <c r="Z95" i="531"/>
  <c r="J95" i="531"/>
  <c r="I95" i="531"/>
  <c r="Z94" i="531"/>
  <c r="J94" i="531"/>
  <c r="I94" i="531"/>
  <c r="Z93" i="531"/>
  <c r="J93" i="531"/>
  <c r="I93" i="531"/>
  <c r="Z92" i="531"/>
  <c r="J92" i="531"/>
  <c r="I92" i="531"/>
  <c r="Z91" i="531"/>
  <c r="J91" i="531"/>
  <c r="I91" i="531"/>
  <c r="Z90" i="531"/>
  <c r="J90" i="531"/>
  <c r="I90" i="531"/>
  <c r="Z89" i="531"/>
  <c r="J89" i="531"/>
  <c r="I89" i="531"/>
  <c r="Z88" i="531"/>
  <c r="J88" i="531"/>
  <c r="I88" i="531"/>
  <c r="Z87" i="531"/>
  <c r="J87" i="531"/>
  <c r="I87" i="531"/>
  <c r="Z86" i="531"/>
  <c r="J86" i="531"/>
  <c r="I86" i="531"/>
  <c r="J85" i="531"/>
  <c r="I85" i="531"/>
  <c r="Z84" i="531"/>
  <c r="J84" i="531"/>
  <c r="I84" i="531"/>
  <c r="Z83" i="531"/>
  <c r="Q83" i="531"/>
  <c r="T83" i="531" s="1"/>
  <c r="J83" i="531"/>
  <c r="I83" i="531"/>
  <c r="Z82" i="531"/>
  <c r="Q82" i="531"/>
  <c r="T82" i="531" s="1"/>
  <c r="J82" i="531"/>
  <c r="I82" i="531"/>
  <c r="Z81" i="531"/>
  <c r="J81" i="531"/>
  <c r="I81" i="531"/>
  <c r="Z80" i="531"/>
  <c r="J80" i="531"/>
  <c r="I80" i="531"/>
  <c r="Z79" i="531"/>
  <c r="Q79" i="531"/>
  <c r="T79" i="531" s="1"/>
  <c r="J79" i="531"/>
  <c r="I79" i="531"/>
  <c r="Z78" i="531"/>
  <c r="R78" i="531"/>
  <c r="U78" i="531" s="1"/>
  <c r="Q78" i="531"/>
  <c r="T78" i="531" s="1"/>
  <c r="J78" i="531"/>
  <c r="I78" i="531"/>
  <c r="Z77" i="531"/>
  <c r="J77" i="531"/>
  <c r="I77" i="531"/>
  <c r="Z76" i="531"/>
  <c r="J76" i="531"/>
  <c r="I76" i="531"/>
  <c r="Z75" i="531"/>
  <c r="Q75" i="531"/>
  <c r="T75" i="531" s="1"/>
  <c r="J75" i="531"/>
  <c r="I75" i="531"/>
  <c r="Z74" i="531"/>
  <c r="Q74" i="531"/>
  <c r="T74" i="531" s="1"/>
  <c r="J74" i="531"/>
  <c r="I74" i="531"/>
  <c r="Z73" i="531"/>
  <c r="J73" i="531"/>
  <c r="I73" i="531"/>
  <c r="Q73" i="531" s="1"/>
  <c r="T73" i="531" s="1"/>
  <c r="Z72" i="531"/>
  <c r="J72" i="531"/>
  <c r="I72" i="531"/>
  <c r="Z71" i="531"/>
  <c r="Q71" i="531"/>
  <c r="T71" i="531" s="1"/>
  <c r="J71" i="531"/>
  <c r="I71" i="531"/>
  <c r="Z70" i="531"/>
  <c r="Q70" i="531"/>
  <c r="T70" i="531" s="1"/>
  <c r="J70" i="531"/>
  <c r="I70" i="531"/>
  <c r="Z69" i="531"/>
  <c r="J69" i="531"/>
  <c r="I69" i="531"/>
  <c r="Q69" i="531" s="1"/>
  <c r="T69" i="531" s="1"/>
  <c r="Z68" i="531"/>
  <c r="J68" i="531"/>
  <c r="I68" i="531"/>
  <c r="Z67" i="531"/>
  <c r="Q67" i="531"/>
  <c r="T67" i="531" s="1"/>
  <c r="J67" i="531"/>
  <c r="I67" i="531"/>
  <c r="Z66" i="531"/>
  <c r="Q66" i="531"/>
  <c r="T66" i="531" s="1"/>
  <c r="J66" i="531"/>
  <c r="I66" i="531"/>
  <c r="Z65" i="531"/>
  <c r="J65" i="531"/>
  <c r="I65" i="531"/>
  <c r="Q65" i="531" s="1"/>
  <c r="T65" i="531" s="1"/>
  <c r="Z64" i="531"/>
  <c r="J64" i="531"/>
  <c r="I64" i="531"/>
  <c r="Z63" i="531"/>
  <c r="Q63" i="531"/>
  <c r="T63" i="531" s="1"/>
  <c r="J63" i="531"/>
  <c r="I63" i="531"/>
  <c r="Z62" i="531"/>
  <c r="Q62" i="531"/>
  <c r="T62" i="531" s="1"/>
  <c r="J62" i="531"/>
  <c r="I62" i="531"/>
  <c r="Z61" i="531"/>
  <c r="J61" i="531"/>
  <c r="I61" i="531"/>
  <c r="Q61" i="531" s="1"/>
  <c r="T61" i="531" s="1"/>
  <c r="Z60" i="531"/>
  <c r="J60" i="531"/>
  <c r="I60" i="531"/>
  <c r="Z59" i="531"/>
  <c r="Q59" i="531"/>
  <c r="T59" i="531" s="1"/>
  <c r="J59" i="531"/>
  <c r="I59" i="531"/>
  <c r="Z58" i="531"/>
  <c r="Q58" i="531"/>
  <c r="T58" i="531" s="1"/>
  <c r="J58" i="531"/>
  <c r="I58" i="531"/>
  <c r="Z57" i="531"/>
  <c r="J57" i="531"/>
  <c r="I57" i="531"/>
  <c r="Q57" i="531" s="1"/>
  <c r="T57" i="531" s="1"/>
  <c r="Z56" i="531"/>
  <c r="J56" i="531"/>
  <c r="I56" i="531"/>
  <c r="Z55" i="531"/>
  <c r="Q55" i="531"/>
  <c r="T55" i="531" s="1"/>
  <c r="J55" i="531"/>
  <c r="I55" i="531"/>
  <c r="Z54" i="531"/>
  <c r="Q54" i="531"/>
  <c r="T54" i="531" s="1"/>
  <c r="J54" i="531"/>
  <c r="I54" i="531"/>
  <c r="Z53" i="531"/>
  <c r="J53" i="531"/>
  <c r="I53" i="531"/>
  <c r="Q53" i="531" s="1"/>
  <c r="T53" i="531" s="1"/>
  <c r="Z52" i="531"/>
  <c r="J52" i="531"/>
  <c r="I52" i="531"/>
  <c r="Z51" i="531"/>
  <c r="Q51" i="531"/>
  <c r="T51" i="531" s="1"/>
  <c r="J51" i="531"/>
  <c r="I51" i="531"/>
  <c r="Z50" i="531"/>
  <c r="Q50" i="531"/>
  <c r="T50" i="531" s="1"/>
  <c r="J50" i="531"/>
  <c r="I50" i="531"/>
  <c r="Z49" i="531"/>
  <c r="J49" i="531"/>
  <c r="I49" i="531"/>
  <c r="Q49" i="531" s="1"/>
  <c r="T49" i="531" s="1"/>
  <c r="Z48" i="531"/>
  <c r="J48" i="531"/>
  <c r="I48" i="531"/>
  <c r="Z47" i="531"/>
  <c r="Q47" i="531"/>
  <c r="T47" i="531" s="1"/>
  <c r="J47" i="531"/>
  <c r="I47" i="531"/>
  <c r="Z46" i="531"/>
  <c r="Q46" i="531"/>
  <c r="T46" i="531" s="1"/>
  <c r="J46" i="531"/>
  <c r="I46" i="531"/>
  <c r="Z45" i="531"/>
  <c r="J45" i="531"/>
  <c r="I45" i="531"/>
  <c r="Q45" i="531" s="1"/>
  <c r="T45" i="531" s="1"/>
  <c r="Z44" i="531"/>
  <c r="J44" i="531"/>
  <c r="I44" i="531"/>
  <c r="Z43" i="531"/>
  <c r="Q43" i="531"/>
  <c r="T43" i="531" s="1"/>
  <c r="J43" i="531"/>
  <c r="I43" i="531"/>
  <c r="Z42" i="531"/>
  <c r="Q42" i="531"/>
  <c r="T42" i="531" s="1"/>
  <c r="J42" i="531"/>
  <c r="I42" i="531"/>
  <c r="Z41" i="531"/>
  <c r="J41" i="531"/>
  <c r="I41" i="531"/>
  <c r="Q41" i="531" s="1"/>
  <c r="T41" i="531" s="1"/>
  <c r="Z40" i="531"/>
  <c r="J40" i="531"/>
  <c r="I40" i="531"/>
  <c r="Z39" i="531"/>
  <c r="Q39" i="531"/>
  <c r="T39" i="531" s="1"/>
  <c r="J39" i="531"/>
  <c r="I39" i="531"/>
  <c r="Z38" i="531"/>
  <c r="Q38" i="531"/>
  <c r="T38" i="531" s="1"/>
  <c r="J38" i="531"/>
  <c r="I38" i="531"/>
  <c r="Z37" i="531"/>
  <c r="J37" i="531"/>
  <c r="I37" i="531"/>
  <c r="Q37" i="531" s="1"/>
  <c r="T37" i="531" s="1"/>
  <c r="Z36" i="531"/>
  <c r="J36" i="531"/>
  <c r="I36" i="531"/>
  <c r="Z35" i="531"/>
  <c r="Q35" i="531"/>
  <c r="T35" i="531" s="1"/>
  <c r="J35" i="531"/>
  <c r="I35" i="531"/>
  <c r="Z34" i="531"/>
  <c r="Q34" i="531"/>
  <c r="T34" i="531" s="1"/>
  <c r="J34" i="531"/>
  <c r="I34" i="531"/>
  <c r="Z33" i="531"/>
  <c r="J33" i="531"/>
  <c r="I33" i="531"/>
  <c r="Q33" i="531" s="1"/>
  <c r="T33" i="531" s="1"/>
  <c r="Z32" i="531"/>
  <c r="J32" i="531"/>
  <c r="I32" i="531"/>
  <c r="Z31" i="531"/>
  <c r="Q31" i="531"/>
  <c r="T31" i="531" s="1"/>
  <c r="J31" i="531"/>
  <c r="I31" i="531"/>
  <c r="Z30" i="531"/>
  <c r="Q30" i="531"/>
  <c r="T30" i="531" s="1"/>
  <c r="J30" i="531"/>
  <c r="I30" i="531"/>
  <c r="Z29" i="531"/>
  <c r="J29" i="531"/>
  <c r="I29" i="531"/>
  <c r="Q29" i="531" s="1"/>
  <c r="T29" i="531" s="1"/>
  <c r="Z28" i="531"/>
  <c r="J28" i="531"/>
  <c r="I28" i="531"/>
  <c r="Z27" i="531"/>
  <c r="Q27" i="531"/>
  <c r="T27" i="531" s="1"/>
  <c r="J27" i="531"/>
  <c r="I27" i="531"/>
  <c r="Z26" i="531"/>
  <c r="Q26" i="531"/>
  <c r="T26" i="531" s="1"/>
  <c r="J26" i="531"/>
  <c r="I26" i="531"/>
  <c r="Z25" i="531"/>
  <c r="J25" i="531"/>
  <c r="I25" i="531"/>
  <c r="Q25" i="531" s="1"/>
  <c r="T25" i="531" s="1"/>
  <c r="Z24" i="531"/>
  <c r="J24" i="531"/>
  <c r="I24" i="531"/>
  <c r="Z23" i="531"/>
  <c r="Q23" i="531"/>
  <c r="T23" i="531" s="1"/>
  <c r="J23" i="531"/>
  <c r="I23" i="531"/>
  <c r="Z22" i="531"/>
  <c r="Q22" i="531"/>
  <c r="T22" i="531" s="1"/>
  <c r="J22" i="531"/>
  <c r="I22" i="531"/>
  <c r="Z21" i="531"/>
  <c r="J21" i="531"/>
  <c r="I21" i="531"/>
  <c r="Q21" i="531" s="1"/>
  <c r="T21" i="531" s="1"/>
  <c r="AA20" i="531"/>
  <c r="Z20" i="531"/>
  <c r="J20" i="531"/>
  <c r="I20" i="531"/>
  <c r="J11" i="531"/>
  <c r="J10" i="531"/>
  <c r="R9" i="531"/>
  <c r="J9" i="531"/>
  <c r="R8" i="531"/>
  <c r="J7" i="531"/>
  <c r="J6" i="531"/>
  <c r="J4" i="531"/>
  <c r="J3" i="531"/>
  <c r="R74" i="531" s="1"/>
  <c r="U74" i="531" s="1"/>
  <c r="J155" i="530"/>
  <c r="I157" i="530" s="1"/>
  <c r="J157" i="530" s="1"/>
  <c r="I159" i="530" s="1"/>
  <c r="Z149" i="530"/>
  <c r="J149" i="530"/>
  <c r="I149" i="530"/>
  <c r="Z148" i="530"/>
  <c r="J148" i="530"/>
  <c r="I148" i="530"/>
  <c r="Z147" i="530"/>
  <c r="R147" i="530"/>
  <c r="U147" i="530" s="1"/>
  <c r="J147" i="530"/>
  <c r="I147" i="530"/>
  <c r="Z146" i="530"/>
  <c r="J146" i="530"/>
  <c r="I146" i="530"/>
  <c r="Z145" i="530"/>
  <c r="J145" i="530"/>
  <c r="I145" i="530"/>
  <c r="Z144" i="530"/>
  <c r="J144" i="530"/>
  <c r="I144" i="530"/>
  <c r="Z143" i="530"/>
  <c r="R143" i="530"/>
  <c r="U143" i="530" s="1"/>
  <c r="J143" i="530"/>
  <c r="I143" i="530"/>
  <c r="Z142" i="530"/>
  <c r="J142" i="530"/>
  <c r="I142" i="530"/>
  <c r="Z141" i="530"/>
  <c r="J141" i="530"/>
  <c r="I141" i="530"/>
  <c r="Z140" i="530"/>
  <c r="J140" i="530"/>
  <c r="I140" i="530"/>
  <c r="Z139" i="530"/>
  <c r="R139" i="530"/>
  <c r="U139" i="530" s="1"/>
  <c r="J139" i="530"/>
  <c r="I139" i="530"/>
  <c r="Z138" i="530"/>
  <c r="J138" i="530"/>
  <c r="I138" i="530"/>
  <c r="Z137" i="530"/>
  <c r="J137" i="530"/>
  <c r="I137" i="530"/>
  <c r="Z136" i="530"/>
  <c r="J136" i="530"/>
  <c r="I136" i="530"/>
  <c r="Z135" i="530"/>
  <c r="R135" i="530"/>
  <c r="U135" i="530" s="1"/>
  <c r="J135" i="530"/>
  <c r="I135" i="530"/>
  <c r="Z134" i="530"/>
  <c r="J134" i="530"/>
  <c r="I134" i="530"/>
  <c r="Z133" i="530"/>
  <c r="J133" i="530"/>
  <c r="I133" i="530"/>
  <c r="Z132" i="530"/>
  <c r="J132" i="530"/>
  <c r="I132" i="530"/>
  <c r="Z131" i="530"/>
  <c r="R131" i="530"/>
  <c r="U131" i="530" s="1"/>
  <c r="J131" i="530"/>
  <c r="I131" i="530"/>
  <c r="Z130" i="530"/>
  <c r="J130" i="530"/>
  <c r="I130" i="530"/>
  <c r="Z129" i="530"/>
  <c r="J129" i="530"/>
  <c r="I129" i="530"/>
  <c r="Z128" i="530"/>
  <c r="J128" i="530"/>
  <c r="I128" i="530"/>
  <c r="Z127" i="530"/>
  <c r="R127" i="530"/>
  <c r="U127" i="530" s="1"/>
  <c r="J127" i="530"/>
  <c r="I127" i="530"/>
  <c r="Z126" i="530"/>
  <c r="J126" i="530"/>
  <c r="I126" i="530"/>
  <c r="Z125" i="530"/>
  <c r="J125" i="530"/>
  <c r="I125" i="530"/>
  <c r="Z124" i="530"/>
  <c r="J124" i="530"/>
  <c r="I124" i="530"/>
  <c r="Z123" i="530"/>
  <c r="R123" i="530"/>
  <c r="U123" i="530" s="1"/>
  <c r="J123" i="530"/>
  <c r="I123" i="530"/>
  <c r="Z122" i="530"/>
  <c r="J122" i="530"/>
  <c r="I122" i="530"/>
  <c r="Z121" i="530"/>
  <c r="J121" i="530"/>
  <c r="I121" i="530"/>
  <c r="Z120" i="530"/>
  <c r="J120" i="530"/>
  <c r="I120" i="530"/>
  <c r="Z119" i="530"/>
  <c r="R119" i="530"/>
  <c r="U119" i="530" s="1"/>
  <c r="J119" i="530"/>
  <c r="I119" i="530"/>
  <c r="Z118" i="530"/>
  <c r="J118" i="530"/>
  <c r="I118" i="530"/>
  <c r="Z117" i="530"/>
  <c r="J117" i="530"/>
  <c r="I117" i="530"/>
  <c r="Z116" i="530"/>
  <c r="J116" i="530"/>
  <c r="I116" i="530"/>
  <c r="Z115" i="530"/>
  <c r="R115" i="530"/>
  <c r="U115" i="530" s="1"/>
  <c r="J115" i="530"/>
  <c r="I115" i="530"/>
  <c r="Z114" i="530"/>
  <c r="J114" i="530"/>
  <c r="I114" i="530"/>
  <c r="Z113" i="530"/>
  <c r="J113" i="530"/>
  <c r="I113" i="530"/>
  <c r="Z112" i="530"/>
  <c r="J112" i="530"/>
  <c r="I112" i="530"/>
  <c r="Z111" i="530"/>
  <c r="R111" i="530"/>
  <c r="U111" i="530" s="1"/>
  <c r="J111" i="530"/>
  <c r="I111" i="530"/>
  <c r="Z110" i="530"/>
  <c r="J110" i="530"/>
  <c r="I110" i="530"/>
  <c r="Z109" i="530"/>
  <c r="J109" i="530"/>
  <c r="I109" i="530"/>
  <c r="Z108" i="530"/>
  <c r="J108" i="530"/>
  <c r="I108" i="530"/>
  <c r="Z107" i="530"/>
  <c r="R107" i="530"/>
  <c r="U107" i="530" s="1"/>
  <c r="J107" i="530"/>
  <c r="I107" i="530"/>
  <c r="Z106" i="530"/>
  <c r="J106" i="530"/>
  <c r="I106" i="530"/>
  <c r="Z105" i="530"/>
  <c r="J105" i="530"/>
  <c r="I105" i="530"/>
  <c r="Z104" i="530"/>
  <c r="J104" i="530"/>
  <c r="I104" i="530"/>
  <c r="Z103" i="530"/>
  <c r="R103" i="530"/>
  <c r="U103" i="530" s="1"/>
  <c r="J103" i="530"/>
  <c r="I103" i="530"/>
  <c r="Z102" i="530"/>
  <c r="J102" i="530"/>
  <c r="I102" i="530"/>
  <c r="Z101" i="530"/>
  <c r="J101" i="530"/>
  <c r="I101" i="530"/>
  <c r="Z100" i="530"/>
  <c r="J100" i="530"/>
  <c r="I100" i="530"/>
  <c r="Z99" i="530"/>
  <c r="R99" i="530"/>
  <c r="U99" i="530" s="1"/>
  <c r="J99" i="530"/>
  <c r="I99" i="530"/>
  <c r="Z98" i="530"/>
  <c r="J98" i="530"/>
  <c r="I98" i="530"/>
  <c r="Z97" i="530"/>
  <c r="J97" i="530"/>
  <c r="I97" i="530"/>
  <c r="Z96" i="530"/>
  <c r="J96" i="530"/>
  <c r="I96" i="530"/>
  <c r="Z95" i="530"/>
  <c r="R95" i="530"/>
  <c r="U95" i="530" s="1"/>
  <c r="J95" i="530"/>
  <c r="I95" i="530"/>
  <c r="Z94" i="530"/>
  <c r="J94" i="530"/>
  <c r="I94" i="530"/>
  <c r="Z93" i="530"/>
  <c r="J93" i="530"/>
  <c r="I93" i="530"/>
  <c r="Q93" i="530" s="1"/>
  <c r="T93" i="530" s="1"/>
  <c r="Z92" i="530"/>
  <c r="Q92" i="530"/>
  <c r="T92" i="530" s="1"/>
  <c r="J92" i="530"/>
  <c r="I92" i="530"/>
  <c r="Z91" i="530"/>
  <c r="J91" i="530"/>
  <c r="I91" i="530"/>
  <c r="Z90" i="530"/>
  <c r="J90" i="530"/>
  <c r="I90" i="530"/>
  <c r="Z89" i="530"/>
  <c r="J89" i="530"/>
  <c r="I89" i="530"/>
  <c r="Z88" i="530"/>
  <c r="Q88" i="530"/>
  <c r="T88" i="530" s="1"/>
  <c r="J88" i="530"/>
  <c r="I88" i="530"/>
  <c r="Z87" i="530"/>
  <c r="J87" i="530"/>
  <c r="I87" i="530"/>
  <c r="Z86" i="530"/>
  <c r="J86" i="530"/>
  <c r="I86" i="530"/>
  <c r="Q85" i="530"/>
  <c r="T85" i="530" s="1"/>
  <c r="J85" i="530"/>
  <c r="I85" i="530"/>
  <c r="Z84" i="530"/>
  <c r="J84" i="530"/>
  <c r="I84" i="530"/>
  <c r="Z83" i="530"/>
  <c r="R83" i="530"/>
  <c r="U83" i="530" s="1"/>
  <c r="J83" i="530"/>
  <c r="I83" i="530"/>
  <c r="Z82" i="530"/>
  <c r="J82" i="530"/>
  <c r="R82" i="530" s="1"/>
  <c r="U82" i="530" s="1"/>
  <c r="I82" i="530"/>
  <c r="Z81" i="530"/>
  <c r="J81" i="530"/>
  <c r="R81" i="530" s="1"/>
  <c r="U81" i="530" s="1"/>
  <c r="I81" i="530"/>
  <c r="Z80" i="530"/>
  <c r="J80" i="530"/>
  <c r="I80" i="530"/>
  <c r="Z79" i="530"/>
  <c r="R79" i="530"/>
  <c r="U79" i="530" s="1"/>
  <c r="J79" i="530"/>
  <c r="I79" i="530"/>
  <c r="Z78" i="530"/>
  <c r="J78" i="530"/>
  <c r="R78" i="530" s="1"/>
  <c r="U78" i="530" s="1"/>
  <c r="I78" i="530"/>
  <c r="Z77" i="530"/>
  <c r="U77" i="530"/>
  <c r="J77" i="530"/>
  <c r="R77" i="530" s="1"/>
  <c r="I77" i="530"/>
  <c r="Z76" i="530"/>
  <c r="J76" i="530"/>
  <c r="I76" i="530"/>
  <c r="Z75" i="530"/>
  <c r="R75" i="530"/>
  <c r="U75" i="530" s="1"/>
  <c r="J75" i="530"/>
  <c r="I75" i="530"/>
  <c r="Z74" i="530"/>
  <c r="J74" i="530"/>
  <c r="R74" i="530" s="1"/>
  <c r="U74" i="530" s="1"/>
  <c r="I74" i="530"/>
  <c r="Z73" i="530"/>
  <c r="J73" i="530"/>
  <c r="R73" i="530" s="1"/>
  <c r="U73" i="530" s="1"/>
  <c r="I73" i="530"/>
  <c r="Z72" i="530"/>
  <c r="J72" i="530"/>
  <c r="I72" i="530"/>
  <c r="Z71" i="530"/>
  <c r="R71" i="530"/>
  <c r="U71" i="530" s="1"/>
  <c r="J71" i="530"/>
  <c r="I71" i="530"/>
  <c r="Z70" i="530"/>
  <c r="J70" i="530"/>
  <c r="R70" i="530" s="1"/>
  <c r="U70" i="530" s="1"/>
  <c r="I70" i="530"/>
  <c r="Z69" i="530"/>
  <c r="U69" i="530"/>
  <c r="J69" i="530"/>
  <c r="R69" i="530" s="1"/>
  <c r="I69" i="530"/>
  <c r="Z68" i="530"/>
  <c r="J68" i="530"/>
  <c r="I68" i="530"/>
  <c r="Z67" i="530"/>
  <c r="R67" i="530"/>
  <c r="U67" i="530" s="1"/>
  <c r="J67" i="530"/>
  <c r="I67" i="530"/>
  <c r="Z66" i="530"/>
  <c r="J66" i="530"/>
  <c r="R66" i="530" s="1"/>
  <c r="U66" i="530" s="1"/>
  <c r="I66" i="530"/>
  <c r="Z65" i="530"/>
  <c r="J65" i="530"/>
  <c r="R65" i="530" s="1"/>
  <c r="U65" i="530" s="1"/>
  <c r="I65" i="530"/>
  <c r="Z64" i="530"/>
  <c r="J64" i="530"/>
  <c r="I64" i="530"/>
  <c r="Z63" i="530"/>
  <c r="R63" i="530"/>
  <c r="U63" i="530" s="1"/>
  <c r="J63" i="530"/>
  <c r="I63" i="530"/>
  <c r="Z62" i="530"/>
  <c r="J62" i="530"/>
  <c r="R62" i="530" s="1"/>
  <c r="U62" i="530" s="1"/>
  <c r="I62" i="530"/>
  <c r="Z61" i="530"/>
  <c r="U61" i="530"/>
  <c r="J61" i="530"/>
  <c r="R61" i="530" s="1"/>
  <c r="I61" i="530"/>
  <c r="Z60" i="530"/>
  <c r="J60" i="530"/>
  <c r="I60" i="530"/>
  <c r="Z59" i="530"/>
  <c r="R59" i="530"/>
  <c r="U59" i="530" s="1"/>
  <c r="J59" i="530"/>
  <c r="I59" i="530"/>
  <c r="Z58" i="530"/>
  <c r="J58" i="530"/>
  <c r="R58" i="530" s="1"/>
  <c r="U58" i="530" s="1"/>
  <c r="I58" i="530"/>
  <c r="Z57" i="530"/>
  <c r="J57" i="530"/>
  <c r="R57" i="530" s="1"/>
  <c r="U57" i="530" s="1"/>
  <c r="I57" i="530"/>
  <c r="Z56" i="530"/>
  <c r="J56" i="530"/>
  <c r="I56" i="530"/>
  <c r="Z55" i="530"/>
  <c r="R55" i="530"/>
  <c r="U55" i="530" s="1"/>
  <c r="J55" i="530"/>
  <c r="I55" i="530"/>
  <c r="Z54" i="530"/>
  <c r="J54" i="530"/>
  <c r="I54" i="530"/>
  <c r="Z53" i="530"/>
  <c r="U53" i="530"/>
  <c r="J53" i="530"/>
  <c r="R53" i="530" s="1"/>
  <c r="I53" i="530"/>
  <c r="Z52" i="530"/>
  <c r="J52" i="530"/>
  <c r="I52" i="530"/>
  <c r="Z51" i="530"/>
  <c r="R51" i="530"/>
  <c r="U51" i="530" s="1"/>
  <c r="J51" i="530"/>
  <c r="I51" i="530"/>
  <c r="Z50" i="530"/>
  <c r="J50" i="530"/>
  <c r="I50" i="530"/>
  <c r="Z49" i="530"/>
  <c r="J49" i="530"/>
  <c r="R49" i="530" s="1"/>
  <c r="U49" i="530" s="1"/>
  <c r="I49" i="530"/>
  <c r="Z48" i="530"/>
  <c r="J48" i="530"/>
  <c r="I48" i="530"/>
  <c r="Z47" i="530"/>
  <c r="R47" i="530"/>
  <c r="U47" i="530" s="1"/>
  <c r="J47" i="530"/>
  <c r="I47" i="530"/>
  <c r="Z46" i="530"/>
  <c r="J46" i="530"/>
  <c r="I46" i="530"/>
  <c r="Z45" i="530"/>
  <c r="U45" i="530"/>
  <c r="J45" i="530"/>
  <c r="R45" i="530" s="1"/>
  <c r="I45" i="530"/>
  <c r="Z44" i="530"/>
  <c r="J44" i="530"/>
  <c r="I44" i="530"/>
  <c r="Z43" i="530"/>
  <c r="R43" i="530"/>
  <c r="U43" i="530" s="1"/>
  <c r="J43" i="530"/>
  <c r="I43" i="530"/>
  <c r="Z42" i="530"/>
  <c r="J42" i="530"/>
  <c r="I42" i="530"/>
  <c r="Z41" i="530"/>
  <c r="J41" i="530"/>
  <c r="R41" i="530" s="1"/>
  <c r="U41" i="530" s="1"/>
  <c r="I41" i="530"/>
  <c r="Z40" i="530"/>
  <c r="J40" i="530"/>
  <c r="I40" i="530"/>
  <c r="Z39" i="530"/>
  <c r="R39" i="530"/>
  <c r="U39" i="530" s="1"/>
  <c r="J39" i="530"/>
  <c r="I39" i="530"/>
  <c r="Z38" i="530"/>
  <c r="J38" i="530"/>
  <c r="I38" i="530"/>
  <c r="Z37" i="530"/>
  <c r="U37" i="530"/>
  <c r="J37" i="530"/>
  <c r="R37" i="530" s="1"/>
  <c r="I37" i="530"/>
  <c r="Z36" i="530"/>
  <c r="J36" i="530"/>
  <c r="I36" i="530"/>
  <c r="Z35" i="530"/>
  <c r="R35" i="530"/>
  <c r="U35" i="530" s="1"/>
  <c r="J35" i="530"/>
  <c r="I35" i="530"/>
  <c r="Z34" i="530"/>
  <c r="J34" i="530"/>
  <c r="R34" i="530" s="1"/>
  <c r="U34" i="530" s="1"/>
  <c r="I34" i="530"/>
  <c r="Z33" i="530"/>
  <c r="J33" i="530"/>
  <c r="R33" i="530" s="1"/>
  <c r="U33" i="530" s="1"/>
  <c r="I33" i="530"/>
  <c r="Z32" i="530"/>
  <c r="J32" i="530"/>
  <c r="I32" i="530"/>
  <c r="Z31" i="530"/>
  <c r="R31" i="530"/>
  <c r="U31" i="530" s="1"/>
  <c r="J31" i="530"/>
  <c r="I31" i="530"/>
  <c r="Z30" i="530"/>
  <c r="J30" i="530"/>
  <c r="R30" i="530" s="1"/>
  <c r="U30" i="530" s="1"/>
  <c r="I30" i="530"/>
  <c r="Z29" i="530"/>
  <c r="U29" i="530"/>
  <c r="J29" i="530"/>
  <c r="R29" i="530" s="1"/>
  <c r="I29" i="530"/>
  <c r="Z28" i="530"/>
  <c r="J28" i="530"/>
  <c r="I28" i="530"/>
  <c r="Z27" i="530"/>
  <c r="R27" i="530"/>
  <c r="U27" i="530" s="1"/>
  <c r="J27" i="530"/>
  <c r="I27" i="530"/>
  <c r="Z26" i="530"/>
  <c r="J26" i="530"/>
  <c r="R26" i="530" s="1"/>
  <c r="U26" i="530" s="1"/>
  <c r="I26" i="530"/>
  <c r="Z25" i="530"/>
  <c r="J25" i="530"/>
  <c r="R25" i="530" s="1"/>
  <c r="U25" i="530" s="1"/>
  <c r="I25" i="530"/>
  <c r="Z24" i="530"/>
  <c r="J24" i="530"/>
  <c r="I24" i="530"/>
  <c r="Z23" i="530"/>
  <c r="R23" i="530"/>
  <c r="U23" i="530" s="1"/>
  <c r="J23" i="530"/>
  <c r="I23" i="530"/>
  <c r="Z22" i="530"/>
  <c r="J22" i="530"/>
  <c r="R22" i="530" s="1"/>
  <c r="U22" i="530" s="1"/>
  <c r="I22" i="530"/>
  <c r="Z21" i="530"/>
  <c r="U21" i="530"/>
  <c r="J21" i="530"/>
  <c r="R21" i="530" s="1"/>
  <c r="I21" i="530"/>
  <c r="J20" i="530"/>
  <c r="I20" i="530"/>
  <c r="J10" i="530"/>
  <c r="R9" i="530"/>
  <c r="J9" i="530"/>
  <c r="J11" i="530" s="1"/>
  <c r="R8" i="530"/>
  <c r="J7" i="530"/>
  <c r="J6" i="530"/>
  <c r="J4" i="530"/>
  <c r="Q90" i="530" s="1"/>
  <c r="T90" i="530" s="1"/>
  <c r="J3" i="530"/>
  <c r="R148" i="530" s="1"/>
  <c r="U148" i="530" s="1"/>
  <c r="J159" i="529"/>
  <c r="I161" i="529" s="1"/>
  <c r="J161" i="529" s="1"/>
  <c r="I163" i="529" s="1"/>
  <c r="J163" i="529" s="1"/>
  <c r="I165" i="529" s="1"/>
  <c r="J155" i="529"/>
  <c r="I157" i="529" s="1"/>
  <c r="J157" i="529" s="1"/>
  <c r="I159" i="529" s="1"/>
  <c r="Z20" i="529" s="1"/>
  <c r="AA20" i="529" s="1"/>
  <c r="Z149" i="529"/>
  <c r="J149" i="529"/>
  <c r="R149" i="529" s="1"/>
  <c r="U149" i="529" s="1"/>
  <c r="I149" i="529"/>
  <c r="Z148" i="529"/>
  <c r="J148" i="529"/>
  <c r="R148" i="529" s="1"/>
  <c r="U148" i="529" s="1"/>
  <c r="I148" i="529"/>
  <c r="Z147" i="529"/>
  <c r="J147" i="529"/>
  <c r="R147" i="529" s="1"/>
  <c r="U147" i="529" s="1"/>
  <c r="I147" i="529"/>
  <c r="Z146" i="529"/>
  <c r="J146" i="529"/>
  <c r="R146" i="529" s="1"/>
  <c r="U146" i="529" s="1"/>
  <c r="I146" i="529"/>
  <c r="Z145" i="529"/>
  <c r="J145" i="529"/>
  <c r="R145" i="529" s="1"/>
  <c r="U145" i="529" s="1"/>
  <c r="I145" i="529"/>
  <c r="Z144" i="529"/>
  <c r="J144" i="529"/>
  <c r="R144" i="529" s="1"/>
  <c r="U144" i="529" s="1"/>
  <c r="I144" i="529"/>
  <c r="Z143" i="529"/>
  <c r="J143" i="529"/>
  <c r="R143" i="529" s="1"/>
  <c r="U143" i="529" s="1"/>
  <c r="I143" i="529"/>
  <c r="Z142" i="529"/>
  <c r="J142" i="529"/>
  <c r="R142" i="529" s="1"/>
  <c r="U142" i="529" s="1"/>
  <c r="I142" i="529"/>
  <c r="Z141" i="529"/>
  <c r="J141" i="529"/>
  <c r="R141" i="529" s="1"/>
  <c r="U141" i="529" s="1"/>
  <c r="I141" i="529"/>
  <c r="Z140" i="529"/>
  <c r="J140" i="529"/>
  <c r="R140" i="529" s="1"/>
  <c r="U140" i="529" s="1"/>
  <c r="I140" i="529"/>
  <c r="Z139" i="529"/>
  <c r="J139" i="529"/>
  <c r="R139" i="529" s="1"/>
  <c r="U139" i="529" s="1"/>
  <c r="I139" i="529"/>
  <c r="Z138" i="529"/>
  <c r="J138" i="529"/>
  <c r="R138" i="529" s="1"/>
  <c r="U138" i="529" s="1"/>
  <c r="I138" i="529"/>
  <c r="Z137" i="529"/>
  <c r="J137" i="529"/>
  <c r="R137" i="529" s="1"/>
  <c r="U137" i="529" s="1"/>
  <c r="I137" i="529"/>
  <c r="Z136" i="529"/>
  <c r="J136" i="529"/>
  <c r="R136" i="529" s="1"/>
  <c r="U136" i="529" s="1"/>
  <c r="I136" i="529"/>
  <c r="Z135" i="529"/>
  <c r="J135" i="529"/>
  <c r="R135" i="529" s="1"/>
  <c r="U135" i="529" s="1"/>
  <c r="I135" i="529"/>
  <c r="Z134" i="529"/>
  <c r="J134" i="529"/>
  <c r="R134" i="529" s="1"/>
  <c r="U134" i="529" s="1"/>
  <c r="I134" i="529"/>
  <c r="Z133" i="529"/>
  <c r="J133" i="529"/>
  <c r="R133" i="529" s="1"/>
  <c r="U133" i="529" s="1"/>
  <c r="I133" i="529"/>
  <c r="Z132" i="529"/>
  <c r="J132" i="529"/>
  <c r="R132" i="529" s="1"/>
  <c r="U132" i="529" s="1"/>
  <c r="I132" i="529"/>
  <c r="Z131" i="529"/>
  <c r="J131" i="529"/>
  <c r="R131" i="529" s="1"/>
  <c r="U131" i="529" s="1"/>
  <c r="I131" i="529"/>
  <c r="Z130" i="529"/>
  <c r="J130" i="529"/>
  <c r="R130" i="529" s="1"/>
  <c r="U130" i="529" s="1"/>
  <c r="I130" i="529"/>
  <c r="Z129" i="529"/>
  <c r="J129" i="529"/>
  <c r="R129" i="529" s="1"/>
  <c r="U129" i="529" s="1"/>
  <c r="I129" i="529"/>
  <c r="Z128" i="529"/>
  <c r="J128" i="529"/>
  <c r="R128" i="529" s="1"/>
  <c r="U128" i="529" s="1"/>
  <c r="I128" i="529"/>
  <c r="Z127" i="529"/>
  <c r="J127" i="529"/>
  <c r="R127" i="529" s="1"/>
  <c r="U127" i="529" s="1"/>
  <c r="I127" i="529"/>
  <c r="Z126" i="529"/>
  <c r="J126" i="529"/>
  <c r="R126" i="529" s="1"/>
  <c r="U126" i="529" s="1"/>
  <c r="I126" i="529"/>
  <c r="Z125" i="529"/>
  <c r="J125" i="529"/>
  <c r="R125" i="529" s="1"/>
  <c r="U125" i="529" s="1"/>
  <c r="I125" i="529"/>
  <c r="Z124" i="529"/>
  <c r="J124" i="529"/>
  <c r="R124" i="529" s="1"/>
  <c r="U124" i="529" s="1"/>
  <c r="I124" i="529"/>
  <c r="Z123" i="529"/>
  <c r="J123" i="529"/>
  <c r="R123" i="529" s="1"/>
  <c r="U123" i="529" s="1"/>
  <c r="I123" i="529"/>
  <c r="Z122" i="529"/>
  <c r="J122" i="529"/>
  <c r="R122" i="529" s="1"/>
  <c r="U122" i="529" s="1"/>
  <c r="I122" i="529"/>
  <c r="Z121" i="529"/>
  <c r="J121" i="529"/>
  <c r="R121" i="529" s="1"/>
  <c r="U121" i="529" s="1"/>
  <c r="I121" i="529"/>
  <c r="Z120" i="529"/>
  <c r="J120" i="529"/>
  <c r="R120" i="529" s="1"/>
  <c r="U120" i="529" s="1"/>
  <c r="I120" i="529"/>
  <c r="Z119" i="529"/>
  <c r="J119" i="529"/>
  <c r="R119" i="529" s="1"/>
  <c r="U119" i="529" s="1"/>
  <c r="I119" i="529"/>
  <c r="Z118" i="529"/>
  <c r="J118" i="529"/>
  <c r="R118" i="529" s="1"/>
  <c r="U118" i="529" s="1"/>
  <c r="I118" i="529"/>
  <c r="Z117" i="529"/>
  <c r="J117" i="529"/>
  <c r="R117" i="529" s="1"/>
  <c r="U117" i="529" s="1"/>
  <c r="I117" i="529"/>
  <c r="Z116" i="529"/>
  <c r="J116" i="529"/>
  <c r="R116" i="529" s="1"/>
  <c r="U116" i="529" s="1"/>
  <c r="I116" i="529"/>
  <c r="Z115" i="529"/>
  <c r="J115" i="529"/>
  <c r="R115" i="529" s="1"/>
  <c r="U115" i="529" s="1"/>
  <c r="I115" i="529"/>
  <c r="Z114" i="529"/>
  <c r="J114" i="529"/>
  <c r="R114" i="529" s="1"/>
  <c r="U114" i="529" s="1"/>
  <c r="I114" i="529"/>
  <c r="Z113" i="529"/>
  <c r="J113" i="529"/>
  <c r="R113" i="529" s="1"/>
  <c r="U113" i="529" s="1"/>
  <c r="I113" i="529"/>
  <c r="Z112" i="529"/>
  <c r="J112" i="529"/>
  <c r="R112" i="529" s="1"/>
  <c r="U112" i="529" s="1"/>
  <c r="I112" i="529"/>
  <c r="Z111" i="529"/>
  <c r="J111" i="529"/>
  <c r="R111" i="529" s="1"/>
  <c r="U111" i="529" s="1"/>
  <c r="I111" i="529"/>
  <c r="Z110" i="529"/>
  <c r="J110" i="529"/>
  <c r="R110" i="529" s="1"/>
  <c r="U110" i="529" s="1"/>
  <c r="I110" i="529"/>
  <c r="Z109" i="529"/>
  <c r="J109" i="529"/>
  <c r="R109" i="529" s="1"/>
  <c r="U109" i="529" s="1"/>
  <c r="I109" i="529"/>
  <c r="Z108" i="529"/>
  <c r="J108" i="529"/>
  <c r="R108" i="529" s="1"/>
  <c r="U108" i="529" s="1"/>
  <c r="I108" i="529"/>
  <c r="Z107" i="529"/>
  <c r="J107" i="529"/>
  <c r="R107" i="529" s="1"/>
  <c r="U107" i="529" s="1"/>
  <c r="I107" i="529"/>
  <c r="Z106" i="529"/>
  <c r="J106" i="529"/>
  <c r="R106" i="529" s="1"/>
  <c r="U106" i="529" s="1"/>
  <c r="I106" i="529"/>
  <c r="Z105" i="529"/>
  <c r="J105" i="529"/>
  <c r="R105" i="529" s="1"/>
  <c r="U105" i="529" s="1"/>
  <c r="I105" i="529"/>
  <c r="Z104" i="529"/>
  <c r="J104" i="529"/>
  <c r="R104" i="529" s="1"/>
  <c r="U104" i="529" s="1"/>
  <c r="I104" i="529"/>
  <c r="Z103" i="529"/>
  <c r="J103" i="529"/>
  <c r="R103" i="529" s="1"/>
  <c r="U103" i="529" s="1"/>
  <c r="I103" i="529"/>
  <c r="Z102" i="529"/>
  <c r="J102" i="529"/>
  <c r="R102" i="529" s="1"/>
  <c r="U102" i="529" s="1"/>
  <c r="I102" i="529"/>
  <c r="Z101" i="529"/>
  <c r="J101" i="529"/>
  <c r="R101" i="529" s="1"/>
  <c r="U101" i="529" s="1"/>
  <c r="I101" i="529"/>
  <c r="Z100" i="529"/>
  <c r="J100" i="529"/>
  <c r="R100" i="529" s="1"/>
  <c r="U100" i="529" s="1"/>
  <c r="I100" i="529"/>
  <c r="Z99" i="529"/>
  <c r="J99" i="529"/>
  <c r="R99" i="529" s="1"/>
  <c r="U99" i="529" s="1"/>
  <c r="I99" i="529"/>
  <c r="Z98" i="529"/>
  <c r="J98" i="529"/>
  <c r="R98" i="529" s="1"/>
  <c r="U98" i="529" s="1"/>
  <c r="I98" i="529"/>
  <c r="Z97" i="529"/>
  <c r="J97" i="529"/>
  <c r="R97" i="529" s="1"/>
  <c r="U97" i="529" s="1"/>
  <c r="I97" i="529"/>
  <c r="Z96" i="529"/>
  <c r="J96" i="529"/>
  <c r="R96" i="529" s="1"/>
  <c r="U96" i="529" s="1"/>
  <c r="I96" i="529"/>
  <c r="Z95" i="529"/>
  <c r="J95" i="529"/>
  <c r="I95" i="529"/>
  <c r="Z94" i="529"/>
  <c r="J94" i="529"/>
  <c r="I94" i="529"/>
  <c r="Z93" i="529"/>
  <c r="J93" i="529"/>
  <c r="I93" i="529"/>
  <c r="Z92" i="529"/>
  <c r="J92" i="529"/>
  <c r="I92" i="529"/>
  <c r="Z91" i="529"/>
  <c r="J91" i="529"/>
  <c r="R91" i="529" s="1"/>
  <c r="U91" i="529" s="1"/>
  <c r="I91" i="529"/>
  <c r="Z90" i="529"/>
  <c r="J90" i="529"/>
  <c r="R90" i="529" s="1"/>
  <c r="U90" i="529" s="1"/>
  <c r="I90" i="529"/>
  <c r="Z89" i="529"/>
  <c r="J89" i="529"/>
  <c r="R89" i="529" s="1"/>
  <c r="U89" i="529" s="1"/>
  <c r="I89" i="529"/>
  <c r="Z88" i="529"/>
  <c r="J88" i="529"/>
  <c r="R88" i="529" s="1"/>
  <c r="U88" i="529" s="1"/>
  <c r="I88" i="529"/>
  <c r="Z87" i="529"/>
  <c r="J87" i="529"/>
  <c r="I87" i="529"/>
  <c r="Z86" i="529"/>
  <c r="J86" i="529"/>
  <c r="I86" i="529"/>
  <c r="J85" i="529"/>
  <c r="I85" i="529"/>
  <c r="Z84" i="529"/>
  <c r="J84" i="529"/>
  <c r="I84" i="529"/>
  <c r="Z83" i="529"/>
  <c r="J83" i="529"/>
  <c r="R83" i="529" s="1"/>
  <c r="U83" i="529" s="1"/>
  <c r="I83" i="529"/>
  <c r="Q83" i="529" s="1"/>
  <c r="T83" i="529" s="1"/>
  <c r="Z82" i="529"/>
  <c r="Q82" i="529"/>
  <c r="T82" i="529" s="1"/>
  <c r="J82" i="529"/>
  <c r="I82" i="529"/>
  <c r="Z81" i="529"/>
  <c r="R81" i="529"/>
  <c r="U81" i="529" s="1"/>
  <c r="J81" i="529"/>
  <c r="I81" i="529"/>
  <c r="Q81" i="529" s="1"/>
  <c r="T81" i="529" s="1"/>
  <c r="Z80" i="529"/>
  <c r="J80" i="529"/>
  <c r="R80" i="529" s="1"/>
  <c r="U80" i="529" s="1"/>
  <c r="I80" i="529"/>
  <c r="Z79" i="529"/>
  <c r="U79" i="529"/>
  <c r="J79" i="529"/>
  <c r="R79" i="529" s="1"/>
  <c r="I79" i="529"/>
  <c r="Q79" i="529" s="1"/>
  <c r="T79" i="529" s="1"/>
  <c r="Z78" i="529"/>
  <c r="Q78" i="529"/>
  <c r="T78" i="529" s="1"/>
  <c r="J78" i="529"/>
  <c r="I78" i="529"/>
  <c r="Z77" i="529"/>
  <c r="R77" i="529"/>
  <c r="U77" i="529" s="1"/>
  <c r="J77" i="529"/>
  <c r="I77" i="529"/>
  <c r="Q77" i="529" s="1"/>
  <c r="T77" i="529" s="1"/>
  <c r="Z76" i="529"/>
  <c r="J76" i="529"/>
  <c r="R76" i="529" s="1"/>
  <c r="U76" i="529" s="1"/>
  <c r="I76" i="529"/>
  <c r="Z75" i="529"/>
  <c r="J75" i="529"/>
  <c r="R75" i="529" s="1"/>
  <c r="U75" i="529" s="1"/>
  <c r="I75" i="529"/>
  <c r="Q75" i="529" s="1"/>
  <c r="T75" i="529" s="1"/>
  <c r="Z74" i="529"/>
  <c r="Q74" i="529"/>
  <c r="T74" i="529" s="1"/>
  <c r="J74" i="529"/>
  <c r="I74" i="529"/>
  <c r="Z73" i="529"/>
  <c r="R73" i="529"/>
  <c r="U73" i="529" s="1"/>
  <c r="J73" i="529"/>
  <c r="I73" i="529"/>
  <c r="Q73" i="529" s="1"/>
  <c r="T73" i="529" s="1"/>
  <c r="Z72" i="529"/>
  <c r="J72" i="529"/>
  <c r="R72" i="529" s="1"/>
  <c r="U72" i="529" s="1"/>
  <c r="I72" i="529"/>
  <c r="Z71" i="529"/>
  <c r="U71" i="529"/>
  <c r="J71" i="529"/>
  <c r="R71" i="529" s="1"/>
  <c r="I71" i="529"/>
  <c r="Q71" i="529" s="1"/>
  <c r="T71" i="529" s="1"/>
  <c r="Z70" i="529"/>
  <c r="Q70" i="529"/>
  <c r="T70" i="529" s="1"/>
  <c r="J70" i="529"/>
  <c r="I70" i="529"/>
  <c r="Z69" i="529"/>
  <c r="R69" i="529"/>
  <c r="U69" i="529" s="1"/>
  <c r="J69" i="529"/>
  <c r="I69" i="529"/>
  <c r="Q69" i="529" s="1"/>
  <c r="T69" i="529" s="1"/>
  <c r="Z68" i="529"/>
  <c r="J68" i="529"/>
  <c r="R68" i="529" s="1"/>
  <c r="U68" i="529" s="1"/>
  <c r="I68" i="529"/>
  <c r="Z67" i="529"/>
  <c r="J67" i="529"/>
  <c r="R67" i="529" s="1"/>
  <c r="U67" i="529" s="1"/>
  <c r="I67" i="529"/>
  <c r="Q67" i="529" s="1"/>
  <c r="T67" i="529" s="1"/>
  <c r="Z66" i="529"/>
  <c r="Q66" i="529"/>
  <c r="T66" i="529" s="1"/>
  <c r="J66" i="529"/>
  <c r="I66" i="529"/>
  <c r="Z65" i="529"/>
  <c r="R65" i="529"/>
  <c r="U65" i="529" s="1"/>
  <c r="J65" i="529"/>
  <c r="I65" i="529"/>
  <c r="Q65" i="529" s="1"/>
  <c r="T65" i="529" s="1"/>
  <c r="Z64" i="529"/>
  <c r="J64" i="529"/>
  <c r="R64" i="529" s="1"/>
  <c r="U64" i="529" s="1"/>
  <c r="I64" i="529"/>
  <c r="Z63" i="529"/>
  <c r="U63" i="529"/>
  <c r="J63" i="529"/>
  <c r="R63" i="529" s="1"/>
  <c r="I63" i="529"/>
  <c r="Q63" i="529" s="1"/>
  <c r="T63" i="529" s="1"/>
  <c r="Z62" i="529"/>
  <c r="Q62" i="529"/>
  <c r="T62" i="529" s="1"/>
  <c r="J62" i="529"/>
  <c r="I62" i="529"/>
  <c r="Z61" i="529"/>
  <c r="R61" i="529"/>
  <c r="U61" i="529" s="1"/>
  <c r="J61" i="529"/>
  <c r="I61" i="529"/>
  <c r="Q61" i="529" s="1"/>
  <c r="T61" i="529" s="1"/>
  <c r="Z60" i="529"/>
  <c r="J60" i="529"/>
  <c r="R60" i="529" s="1"/>
  <c r="U60" i="529" s="1"/>
  <c r="I60" i="529"/>
  <c r="Z59" i="529"/>
  <c r="J59" i="529"/>
  <c r="R59" i="529" s="1"/>
  <c r="U59" i="529" s="1"/>
  <c r="I59" i="529"/>
  <c r="Q59" i="529" s="1"/>
  <c r="T59" i="529" s="1"/>
  <c r="Z58" i="529"/>
  <c r="Q58" i="529"/>
  <c r="T58" i="529" s="1"/>
  <c r="J58" i="529"/>
  <c r="I58" i="529"/>
  <c r="Z57" i="529"/>
  <c r="R57" i="529"/>
  <c r="U57" i="529" s="1"/>
  <c r="J57" i="529"/>
  <c r="I57" i="529"/>
  <c r="Q57" i="529" s="1"/>
  <c r="T57" i="529" s="1"/>
  <c r="Z56" i="529"/>
  <c r="J56" i="529"/>
  <c r="R56" i="529" s="1"/>
  <c r="U56" i="529" s="1"/>
  <c r="I56" i="529"/>
  <c r="Z55" i="529"/>
  <c r="U55" i="529"/>
  <c r="J55" i="529"/>
  <c r="R55" i="529" s="1"/>
  <c r="I55" i="529"/>
  <c r="Q55" i="529" s="1"/>
  <c r="T55" i="529" s="1"/>
  <c r="Z54" i="529"/>
  <c r="Q54" i="529"/>
  <c r="T54" i="529" s="1"/>
  <c r="J54" i="529"/>
  <c r="I54" i="529"/>
  <c r="Z53" i="529"/>
  <c r="R53" i="529"/>
  <c r="U53" i="529" s="1"/>
  <c r="J53" i="529"/>
  <c r="I53" i="529"/>
  <c r="Q53" i="529" s="1"/>
  <c r="T53" i="529" s="1"/>
  <c r="Z52" i="529"/>
  <c r="J52" i="529"/>
  <c r="R52" i="529" s="1"/>
  <c r="U52" i="529" s="1"/>
  <c r="I52" i="529"/>
  <c r="Z51" i="529"/>
  <c r="J51" i="529"/>
  <c r="R51" i="529" s="1"/>
  <c r="U51" i="529" s="1"/>
  <c r="I51" i="529"/>
  <c r="Q51" i="529" s="1"/>
  <c r="T51" i="529" s="1"/>
  <c r="Z50" i="529"/>
  <c r="Q50" i="529"/>
  <c r="T50" i="529" s="1"/>
  <c r="J50" i="529"/>
  <c r="I50" i="529"/>
  <c r="Z49" i="529"/>
  <c r="R49" i="529"/>
  <c r="U49" i="529" s="1"/>
  <c r="J49" i="529"/>
  <c r="I49" i="529"/>
  <c r="Q49" i="529" s="1"/>
  <c r="T49" i="529" s="1"/>
  <c r="Z48" i="529"/>
  <c r="J48" i="529"/>
  <c r="R48" i="529" s="1"/>
  <c r="U48" i="529" s="1"/>
  <c r="I48" i="529"/>
  <c r="Z47" i="529"/>
  <c r="U47" i="529"/>
  <c r="J47" i="529"/>
  <c r="R47" i="529" s="1"/>
  <c r="I47" i="529"/>
  <c r="Q47" i="529" s="1"/>
  <c r="T47" i="529" s="1"/>
  <c r="Z46" i="529"/>
  <c r="Q46" i="529"/>
  <c r="T46" i="529" s="1"/>
  <c r="J46" i="529"/>
  <c r="I46" i="529"/>
  <c r="Z45" i="529"/>
  <c r="R45" i="529"/>
  <c r="U45" i="529" s="1"/>
  <c r="J45" i="529"/>
  <c r="I45" i="529"/>
  <c r="Q45" i="529" s="1"/>
  <c r="T45" i="529" s="1"/>
  <c r="Z44" i="529"/>
  <c r="J44" i="529"/>
  <c r="R44" i="529" s="1"/>
  <c r="U44" i="529" s="1"/>
  <c r="I44" i="529"/>
  <c r="Z43" i="529"/>
  <c r="J43" i="529"/>
  <c r="R43" i="529" s="1"/>
  <c r="U43" i="529" s="1"/>
  <c r="I43" i="529"/>
  <c r="Q43" i="529" s="1"/>
  <c r="T43" i="529" s="1"/>
  <c r="Z42" i="529"/>
  <c r="Q42" i="529"/>
  <c r="T42" i="529" s="1"/>
  <c r="J42" i="529"/>
  <c r="I42" i="529"/>
  <c r="Z41" i="529"/>
  <c r="R41" i="529"/>
  <c r="U41" i="529" s="1"/>
  <c r="J41" i="529"/>
  <c r="I41" i="529"/>
  <c r="Q41" i="529" s="1"/>
  <c r="T41" i="529" s="1"/>
  <c r="Z40" i="529"/>
  <c r="J40" i="529"/>
  <c r="R40" i="529" s="1"/>
  <c r="U40" i="529" s="1"/>
  <c r="I40" i="529"/>
  <c r="Z39" i="529"/>
  <c r="U39" i="529"/>
  <c r="J39" i="529"/>
  <c r="R39" i="529" s="1"/>
  <c r="I39" i="529"/>
  <c r="Q39" i="529" s="1"/>
  <c r="T39" i="529" s="1"/>
  <c r="Z38" i="529"/>
  <c r="Q38" i="529"/>
  <c r="T38" i="529" s="1"/>
  <c r="J38" i="529"/>
  <c r="I38" i="529"/>
  <c r="Z37" i="529"/>
  <c r="R37" i="529"/>
  <c r="U37" i="529" s="1"/>
  <c r="J37" i="529"/>
  <c r="I37" i="529"/>
  <c r="Q37" i="529" s="1"/>
  <c r="T37" i="529" s="1"/>
  <c r="Z36" i="529"/>
  <c r="J36" i="529"/>
  <c r="R36" i="529" s="1"/>
  <c r="U36" i="529" s="1"/>
  <c r="I36" i="529"/>
  <c r="Z35" i="529"/>
  <c r="J35" i="529"/>
  <c r="R35" i="529" s="1"/>
  <c r="U35" i="529" s="1"/>
  <c r="I35" i="529"/>
  <c r="Q35" i="529" s="1"/>
  <c r="T35" i="529" s="1"/>
  <c r="Z34" i="529"/>
  <c r="Q34" i="529"/>
  <c r="T34" i="529" s="1"/>
  <c r="J34" i="529"/>
  <c r="I34" i="529"/>
  <c r="Z33" i="529"/>
  <c r="R33" i="529"/>
  <c r="U33" i="529" s="1"/>
  <c r="J33" i="529"/>
  <c r="I33" i="529"/>
  <c r="Q33" i="529" s="1"/>
  <c r="T33" i="529" s="1"/>
  <c r="Z32" i="529"/>
  <c r="J32" i="529"/>
  <c r="R32" i="529" s="1"/>
  <c r="U32" i="529" s="1"/>
  <c r="I32" i="529"/>
  <c r="Z31" i="529"/>
  <c r="U31" i="529"/>
  <c r="J31" i="529"/>
  <c r="R31" i="529" s="1"/>
  <c r="I31" i="529"/>
  <c r="Q31" i="529" s="1"/>
  <c r="T31" i="529" s="1"/>
  <c r="Z30" i="529"/>
  <c r="Q30" i="529"/>
  <c r="T30" i="529" s="1"/>
  <c r="J30" i="529"/>
  <c r="I30" i="529"/>
  <c r="Z29" i="529"/>
  <c r="R29" i="529"/>
  <c r="U29" i="529" s="1"/>
  <c r="J29" i="529"/>
  <c r="I29" i="529"/>
  <c r="Q29" i="529" s="1"/>
  <c r="T29" i="529" s="1"/>
  <c r="Z28" i="529"/>
  <c r="J28" i="529"/>
  <c r="R28" i="529" s="1"/>
  <c r="U28" i="529" s="1"/>
  <c r="I28" i="529"/>
  <c r="Z27" i="529"/>
  <c r="J27" i="529"/>
  <c r="R27" i="529" s="1"/>
  <c r="U27" i="529" s="1"/>
  <c r="I27" i="529"/>
  <c r="Q27" i="529" s="1"/>
  <c r="T27" i="529" s="1"/>
  <c r="Z26" i="529"/>
  <c r="Q26" i="529"/>
  <c r="T26" i="529" s="1"/>
  <c r="J26" i="529"/>
  <c r="I26" i="529"/>
  <c r="Z25" i="529"/>
  <c r="R25" i="529"/>
  <c r="U25" i="529" s="1"/>
  <c r="J25" i="529"/>
  <c r="I25" i="529"/>
  <c r="Q25" i="529" s="1"/>
  <c r="T25" i="529" s="1"/>
  <c r="Z24" i="529"/>
  <c r="J24" i="529"/>
  <c r="R24" i="529" s="1"/>
  <c r="U24" i="529" s="1"/>
  <c r="I24" i="529"/>
  <c r="Z23" i="529"/>
  <c r="U23" i="529"/>
  <c r="J23" i="529"/>
  <c r="R23" i="529" s="1"/>
  <c r="I23" i="529"/>
  <c r="Q23" i="529" s="1"/>
  <c r="T23" i="529" s="1"/>
  <c r="Z22" i="529"/>
  <c r="Q22" i="529"/>
  <c r="T22" i="529" s="1"/>
  <c r="J22" i="529"/>
  <c r="I22" i="529"/>
  <c r="Z21" i="529"/>
  <c r="R21" i="529"/>
  <c r="U21" i="529" s="1"/>
  <c r="J21" i="529"/>
  <c r="I21" i="529"/>
  <c r="Q21" i="529" s="1"/>
  <c r="T21" i="529" s="1"/>
  <c r="J20" i="529"/>
  <c r="R20" i="529" s="1"/>
  <c r="U20" i="529" s="1"/>
  <c r="I20" i="529"/>
  <c r="J10" i="529"/>
  <c r="R9" i="529"/>
  <c r="J9" i="529"/>
  <c r="R8" i="529"/>
  <c r="J7" i="529"/>
  <c r="J6" i="529"/>
  <c r="J4" i="529"/>
  <c r="J3" i="529"/>
  <c r="R95" i="529" s="1"/>
  <c r="U95" i="529" s="1"/>
  <c r="J157" i="528"/>
  <c r="I159" i="528" s="1"/>
  <c r="J155" i="528"/>
  <c r="I157" i="528" s="1"/>
  <c r="Z149" i="528"/>
  <c r="J149" i="528"/>
  <c r="I149" i="528"/>
  <c r="Z148" i="528"/>
  <c r="Q148" i="528"/>
  <c r="T148" i="528" s="1"/>
  <c r="J148" i="528"/>
  <c r="I148" i="528"/>
  <c r="Z147" i="528"/>
  <c r="J147" i="528"/>
  <c r="I147" i="528"/>
  <c r="Z146" i="528"/>
  <c r="J146" i="528"/>
  <c r="I146" i="528"/>
  <c r="Z145" i="528"/>
  <c r="J145" i="528"/>
  <c r="I145" i="528"/>
  <c r="Z144" i="528"/>
  <c r="Q144" i="528"/>
  <c r="T144" i="528" s="1"/>
  <c r="J144" i="528"/>
  <c r="I144" i="528"/>
  <c r="Z143" i="528"/>
  <c r="J143" i="528"/>
  <c r="I143" i="528"/>
  <c r="Z142" i="528"/>
  <c r="J142" i="528"/>
  <c r="I142" i="528"/>
  <c r="Z141" i="528"/>
  <c r="J141" i="528"/>
  <c r="I141" i="528"/>
  <c r="Z140" i="528"/>
  <c r="Q140" i="528"/>
  <c r="T140" i="528" s="1"/>
  <c r="J140" i="528"/>
  <c r="I140" i="528"/>
  <c r="Z139" i="528"/>
  <c r="J139" i="528"/>
  <c r="I139" i="528"/>
  <c r="Z138" i="528"/>
  <c r="J138" i="528"/>
  <c r="I138" i="528"/>
  <c r="Z137" i="528"/>
  <c r="J137" i="528"/>
  <c r="I137" i="528"/>
  <c r="Z136" i="528"/>
  <c r="Q136" i="528"/>
  <c r="T136" i="528" s="1"/>
  <c r="J136" i="528"/>
  <c r="I136" i="528"/>
  <c r="Z135" i="528"/>
  <c r="J135" i="528"/>
  <c r="I135" i="528"/>
  <c r="Z134" i="528"/>
  <c r="J134" i="528"/>
  <c r="I134" i="528"/>
  <c r="Z133" i="528"/>
  <c r="J133" i="528"/>
  <c r="I133" i="528"/>
  <c r="Z132" i="528"/>
  <c r="Q132" i="528"/>
  <c r="T132" i="528" s="1"/>
  <c r="J132" i="528"/>
  <c r="I132" i="528"/>
  <c r="Z131" i="528"/>
  <c r="J131" i="528"/>
  <c r="I131" i="528"/>
  <c r="Z130" i="528"/>
  <c r="J130" i="528"/>
  <c r="I130" i="528"/>
  <c r="Z129" i="528"/>
  <c r="J129" i="528"/>
  <c r="I129" i="528"/>
  <c r="Z128" i="528"/>
  <c r="Q128" i="528"/>
  <c r="T128" i="528" s="1"/>
  <c r="J128" i="528"/>
  <c r="I128" i="528"/>
  <c r="Z127" i="528"/>
  <c r="J127" i="528"/>
  <c r="I127" i="528"/>
  <c r="Z126" i="528"/>
  <c r="J126" i="528"/>
  <c r="I126" i="528"/>
  <c r="Z125" i="528"/>
  <c r="J125" i="528"/>
  <c r="I125" i="528"/>
  <c r="Z124" i="528"/>
  <c r="Q124" i="528"/>
  <c r="T124" i="528" s="1"/>
  <c r="J124" i="528"/>
  <c r="I124" i="528"/>
  <c r="Z123" i="528"/>
  <c r="J123" i="528"/>
  <c r="I123" i="528"/>
  <c r="Z122" i="528"/>
  <c r="J122" i="528"/>
  <c r="I122" i="528"/>
  <c r="Z121" i="528"/>
  <c r="J121" i="528"/>
  <c r="I121" i="528"/>
  <c r="Z120" i="528"/>
  <c r="Q120" i="528"/>
  <c r="T120" i="528" s="1"/>
  <c r="J120" i="528"/>
  <c r="I120" i="528"/>
  <c r="Z119" i="528"/>
  <c r="J119" i="528"/>
  <c r="I119" i="528"/>
  <c r="Z118" i="528"/>
  <c r="J118" i="528"/>
  <c r="I118" i="528"/>
  <c r="Z117" i="528"/>
  <c r="J117" i="528"/>
  <c r="I117" i="528"/>
  <c r="Z116" i="528"/>
  <c r="Q116" i="528"/>
  <c r="T116" i="528" s="1"/>
  <c r="J116" i="528"/>
  <c r="I116" i="528"/>
  <c r="Z115" i="528"/>
  <c r="J115" i="528"/>
  <c r="I115" i="528"/>
  <c r="Z114" i="528"/>
  <c r="J114" i="528"/>
  <c r="I114" i="528"/>
  <c r="Z113" i="528"/>
  <c r="J113" i="528"/>
  <c r="I113" i="528"/>
  <c r="Z112" i="528"/>
  <c r="Q112" i="528"/>
  <c r="T112" i="528" s="1"/>
  <c r="J112" i="528"/>
  <c r="I112" i="528"/>
  <c r="Z111" i="528"/>
  <c r="J111" i="528"/>
  <c r="I111" i="528"/>
  <c r="Z110" i="528"/>
  <c r="J110" i="528"/>
  <c r="I110" i="528"/>
  <c r="Z109" i="528"/>
  <c r="J109" i="528"/>
  <c r="I109" i="528"/>
  <c r="Z108" i="528"/>
  <c r="Q108" i="528"/>
  <c r="T108" i="528" s="1"/>
  <c r="J108" i="528"/>
  <c r="I108" i="528"/>
  <c r="Z107" i="528"/>
  <c r="J107" i="528"/>
  <c r="I107" i="528"/>
  <c r="Z106" i="528"/>
  <c r="J106" i="528"/>
  <c r="I106" i="528"/>
  <c r="Z105" i="528"/>
  <c r="J105" i="528"/>
  <c r="I105" i="528"/>
  <c r="Z104" i="528"/>
  <c r="Q104" i="528"/>
  <c r="T104" i="528" s="1"/>
  <c r="J104" i="528"/>
  <c r="I104" i="528"/>
  <c r="Z103" i="528"/>
  <c r="J103" i="528"/>
  <c r="I103" i="528"/>
  <c r="Z102" i="528"/>
  <c r="J102" i="528"/>
  <c r="I102" i="528"/>
  <c r="Z101" i="528"/>
  <c r="J101" i="528"/>
  <c r="I101" i="528"/>
  <c r="Z100" i="528"/>
  <c r="Q100" i="528"/>
  <c r="T100" i="528" s="1"/>
  <c r="J100" i="528"/>
  <c r="I100" i="528"/>
  <c r="Z99" i="528"/>
  <c r="J99" i="528"/>
  <c r="I99" i="528"/>
  <c r="Z98" i="528"/>
  <c r="J98" i="528"/>
  <c r="I98" i="528"/>
  <c r="Z97" i="528"/>
  <c r="J97" i="528"/>
  <c r="I97" i="528"/>
  <c r="Z96" i="528"/>
  <c r="Q96" i="528"/>
  <c r="T96" i="528" s="1"/>
  <c r="J96" i="528"/>
  <c r="I96" i="528"/>
  <c r="Z95" i="528"/>
  <c r="J95" i="528"/>
  <c r="I95" i="528"/>
  <c r="Z94" i="528"/>
  <c r="J94" i="528"/>
  <c r="I94" i="528"/>
  <c r="Z93" i="528"/>
  <c r="J93" i="528"/>
  <c r="I93" i="528"/>
  <c r="Z92" i="528"/>
  <c r="Q92" i="528"/>
  <c r="T92" i="528" s="1"/>
  <c r="J92" i="528"/>
  <c r="I92" i="528"/>
  <c r="Z91" i="528"/>
  <c r="J91" i="528"/>
  <c r="I91" i="528"/>
  <c r="Z90" i="528"/>
  <c r="J90" i="528"/>
  <c r="I90" i="528"/>
  <c r="Z89" i="528"/>
  <c r="J89" i="528"/>
  <c r="I89" i="528"/>
  <c r="Z88" i="528"/>
  <c r="Q88" i="528"/>
  <c r="T88" i="528" s="1"/>
  <c r="J88" i="528"/>
  <c r="I88" i="528"/>
  <c r="Z87" i="528"/>
  <c r="J87" i="528"/>
  <c r="I87" i="528"/>
  <c r="Z86" i="528"/>
  <c r="J86" i="528"/>
  <c r="I86" i="528"/>
  <c r="Q85" i="528"/>
  <c r="T85" i="528" s="1"/>
  <c r="J85" i="528"/>
  <c r="I85" i="528"/>
  <c r="Z84" i="528"/>
  <c r="J84" i="528"/>
  <c r="I84" i="528"/>
  <c r="Z83" i="528"/>
  <c r="R83" i="528"/>
  <c r="U83" i="528" s="1"/>
  <c r="J83" i="528"/>
  <c r="I83" i="528"/>
  <c r="Z82" i="528"/>
  <c r="J82" i="528"/>
  <c r="R82" i="528" s="1"/>
  <c r="U82" i="528" s="1"/>
  <c r="I82" i="528"/>
  <c r="Z81" i="528"/>
  <c r="J81" i="528"/>
  <c r="R81" i="528" s="1"/>
  <c r="U81" i="528" s="1"/>
  <c r="I81" i="528"/>
  <c r="Z80" i="528"/>
  <c r="J80" i="528"/>
  <c r="I80" i="528"/>
  <c r="Z79" i="528"/>
  <c r="R79" i="528"/>
  <c r="U79" i="528" s="1"/>
  <c r="J79" i="528"/>
  <c r="I79" i="528"/>
  <c r="Z78" i="528"/>
  <c r="J78" i="528"/>
  <c r="R78" i="528" s="1"/>
  <c r="U78" i="528" s="1"/>
  <c r="I78" i="528"/>
  <c r="Z77" i="528"/>
  <c r="U77" i="528"/>
  <c r="J77" i="528"/>
  <c r="R77" i="528" s="1"/>
  <c r="I77" i="528"/>
  <c r="Z76" i="528"/>
  <c r="J76" i="528"/>
  <c r="I76" i="528"/>
  <c r="Z75" i="528"/>
  <c r="R75" i="528"/>
  <c r="U75" i="528" s="1"/>
  <c r="J75" i="528"/>
  <c r="I75" i="528"/>
  <c r="Z74" i="528"/>
  <c r="J74" i="528"/>
  <c r="R74" i="528" s="1"/>
  <c r="U74" i="528" s="1"/>
  <c r="I74" i="528"/>
  <c r="Z73" i="528"/>
  <c r="J73" i="528"/>
  <c r="R73" i="528" s="1"/>
  <c r="U73" i="528" s="1"/>
  <c r="I73" i="528"/>
  <c r="Z72" i="528"/>
  <c r="J72" i="528"/>
  <c r="I72" i="528"/>
  <c r="Z71" i="528"/>
  <c r="R71" i="528"/>
  <c r="U71" i="528" s="1"/>
  <c r="J71" i="528"/>
  <c r="I71" i="528"/>
  <c r="Z70" i="528"/>
  <c r="J70" i="528"/>
  <c r="R70" i="528" s="1"/>
  <c r="U70" i="528" s="1"/>
  <c r="I70" i="528"/>
  <c r="Z69" i="528"/>
  <c r="U69" i="528"/>
  <c r="J69" i="528"/>
  <c r="R69" i="528" s="1"/>
  <c r="I69" i="528"/>
  <c r="Z68" i="528"/>
  <c r="J68" i="528"/>
  <c r="I68" i="528"/>
  <c r="Z67" i="528"/>
  <c r="R67" i="528"/>
  <c r="U67" i="528" s="1"/>
  <c r="J67" i="528"/>
  <c r="I67" i="528"/>
  <c r="Z66" i="528"/>
  <c r="J66" i="528"/>
  <c r="R66" i="528" s="1"/>
  <c r="U66" i="528" s="1"/>
  <c r="I66" i="528"/>
  <c r="Z65" i="528"/>
  <c r="J65" i="528"/>
  <c r="R65" i="528" s="1"/>
  <c r="U65" i="528" s="1"/>
  <c r="I65" i="528"/>
  <c r="Z64" i="528"/>
  <c r="J64" i="528"/>
  <c r="I64" i="528"/>
  <c r="Z63" i="528"/>
  <c r="R63" i="528"/>
  <c r="U63" i="528" s="1"/>
  <c r="J63" i="528"/>
  <c r="I63" i="528"/>
  <c r="Z62" i="528"/>
  <c r="J62" i="528"/>
  <c r="R62" i="528" s="1"/>
  <c r="U62" i="528" s="1"/>
  <c r="I62" i="528"/>
  <c r="Z61" i="528"/>
  <c r="U61" i="528"/>
  <c r="J61" i="528"/>
  <c r="R61" i="528" s="1"/>
  <c r="I61" i="528"/>
  <c r="Z60" i="528"/>
  <c r="J60" i="528"/>
  <c r="I60" i="528"/>
  <c r="Z59" i="528"/>
  <c r="R59" i="528"/>
  <c r="U59" i="528" s="1"/>
  <c r="J59" i="528"/>
  <c r="I59" i="528"/>
  <c r="Z58" i="528"/>
  <c r="J58" i="528"/>
  <c r="R58" i="528" s="1"/>
  <c r="U58" i="528" s="1"/>
  <c r="I58" i="528"/>
  <c r="Z57" i="528"/>
  <c r="J57" i="528"/>
  <c r="R57" i="528" s="1"/>
  <c r="U57" i="528" s="1"/>
  <c r="I57" i="528"/>
  <c r="Z56" i="528"/>
  <c r="J56" i="528"/>
  <c r="I56" i="528"/>
  <c r="Z55" i="528"/>
  <c r="R55" i="528"/>
  <c r="U55" i="528" s="1"/>
  <c r="J55" i="528"/>
  <c r="I55" i="528"/>
  <c r="Z54" i="528"/>
  <c r="J54" i="528"/>
  <c r="R54" i="528" s="1"/>
  <c r="U54" i="528" s="1"/>
  <c r="I54" i="528"/>
  <c r="Z53" i="528"/>
  <c r="U53" i="528"/>
  <c r="J53" i="528"/>
  <c r="R53" i="528" s="1"/>
  <c r="I53" i="528"/>
  <c r="Z52" i="528"/>
  <c r="J52" i="528"/>
  <c r="I52" i="528"/>
  <c r="Z51" i="528"/>
  <c r="R51" i="528"/>
  <c r="U51" i="528" s="1"/>
  <c r="J51" i="528"/>
  <c r="I51" i="528"/>
  <c r="Z50" i="528"/>
  <c r="J50" i="528"/>
  <c r="R50" i="528" s="1"/>
  <c r="U50" i="528" s="1"/>
  <c r="I50" i="528"/>
  <c r="Z49" i="528"/>
  <c r="J49" i="528"/>
  <c r="R49" i="528" s="1"/>
  <c r="U49" i="528" s="1"/>
  <c r="I49" i="528"/>
  <c r="Z48" i="528"/>
  <c r="J48" i="528"/>
  <c r="I48" i="528"/>
  <c r="Z47" i="528"/>
  <c r="R47" i="528"/>
  <c r="U47" i="528" s="1"/>
  <c r="J47" i="528"/>
  <c r="I47" i="528"/>
  <c r="Z46" i="528"/>
  <c r="J46" i="528"/>
  <c r="R46" i="528" s="1"/>
  <c r="U46" i="528" s="1"/>
  <c r="I46" i="528"/>
  <c r="Z45" i="528"/>
  <c r="U45" i="528"/>
  <c r="J45" i="528"/>
  <c r="R45" i="528" s="1"/>
  <c r="I45" i="528"/>
  <c r="Z44" i="528"/>
  <c r="J44" i="528"/>
  <c r="I44" i="528"/>
  <c r="Z43" i="528"/>
  <c r="R43" i="528"/>
  <c r="U43" i="528" s="1"/>
  <c r="J43" i="528"/>
  <c r="I43" i="528"/>
  <c r="Z42" i="528"/>
  <c r="J42" i="528"/>
  <c r="R42" i="528" s="1"/>
  <c r="U42" i="528" s="1"/>
  <c r="I42" i="528"/>
  <c r="Z41" i="528"/>
  <c r="J41" i="528"/>
  <c r="R41" i="528" s="1"/>
  <c r="U41" i="528" s="1"/>
  <c r="I41" i="528"/>
  <c r="Z40" i="528"/>
  <c r="J40" i="528"/>
  <c r="I40" i="528"/>
  <c r="Z39" i="528"/>
  <c r="R39" i="528"/>
  <c r="U39" i="528" s="1"/>
  <c r="J39" i="528"/>
  <c r="I39" i="528"/>
  <c r="Z38" i="528"/>
  <c r="J38" i="528"/>
  <c r="R38" i="528" s="1"/>
  <c r="U38" i="528" s="1"/>
  <c r="I38" i="528"/>
  <c r="Z37" i="528"/>
  <c r="U37" i="528"/>
  <c r="J37" i="528"/>
  <c r="R37" i="528" s="1"/>
  <c r="I37" i="528"/>
  <c r="Z36" i="528"/>
  <c r="J36" i="528"/>
  <c r="I36" i="528"/>
  <c r="Z35" i="528"/>
  <c r="R35" i="528"/>
  <c r="U35" i="528" s="1"/>
  <c r="J35" i="528"/>
  <c r="I35" i="528"/>
  <c r="Z34" i="528"/>
  <c r="J34" i="528"/>
  <c r="R34" i="528" s="1"/>
  <c r="U34" i="528" s="1"/>
  <c r="I34" i="528"/>
  <c r="Z33" i="528"/>
  <c r="J33" i="528"/>
  <c r="R33" i="528" s="1"/>
  <c r="U33" i="528" s="1"/>
  <c r="I33" i="528"/>
  <c r="Z32" i="528"/>
  <c r="J32" i="528"/>
  <c r="I32" i="528"/>
  <c r="Z31" i="528"/>
  <c r="R31" i="528"/>
  <c r="U31" i="528" s="1"/>
  <c r="J31" i="528"/>
  <c r="I31" i="528"/>
  <c r="Z30" i="528"/>
  <c r="J30" i="528"/>
  <c r="R30" i="528" s="1"/>
  <c r="U30" i="528" s="1"/>
  <c r="I30" i="528"/>
  <c r="Z29" i="528"/>
  <c r="U29" i="528"/>
  <c r="J29" i="528"/>
  <c r="R29" i="528" s="1"/>
  <c r="I29" i="528"/>
  <c r="Z28" i="528"/>
  <c r="J28" i="528"/>
  <c r="I28" i="528"/>
  <c r="Z27" i="528"/>
  <c r="R27" i="528"/>
  <c r="U27" i="528" s="1"/>
  <c r="J27" i="528"/>
  <c r="I27" i="528"/>
  <c r="Z26" i="528"/>
  <c r="J26" i="528"/>
  <c r="R26" i="528" s="1"/>
  <c r="U26" i="528" s="1"/>
  <c r="I26" i="528"/>
  <c r="Z25" i="528"/>
  <c r="J25" i="528"/>
  <c r="R25" i="528" s="1"/>
  <c r="U25" i="528" s="1"/>
  <c r="I25" i="528"/>
  <c r="Z24" i="528"/>
  <c r="J24" i="528"/>
  <c r="I24" i="528"/>
  <c r="Z23" i="528"/>
  <c r="R23" i="528"/>
  <c r="U23" i="528" s="1"/>
  <c r="J23" i="528"/>
  <c r="I23" i="528"/>
  <c r="Z22" i="528"/>
  <c r="J22" i="528"/>
  <c r="I22" i="528"/>
  <c r="Z21" i="528"/>
  <c r="U21" i="528"/>
  <c r="J21" i="528"/>
  <c r="R21" i="528" s="1"/>
  <c r="I21" i="528"/>
  <c r="J20" i="528"/>
  <c r="I20" i="528"/>
  <c r="J10" i="528"/>
  <c r="R9" i="528"/>
  <c r="J9" i="528"/>
  <c r="J11" i="528" s="1"/>
  <c r="R8" i="528"/>
  <c r="J7" i="528"/>
  <c r="J6" i="528"/>
  <c r="J4" i="528"/>
  <c r="Q146" i="528" s="1"/>
  <c r="T146" i="528" s="1"/>
  <c r="J3" i="528"/>
  <c r="R22" i="528" s="1"/>
  <c r="U22" i="528" s="1"/>
  <c r="J159" i="527"/>
  <c r="I161" i="527" s="1"/>
  <c r="J161" i="527" s="1"/>
  <c r="I163" i="527" s="1"/>
  <c r="J163" i="527" s="1"/>
  <c r="I165" i="527" s="1"/>
  <c r="J155" i="527"/>
  <c r="I157" i="527" s="1"/>
  <c r="J157" i="527" s="1"/>
  <c r="I159" i="527" s="1"/>
  <c r="Z149" i="527"/>
  <c r="J149" i="527"/>
  <c r="R149" i="527" s="1"/>
  <c r="U149" i="527" s="1"/>
  <c r="I149" i="527"/>
  <c r="Z148" i="527"/>
  <c r="J148" i="527"/>
  <c r="R148" i="527" s="1"/>
  <c r="U148" i="527" s="1"/>
  <c r="I148" i="527"/>
  <c r="Z147" i="527"/>
  <c r="J147" i="527"/>
  <c r="R147" i="527" s="1"/>
  <c r="U147" i="527" s="1"/>
  <c r="I147" i="527"/>
  <c r="Z146" i="527"/>
  <c r="J146" i="527"/>
  <c r="R146" i="527" s="1"/>
  <c r="U146" i="527" s="1"/>
  <c r="I146" i="527"/>
  <c r="Z145" i="527"/>
  <c r="J145" i="527"/>
  <c r="R145" i="527" s="1"/>
  <c r="U145" i="527" s="1"/>
  <c r="I145" i="527"/>
  <c r="Z144" i="527"/>
  <c r="J144" i="527"/>
  <c r="I144" i="527"/>
  <c r="Z143" i="527"/>
  <c r="J143" i="527"/>
  <c r="I143" i="527"/>
  <c r="Z142" i="527"/>
  <c r="J142" i="527"/>
  <c r="I142" i="527"/>
  <c r="Z141" i="527"/>
  <c r="J141" i="527"/>
  <c r="R141" i="527" s="1"/>
  <c r="U141" i="527" s="1"/>
  <c r="I141" i="527"/>
  <c r="Z140" i="527"/>
  <c r="J140" i="527"/>
  <c r="R140" i="527" s="1"/>
  <c r="U140" i="527" s="1"/>
  <c r="I140" i="527"/>
  <c r="Z139" i="527"/>
  <c r="J139" i="527"/>
  <c r="R139" i="527" s="1"/>
  <c r="U139" i="527" s="1"/>
  <c r="I139" i="527"/>
  <c r="Z138" i="527"/>
  <c r="J138" i="527"/>
  <c r="R138" i="527" s="1"/>
  <c r="U138" i="527" s="1"/>
  <c r="I138" i="527"/>
  <c r="Z137" i="527"/>
  <c r="J137" i="527"/>
  <c r="R137" i="527" s="1"/>
  <c r="U137" i="527" s="1"/>
  <c r="I137" i="527"/>
  <c r="Z136" i="527"/>
  <c r="J136" i="527"/>
  <c r="R136" i="527" s="1"/>
  <c r="U136" i="527" s="1"/>
  <c r="I136" i="527"/>
  <c r="Z135" i="527"/>
  <c r="J135" i="527"/>
  <c r="R135" i="527" s="1"/>
  <c r="U135" i="527" s="1"/>
  <c r="I135" i="527"/>
  <c r="Z134" i="527"/>
  <c r="J134" i="527"/>
  <c r="R134" i="527" s="1"/>
  <c r="U134" i="527" s="1"/>
  <c r="I134" i="527"/>
  <c r="Z133" i="527"/>
  <c r="J133" i="527"/>
  <c r="R133" i="527" s="1"/>
  <c r="U133" i="527" s="1"/>
  <c r="I133" i="527"/>
  <c r="Z132" i="527"/>
  <c r="J132" i="527"/>
  <c r="R132" i="527" s="1"/>
  <c r="U132" i="527" s="1"/>
  <c r="I132" i="527"/>
  <c r="Z131" i="527"/>
  <c r="J131" i="527"/>
  <c r="R131" i="527" s="1"/>
  <c r="U131" i="527" s="1"/>
  <c r="I131" i="527"/>
  <c r="Z130" i="527"/>
  <c r="J130" i="527"/>
  <c r="R130" i="527" s="1"/>
  <c r="U130" i="527" s="1"/>
  <c r="I130" i="527"/>
  <c r="Z129" i="527"/>
  <c r="J129" i="527"/>
  <c r="R129" i="527" s="1"/>
  <c r="U129" i="527" s="1"/>
  <c r="I129" i="527"/>
  <c r="Z128" i="527"/>
  <c r="J128" i="527"/>
  <c r="R128" i="527" s="1"/>
  <c r="U128" i="527" s="1"/>
  <c r="I128" i="527"/>
  <c r="Z127" i="527"/>
  <c r="J127" i="527"/>
  <c r="R127" i="527" s="1"/>
  <c r="U127" i="527" s="1"/>
  <c r="I127" i="527"/>
  <c r="Z126" i="527"/>
  <c r="J126" i="527"/>
  <c r="R126" i="527" s="1"/>
  <c r="U126" i="527" s="1"/>
  <c r="I126" i="527"/>
  <c r="Z125" i="527"/>
  <c r="J125" i="527"/>
  <c r="R125" i="527" s="1"/>
  <c r="U125" i="527" s="1"/>
  <c r="I125" i="527"/>
  <c r="Z124" i="527"/>
  <c r="J124" i="527"/>
  <c r="R124" i="527" s="1"/>
  <c r="U124" i="527" s="1"/>
  <c r="I124" i="527"/>
  <c r="Z123" i="527"/>
  <c r="J123" i="527"/>
  <c r="R123" i="527" s="1"/>
  <c r="U123" i="527" s="1"/>
  <c r="I123" i="527"/>
  <c r="Z122" i="527"/>
  <c r="J122" i="527"/>
  <c r="R122" i="527" s="1"/>
  <c r="U122" i="527" s="1"/>
  <c r="I122" i="527"/>
  <c r="Z121" i="527"/>
  <c r="J121" i="527"/>
  <c r="R121" i="527" s="1"/>
  <c r="U121" i="527" s="1"/>
  <c r="I121" i="527"/>
  <c r="Z120" i="527"/>
  <c r="J120" i="527"/>
  <c r="R120" i="527" s="1"/>
  <c r="U120" i="527" s="1"/>
  <c r="I120" i="527"/>
  <c r="Z119" i="527"/>
  <c r="J119" i="527"/>
  <c r="R119" i="527" s="1"/>
  <c r="U119" i="527" s="1"/>
  <c r="I119" i="527"/>
  <c r="Z118" i="527"/>
  <c r="J118" i="527"/>
  <c r="R118" i="527" s="1"/>
  <c r="U118" i="527" s="1"/>
  <c r="I118" i="527"/>
  <c r="Z117" i="527"/>
  <c r="J117" i="527"/>
  <c r="R117" i="527" s="1"/>
  <c r="U117" i="527" s="1"/>
  <c r="I117" i="527"/>
  <c r="Z116" i="527"/>
  <c r="J116" i="527"/>
  <c r="R116" i="527" s="1"/>
  <c r="U116" i="527" s="1"/>
  <c r="I116" i="527"/>
  <c r="Z115" i="527"/>
  <c r="J115" i="527"/>
  <c r="R115" i="527" s="1"/>
  <c r="U115" i="527" s="1"/>
  <c r="I115" i="527"/>
  <c r="Z114" i="527"/>
  <c r="J114" i="527"/>
  <c r="R114" i="527" s="1"/>
  <c r="U114" i="527" s="1"/>
  <c r="I114" i="527"/>
  <c r="Z113" i="527"/>
  <c r="J113" i="527"/>
  <c r="R113" i="527" s="1"/>
  <c r="U113" i="527" s="1"/>
  <c r="I113" i="527"/>
  <c r="Z112" i="527"/>
  <c r="J112" i="527"/>
  <c r="R112" i="527" s="1"/>
  <c r="U112" i="527" s="1"/>
  <c r="I112" i="527"/>
  <c r="Z111" i="527"/>
  <c r="J111" i="527"/>
  <c r="R111" i="527" s="1"/>
  <c r="U111" i="527" s="1"/>
  <c r="I111" i="527"/>
  <c r="Z110" i="527"/>
  <c r="J110" i="527"/>
  <c r="R110" i="527" s="1"/>
  <c r="U110" i="527" s="1"/>
  <c r="I110" i="527"/>
  <c r="Z109" i="527"/>
  <c r="J109" i="527"/>
  <c r="R109" i="527" s="1"/>
  <c r="U109" i="527" s="1"/>
  <c r="I109" i="527"/>
  <c r="Z108" i="527"/>
  <c r="J108" i="527"/>
  <c r="R108" i="527" s="1"/>
  <c r="U108" i="527" s="1"/>
  <c r="I108" i="527"/>
  <c r="Z107" i="527"/>
  <c r="J107" i="527"/>
  <c r="R107" i="527" s="1"/>
  <c r="U107" i="527" s="1"/>
  <c r="I107" i="527"/>
  <c r="Z106" i="527"/>
  <c r="J106" i="527"/>
  <c r="R106" i="527" s="1"/>
  <c r="U106" i="527" s="1"/>
  <c r="I106" i="527"/>
  <c r="Z105" i="527"/>
  <c r="J105" i="527"/>
  <c r="R105" i="527" s="1"/>
  <c r="U105" i="527" s="1"/>
  <c r="I105" i="527"/>
  <c r="Z104" i="527"/>
  <c r="J104" i="527"/>
  <c r="R104" i="527" s="1"/>
  <c r="U104" i="527" s="1"/>
  <c r="I104" i="527"/>
  <c r="Z103" i="527"/>
  <c r="J103" i="527"/>
  <c r="R103" i="527" s="1"/>
  <c r="U103" i="527" s="1"/>
  <c r="I103" i="527"/>
  <c r="Z102" i="527"/>
  <c r="J102" i="527"/>
  <c r="R102" i="527" s="1"/>
  <c r="U102" i="527" s="1"/>
  <c r="I102" i="527"/>
  <c r="Z101" i="527"/>
  <c r="J101" i="527"/>
  <c r="R101" i="527" s="1"/>
  <c r="U101" i="527" s="1"/>
  <c r="I101" i="527"/>
  <c r="Z100" i="527"/>
  <c r="J100" i="527"/>
  <c r="R100" i="527" s="1"/>
  <c r="U100" i="527" s="1"/>
  <c r="I100" i="527"/>
  <c r="Z99" i="527"/>
  <c r="J99" i="527"/>
  <c r="R99" i="527" s="1"/>
  <c r="U99" i="527" s="1"/>
  <c r="I99" i="527"/>
  <c r="Z98" i="527"/>
  <c r="J98" i="527"/>
  <c r="R98" i="527" s="1"/>
  <c r="U98" i="527" s="1"/>
  <c r="I98" i="527"/>
  <c r="Z97" i="527"/>
  <c r="J97" i="527"/>
  <c r="R97" i="527" s="1"/>
  <c r="U97" i="527" s="1"/>
  <c r="I97" i="527"/>
  <c r="Z96" i="527"/>
  <c r="J96" i="527"/>
  <c r="R96" i="527" s="1"/>
  <c r="U96" i="527" s="1"/>
  <c r="I96" i="527"/>
  <c r="Z95" i="527"/>
  <c r="J95" i="527"/>
  <c r="R95" i="527" s="1"/>
  <c r="U95" i="527" s="1"/>
  <c r="I95" i="527"/>
  <c r="Z94" i="527"/>
  <c r="J94" i="527"/>
  <c r="R94" i="527" s="1"/>
  <c r="U94" i="527" s="1"/>
  <c r="I94" i="527"/>
  <c r="Z93" i="527"/>
  <c r="J93" i="527"/>
  <c r="R93" i="527" s="1"/>
  <c r="U93" i="527" s="1"/>
  <c r="I93" i="527"/>
  <c r="Z92" i="527"/>
  <c r="J92" i="527"/>
  <c r="R92" i="527" s="1"/>
  <c r="U92" i="527" s="1"/>
  <c r="I92" i="527"/>
  <c r="Z91" i="527"/>
  <c r="J91" i="527"/>
  <c r="R91" i="527" s="1"/>
  <c r="U91" i="527" s="1"/>
  <c r="I91" i="527"/>
  <c r="Z90" i="527"/>
  <c r="J90" i="527"/>
  <c r="R90" i="527" s="1"/>
  <c r="U90" i="527" s="1"/>
  <c r="I90" i="527"/>
  <c r="Z89" i="527"/>
  <c r="J89" i="527"/>
  <c r="R89" i="527" s="1"/>
  <c r="U89" i="527" s="1"/>
  <c r="I89" i="527"/>
  <c r="Z88" i="527"/>
  <c r="J88" i="527"/>
  <c r="R88" i="527" s="1"/>
  <c r="U88" i="527" s="1"/>
  <c r="I88" i="527"/>
  <c r="Z87" i="527"/>
  <c r="J87" i="527"/>
  <c r="R87" i="527" s="1"/>
  <c r="U87" i="527" s="1"/>
  <c r="I87" i="527"/>
  <c r="Z86" i="527"/>
  <c r="J86" i="527"/>
  <c r="R86" i="527" s="1"/>
  <c r="U86" i="527" s="1"/>
  <c r="I86" i="527"/>
  <c r="J85" i="527"/>
  <c r="R85" i="527" s="1"/>
  <c r="U85" i="527" s="1"/>
  <c r="I85" i="527"/>
  <c r="Z84" i="527"/>
  <c r="J84" i="527"/>
  <c r="R84" i="527" s="1"/>
  <c r="U84" i="527" s="1"/>
  <c r="I84" i="527"/>
  <c r="Z83" i="527"/>
  <c r="J83" i="527"/>
  <c r="R83" i="527" s="1"/>
  <c r="U83" i="527" s="1"/>
  <c r="I83" i="527"/>
  <c r="Z82" i="527"/>
  <c r="J82" i="527"/>
  <c r="I82" i="527"/>
  <c r="Z81" i="527"/>
  <c r="R81" i="527"/>
  <c r="U81" i="527" s="1"/>
  <c r="J81" i="527"/>
  <c r="I81" i="527"/>
  <c r="Z80" i="527"/>
  <c r="J80" i="527"/>
  <c r="R80" i="527" s="1"/>
  <c r="U80" i="527" s="1"/>
  <c r="I80" i="527"/>
  <c r="Z79" i="527"/>
  <c r="U79" i="527"/>
  <c r="J79" i="527"/>
  <c r="R79" i="527" s="1"/>
  <c r="I79" i="527"/>
  <c r="Z78" i="527"/>
  <c r="J78" i="527"/>
  <c r="I78" i="527"/>
  <c r="Z77" i="527"/>
  <c r="R77" i="527"/>
  <c r="U77" i="527" s="1"/>
  <c r="J77" i="527"/>
  <c r="I77" i="527"/>
  <c r="Z76" i="527"/>
  <c r="J76" i="527"/>
  <c r="R76" i="527" s="1"/>
  <c r="U76" i="527" s="1"/>
  <c r="I76" i="527"/>
  <c r="Z75" i="527"/>
  <c r="J75" i="527"/>
  <c r="R75" i="527" s="1"/>
  <c r="U75" i="527" s="1"/>
  <c r="I75" i="527"/>
  <c r="Z74" i="527"/>
  <c r="J74" i="527"/>
  <c r="I74" i="527"/>
  <c r="Z73" i="527"/>
  <c r="R73" i="527"/>
  <c r="U73" i="527" s="1"/>
  <c r="J73" i="527"/>
  <c r="I73" i="527"/>
  <c r="Z72" i="527"/>
  <c r="J72" i="527"/>
  <c r="R72" i="527" s="1"/>
  <c r="U72" i="527" s="1"/>
  <c r="I72" i="527"/>
  <c r="Z71" i="527"/>
  <c r="U71" i="527"/>
  <c r="J71" i="527"/>
  <c r="R71" i="527" s="1"/>
  <c r="I71" i="527"/>
  <c r="Z70" i="527"/>
  <c r="J70" i="527"/>
  <c r="I70" i="527"/>
  <c r="Z69" i="527"/>
  <c r="R69" i="527"/>
  <c r="U69" i="527" s="1"/>
  <c r="J69" i="527"/>
  <c r="I69" i="527"/>
  <c r="Z68" i="527"/>
  <c r="J68" i="527"/>
  <c r="R68" i="527" s="1"/>
  <c r="U68" i="527" s="1"/>
  <c r="I68" i="527"/>
  <c r="Z67" i="527"/>
  <c r="J67" i="527"/>
  <c r="R67" i="527" s="1"/>
  <c r="U67" i="527" s="1"/>
  <c r="I67" i="527"/>
  <c r="Z66" i="527"/>
  <c r="J66" i="527"/>
  <c r="I66" i="527"/>
  <c r="Z65" i="527"/>
  <c r="R65" i="527"/>
  <c r="U65" i="527" s="1"/>
  <c r="J65" i="527"/>
  <c r="I65" i="527"/>
  <c r="Z64" i="527"/>
  <c r="J64" i="527"/>
  <c r="I64" i="527"/>
  <c r="Z63" i="527"/>
  <c r="U63" i="527"/>
  <c r="J63" i="527"/>
  <c r="R63" i="527" s="1"/>
  <c r="I63" i="527"/>
  <c r="Z62" i="527"/>
  <c r="J62" i="527"/>
  <c r="I62" i="527"/>
  <c r="Z61" i="527"/>
  <c r="R61" i="527"/>
  <c r="U61" i="527" s="1"/>
  <c r="J61" i="527"/>
  <c r="I61" i="527"/>
  <c r="Z60" i="527"/>
  <c r="J60" i="527"/>
  <c r="I60" i="527"/>
  <c r="Z59" i="527"/>
  <c r="J59" i="527"/>
  <c r="R59" i="527" s="1"/>
  <c r="U59" i="527" s="1"/>
  <c r="I59" i="527"/>
  <c r="Z58" i="527"/>
  <c r="J58" i="527"/>
  <c r="I58" i="527"/>
  <c r="Z57" i="527"/>
  <c r="R57" i="527"/>
  <c r="U57" i="527" s="1"/>
  <c r="J57" i="527"/>
  <c r="I57" i="527"/>
  <c r="Z56" i="527"/>
  <c r="J56" i="527"/>
  <c r="I56" i="527"/>
  <c r="Z55" i="527"/>
  <c r="U55" i="527"/>
  <c r="J55" i="527"/>
  <c r="R55" i="527" s="1"/>
  <c r="I55" i="527"/>
  <c r="Z54" i="527"/>
  <c r="J54" i="527"/>
  <c r="I54" i="527"/>
  <c r="Z53" i="527"/>
  <c r="R53" i="527"/>
  <c r="U53" i="527" s="1"/>
  <c r="J53" i="527"/>
  <c r="I53" i="527"/>
  <c r="Z52" i="527"/>
  <c r="J52" i="527"/>
  <c r="I52" i="527"/>
  <c r="Z51" i="527"/>
  <c r="J51" i="527"/>
  <c r="R51" i="527" s="1"/>
  <c r="U51" i="527" s="1"/>
  <c r="I51" i="527"/>
  <c r="Z50" i="527"/>
  <c r="J50" i="527"/>
  <c r="I50" i="527"/>
  <c r="Z49" i="527"/>
  <c r="J49" i="527"/>
  <c r="R49" i="527" s="1"/>
  <c r="U49" i="527" s="1"/>
  <c r="I49" i="527"/>
  <c r="Z48" i="527"/>
  <c r="J48" i="527"/>
  <c r="R48" i="527" s="1"/>
  <c r="U48" i="527" s="1"/>
  <c r="I48" i="527"/>
  <c r="Z47" i="527"/>
  <c r="J47" i="527"/>
  <c r="R47" i="527" s="1"/>
  <c r="U47" i="527" s="1"/>
  <c r="I47" i="527"/>
  <c r="Z46" i="527"/>
  <c r="J46" i="527"/>
  <c r="I46" i="527"/>
  <c r="Z45" i="527"/>
  <c r="J45" i="527"/>
  <c r="R45" i="527" s="1"/>
  <c r="U45" i="527" s="1"/>
  <c r="I45" i="527"/>
  <c r="Z44" i="527"/>
  <c r="J44" i="527"/>
  <c r="R44" i="527" s="1"/>
  <c r="U44" i="527" s="1"/>
  <c r="I44" i="527"/>
  <c r="Z43" i="527"/>
  <c r="J43" i="527"/>
  <c r="R43" i="527" s="1"/>
  <c r="U43" i="527" s="1"/>
  <c r="I43" i="527"/>
  <c r="Z42" i="527"/>
  <c r="J42" i="527"/>
  <c r="I42" i="527"/>
  <c r="Z41" i="527"/>
  <c r="J41" i="527"/>
  <c r="R41" i="527" s="1"/>
  <c r="U41" i="527" s="1"/>
  <c r="I41" i="527"/>
  <c r="Z40" i="527"/>
  <c r="J40" i="527"/>
  <c r="R40" i="527" s="1"/>
  <c r="U40" i="527" s="1"/>
  <c r="I40" i="527"/>
  <c r="Z39" i="527"/>
  <c r="J39" i="527"/>
  <c r="R39" i="527" s="1"/>
  <c r="U39" i="527" s="1"/>
  <c r="I39" i="527"/>
  <c r="Z38" i="527"/>
  <c r="J38" i="527"/>
  <c r="I38" i="527"/>
  <c r="Z37" i="527"/>
  <c r="J37" i="527"/>
  <c r="R37" i="527" s="1"/>
  <c r="U37" i="527" s="1"/>
  <c r="I37" i="527"/>
  <c r="Z36" i="527"/>
  <c r="J36" i="527"/>
  <c r="R36" i="527" s="1"/>
  <c r="U36" i="527" s="1"/>
  <c r="I36" i="527"/>
  <c r="Z35" i="527"/>
  <c r="J35" i="527"/>
  <c r="R35" i="527" s="1"/>
  <c r="U35" i="527" s="1"/>
  <c r="I35" i="527"/>
  <c r="Z34" i="527"/>
  <c r="J34" i="527"/>
  <c r="I34" i="527"/>
  <c r="Z33" i="527"/>
  <c r="J33" i="527"/>
  <c r="R33" i="527" s="1"/>
  <c r="U33" i="527" s="1"/>
  <c r="I33" i="527"/>
  <c r="Z32" i="527"/>
  <c r="J32" i="527"/>
  <c r="R32" i="527" s="1"/>
  <c r="U32" i="527" s="1"/>
  <c r="I32" i="527"/>
  <c r="Z31" i="527"/>
  <c r="J31" i="527"/>
  <c r="R31" i="527" s="1"/>
  <c r="U31" i="527" s="1"/>
  <c r="I31" i="527"/>
  <c r="Z30" i="527"/>
  <c r="J30" i="527"/>
  <c r="I30" i="527"/>
  <c r="Z29" i="527"/>
  <c r="J29" i="527"/>
  <c r="R29" i="527" s="1"/>
  <c r="U29" i="527" s="1"/>
  <c r="I29" i="527"/>
  <c r="Z28" i="527"/>
  <c r="J28" i="527"/>
  <c r="R28" i="527" s="1"/>
  <c r="U28" i="527" s="1"/>
  <c r="I28" i="527"/>
  <c r="Z27" i="527"/>
  <c r="J27" i="527"/>
  <c r="R27" i="527" s="1"/>
  <c r="U27" i="527" s="1"/>
  <c r="I27" i="527"/>
  <c r="Z26" i="527"/>
  <c r="J26" i="527"/>
  <c r="I26" i="527"/>
  <c r="Z25" i="527"/>
  <c r="J25" i="527"/>
  <c r="R25" i="527" s="1"/>
  <c r="U25" i="527" s="1"/>
  <c r="I25" i="527"/>
  <c r="Z24" i="527"/>
  <c r="J24" i="527"/>
  <c r="R24" i="527" s="1"/>
  <c r="U24" i="527" s="1"/>
  <c r="I24" i="527"/>
  <c r="Z23" i="527"/>
  <c r="J23" i="527"/>
  <c r="R23" i="527" s="1"/>
  <c r="U23" i="527" s="1"/>
  <c r="I23" i="527"/>
  <c r="Z22" i="527"/>
  <c r="J22" i="527"/>
  <c r="I22" i="527"/>
  <c r="Z21" i="527"/>
  <c r="J21" i="527"/>
  <c r="R21" i="527" s="1"/>
  <c r="U21" i="527" s="1"/>
  <c r="I21" i="527"/>
  <c r="Z20" i="527"/>
  <c r="AA20" i="527" s="1"/>
  <c r="AA21" i="527" s="1"/>
  <c r="J20" i="527"/>
  <c r="R20" i="527" s="1"/>
  <c r="U20" i="527" s="1"/>
  <c r="I20" i="527"/>
  <c r="J10" i="527"/>
  <c r="R9" i="527"/>
  <c r="J9" i="527"/>
  <c r="R8" i="527"/>
  <c r="J7" i="527"/>
  <c r="J6" i="527"/>
  <c r="J4" i="527"/>
  <c r="Q78" i="527" s="1"/>
  <c r="T78" i="527" s="1"/>
  <c r="J3" i="527"/>
  <c r="R144" i="527" s="1"/>
  <c r="U144" i="527" s="1"/>
  <c r="J155" i="526"/>
  <c r="I157" i="526" s="1"/>
  <c r="J157" i="526" s="1"/>
  <c r="I159" i="526" s="1"/>
  <c r="Z149" i="526"/>
  <c r="J149" i="526"/>
  <c r="I149" i="526"/>
  <c r="Z148" i="526"/>
  <c r="J148" i="526"/>
  <c r="I148" i="526"/>
  <c r="Z147" i="526"/>
  <c r="J147" i="526"/>
  <c r="I147" i="526"/>
  <c r="Z146" i="526"/>
  <c r="J146" i="526"/>
  <c r="I146" i="526"/>
  <c r="Z145" i="526"/>
  <c r="J145" i="526"/>
  <c r="I145" i="526"/>
  <c r="Z144" i="526"/>
  <c r="J144" i="526"/>
  <c r="I144" i="526"/>
  <c r="Z143" i="526"/>
  <c r="J143" i="526"/>
  <c r="I143" i="526"/>
  <c r="Z142" i="526"/>
  <c r="J142" i="526"/>
  <c r="I142" i="526"/>
  <c r="Q142" i="526" s="1"/>
  <c r="T142" i="526" s="1"/>
  <c r="Z141" i="526"/>
  <c r="J141" i="526"/>
  <c r="I141" i="526"/>
  <c r="Z140" i="526"/>
  <c r="J140" i="526"/>
  <c r="I140" i="526"/>
  <c r="Z139" i="526"/>
  <c r="J139" i="526"/>
  <c r="I139" i="526"/>
  <c r="Z138" i="526"/>
  <c r="J138" i="526"/>
  <c r="I138" i="526"/>
  <c r="Z137" i="526"/>
  <c r="J137" i="526"/>
  <c r="I137" i="526"/>
  <c r="Z136" i="526"/>
  <c r="J136" i="526"/>
  <c r="I136" i="526"/>
  <c r="Z135" i="526"/>
  <c r="J135" i="526"/>
  <c r="I135" i="526"/>
  <c r="Z134" i="526"/>
  <c r="J134" i="526"/>
  <c r="I134" i="526"/>
  <c r="Q134" i="526" s="1"/>
  <c r="T134" i="526" s="1"/>
  <c r="Z133" i="526"/>
  <c r="J133" i="526"/>
  <c r="I133" i="526"/>
  <c r="Z132" i="526"/>
  <c r="J132" i="526"/>
  <c r="I132" i="526"/>
  <c r="Z131" i="526"/>
  <c r="J131" i="526"/>
  <c r="I131" i="526"/>
  <c r="Z130" i="526"/>
  <c r="J130" i="526"/>
  <c r="I130" i="526"/>
  <c r="Z129" i="526"/>
  <c r="J129" i="526"/>
  <c r="I129" i="526"/>
  <c r="Z128" i="526"/>
  <c r="J128" i="526"/>
  <c r="I128" i="526"/>
  <c r="Z127" i="526"/>
  <c r="J127" i="526"/>
  <c r="I127" i="526"/>
  <c r="Z126" i="526"/>
  <c r="J126" i="526"/>
  <c r="I126" i="526"/>
  <c r="Q126" i="526" s="1"/>
  <c r="T126" i="526" s="1"/>
  <c r="Z125" i="526"/>
  <c r="J125" i="526"/>
  <c r="I125" i="526"/>
  <c r="Z124" i="526"/>
  <c r="J124" i="526"/>
  <c r="I124" i="526"/>
  <c r="Z123" i="526"/>
  <c r="J123" i="526"/>
  <c r="I123" i="526"/>
  <c r="Z122" i="526"/>
  <c r="J122" i="526"/>
  <c r="I122" i="526"/>
  <c r="Q122" i="526" s="1"/>
  <c r="T122" i="526" s="1"/>
  <c r="Z121" i="526"/>
  <c r="J121" i="526"/>
  <c r="I121" i="526"/>
  <c r="Z120" i="526"/>
  <c r="J120" i="526"/>
  <c r="I120" i="526"/>
  <c r="Z119" i="526"/>
  <c r="J119" i="526"/>
  <c r="I119" i="526"/>
  <c r="Z118" i="526"/>
  <c r="J118" i="526"/>
  <c r="I118" i="526"/>
  <c r="Z117" i="526"/>
  <c r="J117" i="526"/>
  <c r="I117" i="526"/>
  <c r="Z116" i="526"/>
  <c r="J116" i="526"/>
  <c r="I116" i="526"/>
  <c r="Z115" i="526"/>
  <c r="J115" i="526"/>
  <c r="I115" i="526"/>
  <c r="Z114" i="526"/>
  <c r="J114" i="526"/>
  <c r="I114" i="526"/>
  <c r="Q114" i="526" s="1"/>
  <c r="T114" i="526" s="1"/>
  <c r="Z113" i="526"/>
  <c r="J113" i="526"/>
  <c r="I113" i="526"/>
  <c r="Z112" i="526"/>
  <c r="J112" i="526"/>
  <c r="I112" i="526"/>
  <c r="Z111" i="526"/>
  <c r="J111" i="526"/>
  <c r="I111" i="526"/>
  <c r="Z110" i="526"/>
  <c r="J110" i="526"/>
  <c r="I110" i="526"/>
  <c r="Z109" i="526"/>
  <c r="J109" i="526"/>
  <c r="I109" i="526"/>
  <c r="Z108" i="526"/>
  <c r="J108" i="526"/>
  <c r="I108" i="526"/>
  <c r="Z107" i="526"/>
  <c r="J107" i="526"/>
  <c r="I107" i="526"/>
  <c r="Z106" i="526"/>
  <c r="J106" i="526"/>
  <c r="I106" i="526"/>
  <c r="Z105" i="526"/>
  <c r="J105" i="526"/>
  <c r="I105" i="526"/>
  <c r="Z104" i="526"/>
  <c r="J104" i="526"/>
  <c r="I104" i="526"/>
  <c r="Z103" i="526"/>
  <c r="J103" i="526"/>
  <c r="I103" i="526"/>
  <c r="Z102" i="526"/>
  <c r="J102" i="526"/>
  <c r="I102" i="526"/>
  <c r="Z101" i="526"/>
  <c r="J101" i="526"/>
  <c r="I101" i="526"/>
  <c r="Z100" i="526"/>
  <c r="J100" i="526"/>
  <c r="I100" i="526"/>
  <c r="Z99" i="526"/>
  <c r="J99" i="526"/>
  <c r="I99" i="526"/>
  <c r="Z98" i="526"/>
  <c r="J98" i="526"/>
  <c r="I98" i="526"/>
  <c r="Q98" i="526" s="1"/>
  <c r="T98" i="526" s="1"/>
  <c r="Z97" i="526"/>
  <c r="J97" i="526"/>
  <c r="I97" i="526"/>
  <c r="Z96" i="526"/>
  <c r="J96" i="526"/>
  <c r="I96" i="526"/>
  <c r="Z95" i="526"/>
  <c r="J95" i="526"/>
  <c r="I95" i="526"/>
  <c r="Z94" i="526"/>
  <c r="J94" i="526"/>
  <c r="I94" i="526"/>
  <c r="Z93" i="526"/>
  <c r="J93" i="526"/>
  <c r="I93" i="526"/>
  <c r="Z92" i="526"/>
  <c r="J92" i="526"/>
  <c r="I92" i="526"/>
  <c r="Z91" i="526"/>
  <c r="J91" i="526"/>
  <c r="I91" i="526"/>
  <c r="Z90" i="526"/>
  <c r="J90" i="526"/>
  <c r="I90" i="526"/>
  <c r="Q90" i="526" s="1"/>
  <c r="T90" i="526" s="1"/>
  <c r="Z89" i="526"/>
  <c r="J89" i="526"/>
  <c r="I89" i="526"/>
  <c r="Z88" i="526"/>
  <c r="J88" i="526"/>
  <c r="I88" i="526"/>
  <c r="Z87" i="526"/>
  <c r="J87" i="526"/>
  <c r="I87" i="526"/>
  <c r="Z86" i="526"/>
  <c r="J86" i="526"/>
  <c r="I86" i="526"/>
  <c r="J85" i="526"/>
  <c r="I85" i="526"/>
  <c r="Z84" i="526"/>
  <c r="J84" i="526"/>
  <c r="I84" i="526"/>
  <c r="Z83" i="526"/>
  <c r="R83" i="526"/>
  <c r="U83" i="526" s="1"/>
  <c r="J83" i="526"/>
  <c r="I83" i="526"/>
  <c r="Z82" i="526"/>
  <c r="J82" i="526"/>
  <c r="R82" i="526" s="1"/>
  <c r="U82" i="526" s="1"/>
  <c r="I82" i="526"/>
  <c r="Z81" i="526"/>
  <c r="R81" i="526"/>
  <c r="U81" i="526" s="1"/>
  <c r="J81" i="526"/>
  <c r="I81" i="526"/>
  <c r="Z80" i="526"/>
  <c r="J80" i="526"/>
  <c r="I80" i="526"/>
  <c r="Z79" i="526"/>
  <c r="R79" i="526"/>
  <c r="U79" i="526" s="1"/>
  <c r="J79" i="526"/>
  <c r="I79" i="526"/>
  <c r="Z78" i="526"/>
  <c r="J78" i="526"/>
  <c r="R78" i="526" s="1"/>
  <c r="U78" i="526" s="1"/>
  <c r="I78" i="526"/>
  <c r="Z77" i="526"/>
  <c r="R77" i="526"/>
  <c r="U77" i="526" s="1"/>
  <c r="J77" i="526"/>
  <c r="I77" i="526"/>
  <c r="Z76" i="526"/>
  <c r="J76" i="526"/>
  <c r="I76" i="526"/>
  <c r="Z75" i="526"/>
  <c r="R75" i="526"/>
  <c r="U75" i="526" s="1"/>
  <c r="J75" i="526"/>
  <c r="I75" i="526"/>
  <c r="Z74" i="526"/>
  <c r="J74" i="526"/>
  <c r="R74" i="526" s="1"/>
  <c r="U74" i="526" s="1"/>
  <c r="I74" i="526"/>
  <c r="Z73" i="526"/>
  <c r="R73" i="526"/>
  <c r="U73" i="526" s="1"/>
  <c r="J73" i="526"/>
  <c r="I73" i="526"/>
  <c r="Z72" i="526"/>
  <c r="J72" i="526"/>
  <c r="I72" i="526"/>
  <c r="Z71" i="526"/>
  <c r="R71" i="526"/>
  <c r="U71" i="526" s="1"/>
  <c r="J71" i="526"/>
  <c r="I71" i="526"/>
  <c r="Z70" i="526"/>
  <c r="J70" i="526"/>
  <c r="R70" i="526" s="1"/>
  <c r="U70" i="526" s="1"/>
  <c r="I70" i="526"/>
  <c r="Z69" i="526"/>
  <c r="R69" i="526"/>
  <c r="U69" i="526" s="1"/>
  <c r="J69" i="526"/>
  <c r="I69" i="526"/>
  <c r="Z68" i="526"/>
  <c r="J68" i="526"/>
  <c r="I68" i="526"/>
  <c r="Z67" i="526"/>
  <c r="R67" i="526"/>
  <c r="U67" i="526" s="1"/>
  <c r="J67" i="526"/>
  <c r="I67" i="526"/>
  <c r="Z66" i="526"/>
  <c r="J66" i="526"/>
  <c r="R66" i="526" s="1"/>
  <c r="U66" i="526" s="1"/>
  <c r="I66" i="526"/>
  <c r="Z65" i="526"/>
  <c r="R65" i="526"/>
  <c r="U65" i="526" s="1"/>
  <c r="J65" i="526"/>
  <c r="I65" i="526"/>
  <c r="Z64" i="526"/>
  <c r="J64" i="526"/>
  <c r="I64" i="526"/>
  <c r="Z63" i="526"/>
  <c r="R63" i="526"/>
  <c r="U63" i="526" s="1"/>
  <c r="J63" i="526"/>
  <c r="I63" i="526"/>
  <c r="Z62" i="526"/>
  <c r="J62" i="526"/>
  <c r="R62" i="526" s="1"/>
  <c r="U62" i="526" s="1"/>
  <c r="I62" i="526"/>
  <c r="Z61" i="526"/>
  <c r="R61" i="526"/>
  <c r="U61" i="526" s="1"/>
  <c r="J61" i="526"/>
  <c r="I61" i="526"/>
  <c r="Z60" i="526"/>
  <c r="J60" i="526"/>
  <c r="I60" i="526"/>
  <c r="Z59" i="526"/>
  <c r="R59" i="526"/>
  <c r="U59" i="526" s="1"/>
  <c r="J59" i="526"/>
  <c r="I59" i="526"/>
  <c r="Z58" i="526"/>
  <c r="J58" i="526"/>
  <c r="R58" i="526" s="1"/>
  <c r="U58" i="526" s="1"/>
  <c r="I58" i="526"/>
  <c r="Z57" i="526"/>
  <c r="R57" i="526"/>
  <c r="U57" i="526" s="1"/>
  <c r="J57" i="526"/>
  <c r="I57" i="526"/>
  <c r="Z56" i="526"/>
  <c r="J56" i="526"/>
  <c r="I56" i="526"/>
  <c r="Z55" i="526"/>
  <c r="R55" i="526"/>
  <c r="U55" i="526" s="1"/>
  <c r="J55" i="526"/>
  <c r="I55" i="526"/>
  <c r="Z54" i="526"/>
  <c r="J54" i="526"/>
  <c r="R54" i="526" s="1"/>
  <c r="U54" i="526" s="1"/>
  <c r="I54" i="526"/>
  <c r="Z53" i="526"/>
  <c r="R53" i="526"/>
  <c r="U53" i="526" s="1"/>
  <c r="J53" i="526"/>
  <c r="I53" i="526"/>
  <c r="Z52" i="526"/>
  <c r="J52" i="526"/>
  <c r="I52" i="526"/>
  <c r="Z51" i="526"/>
  <c r="R51" i="526"/>
  <c r="U51" i="526" s="1"/>
  <c r="J51" i="526"/>
  <c r="I51" i="526"/>
  <c r="Z50" i="526"/>
  <c r="J50" i="526"/>
  <c r="R50" i="526" s="1"/>
  <c r="U50" i="526" s="1"/>
  <c r="I50" i="526"/>
  <c r="Z49" i="526"/>
  <c r="R49" i="526"/>
  <c r="U49" i="526" s="1"/>
  <c r="J49" i="526"/>
  <c r="I49" i="526"/>
  <c r="Z48" i="526"/>
  <c r="J48" i="526"/>
  <c r="I48" i="526"/>
  <c r="Z47" i="526"/>
  <c r="R47" i="526"/>
  <c r="U47" i="526" s="1"/>
  <c r="J47" i="526"/>
  <c r="I47" i="526"/>
  <c r="Z46" i="526"/>
  <c r="J46" i="526"/>
  <c r="R46" i="526" s="1"/>
  <c r="U46" i="526" s="1"/>
  <c r="I46" i="526"/>
  <c r="Z45" i="526"/>
  <c r="R45" i="526"/>
  <c r="U45" i="526" s="1"/>
  <c r="J45" i="526"/>
  <c r="I45" i="526"/>
  <c r="Z44" i="526"/>
  <c r="J44" i="526"/>
  <c r="I44" i="526"/>
  <c r="Z43" i="526"/>
  <c r="R43" i="526"/>
  <c r="U43" i="526" s="1"/>
  <c r="J43" i="526"/>
  <c r="I43" i="526"/>
  <c r="Z42" i="526"/>
  <c r="J42" i="526"/>
  <c r="R42" i="526" s="1"/>
  <c r="U42" i="526" s="1"/>
  <c r="I42" i="526"/>
  <c r="Z41" i="526"/>
  <c r="R41" i="526"/>
  <c r="U41" i="526" s="1"/>
  <c r="J41" i="526"/>
  <c r="I41" i="526"/>
  <c r="Z40" i="526"/>
  <c r="J40" i="526"/>
  <c r="I40" i="526"/>
  <c r="Z39" i="526"/>
  <c r="R39" i="526"/>
  <c r="U39" i="526" s="1"/>
  <c r="J39" i="526"/>
  <c r="I39" i="526"/>
  <c r="Z38" i="526"/>
  <c r="J38" i="526"/>
  <c r="R38" i="526" s="1"/>
  <c r="U38" i="526" s="1"/>
  <c r="I38" i="526"/>
  <c r="Z37" i="526"/>
  <c r="R37" i="526"/>
  <c r="U37" i="526" s="1"/>
  <c r="J37" i="526"/>
  <c r="I37" i="526"/>
  <c r="Z36" i="526"/>
  <c r="J36" i="526"/>
  <c r="I36" i="526"/>
  <c r="Z35" i="526"/>
  <c r="R35" i="526"/>
  <c r="U35" i="526" s="1"/>
  <c r="J35" i="526"/>
  <c r="I35" i="526"/>
  <c r="Z34" i="526"/>
  <c r="J34" i="526"/>
  <c r="R34" i="526" s="1"/>
  <c r="U34" i="526" s="1"/>
  <c r="I34" i="526"/>
  <c r="Z33" i="526"/>
  <c r="R33" i="526"/>
  <c r="U33" i="526" s="1"/>
  <c r="J33" i="526"/>
  <c r="I33" i="526"/>
  <c r="Z32" i="526"/>
  <c r="J32" i="526"/>
  <c r="I32" i="526"/>
  <c r="Z31" i="526"/>
  <c r="R31" i="526"/>
  <c r="U31" i="526" s="1"/>
  <c r="J31" i="526"/>
  <c r="I31" i="526"/>
  <c r="Z30" i="526"/>
  <c r="J30" i="526"/>
  <c r="R30" i="526" s="1"/>
  <c r="U30" i="526" s="1"/>
  <c r="I30" i="526"/>
  <c r="Z29" i="526"/>
  <c r="R29" i="526"/>
  <c r="U29" i="526" s="1"/>
  <c r="J29" i="526"/>
  <c r="I29" i="526"/>
  <c r="Z28" i="526"/>
  <c r="J28" i="526"/>
  <c r="I28" i="526"/>
  <c r="Z27" i="526"/>
  <c r="R27" i="526"/>
  <c r="U27" i="526" s="1"/>
  <c r="J27" i="526"/>
  <c r="I27" i="526"/>
  <c r="Z26" i="526"/>
  <c r="J26" i="526"/>
  <c r="R26" i="526" s="1"/>
  <c r="U26" i="526" s="1"/>
  <c r="I26" i="526"/>
  <c r="Z25" i="526"/>
  <c r="R25" i="526"/>
  <c r="U25" i="526" s="1"/>
  <c r="J25" i="526"/>
  <c r="I25" i="526"/>
  <c r="Z24" i="526"/>
  <c r="J24" i="526"/>
  <c r="I24" i="526"/>
  <c r="Z23" i="526"/>
  <c r="R23" i="526"/>
  <c r="U23" i="526" s="1"/>
  <c r="J23" i="526"/>
  <c r="I23" i="526"/>
  <c r="Z22" i="526"/>
  <c r="J22" i="526"/>
  <c r="R22" i="526" s="1"/>
  <c r="U22" i="526" s="1"/>
  <c r="I22" i="526"/>
  <c r="Z21" i="526"/>
  <c r="R21" i="526"/>
  <c r="U21" i="526" s="1"/>
  <c r="J21" i="526"/>
  <c r="I21" i="526"/>
  <c r="J20" i="526"/>
  <c r="I20" i="526"/>
  <c r="J10" i="526"/>
  <c r="R9" i="526"/>
  <c r="J9" i="526"/>
  <c r="R8" i="526"/>
  <c r="J7" i="526"/>
  <c r="J6" i="526"/>
  <c r="J4" i="526"/>
  <c r="J3" i="526"/>
  <c r="J161" i="525"/>
  <c r="I163" i="525" s="1"/>
  <c r="J163" i="525" s="1"/>
  <c r="I165" i="525" s="1"/>
  <c r="J159" i="525"/>
  <c r="I161" i="525" s="1"/>
  <c r="J157" i="525"/>
  <c r="I159" i="525" s="1"/>
  <c r="J155" i="525"/>
  <c r="I157" i="525" s="1"/>
  <c r="Z149" i="525"/>
  <c r="J149" i="525"/>
  <c r="I149" i="525"/>
  <c r="Z148" i="525"/>
  <c r="J148" i="525"/>
  <c r="R148" i="525" s="1"/>
  <c r="U148" i="525" s="1"/>
  <c r="I148" i="525"/>
  <c r="Z147" i="525"/>
  <c r="J147" i="525"/>
  <c r="I147" i="525"/>
  <c r="Z146" i="525"/>
  <c r="J146" i="525"/>
  <c r="I146" i="525"/>
  <c r="Z145" i="525"/>
  <c r="J145" i="525"/>
  <c r="I145" i="525"/>
  <c r="Z144" i="525"/>
  <c r="J144" i="525"/>
  <c r="R144" i="525" s="1"/>
  <c r="U144" i="525" s="1"/>
  <c r="I144" i="525"/>
  <c r="Z143" i="525"/>
  <c r="J143" i="525"/>
  <c r="I143" i="525"/>
  <c r="Z142" i="525"/>
  <c r="J142" i="525"/>
  <c r="I142" i="525"/>
  <c r="Z141" i="525"/>
  <c r="J141" i="525"/>
  <c r="I141" i="525"/>
  <c r="Q141" i="525" s="1"/>
  <c r="T141" i="525" s="1"/>
  <c r="Z140" i="525"/>
  <c r="J140" i="525"/>
  <c r="R140" i="525" s="1"/>
  <c r="U140" i="525" s="1"/>
  <c r="I140" i="525"/>
  <c r="Z139" i="525"/>
  <c r="J139" i="525"/>
  <c r="I139" i="525"/>
  <c r="Z138" i="525"/>
  <c r="J138" i="525"/>
  <c r="I138" i="525"/>
  <c r="Z137" i="525"/>
  <c r="J137" i="525"/>
  <c r="I137" i="525"/>
  <c r="Z136" i="525"/>
  <c r="J136" i="525"/>
  <c r="R136" i="525" s="1"/>
  <c r="U136" i="525" s="1"/>
  <c r="I136" i="525"/>
  <c r="Z135" i="525"/>
  <c r="J135" i="525"/>
  <c r="I135" i="525"/>
  <c r="Z134" i="525"/>
  <c r="J134" i="525"/>
  <c r="I134" i="525"/>
  <c r="Z133" i="525"/>
  <c r="R133" i="525"/>
  <c r="U133" i="525" s="1"/>
  <c r="J133" i="525"/>
  <c r="I133" i="525"/>
  <c r="Z132" i="525"/>
  <c r="J132" i="525"/>
  <c r="I132" i="525"/>
  <c r="Z131" i="525"/>
  <c r="J131" i="525"/>
  <c r="I131" i="525"/>
  <c r="Z130" i="525"/>
  <c r="J130" i="525"/>
  <c r="I130" i="525"/>
  <c r="Z129" i="525"/>
  <c r="J129" i="525"/>
  <c r="I129" i="525"/>
  <c r="Z128" i="525"/>
  <c r="J128" i="525"/>
  <c r="I128" i="525"/>
  <c r="Z127" i="525"/>
  <c r="J127" i="525"/>
  <c r="I127" i="525"/>
  <c r="Z126" i="525"/>
  <c r="J126" i="525"/>
  <c r="I126" i="525"/>
  <c r="Z125" i="525"/>
  <c r="J125" i="525"/>
  <c r="I125" i="525"/>
  <c r="Z124" i="525"/>
  <c r="J124" i="525"/>
  <c r="I124" i="525"/>
  <c r="Z123" i="525"/>
  <c r="J123" i="525"/>
  <c r="I123" i="525"/>
  <c r="Z122" i="525"/>
  <c r="J122" i="525"/>
  <c r="I122" i="525"/>
  <c r="Z121" i="525"/>
  <c r="J121" i="525"/>
  <c r="I121" i="525"/>
  <c r="Z120" i="525"/>
  <c r="J120" i="525"/>
  <c r="I120" i="525"/>
  <c r="Z119" i="525"/>
  <c r="J119" i="525"/>
  <c r="I119" i="525"/>
  <c r="Z118" i="525"/>
  <c r="J118" i="525"/>
  <c r="I118" i="525"/>
  <c r="Z117" i="525"/>
  <c r="J117" i="525"/>
  <c r="I117" i="525"/>
  <c r="Z116" i="525"/>
  <c r="J116" i="525"/>
  <c r="I116" i="525"/>
  <c r="Z115" i="525"/>
  <c r="J115" i="525"/>
  <c r="I115" i="525"/>
  <c r="Z114" i="525"/>
  <c r="J114" i="525"/>
  <c r="I114" i="525"/>
  <c r="Z113" i="525"/>
  <c r="J113" i="525"/>
  <c r="I113" i="525"/>
  <c r="Z112" i="525"/>
  <c r="J112" i="525"/>
  <c r="I112" i="525"/>
  <c r="Z111" i="525"/>
  <c r="J111" i="525"/>
  <c r="I111" i="525"/>
  <c r="Z110" i="525"/>
  <c r="J110" i="525"/>
  <c r="I110" i="525"/>
  <c r="Z109" i="525"/>
  <c r="J109" i="525"/>
  <c r="I109" i="525"/>
  <c r="Z108" i="525"/>
  <c r="J108" i="525"/>
  <c r="I108" i="525"/>
  <c r="Z107" i="525"/>
  <c r="J107" i="525"/>
  <c r="I107" i="525"/>
  <c r="Z106" i="525"/>
  <c r="J106" i="525"/>
  <c r="I106" i="525"/>
  <c r="Z105" i="525"/>
  <c r="J105" i="525"/>
  <c r="I105" i="525"/>
  <c r="Z104" i="525"/>
  <c r="J104" i="525"/>
  <c r="I104" i="525"/>
  <c r="Z103" i="525"/>
  <c r="J103" i="525"/>
  <c r="I103" i="525"/>
  <c r="Z102" i="525"/>
  <c r="J102" i="525"/>
  <c r="I102" i="525"/>
  <c r="Z101" i="525"/>
  <c r="J101" i="525"/>
  <c r="I101" i="525"/>
  <c r="Z100" i="525"/>
  <c r="J100" i="525"/>
  <c r="I100" i="525"/>
  <c r="Z99" i="525"/>
  <c r="J99" i="525"/>
  <c r="I99" i="525"/>
  <c r="Z98" i="525"/>
  <c r="J98" i="525"/>
  <c r="I98" i="525"/>
  <c r="Z97" i="525"/>
  <c r="J97" i="525"/>
  <c r="I97" i="525"/>
  <c r="Z96" i="525"/>
  <c r="J96" i="525"/>
  <c r="I96" i="525"/>
  <c r="Z95" i="525"/>
  <c r="J95" i="525"/>
  <c r="I95" i="525"/>
  <c r="Z94" i="525"/>
  <c r="J94" i="525"/>
  <c r="I94" i="525"/>
  <c r="Z93" i="525"/>
  <c r="J93" i="525"/>
  <c r="I93" i="525"/>
  <c r="Z92" i="525"/>
  <c r="J92" i="525"/>
  <c r="I92" i="525"/>
  <c r="Z91" i="525"/>
  <c r="J91" i="525"/>
  <c r="I91" i="525"/>
  <c r="Z90" i="525"/>
  <c r="J90" i="525"/>
  <c r="I90" i="525"/>
  <c r="Z89" i="525"/>
  <c r="J89" i="525"/>
  <c r="I89" i="525"/>
  <c r="Z88" i="525"/>
  <c r="J88" i="525"/>
  <c r="I88" i="525"/>
  <c r="Z87" i="525"/>
  <c r="J87" i="525"/>
  <c r="I87" i="525"/>
  <c r="Z86" i="525"/>
  <c r="J86" i="525"/>
  <c r="I86" i="525"/>
  <c r="J85" i="525"/>
  <c r="I85" i="525"/>
  <c r="Z84" i="525"/>
  <c r="J84" i="525"/>
  <c r="I84" i="525"/>
  <c r="Z83" i="525"/>
  <c r="R83" i="525"/>
  <c r="U83" i="525" s="1"/>
  <c r="J83" i="525"/>
  <c r="I83" i="525"/>
  <c r="Z82" i="525"/>
  <c r="J82" i="525"/>
  <c r="I82" i="525"/>
  <c r="Z81" i="525"/>
  <c r="J81" i="525"/>
  <c r="R81" i="525" s="1"/>
  <c r="U81" i="525" s="1"/>
  <c r="I81" i="525"/>
  <c r="Z80" i="525"/>
  <c r="J80" i="525"/>
  <c r="I80" i="525"/>
  <c r="Z79" i="525"/>
  <c r="R79" i="525"/>
  <c r="U79" i="525" s="1"/>
  <c r="J79" i="525"/>
  <c r="I79" i="525"/>
  <c r="Z78" i="525"/>
  <c r="J78" i="525"/>
  <c r="I78" i="525"/>
  <c r="Z77" i="525"/>
  <c r="J77" i="525"/>
  <c r="R77" i="525" s="1"/>
  <c r="U77" i="525" s="1"/>
  <c r="I77" i="525"/>
  <c r="Z76" i="525"/>
  <c r="J76" i="525"/>
  <c r="I76" i="525"/>
  <c r="Z75" i="525"/>
  <c r="R75" i="525"/>
  <c r="U75" i="525" s="1"/>
  <c r="J75" i="525"/>
  <c r="I75" i="525"/>
  <c r="Z74" i="525"/>
  <c r="J74" i="525"/>
  <c r="I74" i="525"/>
  <c r="Z73" i="525"/>
  <c r="J73" i="525"/>
  <c r="R73" i="525" s="1"/>
  <c r="U73" i="525" s="1"/>
  <c r="I73" i="525"/>
  <c r="Z72" i="525"/>
  <c r="J72" i="525"/>
  <c r="I72" i="525"/>
  <c r="Z71" i="525"/>
  <c r="R71" i="525"/>
  <c r="U71" i="525" s="1"/>
  <c r="J71" i="525"/>
  <c r="I71" i="525"/>
  <c r="Z70" i="525"/>
  <c r="J70" i="525"/>
  <c r="I70" i="525"/>
  <c r="Z69" i="525"/>
  <c r="J69" i="525"/>
  <c r="R69" i="525" s="1"/>
  <c r="U69" i="525" s="1"/>
  <c r="I69" i="525"/>
  <c r="Z68" i="525"/>
  <c r="J68" i="525"/>
  <c r="I68" i="525"/>
  <c r="Z67" i="525"/>
  <c r="R67" i="525"/>
  <c r="U67" i="525" s="1"/>
  <c r="J67" i="525"/>
  <c r="I67" i="525"/>
  <c r="Z66" i="525"/>
  <c r="J66" i="525"/>
  <c r="I66" i="525"/>
  <c r="Z65" i="525"/>
  <c r="J65" i="525"/>
  <c r="R65" i="525" s="1"/>
  <c r="U65" i="525" s="1"/>
  <c r="I65" i="525"/>
  <c r="Z64" i="525"/>
  <c r="J64" i="525"/>
  <c r="I64" i="525"/>
  <c r="Z63" i="525"/>
  <c r="R63" i="525"/>
  <c r="U63" i="525" s="1"/>
  <c r="J63" i="525"/>
  <c r="I63" i="525"/>
  <c r="Z62" i="525"/>
  <c r="J62" i="525"/>
  <c r="I62" i="525"/>
  <c r="Z61" i="525"/>
  <c r="J61" i="525"/>
  <c r="R61" i="525" s="1"/>
  <c r="U61" i="525" s="1"/>
  <c r="I61" i="525"/>
  <c r="Z60" i="525"/>
  <c r="J60" i="525"/>
  <c r="I60" i="525"/>
  <c r="Z59" i="525"/>
  <c r="R59" i="525"/>
  <c r="U59" i="525" s="1"/>
  <c r="J59" i="525"/>
  <c r="I59" i="525"/>
  <c r="Z58" i="525"/>
  <c r="J58" i="525"/>
  <c r="I58" i="525"/>
  <c r="Z57" i="525"/>
  <c r="J57" i="525"/>
  <c r="I57" i="525"/>
  <c r="Z56" i="525"/>
  <c r="J56" i="525"/>
  <c r="I56" i="525"/>
  <c r="Z55" i="525"/>
  <c r="R55" i="525"/>
  <c r="U55" i="525" s="1"/>
  <c r="J55" i="525"/>
  <c r="I55" i="525"/>
  <c r="Z54" i="525"/>
  <c r="J54" i="525"/>
  <c r="I54" i="525"/>
  <c r="Z53" i="525"/>
  <c r="J53" i="525"/>
  <c r="R53" i="525" s="1"/>
  <c r="U53" i="525" s="1"/>
  <c r="I53" i="525"/>
  <c r="Z52" i="525"/>
  <c r="J52" i="525"/>
  <c r="I52" i="525"/>
  <c r="Z51" i="525"/>
  <c r="R51" i="525"/>
  <c r="U51" i="525" s="1"/>
  <c r="J51" i="525"/>
  <c r="I51" i="525"/>
  <c r="Z50" i="525"/>
  <c r="J50" i="525"/>
  <c r="I50" i="525"/>
  <c r="Z49" i="525"/>
  <c r="J49" i="525"/>
  <c r="I49" i="525"/>
  <c r="Z48" i="525"/>
  <c r="J48" i="525"/>
  <c r="I48" i="525"/>
  <c r="Z47" i="525"/>
  <c r="R47" i="525"/>
  <c r="U47" i="525" s="1"/>
  <c r="J47" i="525"/>
  <c r="I47" i="525"/>
  <c r="Z46" i="525"/>
  <c r="J46" i="525"/>
  <c r="I46" i="525"/>
  <c r="Z45" i="525"/>
  <c r="J45" i="525"/>
  <c r="R45" i="525" s="1"/>
  <c r="U45" i="525" s="1"/>
  <c r="I45" i="525"/>
  <c r="Z44" i="525"/>
  <c r="J44" i="525"/>
  <c r="I44" i="525"/>
  <c r="Z43" i="525"/>
  <c r="R43" i="525"/>
  <c r="U43" i="525" s="1"/>
  <c r="J43" i="525"/>
  <c r="I43" i="525"/>
  <c r="Z42" i="525"/>
  <c r="J42" i="525"/>
  <c r="I42" i="525"/>
  <c r="Z41" i="525"/>
  <c r="J41" i="525"/>
  <c r="I41" i="525"/>
  <c r="Z40" i="525"/>
  <c r="J40" i="525"/>
  <c r="I40" i="525"/>
  <c r="Z39" i="525"/>
  <c r="R39" i="525"/>
  <c r="U39" i="525" s="1"/>
  <c r="J39" i="525"/>
  <c r="I39" i="525"/>
  <c r="Z38" i="525"/>
  <c r="J38" i="525"/>
  <c r="I38" i="525"/>
  <c r="Z37" i="525"/>
  <c r="J37" i="525"/>
  <c r="R37" i="525" s="1"/>
  <c r="U37" i="525" s="1"/>
  <c r="I37" i="525"/>
  <c r="Z36" i="525"/>
  <c r="J36" i="525"/>
  <c r="I36" i="525"/>
  <c r="Z35" i="525"/>
  <c r="R35" i="525"/>
  <c r="U35" i="525" s="1"/>
  <c r="J35" i="525"/>
  <c r="I35" i="525"/>
  <c r="Z34" i="525"/>
  <c r="J34" i="525"/>
  <c r="I34" i="525"/>
  <c r="Z33" i="525"/>
  <c r="J33" i="525"/>
  <c r="R33" i="525" s="1"/>
  <c r="U33" i="525" s="1"/>
  <c r="I33" i="525"/>
  <c r="Z32" i="525"/>
  <c r="J32" i="525"/>
  <c r="I32" i="525"/>
  <c r="Z31" i="525"/>
  <c r="R31" i="525"/>
  <c r="U31" i="525" s="1"/>
  <c r="J31" i="525"/>
  <c r="I31" i="525"/>
  <c r="Z30" i="525"/>
  <c r="J30" i="525"/>
  <c r="I30" i="525"/>
  <c r="Z29" i="525"/>
  <c r="J29" i="525"/>
  <c r="R29" i="525" s="1"/>
  <c r="U29" i="525" s="1"/>
  <c r="I29" i="525"/>
  <c r="Z28" i="525"/>
  <c r="J28" i="525"/>
  <c r="I28" i="525"/>
  <c r="Z27" i="525"/>
  <c r="R27" i="525"/>
  <c r="U27" i="525" s="1"/>
  <c r="J27" i="525"/>
  <c r="I27" i="525"/>
  <c r="Z26" i="525"/>
  <c r="J26" i="525"/>
  <c r="I26" i="525"/>
  <c r="Z25" i="525"/>
  <c r="J25" i="525"/>
  <c r="R25" i="525" s="1"/>
  <c r="U25" i="525" s="1"/>
  <c r="I25" i="525"/>
  <c r="Z24" i="525"/>
  <c r="J24" i="525"/>
  <c r="I24" i="525"/>
  <c r="Z23" i="525"/>
  <c r="R23" i="525"/>
  <c r="U23" i="525" s="1"/>
  <c r="J23" i="525"/>
  <c r="I23" i="525"/>
  <c r="Z22" i="525"/>
  <c r="AA22" i="525" s="1"/>
  <c r="J22" i="525"/>
  <c r="I22" i="525"/>
  <c r="AA21" i="525"/>
  <c r="N21" i="525" s="1"/>
  <c r="Z21" i="525"/>
  <c r="J21" i="525"/>
  <c r="R21" i="525" s="1"/>
  <c r="U21" i="525" s="1"/>
  <c r="I21" i="525"/>
  <c r="AB20" i="525"/>
  <c r="AA20" i="525"/>
  <c r="N20" i="525" s="1"/>
  <c r="Z20" i="525"/>
  <c r="L20" i="525"/>
  <c r="J20" i="525"/>
  <c r="O20" i="525" s="1"/>
  <c r="I20" i="525"/>
  <c r="M20" i="525" s="1"/>
  <c r="J10" i="525"/>
  <c r="R9" i="525"/>
  <c r="J9" i="525"/>
  <c r="J11" i="525" s="1"/>
  <c r="R8" i="525"/>
  <c r="J7" i="525"/>
  <c r="J6" i="525"/>
  <c r="J4" i="525"/>
  <c r="Q133" i="525" s="1"/>
  <c r="T133" i="525" s="1"/>
  <c r="W133" i="525" s="1"/>
  <c r="J3" i="525"/>
  <c r="R82" i="525" s="1"/>
  <c r="U82" i="525" s="1"/>
  <c r="J155" i="524"/>
  <c r="I157" i="524" s="1"/>
  <c r="J157" i="524" s="1"/>
  <c r="I159" i="524" s="1"/>
  <c r="Z149" i="524"/>
  <c r="J149" i="524"/>
  <c r="I149" i="524"/>
  <c r="Z148" i="524"/>
  <c r="J148" i="524"/>
  <c r="I148" i="524"/>
  <c r="Z147" i="524"/>
  <c r="J147" i="524"/>
  <c r="I147" i="524"/>
  <c r="Z146" i="524"/>
  <c r="J146" i="524"/>
  <c r="I146" i="524"/>
  <c r="Z145" i="524"/>
  <c r="J145" i="524"/>
  <c r="I145" i="524"/>
  <c r="Z144" i="524"/>
  <c r="J144" i="524"/>
  <c r="I144" i="524"/>
  <c r="Z143" i="524"/>
  <c r="J143" i="524"/>
  <c r="I143" i="524"/>
  <c r="Z142" i="524"/>
  <c r="J142" i="524"/>
  <c r="I142" i="524"/>
  <c r="Z141" i="524"/>
  <c r="J141" i="524"/>
  <c r="I141" i="524"/>
  <c r="Z140" i="524"/>
  <c r="J140" i="524"/>
  <c r="I140" i="524"/>
  <c r="Z139" i="524"/>
  <c r="J139" i="524"/>
  <c r="I139" i="524"/>
  <c r="Z138" i="524"/>
  <c r="J138" i="524"/>
  <c r="I138" i="524"/>
  <c r="Z137" i="524"/>
  <c r="J137" i="524"/>
  <c r="I137" i="524"/>
  <c r="Z136" i="524"/>
  <c r="J136" i="524"/>
  <c r="I136" i="524"/>
  <c r="Z135" i="524"/>
  <c r="J135" i="524"/>
  <c r="I135" i="524"/>
  <c r="Z134" i="524"/>
  <c r="J134" i="524"/>
  <c r="I134" i="524"/>
  <c r="Z133" i="524"/>
  <c r="J133" i="524"/>
  <c r="I133" i="524"/>
  <c r="Z132" i="524"/>
  <c r="J132" i="524"/>
  <c r="I132" i="524"/>
  <c r="Z131" i="524"/>
  <c r="J131" i="524"/>
  <c r="I131" i="524"/>
  <c r="Z130" i="524"/>
  <c r="J130" i="524"/>
  <c r="I130" i="524"/>
  <c r="Z129" i="524"/>
  <c r="J129" i="524"/>
  <c r="I129" i="524"/>
  <c r="Z128" i="524"/>
  <c r="J128" i="524"/>
  <c r="I128" i="524"/>
  <c r="Z127" i="524"/>
  <c r="J127" i="524"/>
  <c r="I127" i="524"/>
  <c r="Z126" i="524"/>
  <c r="J126" i="524"/>
  <c r="I126" i="524"/>
  <c r="Z125" i="524"/>
  <c r="J125" i="524"/>
  <c r="I125" i="524"/>
  <c r="Z124" i="524"/>
  <c r="J124" i="524"/>
  <c r="I124" i="524"/>
  <c r="Z123" i="524"/>
  <c r="J123" i="524"/>
  <c r="I123" i="524"/>
  <c r="Z122" i="524"/>
  <c r="J122" i="524"/>
  <c r="I122" i="524"/>
  <c r="Z121" i="524"/>
  <c r="J121" i="524"/>
  <c r="I121" i="524"/>
  <c r="Z120" i="524"/>
  <c r="J120" i="524"/>
  <c r="I120" i="524"/>
  <c r="Z119" i="524"/>
  <c r="J119" i="524"/>
  <c r="I119" i="524"/>
  <c r="Z118" i="524"/>
  <c r="J118" i="524"/>
  <c r="I118" i="524"/>
  <c r="Z117" i="524"/>
  <c r="J117" i="524"/>
  <c r="I117" i="524"/>
  <c r="Z116" i="524"/>
  <c r="J116" i="524"/>
  <c r="I116" i="524"/>
  <c r="Z115" i="524"/>
  <c r="J115" i="524"/>
  <c r="I115" i="524"/>
  <c r="Z114" i="524"/>
  <c r="J114" i="524"/>
  <c r="I114" i="524"/>
  <c r="Z113" i="524"/>
  <c r="J113" i="524"/>
  <c r="I113" i="524"/>
  <c r="Z112" i="524"/>
  <c r="J112" i="524"/>
  <c r="I112" i="524"/>
  <c r="Z111" i="524"/>
  <c r="J111" i="524"/>
  <c r="I111" i="524"/>
  <c r="Z110" i="524"/>
  <c r="J110" i="524"/>
  <c r="I110" i="524"/>
  <c r="Z109" i="524"/>
  <c r="J109" i="524"/>
  <c r="I109" i="524"/>
  <c r="Z108" i="524"/>
  <c r="J108" i="524"/>
  <c r="I108" i="524"/>
  <c r="Z107" i="524"/>
  <c r="J107" i="524"/>
  <c r="I107" i="524"/>
  <c r="Z106" i="524"/>
  <c r="J106" i="524"/>
  <c r="I106" i="524"/>
  <c r="Z105" i="524"/>
  <c r="J105" i="524"/>
  <c r="I105" i="524"/>
  <c r="Z104" i="524"/>
  <c r="J104" i="524"/>
  <c r="I104" i="524"/>
  <c r="Z103" i="524"/>
  <c r="J103" i="524"/>
  <c r="I103" i="524"/>
  <c r="Z102" i="524"/>
  <c r="J102" i="524"/>
  <c r="I102" i="524"/>
  <c r="Z101" i="524"/>
  <c r="J101" i="524"/>
  <c r="I101" i="524"/>
  <c r="Z100" i="524"/>
  <c r="J100" i="524"/>
  <c r="I100" i="524"/>
  <c r="Z99" i="524"/>
  <c r="J99" i="524"/>
  <c r="I99" i="524"/>
  <c r="Z98" i="524"/>
  <c r="J98" i="524"/>
  <c r="I98" i="524"/>
  <c r="Z97" i="524"/>
  <c r="J97" i="524"/>
  <c r="I97" i="524"/>
  <c r="Z96" i="524"/>
  <c r="J96" i="524"/>
  <c r="I96" i="524"/>
  <c r="Z95" i="524"/>
  <c r="J95" i="524"/>
  <c r="I95" i="524"/>
  <c r="Z94" i="524"/>
  <c r="J94" i="524"/>
  <c r="I94" i="524"/>
  <c r="Z93" i="524"/>
  <c r="J93" i="524"/>
  <c r="I93" i="524"/>
  <c r="Z92" i="524"/>
  <c r="J92" i="524"/>
  <c r="I92" i="524"/>
  <c r="Z91" i="524"/>
  <c r="J91" i="524"/>
  <c r="I91" i="524"/>
  <c r="Z90" i="524"/>
  <c r="J90" i="524"/>
  <c r="I90" i="524"/>
  <c r="Z89" i="524"/>
  <c r="J89" i="524"/>
  <c r="I89" i="524"/>
  <c r="Z88" i="524"/>
  <c r="J88" i="524"/>
  <c r="I88" i="524"/>
  <c r="Z87" i="524"/>
  <c r="J87" i="524"/>
  <c r="I87" i="524"/>
  <c r="Z86" i="524"/>
  <c r="J86" i="524"/>
  <c r="I86" i="524"/>
  <c r="J85" i="524"/>
  <c r="I85" i="524"/>
  <c r="Z84" i="524"/>
  <c r="J84" i="524"/>
  <c r="I84" i="524"/>
  <c r="Z83" i="524"/>
  <c r="J83" i="524"/>
  <c r="R83" i="524" s="1"/>
  <c r="U83" i="524" s="1"/>
  <c r="I83" i="524"/>
  <c r="Z82" i="524"/>
  <c r="Q82" i="524"/>
  <c r="T82" i="524" s="1"/>
  <c r="J82" i="524"/>
  <c r="I82" i="524"/>
  <c r="Z81" i="524"/>
  <c r="R81" i="524"/>
  <c r="U81" i="524" s="1"/>
  <c r="J81" i="524"/>
  <c r="I81" i="524"/>
  <c r="Z80" i="524"/>
  <c r="J80" i="524"/>
  <c r="I80" i="524"/>
  <c r="Z79" i="524"/>
  <c r="J79" i="524"/>
  <c r="I79" i="524"/>
  <c r="Z78" i="524"/>
  <c r="Q78" i="524"/>
  <c r="T78" i="524" s="1"/>
  <c r="J78" i="524"/>
  <c r="I78" i="524"/>
  <c r="Z77" i="524"/>
  <c r="R77" i="524"/>
  <c r="U77" i="524" s="1"/>
  <c r="J77" i="524"/>
  <c r="I77" i="524"/>
  <c r="Z76" i="524"/>
  <c r="J76" i="524"/>
  <c r="I76" i="524"/>
  <c r="Z75" i="524"/>
  <c r="J75" i="524"/>
  <c r="R75" i="524" s="1"/>
  <c r="U75" i="524" s="1"/>
  <c r="I75" i="524"/>
  <c r="Z74" i="524"/>
  <c r="Q74" i="524"/>
  <c r="T74" i="524" s="1"/>
  <c r="J74" i="524"/>
  <c r="I74" i="524"/>
  <c r="Z73" i="524"/>
  <c r="R73" i="524"/>
  <c r="U73" i="524" s="1"/>
  <c r="J73" i="524"/>
  <c r="I73" i="524"/>
  <c r="Z72" i="524"/>
  <c r="J72" i="524"/>
  <c r="I72" i="524"/>
  <c r="Z71" i="524"/>
  <c r="J71" i="524"/>
  <c r="R71" i="524" s="1"/>
  <c r="U71" i="524" s="1"/>
  <c r="I71" i="524"/>
  <c r="Z70" i="524"/>
  <c r="Q70" i="524"/>
  <c r="T70" i="524" s="1"/>
  <c r="J70" i="524"/>
  <c r="I70" i="524"/>
  <c r="Z69" i="524"/>
  <c r="R69" i="524"/>
  <c r="U69" i="524" s="1"/>
  <c r="J69" i="524"/>
  <c r="I69" i="524"/>
  <c r="Z68" i="524"/>
  <c r="J68" i="524"/>
  <c r="I68" i="524"/>
  <c r="Z67" i="524"/>
  <c r="J67" i="524"/>
  <c r="I67" i="524"/>
  <c r="Z66" i="524"/>
  <c r="Q66" i="524"/>
  <c r="T66" i="524" s="1"/>
  <c r="J66" i="524"/>
  <c r="I66" i="524"/>
  <c r="Z65" i="524"/>
  <c r="R65" i="524"/>
  <c r="U65" i="524" s="1"/>
  <c r="J65" i="524"/>
  <c r="I65" i="524"/>
  <c r="Z64" i="524"/>
  <c r="J64" i="524"/>
  <c r="I64" i="524"/>
  <c r="Z63" i="524"/>
  <c r="J63" i="524"/>
  <c r="R63" i="524" s="1"/>
  <c r="U63" i="524" s="1"/>
  <c r="I63" i="524"/>
  <c r="Z62" i="524"/>
  <c r="Q62" i="524"/>
  <c r="T62" i="524" s="1"/>
  <c r="J62" i="524"/>
  <c r="I62" i="524"/>
  <c r="Z61" i="524"/>
  <c r="R61" i="524"/>
  <c r="U61" i="524" s="1"/>
  <c r="J61" i="524"/>
  <c r="I61" i="524"/>
  <c r="Z60" i="524"/>
  <c r="J60" i="524"/>
  <c r="I60" i="524"/>
  <c r="Z59" i="524"/>
  <c r="J59" i="524"/>
  <c r="R59" i="524" s="1"/>
  <c r="U59" i="524" s="1"/>
  <c r="I59" i="524"/>
  <c r="Z58" i="524"/>
  <c r="Q58" i="524"/>
  <c r="T58" i="524" s="1"/>
  <c r="J58" i="524"/>
  <c r="I58" i="524"/>
  <c r="Z57" i="524"/>
  <c r="R57" i="524"/>
  <c r="U57" i="524" s="1"/>
  <c r="J57" i="524"/>
  <c r="I57" i="524"/>
  <c r="Z56" i="524"/>
  <c r="J56" i="524"/>
  <c r="I56" i="524"/>
  <c r="Z55" i="524"/>
  <c r="J55" i="524"/>
  <c r="R55" i="524" s="1"/>
  <c r="U55" i="524" s="1"/>
  <c r="I55" i="524"/>
  <c r="Z54" i="524"/>
  <c r="Q54" i="524"/>
  <c r="T54" i="524" s="1"/>
  <c r="J54" i="524"/>
  <c r="I54" i="524"/>
  <c r="Z53" i="524"/>
  <c r="R53" i="524"/>
  <c r="U53" i="524" s="1"/>
  <c r="Q53" i="524"/>
  <c r="T53" i="524" s="1"/>
  <c r="J53" i="524"/>
  <c r="I53" i="524"/>
  <c r="Z52" i="524"/>
  <c r="R52" i="524"/>
  <c r="U52" i="524" s="1"/>
  <c r="J52" i="524"/>
  <c r="I52" i="524"/>
  <c r="Z51" i="524"/>
  <c r="J51" i="524"/>
  <c r="I51" i="524"/>
  <c r="Z50" i="524"/>
  <c r="Q50" i="524"/>
  <c r="T50" i="524" s="1"/>
  <c r="J50" i="524"/>
  <c r="I50" i="524"/>
  <c r="Z49" i="524"/>
  <c r="R49" i="524"/>
  <c r="U49" i="524" s="1"/>
  <c r="Q49" i="524"/>
  <c r="T49" i="524" s="1"/>
  <c r="J49" i="524"/>
  <c r="I49" i="524"/>
  <c r="Z48" i="524"/>
  <c r="R48" i="524"/>
  <c r="U48" i="524" s="1"/>
  <c r="J48" i="524"/>
  <c r="I48" i="524"/>
  <c r="Z47" i="524"/>
  <c r="J47" i="524"/>
  <c r="R47" i="524" s="1"/>
  <c r="U47" i="524" s="1"/>
  <c r="I47" i="524"/>
  <c r="Z46" i="524"/>
  <c r="Q46" i="524"/>
  <c r="T46" i="524" s="1"/>
  <c r="J46" i="524"/>
  <c r="I46" i="524"/>
  <c r="Z45" i="524"/>
  <c r="R45" i="524"/>
  <c r="U45" i="524" s="1"/>
  <c r="Q45" i="524"/>
  <c r="T45" i="524" s="1"/>
  <c r="J45" i="524"/>
  <c r="I45" i="524"/>
  <c r="Z44" i="524"/>
  <c r="R44" i="524"/>
  <c r="U44" i="524" s="1"/>
  <c r="J44" i="524"/>
  <c r="I44" i="524"/>
  <c r="Z43" i="524"/>
  <c r="J43" i="524"/>
  <c r="R43" i="524" s="1"/>
  <c r="U43" i="524" s="1"/>
  <c r="I43" i="524"/>
  <c r="Z42" i="524"/>
  <c r="Q42" i="524"/>
  <c r="T42" i="524" s="1"/>
  <c r="J42" i="524"/>
  <c r="I42" i="524"/>
  <c r="Z41" i="524"/>
  <c r="R41" i="524"/>
  <c r="U41" i="524" s="1"/>
  <c r="Q41" i="524"/>
  <c r="T41" i="524" s="1"/>
  <c r="J41" i="524"/>
  <c r="I41" i="524"/>
  <c r="Z40" i="524"/>
  <c r="R40" i="524"/>
  <c r="U40" i="524" s="1"/>
  <c r="J40" i="524"/>
  <c r="I40" i="524"/>
  <c r="Z39" i="524"/>
  <c r="J39" i="524"/>
  <c r="R39" i="524" s="1"/>
  <c r="U39" i="524" s="1"/>
  <c r="I39" i="524"/>
  <c r="Z38" i="524"/>
  <c r="Q38" i="524"/>
  <c r="T38" i="524" s="1"/>
  <c r="J38" i="524"/>
  <c r="I38" i="524"/>
  <c r="Z37" i="524"/>
  <c r="R37" i="524"/>
  <c r="U37" i="524" s="1"/>
  <c r="Q37" i="524"/>
  <c r="T37" i="524" s="1"/>
  <c r="J37" i="524"/>
  <c r="I37" i="524"/>
  <c r="Z36" i="524"/>
  <c r="R36" i="524"/>
  <c r="U36" i="524" s="1"/>
  <c r="J36" i="524"/>
  <c r="I36" i="524"/>
  <c r="Z35" i="524"/>
  <c r="J35" i="524"/>
  <c r="R35" i="524" s="1"/>
  <c r="U35" i="524" s="1"/>
  <c r="I35" i="524"/>
  <c r="Z34" i="524"/>
  <c r="Q34" i="524"/>
  <c r="T34" i="524" s="1"/>
  <c r="J34" i="524"/>
  <c r="I34" i="524"/>
  <c r="Z33" i="524"/>
  <c r="R33" i="524"/>
  <c r="U33" i="524" s="1"/>
  <c r="Q33" i="524"/>
  <c r="T33" i="524" s="1"/>
  <c r="J33" i="524"/>
  <c r="I33" i="524"/>
  <c r="Z32" i="524"/>
  <c r="R32" i="524"/>
  <c r="U32" i="524" s="1"/>
  <c r="J32" i="524"/>
  <c r="I32" i="524"/>
  <c r="Z31" i="524"/>
  <c r="J31" i="524"/>
  <c r="R31" i="524" s="1"/>
  <c r="U31" i="524" s="1"/>
  <c r="I31" i="524"/>
  <c r="Z30" i="524"/>
  <c r="Q30" i="524"/>
  <c r="T30" i="524" s="1"/>
  <c r="J30" i="524"/>
  <c r="I30" i="524"/>
  <c r="Z29" i="524"/>
  <c r="R29" i="524"/>
  <c r="U29" i="524" s="1"/>
  <c r="Q29" i="524"/>
  <c r="T29" i="524" s="1"/>
  <c r="J29" i="524"/>
  <c r="I29" i="524"/>
  <c r="Z28" i="524"/>
  <c r="R28" i="524"/>
  <c r="U28" i="524" s="1"/>
  <c r="J28" i="524"/>
  <c r="I28" i="524"/>
  <c r="Z27" i="524"/>
  <c r="J27" i="524"/>
  <c r="I27" i="524"/>
  <c r="Z26" i="524"/>
  <c r="Q26" i="524"/>
  <c r="T26" i="524" s="1"/>
  <c r="J26" i="524"/>
  <c r="I26" i="524"/>
  <c r="Z25" i="524"/>
  <c r="R25" i="524"/>
  <c r="U25" i="524" s="1"/>
  <c r="Q25" i="524"/>
  <c r="T25" i="524" s="1"/>
  <c r="J25" i="524"/>
  <c r="I25" i="524"/>
  <c r="Z24" i="524"/>
  <c r="R24" i="524"/>
  <c r="U24" i="524" s="1"/>
  <c r="J24" i="524"/>
  <c r="I24" i="524"/>
  <c r="Z23" i="524"/>
  <c r="J23" i="524"/>
  <c r="I23" i="524"/>
  <c r="Z22" i="524"/>
  <c r="Q22" i="524"/>
  <c r="T22" i="524" s="1"/>
  <c r="J22" i="524"/>
  <c r="I22" i="524"/>
  <c r="Z21" i="524"/>
  <c r="R21" i="524"/>
  <c r="U21" i="524" s="1"/>
  <c r="Q21" i="524"/>
  <c r="T21" i="524" s="1"/>
  <c r="J21" i="524"/>
  <c r="I21" i="524"/>
  <c r="R20" i="524"/>
  <c r="U20" i="524" s="1"/>
  <c r="J20" i="524"/>
  <c r="I20" i="524"/>
  <c r="J10" i="524"/>
  <c r="R9" i="524"/>
  <c r="J9" i="524"/>
  <c r="J11" i="524" s="1"/>
  <c r="R8" i="524"/>
  <c r="J7" i="524"/>
  <c r="J6" i="524"/>
  <c r="J4" i="524"/>
  <c r="Q81" i="524" s="1"/>
  <c r="T81" i="524" s="1"/>
  <c r="W81" i="524" s="1"/>
  <c r="J3" i="524"/>
  <c r="R149" i="524" s="1"/>
  <c r="U149" i="524" s="1"/>
  <c r="O22" i="4"/>
  <c r="O23" i="4"/>
  <c r="O20" i="4"/>
  <c r="O21" i="4"/>
  <c r="O24" i="4"/>
  <c r="O26" i="4"/>
  <c r="O27" i="4"/>
  <c r="O19" i="4"/>
  <c r="O25" i="4"/>
  <c r="J159" i="524" l="1"/>
  <c r="I161" i="524" s="1"/>
  <c r="J161" i="524" s="1"/>
  <c r="I163" i="524" s="1"/>
  <c r="J163" i="524" s="1"/>
  <c r="I165" i="524" s="1"/>
  <c r="Z20" i="524"/>
  <c r="AA20" i="524" s="1"/>
  <c r="N22" i="525"/>
  <c r="O22" i="525" s="1"/>
  <c r="AA23" i="525"/>
  <c r="AB22" i="525"/>
  <c r="L22" i="525"/>
  <c r="X81" i="524"/>
  <c r="J165" i="525"/>
  <c r="Z85" i="525"/>
  <c r="AB21" i="527"/>
  <c r="L21" i="527"/>
  <c r="M21" i="527" s="1"/>
  <c r="N21" i="527"/>
  <c r="J165" i="527"/>
  <c r="Z85" i="527"/>
  <c r="AA21" i="529"/>
  <c r="AB20" i="529"/>
  <c r="L20" i="529"/>
  <c r="N20" i="529"/>
  <c r="W21" i="524"/>
  <c r="X21" i="524" s="1"/>
  <c r="W25" i="524"/>
  <c r="X25" i="524" s="1"/>
  <c r="W29" i="524"/>
  <c r="X29" i="524" s="1"/>
  <c r="W33" i="524"/>
  <c r="X33" i="524" s="1"/>
  <c r="W37" i="524"/>
  <c r="X37" i="524" s="1"/>
  <c r="W41" i="524"/>
  <c r="X41" i="524" s="1"/>
  <c r="W45" i="524"/>
  <c r="X45" i="524" s="1"/>
  <c r="W49" i="524"/>
  <c r="X49" i="524" s="1"/>
  <c r="W53" i="524"/>
  <c r="X53" i="524" s="1"/>
  <c r="M22" i="525"/>
  <c r="J159" i="526"/>
  <c r="I161" i="526" s="1"/>
  <c r="J161" i="526" s="1"/>
  <c r="I163" i="526" s="1"/>
  <c r="J163" i="526" s="1"/>
  <c r="I165" i="526" s="1"/>
  <c r="Z20" i="526"/>
  <c r="AA20" i="526" s="1"/>
  <c r="J165" i="529"/>
  <c r="Z85" i="529"/>
  <c r="Q24" i="525"/>
  <c r="T24" i="525" s="1"/>
  <c r="Q36" i="525"/>
  <c r="T36" i="525" s="1"/>
  <c r="Q40" i="525"/>
  <c r="T40" i="525" s="1"/>
  <c r="Q44" i="525"/>
  <c r="T44" i="525" s="1"/>
  <c r="Q48" i="525"/>
  <c r="T48" i="525" s="1"/>
  <c r="Q56" i="525"/>
  <c r="T56" i="525" s="1"/>
  <c r="Q60" i="525"/>
  <c r="T60" i="525" s="1"/>
  <c r="Q68" i="525"/>
  <c r="T68" i="525" s="1"/>
  <c r="Q80" i="525"/>
  <c r="T80" i="525" s="1"/>
  <c r="Q89" i="525"/>
  <c r="T89" i="525" s="1"/>
  <c r="Q111" i="525"/>
  <c r="T111" i="525" s="1"/>
  <c r="Q112" i="525"/>
  <c r="T112" i="525" s="1"/>
  <c r="Q116" i="525"/>
  <c r="T116" i="525" s="1"/>
  <c r="Q118" i="525"/>
  <c r="T118" i="525" s="1"/>
  <c r="Q125" i="525"/>
  <c r="T125" i="525" s="1"/>
  <c r="Q126" i="525"/>
  <c r="T126" i="525" s="1"/>
  <c r="Q127" i="525"/>
  <c r="T127" i="525" s="1"/>
  <c r="X133" i="525"/>
  <c r="Q27" i="526"/>
  <c r="T27" i="526" s="1"/>
  <c r="Q33" i="526"/>
  <c r="T33" i="526" s="1"/>
  <c r="Q35" i="526"/>
  <c r="T35" i="526" s="1"/>
  <c r="Q37" i="526"/>
  <c r="T37" i="526" s="1"/>
  <c r="Q51" i="526"/>
  <c r="T51" i="526" s="1"/>
  <c r="Q53" i="526"/>
  <c r="T53" i="526" s="1"/>
  <c r="Q57" i="526"/>
  <c r="T57" i="526" s="1"/>
  <c r="Q65" i="526"/>
  <c r="T65" i="526" s="1"/>
  <c r="Q71" i="526"/>
  <c r="T71" i="526" s="1"/>
  <c r="Q81" i="526"/>
  <c r="T81" i="526" s="1"/>
  <c r="Q87" i="527"/>
  <c r="T87" i="527" s="1"/>
  <c r="Q91" i="527"/>
  <c r="T91" i="527" s="1"/>
  <c r="Q99" i="527"/>
  <c r="T99" i="527" s="1"/>
  <c r="Q135" i="527"/>
  <c r="T135" i="527" s="1"/>
  <c r="Q103" i="529"/>
  <c r="T103" i="529" s="1"/>
  <c r="Q107" i="529"/>
  <c r="T107" i="529" s="1"/>
  <c r="Q111" i="529"/>
  <c r="T111" i="529" s="1"/>
  <c r="Q123" i="529"/>
  <c r="T123" i="529" s="1"/>
  <c r="Q135" i="529"/>
  <c r="T135" i="529" s="1"/>
  <c r="R39" i="531"/>
  <c r="U39" i="531" s="1"/>
  <c r="R55" i="531"/>
  <c r="U55" i="531" s="1"/>
  <c r="R59" i="531"/>
  <c r="U59" i="531" s="1"/>
  <c r="R63" i="531"/>
  <c r="U63" i="531" s="1"/>
  <c r="R71" i="531"/>
  <c r="U71" i="531" s="1"/>
  <c r="O21" i="525"/>
  <c r="Q86" i="525"/>
  <c r="T86" i="525" s="1"/>
  <c r="Q87" i="525"/>
  <c r="T87" i="525" s="1"/>
  <c r="Q88" i="525"/>
  <c r="T88" i="525" s="1"/>
  <c r="Q90" i="525"/>
  <c r="T90" i="525" s="1"/>
  <c r="Q91" i="525"/>
  <c r="T91" i="525" s="1"/>
  <c r="Q92" i="525"/>
  <c r="T92" i="525" s="1"/>
  <c r="Q93" i="525"/>
  <c r="T93" i="525" s="1"/>
  <c r="Q94" i="525"/>
  <c r="T94" i="525" s="1"/>
  <c r="Q95" i="525"/>
  <c r="T95" i="525" s="1"/>
  <c r="Q105" i="525"/>
  <c r="T105" i="525" s="1"/>
  <c r="Q106" i="525"/>
  <c r="T106" i="525" s="1"/>
  <c r="Q107" i="525"/>
  <c r="T107" i="525" s="1"/>
  <c r="Q108" i="525"/>
  <c r="T108" i="525" s="1"/>
  <c r="Q109" i="525"/>
  <c r="T109" i="525" s="1"/>
  <c r="Q114" i="525"/>
  <c r="T114" i="525" s="1"/>
  <c r="Q115" i="525"/>
  <c r="T115" i="525" s="1"/>
  <c r="Q117" i="525"/>
  <c r="T117" i="525" s="1"/>
  <c r="Q121" i="525"/>
  <c r="T121" i="525" s="1"/>
  <c r="Q122" i="525"/>
  <c r="T122" i="525" s="1"/>
  <c r="Q123" i="525"/>
  <c r="T123" i="525" s="1"/>
  <c r="Q124" i="525"/>
  <c r="T124" i="525" s="1"/>
  <c r="Q25" i="526"/>
  <c r="T25" i="526" s="1"/>
  <c r="Q29" i="526"/>
  <c r="T29" i="526" s="1"/>
  <c r="Q39" i="526"/>
  <c r="T39" i="526" s="1"/>
  <c r="Q43" i="526"/>
  <c r="T43" i="526" s="1"/>
  <c r="Q59" i="526"/>
  <c r="T59" i="526" s="1"/>
  <c r="Q63" i="526"/>
  <c r="T63" i="526" s="1"/>
  <c r="Q67" i="526"/>
  <c r="T67" i="526" s="1"/>
  <c r="Q69" i="526"/>
  <c r="T69" i="526" s="1"/>
  <c r="Q73" i="526"/>
  <c r="T73" i="526" s="1"/>
  <c r="Q77" i="526"/>
  <c r="T77" i="526" s="1"/>
  <c r="Q115" i="527"/>
  <c r="T115" i="527" s="1"/>
  <c r="Q119" i="527"/>
  <c r="T119" i="527" s="1"/>
  <c r="Q123" i="527"/>
  <c r="T123" i="527" s="1"/>
  <c r="Q131" i="527"/>
  <c r="T131" i="527" s="1"/>
  <c r="J159" i="528"/>
  <c r="I161" i="528" s="1"/>
  <c r="J161" i="528" s="1"/>
  <c r="I163" i="528" s="1"/>
  <c r="J163" i="528" s="1"/>
  <c r="I165" i="528" s="1"/>
  <c r="Z20" i="528"/>
  <c r="AA20" i="528" s="1"/>
  <c r="Q87" i="529"/>
  <c r="T87" i="529" s="1"/>
  <c r="Q95" i="529"/>
  <c r="T95" i="529" s="1"/>
  <c r="Q127" i="529"/>
  <c r="T127" i="529" s="1"/>
  <c r="Q139" i="529"/>
  <c r="T139" i="529" s="1"/>
  <c r="R78" i="532"/>
  <c r="U78" i="532" s="1"/>
  <c r="R22" i="524"/>
  <c r="U22" i="524" s="1"/>
  <c r="W22" i="524" s="1"/>
  <c r="Q23" i="524"/>
  <c r="T23" i="524" s="1"/>
  <c r="R26" i="524"/>
  <c r="U26" i="524" s="1"/>
  <c r="Q27" i="524"/>
  <c r="T27" i="524" s="1"/>
  <c r="R30" i="524"/>
  <c r="U30" i="524" s="1"/>
  <c r="W30" i="524" s="1"/>
  <c r="Q31" i="524"/>
  <c r="T31" i="524" s="1"/>
  <c r="W31" i="524" s="1"/>
  <c r="X31" i="524" s="1"/>
  <c r="R34" i="524"/>
  <c r="U34" i="524" s="1"/>
  <c r="Q35" i="524"/>
  <c r="T35" i="524" s="1"/>
  <c r="W35" i="524" s="1"/>
  <c r="X35" i="524" s="1"/>
  <c r="R38" i="524"/>
  <c r="U38" i="524" s="1"/>
  <c r="W38" i="524" s="1"/>
  <c r="Q39" i="524"/>
  <c r="T39" i="524" s="1"/>
  <c r="W39" i="524" s="1"/>
  <c r="X39" i="524" s="1"/>
  <c r="R42" i="524"/>
  <c r="U42" i="524" s="1"/>
  <c r="Q43" i="524"/>
  <c r="T43" i="524" s="1"/>
  <c r="W43" i="524" s="1"/>
  <c r="X43" i="524" s="1"/>
  <c r="R46" i="524"/>
  <c r="U46" i="524" s="1"/>
  <c r="W46" i="524" s="1"/>
  <c r="Q47" i="524"/>
  <c r="T47" i="524" s="1"/>
  <c r="W47" i="524" s="1"/>
  <c r="X47" i="524" s="1"/>
  <c r="R50" i="524"/>
  <c r="U50" i="524" s="1"/>
  <c r="Q51" i="524"/>
  <c r="T51" i="524" s="1"/>
  <c r="R54" i="524"/>
  <c r="U54" i="524" s="1"/>
  <c r="W54" i="524" s="1"/>
  <c r="Q55" i="524"/>
  <c r="T55" i="524" s="1"/>
  <c r="W55" i="524" s="1"/>
  <c r="X55" i="524" s="1"/>
  <c r="R58" i="524"/>
  <c r="U58" i="524" s="1"/>
  <c r="W58" i="524" s="1"/>
  <c r="Q59" i="524"/>
  <c r="T59" i="524" s="1"/>
  <c r="W59" i="524" s="1"/>
  <c r="X59" i="524" s="1"/>
  <c r="R62" i="524"/>
  <c r="U62" i="524" s="1"/>
  <c r="W62" i="524" s="1"/>
  <c r="Q63" i="524"/>
  <c r="T63" i="524" s="1"/>
  <c r="W63" i="524" s="1"/>
  <c r="X63" i="524" s="1"/>
  <c r="R66" i="524"/>
  <c r="U66" i="524" s="1"/>
  <c r="Q67" i="524"/>
  <c r="T67" i="524" s="1"/>
  <c r="R70" i="524"/>
  <c r="U70" i="524" s="1"/>
  <c r="W70" i="524" s="1"/>
  <c r="Q71" i="524"/>
  <c r="T71" i="524" s="1"/>
  <c r="W71" i="524" s="1"/>
  <c r="X71" i="524" s="1"/>
  <c r="R74" i="524"/>
  <c r="U74" i="524" s="1"/>
  <c r="Q75" i="524"/>
  <c r="T75" i="524" s="1"/>
  <c r="W75" i="524" s="1"/>
  <c r="X75" i="524" s="1"/>
  <c r="R78" i="524"/>
  <c r="U78" i="524" s="1"/>
  <c r="Q79" i="524"/>
  <c r="T79" i="524" s="1"/>
  <c r="R82" i="524"/>
  <c r="U82" i="524" s="1"/>
  <c r="Q83" i="524"/>
  <c r="T83" i="524" s="1"/>
  <c r="W83" i="524" s="1"/>
  <c r="X83" i="524" s="1"/>
  <c r="R20" i="525"/>
  <c r="U20" i="525" s="1"/>
  <c r="L21" i="525"/>
  <c r="M21" i="525" s="1"/>
  <c r="Q21" i="525"/>
  <c r="T21" i="525" s="1"/>
  <c r="W21" i="525" s="1"/>
  <c r="X21" i="525" s="1"/>
  <c r="AC21" i="525" s="1"/>
  <c r="AB21" i="525"/>
  <c r="R24" i="525"/>
  <c r="U24" i="525" s="1"/>
  <c r="Q25" i="525"/>
  <c r="T25" i="525" s="1"/>
  <c r="W25" i="525" s="1"/>
  <c r="X25" i="525" s="1"/>
  <c r="R28" i="525"/>
  <c r="U28" i="525" s="1"/>
  <c r="Q29" i="525"/>
  <c r="T29" i="525" s="1"/>
  <c r="W29" i="525" s="1"/>
  <c r="X29" i="525" s="1"/>
  <c r="R32" i="525"/>
  <c r="U32" i="525" s="1"/>
  <c r="Q33" i="525"/>
  <c r="T33" i="525" s="1"/>
  <c r="W33" i="525" s="1"/>
  <c r="X33" i="525" s="1"/>
  <c r="R36" i="525"/>
  <c r="U36" i="525" s="1"/>
  <c r="Q37" i="525"/>
  <c r="T37" i="525" s="1"/>
  <c r="W37" i="525" s="1"/>
  <c r="X37" i="525" s="1"/>
  <c r="R40" i="525"/>
  <c r="U40" i="525" s="1"/>
  <c r="Q41" i="525"/>
  <c r="T41" i="525" s="1"/>
  <c r="R44" i="525"/>
  <c r="U44" i="525" s="1"/>
  <c r="Q45" i="525"/>
  <c r="T45" i="525" s="1"/>
  <c r="W45" i="525" s="1"/>
  <c r="X45" i="525" s="1"/>
  <c r="R48" i="525"/>
  <c r="U48" i="525" s="1"/>
  <c r="Q49" i="525"/>
  <c r="T49" i="525" s="1"/>
  <c r="R52" i="525"/>
  <c r="U52" i="525" s="1"/>
  <c r="Q53" i="525"/>
  <c r="T53" i="525" s="1"/>
  <c r="W53" i="525" s="1"/>
  <c r="X53" i="525" s="1"/>
  <c r="R56" i="525"/>
  <c r="U56" i="525" s="1"/>
  <c r="Q57" i="525"/>
  <c r="T57" i="525" s="1"/>
  <c r="R60" i="525"/>
  <c r="U60" i="525" s="1"/>
  <c r="Q61" i="525"/>
  <c r="T61" i="525" s="1"/>
  <c r="W61" i="525" s="1"/>
  <c r="X61" i="525" s="1"/>
  <c r="R64" i="525"/>
  <c r="U64" i="525" s="1"/>
  <c r="Q65" i="525"/>
  <c r="T65" i="525" s="1"/>
  <c r="W65" i="525" s="1"/>
  <c r="X65" i="525" s="1"/>
  <c r="R68" i="525"/>
  <c r="U68" i="525" s="1"/>
  <c r="Q69" i="525"/>
  <c r="T69" i="525" s="1"/>
  <c r="W69" i="525" s="1"/>
  <c r="X69" i="525" s="1"/>
  <c r="R72" i="525"/>
  <c r="U72" i="525" s="1"/>
  <c r="Q73" i="525"/>
  <c r="T73" i="525" s="1"/>
  <c r="W73" i="525" s="1"/>
  <c r="X73" i="525" s="1"/>
  <c r="R76" i="525"/>
  <c r="U76" i="525" s="1"/>
  <c r="Q77" i="525"/>
  <c r="T77" i="525" s="1"/>
  <c r="W77" i="525" s="1"/>
  <c r="X77" i="525" s="1"/>
  <c r="R80" i="525"/>
  <c r="U80" i="525" s="1"/>
  <c r="Q81" i="525"/>
  <c r="T81" i="525" s="1"/>
  <c r="W81" i="525" s="1"/>
  <c r="X81" i="525" s="1"/>
  <c r="R84" i="525"/>
  <c r="U84" i="525" s="1"/>
  <c r="R85" i="525"/>
  <c r="U85" i="525" s="1"/>
  <c r="R86" i="525"/>
  <c r="U86" i="525" s="1"/>
  <c r="R87" i="525"/>
  <c r="U87" i="525" s="1"/>
  <c r="R88" i="525"/>
  <c r="U88" i="525" s="1"/>
  <c r="R89" i="525"/>
  <c r="U89" i="525" s="1"/>
  <c r="R90" i="525"/>
  <c r="U90" i="525" s="1"/>
  <c r="R91" i="525"/>
  <c r="U91" i="525" s="1"/>
  <c r="R92" i="525"/>
  <c r="U92" i="525" s="1"/>
  <c r="R93" i="525"/>
  <c r="U93" i="525" s="1"/>
  <c r="R94" i="525"/>
  <c r="U94" i="525" s="1"/>
  <c r="R95" i="525"/>
  <c r="U95" i="525" s="1"/>
  <c r="R96" i="525"/>
  <c r="U96" i="525" s="1"/>
  <c r="R97" i="525"/>
  <c r="U97" i="525" s="1"/>
  <c r="R98" i="525"/>
  <c r="U98" i="525" s="1"/>
  <c r="R99" i="525"/>
  <c r="U99" i="525" s="1"/>
  <c r="R100" i="525"/>
  <c r="U100" i="525" s="1"/>
  <c r="R101" i="525"/>
  <c r="U101" i="525" s="1"/>
  <c r="R102" i="525"/>
  <c r="U102" i="525" s="1"/>
  <c r="R103" i="525"/>
  <c r="U103" i="525" s="1"/>
  <c r="R104" i="525"/>
  <c r="U104" i="525" s="1"/>
  <c r="R105" i="525"/>
  <c r="U105" i="525" s="1"/>
  <c r="R106" i="525"/>
  <c r="U106" i="525" s="1"/>
  <c r="R107" i="525"/>
  <c r="U107" i="525" s="1"/>
  <c r="R108" i="525"/>
  <c r="U108" i="525" s="1"/>
  <c r="R109" i="525"/>
  <c r="U109" i="525" s="1"/>
  <c r="R110" i="525"/>
  <c r="U110" i="525" s="1"/>
  <c r="R111" i="525"/>
  <c r="U111" i="525" s="1"/>
  <c r="R112" i="525"/>
  <c r="U112" i="525" s="1"/>
  <c r="R113" i="525"/>
  <c r="U113" i="525" s="1"/>
  <c r="R114" i="525"/>
  <c r="U114" i="525" s="1"/>
  <c r="R115" i="525"/>
  <c r="U115" i="525" s="1"/>
  <c r="R116" i="525"/>
  <c r="U116" i="525" s="1"/>
  <c r="R117" i="525"/>
  <c r="U117" i="525" s="1"/>
  <c r="R118" i="525"/>
  <c r="U118" i="525" s="1"/>
  <c r="R119" i="525"/>
  <c r="U119" i="525" s="1"/>
  <c r="R120" i="525"/>
  <c r="U120" i="525" s="1"/>
  <c r="R121" i="525"/>
  <c r="U121" i="525" s="1"/>
  <c r="R122" i="525"/>
  <c r="U122" i="525" s="1"/>
  <c r="R123" i="525"/>
  <c r="U123" i="525" s="1"/>
  <c r="R124" i="525"/>
  <c r="U124" i="525" s="1"/>
  <c r="R125" i="525"/>
  <c r="U125" i="525" s="1"/>
  <c r="R126" i="525"/>
  <c r="U126" i="525" s="1"/>
  <c r="R127" i="525"/>
  <c r="U127" i="525" s="1"/>
  <c r="R128" i="525"/>
  <c r="U128" i="525" s="1"/>
  <c r="R129" i="525"/>
  <c r="U129" i="525" s="1"/>
  <c r="R130" i="525"/>
  <c r="U130" i="525" s="1"/>
  <c r="R131" i="525"/>
  <c r="U131" i="525" s="1"/>
  <c r="R132" i="525"/>
  <c r="U132" i="525" s="1"/>
  <c r="Q134" i="525"/>
  <c r="T134" i="525" s="1"/>
  <c r="R137" i="525"/>
  <c r="U137" i="525" s="1"/>
  <c r="Q138" i="525"/>
  <c r="T138" i="525" s="1"/>
  <c r="R141" i="525"/>
  <c r="U141" i="525" s="1"/>
  <c r="Q142" i="525"/>
  <c r="T142" i="525" s="1"/>
  <c r="R145" i="525"/>
  <c r="U145" i="525" s="1"/>
  <c r="Q146" i="525"/>
  <c r="T146" i="525" s="1"/>
  <c r="R149" i="525"/>
  <c r="U149" i="525" s="1"/>
  <c r="Q87" i="526"/>
  <c r="T87" i="526" s="1"/>
  <c r="Q91" i="526"/>
  <c r="T91" i="526" s="1"/>
  <c r="Q95" i="526"/>
  <c r="T95" i="526" s="1"/>
  <c r="Q99" i="526"/>
  <c r="T99" i="526" s="1"/>
  <c r="Q103" i="526"/>
  <c r="T103" i="526" s="1"/>
  <c r="Q107" i="526"/>
  <c r="T107" i="526" s="1"/>
  <c r="Q111" i="526"/>
  <c r="T111" i="526" s="1"/>
  <c r="Q115" i="526"/>
  <c r="T115" i="526" s="1"/>
  <c r="Q119" i="526"/>
  <c r="T119" i="526" s="1"/>
  <c r="Q123" i="526"/>
  <c r="T123" i="526" s="1"/>
  <c r="Q127" i="526"/>
  <c r="T127" i="526" s="1"/>
  <c r="Q131" i="526"/>
  <c r="T131" i="526" s="1"/>
  <c r="Q135" i="526"/>
  <c r="T135" i="526" s="1"/>
  <c r="Q139" i="526"/>
  <c r="T139" i="526" s="1"/>
  <c r="Q143" i="526"/>
  <c r="T143" i="526" s="1"/>
  <c r="Q147" i="526"/>
  <c r="T147" i="526" s="1"/>
  <c r="J11" i="527"/>
  <c r="Q20" i="527"/>
  <c r="T20" i="527" s="1"/>
  <c r="W20" i="527" s="1"/>
  <c r="AB20" i="527"/>
  <c r="Q22" i="527"/>
  <c r="T22" i="527" s="1"/>
  <c r="Q24" i="527"/>
  <c r="T24" i="527" s="1"/>
  <c r="W24" i="527" s="1"/>
  <c r="Q26" i="527"/>
  <c r="T26" i="527" s="1"/>
  <c r="Q28" i="527"/>
  <c r="T28" i="527" s="1"/>
  <c r="W28" i="527" s="1"/>
  <c r="Q30" i="527"/>
  <c r="T30" i="527" s="1"/>
  <c r="Q32" i="527"/>
  <c r="T32" i="527" s="1"/>
  <c r="W32" i="527" s="1"/>
  <c r="Q34" i="527"/>
  <c r="T34" i="527" s="1"/>
  <c r="Q36" i="527"/>
  <c r="T36" i="527" s="1"/>
  <c r="W36" i="527" s="1"/>
  <c r="Q38" i="527"/>
  <c r="T38" i="527" s="1"/>
  <c r="Q40" i="527"/>
  <c r="T40" i="527" s="1"/>
  <c r="W40" i="527" s="1"/>
  <c r="Q42" i="527"/>
  <c r="T42" i="527" s="1"/>
  <c r="Q44" i="527"/>
  <c r="T44" i="527" s="1"/>
  <c r="W44" i="527" s="1"/>
  <c r="Q46" i="527"/>
  <c r="T46" i="527" s="1"/>
  <c r="Q48" i="527"/>
  <c r="T48" i="527" s="1"/>
  <c r="W48" i="527" s="1"/>
  <c r="Q50" i="527"/>
  <c r="T50" i="527" s="1"/>
  <c r="Q52" i="527"/>
  <c r="T52" i="527" s="1"/>
  <c r="Q54" i="527"/>
  <c r="T54" i="527" s="1"/>
  <c r="Q55" i="527"/>
  <c r="T55" i="527" s="1"/>
  <c r="W55" i="527" s="1"/>
  <c r="Q60" i="527"/>
  <c r="T60" i="527" s="1"/>
  <c r="Q62" i="527"/>
  <c r="T62" i="527" s="1"/>
  <c r="Q63" i="527"/>
  <c r="T63" i="527" s="1"/>
  <c r="W63" i="527" s="1"/>
  <c r="X63" i="527" s="1"/>
  <c r="Q68" i="527"/>
  <c r="T68" i="527" s="1"/>
  <c r="W68" i="527" s="1"/>
  <c r="Q70" i="527"/>
  <c r="T70" i="527" s="1"/>
  <c r="Q71" i="527"/>
  <c r="T71" i="527" s="1"/>
  <c r="W71" i="527" s="1"/>
  <c r="X71" i="527" s="1"/>
  <c r="Q73" i="527"/>
  <c r="T73" i="527" s="1"/>
  <c r="W73" i="527" s="1"/>
  <c r="X73" i="527" s="1"/>
  <c r="Q76" i="527"/>
  <c r="T76" i="527" s="1"/>
  <c r="W76" i="527" s="1"/>
  <c r="Q79" i="527"/>
  <c r="T79" i="527" s="1"/>
  <c r="W79" i="527" s="1"/>
  <c r="X79" i="527" s="1"/>
  <c r="Q81" i="527"/>
  <c r="T81" i="527" s="1"/>
  <c r="W81" i="527" s="1"/>
  <c r="X81" i="527" s="1"/>
  <c r="Q84" i="527"/>
  <c r="T84" i="527" s="1"/>
  <c r="W84" i="527" s="1"/>
  <c r="Q88" i="527"/>
  <c r="T88" i="527" s="1"/>
  <c r="W88" i="527" s="1"/>
  <c r="Q92" i="527"/>
  <c r="T92" i="527" s="1"/>
  <c r="W92" i="527" s="1"/>
  <c r="Q96" i="527"/>
  <c r="T96" i="527" s="1"/>
  <c r="W96" i="527" s="1"/>
  <c r="Q100" i="527"/>
  <c r="T100" i="527" s="1"/>
  <c r="W100" i="527" s="1"/>
  <c r="Q104" i="527"/>
  <c r="T104" i="527" s="1"/>
  <c r="W104" i="527" s="1"/>
  <c r="Q108" i="527"/>
  <c r="T108" i="527" s="1"/>
  <c r="W108" i="527" s="1"/>
  <c r="Q112" i="527"/>
  <c r="T112" i="527" s="1"/>
  <c r="W112" i="527" s="1"/>
  <c r="Q116" i="527"/>
  <c r="T116" i="527" s="1"/>
  <c r="W116" i="527" s="1"/>
  <c r="Q120" i="527"/>
  <c r="T120" i="527" s="1"/>
  <c r="W120" i="527" s="1"/>
  <c r="Q124" i="527"/>
  <c r="T124" i="527" s="1"/>
  <c r="W124" i="527" s="1"/>
  <c r="Q128" i="527"/>
  <c r="T128" i="527" s="1"/>
  <c r="W128" i="527" s="1"/>
  <c r="Q132" i="527"/>
  <c r="T132" i="527" s="1"/>
  <c r="W132" i="527" s="1"/>
  <c r="Q136" i="527"/>
  <c r="T136" i="527" s="1"/>
  <c r="W136" i="527" s="1"/>
  <c r="Q140" i="527"/>
  <c r="T140" i="527" s="1"/>
  <c r="W140" i="527" s="1"/>
  <c r="Q144" i="527"/>
  <c r="T144" i="527" s="1"/>
  <c r="W144" i="527" s="1"/>
  <c r="Q148" i="527"/>
  <c r="T148" i="527" s="1"/>
  <c r="W148" i="527" s="1"/>
  <c r="Q21" i="528"/>
  <c r="T21" i="528" s="1"/>
  <c r="W21" i="528" s="1"/>
  <c r="Q26" i="528"/>
  <c r="T26" i="528" s="1"/>
  <c r="W26" i="528" s="1"/>
  <c r="Q28" i="528"/>
  <c r="T28" i="528" s="1"/>
  <c r="Q29" i="528"/>
  <c r="T29" i="528" s="1"/>
  <c r="W29" i="528" s="1"/>
  <c r="Q31" i="528"/>
  <c r="T31" i="528" s="1"/>
  <c r="W31" i="528" s="1"/>
  <c r="X31" i="528" s="1"/>
  <c r="Q34" i="528"/>
  <c r="T34" i="528" s="1"/>
  <c r="W34" i="528" s="1"/>
  <c r="Q36" i="528"/>
  <c r="T36" i="528" s="1"/>
  <c r="Q37" i="528"/>
  <c r="T37" i="528" s="1"/>
  <c r="W37" i="528" s="1"/>
  <c r="X37" i="528" s="1"/>
  <c r="Q39" i="528"/>
  <c r="T39" i="528" s="1"/>
  <c r="W39" i="528" s="1"/>
  <c r="X39" i="528" s="1"/>
  <c r="Q42" i="528"/>
  <c r="T42" i="528" s="1"/>
  <c r="W42" i="528" s="1"/>
  <c r="Q44" i="528"/>
  <c r="T44" i="528" s="1"/>
  <c r="Q45" i="528"/>
  <c r="T45" i="528" s="1"/>
  <c r="W45" i="528" s="1"/>
  <c r="X45" i="528" s="1"/>
  <c r="Q47" i="528"/>
  <c r="T47" i="528" s="1"/>
  <c r="W47" i="528" s="1"/>
  <c r="X47" i="528" s="1"/>
  <c r="Q50" i="528"/>
  <c r="T50" i="528" s="1"/>
  <c r="W50" i="528" s="1"/>
  <c r="Q52" i="528"/>
  <c r="T52" i="528" s="1"/>
  <c r="Q53" i="528"/>
  <c r="T53" i="528" s="1"/>
  <c r="W53" i="528" s="1"/>
  <c r="X53" i="528" s="1"/>
  <c r="Q55" i="528"/>
  <c r="T55" i="528" s="1"/>
  <c r="W55" i="528" s="1"/>
  <c r="X55" i="528" s="1"/>
  <c r="Q58" i="528"/>
  <c r="T58" i="528" s="1"/>
  <c r="W58" i="528" s="1"/>
  <c r="Q60" i="528"/>
  <c r="T60" i="528" s="1"/>
  <c r="Q61" i="528"/>
  <c r="T61" i="528" s="1"/>
  <c r="W61" i="528" s="1"/>
  <c r="X61" i="528" s="1"/>
  <c r="Q63" i="528"/>
  <c r="T63" i="528" s="1"/>
  <c r="W63" i="528" s="1"/>
  <c r="X63" i="528" s="1"/>
  <c r="Q66" i="528"/>
  <c r="T66" i="528" s="1"/>
  <c r="W66" i="528" s="1"/>
  <c r="Q68" i="528"/>
  <c r="T68" i="528" s="1"/>
  <c r="Q69" i="528"/>
  <c r="T69" i="528" s="1"/>
  <c r="W69" i="528" s="1"/>
  <c r="Q71" i="528"/>
  <c r="T71" i="528" s="1"/>
  <c r="W71" i="528" s="1"/>
  <c r="X71" i="528" s="1"/>
  <c r="Q74" i="528"/>
  <c r="T74" i="528" s="1"/>
  <c r="W74" i="528" s="1"/>
  <c r="Q76" i="528"/>
  <c r="T76" i="528" s="1"/>
  <c r="Q77" i="528"/>
  <c r="T77" i="528" s="1"/>
  <c r="W77" i="528" s="1"/>
  <c r="X77" i="528" s="1"/>
  <c r="Q79" i="528"/>
  <c r="T79" i="528" s="1"/>
  <c r="W79" i="528" s="1"/>
  <c r="X79" i="528" s="1"/>
  <c r="Q82" i="528"/>
  <c r="T82" i="528" s="1"/>
  <c r="W82" i="528" s="1"/>
  <c r="Q84" i="528"/>
  <c r="T84" i="528" s="1"/>
  <c r="Q87" i="528"/>
  <c r="T87" i="528" s="1"/>
  <c r="Q91" i="528"/>
  <c r="T91" i="528" s="1"/>
  <c r="Q95" i="528"/>
  <c r="T95" i="528" s="1"/>
  <c r="Q99" i="528"/>
  <c r="T99" i="528" s="1"/>
  <c r="Q103" i="528"/>
  <c r="T103" i="528" s="1"/>
  <c r="Q107" i="528"/>
  <c r="T107" i="528" s="1"/>
  <c r="Q111" i="528"/>
  <c r="T111" i="528" s="1"/>
  <c r="Q115" i="528"/>
  <c r="T115" i="528" s="1"/>
  <c r="Q119" i="528"/>
  <c r="T119" i="528" s="1"/>
  <c r="Q123" i="528"/>
  <c r="T123" i="528" s="1"/>
  <c r="Q127" i="528"/>
  <c r="T127" i="528" s="1"/>
  <c r="Q131" i="528"/>
  <c r="T131" i="528" s="1"/>
  <c r="Q135" i="528"/>
  <c r="T135" i="528" s="1"/>
  <c r="Q139" i="528"/>
  <c r="T139" i="528" s="1"/>
  <c r="Q143" i="528"/>
  <c r="T143" i="528" s="1"/>
  <c r="Q147" i="528"/>
  <c r="T147" i="528" s="1"/>
  <c r="M20" i="529"/>
  <c r="Q20" i="529"/>
  <c r="T20" i="529" s="1"/>
  <c r="Q28" i="529"/>
  <c r="T28" i="529" s="1"/>
  <c r="Q36" i="529"/>
  <c r="T36" i="529" s="1"/>
  <c r="Q44" i="529"/>
  <c r="T44" i="529" s="1"/>
  <c r="Q52" i="529"/>
  <c r="T52" i="529" s="1"/>
  <c r="Q60" i="529"/>
  <c r="T60" i="529" s="1"/>
  <c r="Q68" i="529"/>
  <c r="T68" i="529" s="1"/>
  <c r="Q76" i="529"/>
  <c r="T76" i="529" s="1"/>
  <c r="Q84" i="529"/>
  <c r="T84" i="529" s="1"/>
  <c r="Q88" i="529"/>
  <c r="T88" i="529" s="1"/>
  <c r="Q92" i="529"/>
  <c r="T92" i="529" s="1"/>
  <c r="Q96" i="529"/>
  <c r="T96" i="529" s="1"/>
  <c r="Q100" i="529"/>
  <c r="T100" i="529" s="1"/>
  <c r="Q104" i="529"/>
  <c r="T104" i="529" s="1"/>
  <c r="Q108" i="529"/>
  <c r="T108" i="529" s="1"/>
  <c r="Q112" i="529"/>
  <c r="T112" i="529" s="1"/>
  <c r="Q116" i="529"/>
  <c r="T116" i="529" s="1"/>
  <c r="Q120" i="529"/>
  <c r="T120" i="529" s="1"/>
  <c r="Q124" i="529"/>
  <c r="T124" i="529" s="1"/>
  <c r="Q128" i="529"/>
  <c r="T128" i="529" s="1"/>
  <c r="Q132" i="529"/>
  <c r="T132" i="529" s="1"/>
  <c r="Q136" i="529"/>
  <c r="T136" i="529" s="1"/>
  <c r="Q140" i="529"/>
  <c r="T140" i="529" s="1"/>
  <c r="Q144" i="529"/>
  <c r="T144" i="529" s="1"/>
  <c r="Q148" i="529"/>
  <c r="T148" i="529" s="1"/>
  <c r="Q21" i="530"/>
  <c r="T21" i="530" s="1"/>
  <c r="W21" i="530" s="1"/>
  <c r="Q23" i="530"/>
  <c r="T23" i="530" s="1"/>
  <c r="W23" i="530" s="1"/>
  <c r="X23" i="530" s="1"/>
  <c r="Q26" i="530"/>
  <c r="T26" i="530" s="1"/>
  <c r="W26" i="530" s="1"/>
  <c r="Q28" i="530"/>
  <c r="T28" i="530" s="1"/>
  <c r="Q29" i="530"/>
  <c r="T29" i="530" s="1"/>
  <c r="W29" i="530" s="1"/>
  <c r="X29" i="530" s="1"/>
  <c r="Q31" i="530"/>
  <c r="T31" i="530" s="1"/>
  <c r="W31" i="530" s="1"/>
  <c r="X31" i="530" s="1"/>
  <c r="Q34" i="530"/>
  <c r="T34" i="530" s="1"/>
  <c r="W34" i="530" s="1"/>
  <c r="Q36" i="530"/>
  <c r="T36" i="530" s="1"/>
  <c r="Q37" i="530"/>
  <c r="T37" i="530" s="1"/>
  <c r="W37" i="530" s="1"/>
  <c r="Q42" i="530"/>
  <c r="T42" i="530" s="1"/>
  <c r="Q44" i="530"/>
  <c r="T44" i="530" s="1"/>
  <c r="Q45" i="530"/>
  <c r="T45" i="530" s="1"/>
  <c r="W45" i="530" s="1"/>
  <c r="Q50" i="530"/>
  <c r="T50" i="530" s="1"/>
  <c r="Q52" i="530"/>
  <c r="T52" i="530" s="1"/>
  <c r="Q53" i="530"/>
  <c r="T53" i="530" s="1"/>
  <c r="W53" i="530" s="1"/>
  <c r="X53" i="530" s="1"/>
  <c r="Q55" i="530"/>
  <c r="T55" i="530" s="1"/>
  <c r="W55" i="530" s="1"/>
  <c r="X55" i="530" s="1"/>
  <c r="Q58" i="530"/>
  <c r="T58" i="530" s="1"/>
  <c r="W58" i="530" s="1"/>
  <c r="Q60" i="530"/>
  <c r="T60" i="530" s="1"/>
  <c r="Q61" i="530"/>
  <c r="T61" i="530" s="1"/>
  <c r="W61" i="530" s="1"/>
  <c r="Q63" i="530"/>
  <c r="T63" i="530" s="1"/>
  <c r="W63" i="530" s="1"/>
  <c r="X63" i="530" s="1"/>
  <c r="Q66" i="530"/>
  <c r="T66" i="530" s="1"/>
  <c r="W66" i="530" s="1"/>
  <c r="Q68" i="530"/>
  <c r="T68" i="530" s="1"/>
  <c r="Q69" i="530"/>
  <c r="T69" i="530" s="1"/>
  <c r="W69" i="530" s="1"/>
  <c r="X69" i="530" s="1"/>
  <c r="Q71" i="530"/>
  <c r="T71" i="530" s="1"/>
  <c r="W71" i="530" s="1"/>
  <c r="X71" i="530" s="1"/>
  <c r="Q74" i="530"/>
  <c r="T74" i="530" s="1"/>
  <c r="W74" i="530" s="1"/>
  <c r="Q76" i="530"/>
  <c r="T76" i="530" s="1"/>
  <c r="Q77" i="530"/>
  <c r="T77" i="530" s="1"/>
  <c r="W77" i="530" s="1"/>
  <c r="X77" i="530" s="1"/>
  <c r="Q79" i="530"/>
  <c r="T79" i="530" s="1"/>
  <c r="W79" i="530" s="1"/>
  <c r="X79" i="530" s="1"/>
  <c r="Q82" i="530"/>
  <c r="T82" i="530" s="1"/>
  <c r="W82" i="530" s="1"/>
  <c r="Q84" i="530"/>
  <c r="T84" i="530" s="1"/>
  <c r="Q87" i="530"/>
  <c r="T87" i="530" s="1"/>
  <c r="Q91" i="530"/>
  <c r="T91" i="530" s="1"/>
  <c r="J159" i="530"/>
  <c r="I161" i="530" s="1"/>
  <c r="J161" i="530" s="1"/>
  <c r="I163" i="530" s="1"/>
  <c r="J163" i="530" s="1"/>
  <c r="I165" i="530" s="1"/>
  <c r="Z20" i="530"/>
  <c r="AA20" i="530" s="1"/>
  <c r="AB20" i="531"/>
  <c r="L20" i="531"/>
  <c r="N20" i="531"/>
  <c r="O20" i="531" s="1"/>
  <c r="W39" i="531"/>
  <c r="W55" i="531"/>
  <c r="W59" i="531"/>
  <c r="W63" i="531"/>
  <c r="W71" i="531"/>
  <c r="W74" i="531"/>
  <c r="Q20" i="525"/>
  <c r="T20" i="525" s="1"/>
  <c r="W20" i="525" s="1"/>
  <c r="Q72" i="525"/>
  <c r="T72" i="525" s="1"/>
  <c r="W72" i="525" s="1"/>
  <c r="Q76" i="525"/>
  <c r="T76" i="525" s="1"/>
  <c r="W76" i="525" s="1"/>
  <c r="Q100" i="525"/>
  <c r="T100" i="525" s="1"/>
  <c r="W100" i="525" s="1"/>
  <c r="Q101" i="525"/>
  <c r="T101" i="525" s="1"/>
  <c r="W101" i="525" s="1"/>
  <c r="Q110" i="525"/>
  <c r="T110" i="525" s="1"/>
  <c r="W110" i="525" s="1"/>
  <c r="Q113" i="525"/>
  <c r="T113" i="525" s="1"/>
  <c r="W113" i="525" s="1"/>
  <c r="Q120" i="525"/>
  <c r="T120" i="525" s="1"/>
  <c r="W120" i="525" s="1"/>
  <c r="Q128" i="525"/>
  <c r="T128" i="525" s="1"/>
  <c r="W128" i="525" s="1"/>
  <c r="Q129" i="525"/>
  <c r="T129" i="525" s="1"/>
  <c r="W129" i="525" s="1"/>
  <c r="Q130" i="525"/>
  <c r="T130" i="525" s="1"/>
  <c r="W130" i="525" s="1"/>
  <c r="Q132" i="525"/>
  <c r="T132" i="525" s="1"/>
  <c r="W132" i="525" s="1"/>
  <c r="Q137" i="525"/>
  <c r="T137" i="525" s="1"/>
  <c r="W137" i="525" s="1"/>
  <c r="Q23" i="526"/>
  <c r="T23" i="526" s="1"/>
  <c r="Q41" i="526"/>
  <c r="T41" i="526" s="1"/>
  <c r="Q45" i="526"/>
  <c r="T45" i="526" s="1"/>
  <c r="Q49" i="526"/>
  <c r="T49" i="526" s="1"/>
  <c r="Q55" i="526"/>
  <c r="T55" i="526" s="1"/>
  <c r="Q61" i="526"/>
  <c r="T61" i="526" s="1"/>
  <c r="Q75" i="526"/>
  <c r="T75" i="526" s="1"/>
  <c r="Q79" i="526"/>
  <c r="T79" i="526" s="1"/>
  <c r="Q94" i="526"/>
  <c r="T94" i="526" s="1"/>
  <c r="Q110" i="526"/>
  <c r="T110" i="526" s="1"/>
  <c r="Q118" i="526"/>
  <c r="T118" i="526" s="1"/>
  <c r="Q138" i="526"/>
  <c r="T138" i="526" s="1"/>
  <c r="Q146" i="526"/>
  <c r="T146" i="526" s="1"/>
  <c r="N20" i="527"/>
  <c r="AA22" i="527"/>
  <c r="Q95" i="527"/>
  <c r="T95" i="527" s="1"/>
  <c r="W95" i="527" s="1"/>
  <c r="X95" i="527" s="1"/>
  <c r="Q107" i="527"/>
  <c r="T107" i="527" s="1"/>
  <c r="W107" i="527" s="1"/>
  <c r="X107" i="527" s="1"/>
  <c r="Q111" i="527"/>
  <c r="T111" i="527" s="1"/>
  <c r="W111" i="527" s="1"/>
  <c r="X111" i="527" s="1"/>
  <c r="X21" i="528"/>
  <c r="Q99" i="529"/>
  <c r="T99" i="529" s="1"/>
  <c r="Q115" i="529"/>
  <c r="T115" i="529" s="1"/>
  <c r="Q119" i="529"/>
  <c r="T119" i="529" s="1"/>
  <c r="Q131" i="529"/>
  <c r="T131" i="529" s="1"/>
  <c r="Q147" i="529"/>
  <c r="T147" i="529" s="1"/>
  <c r="X21" i="530"/>
  <c r="X37" i="530"/>
  <c r="R31" i="531"/>
  <c r="U31" i="531" s="1"/>
  <c r="R35" i="531"/>
  <c r="U35" i="531" s="1"/>
  <c r="R51" i="531"/>
  <c r="U51" i="531" s="1"/>
  <c r="J159" i="533"/>
  <c r="I161" i="533" s="1"/>
  <c r="J161" i="533" s="1"/>
  <c r="I163" i="533" s="1"/>
  <c r="J163" i="533" s="1"/>
  <c r="I165" i="533" s="1"/>
  <c r="Z20" i="533"/>
  <c r="AA20" i="533" s="1"/>
  <c r="Q20" i="524"/>
  <c r="T20" i="524" s="1"/>
  <c r="W20" i="524" s="1"/>
  <c r="X20" i="524" s="1"/>
  <c r="AC20" i="524" s="1"/>
  <c r="R23" i="524"/>
  <c r="U23" i="524" s="1"/>
  <c r="Q24" i="524"/>
  <c r="T24" i="524" s="1"/>
  <c r="W24" i="524" s="1"/>
  <c r="X24" i="524" s="1"/>
  <c r="R27" i="524"/>
  <c r="U27" i="524" s="1"/>
  <c r="Q28" i="524"/>
  <c r="T28" i="524" s="1"/>
  <c r="W28" i="524" s="1"/>
  <c r="X28" i="524" s="1"/>
  <c r="Q32" i="524"/>
  <c r="T32" i="524" s="1"/>
  <c r="W32" i="524" s="1"/>
  <c r="X32" i="524" s="1"/>
  <c r="Q36" i="524"/>
  <c r="T36" i="524" s="1"/>
  <c r="W36" i="524" s="1"/>
  <c r="X36" i="524" s="1"/>
  <c r="Q40" i="524"/>
  <c r="T40" i="524" s="1"/>
  <c r="W40" i="524" s="1"/>
  <c r="X40" i="524" s="1"/>
  <c r="Q44" i="524"/>
  <c r="T44" i="524" s="1"/>
  <c r="W44" i="524" s="1"/>
  <c r="X44" i="524" s="1"/>
  <c r="Q48" i="524"/>
  <c r="T48" i="524" s="1"/>
  <c r="W48" i="524" s="1"/>
  <c r="X48" i="524" s="1"/>
  <c r="R51" i="524"/>
  <c r="U51" i="524" s="1"/>
  <c r="Q52" i="524"/>
  <c r="T52" i="524" s="1"/>
  <c r="W52" i="524" s="1"/>
  <c r="X52" i="524" s="1"/>
  <c r="Q56" i="524"/>
  <c r="T56" i="524" s="1"/>
  <c r="Q60" i="524"/>
  <c r="T60" i="524" s="1"/>
  <c r="Q64" i="524"/>
  <c r="T64" i="524" s="1"/>
  <c r="R67" i="524"/>
  <c r="U67" i="524" s="1"/>
  <c r="Q68" i="524"/>
  <c r="T68" i="524" s="1"/>
  <c r="Q72" i="524"/>
  <c r="T72" i="524" s="1"/>
  <c r="Q76" i="524"/>
  <c r="T76" i="524" s="1"/>
  <c r="R79" i="524"/>
  <c r="U79" i="524" s="1"/>
  <c r="Q80" i="524"/>
  <c r="T80" i="524" s="1"/>
  <c r="Q84" i="524"/>
  <c r="T84" i="524" s="1"/>
  <c r="Q85" i="524"/>
  <c r="T85" i="524" s="1"/>
  <c r="Q86" i="524"/>
  <c r="T86" i="524" s="1"/>
  <c r="Q87" i="524"/>
  <c r="T87" i="524" s="1"/>
  <c r="Q88" i="524"/>
  <c r="T88" i="524" s="1"/>
  <c r="Q89" i="524"/>
  <c r="T89" i="524" s="1"/>
  <c r="Q90" i="524"/>
  <c r="T90" i="524" s="1"/>
  <c r="Q91" i="524"/>
  <c r="T91" i="524" s="1"/>
  <c r="Q92" i="524"/>
  <c r="T92" i="524" s="1"/>
  <c r="Q93" i="524"/>
  <c r="T93" i="524" s="1"/>
  <c r="Q94" i="524"/>
  <c r="T94" i="524" s="1"/>
  <c r="Q95" i="524"/>
  <c r="T95" i="524" s="1"/>
  <c r="Q96" i="524"/>
  <c r="T96" i="524" s="1"/>
  <c r="Q97" i="524"/>
  <c r="T97" i="524" s="1"/>
  <c r="Q98" i="524"/>
  <c r="T98" i="524" s="1"/>
  <c r="Q99" i="524"/>
  <c r="T99" i="524" s="1"/>
  <c r="Q100" i="524"/>
  <c r="T100" i="524" s="1"/>
  <c r="Q101" i="524"/>
  <c r="T101" i="524" s="1"/>
  <c r="Q102" i="524"/>
  <c r="T102" i="524" s="1"/>
  <c r="Q103" i="524"/>
  <c r="T103" i="524" s="1"/>
  <c r="Q104" i="524"/>
  <c r="T104" i="524" s="1"/>
  <c r="Q105" i="524"/>
  <c r="T105" i="524" s="1"/>
  <c r="Q106" i="524"/>
  <c r="T106" i="524" s="1"/>
  <c r="Q107" i="524"/>
  <c r="T107" i="524" s="1"/>
  <c r="Q108" i="524"/>
  <c r="T108" i="524" s="1"/>
  <c r="Q109" i="524"/>
  <c r="T109" i="524" s="1"/>
  <c r="Q110" i="524"/>
  <c r="T110" i="524" s="1"/>
  <c r="Q111" i="524"/>
  <c r="T111" i="524" s="1"/>
  <c r="Q112" i="524"/>
  <c r="T112" i="524" s="1"/>
  <c r="Q113" i="524"/>
  <c r="T113" i="524" s="1"/>
  <c r="Q114" i="524"/>
  <c r="T114" i="524" s="1"/>
  <c r="Q115" i="524"/>
  <c r="T115" i="524" s="1"/>
  <c r="Q116" i="524"/>
  <c r="T116" i="524" s="1"/>
  <c r="Q117" i="524"/>
  <c r="T117" i="524" s="1"/>
  <c r="Q118" i="524"/>
  <c r="T118" i="524" s="1"/>
  <c r="Q119" i="524"/>
  <c r="T119" i="524" s="1"/>
  <c r="Q120" i="524"/>
  <c r="T120" i="524" s="1"/>
  <c r="Q121" i="524"/>
  <c r="T121" i="524" s="1"/>
  <c r="Q122" i="524"/>
  <c r="T122" i="524" s="1"/>
  <c r="Q123" i="524"/>
  <c r="T123" i="524" s="1"/>
  <c r="Q124" i="524"/>
  <c r="T124" i="524" s="1"/>
  <c r="Q125" i="524"/>
  <c r="T125" i="524" s="1"/>
  <c r="Q126" i="524"/>
  <c r="T126" i="524" s="1"/>
  <c r="Q127" i="524"/>
  <c r="T127" i="524" s="1"/>
  <c r="Q128" i="524"/>
  <c r="T128" i="524" s="1"/>
  <c r="Q129" i="524"/>
  <c r="T129" i="524" s="1"/>
  <c r="Q130" i="524"/>
  <c r="T130" i="524" s="1"/>
  <c r="Q131" i="524"/>
  <c r="T131" i="524" s="1"/>
  <c r="Q132" i="524"/>
  <c r="T132" i="524" s="1"/>
  <c r="Q133" i="524"/>
  <c r="T133" i="524" s="1"/>
  <c r="Q134" i="524"/>
  <c r="T134" i="524" s="1"/>
  <c r="Q135" i="524"/>
  <c r="T135" i="524" s="1"/>
  <c r="Q136" i="524"/>
  <c r="T136" i="524" s="1"/>
  <c r="Q137" i="524"/>
  <c r="T137" i="524" s="1"/>
  <c r="Q138" i="524"/>
  <c r="T138" i="524" s="1"/>
  <c r="Q139" i="524"/>
  <c r="T139" i="524" s="1"/>
  <c r="Q140" i="524"/>
  <c r="T140" i="524" s="1"/>
  <c r="Q141" i="524"/>
  <c r="T141" i="524" s="1"/>
  <c r="Q142" i="524"/>
  <c r="T142" i="524" s="1"/>
  <c r="Q143" i="524"/>
  <c r="T143" i="524" s="1"/>
  <c r="Q144" i="524"/>
  <c r="T144" i="524" s="1"/>
  <c r="Q145" i="524"/>
  <c r="T145" i="524" s="1"/>
  <c r="Q146" i="524"/>
  <c r="T146" i="524" s="1"/>
  <c r="Q147" i="524"/>
  <c r="T147" i="524" s="1"/>
  <c r="Q148" i="524"/>
  <c r="T148" i="524" s="1"/>
  <c r="Q149" i="524"/>
  <c r="T149" i="524" s="1"/>
  <c r="W149" i="524" s="1"/>
  <c r="X149" i="524" s="1"/>
  <c r="Q22" i="525"/>
  <c r="T22" i="525" s="1"/>
  <c r="Q26" i="525"/>
  <c r="T26" i="525" s="1"/>
  <c r="Q30" i="525"/>
  <c r="T30" i="525" s="1"/>
  <c r="Q34" i="525"/>
  <c r="T34" i="525" s="1"/>
  <c r="Q38" i="525"/>
  <c r="T38" i="525" s="1"/>
  <c r="R41" i="525"/>
  <c r="U41" i="525" s="1"/>
  <c r="Q42" i="525"/>
  <c r="T42" i="525" s="1"/>
  <c r="Q46" i="525"/>
  <c r="T46" i="525" s="1"/>
  <c r="R49" i="525"/>
  <c r="U49" i="525" s="1"/>
  <c r="Q50" i="525"/>
  <c r="T50" i="525" s="1"/>
  <c r="Q54" i="525"/>
  <c r="T54" i="525" s="1"/>
  <c r="R57" i="525"/>
  <c r="U57" i="525" s="1"/>
  <c r="Q58" i="525"/>
  <c r="T58" i="525" s="1"/>
  <c r="Q62" i="525"/>
  <c r="T62" i="525" s="1"/>
  <c r="Q66" i="525"/>
  <c r="T66" i="525" s="1"/>
  <c r="Q70" i="525"/>
  <c r="T70" i="525" s="1"/>
  <c r="Q74" i="525"/>
  <c r="T74" i="525" s="1"/>
  <c r="Q78" i="525"/>
  <c r="T78" i="525" s="1"/>
  <c r="Q82" i="525"/>
  <c r="T82" i="525" s="1"/>
  <c r="W82" i="525" s="1"/>
  <c r="X82" i="525" s="1"/>
  <c r="R134" i="525"/>
  <c r="U134" i="525" s="1"/>
  <c r="Q135" i="525"/>
  <c r="T135" i="525" s="1"/>
  <c r="R138" i="525"/>
  <c r="U138" i="525" s="1"/>
  <c r="Q139" i="525"/>
  <c r="T139" i="525" s="1"/>
  <c r="R142" i="525"/>
  <c r="U142" i="525" s="1"/>
  <c r="Q143" i="525"/>
  <c r="T143" i="525" s="1"/>
  <c r="R146" i="525"/>
  <c r="U146" i="525" s="1"/>
  <c r="Q147" i="525"/>
  <c r="T147" i="525" s="1"/>
  <c r="J11" i="526"/>
  <c r="Q20" i="526"/>
  <c r="T20" i="526" s="1"/>
  <c r="Q22" i="526"/>
  <c r="T22" i="526" s="1"/>
  <c r="W22" i="526" s="1"/>
  <c r="Q24" i="526"/>
  <c r="T24" i="526" s="1"/>
  <c r="Q26" i="526"/>
  <c r="T26" i="526" s="1"/>
  <c r="W26" i="526" s="1"/>
  <c r="Q28" i="526"/>
  <c r="T28" i="526" s="1"/>
  <c r="Q30" i="526"/>
  <c r="T30" i="526" s="1"/>
  <c r="W30" i="526" s="1"/>
  <c r="Q32" i="526"/>
  <c r="T32" i="526" s="1"/>
  <c r="Q34" i="526"/>
  <c r="T34" i="526" s="1"/>
  <c r="W34" i="526" s="1"/>
  <c r="Q36" i="526"/>
  <c r="T36" i="526" s="1"/>
  <c r="Q38" i="526"/>
  <c r="T38" i="526" s="1"/>
  <c r="W38" i="526" s="1"/>
  <c r="Q40" i="526"/>
  <c r="T40" i="526" s="1"/>
  <c r="Q42" i="526"/>
  <c r="T42" i="526" s="1"/>
  <c r="W42" i="526" s="1"/>
  <c r="Q44" i="526"/>
  <c r="T44" i="526" s="1"/>
  <c r="Q46" i="526"/>
  <c r="T46" i="526" s="1"/>
  <c r="W46" i="526" s="1"/>
  <c r="Q48" i="526"/>
  <c r="T48" i="526" s="1"/>
  <c r="Q50" i="526"/>
  <c r="T50" i="526" s="1"/>
  <c r="W50" i="526" s="1"/>
  <c r="Q52" i="526"/>
  <c r="T52" i="526" s="1"/>
  <c r="Q54" i="526"/>
  <c r="T54" i="526" s="1"/>
  <c r="W54" i="526" s="1"/>
  <c r="Q56" i="526"/>
  <c r="T56" i="526" s="1"/>
  <c r="Q58" i="526"/>
  <c r="T58" i="526" s="1"/>
  <c r="W58" i="526" s="1"/>
  <c r="Q60" i="526"/>
  <c r="T60" i="526" s="1"/>
  <c r="Q62" i="526"/>
  <c r="T62" i="526" s="1"/>
  <c r="W62" i="526" s="1"/>
  <c r="Q64" i="526"/>
  <c r="T64" i="526" s="1"/>
  <c r="Q66" i="526"/>
  <c r="T66" i="526" s="1"/>
  <c r="W66" i="526" s="1"/>
  <c r="Q68" i="526"/>
  <c r="T68" i="526" s="1"/>
  <c r="Q70" i="526"/>
  <c r="T70" i="526" s="1"/>
  <c r="W70" i="526" s="1"/>
  <c r="Q72" i="526"/>
  <c r="T72" i="526" s="1"/>
  <c r="Q74" i="526"/>
  <c r="T74" i="526" s="1"/>
  <c r="W74" i="526" s="1"/>
  <c r="Q76" i="526"/>
  <c r="T76" i="526" s="1"/>
  <c r="Q78" i="526"/>
  <c r="T78" i="526" s="1"/>
  <c r="W78" i="526" s="1"/>
  <c r="Q80" i="526"/>
  <c r="T80" i="526" s="1"/>
  <c r="Q82" i="526"/>
  <c r="T82" i="526" s="1"/>
  <c r="W82" i="526" s="1"/>
  <c r="Q84" i="526"/>
  <c r="T84" i="526" s="1"/>
  <c r="Q88" i="526"/>
  <c r="T88" i="526" s="1"/>
  <c r="Q92" i="526"/>
  <c r="T92" i="526" s="1"/>
  <c r="Q96" i="526"/>
  <c r="T96" i="526" s="1"/>
  <c r="Q100" i="526"/>
  <c r="T100" i="526" s="1"/>
  <c r="Q104" i="526"/>
  <c r="T104" i="526" s="1"/>
  <c r="Q108" i="526"/>
  <c r="T108" i="526" s="1"/>
  <c r="Q112" i="526"/>
  <c r="T112" i="526" s="1"/>
  <c r="Q116" i="526"/>
  <c r="T116" i="526" s="1"/>
  <c r="Q120" i="526"/>
  <c r="T120" i="526" s="1"/>
  <c r="Q124" i="526"/>
  <c r="T124" i="526" s="1"/>
  <c r="Q128" i="526"/>
  <c r="T128" i="526" s="1"/>
  <c r="Q132" i="526"/>
  <c r="T132" i="526" s="1"/>
  <c r="Q136" i="526"/>
  <c r="T136" i="526" s="1"/>
  <c r="Q140" i="526"/>
  <c r="T140" i="526" s="1"/>
  <c r="Q144" i="526"/>
  <c r="T144" i="526" s="1"/>
  <c r="Q148" i="526"/>
  <c r="T148" i="526" s="1"/>
  <c r="X144" i="527"/>
  <c r="X20" i="527"/>
  <c r="AC20" i="527" s="1"/>
  <c r="O21" i="527"/>
  <c r="X24" i="527"/>
  <c r="X28" i="527"/>
  <c r="X32" i="527"/>
  <c r="X36" i="527"/>
  <c r="X40" i="527"/>
  <c r="X44" i="527"/>
  <c r="X48" i="527"/>
  <c r="X68" i="527"/>
  <c r="X76" i="527"/>
  <c r="X84" i="527"/>
  <c r="Q85" i="527"/>
  <c r="T85" i="527" s="1"/>
  <c r="W85" i="527" s="1"/>
  <c r="X88" i="527"/>
  <c r="Q89" i="527"/>
  <c r="T89" i="527" s="1"/>
  <c r="W89" i="527" s="1"/>
  <c r="X92" i="527"/>
  <c r="Q93" i="527"/>
  <c r="T93" i="527" s="1"/>
  <c r="W93" i="527" s="1"/>
  <c r="X96" i="527"/>
  <c r="Q97" i="527"/>
  <c r="T97" i="527" s="1"/>
  <c r="W97" i="527" s="1"/>
  <c r="X100" i="527"/>
  <c r="Q101" i="527"/>
  <c r="T101" i="527" s="1"/>
  <c r="W101" i="527" s="1"/>
  <c r="X104" i="527"/>
  <c r="Q105" i="527"/>
  <c r="T105" i="527" s="1"/>
  <c r="W105" i="527" s="1"/>
  <c r="X108" i="527"/>
  <c r="Q109" i="527"/>
  <c r="T109" i="527" s="1"/>
  <c r="W109" i="527" s="1"/>
  <c r="X112" i="527"/>
  <c r="Q113" i="527"/>
  <c r="T113" i="527" s="1"/>
  <c r="W113" i="527" s="1"/>
  <c r="X116" i="527"/>
  <c r="Q117" i="527"/>
  <c r="T117" i="527" s="1"/>
  <c r="W117" i="527" s="1"/>
  <c r="X120" i="527"/>
  <c r="Q121" i="527"/>
  <c r="T121" i="527" s="1"/>
  <c r="W121" i="527" s="1"/>
  <c r="X124" i="527"/>
  <c r="Q125" i="527"/>
  <c r="T125" i="527" s="1"/>
  <c r="W125" i="527" s="1"/>
  <c r="X128" i="527"/>
  <c r="Q129" i="527"/>
  <c r="T129" i="527" s="1"/>
  <c r="W129" i="527" s="1"/>
  <c r="X132" i="527"/>
  <c r="Q133" i="527"/>
  <c r="T133" i="527" s="1"/>
  <c r="W133" i="527" s="1"/>
  <c r="X136" i="527"/>
  <c r="Q137" i="527"/>
  <c r="T137" i="527" s="1"/>
  <c r="W137" i="527" s="1"/>
  <c r="X140" i="527"/>
  <c r="Q141" i="527"/>
  <c r="T141" i="527" s="1"/>
  <c r="W141" i="527" s="1"/>
  <c r="Q145" i="527"/>
  <c r="T145" i="527" s="1"/>
  <c r="W145" i="527" s="1"/>
  <c r="X148" i="527"/>
  <c r="Q149" i="527"/>
  <c r="T149" i="527" s="1"/>
  <c r="W149" i="527" s="1"/>
  <c r="Q20" i="528"/>
  <c r="T20" i="528" s="1"/>
  <c r="X26" i="528"/>
  <c r="X34" i="528"/>
  <c r="X42" i="528"/>
  <c r="X50" i="528"/>
  <c r="X58" i="528"/>
  <c r="X66" i="528"/>
  <c r="X74" i="528"/>
  <c r="X82" i="528"/>
  <c r="Q86" i="528"/>
  <c r="T86" i="528" s="1"/>
  <c r="Q90" i="528"/>
  <c r="T90" i="528" s="1"/>
  <c r="Q94" i="528"/>
  <c r="T94" i="528" s="1"/>
  <c r="Q98" i="528"/>
  <c r="T98" i="528" s="1"/>
  <c r="Q102" i="528"/>
  <c r="T102" i="528" s="1"/>
  <c r="Q106" i="528"/>
  <c r="T106" i="528" s="1"/>
  <c r="Q110" i="528"/>
  <c r="T110" i="528" s="1"/>
  <c r="Q114" i="528"/>
  <c r="T114" i="528" s="1"/>
  <c r="Q118" i="528"/>
  <c r="T118" i="528" s="1"/>
  <c r="Q122" i="528"/>
  <c r="T122" i="528" s="1"/>
  <c r="Q126" i="528"/>
  <c r="T126" i="528" s="1"/>
  <c r="Q130" i="528"/>
  <c r="T130" i="528" s="1"/>
  <c r="Q134" i="528"/>
  <c r="T134" i="528" s="1"/>
  <c r="Q138" i="528"/>
  <c r="T138" i="528" s="1"/>
  <c r="Q142" i="528"/>
  <c r="T142" i="528" s="1"/>
  <c r="J11" i="529"/>
  <c r="W25" i="529" s="1"/>
  <c r="X25" i="529" s="1"/>
  <c r="Q85" i="529"/>
  <c r="T85" i="529" s="1"/>
  <c r="Q89" i="529"/>
  <c r="T89" i="529" s="1"/>
  <c r="Q93" i="529"/>
  <c r="T93" i="529" s="1"/>
  <c r="Q97" i="529"/>
  <c r="T97" i="529" s="1"/>
  <c r="Q101" i="529"/>
  <c r="T101" i="529" s="1"/>
  <c r="Q105" i="529"/>
  <c r="T105" i="529" s="1"/>
  <c r="Q109" i="529"/>
  <c r="T109" i="529" s="1"/>
  <c r="Q113" i="529"/>
  <c r="T113" i="529" s="1"/>
  <c r="Q117" i="529"/>
  <c r="T117" i="529" s="1"/>
  <c r="Q121" i="529"/>
  <c r="T121" i="529" s="1"/>
  <c r="Q125" i="529"/>
  <c r="T125" i="529" s="1"/>
  <c r="Q129" i="529"/>
  <c r="T129" i="529" s="1"/>
  <c r="Q133" i="529"/>
  <c r="T133" i="529" s="1"/>
  <c r="Q137" i="529"/>
  <c r="T137" i="529" s="1"/>
  <c r="Q141" i="529"/>
  <c r="T141" i="529" s="1"/>
  <c r="Q145" i="529"/>
  <c r="T145" i="529" s="1"/>
  <c r="Q149" i="529"/>
  <c r="T149" i="529" s="1"/>
  <c r="Q20" i="530"/>
  <c r="T20" i="530" s="1"/>
  <c r="X26" i="530"/>
  <c r="X34" i="530"/>
  <c r="X58" i="530"/>
  <c r="X66" i="530"/>
  <c r="X74" i="530"/>
  <c r="X82" i="530"/>
  <c r="Q86" i="530"/>
  <c r="T86" i="530" s="1"/>
  <c r="R80" i="531"/>
  <c r="U80" i="531" s="1"/>
  <c r="R87" i="531"/>
  <c r="U87" i="531" s="1"/>
  <c r="R89" i="531"/>
  <c r="U89" i="531" s="1"/>
  <c r="R91" i="531"/>
  <c r="U91" i="531" s="1"/>
  <c r="R93" i="531"/>
  <c r="U93" i="531" s="1"/>
  <c r="R95" i="531"/>
  <c r="U95" i="531" s="1"/>
  <c r="R97" i="531"/>
  <c r="U97" i="531" s="1"/>
  <c r="R99" i="531"/>
  <c r="U99" i="531" s="1"/>
  <c r="R101" i="531"/>
  <c r="U101" i="531" s="1"/>
  <c r="R103" i="531"/>
  <c r="U103" i="531" s="1"/>
  <c r="R105" i="531"/>
  <c r="U105" i="531" s="1"/>
  <c r="R107" i="531"/>
  <c r="U107" i="531" s="1"/>
  <c r="R109" i="531"/>
  <c r="U109" i="531" s="1"/>
  <c r="R111" i="531"/>
  <c r="U111" i="531" s="1"/>
  <c r="R113" i="531"/>
  <c r="U113" i="531" s="1"/>
  <c r="R115" i="531"/>
  <c r="U115" i="531" s="1"/>
  <c r="R117" i="531"/>
  <c r="U117" i="531" s="1"/>
  <c r="R119" i="531"/>
  <c r="U119" i="531" s="1"/>
  <c r="R121" i="531"/>
  <c r="U121" i="531" s="1"/>
  <c r="R123" i="531"/>
  <c r="U123" i="531" s="1"/>
  <c r="R125" i="531"/>
  <c r="U125" i="531" s="1"/>
  <c r="R127" i="531"/>
  <c r="U127" i="531" s="1"/>
  <c r="R129" i="531"/>
  <c r="U129" i="531" s="1"/>
  <c r="R131" i="531"/>
  <c r="U131" i="531" s="1"/>
  <c r="R133" i="531"/>
  <c r="U133" i="531" s="1"/>
  <c r="R135" i="531"/>
  <c r="U135" i="531" s="1"/>
  <c r="R137" i="531"/>
  <c r="U137" i="531" s="1"/>
  <c r="R139" i="531"/>
  <c r="U139" i="531" s="1"/>
  <c r="R141" i="531"/>
  <c r="U141" i="531" s="1"/>
  <c r="R143" i="531"/>
  <c r="U143" i="531" s="1"/>
  <c r="R145" i="531"/>
  <c r="U145" i="531" s="1"/>
  <c r="R147" i="531"/>
  <c r="U147" i="531" s="1"/>
  <c r="R149" i="531"/>
  <c r="U149" i="531" s="1"/>
  <c r="Q28" i="525"/>
  <c r="T28" i="525" s="1"/>
  <c r="W28" i="525" s="1"/>
  <c r="Q32" i="525"/>
  <c r="T32" i="525" s="1"/>
  <c r="W32" i="525" s="1"/>
  <c r="Q52" i="525"/>
  <c r="T52" i="525" s="1"/>
  <c r="W52" i="525" s="1"/>
  <c r="Q64" i="525"/>
  <c r="T64" i="525" s="1"/>
  <c r="W64" i="525" s="1"/>
  <c r="Q84" i="525"/>
  <c r="T84" i="525" s="1"/>
  <c r="W84" i="525" s="1"/>
  <c r="Q85" i="525"/>
  <c r="T85" i="525" s="1"/>
  <c r="W85" i="525" s="1"/>
  <c r="Q96" i="525"/>
  <c r="T96" i="525" s="1"/>
  <c r="W96" i="525" s="1"/>
  <c r="Q97" i="525"/>
  <c r="T97" i="525" s="1"/>
  <c r="W97" i="525" s="1"/>
  <c r="Q98" i="525"/>
  <c r="T98" i="525" s="1"/>
  <c r="W98" i="525" s="1"/>
  <c r="Q99" i="525"/>
  <c r="T99" i="525" s="1"/>
  <c r="W99" i="525" s="1"/>
  <c r="Q102" i="525"/>
  <c r="T102" i="525" s="1"/>
  <c r="W102" i="525" s="1"/>
  <c r="Q103" i="525"/>
  <c r="T103" i="525" s="1"/>
  <c r="W103" i="525" s="1"/>
  <c r="Q104" i="525"/>
  <c r="T104" i="525" s="1"/>
  <c r="W104" i="525" s="1"/>
  <c r="Q119" i="525"/>
  <c r="T119" i="525" s="1"/>
  <c r="W119" i="525" s="1"/>
  <c r="Q131" i="525"/>
  <c r="T131" i="525" s="1"/>
  <c r="W131" i="525" s="1"/>
  <c r="Q145" i="525"/>
  <c r="T145" i="525" s="1"/>
  <c r="W145" i="525" s="1"/>
  <c r="Q149" i="525"/>
  <c r="T149" i="525" s="1"/>
  <c r="W149" i="525" s="1"/>
  <c r="Q21" i="526"/>
  <c r="T21" i="526" s="1"/>
  <c r="W21" i="526" s="1"/>
  <c r="X21" i="526" s="1"/>
  <c r="Q31" i="526"/>
  <c r="T31" i="526" s="1"/>
  <c r="W31" i="526" s="1"/>
  <c r="X31" i="526" s="1"/>
  <c r="Q47" i="526"/>
  <c r="T47" i="526" s="1"/>
  <c r="W47" i="526" s="1"/>
  <c r="X47" i="526" s="1"/>
  <c r="Q83" i="526"/>
  <c r="T83" i="526" s="1"/>
  <c r="W83" i="526" s="1"/>
  <c r="X83" i="526" s="1"/>
  <c r="Q86" i="526"/>
  <c r="T86" i="526" s="1"/>
  <c r="Q102" i="526"/>
  <c r="T102" i="526" s="1"/>
  <c r="Q106" i="526"/>
  <c r="T106" i="526" s="1"/>
  <c r="Q130" i="526"/>
  <c r="T130" i="526" s="1"/>
  <c r="X55" i="527"/>
  <c r="Q103" i="527"/>
  <c r="T103" i="527" s="1"/>
  <c r="W103" i="527" s="1"/>
  <c r="X103" i="527" s="1"/>
  <c r="Q127" i="527"/>
  <c r="T127" i="527" s="1"/>
  <c r="W127" i="527" s="1"/>
  <c r="X127" i="527" s="1"/>
  <c r="Q139" i="527"/>
  <c r="T139" i="527" s="1"/>
  <c r="W139" i="527" s="1"/>
  <c r="X139" i="527" s="1"/>
  <c r="Q143" i="527"/>
  <c r="T143" i="527" s="1"/>
  <c r="Q147" i="527"/>
  <c r="T147" i="527" s="1"/>
  <c r="W147" i="527" s="1"/>
  <c r="X147" i="527" s="1"/>
  <c r="X29" i="528"/>
  <c r="X69" i="528"/>
  <c r="Q91" i="529"/>
  <c r="T91" i="529" s="1"/>
  <c r="W91" i="529" s="1"/>
  <c r="X91" i="529" s="1"/>
  <c r="Q143" i="529"/>
  <c r="T143" i="529" s="1"/>
  <c r="W143" i="529" s="1"/>
  <c r="X143" i="529" s="1"/>
  <c r="X45" i="530"/>
  <c r="X61" i="530"/>
  <c r="R23" i="531"/>
  <c r="U23" i="531" s="1"/>
  <c r="W23" i="531" s="1"/>
  <c r="R27" i="531"/>
  <c r="U27" i="531" s="1"/>
  <c r="R43" i="531"/>
  <c r="U43" i="531" s="1"/>
  <c r="R47" i="531"/>
  <c r="U47" i="531" s="1"/>
  <c r="R67" i="531"/>
  <c r="U67" i="531" s="1"/>
  <c r="Q83" i="532"/>
  <c r="T83" i="532" s="1"/>
  <c r="W83" i="532" s="1"/>
  <c r="J159" i="532"/>
  <c r="I161" i="532" s="1"/>
  <c r="J161" i="532" s="1"/>
  <c r="I163" i="532" s="1"/>
  <c r="J163" i="532" s="1"/>
  <c r="I165" i="532" s="1"/>
  <c r="Z20" i="532"/>
  <c r="AA20" i="532" s="1"/>
  <c r="AA21" i="534"/>
  <c r="AB20" i="534"/>
  <c r="L20" i="534"/>
  <c r="M20" i="534" s="1"/>
  <c r="N20" i="534"/>
  <c r="R56" i="524"/>
  <c r="U56" i="524" s="1"/>
  <c r="Q57" i="524"/>
  <c r="T57" i="524" s="1"/>
  <c r="W57" i="524" s="1"/>
  <c r="X57" i="524" s="1"/>
  <c r="R60" i="524"/>
  <c r="U60" i="524" s="1"/>
  <c r="Q61" i="524"/>
  <c r="T61" i="524" s="1"/>
  <c r="W61" i="524" s="1"/>
  <c r="X61" i="524" s="1"/>
  <c r="R64" i="524"/>
  <c r="U64" i="524" s="1"/>
  <c r="Q65" i="524"/>
  <c r="T65" i="524" s="1"/>
  <c r="W65" i="524" s="1"/>
  <c r="X65" i="524" s="1"/>
  <c r="R68" i="524"/>
  <c r="U68" i="524" s="1"/>
  <c r="Q69" i="524"/>
  <c r="T69" i="524" s="1"/>
  <c r="W69" i="524" s="1"/>
  <c r="X69" i="524" s="1"/>
  <c r="R72" i="524"/>
  <c r="U72" i="524" s="1"/>
  <c r="Q73" i="524"/>
  <c r="T73" i="524" s="1"/>
  <c r="W73" i="524" s="1"/>
  <c r="X73" i="524" s="1"/>
  <c r="R76" i="524"/>
  <c r="U76" i="524" s="1"/>
  <c r="Q77" i="524"/>
  <c r="T77" i="524" s="1"/>
  <c r="W77" i="524" s="1"/>
  <c r="X77" i="524" s="1"/>
  <c r="R80" i="524"/>
  <c r="U80" i="524" s="1"/>
  <c r="R84" i="524"/>
  <c r="U84" i="524" s="1"/>
  <c r="R85" i="524"/>
  <c r="U85" i="524" s="1"/>
  <c r="R86" i="524"/>
  <c r="U86" i="524" s="1"/>
  <c r="R87" i="524"/>
  <c r="U87" i="524" s="1"/>
  <c r="R88" i="524"/>
  <c r="U88" i="524" s="1"/>
  <c r="R89" i="524"/>
  <c r="U89" i="524" s="1"/>
  <c r="R90" i="524"/>
  <c r="U90" i="524" s="1"/>
  <c r="R91" i="524"/>
  <c r="U91" i="524" s="1"/>
  <c r="R92" i="524"/>
  <c r="U92" i="524" s="1"/>
  <c r="R93" i="524"/>
  <c r="U93" i="524" s="1"/>
  <c r="R94" i="524"/>
  <c r="U94" i="524" s="1"/>
  <c r="R95" i="524"/>
  <c r="U95" i="524" s="1"/>
  <c r="R96" i="524"/>
  <c r="U96" i="524" s="1"/>
  <c r="R97" i="524"/>
  <c r="U97" i="524" s="1"/>
  <c r="R98" i="524"/>
  <c r="U98" i="524" s="1"/>
  <c r="R99" i="524"/>
  <c r="U99" i="524" s="1"/>
  <c r="R100" i="524"/>
  <c r="U100" i="524" s="1"/>
  <c r="R101" i="524"/>
  <c r="U101" i="524" s="1"/>
  <c r="R102" i="524"/>
  <c r="U102" i="524" s="1"/>
  <c r="R103" i="524"/>
  <c r="U103" i="524" s="1"/>
  <c r="R104" i="524"/>
  <c r="U104" i="524" s="1"/>
  <c r="R105" i="524"/>
  <c r="U105" i="524" s="1"/>
  <c r="R106" i="524"/>
  <c r="U106" i="524" s="1"/>
  <c r="R107" i="524"/>
  <c r="U107" i="524" s="1"/>
  <c r="R108" i="524"/>
  <c r="U108" i="524" s="1"/>
  <c r="R109" i="524"/>
  <c r="U109" i="524" s="1"/>
  <c r="R110" i="524"/>
  <c r="U110" i="524" s="1"/>
  <c r="R111" i="524"/>
  <c r="U111" i="524" s="1"/>
  <c r="R112" i="524"/>
  <c r="U112" i="524" s="1"/>
  <c r="R113" i="524"/>
  <c r="U113" i="524" s="1"/>
  <c r="R114" i="524"/>
  <c r="U114" i="524" s="1"/>
  <c r="R115" i="524"/>
  <c r="U115" i="524" s="1"/>
  <c r="R116" i="524"/>
  <c r="U116" i="524" s="1"/>
  <c r="R117" i="524"/>
  <c r="U117" i="524" s="1"/>
  <c r="R118" i="524"/>
  <c r="U118" i="524" s="1"/>
  <c r="R119" i="524"/>
  <c r="U119" i="524" s="1"/>
  <c r="R120" i="524"/>
  <c r="U120" i="524" s="1"/>
  <c r="R121" i="524"/>
  <c r="U121" i="524" s="1"/>
  <c r="R122" i="524"/>
  <c r="U122" i="524" s="1"/>
  <c r="R123" i="524"/>
  <c r="U123" i="524" s="1"/>
  <c r="R124" i="524"/>
  <c r="U124" i="524" s="1"/>
  <c r="R125" i="524"/>
  <c r="U125" i="524" s="1"/>
  <c r="R126" i="524"/>
  <c r="U126" i="524" s="1"/>
  <c r="R127" i="524"/>
  <c r="U127" i="524" s="1"/>
  <c r="R128" i="524"/>
  <c r="U128" i="524" s="1"/>
  <c r="R129" i="524"/>
  <c r="U129" i="524" s="1"/>
  <c r="R130" i="524"/>
  <c r="U130" i="524" s="1"/>
  <c r="R131" i="524"/>
  <c r="U131" i="524" s="1"/>
  <c r="R132" i="524"/>
  <c r="U132" i="524" s="1"/>
  <c r="R133" i="524"/>
  <c r="U133" i="524" s="1"/>
  <c r="R134" i="524"/>
  <c r="U134" i="524" s="1"/>
  <c r="R135" i="524"/>
  <c r="U135" i="524" s="1"/>
  <c r="R136" i="524"/>
  <c r="U136" i="524" s="1"/>
  <c r="R137" i="524"/>
  <c r="U137" i="524" s="1"/>
  <c r="R138" i="524"/>
  <c r="U138" i="524" s="1"/>
  <c r="R139" i="524"/>
  <c r="U139" i="524" s="1"/>
  <c r="R140" i="524"/>
  <c r="U140" i="524" s="1"/>
  <c r="R141" i="524"/>
  <c r="U141" i="524" s="1"/>
  <c r="R142" i="524"/>
  <c r="U142" i="524" s="1"/>
  <c r="R143" i="524"/>
  <c r="U143" i="524" s="1"/>
  <c r="R144" i="524"/>
  <c r="U144" i="524" s="1"/>
  <c r="R145" i="524"/>
  <c r="U145" i="524" s="1"/>
  <c r="R146" i="524"/>
  <c r="U146" i="524" s="1"/>
  <c r="R147" i="524"/>
  <c r="U147" i="524" s="1"/>
  <c r="R148" i="524"/>
  <c r="U148" i="524" s="1"/>
  <c r="R22" i="525"/>
  <c r="U22" i="525" s="1"/>
  <c r="Q23" i="525"/>
  <c r="T23" i="525" s="1"/>
  <c r="W23" i="525" s="1"/>
  <c r="X23" i="525" s="1"/>
  <c r="AC23" i="525" s="1"/>
  <c r="R26" i="525"/>
  <c r="U26" i="525" s="1"/>
  <c r="Q27" i="525"/>
  <c r="T27" i="525" s="1"/>
  <c r="W27" i="525" s="1"/>
  <c r="X27" i="525" s="1"/>
  <c r="R30" i="525"/>
  <c r="U30" i="525" s="1"/>
  <c r="Q31" i="525"/>
  <c r="T31" i="525" s="1"/>
  <c r="W31" i="525" s="1"/>
  <c r="X31" i="525" s="1"/>
  <c r="R34" i="525"/>
  <c r="U34" i="525" s="1"/>
  <c r="Q35" i="525"/>
  <c r="T35" i="525" s="1"/>
  <c r="W35" i="525" s="1"/>
  <c r="X35" i="525" s="1"/>
  <c r="R38" i="525"/>
  <c r="U38" i="525" s="1"/>
  <c r="Q39" i="525"/>
  <c r="T39" i="525" s="1"/>
  <c r="W39" i="525" s="1"/>
  <c r="X39" i="525" s="1"/>
  <c r="R42" i="525"/>
  <c r="U42" i="525" s="1"/>
  <c r="Q43" i="525"/>
  <c r="T43" i="525" s="1"/>
  <c r="W43" i="525" s="1"/>
  <c r="X43" i="525" s="1"/>
  <c r="R46" i="525"/>
  <c r="U46" i="525" s="1"/>
  <c r="Q47" i="525"/>
  <c r="T47" i="525" s="1"/>
  <c r="W47" i="525" s="1"/>
  <c r="X47" i="525" s="1"/>
  <c r="R50" i="525"/>
  <c r="U50" i="525" s="1"/>
  <c r="Q51" i="525"/>
  <c r="T51" i="525" s="1"/>
  <c r="W51" i="525" s="1"/>
  <c r="X51" i="525" s="1"/>
  <c r="R54" i="525"/>
  <c r="U54" i="525" s="1"/>
  <c r="Q55" i="525"/>
  <c r="T55" i="525" s="1"/>
  <c r="W55" i="525" s="1"/>
  <c r="X55" i="525" s="1"/>
  <c r="R58" i="525"/>
  <c r="U58" i="525" s="1"/>
  <c r="Q59" i="525"/>
  <c r="T59" i="525" s="1"/>
  <c r="W59" i="525" s="1"/>
  <c r="X59" i="525" s="1"/>
  <c r="R62" i="525"/>
  <c r="U62" i="525" s="1"/>
  <c r="Q63" i="525"/>
  <c r="T63" i="525" s="1"/>
  <c r="W63" i="525" s="1"/>
  <c r="X63" i="525" s="1"/>
  <c r="R66" i="525"/>
  <c r="U66" i="525" s="1"/>
  <c r="Q67" i="525"/>
  <c r="T67" i="525" s="1"/>
  <c r="W67" i="525" s="1"/>
  <c r="X67" i="525" s="1"/>
  <c r="R70" i="525"/>
  <c r="U70" i="525" s="1"/>
  <c r="Q71" i="525"/>
  <c r="T71" i="525" s="1"/>
  <c r="W71" i="525" s="1"/>
  <c r="X71" i="525" s="1"/>
  <c r="R74" i="525"/>
  <c r="U74" i="525" s="1"/>
  <c r="Q75" i="525"/>
  <c r="T75" i="525" s="1"/>
  <c r="W75" i="525" s="1"/>
  <c r="X75" i="525" s="1"/>
  <c r="R78" i="525"/>
  <c r="U78" i="525" s="1"/>
  <c r="Q79" i="525"/>
  <c r="T79" i="525" s="1"/>
  <c r="W79" i="525" s="1"/>
  <c r="X79" i="525" s="1"/>
  <c r="Q83" i="525"/>
  <c r="T83" i="525" s="1"/>
  <c r="W83" i="525" s="1"/>
  <c r="X83" i="525" s="1"/>
  <c r="R135" i="525"/>
  <c r="U135" i="525" s="1"/>
  <c r="Q136" i="525"/>
  <c r="T136" i="525" s="1"/>
  <c r="W136" i="525" s="1"/>
  <c r="X136" i="525" s="1"/>
  <c r="R139" i="525"/>
  <c r="U139" i="525" s="1"/>
  <c r="Q140" i="525"/>
  <c r="T140" i="525" s="1"/>
  <c r="W140" i="525" s="1"/>
  <c r="X140" i="525" s="1"/>
  <c r="R143" i="525"/>
  <c r="U143" i="525" s="1"/>
  <c r="Q144" i="525"/>
  <c r="T144" i="525" s="1"/>
  <c r="W144" i="525" s="1"/>
  <c r="X144" i="525" s="1"/>
  <c r="R147" i="525"/>
  <c r="U147" i="525" s="1"/>
  <c r="Q148" i="525"/>
  <c r="T148" i="525" s="1"/>
  <c r="W148" i="525" s="1"/>
  <c r="X148" i="525" s="1"/>
  <c r="X22" i="526"/>
  <c r="X26" i="526"/>
  <c r="X30" i="526"/>
  <c r="X34" i="526"/>
  <c r="X38" i="526"/>
  <c r="X42" i="526"/>
  <c r="X46" i="526"/>
  <c r="X50" i="526"/>
  <c r="X54" i="526"/>
  <c r="X58" i="526"/>
  <c r="X62" i="526"/>
  <c r="X66" i="526"/>
  <c r="X70" i="526"/>
  <c r="X74" i="526"/>
  <c r="X78" i="526"/>
  <c r="X82" i="526"/>
  <c r="Q85" i="526"/>
  <c r="T85" i="526" s="1"/>
  <c r="Q89" i="526"/>
  <c r="T89" i="526" s="1"/>
  <c r="Q93" i="526"/>
  <c r="T93" i="526" s="1"/>
  <c r="Q97" i="526"/>
  <c r="T97" i="526" s="1"/>
  <c r="Q101" i="526"/>
  <c r="T101" i="526" s="1"/>
  <c r="Q105" i="526"/>
  <c r="T105" i="526" s="1"/>
  <c r="Q109" i="526"/>
  <c r="T109" i="526" s="1"/>
  <c r="Q113" i="526"/>
  <c r="T113" i="526" s="1"/>
  <c r="Q117" i="526"/>
  <c r="T117" i="526" s="1"/>
  <c r="Q121" i="526"/>
  <c r="T121" i="526" s="1"/>
  <c r="Q125" i="526"/>
  <c r="T125" i="526" s="1"/>
  <c r="Q129" i="526"/>
  <c r="T129" i="526" s="1"/>
  <c r="Q133" i="526"/>
  <c r="T133" i="526" s="1"/>
  <c r="Q137" i="526"/>
  <c r="T137" i="526" s="1"/>
  <c r="Q141" i="526"/>
  <c r="T141" i="526" s="1"/>
  <c r="Q145" i="526"/>
  <c r="T145" i="526" s="1"/>
  <c r="Q149" i="526"/>
  <c r="T149" i="526" s="1"/>
  <c r="Q65" i="527"/>
  <c r="T65" i="527" s="1"/>
  <c r="W65" i="527" s="1"/>
  <c r="X65" i="527" s="1"/>
  <c r="Q61" i="527"/>
  <c r="T61" i="527" s="1"/>
  <c r="W61" i="527" s="1"/>
  <c r="X61" i="527" s="1"/>
  <c r="Q57" i="527"/>
  <c r="T57" i="527" s="1"/>
  <c r="W57" i="527" s="1"/>
  <c r="X57" i="527" s="1"/>
  <c r="Q53" i="527"/>
  <c r="T53" i="527" s="1"/>
  <c r="W53" i="527" s="1"/>
  <c r="X53" i="527" s="1"/>
  <c r="Q49" i="527"/>
  <c r="T49" i="527" s="1"/>
  <c r="W49" i="527" s="1"/>
  <c r="X49" i="527" s="1"/>
  <c r="Q33" i="527"/>
  <c r="T33" i="527" s="1"/>
  <c r="W33" i="527" s="1"/>
  <c r="X33" i="527" s="1"/>
  <c r="L20" i="527"/>
  <c r="M20" i="527" s="1"/>
  <c r="Q21" i="527"/>
  <c r="T21" i="527" s="1"/>
  <c r="W21" i="527" s="1"/>
  <c r="X21" i="527" s="1"/>
  <c r="AC21" i="527" s="1"/>
  <c r="Q23" i="527"/>
  <c r="T23" i="527" s="1"/>
  <c r="W23" i="527" s="1"/>
  <c r="X23" i="527" s="1"/>
  <c r="Q25" i="527"/>
  <c r="T25" i="527" s="1"/>
  <c r="W25" i="527" s="1"/>
  <c r="X25" i="527" s="1"/>
  <c r="Q27" i="527"/>
  <c r="T27" i="527" s="1"/>
  <c r="W27" i="527" s="1"/>
  <c r="X27" i="527" s="1"/>
  <c r="Q29" i="527"/>
  <c r="T29" i="527" s="1"/>
  <c r="W29" i="527" s="1"/>
  <c r="X29" i="527" s="1"/>
  <c r="Q31" i="527"/>
  <c r="T31" i="527" s="1"/>
  <c r="W31" i="527" s="1"/>
  <c r="X31" i="527" s="1"/>
  <c r="Q35" i="527"/>
  <c r="T35" i="527" s="1"/>
  <c r="W35" i="527" s="1"/>
  <c r="X35" i="527" s="1"/>
  <c r="Q37" i="527"/>
  <c r="T37" i="527" s="1"/>
  <c r="W37" i="527" s="1"/>
  <c r="X37" i="527" s="1"/>
  <c r="Q39" i="527"/>
  <c r="T39" i="527" s="1"/>
  <c r="W39" i="527" s="1"/>
  <c r="X39" i="527" s="1"/>
  <c r="Q41" i="527"/>
  <c r="T41" i="527" s="1"/>
  <c r="W41" i="527" s="1"/>
  <c r="X41" i="527" s="1"/>
  <c r="Q43" i="527"/>
  <c r="T43" i="527" s="1"/>
  <c r="W43" i="527" s="1"/>
  <c r="X43" i="527" s="1"/>
  <c r="Q45" i="527"/>
  <c r="T45" i="527" s="1"/>
  <c r="W45" i="527" s="1"/>
  <c r="X45" i="527" s="1"/>
  <c r="Q47" i="527"/>
  <c r="T47" i="527" s="1"/>
  <c r="W47" i="527" s="1"/>
  <c r="X47" i="527" s="1"/>
  <c r="Q51" i="527"/>
  <c r="T51" i="527" s="1"/>
  <c r="W51" i="527" s="1"/>
  <c r="X51" i="527" s="1"/>
  <c r="Q56" i="527"/>
  <c r="T56" i="527" s="1"/>
  <c r="Q58" i="527"/>
  <c r="T58" i="527" s="1"/>
  <c r="Q59" i="527"/>
  <c r="T59" i="527" s="1"/>
  <c r="W59" i="527" s="1"/>
  <c r="X59" i="527" s="1"/>
  <c r="Q64" i="527"/>
  <c r="T64" i="527" s="1"/>
  <c r="Q66" i="527"/>
  <c r="T66" i="527" s="1"/>
  <c r="Q67" i="527"/>
  <c r="T67" i="527" s="1"/>
  <c r="W67" i="527" s="1"/>
  <c r="X67" i="527" s="1"/>
  <c r="Q69" i="527"/>
  <c r="T69" i="527" s="1"/>
  <c r="W69" i="527" s="1"/>
  <c r="X69" i="527" s="1"/>
  <c r="Q72" i="527"/>
  <c r="T72" i="527" s="1"/>
  <c r="W72" i="527" s="1"/>
  <c r="X72" i="527" s="1"/>
  <c r="Q74" i="527"/>
  <c r="T74" i="527" s="1"/>
  <c r="Q75" i="527"/>
  <c r="T75" i="527" s="1"/>
  <c r="W75" i="527" s="1"/>
  <c r="X75" i="527" s="1"/>
  <c r="Q77" i="527"/>
  <c r="T77" i="527" s="1"/>
  <c r="W77" i="527" s="1"/>
  <c r="X77" i="527" s="1"/>
  <c r="Q80" i="527"/>
  <c r="T80" i="527" s="1"/>
  <c r="W80" i="527" s="1"/>
  <c r="X80" i="527" s="1"/>
  <c r="Q82" i="527"/>
  <c r="T82" i="527" s="1"/>
  <c r="Q83" i="527"/>
  <c r="T83" i="527" s="1"/>
  <c r="W83" i="527" s="1"/>
  <c r="X83" i="527" s="1"/>
  <c r="X85" i="527"/>
  <c r="Q86" i="527"/>
  <c r="T86" i="527" s="1"/>
  <c r="W86" i="527" s="1"/>
  <c r="X86" i="527" s="1"/>
  <c r="X89" i="527"/>
  <c r="Q90" i="527"/>
  <c r="T90" i="527" s="1"/>
  <c r="W90" i="527" s="1"/>
  <c r="X90" i="527" s="1"/>
  <c r="X93" i="527"/>
  <c r="Q94" i="527"/>
  <c r="T94" i="527" s="1"/>
  <c r="W94" i="527" s="1"/>
  <c r="X94" i="527" s="1"/>
  <c r="X97" i="527"/>
  <c r="Q98" i="527"/>
  <c r="T98" i="527" s="1"/>
  <c r="W98" i="527" s="1"/>
  <c r="X98" i="527" s="1"/>
  <c r="X101" i="527"/>
  <c r="Q102" i="527"/>
  <c r="T102" i="527" s="1"/>
  <c r="W102" i="527" s="1"/>
  <c r="X102" i="527" s="1"/>
  <c r="X105" i="527"/>
  <c r="Q106" i="527"/>
  <c r="T106" i="527" s="1"/>
  <c r="W106" i="527" s="1"/>
  <c r="X106" i="527" s="1"/>
  <c r="X109" i="527"/>
  <c r="Q110" i="527"/>
  <c r="T110" i="527" s="1"/>
  <c r="W110" i="527" s="1"/>
  <c r="X110" i="527" s="1"/>
  <c r="X113" i="527"/>
  <c r="Q114" i="527"/>
  <c r="T114" i="527" s="1"/>
  <c r="W114" i="527" s="1"/>
  <c r="X114" i="527" s="1"/>
  <c r="X117" i="527"/>
  <c r="Q118" i="527"/>
  <c r="T118" i="527" s="1"/>
  <c r="W118" i="527" s="1"/>
  <c r="X118" i="527" s="1"/>
  <c r="X121" i="527"/>
  <c r="Q122" i="527"/>
  <c r="T122" i="527" s="1"/>
  <c r="W122" i="527" s="1"/>
  <c r="X122" i="527" s="1"/>
  <c r="X125" i="527"/>
  <c r="Q126" i="527"/>
  <c r="T126" i="527" s="1"/>
  <c r="W126" i="527" s="1"/>
  <c r="X126" i="527" s="1"/>
  <c r="X129" i="527"/>
  <c r="Q130" i="527"/>
  <c r="T130" i="527" s="1"/>
  <c r="W130" i="527" s="1"/>
  <c r="X130" i="527" s="1"/>
  <c r="X133" i="527"/>
  <c r="Q134" i="527"/>
  <c r="T134" i="527" s="1"/>
  <c r="W134" i="527" s="1"/>
  <c r="X134" i="527" s="1"/>
  <c r="X137" i="527"/>
  <c r="Q138" i="527"/>
  <c r="T138" i="527" s="1"/>
  <c r="W138" i="527" s="1"/>
  <c r="X138" i="527" s="1"/>
  <c r="X141" i="527"/>
  <c r="Q142" i="527"/>
  <c r="T142" i="527" s="1"/>
  <c r="X145" i="527"/>
  <c r="Q146" i="527"/>
  <c r="T146" i="527" s="1"/>
  <c r="W146" i="527" s="1"/>
  <c r="X146" i="527" s="1"/>
  <c r="X149" i="527"/>
  <c r="Q23" i="528"/>
  <c r="T23" i="528" s="1"/>
  <c r="W23" i="528" s="1"/>
  <c r="X23" i="528" s="1"/>
  <c r="Q49" i="528"/>
  <c r="T49" i="528" s="1"/>
  <c r="W49" i="528" s="1"/>
  <c r="X49" i="528" s="1"/>
  <c r="Q22" i="528"/>
  <c r="T22" i="528" s="1"/>
  <c r="W22" i="528" s="1"/>
  <c r="X22" i="528" s="1"/>
  <c r="Q24" i="528"/>
  <c r="T24" i="528" s="1"/>
  <c r="Q25" i="528"/>
  <c r="T25" i="528" s="1"/>
  <c r="W25" i="528" s="1"/>
  <c r="X25" i="528" s="1"/>
  <c r="Q27" i="528"/>
  <c r="T27" i="528" s="1"/>
  <c r="W27" i="528" s="1"/>
  <c r="X27" i="528" s="1"/>
  <c r="Q30" i="528"/>
  <c r="T30" i="528" s="1"/>
  <c r="W30" i="528" s="1"/>
  <c r="X30" i="528" s="1"/>
  <c r="Q32" i="528"/>
  <c r="T32" i="528" s="1"/>
  <c r="Q33" i="528"/>
  <c r="T33" i="528" s="1"/>
  <c r="W33" i="528" s="1"/>
  <c r="X33" i="528" s="1"/>
  <c r="Q35" i="528"/>
  <c r="T35" i="528" s="1"/>
  <c r="W35" i="528" s="1"/>
  <c r="X35" i="528" s="1"/>
  <c r="Q38" i="528"/>
  <c r="T38" i="528" s="1"/>
  <c r="W38" i="528" s="1"/>
  <c r="X38" i="528" s="1"/>
  <c r="Q40" i="528"/>
  <c r="T40" i="528" s="1"/>
  <c r="Q41" i="528"/>
  <c r="T41" i="528" s="1"/>
  <c r="W41" i="528" s="1"/>
  <c r="X41" i="528" s="1"/>
  <c r="Q43" i="528"/>
  <c r="T43" i="528" s="1"/>
  <c r="W43" i="528" s="1"/>
  <c r="X43" i="528" s="1"/>
  <c r="Q46" i="528"/>
  <c r="T46" i="528" s="1"/>
  <c r="W46" i="528" s="1"/>
  <c r="X46" i="528" s="1"/>
  <c r="Q48" i="528"/>
  <c r="T48" i="528" s="1"/>
  <c r="Q51" i="528"/>
  <c r="T51" i="528" s="1"/>
  <c r="W51" i="528" s="1"/>
  <c r="X51" i="528" s="1"/>
  <c r="Q54" i="528"/>
  <c r="T54" i="528" s="1"/>
  <c r="W54" i="528" s="1"/>
  <c r="X54" i="528" s="1"/>
  <c r="Q56" i="528"/>
  <c r="T56" i="528" s="1"/>
  <c r="Q57" i="528"/>
  <c r="T57" i="528" s="1"/>
  <c r="W57" i="528" s="1"/>
  <c r="X57" i="528" s="1"/>
  <c r="Q59" i="528"/>
  <c r="T59" i="528" s="1"/>
  <c r="W59" i="528" s="1"/>
  <c r="X59" i="528" s="1"/>
  <c r="Q62" i="528"/>
  <c r="T62" i="528" s="1"/>
  <c r="W62" i="528" s="1"/>
  <c r="X62" i="528" s="1"/>
  <c r="Q64" i="528"/>
  <c r="T64" i="528" s="1"/>
  <c r="Q65" i="528"/>
  <c r="T65" i="528" s="1"/>
  <c r="W65" i="528" s="1"/>
  <c r="X65" i="528" s="1"/>
  <c r="Q67" i="528"/>
  <c r="T67" i="528" s="1"/>
  <c r="W67" i="528" s="1"/>
  <c r="X67" i="528" s="1"/>
  <c r="Q70" i="528"/>
  <c r="T70" i="528" s="1"/>
  <c r="W70" i="528" s="1"/>
  <c r="X70" i="528" s="1"/>
  <c r="Q72" i="528"/>
  <c r="T72" i="528" s="1"/>
  <c r="Q73" i="528"/>
  <c r="T73" i="528" s="1"/>
  <c r="W73" i="528" s="1"/>
  <c r="X73" i="528" s="1"/>
  <c r="Q75" i="528"/>
  <c r="T75" i="528" s="1"/>
  <c r="W75" i="528" s="1"/>
  <c r="X75" i="528" s="1"/>
  <c r="Q78" i="528"/>
  <c r="T78" i="528" s="1"/>
  <c r="W78" i="528" s="1"/>
  <c r="X78" i="528" s="1"/>
  <c r="Q80" i="528"/>
  <c r="T80" i="528" s="1"/>
  <c r="Q81" i="528"/>
  <c r="T81" i="528" s="1"/>
  <c r="W81" i="528" s="1"/>
  <c r="X81" i="528" s="1"/>
  <c r="Q83" i="528"/>
  <c r="T83" i="528" s="1"/>
  <c r="W83" i="528" s="1"/>
  <c r="X83" i="528" s="1"/>
  <c r="Q89" i="528"/>
  <c r="T89" i="528" s="1"/>
  <c r="Q93" i="528"/>
  <c r="T93" i="528" s="1"/>
  <c r="Q97" i="528"/>
  <c r="T97" i="528" s="1"/>
  <c r="Q101" i="528"/>
  <c r="T101" i="528" s="1"/>
  <c r="Q105" i="528"/>
  <c r="T105" i="528" s="1"/>
  <c r="Q109" i="528"/>
  <c r="T109" i="528" s="1"/>
  <c r="Q113" i="528"/>
  <c r="T113" i="528" s="1"/>
  <c r="Q117" i="528"/>
  <c r="T117" i="528" s="1"/>
  <c r="Q121" i="528"/>
  <c r="T121" i="528" s="1"/>
  <c r="Q125" i="528"/>
  <c r="T125" i="528" s="1"/>
  <c r="Q129" i="528"/>
  <c r="T129" i="528" s="1"/>
  <c r="Q133" i="528"/>
  <c r="T133" i="528" s="1"/>
  <c r="Q137" i="528"/>
  <c r="T137" i="528" s="1"/>
  <c r="Q141" i="528"/>
  <c r="T141" i="528" s="1"/>
  <c r="Q145" i="528"/>
  <c r="T145" i="528" s="1"/>
  <c r="Q149" i="528"/>
  <c r="T149" i="528" s="1"/>
  <c r="W21" i="529"/>
  <c r="X21" i="529" s="1"/>
  <c r="AC21" i="529" s="1"/>
  <c r="AA22" i="529"/>
  <c r="Q24" i="529"/>
  <c r="T24" i="529" s="1"/>
  <c r="W24" i="529" s="1"/>
  <c r="X24" i="529" s="1"/>
  <c r="W27" i="529"/>
  <c r="X27" i="529" s="1"/>
  <c r="W29" i="529"/>
  <c r="X29" i="529" s="1"/>
  <c r="Q32" i="529"/>
  <c r="T32" i="529" s="1"/>
  <c r="W32" i="529" s="1"/>
  <c r="X32" i="529" s="1"/>
  <c r="W35" i="529"/>
  <c r="X35" i="529" s="1"/>
  <c r="W37" i="529"/>
  <c r="X37" i="529" s="1"/>
  <c r="Q40" i="529"/>
  <c r="T40" i="529" s="1"/>
  <c r="W40" i="529" s="1"/>
  <c r="X40" i="529" s="1"/>
  <c r="W43" i="529"/>
  <c r="X43" i="529" s="1"/>
  <c r="W45" i="529"/>
  <c r="X45" i="529" s="1"/>
  <c r="Q48" i="529"/>
  <c r="T48" i="529" s="1"/>
  <c r="W48" i="529" s="1"/>
  <c r="X48" i="529" s="1"/>
  <c r="W51" i="529"/>
  <c r="X51" i="529" s="1"/>
  <c r="W53" i="529"/>
  <c r="X53" i="529" s="1"/>
  <c r="Q56" i="529"/>
  <c r="T56" i="529" s="1"/>
  <c r="W56" i="529" s="1"/>
  <c r="X56" i="529" s="1"/>
  <c r="W59" i="529"/>
  <c r="X59" i="529" s="1"/>
  <c r="W61" i="529"/>
  <c r="X61" i="529" s="1"/>
  <c r="Q64" i="529"/>
  <c r="T64" i="529" s="1"/>
  <c r="W64" i="529" s="1"/>
  <c r="X64" i="529" s="1"/>
  <c r="W67" i="529"/>
  <c r="X67" i="529" s="1"/>
  <c r="W69" i="529"/>
  <c r="X69" i="529" s="1"/>
  <c r="Q72" i="529"/>
  <c r="T72" i="529" s="1"/>
  <c r="W72" i="529" s="1"/>
  <c r="X72" i="529" s="1"/>
  <c r="W75" i="529"/>
  <c r="X75" i="529" s="1"/>
  <c r="W77" i="529"/>
  <c r="X77" i="529" s="1"/>
  <c r="Q80" i="529"/>
  <c r="T80" i="529" s="1"/>
  <c r="W80" i="529" s="1"/>
  <c r="X80" i="529" s="1"/>
  <c r="W83" i="529"/>
  <c r="X83" i="529" s="1"/>
  <c r="Q86" i="529"/>
  <c r="T86" i="529" s="1"/>
  <c r="Q90" i="529"/>
  <c r="T90" i="529" s="1"/>
  <c r="W90" i="529" s="1"/>
  <c r="X90" i="529" s="1"/>
  <c r="Q94" i="529"/>
  <c r="T94" i="529" s="1"/>
  <c r="Q98" i="529"/>
  <c r="T98" i="529" s="1"/>
  <c r="W98" i="529" s="1"/>
  <c r="X98" i="529" s="1"/>
  <c r="Q102" i="529"/>
  <c r="T102" i="529" s="1"/>
  <c r="W102" i="529" s="1"/>
  <c r="X102" i="529" s="1"/>
  <c r="Q106" i="529"/>
  <c r="T106" i="529" s="1"/>
  <c r="W106" i="529" s="1"/>
  <c r="X106" i="529" s="1"/>
  <c r="Q110" i="529"/>
  <c r="T110" i="529" s="1"/>
  <c r="W110" i="529" s="1"/>
  <c r="X110" i="529" s="1"/>
  <c r="Q114" i="529"/>
  <c r="T114" i="529" s="1"/>
  <c r="W114" i="529" s="1"/>
  <c r="X114" i="529" s="1"/>
  <c r="Q118" i="529"/>
  <c r="T118" i="529" s="1"/>
  <c r="W118" i="529" s="1"/>
  <c r="X118" i="529" s="1"/>
  <c r="Q122" i="529"/>
  <c r="T122" i="529" s="1"/>
  <c r="W122" i="529" s="1"/>
  <c r="X122" i="529" s="1"/>
  <c r="Q126" i="529"/>
  <c r="T126" i="529" s="1"/>
  <c r="W126" i="529" s="1"/>
  <c r="X126" i="529" s="1"/>
  <c r="Q130" i="529"/>
  <c r="T130" i="529" s="1"/>
  <c r="W130" i="529" s="1"/>
  <c r="X130" i="529" s="1"/>
  <c r="Q134" i="529"/>
  <c r="T134" i="529" s="1"/>
  <c r="W134" i="529" s="1"/>
  <c r="X134" i="529" s="1"/>
  <c r="Q138" i="529"/>
  <c r="T138" i="529" s="1"/>
  <c r="W138" i="529" s="1"/>
  <c r="X138" i="529" s="1"/>
  <c r="Q142" i="529"/>
  <c r="T142" i="529" s="1"/>
  <c r="W142" i="529" s="1"/>
  <c r="X142" i="529" s="1"/>
  <c r="Q146" i="529"/>
  <c r="T146" i="529" s="1"/>
  <c r="W146" i="529" s="1"/>
  <c r="X146" i="529" s="1"/>
  <c r="Q147" i="530"/>
  <c r="T147" i="530" s="1"/>
  <c r="W147" i="530" s="1"/>
  <c r="Q143" i="530"/>
  <c r="T143" i="530" s="1"/>
  <c r="W143" i="530" s="1"/>
  <c r="Q139" i="530"/>
  <c r="T139" i="530" s="1"/>
  <c r="W139" i="530" s="1"/>
  <c r="Q135" i="530"/>
  <c r="T135" i="530" s="1"/>
  <c r="W135" i="530" s="1"/>
  <c r="Q131" i="530"/>
  <c r="T131" i="530" s="1"/>
  <c r="W131" i="530" s="1"/>
  <c r="Q127" i="530"/>
  <c r="T127" i="530" s="1"/>
  <c r="W127" i="530" s="1"/>
  <c r="Q123" i="530"/>
  <c r="T123" i="530" s="1"/>
  <c r="W123" i="530" s="1"/>
  <c r="Q119" i="530"/>
  <c r="T119" i="530" s="1"/>
  <c r="W119" i="530" s="1"/>
  <c r="Q115" i="530"/>
  <c r="T115" i="530" s="1"/>
  <c r="W115" i="530" s="1"/>
  <c r="Q111" i="530"/>
  <c r="T111" i="530" s="1"/>
  <c r="W111" i="530" s="1"/>
  <c r="Q107" i="530"/>
  <c r="T107" i="530" s="1"/>
  <c r="W107" i="530" s="1"/>
  <c r="Q103" i="530"/>
  <c r="T103" i="530" s="1"/>
  <c r="W103" i="530" s="1"/>
  <c r="Q99" i="530"/>
  <c r="T99" i="530" s="1"/>
  <c r="W99" i="530" s="1"/>
  <c r="Q95" i="530"/>
  <c r="T95" i="530" s="1"/>
  <c r="W95" i="530" s="1"/>
  <c r="Q51" i="530"/>
  <c r="T51" i="530" s="1"/>
  <c r="W51" i="530" s="1"/>
  <c r="X51" i="530" s="1"/>
  <c r="Q47" i="530"/>
  <c r="T47" i="530" s="1"/>
  <c r="W47" i="530" s="1"/>
  <c r="X47" i="530" s="1"/>
  <c r="Q43" i="530"/>
  <c r="T43" i="530" s="1"/>
  <c r="W43" i="530" s="1"/>
  <c r="X43" i="530" s="1"/>
  <c r="Q39" i="530"/>
  <c r="T39" i="530" s="1"/>
  <c r="W39" i="530" s="1"/>
  <c r="X39" i="530" s="1"/>
  <c r="Q148" i="530"/>
  <c r="T148" i="530" s="1"/>
  <c r="W148" i="530" s="1"/>
  <c r="X148" i="530" s="1"/>
  <c r="Q144" i="530"/>
  <c r="T144" i="530" s="1"/>
  <c r="Q140" i="530"/>
  <c r="T140" i="530" s="1"/>
  <c r="Q136" i="530"/>
  <c r="T136" i="530" s="1"/>
  <c r="Q132" i="530"/>
  <c r="T132" i="530" s="1"/>
  <c r="Q128" i="530"/>
  <c r="T128" i="530" s="1"/>
  <c r="Q124" i="530"/>
  <c r="T124" i="530" s="1"/>
  <c r="Q120" i="530"/>
  <c r="T120" i="530" s="1"/>
  <c r="Q116" i="530"/>
  <c r="T116" i="530" s="1"/>
  <c r="Q112" i="530"/>
  <c r="T112" i="530" s="1"/>
  <c r="Q108" i="530"/>
  <c r="T108" i="530" s="1"/>
  <c r="Q104" i="530"/>
  <c r="T104" i="530" s="1"/>
  <c r="Q100" i="530"/>
  <c r="T100" i="530" s="1"/>
  <c r="Q96" i="530"/>
  <c r="T96" i="530" s="1"/>
  <c r="Q149" i="530"/>
  <c r="T149" i="530" s="1"/>
  <c r="Q145" i="530"/>
  <c r="T145" i="530" s="1"/>
  <c r="Q141" i="530"/>
  <c r="T141" i="530" s="1"/>
  <c r="Q137" i="530"/>
  <c r="T137" i="530" s="1"/>
  <c r="Q133" i="530"/>
  <c r="T133" i="530" s="1"/>
  <c r="Q129" i="530"/>
  <c r="T129" i="530" s="1"/>
  <c r="Q125" i="530"/>
  <c r="T125" i="530" s="1"/>
  <c r="Q121" i="530"/>
  <c r="T121" i="530" s="1"/>
  <c r="Q117" i="530"/>
  <c r="T117" i="530" s="1"/>
  <c r="Q113" i="530"/>
  <c r="T113" i="530" s="1"/>
  <c r="Q109" i="530"/>
  <c r="T109" i="530" s="1"/>
  <c r="Q105" i="530"/>
  <c r="T105" i="530" s="1"/>
  <c r="Q101" i="530"/>
  <c r="T101" i="530" s="1"/>
  <c r="Q97" i="530"/>
  <c r="T97" i="530" s="1"/>
  <c r="Q22" i="530"/>
  <c r="T22" i="530" s="1"/>
  <c r="W22" i="530" s="1"/>
  <c r="X22" i="530" s="1"/>
  <c r="Q24" i="530"/>
  <c r="T24" i="530" s="1"/>
  <c r="Q25" i="530"/>
  <c r="T25" i="530" s="1"/>
  <c r="W25" i="530" s="1"/>
  <c r="X25" i="530" s="1"/>
  <c r="Q27" i="530"/>
  <c r="T27" i="530" s="1"/>
  <c r="W27" i="530" s="1"/>
  <c r="X27" i="530" s="1"/>
  <c r="Q30" i="530"/>
  <c r="T30" i="530" s="1"/>
  <c r="W30" i="530" s="1"/>
  <c r="X30" i="530" s="1"/>
  <c r="Q32" i="530"/>
  <c r="T32" i="530" s="1"/>
  <c r="Q33" i="530"/>
  <c r="T33" i="530" s="1"/>
  <c r="W33" i="530" s="1"/>
  <c r="X33" i="530" s="1"/>
  <c r="Q35" i="530"/>
  <c r="T35" i="530" s="1"/>
  <c r="W35" i="530" s="1"/>
  <c r="X35" i="530" s="1"/>
  <c r="Q38" i="530"/>
  <c r="T38" i="530" s="1"/>
  <c r="Q40" i="530"/>
  <c r="T40" i="530" s="1"/>
  <c r="Q41" i="530"/>
  <c r="T41" i="530" s="1"/>
  <c r="W41" i="530" s="1"/>
  <c r="X41" i="530" s="1"/>
  <c r="Q46" i="530"/>
  <c r="T46" i="530" s="1"/>
  <c r="Q48" i="530"/>
  <c r="T48" i="530" s="1"/>
  <c r="Q49" i="530"/>
  <c r="T49" i="530" s="1"/>
  <c r="W49" i="530" s="1"/>
  <c r="X49" i="530" s="1"/>
  <c r="Q54" i="530"/>
  <c r="T54" i="530" s="1"/>
  <c r="Q56" i="530"/>
  <c r="T56" i="530" s="1"/>
  <c r="Q57" i="530"/>
  <c r="T57" i="530" s="1"/>
  <c r="W57" i="530" s="1"/>
  <c r="X57" i="530" s="1"/>
  <c r="Q59" i="530"/>
  <c r="T59" i="530" s="1"/>
  <c r="W59" i="530" s="1"/>
  <c r="X59" i="530" s="1"/>
  <c r="Q62" i="530"/>
  <c r="T62" i="530" s="1"/>
  <c r="W62" i="530" s="1"/>
  <c r="X62" i="530" s="1"/>
  <c r="Q64" i="530"/>
  <c r="T64" i="530" s="1"/>
  <c r="Q65" i="530"/>
  <c r="T65" i="530" s="1"/>
  <c r="W65" i="530" s="1"/>
  <c r="X65" i="530" s="1"/>
  <c r="Q67" i="530"/>
  <c r="T67" i="530" s="1"/>
  <c r="W67" i="530" s="1"/>
  <c r="X67" i="530" s="1"/>
  <c r="Q70" i="530"/>
  <c r="T70" i="530" s="1"/>
  <c r="W70" i="530" s="1"/>
  <c r="X70" i="530" s="1"/>
  <c r="Q72" i="530"/>
  <c r="T72" i="530" s="1"/>
  <c r="Q73" i="530"/>
  <c r="T73" i="530" s="1"/>
  <c r="W73" i="530" s="1"/>
  <c r="X73" i="530" s="1"/>
  <c r="Q75" i="530"/>
  <c r="T75" i="530" s="1"/>
  <c r="W75" i="530" s="1"/>
  <c r="X75" i="530" s="1"/>
  <c r="Q78" i="530"/>
  <c r="T78" i="530" s="1"/>
  <c r="W78" i="530" s="1"/>
  <c r="X78" i="530" s="1"/>
  <c r="Q80" i="530"/>
  <c r="T80" i="530" s="1"/>
  <c r="Q81" i="530"/>
  <c r="T81" i="530" s="1"/>
  <c r="W81" i="530" s="1"/>
  <c r="X81" i="530" s="1"/>
  <c r="Q83" i="530"/>
  <c r="T83" i="530" s="1"/>
  <c r="W83" i="530" s="1"/>
  <c r="X83" i="530" s="1"/>
  <c r="Q89" i="530"/>
  <c r="T89" i="530" s="1"/>
  <c r="Q94" i="530"/>
  <c r="T94" i="530" s="1"/>
  <c r="X95" i="530"/>
  <c r="Q98" i="530"/>
  <c r="T98" i="530" s="1"/>
  <c r="X99" i="530"/>
  <c r="Q102" i="530"/>
  <c r="T102" i="530" s="1"/>
  <c r="X103" i="530"/>
  <c r="Q106" i="530"/>
  <c r="T106" i="530" s="1"/>
  <c r="X107" i="530"/>
  <c r="Q110" i="530"/>
  <c r="T110" i="530" s="1"/>
  <c r="X111" i="530"/>
  <c r="Q114" i="530"/>
  <c r="T114" i="530" s="1"/>
  <c r="X115" i="530"/>
  <c r="Q118" i="530"/>
  <c r="T118" i="530" s="1"/>
  <c r="X119" i="530"/>
  <c r="Q122" i="530"/>
  <c r="T122" i="530" s="1"/>
  <c r="X123" i="530"/>
  <c r="Q126" i="530"/>
  <c r="T126" i="530" s="1"/>
  <c r="X127" i="530"/>
  <c r="Q130" i="530"/>
  <c r="T130" i="530" s="1"/>
  <c r="X131" i="530"/>
  <c r="Q134" i="530"/>
  <c r="T134" i="530" s="1"/>
  <c r="X135" i="530"/>
  <c r="Q138" i="530"/>
  <c r="T138" i="530" s="1"/>
  <c r="X139" i="530"/>
  <c r="Q142" i="530"/>
  <c r="T142" i="530" s="1"/>
  <c r="X143" i="530"/>
  <c r="Q146" i="530"/>
  <c r="T146" i="530" s="1"/>
  <c r="X147" i="530"/>
  <c r="X74" i="531"/>
  <c r="Z85" i="531"/>
  <c r="J165" i="531"/>
  <c r="R30" i="532"/>
  <c r="U30" i="532" s="1"/>
  <c r="Q35" i="532"/>
  <c r="T35" i="532" s="1"/>
  <c r="W35" i="532" s="1"/>
  <c r="R46" i="532"/>
  <c r="U46" i="532" s="1"/>
  <c r="Q51" i="532"/>
  <c r="T51" i="532" s="1"/>
  <c r="W51" i="532" s="1"/>
  <c r="R62" i="532"/>
  <c r="U62" i="532" s="1"/>
  <c r="Q67" i="532"/>
  <c r="T67" i="532" s="1"/>
  <c r="W67" i="532" s="1"/>
  <c r="R20" i="526"/>
  <c r="U20" i="526" s="1"/>
  <c r="R24" i="526"/>
  <c r="U24" i="526" s="1"/>
  <c r="R28" i="526"/>
  <c r="U28" i="526" s="1"/>
  <c r="R32" i="526"/>
  <c r="U32" i="526" s="1"/>
  <c r="R36" i="526"/>
  <c r="U36" i="526" s="1"/>
  <c r="R40" i="526"/>
  <c r="U40" i="526" s="1"/>
  <c r="R44" i="526"/>
  <c r="U44" i="526" s="1"/>
  <c r="R48" i="526"/>
  <c r="U48" i="526" s="1"/>
  <c r="R52" i="526"/>
  <c r="U52" i="526" s="1"/>
  <c r="R56" i="526"/>
  <c r="U56" i="526" s="1"/>
  <c r="R60" i="526"/>
  <c r="U60" i="526" s="1"/>
  <c r="R64" i="526"/>
  <c r="U64" i="526" s="1"/>
  <c r="R68" i="526"/>
  <c r="U68" i="526" s="1"/>
  <c r="R72" i="526"/>
  <c r="U72" i="526" s="1"/>
  <c r="R76" i="526"/>
  <c r="U76" i="526" s="1"/>
  <c r="R80" i="526"/>
  <c r="U80" i="526" s="1"/>
  <c r="R84" i="526"/>
  <c r="U84" i="526" s="1"/>
  <c r="R85" i="526"/>
  <c r="U85" i="526" s="1"/>
  <c r="R86" i="526"/>
  <c r="U86" i="526" s="1"/>
  <c r="R87" i="526"/>
  <c r="U87" i="526" s="1"/>
  <c r="R88" i="526"/>
  <c r="U88" i="526" s="1"/>
  <c r="R89" i="526"/>
  <c r="U89" i="526" s="1"/>
  <c r="R90" i="526"/>
  <c r="U90" i="526" s="1"/>
  <c r="R91" i="526"/>
  <c r="U91" i="526" s="1"/>
  <c r="R92" i="526"/>
  <c r="U92" i="526" s="1"/>
  <c r="R93" i="526"/>
  <c r="U93" i="526" s="1"/>
  <c r="R94" i="526"/>
  <c r="U94" i="526" s="1"/>
  <c r="R95" i="526"/>
  <c r="U95" i="526" s="1"/>
  <c r="R96" i="526"/>
  <c r="U96" i="526" s="1"/>
  <c r="R97" i="526"/>
  <c r="U97" i="526" s="1"/>
  <c r="R98" i="526"/>
  <c r="U98" i="526" s="1"/>
  <c r="W98" i="526" s="1"/>
  <c r="R99" i="526"/>
  <c r="U99" i="526" s="1"/>
  <c r="R100" i="526"/>
  <c r="U100" i="526" s="1"/>
  <c r="R101" i="526"/>
  <c r="U101" i="526" s="1"/>
  <c r="R102" i="526"/>
  <c r="U102" i="526" s="1"/>
  <c r="R103" i="526"/>
  <c r="U103" i="526" s="1"/>
  <c r="R104" i="526"/>
  <c r="U104" i="526" s="1"/>
  <c r="R105" i="526"/>
  <c r="U105" i="526" s="1"/>
  <c r="R106" i="526"/>
  <c r="U106" i="526" s="1"/>
  <c r="R107" i="526"/>
  <c r="U107" i="526" s="1"/>
  <c r="R108" i="526"/>
  <c r="U108" i="526" s="1"/>
  <c r="R109" i="526"/>
  <c r="U109" i="526" s="1"/>
  <c r="R110" i="526"/>
  <c r="U110" i="526" s="1"/>
  <c r="R111" i="526"/>
  <c r="U111" i="526" s="1"/>
  <c r="R112" i="526"/>
  <c r="U112" i="526" s="1"/>
  <c r="R113" i="526"/>
  <c r="U113" i="526" s="1"/>
  <c r="R114" i="526"/>
  <c r="U114" i="526" s="1"/>
  <c r="W114" i="526" s="1"/>
  <c r="R115" i="526"/>
  <c r="U115" i="526" s="1"/>
  <c r="R116" i="526"/>
  <c r="U116" i="526" s="1"/>
  <c r="R117" i="526"/>
  <c r="U117" i="526" s="1"/>
  <c r="R118" i="526"/>
  <c r="U118" i="526" s="1"/>
  <c r="R119" i="526"/>
  <c r="U119" i="526" s="1"/>
  <c r="R120" i="526"/>
  <c r="U120" i="526" s="1"/>
  <c r="R121" i="526"/>
  <c r="U121" i="526" s="1"/>
  <c r="R122" i="526"/>
  <c r="U122" i="526" s="1"/>
  <c r="W122" i="526" s="1"/>
  <c r="R123" i="526"/>
  <c r="U123" i="526" s="1"/>
  <c r="R124" i="526"/>
  <c r="U124" i="526" s="1"/>
  <c r="R125" i="526"/>
  <c r="U125" i="526" s="1"/>
  <c r="R126" i="526"/>
  <c r="U126" i="526" s="1"/>
  <c r="R127" i="526"/>
  <c r="U127" i="526" s="1"/>
  <c r="R128" i="526"/>
  <c r="U128" i="526" s="1"/>
  <c r="R129" i="526"/>
  <c r="U129" i="526" s="1"/>
  <c r="R130" i="526"/>
  <c r="U130" i="526" s="1"/>
  <c r="R131" i="526"/>
  <c r="U131" i="526" s="1"/>
  <c r="R132" i="526"/>
  <c r="U132" i="526" s="1"/>
  <c r="R133" i="526"/>
  <c r="U133" i="526" s="1"/>
  <c r="R134" i="526"/>
  <c r="U134" i="526" s="1"/>
  <c r="W134" i="526" s="1"/>
  <c r="R135" i="526"/>
  <c r="U135" i="526" s="1"/>
  <c r="R136" i="526"/>
  <c r="U136" i="526" s="1"/>
  <c r="R137" i="526"/>
  <c r="U137" i="526" s="1"/>
  <c r="R138" i="526"/>
  <c r="U138" i="526" s="1"/>
  <c r="R139" i="526"/>
  <c r="U139" i="526" s="1"/>
  <c r="R140" i="526"/>
  <c r="U140" i="526" s="1"/>
  <c r="R141" i="526"/>
  <c r="U141" i="526" s="1"/>
  <c r="R142" i="526"/>
  <c r="U142" i="526" s="1"/>
  <c r="W142" i="526" s="1"/>
  <c r="R143" i="526"/>
  <c r="U143" i="526" s="1"/>
  <c r="R144" i="526"/>
  <c r="U144" i="526" s="1"/>
  <c r="R145" i="526"/>
  <c r="U145" i="526" s="1"/>
  <c r="R146" i="526"/>
  <c r="U146" i="526" s="1"/>
  <c r="R147" i="526"/>
  <c r="U147" i="526" s="1"/>
  <c r="R148" i="526"/>
  <c r="U148" i="526" s="1"/>
  <c r="R149" i="526"/>
  <c r="U149" i="526" s="1"/>
  <c r="O20" i="527"/>
  <c r="R22" i="527"/>
  <c r="U22" i="527" s="1"/>
  <c r="R26" i="527"/>
  <c r="U26" i="527" s="1"/>
  <c r="R30" i="527"/>
  <c r="U30" i="527" s="1"/>
  <c r="R34" i="527"/>
  <c r="U34" i="527" s="1"/>
  <c r="R38" i="527"/>
  <c r="U38" i="527" s="1"/>
  <c r="R42" i="527"/>
  <c r="U42" i="527" s="1"/>
  <c r="R46" i="527"/>
  <c r="U46" i="527" s="1"/>
  <c r="R50" i="527"/>
  <c r="U50" i="527" s="1"/>
  <c r="R54" i="527"/>
  <c r="U54" i="527" s="1"/>
  <c r="R58" i="527"/>
  <c r="U58" i="527" s="1"/>
  <c r="R62" i="527"/>
  <c r="U62" i="527" s="1"/>
  <c r="R66" i="527"/>
  <c r="U66" i="527" s="1"/>
  <c r="R70" i="527"/>
  <c r="U70" i="527" s="1"/>
  <c r="R74" i="527"/>
  <c r="U74" i="527" s="1"/>
  <c r="R78" i="527"/>
  <c r="U78" i="527" s="1"/>
  <c r="R82" i="527"/>
  <c r="U82" i="527" s="1"/>
  <c r="R20" i="528"/>
  <c r="U20" i="528" s="1"/>
  <c r="R24" i="528"/>
  <c r="U24" i="528" s="1"/>
  <c r="R28" i="528"/>
  <c r="U28" i="528" s="1"/>
  <c r="R32" i="528"/>
  <c r="U32" i="528" s="1"/>
  <c r="R36" i="528"/>
  <c r="U36" i="528" s="1"/>
  <c r="R40" i="528"/>
  <c r="U40" i="528" s="1"/>
  <c r="R44" i="528"/>
  <c r="U44" i="528" s="1"/>
  <c r="R48" i="528"/>
  <c r="U48" i="528" s="1"/>
  <c r="R52" i="528"/>
  <c r="U52" i="528" s="1"/>
  <c r="R56" i="528"/>
  <c r="U56" i="528" s="1"/>
  <c r="R60" i="528"/>
  <c r="U60" i="528" s="1"/>
  <c r="R64" i="528"/>
  <c r="U64" i="528" s="1"/>
  <c r="R68" i="528"/>
  <c r="U68" i="528" s="1"/>
  <c r="R72" i="528"/>
  <c r="U72" i="528" s="1"/>
  <c r="R76" i="528"/>
  <c r="U76" i="528" s="1"/>
  <c r="R80" i="528"/>
  <c r="U80" i="528" s="1"/>
  <c r="R84" i="528"/>
  <c r="U84" i="528" s="1"/>
  <c r="R85" i="528"/>
  <c r="U85" i="528" s="1"/>
  <c r="R86" i="528"/>
  <c r="U86" i="528" s="1"/>
  <c r="R87" i="528"/>
  <c r="U87" i="528" s="1"/>
  <c r="R88" i="528"/>
  <c r="U88" i="528" s="1"/>
  <c r="R89" i="528"/>
  <c r="U89" i="528" s="1"/>
  <c r="R90" i="528"/>
  <c r="U90" i="528" s="1"/>
  <c r="R91" i="528"/>
  <c r="U91" i="528" s="1"/>
  <c r="R92" i="528"/>
  <c r="U92" i="528" s="1"/>
  <c r="R93" i="528"/>
  <c r="U93" i="528" s="1"/>
  <c r="R94" i="528"/>
  <c r="U94" i="528" s="1"/>
  <c r="R95" i="528"/>
  <c r="U95" i="528" s="1"/>
  <c r="R96" i="528"/>
  <c r="U96" i="528" s="1"/>
  <c r="R97" i="528"/>
  <c r="U97" i="528" s="1"/>
  <c r="R98" i="528"/>
  <c r="U98" i="528" s="1"/>
  <c r="R99" i="528"/>
  <c r="U99" i="528" s="1"/>
  <c r="R100" i="528"/>
  <c r="U100" i="528" s="1"/>
  <c r="R101" i="528"/>
  <c r="U101" i="528" s="1"/>
  <c r="R102" i="528"/>
  <c r="U102" i="528" s="1"/>
  <c r="R103" i="528"/>
  <c r="U103" i="528" s="1"/>
  <c r="R104" i="528"/>
  <c r="U104" i="528" s="1"/>
  <c r="W104" i="528" s="1"/>
  <c r="R105" i="528"/>
  <c r="U105" i="528" s="1"/>
  <c r="R106" i="528"/>
  <c r="U106" i="528" s="1"/>
  <c r="R107" i="528"/>
  <c r="U107" i="528" s="1"/>
  <c r="R108" i="528"/>
  <c r="U108" i="528" s="1"/>
  <c r="R109" i="528"/>
  <c r="U109" i="528" s="1"/>
  <c r="R110" i="528"/>
  <c r="U110" i="528" s="1"/>
  <c r="R111" i="528"/>
  <c r="U111" i="528" s="1"/>
  <c r="R112" i="528"/>
  <c r="U112" i="528" s="1"/>
  <c r="W112" i="528" s="1"/>
  <c r="R113" i="528"/>
  <c r="U113" i="528" s="1"/>
  <c r="R114" i="528"/>
  <c r="U114" i="528" s="1"/>
  <c r="R115" i="528"/>
  <c r="U115" i="528" s="1"/>
  <c r="R116" i="528"/>
  <c r="U116" i="528" s="1"/>
  <c r="R117" i="528"/>
  <c r="U117" i="528" s="1"/>
  <c r="R118" i="528"/>
  <c r="U118" i="528" s="1"/>
  <c r="R119" i="528"/>
  <c r="U119" i="528" s="1"/>
  <c r="R120" i="528"/>
  <c r="U120" i="528" s="1"/>
  <c r="R121" i="528"/>
  <c r="U121" i="528" s="1"/>
  <c r="R122" i="528"/>
  <c r="U122" i="528" s="1"/>
  <c r="R123" i="528"/>
  <c r="U123" i="528" s="1"/>
  <c r="R124" i="528"/>
  <c r="U124" i="528" s="1"/>
  <c r="R125" i="528"/>
  <c r="U125" i="528" s="1"/>
  <c r="R126" i="528"/>
  <c r="U126" i="528" s="1"/>
  <c r="R127" i="528"/>
  <c r="U127" i="528" s="1"/>
  <c r="R128" i="528"/>
  <c r="U128" i="528" s="1"/>
  <c r="R129" i="528"/>
  <c r="U129" i="528" s="1"/>
  <c r="R130" i="528"/>
  <c r="U130" i="528" s="1"/>
  <c r="R131" i="528"/>
  <c r="U131" i="528" s="1"/>
  <c r="R132" i="528"/>
  <c r="U132" i="528" s="1"/>
  <c r="R133" i="528"/>
  <c r="U133" i="528" s="1"/>
  <c r="R134" i="528"/>
  <c r="U134" i="528" s="1"/>
  <c r="R135" i="528"/>
  <c r="U135" i="528" s="1"/>
  <c r="R136" i="528"/>
  <c r="U136" i="528" s="1"/>
  <c r="R137" i="528"/>
  <c r="U137" i="528" s="1"/>
  <c r="R138" i="528"/>
  <c r="U138" i="528" s="1"/>
  <c r="R139" i="528"/>
  <c r="U139" i="528" s="1"/>
  <c r="R140" i="528"/>
  <c r="U140" i="528" s="1"/>
  <c r="W140" i="528" s="1"/>
  <c r="R141" i="528"/>
  <c r="U141" i="528" s="1"/>
  <c r="R142" i="528"/>
  <c r="U142" i="528" s="1"/>
  <c r="R143" i="528"/>
  <c r="U143" i="528" s="1"/>
  <c r="R144" i="528"/>
  <c r="U144" i="528" s="1"/>
  <c r="R145" i="528"/>
  <c r="U145" i="528" s="1"/>
  <c r="R146" i="528"/>
  <c r="U146" i="528" s="1"/>
  <c r="W146" i="528" s="1"/>
  <c r="R147" i="528"/>
  <c r="U147" i="528" s="1"/>
  <c r="R148" i="528"/>
  <c r="U148" i="528" s="1"/>
  <c r="W148" i="528" s="1"/>
  <c r="R149" i="528"/>
  <c r="U149" i="528" s="1"/>
  <c r="O20" i="529"/>
  <c r="R22" i="529"/>
  <c r="U22" i="529" s="1"/>
  <c r="W22" i="529" s="1"/>
  <c r="R26" i="529"/>
  <c r="U26" i="529" s="1"/>
  <c r="R30" i="529"/>
  <c r="U30" i="529" s="1"/>
  <c r="R34" i="529"/>
  <c r="U34" i="529" s="1"/>
  <c r="R38" i="529"/>
  <c r="U38" i="529" s="1"/>
  <c r="W38" i="529" s="1"/>
  <c r="R42" i="529"/>
  <c r="U42" i="529" s="1"/>
  <c r="R46" i="529"/>
  <c r="U46" i="529" s="1"/>
  <c r="W46" i="529" s="1"/>
  <c r="R50" i="529"/>
  <c r="U50" i="529" s="1"/>
  <c r="R54" i="529"/>
  <c r="U54" i="529" s="1"/>
  <c r="R58" i="529"/>
  <c r="U58" i="529" s="1"/>
  <c r="R62" i="529"/>
  <c r="U62" i="529" s="1"/>
  <c r="W62" i="529" s="1"/>
  <c r="R66" i="529"/>
  <c r="U66" i="529" s="1"/>
  <c r="R70" i="529"/>
  <c r="U70" i="529" s="1"/>
  <c r="W70" i="529" s="1"/>
  <c r="R74" i="529"/>
  <c r="U74" i="529" s="1"/>
  <c r="R78" i="529"/>
  <c r="U78" i="529" s="1"/>
  <c r="R82" i="529"/>
  <c r="U82" i="529" s="1"/>
  <c r="R20" i="530"/>
  <c r="U20" i="530" s="1"/>
  <c r="R24" i="530"/>
  <c r="U24" i="530" s="1"/>
  <c r="R28" i="530"/>
  <c r="U28" i="530" s="1"/>
  <c r="R32" i="530"/>
  <c r="U32" i="530" s="1"/>
  <c r="R36" i="530"/>
  <c r="U36" i="530" s="1"/>
  <c r="R40" i="530"/>
  <c r="U40" i="530" s="1"/>
  <c r="R44" i="530"/>
  <c r="U44" i="530" s="1"/>
  <c r="R48" i="530"/>
  <c r="U48" i="530" s="1"/>
  <c r="R52" i="530"/>
  <c r="U52" i="530" s="1"/>
  <c r="R56" i="530"/>
  <c r="U56" i="530" s="1"/>
  <c r="R60" i="530"/>
  <c r="U60" i="530" s="1"/>
  <c r="R64" i="530"/>
  <c r="U64" i="530" s="1"/>
  <c r="R68" i="530"/>
  <c r="U68" i="530" s="1"/>
  <c r="R72" i="530"/>
  <c r="U72" i="530" s="1"/>
  <c r="R76" i="530"/>
  <c r="U76" i="530" s="1"/>
  <c r="R80" i="530"/>
  <c r="U80" i="530" s="1"/>
  <c r="R84" i="530"/>
  <c r="U84" i="530" s="1"/>
  <c r="R85" i="530"/>
  <c r="U85" i="530" s="1"/>
  <c r="R86" i="530"/>
  <c r="U86" i="530" s="1"/>
  <c r="R87" i="530"/>
  <c r="U87" i="530" s="1"/>
  <c r="R88" i="530"/>
  <c r="U88" i="530" s="1"/>
  <c r="W88" i="530" s="1"/>
  <c r="R89" i="530"/>
  <c r="U89" i="530" s="1"/>
  <c r="R90" i="530"/>
  <c r="U90" i="530" s="1"/>
  <c r="R91" i="530"/>
  <c r="U91" i="530" s="1"/>
  <c r="R92" i="530"/>
  <c r="U92" i="530" s="1"/>
  <c r="R94" i="530"/>
  <c r="U94" i="530" s="1"/>
  <c r="R98" i="530"/>
  <c r="U98" i="530" s="1"/>
  <c r="R102" i="530"/>
  <c r="U102" i="530" s="1"/>
  <c r="R106" i="530"/>
  <c r="U106" i="530" s="1"/>
  <c r="R110" i="530"/>
  <c r="U110" i="530" s="1"/>
  <c r="R114" i="530"/>
  <c r="U114" i="530" s="1"/>
  <c r="R118" i="530"/>
  <c r="U118" i="530" s="1"/>
  <c r="R122" i="530"/>
  <c r="U122" i="530" s="1"/>
  <c r="R126" i="530"/>
  <c r="U126" i="530" s="1"/>
  <c r="R130" i="530"/>
  <c r="U130" i="530" s="1"/>
  <c r="R134" i="530"/>
  <c r="U134" i="530" s="1"/>
  <c r="R138" i="530"/>
  <c r="U138" i="530" s="1"/>
  <c r="R142" i="530"/>
  <c r="U142" i="530" s="1"/>
  <c r="R146" i="530"/>
  <c r="U146" i="530" s="1"/>
  <c r="M20" i="531"/>
  <c r="Q20" i="531"/>
  <c r="T20" i="531" s="1"/>
  <c r="AA21" i="531"/>
  <c r="R22" i="531"/>
  <c r="U22" i="531" s="1"/>
  <c r="Q24" i="531"/>
  <c r="T24" i="531" s="1"/>
  <c r="R26" i="531"/>
  <c r="U26" i="531" s="1"/>
  <c r="W26" i="531" s="1"/>
  <c r="Q28" i="531"/>
  <c r="T28" i="531" s="1"/>
  <c r="R30" i="531"/>
  <c r="U30" i="531" s="1"/>
  <c r="Q32" i="531"/>
  <c r="T32" i="531" s="1"/>
  <c r="R34" i="531"/>
  <c r="U34" i="531" s="1"/>
  <c r="W34" i="531" s="1"/>
  <c r="Q36" i="531"/>
  <c r="T36" i="531" s="1"/>
  <c r="R38" i="531"/>
  <c r="U38" i="531" s="1"/>
  <c r="Q40" i="531"/>
  <c r="T40" i="531" s="1"/>
  <c r="R42" i="531"/>
  <c r="U42" i="531" s="1"/>
  <c r="W42" i="531" s="1"/>
  <c r="Q44" i="531"/>
  <c r="T44" i="531" s="1"/>
  <c r="R46" i="531"/>
  <c r="U46" i="531" s="1"/>
  <c r="Q48" i="531"/>
  <c r="T48" i="531" s="1"/>
  <c r="R50" i="531"/>
  <c r="U50" i="531" s="1"/>
  <c r="W50" i="531" s="1"/>
  <c r="Q52" i="531"/>
  <c r="T52" i="531" s="1"/>
  <c r="R54" i="531"/>
  <c r="U54" i="531" s="1"/>
  <c r="Q56" i="531"/>
  <c r="T56" i="531" s="1"/>
  <c r="R58" i="531"/>
  <c r="U58" i="531" s="1"/>
  <c r="W58" i="531" s="1"/>
  <c r="Q60" i="531"/>
  <c r="T60" i="531" s="1"/>
  <c r="R62" i="531"/>
  <c r="U62" i="531" s="1"/>
  <c r="Q64" i="531"/>
  <c r="T64" i="531" s="1"/>
  <c r="R66" i="531"/>
  <c r="U66" i="531" s="1"/>
  <c r="W66" i="531" s="1"/>
  <c r="Q68" i="531"/>
  <c r="T68" i="531" s="1"/>
  <c r="R70" i="531"/>
  <c r="U70" i="531" s="1"/>
  <c r="Q72" i="531"/>
  <c r="T72" i="531" s="1"/>
  <c r="R76" i="531"/>
  <c r="U76" i="531" s="1"/>
  <c r="Q81" i="531"/>
  <c r="T81" i="531" s="1"/>
  <c r="R85" i="531"/>
  <c r="U85" i="531" s="1"/>
  <c r="Q31" i="532"/>
  <c r="T31" i="532" s="1"/>
  <c r="W31" i="532" s="1"/>
  <c r="X31" i="532" s="1"/>
  <c r="Q47" i="532"/>
  <c r="T47" i="532" s="1"/>
  <c r="W47" i="532" s="1"/>
  <c r="X47" i="532" s="1"/>
  <c r="Q63" i="532"/>
  <c r="T63" i="532" s="1"/>
  <c r="W63" i="532" s="1"/>
  <c r="X63" i="532" s="1"/>
  <c r="Q79" i="532"/>
  <c r="T79" i="532" s="1"/>
  <c r="W79" i="532" s="1"/>
  <c r="X79" i="532" s="1"/>
  <c r="AA21" i="533"/>
  <c r="R93" i="530"/>
  <c r="U93" i="530" s="1"/>
  <c r="R97" i="530"/>
  <c r="U97" i="530" s="1"/>
  <c r="R101" i="530"/>
  <c r="U101" i="530" s="1"/>
  <c r="R105" i="530"/>
  <c r="U105" i="530" s="1"/>
  <c r="R109" i="530"/>
  <c r="U109" i="530" s="1"/>
  <c r="R113" i="530"/>
  <c r="U113" i="530" s="1"/>
  <c r="R117" i="530"/>
  <c r="U117" i="530" s="1"/>
  <c r="R121" i="530"/>
  <c r="U121" i="530" s="1"/>
  <c r="R125" i="530"/>
  <c r="U125" i="530" s="1"/>
  <c r="R129" i="530"/>
  <c r="U129" i="530" s="1"/>
  <c r="R133" i="530"/>
  <c r="U133" i="530" s="1"/>
  <c r="R137" i="530"/>
  <c r="U137" i="530" s="1"/>
  <c r="R141" i="530"/>
  <c r="U141" i="530" s="1"/>
  <c r="R145" i="530"/>
  <c r="U145" i="530" s="1"/>
  <c r="R149" i="530"/>
  <c r="U149" i="530" s="1"/>
  <c r="R81" i="531"/>
  <c r="U81" i="531" s="1"/>
  <c r="R77" i="531"/>
  <c r="U77" i="531" s="1"/>
  <c r="R73" i="531"/>
  <c r="U73" i="531" s="1"/>
  <c r="W73" i="531" s="1"/>
  <c r="R20" i="531"/>
  <c r="U20" i="531" s="1"/>
  <c r="R21" i="531"/>
  <c r="U21" i="531" s="1"/>
  <c r="R24" i="531"/>
  <c r="U24" i="531" s="1"/>
  <c r="R25" i="531"/>
  <c r="U25" i="531" s="1"/>
  <c r="W25" i="531" s="1"/>
  <c r="R28" i="531"/>
  <c r="U28" i="531" s="1"/>
  <c r="R29" i="531"/>
  <c r="U29" i="531" s="1"/>
  <c r="R32" i="531"/>
  <c r="U32" i="531" s="1"/>
  <c r="R33" i="531"/>
  <c r="U33" i="531" s="1"/>
  <c r="W33" i="531" s="1"/>
  <c r="R36" i="531"/>
  <c r="U36" i="531" s="1"/>
  <c r="R37" i="531"/>
  <c r="U37" i="531" s="1"/>
  <c r="R40" i="531"/>
  <c r="U40" i="531" s="1"/>
  <c r="R41" i="531"/>
  <c r="U41" i="531" s="1"/>
  <c r="W41" i="531" s="1"/>
  <c r="R44" i="531"/>
  <c r="U44" i="531" s="1"/>
  <c r="R45" i="531"/>
  <c r="U45" i="531" s="1"/>
  <c r="R48" i="531"/>
  <c r="U48" i="531" s="1"/>
  <c r="R49" i="531"/>
  <c r="U49" i="531" s="1"/>
  <c r="W49" i="531" s="1"/>
  <c r="R52" i="531"/>
  <c r="U52" i="531" s="1"/>
  <c r="R53" i="531"/>
  <c r="U53" i="531" s="1"/>
  <c r="R56" i="531"/>
  <c r="U56" i="531" s="1"/>
  <c r="R57" i="531"/>
  <c r="U57" i="531" s="1"/>
  <c r="W57" i="531" s="1"/>
  <c r="R60" i="531"/>
  <c r="U60" i="531" s="1"/>
  <c r="R61" i="531"/>
  <c r="U61" i="531" s="1"/>
  <c r="W61" i="531" s="1"/>
  <c r="R64" i="531"/>
  <c r="U64" i="531" s="1"/>
  <c r="R65" i="531"/>
  <c r="U65" i="531" s="1"/>
  <c r="R68" i="531"/>
  <c r="U68" i="531" s="1"/>
  <c r="R69" i="531"/>
  <c r="U69" i="531" s="1"/>
  <c r="R72" i="531"/>
  <c r="U72" i="531" s="1"/>
  <c r="Q77" i="531"/>
  <c r="T77" i="531" s="1"/>
  <c r="W77" i="531" s="1"/>
  <c r="R86" i="531"/>
  <c r="U86" i="531" s="1"/>
  <c r="R88" i="531"/>
  <c r="U88" i="531" s="1"/>
  <c r="R90" i="531"/>
  <c r="U90" i="531" s="1"/>
  <c r="R92" i="531"/>
  <c r="U92" i="531" s="1"/>
  <c r="R94" i="531"/>
  <c r="U94" i="531" s="1"/>
  <c r="R96" i="531"/>
  <c r="U96" i="531" s="1"/>
  <c r="R98" i="531"/>
  <c r="U98" i="531" s="1"/>
  <c r="R100" i="531"/>
  <c r="U100" i="531" s="1"/>
  <c r="R102" i="531"/>
  <c r="U102" i="531" s="1"/>
  <c r="R104" i="531"/>
  <c r="U104" i="531" s="1"/>
  <c r="R106" i="531"/>
  <c r="U106" i="531" s="1"/>
  <c r="R108" i="531"/>
  <c r="U108" i="531" s="1"/>
  <c r="R110" i="531"/>
  <c r="U110" i="531" s="1"/>
  <c r="R112" i="531"/>
  <c r="U112" i="531" s="1"/>
  <c r="R114" i="531"/>
  <c r="U114" i="531" s="1"/>
  <c r="R116" i="531"/>
  <c r="U116" i="531" s="1"/>
  <c r="R118" i="531"/>
  <c r="U118" i="531" s="1"/>
  <c r="R120" i="531"/>
  <c r="U120" i="531" s="1"/>
  <c r="R122" i="531"/>
  <c r="U122" i="531" s="1"/>
  <c r="R124" i="531"/>
  <c r="U124" i="531" s="1"/>
  <c r="R126" i="531"/>
  <c r="U126" i="531" s="1"/>
  <c r="R128" i="531"/>
  <c r="U128" i="531" s="1"/>
  <c r="R130" i="531"/>
  <c r="U130" i="531" s="1"/>
  <c r="R132" i="531"/>
  <c r="U132" i="531" s="1"/>
  <c r="R134" i="531"/>
  <c r="U134" i="531" s="1"/>
  <c r="R136" i="531"/>
  <c r="U136" i="531" s="1"/>
  <c r="R138" i="531"/>
  <c r="U138" i="531" s="1"/>
  <c r="R140" i="531"/>
  <c r="U140" i="531" s="1"/>
  <c r="R142" i="531"/>
  <c r="U142" i="531" s="1"/>
  <c r="R144" i="531"/>
  <c r="U144" i="531" s="1"/>
  <c r="R146" i="531"/>
  <c r="U146" i="531" s="1"/>
  <c r="R148" i="531"/>
  <c r="U148" i="531" s="1"/>
  <c r="W149" i="532"/>
  <c r="X149" i="532" s="1"/>
  <c r="Q27" i="532"/>
  <c r="T27" i="532" s="1"/>
  <c r="W27" i="532" s="1"/>
  <c r="X27" i="532" s="1"/>
  <c r="Q43" i="532"/>
  <c r="T43" i="532" s="1"/>
  <c r="W43" i="532" s="1"/>
  <c r="X43" i="532" s="1"/>
  <c r="Q59" i="532"/>
  <c r="T59" i="532" s="1"/>
  <c r="W59" i="532" s="1"/>
  <c r="X59" i="532" s="1"/>
  <c r="Q75" i="532"/>
  <c r="T75" i="532" s="1"/>
  <c r="W75" i="532" s="1"/>
  <c r="X75" i="532" s="1"/>
  <c r="O20" i="534"/>
  <c r="R52" i="527"/>
  <c r="U52" i="527" s="1"/>
  <c r="R56" i="527"/>
  <c r="U56" i="527" s="1"/>
  <c r="R60" i="527"/>
  <c r="U60" i="527" s="1"/>
  <c r="R64" i="527"/>
  <c r="U64" i="527" s="1"/>
  <c r="R142" i="527"/>
  <c r="U142" i="527" s="1"/>
  <c r="R143" i="527"/>
  <c r="U143" i="527" s="1"/>
  <c r="R84" i="529"/>
  <c r="U84" i="529" s="1"/>
  <c r="R85" i="529"/>
  <c r="U85" i="529" s="1"/>
  <c r="R86" i="529"/>
  <c r="U86" i="529" s="1"/>
  <c r="R87" i="529"/>
  <c r="U87" i="529" s="1"/>
  <c r="R92" i="529"/>
  <c r="U92" i="529" s="1"/>
  <c r="R93" i="529"/>
  <c r="U93" i="529" s="1"/>
  <c r="R94" i="529"/>
  <c r="U94" i="529" s="1"/>
  <c r="R38" i="530"/>
  <c r="U38" i="530" s="1"/>
  <c r="R42" i="530"/>
  <c r="U42" i="530" s="1"/>
  <c r="R46" i="530"/>
  <c r="U46" i="530" s="1"/>
  <c r="R50" i="530"/>
  <c r="U50" i="530" s="1"/>
  <c r="R54" i="530"/>
  <c r="U54" i="530" s="1"/>
  <c r="R96" i="530"/>
  <c r="U96" i="530" s="1"/>
  <c r="R100" i="530"/>
  <c r="U100" i="530" s="1"/>
  <c r="R104" i="530"/>
  <c r="U104" i="530" s="1"/>
  <c r="R108" i="530"/>
  <c r="U108" i="530" s="1"/>
  <c r="R112" i="530"/>
  <c r="U112" i="530" s="1"/>
  <c r="R116" i="530"/>
  <c r="U116" i="530" s="1"/>
  <c r="R120" i="530"/>
  <c r="U120" i="530" s="1"/>
  <c r="R124" i="530"/>
  <c r="U124" i="530" s="1"/>
  <c r="R128" i="530"/>
  <c r="U128" i="530" s="1"/>
  <c r="R132" i="530"/>
  <c r="U132" i="530" s="1"/>
  <c r="R136" i="530"/>
  <c r="U136" i="530" s="1"/>
  <c r="R140" i="530"/>
  <c r="U140" i="530" s="1"/>
  <c r="R144" i="530"/>
  <c r="U144" i="530" s="1"/>
  <c r="W78" i="531"/>
  <c r="X78" i="531" s="1"/>
  <c r="R82" i="531"/>
  <c r="U82" i="531" s="1"/>
  <c r="W82" i="531" s="1"/>
  <c r="R84" i="531"/>
  <c r="U84" i="531" s="1"/>
  <c r="Q23" i="532"/>
  <c r="T23" i="532" s="1"/>
  <c r="W23" i="532" s="1"/>
  <c r="X23" i="532" s="1"/>
  <c r="X35" i="532"/>
  <c r="Q39" i="532"/>
  <c r="T39" i="532" s="1"/>
  <c r="W39" i="532" s="1"/>
  <c r="X39" i="532" s="1"/>
  <c r="X51" i="532"/>
  <c r="Q55" i="532"/>
  <c r="T55" i="532" s="1"/>
  <c r="W55" i="532" s="1"/>
  <c r="X55" i="532" s="1"/>
  <c r="X67" i="532"/>
  <c r="Q71" i="532"/>
  <c r="T71" i="532" s="1"/>
  <c r="W71" i="532" s="1"/>
  <c r="X71" i="532" s="1"/>
  <c r="X83" i="532"/>
  <c r="R106" i="532"/>
  <c r="U106" i="532" s="1"/>
  <c r="R107" i="532"/>
  <c r="U107" i="532" s="1"/>
  <c r="R108" i="532"/>
  <c r="U108" i="532" s="1"/>
  <c r="R109" i="532"/>
  <c r="U109" i="532" s="1"/>
  <c r="R110" i="532"/>
  <c r="U110" i="532" s="1"/>
  <c r="R111" i="532"/>
  <c r="U111" i="532" s="1"/>
  <c r="R112" i="532"/>
  <c r="U112" i="532" s="1"/>
  <c r="R113" i="532"/>
  <c r="U113" i="532" s="1"/>
  <c r="R114" i="532"/>
  <c r="U114" i="532" s="1"/>
  <c r="R115" i="532"/>
  <c r="U115" i="532" s="1"/>
  <c r="R116" i="532"/>
  <c r="U116" i="532" s="1"/>
  <c r="R117" i="532"/>
  <c r="U117" i="532" s="1"/>
  <c r="R118" i="532"/>
  <c r="U118" i="532" s="1"/>
  <c r="R119" i="532"/>
  <c r="U119" i="532" s="1"/>
  <c r="R120" i="532"/>
  <c r="U120" i="532" s="1"/>
  <c r="R121" i="532"/>
  <c r="U121" i="532" s="1"/>
  <c r="R122" i="532"/>
  <c r="U122" i="532" s="1"/>
  <c r="R123" i="532"/>
  <c r="U123" i="532" s="1"/>
  <c r="R124" i="532"/>
  <c r="U124" i="532" s="1"/>
  <c r="R125" i="532"/>
  <c r="U125" i="532" s="1"/>
  <c r="R126" i="532"/>
  <c r="U126" i="532" s="1"/>
  <c r="R127" i="532"/>
  <c r="U127" i="532" s="1"/>
  <c r="R128" i="532"/>
  <c r="U128" i="532" s="1"/>
  <c r="R129" i="532"/>
  <c r="U129" i="532" s="1"/>
  <c r="R130" i="532"/>
  <c r="U130" i="532" s="1"/>
  <c r="R131" i="532"/>
  <c r="U131" i="532" s="1"/>
  <c r="R132" i="532"/>
  <c r="U132" i="532" s="1"/>
  <c r="R133" i="532"/>
  <c r="U133" i="532" s="1"/>
  <c r="R134" i="532"/>
  <c r="U134" i="532" s="1"/>
  <c r="R135" i="532"/>
  <c r="U135" i="532" s="1"/>
  <c r="R136" i="532"/>
  <c r="U136" i="532" s="1"/>
  <c r="R137" i="532"/>
  <c r="U137" i="532" s="1"/>
  <c r="R138" i="532"/>
  <c r="U138" i="532" s="1"/>
  <c r="R139" i="532"/>
  <c r="U139" i="532" s="1"/>
  <c r="R140" i="532"/>
  <c r="U140" i="532" s="1"/>
  <c r="R141" i="532"/>
  <c r="U141" i="532" s="1"/>
  <c r="R142" i="532"/>
  <c r="U142" i="532" s="1"/>
  <c r="R143" i="532"/>
  <c r="U143" i="532" s="1"/>
  <c r="R144" i="532"/>
  <c r="U144" i="532" s="1"/>
  <c r="R145" i="532"/>
  <c r="U145" i="532" s="1"/>
  <c r="R146" i="532"/>
  <c r="U146" i="532" s="1"/>
  <c r="R147" i="532"/>
  <c r="U147" i="532" s="1"/>
  <c r="R148" i="532"/>
  <c r="U148" i="532" s="1"/>
  <c r="R22" i="533"/>
  <c r="U22" i="533" s="1"/>
  <c r="R26" i="533"/>
  <c r="U26" i="533" s="1"/>
  <c r="W26" i="533" s="1"/>
  <c r="R30" i="533"/>
  <c r="U30" i="533" s="1"/>
  <c r="R34" i="533"/>
  <c r="U34" i="533" s="1"/>
  <c r="Q35" i="533"/>
  <c r="T35" i="533" s="1"/>
  <c r="R38" i="533"/>
  <c r="U38" i="533" s="1"/>
  <c r="Q39" i="533"/>
  <c r="T39" i="533" s="1"/>
  <c r="R42" i="533"/>
  <c r="U42" i="533" s="1"/>
  <c r="Q43" i="533"/>
  <c r="T43" i="533" s="1"/>
  <c r="R46" i="533"/>
  <c r="U46" i="533" s="1"/>
  <c r="Q47" i="533"/>
  <c r="T47" i="533" s="1"/>
  <c r="R50" i="533"/>
  <c r="U50" i="533" s="1"/>
  <c r="Q51" i="533"/>
  <c r="T51" i="533" s="1"/>
  <c r="R54" i="533"/>
  <c r="U54" i="533" s="1"/>
  <c r="Q55" i="533"/>
  <c r="T55" i="533" s="1"/>
  <c r="R58" i="533"/>
  <c r="U58" i="533" s="1"/>
  <c r="Q59" i="533"/>
  <c r="T59" i="533" s="1"/>
  <c r="R62" i="533"/>
  <c r="U62" i="533" s="1"/>
  <c r="Q63" i="533"/>
  <c r="T63" i="533" s="1"/>
  <c r="R66" i="533"/>
  <c r="U66" i="533" s="1"/>
  <c r="Q67" i="533"/>
  <c r="T67" i="533" s="1"/>
  <c r="R70" i="533"/>
  <c r="U70" i="533" s="1"/>
  <c r="Q71" i="533"/>
  <c r="T71" i="533" s="1"/>
  <c r="R74" i="533"/>
  <c r="U74" i="533" s="1"/>
  <c r="Q75" i="533"/>
  <c r="T75" i="533" s="1"/>
  <c r="R78" i="533"/>
  <c r="U78" i="533" s="1"/>
  <c r="Q79" i="533"/>
  <c r="T79" i="533" s="1"/>
  <c r="R82" i="533"/>
  <c r="U82" i="533" s="1"/>
  <c r="W82" i="533" s="1"/>
  <c r="Q83" i="533"/>
  <c r="T83" i="533" s="1"/>
  <c r="Q25" i="534"/>
  <c r="T25" i="534" s="1"/>
  <c r="R28" i="534"/>
  <c r="U28" i="534" s="1"/>
  <c r="Q29" i="534"/>
  <c r="T29" i="534" s="1"/>
  <c r="R32" i="534"/>
  <c r="U32" i="534" s="1"/>
  <c r="Q33" i="534"/>
  <c r="T33" i="534" s="1"/>
  <c r="R36" i="534"/>
  <c r="U36" i="534" s="1"/>
  <c r="Q37" i="534"/>
  <c r="T37" i="534" s="1"/>
  <c r="R40" i="534"/>
  <c r="U40" i="534" s="1"/>
  <c r="Q41" i="534"/>
  <c r="T41" i="534" s="1"/>
  <c r="R44" i="534"/>
  <c r="U44" i="534" s="1"/>
  <c r="Q45" i="534"/>
  <c r="T45" i="534" s="1"/>
  <c r="R48" i="534"/>
  <c r="U48" i="534" s="1"/>
  <c r="Q49" i="534"/>
  <c r="T49" i="534" s="1"/>
  <c r="R52" i="534"/>
  <c r="U52" i="534" s="1"/>
  <c r="Q53" i="534"/>
  <c r="T53" i="534" s="1"/>
  <c r="Q60" i="534"/>
  <c r="T60" i="534" s="1"/>
  <c r="R85" i="534"/>
  <c r="U85" i="534" s="1"/>
  <c r="R88" i="534"/>
  <c r="U88" i="534" s="1"/>
  <c r="R92" i="534"/>
  <c r="U92" i="534" s="1"/>
  <c r="R96" i="534"/>
  <c r="U96" i="534" s="1"/>
  <c r="R100" i="534"/>
  <c r="U100" i="534" s="1"/>
  <c r="R104" i="534"/>
  <c r="U104" i="534" s="1"/>
  <c r="R108" i="534"/>
  <c r="U108" i="534" s="1"/>
  <c r="R112" i="534"/>
  <c r="U112" i="534" s="1"/>
  <c r="R116" i="534"/>
  <c r="U116" i="534" s="1"/>
  <c r="R120" i="534"/>
  <c r="U120" i="534" s="1"/>
  <c r="R124" i="534"/>
  <c r="U124" i="534" s="1"/>
  <c r="R128" i="534"/>
  <c r="U128" i="534" s="1"/>
  <c r="R132" i="534"/>
  <c r="U132" i="534" s="1"/>
  <c r="R136" i="534"/>
  <c r="U136" i="534" s="1"/>
  <c r="R140" i="534"/>
  <c r="U140" i="534" s="1"/>
  <c r="R144" i="534"/>
  <c r="U144" i="534" s="1"/>
  <c r="R148" i="534"/>
  <c r="U148" i="534" s="1"/>
  <c r="X82" i="535"/>
  <c r="R75" i="531"/>
  <c r="U75" i="531" s="1"/>
  <c r="Q76" i="531"/>
  <c r="T76" i="531" s="1"/>
  <c r="W76" i="531" s="1"/>
  <c r="R79" i="531"/>
  <c r="U79" i="531" s="1"/>
  <c r="Q80" i="531"/>
  <c r="T80" i="531" s="1"/>
  <c r="W80" i="531" s="1"/>
  <c r="R83" i="531"/>
  <c r="U83" i="531" s="1"/>
  <c r="W83" i="531" s="1"/>
  <c r="Q84" i="531"/>
  <c r="T84" i="531" s="1"/>
  <c r="W84" i="531" s="1"/>
  <c r="Q85" i="531"/>
  <c r="T85" i="531" s="1"/>
  <c r="W85" i="531" s="1"/>
  <c r="Q86" i="531"/>
  <c r="T86" i="531" s="1"/>
  <c r="W86" i="531" s="1"/>
  <c r="Q87" i="531"/>
  <c r="T87" i="531" s="1"/>
  <c r="W87" i="531" s="1"/>
  <c r="Q88" i="531"/>
  <c r="T88" i="531" s="1"/>
  <c r="W88" i="531" s="1"/>
  <c r="Q89" i="531"/>
  <c r="T89" i="531" s="1"/>
  <c r="W89" i="531" s="1"/>
  <c r="Q90" i="531"/>
  <c r="T90" i="531" s="1"/>
  <c r="W90" i="531" s="1"/>
  <c r="Q91" i="531"/>
  <c r="T91" i="531" s="1"/>
  <c r="W91" i="531" s="1"/>
  <c r="Q92" i="531"/>
  <c r="T92" i="531" s="1"/>
  <c r="W92" i="531" s="1"/>
  <c r="Q93" i="531"/>
  <c r="T93" i="531" s="1"/>
  <c r="W93" i="531" s="1"/>
  <c r="Q94" i="531"/>
  <c r="T94" i="531" s="1"/>
  <c r="W94" i="531" s="1"/>
  <c r="Q95" i="531"/>
  <c r="T95" i="531" s="1"/>
  <c r="W95" i="531" s="1"/>
  <c r="Q96" i="531"/>
  <c r="T96" i="531" s="1"/>
  <c r="W96" i="531" s="1"/>
  <c r="Q97" i="531"/>
  <c r="T97" i="531" s="1"/>
  <c r="W97" i="531" s="1"/>
  <c r="Q98" i="531"/>
  <c r="T98" i="531" s="1"/>
  <c r="W98" i="531" s="1"/>
  <c r="Q99" i="531"/>
  <c r="T99" i="531" s="1"/>
  <c r="W99" i="531" s="1"/>
  <c r="Q100" i="531"/>
  <c r="T100" i="531" s="1"/>
  <c r="W100" i="531" s="1"/>
  <c r="Q101" i="531"/>
  <c r="T101" i="531" s="1"/>
  <c r="W101" i="531" s="1"/>
  <c r="Q102" i="531"/>
  <c r="T102" i="531" s="1"/>
  <c r="W102" i="531" s="1"/>
  <c r="Q103" i="531"/>
  <c r="T103" i="531" s="1"/>
  <c r="W103" i="531" s="1"/>
  <c r="Q104" i="531"/>
  <c r="T104" i="531" s="1"/>
  <c r="W104" i="531" s="1"/>
  <c r="Q105" i="531"/>
  <c r="T105" i="531" s="1"/>
  <c r="W105" i="531" s="1"/>
  <c r="Q106" i="531"/>
  <c r="T106" i="531" s="1"/>
  <c r="W106" i="531" s="1"/>
  <c r="Q107" i="531"/>
  <c r="T107" i="531" s="1"/>
  <c r="W107" i="531" s="1"/>
  <c r="Q108" i="531"/>
  <c r="T108" i="531" s="1"/>
  <c r="W108" i="531" s="1"/>
  <c r="Q109" i="531"/>
  <c r="T109" i="531" s="1"/>
  <c r="W109" i="531" s="1"/>
  <c r="Q110" i="531"/>
  <c r="T110" i="531" s="1"/>
  <c r="W110" i="531" s="1"/>
  <c r="Q111" i="531"/>
  <c r="T111" i="531" s="1"/>
  <c r="W111" i="531" s="1"/>
  <c r="Q112" i="531"/>
  <c r="T112" i="531" s="1"/>
  <c r="W112" i="531" s="1"/>
  <c r="Q113" i="531"/>
  <c r="T113" i="531" s="1"/>
  <c r="W113" i="531" s="1"/>
  <c r="Q114" i="531"/>
  <c r="T114" i="531" s="1"/>
  <c r="W114" i="531" s="1"/>
  <c r="Q115" i="531"/>
  <c r="T115" i="531" s="1"/>
  <c r="W115" i="531" s="1"/>
  <c r="Q116" i="531"/>
  <c r="T116" i="531" s="1"/>
  <c r="W116" i="531" s="1"/>
  <c r="Q117" i="531"/>
  <c r="T117" i="531" s="1"/>
  <c r="W117" i="531" s="1"/>
  <c r="Q118" i="531"/>
  <c r="T118" i="531" s="1"/>
  <c r="W118" i="531" s="1"/>
  <c r="Q119" i="531"/>
  <c r="T119" i="531" s="1"/>
  <c r="W119" i="531" s="1"/>
  <c r="Q120" i="531"/>
  <c r="T120" i="531" s="1"/>
  <c r="W120" i="531" s="1"/>
  <c r="Q121" i="531"/>
  <c r="T121" i="531" s="1"/>
  <c r="W121" i="531" s="1"/>
  <c r="Q122" i="531"/>
  <c r="T122" i="531" s="1"/>
  <c r="W122" i="531" s="1"/>
  <c r="Q123" i="531"/>
  <c r="T123" i="531" s="1"/>
  <c r="W123" i="531" s="1"/>
  <c r="Q124" i="531"/>
  <c r="T124" i="531" s="1"/>
  <c r="W124" i="531" s="1"/>
  <c r="Q125" i="531"/>
  <c r="T125" i="531" s="1"/>
  <c r="W125" i="531" s="1"/>
  <c r="Q126" i="531"/>
  <c r="T126" i="531" s="1"/>
  <c r="W126" i="531" s="1"/>
  <c r="Q127" i="531"/>
  <c r="T127" i="531" s="1"/>
  <c r="W127" i="531" s="1"/>
  <c r="Q128" i="531"/>
  <c r="T128" i="531" s="1"/>
  <c r="W128" i="531" s="1"/>
  <c r="Q129" i="531"/>
  <c r="T129" i="531" s="1"/>
  <c r="W129" i="531" s="1"/>
  <c r="Q130" i="531"/>
  <c r="T130" i="531" s="1"/>
  <c r="W130" i="531" s="1"/>
  <c r="Q131" i="531"/>
  <c r="T131" i="531" s="1"/>
  <c r="W131" i="531" s="1"/>
  <c r="Q132" i="531"/>
  <c r="T132" i="531" s="1"/>
  <c r="W132" i="531" s="1"/>
  <c r="Q133" i="531"/>
  <c r="T133" i="531" s="1"/>
  <c r="W133" i="531" s="1"/>
  <c r="Q134" i="531"/>
  <c r="T134" i="531" s="1"/>
  <c r="W134" i="531" s="1"/>
  <c r="Q135" i="531"/>
  <c r="T135" i="531" s="1"/>
  <c r="W135" i="531" s="1"/>
  <c r="Q136" i="531"/>
  <c r="T136" i="531" s="1"/>
  <c r="W136" i="531" s="1"/>
  <c r="Q137" i="531"/>
  <c r="T137" i="531" s="1"/>
  <c r="W137" i="531" s="1"/>
  <c r="Q138" i="531"/>
  <c r="T138" i="531" s="1"/>
  <c r="W138" i="531" s="1"/>
  <c r="Q139" i="531"/>
  <c r="T139" i="531" s="1"/>
  <c r="W139" i="531" s="1"/>
  <c r="Q140" i="531"/>
  <c r="T140" i="531" s="1"/>
  <c r="W140" i="531" s="1"/>
  <c r="Q141" i="531"/>
  <c r="T141" i="531" s="1"/>
  <c r="W141" i="531" s="1"/>
  <c r="Q142" i="531"/>
  <c r="T142" i="531" s="1"/>
  <c r="W142" i="531" s="1"/>
  <c r="Q143" i="531"/>
  <c r="T143" i="531" s="1"/>
  <c r="W143" i="531" s="1"/>
  <c r="Q144" i="531"/>
  <c r="T144" i="531" s="1"/>
  <c r="W144" i="531" s="1"/>
  <c r="Q145" i="531"/>
  <c r="T145" i="531" s="1"/>
  <c r="W145" i="531" s="1"/>
  <c r="Q146" i="531"/>
  <c r="T146" i="531" s="1"/>
  <c r="W146" i="531" s="1"/>
  <c r="Q147" i="531"/>
  <c r="T147" i="531" s="1"/>
  <c r="W147" i="531" s="1"/>
  <c r="Q148" i="531"/>
  <c r="T148" i="531" s="1"/>
  <c r="W148" i="531" s="1"/>
  <c r="Q149" i="531"/>
  <c r="T149" i="531" s="1"/>
  <c r="W149" i="531" s="1"/>
  <c r="R21" i="532"/>
  <c r="U21" i="532" s="1"/>
  <c r="Q22" i="532"/>
  <c r="T22" i="532" s="1"/>
  <c r="W22" i="532" s="1"/>
  <c r="X22" i="532" s="1"/>
  <c r="R25" i="532"/>
  <c r="U25" i="532" s="1"/>
  <c r="Q26" i="532"/>
  <c r="T26" i="532" s="1"/>
  <c r="W26" i="532" s="1"/>
  <c r="X26" i="532" s="1"/>
  <c r="R29" i="532"/>
  <c r="U29" i="532" s="1"/>
  <c r="Q30" i="532"/>
  <c r="T30" i="532" s="1"/>
  <c r="W30" i="532" s="1"/>
  <c r="R33" i="532"/>
  <c r="U33" i="532" s="1"/>
  <c r="Q34" i="532"/>
  <c r="T34" i="532" s="1"/>
  <c r="W34" i="532" s="1"/>
  <c r="X34" i="532" s="1"/>
  <c r="R37" i="532"/>
  <c r="U37" i="532" s="1"/>
  <c r="Q38" i="532"/>
  <c r="T38" i="532" s="1"/>
  <c r="W38" i="532" s="1"/>
  <c r="X38" i="532" s="1"/>
  <c r="R41" i="532"/>
  <c r="U41" i="532" s="1"/>
  <c r="Q42" i="532"/>
  <c r="T42" i="532" s="1"/>
  <c r="W42" i="532" s="1"/>
  <c r="X42" i="532" s="1"/>
  <c r="R45" i="532"/>
  <c r="U45" i="532" s="1"/>
  <c r="Q46" i="532"/>
  <c r="T46" i="532" s="1"/>
  <c r="W46" i="532" s="1"/>
  <c r="R49" i="532"/>
  <c r="U49" i="532" s="1"/>
  <c r="Q50" i="532"/>
  <c r="T50" i="532" s="1"/>
  <c r="W50" i="532" s="1"/>
  <c r="X50" i="532" s="1"/>
  <c r="R53" i="532"/>
  <c r="U53" i="532" s="1"/>
  <c r="Q54" i="532"/>
  <c r="T54" i="532" s="1"/>
  <c r="W54" i="532" s="1"/>
  <c r="X54" i="532" s="1"/>
  <c r="R57" i="532"/>
  <c r="U57" i="532" s="1"/>
  <c r="Q58" i="532"/>
  <c r="T58" i="532" s="1"/>
  <c r="W58" i="532" s="1"/>
  <c r="X58" i="532" s="1"/>
  <c r="R61" i="532"/>
  <c r="U61" i="532" s="1"/>
  <c r="Q62" i="532"/>
  <c r="T62" i="532" s="1"/>
  <c r="W62" i="532" s="1"/>
  <c r="R65" i="532"/>
  <c r="U65" i="532" s="1"/>
  <c r="Q66" i="532"/>
  <c r="T66" i="532" s="1"/>
  <c r="W66" i="532" s="1"/>
  <c r="X66" i="532" s="1"/>
  <c r="R69" i="532"/>
  <c r="U69" i="532" s="1"/>
  <c r="W69" i="532" s="1"/>
  <c r="Q70" i="532"/>
  <c r="T70" i="532" s="1"/>
  <c r="W70" i="532" s="1"/>
  <c r="X70" i="532" s="1"/>
  <c r="R73" i="532"/>
  <c r="U73" i="532" s="1"/>
  <c r="Q74" i="532"/>
  <c r="T74" i="532" s="1"/>
  <c r="W74" i="532" s="1"/>
  <c r="X74" i="532" s="1"/>
  <c r="R77" i="532"/>
  <c r="U77" i="532" s="1"/>
  <c r="Q78" i="532"/>
  <c r="T78" i="532" s="1"/>
  <c r="W78" i="532" s="1"/>
  <c r="R81" i="532"/>
  <c r="U81" i="532" s="1"/>
  <c r="Q82" i="532"/>
  <c r="T82" i="532" s="1"/>
  <c r="W82" i="532" s="1"/>
  <c r="X82" i="532" s="1"/>
  <c r="Q20" i="533"/>
  <c r="T20" i="533" s="1"/>
  <c r="W20" i="533" s="1"/>
  <c r="X20" i="533" s="1"/>
  <c r="AC20" i="533" s="1"/>
  <c r="R23" i="533"/>
  <c r="U23" i="533" s="1"/>
  <c r="W23" i="533" s="1"/>
  <c r="Q24" i="533"/>
  <c r="T24" i="533" s="1"/>
  <c r="W24" i="533" s="1"/>
  <c r="X24" i="533" s="1"/>
  <c r="R27" i="533"/>
  <c r="U27" i="533" s="1"/>
  <c r="W27" i="533" s="1"/>
  <c r="Q28" i="533"/>
  <c r="T28" i="533" s="1"/>
  <c r="W28" i="533" s="1"/>
  <c r="X28" i="533" s="1"/>
  <c r="R31" i="533"/>
  <c r="U31" i="533" s="1"/>
  <c r="Q32" i="533"/>
  <c r="T32" i="533" s="1"/>
  <c r="W32" i="533" s="1"/>
  <c r="X32" i="533" s="1"/>
  <c r="R35" i="533"/>
  <c r="U35" i="533" s="1"/>
  <c r="Q36" i="533"/>
  <c r="T36" i="533" s="1"/>
  <c r="W36" i="533" s="1"/>
  <c r="X36" i="533" s="1"/>
  <c r="R39" i="533"/>
  <c r="U39" i="533" s="1"/>
  <c r="Q40" i="533"/>
  <c r="T40" i="533" s="1"/>
  <c r="W40" i="533" s="1"/>
  <c r="X40" i="533" s="1"/>
  <c r="R43" i="533"/>
  <c r="U43" i="533" s="1"/>
  <c r="Q44" i="533"/>
  <c r="T44" i="533" s="1"/>
  <c r="W44" i="533" s="1"/>
  <c r="X44" i="533" s="1"/>
  <c r="R47" i="533"/>
  <c r="U47" i="533" s="1"/>
  <c r="Q48" i="533"/>
  <c r="T48" i="533" s="1"/>
  <c r="W48" i="533" s="1"/>
  <c r="X48" i="533" s="1"/>
  <c r="R51" i="533"/>
  <c r="U51" i="533" s="1"/>
  <c r="Q52" i="533"/>
  <c r="T52" i="533" s="1"/>
  <c r="W52" i="533" s="1"/>
  <c r="X52" i="533" s="1"/>
  <c r="R55" i="533"/>
  <c r="U55" i="533" s="1"/>
  <c r="Q56" i="533"/>
  <c r="T56" i="533" s="1"/>
  <c r="W56" i="533" s="1"/>
  <c r="X56" i="533" s="1"/>
  <c r="R59" i="533"/>
  <c r="U59" i="533" s="1"/>
  <c r="Q60" i="533"/>
  <c r="T60" i="533" s="1"/>
  <c r="W60" i="533" s="1"/>
  <c r="X60" i="533" s="1"/>
  <c r="R63" i="533"/>
  <c r="U63" i="533" s="1"/>
  <c r="Q64" i="533"/>
  <c r="T64" i="533" s="1"/>
  <c r="W64" i="533" s="1"/>
  <c r="X64" i="533" s="1"/>
  <c r="R67" i="533"/>
  <c r="U67" i="533" s="1"/>
  <c r="Q68" i="533"/>
  <c r="T68" i="533" s="1"/>
  <c r="W68" i="533" s="1"/>
  <c r="X68" i="533" s="1"/>
  <c r="R71" i="533"/>
  <c r="U71" i="533" s="1"/>
  <c r="Q72" i="533"/>
  <c r="T72" i="533" s="1"/>
  <c r="W72" i="533" s="1"/>
  <c r="X72" i="533" s="1"/>
  <c r="R75" i="533"/>
  <c r="U75" i="533" s="1"/>
  <c r="Q76" i="533"/>
  <c r="T76" i="533" s="1"/>
  <c r="W76" i="533" s="1"/>
  <c r="X76" i="533" s="1"/>
  <c r="R79" i="533"/>
  <c r="U79" i="533" s="1"/>
  <c r="Q80" i="533"/>
  <c r="T80" i="533" s="1"/>
  <c r="W80" i="533" s="1"/>
  <c r="X80" i="533" s="1"/>
  <c r="R83" i="533"/>
  <c r="U83" i="533" s="1"/>
  <c r="Q84" i="533"/>
  <c r="T84" i="533" s="1"/>
  <c r="W84" i="533" s="1"/>
  <c r="X84" i="533" s="1"/>
  <c r="Q85" i="533"/>
  <c r="T85" i="533" s="1"/>
  <c r="W85" i="533" s="1"/>
  <c r="X85" i="533" s="1"/>
  <c r="Q86" i="533"/>
  <c r="T86" i="533" s="1"/>
  <c r="W86" i="533" s="1"/>
  <c r="X86" i="533" s="1"/>
  <c r="Q87" i="533"/>
  <c r="T87" i="533" s="1"/>
  <c r="W87" i="533" s="1"/>
  <c r="X87" i="533" s="1"/>
  <c r="Q88" i="533"/>
  <c r="T88" i="533" s="1"/>
  <c r="W88" i="533" s="1"/>
  <c r="X88" i="533" s="1"/>
  <c r="Q89" i="533"/>
  <c r="T89" i="533" s="1"/>
  <c r="W89" i="533" s="1"/>
  <c r="X89" i="533" s="1"/>
  <c r="Q90" i="533"/>
  <c r="T90" i="533" s="1"/>
  <c r="W90" i="533" s="1"/>
  <c r="X90" i="533" s="1"/>
  <c r="Q91" i="533"/>
  <c r="T91" i="533" s="1"/>
  <c r="W91" i="533" s="1"/>
  <c r="X91" i="533" s="1"/>
  <c r="Q92" i="533"/>
  <c r="T92" i="533" s="1"/>
  <c r="W92" i="533" s="1"/>
  <c r="X92" i="533" s="1"/>
  <c r="Q93" i="533"/>
  <c r="T93" i="533" s="1"/>
  <c r="W93" i="533" s="1"/>
  <c r="X93" i="533" s="1"/>
  <c r="Q94" i="533"/>
  <c r="T94" i="533" s="1"/>
  <c r="W94" i="533" s="1"/>
  <c r="X94" i="533" s="1"/>
  <c r="Q95" i="533"/>
  <c r="T95" i="533" s="1"/>
  <c r="W95" i="533" s="1"/>
  <c r="X95" i="533" s="1"/>
  <c r="Q96" i="533"/>
  <c r="T96" i="533" s="1"/>
  <c r="W96" i="533" s="1"/>
  <c r="X96" i="533" s="1"/>
  <c r="Q97" i="533"/>
  <c r="T97" i="533" s="1"/>
  <c r="W97" i="533" s="1"/>
  <c r="X97" i="533" s="1"/>
  <c r="Q98" i="533"/>
  <c r="T98" i="533" s="1"/>
  <c r="W98" i="533" s="1"/>
  <c r="X98" i="533" s="1"/>
  <c r="Q99" i="533"/>
  <c r="T99" i="533" s="1"/>
  <c r="W99" i="533" s="1"/>
  <c r="X99" i="533" s="1"/>
  <c r="Q100" i="533"/>
  <c r="T100" i="533" s="1"/>
  <c r="W100" i="533" s="1"/>
  <c r="X100" i="533" s="1"/>
  <c r="Q101" i="533"/>
  <c r="T101" i="533" s="1"/>
  <c r="W101" i="533" s="1"/>
  <c r="X101" i="533" s="1"/>
  <c r="Q102" i="533"/>
  <c r="T102" i="533" s="1"/>
  <c r="W102" i="533" s="1"/>
  <c r="X102" i="533" s="1"/>
  <c r="Q103" i="533"/>
  <c r="T103" i="533" s="1"/>
  <c r="W103" i="533" s="1"/>
  <c r="X103" i="533" s="1"/>
  <c r="Q104" i="533"/>
  <c r="T104" i="533" s="1"/>
  <c r="W104" i="533" s="1"/>
  <c r="X104" i="533" s="1"/>
  <c r="Q105" i="533"/>
  <c r="T105" i="533" s="1"/>
  <c r="W105" i="533" s="1"/>
  <c r="X105" i="533" s="1"/>
  <c r="Q106" i="533"/>
  <c r="T106" i="533" s="1"/>
  <c r="W106" i="533" s="1"/>
  <c r="X106" i="533" s="1"/>
  <c r="Q107" i="533"/>
  <c r="T107" i="533" s="1"/>
  <c r="W107" i="533" s="1"/>
  <c r="X107" i="533" s="1"/>
  <c r="Q108" i="533"/>
  <c r="T108" i="533" s="1"/>
  <c r="W108" i="533" s="1"/>
  <c r="X108" i="533" s="1"/>
  <c r="Q109" i="533"/>
  <c r="T109" i="533" s="1"/>
  <c r="W109" i="533" s="1"/>
  <c r="X109" i="533" s="1"/>
  <c r="Q110" i="533"/>
  <c r="T110" i="533" s="1"/>
  <c r="W110" i="533" s="1"/>
  <c r="X110" i="533" s="1"/>
  <c r="Q111" i="533"/>
  <c r="T111" i="533" s="1"/>
  <c r="W111" i="533" s="1"/>
  <c r="X111" i="533" s="1"/>
  <c r="Q112" i="533"/>
  <c r="T112" i="533" s="1"/>
  <c r="W112" i="533" s="1"/>
  <c r="X112" i="533" s="1"/>
  <c r="Q113" i="533"/>
  <c r="T113" i="533" s="1"/>
  <c r="W113" i="533" s="1"/>
  <c r="X113" i="533" s="1"/>
  <c r="Q114" i="533"/>
  <c r="T114" i="533" s="1"/>
  <c r="W114" i="533" s="1"/>
  <c r="X114" i="533" s="1"/>
  <c r="Q115" i="533"/>
  <c r="T115" i="533" s="1"/>
  <c r="W115" i="533" s="1"/>
  <c r="X115" i="533" s="1"/>
  <c r="Q116" i="533"/>
  <c r="T116" i="533" s="1"/>
  <c r="W116" i="533" s="1"/>
  <c r="X116" i="533" s="1"/>
  <c r="Q117" i="533"/>
  <c r="T117" i="533" s="1"/>
  <c r="W117" i="533" s="1"/>
  <c r="X117" i="533" s="1"/>
  <c r="Q118" i="533"/>
  <c r="T118" i="533" s="1"/>
  <c r="W118" i="533" s="1"/>
  <c r="X118" i="533" s="1"/>
  <c r="Q119" i="533"/>
  <c r="T119" i="533" s="1"/>
  <c r="W119" i="533" s="1"/>
  <c r="X119" i="533" s="1"/>
  <c r="Q120" i="533"/>
  <c r="T120" i="533" s="1"/>
  <c r="W120" i="533" s="1"/>
  <c r="X120" i="533" s="1"/>
  <c r="Q121" i="533"/>
  <c r="T121" i="533" s="1"/>
  <c r="W121" i="533" s="1"/>
  <c r="X121" i="533" s="1"/>
  <c r="Q122" i="533"/>
  <c r="T122" i="533" s="1"/>
  <c r="W122" i="533" s="1"/>
  <c r="X122" i="533" s="1"/>
  <c r="Q123" i="533"/>
  <c r="T123" i="533" s="1"/>
  <c r="W123" i="533" s="1"/>
  <c r="X123" i="533" s="1"/>
  <c r="Q124" i="533"/>
  <c r="T124" i="533" s="1"/>
  <c r="W124" i="533" s="1"/>
  <c r="X124" i="533" s="1"/>
  <c r="Q125" i="533"/>
  <c r="T125" i="533" s="1"/>
  <c r="W125" i="533" s="1"/>
  <c r="X125" i="533" s="1"/>
  <c r="Q126" i="533"/>
  <c r="T126" i="533" s="1"/>
  <c r="W126" i="533" s="1"/>
  <c r="X126" i="533" s="1"/>
  <c r="Q127" i="533"/>
  <c r="T127" i="533" s="1"/>
  <c r="W127" i="533" s="1"/>
  <c r="X127" i="533" s="1"/>
  <c r="Q128" i="533"/>
  <c r="T128" i="533" s="1"/>
  <c r="W128" i="533" s="1"/>
  <c r="X128" i="533" s="1"/>
  <c r="Q129" i="533"/>
  <c r="T129" i="533" s="1"/>
  <c r="W129" i="533" s="1"/>
  <c r="X129" i="533" s="1"/>
  <c r="Q130" i="533"/>
  <c r="T130" i="533" s="1"/>
  <c r="W130" i="533" s="1"/>
  <c r="X130" i="533" s="1"/>
  <c r="Q131" i="533"/>
  <c r="T131" i="533" s="1"/>
  <c r="W131" i="533" s="1"/>
  <c r="X131" i="533" s="1"/>
  <c r="Q132" i="533"/>
  <c r="T132" i="533" s="1"/>
  <c r="W132" i="533" s="1"/>
  <c r="X132" i="533" s="1"/>
  <c r="Q133" i="533"/>
  <c r="T133" i="533" s="1"/>
  <c r="W133" i="533" s="1"/>
  <c r="X133" i="533" s="1"/>
  <c r="Q134" i="533"/>
  <c r="T134" i="533" s="1"/>
  <c r="W134" i="533" s="1"/>
  <c r="X134" i="533" s="1"/>
  <c r="Q135" i="533"/>
  <c r="T135" i="533" s="1"/>
  <c r="W135" i="533" s="1"/>
  <c r="X135" i="533" s="1"/>
  <c r="Q136" i="533"/>
  <c r="T136" i="533" s="1"/>
  <c r="W136" i="533" s="1"/>
  <c r="X136" i="533" s="1"/>
  <c r="Q137" i="533"/>
  <c r="T137" i="533" s="1"/>
  <c r="W137" i="533" s="1"/>
  <c r="X137" i="533" s="1"/>
  <c r="Q138" i="533"/>
  <c r="T138" i="533" s="1"/>
  <c r="W138" i="533" s="1"/>
  <c r="X138" i="533" s="1"/>
  <c r="Q139" i="533"/>
  <c r="T139" i="533" s="1"/>
  <c r="W139" i="533" s="1"/>
  <c r="X139" i="533" s="1"/>
  <c r="Q140" i="533"/>
  <c r="T140" i="533" s="1"/>
  <c r="W140" i="533" s="1"/>
  <c r="X140" i="533" s="1"/>
  <c r="Q141" i="533"/>
  <c r="T141" i="533" s="1"/>
  <c r="W141" i="533" s="1"/>
  <c r="X141" i="533" s="1"/>
  <c r="Q142" i="533"/>
  <c r="T142" i="533" s="1"/>
  <c r="W142" i="533" s="1"/>
  <c r="X142" i="533" s="1"/>
  <c r="Q143" i="533"/>
  <c r="T143" i="533" s="1"/>
  <c r="W143" i="533" s="1"/>
  <c r="X143" i="533" s="1"/>
  <c r="Q144" i="533"/>
  <c r="T144" i="533" s="1"/>
  <c r="W144" i="533" s="1"/>
  <c r="X144" i="533" s="1"/>
  <c r="Q145" i="533"/>
  <c r="T145" i="533" s="1"/>
  <c r="W145" i="533" s="1"/>
  <c r="X145" i="533" s="1"/>
  <c r="Q146" i="533"/>
  <c r="T146" i="533" s="1"/>
  <c r="W146" i="533" s="1"/>
  <c r="X146" i="533" s="1"/>
  <c r="Q147" i="533"/>
  <c r="T147" i="533" s="1"/>
  <c r="W147" i="533" s="1"/>
  <c r="X147" i="533" s="1"/>
  <c r="Q148" i="533"/>
  <c r="T148" i="533" s="1"/>
  <c r="W148" i="533" s="1"/>
  <c r="X148" i="533" s="1"/>
  <c r="Q149" i="533"/>
  <c r="T149" i="533" s="1"/>
  <c r="W149" i="533" s="1"/>
  <c r="X149" i="533" s="1"/>
  <c r="R21" i="534"/>
  <c r="U21" i="534" s="1"/>
  <c r="Q22" i="534"/>
  <c r="T22" i="534" s="1"/>
  <c r="W22" i="534" s="1"/>
  <c r="X22" i="534" s="1"/>
  <c r="R25" i="534"/>
  <c r="U25" i="534" s="1"/>
  <c r="Q26" i="534"/>
  <c r="T26" i="534" s="1"/>
  <c r="W26" i="534" s="1"/>
  <c r="X26" i="534" s="1"/>
  <c r="R29" i="534"/>
  <c r="U29" i="534" s="1"/>
  <c r="Q30" i="534"/>
  <c r="T30" i="534" s="1"/>
  <c r="W30" i="534" s="1"/>
  <c r="X30" i="534" s="1"/>
  <c r="R33" i="534"/>
  <c r="U33" i="534" s="1"/>
  <c r="Q34" i="534"/>
  <c r="T34" i="534" s="1"/>
  <c r="W34" i="534" s="1"/>
  <c r="X34" i="534" s="1"/>
  <c r="R37" i="534"/>
  <c r="U37" i="534" s="1"/>
  <c r="Q38" i="534"/>
  <c r="T38" i="534" s="1"/>
  <c r="W38" i="534" s="1"/>
  <c r="X38" i="534" s="1"/>
  <c r="R41" i="534"/>
  <c r="U41" i="534" s="1"/>
  <c r="Q42" i="534"/>
  <c r="T42" i="534" s="1"/>
  <c r="W42" i="534" s="1"/>
  <c r="X42" i="534" s="1"/>
  <c r="R45" i="534"/>
  <c r="U45" i="534" s="1"/>
  <c r="Q46" i="534"/>
  <c r="T46" i="534" s="1"/>
  <c r="W46" i="534" s="1"/>
  <c r="X46" i="534" s="1"/>
  <c r="R49" i="534"/>
  <c r="U49" i="534" s="1"/>
  <c r="Q50" i="534"/>
  <c r="T50" i="534" s="1"/>
  <c r="W50" i="534" s="1"/>
  <c r="X50" i="534" s="1"/>
  <c r="R53" i="534"/>
  <c r="U53" i="534" s="1"/>
  <c r="Q54" i="534"/>
  <c r="T54" i="534" s="1"/>
  <c r="W54" i="534" s="1"/>
  <c r="X54" i="534" s="1"/>
  <c r="R57" i="534"/>
  <c r="U57" i="534" s="1"/>
  <c r="Q58" i="534"/>
  <c r="T58" i="534" s="1"/>
  <c r="W58" i="534" s="1"/>
  <c r="X58" i="534" s="1"/>
  <c r="R60" i="534"/>
  <c r="U60" i="534" s="1"/>
  <c r="Q63" i="534"/>
  <c r="T63" i="534" s="1"/>
  <c r="R64" i="534"/>
  <c r="U64" i="534" s="1"/>
  <c r="R68" i="534"/>
  <c r="U68" i="534" s="1"/>
  <c r="R72" i="534"/>
  <c r="U72" i="534" s="1"/>
  <c r="R76" i="534"/>
  <c r="U76" i="534" s="1"/>
  <c r="Q79" i="534"/>
  <c r="T79" i="534" s="1"/>
  <c r="R80" i="534"/>
  <c r="U80" i="534" s="1"/>
  <c r="Q83" i="534"/>
  <c r="T83" i="534" s="1"/>
  <c r="R84" i="534"/>
  <c r="U84" i="534" s="1"/>
  <c r="R87" i="534"/>
  <c r="U87" i="534" s="1"/>
  <c r="R91" i="534"/>
  <c r="U91" i="534" s="1"/>
  <c r="R95" i="534"/>
  <c r="U95" i="534" s="1"/>
  <c r="R99" i="534"/>
  <c r="U99" i="534" s="1"/>
  <c r="R103" i="534"/>
  <c r="U103" i="534" s="1"/>
  <c r="R107" i="534"/>
  <c r="U107" i="534" s="1"/>
  <c r="R111" i="534"/>
  <c r="U111" i="534" s="1"/>
  <c r="R115" i="534"/>
  <c r="U115" i="534" s="1"/>
  <c r="R119" i="534"/>
  <c r="U119" i="534" s="1"/>
  <c r="R123" i="534"/>
  <c r="U123" i="534" s="1"/>
  <c r="R127" i="534"/>
  <c r="U127" i="534" s="1"/>
  <c r="R131" i="534"/>
  <c r="U131" i="534" s="1"/>
  <c r="R135" i="534"/>
  <c r="U135" i="534" s="1"/>
  <c r="R139" i="534"/>
  <c r="U139" i="534" s="1"/>
  <c r="R143" i="534"/>
  <c r="U143" i="534" s="1"/>
  <c r="R147" i="534"/>
  <c r="U147" i="534" s="1"/>
  <c r="Z85" i="534"/>
  <c r="J165" i="534"/>
  <c r="Q21" i="533"/>
  <c r="T21" i="533" s="1"/>
  <c r="Q25" i="533"/>
  <c r="T25" i="533" s="1"/>
  <c r="Q29" i="533"/>
  <c r="T29" i="533" s="1"/>
  <c r="Q33" i="533"/>
  <c r="T33" i="533" s="1"/>
  <c r="Q37" i="533"/>
  <c r="T37" i="533" s="1"/>
  <c r="Q41" i="533"/>
  <c r="T41" i="533" s="1"/>
  <c r="Q45" i="533"/>
  <c r="T45" i="533" s="1"/>
  <c r="Q49" i="533"/>
  <c r="T49" i="533" s="1"/>
  <c r="Q53" i="533"/>
  <c r="T53" i="533" s="1"/>
  <c r="Q57" i="533"/>
  <c r="T57" i="533" s="1"/>
  <c r="Q61" i="533"/>
  <c r="T61" i="533" s="1"/>
  <c r="Q65" i="533"/>
  <c r="T65" i="533" s="1"/>
  <c r="Q69" i="533"/>
  <c r="T69" i="533" s="1"/>
  <c r="Q73" i="533"/>
  <c r="T73" i="533" s="1"/>
  <c r="Q77" i="533"/>
  <c r="T77" i="533" s="1"/>
  <c r="Q81" i="533"/>
  <c r="T81" i="533" s="1"/>
  <c r="W81" i="533" s="1"/>
  <c r="X81" i="533" s="1"/>
  <c r="R81" i="534"/>
  <c r="U81" i="534" s="1"/>
  <c r="R77" i="534"/>
  <c r="U77" i="534" s="1"/>
  <c r="R73" i="534"/>
  <c r="U73" i="534" s="1"/>
  <c r="R69" i="534"/>
  <c r="U69" i="534" s="1"/>
  <c r="R65" i="534"/>
  <c r="U65" i="534" s="1"/>
  <c r="R61" i="534"/>
  <c r="U61" i="534" s="1"/>
  <c r="Q23" i="534"/>
  <c r="T23" i="534" s="1"/>
  <c r="Q27" i="534"/>
  <c r="T27" i="534" s="1"/>
  <c r="Q31" i="534"/>
  <c r="T31" i="534" s="1"/>
  <c r="Q35" i="534"/>
  <c r="T35" i="534" s="1"/>
  <c r="Q39" i="534"/>
  <c r="T39" i="534" s="1"/>
  <c r="Q43" i="534"/>
  <c r="T43" i="534" s="1"/>
  <c r="Q47" i="534"/>
  <c r="T47" i="534" s="1"/>
  <c r="Q51" i="534"/>
  <c r="T51" i="534" s="1"/>
  <c r="Q55" i="534"/>
  <c r="T55" i="534" s="1"/>
  <c r="Q59" i="534"/>
  <c r="T59" i="534" s="1"/>
  <c r="R86" i="534"/>
  <c r="U86" i="534" s="1"/>
  <c r="R90" i="534"/>
  <c r="U90" i="534" s="1"/>
  <c r="R94" i="534"/>
  <c r="U94" i="534" s="1"/>
  <c r="R98" i="534"/>
  <c r="U98" i="534" s="1"/>
  <c r="R102" i="534"/>
  <c r="U102" i="534" s="1"/>
  <c r="R106" i="534"/>
  <c r="U106" i="534" s="1"/>
  <c r="R110" i="534"/>
  <c r="U110" i="534" s="1"/>
  <c r="R114" i="534"/>
  <c r="U114" i="534" s="1"/>
  <c r="R118" i="534"/>
  <c r="U118" i="534" s="1"/>
  <c r="R122" i="534"/>
  <c r="U122" i="534" s="1"/>
  <c r="R126" i="534"/>
  <c r="U126" i="534" s="1"/>
  <c r="R130" i="534"/>
  <c r="U130" i="534" s="1"/>
  <c r="R134" i="534"/>
  <c r="U134" i="534" s="1"/>
  <c r="R138" i="534"/>
  <c r="U138" i="534" s="1"/>
  <c r="R142" i="534"/>
  <c r="U142" i="534" s="1"/>
  <c r="R146" i="534"/>
  <c r="U146" i="534" s="1"/>
  <c r="J159" i="535"/>
  <c r="I161" i="535" s="1"/>
  <c r="J161" i="535" s="1"/>
  <c r="I163" i="535" s="1"/>
  <c r="J163" i="535" s="1"/>
  <c r="I165" i="535" s="1"/>
  <c r="Z20" i="535"/>
  <c r="AA20" i="535" s="1"/>
  <c r="AA21" i="535" s="1"/>
  <c r="Q20" i="532"/>
  <c r="T20" i="532" s="1"/>
  <c r="W20" i="532" s="1"/>
  <c r="X20" i="532" s="1"/>
  <c r="AC20" i="532" s="1"/>
  <c r="Q24" i="532"/>
  <c r="T24" i="532" s="1"/>
  <c r="W24" i="532" s="1"/>
  <c r="X24" i="532" s="1"/>
  <c r="Q28" i="532"/>
  <c r="T28" i="532" s="1"/>
  <c r="W28" i="532" s="1"/>
  <c r="X28" i="532" s="1"/>
  <c r="Q32" i="532"/>
  <c r="T32" i="532" s="1"/>
  <c r="W32" i="532" s="1"/>
  <c r="X32" i="532" s="1"/>
  <c r="Q36" i="532"/>
  <c r="T36" i="532" s="1"/>
  <c r="W36" i="532" s="1"/>
  <c r="X36" i="532" s="1"/>
  <c r="Q40" i="532"/>
  <c r="T40" i="532" s="1"/>
  <c r="W40" i="532" s="1"/>
  <c r="X40" i="532" s="1"/>
  <c r="Q44" i="532"/>
  <c r="T44" i="532" s="1"/>
  <c r="W44" i="532" s="1"/>
  <c r="X44" i="532" s="1"/>
  <c r="Q48" i="532"/>
  <c r="T48" i="532" s="1"/>
  <c r="W48" i="532" s="1"/>
  <c r="X48" i="532" s="1"/>
  <c r="Q52" i="532"/>
  <c r="T52" i="532" s="1"/>
  <c r="W52" i="532" s="1"/>
  <c r="X52" i="532" s="1"/>
  <c r="Q56" i="532"/>
  <c r="T56" i="532" s="1"/>
  <c r="W56" i="532" s="1"/>
  <c r="X56" i="532" s="1"/>
  <c r="Q60" i="532"/>
  <c r="T60" i="532" s="1"/>
  <c r="W60" i="532" s="1"/>
  <c r="X60" i="532" s="1"/>
  <c r="Q64" i="532"/>
  <c r="T64" i="532" s="1"/>
  <c r="W64" i="532" s="1"/>
  <c r="X64" i="532" s="1"/>
  <c r="Q68" i="532"/>
  <c r="T68" i="532" s="1"/>
  <c r="W68" i="532" s="1"/>
  <c r="X68" i="532" s="1"/>
  <c r="Q72" i="532"/>
  <c r="T72" i="532" s="1"/>
  <c r="W72" i="532" s="1"/>
  <c r="X72" i="532" s="1"/>
  <c r="Q76" i="532"/>
  <c r="T76" i="532" s="1"/>
  <c r="W76" i="532" s="1"/>
  <c r="X76" i="532" s="1"/>
  <c r="Q80" i="532"/>
  <c r="T80" i="532" s="1"/>
  <c r="W80" i="532" s="1"/>
  <c r="X80" i="532" s="1"/>
  <c r="Q84" i="532"/>
  <c r="T84" i="532" s="1"/>
  <c r="W84" i="532" s="1"/>
  <c r="X84" i="532" s="1"/>
  <c r="Q85" i="532"/>
  <c r="T85" i="532" s="1"/>
  <c r="W85" i="532" s="1"/>
  <c r="X85" i="532" s="1"/>
  <c r="Q86" i="532"/>
  <c r="T86" i="532" s="1"/>
  <c r="W86" i="532" s="1"/>
  <c r="X86" i="532" s="1"/>
  <c r="Q87" i="532"/>
  <c r="T87" i="532" s="1"/>
  <c r="W87" i="532" s="1"/>
  <c r="X87" i="532" s="1"/>
  <c r="Q88" i="532"/>
  <c r="T88" i="532" s="1"/>
  <c r="W88" i="532" s="1"/>
  <c r="X88" i="532" s="1"/>
  <c r="Q89" i="532"/>
  <c r="T89" i="532" s="1"/>
  <c r="W89" i="532" s="1"/>
  <c r="X89" i="532" s="1"/>
  <c r="Q90" i="532"/>
  <c r="T90" i="532" s="1"/>
  <c r="W90" i="532" s="1"/>
  <c r="X90" i="532" s="1"/>
  <c r="Q91" i="532"/>
  <c r="T91" i="532" s="1"/>
  <c r="W91" i="532" s="1"/>
  <c r="X91" i="532" s="1"/>
  <c r="Q92" i="532"/>
  <c r="T92" i="532" s="1"/>
  <c r="W92" i="532" s="1"/>
  <c r="X92" i="532" s="1"/>
  <c r="Q93" i="532"/>
  <c r="T93" i="532" s="1"/>
  <c r="W93" i="532" s="1"/>
  <c r="X93" i="532" s="1"/>
  <c r="Q94" i="532"/>
  <c r="T94" i="532" s="1"/>
  <c r="W94" i="532" s="1"/>
  <c r="X94" i="532" s="1"/>
  <c r="Q95" i="532"/>
  <c r="T95" i="532" s="1"/>
  <c r="W95" i="532" s="1"/>
  <c r="X95" i="532" s="1"/>
  <c r="Q96" i="532"/>
  <c r="T96" i="532" s="1"/>
  <c r="W96" i="532" s="1"/>
  <c r="X96" i="532" s="1"/>
  <c r="Q97" i="532"/>
  <c r="T97" i="532" s="1"/>
  <c r="W97" i="532" s="1"/>
  <c r="X97" i="532" s="1"/>
  <c r="Q98" i="532"/>
  <c r="T98" i="532" s="1"/>
  <c r="W98" i="532" s="1"/>
  <c r="X98" i="532" s="1"/>
  <c r="Q99" i="532"/>
  <c r="T99" i="532" s="1"/>
  <c r="W99" i="532" s="1"/>
  <c r="X99" i="532" s="1"/>
  <c r="Q100" i="532"/>
  <c r="T100" i="532" s="1"/>
  <c r="W100" i="532" s="1"/>
  <c r="X100" i="532" s="1"/>
  <c r="Q101" i="532"/>
  <c r="T101" i="532" s="1"/>
  <c r="W101" i="532" s="1"/>
  <c r="X101" i="532" s="1"/>
  <c r="Q102" i="532"/>
  <c r="T102" i="532" s="1"/>
  <c r="W102" i="532" s="1"/>
  <c r="X102" i="532" s="1"/>
  <c r="Q103" i="532"/>
  <c r="T103" i="532" s="1"/>
  <c r="W103" i="532" s="1"/>
  <c r="X103" i="532" s="1"/>
  <c r="Q104" i="532"/>
  <c r="T104" i="532" s="1"/>
  <c r="W104" i="532" s="1"/>
  <c r="X104" i="532" s="1"/>
  <c r="Q105" i="532"/>
  <c r="T105" i="532" s="1"/>
  <c r="W105" i="532" s="1"/>
  <c r="X105" i="532" s="1"/>
  <c r="Q106" i="532"/>
  <c r="T106" i="532" s="1"/>
  <c r="W106" i="532" s="1"/>
  <c r="Q107" i="532"/>
  <c r="T107" i="532" s="1"/>
  <c r="W107" i="532" s="1"/>
  <c r="Q108" i="532"/>
  <c r="T108" i="532" s="1"/>
  <c r="W108" i="532" s="1"/>
  <c r="Q109" i="532"/>
  <c r="T109" i="532" s="1"/>
  <c r="W109" i="532" s="1"/>
  <c r="Q110" i="532"/>
  <c r="T110" i="532" s="1"/>
  <c r="W110" i="532" s="1"/>
  <c r="Q111" i="532"/>
  <c r="T111" i="532" s="1"/>
  <c r="W111" i="532" s="1"/>
  <c r="Q112" i="532"/>
  <c r="T112" i="532" s="1"/>
  <c r="W112" i="532" s="1"/>
  <c r="Q113" i="532"/>
  <c r="T113" i="532" s="1"/>
  <c r="W113" i="532" s="1"/>
  <c r="Q114" i="532"/>
  <c r="T114" i="532" s="1"/>
  <c r="W114" i="532" s="1"/>
  <c r="Q115" i="532"/>
  <c r="T115" i="532" s="1"/>
  <c r="W115" i="532" s="1"/>
  <c r="Q116" i="532"/>
  <c r="T116" i="532" s="1"/>
  <c r="W116" i="532" s="1"/>
  <c r="Q117" i="532"/>
  <c r="T117" i="532" s="1"/>
  <c r="W117" i="532" s="1"/>
  <c r="Q118" i="532"/>
  <c r="T118" i="532" s="1"/>
  <c r="W118" i="532" s="1"/>
  <c r="Q119" i="532"/>
  <c r="T119" i="532" s="1"/>
  <c r="W119" i="532" s="1"/>
  <c r="Q120" i="532"/>
  <c r="T120" i="532" s="1"/>
  <c r="W120" i="532" s="1"/>
  <c r="Q121" i="532"/>
  <c r="T121" i="532" s="1"/>
  <c r="W121" i="532" s="1"/>
  <c r="Q122" i="532"/>
  <c r="T122" i="532" s="1"/>
  <c r="W122" i="532" s="1"/>
  <c r="Q123" i="532"/>
  <c r="T123" i="532" s="1"/>
  <c r="W123" i="532" s="1"/>
  <c r="Q124" i="532"/>
  <c r="T124" i="532" s="1"/>
  <c r="W124" i="532" s="1"/>
  <c r="Q125" i="532"/>
  <c r="T125" i="532" s="1"/>
  <c r="W125" i="532" s="1"/>
  <c r="Q126" i="532"/>
  <c r="T126" i="532" s="1"/>
  <c r="W126" i="532" s="1"/>
  <c r="Q127" i="532"/>
  <c r="T127" i="532" s="1"/>
  <c r="W127" i="532" s="1"/>
  <c r="Q128" i="532"/>
  <c r="T128" i="532" s="1"/>
  <c r="W128" i="532" s="1"/>
  <c r="Q129" i="532"/>
  <c r="T129" i="532" s="1"/>
  <c r="W129" i="532" s="1"/>
  <c r="Q130" i="532"/>
  <c r="T130" i="532" s="1"/>
  <c r="W130" i="532" s="1"/>
  <c r="Q131" i="532"/>
  <c r="T131" i="532" s="1"/>
  <c r="W131" i="532" s="1"/>
  <c r="Q132" i="532"/>
  <c r="T132" i="532" s="1"/>
  <c r="W132" i="532" s="1"/>
  <c r="Q133" i="532"/>
  <c r="T133" i="532" s="1"/>
  <c r="W133" i="532" s="1"/>
  <c r="Q134" i="532"/>
  <c r="T134" i="532" s="1"/>
  <c r="W134" i="532" s="1"/>
  <c r="Q135" i="532"/>
  <c r="T135" i="532" s="1"/>
  <c r="W135" i="532" s="1"/>
  <c r="Q136" i="532"/>
  <c r="T136" i="532" s="1"/>
  <c r="W136" i="532" s="1"/>
  <c r="Q137" i="532"/>
  <c r="T137" i="532" s="1"/>
  <c r="W137" i="532" s="1"/>
  <c r="Q138" i="532"/>
  <c r="T138" i="532" s="1"/>
  <c r="W138" i="532" s="1"/>
  <c r="Q139" i="532"/>
  <c r="T139" i="532" s="1"/>
  <c r="W139" i="532" s="1"/>
  <c r="Q140" i="532"/>
  <c r="T140" i="532" s="1"/>
  <c r="W140" i="532" s="1"/>
  <c r="Q141" i="532"/>
  <c r="T141" i="532" s="1"/>
  <c r="W141" i="532" s="1"/>
  <c r="Q142" i="532"/>
  <c r="T142" i="532" s="1"/>
  <c r="W142" i="532" s="1"/>
  <c r="Q143" i="532"/>
  <c r="T143" i="532" s="1"/>
  <c r="W143" i="532" s="1"/>
  <c r="Q144" i="532"/>
  <c r="T144" i="532" s="1"/>
  <c r="W144" i="532" s="1"/>
  <c r="Q145" i="532"/>
  <c r="T145" i="532" s="1"/>
  <c r="W145" i="532" s="1"/>
  <c r="Q146" i="532"/>
  <c r="T146" i="532" s="1"/>
  <c r="W146" i="532" s="1"/>
  <c r="Q147" i="532"/>
  <c r="T147" i="532" s="1"/>
  <c r="W147" i="532" s="1"/>
  <c r="Q148" i="532"/>
  <c r="T148" i="532" s="1"/>
  <c r="W148" i="532" s="1"/>
  <c r="R21" i="533"/>
  <c r="U21" i="533" s="1"/>
  <c r="R25" i="533"/>
  <c r="U25" i="533" s="1"/>
  <c r="R29" i="533"/>
  <c r="U29" i="533" s="1"/>
  <c r="R33" i="533"/>
  <c r="U33" i="533" s="1"/>
  <c r="Q34" i="533"/>
  <c r="T34" i="533" s="1"/>
  <c r="W34" i="533" s="1"/>
  <c r="R37" i="533"/>
  <c r="U37" i="533" s="1"/>
  <c r="Q38" i="533"/>
  <c r="T38" i="533" s="1"/>
  <c r="W38" i="533" s="1"/>
  <c r="R41" i="533"/>
  <c r="U41" i="533" s="1"/>
  <c r="Q42" i="533"/>
  <c r="T42" i="533" s="1"/>
  <c r="W42" i="533" s="1"/>
  <c r="R45" i="533"/>
  <c r="U45" i="533" s="1"/>
  <c r="Q46" i="533"/>
  <c r="T46" i="533" s="1"/>
  <c r="W46" i="533" s="1"/>
  <c r="R49" i="533"/>
  <c r="U49" i="533" s="1"/>
  <c r="Q50" i="533"/>
  <c r="T50" i="533" s="1"/>
  <c r="W50" i="533" s="1"/>
  <c r="R53" i="533"/>
  <c r="U53" i="533" s="1"/>
  <c r="Q54" i="533"/>
  <c r="T54" i="533" s="1"/>
  <c r="W54" i="533" s="1"/>
  <c r="R57" i="533"/>
  <c r="U57" i="533" s="1"/>
  <c r="Q58" i="533"/>
  <c r="T58" i="533" s="1"/>
  <c r="W58" i="533" s="1"/>
  <c r="R61" i="533"/>
  <c r="U61" i="533" s="1"/>
  <c r="Q62" i="533"/>
  <c r="T62" i="533" s="1"/>
  <c r="W62" i="533" s="1"/>
  <c r="R65" i="533"/>
  <c r="U65" i="533" s="1"/>
  <c r="Q66" i="533"/>
  <c r="T66" i="533" s="1"/>
  <c r="W66" i="533" s="1"/>
  <c r="R69" i="533"/>
  <c r="U69" i="533" s="1"/>
  <c r="Q70" i="533"/>
  <c r="T70" i="533" s="1"/>
  <c r="W70" i="533" s="1"/>
  <c r="R73" i="533"/>
  <c r="U73" i="533" s="1"/>
  <c r="Q74" i="533"/>
  <c r="T74" i="533" s="1"/>
  <c r="W74" i="533" s="1"/>
  <c r="R77" i="533"/>
  <c r="U77" i="533" s="1"/>
  <c r="Q78" i="533"/>
  <c r="T78" i="533" s="1"/>
  <c r="W78" i="533" s="1"/>
  <c r="Q82" i="534"/>
  <c r="T82" i="534" s="1"/>
  <c r="Q78" i="534"/>
  <c r="T78" i="534" s="1"/>
  <c r="Q74" i="534"/>
  <c r="T74" i="534" s="1"/>
  <c r="Q70" i="534"/>
  <c r="T70" i="534" s="1"/>
  <c r="Q66" i="534"/>
  <c r="T66" i="534" s="1"/>
  <c r="Q62" i="534"/>
  <c r="T62" i="534" s="1"/>
  <c r="Q20" i="534"/>
  <c r="T20" i="534" s="1"/>
  <c r="W20" i="534" s="1"/>
  <c r="X20" i="534" s="1"/>
  <c r="AC20" i="534" s="1"/>
  <c r="R23" i="534"/>
  <c r="U23" i="534" s="1"/>
  <c r="Q24" i="534"/>
  <c r="T24" i="534" s="1"/>
  <c r="W24" i="534" s="1"/>
  <c r="X24" i="534" s="1"/>
  <c r="R27" i="534"/>
  <c r="U27" i="534" s="1"/>
  <c r="Q28" i="534"/>
  <c r="T28" i="534" s="1"/>
  <c r="W28" i="534" s="1"/>
  <c r="R31" i="534"/>
  <c r="U31" i="534" s="1"/>
  <c r="Q32" i="534"/>
  <c r="T32" i="534" s="1"/>
  <c r="W32" i="534" s="1"/>
  <c r="R35" i="534"/>
  <c r="U35" i="534" s="1"/>
  <c r="Q36" i="534"/>
  <c r="T36" i="534" s="1"/>
  <c r="W36" i="534" s="1"/>
  <c r="R39" i="534"/>
  <c r="U39" i="534" s="1"/>
  <c r="Q40" i="534"/>
  <c r="T40" i="534" s="1"/>
  <c r="W40" i="534" s="1"/>
  <c r="R43" i="534"/>
  <c r="U43" i="534" s="1"/>
  <c r="Q44" i="534"/>
  <c r="T44" i="534" s="1"/>
  <c r="W44" i="534" s="1"/>
  <c r="R47" i="534"/>
  <c r="U47" i="534" s="1"/>
  <c r="Q48" i="534"/>
  <c r="T48" i="534" s="1"/>
  <c r="W48" i="534" s="1"/>
  <c r="R51" i="534"/>
  <c r="U51" i="534" s="1"/>
  <c r="Q52" i="534"/>
  <c r="T52" i="534" s="1"/>
  <c r="W52" i="534" s="1"/>
  <c r="R55" i="534"/>
  <c r="U55" i="534" s="1"/>
  <c r="Q56" i="534"/>
  <c r="T56" i="534" s="1"/>
  <c r="W56" i="534" s="1"/>
  <c r="X56" i="534" s="1"/>
  <c r="R59" i="534"/>
  <c r="U59" i="534" s="1"/>
  <c r="Q61" i="534"/>
  <c r="T61" i="534" s="1"/>
  <c r="W61" i="534" s="1"/>
  <c r="Q65" i="534"/>
  <c r="T65" i="534" s="1"/>
  <c r="W65" i="534" s="1"/>
  <c r="Q69" i="534"/>
  <c r="T69" i="534" s="1"/>
  <c r="W69" i="534" s="1"/>
  <c r="Q73" i="534"/>
  <c r="T73" i="534" s="1"/>
  <c r="W73" i="534" s="1"/>
  <c r="Q77" i="534"/>
  <c r="T77" i="534" s="1"/>
  <c r="W77" i="534" s="1"/>
  <c r="Q81" i="534"/>
  <c r="T81" i="534" s="1"/>
  <c r="W81" i="534" s="1"/>
  <c r="R89" i="534"/>
  <c r="U89" i="534" s="1"/>
  <c r="R93" i="534"/>
  <c r="U93" i="534" s="1"/>
  <c r="R97" i="534"/>
  <c r="U97" i="534" s="1"/>
  <c r="R101" i="534"/>
  <c r="U101" i="534" s="1"/>
  <c r="R105" i="534"/>
  <c r="U105" i="534" s="1"/>
  <c r="R109" i="534"/>
  <c r="U109" i="534" s="1"/>
  <c r="R113" i="534"/>
  <c r="U113" i="534" s="1"/>
  <c r="R117" i="534"/>
  <c r="U117" i="534" s="1"/>
  <c r="R121" i="534"/>
  <c r="U121" i="534" s="1"/>
  <c r="R125" i="534"/>
  <c r="U125" i="534" s="1"/>
  <c r="R129" i="534"/>
  <c r="U129" i="534" s="1"/>
  <c r="R133" i="534"/>
  <c r="U133" i="534" s="1"/>
  <c r="R137" i="534"/>
  <c r="U137" i="534" s="1"/>
  <c r="R141" i="534"/>
  <c r="U141" i="534" s="1"/>
  <c r="R145" i="534"/>
  <c r="U145" i="534" s="1"/>
  <c r="R149" i="534"/>
  <c r="U149" i="534" s="1"/>
  <c r="X135" i="536"/>
  <c r="R62" i="534"/>
  <c r="U62" i="534" s="1"/>
  <c r="R66" i="534"/>
  <c r="U66" i="534" s="1"/>
  <c r="Q67" i="534"/>
  <c r="T67" i="534" s="1"/>
  <c r="R70" i="534"/>
  <c r="U70" i="534" s="1"/>
  <c r="Q71" i="534"/>
  <c r="T71" i="534" s="1"/>
  <c r="R74" i="534"/>
  <c r="U74" i="534" s="1"/>
  <c r="Q75" i="534"/>
  <c r="T75" i="534" s="1"/>
  <c r="R78" i="534"/>
  <c r="U78" i="534" s="1"/>
  <c r="R82" i="534"/>
  <c r="U82" i="534" s="1"/>
  <c r="R20" i="535"/>
  <c r="U20" i="535" s="1"/>
  <c r="Q21" i="535"/>
  <c r="T21" i="535" s="1"/>
  <c r="R24" i="535"/>
  <c r="U24" i="535" s="1"/>
  <c r="R28" i="535"/>
  <c r="U28" i="535" s="1"/>
  <c r="W28" i="535" s="1"/>
  <c r="Q29" i="535"/>
  <c r="T29" i="535" s="1"/>
  <c r="R32" i="535"/>
  <c r="U32" i="535" s="1"/>
  <c r="Q33" i="535"/>
  <c r="T33" i="535" s="1"/>
  <c r="R36" i="535"/>
  <c r="U36" i="535" s="1"/>
  <c r="W36" i="535" s="1"/>
  <c r="R40" i="535"/>
  <c r="U40" i="535" s="1"/>
  <c r="Q41" i="535"/>
  <c r="T41" i="535" s="1"/>
  <c r="R44" i="535"/>
  <c r="U44" i="535" s="1"/>
  <c r="Q45" i="535"/>
  <c r="T45" i="535" s="1"/>
  <c r="R48" i="535"/>
  <c r="U48" i="535" s="1"/>
  <c r="Q49" i="535"/>
  <c r="T49" i="535" s="1"/>
  <c r="R52" i="535"/>
  <c r="U52" i="535" s="1"/>
  <c r="Q53" i="535"/>
  <c r="T53" i="535" s="1"/>
  <c r="R56" i="535"/>
  <c r="U56" i="535" s="1"/>
  <c r="Q57" i="535"/>
  <c r="T57" i="535" s="1"/>
  <c r="R60" i="535"/>
  <c r="U60" i="535" s="1"/>
  <c r="R64" i="535"/>
  <c r="U64" i="535" s="1"/>
  <c r="R68" i="535"/>
  <c r="U68" i="535" s="1"/>
  <c r="W68" i="535" s="1"/>
  <c r="Q69" i="535"/>
  <c r="T69" i="535" s="1"/>
  <c r="R72" i="535"/>
  <c r="U72" i="535" s="1"/>
  <c r="Q73" i="535"/>
  <c r="T73" i="535" s="1"/>
  <c r="R76" i="535"/>
  <c r="U76" i="535" s="1"/>
  <c r="W76" i="535" s="1"/>
  <c r="Q77" i="535"/>
  <c r="T77" i="535" s="1"/>
  <c r="R80" i="535"/>
  <c r="U80" i="535" s="1"/>
  <c r="Q81" i="535"/>
  <c r="T81" i="535" s="1"/>
  <c r="W81" i="535" s="1"/>
  <c r="X81" i="535" s="1"/>
  <c r="R84" i="535"/>
  <c r="U84" i="535" s="1"/>
  <c r="W84" i="535" s="1"/>
  <c r="R85" i="535"/>
  <c r="U85" i="535" s="1"/>
  <c r="R86" i="535"/>
  <c r="U86" i="535" s="1"/>
  <c r="W86" i="535" s="1"/>
  <c r="R87" i="535"/>
  <c r="U87" i="535" s="1"/>
  <c r="R88" i="535"/>
  <c r="U88" i="535" s="1"/>
  <c r="R89" i="535"/>
  <c r="U89" i="535" s="1"/>
  <c r="R90" i="535"/>
  <c r="U90" i="535" s="1"/>
  <c r="W90" i="535" s="1"/>
  <c r="R91" i="535"/>
  <c r="U91" i="535" s="1"/>
  <c r="R92" i="535"/>
  <c r="U92" i="535" s="1"/>
  <c r="R93" i="535"/>
  <c r="U93" i="535" s="1"/>
  <c r="R94" i="535"/>
  <c r="U94" i="535" s="1"/>
  <c r="R95" i="535"/>
  <c r="U95" i="535" s="1"/>
  <c r="R96" i="535"/>
  <c r="U96" i="535" s="1"/>
  <c r="W96" i="535" s="1"/>
  <c r="R97" i="535"/>
  <c r="U97" i="535" s="1"/>
  <c r="R98" i="535"/>
  <c r="U98" i="535" s="1"/>
  <c r="R99" i="535"/>
  <c r="U99" i="535" s="1"/>
  <c r="R100" i="535"/>
  <c r="U100" i="535" s="1"/>
  <c r="W100" i="535" s="1"/>
  <c r="R101" i="535"/>
  <c r="U101" i="535" s="1"/>
  <c r="R102" i="535"/>
  <c r="U102" i="535" s="1"/>
  <c r="W102" i="535" s="1"/>
  <c r="R103" i="535"/>
  <c r="U103" i="535" s="1"/>
  <c r="R104" i="535"/>
  <c r="U104" i="535" s="1"/>
  <c r="R105" i="535"/>
  <c r="U105" i="535" s="1"/>
  <c r="R106" i="535"/>
  <c r="U106" i="535" s="1"/>
  <c r="W106" i="535" s="1"/>
  <c r="R107" i="535"/>
  <c r="U107" i="535" s="1"/>
  <c r="R108" i="535"/>
  <c r="U108" i="535" s="1"/>
  <c r="R109" i="535"/>
  <c r="U109" i="535" s="1"/>
  <c r="R110" i="535"/>
  <c r="U110" i="535" s="1"/>
  <c r="R111" i="535"/>
  <c r="U111" i="535" s="1"/>
  <c r="R112" i="535"/>
  <c r="U112" i="535" s="1"/>
  <c r="W112" i="535" s="1"/>
  <c r="R113" i="535"/>
  <c r="U113" i="535" s="1"/>
  <c r="R114" i="535"/>
  <c r="U114" i="535" s="1"/>
  <c r="R115" i="535"/>
  <c r="U115" i="535" s="1"/>
  <c r="R116" i="535"/>
  <c r="U116" i="535" s="1"/>
  <c r="W116" i="535" s="1"/>
  <c r="R117" i="535"/>
  <c r="U117" i="535" s="1"/>
  <c r="R118" i="535"/>
  <c r="U118" i="535" s="1"/>
  <c r="W118" i="535" s="1"/>
  <c r="R119" i="535"/>
  <c r="U119" i="535" s="1"/>
  <c r="R120" i="535"/>
  <c r="U120" i="535" s="1"/>
  <c r="R121" i="535"/>
  <c r="U121" i="535" s="1"/>
  <c r="R122" i="535"/>
  <c r="U122" i="535" s="1"/>
  <c r="W122" i="535" s="1"/>
  <c r="R123" i="535"/>
  <c r="U123" i="535" s="1"/>
  <c r="R124" i="535"/>
  <c r="U124" i="535" s="1"/>
  <c r="R125" i="535"/>
  <c r="U125" i="535" s="1"/>
  <c r="R126" i="535"/>
  <c r="U126" i="535" s="1"/>
  <c r="R127" i="535"/>
  <c r="U127" i="535" s="1"/>
  <c r="R128" i="535"/>
  <c r="U128" i="535" s="1"/>
  <c r="W128" i="535" s="1"/>
  <c r="R129" i="535"/>
  <c r="U129" i="535" s="1"/>
  <c r="R130" i="535"/>
  <c r="U130" i="535" s="1"/>
  <c r="R131" i="535"/>
  <c r="U131" i="535" s="1"/>
  <c r="R132" i="535"/>
  <c r="U132" i="535" s="1"/>
  <c r="W132" i="535" s="1"/>
  <c r="R133" i="535"/>
  <c r="U133" i="535" s="1"/>
  <c r="R134" i="535"/>
  <c r="U134" i="535" s="1"/>
  <c r="W134" i="535" s="1"/>
  <c r="R135" i="535"/>
  <c r="U135" i="535" s="1"/>
  <c r="R136" i="535"/>
  <c r="U136" i="535" s="1"/>
  <c r="R137" i="535"/>
  <c r="U137" i="535" s="1"/>
  <c r="R138" i="535"/>
  <c r="U138" i="535" s="1"/>
  <c r="W138" i="535" s="1"/>
  <c r="R139" i="535"/>
  <c r="U139" i="535" s="1"/>
  <c r="R140" i="535"/>
  <c r="U140" i="535" s="1"/>
  <c r="R141" i="535"/>
  <c r="U141" i="535" s="1"/>
  <c r="R142" i="535"/>
  <c r="U142" i="535" s="1"/>
  <c r="R143" i="535"/>
  <c r="U143" i="535" s="1"/>
  <c r="R144" i="535"/>
  <c r="U144" i="535" s="1"/>
  <c r="W144" i="535" s="1"/>
  <c r="R145" i="535"/>
  <c r="U145" i="535" s="1"/>
  <c r="R146" i="535"/>
  <c r="U146" i="535" s="1"/>
  <c r="R147" i="535"/>
  <c r="U147" i="535" s="1"/>
  <c r="R148" i="535"/>
  <c r="U148" i="535" s="1"/>
  <c r="W148" i="535" s="1"/>
  <c r="R149" i="535"/>
  <c r="U149" i="535" s="1"/>
  <c r="O20" i="536"/>
  <c r="R22" i="536"/>
  <c r="U22" i="536" s="1"/>
  <c r="Q23" i="536"/>
  <c r="T23" i="536" s="1"/>
  <c r="R26" i="536"/>
  <c r="U26" i="536" s="1"/>
  <c r="W26" i="536" s="1"/>
  <c r="Q27" i="536"/>
  <c r="T27" i="536" s="1"/>
  <c r="R30" i="536"/>
  <c r="U30" i="536" s="1"/>
  <c r="Q31" i="536"/>
  <c r="T31" i="536" s="1"/>
  <c r="R34" i="536"/>
  <c r="U34" i="536" s="1"/>
  <c r="W34" i="536" s="1"/>
  <c r="Q35" i="536"/>
  <c r="T35" i="536" s="1"/>
  <c r="R38" i="536"/>
  <c r="U38" i="536" s="1"/>
  <c r="Q39" i="536"/>
  <c r="T39" i="536" s="1"/>
  <c r="R42" i="536"/>
  <c r="U42" i="536" s="1"/>
  <c r="W42" i="536" s="1"/>
  <c r="Q43" i="536"/>
  <c r="T43" i="536" s="1"/>
  <c r="R46" i="536"/>
  <c r="U46" i="536" s="1"/>
  <c r="Q47" i="536"/>
  <c r="T47" i="536" s="1"/>
  <c r="R50" i="536"/>
  <c r="U50" i="536" s="1"/>
  <c r="W50" i="536" s="1"/>
  <c r="Q51" i="536"/>
  <c r="T51" i="536" s="1"/>
  <c r="R54" i="536"/>
  <c r="U54" i="536" s="1"/>
  <c r="Q55" i="536"/>
  <c r="T55" i="536" s="1"/>
  <c r="R58" i="536"/>
  <c r="U58" i="536" s="1"/>
  <c r="W58" i="536" s="1"/>
  <c r="Q59" i="536"/>
  <c r="T59" i="536" s="1"/>
  <c r="R62" i="536"/>
  <c r="U62" i="536" s="1"/>
  <c r="Q63" i="536"/>
  <c r="T63" i="536" s="1"/>
  <c r="R66" i="536"/>
  <c r="U66" i="536" s="1"/>
  <c r="W66" i="536" s="1"/>
  <c r="Q67" i="536"/>
  <c r="T67" i="536" s="1"/>
  <c r="R70" i="536"/>
  <c r="U70" i="536" s="1"/>
  <c r="Q71" i="536"/>
  <c r="T71" i="536" s="1"/>
  <c r="R74" i="536"/>
  <c r="U74" i="536" s="1"/>
  <c r="W74" i="536" s="1"/>
  <c r="Q75" i="536"/>
  <c r="T75" i="536" s="1"/>
  <c r="R78" i="536"/>
  <c r="U78" i="536" s="1"/>
  <c r="Q79" i="536"/>
  <c r="T79" i="536" s="1"/>
  <c r="R82" i="536"/>
  <c r="U82" i="536" s="1"/>
  <c r="W82" i="536" s="1"/>
  <c r="Q83" i="536"/>
  <c r="T83" i="536" s="1"/>
  <c r="W83" i="536" s="1"/>
  <c r="X83" i="536" s="1"/>
  <c r="Q138" i="536"/>
  <c r="T138" i="536" s="1"/>
  <c r="Q142" i="536"/>
  <c r="T142" i="536" s="1"/>
  <c r="Q145" i="536"/>
  <c r="T145" i="536" s="1"/>
  <c r="Q149" i="536"/>
  <c r="T149" i="536" s="1"/>
  <c r="J159" i="537"/>
  <c r="I161" i="537" s="1"/>
  <c r="J161" i="537" s="1"/>
  <c r="I163" i="537" s="1"/>
  <c r="J163" i="537" s="1"/>
  <c r="I165" i="537" s="1"/>
  <c r="Z20" i="537"/>
  <c r="AA20" i="537" s="1"/>
  <c r="X22" i="538"/>
  <c r="R63" i="534"/>
  <c r="U63" i="534" s="1"/>
  <c r="Q64" i="534"/>
  <c r="T64" i="534" s="1"/>
  <c r="W64" i="534" s="1"/>
  <c r="R67" i="534"/>
  <c r="U67" i="534" s="1"/>
  <c r="Q68" i="534"/>
  <c r="T68" i="534" s="1"/>
  <c r="W68" i="534" s="1"/>
  <c r="R71" i="534"/>
  <c r="U71" i="534" s="1"/>
  <c r="Q72" i="534"/>
  <c r="T72" i="534" s="1"/>
  <c r="W72" i="534" s="1"/>
  <c r="R75" i="534"/>
  <c r="U75" i="534" s="1"/>
  <c r="Q76" i="534"/>
  <c r="T76" i="534" s="1"/>
  <c r="W76" i="534" s="1"/>
  <c r="R79" i="534"/>
  <c r="U79" i="534" s="1"/>
  <c r="Q80" i="534"/>
  <c r="T80" i="534" s="1"/>
  <c r="W80" i="534" s="1"/>
  <c r="R83" i="534"/>
  <c r="U83" i="534" s="1"/>
  <c r="Q84" i="534"/>
  <c r="T84" i="534" s="1"/>
  <c r="W84" i="534" s="1"/>
  <c r="Q85" i="534"/>
  <c r="T85" i="534" s="1"/>
  <c r="W85" i="534" s="1"/>
  <c r="Q86" i="534"/>
  <c r="T86" i="534" s="1"/>
  <c r="W86" i="534" s="1"/>
  <c r="Q87" i="534"/>
  <c r="T87" i="534" s="1"/>
  <c r="W87" i="534" s="1"/>
  <c r="Q88" i="534"/>
  <c r="T88" i="534" s="1"/>
  <c r="W88" i="534" s="1"/>
  <c r="Q89" i="534"/>
  <c r="T89" i="534" s="1"/>
  <c r="W89" i="534" s="1"/>
  <c r="Q90" i="534"/>
  <c r="T90" i="534" s="1"/>
  <c r="W90" i="534" s="1"/>
  <c r="Q91" i="534"/>
  <c r="T91" i="534" s="1"/>
  <c r="W91" i="534" s="1"/>
  <c r="Q92" i="534"/>
  <c r="T92" i="534" s="1"/>
  <c r="W92" i="534" s="1"/>
  <c r="Q93" i="534"/>
  <c r="T93" i="534" s="1"/>
  <c r="W93" i="534" s="1"/>
  <c r="Q94" i="534"/>
  <c r="T94" i="534" s="1"/>
  <c r="W94" i="534" s="1"/>
  <c r="Q95" i="534"/>
  <c r="T95" i="534" s="1"/>
  <c r="W95" i="534" s="1"/>
  <c r="Q96" i="534"/>
  <c r="T96" i="534" s="1"/>
  <c r="W96" i="534" s="1"/>
  <c r="Q97" i="534"/>
  <c r="T97" i="534" s="1"/>
  <c r="W97" i="534" s="1"/>
  <c r="Q98" i="534"/>
  <c r="T98" i="534" s="1"/>
  <c r="W98" i="534" s="1"/>
  <c r="Q99" i="534"/>
  <c r="T99" i="534" s="1"/>
  <c r="W99" i="534" s="1"/>
  <c r="Q100" i="534"/>
  <c r="T100" i="534" s="1"/>
  <c r="W100" i="534" s="1"/>
  <c r="Q101" i="534"/>
  <c r="T101" i="534" s="1"/>
  <c r="W101" i="534" s="1"/>
  <c r="Q102" i="534"/>
  <c r="T102" i="534" s="1"/>
  <c r="W102" i="534" s="1"/>
  <c r="Q103" i="534"/>
  <c r="T103" i="534" s="1"/>
  <c r="W103" i="534" s="1"/>
  <c r="Q104" i="534"/>
  <c r="T104" i="534" s="1"/>
  <c r="W104" i="534" s="1"/>
  <c r="Q105" i="534"/>
  <c r="T105" i="534" s="1"/>
  <c r="W105" i="534" s="1"/>
  <c r="Q106" i="534"/>
  <c r="T106" i="534" s="1"/>
  <c r="W106" i="534" s="1"/>
  <c r="Q107" i="534"/>
  <c r="T107" i="534" s="1"/>
  <c r="W107" i="534" s="1"/>
  <c r="Q108" i="534"/>
  <c r="T108" i="534" s="1"/>
  <c r="W108" i="534" s="1"/>
  <c r="Q109" i="534"/>
  <c r="T109" i="534" s="1"/>
  <c r="W109" i="534" s="1"/>
  <c r="Q110" i="534"/>
  <c r="T110" i="534" s="1"/>
  <c r="W110" i="534" s="1"/>
  <c r="Q111" i="534"/>
  <c r="T111" i="534" s="1"/>
  <c r="W111" i="534" s="1"/>
  <c r="Q112" i="534"/>
  <c r="T112" i="534" s="1"/>
  <c r="W112" i="534" s="1"/>
  <c r="Q113" i="534"/>
  <c r="T113" i="534" s="1"/>
  <c r="W113" i="534" s="1"/>
  <c r="Q114" i="534"/>
  <c r="T114" i="534" s="1"/>
  <c r="W114" i="534" s="1"/>
  <c r="Q115" i="534"/>
  <c r="T115" i="534" s="1"/>
  <c r="W115" i="534" s="1"/>
  <c r="Q116" i="534"/>
  <c r="T116" i="534" s="1"/>
  <c r="W116" i="534" s="1"/>
  <c r="Q117" i="534"/>
  <c r="T117" i="534" s="1"/>
  <c r="W117" i="534" s="1"/>
  <c r="Q118" i="534"/>
  <c r="T118" i="534" s="1"/>
  <c r="W118" i="534" s="1"/>
  <c r="Q119" i="534"/>
  <c r="T119" i="534" s="1"/>
  <c r="W119" i="534" s="1"/>
  <c r="Q120" i="534"/>
  <c r="T120" i="534" s="1"/>
  <c r="W120" i="534" s="1"/>
  <c r="Q121" i="534"/>
  <c r="T121" i="534" s="1"/>
  <c r="W121" i="534" s="1"/>
  <c r="Q122" i="534"/>
  <c r="T122" i="534" s="1"/>
  <c r="W122" i="534" s="1"/>
  <c r="Q123" i="534"/>
  <c r="T123" i="534" s="1"/>
  <c r="W123" i="534" s="1"/>
  <c r="Q124" i="534"/>
  <c r="T124" i="534" s="1"/>
  <c r="W124" i="534" s="1"/>
  <c r="Q125" i="534"/>
  <c r="T125" i="534" s="1"/>
  <c r="W125" i="534" s="1"/>
  <c r="Q126" i="534"/>
  <c r="T126" i="534" s="1"/>
  <c r="W126" i="534" s="1"/>
  <c r="Q127" i="534"/>
  <c r="T127" i="534" s="1"/>
  <c r="W127" i="534" s="1"/>
  <c r="Q128" i="534"/>
  <c r="T128" i="534" s="1"/>
  <c r="W128" i="534" s="1"/>
  <c r="Q129" i="534"/>
  <c r="T129" i="534" s="1"/>
  <c r="W129" i="534" s="1"/>
  <c r="Q130" i="534"/>
  <c r="T130" i="534" s="1"/>
  <c r="W130" i="534" s="1"/>
  <c r="Q131" i="534"/>
  <c r="T131" i="534" s="1"/>
  <c r="W131" i="534" s="1"/>
  <c r="Q132" i="534"/>
  <c r="T132" i="534" s="1"/>
  <c r="W132" i="534" s="1"/>
  <c r="Q133" i="534"/>
  <c r="T133" i="534" s="1"/>
  <c r="W133" i="534" s="1"/>
  <c r="Q134" i="534"/>
  <c r="T134" i="534" s="1"/>
  <c r="W134" i="534" s="1"/>
  <c r="Q135" i="534"/>
  <c r="T135" i="534" s="1"/>
  <c r="W135" i="534" s="1"/>
  <c r="Q136" i="534"/>
  <c r="T136" i="534" s="1"/>
  <c r="W136" i="534" s="1"/>
  <c r="Q137" i="534"/>
  <c r="T137" i="534" s="1"/>
  <c r="W137" i="534" s="1"/>
  <c r="Q138" i="534"/>
  <c r="T138" i="534" s="1"/>
  <c r="W138" i="534" s="1"/>
  <c r="Q139" i="534"/>
  <c r="T139" i="534" s="1"/>
  <c r="W139" i="534" s="1"/>
  <c r="Q140" i="534"/>
  <c r="T140" i="534" s="1"/>
  <c r="W140" i="534" s="1"/>
  <c r="Q141" i="534"/>
  <c r="T141" i="534" s="1"/>
  <c r="W141" i="534" s="1"/>
  <c r="Q142" i="534"/>
  <c r="T142" i="534" s="1"/>
  <c r="W142" i="534" s="1"/>
  <c r="Q143" i="534"/>
  <c r="T143" i="534" s="1"/>
  <c r="W143" i="534" s="1"/>
  <c r="Q144" i="534"/>
  <c r="T144" i="534" s="1"/>
  <c r="W144" i="534" s="1"/>
  <c r="Q145" i="534"/>
  <c r="T145" i="534" s="1"/>
  <c r="W145" i="534" s="1"/>
  <c r="Q146" i="534"/>
  <c r="T146" i="534" s="1"/>
  <c r="W146" i="534" s="1"/>
  <c r="Q147" i="534"/>
  <c r="T147" i="534" s="1"/>
  <c r="W147" i="534" s="1"/>
  <c r="Q148" i="534"/>
  <c r="T148" i="534" s="1"/>
  <c r="W148" i="534" s="1"/>
  <c r="Q149" i="534"/>
  <c r="T149" i="534" s="1"/>
  <c r="W149" i="534" s="1"/>
  <c r="R21" i="535"/>
  <c r="U21" i="535" s="1"/>
  <c r="Q22" i="535"/>
  <c r="T22" i="535" s="1"/>
  <c r="W22" i="535" s="1"/>
  <c r="X22" i="535" s="1"/>
  <c r="R25" i="535"/>
  <c r="U25" i="535" s="1"/>
  <c r="Q26" i="535"/>
  <c r="T26" i="535" s="1"/>
  <c r="W26" i="535" s="1"/>
  <c r="X26" i="535" s="1"/>
  <c r="R29" i="535"/>
  <c r="U29" i="535" s="1"/>
  <c r="Q30" i="535"/>
  <c r="T30" i="535" s="1"/>
  <c r="W30" i="535" s="1"/>
  <c r="X30" i="535" s="1"/>
  <c r="R33" i="535"/>
  <c r="U33" i="535" s="1"/>
  <c r="Q34" i="535"/>
  <c r="T34" i="535" s="1"/>
  <c r="W34" i="535" s="1"/>
  <c r="X34" i="535" s="1"/>
  <c r="R37" i="535"/>
  <c r="U37" i="535" s="1"/>
  <c r="Q38" i="535"/>
  <c r="T38" i="535" s="1"/>
  <c r="W38" i="535" s="1"/>
  <c r="X38" i="535" s="1"/>
  <c r="R41" i="535"/>
  <c r="U41" i="535" s="1"/>
  <c r="Q42" i="535"/>
  <c r="T42" i="535" s="1"/>
  <c r="W42" i="535" s="1"/>
  <c r="X42" i="535" s="1"/>
  <c r="R45" i="535"/>
  <c r="U45" i="535" s="1"/>
  <c r="Q46" i="535"/>
  <c r="T46" i="535" s="1"/>
  <c r="W46" i="535" s="1"/>
  <c r="X46" i="535" s="1"/>
  <c r="R49" i="535"/>
  <c r="U49" i="535" s="1"/>
  <c r="Q50" i="535"/>
  <c r="T50" i="535" s="1"/>
  <c r="W50" i="535" s="1"/>
  <c r="X50" i="535" s="1"/>
  <c r="R53" i="535"/>
  <c r="U53" i="535" s="1"/>
  <c r="Q54" i="535"/>
  <c r="T54" i="535" s="1"/>
  <c r="W54" i="535" s="1"/>
  <c r="X54" i="535" s="1"/>
  <c r="R57" i="535"/>
  <c r="U57" i="535" s="1"/>
  <c r="Q58" i="535"/>
  <c r="T58" i="535" s="1"/>
  <c r="W58" i="535" s="1"/>
  <c r="X58" i="535" s="1"/>
  <c r="R61" i="535"/>
  <c r="U61" i="535" s="1"/>
  <c r="W61" i="535" s="1"/>
  <c r="Q62" i="535"/>
  <c r="T62" i="535" s="1"/>
  <c r="W62" i="535" s="1"/>
  <c r="X62" i="535" s="1"/>
  <c r="R65" i="535"/>
  <c r="U65" i="535" s="1"/>
  <c r="Q66" i="535"/>
  <c r="T66" i="535" s="1"/>
  <c r="W66" i="535" s="1"/>
  <c r="X66" i="535" s="1"/>
  <c r="R69" i="535"/>
  <c r="U69" i="535" s="1"/>
  <c r="Q70" i="535"/>
  <c r="T70" i="535" s="1"/>
  <c r="W70" i="535" s="1"/>
  <c r="X70" i="535" s="1"/>
  <c r="R73" i="535"/>
  <c r="U73" i="535" s="1"/>
  <c r="Q74" i="535"/>
  <c r="T74" i="535" s="1"/>
  <c r="W74" i="535" s="1"/>
  <c r="X74" i="535" s="1"/>
  <c r="R77" i="535"/>
  <c r="U77" i="535" s="1"/>
  <c r="Q78" i="535"/>
  <c r="T78" i="535" s="1"/>
  <c r="W78" i="535" s="1"/>
  <c r="X78" i="535" s="1"/>
  <c r="Q20" i="536"/>
  <c r="T20" i="536" s="1"/>
  <c r="W20" i="536" s="1"/>
  <c r="X20" i="536" s="1"/>
  <c r="AC20" i="536" s="1"/>
  <c r="AB20" i="536"/>
  <c r="AA21" i="536"/>
  <c r="R23" i="536"/>
  <c r="U23" i="536" s="1"/>
  <c r="Q24" i="536"/>
  <c r="T24" i="536" s="1"/>
  <c r="W24" i="536" s="1"/>
  <c r="X24" i="536" s="1"/>
  <c r="R27" i="536"/>
  <c r="U27" i="536" s="1"/>
  <c r="Q28" i="536"/>
  <c r="T28" i="536" s="1"/>
  <c r="W28" i="536" s="1"/>
  <c r="X28" i="536" s="1"/>
  <c r="R31" i="536"/>
  <c r="U31" i="536" s="1"/>
  <c r="Q32" i="536"/>
  <c r="T32" i="536" s="1"/>
  <c r="W32" i="536" s="1"/>
  <c r="X32" i="536" s="1"/>
  <c r="R35" i="536"/>
  <c r="U35" i="536" s="1"/>
  <c r="Q36" i="536"/>
  <c r="T36" i="536" s="1"/>
  <c r="W36" i="536" s="1"/>
  <c r="X36" i="536" s="1"/>
  <c r="R39" i="536"/>
  <c r="U39" i="536" s="1"/>
  <c r="Q40" i="536"/>
  <c r="T40" i="536" s="1"/>
  <c r="W40" i="536" s="1"/>
  <c r="X40" i="536" s="1"/>
  <c r="R43" i="536"/>
  <c r="U43" i="536" s="1"/>
  <c r="Q44" i="536"/>
  <c r="T44" i="536" s="1"/>
  <c r="W44" i="536" s="1"/>
  <c r="X44" i="536" s="1"/>
  <c r="R47" i="536"/>
  <c r="U47" i="536" s="1"/>
  <c r="Q48" i="536"/>
  <c r="T48" i="536" s="1"/>
  <c r="W48" i="536" s="1"/>
  <c r="X48" i="536" s="1"/>
  <c r="R51" i="536"/>
  <c r="U51" i="536" s="1"/>
  <c r="Q52" i="536"/>
  <c r="T52" i="536" s="1"/>
  <c r="W52" i="536" s="1"/>
  <c r="X52" i="536" s="1"/>
  <c r="R55" i="536"/>
  <c r="U55" i="536" s="1"/>
  <c r="Q56" i="536"/>
  <c r="T56" i="536" s="1"/>
  <c r="W56" i="536" s="1"/>
  <c r="X56" i="536" s="1"/>
  <c r="R59" i="536"/>
  <c r="U59" i="536" s="1"/>
  <c r="Q60" i="536"/>
  <c r="T60" i="536" s="1"/>
  <c r="W60" i="536" s="1"/>
  <c r="X60" i="536" s="1"/>
  <c r="R63" i="536"/>
  <c r="U63" i="536" s="1"/>
  <c r="Q64" i="536"/>
  <c r="T64" i="536" s="1"/>
  <c r="W64" i="536" s="1"/>
  <c r="X64" i="536" s="1"/>
  <c r="R67" i="536"/>
  <c r="U67" i="536" s="1"/>
  <c r="Q68" i="536"/>
  <c r="T68" i="536" s="1"/>
  <c r="W68" i="536" s="1"/>
  <c r="X68" i="536" s="1"/>
  <c r="R71" i="536"/>
  <c r="U71" i="536" s="1"/>
  <c r="Q72" i="536"/>
  <c r="T72" i="536" s="1"/>
  <c r="W72" i="536" s="1"/>
  <c r="X72" i="536" s="1"/>
  <c r="R75" i="536"/>
  <c r="U75" i="536" s="1"/>
  <c r="Q76" i="536"/>
  <c r="T76" i="536" s="1"/>
  <c r="W76" i="536" s="1"/>
  <c r="X76" i="536" s="1"/>
  <c r="R79" i="536"/>
  <c r="U79" i="536" s="1"/>
  <c r="Q80" i="536"/>
  <c r="T80" i="536" s="1"/>
  <c r="W80" i="536" s="1"/>
  <c r="X80" i="536" s="1"/>
  <c r="Q84" i="536"/>
  <c r="T84" i="536" s="1"/>
  <c r="W84" i="536" s="1"/>
  <c r="X84" i="536" s="1"/>
  <c r="Q85" i="536"/>
  <c r="T85" i="536" s="1"/>
  <c r="W85" i="536" s="1"/>
  <c r="X85" i="536" s="1"/>
  <c r="Q86" i="536"/>
  <c r="T86" i="536" s="1"/>
  <c r="W86" i="536" s="1"/>
  <c r="X86" i="536" s="1"/>
  <c r="Q87" i="536"/>
  <c r="T87" i="536" s="1"/>
  <c r="W87" i="536" s="1"/>
  <c r="X87" i="536" s="1"/>
  <c r="Q88" i="536"/>
  <c r="T88" i="536" s="1"/>
  <c r="W88" i="536" s="1"/>
  <c r="X88" i="536" s="1"/>
  <c r="Q89" i="536"/>
  <c r="T89" i="536" s="1"/>
  <c r="W89" i="536" s="1"/>
  <c r="X89" i="536" s="1"/>
  <c r="Q90" i="536"/>
  <c r="T90" i="536" s="1"/>
  <c r="W90" i="536" s="1"/>
  <c r="X90" i="536" s="1"/>
  <c r="Q91" i="536"/>
  <c r="T91" i="536" s="1"/>
  <c r="W91" i="536" s="1"/>
  <c r="X91" i="536" s="1"/>
  <c r="Q92" i="536"/>
  <c r="T92" i="536" s="1"/>
  <c r="W92" i="536" s="1"/>
  <c r="X92" i="536" s="1"/>
  <c r="Q93" i="536"/>
  <c r="T93" i="536" s="1"/>
  <c r="W93" i="536" s="1"/>
  <c r="X93" i="536" s="1"/>
  <c r="Q94" i="536"/>
  <c r="T94" i="536" s="1"/>
  <c r="W94" i="536" s="1"/>
  <c r="X94" i="536" s="1"/>
  <c r="Q95" i="536"/>
  <c r="T95" i="536" s="1"/>
  <c r="W95" i="536" s="1"/>
  <c r="X95" i="536" s="1"/>
  <c r="Q96" i="536"/>
  <c r="T96" i="536" s="1"/>
  <c r="W96" i="536" s="1"/>
  <c r="X96" i="536" s="1"/>
  <c r="Q97" i="536"/>
  <c r="T97" i="536" s="1"/>
  <c r="W97" i="536" s="1"/>
  <c r="X97" i="536" s="1"/>
  <c r="Q98" i="536"/>
  <c r="T98" i="536" s="1"/>
  <c r="W98" i="536" s="1"/>
  <c r="X98" i="536" s="1"/>
  <c r="Q99" i="536"/>
  <c r="T99" i="536" s="1"/>
  <c r="W99" i="536" s="1"/>
  <c r="X99" i="536" s="1"/>
  <c r="Q100" i="536"/>
  <c r="T100" i="536" s="1"/>
  <c r="W100" i="536" s="1"/>
  <c r="X100" i="536" s="1"/>
  <c r="Q101" i="536"/>
  <c r="T101" i="536" s="1"/>
  <c r="W101" i="536" s="1"/>
  <c r="X101" i="536" s="1"/>
  <c r="Q102" i="536"/>
  <c r="T102" i="536" s="1"/>
  <c r="W102" i="536" s="1"/>
  <c r="X102" i="536" s="1"/>
  <c r="Q103" i="536"/>
  <c r="T103" i="536" s="1"/>
  <c r="W103" i="536" s="1"/>
  <c r="X103" i="536" s="1"/>
  <c r="Q104" i="536"/>
  <c r="T104" i="536" s="1"/>
  <c r="W104" i="536" s="1"/>
  <c r="X104" i="536" s="1"/>
  <c r="Q105" i="536"/>
  <c r="T105" i="536" s="1"/>
  <c r="W105" i="536" s="1"/>
  <c r="X105" i="536" s="1"/>
  <c r="Q106" i="536"/>
  <c r="T106" i="536" s="1"/>
  <c r="W106" i="536" s="1"/>
  <c r="X106" i="536" s="1"/>
  <c r="Q107" i="536"/>
  <c r="T107" i="536" s="1"/>
  <c r="W107" i="536" s="1"/>
  <c r="X107" i="536" s="1"/>
  <c r="Q108" i="536"/>
  <c r="T108" i="536" s="1"/>
  <c r="W108" i="536" s="1"/>
  <c r="X108" i="536" s="1"/>
  <c r="Q109" i="536"/>
  <c r="T109" i="536" s="1"/>
  <c r="W109" i="536" s="1"/>
  <c r="X109" i="536" s="1"/>
  <c r="Q110" i="536"/>
  <c r="T110" i="536" s="1"/>
  <c r="W110" i="536" s="1"/>
  <c r="X110" i="536" s="1"/>
  <c r="Q111" i="536"/>
  <c r="T111" i="536" s="1"/>
  <c r="W111" i="536" s="1"/>
  <c r="X111" i="536" s="1"/>
  <c r="Q112" i="536"/>
  <c r="T112" i="536" s="1"/>
  <c r="W112" i="536" s="1"/>
  <c r="X112" i="536" s="1"/>
  <c r="Q113" i="536"/>
  <c r="T113" i="536" s="1"/>
  <c r="W113" i="536" s="1"/>
  <c r="X113" i="536" s="1"/>
  <c r="Q114" i="536"/>
  <c r="T114" i="536" s="1"/>
  <c r="W114" i="536" s="1"/>
  <c r="X114" i="536" s="1"/>
  <c r="Q115" i="536"/>
  <c r="T115" i="536" s="1"/>
  <c r="W115" i="536" s="1"/>
  <c r="X115" i="536" s="1"/>
  <c r="Q116" i="536"/>
  <c r="T116" i="536" s="1"/>
  <c r="W116" i="536" s="1"/>
  <c r="X116" i="536" s="1"/>
  <c r="Q117" i="536"/>
  <c r="T117" i="536" s="1"/>
  <c r="W117" i="536" s="1"/>
  <c r="X117" i="536" s="1"/>
  <c r="Q118" i="536"/>
  <c r="T118" i="536" s="1"/>
  <c r="W118" i="536" s="1"/>
  <c r="X118" i="536" s="1"/>
  <c r="Q119" i="536"/>
  <c r="T119" i="536" s="1"/>
  <c r="W119" i="536" s="1"/>
  <c r="X119" i="536" s="1"/>
  <c r="Q120" i="536"/>
  <c r="T120" i="536" s="1"/>
  <c r="W120" i="536" s="1"/>
  <c r="X120" i="536" s="1"/>
  <c r="Q121" i="536"/>
  <c r="T121" i="536" s="1"/>
  <c r="W121" i="536" s="1"/>
  <c r="X121" i="536" s="1"/>
  <c r="Q122" i="536"/>
  <c r="T122" i="536" s="1"/>
  <c r="W122" i="536" s="1"/>
  <c r="X122" i="536" s="1"/>
  <c r="Q123" i="536"/>
  <c r="T123" i="536" s="1"/>
  <c r="W123" i="536" s="1"/>
  <c r="X123" i="536" s="1"/>
  <c r="Q124" i="536"/>
  <c r="T124" i="536" s="1"/>
  <c r="W124" i="536" s="1"/>
  <c r="X124" i="536" s="1"/>
  <c r="Q125" i="536"/>
  <c r="T125" i="536" s="1"/>
  <c r="W125" i="536" s="1"/>
  <c r="X125" i="536" s="1"/>
  <c r="Q126" i="536"/>
  <c r="T126" i="536" s="1"/>
  <c r="W126" i="536" s="1"/>
  <c r="X126" i="536" s="1"/>
  <c r="Q127" i="536"/>
  <c r="T127" i="536" s="1"/>
  <c r="W127" i="536" s="1"/>
  <c r="X127" i="536" s="1"/>
  <c r="Q128" i="536"/>
  <c r="T128" i="536" s="1"/>
  <c r="W128" i="536" s="1"/>
  <c r="X128" i="536" s="1"/>
  <c r="Q129" i="536"/>
  <c r="T129" i="536" s="1"/>
  <c r="W129" i="536" s="1"/>
  <c r="X129" i="536" s="1"/>
  <c r="Q130" i="536"/>
  <c r="T130" i="536" s="1"/>
  <c r="W130" i="536" s="1"/>
  <c r="X130" i="536" s="1"/>
  <c r="Q131" i="536"/>
  <c r="T131" i="536" s="1"/>
  <c r="W131" i="536" s="1"/>
  <c r="X131" i="536" s="1"/>
  <c r="Q132" i="536"/>
  <c r="T132" i="536" s="1"/>
  <c r="W132" i="536" s="1"/>
  <c r="X132" i="536" s="1"/>
  <c r="Q133" i="536"/>
  <c r="T133" i="536" s="1"/>
  <c r="W133" i="536" s="1"/>
  <c r="X133" i="536" s="1"/>
  <c r="Q134" i="536"/>
  <c r="T134" i="536" s="1"/>
  <c r="W134" i="536" s="1"/>
  <c r="X134" i="536" s="1"/>
  <c r="Q139" i="536"/>
  <c r="T139" i="536" s="1"/>
  <c r="Q143" i="536"/>
  <c r="T143" i="536" s="1"/>
  <c r="Q148" i="536"/>
  <c r="T148" i="536" s="1"/>
  <c r="W82" i="537"/>
  <c r="X82" i="537" s="1"/>
  <c r="W81" i="538"/>
  <c r="X81" i="538" s="1"/>
  <c r="X82" i="538"/>
  <c r="Q23" i="535"/>
  <c r="T23" i="535" s="1"/>
  <c r="W23" i="535" s="1"/>
  <c r="X23" i="535" s="1"/>
  <c r="Q27" i="535"/>
  <c r="T27" i="535" s="1"/>
  <c r="W27" i="535" s="1"/>
  <c r="X27" i="535" s="1"/>
  <c r="Q31" i="535"/>
  <c r="T31" i="535" s="1"/>
  <c r="W31" i="535" s="1"/>
  <c r="X31" i="535" s="1"/>
  <c r="Q35" i="535"/>
  <c r="T35" i="535" s="1"/>
  <c r="W35" i="535" s="1"/>
  <c r="X35" i="535" s="1"/>
  <c r="Q39" i="535"/>
  <c r="T39" i="535" s="1"/>
  <c r="W39" i="535" s="1"/>
  <c r="X39" i="535" s="1"/>
  <c r="Q43" i="535"/>
  <c r="T43" i="535" s="1"/>
  <c r="W43" i="535" s="1"/>
  <c r="X43" i="535" s="1"/>
  <c r="Q47" i="535"/>
  <c r="T47" i="535" s="1"/>
  <c r="W47" i="535" s="1"/>
  <c r="X47" i="535" s="1"/>
  <c r="Q51" i="535"/>
  <c r="T51" i="535" s="1"/>
  <c r="W51" i="535" s="1"/>
  <c r="X51" i="535" s="1"/>
  <c r="Q55" i="535"/>
  <c r="T55" i="535" s="1"/>
  <c r="W55" i="535" s="1"/>
  <c r="X55" i="535" s="1"/>
  <c r="Q59" i="535"/>
  <c r="T59" i="535" s="1"/>
  <c r="W59" i="535" s="1"/>
  <c r="X59" i="535" s="1"/>
  <c r="Q63" i="535"/>
  <c r="T63" i="535" s="1"/>
  <c r="W63" i="535" s="1"/>
  <c r="X63" i="535" s="1"/>
  <c r="Q67" i="535"/>
  <c r="T67" i="535" s="1"/>
  <c r="W67" i="535" s="1"/>
  <c r="X67" i="535" s="1"/>
  <c r="Q71" i="535"/>
  <c r="T71" i="535" s="1"/>
  <c r="W71" i="535" s="1"/>
  <c r="X71" i="535" s="1"/>
  <c r="Q75" i="535"/>
  <c r="T75" i="535" s="1"/>
  <c r="W75" i="535" s="1"/>
  <c r="X75" i="535" s="1"/>
  <c r="Q79" i="535"/>
  <c r="T79" i="535" s="1"/>
  <c r="W79" i="535" s="1"/>
  <c r="X79" i="535" s="1"/>
  <c r="Q83" i="535"/>
  <c r="T83" i="535" s="1"/>
  <c r="W83" i="535" s="1"/>
  <c r="X83" i="535" s="1"/>
  <c r="Q21" i="536"/>
  <c r="T21" i="536" s="1"/>
  <c r="W21" i="536" s="1"/>
  <c r="X21" i="536" s="1"/>
  <c r="AC21" i="536" s="1"/>
  <c r="Q25" i="536"/>
  <c r="T25" i="536" s="1"/>
  <c r="W25" i="536" s="1"/>
  <c r="X25" i="536" s="1"/>
  <c r="Q29" i="536"/>
  <c r="T29" i="536" s="1"/>
  <c r="W29" i="536" s="1"/>
  <c r="X29" i="536" s="1"/>
  <c r="Q33" i="536"/>
  <c r="T33" i="536" s="1"/>
  <c r="W33" i="536" s="1"/>
  <c r="X33" i="536" s="1"/>
  <c r="Q37" i="536"/>
  <c r="T37" i="536" s="1"/>
  <c r="W37" i="536" s="1"/>
  <c r="X37" i="536" s="1"/>
  <c r="Q41" i="536"/>
  <c r="T41" i="536" s="1"/>
  <c r="W41" i="536" s="1"/>
  <c r="X41" i="536" s="1"/>
  <c r="Q45" i="536"/>
  <c r="T45" i="536" s="1"/>
  <c r="W45" i="536" s="1"/>
  <c r="X45" i="536" s="1"/>
  <c r="Q49" i="536"/>
  <c r="T49" i="536" s="1"/>
  <c r="W49" i="536" s="1"/>
  <c r="X49" i="536" s="1"/>
  <c r="Q53" i="536"/>
  <c r="T53" i="536" s="1"/>
  <c r="W53" i="536" s="1"/>
  <c r="X53" i="536" s="1"/>
  <c r="Q57" i="536"/>
  <c r="T57" i="536" s="1"/>
  <c r="W57" i="536" s="1"/>
  <c r="X57" i="536" s="1"/>
  <c r="Q61" i="536"/>
  <c r="T61" i="536" s="1"/>
  <c r="W61" i="536" s="1"/>
  <c r="X61" i="536" s="1"/>
  <c r="Q65" i="536"/>
  <c r="T65" i="536" s="1"/>
  <c r="W65" i="536" s="1"/>
  <c r="X65" i="536" s="1"/>
  <c r="Q69" i="536"/>
  <c r="T69" i="536" s="1"/>
  <c r="W69" i="536" s="1"/>
  <c r="X69" i="536" s="1"/>
  <c r="Q73" i="536"/>
  <c r="T73" i="536" s="1"/>
  <c r="W73" i="536" s="1"/>
  <c r="X73" i="536" s="1"/>
  <c r="Q77" i="536"/>
  <c r="T77" i="536" s="1"/>
  <c r="W77" i="536" s="1"/>
  <c r="X77" i="536" s="1"/>
  <c r="Q81" i="536"/>
  <c r="T81" i="536" s="1"/>
  <c r="W81" i="536" s="1"/>
  <c r="X81" i="536" s="1"/>
  <c r="Q136" i="536"/>
  <c r="T136" i="536" s="1"/>
  <c r="Q140" i="536"/>
  <c r="T140" i="536" s="1"/>
  <c r="Q144" i="536"/>
  <c r="T144" i="536" s="1"/>
  <c r="Q147" i="536"/>
  <c r="T147" i="536" s="1"/>
  <c r="W21" i="537"/>
  <c r="W25" i="537"/>
  <c r="W29" i="537"/>
  <c r="W33" i="537"/>
  <c r="W37" i="537"/>
  <c r="W41" i="537"/>
  <c r="W45" i="537"/>
  <c r="W49" i="537"/>
  <c r="W53" i="537"/>
  <c r="W57" i="537"/>
  <c r="W61" i="537"/>
  <c r="W65" i="537"/>
  <c r="W69" i="537"/>
  <c r="W73" i="537"/>
  <c r="W77" i="537"/>
  <c r="W81" i="537"/>
  <c r="X149" i="537"/>
  <c r="N20" i="539"/>
  <c r="AA21" i="539"/>
  <c r="AB20" i="539"/>
  <c r="L20" i="539"/>
  <c r="M20" i="539" s="1"/>
  <c r="R136" i="536"/>
  <c r="U136" i="536" s="1"/>
  <c r="Q137" i="536"/>
  <c r="T137" i="536" s="1"/>
  <c r="Q141" i="536"/>
  <c r="T141" i="536" s="1"/>
  <c r="Q146" i="536"/>
  <c r="T146" i="536" s="1"/>
  <c r="X21" i="537"/>
  <c r="X25" i="537"/>
  <c r="X29" i="537"/>
  <c r="X33" i="537"/>
  <c r="X37" i="537"/>
  <c r="X41" i="537"/>
  <c r="X45" i="537"/>
  <c r="X49" i="537"/>
  <c r="X53" i="537"/>
  <c r="X57" i="537"/>
  <c r="X61" i="537"/>
  <c r="X65" i="537"/>
  <c r="X69" i="537"/>
  <c r="X73" i="537"/>
  <c r="X77" i="537"/>
  <c r="X81" i="537"/>
  <c r="W21" i="538"/>
  <c r="X21" i="538" s="1"/>
  <c r="W27" i="538"/>
  <c r="X27" i="538" s="1"/>
  <c r="W31" i="538"/>
  <c r="X31" i="538" s="1"/>
  <c r="W35" i="538"/>
  <c r="X35" i="538" s="1"/>
  <c r="W39" i="538"/>
  <c r="X39" i="538" s="1"/>
  <c r="W43" i="538"/>
  <c r="X43" i="538" s="1"/>
  <c r="W47" i="538"/>
  <c r="X47" i="538" s="1"/>
  <c r="W51" i="538"/>
  <c r="X51" i="538" s="1"/>
  <c r="W55" i="538"/>
  <c r="X55" i="538" s="1"/>
  <c r="W59" i="538"/>
  <c r="X59" i="538" s="1"/>
  <c r="W63" i="538"/>
  <c r="X63" i="538" s="1"/>
  <c r="W67" i="538"/>
  <c r="X67" i="538" s="1"/>
  <c r="W71" i="538"/>
  <c r="X71" i="538" s="1"/>
  <c r="W75" i="538"/>
  <c r="X75" i="538" s="1"/>
  <c r="W79" i="538"/>
  <c r="X79" i="538" s="1"/>
  <c r="W83" i="538"/>
  <c r="X83" i="538" s="1"/>
  <c r="J159" i="538"/>
  <c r="I161" i="538" s="1"/>
  <c r="J161" i="538" s="1"/>
  <c r="I163" i="538" s="1"/>
  <c r="J163" i="538" s="1"/>
  <c r="I165" i="538" s="1"/>
  <c r="Z20" i="538"/>
  <c r="AA20" i="538" s="1"/>
  <c r="W21" i="539"/>
  <c r="X21" i="539" s="1"/>
  <c r="AC21" i="539" s="1"/>
  <c r="W25" i="539"/>
  <c r="X25" i="539" s="1"/>
  <c r="W29" i="539"/>
  <c r="X29" i="539" s="1"/>
  <c r="W33" i="539"/>
  <c r="X33" i="539" s="1"/>
  <c r="W37" i="539"/>
  <c r="X37" i="539" s="1"/>
  <c r="W41" i="539"/>
  <c r="X41" i="539" s="1"/>
  <c r="W45" i="539"/>
  <c r="X45" i="539" s="1"/>
  <c r="R137" i="536"/>
  <c r="U137" i="536" s="1"/>
  <c r="R138" i="536"/>
  <c r="U138" i="536" s="1"/>
  <c r="R139" i="536"/>
  <c r="U139" i="536" s="1"/>
  <c r="R140" i="536"/>
  <c r="U140" i="536" s="1"/>
  <c r="R141" i="536"/>
  <c r="U141" i="536" s="1"/>
  <c r="R142" i="536"/>
  <c r="U142" i="536" s="1"/>
  <c r="R143" i="536"/>
  <c r="U143" i="536" s="1"/>
  <c r="R144" i="536"/>
  <c r="U144" i="536" s="1"/>
  <c r="R145" i="536"/>
  <c r="U145" i="536" s="1"/>
  <c r="R146" i="536"/>
  <c r="U146" i="536" s="1"/>
  <c r="R147" i="536"/>
  <c r="U147" i="536" s="1"/>
  <c r="R148" i="536"/>
  <c r="U148" i="536" s="1"/>
  <c r="R149" i="536"/>
  <c r="U149" i="536" s="1"/>
  <c r="R22" i="537"/>
  <c r="U22" i="537" s="1"/>
  <c r="W22" i="537" s="1"/>
  <c r="R26" i="537"/>
  <c r="U26" i="537" s="1"/>
  <c r="R30" i="537"/>
  <c r="U30" i="537" s="1"/>
  <c r="W30" i="537" s="1"/>
  <c r="R34" i="537"/>
  <c r="U34" i="537" s="1"/>
  <c r="W34" i="537" s="1"/>
  <c r="R38" i="537"/>
  <c r="U38" i="537" s="1"/>
  <c r="W38" i="537" s="1"/>
  <c r="R42" i="537"/>
  <c r="U42" i="537" s="1"/>
  <c r="R46" i="537"/>
  <c r="U46" i="537" s="1"/>
  <c r="W46" i="537" s="1"/>
  <c r="R50" i="537"/>
  <c r="U50" i="537" s="1"/>
  <c r="W50" i="537" s="1"/>
  <c r="R54" i="537"/>
  <c r="U54" i="537" s="1"/>
  <c r="W54" i="537" s="1"/>
  <c r="Q55" i="537"/>
  <c r="T55" i="537" s="1"/>
  <c r="R58" i="537"/>
  <c r="U58" i="537" s="1"/>
  <c r="Q59" i="537"/>
  <c r="T59" i="537" s="1"/>
  <c r="R62" i="537"/>
  <c r="U62" i="537" s="1"/>
  <c r="W62" i="537" s="1"/>
  <c r="Q63" i="537"/>
  <c r="T63" i="537" s="1"/>
  <c r="R66" i="537"/>
  <c r="U66" i="537" s="1"/>
  <c r="W66" i="537" s="1"/>
  <c r="Q67" i="537"/>
  <c r="T67" i="537" s="1"/>
  <c r="R70" i="537"/>
  <c r="U70" i="537" s="1"/>
  <c r="W70" i="537" s="1"/>
  <c r="Q71" i="537"/>
  <c r="T71" i="537" s="1"/>
  <c r="R74" i="537"/>
  <c r="U74" i="537" s="1"/>
  <c r="Q75" i="537"/>
  <c r="T75" i="537" s="1"/>
  <c r="R78" i="537"/>
  <c r="U78" i="537" s="1"/>
  <c r="W78" i="537" s="1"/>
  <c r="Q79" i="537"/>
  <c r="T79" i="537" s="1"/>
  <c r="Q83" i="537"/>
  <c r="T83" i="537" s="1"/>
  <c r="R20" i="538"/>
  <c r="U20" i="538" s="1"/>
  <c r="W20" i="538" s="1"/>
  <c r="R24" i="538"/>
  <c r="U24" i="538" s="1"/>
  <c r="R28" i="538"/>
  <c r="U28" i="538" s="1"/>
  <c r="R32" i="538"/>
  <c r="U32" i="538" s="1"/>
  <c r="R36" i="538"/>
  <c r="U36" i="538" s="1"/>
  <c r="R40" i="538"/>
  <c r="U40" i="538" s="1"/>
  <c r="R44" i="538"/>
  <c r="U44" i="538" s="1"/>
  <c r="R48" i="538"/>
  <c r="U48" i="538" s="1"/>
  <c r="R52" i="538"/>
  <c r="U52" i="538" s="1"/>
  <c r="R56" i="538"/>
  <c r="U56" i="538" s="1"/>
  <c r="R60" i="538"/>
  <c r="U60" i="538" s="1"/>
  <c r="R64" i="538"/>
  <c r="U64" i="538" s="1"/>
  <c r="R68" i="538"/>
  <c r="U68" i="538" s="1"/>
  <c r="R72" i="538"/>
  <c r="U72" i="538" s="1"/>
  <c r="R76" i="538"/>
  <c r="U76" i="538" s="1"/>
  <c r="R80" i="538"/>
  <c r="U80" i="538" s="1"/>
  <c r="R84" i="538"/>
  <c r="U84" i="538" s="1"/>
  <c r="R85" i="538"/>
  <c r="U85" i="538" s="1"/>
  <c r="R86" i="538"/>
  <c r="U86" i="538" s="1"/>
  <c r="W86" i="538" s="1"/>
  <c r="R87" i="538"/>
  <c r="U87" i="538" s="1"/>
  <c r="R88" i="538"/>
  <c r="U88" i="538" s="1"/>
  <c r="R89" i="538"/>
  <c r="U89" i="538" s="1"/>
  <c r="W89" i="538" s="1"/>
  <c r="R90" i="538"/>
  <c r="U90" i="538" s="1"/>
  <c r="W90" i="538" s="1"/>
  <c r="R91" i="538"/>
  <c r="U91" i="538" s="1"/>
  <c r="R92" i="538"/>
  <c r="U92" i="538" s="1"/>
  <c r="W92" i="538" s="1"/>
  <c r="R93" i="538"/>
  <c r="U93" i="538" s="1"/>
  <c r="R94" i="538"/>
  <c r="U94" i="538" s="1"/>
  <c r="R95" i="538"/>
  <c r="U95" i="538" s="1"/>
  <c r="R96" i="538"/>
  <c r="U96" i="538" s="1"/>
  <c r="W96" i="538" s="1"/>
  <c r="R97" i="538"/>
  <c r="U97" i="538" s="1"/>
  <c r="R98" i="538"/>
  <c r="U98" i="538" s="1"/>
  <c r="W98" i="538" s="1"/>
  <c r="R99" i="538"/>
  <c r="U99" i="538" s="1"/>
  <c r="W99" i="538" s="1"/>
  <c r="R100" i="538"/>
  <c r="U100" i="538" s="1"/>
  <c r="W100" i="538" s="1"/>
  <c r="R101" i="538"/>
  <c r="U101" i="538" s="1"/>
  <c r="R102" i="538"/>
  <c r="U102" i="538" s="1"/>
  <c r="W102" i="538" s="1"/>
  <c r="R103" i="538"/>
  <c r="U103" i="538" s="1"/>
  <c r="R104" i="538"/>
  <c r="U104" i="538" s="1"/>
  <c r="R105" i="538"/>
  <c r="U105" i="538" s="1"/>
  <c r="W105" i="538" s="1"/>
  <c r="R106" i="538"/>
  <c r="U106" i="538" s="1"/>
  <c r="W106" i="538" s="1"/>
  <c r="R107" i="538"/>
  <c r="U107" i="538" s="1"/>
  <c r="R108" i="538"/>
  <c r="U108" i="538" s="1"/>
  <c r="W108" i="538" s="1"/>
  <c r="R109" i="538"/>
  <c r="U109" i="538" s="1"/>
  <c r="R110" i="538"/>
  <c r="U110" i="538" s="1"/>
  <c r="R111" i="538"/>
  <c r="U111" i="538" s="1"/>
  <c r="R112" i="538"/>
  <c r="U112" i="538" s="1"/>
  <c r="W112" i="538" s="1"/>
  <c r="R113" i="538"/>
  <c r="U113" i="538" s="1"/>
  <c r="R114" i="538"/>
  <c r="U114" i="538" s="1"/>
  <c r="W114" i="538" s="1"/>
  <c r="R115" i="538"/>
  <c r="U115" i="538" s="1"/>
  <c r="W115" i="538" s="1"/>
  <c r="R116" i="538"/>
  <c r="U116" i="538" s="1"/>
  <c r="W116" i="538" s="1"/>
  <c r="R117" i="538"/>
  <c r="U117" i="538" s="1"/>
  <c r="R118" i="538"/>
  <c r="U118" i="538" s="1"/>
  <c r="W118" i="538" s="1"/>
  <c r="R119" i="538"/>
  <c r="U119" i="538" s="1"/>
  <c r="R120" i="538"/>
  <c r="U120" i="538" s="1"/>
  <c r="R121" i="538"/>
  <c r="U121" i="538" s="1"/>
  <c r="W121" i="538" s="1"/>
  <c r="R122" i="538"/>
  <c r="U122" i="538" s="1"/>
  <c r="W122" i="538" s="1"/>
  <c r="R123" i="538"/>
  <c r="U123" i="538" s="1"/>
  <c r="R124" i="538"/>
  <c r="U124" i="538" s="1"/>
  <c r="W124" i="538" s="1"/>
  <c r="R125" i="538"/>
  <c r="U125" i="538" s="1"/>
  <c r="R126" i="538"/>
  <c r="U126" i="538" s="1"/>
  <c r="R127" i="538"/>
  <c r="U127" i="538" s="1"/>
  <c r="R128" i="538"/>
  <c r="U128" i="538" s="1"/>
  <c r="W128" i="538" s="1"/>
  <c r="R129" i="538"/>
  <c r="U129" i="538" s="1"/>
  <c r="R130" i="538"/>
  <c r="U130" i="538" s="1"/>
  <c r="W130" i="538" s="1"/>
  <c r="R131" i="538"/>
  <c r="U131" i="538" s="1"/>
  <c r="W131" i="538" s="1"/>
  <c r="R132" i="538"/>
  <c r="U132" i="538" s="1"/>
  <c r="W132" i="538" s="1"/>
  <c r="R133" i="538"/>
  <c r="U133" i="538" s="1"/>
  <c r="R134" i="538"/>
  <c r="U134" i="538" s="1"/>
  <c r="W134" i="538" s="1"/>
  <c r="R135" i="538"/>
  <c r="U135" i="538" s="1"/>
  <c r="R136" i="538"/>
  <c r="U136" i="538" s="1"/>
  <c r="R137" i="538"/>
  <c r="U137" i="538" s="1"/>
  <c r="W137" i="538" s="1"/>
  <c r="R138" i="538"/>
  <c r="U138" i="538" s="1"/>
  <c r="W138" i="538" s="1"/>
  <c r="R139" i="538"/>
  <c r="U139" i="538" s="1"/>
  <c r="R140" i="538"/>
  <c r="U140" i="538" s="1"/>
  <c r="W140" i="538" s="1"/>
  <c r="R141" i="538"/>
  <c r="U141" i="538" s="1"/>
  <c r="R142" i="538"/>
  <c r="U142" i="538" s="1"/>
  <c r="R143" i="538"/>
  <c r="U143" i="538" s="1"/>
  <c r="R144" i="538"/>
  <c r="U144" i="538" s="1"/>
  <c r="W144" i="538" s="1"/>
  <c r="R145" i="538"/>
  <c r="U145" i="538" s="1"/>
  <c r="R146" i="538"/>
  <c r="U146" i="538" s="1"/>
  <c r="W146" i="538" s="1"/>
  <c r="R147" i="538"/>
  <c r="U147" i="538" s="1"/>
  <c r="W147" i="538" s="1"/>
  <c r="R148" i="538"/>
  <c r="U148" i="538" s="1"/>
  <c r="W148" i="538" s="1"/>
  <c r="R149" i="538"/>
  <c r="U149" i="538" s="1"/>
  <c r="R81" i="539"/>
  <c r="U81" i="539" s="1"/>
  <c r="R77" i="539"/>
  <c r="U77" i="539" s="1"/>
  <c r="O20" i="539"/>
  <c r="R22" i="539"/>
  <c r="U22" i="539" s="1"/>
  <c r="R26" i="539"/>
  <c r="U26" i="539" s="1"/>
  <c r="R30" i="539"/>
  <c r="U30" i="539" s="1"/>
  <c r="R34" i="539"/>
  <c r="U34" i="539" s="1"/>
  <c r="W34" i="539" s="1"/>
  <c r="R38" i="539"/>
  <c r="U38" i="539" s="1"/>
  <c r="R42" i="539"/>
  <c r="U42" i="539" s="1"/>
  <c r="R46" i="539"/>
  <c r="U46" i="539" s="1"/>
  <c r="R50" i="539"/>
  <c r="U50" i="539" s="1"/>
  <c r="W50" i="539" s="1"/>
  <c r="R54" i="539"/>
  <c r="U54" i="539" s="1"/>
  <c r="R74" i="539"/>
  <c r="U74" i="539" s="1"/>
  <c r="Q76" i="539"/>
  <c r="T76" i="539" s="1"/>
  <c r="Q80" i="539"/>
  <c r="T80" i="539" s="1"/>
  <c r="Q84" i="539"/>
  <c r="T84" i="539" s="1"/>
  <c r="Q87" i="539"/>
  <c r="T87" i="539" s="1"/>
  <c r="Q91" i="539"/>
  <c r="T91" i="539" s="1"/>
  <c r="Q95" i="539"/>
  <c r="T95" i="539" s="1"/>
  <c r="Q99" i="539"/>
  <c r="T99" i="539" s="1"/>
  <c r="Q103" i="539"/>
  <c r="T103" i="539" s="1"/>
  <c r="Q107" i="539"/>
  <c r="T107" i="539" s="1"/>
  <c r="Q111" i="539"/>
  <c r="T111" i="539" s="1"/>
  <c r="Q115" i="539"/>
  <c r="T115" i="539" s="1"/>
  <c r="Q119" i="539"/>
  <c r="T119" i="539" s="1"/>
  <c r="Q123" i="539"/>
  <c r="T123" i="539" s="1"/>
  <c r="Q127" i="539"/>
  <c r="T127" i="539" s="1"/>
  <c r="Q131" i="539"/>
  <c r="T131" i="539" s="1"/>
  <c r="Q135" i="539"/>
  <c r="T135" i="539" s="1"/>
  <c r="Q139" i="539"/>
  <c r="T139" i="539" s="1"/>
  <c r="Q143" i="539"/>
  <c r="T143" i="539" s="1"/>
  <c r="Q147" i="539"/>
  <c r="T147" i="539" s="1"/>
  <c r="W21" i="540"/>
  <c r="W31" i="540"/>
  <c r="W37" i="540"/>
  <c r="W41" i="540"/>
  <c r="W45" i="540"/>
  <c r="W49" i="540"/>
  <c r="W53" i="540"/>
  <c r="W57" i="540"/>
  <c r="W61" i="540"/>
  <c r="W65" i="540"/>
  <c r="W69" i="540"/>
  <c r="W73" i="540"/>
  <c r="W77" i="540"/>
  <c r="W81" i="540"/>
  <c r="X149" i="540"/>
  <c r="X21" i="541"/>
  <c r="W22" i="541"/>
  <c r="W25" i="541"/>
  <c r="X27" i="541"/>
  <c r="W31" i="541"/>
  <c r="Q20" i="537"/>
  <c r="T20" i="537" s="1"/>
  <c r="W20" i="537" s="1"/>
  <c r="X20" i="537" s="1"/>
  <c r="AC20" i="537" s="1"/>
  <c r="R23" i="537"/>
  <c r="U23" i="537" s="1"/>
  <c r="W23" i="537" s="1"/>
  <c r="Q24" i="537"/>
  <c r="T24" i="537" s="1"/>
  <c r="W24" i="537" s="1"/>
  <c r="X24" i="537" s="1"/>
  <c r="R27" i="537"/>
  <c r="U27" i="537" s="1"/>
  <c r="Q28" i="537"/>
  <c r="T28" i="537" s="1"/>
  <c r="W28" i="537" s="1"/>
  <c r="X28" i="537" s="1"/>
  <c r="R31" i="537"/>
  <c r="U31" i="537" s="1"/>
  <c r="Q32" i="537"/>
  <c r="T32" i="537" s="1"/>
  <c r="W32" i="537" s="1"/>
  <c r="X32" i="537" s="1"/>
  <c r="R35" i="537"/>
  <c r="U35" i="537" s="1"/>
  <c r="Q36" i="537"/>
  <c r="T36" i="537" s="1"/>
  <c r="W36" i="537" s="1"/>
  <c r="X36" i="537" s="1"/>
  <c r="R39" i="537"/>
  <c r="U39" i="537" s="1"/>
  <c r="W39" i="537" s="1"/>
  <c r="Q40" i="537"/>
  <c r="T40" i="537" s="1"/>
  <c r="W40" i="537" s="1"/>
  <c r="X40" i="537" s="1"/>
  <c r="R43" i="537"/>
  <c r="U43" i="537" s="1"/>
  <c r="Q44" i="537"/>
  <c r="T44" i="537" s="1"/>
  <c r="W44" i="537" s="1"/>
  <c r="X44" i="537" s="1"/>
  <c r="R47" i="537"/>
  <c r="U47" i="537" s="1"/>
  <c r="Q48" i="537"/>
  <c r="T48" i="537" s="1"/>
  <c r="W48" i="537" s="1"/>
  <c r="X48" i="537" s="1"/>
  <c r="R51" i="537"/>
  <c r="U51" i="537" s="1"/>
  <c r="Q52" i="537"/>
  <c r="T52" i="537" s="1"/>
  <c r="W52" i="537" s="1"/>
  <c r="X52" i="537" s="1"/>
  <c r="R55" i="537"/>
  <c r="U55" i="537" s="1"/>
  <c r="Q56" i="537"/>
  <c r="T56" i="537" s="1"/>
  <c r="W56" i="537" s="1"/>
  <c r="X56" i="537" s="1"/>
  <c r="R59" i="537"/>
  <c r="U59" i="537" s="1"/>
  <c r="Q60" i="537"/>
  <c r="T60" i="537" s="1"/>
  <c r="W60" i="537" s="1"/>
  <c r="X60" i="537" s="1"/>
  <c r="R63" i="537"/>
  <c r="U63" i="537" s="1"/>
  <c r="Q64" i="537"/>
  <c r="T64" i="537" s="1"/>
  <c r="W64" i="537" s="1"/>
  <c r="X64" i="537" s="1"/>
  <c r="R67" i="537"/>
  <c r="U67" i="537" s="1"/>
  <c r="Q68" i="537"/>
  <c r="T68" i="537" s="1"/>
  <c r="W68" i="537" s="1"/>
  <c r="X68" i="537" s="1"/>
  <c r="R71" i="537"/>
  <c r="U71" i="537" s="1"/>
  <c r="Q72" i="537"/>
  <c r="T72" i="537" s="1"/>
  <c r="W72" i="537" s="1"/>
  <c r="X72" i="537" s="1"/>
  <c r="R75" i="537"/>
  <c r="U75" i="537" s="1"/>
  <c r="Q76" i="537"/>
  <c r="T76" i="537" s="1"/>
  <c r="W76" i="537" s="1"/>
  <c r="X76" i="537" s="1"/>
  <c r="R79" i="537"/>
  <c r="U79" i="537" s="1"/>
  <c r="Q80" i="537"/>
  <c r="T80" i="537" s="1"/>
  <c r="W80" i="537" s="1"/>
  <c r="X80" i="537" s="1"/>
  <c r="R83" i="537"/>
  <c r="U83" i="537" s="1"/>
  <c r="Q84" i="537"/>
  <c r="T84" i="537" s="1"/>
  <c r="W84" i="537" s="1"/>
  <c r="X84" i="537" s="1"/>
  <c r="Q85" i="537"/>
  <c r="T85" i="537" s="1"/>
  <c r="W85" i="537" s="1"/>
  <c r="X85" i="537" s="1"/>
  <c r="Q86" i="537"/>
  <c r="T86" i="537" s="1"/>
  <c r="W86" i="537" s="1"/>
  <c r="X86" i="537" s="1"/>
  <c r="Q87" i="537"/>
  <c r="T87" i="537" s="1"/>
  <c r="W87" i="537" s="1"/>
  <c r="X87" i="537" s="1"/>
  <c r="Q88" i="537"/>
  <c r="T88" i="537" s="1"/>
  <c r="W88" i="537" s="1"/>
  <c r="X88" i="537" s="1"/>
  <c r="Q89" i="537"/>
  <c r="T89" i="537" s="1"/>
  <c r="W89" i="537" s="1"/>
  <c r="X89" i="537" s="1"/>
  <c r="Q90" i="537"/>
  <c r="T90" i="537" s="1"/>
  <c r="W90" i="537" s="1"/>
  <c r="X90" i="537" s="1"/>
  <c r="Q91" i="537"/>
  <c r="T91" i="537" s="1"/>
  <c r="W91" i="537" s="1"/>
  <c r="X91" i="537" s="1"/>
  <c r="Q92" i="537"/>
  <c r="T92" i="537" s="1"/>
  <c r="W92" i="537" s="1"/>
  <c r="X92" i="537" s="1"/>
  <c r="Q93" i="537"/>
  <c r="T93" i="537" s="1"/>
  <c r="W93" i="537" s="1"/>
  <c r="X93" i="537" s="1"/>
  <c r="Q94" i="537"/>
  <c r="T94" i="537" s="1"/>
  <c r="W94" i="537" s="1"/>
  <c r="X94" i="537" s="1"/>
  <c r="Q95" i="537"/>
  <c r="T95" i="537" s="1"/>
  <c r="W95" i="537" s="1"/>
  <c r="X95" i="537" s="1"/>
  <c r="Q96" i="537"/>
  <c r="T96" i="537" s="1"/>
  <c r="W96" i="537" s="1"/>
  <c r="X96" i="537" s="1"/>
  <c r="Q97" i="537"/>
  <c r="T97" i="537" s="1"/>
  <c r="W97" i="537" s="1"/>
  <c r="X97" i="537" s="1"/>
  <c r="Q98" i="537"/>
  <c r="T98" i="537" s="1"/>
  <c r="W98" i="537" s="1"/>
  <c r="X98" i="537" s="1"/>
  <c r="Q99" i="537"/>
  <c r="T99" i="537" s="1"/>
  <c r="W99" i="537" s="1"/>
  <c r="X99" i="537" s="1"/>
  <c r="Q100" i="537"/>
  <c r="T100" i="537" s="1"/>
  <c r="W100" i="537" s="1"/>
  <c r="X100" i="537" s="1"/>
  <c r="Q101" i="537"/>
  <c r="T101" i="537" s="1"/>
  <c r="W101" i="537" s="1"/>
  <c r="X101" i="537" s="1"/>
  <c r="Q102" i="537"/>
  <c r="T102" i="537" s="1"/>
  <c r="W102" i="537" s="1"/>
  <c r="X102" i="537" s="1"/>
  <c r="Q103" i="537"/>
  <c r="T103" i="537" s="1"/>
  <c r="W103" i="537" s="1"/>
  <c r="X103" i="537" s="1"/>
  <c r="Q104" i="537"/>
  <c r="T104" i="537" s="1"/>
  <c r="W104" i="537" s="1"/>
  <c r="X104" i="537" s="1"/>
  <c r="Q105" i="537"/>
  <c r="T105" i="537" s="1"/>
  <c r="W105" i="537" s="1"/>
  <c r="X105" i="537" s="1"/>
  <c r="Q106" i="537"/>
  <c r="T106" i="537" s="1"/>
  <c r="W106" i="537" s="1"/>
  <c r="X106" i="537" s="1"/>
  <c r="Q107" i="537"/>
  <c r="T107" i="537" s="1"/>
  <c r="W107" i="537" s="1"/>
  <c r="X107" i="537" s="1"/>
  <c r="Q108" i="537"/>
  <c r="T108" i="537" s="1"/>
  <c r="W108" i="537" s="1"/>
  <c r="X108" i="537" s="1"/>
  <c r="Q109" i="537"/>
  <c r="T109" i="537" s="1"/>
  <c r="W109" i="537" s="1"/>
  <c r="X109" i="537" s="1"/>
  <c r="Q110" i="537"/>
  <c r="T110" i="537" s="1"/>
  <c r="W110" i="537" s="1"/>
  <c r="X110" i="537" s="1"/>
  <c r="Q111" i="537"/>
  <c r="T111" i="537" s="1"/>
  <c r="W111" i="537" s="1"/>
  <c r="X111" i="537" s="1"/>
  <c r="Q112" i="537"/>
  <c r="T112" i="537" s="1"/>
  <c r="W112" i="537" s="1"/>
  <c r="X112" i="537" s="1"/>
  <c r="Q113" i="537"/>
  <c r="T113" i="537" s="1"/>
  <c r="W113" i="537" s="1"/>
  <c r="X113" i="537" s="1"/>
  <c r="Q114" i="537"/>
  <c r="T114" i="537" s="1"/>
  <c r="W114" i="537" s="1"/>
  <c r="X114" i="537" s="1"/>
  <c r="Q115" i="537"/>
  <c r="T115" i="537" s="1"/>
  <c r="W115" i="537" s="1"/>
  <c r="X115" i="537" s="1"/>
  <c r="Q116" i="537"/>
  <c r="T116" i="537" s="1"/>
  <c r="W116" i="537" s="1"/>
  <c r="X116" i="537" s="1"/>
  <c r="Q117" i="537"/>
  <c r="T117" i="537" s="1"/>
  <c r="W117" i="537" s="1"/>
  <c r="X117" i="537" s="1"/>
  <c r="Q118" i="537"/>
  <c r="T118" i="537" s="1"/>
  <c r="W118" i="537" s="1"/>
  <c r="X118" i="537" s="1"/>
  <c r="Q119" i="537"/>
  <c r="T119" i="537" s="1"/>
  <c r="W119" i="537" s="1"/>
  <c r="X119" i="537" s="1"/>
  <c r="Q120" i="537"/>
  <c r="T120" i="537" s="1"/>
  <c r="W120" i="537" s="1"/>
  <c r="X120" i="537" s="1"/>
  <c r="Q121" i="537"/>
  <c r="T121" i="537" s="1"/>
  <c r="W121" i="537" s="1"/>
  <c r="X121" i="537" s="1"/>
  <c r="Q122" i="537"/>
  <c r="T122" i="537" s="1"/>
  <c r="W122" i="537" s="1"/>
  <c r="X122" i="537" s="1"/>
  <c r="Q123" i="537"/>
  <c r="T123" i="537" s="1"/>
  <c r="W123" i="537" s="1"/>
  <c r="X123" i="537" s="1"/>
  <c r="Q124" i="537"/>
  <c r="T124" i="537" s="1"/>
  <c r="W124" i="537" s="1"/>
  <c r="X124" i="537" s="1"/>
  <c r="Q125" i="537"/>
  <c r="T125" i="537" s="1"/>
  <c r="W125" i="537" s="1"/>
  <c r="X125" i="537" s="1"/>
  <c r="Q126" i="537"/>
  <c r="T126" i="537" s="1"/>
  <c r="W126" i="537" s="1"/>
  <c r="X126" i="537" s="1"/>
  <c r="Q127" i="537"/>
  <c r="T127" i="537" s="1"/>
  <c r="W127" i="537" s="1"/>
  <c r="X127" i="537" s="1"/>
  <c r="Q128" i="537"/>
  <c r="T128" i="537" s="1"/>
  <c r="W128" i="537" s="1"/>
  <c r="X128" i="537" s="1"/>
  <c r="Q129" i="537"/>
  <c r="T129" i="537" s="1"/>
  <c r="W129" i="537" s="1"/>
  <c r="X129" i="537" s="1"/>
  <c r="Q130" i="537"/>
  <c r="T130" i="537" s="1"/>
  <c r="W130" i="537" s="1"/>
  <c r="X130" i="537" s="1"/>
  <c r="Q131" i="537"/>
  <c r="T131" i="537" s="1"/>
  <c r="W131" i="537" s="1"/>
  <c r="X131" i="537" s="1"/>
  <c r="Q132" i="537"/>
  <c r="T132" i="537" s="1"/>
  <c r="W132" i="537" s="1"/>
  <c r="X132" i="537" s="1"/>
  <c r="Q133" i="537"/>
  <c r="T133" i="537" s="1"/>
  <c r="W133" i="537" s="1"/>
  <c r="X133" i="537" s="1"/>
  <c r="Q134" i="537"/>
  <c r="T134" i="537" s="1"/>
  <c r="W134" i="537" s="1"/>
  <c r="X134" i="537" s="1"/>
  <c r="Q135" i="537"/>
  <c r="T135" i="537" s="1"/>
  <c r="W135" i="537" s="1"/>
  <c r="X135" i="537" s="1"/>
  <c r="Q136" i="537"/>
  <c r="T136" i="537" s="1"/>
  <c r="W136" i="537" s="1"/>
  <c r="X136" i="537" s="1"/>
  <c r="Q137" i="537"/>
  <c r="T137" i="537" s="1"/>
  <c r="W137" i="537" s="1"/>
  <c r="X137" i="537" s="1"/>
  <c r="Q138" i="537"/>
  <c r="T138" i="537" s="1"/>
  <c r="W138" i="537" s="1"/>
  <c r="X138" i="537" s="1"/>
  <c r="Q139" i="537"/>
  <c r="T139" i="537" s="1"/>
  <c r="W139" i="537" s="1"/>
  <c r="X139" i="537" s="1"/>
  <c r="Q140" i="537"/>
  <c r="T140" i="537" s="1"/>
  <c r="W140" i="537" s="1"/>
  <c r="X140" i="537" s="1"/>
  <c r="Q141" i="537"/>
  <c r="T141" i="537" s="1"/>
  <c r="W141" i="537" s="1"/>
  <c r="X141" i="537" s="1"/>
  <c r="Q142" i="537"/>
  <c r="T142" i="537" s="1"/>
  <c r="W142" i="537" s="1"/>
  <c r="X142" i="537" s="1"/>
  <c r="Q143" i="537"/>
  <c r="T143" i="537" s="1"/>
  <c r="W143" i="537" s="1"/>
  <c r="X143" i="537" s="1"/>
  <c r="Q144" i="537"/>
  <c r="T144" i="537" s="1"/>
  <c r="W144" i="537" s="1"/>
  <c r="X144" i="537" s="1"/>
  <c r="Q145" i="537"/>
  <c r="T145" i="537" s="1"/>
  <c r="W145" i="537" s="1"/>
  <c r="X145" i="537" s="1"/>
  <c r="Q146" i="537"/>
  <c r="T146" i="537" s="1"/>
  <c r="W146" i="537" s="1"/>
  <c r="X146" i="537" s="1"/>
  <c r="Q147" i="537"/>
  <c r="T147" i="537" s="1"/>
  <c r="W147" i="537" s="1"/>
  <c r="X147" i="537" s="1"/>
  <c r="Q148" i="537"/>
  <c r="T148" i="537" s="1"/>
  <c r="W148" i="537" s="1"/>
  <c r="X148" i="537" s="1"/>
  <c r="R25" i="538"/>
  <c r="U25" i="538" s="1"/>
  <c r="Q26" i="538"/>
  <c r="T26" i="538" s="1"/>
  <c r="W26" i="538" s="1"/>
  <c r="X26" i="538" s="1"/>
  <c r="R29" i="538"/>
  <c r="U29" i="538" s="1"/>
  <c r="W29" i="538" s="1"/>
  <c r="Q30" i="538"/>
  <c r="T30" i="538" s="1"/>
  <c r="W30" i="538" s="1"/>
  <c r="X30" i="538" s="1"/>
  <c r="R33" i="538"/>
  <c r="U33" i="538" s="1"/>
  <c r="Q34" i="538"/>
  <c r="T34" i="538" s="1"/>
  <c r="W34" i="538" s="1"/>
  <c r="X34" i="538" s="1"/>
  <c r="R37" i="538"/>
  <c r="U37" i="538" s="1"/>
  <c r="Q38" i="538"/>
  <c r="T38" i="538" s="1"/>
  <c r="W38" i="538" s="1"/>
  <c r="X38" i="538" s="1"/>
  <c r="R41" i="538"/>
  <c r="U41" i="538" s="1"/>
  <c r="Q42" i="538"/>
  <c r="T42" i="538" s="1"/>
  <c r="W42" i="538" s="1"/>
  <c r="X42" i="538" s="1"/>
  <c r="R45" i="538"/>
  <c r="U45" i="538" s="1"/>
  <c r="W45" i="538" s="1"/>
  <c r="Q46" i="538"/>
  <c r="T46" i="538" s="1"/>
  <c r="W46" i="538" s="1"/>
  <c r="X46" i="538" s="1"/>
  <c r="R49" i="538"/>
  <c r="U49" i="538" s="1"/>
  <c r="Q50" i="538"/>
  <c r="T50" i="538" s="1"/>
  <c r="W50" i="538" s="1"/>
  <c r="X50" i="538" s="1"/>
  <c r="R53" i="538"/>
  <c r="U53" i="538" s="1"/>
  <c r="Q54" i="538"/>
  <c r="T54" i="538" s="1"/>
  <c r="W54" i="538" s="1"/>
  <c r="X54" i="538" s="1"/>
  <c r="R57" i="538"/>
  <c r="U57" i="538" s="1"/>
  <c r="Q58" i="538"/>
  <c r="T58" i="538" s="1"/>
  <c r="W58" i="538" s="1"/>
  <c r="X58" i="538" s="1"/>
  <c r="R61" i="538"/>
  <c r="U61" i="538" s="1"/>
  <c r="W61" i="538" s="1"/>
  <c r="Q62" i="538"/>
  <c r="T62" i="538" s="1"/>
  <c r="W62" i="538" s="1"/>
  <c r="X62" i="538" s="1"/>
  <c r="R65" i="538"/>
  <c r="U65" i="538" s="1"/>
  <c r="Q66" i="538"/>
  <c r="T66" i="538" s="1"/>
  <c r="W66" i="538" s="1"/>
  <c r="X66" i="538" s="1"/>
  <c r="R69" i="538"/>
  <c r="U69" i="538" s="1"/>
  <c r="Q70" i="538"/>
  <c r="T70" i="538" s="1"/>
  <c r="W70" i="538" s="1"/>
  <c r="X70" i="538" s="1"/>
  <c r="R73" i="538"/>
  <c r="U73" i="538" s="1"/>
  <c r="Q74" i="538"/>
  <c r="T74" i="538" s="1"/>
  <c r="W74" i="538" s="1"/>
  <c r="X74" i="538" s="1"/>
  <c r="R77" i="538"/>
  <c r="U77" i="538" s="1"/>
  <c r="W77" i="538" s="1"/>
  <c r="Q78" i="538"/>
  <c r="T78" i="538" s="1"/>
  <c r="W78" i="538" s="1"/>
  <c r="X78" i="538" s="1"/>
  <c r="Q82" i="539"/>
  <c r="T82" i="539" s="1"/>
  <c r="Q78" i="539"/>
  <c r="T78" i="539" s="1"/>
  <c r="Q20" i="539"/>
  <c r="T20" i="539" s="1"/>
  <c r="W20" i="539" s="1"/>
  <c r="X20" i="539" s="1"/>
  <c r="AC20" i="539" s="1"/>
  <c r="R23" i="539"/>
  <c r="U23" i="539" s="1"/>
  <c r="Q24" i="539"/>
  <c r="T24" i="539" s="1"/>
  <c r="W24" i="539" s="1"/>
  <c r="X24" i="539" s="1"/>
  <c r="R27" i="539"/>
  <c r="U27" i="539" s="1"/>
  <c r="Q28" i="539"/>
  <c r="T28" i="539" s="1"/>
  <c r="W28" i="539" s="1"/>
  <c r="X28" i="539" s="1"/>
  <c r="R31" i="539"/>
  <c r="U31" i="539" s="1"/>
  <c r="Q32" i="539"/>
  <c r="T32" i="539" s="1"/>
  <c r="W32" i="539" s="1"/>
  <c r="X32" i="539" s="1"/>
  <c r="R35" i="539"/>
  <c r="U35" i="539" s="1"/>
  <c r="W35" i="539" s="1"/>
  <c r="Q36" i="539"/>
  <c r="T36" i="539" s="1"/>
  <c r="W36" i="539" s="1"/>
  <c r="X36" i="539" s="1"/>
  <c r="R39" i="539"/>
  <c r="U39" i="539" s="1"/>
  <c r="Q40" i="539"/>
  <c r="T40" i="539" s="1"/>
  <c r="W40" i="539" s="1"/>
  <c r="X40" i="539" s="1"/>
  <c r="R43" i="539"/>
  <c r="U43" i="539" s="1"/>
  <c r="Q44" i="539"/>
  <c r="T44" i="539" s="1"/>
  <c r="W44" i="539" s="1"/>
  <c r="X44" i="539" s="1"/>
  <c r="R47" i="539"/>
  <c r="U47" i="539" s="1"/>
  <c r="Q48" i="539"/>
  <c r="T48" i="539" s="1"/>
  <c r="W48" i="539" s="1"/>
  <c r="X48" i="539" s="1"/>
  <c r="R51" i="539"/>
  <c r="U51" i="539" s="1"/>
  <c r="W51" i="539" s="1"/>
  <c r="Q52" i="539"/>
  <c r="T52" i="539" s="1"/>
  <c r="R55" i="539"/>
  <c r="U55" i="539" s="1"/>
  <c r="Q56" i="539"/>
  <c r="T56" i="539" s="1"/>
  <c r="Q58" i="539"/>
  <c r="T58" i="539" s="1"/>
  <c r="Q60" i="539"/>
  <c r="T60" i="539" s="1"/>
  <c r="Q62" i="539"/>
  <c r="T62" i="539" s="1"/>
  <c r="Q64" i="539"/>
  <c r="T64" i="539" s="1"/>
  <c r="Q66" i="539"/>
  <c r="T66" i="539" s="1"/>
  <c r="Q68" i="539"/>
  <c r="T68" i="539" s="1"/>
  <c r="Q70" i="539"/>
  <c r="T70" i="539" s="1"/>
  <c r="Q72" i="539"/>
  <c r="T72" i="539" s="1"/>
  <c r="Q79" i="539"/>
  <c r="T79" i="539" s="1"/>
  <c r="Q83" i="539"/>
  <c r="T83" i="539" s="1"/>
  <c r="Q86" i="539"/>
  <c r="T86" i="539" s="1"/>
  <c r="Q90" i="539"/>
  <c r="T90" i="539" s="1"/>
  <c r="Q94" i="539"/>
  <c r="T94" i="539" s="1"/>
  <c r="Q98" i="539"/>
  <c r="T98" i="539" s="1"/>
  <c r="Q102" i="539"/>
  <c r="T102" i="539" s="1"/>
  <c r="Q106" i="539"/>
  <c r="T106" i="539" s="1"/>
  <c r="Q110" i="539"/>
  <c r="T110" i="539" s="1"/>
  <c r="Q114" i="539"/>
  <c r="T114" i="539" s="1"/>
  <c r="Q118" i="539"/>
  <c r="T118" i="539" s="1"/>
  <c r="Q122" i="539"/>
  <c r="T122" i="539" s="1"/>
  <c r="Q126" i="539"/>
  <c r="T126" i="539" s="1"/>
  <c r="Q130" i="539"/>
  <c r="T130" i="539" s="1"/>
  <c r="Q134" i="539"/>
  <c r="T134" i="539" s="1"/>
  <c r="Q138" i="539"/>
  <c r="T138" i="539" s="1"/>
  <c r="Q142" i="539"/>
  <c r="T142" i="539" s="1"/>
  <c r="Q146" i="539"/>
  <c r="T146" i="539" s="1"/>
  <c r="J165" i="539"/>
  <c r="Z85" i="539"/>
  <c r="X21" i="540"/>
  <c r="W25" i="540"/>
  <c r="W35" i="540"/>
  <c r="X37" i="540"/>
  <c r="X41" i="540"/>
  <c r="X45" i="540"/>
  <c r="X49" i="540"/>
  <c r="X53" i="540"/>
  <c r="X57" i="540"/>
  <c r="X61" i="540"/>
  <c r="X65" i="540"/>
  <c r="X69" i="540"/>
  <c r="X73" i="540"/>
  <c r="X77" i="540"/>
  <c r="X81" i="540"/>
  <c r="AA21" i="541"/>
  <c r="AB20" i="541"/>
  <c r="L20" i="541"/>
  <c r="N20" i="541"/>
  <c r="O20" i="541" s="1"/>
  <c r="AA22" i="541"/>
  <c r="W29" i="541"/>
  <c r="X31" i="541"/>
  <c r="W35" i="541"/>
  <c r="W39" i="541"/>
  <c r="W43" i="541"/>
  <c r="W47" i="541"/>
  <c r="W51" i="541"/>
  <c r="W55" i="541"/>
  <c r="W59" i="541"/>
  <c r="W63" i="541"/>
  <c r="W67" i="541"/>
  <c r="W71" i="541"/>
  <c r="W75" i="541"/>
  <c r="W79" i="541"/>
  <c r="W83" i="541"/>
  <c r="Q23" i="538"/>
  <c r="T23" i="538" s="1"/>
  <c r="W23" i="538" s="1"/>
  <c r="X23" i="538" s="1"/>
  <c r="Q49" i="539"/>
  <c r="T49" i="539" s="1"/>
  <c r="W49" i="539" s="1"/>
  <c r="X49" i="539" s="1"/>
  <c r="R52" i="539"/>
  <c r="U52" i="539" s="1"/>
  <c r="Q53" i="539"/>
  <c r="T53" i="539" s="1"/>
  <c r="W53" i="539" s="1"/>
  <c r="X53" i="539" s="1"/>
  <c r="R56" i="539"/>
  <c r="U56" i="539" s="1"/>
  <c r="R58" i="539"/>
  <c r="U58" i="539" s="1"/>
  <c r="R62" i="539"/>
  <c r="U62" i="539" s="1"/>
  <c r="R66" i="539"/>
  <c r="U66" i="539" s="1"/>
  <c r="R70" i="539"/>
  <c r="U70" i="539" s="1"/>
  <c r="Q74" i="539"/>
  <c r="T74" i="539" s="1"/>
  <c r="W74" i="539" s="1"/>
  <c r="Q75" i="539"/>
  <c r="T75" i="539" s="1"/>
  <c r="R79" i="539"/>
  <c r="U79" i="539" s="1"/>
  <c r="R83" i="539"/>
  <c r="U83" i="539" s="1"/>
  <c r="Q89" i="539"/>
  <c r="T89" i="539" s="1"/>
  <c r="Q93" i="539"/>
  <c r="T93" i="539" s="1"/>
  <c r="Q97" i="539"/>
  <c r="T97" i="539" s="1"/>
  <c r="Q101" i="539"/>
  <c r="T101" i="539" s="1"/>
  <c r="Q105" i="539"/>
  <c r="T105" i="539" s="1"/>
  <c r="Q109" i="539"/>
  <c r="T109" i="539" s="1"/>
  <c r="Q113" i="539"/>
  <c r="T113" i="539" s="1"/>
  <c r="Q117" i="539"/>
  <c r="T117" i="539" s="1"/>
  <c r="Q121" i="539"/>
  <c r="T121" i="539" s="1"/>
  <c r="Q125" i="539"/>
  <c r="T125" i="539" s="1"/>
  <c r="Q129" i="539"/>
  <c r="T129" i="539" s="1"/>
  <c r="Q133" i="539"/>
  <c r="T133" i="539" s="1"/>
  <c r="Q137" i="539"/>
  <c r="T137" i="539" s="1"/>
  <c r="Q141" i="539"/>
  <c r="T141" i="539" s="1"/>
  <c r="Q145" i="539"/>
  <c r="T145" i="539" s="1"/>
  <c r="Q149" i="539"/>
  <c r="T149" i="539" s="1"/>
  <c r="W23" i="540"/>
  <c r="X23" i="540" s="1"/>
  <c r="X25" i="540"/>
  <c r="W29" i="540"/>
  <c r="X31" i="540"/>
  <c r="W83" i="540"/>
  <c r="X83" i="540" s="1"/>
  <c r="J159" i="540"/>
  <c r="I161" i="540" s="1"/>
  <c r="J161" i="540" s="1"/>
  <c r="I163" i="540" s="1"/>
  <c r="J163" i="540" s="1"/>
  <c r="I165" i="540" s="1"/>
  <c r="Z20" i="540"/>
  <c r="AA20" i="540" s="1"/>
  <c r="W23" i="541"/>
  <c r="X25" i="541"/>
  <c r="W33" i="541"/>
  <c r="X33" i="541" s="1"/>
  <c r="X35" i="541"/>
  <c r="X39" i="541"/>
  <c r="X43" i="541"/>
  <c r="X47" i="541"/>
  <c r="X51" i="541"/>
  <c r="X55" i="541"/>
  <c r="X59" i="541"/>
  <c r="X63" i="541"/>
  <c r="X67" i="541"/>
  <c r="X71" i="541"/>
  <c r="X75" i="541"/>
  <c r="X79" i="541"/>
  <c r="X83" i="541"/>
  <c r="Q57" i="539"/>
  <c r="T57" i="539" s="1"/>
  <c r="W57" i="539" s="1"/>
  <c r="R57" i="539"/>
  <c r="U57" i="539" s="1"/>
  <c r="Q59" i="539"/>
  <c r="T59" i="539" s="1"/>
  <c r="W59" i="539" s="1"/>
  <c r="R59" i="539"/>
  <c r="U59" i="539" s="1"/>
  <c r="Q61" i="539"/>
  <c r="T61" i="539" s="1"/>
  <c r="W61" i="539" s="1"/>
  <c r="R61" i="539"/>
  <c r="U61" i="539" s="1"/>
  <c r="Q63" i="539"/>
  <c r="T63" i="539" s="1"/>
  <c r="W63" i="539" s="1"/>
  <c r="R63" i="539"/>
  <c r="U63" i="539" s="1"/>
  <c r="Q65" i="539"/>
  <c r="T65" i="539" s="1"/>
  <c r="W65" i="539" s="1"/>
  <c r="R65" i="539"/>
  <c r="U65" i="539" s="1"/>
  <c r="Q67" i="539"/>
  <c r="T67" i="539" s="1"/>
  <c r="W67" i="539" s="1"/>
  <c r="R67" i="539"/>
  <c r="U67" i="539" s="1"/>
  <c r="Q69" i="539"/>
  <c r="T69" i="539" s="1"/>
  <c r="W69" i="539" s="1"/>
  <c r="R69" i="539"/>
  <c r="U69" i="539" s="1"/>
  <c r="Q71" i="539"/>
  <c r="T71" i="539" s="1"/>
  <c r="W71" i="539" s="1"/>
  <c r="R71" i="539"/>
  <c r="U71" i="539" s="1"/>
  <c r="Q73" i="539"/>
  <c r="T73" i="539" s="1"/>
  <c r="W73" i="539" s="1"/>
  <c r="R73" i="539"/>
  <c r="U73" i="539" s="1"/>
  <c r="R75" i="539"/>
  <c r="U75" i="539" s="1"/>
  <c r="Q77" i="539"/>
  <c r="T77" i="539" s="1"/>
  <c r="W77" i="539" s="1"/>
  <c r="R78" i="539"/>
  <c r="U78" i="539" s="1"/>
  <c r="Q81" i="539"/>
  <c r="T81" i="539" s="1"/>
  <c r="W81" i="539" s="1"/>
  <c r="R82" i="539"/>
  <c r="U82" i="539" s="1"/>
  <c r="Q85" i="539"/>
  <c r="T85" i="539" s="1"/>
  <c r="Q88" i="539"/>
  <c r="T88" i="539" s="1"/>
  <c r="Q92" i="539"/>
  <c r="T92" i="539" s="1"/>
  <c r="Q96" i="539"/>
  <c r="T96" i="539" s="1"/>
  <c r="Q100" i="539"/>
  <c r="T100" i="539" s="1"/>
  <c r="Q104" i="539"/>
  <c r="T104" i="539" s="1"/>
  <c r="Q108" i="539"/>
  <c r="T108" i="539" s="1"/>
  <c r="Q112" i="539"/>
  <c r="T112" i="539" s="1"/>
  <c r="Q116" i="539"/>
  <c r="T116" i="539" s="1"/>
  <c r="Q120" i="539"/>
  <c r="T120" i="539" s="1"/>
  <c r="Q124" i="539"/>
  <c r="T124" i="539" s="1"/>
  <c r="Q128" i="539"/>
  <c r="T128" i="539" s="1"/>
  <c r="Q132" i="539"/>
  <c r="T132" i="539" s="1"/>
  <c r="Q136" i="539"/>
  <c r="T136" i="539" s="1"/>
  <c r="Q140" i="539"/>
  <c r="T140" i="539" s="1"/>
  <c r="Q144" i="539"/>
  <c r="T144" i="539" s="1"/>
  <c r="Q148" i="539"/>
  <c r="T148" i="539" s="1"/>
  <c r="W27" i="540"/>
  <c r="X27" i="540" s="1"/>
  <c r="X29" i="540"/>
  <c r="W33" i="540"/>
  <c r="X33" i="540" s="1"/>
  <c r="X35" i="540"/>
  <c r="X22" i="541"/>
  <c r="AC22" i="541" s="1"/>
  <c r="X23" i="541"/>
  <c r="X29" i="541"/>
  <c r="W81" i="541"/>
  <c r="X81" i="541" s="1"/>
  <c r="X82" i="541"/>
  <c r="R60" i="539"/>
  <c r="U60" i="539" s="1"/>
  <c r="R64" i="539"/>
  <c r="U64" i="539" s="1"/>
  <c r="R68" i="539"/>
  <c r="U68" i="539" s="1"/>
  <c r="R72" i="539"/>
  <c r="U72" i="539" s="1"/>
  <c r="R76" i="539"/>
  <c r="U76" i="539" s="1"/>
  <c r="R80" i="539"/>
  <c r="U80" i="539" s="1"/>
  <c r="R84" i="539"/>
  <c r="U84" i="539" s="1"/>
  <c r="R85" i="539"/>
  <c r="U85" i="539" s="1"/>
  <c r="R86" i="539"/>
  <c r="U86" i="539" s="1"/>
  <c r="R87" i="539"/>
  <c r="U87" i="539" s="1"/>
  <c r="R88" i="539"/>
  <c r="U88" i="539" s="1"/>
  <c r="R89" i="539"/>
  <c r="U89" i="539" s="1"/>
  <c r="R90" i="539"/>
  <c r="U90" i="539" s="1"/>
  <c r="R91" i="539"/>
  <c r="U91" i="539" s="1"/>
  <c r="R92" i="539"/>
  <c r="U92" i="539" s="1"/>
  <c r="R93" i="539"/>
  <c r="U93" i="539" s="1"/>
  <c r="R94" i="539"/>
  <c r="U94" i="539" s="1"/>
  <c r="R95" i="539"/>
  <c r="U95" i="539" s="1"/>
  <c r="R96" i="539"/>
  <c r="U96" i="539" s="1"/>
  <c r="R97" i="539"/>
  <c r="U97" i="539" s="1"/>
  <c r="R98" i="539"/>
  <c r="U98" i="539" s="1"/>
  <c r="R99" i="539"/>
  <c r="U99" i="539" s="1"/>
  <c r="R100" i="539"/>
  <c r="U100" i="539" s="1"/>
  <c r="R101" i="539"/>
  <c r="U101" i="539" s="1"/>
  <c r="R102" i="539"/>
  <c r="U102" i="539" s="1"/>
  <c r="R103" i="539"/>
  <c r="U103" i="539" s="1"/>
  <c r="R104" i="539"/>
  <c r="U104" i="539" s="1"/>
  <c r="R105" i="539"/>
  <c r="U105" i="539" s="1"/>
  <c r="R106" i="539"/>
  <c r="U106" i="539" s="1"/>
  <c r="R107" i="539"/>
  <c r="U107" i="539" s="1"/>
  <c r="R108" i="539"/>
  <c r="U108" i="539" s="1"/>
  <c r="R109" i="539"/>
  <c r="U109" i="539" s="1"/>
  <c r="R110" i="539"/>
  <c r="U110" i="539" s="1"/>
  <c r="R111" i="539"/>
  <c r="U111" i="539" s="1"/>
  <c r="R112" i="539"/>
  <c r="U112" i="539" s="1"/>
  <c r="R113" i="539"/>
  <c r="U113" i="539" s="1"/>
  <c r="R114" i="539"/>
  <c r="U114" i="539" s="1"/>
  <c r="R115" i="539"/>
  <c r="U115" i="539" s="1"/>
  <c r="R116" i="539"/>
  <c r="U116" i="539" s="1"/>
  <c r="R117" i="539"/>
  <c r="U117" i="539" s="1"/>
  <c r="R118" i="539"/>
  <c r="U118" i="539" s="1"/>
  <c r="R119" i="539"/>
  <c r="U119" i="539" s="1"/>
  <c r="R120" i="539"/>
  <c r="U120" i="539" s="1"/>
  <c r="R121" i="539"/>
  <c r="U121" i="539" s="1"/>
  <c r="R122" i="539"/>
  <c r="U122" i="539" s="1"/>
  <c r="R123" i="539"/>
  <c r="U123" i="539" s="1"/>
  <c r="R124" i="539"/>
  <c r="U124" i="539" s="1"/>
  <c r="R125" i="539"/>
  <c r="U125" i="539" s="1"/>
  <c r="R126" i="539"/>
  <c r="U126" i="539" s="1"/>
  <c r="R127" i="539"/>
  <c r="U127" i="539" s="1"/>
  <c r="R128" i="539"/>
  <c r="U128" i="539" s="1"/>
  <c r="R129" i="539"/>
  <c r="U129" i="539" s="1"/>
  <c r="R130" i="539"/>
  <c r="U130" i="539" s="1"/>
  <c r="R131" i="539"/>
  <c r="U131" i="539" s="1"/>
  <c r="R132" i="539"/>
  <c r="U132" i="539" s="1"/>
  <c r="R133" i="539"/>
  <c r="U133" i="539" s="1"/>
  <c r="R134" i="539"/>
  <c r="U134" i="539" s="1"/>
  <c r="R135" i="539"/>
  <c r="U135" i="539" s="1"/>
  <c r="R136" i="539"/>
  <c r="U136" i="539" s="1"/>
  <c r="R137" i="539"/>
  <c r="U137" i="539" s="1"/>
  <c r="R138" i="539"/>
  <c r="U138" i="539" s="1"/>
  <c r="R139" i="539"/>
  <c r="U139" i="539" s="1"/>
  <c r="R140" i="539"/>
  <c r="U140" i="539" s="1"/>
  <c r="R141" i="539"/>
  <c r="U141" i="539" s="1"/>
  <c r="R142" i="539"/>
  <c r="U142" i="539" s="1"/>
  <c r="R143" i="539"/>
  <c r="U143" i="539" s="1"/>
  <c r="R144" i="539"/>
  <c r="U144" i="539" s="1"/>
  <c r="R145" i="539"/>
  <c r="U145" i="539" s="1"/>
  <c r="R146" i="539"/>
  <c r="U146" i="539" s="1"/>
  <c r="R147" i="539"/>
  <c r="U147" i="539" s="1"/>
  <c r="R148" i="539"/>
  <c r="U148" i="539" s="1"/>
  <c r="R149" i="539"/>
  <c r="U149" i="539" s="1"/>
  <c r="R22" i="540"/>
  <c r="U22" i="540" s="1"/>
  <c r="W22" i="540" s="1"/>
  <c r="R26" i="540"/>
  <c r="U26" i="540" s="1"/>
  <c r="W26" i="540" s="1"/>
  <c r="R30" i="540"/>
  <c r="U30" i="540" s="1"/>
  <c r="W30" i="540" s="1"/>
  <c r="R34" i="540"/>
  <c r="U34" i="540" s="1"/>
  <c r="R38" i="540"/>
  <c r="U38" i="540" s="1"/>
  <c r="R42" i="540"/>
  <c r="U42" i="540" s="1"/>
  <c r="R46" i="540"/>
  <c r="U46" i="540" s="1"/>
  <c r="R50" i="540"/>
  <c r="U50" i="540" s="1"/>
  <c r="R54" i="540"/>
  <c r="U54" i="540" s="1"/>
  <c r="R58" i="540"/>
  <c r="U58" i="540" s="1"/>
  <c r="R62" i="540"/>
  <c r="U62" i="540" s="1"/>
  <c r="R66" i="540"/>
  <c r="U66" i="540" s="1"/>
  <c r="R70" i="540"/>
  <c r="U70" i="540" s="1"/>
  <c r="R74" i="540"/>
  <c r="U74" i="540" s="1"/>
  <c r="R78" i="540"/>
  <c r="U78" i="540" s="1"/>
  <c r="R82" i="540"/>
  <c r="U82" i="540" s="1"/>
  <c r="M20" i="541"/>
  <c r="R20" i="541"/>
  <c r="U20" i="541" s="1"/>
  <c r="R24" i="541"/>
  <c r="U24" i="541" s="1"/>
  <c r="R28" i="541"/>
  <c r="U28" i="541" s="1"/>
  <c r="R32" i="541"/>
  <c r="U32" i="541" s="1"/>
  <c r="W32" i="541" s="1"/>
  <c r="R36" i="541"/>
  <c r="U36" i="541" s="1"/>
  <c r="R40" i="541"/>
  <c r="U40" i="541" s="1"/>
  <c r="R44" i="541"/>
  <c r="U44" i="541" s="1"/>
  <c r="W44" i="541" s="1"/>
  <c r="R48" i="541"/>
  <c r="U48" i="541" s="1"/>
  <c r="W48" i="541" s="1"/>
  <c r="R52" i="541"/>
  <c r="U52" i="541" s="1"/>
  <c r="R56" i="541"/>
  <c r="U56" i="541" s="1"/>
  <c r="R60" i="541"/>
  <c r="U60" i="541" s="1"/>
  <c r="W60" i="541" s="1"/>
  <c r="R64" i="541"/>
  <c r="U64" i="541" s="1"/>
  <c r="W64" i="541" s="1"/>
  <c r="R68" i="541"/>
  <c r="U68" i="541" s="1"/>
  <c r="R72" i="541"/>
  <c r="U72" i="541" s="1"/>
  <c r="R76" i="541"/>
  <c r="U76" i="541" s="1"/>
  <c r="W76" i="541" s="1"/>
  <c r="R80" i="541"/>
  <c r="U80" i="541" s="1"/>
  <c r="W80" i="541" s="1"/>
  <c r="R84" i="541"/>
  <c r="U84" i="541" s="1"/>
  <c r="R85" i="541"/>
  <c r="U85" i="541" s="1"/>
  <c r="W85" i="541" s="1"/>
  <c r="R86" i="541"/>
  <c r="U86" i="541" s="1"/>
  <c r="R87" i="541"/>
  <c r="U87" i="541" s="1"/>
  <c r="R88" i="541"/>
  <c r="U88" i="541" s="1"/>
  <c r="R89" i="541"/>
  <c r="U89" i="541" s="1"/>
  <c r="R90" i="541"/>
  <c r="U90" i="541" s="1"/>
  <c r="R91" i="541"/>
  <c r="U91" i="541" s="1"/>
  <c r="W91" i="541" s="1"/>
  <c r="R92" i="541"/>
  <c r="U92" i="541" s="1"/>
  <c r="R93" i="541"/>
  <c r="U93" i="541" s="1"/>
  <c r="R94" i="541"/>
  <c r="U94" i="541" s="1"/>
  <c r="R95" i="541"/>
  <c r="U95" i="541" s="1"/>
  <c r="W95" i="541" s="1"/>
  <c r="R96" i="541"/>
  <c r="U96" i="541" s="1"/>
  <c r="R97" i="541"/>
  <c r="U97" i="541" s="1"/>
  <c r="W97" i="541" s="1"/>
  <c r="R98" i="541"/>
  <c r="U98" i="541" s="1"/>
  <c r="R99" i="541"/>
  <c r="U99" i="541" s="1"/>
  <c r="R100" i="541"/>
  <c r="U100" i="541" s="1"/>
  <c r="R101" i="541"/>
  <c r="U101" i="541" s="1"/>
  <c r="W101" i="541" s="1"/>
  <c r="R102" i="541"/>
  <c r="U102" i="541" s="1"/>
  <c r="R103" i="541"/>
  <c r="U103" i="541" s="1"/>
  <c r="R104" i="541"/>
  <c r="U104" i="541" s="1"/>
  <c r="R105" i="541"/>
  <c r="U105" i="541" s="1"/>
  <c r="R106" i="541"/>
  <c r="U106" i="541" s="1"/>
  <c r="R107" i="541"/>
  <c r="U107" i="541" s="1"/>
  <c r="W107" i="541" s="1"/>
  <c r="R108" i="541"/>
  <c r="U108" i="541" s="1"/>
  <c r="R109" i="541"/>
  <c r="U109" i="541" s="1"/>
  <c r="R110" i="541"/>
  <c r="U110" i="541" s="1"/>
  <c r="R111" i="541"/>
  <c r="U111" i="541" s="1"/>
  <c r="W111" i="541" s="1"/>
  <c r="R112" i="541"/>
  <c r="U112" i="541" s="1"/>
  <c r="R113" i="541"/>
  <c r="U113" i="541" s="1"/>
  <c r="W113" i="541" s="1"/>
  <c r="R114" i="541"/>
  <c r="U114" i="541" s="1"/>
  <c r="R115" i="541"/>
  <c r="U115" i="541" s="1"/>
  <c r="R116" i="541"/>
  <c r="U116" i="541" s="1"/>
  <c r="R117" i="541"/>
  <c r="U117" i="541" s="1"/>
  <c r="W117" i="541" s="1"/>
  <c r="R118" i="541"/>
  <c r="U118" i="541" s="1"/>
  <c r="R119" i="541"/>
  <c r="U119" i="541" s="1"/>
  <c r="R120" i="541"/>
  <c r="U120" i="541" s="1"/>
  <c r="R121" i="541"/>
  <c r="U121" i="541" s="1"/>
  <c r="R122" i="541"/>
  <c r="U122" i="541" s="1"/>
  <c r="R123" i="541"/>
  <c r="U123" i="541" s="1"/>
  <c r="W123" i="541" s="1"/>
  <c r="R124" i="541"/>
  <c r="U124" i="541" s="1"/>
  <c r="R125" i="541"/>
  <c r="U125" i="541" s="1"/>
  <c r="R126" i="541"/>
  <c r="U126" i="541" s="1"/>
  <c r="R127" i="541"/>
  <c r="U127" i="541" s="1"/>
  <c r="W127" i="541" s="1"/>
  <c r="R128" i="541"/>
  <c r="U128" i="541" s="1"/>
  <c r="R129" i="541"/>
  <c r="U129" i="541" s="1"/>
  <c r="W129" i="541" s="1"/>
  <c r="R130" i="541"/>
  <c r="U130" i="541" s="1"/>
  <c r="R131" i="541"/>
  <c r="U131" i="541" s="1"/>
  <c r="R132" i="541"/>
  <c r="U132" i="541" s="1"/>
  <c r="R133" i="541"/>
  <c r="U133" i="541" s="1"/>
  <c r="W133" i="541" s="1"/>
  <c r="R134" i="541"/>
  <c r="U134" i="541" s="1"/>
  <c r="R135" i="541"/>
  <c r="U135" i="541" s="1"/>
  <c r="R136" i="541"/>
  <c r="U136" i="541" s="1"/>
  <c r="R137" i="541"/>
  <c r="U137" i="541" s="1"/>
  <c r="R138" i="541"/>
  <c r="U138" i="541" s="1"/>
  <c r="R139" i="541"/>
  <c r="U139" i="541" s="1"/>
  <c r="W139" i="541" s="1"/>
  <c r="R140" i="541"/>
  <c r="U140" i="541" s="1"/>
  <c r="R141" i="541"/>
  <c r="U141" i="541" s="1"/>
  <c r="R142" i="541"/>
  <c r="U142" i="541" s="1"/>
  <c r="R143" i="541"/>
  <c r="U143" i="541" s="1"/>
  <c r="W143" i="541" s="1"/>
  <c r="R144" i="541"/>
  <c r="U144" i="541" s="1"/>
  <c r="R149" i="541"/>
  <c r="U149" i="541" s="1"/>
  <c r="Q20" i="540"/>
  <c r="T20" i="540" s="1"/>
  <c r="W20" i="540" s="1"/>
  <c r="X20" i="540" s="1"/>
  <c r="AC20" i="540" s="1"/>
  <c r="Q24" i="540"/>
  <c r="T24" i="540" s="1"/>
  <c r="W24" i="540" s="1"/>
  <c r="X24" i="540" s="1"/>
  <c r="Q28" i="540"/>
  <c r="T28" i="540" s="1"/>
  <c r="W28" i="540" s="1"/>
  <c r="X28" i="540" s="1"/>
  <c r="Q32" i="540"/>
  <c r="T32" i="540" s="1"/>
  <c r="W32" i="540" s="1"/>
  <c r="X32" i="540" s="1"/>
  <c r="Q36" i="540"/>
  <c r="T36" i="540" s="1"/>
  <c r="W36" i="540" s="1"/>
  <c r="X36" i="540" s="1"/>
  <c r="R39" i="540"/>
  <c r="U39" i="540" s="1"/>
  <c r="Q40" i="540"/>
  <c r="T40" i="540" s="1"/>
  <c r="W40" i="540" s="1"/>
  <c r="X40" i="540" s="1"/>
  <c r="R43" i="540"/>
  <c r="U43" i="540" s="1"/>
  <c r="Q44" i="540"/>
  <c r="T44" i="540" s="1"/>
  <c r="W44" i="540" s="1"/>
  <c r="X44" i="540" s="1"/>
  <c r="R47" i="540"/>
  <c r="U47" i="540" s="1"/>
  <c r="W47" i="540" s="1"/>
  <c r="Q48" i="540"/>
  <c r="T48" i="540" s="1"/>
  <c r="W48" i="540" s="1"/>
  <c r="X48" i="540" s="1"/>
  <c r="R51" i="540"/>
  <c r="U51" i="540" s="1"/>
  <c r="Q52" i="540"/>
  <c r="T52" i="540" s="1"/>
  <c r="W52" i="540" s="1"/>
  <c r="X52" i="540" s="1"/>
  <c r="R55" i="540"/>
  <c r="U55" i="540" s="1"/>
  <c r="Q56" i="540"/>
  <c r="T56" i="540" s="1"/>
  <c r="W56" i="540" s="1"/>
  <c r="X56" i="540" s="1"/>
  <c r="R59" i="540"/>
  <c r="U59" i="540" s="1"/>
  <c r="Q60" i="540"/>
  <c r="T60" i="540" s="1"/>
  <c r="W60" i="540" s="1"/>
  <c r="X60" i="540" s="1"/>
  <c r="R63" i="540"/>
  <c r="U63" i="540" s="1"/>
  <c r="W63" i="540" s="1"/>
  <c r="Q64" i="540"/>
  <c r="T64" i="540" s="1"/>
  <c r="W64" i="540" s="1"/>
  <c r="X64" i="540" s="1"/>
  <c r="R67" i="540"/>
  <c r="U67" i="540" s="1"/>
  <c r="Q68" i="540"/>
  <c r="T68" i="540" s="1"/>
  <c r="W68" i="540" s="1"/>
  <c r="X68" i="540" s="1"/>
  <c r="R71" i="540"/>
  <c r="U71" i="540" s="1"/>
  <c r="Q72" i="540"/>
  <c r="T72" i="540" s="1"/>
  <c r="W72" i="540" s="1"/>
  <c r="X72" i="540" s="1"/>
  <c r="R75" i="540"/>
  <c r="U75" i="540" s="1"/>
  <c r="Q76" i="540"/>
  <c r="T76" i="540" s="1"/>
  <c r="W76" i="540" s="1"/>
  <c r="X76" i="540" s="1"/>
  <c r="R79" i="540"/>
  <c r="U79" i="540" s="1"/>
  <c r="W79" i="540" s="1"/>
  <c r="Q80" i="540"/>
  <c r="T80" i="540" s="1"/>
  <c r="W80" i="540" s="1"/>
  <c r="X80" i="540" s="1"/>
  <c r="Q84" i="540"/>
  <c r="T84" i="540" s="1"/>
  <c r="W84" i="540" s="1"/>
  <c r="X84" i="540" s="1"/>
  <c r="Q85" i="540"/>
  <c r="T85" i="540" s="1"/>
  <c r="W85" i="540" s="1"/>
  <c r="X85" i="540" s="1"/>
  <c r="Q86" i="540"/>
  <c r="T86" i="540" s="1"/>
  <c r="W86" i="540" s="1"/>
  <c r="X86" i="540" s="1"/>
  <c r="Q87" i="540"/>
  <c r="T87" i="540" s="1"/>
  <c r="W87" i="540" s="1"/>
  <c r="X87" i="540" s="1"/>
  <c r="Q88" i="540"/>
  <c r="T88" i="540" s="1"/>
  <c r="W88" i="540" s="1"/>
  <c r="X88" i="540" s="1"/>
  <c r="Q89" i="540"/>
  <c r="T89" i="540" s="1"/>
  <c r="W89" i="540" s="1"/>
  <c r="X89" i="540" s="1"/>
  <c r="Q90" i="540"/>
  <c r="T90" i="540" s="1"/>
  <c r="W90" i="540" s="1"/>
  <c r="X90" i="540" s="1"/>
  <c r="Q91" i="540"/>
  <c r="T91" i="540" s="1"/>
  <c r="W91" i="540" s="1"/>
  <c r="X91" i="540" s="1"/>
  <c r="Q92" i="540"/>
  <c r="T92" i="540" s="1"/>
  <c r="W92" i="540" s="1"/>
  <c r="X92" i="540" s="1"/>
  <c r="Q93" i="540"/>
  <c r="T93" i="540" s="1"/>
  <c r="W93" i="540" s="1"/>
  <c r="X93" i="540" s="1"/>
  <c r="Q94" i="540"/>
  <c r="T94" i="540" s="1"/>
  <c r="W94" i="540" s="1"/>
  <c r="X94" i="540" s="1"/>
  <c r="Q95" i="540"/>
  <c r="T95" i="540" s="1"/>
  <c r="W95" i="540" s="1"/>
  <c r="X95" i="540" s="1"/>
  <c r="Q96" i="540"/>
  <c r="T96" i="540" s="1"/>
  <c r="W96" i="540" s="1"/>
  <c r="X96" i="540" s="1"/>
  <c r="Q97" i="540"/>
  <c r="T97" i="540" s="1"/>
  <c r="W97" i="540" s="1"/>
  <c r="X97" i="540" s="1"/>
  <c r="Q98" i="540"/>
  <c r="T98" i="540" s="1"/>
  <c r="W98" i="540" s="1"/>
  <c r="X98" i="540" s="1"/>
  <c r="Q99" i="540"/>
  <c r="T99" i="540" s="1"/>
  <c r="W99" i="540" s="1"/>
  <c r="X99" i="540" s="1"/>
  <c r="Q100" i="540"/>
  <c r="T100" i="540" s="1"/>
  <c r="W100" i="540" s="1"/>
  <c r="X100" i="540" s="1"/>
  <c r="Q101" i="540"/>
  <c r="T101" i="540" s="1"/>
  <c r="W101" i="540" s="1"/>
  <c r="X101" i="540" s="1"/>
  <c r="Q102" i="540"/>
  <c r="T102" i="540" s="1"/>
  <c r="W102" i="540" s="1"/>
  <c r="X102" i="540" s="1"/>
  <c r="Q103" i="540"/>
  <c r="T103" i="540" s="1"/>
  <c r="W103" i="540" s="1"/>
  <c r="X103" i="540" s="1"/>
  <c r="Q104" i="540"/>
  <c r="T104" i="540" s="1"/>
  <c r="W104" i="540" s="1"/>
  <c r="X104" i="540" s="1"/>
  <c r="Q105" i="540"/>
  <c r="T105" i="540" s="1"/>
  <c r="W105" i="540" s="1"/>
  <c r="X105" i="540" s="1"/>
  <c r="Q106" i="540"/>
  <c r="T106" i="540" s="1"/>
  <c r="W106" i="540" s="1"/>
  <c r="X106" i="540" s="1"/>
  <c r="Q107" i="540"/>
  <c r="T107" i="540" s="1"/>
  <c r="W107" i="540" s="1"/>
  <c r="X107" i="540" s="1"/>
  <c r="Q108" i="540"/>
  <c r="T108" i="540" s="1"/>
  <c r="W108" i="540" s="1"/>
  <c r="X108" i="540" s="1"/>
  <c r="Q109" i="540"/>
  <c r="T109" i="540" s="1"/>
  <c r="W109" i="540" s="1"/>
  <c r="X109" i="540" s="1"/>
  <c r="Q110" i="540"/>
  <c r="T110" i="540" s="1"/>
  <c r="W110" i="540" s="1"/>
  <c r="X110" i="540" s="1"/>
  <c r="Q111" i="540"/>
  <c r="T111" i="540" s="1"/>
  <c r="W111" i="540" s="1"/>
  <c r="X111" i="540" s="1"/>
  <c r="Q112" i="540"/>
  <c r="T112" i="540" s="1"/>
  <c r="W112" i="540" s="1"/>
  <c r="X112" i="540" s="1"/>
  <c r="Q113" i="540"/>
  <c r="T113" i="540" s="1"/>
  <c r="W113" i="540" s="1"/>
  <c r="X113" i="540" s="1"/>
  <c r="Q114" i="540"/>
  <c r="T114" i="540" s="1"/>
  <c r="W114" i="540" s="1"/>
  <c r="X114" i="540" s="1"/>
  <c r="Q115" i="540"/>
  <c r="T115" i="540" s="1"/>
  <c r="W115" i="540" s="1"/>
  <c r="X115" i="540" s="1"/>
  <c r="Q116" i="540"/>
  <c r="T116" i="540" s="1"/>
  <c r="W116" i="540" s="1"/>
  <c r="X116" i="540" s="1"/>
  <c r="Q117" i="540"/>
  <c r="T117" i="540" s="1"/>
  <c r="W117" i="540" s="1"/>
  <c r="X117" i="540" s="1"/>
  <c r="Q118" i="540"/>
  <c r="T118" i="540" s="1"/>
  <c r="W118" i="540" s="1"/>
  <c r="X118" i="540" s="1"/>
  <c r="Q119" i="540"/>
  <c r="T119" i="540" s="1"/>
  <c r="W119" i="540" s="1"/>
  <c r="X119" i="540" s="1"/>
  <c r="Q120" i="540"/>
  <c r="T120" i="540" s="1"/>
  <c r="W120" i="540" s="1"/>
  <c r="X120" i="540" s="1"/>
  <c r="Q121" i="540"/>
  <c r="T121" i="540" s="1"/>
  <c r="W121" i="540" s="1"/>
  <c r="X121" i="540" s="1"/>
  <c r="Q122" i="540"/>
  <c r="T122" i="540" s="1"/>
  <c r="W122" i="540" s="1"/>
  <c r="X122" i="540" s="1"/>
  <c r="Q123" i="540"/>
  <c r="T123" i="540" s="1"/>
  <c r="W123" i="540" s="1"/>
  <c r="X123" i="540" s="1"/>
  <c r="Q124" i="540"/>
  <c r="T124" i="540" s="1"/>
  <c r="W124" i="540" s="1"/>
  <c r="X124" i="540" s="1"/>
  <c r="Q125" i="540"/>
  <c r="T125" i="540" s="1"/>
  <c r="W125" i="540" s="1"/>
  <c r="X125" i="540" s="1"/>
  <c r="Q126" i="540"/>
  <c r="T126" i="540" s="1"/>
  <c r="W126" i="540" s="1"/>
  <c r="X126" i="540" s="1"/>
  <c r="Q127" i="540"/>
  <c r="T127" i="540" s="1"/>
  <c r="W127" i="540" s="1"/>
  <c r="X127" i="540" s="1"/>
  <c r="Q128" i="540"/>
  <c r="T128" i="540" s="1"/>
  <c r="W128" i="540" s="1"/>
  <c r="X128" i="540" s="1"/>
  <c r="Q129" i="540"/>
  <c r="T129" i="540" s="1"/>
  <c r="W129" i="540" s="1"/>
  <c r="X129" i="540" s="1"/>
  <c r="Q130" i="540"/>
  <c r="T130" i="540" s="1"/>
  <c r="W130" i="540" s="1"/>
  <c r="X130" i="540" s="1"/>
  <c r="Q131" i="540"/>
  <c r="T131" i="540" s="1"/>
  <c r="W131" i="540" s="1"/>
  <c r="X131" i="540" s="1"/>
  <c r="Q132" i="540"/>
  <c r="T132" i="540" s="1"/>
  <c r="W132" i="540" s="1"/>
  <c r="X132" i="540" s="1"/>
  <c r="Q133" i="540"/>
  <c r="T133" i="540" s="1"/>
  <c r="W133" i="540" s="1"/>
  <c r="X133" i="540" s="1"/>
  <c r="Q134" i="540"/>
  <c r="T134" i="540" s="1"/>
  <c r="W134" i="540" s="1"/>
  <c r="X134" i="540" s="1"/>
  <c r="Q135" i="540"/>
  <c r="T135" i="540" s="1"/>
  <c r="W135" i="540" s="1"/>
  <c r="X135" i="540" s="1"/>
  <c r="Q136" i="540"/>
  <c r="T136" i="540" s="1"/>
  <c r="W136" i="540" s="1"/>
  <c r="X136" i="540" s="1"/>
  <c r="Q137" i="540"/>
  <c r="T137" i="540" s="1"/>
  <c r="W137" i="540" s="1"/>
  <c r="X137" i="540" s="1"/>
  <c r="Q138" i="540"/>
  <c r="T138" i="540" s="1"/>
  <c r="W138" i="540" s="1"/>
  <c r="X138" i="540" s="1"/>
  <c r="Q139" i="540"/>
  <c r="T139" i="540" s="1"/>
  <c r="W139" i="540" s="1"/>
  <c r="X139" i="540" s="1"/>
  <c r="Q140" i="540"/>
  <c r="T140" i="540" s="1"/>
  <c r="W140" i="540" s="1"/>
  <c r="X140" i="540" s="1"/>
  <c r="Q141" i="540"/>
  <c r="T141" i="540" s="1"/>
  <c r="W141" i="540" s="1"/>
  <c r="X141" i="540" s="1"/>
  <c r="Q142" i="540"/>
  <c r="T142" i="540" s="1"/>
  <c r="W142" i="540" s="1"/>
  <c r="X142" i="540" s="1"/>
  <c r="Q143" i="540"/>
  <c r="T143" i="540" s="1"/>
  <c r="W143" i="540" s="1"/>
  <c r="X143" i="540" s="1"/>
  <c r="Q144" i="540"/>
  <c r="T144" i="540" s="1"/>
  <c r="W144" i="540" s="1"/>
  <c r="X144" i="540" s="1"/>
  <c r="Q145" i="540"/>
  <c r="T145" i="540" s="1"/>
  <c r="W145" i="540" s="1"/>
  <c r="X145" i="540" s="1"/>
  <c r="Q146" i="540"/>
  <c r="T146" i="540" s="1"/>
  <c r="W146" i="540" s="1"/>
  <c r="X146" i="540" s="1"/>
  <c r="Q147" i="540"/>
  <c r="T147" i="540" s="1"/>
  <c r="W147" i="540" s="1"/>
  <c r="X147" i="540" s="1"/>
  <c r="Q148" i="540"/>
  <c r="T148" i="540" s="1"/>
  <c r="W148" i="540" s="1"/>
  <c r="X148" i="540" s="1"/>
  <c r="Q26" i="541"/>
  <c r="T26" i="541" s="1"/>
  <c r="W26" i="541" s="1"/>
  <c r="X26" i="541" s="1"/>
  <c r="Q30" i="541"/>
  <c r="T30" i="541" s="1"/>
  <c r="W30" i="541" s="1"/>
  <c r="X30" i="541" s="1"/>
  <c r="Q34" i="541"/>
  <c r="T34" i="541" s="1"/>
  <c r="W34" i="541" s="1"/>
  <c r="X34" i="541" s="1"/>
  <c r="R37" i="541"/>
  <c r="U37" i="541" s="1"/>
  <c r="Q38" i="541"/>
  <c r="T38" i="541" s="1"/>
  <c r="W38" i="541" s="1"/>
  <c r="X38" i="541" s="1"/>
  <c r="R41" i="541"/>
  <c r="U41" i="541" s="1"/>
  <c r="Q42" i="541"/>
  <c r="T42" i="541" s="1"/>
  <c r="W42" i="541" s="1"/>
  <c r="X42" i="541" s="1"/>
  <c r="R45" i="541"/>
  <c r="U45" i="541" s="1"/>
  <c r="W45" i="541" s="1"/>
  <c r="Q46" i="541"/>
  <c r="T46" i="541" s="1"/>
  <c r="W46" i="541" s="1"/>
  <c r="X46" i="541" s="1"/>
  <c r="R49" i="541"/>
  <c r="U49" i="541" s="1"/>
  <c r="Q50" i="541"/>
  <c r="T50" i="541" s="1"/>
  <c r="W50" i="541" s="1"/>
  <c r="X50" i="541" s="1"/>
  <c r="R53" i="541"/>
  <c r="U53" i="541" s="1"/>
  <c r="Q54" i="541"/>
  <c r="T54" i="541" s="1"/>
  <c r="W54" i="541" s="1"/>
  <c r="X54" i="541" s="1"/>
  <c r="R57" i="541"/>
  <c r="U57" i="541" s="1"/>
  <c r="Q58" i="541"/>
  <c r="T58" i="541" s="1"/>
  <c r="W58" i="541" s="1"/>
  <c r="X58" i="541" s="1"/>
  <c r="R61" i="541"/>
  <c r="U61" i="541" s="1"/>
  <c r="W61" i="541" s="1"/>
  <c r="Q62" i="541"/>
  <c r="T62" i="541" s="1"/>
  <c r="W62" i="541" s="1"/>
  <c r="X62" i="541" s="1"/>
  <c r="R65" i="541"/>
  <c r="U65" i="541" s="1"/>
  <c r="Q66" i="541"/>
  <c r="T66" i="541" s="1"/>
  <c r="W66" i="541" s="1"/>
  <c r="X66" i="541" s="1"/>
  <c r="R69" i="541"/>
  <c r="U69" i="541" s="1"/>
  <c r="Q70" i="541"/>
  <c r="T70" i="541" s="1"/>
  <c r="W70" i="541" s="1"/>
  <c r="X70" i="541" s="1"/>
  <c r="R73" i="541"/>
  <c r="U73" i="541" s="1"/>
  <c r="Q74" i="541"/>
  <c r="T74" i="541" s="1"/>
  <c r="W74" i="541" s="1"/>
  <c r="X74" i="541" s="1"/>
  <c r="R77" i="541"/>
  <c r="U77" i="541" s="1"/>
  <c r="W77" i="541" s="1"/>
  <c r="Q78" i="541"/>
  <c r="T78" i="541" s="1"/>
  <c r="W78" i="541" s="1"/>
  <c r="X78" i="541" s="1"/>
  <c r="R148" i="541"/>
  <c r="U148" i="541" s="1"/>
  <c r="W81" i="542"/>
  <c r="X81" i="542" s="1"/>
  <c r="X82" i="542"/>
  <c r="R147" i="541"/>
  <c r="U147" i="541" s="1"/>
  <c r="X21" i="542"/>
  <c r="O21" i="543"/>
  <c r="AA22" i="543"/>
  <c r="Q149" i="541"/>
  <c r="T149" i="541" s="1"/>
  <c r="W149" i="541" s="1"/>
  <c r="Q148" i="541"/>
  <c r="T148" i="541" s="1"/>
  <c r="W148" i="541" s="1"/>
  <c r="Q147" i="541"/>
  <c r="T147" i="541" s="1"/>
  <c r="Q146" i="541"/>
  <c r="T146" i="541" s="1"/>
  <c r="Q145" i="541"/>
  <c r="T145" i="541" s="1"/>
  <c r="R145" i="541"/>
  <c r="U145" i="541" s="1"/>
  <c r="R146" i="541"/>
  <c r="U146" i="541" s="1"/>
  <c r="W63" i="542"/>
  <c r="J159" i="542"/>
  <c r="I161" i="542" s="1"/>
  <c r="J161" i="542" s="1"/>
  <c r="I163" i="542" s="1"/>
  <c r="J163" i="542" s="1"/>
  <c r="I165" i="542" s="1"/>
  <c r="Z20" i="542"/>
  <c r="AA20" i="542" s="1"/>
  <c r="AB21" i="543"/>
  <c r="L21" i="543"/>
  <c r="N21" i="543"/>
  <c r="Q20" i="542"/>
  <c r="T20" i="542" s="1"/>
  <c r="R23" i="542"/>
  <c r="U23" i="542" s="1"/>
  <c r="Q24" i="542"/>
  <c r="T24" i="542" s="1"/>
  <c r="R27" i="542"/>
  <c r="U27" i="542" s="1"/>
  <c r="W27" i="542" s="1"/>
  <c r="Q28" i="542"/>
  <c r="T28" i="542" s="1"/>
  <c r="R31" i="542"/>
  <c r="U31" i="542" s="1"/>
  <c r="Q32" i="542"/>
  <c r="T32" i="542" s="1"/>
  <c r="R35" i="542"/>
  <c r="U35" i="542" s="1"/>
  <c r="Q36" i="542"/>
  <c r="T36" i="542" s="1"/>
  <c r="R39" i="542"/>
  <c r="U39" i="542" s="1"/>
  <c r="Q40" i="542"/>
  <c r="T40" i="542" s="1"/>
  <c r="R43" i="542"/>
  <c r="U43" i="542" s="1"/>
  <c r="Q44" i="542"/>
  <c r="T44" i="542" s="1"/>
  <c r="R47" i="542"/>
  <c r="U47" i="542" s="1"/>
  <c r="W47" i="542" s="1"/>
  <c r="Q48" i="542"/>
  <c r="T48" i="542" s="1"/>
  <c r="R51" i="542"/>
  <c r="U51" i="542" s="1"/>
  <c r="Q52" i="542"/>
  <c r="T52" i="542" s="1"/>
  <c r="R55" i="542"/>
  <c r="U55" i="542" s="1"/>
  <c r="Q56" i="542"/>
  <c r="T56" i="542" s="1"/>
  <c r="R59" i="542"/>
  <c r="U59" i="542" s="1"/>
  <c r="Q60" i="542"/>
  <c r="T60" i="542" s="1"/>
  <c r="R63" i="542"/>
  <c r="U63" i="542" s="1"/>
  <c r="Q64" i="542"/>
  <c r="T64" i="542" s="1"/>
  <c r="R67" i="542"/>
  <c r="U67" i="542" s="1"/>
  <c r="Q68" i="542"/>
  <c r="T68" i="542" s="1"/>
  <c r="R71" i="542"/>
  <c r="U71" i="542" s="1"/>
  <c r="Q72" i="542"/>
  <c r="T72" i="542" s="1"/>
  <c r="R75" i="542"/>
  <c r="U75" i="542" s="1"/>
  <c r="W75" i="542" s="1"/>
  <c r="Q76" i="542"/>
  <c r="T76" i="542" s="1"/>
  <c r="R79" i="542"/>
  <c r="U79" i="542" s="1"/>
  <c r="Q80" i="542"/>
  <c r="T80" i="542" s="1"/>
  <c r="R83" i="542"/>
  <c r="U83" i="542" s="1"/>
  <c r="Q84" i="542"/>
  <c r="T84" i="542" s="1"/>
  <c r="Q85" i="542"/>
  <c r="T85" i="542" s="1"/>
  <c r="Q86" i="542"/>
  <c r="T86" i="542" s="1"/>
  <c r="Q87" i="542"/>
  <c r="T87" i="542" s="1"/>
  <c r="Q88" i="542"/>
  <c r="T88" i="542" s="1"/>
  <c r="Q89" i="542"/>
  <c r="T89" i="542" s="1"/>
  <c r="Q90" i="542"/>
  <c r="T90" i="542" s="1"/>
  <c r="Q91" i="542"/>
  <c r="T91" i="542" s="1"/>
  <c r="Q92" i="542"/>
  <c r="T92" i="542" s="1"/>
  <c r="Q93" i="542"/>
  <c r="T93" i="542" s="1"/>
  <c r="Q94" i="542"/>
  <c r="T94" i="542" s="1"/>
  <c r="Q95" i="542"/>
  <c r="T95" i="542" s="1"/>
  <c r="Q96" i="542"/>
  <c r="T96" i="542" s="1"/>
  <c r="Q97" i="542"/>
  <c r="T97" i="542" s="1"/>
  <c r="Q98" i="542"/>
  <c r="T98" i="542" s="1"/>
  <c r="Q99" i="542"/>
  <c r="T99" i="542" s="1"/>
  <c r="Q100" i="542"/>
  <c r="T100" i="542" s="1"/>
  <c r="Q101" i="542"/>
  <c r="T101" i="542" s="1"/>
  <c r="Q102" i="542"/>
  <c r="T102" i="542" s="1"/>
  <c r="Q103" i="542"/>
  <c r="T103" i="542" s="1"/>
  <c r="Q104" i="542"/>
  <c r="T104" i="542" s="1"/>
  <c r="Q105" i="542"/>
  <c r="T105" i="542" s="1"/>
  <c r="Q106" i="542"/>
  <c r="T106" i="542" s="1"/>
  <c r="Q107" i="542"/>
  <c r="T107" i="542" s="1"/>
  <c r="Q108" i="542"/>
  <c r="T108" i="542" s="1"/>
  <c r="Q109" i="542"/>
  <c r="T109" i="542" s="1"/>
  <c r="Q110" i="542"/>
  <c r="T110" i="542" s="1"/>
  <c r="Q111" i="542"/>
  <c r="T111" i="542" s="1"/>
  <c r="Q112" i="542"/>
  <c r="T112" i="542" s="1"/>
  <c r="Q113" i="542"/>
  <c r="T113" i="542" s="1"/>
  <c r="Q114" i="542"/>
  <c r="T114" i="542" s="1"/>
  <c r="Q115" i="542"/>
  <c r="T115" i="542" s="1"/>
  <c r="Q116" i="542"/>
  <c r="T116" i="542" s="1"/>
  <c r="Q117" i="542"/>
  <c r="T117" i="542" s="1"/>
  <c r="Q118" i="542"/>
  <c r="T118" i="542" s="1"/>
  <c r="Q119" i="542"/>
  <c r="T119" i="542" s="1"/>
  <c r="Q120" i="542"/>
  <c r="T120" i="542" s="1"/>
  <c r="Q121" i="542"/>
  <c r="T121" i="542" s="1"/>
  <c r="Q122" i="542"/>
  <c r="T122" i="542" s="1"/>
  <c r="Q123" i="542"/>
  <c r="T123" i="542" s="1"/>
  <c r="Q124" i="542"/>
  <c r="T124" i="542" s="1"/>
  <c r="Q125" i="542"/>
  <c r="T125" i="542" s="1"/>
  <c r="Q126" i="542"/>
  <c r="T126" i="542" s="1"/>
  <c r="Q127" i="542"/>
  <c r="T127" i="542" s="1"/>
  <c r="Q128" i="542"/>
  <c r="T128" i="542" s="1"/>
  <c r="Q129" i="542"/>
  <c r="T129" i="542" s="1"/>
  <c r="Q130" i="542"/>
  <c r="T130" i="542" s="1"/>
  <c r="Q131" i="542"/>
  <c r="T131" i="542" s="1"/>
  <c r="Q132" i="542"/>
  <c r="T132" i="542" s="1"/>
  <c r="Q133" i="542"/>
  <c r="T133" i="542" s="1"/>
  <c r="Q134" i="542"/>
  <c r="T134" i="542" s="1"/>
  <c r="Q135" i="542"/>
  <c r="T135" i="542" s="1"/>
  <c r="Q136" i="542"/>
  <c r="T136" i="542" s="1"/>
  <c r="Q137" i="542"/>
  <c r="T137" i="542" s="1"/>
  <c r="Q138" i="542"/>
  <c r="T138" i="542" s="1"/>
  <c r="Q139" i="542"/>
  <c r="T139" i="542" s="1"/>
  <c r="Q140" i="542"/>
  <c r="T140" i="542" s="1"/>
  <c r="Q141" i="542"/>
  <c r="T141" i="542" s="1"/>
  <c r="Q142" i="542"/>
  <c r="T142" i="542" s="1"/>
  <c r="Q143" i="542"/>
  <c r="T143" i="542" s="1"/>
  <c r="Q144" i="542"/>
  <c r="T144" i="542" s="1"/>
  <c r="Q145" i="542"/>
  <c r="T145" i="542" s="1"/>
  <c r="Q146" i="542"/>
  <c r="T146" i="542" s="1"/>
  <c r="Q147" i="542"/>
  <c r="T147" i="542" s="1"/>
  <c r="Q148" i="542"/>
  <c r="T148" i="542" s="1"/>
  <c r="Q149" i="542"/>
  <c r="T149" i="542" s="1"/>
  <c r="N20" i="543"/>
  <c r="M21" i="543"/>
  <c r="R21" i="543"/>
  <c r="U21" i="543" s="1"/>
  <c r="W21" i="543" s="1"/>
  <c r="R25" i="543"/>
  <c r="U25" i="543" s="1"/>
  <c r="R29" i="543"/>
  <c r="U29" i="543" s="1"/>
  <c r="W29" i="543" s="1"/>
  <c r="R33" i="543"/>
  <c r="U33" i="543" s="1"/>
  <c r="Q36" i="543"/>
  <c r="T36" i="543" s="1"/>
  <c r="W36" i="543" s="1"/>
  <c r="X36" i="543" s="1"/>
  <c r="Q38" i="543"/>
  <c r="T38" i="543" s="1"/>
  <c r="Q44" i="543"/>
  <c r="T44" i="543" s="1"/>
  <c r="Q46" i="543"/>
  <c r="T46" i="543" s="1"/>
  <c r="Q52" i="543"/>
  <c r="T52" i="543" s="1"/>
  <c r="Q54" i="543"/>
  <c r="T54" i="543" s="1"/>
  <c r="R59" i="543"/>
  <c r="U59" i="543" s="1"/>
  <c r="R63" i="543"/>
  <c r="U63" i="543" s="1"/>
  <c r="R67" i="543"/>
  <c r="U67" i="543" s="1"/>
  <c r="R71" i="543"/>
  <c r="U71" i="543" s="1"/>
  <c r="R75" i="543"/>
  <c r="U75" i="543" s="1"/>
  <c r="R79" i="543"/>
  <c r="U79" i="543" s="1"/>
  <c r="R83" i="543"/>
  <c r="U83" i="543" s="1"/>
  <c r="AA23" i="544"/>
  <c r="AB22" i="544"/>
  <c r="L22" i="544"/>
  <c r="N22" i="544"/>
  <c r="R20" i="542"/>
  <c r="U20" i="542" s="1"/>
  <c r="R24" i="542"/>
  <c r="U24" i="542" s="1"/>
  <c r="R28" i="542"/>
  <c r="U28" i="542" s="1"/>
  <c r="R32" i="542"/>
  <c r="U32" i="542" s="1"/>
  <c r="R36" i="542"/>
  <c r="U36" i="542" s="1"/>
  <c r="R40" i="542"/>
  <c r="U40" i="542" s="1"/>
  <c r="R44" i="542"/>
  <c r="U44" i="542" s="1"/>
  <c r="R48" i="542"/>
  <c r="U48" i="542" s="1"/>
  <c r="Q49" i="542"/>
  <c r="T49" i="542" s="1"/>
  <c r="R52" i="542"/>
  <c r="U52" i="542" s="1"/>
  <c r="R56" i="542"/>
  <c r="U56" i="542" s="1"/>
  <c r="Q57" i="542"/>
  <c r="T57" i="542" s="1"/>
  <c r="R60" i="542"/>
  <c r="U60" i="542" s="1"/>
  <c r="R64" i="542"/>
  <c r="U64" i="542" s="1"/>
  <c r="R68" i="542"/>
  <c r="U68" i="542" s="1"/>
  <c r="R72" i="542"/>
  <c r="U72" i="542" s="1"/>
  <c r="R76" i="542"/>
  <c r="U76" i="542" s="1"/>
  <c r="R80" i="542"/>
  <c r="U80" i="542" s="1"/>
  <c r="R84" i="542"/>
  <c r="U84" i="542" s="1"/>
  <c r="R85" i="542"/>
  <c r="U85" i="542" s="1"/>
  <c r="R86" i="542"/>
  <c r="U86" i="542" s="1"/>
  <c r="R87" i="542"/>
  <c r="U87" i="542" s="1"/>
  <c r="R88" i="542"/>
  <c r="U88" i="542" s="1"/>
  <c r="R89" i="542"/>
  <c r="U89" i="542" s="1"/>
  <c r="R90" i="542"/>
  <c r="U90" i="542" s="1"/>
  <c r="R91" i="542"/>
  <c r="U91" i="542" s="1"/>
  <c r="R92" i="542"/>
  <c r="U92" i="542" s="1"/>
  <c r="R93" i="542"/>
  <c r="U93" i="542" s="1"/>
  <c r="R94" i="542"/>
  <c r="U94" i="542" s="1"/>
  <c r="R95" i="542"/>
  <c r="U95" i="542" s="1"/>
  <c r="R96" i="542"/>
  <c r="U96" i="542" s="1"/>
  <c r="R97" i="542"/>
  <c r="U97" i="542" s="1"/>
  <c r="R98" i="542"/>
  <c r="U98" i="542" s="1"/>
  <c r="R99" i="542"/>
  <c r="U99" i="542" s="1"/>
  <c r="R100" i="542"/>
  <c r="U100" i="542" s="1"/>
  <c r="R101" i="542"/>
  <c r="U101" i="542" s="1"/>
  <c r="R102" i="542"/>
  <c r="U102" i="542" s="1"/>
  <c r="R103" i="542"/>
  <c r="U103" i="542" s="1"/>
  <c r="R104" i="542"/>
  <c r="U104" i="542" s="1"/>
  <c r="R105" i="542"/>
  <c r="U105" i="542" s="1"/>
  <c r="R106" i="542"/>
  <c r="U106" i="542" s="1"/>
  <c r="R107" i="542"/>
  <c r="U107" i="542" s="1"/>
  <c r="R108" i="542"/>
  <c r="U108" i="542" s="1"/>
  <c r="R109" i="542"/>
  <c r="U109" i="542" s="1"/>
  <c r="R110" i="542"/>
  <c r="U110" i="542" s="1"/>
  <c r="R111" i="542"/>
  <c r="U111" i="542" s="1"/>
  <c r="R112" i="542"/>
  <c r="U112" i="542" s="1"/>
  <c r="R113" i="542"/>
  <c r="U113" i="542" s="1"/>
  <c r="R114" i="542"/>
  <c r="U114" i="542" s="1"/>
  <c r="R115" i="542"/>
  <c r="U115" i="542" s="1"/>
  <c r="R116" i="542"/>
  <c r="U116" i="542" s="1"/>
  <c r="R117" i="542"/>
  <c r="U117" i="542" s="1"/>
  <c r="R118" i="542"/>
  <c r="U118" i="542" s="1"/>
  <c r="R119" i="542"/>
  <c r="U119" i="542" s="1"/>
  <c r="R120" i="542"/>
  <c r="U120" i="542" s="1"/>
  <c r="R121" i="542"/>
  <c r="U121" i="542" s="1"/>
  <c r="R122" i="542"/>
  <c r="U122" i="542" s="1"/>
  <c r="R123" i="542"/>
  <c r="U123" i="542" s="1"/>
  <c r="R124" i="542"/>
  <c r="U124" i="542" s="1"/>
  <c r="R125" i="542"/>
  <c r="U125" i="542" s="1"/>
  <c r="R126" i="542"/>
  <c r="U126" i="542" s="1"/>
  <c r="R127" i="542"/>
  <c r="U127" i="542" s="1"/>
  <c r="R128" i="542"/>
  <c r="U128" i="542" s="1"/>
  <c r="R129" i="542"/>
  <c r="U129" i="542" s="1"/>
  <c r="R130" i="542"/>
  <c r="U130" i="542" s="1"/>
  <c r="R131" i="542"/>
  <c r="U131" i="542" s="1"/>
  <c r="R132" i="542"/>
  <c r="U132" i="542" s="1"/>
  <c r="R133" i="542"/>
  <c r="U133" i="542" s="1"/>
  <c r="R134" i="542"/>
  <c r="U134" i="542" s="1"/>
  <c r="R135" i="542"/>
  <c r="U135" i="542" s="1"/>
  <c r="R136" i="542"/>
  <c r="U136" i="542" s="1"/>
  <c r="R137" i="542"/>
  <c r="U137" i="542" s="1"/>
  <c r="R138" i="542"/>
  <c r="U138" i="542" s="1"/>
  <c r="R139" i="542"/>
  <c r="U139" i="542" s="1"/>
  <c r="R140" i="542"/>
  <c r="U140" i="542" s="1"/>
  <c r="R141" i="542"/>
  <c r="U141" i="542" s="1"/>
  <c r="R142" i="542"/>
  <c r="U142" i="542" s="1"/>
  <c r="R143" i="542"/>
  <c r="U143" i="542" s="1"/>
  <c r="R144" i="542"/>
  <c r="U144" i="542" s="1"/>
  <c r="R145" i="542"/>
  <c r="U145" i="542" s="1"/>
  <c r="R146" i="542"/>
  <c r="U146" i="542" s="1"/>
  <c r="R147" i="542"/>
  <c r="U147" i="542" s="1"/>
  <c r="R148" i="542"/>
  <c r="U148" i="542" s="1"/>
  <c r="R149" i="542"/>
  <c r="U149" i="542" s="1"/>
  <c r="R149" i="543"/>
  <c r="U149" i="543" s="1"/>
  <c r="R148" i="543"/>
  <c r="U148" i="543" s="1"/>
  <c r="R147" i="543"/>
  <c r="U147" i="543" s="1"/>
  <c r="R146" i="543"/>
  <c r="U146" i="543" s="1"/>
  <c r="R145" i="543"/>
  <c r="U145" i="543" s="1"/>
  <c r="R144" i="543"/>
  <c r="U144" i="543" s="1"/>
  <c r="R143" i="543"/>
  <c r="U143" i="543" s="1"/>
  <c r="R142" i="543"/>
  <c r="U142" i="543" s="1"/>
  <c r="R141" i="543"/>
  <c r="U141" i="543" s="1"/>
  <c r="R140" i="543"/>
  <c r="U140" i="543" s="1"/>
  <c r="R139" i="543"/>
  <c r="U139" i="543" s="1"/>
  <c r="R138" i="543"/>
  <c r="U138" i="543" s="1"/>
  <c r="R137" i="543"/>
  <c r="U137" i="543" s="1"/>
  <c r="R136" i="543"/>
  <c r="U136" i="543" s="1"/>
  <c r="R135" i="543"/>
  <c r="U135" i="543" s="1"/>
  <c r="R134" i="543"/>
  <c r="U134" i="543" s="1"/>
  <c r="R133" i="543"/>
  <c r="U133" i="543" s="1"/>
  <c r="R132" i="543"/>
  <c r="U132" i="543" s="1"/>
  <c r="R131" i="543"/>
  <c r="U131" i="543" s="1"/>
  <c r="R130" i="543"/>
  <c r="U130" i="543" s="1"/>
  <c r="R129" i="543"/>
  <c r="U129" i="543" s="1"/>
  <c r="R128" i="543"/>
  <c r="U128" i="543" s="1"/>
  <c r="R127" i="543"/>
  <c r="U127" i="543" s="1"/>
  <c r="R126" i="543"/>
  <c r="U126" i="543" s="1"/>
  <c r="R125" i="543"/>
  <c r="U125" i="543" s="1"/>
  <c r="R124" i="543"/>
  <c r="U124" i="543" s="1"/>
  <c r="R123" i="543"/>
  <c r="U123" i="543" s="1"/>
  <c r="R122" i="543"/>
  <c r="U122" i="543" s="1"/>
  <c r="R121" i="543"/>
  <c r="U121" i="543" s="1"/>
  <c r="R120" i="543"/>
  <c r="U120" i="543" s="1"/>
  <c r="R119" i="543"/>
  <c r="U119" i="543" s="1"/>
  <c r="R118" i="543"/>
  <c r="U118" i="543" s="1"/>
  <c r="R117" i="543"/>
  <c r="U117" i="543" s="1"/>
  <c r="R116" i="543"/>
  <c r="U116" i="543" s="1"/>
  <c r="R115" i="543"/>
  <c r="U115" i="543" s="1"/>
  <c r="R114" i="543"/>
  <c r="U114" i="543" s="1"/>
  <c r="R113" i="543"/>
  <c r="U113" i="543" s="1"/>
  <c r="R112" i="543"/>
  <c r="U112" i="543" s="1"/>
  <c r="R111" i="543"/>
  <c r="U111" i="543" s="1"/>
  <c r="R110" i="543"/>
  <c r="U110" i="543" s="1"/>
  <c r="R109" i="543"/>
  <c r="U109" i="543" s="1"/>
  <c r="R108" i="543"/>
  <c r="U108" i="543" s="1"/>
  <c r="R107" i="543"/>
  <c r="U107" i="543" s="1"/>
  <c r="R106" i="543"/>
  <c r="U106" i="543" s="1"/>
  <c r="R105" i="543"/>
  <c r="U105" i="543" s="1"/>
  <c r="R104" i="543"/>
  <c r="U104" i="543" s="1"/>
  <c r="R103" i="543"/>
  <c r="U103" i="543" s="1"/>
  <c r="R102" i="543"/>
  <c r="U102" i="543" s="1"/>
  <c r="R101" i="543"/>
  <c r="U101" i="543" s="1"/>
  <c r="R100" i="543"/>
  <c r="U100" i="543" s="1"/>
  <c r="R99" i="543"/>
  <c r="U99" i="543" s="1"/>
  <c r="R98" i="543"/>
  <c r="U98" i="543" s="1"/>
  <c r="R97" i="543"/>
  <c r="U97" i="543" s="1"/>
  <c r="R96" i="543"/>
  <c r="U96" i="543" s="1"/>
  <c r="R95" i="543"/>
  <c r="U95" i="543" s="1"/>
  <c r="R94" i="543"/>
  <c r="U94" i="543" s="1"/>
  <c r="R93" i="543"/>
  <c r="U93" i="543" s="1"/>
  <c r="R92" i="543"/>
  <c r="U92" i="543" s="1"/>
  <c r="R91" i="543"/>
  <c r="U91" i="543" s="1"/>
  <c r="R90" i="543"/>
  <c r="U90" i="543" s="1"/>
  <c r="R89" i="543"/>
  <c r="U89" i="543" s="1"/>
  <c r="R88" i="543"/>
  <c r="U88" i="543" s="1"/>
  <c r="R87" i="543"/>
  <c r="U87" i="543" s="1"/>
  <c r="R86" i="543"/>
  <c r="U86" i="543" s="1"/>
  <c r="R85" i="543"/>
  <c r="U85" i="543" s="1"/>
  <c r="R84" i="543"/>
  <c r="U84" i="543" s="1"/>
  <c r="R80" i="543"/>
  <c r="U80" i="543" s="1"/>
  <c r="R76" i="543"/>
  <c r="U76" i="543" s="1"/>
  <c r="R72" i="543"/>
  <c r="U72" i="543" s="1"/>
  <c r="R68" i="543"/>
  <c r="U68" i="543" s="1"/>
  <c r="R64" i="543"/>
  <c r="U64" i="543" s="1"/>
  <c r="R60" i="543"/>
  <c r="U60" i="543" s="1"/>
  <c r="R56" i="543"/>
  <c r="U56" i="543" s="1"/>
  <c r="R52" i="543"/>
  <c r="U52" i="543" s="1"/>
  <c r="R48" i="543"/>
  <c r="U48" i="543" s="1"/>
  <c r="R44" i="543"/>
  <c r="U44" i="543" s="1"/>
  <c r="R40" i="543"/>
  <c r="U40" i="543" s="1"/>
  <c r="R81" i="543"/>
  <c r="U81" i="543" s="1"/>
  <c r="R77" i="543"/>
  <c r="U77" i="543" s="1"/>
  <c r="R73" i="543"/>
  <c r="U73" i="543" s="1"/>
  <c r="R69" i="543"/>
  <c r="U69" i="543" s="1"/>
  <c r="R65" i="543"/>
  <c r="U65" i="543" s="1"/>
  <c r="R61" i="543"/>
  <c r="U61" i="543" s="1"/>
  <c r="R57" i="543"/>
  <c r="U57" i="543" s="1"/>
  <c r="O20" i="543"/>
  <c r="R22" i="543"/>
  <c r="U22" i="543" s="1"/>
  <c r="W22" i="543" s="1"/>
  <c r="Q23" i="543"/>
  <c r="T23" i="543" s="1"/>
  <c r="R26" i="543"/>
  <c r="U26" i="543" s="1"/>
  <c r="Q27" i="543"/>
  <c r="T27" i="543" s="1"/>
  <c r="R30" i="543"/>
  <c r="U30" i="543" s="1"/>
  <c r="R34" i="543"/>
  <c r="U34" i="543" s="1"/>
  <c r="Q35" i="543"/>
  <c r="T35" i="543" s="1"/>
  <c r="W35" i="543" s="1"/>
  <c r="X35" i="543" s="1"/>
  <c r="R39" i="543"/>
  <c r="U39" i="543" s="1"/>
  <c r="R45" i="543"/>
  <c r="U45" i="543" s="1"/>
  <c r="R47" i="543"/>
  <c r="U47" i="543" s="1"/>
  <c r="R53" i="543"/>
  <c r="U53" i="543" s="1"/>
  <c r="R55" i="543"/>
  <c r="U55" i="543" s="1"/>
  <c r="Q22" i="542"/>
  <c r="T22" i="542" s="1"/>
  <c r="W22" i="542" s="1"/>
  <c r="X22" i="542" s="1"/>
  <c r="R25" i="542"/>
  <c r="U25" i="542" s="1"/>
  <c r="Q26" i="542"/>
  <c r="T26" i="542" s="1"/>
  <c r="W26" i="542" s="1"/>
  <c r="X26" i="542" s="1"/>
  <c r="R29" i="542"/>
  <c r="U29" i="542" s="1"/>
  <c r="Q30" i="542"/>
  <c r="T30" i="542" s="1"/>
  <c r="W30" i="542" s="1"/>
  <c r="X30" i="542" s="1"/>
  <c r="R33" i="542"/>
  <c r="U33" i="542" s="1"/>
  <c r="Q34" i="542"/>
  <c r="T34" i="542" s="1"/>
  <c r="W34" i="542" s="1"/>
  <c r="X34" i="542" s="1"/>
  <c r="R37" i="542"/>
  <c r="U37" i="542" s="1"/>
  <c r="Q38" i="542"/>
  <c r="T38" i="542" s="1"/>
  <c r="W38" i="542" s="1"/>
  <c r="X38" i="542" s="1"/>
  <c r="R41" i="542"/>
  <c r="U41" i="542" s="1"/>
  <c r="Q42" i="542"/>
  <c r="T42" i="542" s="1"/>
  <c r="W42" i="542" s="1"/>
  <c r="X42" i="542" s="1"/>
  <c r="R45" i="542"/>
  <c r="U45" i="542" s="1"/>
  <c r="Q46" i="542"/>
  <c r="T46" i="542" s="1"/>
  <c r="W46" i="542" s="1"/>
  <c r="X46" i="542" s="1"/>
  <c r="R49" i="542"/>
  <c r="U49" i="542" s="1"/>
  <c r="Q50" i="542"/>
  <c r="T50" i="542" s="1"/>
  <c r="W50" i="542" s="1"/>
  <c r="X50" i="542" s="1"/>
  <c r="R53" i="542"/>
  <c r="U53" i="542" s="1"/>
  <c r="Q54" i="542"/>
  <c r="T54" i="542" s="1"/>
  <c r="W54" i="542" s="1"/>
  <c r="X54" i="542" s="1"/>
  <c r="R57" i="542"/>
  <c r="U57" i="542" s="1"/>
  <c r="Q58" i="542"/>
  <c r="T58" i="542" s="1"/>
  <c r="W58" i="542" s="1"/>
  <c r="X58" i="542" s="1"/>
  <c r="R61" i="542"/>
  <c r="U61" i="542" s="1"/>
  <c r="W61" i="542" s="1"/>
  <c r="Q62" i="542"/>
  <c r="T62" i="542" s="1"/>
  <c r="W62" i="542" s="1"/>
  <c r="X62" i="542" s="1"/>
  <c r="R65" i="542"/>
  <c r="U65" i="542" s="1"/>
  <c r="Q66" i="542"/>
  <c r="T66" i="542" s="1"/>
  <c r="W66" i="542" s="1"/>
  <c r="X66" i="542" s="1"/>
  <c r="R69" i="542"/>
  <c r="U69" i="542" s="1"/>
  <c r="W69" i="542" s="1"/>
  <c r="Q70" i="542"/>
  <c r="T70" i="542" s="1"/>
  <c r="W70" i="542" s="1"/>
  <c r="X70" i="542" s="1"/>
  <c r="R73" i="542"/>
  <c r="U73" i="542" s="1"/>
  <c r="Q74" i="542"/>
  <c r="T74" i="542" s="1"/>
  <c r="W74" i="542" s="1"/>
  <c r="X74" i="542" s="1"/>
  <c r="R77" i="542"/>
  <c r="U77" i="542" s="1"/>
  <c r="W77" i="542" s="1"/>
  <c r="Q78" i="542"/>
  <c r="T78" i="542" s="1"/>
  <c r="W78" i="542" s="1"/>
  <c r="X78" i="542" s="1"/>
  <c r="Q81" i="543"/>
  <c r="T81" i="543" s="1"/>
  <c r="W81" i="543" s="1"/>
  <c r="Q77" i="543"/>
  <c r="T77" i="543" s="1"/>
  <c r="W77" i="543" s="1"/>
  <c r="Q73" i="543"/>
  <c r="T73" i="543" s="1"/>
  <c r="W73" i="543" s="1"/>
  <c r="Q69" i="543"/>
  <c r="T69" i="543" s="1"/>
  <c r="W69" i="543" s="1"/>
  <c r="Q65" i="543"/>
  <c r="T65" i="543" s="1"/>
  <c r="W65" i="543" s="1"/>
  <c r="Q61" i="543"/>
  <c r="T61" i="543" s="1"/>
  <c r="W61" i="543" s="1"/>
  <c r="Q57" i="543"/>
  <c r="T57" i="543" s="1"/>
  <c r="W57" i="543" s="1"/>
  <c r="Q53" i="543"/>
  <c r="T53" i="543" s="1"/>
  <c r="W53" i="543" s="1"/>
  <c r="Q49" i="543"/>
  <c r="T49" i="543" s="1"/>
  <c r="Q45" i="543"/>
  <c r="T45" i="543" s="1"/>
  <c r="W45" i="543" s="1"/>
  <c r="Q41" i="543"/>
  <c r="T41" i="543" s="1"/>
  <c r="Q82" i="543"/>
  <c r="T82" i="543" s="1"/>
  <c r="Q78" i="543"/>
  <c r="T78" i="543" s="1"/>
  <c r="Q74" i="543"/>
  <c r="T74" i="543" s="1"/>
  <c r="Q70" i="543"/>
  <c r="T70" i="543" s="1"/>
  <c r="Q66" i="543"/>
  <c r="T66" i="543" s="1"/>
  <c r="Q62" i="543"/>
  <c r="T62" i="543" s="1"/>
  <c r="Q58" i="543"/>
  <c r="T58" i="543" s="1"/>
  <c r="Q20" i="543"/>
  <c r="T20" i="543" s="1"/>
  <c r="W20" i="543" s="1"/>
  <c r="X20" i="543" s="1"/>
  <c r="AC20" i="543" s="1"/>
  <c r="R23" i="543"/>
  <c r="U23" i="543" s="1"/>
  <c r="Q24" i="543"/>
  <c r="T24" i="543" s="1"/>
  <c r="W24" i="543" s="1"/>
  <c r="X24" i="543" s="1"/>
  <c r="R27" i="543"/>
  <c r="U27" i="543" s="1"/>
  <c r="Q28" i="543"/>
  <c r="T28" i="543" s="1"/>
  <c r="W28" i="543" s="1"/>
  <c r="X28" i="543" s="1"/>
  <c r="R31" i="543"/>
  <c r="U31" i="543" s="1"/>
  <c r="Q32" i="543"/>
  <c r="T32" i="543" s="1"/>
  <c r="W32" i="543" s="1"/>
  <c r="X32" i="543" s="1"/>
  <c r="Q37" i="543"/>
  <c r="T37" i="543" s="1"/>
  <c r="R38" i="543"/>
  <c r="U38" i="543" s="1"/>
  <c r="Q40" i="543"/>
  <c r="T40" i="543" s="1"/>
  <c r="W40" i="543" s="1"/>
  <c r="Q42" i="543"/>
  <c r="T42" i="543" s="1"/>
  <c r="Q48" i="543"/>
  <c r="T48" i="543" s="1"/>
  <c r="W48" i="543" s="1"/>
  <c r="Q50" i="543"/>
  <c r="T50" i="543" s="1"/>
  <c r="Q56" i="543"/>
  <c r="T56" i="543" s="1"/>
  <c r="W56" i="543" s="1"/>
  <c r="M22" i="544"/>
  <c r="R37" i="543"/>
  <c r="U37" i="543" s="1"/>
  <c r="R41" i="543"/>
  <c r="U41" i="543" s="1"/>
  <c r="R43" i="543"/>
  <c r="U43" i="543" s="1"/>
  <c r="R49" i="543"/>
  <c r="U49" i="543" s="1"/>
  <c r="R51" i="543"/>
  <c r="U51" i="543" s="1"/>
  <c r="J165" i="543"/>
  <c r="Z85" i="543"/>
  <c r="O22" i="544"/>
  <c r="Q20" i="544"/>
  <c r="T20" i="544" s="1"/>
  <c r="O21" i="544"/>
  <c r="Q24" i="544"/>
  <c r="T24" i="544" s="1"/>
  <c r="Q28" i="544"/>
  <c r="T28" i="544" s="1"/>
  <c r="R31" i="544"/>
  <c r="U31" i="544" s="1"/>
  <c r="Q32" i="544"/>
  <c r="T32" i="544" s="1"/>
  <c r="R35" i="544"/>
  <c r="U35" i="544" s="1"/>
  <c r="Q36" i="544"/>
  <c r="T36" i="544" s="1"/>
  <c r="R39" i="544"/>
  <c r="U39" i="544" s="1"/>
  <c r="Q40" i="544"/>
  <c r="T40" i="544" s="1"/>
  <c r="R43" i="544"/>
  <c r="U43" i="544" s="1"/>
  <c r="Q44" i="544"/>
  <c r="T44" i="544" s="1"/>
  <c r="R47" i="544"/>
  <c r="U47" i="544" s="1"/>
  <c r="Q48" i="544"/>
  <c r="T48" i="544" s="1"/>
  <c r="R51" i="544"/>
  <c r="U51" i="544" s="1"/>
  <c r="Q52" i="544"/>
  <c r="T52" i="544" s="1"/>
  <c r="R55" i="544"/>
  <c r="U55" i="544" s="1"/>
  <c r="Q56" i="544"/>
  <c r="T56" i="544" s="1"/>
  <c r="R59" i="544"/>
  <c r="U59" i="544" s="1"/>
  <c r="Q60" i="544"/>
  <c r="T60" i="544" s="1"/>
  <c r="R63" i="544"/>
  <c r="U63" i="544" s="1"/>
  <c r="Q64" i="544"/>
  <c r="T64" i="544" s="1"/>
  <c r="Q66" i="544"/>
  <c r="T66" i="544" s="1"/>
  <c r="Q70" i="544"/>
  <c r="T70" i="544" s="1"/>
  <c r="Q74" i="544"/>
  <c r="T74" i="544" s="1"/>
  <c r="Q78" i="544"/>
  <c r="T78" i="544" s="1"/>
  <c r="Q82" i="544"/>
  <c r="T82" i="544" s="1"/>
  <c r="R86" i="544"/>
  <c r="U86" i="544" s="1"/>
  <c r="R90" i="544"/>
  <c r="U90" i="544" s="1"/>
  <c r="R94" i="544"/>
  <c r="U94" i="544" s="1"/>
  <c r="R98" i="544"/>
  <c r="U98" i="544" s="1"/>
  <c r="R102" i="544"/>
  <c r="U102" i="544" s="1"/>
  <c r="R106" i="544"/>
  <c r="U106" i="544" s="1"/>
  <c r="R110" i="544"/>
  <c r="U110" i="544" s="1"/>
  <c r="R114" i="544"/>
  <c r="U114" i="544" s="1"/>
  <c r="R118" i="544"/>
  <c r="U118" i="544" s="1"/>
  <c r="R122" i="544"/>
  <c r="U122" i="544" s="1"/>
  <c r="R126" i="544"/>
  <c r="U126" i="544" s="1"/>
  <c r="R130" i="544"/>
  <c r="U130" i="544" s="1"/>
  <c r="R134" i="544"/>
  <c r="U134" i="544" s="1"/>
  <c r="R138" i="544"/>
  <c r="U138" i="544" s="1"/>
  <c r="R142" i="544"/>
  <c r="U142" i="544" s="1"/>
  <c r="R146" i="544"/>
  <c r="U146" i="544" s="1"/>
  <c r="Q39" i="543"/>
  <c r="T39" i="543" s="1"/>
  <c r="W39" i="543" s="1"/>
  <c r="R42" i="543"/>
  <c r="U42" i="543" s="1"/>
  <c r="Q43" i="543"/>
  <c r="T43" i="543" s="1"/>
  <c r="W43" i="543" s="1"/>
  <c r="R46" i="543"/>
  <c r="U46" i="543" s="1"/>
  <c r="Q47" i="543"/>
  <c r="T47" i="543" s="1"/>
  <c r="W47" i="543" s="1"/>
  <c r="R50" i="543"/>
  <c r="U50" i="543" s="1"/>
  <c r="Q51" i="543"/>
  <c r="T51" i="543" s="1"/>
  <c r="W51" i="543" s="1"/>
  <c r="R54" i="543"/>
  <c r="U54" i="543" s="1"/>
  <c r="Q55" i="543"/>
  <c r="T55" i="543" s="1"/>
  <c r="W55" i="543" s="1"/>
  <c r="R58" i="543"/>
  <c r="U58" i="543" s="1"/>
  <c r="Q59" i="543"/>
  <c r="T59" i="543" s="1"/>
  <c r="W59" i="543" s="1"/>
  <c r="R62" i="543"/>
  <c r="U62" i="543" s="1"/>
  <c r="Q63" i="543"/>
  <c r="T63" i="543" s="1"/>
  <c r="W63" i="543" s="1"/>
  <c r="R66" i="543"/>
  <c r="U66" i="543" s="1"/>
  <c r="Q67" i="543"/>
  <c r="T67" i="543" s="1"/>
  <c r="W67" i="543" s="1"/>
  <c r="R70" i="543"/>
  <c r="U70" i="543" s="1"/>
  <c r="Q71" i="543"/>
  <c r="T71" i="543" s="1"/>
  <c r="W71" i="543" s="1"/>
  <c r="R74" i="543"/>
  <c r="U74" i="543" s="1"/>
  <c r="Q75" i="543"/>
  <c r="T75" i="543" s="1"/>
  <c r="W75" i="543" s="1"/>
  <c r="R78" i="543"/>
  <c r="U78" i="543" s="1"/>
  <c r="Q79" i="543"/>
  <c r="T79" i="543" s="1"/>
  <c r="W79" i="543" s="1"/>
  <c r="R82" i="543"/>
  <c r="U82" i="543" s="1"/>
  <c r="Q83" i="543"/>
  <c r="T83" i="543" s="1"/>
  <c r="W83" i="543" s="1"/>
  <c r="R20" i="544"/>
  <c r="U20" i="544" s="1"/>
  <c r="L21" i="544"/>
  <c r="M21" i="544" s="1"/>
  <c r="Q21" i="544"/>
  <c r="T21" i="544" s="1"/>
  <c r="W21" i="544" s="1"/>
  <c r="X21" i="544" s="1"/>
  <c r="AC21" i="544" s="1"/>
  <c r="AB21" i="544"/>
  <c r="R24" i="544"/>
  <c r="U24" i="544" s="1"/>
  <c r="Q25" i="544"/>
  <c r="T25" i="544" s="1"/>
  <c r="W25" i="544" s="1"/>
  <c r="X25" i="544" s="1"/>
  <c r="R28" i="544"/>
  <c r="U28" i="544" s="1"/>
  <c r="Q29" i="544"/>
  <c r="T29" i="544" s="1"/>
  <c r="W29" i="544" s="1"/>
  <c r="X29" i="544" s="1"/>
  <c r="R32" i="544"/>
  <c r="U32" i="544" s="1"/>
  <c r="Q33" i="544"/>
  <c r="T33" i="544" s="1"/>
  <c r="W33" i="544" s="1"/>
  <c r="X33" i="544" s="1"/>
  <c r="R36" i="544"/>
  <c r="U36" i="544" s="1"/>
  <c r="Q37" i="544"/>
  <c r="T37" i="544" s="1"/>
  <c r="W37" i="544" s="1"/>
  <c r="X37" i="544" s="1"/>
  <c r="R40" i="544"/>
  <c r="U40" i="544" s="1"/>
  <c r="Q41" i="544"/>
  <c r="T41" i="544" s="1"/>
  <c r="W41" i="544" s="1"/>
  <c r="X41" i="544" s="1"/>
  <c r="R44" i="544"/>
  <c r="U44" i="544" s="1"/>
  <c r="Q45" i="544"/>
  <c r="T45" i="544" s="1"/>
  <c r="W45" i="544" s="1"/>
  <c r="X45" i="544" s="1"/>
  <c r="R48" i="544"/>
  <c r="U48" i="544" s="1"/>
  <c r="Q49" i="544"/>
  <c r="T49" i="544" s="1"/>
  <c r="W49" i="544" s="1"/>
  <c r="X49" i="544" s="1"/>
  <c r="R52" i="544"/>
  <c r="U52" i="544" s="1"/>
  <c r="Q53" i="544"/>
  <c r="T53" i="544" s="1"/>
  <c r="W53" i="544" s="1"/>
  <c r="X53" i="544" s="1"/>
  <c r="R56" i="544"/>
  <c r="U56" i="544" s="1"/>
  <c r="Q57" i="544"/>
  <c r="T57" i="544" s="1"/>
  <c r="W57" i="544" s="1"/>
  <c r="X57" i="544" s="1"/>
  <c r="R60" i="544"/>
  <c r="U60" i="544" s="1"/>
  <c r="Q61" i="544"/>
  <c r="T61" i="544" s="1"/>
  <c r="W61" i="544" s="1"/>
  <c r="X61" i="544" s="1"/>
  <c r="R64" i="544"/>
  <c r="U64" i="544" s="1"/>
  <c r="Q81" i="544"/>
  <c r="T81" i="544" s="1"/>
  <c r="R89" i="544"/>
  <c r="U89" i="544" s="1"/>
  <c r="R93" i="544"/>
  <c r="U93" i="544" s="1"/>
  <c r="R97" i="544"/>
  <c r="U97" i="544" s="1"/>
  <c r="R101" i="544"/>
  <c r="U101" i="544" s="1"/>
  <c r="R105" i="544"/>
  <c r="U105" i="544" s="1"/>
  <c r="R109" i="544"/>
  <c r="U109" i="544" s="1"/>
  <c r="R113" i="544"/>
  <c r="U113" i="544" s="1"/>
  <c r="R117" i="544"/>
  <c r="U117" i="544" s="1"/>
  <c r="R121" i="544"/>
  <c r="U121" i="544" s="1"/>
  <c r="R125" i="544"/>
  <c r="U125" i="544" s="1"/>
  <c r="R129" i="544"/>
  <c r="U129" i="544" s="1"/>
  <c r="R133" i="544"/>
  <c r="U133" i="544" s="1"/>
  <c r="R137" i="544"/>
  <c r="U137" i="544" s="1"/>
  <c r="R141" i="544"/>
  <c r="U141" i="544" s="1"/>
  <c r="R145" i="544"/>
  <c r="U145" i="544" s="1"/>
  <c r="R149" i="544"/>
  <c r="U149" i="544" s="1"/>
  <c r="N21" i="545"/>
  <c r="AA22" i="545"/>
  <c r="AB21" i="545"/>
  <c r="L21" i="545"/>
  <c r="Q60" i="543"/>
  <c r="T60" i="543" s="1"/>
  <c r="W60" i="543" s="1"/>
  <c r="Q64" i="543"/>
  <c r="T64" i="543" s="1"/>
  <c r="W64" i="543" s="1"/>
  <c r="Q68" i="543"/>
  <c r="T68" i="543" s="1"/>
  <c r="W68" i="543" s="1"/>
  <c r="Q72" i="543"/>
  <c r="T72" i="543" s="1"/>
  <c r="W72" i="543" s="1"/>
  <c r="Q76" i="543"/>
  <c r="T76" i="543" s="1"/>
  <c r="W76" i="543" s="1"/>
  <c r="Q80" i="543"/>
  <c r="T80" i="543" s="1"/>
  <c r="W80" i="543" s="1"/>
  <c r="Q84" i="543"/>
  <c r="T84" i="543" s="1"/>
  <c r="W84" i="543" s="1"/>
  <c r="Q85" i="543"/>
  <c r="T85" i="543" s="1"/>
  <c r="W85" i="543" s="1"/>
  <c r="Q86" i="543"/>
  <c r="T86" i="543" s="1"/>
  <c r="W86" i="543" s="1"/>
  <c r="Q87" i="543"/>
  <c r="T87" i="543" s="1"/>
  <c r="W87" i="543" s="1"/>
  <c r="Q88" i="543"/>
  <c r="T88" i="543" s="1"/>
  <c r="W88" i="543" s="1"/>
  <c r="Q89" i="543"/>
  <c r="T89" i="543" s="1"/>
  <c r="W89" i="543" s="1"/>
  <c r="Q90" i="543"/>
  <c r="T90" i="543" s="1"/>
  <c r="W90" i="543" s="1"/>
  <c r="Q91" i="543"/>
  <c r="T91" i="543" s="1"/>
  <c r="W91" i="543" s="1"/>
  <c r="Q92" i="543"/>
  <c r="T92" i="543" s="1"/>
  <c r="W92" i="543" s="1"/>
  <c r="Q93" i="543"/>
  <c r="T93" i="543" s="1"/>
  <c r="W93" i="543" s="1"/>
  <c r="Q94" i="543"/>
  <c r="T94" i="543" s="1"/>
  <c r="W94" i="543" s="1"/>
  <c r="Q95" i="543"/>
  <c r="T95" i="543" s="1"/>
  <c r="W95" i="543" s="1"/>
  <c r="Q96" i="543"/>
  <c r="T96" i="543" s="1"/>
  <c r="W96" i="543" s="1"/>
  <c r="Q97" i="543"/>
  <c r="T97" i="543" s="1"/>
  <c r="W97" i="543" s="1"/>
  <c r="Q98" i="543"/>
  <c r="T98" i="543" s="1"/>
  <c r="W98" i="543" s="1"/>
  <c r="Q99" i="543"/>
  <c r="T99" i="543" s="1"/>
  <c r="W99" i="543" s="1"/>
  <c r="Q100" i="543"/>
  <c r="T100" i="543" s="1"/>
  <c r="W100" i="543" s="1"/>
  <c r="Q101" i="543"/>
  <c r="T101" i="543" s="1"/>
  <c r="W101" i="543" s="1"/>
  <c r="Q102" i="543"/>
  <c r="T102" i="543" s="1"/>
  <c r="W102" i="543" s="1"/>
  <c r="Q103" i="543"/>
  <c r="T103" i="543" s="1"/>
  <c r="W103" i="543" s="1"/>
  <c r="Q104" i="543"/>
  <c r="T104" i="543" s="1"/>
  <c r="W104" i="543" s="1"/>
  <c r="Q105" i="543"/>
  <c r="T105" i="543" s="1"/>
  <c r="W105" i="543" s="1"/>
  <c r="Q106" i="543"/>
  <c r="T106" i="543" s="1"/>
  <c r="W106" i="543" s="1"/>
  <c r="Q107" i="543"/>
  <c r="T107" i="543" s="1"/>
  <c r="W107" i="543" s="1"/>
  <c r="Q108" i="543"/>
  <c r="T108" i="543" s="1"/>
  <c r="W108" i="543" s="1"/>
  <c r="Q109" i="543"/>
  <c r="T109" i="543" s="1"/>
  <c r="W109" i="543" s="1"/>
  <c r="Q110" i="543"/>
  <c r="T110" i="543" s="1"/>
  <c r="W110" i="543" s="1"/>
  <c r="Q111" i="543"/>
  <c r="T111" i="543" s="1"/>
  <c r="W111" i="543" s="1"/>
  <c r="Q112" i="543"/>
  <c r="T112" i="543" s="1"/>
  <c r="W112" i="543" s="1"/>
  <c r="Q113" i="543"/>
  <c r="T113" i="543" s="1"/>
  <c r="W113" i="543" s="1"/>
  <c r="Q114" i="543"/>
  <c r="T114" i="543" s="1"/>
  <c r="W114" i="543" s="1"/>
  <c r="Q115" i="543"/>
  <c r="T115" i="543" s="1"/>
  <c r="W115" i="543" s="1"/>
  <c r="Q116" i="543"/>
  <c r="T116" i="543" s="1"/>
  <c r="W116" i="543" s="1"/>
  <c r="Q117" i="543"/>
  <c r="T117" i="543" s="1"/>
  <c r="W117" i="543" s="1"/>
  <c r="Q118" i="543"/>
  <c r="T118" i="543" s="1"/>
  <c r="W118" i="543" s="1"/>
  <c r="Q119" i="543"/>
  <c r="T119" i="543" s="1"/>
  <c r="W119" i="543" s="1"/>
  <c r="Q120" i="543"/>
  <c r="T120" i="543" s="1"/>
  <c r="W120" i="543" s="1"/>
  <c r="Q121" i="543"/>
  <c r="T121" i="543" s="1"/>
  <c r="W121" i="543" s="1"/>
  <c r="Q122" i="543"/>
  <c r="T122" i="543" s="1"/>
  <c r="W122" i="543" s="1"/>
  <c r="Q123" i="543"/>
  <c r="T123" i="543" s="1"/>
  <c r="W123" i="543" s="1"/>
  <c r="Q124" i="543"/>
  <c r="T124" i="543" s="1"/>
  <c r="W124" i="543" s="1"/>
  <c r="Q125" i="543"/>
  <c r="T125" i="543" s="1"/>
  <c r="W125" i="543" s="1"/>
  <c r="Q126" i="543"/>
  <c r="T126" i="543" s="1"/>
  <c r="W126" i="543" s="1"/>
  <c r="Q127" i="543"/>
  <c r="T127" i="543" s="1"/>
  <c r="W127" i="543" s="1"/>
  <c r="Q128" i="543"/>
  <c r="T128" i="543" s="1"/>
  <c r="W128" i="543" s="1"/>
  <c r="Q129" i="543"/>
  <c r="T129" i="543" s="1"/>
  <c r="W129" i="543" s="1"/>
  <c r="Q130" i="543"/>
  <c r="T130" i="543" s="1"/>
  <c r="W130" i="543" s="1"/>
  <c r="Q131" i="543"/>
  <c r="T131" i="543" s="1"/>
  <c r="W131" i="543" s="1"/>
  <c r="Q132" i="543"/>
  <c r="T132" i="543" s="1"/>
  <c r="W132" i="543" s="1"/>
  <c r="Q133" i="543"/>
  <c r="T133" i="543" s="1"/>
  <c r="W133" i="543" s="1"/>
  <c r="Q134" i="543"/>
  <c r="T134" i="543" s="1"/>
  <c r="W134" i="543" s="1"/>
  <c r="Q135" i="543"/>
  <c r="T135" i="543" s="1"/>
  <c r="W135" i="543" s="1"/>
  <c r="Q136" i="543"/>
  <c r="T136" i="543" s="1"/>
  <c r="W136" i="543" s="1"/>
  <c r="Q137" i="543"/>
  <c r="T137" i="543" s="1"/>
  <c r="W137" i="543" s="1"/>
  <c r="Q138" i="543"/>
  <c r="T138" i="543" s="1"/>
  <c r="W138" i="543" s="1"/>
  <c r="Q139" i="543"/>
  <c r="T139" i="543" s="1"/>
  <c r="W139" i="543" s="1"/>
  <c r="Q140" i="543"/>
  <c r="T140" i="543" s="1"/>
  <c r="W140" i="543" s="1"/>
  <c r="Q141" i="543"/>
  <c r="T141" i="543" s="1"/>
  <c r="W141" i="543" s="1"/>
  <c r="Q142" i="543"/>
  <c r="T142" i="543" s="1"/>
  <c r="W142" i="543" s="1"/>
  <c r="Q143" i="543"/>
  <c r="T143" i="543" s="1"/>
  <c r="W143" i="543" s="1"/>
  <c r="Q144" i="543"/>
  <c r="T144" i="543" s="1"/>
  <c r="W144" i="543" s="1"/>
  <c r="Q145" i="543"/>
  <c r="T145" i="543" s="1"/>
  <c r="W145" i="543" s="1"/>
  <c r="Q146" i="543"/>
  <c r="T146" i="543" s="1"/>
  <c r="W146" i="543" s="1"/>
  <c r="Q147" i="543"/>
  <c r="T147" i="543" s="1"/>
  <c r="W147" i="543" s="1"/>
  <c r="Q148" i="543"/>
  <c r="T148" i="543" s="1"/>
  <c r="W148" i="543" s="1"/>
  <c r="Q149" i="543"/>
  <c r="T149" i="543" s="1"/>
  <c r="W149" i="543" s="1"/>
  <c r="Q22" i="544"/>
  <c r="T22" i="544" s="1"/>
  <c r="Q26" i="544"/>
  <c r="T26" i="544" s="1"/>
  <c r="Q30" i="544"/>
  <c r="T30" i="544" s="1"/>
  <c r="Q34" i="544"/>
  <c r="T34" i="544" s="1"/>
  <c r="Q38" i="544"/>
  <c r="T38" i="544" s="1"/>
  <c r="Q42" i="544"/>
  <c r="T42" i="544" s="1"/>
  <c r="Q46" i="544"/>
  <c r="T46" i="544" s="1"/>
  <c r="Q50" i="544"/>
  <c r="T50" i="544" s="1"/>
  <c r="Q54" i="544"/>
  <c r="T54" i="544" s="1"/>
  <c r="Q58" i="544"/>
  <c r="T58" i="544" s="1"/>
  <c r="Q62" i="544"/>
  <c r="T62" i="544" s="1"/>
  <c r="R65" i="544"/>
  <c r="U65" i="544" s="1"/>
  <c r="Q68" i="544"/>
  <c r="T68" i="544" s="1"/>
  <c r="R69" i="544"/>
  <c r="U69" i="544" s="1"/>
  <c r="R73" i="544"/>
  <c r="U73" i="544" s="1"/>
  <c r="R77" i="544"/>
  <c r="U77" i="544" s="1"/>
  <c r="R81" i="544"/>
  <c r="U81" i="544" s="1"/>
  <c r="R85" i="544"/>
  <c r="U85" i="544" s="1"/>
  <c r="R88" i="544"/>
  <c r="U88" i="544" s="1"/>
  <c r="R92" i="544"/>
  <c r="U92" i="544" s="1"/>
  <c r="R96" i="544"/>
  <c r="U96" i="544" s="1"/>
  <c r="R100" i="544"/>
  <c r="U100" i="544" s="1"/>
  <c r="R104" i="544"/>
  <c r="U104" i="544" s="1"/>
  <c r="R108" i="544"/>
  <c r="U108" i="544" s="1"/>
  <c r="R112" i="544"/>
  <c r="U112" i="544" s="1"/>
  <c r="R116" i="544"/>
  <c r="U116" i="544" s="1"/>
  <c r="R120" i="544"/>
  <c r="U120" i="544" s="1"/>
  <c r="R124" i="544"/>
  <c r="U124" i="544" s="1"/>
  <c r="R128" i="544"/>
  <c r="U128" i="544" s="1"/>
  <c r="R132" i="544"/>
  <c r="U132" i="544" s="1"/>
  <c r="R136" i="544"/>
  <c r="U136" i="544" s="1"/>
  <c r="R140" i="544"/>
  <c r="U140" i="544" s="1"/>
  <c r="R144" i="544"/>
  <c r="U144" i="544" s="1"/>
  <c r="R148" i="544"/>
  <c r="U148" i="544" s="1"/>
  <c r="M21" i="545"/>
  <c r="AA23" i="545"/>
  <c r="R22" i="544"/>
  <c r="U22" i="544" s="1"/>
  <c r="Q23" i="544"/>
  <c r="T23" i="544" s="1"/>
  <c r="W23" i="544" s="1"/>
  <c r="X23" i="544" s="1"/>
  <c r="AC23" i="544" s="1"/>
  <c r="R26" i="544"/>
  <c r="U26" i="544" s="1"/>
  <c r="Q27" i="544"/>
  <c r="T27" i="544" s="1"/>
  <c r="W27" i="544" s="1"/>
  <c r="X27" i="544" s="1"/>
  <c r="R30" i="544"/>
  <c r="U30" i="544" s="1"/>
  <c r="Q31" i="544"/>
  <c r="T31" i="544" s="1"/>
  <c r="W31" i="544" s="1"/>
  <c r="R34" i="544"/>
  <c r="U34" i="544" s="1"/>
  <c r="Q35" i="544"/>
  <c r="T35" i="544" s="1"/>
  <c r="W35" i="544" s="1"/>
  <c r="R38" i="544"/>
  <c r="U38" i="544" s="1"/>
  <c r="Q39" i="544"/>
  <c r="T39" i="544" s="1"/>
  <c r="W39" i="544" s="1"/>
  <c r="R42" i="544"/>
  <c r="U42" i="544" s="1"/>
  <c r="Q43" i="544"/>
  <c r="T43" i="544" s="1"/>
  <c r="W43" i="544" s="1"/>
  <c r="R46" i="544"/>
  <c r="U46" i="544" s="1"/>
  <c r="Q47" i="544"/>
  <c r="T47" i="544" s="1"/>
  <c r="W47" i="544" s="1"/>
  <c r="R50" i="544"/>
  <c r="U50" i="544" s="1"/>
  <c r="Q51" i="544"/>
  <c r="T51" i="544" s="1"/>
  <c r="W51" i="544" s="1"/>
  <c r="R54" i="544"/>
  <c r="U54" i="544" s="1"/>
  <c r="Q55" i="544"/>
  <c r="T55" i="544" s="1"/>
  <c r="W55" i="544" s="1"/>
  <c r="R58" i="544"/>
  <c r="U58" i="544" s="1"/>
  <c r="Q59" i="544"/>
  <c r="T59" i="544" s="1"/>
  <c r="W59" i="544" s="1"/>
  <c r="R62" i="544"/>
  <c r="U62" i="544" s="1"/>
  <c r="R68" i="544"/>
  <c r="U68" i="544" s="1"/>
  <c r="R72" i="544"/>
  <c r="U72" i="544" s="1"/>
  <c r="R76" i="544"/>
  <c r="U76" i="544" s="1"/>
  <c r="R80" i="544"/>
  <c r="U80" i="544" s="1"/>
  <c r="R87" i="544"/>
  <c r="U87" i="544" s="1"/>
  <c r="R91" i="544"/>
  <c r="U91" i="544" s="1"/>
  <c r="R95" i="544"/>
  <c r="U95" i="544" s="1"/>
  <c r="R99" i="544"/>
  <c r="U99" i="544" s="1"/>
  <c r="R103" i="544"/>
  <c r="U103" i="544" s="1"/>
  <c r="R107" i="544"/>
  <c r="U107" i="544" s="1"/>
  <c r="R111" i="544"/>
  <c r="U111" i="544" s="1"/>
  <c r="R115" i="544"/>
  <c r="U115" i="544" s="1"/>
  <c r="R119" i="544"/>
  <c r="U119" i="544" s="1"/>
  <c r="R123" i="544"/>
  <c r="U123" i="544" s="1"/>
  <c r="R127" i="544"/>
  <c r="U127" i="544" s="1"/>
  <c r="R131" i="544"/>
  <c r="U131" i="544" s="1"/>
  <c r="R135" i="544"/>
  <c r="U135" i="544" s="1"/>
  <c r="R139" i="544"/>
  <c r="U139" i="544" s="1"/>
  <c r="R143" i="544"/>
  <c r="U143" i="544" s="1"/>
  <c r="R147" i="544"/>
  <c r="U147" i="544" s="1"/>
  <c r="Z85" i="544"/>
  <c r="J165" i="544"/>
  <c r="O21" i="545"/>
  <c r="R66" i="544"/>
  <c r="U66" i="544" s="1"/>
  <c r="Q67" i="544"/>
  <c r="T67" i="544" s="1"/>
  <c r="R70" i="544"/>
  <c r="U70" i="544" s="1"/>
  <c r="Q71" i="544"/>
  <c r="T71" i="544" s="1"/>
  <c r="R74" i="544"/>
  <c r="U74" i="544" s="1"/>
  <c r="Q75" i="544"/>
  <c r="T75" i="544" s="1"/>
  <c r="R78" i="544"/>
  <c r="U78" i="544" s="1"/>
  <c r="Q79" i="544"/>
  <c r="T79" i="544" s="1"/>
  <c r="R82" i="544"/>
  <c r="U82" i="544" s="1"/>
  <c r="Q83" i="544"/>
  <c r="T83" i="544" s="1"/>
  <c r="M20" i="545"/>
  <c r="R20" i="545"/>
  <c r="U20" i="545" s="1"/>
  <c r="Q21" i="545"/>
  <c r="T21" i="545" s="1"/>
  <c r="R24" i="545"/>
  <c r="U24" i="545" s="1"/>
  <c r="Q25" i="545"/>
  <c r="T25" i="545" s="1"/>
  <c r="R28" i="545"/>
  <c r="U28" i="545" s="1"/>
  <c r="W28" i="545" s="1"/>
  <c r="Q29" i="545"/>
  <c r="T29" i="545" s="1"/>
  <c r="R32" i="545"/>
  <c r="U32" i="545" s="1"/>
  <c r="Q33" i="545"/>
  <c r="T33" i="545" s="1"/>
  <c r="R36" i="545"/>
  <c r="U36" i="545" s="1"/>
  <c r="Q37" i="545"/>
  <c r="T37" i="545" s="1"/>
  <c r="R40" i="545"/>
  <c r="U40" i="545" s="1"/>
  <c r="W40" i="545" s="1"/>
  <c r="Q41" i="545"/>
  <c r="T41" i="545" s="1"/>
  <c r="R44" i="545"/>
  <c r="U44" i="545" s="1"/>
  <c r="W44" i="545" s="1"/>
  <c r="Q45" i="545"/>
  <c r="T45" i="545" s="1"/>
  <c r="R48" i="545"/>
  <c r="U48" i="545" s="1"/>
  <c r="W48" i="545" s="1"/>
  <c r="Q49" i="545"/>
  <c r="T49" i="545" s="1"/>
  <c r="R52" i="545"/>
  <c r="U52" i="545" s="1"/>
  <c r="W52" i="545" s="1"/>
  <c r="Q53" i="545"/>
  <c r="T53" i="545" s="1"/>
  <c r="R56" i="545"/>
  <c r="U56" i="545" s="1"/>
  <c r="W56" i="545" s="1"/>
  <c r="Q57" i="545"/>
  <c r="T57" i="545" s="1"/>
  <c r="R60" i="545"/>
  <c r="U60" i="545" s="1"/>
  <c r="Q61" i="545"/>
  <c r="T61" i="545" s="1"/>
  <c r="R64" i="545"/>
  <c r="U64" i="545" s="1"/>
  <c r="W64" i="545" s="1"/>
  <c r="Q65" i="545"/>
  <c r="T65" i="545" s="1"/>
  <c r="R68" i="545"/>
  <c r="U68" i="545" s="1"/>
  <c r="Q69" i="545"/>
  <c r="T69" i="545" s="1"/>
  <c r="R72" i="545"/>
  <c r="U72" i="545" s="1"/>
  <c r="W72" i="545" s="1"/>
  <c r="Q73" i="545"/>
  <c r="T73" i="545" s="1"/>
  <c r="R76" i="545"/>
  <c r="U76" i="545" s="1"/>
  <c r="Q77" i="545"/>
  <c r="T77" i="545" s="1"/>
  <c r="R80" i="545"/>
  <c r="U80" i="545" s="1"/>
  <c r="W80" i="545" s="1"/>
  <c r="Q81" i="545"/>
  <c r="T81" i="545" s="1"/>
  <c r="R82" i="545"/>
  <c r="U82" i="545" s="1"/>
  <c r="W82" i="545" s="1"/>
  <c r="Z85" i="545"/>
  <c r="J165" i="545"/>
  <c r="W121" i="546"/>
  <c r="W129" i="546"/>
  <c r="R67" i="544"/>
  <c r="U67" i="544" s="1"/>
  <c r="R71" i="544"/>
  <c r="U71" i="544" s="1"/>
  <c r="Q72" i="544"/>
  <c r="T72" i="544" s="1"/>
  <c r="W72" i="544" s="1"/>
  <c r="R75" i="544"/>
  <c r="U75" i="544" s="1"/>
  <c r="Q76" i="544"/>
  <c r="T76" i="544" s="1"/>
  <c r="W76" i="544" s="1"/>
  <c r="R79" i="544"/>
  <c r="U79" i="544" s="1"/>
  <c r="Q80" i="544"/>
  <c r="T80" i="544" s="1"/>
  <c r="W80" i="544" s="1"/>
  <c r="R83" i="544"/>
  <c r="U83" i="544" s="1"/>
  <c r="Q84" i="544"/>
  <c r="T84" i="544" s="1"/>
  <c r="W84" i="544" s="1"/>
  <c r="X84" i="544" s="1"/>
  <c r="Q85" i="544"/>
  <c r="T85" i="544" s="1"/>
  <c r="W85" i="544" s="1"/>
  <c r="Q86" i="544"/>
  <c r="T86" i="544" s="1"/>
  <c r="W86" i="544" s="1"/>
  <c r="Q87" i="544"/>
  <c r="T87" i="544" s="1"/>
  <c r="W87" i="544" s="1"/>
  <c r="Q88" i="544"/>
  <c r="T88" i="544" s="1"/>
  <c r="W88" i="544" s="1"/>
  <c r="Q89" i="544"/>
  <c r="T89" i="544" s="1"/>
  <c r="W89" i="544" s="1"/>
  <c r="Q90" i="544"/>
  <c r="T90" i="544" s="1"/>
  <c r="W90" i="544" s="1"/>
  <c r="Q91" i="544"/>
  <c r="T91" i="544" s="1"/>
  <c r="W91" i="544" s="1"/>
  <c r="Q92" i="544"/>
  <c r="T92" i="544" s="1"/>
  <c r="W92" i="544" s="1"/>
  <c r="Q93" i="544"/>
  <c r="T93" i="544" s="1"/>
  <c r="W93" i="544" s="1"/>
  <c r="Q94" i="544"/>
  <c r="T94" i="544" s="1"/>
  <c r="W94" i="544" s="1"/>
  <c r="Q95" i="544"/>
  <c r="T95" i="544" s="1"/>
  <c r="W95" i="544" s="1"/>
  <c r="Q96" i="544"/>
  <c r="T96" i="544" s="1"/>
  <c r="W96" i="544" s="1"/>
  <c r="Q97" i="544"/>
  <c r="T97" i="544" s="1"/>
  <c r="W97" i="544" s="1"/>
  <c r="Q98" i="544"/>
  <c r="T98" i="544" s="1"/>
  <c r="W98" i="544" s="1"/>
  <c r="Q99" i="544"/>
  <c r="T99" i="544" s="1"/>
  <c r="W99" i="544" s="1"/>
  <c r="Q100" i="544"/>
  <c r="T100" i="544" s="1"/>
  <c r="W100" i="544" s="1"/>
  <c r="Q101" i="544"/>
  <c r="T101" i="544" s="1"/>
  <c r="W101" i="544" s="1"/>
  <c r="Q102" i="544"/>
  <c r="T102" i="544" s="1"/>
  <c r="W102" i="544" s="1"/>
  <c r="Q103" i="544"/>
  <c r="T103" i="544" s="1"/>
  <c r="W103" i="544" s="1"/>
  <c r="Q104" i="544"/>
  <c r="T104" i="544" s="1"/>
  <c r="W104" i="544" s="1"/>
  <c r="Q105" i="544"/>
  <c r="T105" i="544" s="1"/>
  <c r="W105" i="544" s="1"/>
  <c r="Q106" i="544"/>
  <c r="T106" i="544" s="1"/>
  <c r="W106" i="544" s="1"/>
  <c r="Q107" i="544"/>
  <c r="T107" i="544" s="1"/>
  <c r="W107" i="544" s="1"/>
  <c r="Q108" i="544"/>
  <c r="T108" i="544" s="1"/>
  <c r="W108" i="544" s="1"/>
  <c r="Q109" i="544"/>
  <c r="T109" i="544" s="1"/>
  <c r="W109" i="544" s="1"/>
  <c r="Q110" i="544"/>
  <c r="T110" i="544" s="1"/>
  <c r="W110" i="544" s="1"/>
  <c r="Q111" i="544"/>
  <c r="T111" i="544" s="1"/>
  <c r="W111" i="544" s="1"/>
  <c r="Q112" i="544"/>
  <c r="T112" i="544" s="1"/>
  <c r="W112" i="544" s="1"/>
  <c r="Q113" i="544"/>
  <c r="T113" i="544" s="1"/>
  <c r="W113" i="544" s="1"/>
  <c r="Q114" i="544"/>
  <c r="T114" i="544" s="1"/>
  <c r="W114" i="544" s="1"/>
  <c r="Q115" i="544"/>
  <c r="T115" i="544" s="1"/>
  <c r="W115" i="544" s="1"/>
  <c r="Q116" i="544"/>
  <c r="T116" i="544" s="1"/>
  <c r="W116" i="544" s="1"/>
  <c r="Q117" i="544"/>
  <c r="T117" i="544" s="1"/>
  <c r="W117" i="544" s="1"/>
  <c r="Q118" i="544"/>
  <c r="T118" i="544" s="1"/>
  <c r="W118" i="544" s="1"/>
  <c r="Q119" i="544"/>
  <c r="T119" i="544" s="1"/>
  <c r="W119" i="544" s="1"/>
  <c r="Q120" i="544"/>
  <c r="T120" i="544" s="1"/>
  <c r="W120" i="544" s="1"/>
  <c r="Q121" i="544"/>
  <c r="T121" i="544" s="1"/>
  <c r="W121" i="544" s="1"/>
  <c r="Q122" i="544"/>
  <c r="T122" i="544" s="1"/>
  <c r="W122" i="544" s="1"/>
  <c r="Q123" i="544"/>
  <c r="T123" i="544" s="1"/>
  <c r="W123" i="544" s="1"/>
  <c r="Q124" i="544"/>
  <c r="T124" i="544" s="1"/>
  <c r="W124" i="544" s="1"/>
  <c r="Q125" i="544"/>
  <c r="T125" i="544" s="1"/>
  <c r="W125" i="544" s="1"/>
  <c r="Q126" i="544"/>
  <c r="T126" i="544" s="1"/>
  <c r="W126" i="544" s="1"/>
  <c r="Q127" i="544"/>
  <c r="T127" i="544" s="1"/>
  <c r="W127" i="544" s="1"/>
  <c r="Q128" i="544"/>
  <c r="T128" i="544" s="1"/>
  <c r="W128" i="544" s="1"/>
  <c r="Q129" i="544"/>
  <c r="T129" i="544" s="1"/>
  <c r="W129" i="544" s="1"/>
  <c r="Q130" i="544"/>
  <c r="T130" i="544" s="1"/>
  <c r="W130" i="544" s="1"/>
  <c r="Q131" i="544"/>
  <c r="T131" i="544" s="1"/>
  <c r="W131" i="544" s="1"/>
  <c r="Q132" i="544"/>
  <c r="T132" i="544" s="1"/>
  <c r="W132" i="544" s="1"/>
  <c r="Q133" i="544"/>
  <c r="T133" i="544" s="1"/>
  <c r="W133" i="544" s="1"/>
  <c r="Q134" i="544"/>
  <c r="T134" i="544" s="1"/>
  <c r="W134" i="544" s="1"/>
  <c r="Q135" i="544"/>
  <c r="T135" i="544" s="1"/>
  <c r="W135" i="544" s="1"/>
  <c r="Q136" i="544"/>
  <c r="T136" i="544" s="1"/>
  <c r="W136" i="544" s="1"/>
  <c r="Q137" i="544"/>
  <c r="T137" i="544" s="1"/>
  <c r="W137" i="544" s="1"/>
  <c r="Q138" i="544"/>
  <c r="T138" i="544" s="1"/>
  <c r="W138" i="544" s="1"/>
  <c r="Q139" i="544"/>
  <c r="T139" i="544" s="1"/>
  <c r="W139" i="544" s="1"/>
  <c r="Q140" i="544"/>
  <c r="T140" i="544" s="1"/>
  <c r="W140" i="544" s="1"/>
  <c r="Q141" i="544"/>
  <c r="T141" i="544" s="1"/>
  <c r="W141" i="544" s="1"/>
  <c r="Q142" i="544"/>
  <c r="T142" i="544" s="1"/>
  <c r="W142" i="544" s="1"/>
  <c r="Q143" i="544"/>
  <c r="T143" i="544" s="1"/>
  <c r="W143" i="544" s="1"/>
  <c r="Q144" i="544"/>
  <c r="T144" i="544" s="1"/>
  <c r="W144" i="544" s="1"/>
  <c r="Q145" i="544"/>
  <c r="T145" i="544" s="1"/>
  <c r="W145" i="544" s="1"/>
  <c r="Q146" i="544"/>
  <c r="T146" i="544" s="1"/>
  <c r="W146" i="544" s="1"/>
  <c r="Q147" i="544"/>
  <c r="T147" i="544" s="1"/>
  <c r="W147" i="544" s="1"/>
  <c r="Q148" i="544"/>
  <c r="T148" i="544" s="1"/>
  <c r="W148" i="544" s="1"/>
  <c r="Q149" i="544"/>
  <c r="T149" i="544" s="1"/>
  <c r="W149" i="544" s="1"/>
  <c r="R21" i="545"/>
  <c r="U21" i="545" s="1"/>
  <c r="Q22" i="545"/>
  <c r="T22" i="545" s="1"/>
  <c r="W22" i="545" s="1"/>
  <c r="X22" i="545" s="1"/>
  <c r="AC22" i="545" s="1"/>
  <c r="R25" i="545"/>
  <c r="U25" i="545" s="1"/>
  <c r="Q26" i="545"/>
  <c r="T26" i="545" s="1"/>
  <c r="W26" i="545" s="1"/>
  <c r="X26" i="545" s="1"/>
  <c r="R29" i="545"/>
  <c r="U29" i="545" s="1"/>
  <c r="Q30" i="545"/>
  <c r="T30" i="545" s="1"/>
  <c r="W30" i="545" s="1"/>
  <c r="X30" i="545" s="1"/>
  <c r="R33" i="545"/>
  <c r="U33" i="545" s="1"/>
  <c r="Q34" i="545"/>
  <c r="T34" i="545" s="1"/>
  <c r="W34" i="545" s="1"/>
  <c r="X34" i="545" s="1"/>
  <c r="R37" i="545"/>
  <c r="U37" i="545" s="1"/>
  <c r="Q38" i="545"/>
  <c r="T38" i="545" s="1"/>
  <c r="W38" i="545" s="1"/>
  <c r="X38" i="545" s="1"/>
  <c r="R41" i="545"/>
  <c r="U41" i="545" s="1"/>
  <c r="Q42" i="545"/>
  <c r="T42" i="545" s="1"/>
  <c r="W42" i="545" s="1"/>
  <c r="X42" i="545" s="1"/>
  <c r="R45" i="545"/>
  <c r="U45" i="545" s="1"/>
  <c r="Q46" i="545"/>
  <c r="T46" i="545" s="1"/>
  <c r="W46" i="545" s="1"/>
  <c r="X46" i="545" s="1"/>
  <c r="R49" i="545"/>
  <c r="U49" i="545" s="1"/>
  <c r="Q50" i="545"/>
  <c r="T50" i="545" s="1"/>
  <c r="W50" i="545" s="1"/>
  <c r="X50" i="545" s="1"/>
  <c r="R53" i="545"/>
  <c r="U53" i="545" s="1"/>
  <c r="Q54" i="545"/>
  <c r="T54" i="545" s="1"/>
  <c r="W54" i="545" s="1"/>
  <c r="X54" i="545" s="1"/>
  <c r="R57" i="545"/>
  <c r="U57" i="545" s="1"/>
  <c r="Q58" i="545"/>
  <c r="T58" i="545" s="1"/>
  <c r="W58" i="545" s="1"/>
  <c r="X58" i="545" s="1"/>
  <c r="R61" i="545"/>
  <c r="U61" i="545" s="1"/>
  <c r="Q62" i="545"/>
  <c r="T62" i="545" s="1"/>
  <c r="W62" i="545" s="1"/>
  <c r="X62" i="545" s="1"/>
  <c r="R65" i="545"/>
  <c r="U65" i="545" s="1"/>
  <c r="Q66" i="545"/>
  <c r="T66" i="545" s="1"/>
  <c r="W66" i="545" s="1"/>
  <c r="X66" i="545" s="1"/>
  <c r="R69" i="545"/>
  <c r="U69" i="545" s="1"/>
  <c r="Q70" i="545"/>
  <c r="T70" i="545" s="1"/>
  <c r="W70" i="545" s="1"/>
  <c r="X70" i="545" s="1"/>
  <c r="R73" i="545"/>
  <c r="U73" i="545" s="1"/>
  <c r="Q74" i="545"/>
  <c r="T74" i="545" s="1"/>
  <c r="W74" i="545" s="1"/>
  <c r="X74" i="545" s="1"/>
  <c r="R77" i="545"/>
  <c r="U77" i="545" s="1"/>
  <c r="Q78" i="545"/>
  <c r="T78" i="545" s="1"/>
  <c r="W78" i="545" s="1"/>
  <c r="X78" i="545" s="1"/>
  <c r="R81" i="545"/>
  <c r="U81" i="545" s="1"/>
  <c r="Q83" i="545"/>
  <c r="T83" i="545" s="1"/>
  <c r="X129" i="546"/>
  <c r="Q65" i="544"/>
  <c r="T65" i="544" s="1"/>
  <c r="W65" i="544" s="1"/>
  <c r="Q69" i="544"/>
  <c r="T69" i="544" s="1"/>
  <c r="W69" i="544" s="1"/>
  <c r="Q73" i="544"/>
  <c r="T73" i="544" s="1"/>
  <c r="W73" i="544" s="1"/>
  <c r="Q77" i="544"/>
  <c r="T77" i="544" s="1"/>
  <c r="W77" i="544" s="1"/>
  <c r="X84" i="545"/>
  <c r="Q23" i="545"/>
  <c r="T23" i="545" s="1"/>
  <c r="W23" i="545" s="1"/>
  <c r="X23" i="545" s="1"/>
  <c r="AC23" i="545" s="1"/>
  <c r="Q27" i="545"/>
  <c r="T27" i="545" s="1"/>
  <c r="W27" i="545" s="1"/>
  <c r="X27" i="545" s="1"/>
  <c r="Q31" i="545"/>
  <c r="T31" i="545" s="1"/>
  <c r="W31" i="545" s="1"/>
  <c r="X31" i="545" s="1"/>
  <c r="Q35" i="545"/>
  <c r="T35" i="545" s="1"/>
  <c r="W35" i="545" s="1"/>
  <c r="X35" i="545" s="1"/>
  <c r="Q39" i="545"/>
  <c r="T39" i="545" s="1"/>
  <c r="W39" i="545" s="1"/>
  <c r="X39" i="545" s="1"/>
  <c r="Q43" i="545"/>
  <c r="T43" i="545" s="1"/>
  <c r="W43" i="545" s="1"/>
  <c r="X43" i="545" s="1"/>
  <c r="Q47" i="545"/>
  <c r="T47" i="545" s="1"/>
  <c r="W47" i="545" s="1"/>
  <c r="X47" i="545" s="1"/>
  <c r="Q51" i="545"/>
  <c r="T51" i="545" s="1"/>
  <c r="W51" i="545" s="1"/>
  <c r="X51" i="545" s="1"/>
  <c r="Q55" i="545"/>
  <c r="T55" i="545" s="1"/>
  <c r="W55" i="545" s="1"/>
  <c r="X55" i="545" s="1"/>
  <c r="Q59" i="545"/>
  <c r="T59" i="545" s="1"/>
  <c r="W59" i="545" s="1"/>
  <c r="X59" i="545" s="1"/>
  <c r="Q63" i="545"/>
  <c r="T63" i="545" s="1"/>
  <c r="W63" i="545" s="1"/>
  <c r="X63" i="545" s="1"/>
  <c r="Q67" i="545"/>
  <c r="T67" i="545" s="1"/>
  <c r="W67" i="545" s="1"/>
  <c r="X67" i="545" s="1"/>
  <c r="Q71" i="545"/>
  <c r="T71" i="545" s="1"/>
  <c r="W71" i="545" s="1"/>
  <c r="X71" i="545" s="1"/>
  <c r="Q75" i="545"/>
  <c r="T75" i="545" s="1"/>
  <c r="W75" i="545" s="1"/>
  <c r="X75" i="545" s="1"/>
  <c r="Q79" i="545"/>
  <c r="T79" i="545" s="1"/>
  <c r="W79" i="545" s="1"/>
  <c r="X79" i="545" s="1"/>
  <c r="R83" i="545"/>
  <c r="U83" i="545" s="1"/>
  <c r="X32" i="546"/>
  <c r="X44" i="546"/>
  <c r="W83" i="546"/>
  <c r="X96" i="546"/>
  <c r="W123" i="546"/>
  <c r="AB20" i="545"/>
  <c r="AA21" i="546"/>
  <c r="AA22" i="546" s="1"/>
  <c r="AB20" i="546"/>
  <c r="L20" i="546"/>
  <c r="M20" i="546" s="1"/>
  <c r="N20" i="546"/>
  <c r="X27" i="546"/>
  <c r="X35" i="546"/>
  <c r="X51" i="546"/>
  <c r="X59" i="546"/>
  <c r="X67" i="546"/>
  <c r="X75" i="546"/>
  <c r="X83" i="546"/>
  <c r="X91" i="546"/>
  <c r="X107" i="546"/>
  <c r="W118" i="546"/>
  <c r="Q84" i="545"/>
  <c r="T84" i="545" s="1"/>
  <c r="W84" i="545" s="1"/>
  <c r="Q85" i="545"/>
  <c r="T85" i="545" s="1"/>
  <c r="W85" i="545" s="1"/>
  <c r="Q86" i="545"/>
  <c r="T86" i="545" s="1"/>
  <c r="Q87" i="545"/>
  <c r="T87" i="545" s="1"/>
  <c r="W87" i="545" s="1"/>
  <c r="Q88" i="545"/>
  <c r="T88" i="545" s="1"/>
  <c r="Q89" i="545"/>
  <c r="T89" i="545" s="1"/>
  <c r="W89" i="545" s="1"/>
  <c r="Q90" i="545"/>
  <c r="T90" i="545" s="1"/>
  <c r="Q91" i="545"/>
  <c r="T91" i="545" s="1"/>
  <c r="W91" i="545" s="1"/>
  <c r="Q92" i="545"/>
  <c r="T92" i="545" s="1"/>
  <c r="Q93" i="545"/>
  <c r="T93" i="545" s="1"/>
  <c r="W93" i="545" s="1"/>
  <c r="Q94" i="545"/>
  <c r="T94" i="545" s="1"/>
  <c r="Q95" i="545"/>
  <c r="T95" i="545" s="1"/>
  <c r="W95" i="545" s="1"/>
  <c r="Q96" i="545"/>
  <c r="T96" i="545" s="1"/>
  <c r="Q97" i="545"/>
  <c r="T97" i="545" s="1"/>
  <c r="W97" i="545" s="1"/>
  <c r="Q98" i="545"/>
  <c r="T98" i="545" s="1"/>
  <c r="Q99" i="545"/>
  <c r="T99" i="545" s="1"/>
  <c r="W99" i="545" s="1"/>
  <c r="Q100" i="545"/>
  <c r="T100" i="545" s="1"/>
  <c r="Q101" i="545"/>
  <c r="T101" i="545" s="1"/>
  <c r="W101" i="545" s="1"/>
  <c r="Q102" i="545"/>
  <c r="T102" i="545" s="1"/>
  <c r="Q103" i="545"/>
  <c r="T103" i="545" s="1"/>
  <c r="W103" i="545" s="1"/>
  <c r="Q104" i="545"/>
  <c r="T104" i="545" s="1"/>
  <c r="Q105" i="545"/>
  <c r="T105" i="545" s="1"/>
  <c r="W105" i="545" s="1"/>
  <c r="Q106" i="545"/>
  <c r="T106" i="545" s="1"/>
  <c r="Q107" i="545"/>
  <c r="T107" i="545" s="1"/>
  <c r="W107" i="545" s="1"/>
  <c r="Q108" i="545"/>
  <c r="T108" i="545" s="1"/>
  <c r="Q109" i="545"/>
  <c r="T109" i="545" s="1"/>
  <c r="W109" i="545" s="1"/>
  <c r="Q110" i="545"/>
  <c r="T110" i="545" s="1"/>
  <c r="Q111" i="545"/>
  <c r="T111" i="545" s="1"/>
  <c r="W111" i="545" s="1"/>
  <c r="Q112" i="545"/>
  <c r="T112" i="545" s="1"/>
  <c r="Q113" i="545"/>
  <c r="T113" i="545" s="1"/>
  <c r="W113" i="545" s="1"/>
  <c r="Q114" i="545"/>
  <c r="T114" i="545" s="1"/>
  <c r="Q115" i="545"/>
  <c r="T115" i="545" s="1"/>
  <c r="W115" i="545" s="1"/>
  <c r="Q116" i="545"/>
  <c r="T116" i="545" s="1"/>
  <c r="Q117" i="545"/>
  <c r="T117" i="545" s="1"/>
  <c r="W117" i="545" s="1"/>
  <c r="Q118" i="545"/>
  <c r="T118" i="545" s="1"/>
  <c r="Q119" i="545"/>
  <c r="T119" i="545" s="1"/>
  <c r="W119" i="545" s="1"/>
  <c r="Q120" i="545"/>
  <c r="T120" i="545" s="1"/>
  <c r="Q121" i="545"/>
  <c r="T121" i="545" s="1"/>
  <c r="W121" i="545" s="1"/>
  <c r="Q122" i="545"/>
  <c r="T122" i="545" s="1"/>
  <c r="Q123" i="545"/>
  <c r="T123" i="545" s="1"/>
  <c r="W123" i="545" s="1"/>
  <c r="Q124" i="545"/>
  <c r="T124" i="545" s="1"/>
  <c r="Q125" i="545"/>
  <c r="T125" i="545" s="1"/>
  <c r="W125" i="545" s="1"/>
  <c r="Q126" i="545"/>
  <c r="T126" i="545" s="1"/>
  <c r="Q127" i="545"/>
  <c r="T127" i="545" s="1"/>
  <c r="W127" i="545" s="1"/>
  <c r="Q128" i="545"/>
  <c r="T128" i="545" s="1"/>
  <c r="Q129" i="545"/>
  <c r="T129" i="545" s="1"/>
  <c r="W129" i="545" s="1"/>
  <c r="Q130" i="545"/>
  <c r="T130" i="545" s="1"/>
  <c r="Q131" i="545"/>
  <c r="T131" i="545" s="1"/>
  <c r="W131" i="545" s="1"/>
  <c r="Q132" i="545"/>
  <c r="T132" i="545" s="1"/>
  <c r="Q133" i="545"/>
  <c r="T133" i="545" s="1"/>
  <c r="W133" i="545" s="1"/>
  <c r="Q134" i="545"/>
  <c r="T134" i="545" s="1"/>
  <c r="Q135" i="545"/>
  <c r="T135" i="545" s="1"/>
  <c r="W135" i="545" s="1"/>
  <c r="Q136" i="545"/>
  <c r="T136" i="545" s="1"/>
  <c r="Q137" i="545"/>
  <c r="T137" i="545" s="1"/>
  <c r="W137" i="545" s="1"/>
  <c r="Q138" i="545"/>
  <c r="T138" i="545" s="1"/>
  <c r="Q139" i="545"/>
  <c r="T139" i="545" s="1"/>
  <c r="W139" i="545" s="1"/>
  <c r="Q140" i="545"/>
  <c r="T140" i="545" s="1"/>
  <c r="Q141" i="545"/>
  <c r="T141" i="545" s="1"/>
  <c r="W141" i="545" s="1"/>
  <c r="Q142" i="545"/>
  <c r="T142" i="545" s="1"/>
  <c r="Q143" i="545"/>
  <c r="T143" i="545" s="1"/>
  <c r="W143" i="545" s="1"/>
  <c r="Q144" i="545"/>
  <c r="T144" i="545" s="1"/>
  <c r="Q145" i="545"/>
  <c r="T145" i="545" s="1"/>
  <c r="W145" i="545" s="1"/>
  <c r="Q146" i="545"/>
  <c r="T146" i="545" s="1"/>
  <c r="Q147" i="545"/>
  <c r="T147" i="545" s="1"/>
  <c r="W147" i="545" s="1"/>
  <c r="Q148" i="545"/>
  <c r="T148" i="545" s="1"/>
  <c r="Q149" i="545"/>
  <c r="T149" i="545" s="1"/>
  <c r="W149" i="545" s="1"/>
  <c r="R21" i="546"/>
  <c r="U21" i="546" s="1"/>
  <c r="Q22" i="546"/>
  <c r="T22" i="546" s="1"/>
  <c r="R25" i="546"/>
  <c r="U25" i="546" s="1"/>
  <c r="Q26" i="546"/>
  <c r="T26" i="546" s="1"/>
  <c r="R29" i="546"/>
  <c r="U29" i="546" s="1"/>
  <c r="Q30" i="546"/>
  <c r="T30" i="546" s="1"/>
  <c r="R33" i="546"/>
  <c r="U33" i="546" s="1"/>
  <c r="Q34" i="546"/>
  <c r="T34" i="546" s="1"/>
  <c r="R37" i="546"/>
  <c r="U37" i="546" s="1"/>
  <c r="Q38" i="546"/>
  <c r="T38" i="546" s="1"/>
  <c r="W38" i="546" s="1"/>
  <c r="R41" i="546"/>
  <c r="U41" i="546" s="1"/>
  <c r="Q42" i="546"/>
  <c r="T42" i="546" s="1"/>
  <c r="W42" i="546" s="1"/>
  <c r="R45" i="546"/>
  <c r="U45" i="546" s="1"/>
  <c r="Q46" i="546"/>
  <c r="T46" i="546" s="1"/>
  <c r="W46" i="546" s="1"/>
  <c r="R49" i="546"/>
  <c r="U49" i="546" s="1"/>
  <c r="Q50" i="546"/>
  <c r="T50" i="546" s="1"/>
  <c r="R53" i="546"/>
  <c r="U53" i="546" s="1"/>
  <c r="Q54" i="546"/>
  <c r="T54" i="546" s="1"/>
  <c r="W54" i="546" s="1"/>
  <c r="R57" i="546"/>
  <c r="U57" i="546" s="1"/>
  <c r="Q58" i="546"/>
  <c r="T58" i="546" s="1"/>
  <c r="W58" i="546" s="1"/>
  <c r="R61" i="546"/>
  <c r="U61" i="546" s="1"/>
  <c r="Q62" i="546"/>
  <c r="T62" i="546" s="1"/>
  <c r="W62" i="546" s="1"/>
  <c r="R65" i="546"/>
  <c r="U65" i="546" s="1"/>
  <c r="Q66" i="546"/>
  <c r="T66" i="546" s="1"/>
  <c r="R69" i="546"/>
  <c r="U69" i="546" s="1"/>
  <c r="Q70" i="546"/>
  <c r="T70" i="546" s="1"/>
  <c r="R73" i="546"/>
  <c r="U73" i="546" s="1"/>
  <c r="Q74" i="546"/>
  <c r="T74" i="546" s="1"/>
  <c r="R77" i="546"/>
  <c r="U77" i="546" s="1"/>
  <c r="Q78" i="546"/>
  <c r="T78" i="546" s="1"/>
  <c r="R81" i="546"/>
  <c r="U81" i="546" s="1"/>
  <c r="Q82" i="546"/>
  <c r="T82" i="546" s="1"/>
  <c r="R130" i="546"/>
  <c r="U130" i="546" s="1"/>
  <c r="R134" i="546"/>
  <c r="U134" i="546" s="1"/>
  <c r="R138" i="546"/>
  <c r="U138" i="546" s="1"/>
  <c r="R142" i="546"/>
  <c r="U142" i="546" s="1"/>
  <c r="R146" i="546"/>
  <c r="U146" i="546" s="1"/>
  <c r="AA22" i="547"/>
  <c r="W28" i="547"/>
  <c r="W40" i="547"/>
  <c r="R85" i="545"/>
  <c r="U85" i="545" s="1"/>
  <c r="R86" i="545"/>
  <c r="U86" i="545" s="1"/>
  <c r="R87" i="545"/>
  <c r="U87" i="545" s="1"/>
  <c r="R88" i="545"/>
  <c r="U88" i="545" s="1"/>
  <c r="R89" i="545"/>
  <c r="U89" i="545" s="1"/>
  <c r="R90" i="545"/>
  <c r="U90" i="545" s="1"/>
  <c r="R91" i="545"/>
  <c r="U91" i="545" s="1"/>
  <c r="R92" i="545"/>
  <c r="U92" i="545" s="1"/>
  <c r="R93" i="545"/>
  <c r="U93" i="545" s="1"/>
  <c r="R94" i="545"/>
  <c r="U94" i="545" s="1"/>
  <c r="R95" i="545"/>
  <c r="U95" i="545" s="1"/>
  <c r="R96" i="545"/>
  <c r="U96" i="545" s="1"/>
  <c r="R97" i="545"/>
  <c r="U97" i="545" s="1"/>
  <c r="R98" i="545"/>
  <c r="U98" i="545" s="1"/>
  <c r="R99" i="545"/>
  <c r="U99" i="545" s="1"/>
  <c r="R100" i="545"/>
  <c r="U100" i="545" s="1"/>
  <c r="R101" i="545"/>
  <c r="U101" i="545" s="1"/>
  <c r="R102" i="545"/>
  <c r="U102" i="545" s="1"/>
  <c r="R103" i="545"/>
  <c r="U103" i="545" s="1"/>
  <c r="R104" i="545"/>
  <c r="U104" i="545" s="1"/>
  <c r="R105" i="545"/>
  <c r="U105" i="545" s="1"/>
  <c r="R106" i="545"/>
  <c r="U106" i="545" s="1"/>
  <c r="R107" i="545"/>
  <c r="U107" i="545" s="1"/>
  <c r="R108" i="545"/>
  <c r="U108" i="545" s="1"/>
  <c r="R109" i="545"/>
  <c r="U109" i="545" s="1"/>
  <c r="R110" i="545"/>
  <c r="U110" i="545" s="1"/>
  <c r="R111" i="545"/>
  <c r="U111" i="545" s="1"/>
  <c r="R112" i="545"/>
  <c r="U112" i="545" s="1"/>
  <c r="R113" i="545"/>
  <c r="U113" i="545" s="1"/>
  <c r="R114" i="545"/>
  <c r="U114" i="545" s="1"/>
  <c r="R115" i="545"/>
  <c r="U115" i="545" s="1"/>
  <c r="R116" i="545"/>
  <c r="U116" i="545" s="1"/>
  <c r="R117" i="545"/>
  <c r="U117" i="545" s="1"/>
  <c r="R118" i="545"/>
  <c r="U118" i="545" s="1"/>
  <c r="R119" i="545"/>
  <c r="U119" i="545" s="1"/>
  <c r="R120" i="545"/>
  <c r="U120" i="545" s="1"/>
  <c r="R121" i="545"/>
  <c r="U121" i="545" s="1"/>
  <c r="R122" i="545"/>
  <c r="U122" i="545" s="1"/>
  <c r="R123" i="545"/>
  <c r="U123" i="545" s="1"/>
  <c r="R124" i="545"/>
  <c r="U124" i="545" s="1"/>
  <c r="R125" i="545"/>
  <c r="U125" i="545" s="1"/>
  <c r="R126" i="545"/>
  <c r="U126" i="545" s="1"/>
  <c r="R127" i="545"/>
  <c r="U127" i="545" s="1"/>
  <c r="R128" i="545"/>
  <c r="U128" i="545" s="1"/>
  <c r="R129" i="545"/>
  <c r="U129" i="545" s="1"/>
  <c r="R130" i="545"/>
  <c r="U130" i="545" s="1"/>
  <c r="R131" i="545"/>
  <c r="U131" i="545" s="1"/>
  <c r="R132" i="545"/>
  <c r="U132" i="545" s="1"/>
  <c r="R133" i="545"/>
  <c r="U133" i="545" s="1"/>
  <c r="R134" i="545"/>
  <c r="U134" i="545" s="1"/>
  <c r="R135" i="545"/>
  <c r="U135" i="545" s="1"/>
  <c r="R136" i="545"/>
  <c r="U136" i="545" s="1"/>
  <c r="R137" i="545"/>
  <c r="U137" i="545" s="1"/>
  <c r="R138" i="545"/>
  <c r="U138" i="545" s="1"/>
  <c r="R139" i="545"/>
  <c r="U139" i="545" s="1"/>
  <c r="R140" i="545"/>
  <c r="U140" i="545" s="1"/>
  <c r="R141" i="545"/>
  <c r="U141" i="545" s="1"/>
  <c r="R142" i="545"/>
  <c r="U142" i="545" s="1"/>
  <c r="R143" i="545"/>
  <c r="U143" i="545" s="1"/>
  <c r="R144" i="545"/>
  <c r="U144" i="545" s="1"/>
  <c r="R145" i="545"/>
  <c r="U145" i="545" s="1"/>
  <c r="R146" i="545"/>
  <c r="U146" i="545" s="1"/>
  <c r="R147" i="545"/>
  <c r="U147" i="545" s="1"/>
  <c r="R148" i="545"/>
  <c r="U148" i="545" s="1"/>
  <c r="R149" i="545"/>
  <c r="U149" i="545" s="1"/>
  <c r="O20" i="546"/>
  <c r="R22" i="546"/>
  <c r="U22" i="546" s="1"/>
  <c r="Q23" i="546"/>
  <c r="T23" i="546" s="1"/>
  <c r="W23" i="546" s="1"/>
  <c r="X23" i="546" s="1"/>
  <c r="R26" i="546"/>
  <c r="U26" i="546" s="1"/>
  <c r="R30" i="546"/>
  <c r="U30" i="546" s="1"/>
  <c r="R34" i="546"/>
  <c r="U34" i="546" s="1"/>
  <c r="Q35" i="546"/>
  <c r="T35" i="546" s="1"/>
  <c r="W35" i="546" s="1"/>
  <c r="R38" i="546"/>
  <c r="U38" i="546" s="1"/>
  <c r="Q39" i="546"/>
  <c r="T39" i="546" s="1"/>
  <c r="W39" i="546" s="1"/>
  <c r="X39" i="546" s="1"/>
  <c r="R42" i="546"/>
  <c r="U42" i="546" s="1"/>
  <c r="Q43" i="546"/>
  <c r="T43" i="546" s="1"/>
  <c r="W43" i="546" s="1"/>
  <c r="X43" i="546" s="1"/>
  <c r="R46" i="546"/>
  <c r="U46" i="546" s="1"/>
  <c r="Q47" i="546"/>
  <c r="T47" i="546" s="1"/>
  <c r="W47" i="546" s="1"/>
  <c r="X47" i="546" s="1"/>
  <c r="R50" i="546"/>
  <c r="U50" i="546" s="1"/>
  <c r="Q51" i="546"/>
  <c r="T51" i="546" s="1"/>
  <c r="W51" i="546" s="1"/>
  <c r="R54" i="546"/>
  <c r="U54" i="546" s="1"/>
  <c r="Q55" i="546"/>
  <c r="T55" i="546" s="1"/>
  <c r="W55" i="546" s="1"/>
  <c r="X55" i="546" s="1"/>
  <c r="R58" i="546"/>
  <c r="U58" i="546" s="1"/>
  <c r="Q59" i="546"/>
  <c r="T59" i="546" s="1"/>
  <c r="W59" i="546" s="1"/>
  <c r="R62" i="546"/>
  <c r="U62" i="546" s="1"/>
  <c r="Q63" i="546"/>
  <c r="T63" i="546" s="1"/>
  <c r="W63" i="546" s="1"/>
  <c r="X63" i="546" s="1"/>
  <c r="R66" i="546"/>
  <c r="U66" i="546" s="1"/>
  <c r="Q67" i="546"/>
  <c r="T67" i="546" s="1"/>
  <c r="W67" i="546" s="1"/>
  <c r="R70" i="546"/>
  <c r="U70" i="546" s="1"/>
  <c r="Q71" i="546"/>
  <c r="T71" i="546" s="1"/>
  <c r="W71" i="546" s="1"/>
  <c r="X71" i="546" s="1"/>
  <c r="R74" i="546"/>
  <c r="U74" i="546" s="1"/>
  <c r="Q75" i="546"/>
  <c r="T75" i="546" s="1"/>
  <c r="W75" i="546" s="1"/>
  <c r="R78" i="546"/>
  <c r="U78" i="546" s="1"/>
  <c r="Q79" i="546"/>
  <c r="T79" i="546" s="1"/>
  <c r="W79" i="546" s="1"/>
  <c r="X79" i="546" s="1"/>
  <c r="R82" i="546"/>
  <c r="U82" i="546" s="1"/>
  <c r="R133" i="546"/>
  <c r="U133" i="546" s="1"/>
  <c r="R137" i="546"/>
  <c r="U137" i="546" s="1"/>
  <c r="R141" i="546"/>
  <c r="U141" i="546" s="1"/>
  <c r="R145" i="546"/>
  <c r="U145" i="546" s="1"/>
  <c r="R149" i="546"/>
  <c r="U149" i="546" s="1"/>
  <c r="O20" i="547"/>
  <c r="Q148" i="546"/>
  <c r="T148" i="546" s="1"/>
  <c r="Q147" i="546"/>
  <c r="T147" i="546" s="1"/>
  <c r="W147" i="546" s="1"/>
  <c r="Q146" i="546"/>
  <c r="T146" i="546" s="1"/>
  <c r="Q145" i="546"/>
  <c r="T145" i="546" s="1"/>
  <c r="W145" i="546" s="1"/>
  <c r="Q144" i="546"/>
  <c r="T144" i="546" s="1"/>
  <c r="Q20" i="546"/>
  <c r="T20" i="546" s="1"/>
  <c r="W20" i="546" s="1"/>
  <c r="X20" i="546" s="1"/>
  <c r="AC20" i="546" s="1"/>
  <c r="Q24" i="546"/>
  <c r="T24" i="546" s="1"/>
  <c r="W24" i="546" s="1"/>
  <c r="X24" i="546" s="1"/>
  <c r="Q28" i="546"/>
  <c r="T28" i="546" s="1"/>
  <c r="W28" i="546" s="1"/>
  <c r="X28" i="546" s="1"/>
  <c r="R31" i="546"/>
  <c r="U31" i="546" s="1"/>
  <c r="W31" i="546" s="1"/>
  <c r="Q32" i="546"/>
  <c r="T32" i="546" s="1"/>
  <c r="W32" i="546" s="1"/>
  <c r="Q36" i="546"/>
  <c r="T36" i="546" s="1"/>
  <c r="W36" i="546" s="1"/>
  <c r="X36" i="546" s="1"/>
  <c r="Q40" i="546"/>
  <c r="T40" i="546" s="1"/>
  <c r="W40" i="546" s="1"/>
  <c r="X40" i="546" s="1"/>
  <c r="Q44" i="546"/>
  <c r="T44" i="546" s="1"/>
  <c r="W44" i="546" s="1"/>
  <c r="Q48" i="546"/>
  <c r="T48" i="546" s="1"/>
  <c r="W48" i="546" s="1"/>
  <c r="X48" i="546" s="1"/>
  <c r="Q52" i="546"/>
  <c r="T52" i="546" s="1"/>
  <c r="W52" i="546" s="1"/>
  <c r="X52" i="546" s="1"/>
  <c r="Q56" i="546"/>
  <c r="T56" i="546" s="1"/>
  <c r="W56" i="546" s="1"/>
  <c r="X56" i="546" s="1"/>
  <c r="Q60" i="546"/>
  <c r="T60" i="546" s="1"/>
  <c r="W60" i="546" s="1"/>
  <c r="X60" i="546" s="1"/>
  <c r="Q64" i="546"/>
  <c r="T64" i="546" s="1"/>
  <c r="W64" i="546" s="1"/>
  <c r="X64" i="546" s="1"/>
  <c r="Q68" i="546"/>
  <c r="T68" i="546" s="1"/>
  <c r="W68" i="546" s="1"/>
  <c r="X68" i="546" s="1"/>
  <c r="Q72" i="546"/>
  <c r="T72" i="546" s="1"/>
  <c r="W72" i="546" s="1"/>
  <c r="X72" i="546" s="1"/>
  <c r="Q76" i="546"/>
  <c r="T76" i="546" s="1"/>
  <c r="W76" i="546" s="1"/>
  <c r="X76" i="546" s="1"/>
  <c r="Q80" i="546"/>
  <c r="T80" i="546" s="1"/>
  <c r="W80" i="546" s="1"/>
  <c r="X80" i="546" s="1"/>
  <c r="Q84" i="546"/>
  <c r="T84" i="546" s="1"/>
  <c r="W84" i="546" s="1"/>
  <c r="X84" i="546" s="1"/>
  <c r="Q85" i="546"/>
  <c r="T85" i="546" s="1"/>
  <c r="W85" i="546" s="1"/>
  <c r="X85" i="546" s="1"/>
  <c r="Q86" i="546"/>
  <c r="T86" i="546" s="1"/>
  <c r="W86" i="546" s="1"/>
  <c r="X86" i="546" s="1"/>
  <c r="Q87" i="546"/>
  <c r="T87" i="546" s="1"/>
  <c r="W87" i="546" s="1"/>
  <c r="X87" i="546" s="1"/>
  <c r="Q88" i="546"/>
  <c r="T88" i="546" s="1"/>
  <c r="W88" i="546" s="1"/>
  <c r="X88" i="546" s="1"/>
  <c r="Q89" i="546"/>
  <c r="T89" i="546" s="1"/>
  <c r="W89" i="546" s="1"/>
  <c r="X89" i="546" s="1"/>
  <c r="Q90" i="546"/>
  <c r="T90" i="546" s="1"/>
  <c r="W90" i="546" s="1"/>
  <c r="X90" i="546" s="1"/>
  <c r="Q91" i="546"/>
  <c r="T91" i="546" s="1"/>
  <c r="W91" i="546" s="1"/>
  <c r="Q92" i="546"/>
  <c r="T92" i="546" s="1"/>
  <c r="W92" i="546" s="1"/>
  <c r="X92" i="546" s="1"/>
  <c r="Q93" i="546"/>
  <c r="T93" i="546" s="1"/>
  <c r="W93" i="546" s="1"/>
  <c r="X93" i="546" s="1"/>
  <c r="Q94" i="546"/>
  <c r="T94" i="546" s="1"/>
  <c r="W94" i="546" s="1"/>
  <c r="X94" i="546" s="1"/>
  <c r="Q95" i="546"/>
  <c r="T95" i="546" s="1"/>
  <c r="W95" i="546" s="1"/>
  <c r="X95" i="546" s="1"/>
  <c r="Q96" i="546"/>
  <c r="T96" i="546" s="1"/>
  <c r="W96" i="546" s="1"/>
  <c r="Q97" i="546"/>
  <c r="T97" i="546" s="1"/>
  <c r="W97" i="546" s="1"/>
  <c r="X97" i="546" s="1"/>
  <c r="Q98" i="546"/>
  <c r="T98" i="546" s="1"/>
  <c r="W98" i="546" s="1"/>
  <c r="X98" i="546" s="1"/>
  <c r="Q99" i="546"/>
  <c r="T99" i="546" s="1"/>
  <c r="W99" i="546" s="1"/>
  <c r="X99" i="546" s="1"/>
  <c r="Q100" i="546"/>
  <c r="T100" i="546" s="1"/>
  <c r="W100" i="546" s="1"/>
  <c r="X100" i="546" s="1"/>
  <c r="Q101" i="546"/>
  <c r="T101" i="546" s="1"/>
  <c r="W101" i="546" s="1"/>
  <c r="X101" i="546" s="1"/>
  <c r="Q102" i="546"/>
  <c r="T102" i="546" s="1"/>
  <c r="W102" i="546" s="1"/>
  <c r="X102" i="546" s="1"/>
  <c r="Q103" i="546"/>
  <c r="T103" i="546" s="1"/>
  <c r="W103" i="546" s="1"/>
  <c r="X103" i="546" s="1"/>
  <c r="Q104" i="546"/>
  <c r="T104" i="546" s="1"/>
  <c r="W104" i="546" s="1"/>
  <c r="X104" i="546" s="1"/>
  <c r="Q105" i="546"/>
  <c r="T105" i="546" s="1"/>
  <c r="W105" i="546" s="1"/>
  <c r="X105" i="546" s="1"/>
  <c r="Q106" i="546"/>
  <c r="T106" i="546" s="1"/>
  <c r="W106" i="546" s="1"/>
  <c r="X106" i="546" s="1"/>
  <c r="Q107" i="546"/>
  <c r="T107" i="546" s="1"/>
  <c r="W107" i="546" s="1"/>
  <c r="Q108" i="546"/>
  <c r="T108" i="546" s="1"/>
  <c r="W108" i="546" s="1"/>
  <c r="X108" i="546" s="1"/>
  <c r="Q109" i="546"/>
  <c r="T109" i="546" s="1"/>
  <c r="W109" i="546" s="1"/>
  <c r="X109" i="546" s="1"/>
  <c r="Q110" i="546"/>
  <c r="T110" i="546" s="1"/>
  <c r="W110" i="546" s="1"/>
  <c r="X110" i="546" s="1"/>
  <c r="Q111" i="546"/>
  <c r="T111" i="546" s="1"/>
  <c r="W111" i="546" s="1"/>
  <c r="X111" i="546" s="1"/>
  <c r="Q112" i="546"/>
  <c r="T112" i="546" s="1"/>
  <c r="Q113" i="546"/>
  <c r="T113" i="546" s="1"/>
  <c r="W113" i="546" s="1"/>
  <c r="Q114" i="546"/>
  <c r="T114" i="546" s="1"/>
  <c r="Q115" i="546"/>
  <c r="T115" i="546" s="1"/>
  <c r="W115" i="546" s="1"/>
  <c r="R132" i="546"/>
  <c r="U132" i="546" s="1"/>
  <c r="R136" i="546"/>
  <c r="U136" i="546" s="1"/>
  <c r="R140" i="546"/>
  <c r="U140" i="546" s="1"/>
  <c r="Q143" i="546"/>
  <c r="T143" i="546" s="1"/>
  <c r="R144" i="546"/>
  <c r="U144" i="546" s="1"/>
  <c r="R148" i="546"/>
  <c r="U148" i="546" s="1"/>
  <c r="AA21" i="547"/>
  <c r="AB20" i="547"/>
  <c r="L20" i="547"/>
  <c r="M20" i="547" s="1"/>
  <c r="N20" i="547"/>
  <c r="X27" i="547"/>
  <c r="X35" i="547"/>
  <c r="X43" i="547"/>
  <c r="W50" i="547"/>
  <c r="W54" i="547"/>
  <c r="X67" i="547"/>
  <c r="Q65" i="546"/>
  <c r="T65" i="546" s="1"/>
  <c r="W65" i="546" s="1"/>
  <c r="Q81" i="546"/>
  <c r="T81" i="546" s="1"/>
  <c r="W81" i="546" s="1"/>
  <c r="R112" i="546"/>
  <c r="U112" i="546" s="1"/>
  <c r="R113" i="546"/>
  <c r="U113" i="546" s="1"/>
  <c r="R114" i="546"/>
  <c r="U114" i="546" s="1"/>
  <c r="R115" i="546"/>
  <c r="U115" i="546" s="1"/>
  <c r="R116" i="546"/>
  <c r="U116" i="546" s="1"/>
  <c r="W116" i="546" s="1"/>
  <c r="R117" i="546"/>
  <c r="U117" i="546" s="1"/>
  <c r="R118" i="546"/>
  <c r="U118" i="546" s="1"/>
  <c r="R119" i="546"/>
  <c r="U119" i="546" s="1"/>
  <c r="R120" i="546"/>
  <c r="U120" i="546" s="1"/>
  <c r="W120" i="546" s="1"/>
  <c r="R121" i="546"/>
  <c r="U121" i="546" s="1"/>
  <c r="R122" i="546"/>
  <c r="U122" i="546" s="1"/>
  <c r="W122" i="546" s="1"/>
  <c r="R123" i="546"/>
  <c r="U123" i="546" s="1"/>
  <c r="R124" i="546"/>
  <c r="U124" i="546" s="1"/>
  <c r="R125" i="546"/>
  <c r="U125" i="546" s="1"/>
  <c r="R126" i="546"/>
  <c r="U126" i="546" s="1"/>
  <c r="R127" i="546"/>
  <c r="U127" i="546" s="1"/>
  <c r="R128" i="546"/>
  <c r="U128" i="546" s="1"/>
  <c r="Q130" i="546"/>
  <c r="T130" i="546" s="1"/>
  <c r="R131" i="546"/>
  <c r="U131" i="546" s="1"/>
  <c r="R135" i="546"/>
  <c r="U135" i="546" s="1"/>
  <c r="R139" i="546"/>
  <c r="U139" i="546" s="1"/>
  <c r="R143" i="546"/>
  <c r="U143" i="546" s="1"/>
  <c r="R147" i="546"/>
  <c r="U147" i="546" s="1"/>
  <c r="X22" i="547"/>
  <c r="X30" i="547"/>
  <c r="X38" i="547"/>
  <c r="X42" i="547"/>
  <c r="X46" i="547"/>
  <c r="X62" i="547"/>
  <c r="R20" i="547"/>
  <c r="U20" i="547" s="1"/>
  <c r="Q21" i="547"/>
  <c r="T21" i="547" s="1"/>
  <c r="R24" i="547"/>
  <c r="U24" i="547" s="1"/>
  <c r="Q25" i="547"/>
  <c r="T25" i="547" s="1"/>
  <c r="R28" i="547"/>
  <c r="U28" i="547" s="1"/>
  <c r="Q29" i="547"/>
  <c r="T29" i="547" s="1"/>
  <c r="R32" i="547"/>
  <c r="U32" i="547" s="1"/>
  <c r="W32" i="547" s="1"/>
  <c r="Q33" i="547"/>
  <c r="T33" i="547" s="1"/>
  <c r="R36" i="547"/>
  <c r="U36" i="547" s="1"/>
  <c r="Q37" i="547"/>
  <c r="T37" i="547" s="1"/>
  <c r="R40" i="547"/>
  <c r="U40" i="547" s="1"/>
  <c r="R44" i="547"/>
  <c r="U44" i="547" s="1"/>
  <c r="W44" i="547" s="1"/>
  <c r="Q45" i="547"/>
  <c r="T45" i="547" s="1"/>
  <c r="R48" i="547"/>
  <c r="U48" i="547" s="1"/>
  <c r="Q49" i="547"/>
  <c r="T49" i="547" s="1"/>
  <c r="W49" i="547" s="1"/>
  <c r="X49" i="547" s="1"/>
  <c r="R52" i="547"/>
  <c r="U52" i="547" s="1"/>
  <c r="W52" i="547" s="1"/>
  <c r="Q53" i="547"/>
  <c r="T53" i="547" s="1"/>
  <c r="R56" i="547"/>
  <c r="U56" i="547" s="1"/>
  <c r="Q57" i="547"/>
  <c r="T57" i="547" s="1"/>
  <c r="W57" i="547" s="1"/>
  <c r="R60" i="547"/>
  <c r="U60" i="547" s="1"/>
  <c r="Q61" i="547"/>
  <c r="T61" i="547" s="1"/>
  <c r="W61" i="547" s="1"/>
  <c r="R64" i="547"/>
  <c r="U64" i="547" s="1"/>
  <c r="Q65" i="547"/>
  <c r="T65" i="547" s="1"/>
  <c r="R68" i="547"/>
  <c r="U68" i="547" s="1"/>
  <c r="Q69" i="547"/>
  <c r="T69" i="547" s="1"/>
  <c r="W69" i="547" s="1"/>
  <c r="R72" i="547"/>
  <c r="U72" i="547" s="1"/>
  <c r="Q73" i="547"/>
  <c r="T73" i="547" s="1"/>
  <c r="Q75" i="547"/>
  <c r="T75" i="547" s="1"/>
  <c r="W75" i="547" s="1"/>
  <c r="Q76" i="547"/>
  <c r="T76" i="547" s="1"/>
  <c r="Q80" i="547"/>
  <c r="T80" i="547" s="1"/>
  <c r="W80" i="547" s="1"/>
  <c r="Q84" i="547"/>
  <c r="T84" i="547" s="1"/>
  <c r="W84" i="547" s="1"/>
  <c r="Q87" i="547"/>
  <c r="T87" i="547" s="1"/>
  <c r="W87" i="547" s="1"/>
  <c r="Q91" i="547"/>
  <c r="T91" i="547" s="1"/>
  <c r="Q95" i="547"/>
  <c r="T95" i="547" s="1"/>
  <c r="W95" i="547" s="1"/>
  <c r="Q99" i="547"/>
  <c r="T99" i="547" s="1"/>
  <c r="Q103" i="547"/>
  <c r="T103" i="547" s="1"/>
  <c r="W103" i="547" s="1"/>
  <c r="Q107" i="547"/>
  <c r="T107" i="547" s="1"/>
  <c r="Q111" i="547"/>
  <c r="T111" i="547" s="1"/>
  <c r="W111" i="547" s="1"/>
  <c r="Q115" i="547"/>
  <c r="T115" i="547" s="1"/>
  <c r="Q119" i="547"/>
  <c r="T119" i="547" s="1"/>
  <c r="W119" i="547" s="1"/>
  <c r="Q123" i="547"/>
  <c r="T123" i="547" s="1"/>
  <c r="Q127" i="547"/>
  <c r="T127" i="547" s="1"/>
  <c r="W127" i="547" s="1"/>
  <c r="Q131" i="547"/>
  <c r="T131" i="547" s="1"/>
  <c r="Q135" i="547"/>
  <c r="T135" i="547" s="1"/>
  <c r="W135" i="547" s="1"/>
  <c r="Q139" i="547"/>
  <c r="T139" i="547" s="1"/>
  <c r="Q143" i="547"/>
  <c r="T143" i="547" s="1"/>
  <c r="W143" i="547" s="1"/>
  <c r="Q147" i="547"/>
  <c r="T147" i="547" s="1"/>
  <c r="AB21" i="548"/>
  <c r="L21" i="548"/>
  <c r="N21" i="548"/>
  <c r="Q131" i="546"/>
  <c r="T131" i="546" s="1"/>
  <c r="W131" i="546" s="1"/>
  <c r="Q132" i="546"/>
  <c r="T132" i="546" s="1"/>
  <c r="Q133" i="546"/>
  <c r="T133" i="546" s="1"/>
  <c r="W133" i="546" s="1"/>
  <c r="Q134" i="546"/>
  <c r="T134" i="546" s="1"/>
  <c r="W134" i="546" s="1"/>
  <c r="Q135" i="546"/>
  <c r="T135" i="546" s="1"/>
  <c r="Q136" i="546"/>
  <c r="T136" i="546" s="1"/>
  <c r="W136" i="546" s="1"/>
  <c r="Q137" i="546"/>
  <c r="T137" i="546" s="1"/>
  <c r="Q138" i="546"/>
  <c r="T138" i="546" s="1"/>
  <c r="W138" i="546" s="1"/>
  <c r="Q139" i="546"/>
  <c r="T139" i="546" s="1"/>
  <c r="W139" i="546" s="1"/>
  <c r="Q140" i="546"/>
  <c r="T140" i="546" s="1"/>
  <c r="W140" i="546" s="1"/>
  <c r="Q141" i="546"/>
  <c r="T141" i="546" s="1"/>
  <c r="W141" i="546" s="1"/>
  <c r="Q142" i="546"/>
  <c r="T142" i="546" s="1"/>
  <c r="W142" i="546" s="1"/>
  <c r="Q149" i="546"/>
  <c r="T149" i="546" s="1"/>
  <c r="R21" i="547"/>
  <c r="U21" i="547" s="1"/>
  <c r="Q22" i="547"/>
  <c r="T22" i="547" s="1"/>
  <c r="W22" i="547" s="1"/>
  <c r="R25" i="547"/>
  <c r="U25" i="547" s="1"/>
  <c r="Q26" i="547"/>
  <c r="T26" i="547" s="1"/>
  <c r="W26" i="547" s="1"/>
  <c r="X26" i="547" s="1"/>
  <c r="R29" i="547"/>
  <c r="U29" i="547" s="1"/>
  <c r="Q30" i="547"/>
  <c r="T30" i="547" s="1"/>
  <c r="W30" i="547" s="1"/>
  <c r="R33" i="547"/>
  <c r="U33" i="547" s="1"/>
  <c r="Q34" i="547"/>
  <c r="T34" i="547" s="1"/>
  <c r="W34" i="547" s="1"/>
  <c r="X34" i="547" s="1"/>
  <c r="R37" i="547"/>
  <c r="U37" i="547" s="1"/>
  <c r="Q38" i="547"/>
  <c r="T38" i="547" s="1"/>
  <c r="W38" i="547" s="1"/>
  <c r="R41" i="547"/>
  <c r="U41" i="547" s="1"/>
  <c r="W41" i="547" s="1"/>
  <c r="Q42" i="547"/>
  <c r="T42" i="547" s="1"/>
  <c r="W42" i="547" s="1"/>
  <c r="R45" i="547"/>
  <c r="U45" i="547" s="1"/>
  <c r="Q46" i="547"/>
  <c r="T46" i="547" s="1"/>
  <c r="W46" i="547" s="1"/>
  <c r="R53" i="547"/>
  <c r="U53" i="547" s="1"/>
  <c r="R57" i="547"/>
  <c r="U57" i="547" s="1"/>
  <c r="Q58" i="547"/>
  <c r="T58" i="547" s="1"/>
  <c r="W58" i="547" s="1"/>
  <c r="X58" i="547" s="1"/>
  <c r="R61" i="547"/>
  <c r="U61" i="547" s="1"/>
  <c r="Q62" i="547"/>
  <c r="T62" i="547" s="1"/>
  <c r="W62" i="547" s="1"/>
  <c r="R65" i="547"/>
  <c r="U65" i="547" s="1"/>
  <c r="Q66" i="547"/>
  <c r="T66" i="547" s="1"/>
  <c r="W66" i="547" s="1"/>
  <c r="X66" i="547" s="1"/>
  <c r="R69" i="547"/>
  <c r="U69" i="547" s="1"/>
  <c r="Q70" i="547"/>
  <c r="T70" i="547" s="1"/>
  <c r="W70" i="547" s="1"/>
  <c r="X70" i="547" s="1"/>
  <c r="R73" i="547"/>
  <c r="U73" i="547" s="1"/>
  <c r="Q74" i="547"/>
  <c r="T74" i="547" s="1"/>
  <c r="R75" i="547"/>
  <c r="U75" i="547" s="1"/>
  <c r="Q86" i="547"/>
  <c r="T86" i="547" s="1"/>
  <c r="Q90" i="547"/>
  <c r="T90" i="547" s="1"/>
  <c r="W90" i="547" s="1"/>
  <c r="Q94" i="547"/>
  <c r="T94" i="547" s="1"/>
  <c r="Q98" i="547"/>
  <c r="T98" i="547" s="1"/>
  <c r="W98" i="547" s="1"/>
  <c r="Q102" i="547"/>
  <c r="T102" i="547" s="1"/>
  <c r="Q106" i="547"/>
  <c r="T106" i="547" s="1"/>
  <c r="W106" i="547" s="1"/>
  <c r="Q110" i="547"/>
  <c r="T110" i="547" s="1"/>
  <c r="Q114" i="547"/>
  <c r="T114" i="547" s="1"/>
  <c r="W114" i="547" s="1"/>
  <c r="Q118" i="547"/>
  <c r="T118" i="547" s="1"/>
  <c r="Q122" i="547"/>
  <c r="T122" i="547" s="1"/>
  <c r="W122" i="547" s="1"/>
  <c r="Q126" i="547"/>
  <c r="T126" i="547" s="1"/>
  <c r="Q130" i="547"/>
  <c r="T130" i="547" s="1"/>
  <c r="W130" i="547" s="1"/>
  <c r="Q134" i="547"/>
  <c r="T134" i="547" s="1"/>
  <c r="Q138" i="547"/>
  <c r="T138" i="547" s="1"/>
  <c r="W138" i="547" s="1"/>
  <c r="Q142" i="547"/>
  <c r="T142" i="547" s="1"/>
  <c r="Q146" i="547"/>
  <c r="T146" i="547" s="1"/>
  <c r="W146" i="547" s="1"/>
  <c r="N20" i="548"/>
  <c r="O20" i="548" s="1"/>
  <c r="AB20" i="548"/>
  <c r="L20" i="548"/>
  <c r="M20" i="548" s="1"/>
  <c r="R81" i="547"/>
  <c r="U81" i="547" s="1"/>
  <c r="R84" i="547"/>
  <c r="U84" i="547" s="1"/>
  <c r="Q23" i="547"/>
  <c r="T23" i="547" s="1"/>
  <c r="W23" i="547" s="1"/>
  <c r="X23" i="547" s="1"/>
  <c r="Q27" i="547"/>
  <c r="T27" i="547" s="1"/>
  <c r="W27" i="547" s="1"/>
  <c r="Q31" i="547"/>
  <c r="T31" i="547" s="1"/>
  <c r="W31" i="547" s="1"/>
  <c r="X31" i="547" s="1"/>
  <c r="Q35" i="547"/>
  <c r="T35" i="547" s="1"/>
  <c r="W35" i="547" s="1"/>
  <c r="Q39" i="547"/>
  <c r="T39" i="547" s="1"/>
  <c r="W39" i="547" s="1"/>
  <c r="X39" i="547" s="1"/>
  <c r="Q43" i="547"/>
  <c r="T43" i="547" s="1"/>
  <c r="W43" i="547" s="1"/>
  <c r="Q47" i="547"/>
  <c r="T47" i="547" s="1"/>
  <c r="W47" i="547" s="1"/>
  <c r="X47" i="547" s="1"/>
  <c r="R50" i="547"/>
  <c r="U50" i="547" s="1"/>
  <c r="Q51" i="547"/>
  <c r="T51" i="547" s="1"/>
  <c r="W51" i="547" s="1"/>
  <c r="X51" i="547" s="1"/>
  <c r="R54" i="547"/>
  <c r="U54" i="547" s="1"/>
  <c r="Q55" i="547"/>
  <c r="T55" i="547" s="1"/>
  <c r="W55" i="547" s="1"/>
  <c r="X55" i="547" s="1"/>
  <c r="Q59" i="547"/>
  <c r="T59" i="547" s="1"/>
  <c r="W59" i="547" s="1"/>
  <c r="X59" i="547" s="1"/>
  <c r="Q63" i="547"/>
  <c r="T63" i="547" s="1"/>
  <c r="W63" i="547" s="1"/>
  <c r="X63" i="547" s="1"/>
  <c r="Q67" i="547"/>
  <c r="T67" i="547" s="1"/>
  <c r="W67" i="547" s="1"/>
  <c r="R74" i="547"/>
  <c r="U74" i="547" s="1"/>
  <c r="R79" i="547"/>
  <c r="U79" i="547" s="1"/>
  <c r="R83" i="547"/>
  <c r="U83" i="547" s="1"/>
  <c r="Q89" i="547"/>
  <c r="T89" i="547" s="1"/>
  <c r="W89" i="547" s="1"/>
  <c r="Q93" i="547"/>
  <c r="T93" i="547" s="1"/>
  <c r="Q97" i="547"/>
  <c r="T97" i="547" s="1"/>
  <c r="W97" i="547" s="1"/>
  <c r="Q101" i="547"/>
  <c r="T101" i="547" s="1"/>
  <c r="Q105" i="547"/>
  <c r="T105" i="547" s="1"/>
  <c r="W105" i="547" s="1"/>
  <c r="Q109" i="547"/>
  <c r="T109" i="547" s="1"/>
  <c r="Q113" i="547"/>
  <c r="T113" i="547" s="1"/>
  <c r="W113" i="547" s="1"/>
  <c r="Q117" i="547"/>
  <c r="T117" i="547" s="1"/>
  <c r="Q121" i="547"/>
  <c r="T121" i="547" s="1"/>
  <c r="W121" i="547" s="1"/>
  <c r="Q125" i="547"/>
  <c r="T125" i="547" s="1"/>
  <c r="Q129" i="547"/>
  <c r="T129" i="547" s="1"/>
  <c r="W129" i="547" s="1"/>
  <c r="Q133" i="547"/>
  <c r="T133" i="547" s="1"/>
  <c r="Q137" i="547"/>
  <c r="T137" i="547" s="1"/>
  <c r="W137" i="547" s="1"/>
  <c r="Q141" i="547"/>
  <c r="T141" i="547" s="1"/>
  <c r="Q145" i="547"/>
  <c r="T145" i="547" s="1"/>
  <c r="W145" i="547" s="1"/>
  <c r="Q149" i="547"/>
  <c r="T149" i="547" s="1"/>
  <c r="J165" i="547"/>
  <c r="Z85" i="547"/>
  <c r="M21" i="548"/>
  <c r="Q82" i="547"/>
  <c r="T82" i="547" s="1"/>
  <c r="Q81" i="547"/>
  <c r="T81" i="547" s="1"/>
  <c r="R71" i="547"/>
  <c r="U71" i="547" s="1"/>
  <c r="Q72" i="547"/>
  <c r="T72" i="547" s="1"/>
  <c r="W72" i="547" s="1"/>
  <c r="Q77" i="547"/>
  <c r="T77" i="547" s="1"/>
  <c r="R78" i="547"/>
  <c r="U78" i="547" s="1"/>
  <c r="R82" i="547"/>
  <c r="U82" i="547" s="1"/>
  <c r="Q85" i="547"/>
  <c r="T85" i="547" s="1"/>
  <c r="Q88" i="547"/>
  <c r="T88" i="547" s="1"/>
  <c r="Q92" i="547"/>
  <c r="T92" i="547" s="1"/>
  <c r="W92" i="547" s="1"/>
  <c r="Q96" i="547"/>
  <c r="T96" i="547" s="1"/>
  <c r="Q100" i="547"/>
  <c r="T100" i="547" s="1"/>
  <c r="W100" i="547" s="1"/>
  <c r="Q104" i="547"/>
  <c r="T104" i="547" s="1"/>
  <c r="Q108" i="547"/>
  <c r="T108" i="547" s="1"/>
  <c r="W108" i="547" s="1"/>
  <c r="Q112" i="547"/>
  <c r="T112" i="547" s="1"/>
  <c r="Q116" i="547"/>
  <c r="T116" i="547" s="1"/>
  <c r="W116" i="547" s="1"/>
  <c r="Q120" i="547"/>
  <c r="T120" i="547" s="1"/>
  <c r="Q124" i="547"/>
  <c r="T124" i="547" s="1"/>
  <c r="W124" i="547" s="1"/>
  <c r="Q128" i="547"/>
  <c r="T128" i="547" s="1"/>
  <c r="Q132" i="547"/>
  <c r="T132" i="547" s="1"/>
  <c r="W132" i="547" s="1"/>
  <c r="Q136" i="547"/>
  <c r="T136" i="547" s="1"/>
  <c r="Q140" i="547"/>
  <c r="T140" i="547" s="1"/>
  <c r="W140" i="547" s="1"/>
  <c r="Q144" i="547"/>
  <c r="T144" i="547" s="1"/>
  <c r="Q148" i="547"/>
  <c r="T148" i="547" s="1"/>
  <c r="AA22" i="548"/>
  <c r="R76" i="547"/>
  <c r="U76" i="547" s="1"/>
  <c r="R80" i="547"/>
  <c r="U80" i="547" s="1"/>
  <c r="R85" i="547"/>
  <c r="U85" i="547" s="1"/>
  <c r="R86" i="547"/>
  <c r="U86" i="547" s="1"/>
  <c r="R87" i="547"/>
  <c r="U87" i="547" s="1"/>
  <c r="R88" i="547"/>
  <c r="U88" i="547" s="1"/>
  <c r="R89" i="547"/>
  <c r="U89" i="547" s="1"/>
  <c r="R90" i="547"/>
  <c r="U90" i="547" s="1"/>
  <c r="R91" i="547"/>
  <c r="U91" i="547" s="1"/>
  <c r="R92" i="547"/>
  <c r="U92" i="547" s="1"/>
  <c r="R93" i="547"/>
  <c r="U93" i="547" s="1"/>
  <c r="R94" i="547"/>
  <c r="U94" i="547" s="1"/>
  <c r="R95" i="547"/>
  <c r="U95" i="547" s="1"/>
  <c r="R96" i="547"/>
  <c r="U96" i="547" s="1"/>
  <c r="R97" i="547"/>
  <c r="U97" i="547" s="1"/>
  <c r="R98" i="547"/>
  <c r="U98" i="547" s="1"/>
  <c r="R99" i="547"/>
  <c r="U99" i="547" s="1"/>
  <c r="R100" i="547"/>
  <c r="U100" i="547" s="1"/>
  <c r="R101" i="547"/>
  <c r="U101" i="547" s="1"/>
  <c r="R102" i="547"/>
  <c r="U102" i="547" s="1"/>
  <c r="R103" i="547"/>
  <c r="U103" i="547" s="1"/>
  <c r="R104" i="547"/>
  <c r="U104" i="547" s="1"/>
  <c r="R105" i="547"/>
  <c r="U105" i="547" s="1"/>
  <c r="R106" i="547"/>
  <c r="U106" i="547" s="1"/>
  <c r="R107" i="547"/>
  <c r="U107" i="547" s="1"/>
  <c r="R108" i="547"/>
  <c r="U108" i="547" s="1"/>
  <c r="R109" i="547"/>
  <c r="U109" i="547" s="1"/>
  <c r="R110" i="547"/>
  <c r="U110" i="547" s="1"/>
  <c r="R111" i="547"/>
  <c r="U111" i="547" s="1"/>
  <c r="R112" i="547"/>
  <c r="U112" i="547" s="1"/>
  <c r="R113" i="547"/>
  <c r="U113" i="547" s="1"/>
  <c r="R114" i="547"/>
  <c r="U114" i="547" s="1"/>
  <c r="R115" i="547"/>
  <c r="U115" i="547" s="1"/>
  <c r="R116" i="547"/>
  <c r="U116" i="547" s="1"/>
  <c r="R117" i="547"/>
  <c r="U117" i="547" s="1"/>
  <c r="R118" i="547"/>
  <c r="U118" i="547" s="1"/>
  <c r="R119" i="547"/>
  <c r="U119" i="547" s="1"/>
  <c r="R120" i="547"/>
  <c r="U120" i="547" s="1"/>
  <c r="R121" i="547"/>
  <c r="U121" i="547" s="1"/>
  <c r="R122" i="547"/>
  <c r="U122" i="547" s="1"/>
  <c r="R123" i="547"/>
  <c r="U123" i="547" s="1"/>
  <c r="R124" i="547"/>
  <c r="U124" i="547" s="1"/>
  <c r="R125" i="547"/>
  <c r="U125" i="547" s="1"/>
  <c r="R126" i="547"/>
  <c r="U126" i="547" s="1"/>
  <c r="R127" i="547"/>
  <c r="U127" i="547" s="1"/>
  <c r="R128" i="547"/>
  <c r="U128" i="547" s="1"/>
  <c r="R129" i="547"/>
  <c r="U129" i="547" s="1"/>
  <c r="R130" i="547"/>
  <c r="U130" i="547" s="1"/>
  <c r="R131" i="547"/>
  <c r="U131" i="547" s="1"/>
  <c r="R132" i="547"/>
  <c r="U132" i="547" s="1"/>
  <c r="R133" i="547"/>
  <c r="U133" i="547" s="1"/>
  <c r="R134" i="547"/>
  <c r="U134" i="547" s="1"/>
  <c r="R135" i="547"/>
  <c r="U135" i="547" s="1"/>
  <c r="R136" i="547"/>
  <c r="U136" i="547" s="1"/>
  <c r="R137" i="547"/>
  <c r="U137" i="547" s="1"/>
  <c r="R138" i="547"/>
  <c r="U138" i="547" s="1"/>
  <c r="R139" i="547"/>
  <c r="U139" i="547" s="1"/>
  <c r="R140" i="547"/>
  <c r="U140" i="547" s="1"/>
  <c r="R141" i="547"/>
  <c r="U141" i="547" s="1"/>
  <c r="R142" i="547"/>
  <c r="U142" i="547" s="1"/>
  <c r="R143" i="547"/>
  <c r="U143" i="547" s="1"/>
  <c r="R144" i="547"/>
  <c r="U144" i="547" s="1"/>
  <c r="R145" i="547"/>
  <c r="U145" i="547" s="1"/>
  <c r="R146" i="547"/>
  <c r="U146" i="547" s="1"/>
  <c r="R147" i="547"/>
  <c r="U147" i="547" s="1"/>
  <c r="R148" i="547"/>
  <c r="U148" i="547" s="1"/>
  <c r="R149" i="547"/>
  <c r="U149" i="547" s="1"/>
  <c r="R59" i="548"/>
  <c r="U59" i="548" s="1"/>
  <c r="R55" i="548"/>
  <c r="U55" i="548" s="1"/>
  <c r="R66" i="548"/>
  <c r="U66" i="548" s="1"/>
  <c r="R62" i="548"/>
  <c r="U62" i="548" s="1"/>
  <c r="R58" i="548"/>
  <c r="U58" i="548" s="1"/>
  <c r="R54" i="548"/>
  <c r="U54" i="548" s="1"/>
  <c r="R50" i="548"/>
  <c r="U50" i="548" s="1"/>
  <c r="R81" i="548"/>
  <c r="U81" i="548" s="1"/>
  <c r="R77" i="548"/>
  <c r="U77" i="548" s="1"/>
  <c r="R89" i="548"/>
  <c r="U89" i="548" s="1"/>
  <c r="R88" i="548"/>
  <c r="U88" i="548" s="1"/>
  <c r="R87" i="548"/>
  <c r="U87" i="548" s="1"/>
  <c r="R86" i="548"/>
  <c r="U86" i="548" s="1"/>
  <c r="R85" i="548"/>
  <c r="U85" i="548" s="1"/>
  <c r="R84" i="548"/>
  <c r="U84" i="548" s="1"/>
  <c r="R80" i="548"/>
  <c r="U80" i="548" s="1"/>
  <c r="R76" i="548"/>
  <c r="U76" i="548" s="1"/>
  <c r="R22" i="548"/>
  <c r="U22" i="548" s="1"/>
  <c r="Q23" i="548"/>
  <c r="T23" i="548" s="1"/>
  <c r="W23" i="548" s="1"/>
  <c r="R26" i="548"/>
  <c r="U26" i="548" s="1"/>
  <c r="Q27" i="548"/>
  <c r="T27" i="548" s="1"/>
  <c r="W27" i="548" s="1"/>
  <c r="R30" i="548"/>
  <c r="U30" i="548" s="1"/>
  <c r="Q31" i="548"/>
  <c r="T31" i="548" s="1"/>
  <c r="W31" i="548" s="1"/>
  <c r="R34" i="548"/>
  <c r="U34" i="548" s="1"/>
  <c r="Q35" i="548"/>
  <c r="T35" i="548" s="1"/>
  <c r="Q87" i="548"/>
  <c r="T87" i="548" s="1"/>
  <c r="W87" i="548" s="1"/>
  <c r="Q91" i="548"/>
  <c r="T91" i="548" s="1"/>
  <c r="Q95" i="548"/>
  <c r="T95" i="548" s="1"/>
  <c r="Q99" i="548"/>
  <c r="T99" i="548" s="1"/>
  <c r="Q103" i="548"/>
  <c r="T103" i="548" s="1"/>
  <c r="Q107" i="548"/>
  <c r="T107" i="548" s="1"/>
  <c r="R77" i="547"/>
  <c r="U77" i="547" s="1"/>
  <c r="Q78" i="547"/>
  <c r="T78" i="547" s="1"/>
  <c r="W78" i="547" s="1"/>
  <c r="Q114" i="548"/>
  <c r="T114" i="548" s="1"/>
  <c r="Q113" i="548"/>
  <c r="T113" i="548" s="1"/>
  <c r="W113" i="548" s="1"/>
  <c r="Q112" i="548"/>
  <c r="T112" i="548" s="1"/>
  <c r="Q111" i="548"/>
  <c r="T111" i="548" s="1"/>
  <c r="W111" i="548" s="1"/>
  <c r="Q60" i="548"/>
  <c r="T60" i="548" s="1"/>
  <c r="Q56" i="548"/>
  <c r="T56" i="548" s="1"/>
  <c r="Q52" i="548"/>
  <c r="T52" i="548" s="1"/>
  <c r="Q67" i="548"/>
  <c r="T67" i="548" s="1"/>
  <c r="W67" i="548" s="1"/>
  <c r="Q59" i="548"/>
  <c r="T59" i="548" s="1"/>
  <c r="Q55" i="548"/>
  <c r="T55" i="548" s="1"/>
  <c r="W55" i="548" s="1"/>
  <c r="Q51" i="548"/>
  <c r="T51" i="548" s="1"/>
  <c r="Q82" i="548"/>
  <c r="T82" i="548" s="1"/>
  <c r="W82" i="548" s="1"/>
  <c r="Q78" i="548"/>
  <c r="T78" i="548" s="1"/>
  <c r="Q74" i="548"/>
  <c r="T74" i="548" s="1"/>
  <c r="Q81" i="548"/>
  <c r="T81" i="548" s="1"/>
  <c r="W81" i="548" s="1"/>
  <c r="Q77" i="548"/>
  <c r="T77" i="548" s="1"/>
  <c r="W77" i="548" s="1"/>
  <c r="Q20" i="548"/>
  <c r="T20" i="548" s="1"/>
  <c r="W20" i="548" s="1"/>
  <c r="X20" i="548" s="1"/>
  <c r="AC20" i="548" s="1"/>
  <c r="O21" i="548"/>
  <c r="R23" i="548"/>
  <c r="U23" i="548" s="1"/>
  <c r="Q24" i="548"/>
  <c r="T24" i="548" s="1"/>
  <c r="W24" i="548" s="1"/>
  <c r="X24" i="548" s="1"/>
  <c r="R27" i="548"/>
  <c r="U27" i="548" s="1"/>
  <c r="Q28" i="548"/>
  <c r="T28" i="548" s="1"/>
  <c r="W28" i="548" s="1"/>
  <c r="X28" i="548" s="1"/>
  <c r="R31" i="548"/>
  <c r="U31" i="548" s="1"/>
  <c r="Q32" i="548"/>
  <c r="T32" i="548" s="1"/>
  <c r="W32" i="548" s="1"/>
  <c r="X32" i="548" s="1"/>
  <c r="R35" i="548"/>
  <c r="U35" i="548" s="1"/>
  <c r="Q36" i="548"/>
  <c r="T36" i="548" s="1"/>
  <c r="W36" i="548" s="1"/>
  <c r="X36" i="548" s="1"/>
  <c r="Q38" i="548"/>
  <c r="T38" i="548" s="1"/>
  <c r="R39" i="548"/>
  <c r="U39" i="548" s="1"/>
  <c r="R43" i="548"/>
  <c r="U43" i="548" s="1"/>
  <c r="R47" i="548"/>
  <c r="U47" i="548" s="1"/>
  <c r="R51" i="548"/>
  <c r="U51" i="548" s="1"/>
  <c r="R63" i="548"/>
  <c r="U63" i="548" s="1"/>
  <c r="R67" i="548"/>
  <c r="U67" i="548" s="1"/>
  <c r="R71" i="548"/>
  <c r="U71" i="548" s="1"/>
  <c r="R75" i="548"/>
  <c r="U75" i="548" s="1"/>
  <c r="R79" i="548"/>
  <c r="U79" i="548" s="1"/>
  <c r="R83" i="548"/>
  <c r="U83" i="548" s="1"/>
  <c r="Q86" i="548"/>
  <c r="T86" i="548" s="1"/>
  <c r="Q90" i="548"/>
  <c r="T90" i="548" s="1"/>
  <c r="Q94" i="548"/>
  <c r="T94" i="548" s="1"/>
  <c r="W94" i="548" s="1"/>
  <c r="Q98" i="548"/>
  <c r="T98" i="548" s="1"/>
  <c r="Q102" i="548"/>
  <c r="T102" i="548" s="1"/>
  <c r="Q106" i="548"/>
  <c r="T106" i="548" s="1"/>
  <c r="Q110" i="548"/>
  <c r="T110" i="548" s="1"/>
  <c r="Q79" i="547"/>
  <c r="T79" i="547" s="1"/>
  <c r="W79" i="547" s="1"/>
  <c r="Q83" i="547"/>
  <c r="T83" i="547" s="1"/>
  <c r="Q21" i="548"/>
  <c r="T21" i="548" s="1"/>
  <c r="W21" i="548" s="1"/>
  <c r="X21" i="548" s="1"/>
  <c r="AC21" i="548" s="1"/>
  <c r="Q25" i="548"/>
  <c r="T25" i="548" s="1"/>
  <c r="W25" i="548" s="1"/>
  <c r="X25" i="548" s="1"/>
  <c r="Q29" i="548"/>
  <c r="T29" i="548" s="1"/>
  <c r="W29" i="548" s="1"/>
  <c r="X29" i="548" s="1"/>
  <c r="Q33" i="548"/>
  <c r="T33" i="548" s="1"/>
  <c r="W33" i="548" s="1"/>
  <c r="X33" i="548" s="1"/>
  <c r="Q37" i="548"/>
  <c r="T37" i="548" s="1"/>
  <c r="R38" i="548"/>
  <c r="U38" i="548" s="1"/>
  <c r="R42" i="548"/>
  <c r="U42" i="548" s="1"/>
  <c r="R46" i="548"/>
  <c r="U46" i="548" s="1"/>
  <c r="R70" i="548"/>
  <c r="U70" i="548" s="1"/>
  <c r="R74" i="548"/>
  <c r="U74" i="548" s="1"/>
  <c r="R78" i="548"/>
  <c r="U78" i="548" s="1"/>
  <c r="R82" i="548"/>
  <c r="U82" i="548" s="1"/>
  <c r="Q85" i="548"/>
  <c r="T85" i="548" s="1"/>
  <c r="W85" i="548" s="1"/>
  <c r="Q89" i="548"/>
  <c r="T89" i="548" s="1"/>
  <c r="W89" i="548" s="1"/>
  <c r="Q93" i="548"/>
  <c r="T93" i="548" s="1"/>
  <c r="Q97" i="548"/>
  <c r="T97" i="548" s="1"/>
  <c r="Q101" i="548"/>
  <c r="T101" i="548" s="1"/>
  <c r="Q105" i="548"/>
  <c r="T105" i="548" s="1"/>
  <c r="Q109" i="548"/>
  <c r="T109" i="548" s="1"/>
  <c r="R37" i="548"/>
  <c r="U37" i="548" s="1"/>
  <c r="Q40" i="548"/>
  <c r="T40" i="548" s="1"/>
  <c r="Q44" i="548"/>
  <c r="T44" i="548" s="1"/>
  <c r="Q48" i="548"/>
  <c r="T48" i="548" s="1"/>
  <c r="Q64" i="548"/>
  <c r="T64" i="548" s="1"/>
  <c r="W64" i="548" s="1"/>
  <c r="Q68" i="548"/>
  <c r="T68" i="548" s="1"/>
  <c r="Q72" i="548"/>
  <c r="T72" i="548" s="1"/>
  <c r="Q76" i="548"/>
  <c r="T76" i="548" s="1"/>
  <c r="W76" i="548" s="1"/>
  <c r="Q80" i="548"/>
  <c r="T80" i="548" s="1"/>
  <c r="W80" i="548" s="1"/>
  <c r="Q84" i="548"/>
  <c r="T84" i="548" s="1"/>
  <c r="W84" i="548" s="1"/>
  <c r="Q88" i="548"/>
  <c r="T88" i="548" s="1"/>
  <c r="Q92" i="548"/>
  <c r="T92" i="548" s="1"/>
  <c r="Q96" i="548"/>
  <c r="T96" i="548" s="1"/>
  <c r="Q100" i="548"/>
  <c r="T100" i="548" s="1"/>
  <c r="Q104" i="548"/>
  <c r="T104" i="548" s="1"/>
  <c r="Q108" i="548"/>
  <c r="T108" i="548" s="1"/>
  <c r="R40" i="548"/>
  <c r="U40" i="548" s="1"/>
  <c r="Q41" i="548"/>
  <c r="T41" i="548" s="1"/>
  <c r="R44" i="548"/>
  <c r="U44" i="548" s="1"/>
  <c r="Q45" i="548"/>
  <c r="T45" i="548" s="1"/>
  <c r="R48" i="548"/>
  <c r="U48" i="548" s="1"/>
  <c r="Q49" i="548"/>
  <c r="T49" i="548" s="1"/>
  <c r="R52" i="548"/>
  <c r="U52" i="548" s="1"/>
  <c r="Q53" i="548"/>
  <c r="T53" i="548" s="1"/>
  <c r="R56" i="548"/>
  <c r="U56" i="548" s="1"/>
  <c r="Q57" i="548"/>
  <c r="T57" i="548" s="1"/>
  <c r="R60" i="548"/>
  <c r="U60" i="548" s="1"/>
  <c r="Q61" i="548"/>
  <c r="T61" i="548" s="1"/>
  <c r="R64" i="548"/>
  <c r="U64" i="548" s="1"/>
  <c r="Q65" i="548"/>
  <c r="T65" i="548" s="1"/>
  <c r="R68" i="548"/>
  <c r="U68" i="548" s="1"/>
  <c r="Q69" i="548"/>
  <c r="T69" i="548" s="1"/>
  <c r="R72" i="548"/>
  <c r="U72" i="548" s="1"/>
  <c r="Q73" i="548"/>
  <c r="T73" i="548" s="1"/>
  <c r="R90" i="548"/>
  <c r="U90" i="548" s="1"/>
  <c r="R91" i="548"/>
  <c r="U91" i="548" s="1"/>
  <c r="R92" i="548"/>
  <c r="U92" i="548" s="1"/>
  <c r="R93" i="548"/>
  <c r="U93" i="548" s="1"/>
  <c r="R94" i="548"/>
  <c r="U94" i="548" s="1"/>
  <c r="R95" i="548"/>
  <c r="U95" i="548" s="1"/>
  <c r="R96" i="548"/>
  <c r="U96" i="548" s="1"/>
  <c r="R97" i="548"/>
  <c r="U97" i="548" s="1"/>
  <c r="R98" i="548"/>
  <c r="U98" i="548" s="1"/>
  <c r="R99" i="548"/>
  <c r="U99" i="548" s="1"/>
  <c r="R100" i="548"/>
  <c r="U100" i="548" s="1"/>
  <c r="R101" i="548"/>
  <c r="U101" i="548" s="1"/>
  <c r="R102" i="548"/>
  <c r="U102" i="548" s="1"/>
  <c r="R103" i="548"/>
  <c r="U103" i="548" s="1"/>
  <c r="R104" i="548"/>
  <c r="U104" i="548" s="1"/>
  <c r="R105" i="548"/>
  <c r="U105" i="548" s="1"/>
  <c r="R106" i="548"/>
  <c r="U106" i="548" s="1"/>
  <c r="R107" i="548"/>
  <c r="U107" i="548" s="1"/>
  <c r="R108" i="548"/>
  <c r="U108" i="548" s="1"/>
  <c r="R109" i="548"/>
  <c r="U109" i="548" s="1"/>
  <c r="R110" i="548"/>
  <c r="U110" i="548" s="1"/>
  <c r="R111" i="548"/>
  <c r="U111" i="548" s="1"/>
  <c r="R112" i="548"/>
  <c r="U112" i="548" s="1"/>
  <c r="R113" i="548"/>
  <c r="U113" i="548" s="1"/>
  <c r="Q119" i="548"/>
  <c r="T119" i="548" s="1"/>
  <c r="W119" i="548" s="1"/>
  <c r="Q123" i="548"/>
  <c r="T123" i="548" s="1"/>
  <c r="Q127" i="548"/>
  <c r="T127" i="548" s="1"/>
  <c r="W127" i="548" s="1"/>
  <c r="Q131" i="548"/>
  <c r="T131" i="548" s="1"/>
  <c r="Q135" i="548"/>
  <c r="T135" i="548" s="1"/>
  <c r="W135" i="548" s="1"/>
  <c r="Q139" i="548"/>
  <c r="T139" i="548" s="1"/>
  <c r="Q143" i="548"/>
  <c r="T143" i="548" s="1"/>
  <c r="W143" i="548" s="1"/>
  <c r="Q147" i="548"/>
  <c r="T147" i="548" s="1"/>
  <c r="N20" i="549"/>
  <c r="AB20" i="549"/>
  <c r="L20" i="549"/>
  <c r="M20" i="549" s="1"/>
  <c r="R41" i="548"/>
  <c r="U41" i="548" s="1"/>
  <c r="Q42" i="548"/>
  <c r="T42" i="548" s="1"/>
  <c r="R45" i="548"/>
  <c r="U45" i="548" s="1"/>
  <c r="Q46" i="548"/>
  <c r="T46" i="548" s="1"/>
  <c r="W46" i="548" s="1"/>
  <c r="R49" i="548"/>
  <c r="U49" i="548" s="1"/>
  <c r="Q50" i="548"/>
  <c r="T50" i="548" s="1"/>
  <c r="R53" i="548"/>
  <c r="U53" i="548" s="1"/>
  <c r="Q54" i="548"/>
  <c r="T54" i="548" s="1"/>
  <c r="W54" i="548" s="1"/>
  <c r="R57" i="548"/>
  <c r="U57" i="548" s="1"/>
  <c r="Q58" i="548"/>
  <c r="T58" i="548" s="1"/>
  <c r="W58" i="548" s="1"/>
  <c r="R61" i="548"/>
  <c r="U61" i="548" s="1"/>
  <c r="Q62" i="548"/>
  <c r="T62" i="548" s="1"/>
  <c r="W62" i="548" s="1"/>
  <c r="R65" i="548"/>
  <c r="U65" i="548" s="1"/>
  <c r="Q66" i="548"/>
  <c r="T66" i="548" s="1"/>
  <c r="R69" i="548"/>
  <c r="U69" i="548" s="1"/>
  <c r="Q70" i="548"/>
  <c r="T70" i="548" s="1"/>
  <c r="W70" i="548" s="1"/>
  <c r="R73" i="548"/>
  <c r="U73" i="548" s="1"/>
  <c r="Q118" i="548"/>
  <c r="T118" i="548" s="1"/>
  <c r="W118" i="548" s="1"/>
  <c r="Q122" i="548"/>
  <c r="T122" i="548" s="1"/>
  <c r="Q126" i="548"/>
  <c r="T126" i="548" s="1"/>
  <c r="W126" i="548" s="1"/>
  <c r="Q130" i="548"/>
  <c r="T130" i="548" s="1"/>
  <c r="Q134" i="548"/>
  <c r="T134" i="548" s="1"/>
  <c r="W134" i="548" s="1"/>
  <c r="Q138" i="548"/>
  <c r="T138" i="548" s="1"/>
  <c r="Q142" i="548"/>
  <c r="T142" i="548" s="1"/>
  <c r="W142" i="548" s="1"/>
  <c r="Q146" i="548"/>
  <c r="T146" i="548" s="1"/>
  <c r="AA23" i="549"/>
  <c r="W33" i="549"/>
  <c r="X33" i="549" s="1"/>
  <c r="W37" i="549"/>
  <c r="W41" i="549"/>
  <c r="X41" i="549" s="1"/>
  <c r="W45" i="549"/>
  <c r="Q39" i="548"/>
  <c r="T39" i="548" s="1"/>
  <c r="Q43" i="548"/>
  <c r="T43" i="548" s="1"/>
  <c r="Q47" i="548"/>
  <c r="T47" i="548" s="1"/>
  <c r="W47" i="548" s="1"/>
  <c r="Q63" i="548"/>
  <c r="T63" i="548" s="1"/>
  <c r="Q71" i="548"/>
  <c r="T71" i="548" s="1"/>
  <c r="W71" i="548" s="1"/>
  <c r="Q75" i="548"/>
  <c r="T75" i="548" s="1"/>
  <c r="Q79" i="548"/>
  <c r="T79" i="548" s="1"/>
  <c r="W79" i="548" s="1"/>
  <c r="Q83" i="548"/>
  <c r="T83" i="548" s="1"/>
  <c r="R114" i="548"/>
  <c r="U114" i="548" s="1"/>
  <c r="Q115" i="548"/>
  <c r="T115" i="548" s="1"/>
  <c r="Q117" i="548"/>
  <c r="T117" i="548" s="1"/>
  <c r="Q121" i="548"/>
  <c r="T121" i="548" s="1"/>
  <c r="W121" i="548" s="1"/>
  <c r="Q125" i="548"/>
  <c r="T125" i="548" s="1"/>
  <c r="Q129" i="548"/>
  <c r="T129" i="548" s="1"/>
  <c r="W129" i="548" s="1"/>
  <c r="Q133" i="548"/>
  <c r="T133" i="548" s="1"/>
  <c r="Q137" i="548"/>
  <c r="T137" i="548" s="1"/>
  <c r="W137" i="548" s="1"/>
  <c r="Q141" i="548"/>
  <c r="T141" i="548" s="1"/>
  <c r="Q145" i="548"/>
  <c r="T145" i="548" s="1"/>
  <c r="W145" i="548" s="1"/>
  <c r="Q149" i="548"/>
  <c r="T149" i="548" s="1"/>
  <c r="X65" i="549"/>
  <c r="AA22" i="549"/>
  <c r="X37" i="549"/>
  <c r="X45" i="549"/>
  <c r="Q116" i="548"/>
  <c r="T116" i="548" s="1"/>
  <c r="Q120" i="548"/>
  <c r="T120" i="548" s="1"/>
  <c r="Q124" i="548"/>
  <c r="T124" i="548" s="1"/>
  <c r="W124" i="548" s="1"/>
  <c r="Q128" i="548"/>
  <c r="T128" i="548" s="1"/>
  <c r="Q132" i="548"/>
  <c r="T132" i="548" s="1"/>
  <c r="W132" i="548" s="1"/>
  <c r="Q136" i="548"/>
  <c r="T136" i="548" s="1"/>
  <c r="Q140" i="548"/>
  <c r="T140" i="548" s="1"/>
  <c r="W140" i="548" s="1"/>
  <c r="Q144" i="548"/>
  <c r="T144" i="548" s="1"/>
  <c r="Q148" i="548"/>
  <c r="T148" i="548" s="1"/>
  <c r="W148" i="548" s="1"/>
  <c r="AB21" i="549"/>
  <c r="L21" i="549"/>
  <c r="M21" i="549" s="1"/>
  <c r="N21" i="549"/>
  <c r="X32" i="549"/>
  <c r="X40" i="549"/>
  <c r="X48" i="549"/>
  <c r="R115" i="548"/>
  <c r="U115" i="548" s="1"/>
  <c r="R116" i="548"/>
  <c r="U116" i="548" s="1"/>
  <c r="R117" i="548"/>
  <c r="U117" i="548" s="1"/>
  <c r="R118" i="548"/>
  <c r="U118" i="548" s="1"/>
  <c r="R119" i="548"/>
  <c r="U119" i="548" s="1"/>
  <c r="R120" i="548"/>
  <c r="U120" i="548" s="1"/>
  <c r="R121" i="548"/>
  <c r="U121" i="548" s="1"/>
  <c r="R122" i="548"/>
  <c r="U122" i="548" s="1"/>
  <c r="R123" i="548"/>
  <c r="U123" i="548" s="1"/>
  <c r="R124" i="548"/>
  <c r="U124" i="548" s="1"/>
  <c r="R125" i="548"/>
  <c r="U125" i="548" s="1"/>
  <c r="R126" i="548"/>
  <c r="U126" i="548" s="1"/>
  <c r="R127" i="548"/>
  <c r="U127" i="548" s="1"/>
  <c r="R128" i="548"/>
  <c r="U128" i="548" s="1"/>
  <c r="R129" i="548"/>
  <c r="U129" i="548" s="1"/>
  <c r="R130" i="548"/>
  <c r="U130" i="548" s="1"/>
  <c r="R131" i="548"/>
  <c r="U131" i="548" s="1"/>
  <c r="R132" i="548"/>
  <c r="U132" i="548" s="1"/>
  <c r="R133" i="548"/>
  <c r="U133" i="548" s="1"/>
  <c r="R134" i="548"/>
  <c r="U134" i="548" s="1"/>
  <c r="R135" i="548"/>
  <c r="U135" i="548" s="1"/>
  <c r="R136" i="548"/>
  <c r="U136" i="548" s="1"/>
  <c r="R137" i="548"/>
  <c r="U137" i="548" s="1"/>
  <c r="R138" i="548"/>
  <c r="U138" i="548" s="1"/>
  <c r="R139" i="548"/>
  <c r="U139" i="548" s="1"/>
  <c r="R140" i="548"/>
  <c r="U140" i="548" s="1"/>
  <c r="R141" i="548"/>
  <c r="U141" i="548" s="1"/>
  <c r="R142" i="548"/>
  <c r="U142" i="548" s="1"/>
  <c r="R143" i="548"/>
  <c r="U143" i="548" s="1"/>
  <c r="R144" i="548"/>
  <c r="U144" i="548" s="1"/>
  <c r="R145" i="548"/>
  <c r="U145" i="548" s="1"/>
  <c r="R146" i="548"/>
  <c r="U146" i="548" s="1"/>
  <c r="R147" i="548"/>
  <c r="U147" i="548" s="1"/>
  <c r="R148" i="548"/>
  <c r="U148" i="548" s="1"/>
  <c r="R149" i="548"/>
  <c r="U149" i="548" s="1"/>
  <c r="O20" i="549"/>
  <c r="R22" i="549"/>
  <c r="U22" i="549" s="1"/>
  <c r="W22" i="549" s="1"/>
  <c r="Q23" i="549"/>
  <c r="T23" i="549" s="1"/>
  <c r="R26" i="549"/>
  <c r="U26" i="549" s="1"/>
  <c r="Q27" i="549"/>
  <c r="T27" i="549" s="1"/>
  <c r="R30" i="549"/>
  <c r="U30" i="549" s="1"/>
  <c r="W30" i="549" s="1"/>
  <c r="Q31" i="549"/>
  <c r="T31" i="549" s="1"/>
  <c r="R34" i="549"/>
  <c r="U34" i="549" s="1"/>
  <c r="R38" i="549"/>
  <c r="U38" i="549" s="1"/>
  <c r="R42" i="549"/>
  <c r="U42" i="549" s="1"/>
  <c r="W42" i="549" s="1"/>
  <c r="R46" i="549"/>
  <c r="U46" i="549" s="1"/>
  <c r="R50" i="549"/>
  <c r="U50" i="549" s="1"/>
  <c r="Q51" i="549"/>
  <c r="T51" i="549" s="1"/>
  <c r="R54" i="549"/>
  <c r="U54" i="549" s="1"/>
  <c r="Q55" i="549"/>
  <c r="T55" i="549" s="1"/>
  <c r="R58" i="549"/>
  <c r="U58" i="549" s="1"/>
  <c r="Q59" i="549"/>
  <c r="T59" i="549" s="1"/>
  <c r="R62" i="549"/>
  <c r="U62" i="549" s="1"/>
  <c r="Q63" i="549"/>
  <c r="T63" i="549" s="1"/>
  <c r="W63" i="549" s="1"/>
  <c r="R66" i="549"/>
  <c r="U66" i="549" s="1"/>
  <c r="Q70" i="549"/>
  <c r="T70" i="549" s="1"/>
  <c r="Q74" i="549"/>
  <c r="T74" i="549" s="1"/>
  <c r="Q78" i="549"/>
  <c r="T78" i="549" s="1"/>
  <c r="W78" i="549" s="1"/>
  <c r="Q82" i="549"/>
  <c r="T82" i="549" s="1"/>
  <c r="R87" i="549"/>
  <c r="U87" i="549" s="1"/>
  <c r="R91" i="549"/>
  <c r="U91" i="549" s="1"/>
  <c r="R95" i="549"/>
  <c r="U95" i="549" s="1"/>
  <c r="R99" i="549"/>
  <c r="U99" i="549" s="1"/>
  <c r="R103" i="549"/>
  <c r="U103" i="549" s="1"/>
  <c r="Q148" i="549"/>
  <c r="T148" i="549" s="1"/>
  <c r="W148" i="549" s="1"/>
  <c r="Q147" i="549"/>
  <c r="T147" i="549" s="1"/>
  <c r="Q146" i="549"/>
  <c r="T146" i="549" s="1"/>
  <c r="W146" i="549" s="1"/>
  <c r="Q145" i="549"/>
  <c r="T145" i="549" s="1"/>
  <c r="Q144" i="549"/>
  <c r="T144" i="549" s="1"/>
  <c r="W144" i="549" s="1"/>
  <c r="Q143" i="549"/>
  <c r="T143" i="549" s="1"/>
  <c r="Q142" i="549"/>
  <c r="T142" i="549" s="1"/>
  <c r="W142" i="549" s="1"/>
  <c r="Q141" i="549"/>
  <c r="T141" i="549" s="1"/>
  <c r="Q20" i="549"/>
  <c r="T20" i="549" s="1"/>
  <c r="W20" i="549" s="1"/>
  <c r="X20" i="549" s="1"/>
  <c r="AC20" i="549" s="1"/>
  <c r="O21" i="549"/>
  <c r="R23" i="549"/>
  <c r="U23" i="549" s="1"/>
  <c r="Q24" i="549"/>
  <c r="T24" i="549" s="1"/>
  <c r="W24" i="549" s="1"/>
  <c r="X24" i="549" s="1"/>
  <c r="R27" i="549"/>
  <c r="U27" i="549" s="1"/>
  <c r="Q28" i="549"/>
  <c r="T28" i="549" s="1"/>
  <c r="W28" i="549" s="1"/>
  <c r="X28" i="549" s="1"/>
  <c r="R31" i="549"/>
  <c r="U31" i="549" s="1"/>
  <c r="Q32" i="549"/>
  <c r="T32" i="549" s="1"/>
  <c r="W32" i="549" s="1"/>
  <c r="R35" i="549"/>
  <c r="U35" i="549" s="1"/>
  <c r="Q36" i="549"/>
  <c r="T36" i="549" s="1"/>
  <c r="W36" i="549" s="1"/>
  <c r="X36" i="549" s="1"/>
  <c r="R39" i="549"/>
  <c r="U39" i="549" s="1"/>
  <c r="W39" i="549" s="1"/>
  <c r="Q40" i="549"/>
  <c r="T40" i="549" s="1"/>
  <c r="W40" i="549" s="1"/>
  <c r="R43" i="549"/>
  <c r="U43" i="549" s="1"/>
  <c r="Q44" i="549"/>
  <c r="T44" i="549" s="1"/>
  <c r="W44" i="549" s="1"/>
  <c r="X44" i="549" s="1"/>
  <c r="R47" i="549"/>
  <c r="U47" i="549" s="1"/>
  <c r="Q48" i="549"/>
  <c r="T48" i="549" s="1"/>
  <c r="W48" i="549" s="1"/>
  <c r="R51" i="549"/>
  <c r="U51" i="549" s="1"/>
  <c r="Q52" i="549"/>
  <c r="T52" i="549" s="1"/>
  <c r="W52" i="549" s="1"/>
  <c r="X52" i="549" s="1"/>
  <c r="R55" i="549"/>
  <c r="U55" i="549" s="1"/>
  <c r="Q56" i="549"/>
  <c r="T56" i="549" s="1"/>
  <c r="W56" i="549" s="1"/>
  <c r="X56" i="549" s="1"/>
  <c r="R59" i="549"/>
  <c r="U59" i="549" s="1"/>
  <c r="Q60" i="549"/>
  <c r="T60" i="549" s="1"/>
  <c r="R63" i="549"/>
  <c r="U63" i="549" s="1"/>
  <c r="Q64" i="549"/>
  <c r="T64" i="549" s="1"/>
  <c r="R86" i="549"/>
  <c r="U86" i="549" s="1"/>
  <c r="R90" i="549"/>
  <c r="U90" i="549" s="1"/>
  <c r="R94" i="549"/>
  <c r="U94" i="549" s="1"/>
  <c r="R98" i="549"/>
  <c r="U98" i="549" s="1"/>
  <c r="R102" i="549"/>
  <c r="U102" i="549" s="1"/>
  <c r="Q21" i="549"/>
  <c r="T21" i="549" s="1"/>
  <c r="W21" i="549" s="1"/>
  <c r="X21" i="549" s="1"/>
  <c r="AC21" i="549" s="1"/>
  <c r="Q25" i="549"/>
  <c r="T25" i="549" s="1"/>
  <c r="W25" i="549" s="1"/>
  <c r="X25" i="549" s="1"/>
  <c r="Q29" i="549"/>
  <c r="T29" i="549" s="1"/>
  <c r="W29" i="549" s="1"/>
  <c r="X29" i="549" s="1"/>
  <c r="Q49" i="549"/>
  <c r="T49" i="549" s="1"/>
  <c r="W49" i="549" s="1"/>
  <c r="X49" i="549" s="1"/>
  <c r="Q53" i="549"/>
  <c r="T53" i="549" s="1"/>
  <c r="W53" i="549" s="1"/>
  <c r="X53" i="549" s="1"/>
  <c r="Q57" i="549"/>
  <c r="T57" i="549" s="1"/>
  <c r="R60" i="549"/>
  <c r="U60" i="549" s="1"/>
  <c r="Q61" i="549"/>
  <c r="T61" i="549" s="1"/>
  <c r="R64" i="549"/>
  <c r="U64" i="549" s="1"/>
  <c r="Q65" i="549"/>
  <c r="T65" i="549" s="1"/>
  <c r="W65" i="549" s="1"/>
  <c r="Q67" i="549"/>
  <c r="T67" i="549" s="1"/>
  <c r="R69" i="549"/>
  <c r="U69" i="549" s="1"/>
  <c r="R73" i="549"/>
  <c r="U73" i="549" s="1"/>
  <c r="R77" i="549"/>
  <c r="U77" i="549" s="1"/>
  <c r="R81" i="549"/>
  <c r="U81" i="549" s="1"/>
  <c r="R85" i="549"/>
  <c r="U85" i="549" s="1"/>
  <c r="R89" i="549"/>
  <c r="U89" i="549" s="1"/>
  <c r="R93" i="549"/>
  <c r="U93" i="549" s="1"/>
  <c r="R97" i="549"/>
  <c r="U97" i="549" s="1"/>
  <c r="R101" i="549"/>
  <c r="U101" i="549" s="1"/>
  <c r="R57" i="549"/>
  <c r="U57" i="549" s="1"/>
  <c r="Q58" i="549"/>
  <c r="T58" i="549" s="1"/>
  <c r="W58" i="549" s="1"/>
  <c r="R61" i="549"/>
  <c r="U61" i="549" s="1"/>
  <c r="Q62" i="549"/>
  <c r="T62" i="549" s="1"/>
  <c r="W62" i="549" s="1"/>
  <c r="Q66" i="549"/>
  <c r="T66" i="549" s="1"/>
  <c r="W66" i="549" s="1"/>
  <c r="R68" i="549"/>
  <c r="U68" i="549" s="1"/>
  <c r="R72" i="549"/>
  <c r="U72" i="549" s="1"/>
  <c r="R76" i="549"/>
  <c r="U76" i="549" s="1"/>
  <c r="R80" i="549"/>
  <c r="U80" i="549" s="1"/>
  <c r="R84" i="549"/>
  <c r="U84" i="549" s="1"/>
  <c r="R88" i="549"/>
  <c r="U88" i="549" s="1"/>
  <c r="R92" i="549"/>
  <c r="U92" i="549" s="1"/>
  <c r="R96" i="549"/>
  <c r="U96" i="549" s="1"/>
  <c r="R100" i="549"/>
  <c r="U100" i="549" s="1"/>
  <c r="R104" i="549"/>
  <c r="U104" i="549" s="1"/>
  <c r="R70" i="549"/>
  <c r="U70" i="549" s="1"/>
  <c r="Q71" i="549"/>
  <c r="T71" i="549" s="1"/>
  <c r="R74" i="549"/>
  <c r="U74" i="549" s="1"/>
  <c r="Q75" i="549"/>
  <c r="T75" i="549" s="1"/>
  <c r="R78" i="549"/>
  <c r="U78" i="549" s="1"/>
  <c r="Q79" i="549"/>
  <c r="T79" i="549" s="1"/>
  <c r="R82" i="549"/>
  <c r="U82" i="549" s="1"/>
  <c r="Q83" i="549"/>
  <c r="T83" i="549" s="1"/>
  <c r="R105" i="549"/>
  <c r="U105" i="549" s="1"/>
  <c r="Q110" i="549"/>
  <c r="T110" i="549" s="1"/>
  <c r="Q114" i="549"/>
  <c r="T114" i="549" s="1"/>
  <c r="W114" i="549" s="1"/>
  <c r="Q118" i="549"/>
  <c r="T118" i="549" s="1"/>
  <c r="Q122" i="549"/>
  <c r="T122" i="549" s="1"/>
  <c r="Q126" i="549"/>
  <c r="T126" i="549" s="1"/>
  <c r="Q130" i="549"/>
  <c r="T130" i="549" s="1"/>
  <c r="W130" i="549" s="1"/>
  <c r="Q134" i="549"/>
  <c r="T134" i="549" s="1"/>
  <c r="Q138" i="549"/>
  <c r="T138" i="549" s="1"/>
  <c r="R67" i="549"/>
  <c r="U67" i="549" s="1"/>
  <c r="Q68" i="549"/>
  <c r="T68" i="549" s="1"/>
  <c r="W68" i="549" s="1"/>
  <c r="R71" i="549"/>
  <c r="U71" i="549" s="1"/>
  <c r="Q72" i="549"/>
  <c r="T72" i="549" s="1"/>
  <c r="W72" i="549" s="1"/>
  <c r="R75" i="549"/>
  <c r="U75" i="549" s="1"/>
  <c r="Q76" i="549"/>
  <c r="T76" i="549" s="1"/>
  <c r="W76" i="549" s="1"/>
  <c r="R79" i="549"/>
  <c r="U79" i="549" s="1"/>
  <c r="Q80" i="549"/>
  <c r="T80" i="549" s="1"/>
  <c r="R83" i="549"/>
  <c r="U83" i="549" s="1"/>
  <c r="Q84" i="549"/>
  <c r="T84" i="549" s="1"/>
  <c r="W84" i="549" s="1"/>
  <c r="Q85" i="549"/>
  <c r="T85" i="549" s="1"/>
  <c r="W85" i="549" s="1"/>
  <c r="Q86" i="549"/>
  <c r="T86" i="549" s="1"/>
  <c r="W86" i="549" s="1"/>
  <c r="Q87" i="549"/>
  <c r="T87" i="549" s="1"/>
  <c r="W87" i="549" s="1"/>
  <c r="Q88" i="549"/>
  <c r="T88" i="549" s="1"/>
  <c r="W88" i="549" s="1"/>
  <c r="Q89" i="549"/>
  <c r="T89" i="549" s="1"/>
  <c r="Q90" i="549"/>
  <c r="T90" i="549" s="1"/>
  <c r="W90" i="549" s="1"/>
  <c r="Q91" i="549"/>
  <c r="T91" i="549" s="1"/>
  <c r="Q92" i="549"/>
  <c r="T92" i="549" s="1"/>
  <c r="W92" i="549" s="1"/>
  <c r="Q93" i="549"/>
  <c r="T93" i="549" s="1"/>
  <c r="W93" i="549" s="1"/>
  <c r="Q94" i="549"/>
  <c r="T94" i="549" s="1"/>
  <c r="Q95" i="549"/>
  <c r="T95" i="549" s="1"/>
  <c r="W95" i="549" s="1"/>
  <c r="Q96" i="549"/>
  <c r="T96" i="549" s="1"/>
  <c r="W96" i="549" s="1"/>
  <c r="Q97" i="549"/>
  <c r="T97" i="549" s="1"/>
  <c r="Q98" i="549"/>
  <c r="T98" i="549" s="1"/>
  <c r="W98" i="549" s="1"/>
  <c r="Q99" i="549"/>
  <c r="T99" i="549" s="1"/>
  <c r="Q100" i="549"/>
  <c r="T100" i="549" s="1"/>
  <c r="W100" i="549" s="1"/>
  <c r="Q101" i="549"/>
  <c r="T101" i="549" s="1"/>
  <c r="W101" i="549" s="1"/>
  <c r="Q102" i="549"/>
  <c r="T102" i="549" s="1"/>
  <c r="W102" i="549" s="1"/>
  <c r="Q103" i="549"/>
  <c r="T103" i="549" s="1"/>
  <c r="W103" i="549" s="1"/>
  <c r="Q104" i="549"/>
  <c r="T104" i="549" s="1"/>
  <c r="W104" i="549" s="1"/>
  <c r="Q105" i="549"/>
  <c r="T105" i="549" s="1"/>
  <c r="W105" i="549" s="1"/>
  <c r="Q107" i="549"/>
  <c r="T107" i="549" s="1"/>
  <c r="Q109" i="549"/>
  <c r="T109" i="549" s="1"/>
  <c r="Q113" i="549"/>
  <c r="T113" i="549" s="1"/>
  <c r="Q117" i="549"/>
  <c r="T117" i="549" s="1"/>
  <c r="Q121" i="549"/>
  <c r="T121" i="549" s="1"/>
  <c r="Q125" i="549"/>
  <c r="T125" i="549" s="1"/>
  <c r="Q129" i="549"/>
  <c r="T129" i="549" s="1"/>
  <c r="Q133" i="549"/>
  <c r="T133" i="549" s="1"/>
  <c r="Q137" i="549"/>
  <c r="T137" i="549" s="1"/>
  <c r="Q69" i="549"/>
  <c r="T69" i="549" s="1"/>
  <c r="W69" i="549" s="1"/>
  <c r="Q73" i="549"/>
  <c r="T73" i="549" s="1"/>
  <c r="Q77" i="549"/>
  <c r="T77" i="549" s="1"/>
  <c r="W77" i="549" s="1"/>
  <c r="Q81" i="549"/>
  <c r="T81" i="549" s="1"/>
  <c r="Q106" i="549"/>
  <c r="T106" i="549" s="1"/>
  <c r="W106" i="549" s="1"/>
  <c r="Q108" i="549"/>
  <c r="T108" i="549" s="1"/>
  <c r="Q112" i="549"/>
  <c r="T112" i="549" s="1"/>
  <c r="Q116" i="549"/>
  <c r="T116" i="549" s="1"/>
  <c r="Q120" i="549"/>
  <c r="T120" i="549" s="1"/>
  <c r="W120" i="549" s="1"/>
  <c r="Q124" i="549"/>
  <c r="T124" i="549" s="1"/>
  <c r="Q128" i="549"/>
  <c r="T128" i="549" s="1"/>
  <c r="Q132" i="549"/>
  <c r="T132" i="549" s="1"/>
  <c r="Q136" i="549"/>
  <c r="T136" i="549" s="1"/>
  <c r="W136" i="549" s="1"/>
  <c r="R106" i="549"/>
  <c r="U106" i="549" s="1"/>
  <c r="Q111" i="549"/>
  <c r="T111" i="549" s="1"/>
  <c r="Q115" i="549"/>
  <c r="T115" i="549" s="1"/>
  <c r="Q119" i="549"/>
  <c r="T119" i="549" s="1"/>
  <c r="Q123" i="549"/>
  <c r="T123" i="549" s="1"/>
  <c r="Q127" i="549"/>
  <c r="T127" i="549" s="1"/>
  <c r="Q131" i="549"/>
  <c r="T131" i="549" s="1"/>
  <c r="Q135" i="549"/>
  <c r="T135" i="549" s="1"/>
  <c r="Q139" i="549"/>
  <c r="T139" i="549" s="1"/>
  <c r="R107" i="549"/>
  <c r="U107" i="549" s="1"/>
  <c r="R108" i="549"/>
  <c r="U108" i="549" s="1"/>
  <c r="R109" i="549"/>
  <c r="U109" i="549" s="1"/>
  <c r="R110" i="549"/>
  <c r="U110" i="549" s="1"/>
  <c r="R111" i="549"/>
  <c r="U111" i="549" s="1"/>
  <c r="R112" i="549"/>
  <c r="U112" i="549" s="1"/>
  <c r="R113" i="549"/>
  <c r="U113" i="549" s="1"/>
  <c r="R114" i="549"/>
  <c r="U114" i="549" s="1"/>
  <c r="R115" i="549"/>
  <c r="U115" i="549" s="1"/>
  <c r="R116" i="549"/>
  <c r="U116" i="549" s="1"/>
  <c r="R117" i="549"/>
  <c r="U117" i="549" s="1"/>
  <c r="R118" i="549"/>
  <c r="U118" i="549" s="1"/>
  <c r="R119" i="549"/>
  <c r="U119" i="549" s="1"/>
  <c r="R120" i="549"/>
  <c r="U120" i="549" s="1"/>
  <c r="R121" i="549"/>
  <c r="U121" i="549" s="1"/>
  <c r="R122" i="549"/>
  <c r="U122" i="549" s="1"/>
  <c r="R123" i="549"/>
  <c r="U123" i="549" s="1"/>
  <c r="R124" i="549"/>
  <c r="U124" i="549" s="1"/>
  <c r="R125" i="549"/>
  <c r="U125" i="549" s="1"/>
  <c r="R126" i="549"/>
  <c r="U126" i="549" s="1"/>
  <c r="R127" i="549"/>
  <c r="U127" i="549" s="1"/>
  <c r="R128" i="549"/>
  <c r="U128" i="549" s="1"/>
  <c r="R129" i="549"/>
  <c r="U129" i="549" s="1"/>
  <c r="R130" i="549"/>
  <c r="U130" i="549" s="1"/>
  <c r="R131" i="549"/>
  <c r="U131" i="549" s="1"/>
  <c r="R132" i="549"/>
  <c r="U132" i="549" s="1"/>
  <c r="R133" i="549"/>
  <c r="U133" i="549" s="1"/>
  <c r="R134" i="549"/>
  <c r="U134" i="549" s="1"/>
  <c r="R135" i="549"/>
  <c r="U135" i="549" s="1"/>
  <c r="R136" i="549"/>
  <c r="U136" i="549" s="1"/>
  <c r="R137" i="549"/>
  <c r="U137" i="549" s="1"/>
  <c r="R138" i="549"/>
  <c r="U138" i="549" s="1"/>
  <c r="Q149" i="549"/>
  <c r="T149" i="549" s="1"/>
  <c r="W149" i="549" s="1"/>
  <c r="X21" i="550"/>
  <c r="AC21" i="550" s="1"/>
  <c r="X37" i="550"/>
  <c r="W23" i="550"/>
  <c r="W39" i="550"/>
  <c r="X52" i="550"/>
  <c r="Q140" i="549"/>
  <c r="T140" i="549" s="1"/>
  <c r="N20" i="550"/>
  <c r="AA21" i="550"/>
  <c r="AB20" i="550"/>
  <c r="L20" i="550"/>
  <c r="M20" i="550" s="1"/>
  <c r="W22" i="550"/>
  <c r="W46" i="550"/>
  <c r="R139" i="549"/>
  <c r="U139" i="549" s="1"/>
  <c r="R140" i="549"/>
  <c r="U140" i="549" s="1"/>
  <c r="R141" i="549"/>
  <c r="U141" i="549" s="1"/>
  <c r="R142" i="549"/>
  <c r="U142" i="549" s="1"/>
  <c r="R143" i="549"/>
  <c r="U143" i="549" s="1"/>
  <c r="R144" i="549"/>
  <c r="U144" i="549" s="1"/>
  <c r="R145" i="549"/>
  <c r="U145" i="549" s="1"/>
  <c r="R146" i="549"/>
  <c r="U146" i="549" s="1"/>
  <c r="R147" i="549"/>
  <c r="U147" i="549" s="1"/>
  <c r="R148" i="549"/>
  <c r="U148" i="549" s="1"/>
  <c r="R149" i="549"/>
  <c r="U149" i="549" s="1"/>
  <c r="R147" i="550"/>
  <c r="U147" i="550" s="1"/>
  <c r="R143" i="550"/>
  <c r="U143" i="550" s="1"/>
  <c r="R139" i="550"/>
  <c r="U139" i="550" s="1"/>
  <c r="R135" i="550"/>
  <c r="U135" i="550" s="1"/>
  <c r="R131" i="550"/>
  <c r="U131" i="550" s="1"/>
  <c r="R148" i="550"/>
  <c r="U148" i="550" s="1"/>
  <c r="R144" i="550"/>
  <c r="U144" i="550" s="1"/>
  <c r="R140" i="550"/>
  <c r="U140" i="550" s="1"/>
  <c r="R136" i="550"/>
  <c r="U136" i="550" s="1"/>
  <c r="R132" i="550"/>
  <c r="U132" i="550" s="1"/>
  <c r="R149" i="550"/>
  <c r="U149" i="550" s="1"/>
  <c r="R145" i="550"/>
  <c r="U145" i="550" s="1"/>
  <c r="R141" i="550"/>
  <c r="U141" i="550" s="1"/>
  <c r="R137" i="550"/>
  <c r="U137" i="550" s="1"/>
  <c r="R133" i="550"/>
  <c r="U133" i="550" s="1"/>
  <c r="R146" i="550"/>
  <c r="U146" i="550" s="1"/>
  <c r="R142" i="550"/>
  <c r="U142" i="550" s="1"/>
  <c r="R138" i="550"/>
  <c r="U138" i="550" s="1"/>
  <c r="R134" i="550"/>
  <c r="U134" i="550" s="1"/>
  <c r="R130" i="550"/>
  <c r="U130" i="550" s="1"/>
  <c r="R79" i="550"/>
  <c r="U79" i="550" s="1"/>
  <c r="R75" i="550"/>
  <c r="U75" i="550" s="1"/>
  <c r="R71" i="550"/>
  <c r="U71" i="550" s="1"/>
  <c r="R67" i="550"/>
  <c r="U67" i="550" s="1"/>
  <c r="R78" i="550"/>
  <c r="U78" i="550" s="1"/>
  <c r="R70" i="550"/>
  <c r="U70" i="550" s="1"/>
  <c r="R63" i="550"/>
  <c r="U63" i="550" s="1"/>
  <c r="R82" i="550"/>
  <c r="U82" i="550" s="1"/>
  <c r="R74" i="550"/>
  <c r="U74" i="550" s="1"/>
  <c r="R66" i="550"/>
  <c r="U66" i="550" s="1"/>
  <c r="R129" i="550"/>
  <c r="U129" i="550" s="1"/>
  <c r="R62" i="550"/>
  <c r="U62" i="550" s="1"/>
  <c r="O20" i="550"/>
  <c r="R22" i="550"/>
  <c r="U22" i="550" s="1"/>
  <c r="R26" i="550"/>
  <c r="U26" i="550" s="1"/>
  <c r="W26" i="550" s="1"/>
  <c r="R30" i="550"/>
  <c r="U30" i="550" s="1"/>
  <c r="Q31" i="550"/>
  <c r="T31" i="550" s="1"/>
  <c r="R34" i="550"/>
  <c r="U34" i="550" s="1"/>
  <c r="Q35" i="550"/>
  <c r="T35" i="550" s="1"/>
  <c r="R38" i="550"/>
  <c r="U38" i="550" s="1"/>
  <c r="R42" i="550"/>
  <c r="U42" i="550" s="1"/>
  <c r="Q43" i="550"/>
  <c r="T43" i="550" s="1"/>
  <c r="W43" i="550" s="1"/>
  <c r="R46" i="550"/>
  <c r="U46" i="550" s="1"/>
  <c r="Q47" i="550"/>
  <c r="T47" i="550" s="1"/>
  <c r="W47" i="550" s="1"/>
  <c r="R50" i="550"/>
  <c r="U50" i="550" s="1"/>
  <c r="Q51" i="550"/>
  <c r="T51" i="550" s="1"/>
  <c r="Q126" i="550"/>
  <c r="T126" i="550" s="1"/>
  <c r="Q122" i="550"/>
  <c r="T122" i="550" s="1"/>
  <c r="W122" i="550" s="1"/>
  <c r="Q118" i="550"/>
  <c r="T118" i="550" s="1"/>
  <c r="Q127" i="550"/>
  <c r="T127" i="550" s="1"/>
  <c r="Q123" i="550"/>
  <c r="T123" i="550" s="1"/>
  <c r="Q119" i="550"/>
  <c r="T119" i="550" s="1"/>
  <c r="W119" i="550" s="1"/>
  <c r="Q128" i="550"/>
  <c r="T128" i="550" s="1"/>
  <c r="Q124" i="550"/>
  <c r="T124" i="550" s="1"/>
  <c r="W124" i="550" s="1"/>
  <c r="Q120" i="550"/>
  <c r="T120" i="550" s="1"/>
  <c r="Q102" i="550"/>
  <c r="T102" i="550" s="1"/>
  <c r="W102" i="550" s="1"/>
  <c r="Q101" i="550"/>
  <c r="T101" i="550" s="1"/>
  <c r="Q100" i="550"/>
  <c r="T100" i="550" s="1"/>
  <c r="Q99" i="550"/>
  <c r="T99" i="550" s="1"/>
  <c r="Q98" i="550"/>
  <c r="T98" i="550" s="1"/>
  <c r="W98" i="550" s="1"/>
  <c r="Q97" i="550"/>
  <c r="T97" i="550" s="1"/>
  <c r="Q96" i="550"/>
  <c r="T96" i="550" s="1"/>
  <c r="Q95" i="550"/>
  <c r="T95" i="550" s="1"/>
  <c r="Q94" i="550"/>
  <c r="T94" i="550" s="1"/>
  <c r="W94" i="550" s="1"/>
  <c r="Q93" i="550"/>
  <c r="T93" i="550" s="1"/>
  <c r="Q92" i="550"/>
  <c r="T92" i="550" s="1"/>
  <c r="Q91" i="550"/>
  <c r="T91" i="550" s="1"/>
  <c r="Q90" i="550"/>
  <c r="T90" i="550" s="1"/>
  <c r="W90" i="550" s="1"/>
  <c r="Q89" i="550"/>
  <c r="T89" i="550" s="1"/>
  <c r="Q88" i="550"/>
  <c r="T88" i="550" s="1"/>
  <c r="Q87" i="550"/>
  <c r="T87" i="550" s="1"/>
  <c r="Q86" i="550"/>
  <c r="T86" i="550" s="1"/>
  <c r="W86" i="550" s="1"/>
  <c r="Q85" i="550"/>
  <c r="T85" i="550" s="1"/>
  <c r="Q84" i="550"/>
  <c r="T84" i="550" s="1"/>
  <c r="Q80" i="550"/>
  <c r="T80" i="550" s="1"/>
  <c r="Q76" i="550"/>
  <c r="T76" i="550" s="1"/>
  <c r="Q72" i="550"/>
  <c r="T72" i="550" s="1"/>
  <c r="Q68" i="550"/>
  <c r="T68" i="550" s="1"/>
  <c r="Q125" i="550"/>
  <c r="T125" i="550" s="1"/>
  <c r="Q79" i="550"/>
  <c r="T79" i="550" s="1"/>
  <c r="W79" i="550" s="1"/>
  <c r="Q71" i="550"/>
  <c r="T71" i="550" s="1"/>
  <c r="Q63" i="550"/>
  <c r="T63" i="550" s="1"/>
  <c r="W63" i="550" s="1"/>
  <c r="Q121" i="550"/>
  <c r="T121" i="550" s="1"/>
  <c r="Q83" i="550"/>
  <c r="T83" i="550" s="1"/>
  <c r="W83" i="550" s="1"/>
  <c r="Q75" i="550"/>
  <c r="T75" i="550" s="1"/>
  <c r="W75" i="550" s="1"/>
  <c r="Q67" i="550"/>
  <c r="T67" i="550" s="1"/>
  <c r="W67" i="550" s="1"/>
  <c r="Q64" i="550"/>
  <c r="T64" i="550" s="1"/>
  <c r="Q59" i="550"/>
  <c r="T59" i="550" s="1"/>
  <c r="W59" i="550" s="1"/>
  <c r="Q20" i="550"/>
  <c r="T20" i="550" s="1"/>
  <c r="W20" i="550" s="1"/>
  <c r="X20" i="550" s="1"/>
  <c r="AC20" i="550" s="1"/>
  <c r="R23" i="550"/>
  <c r="U23" i="550" s="1"/>
  <c r="Q24" i="550"/>
  <c r="T24" i="550" s="1"/>
  <c r="W24" i="550" s="1"/>
  <c r="X24" i="550" s="1"/>
  <c r="R27" i="550"/>
  <c r="U27" i="550" s="1"/>
  <c r="Q28" i="550"/>
  <c r="T28" i="550" s="1"/>
  <c r="W28" i="550" s="1"/>
  <c r="X28" i="550" s="1"/>
  <c r="R31" i="550"/>
  <c r="U31" i="550" s="1"/>
  <c r="Q32" i="550"/>
  <c r="T32" i="550" s="1"/>
  <c r="W32" i="550" s="1"/>
  <c r="X32" i="550" s="1"/>
  <c r="R35" i="550"/>
  <c r="U35" i="550" s="1"/>
  <c r="Q36" i="550"/>
  <c r="T36" i="550" s="1"/>
  <c r="W36" i="550" s="1"/>
  <c r="X36" i="550" s="1"/>
  <c r="R39" i="550"/>
  <c r="U39" i="550" s="1"/>
  <c r="Q40" i="550"/>
  <c r="T40" i="550" s="1"/>
  <c r="W40" i="550" s="1"/>
  <c r="X40" i="550" s="1"/>
  <c r="R43" i="550"/>
  <c r="U43" i="550" s="1"/>
  <c r="Q44" i="550"/>
  <c r="T44" i="550" s="1"/>
  <c r="W44" i="550" s="1"/>
  <c r="X44" i="550" s="1"/>
  <c r="R47" i="550"/>
  <c r="U47" i="550" s="1"/>
  <c r="Q48" i="550"/>
  <c r="T48" i="550" s="1"/>
  <c r="W48" i="550" s="1"/>
  <c r="X48" i="550" s="1"/>
  <c r="R51" i="550"/>
  <c r="U51" i="550" s="1"/>
  <c r="Q52" i="550"/>
  <c r="T52" i="550" s="1"/>
  <c r="W52" i="550" s="1"/>
  <c r="R57" i="550"/>
  <c r="U57" i="550" s="1"/>
  <c r="R61" i="550"/>
  <c r="U61" i="550" s="1"/>
  <c r="Q21" i="550"/>
  <c r="T21" i="550" s="1"/>
  <c r="W21" i="550" s="1"/>
  <c r="Q25" i="550"/>
  <c r="T25" i="550" s="1"/>
  <c r="W25" i="550" s="1"/>
  <c r="X25" i="550" s="1"/>
  <c r="Q29" i="550"/>
  <c r="T29" i="550" s="1"/>
  <c r="W29" i="550" s="1"/>
  <c r="X29" i="550" s="1"/>
  <c r="Q33" i="550"/>
  <c r="T33" i="550" s="1"/>
  <c r="W33" i="550" s="1"/>
  <c r="X33" i="550" s="1"/>
  <c r="Q37" i="550"/>
  <c r="T37" i="550" s="1"/>
  <c r="W37" i="550" s="1"/>
  <c r="Q41" i="550"/>
  <c r="T41" i="550" s="1"/>
  <c r="W41" i="550" s="1"/>
  <c r="X41" i="550" s="1"/>
  <c r="Q45" i="550"/>
  <c r="T45" i="550" s="1"/>
  <c r="W45" i="550" s="1"/>
  <c r="X45" i="550" s="1"/>
  <c r="Q49" i="550"/>
  <c r="T49" i="550" s="1"/>
  <c r="W49" i="550" s="1"/>
  <c r="X49" i="550" s="1"/>
  <c r="Q53" i="550"/>
  <c r="T53" i="550" s="1"/>
  <c r="W53" i="550" s="1"/>
  <c r="X53" i="550" s="1"/>
  <c r="Q55" i="550"/>
  <c r="T55" i="550" s="1"/>
  <c r="W55" i="550" s="1"/>
  <c r="R56" i="550"/>
  <c r="U56" i="550" s="1"/>
  <c r="R60" i="550"/>
  <c r="U60" i="550" s="1"/>
  <c r="R54" i="550"/>
  <c r="U54" i="550" s="1"/>
  <c r="W54" i="550" s="1"/>
  <c r="Q58" i="550"/>
  <c r="T58" i="550" s="1"/>
  <c r="Q62" i="550"/>
  <c r="T62" i="550" s="1"/>
  <c r="W62" i="550" s="1"/>
  <c r="R58" i="550"/>
  <c r="U58" i="550" s="1"/>
  <c r="Q65" i="550"/>
  <c r="T65" i="550" s="1"/>
  <c r="Q70" i="550"/>
  <c r="T70" i="550" s="1"/>
  <c r="W70" i="550" s="1"/>
  <c r="Q73" i="550"/>
  <c r="T73" i="550" s="1"/>
  <c r="W73" i="550" s="1"/>
  <c r="Q78" i="550"/>
  <c r="T78" i="550" s="1"/>
  <c r="Q81" i="550"/>
  <c r="T81" i="550" s="1"/>
  <c r="W81" i="550" s="1"/>
  <c r="R55" i="550"/>
  <c r="U55" i="550" s="1"/>
  <c r="Q56" i="550"/>
  <c r="T56" i="550" s="1"/>
  <c r="W56" i="550" s="1"/>
  <c r="R59" i="550"/>
  <c r="U59" i="550" s="1"/>
  <c r="Q60" i="550"/>
  <c r="T60" i="550" s="1"/>
  <c r="R64" i="550"/>
  <c r="U64" i="550" s="1"/>
  <c r="R65" i="550"/>
  <c r="U65" i="550" s="1"/>
  <c r="R68" i="550"/>
  <c r="U68" i="550" s="1"/>
  <c r="R73" i="550"/>
  <c r="U73" i="550" s="1"/>
  <c r="R76" i="550"/>
  <c r="U76" i="550" s="1"/>
  <c r="R81" i="550"/>
  <c r="U81" i="550" s="1"/>
  <c r="R84" i="550"/>
  <c r="U84" i="550" s="1"/>
  <c r="R86" i="550"/>
  <c r="U86" i="550" s="1"/>
  <c r="R88" i="550"/>
  <c r="U88" i="550" s="1"/>
  <c r="R90" i="550"/>
  <c r="U90" i="550" s="1"/>
  <c r="R92" i="550"/>
  <c r="U92" i="550" s="1"/>
  <c r="R94" i="550"/>
  <c r="U94" i="550" s="1"/>
  <c r="R96" i="550"/>
  <c r="U96" i="550" s="1"/>
  <c r="R98" i="550"/>
  <c r="U98" i="550" s="1"/>
  <c r="R100" i="550"/>
  <c r="U100" i="550" s="1"/>
  <c r="R102" i="550"/>
  <c r="U102" i="550" s="1"/>
  <c r="R110" i="550"/>
  <c r="U110" i="550" s="1"/>
  <c r="Q115" i="550"/>
  <c r="T115" i="550" s="1"/>
  <c r="Q57" i="550"/>
  <c r="T57" i="550" s="1"/>
  <c r="W57" i="550" s="1"/>
  <c r="Q61" i="550"/>
  <c r="T61" i="550" s="1"/>
  <c r="W61" i="550" s="1"/>
  <c r="Q66" i="550"/>
  <c r="T66" i="550" s="1"/>
  <c r="W66" i="550" s="1"/>
  <c r="Q69" i="550"/>
  <c r="T69" i="550" s="1"/>
  <c r="Q74" i="550"/>
  <c r="T74" i="550" s="1"/>
  <c r="Q77" i="550"/>
  <c r="T77" i="550" s="1"/>
  <c r="Q82" i="550"/>
  <c r="T82" i="550" s="1"/>
  <c r="W82" i="550" s="1"/>
  <c r="R69" i="550"/>
  <c r="U69" i="550" s="1"/>
  <c r="R72" i="550"/>
  <c r="U72" i="550" s="1"/>
  <c r="R77" i="550"/>
  <c r="U77" i="550" s="1"/>
  <c r="R80" i="550"/>
  <c r="U80" i="550" s="1"/>
  <c r="R85" i="550"/>
  <c r="U85" i="550" s="1"/>
  <c r="R87" i="550"/>
  <c r="U87" i="550" s="1"/>
  <c r="R89" i="550"/>
  <c r="U89" i="550" s="1"/>
  <c r="R91" i="550"/>
  <c r="U91" i="550" s="1"/>
  <c r="R93" i="550"/>
  <c r="U93" i="550" s="1"/>
  <c r="R95" i="550"/>
  <c r="U95" i="550" s="1"/>
  <c r="R97" i="550"/>
  <c r="U97" i="550" s="1"/>
  <c r="R99" i="550"/>
  <c r="U99" i="550" s="1"/>
  <c r="R101" i="550"/>
  <c r="U101" i="550" s="1"/>
  <c r="Q111" i="550"/>
  <c r="T111" i="550" s="1"/>
  <c r="R114" i="550"/>
  <c r="U114" i="550" s="1"/>
  <c r="R83" i="550"/>
  <c r="U83" i="550" s="1"/>
  <c r="R111" i="550"/>
  <c r="U111" i="550" s="1"/>
  <c r="Q112" i="550"/>
  <c r="T112" i="550" s="1"/>
  <c r="W112" i="550" s="1"/>
  <c r="R115" i="550"/>
  <c r="U115" i="550" s="1"/>
  <c r="Q116" i="550"/>
  <c r="T116" i="550" s="1"/>
  <c r="W116" i="550" s="1"/>
  <c r="Q103" i="550"/>
  <c r="T103" i="550" s="1"/>
  <c r="Q104" i="550"/>
  <c r="T104" i="550" s="1"/>
  <c r="Q105" i="550"/>
  <c r="T105" i="550" s="1"/>
  <c r="Q106" i="550"/>
  <c r="T106" i="550" s="1"/>
  <c r="Q107" i="550"/>
  <c r="T107" i="550" s="1"/>
  <c r="Q108" i="550"/>
  <c r="T108" i="550" s="1"/>
  <c r="Q109" i="550"/>
  <c r="T109" i="550" s="1"/>
  <c r="R112" i="550"/>
  <c r="U112" i="550" s="1"/>
  <c r="Q113" i="550"/>
  <c r="T113" i="550" s="1"/>
  <c r="R116" i="550"/>
  <c r="U116" i="550" s="1"/>
  <c r="R103" i="550"/>
  <c r="U103" i="550" s="1"/>
  <c r="R104" i="550"/>
  <c r="U104" i="550" s="1"/>
  <c r="R105" i="550"/>
  <c r="U105" i="550" s="1"/>
  <c r="R106" i="550"/>
  <c r="U106" i="550" s="1"/>
  <c r="R107" i="550"/>
  <c r="U107" i="550" s="1"/>
  <c r="R108" i="550"/>
  <c r="U108" i="550" s="1"/>
  <c r="R109" i="550"/>
  <c r="U109" i="550" s="1"/>
  <c r="Q110" i="550"/>
  <c r="T110" i="550" s="1"/>
  <c r="W110" i="550" s="1"/>
  <c r="R113" i="550"/>
  <c r="U113" i="550" s="1"/>
  <c r="Q114" i="550"/>
  <c r="T114" i="550" s="1"/>
  <c r="W114" i="550" s="1"/>
  <c r="Q129" i="550"/>
  <c r="T129" i="550" s="1"/>
  <c r="W129" i="550" s="1"/>
  <c r="Q117" i="550"/>
  <c r="T117" i="550" s="1"/>
  <c r="Q131" i="550"/>
  <c r="T131" i="550" s="1"/>
  <c r="Q135" i="550"/>
  <c r="T135" i="550" s="1"/>
  <c r="W135" i="550" s="1"/>
  <c r="Q139" i="550"/>
  <c r="T139" i="550" s="1"/>
  <c r="Q143" i="550"/>
  <c r="T143" i="550" s="1"/>
  <c r="W143" i="550" s="1"/>
  <c r="Q147" i="550"/>
  <c r="T147" i="550" s="1"/>
  <c r="R117" i="550"/>
  <c r="U117" i="550" s="1"/>
  <c r="R118" i="550"/>
  <c r="U118" i="550" s="1"/>
  <c r="R119" i="550"/>
  <c r="U119" i="550" s="1"/>
  <c r="R120" i="550"/>
  <c r="U120" i="550" s="1"/>
  <c r="R121" i="550"/>
  <c r="U121" i="550" s="1"/>
  <c r="R122" i="550"/>
  <c r="U122" i="550" s="1"/>
  <c r="R123" i="550"/>
  <c r="U123" i="550" s="1"/>
  <c r="R124" i="550"/>
  <c r="U124" i="550" s="1"/>
  <c r="R125" i="550"/>
  <c r="U125" i="550" s="1"/>
  <c r="R126" i="550"/>
  <c r="U126" i="550" s="1"/>
  <c r="R127" i="550"/>
  <c r="U127" i="550" s="1"/>
  <c r="R128" i="550"/>
  <c r="U128" i="550" s="1"/>
  <c r="Q130" i="550"/>
  <c r="T130" i="550" s="1"/>
  <c r="W130" i="550" s="1"/>
  <c r="Q134" i="550"/>
  <c r="T134" i="550" s="1"/>
  <c r="W134" i="550" s="1"/>
  <c r="Q138" i="550"/>
  <c r="T138" i="550" s="1"/>
  <c r="W138" i="550" s="1"/>
  <c r="Q142" i="550"/>
  <c r="T142" i="550" s="1"/>
  <c r="Q146" i="550"/>
  <c r="T146" i="550" s="1"/>
  <c r="W146" i="550" s="1"/>
  <c r="Q133" i="550"/>
  <c r="T133" i="550" s="1"/>
  <c r="W133" i="550" s="1"/>
  <c r="Q137" i="550"/>
  <c r="T137" i="550" s="1"/>
  <c r="W137" i="550" s="1"/>
  <c r="Q141" i="550"/>
  <c r="T141" i="550" s="1"/>
  <c r="W141" i="550" s="1"/>
  <c r="Q145" i="550"/>
  <c r="T145" i="550" s="1"/>
  <c r="W145" i="550" s="1"/>
  <c r="Q149" i="550"/>
  <c r="T149" i="550" s="1"/>
  <c r="W149" i="550" s="1"/>
  <c r="Q132" i="550"/>
  <c r="T132" i="550" s="1"/>
  <c r="W132" i="550" s="1"/>
  <c r="Q136" i="550"/>
  <c r="T136" i="550" s="1"/>
  <c r="W136" i="550" s="1"/>
  <c r="Q140" i="550"/>
  <c r="T140" i="550" s="1"/>
  <c r="W140" i="550" s="1"/>
  <c r="Q144" i="550"/>
  <c r="T144" i="550" s="1"/>
  <c r="W144" i="550" s="1"/>
  <c r="Q148" i="550"/>
  <c r="T148" i="550" s="1"/>
  <c r="W148" i="550" s="1"/>
  <c r="N22" i="546" l="1"/>
  <c r="O22" i="546" s="1"/>
  <c r="AB22" i="546"/>
  <c r="L22" i="546"/>
  <c r="M22" i="546" s="1"/>
  <c r="AA23" i="546"/>
  <c r="AC23" i="546"/>
  <c r="X103" i="550"/>
  <c r="X92" i="550"/>
  <c r="X58" i="550"/>
  <c r="X131" i="550"/>
  <c r="X113" i="549"/>
  <c r="W119" i="549"/>
  <c r="W113" i="549"/>
  <c r="X61" i="549"/>
  <c r="X47" i="549"/>
  <c r="X31" i="549"/>
  <c r="X105" i="548"/>
  <c r="X103" i="548"/>
  <c r="X56" i="548"/>
  <c r="X40" i="548"/>
  <c r="W105" i="548"/>
  <c r="X74" i="548"/>
  <c r="X51" i="548"/>
  <c r="W35" i="548"/>
  <c r="X77" i="548"/>
  <c r="X124" i="546"/>
  <c r="X82" i="546"/>
  <c r="X66" i="546"/>
  <c r="X50" i="546"/>
  <c r="X118" i="545"/>
  <c r="N22" i="547"/>
  <c r="O22" i="547" s="1"/>
  <c r="AB22" i="547"/>
  <c r="L22" i="547"/>
  <c r="M22" i="547" s="1"/>
  <c r="W50" i="546"/>
  <c r="X29" i="546"/>
  <c r="W29" i="546"/>
  <c r="W21" i="546"/>
  <c r="X21" i="546" s="1"/>
  <c r="AC21" i="546" s="1"/>
  <c r="X128" i="550"/>
  <c r="X124" i="550"/>
  <c r="W147" i="550"/>
  <c r="W131" i="550"/>
  <c r="X116" i="550"/>
  <c r="X112" i="550"/>
  <c r="W108" i="550"/>
  <c r="W106" i="550"/>
  <c r="X106" i="550" s="1"/>
  <c r="W104" i="550"/>
  <c r="X91" i="550"/>
  <c r="W69" i="550"/>
  <c r="X69" i="550" s="1"/>
  <c r="X98" i="550"/>
  <c r="X90" i="550"/>
  <c r="X81" i="550"/>
  <c r="X73" i="550"/>
  <c r="W60" i="550"/>
  <c r="X55" i="550"/>
  <c r="W78" i="550"/>
  <c r="X78" i="550" s="1"/>
  <c r="W58" i="550"/>
  <c r="X39" i="550"/>
  <c r="X23" i="550"/>
  <c r="W64" i="550"/>
  <c r="X64" i="550" s="1"/>
  <c r="W121" i="550"/>
  <c r="W125" i="550"/>
  <c r="X125" i="550" s="1"/>
  <c r="W80" i="550"/>
  <c r="W87" i="550"/>
  <c r="X87" i="550" s="1"/>
  <c r="W91" i="550"/>
  <c r="W95" i="550"/>
  <c r="X95" i="550" s="1"/>
  <c r="W99" i="550"/>
  <c r="X99" i="550" s="1"/>
  <c r="W120" i="550"/>
  <c r="X120" i="550" s="1"/>
  <c r="W123" i="550"/>
  <c r="W126" i="550"/>
  <c r="X50" i="550"/>
  <c r="X46" i="550"/>
  <c r="X62" i="550"/>
  <c r="X82" i="550"/>
  <c r="X67" i="550"/>
  <c r="X130" i="550"/>
  <c r="X146" i="550"/>
  <c r="X145" i="550"/>
  <c r="X140" i="550"/>
  <c r="X135" i="550"/>
  <c r="X149" i="549"/>
  <c r="X146" i="549"/>
  <c r="X142" i="549"/>
  <c r="W42" i="550"/>
  <c r="X42" i="550" s="1"/>
  <c r="W140" i="549"/>
  <c r="W139" i="549"/>
  <c r="W123" i="549"/>
  <c r="X106" i="549"/>
  <c r="W124" i="549"/>
  <c r="X124" i="549" s="1"/>
  <c r="W108" i="549"/>
  <c r="X108" i="549" s="1"/>
  <c r="W81" i="549"/>
  <c r="W133" i="549"/>
  <c r="W117" i="549"/>
  <c r="X117" i="549" s="1"/>
  <c r="W99" i="549"/>
  <c r="X99" i="549" s="1"/>
  <c r="W91" i="549"/>
  <c r="X91" i="549" s="1"/>
  <c r="W134" i="549"/>
  <c r="W118" i="549"/>
  <c r="W83" i="549"/>
  <c r="X83" i="549" s="1"/>
  <c r="W79" i="549"/>
  <c r="X79" i="549" s="1"/>
  <c r="W75" i="549"/>
  <c r="X75" i="549" s="1"/>
  <c r="W71" i="549"/>
  <c r="X71" i="549" s="1"/>
  <c r="X100" i="549"/>
  <c r="X84" i="549"/>
  <c r="X72" i="549"/>
  <c r="X101" i="549"/>
  <c r="X85" i="549"/>
  <c r="X69" i="549"/>
  <c r="W57" i="549"/>
  <c r="X98" i="549"/>
  <c r="W64" i="549"/>
  <c r="W141" i="549"/>
  <c r="X141" i="549" s="1"/>
  <c r="W145" i="549"/>
  <c r="X103" i="549"/>
  <c r="X87" i="549"/>
  <c r="W82" i="549"/>
  <c r="X82" i="549" s="1"/>
  <c r="X62" i="549"/>
  <c r="W55" i="549"/>
  <c r="W51" i="549"/>
  <c r="X51" i="549" s="1"/>
  <c r="X46" i="549"/>
  <c r="W31" i="549"/>
  <c r="W27" i="549"/>
  <c r="X27" i="549" s="1"/>
  <c r="W23" i="549"/>
  <c r="X23" i="549" s="1"/>
  <c r="AC23" i="549" s="1"/>
  <c r="X145" i="548"/>
  <c r="X143" i="548"/>
  <c r="X141" i="548"/>
  <c r="X137" i="548"/>
  <c r="X135" i="548"/>
  <c r="X133" i="548"/>
  <c r="X129" i="548"/>
  <c r="X127" i="548"/>
  <c r="X125" i="548"/>
  <c r="X121" i="548"/>
  <c r="X119" i="548"/>
  <c r="X117" i="548"/>
  <c r="W47" i="549"/>
  <c r="W136" i="548"/>
  <c r="W120" i="548"/>
  <c r="W116" i="548"/>
  <c r="X116" i="548" s="1"/>
  <c r="AB22" i="549"/>
  <c r="L22" i="549"/>
  <c r="M22" i="549" s="1"/>
  <c r="N22" i="549"/>
  <c r="O22" i="549" s="1"/>
  <c r="W149" i="548"/>
  <c r="X149" i="548" s="1"/>
  <c r="W133" i="548"/>
  <c r="W117" i="548"/>
  <c r="W75" i="548"/>
  <c r="X75" i="548" s="1"/>
  <c r="W43" i="548"/>
  <c r="X43" i="548" s="1"/>
  <c r="W138" i="548"/>
  <c r="W122" i="548"/>
  <c r="X57" i="548"/>
  <c r="W50" i="548"/>
  <c r="W46" i="549"/>
  <c r="W139" i="548"/>
  <c r="X139" i="548" s="1"/>
  <c r="W123" i="548"/>
  <c r="X123" i="548" s="1"/>
  <c r="X111" i="548"/>
  <c r="W61" i="548"/>
  <c r="X61" i="548" s="1"/>
  <c r="W53" i="548"/>
  <c r="X53" i="548" s="1"/>
  <c r="W108" i="548"/>
  <c r="W100" i="548"/>
  <c r="W88" i="548"/>
  <c r="W68" i="548"/>
  <c r="W106" i="548"/>
  <c r="W98" i="548"/>
  <c r="X71" i="548"/>
  <c r="W38" i="548"/>
  <c r="X38" i="548" s="1"/>
  <c r="X23" i="548"/>
  <c r="W51" i="548"/>
  <c r="W52" i="548"/>
  <c r="X52" i="548" s="1"/>
  <c r="W112" i="548"/>
  <c r="W103" i="548"/>
  <c r="W95" i="548"/>
  <c r="X34" i="548"/>
  <c r="X80" i="548"/>
  <c r="X87" i="548"/>
  <c r="X81" i="548"/>
  <c r="X62" i="548"/>
  <c r="X149" i="547"/>
  <c r="X145" i="547"/>
  <c r="X143" i="547"/>
  <c r="X141" i="547"/>
  <c r="X137" i="547"/>
  <c r="X135" i="547"/>
  <c r="X133" i="547"/>
  <c r="X129" i="547"/>
  <c r="X127" i="547"/>
  <c r="X121" i="547"/>
  <c r="X119" i="547"/>
  <c r="X117" i="547"/>
  <c r="X113" i="547"/>
  <c r="X111" i="547"/>
  <c r="X109" i="547"/>
  <c r="X105" i="547"/>
  <c r="X103" i="547"/>
  <c r="X97" i="547"/>
  <c r="X95" i="547"/>
  <c r="X93" i="547"/>
  <c r="X89" i="547"/>
  <c r="X87" i="547"/>
  <c r="X85" i="547"/>
  <c r="X80" i="547"/>
  <c r="AA23" i="548"/>
  <c r="AB22" i="548"/>
  <c r="L22" i="548"/>
  <c r="M22" i="548" s="1"/>
  <c r="N22" i="548"/>
  <c r="O22" i="548" s="1"/>
  <c r="W148" i="547"/>
  <c r="W136" i="547"/>
  <c r="X136" i="547" s="1"/>
  <c r="W120" i="547"/>
  <c r="X120" i="547" s="1"/>
  <c r="W104" i="547"/>
  <c r="W88" i="547"/>
  <c r="X88" i="547" s="1"/>
  <c r="X82" i="547"/>
  <c r="X71" i="547"/>
  <c r="W149" i="547"/>
  <c r="W133" i="547"/>
  <c r="W117" i="547"/>
  <c r="W101" i="547"/>
  <c r="X101" i="547" s="1"/>
  <c r="X79" i="547"/>
  <c r="X54" i="547"/>
  <c r="W30" i="548"/>
  <c r="X30" i="548" s="1"/>
  <c r="W22" i="548"/>
  <c r="X22" i="548" s="1"/>
  <c r="AC22" i="548" s="1"/>
  <c r="W142" i="547"/>
  <c r="W126" i="547"/>
  <c r="W110" i="547"/>
  <c r="X110" i="547" s="1"/>
  <c r="W94" i="547"/>
  <c r="X94" i="547" s="1"/>
  <c r="X75" i="547"/>
  <c r="X69" i="547"/>
  <c r="W137" i="546"/>
  <c r="X137" i="546" s="1"/>
  <c r="W139" i="547"/>
  <c r="X139" i="547" s="1"/>
  <c r="W123" i="547"/>
  <c r="X123" i="547" s="1"/>
  <c r="W107" i="547"/>
  <c r="X107" i="547" s="1"/>
  <c r="W91" i="547"/>
  <c r="X91" i="547" s="1"/>
  <c r="W73" i="547"/>
  <c r="W37" i="547"/>
  <c r="W33" i="547"/>
  <c r="X33" i="547" s="1"/>
  <c r="W29" i="547"/>
  <c r="X29" i="547" s="1"/>
  <c r="W25" i="547"/>
  <c r="W21" i="547"/>
  <c r="X21" i="547" s="1"/>
  <c r="AC21" i="547" s="1"/>
  <c r="AA23" i="547"/>
  <c r="X147" i="546"/>
  <c r="X131" i="546"/>
  <c r="X123" i="546"/>
  <c r="X115" i="546"/>
  <c r="X136" i="546"/>
  <c r="W112" i="546"/>
  <c r="X112" i="546" s="1"/>
  <c r="W146" i="546"/>
  <c r="X146" i="546" s="1"/>
  <c r="W71" i="547"/>
  <c r="X145" i="546"/>
  <c r="X133" i="546"/>
  <c r="X54" i="546"/>
  <c r="X38" i="546"/>
  <c r="X149" i="545"/>
  <c r="X145" i="545"/>
  <c r="X141" i="545"/>
  <c r="X137" i="545"/>
  <c r="X133" i="545"/>
  <c r="X129" i="545"/>
  <c r="X125" i="545"/>
  <c r="X121" i="545"/>
  <c r="X117" i="545"/>
  <c r="X113" i="545"/>
  <c r="X109" i="545"/>
  <c r="X105" i="545"/>
  <c r="X101" i="545"/>
  <c r="X97" i="545"/>
  <c r="X93" i="545"/>
  <c r="X89" i="545"/>
  <c r="X85" i="545"/>
  <c r="W60" i="547"/>
  <c r="X60" i="547" s="1"/>
  <c r="X134" i="546"/>
  <c r="W78" i="546"/>
  <c r="W74" i="546"/>
  <c r="W70" i="546"/>
  <c r="X70" i="546" s="1"/>
  <c r="W66" i="546"/>
  <c r="W61" i="546"/>
  <c r="X61" i="546" s="1"/>
  <c r="X57" i="546"/>
  <c r="W57" i="546"/>
  <c r="W53" i="546"/>
  <c r="X53" i="546" s="1"/>
  <c r="X49" i="546"/>
  <c r="W49" i="546"/>
  <c r="W45" i="546"/>
  <c r="X45" i="546" s="1"/>
  <c r="X41" i="546"/>
  <c r="W41" i="546"/>
  <c r="W37" i="546"/>
  <c r="X37" i="546" s="1"/>
  <c r="X33" i="546"/>
  <c r="W33" i="546"/>
  <c r="W146" i="545"/>
  <c r="W142" i="545"/>
  <c r="W138" i="545"/>
  <c r="X138" i="545" s="1"/>
  <c r="W134" i="545"/>
  <c r="W130" i="545"/>
  <c r="X130" i="545" s="1"/>
  <c r="W126" i="545"/>
  <c r="X126" i="545" s="1"/>
  <c r="W122" i="545"/>
  <c r="X122" i="545" s="1"/>
  <c r="W118" i="545"/>
  <c r="W114" i="545"/>
  <c r="W110" i="545"/>
  <c r="W106" i="545"/>
  <c r="X106" i="545" s="1"/>
  <c r="W102" i="545"/>
  <c r="W98" i="545"/>
  <c r="W94" i="545"/>
  <c r="X94" i="545" s="1"/>
  <c r="W90" i="545"/>
  <c r="W86" i="545"/>
  <c r="W127" i="546"/>
  <c r="X127" i="546" s="1"/>
  <c r="X69" i="545"/>
  <c r="X37" i="545"/>
  <c r="AC22" i="535"/>
  <c r="AC21" i="524"/>
  <c r="X121" i="550"/>
  <c r="W51" i="550"/>
  <c r="X51" i="550" s="1"/>
  <c r="X79" i="550"/>
  <c r="X136" i="550"/>
  <c r="X123" i="549"/>
  <c r="X119" i="549"/>
  <c r="X109" i="549"/>
  <c r="X68" i="549"/>
  <c r="X65" i="548"/>
  <c r="X112" i="548"/>
  <c r="X72" i="548"/>
  <c r="X48" i="548"/>
  <c r="X39" i="548"/>
  <c r="X35" i="548"/>
  <c r="W91" i="548"/>
  <c r="X91" i="548" s="1"/>
  <c r="X76" i="548"/>
  <c r="X59" i="548"/>
  <c r="X65" i="547"/>
  <c r="W65" i="547"/>
  <c r="X52" i="547"/>
  <c r="X128" i="546"/>
  <c r="X116" i="546"/>
  <c r="W143" i="546"/>
  <c r="X26" i="546"/>
  <c r="X142" i="545"/>
  <c r="X114" i="545"/>
  <c r="X102" i="545"/>
  <c r="X90" i="545"/>
  <c r="X142" i="546"/>
  <c r="W25" i="546"/>
  <c r="X25" i="546" s="1"/>
  <c r="AB21" i="546"/>
  <c r="L21" i="546"/>
  <c r="M21" i="546" s="1"/>
  <c r="N21" i="546"/>
  <c r="O21" i="546" s="1"/>
  <c r="W128" i="546"/>
  <c r="N21" i="535"/>
  <c r="O21" i="535" s="1"/>
  <c r="AA22" i="535"/>
  <c r="AB21" i="535"/>
  <c r="L21" i="535"/>
  <c r="M21" i="535" s="1"/>
  <c r="W142" i="550"/>
  <c r="X142" i="550" s="1"/>
  <c r="X123" i="550"/>
  <c r="X119" i="550"/>
  <c r="X113" i="550"/>
  <c r="X105" i="550"/>
  <c r="X115" i="550"/>
  <c r="X114" i="550"/>
  <c r="X89" i="550"/>
  <c r="W77" i="550"/>
  <c r="X77" i="550" s="1"/>
  <c r="W74" i="550"/>
  <c r="X110" i="550"/>
  <c r="X96" i="550"/>
  <c r="X59" i="550"/>
  <c r="X60" i="550"/>
  <c r="X43" i="550"/>
  <c r="W68" i="550"/>
  <c r="W84" i="550"/>
  <c r="X84" i="550" s="1"/>
  <c r="W88" i="550"/>
  <c r="X88" i="550" s="1"/>
  <c r="W92" i="550"/>
  <c r="W96" i="550"/>
  <c r="W100" i="550"/>
  <c r="X100" i="550" s="1"/>
  <c r="W127" i="550"/>
  <c r="X127" i="550" s="1"/>
  <c r="X22" i="550"/>
  <c r="X129" i="550"/>
  <c r="X63" i="550"/>
  <c r="X71" i="550"/>
  <c r="X134" i="550"/>
  <c r="X133" i="550"/>
  <c r="X149" i="550"/>
  <c r="X144" i="550"/>
  <c r="X145" i="549"/>
  <c r="W30" i="550"/>
  <c r="X30" i="550" s="1"/>
  <c r="W27" i="550"/>
  <c r="X27" i="550" s="1"/>
  <c r="X136" i="549"/>
  <c r="X134" i="549"/>
  <c r="X130" i="549"/>
  <c r="X126" i="549"/>
  <c r="X120" i="549"/>
  <c r="X118" i="549"/>
  <c r="X114" i="549"/>
  <c r="X112" i="549"/>
  <c r="X110" i="549"/>
  <c r="W127" i="549"/>
  <c r="W111" i="549"/>
  <c r="X111" i="549" s="1"/>
  <c r="W128" i="549"/>
  <c r="X128" i="549" s="1"/>
  <c r="W112" i="549"/>
  <c r="W137" i="549"/>
  <c r="X137" i="549" s="1"/>
  <c r="W121" i="549"/>
  <c r="X121" i="549" s="1"/>
  <c r="W107" i="549"/>
  <c r="X107" i="549" s="1"/>
  <c r="W94" i="549"/>
  <c r="X94" i="549" s="1"/>
  <c r="W138" i="549"/>
  <c r="X138" i="549" s="1"/>
  <c r="W122" i="549"/>
  <c r="X122" i="549" s="1"/>
  <c r="X78" i="549"/>
  <c r="X74" i="549"/>
  <c r="X70" i="549"/>
  <c r="X104" i="549"/>
  <c r="X88" i="549"/>
  <c r="X76" i="549"/>
  <c r="X57" i="549"/>
  <c r="X64" i="549"/>
  <c r="X102" i="549"/>
  <c r="X86" i="549"/>
  <c r="X63" i="549"/>
  <c r="X55" i="549"/>
  <c r="X39" i="549"/>
  <c r="W70" i="549"/>
  <c r="W59" i="549"/>
  <c r="X59" i="549" s="1"/>
  <c r="X34" i="549"/>
  <c r="X30" i="549"/>
  <c r="X22" i="549"/>
  <c r="AC22" i="549" s="1"/>
  <c r="X114" i="548"/>
  <c r="W39" i="548"/>
  <c r="N23" i="549"/>
  <c r="O23" i="549" s="1"/>
  <c r="AA24" i="549"/>
  <c r="AB23" i="549"/>
  <c r="L23" i="549"/>
  <c r="M23" i="549" s="1"/>
  <c r="X49" i="548"/>
  <c r="W50" i="549"/>
  <c r="X50" i="549" s="1"/>
  <c r="W34" i="549"/>
  <c r="X110" i="548"/>
  <c r="X108" i="548"/>
  <c r="X106" i="548"/>
  <c r="X100" i="548"/>
  <c r="X98" i="548"/>
  <c r="X94" i="548"/>
  <c r="X90" i="548"/>
  <c r="W65" i="548"/>
  <c r="W92" i="548"/>
  <c r="X92" i="548" s="1"/>
  <c r="W72" i="548"/>
  <c r="W40" i="548"/>
  <c r="W109" i="548"/>
  <c r="X109" i="548" s="1"/>
  <c r="W101" i="548"/>
  <c r="X101" i="548" s="1"/>
  <c r="X82" i="548"/>
  <c r="W37" i="548"/>
  <c r="X37" i="548" s="1"/>
  <c r="W86" i="548"/>
  <c r="X63" i="548"/>
  <c r="X27" i="548"/>
  <c r="W74" i="548"/>
  <c r="W56" i="548"/>
  <c r="X84" i="548"/>
  <c r="X88" i="548"/>
  <c r="X50" i="548"/>
  <c r="X78" i="547"/>
  <c r="W81" i="547"/>
  <c r="X81" i="547" s="1"/>
  <c r="W74" i="547"/>
  <c r="X57" i="547"/>
  <c r="X37" i="547"/>
  <c r="W132" i="546"/>
  <c r="X72" i="547"/>
  <c r="W45" i="547"/>
  <c r="X45" i="547" s="1"/>
  <c r="X40" i="547"/>
  <c r="X36" i="547"/>
  <c r="X32" i="547"/>
  <c r="X28" i="547"/>
  <c r="AC22" i="547"/>
  <c r="W130" i="546"/>
  <c r="X130" i="546" s="1"/>
  <c r="X126" i="546"/>
  <c r="X122" i="546"/>
  <c r="X118" i="546"/>
  <c r="X114" i="546"/>
  <c r="N21" i="547"/>
  <c r="O21" i="547" s="1"/>
  <c r="AB21" i="547"/>
  <c r="L21" i="547"/>
  <c r="M21" i="547" s="1"/>
  <c r="X140" i="546"/>
  <c r="X74" i="546"/>
  <c r="X58" i="546"/>
  <c r="X42" i="546"/>
  <c r="X30" i="546"/>
  <c r="W64" i="547"/>
  <c r="X64" i="547" s="1"/>
  <c r="W36" i="547"/>
  <c r="W20" i="547"/>
  <c r="X20" i="547" s="1"/>
  <c r="AC20" i="547" s="1"/>
  <c r="X138" i="546"/>
  <c r="W82" i="546"/>
  <c r="W77" i="546"/>
  <c r="X77" i="546" s="1"/>
  <c r="X73" i="546"/>
  <c r="W73" i="546"/>
  <c r="W69" i="546"/>
  <c r="X69" i="546" s="1"/>
  <c r="X65" i="546"/>
  <c r="W126" i="546"/>
  <c r="X73" i="545"/>
  <c r="X41" i="545"/>
  <c r="X68" i="550"/>
  <c r="X54" i="550"/>
  <c r="X61" i="550"/>
  <c r="W76" i="550"/>
  <c r="X76" i="550" s="1"/>
  <c r="X34" i="550"/>
  <c r="X74" i="550"/>
  <c r="X141" i="550"/>
  <c r="X147" i="550"/>
  <c r="X139" i="549"/>
  <c r="W38" i="550"/>
  <c r="X38" i="550" s="1"/>
  <c r="X133" i="549"/>
  <c r="X127" i="549"/>
  <c r="W135" i="549"/>
  <c r="X135" i="549" s="1"/>
  <c r="W129" i="549"/>
  <c r="X129" i="549" s="1"/>
  <c r="X96" i="549"/>
  <c r="X97" i="549"/>
  <c r="X81" i="549"/>
  <c r="X42" i="549"/>
  <c r="W115" i="548"/>
  <c r="X115" i="548" s="1"/>
  <c r="X95" i="548"/>
  <c r="X68" i="548"/>
  <c r="W48" i="548"/>
  <c r="W97" i="548"/>
  <c r="X97" i="548" s="1"/>
  <c r="X86" i="548"/>
  <c r="X58" i="548"/>
  <c r="X76" i="547"/>
  <c r="X74" i="547"/>
  <c r="X53" i="547"/>
  <c r="X143" i="546"/>
  <c r="X120" i="546"/>
  <c r="X132" i="546"/>
  <c r="X34" i="546"/>
  <c r="X146" i="545"/>
  <c r="X134" i="545"/>
  <c r="X110" i="545"/>
  <c r="X98" i="545"/>
  <c r="X86" i="545"/>
  <c r="W34" i="546"/>
  <c r="X126" i="550"/>
  <c r="X122" i="550"/>
  <c r="W139" i="550"/>
  <c r="X139" i="550" s="1"/>
  <c r="W117" i="550"/>
  <c r="X117" i="550" s="1"/>
  <c r="X108" i="550"/>
  <c r="X104" i="550"/>
  <c r="W113" i="550"/>
  <c r="W109" i="550"/>
  <c r="X109" i="550" s="1"/>
  <c r="W107" i="550"/>
  <c r="X107" i="550" s="1"/>
  <c r="W105" i="550"/>
  <c r="W103" i="550"/>
  <c r="X83" i="550"/>
  <c r="W111" i="550"/>
  <c r="X111" i="550" s="1"/>
  <c r="X80" i="550"/>
  <c r="X72" i="550"/>
  <c r="W115" i="550"/>
  <c r="X102" i="550"/>
  <c r="X94" i="550"/>
  <c r="X86" i="550"/>
  <c r="W65" i="550"/>
  <c r="X65" i="550" s="1"/>
  <c r="X56" i="550"/>
  <c r="X57" i="550"/>
  <c r="X47" i="550"/>
  <c r="W71" i="550"/>
  <c r="W72" i="550"/>
  <c r="W85" i="550"/>
  <c r="X85" i="550" s="1"/>
  <c r="W89" i="550"/>
  <c r="W93" i="550"/>
  <c r="X93" i="550" s="1"/>
  <c r="W97" i="550"/>
  <c r="X97" i="550" s="1"/>
  <c r="W101" i="550"/>
  <c r="X101" i="550" s="1"/>
  <c r="W128" i="550"/>
  <c r="W118" i="550"/>
  <c r="X118" i="550" s="1"/>
  <c r="W35" i="550"/>
  <c r="X35" i="550" s="1"/>
  <c r="W31" i="550"/>
  <c r="X31" i="550" s="1"/>
  <c r="X26" i="550"/>
  <c r="X66" i="550"/>
  <c r="X70" i="550"/>
  <c r="X75" i="550"/>
  <c r="X138" i="550"/>
  <c r="X137" i="550"/>
  <c r="X132" i="550"/>
  <c r="X148" i="550"/>
  <c r="X143" i="550"/>
  <c r="X148" i="549"/>
  <c r="X144" i="549"/>
  <c r="X140" i="549"/>
  <c r="W50" i="550"/>
  <c r="W34" i="550"/>
  <c r="AB21" i="550"/>
  <c r="L21" i="550"/>
  <c r="M21" i="550" s="1"/>
  <c r="N21" i="550"/>
  <c r="O21" i="550" s="1"/>
  <c r="AA22" i="550"/>
  <c r="W131" i="549"/>
  <c r="X131" i="549" s="1"/>
  <c r="W115" i="549"/>
  <c r="X115" i="549" s="1"/>
  <c r="W132" i="549"/>
  <c r="X132" i="549" s="1"/>
  <c r="W116" i="549"/>
  <c r="X116" i="549" s="1"/>
  <c r="W73" i="549"/>
  <c r="X73" i="549" s="1"/>
  <c r="W125" i="549"/>
  <c r="X125" i="549" s="1"/>
  <c r="W109" i="549"/>
  <c r="W97" i="549"/>
  <c r="W89" i="549"/>
  <c r="X89" i="549" s="1"/>
  <c r="W80" i="549"/>
  <c r="X80" i="549" s="1"/>
  <c r="W126" i="549"/>
  <c r="W110" i="549"/>
  <c r="X105" i="549"/>
  <c r="X92" i="549"/>
  <c r="X93" i="549"/>
  <c r="X77" i="549"/>
  <c r="W67" i="549"/>
  <c r="X67" i="549" s="1"/>
  <c r="W61" i="549"/>
  <c r="X90" i="549"/>
  <c r="W60" i="549"/>
  <c r="X60" i="549" s="1"/>
  <c r="X43" i="549"/>
  <c r="W143" i="549"/>
  <c r="X143" i="549" s="1"/>
  <c r="W147" i="549"/>
  <c r="X147" i="549" s="1"/>
  <c r="X95" i="549"/>
  <c r="W74" i="549"/>
  <c r="X66" i="549"/>
  <c r="X58" i="549"/>
  <c r="X38" i="549"/>
  <c r="X148" i="548"/>
  <c r="X142" i="548"/>
  <c r="X140" i="548"/>
  <c r="X138" i="548"/>
  <c r="X136" i="548"/>
  <c r="X134" i="548"/>
  <c r="X132" i="548"/>
  <c r="X128" i="548"/>
  <c r="X126" i="548"/>
  <c r="X124" i="548"/>
  <c r="X122" i="548"/>
  <c r="X120" i="548"/>
  <c r="X118" i="548"/>
  <c r="W43" i="549"/>
  <c r="W35" i="549"/>
  <c r="X35" i="549" s="1"/>
  <c r="W144" i="548"/>
  <c r="X144" i="548" s="1"/>
  <c r="W128" i="548"/>
  <c r="W141" i="548"/>
  <c r="W125" i="548"/>
  <c r="W83" i="548"/>
  <c r="X83" i="548" s="1"/>
  <c r="W63" i="548"/>
  <c r="W146" i="548"/>
  <c r="X146" i="548" s="1"/>
  <c r="W130" i="548"/>
  <c r="X130" i="548" s="1"/>
  <c r="W66" i="548"/>
  <c r="X66" i="548" s="1"/>
  <c r="W42" i="548"/>
  <c r="X42" i="548" s="1"/>
  <c r="W54" i="549"/>
  <c r="X54" i="549" s="1"/>
  <c r="W38" i="549"/>
  <c r="W26" i="549"/>
  <c r="X26" i="549" s="1"/>
  <c r="W147" i="548"/>
  <c r="X147" i="548" s="1"/>
  <c r="W131" i="548"/>
  <c r="X131" i="548" s="1"/>
  <c r="X113" i="548"/>
  <c r="W73" i="548"/>
  <c r="X73" i="548" s="1"/>
  <c r="W69" i="548"/>
  <c r="X69" i="548" s="1"/>
  <c r="X64" i="548"/>
  <c r="W57" i="548"/>
  <c r="W49" i="548"/>
  <c r="W45" i="548"/>
  <c r="X45" i="548" s="1"/>
  <c r="W41" i="548"/>
  <c r="X41" i="548" s="1"/>
  <c r="W104" i="548"/>
  <c r="X104" i="548" s="1"/>
  <c r="W96" i="548"/>
  <c r="X96" i="548" s="1"/>
  <c r="W44" i="548"/>
  <c r="X44" i="548" s="1"/>
  <c r="W93" i="548"/>
  <c r="X93" i="548" s="1"/>
  <c r="X70" i="548"/>
  <c r="X46" i="548"/>
  <c r="W83" i="547"/>
  <c r="X83" i="547" s="1"/>
  <c r="W110" i="548"/>
  <c r="W102" i="548"/>
  <c r="X102" i="548" s="1"/>
  <c r="W90" i="548"/>
  <c r="X79" i="548"/>
  <c r="X67" i="548"/>
  <c r="X47" i="548"/>
  <c r="X31" i="548"/>
  <c r="W78" i="548"/>
  <c r="X78" i="548" s="1"/>
  <c r="W59" i="548"/>
  <c r="W60" i="548"/>
  <c r="X60" i="548" s="1"/>
  <c r="W114" i="548"/>
  <c r="W107" i="548"/>
  <c r="X107" i="548" s="1"/>
  <c r="W99" i="548"/>
  <c r="X99" i="548" s="1"/>
  <c r="X85" i="548"/>
  <c r="X89" i="548"/>
  <c r="X54" i="548"/>
  <c r="X55" i="548"/>
  <c r="X148" i="547"/>
  <c r="X146" i="547"/>
  <c r="X142" i="547"/>
  <c r="X140" i="547"/>
  <c r="X138" i="547"/>
  <c r="X132" i="547"/>
  <c r="X130" i="547"/>
  <c r="X126" i="547"/>
  <c r="X124" i="547"/>
  <c r="X122" i="547"/>
  <c r="X116" i="547"/>
  <c r="X114" i="547"/>
  <c r="X108" i="547"/>
  <c r="X106" i="547"/>
  <c r="X104" i="547"/>
  <c r="X102" i="547"/>
  <c r="X100" i="547"/>
  <c r="X98" i="547"/>
  <c r="X92" i="547"/>
  <c r="X90" i="547"/>
  <c r="W144" i="547"/>
  <c r="X144" i="547" s="1"/>
  <c r="W128" i="547"/>
  <c r="X128" i="547" s="1"/>
  <c r="W112" i="547"/>
  <c r="X112" i="547" s="1"/>
  <c r="W96" i="547"/>
  <c r="X96" i="547" s="1"/>
  <c r="W85" i="547"/>
  <c r="W77" i="547"/>
  <c r="X77" i="547" s="1"/>
  <c r="W82" i="547"/>
  <c r="W141" i="547"/>
  <c r="W125" i="547"/>
  <c r="X125" i="547" s="1"/>
  <c r="W109" i="547"/>
  <c r="W93" i="547"/>
  <c r="X50" i="547"/>
  <c r="X84" i="547"/>
  <c r="W34" i="548"/>
  <c r="W26" i="548"/>
  <c r="X26" i="548" s="1"/>
  <c r="W134" i="547"/>
  <c r="X134" i="547" s="1"/>
  <c r="W118" i="547"/>
  <c r="X118" i="547" s="1"/>
  <c r="W102" i="547"/>
  <c r="W86" i="547"/>
  <c r="X86" i="547" s="1"/>
  <c r="X73" i="547"/>
  <c r="X61" i="547"/>
  <c r="X41" i="547"/>
  <c r="X25" i="547"/>
  <c r="W149" i="546"/>
  <c r="X149" i="546" s="1"/>
  <c r="W135" i="546"/>
  <c r="X135" i="546" s="1"/>
  <c r="W147" i="547"/>
  <c r="X147" i="547" s="1"/>
  <c r="W131" i="547"/>
  <c r="X131" i="547" s="1"/>
  <c r="W115" i="547"/>
  <c r="X115" i="547" s="1"/>
  <c r="W99" i="547"/>
  <c r="X99" i="547" s="1"/>
  <c r="W76" i="547"/>
  <c r="W53" i="547"/>
  <c r="X48" i="547"/>
  <c r="X44" i="547"/>
  <c r="X139" i="546"/>
  <c r="W125" i="546"/>
  <c r="X125" i="546" s="1"/>
  <c r="X121" i="546"/>
  <c r="W117" i="546"/>
  <c r="X117" i="546" s="1"/>
  <c r="X113" i="546"/>
  <c r="X144" i="546"/>
  <c r="W114" i="546"/>
  <c r="X31" i="546"/>
  <c r="W144" i="546"/>
  <c r="W148" i="546"/>
  <c r="X148" i="546" s="1"/>
  <c r="X141" i="546"/>
  <c r="X78" i="546"/>
  <c r="X62" i="546"/>
  <c r="X46" i="546"/>
  <c r="X147" i="545"/>
  <c r="X143" i="545"/>
  <c r="X139" i="545"/>
  <c r="X135" i="545"/>
  <c r="X131" i="545"/>
  <c r="X127" i="545"/>
  <c r="X123" i="545"/>
  <c r="X119" i="545"/>
  <c r="X115" i="545"/>
  <c r="X111" i="545"/>
  <c r="X107" i="545"/>
  <c r="X103" i="545"/>
  <c r="X99" i="545"/>
  <c r="X95" i="545"/>
  <c r="X91" i="545"/>
  <c r="X87" i="545"/>
  <c r="W68" i="547"/>
  <c r="X68" i="547" s="1"/>
  <c r="W56" i="547"/>
  <c r="X56" i="547" s="1"/>
  <c r="W48" i="547"/>
  <c r="W24" i="547"/>
  <c r="X24" i="547" s="1"/>
  <c r="X81" i="546"/>
  <c r="W30" i="546"/>
  <c r="W26" i="546"/>
  <c r="W22" i="546"/>
  <c r="X22" i="546" s="1"/>
  <c r="AC22" i="546" s="1"/>
  <c r="W148" i="545"/>
  <c r="X148" i="545" s="1"/>
  <c r="W144" i="545"/>
  <c r="X144" i="545" s="1"/>
  <c r="W140" i="545"/>
  <c r="X140" i="545" s="1"/>
  <c r="W136" i="545"/>
  <c r="X136" i="545" s="1"/>
  <c r="W132" i="545"/>
  <c r="X132" i="545" s="1"/>
  <c r="W128" i="545"/>
  <c r="X128" i="545" s="1"/>
  <c r="W124" i="545"/>
  <c r="X124" i="545" s="1"/>
  <c r="W120" i="545"/>
  <c r="X120" i="545" s="1"/>
  <c r="W116" i="545"/>
  <c r="X116" i="545" s="1"/>
  <c r="W112" i="545"/>
  <c r="X112" i="545" s="1"/>
  <c r="W108" i="545"/>
  <c r="X108" i="545" s="1"/>
  <c r="W104" i="545"/>
  <c r="X104" i="545" s="1"/>
  <c r="W100" i="545"/>
  <c r="X100" i="545" s="1"/>
  <c r="W96" i="545"/>
  <c r="X96" i="545" s="1"/>
  <c r="W92" i="545"/>
  <c r="X92" i="545" s="1"/>
  <c r="W88" i="545"/>
  <c r="X88" i="545" s="1"/>
  <c r="W119" i="546"/>
  <c r="X119" i="546" s="1"/>
  <c r="W124" i="546"/>
  <c r="W83" i="545"/>
  <c r="X83" i="545" s="1"/>
  <c r="X77" i="545"/>
  <c r="X45" i="545"/>
  <c r="X71" i="544"/>
  <c r="X147" i="544"/>
  <c r="X131" i="544"/>
  <c r="X115" i="544"/>
  <c r="X99" i="544"/>
  <c r="X76" i="544"/>
  <c r="X144" i="544"/>
  <c r="X128" i="544"/>
  <c r="X112" i="544"/>
  <c r="X96" i="544"/>
  <c r="X85" i="544"/>
  <c r="X69" i="544"/>
  <c r="W62" i="544"/>
  <c r="X62" i="544" s="1"/>
  <c r="W46" i="544"/>
  <c r="W30" i="544"/>
  <c r="X30" i="544" s="1"/>
  <c r="X149" i="544"/>
  <c r="X133" i="544"/>
  <c r="X117" i="544"/>
  <c r="X101" i="544"/>
  <c r="X142" i="544"/>
  <c r="X126" i="544"/>
  <c r="X110" i="544"/>
  <c r="X94" i="544"/>
  <c r="W78" i="544"/>
  <c r="X78" i="544" s="1"/>
  <c r="W52" i="544"/>
  <c r="X47" i="544"/>
  <c r="W36" i="544"/>
  <c r="X36" i="544" s="1"/>
  <c r="X31" i="544"/>
  <c r="W24" i="544"/>
  <c r="W42" i="543"/>
  <c r="X42" i="543" s="1"/>
  <c r="W62" i="543"/>
  <c r="X62" i="543" s="1"/>
  <c r="W78" i="543"/>
  <c r="W49" i="543"/>
  <c r="X73" i="542"/>
  <c r="X65" i="542"/>
  <c r="X55" i="543"/>
  <c r="X30" i="543"/>
  <c r="X57" i="543"/>
  <c r="X73" i="543"/>
  <c r="X60" i="543"/>
  <c r="X76" i="543"/>
  <c r="X86" i="543"/>
  <c r="X90" i="543"/>
  <c r="X94" i="543"/>
  <c r="X98" i="543"/>
  <c r="X102" i="543"/>
  <c r="X106" i="543"/>
  <c r="X110" i="543"/>
  <c r="X114" i="543"/>
  <c r="X118" i="543"/>
  <c r="X122" i="543"/>
  <c r="X126" i="543"/>
  <c r="X130" i="543"/>
  <c r="X134" i="543"/>
  <c r="X138" i="543"/>
  <c r="X142" i="543"/>
  <c r="X146" i="543"/>
  <c r="X145" i="542"/>
  <c r="X141" i="542"/>
  <c r="X137" i="542"/>
  <c r="X129" i="542"/>
  <c r="X125" i="542"/>
  <c r="X121" i="542"/>
  <c r="X113" i="542"/>
  <c r="X109" i="542"/>
  <c r="X105" i="542"/>
  <c r="X97" i="542"/>
  <c r="X93" i="542"/>
  <c r="X89" i="542"/>
  <c r="X56" i="542"/>
  <c r="W49" i="542"/>
  <c r="X49" i="542" s="1"/>
  <c r="X79" i="543"/>
  <c r="X63" i="543"/>
  <c r="W147" i="542"/>
  <c r="W143" i="542"/>
  <c r="W139" i="542"/>
  <c r="W135" i="542"/>
  <c r="W131" i="542"/>
  <c r="W127" i="542"/>
  <c r="W123" i="542"/>
  <c r="W119" i="542"/>
  <c r="W115" i="542"/>
  <c r="W111" i="542"/>
  <c r="W107" i="542"/>
  <c r="W103" i="542"/>
  <c r="W99" i="542"/>
  <c r="W95" i="542"/>
  <c r="W91" i="542"/>
  <c r="W87" i="542"/>
  <c r="X83" i="542"/>
  <c r="W72" i="542"/>
  <c r="X72" i="542" s="1"/>
  <c r="X67" i="542"/>
  <c r="W56" i="542"/>
  <c r="W40" i="542"/>
  <c r="X35" i="542"/>
  <c r="W24" i="542"/>
  <c r="W20" i="542"/>
  <c r="W35" i="542"/>
  <c r="X146" i="541"/>
  <c r="W146" i="541"/>
  <c r="W41" i="542"/>
  <c r="X41" i="542" s="1"/>
  <c r="W33" i="542"/>
  <c r="X33" i="542" s="1"/>
  <c r="W25" i="542"/>
  <c r="X25" i="542" s="1"/>
  <c r="X37" i="541"/>
  <c r="X140" i="541"/>
  <c r="X134" i="541"/>
  <c r="X132" i="541"/>
  <c r="X126" i="541"/>
  <c r="X124" i="541"/>
  <c r="X116" i="541"/>
  <c r="X110" i="541"/>
  <c r="X92" i="541"/>
  <c r="X86" i="541"/>
  <c r="X84" i="541"/>
  <c r="X20" i="541"/>
  <c r="AC20" i="541" s="1"/>
  <c r="X34" i="540"/>
  <c r="X145" i="539"/>
  <c r="X137" i="539"/>
  <c r="X135" i="539"/>
  <c r="X131" i="539"/>
  <c r="X129" i="539"/>
  <c r="X127" i="539"/>
  <c r="X119" i="539"/>
  <c r="X111" i="539"/>
  <c r="X103" i="539"/>
  <c r="X95" i="539"/>
  <c r="X91" i="539"/>
  <c r="X89" i="539"/>
  <c r="X60" i="539"/>
  <c r="W20" i="541"/>
  <c r="W82" i="540"/>
  <c r="X82" i="540" s="1"/>
  <c r="W66" i="540"/>
  <c r="X66" i="540" s="1"/>
  <c r="W50" i="540"/>
  <c r="X50" i="540" s="1"/>
  <c r="W136" i="539"/>
  <c r="W120" i="539"/>
  <c r="X120" i="539" s="1"/>
  <c r="W104" i="539"/>
  <c r="X104" i="539" s="1"/>
  <c r="W88" i="539"/>
  <c r="X88" i="539" s="1"/>
  <c r="W138" i="541"/>
  <c r="X138" i="541" s="1"/>
  <c r="W122" i="541"/>
  <c r="X122" i="541" s="1"/>
  <c r="W106" i="541"/>
  <c r="X106" i="541" s="1"/>
  <c r="W90" i="541"/>
  <c r="X90" i="541" s="1"/>
  <c r="N20" i="540"/>
  <c r="O20" i="540" s="1"/>
  <c r="AA21" i="540"/>
  <c r="AB20" i="540"/>
  <c r="L20" i="540"/>
  <c r="M20" i="540" s="1"/>
  <c r="W34" i="540"/>
  <c r="W137" i="539"/>
  <c r="W121" i="539"/>
  <c r="X121" i="539" s="1"/>
  <c r="W105" i="539"/>
  <c r="X105" i="539" s="1"/>
  <c r="W89" i="539"/>
  <c r="X83" i="539"/>
  <c r="X56" i="539"/>
  <c r="W134" i="539"/>
  <c r="X134" i="539" s="1"/>
  <c r="W118" i="539"/>
  <c r="W102" i="539"/>
  <c r="W86" i="539"/>
  <c r="X86" i="539" s="1"/>
  <c r="W79" i="539"/>
  <c r="X79" i="539" s="1"/>
  <c r="W70" i="539"/>
  <c r="W66" i="539"/>
  <c r="W62" i="539"/>
  <c r="X62" i="539" s="1"/>
  <c r="W58" i="539"/>
  <c r="X27" i="539"/>
  <c r="X65" i="538"/>
  <c r="X49" i="538"/>
  <c r="X47" i="537"/>
  <c r="W140" i="541"/>
  <c r="W124" i="541"/>
  <c r="W108" i="541"/>
  <c r="X108" i="541" s="1"/>
  <c r="W92" i="541"/>
  <c r="AC21" i="541"/>
  <c r="W147" i="539"/>
  <c r="X147" i="539" s="1"/>
  <c r="W131" i="539"/>
  <c r="W115" i="539"/>
  <c r="X115" i="539" s="1"/>
  <c r="W99" i="539"/>
  <c r="X99" i="539" s="1"/>
  <c r="X74" i="539"/>
  <c r="X81" i="539"/>
  <c r="X72" i="538"/>
  <c r="X42" i="537"/>
  <c r="X146" i="536"/>
  <c r="X144" i="536"/>
  <c r="AA21" i="538"/>
  <c r="AB20" i="538"/>
  <c r="L20" i="538"/>
  <c r="M20" i="538" s="1"/>
  <c r="N20" i="538"/>
  <c r="O20" i="538" s="1"/>
  <c r="AB21" i="539"/>
  <c r="L21" i="539"/>
  <c r="M21" i="539" s="1"/>
  <c r="N21" i="539"/>
  <c r="O21" i="539" s="1"/>
  <c r="W72" i="538"/>
  <c r="W56" i="538"/>
  <c r="X56" i="538" s="1"/>
  <c r="W40" i="538"/>
  <c r="X40" i="538" s="1"/>
  <c r="W24" i="538"/>
  <c r="X24" i="538" s="1"/>
  <c r="W140" i="536"/>
  <c r="X140" i="536" s="1"/>
  <c r="W136" i="536"/>
  <c r="W143" i="536"/>
  <c r="W139" i="536"/>
  <c r="X59" i="536"/>
  <c r="X43" i="536"/>
  <c r="X27" i="536"/>
  <c r="AB21" i="536"/>
  <c r="L21" i="536"/>
  <c r="M21" i="536" s="1"/>
  <c r="N21" i="536"/>
  <c r="O21" i="536" s="1"/>
  <c r="X65" i="535"/>
  <c r="X33" i="535"/>
  <c r="X83" i="534"/>
  <c r="X75" i="534"/>
  <c r="AA22" i="539"/>
  <c r="N20" i="537"/>
  <c r="O20" i="537" s="1"/>
  <c r="AA21" i="537"/>
  <c r="AB20" i="537"/>
  <c r="L20" i="537"/>
  <c r="M20" i="537" s="1"/>
  <c r="W149" i="536"/>
  <c r="W79" i="536"/>
  <c r="X79" i="536" s="1"/>
  <c r="W75" i="536"/>
  <c r="X75" i="536" s="1"/>
  <c r="W71" i="536"/>
  <c r="W67" i="536"/>
  <c r="X67" i="536" s="1"/>
  <c r="W63" i="536"/>
  <c r="W59" i="536"/>
  <c r="W55" i="536"/>
  <c r="W51" i="536"/>
  <c r="X51" i="536" s="1"/>
  <c r="W47" i="536"/>
  <c r="X47" i="536" s="1"/>
  <c r="W43" i="536"/>
  <c r="W39" i="536"/>
  <c r="W35" i="536"/>
  <c r="W31" i="536"/>
  <c r="X31" i="536" s="1"/>
  <c r="W27" i="536"/>
  <c r="W23" i="536"/>
  <c r="X149" i="535"/>
  <c r="X147" i="535"/>
  <c r="X139" i="535"/>
  <c r="X135" i="535"/>
  <c r="X133" i="535"/>
  <c r="X131" i="535"/>
  <c r="X123" i="535"/>
  <c r="X109" i="535"/>
  <c r="X99" i="535"/>
  <c r="X95" i="535"/>
  <c r="X93" i="535"/>
  <c r="X91" i="535"/>
  <c r="X60" i="535"/>
  <c r="X48" i="535"/>
  <c r="W67" i="534"/>
  <c r="X67" i="534" s="1"/>
  <c r="W145" i="535"/>
  <c r="X145" i="535" s="1"/>
  <c r="W129" i="535"/>
  <c r="X129" i="535" s="1"/>
  <c r="W113" i="535"/>
  <c r="X113" i="535" s="1"/>
  <c r="W97" i="535"/>
  <c r="X97" i="535" s="1"/>
  <c r="X141" i="534"/>
  <c r="X125" i="534"/>
  <c r="X109" i="534"/>
  <c r="X93" i="534"/>
  <c r="W66" i="534"/>
  <c r="X66" i="534" s="1"/>
  <c r="W82" i="534"/>
  <c r="X65" i="533"/>
  <c r="X57" i="533"/>
  <c r="J165" i="535"/>
  <c r="Z85" i="535"/>
  <c r="X138" i="534"/>
  <c r="X122" i="534"/>
  <c r="X106" i="534"/>
  <c r="X90" i="534"/>
  <c r="W51" i="534"/>
  <c r="W35" i="534"/>
  <c r="X35" i="534" s="1"/>
  <c r="X61" i="534"/>
  <c r="X77" i="534"/>
  <c r="W73" i="533"/>
  <c r="X73" i="533" s="1"/>
  <c r="W57" i="533"/>
  <c r="W41" i="533"/>
  <c r="X41" i="533" s="1"/>
  <c r="W25" i="533"/>
  <c r="W143" i="535"/>
  <c r="X143" i="535" s="1"/>
  <c r="W127" i="535"/>
  <c r="X127" i="535" s="1"/>
  <c r="W111" i="535"/>
  <c r="X111" i="535" s="1"/>
  <c r="W95" i="535"/>
  <c r="X147" i="534"/>
  <c r="X131" i="534"/>
  <c r="X115" i="534"/>
  <c r="X99" i="534"/>
  <c r="W83" i="534"/>
  <c r="X21" i="534"/>
  <c r="AC21" i="534" s="1"/>
  <c r="W81" i="532"/>
  <c r="X81" i="532" s="1"/>
  <c r="X65" i="532"/>
  <c r="X41" i="532"/>
  <c r="X33" i="532"/>
  <c r="W33" i="532"/>
  <c r="W85" i="535"/>
  <c r="X85" i="535" s="1"/>
  <c r="X136" i="534"/>
  <c r="X120" i="534"/>
  <c r="X104" i="534"/>
  <c r="X88" i="534"/>
  <c r="W49" i="534"/>
  <c r="X49" i="534" s="1"/>
  <c r="X44" i="534"/>
  <c r="W33" i="534"/>
  <c r="X28" i="534"/>
  <c r="W75" i="533"/>
  <c r="X75" i="533" s="1"/>
  <c r="X70" i="533"/>
  <c r="W59" i="533"/>
  <c r="X54" i="533"/>
  <c r="W43" i="533"/>
  <c r="X43" i="533" s="1"/>
  <c r="X38" i="533"/>
  <c r="X147" i="532"/>
  <c r="X143" i="532"/>
  <c r="X139" i="532"/>
  <c r="X135" i="532"/>
  <c r="X131" i="532"/>
  <c r="X127" i="532"/>
  <c r="X123" i="532"/>
  <c r="X119" i="532"/>
  <c r="X115" i="532"/>
  <c r="X111" i="532"/>
  <c r="X107" i="532"/>
  <c r="W21" i="534"/>
  <c r="X84" i="531"/>
  <c r="X96" i="530"/>
  <c r="X50" i="530"/>
  <c r="X142" i="527"/>
  <c r="X52" i="527"/>
  <c r="X148" i="531"/>
  <c r="X140" i="531"/>
  <c r="X132" i="531"/>
  <c r="X124" i="531"/>
  <c r="X116" i="531"/>
  <c r="X108" i="531"/>
  <c r="X100" i="531"/>
  <c r="X92" i="531"/>
  <c r="X64" i="531"/>
  <c r="X48" i="531"/>
  <c r="X32" i="531"/>
  <c r="X77" i="531"/>
  <c r="X125" i="530"/>
  <c r="X93" i="530"/>
  <c r="AA22" i="533"/>
  <c r="AB21" i="533"/>
  <c r="L21" i="533"/>
  <c r="M21" i="533" s="1"/>
  <c r="N21" i="533"/>
  <c r="O21" i="533" s="1"/>
  <c r="X85" i="531"/>
  <c r="W72" i="531"/>
  <c r="X72" i="531" s="1"/>
  <c r="W56" i="531"/>
  <c r="X56" i="531" s="1"/>
  <c r="W40" i="531"/>
  <c r="X40" i="531" s="1"/>
  <c r="W24" i="531"/>
  <c r="X24" i="531" s="1"/>
  <c r="AA22" i="531"/>
  <c r="AB21" i="531"/>
  <c r="L21" i="531"/>
  <c r="M21" i="531" s="1"/>
  <c r="N21" i="531"/>
  <c r="O21" i="531" s="1"/>
  <c r="X114" i="530"/>
  <c r="X98" i="530"/>
  <c r="X40" i="530"/>
  <c r="X82" i="529"/>
  <c r="W82" i="529"/>
  <c r="W74" i="529"/>
  <c r="X74" i="529" s="1"/>
  <c r="X66" i="529"/>
  <c r="W66" i="529"/>
  <c r="W58" i="529"/>
  <c r="X58" i="529" s="1"/>
  <c r="X50" i="529"/>
  <c r="W50" i="529"/>
  <c r="W42" i="529"/>
  <c r="X42" i="529" s="1"/>
  <c r="X34" i="529"/>
  <c r="W34" i="529"/>
  <c r="W26" i="529"/>
  <c r="X26" i="529" s="1"/>
  <c r="X149" i="528"/>
  <c r="X133" i="528"/>
  <c r="X117" i="528"/>
  <c r="X101" i="528"/>
  <c r="X85" i="528"/>
  <c r="X34" i="527"/>
  <c r="X141" i="526"/>
  <c r="X137" i="526"/>
  <c r="X125" i="526"/>
  <c r="X121" i="526"/>
  <c r="X109" i="526"/>
  <c r="X105" i="526"/>
  <c r="X93" i="526"/>
  <c r="X89" i="526"/>
  <c r="X62" i="532"/>
  <c r="X46" i="532"/>
  <c r="W146" i="530"/>
  <c r="X146" i="530" s="1"/>
  <c r="W138" i="530"/>
  <c r="W130" i="530"/>
  <c r="X130" i="530" s="1"/>
  <c r="W122" i="530"/>
  <c r="X122" i="530" s="1"/>
  <c r="W114" i="530"/>
  <c r="W106" i="530"/>
  <c r="W98" i="530"/>
  <c r="W54" i="530"/>
  <c r="X54" i="530" s="1"/>
  <c r="W40" i="530"/>
  <c r="W32" i="530"/>
  <c r="W24" i="530"/>
  <c r="W109" i="530"/>
  <c r="X109" i="530" s="1"/>
  <c r="W125" i="530"/>
  <c r="W141" i="530"/>
  <c r="X141" i="530" s="1"/>
  <c r="W100" i="530"/>
  <c r="X100" i="530" s="1"/>
  <c r="W116" i="530"/>
  <c r="X116" i="530" s="1"/>
  <c r="W132" i="530"/>
  <c r="W48" i="528"/>
  <c r="W40" i="528"/>
  <c r="W32" i="528"/>
  <c r="W24" i="528"/>
  <c r="W58" i="527"/>
  <c r="X66" i="525"/>
  <c r="X58" i="525"/>
  <c r="X26" i="525"/>
  <c r="X139" i="524"/>
  <c r="X135" i="524"/>
  <c r="X123" i="524"/>
  <c r="X119" i="524"/>
  <c r="X107" i="524"/>
  <c r="X103" i="524"/>
  <c r="X91" i="524"/>
  <c r="X87" i="524"/>
  <c r="X64" i="524"/>
  <c r="X56" i="524"/>
  <c r="J165" i="532"/>
  <c r="Z85" i="532"/>
  <c r="W148" i="526"/>
  <c r="X148" i="526" s="1"/>
  <c r="W144" i="526"/>
  <c r="W140" i="526"/>
  <c r="W136" i="526"/>
  <c r="W132" i="526"/>
  <c r="X132" i="526" s="1"/>
  <c r="W128" i="526"/>
  <c r="W124" i="526"/>
  <c r="W120" i="526"/>
  <c r="W116" i="526"/>
  <c r="X116" i="526" s="1"/>
  <c r="W112" i="526"/>
  <c r="W108" i="526"/>
  <c r="W104" i="526"/>
  <c r="W100" i="526"/>
  <c r="X100" i="526" s="1"/>
  <c r="W96" i="526"/>
  <c r="W92" i="526"/>
  <c r="W88" i="526"/>
  <c r="W74" i="525"/>
  <c r="X74" i="525" s="1"/>
  <c r="W58" i="525"/>
  <c r="W38" i="525"/>
  <c r="X38" i="525" s="1"/>
  <c r="W22" i="525"/>
  <c r="X22" i="525" s="1"/>
  <c r="AC22" i="525" s="1"/>
  <c r="W146" i="524"/>
  <c r="W142" i="524"/>
  <c r="W138" i="524"/>
  <c r="W134" i="524"/>
  <c r="X134" i="524" s="1"/>
  <c r="W130" i="524"/>
  <c r="W126" i="524"/>
  <c r="W122" i="524"/>
  <c r="W118" i="524"/>
  <c r="X118" i="524" s="1"/>
  <c r="W114" i="524"/>
  <c r="W110" i="524"/>
  <c r="W106" i="524"/>
  <c r="W102" i="524"/>
  <c r="X102" i="524" s="1"/>
  <c r="W98" i="524"/>
  <c r="W94" i="524"/>
  <c r="W90" i="524"/>
  <c r="W86" i="524"/>
  <c r="X86" i="524" s="1"/>
  <c r="X27" i="524"/>
  <c r="N20" i="533"/>
  <c r="O20" i="533" s="1"/>
  <c r="AB20" i="533"/>
  <c r="L20" i="533"/>
  <c r="M20" i="533" s="1"/>
  <c r="X31" i="531"/>
  <c r="W115" i="529"/>
  <c r="X115" i="529" s="1"/>
  <c r="W99" i="529"/>
  <c r="X99" i="529" s="1"/>
  <c r="W110" i="526"/>
  <c r="W75" i="526"/>
  <c r="X75" i="526" s="1"/>
  <c r="W45" i="526"/>
  <c r="X45" i="526" s="1"/>
  <c r="W76" i="530"/>
  <c r="X76" i="530" s="1"/>
  <c r="W28" i="530"/>
  <c r="X28" i="530" s="1"/>
  <c r="W79" i="529"/>
  <c r="X79" i="529" s="1"/>
  <c r="W71" i="529"/>
  <c r="X71" i="529" s="1"/>
  <c r="W63" i="529"/>
  <c r="X63" i="529" s="1"/>
  <c r="W55" i="529"/>
  <c r="X55" i="529" s="1"/>
  <c r="W47" i="529"/>
  <c r="X47" i="529" s="1"/>
  <c r="W39" i="529"/>
  <c r="X39" i="529" s="1"/>
  <c r="W31" i="529"/>
  <c r="X31" i="529" s="1"/>
  <c r="W23" i="529"/>
  <c r="X23" i="529" s="1"/>
  <c r="AC23" i="529" s="1"/>
  <c r="W84" i="528"/>
  <c r="W52" i="528"/>
  <c r="X129" i="525"/>
  <c r="X117" i="525"/>
  <c r="X113" i="525"/>
  <c r="X109" i="525"/>
  <c r="X101" i="525"/>
  <c r="X97" i="525"/>
  <c r="X93" i="525"/>
  <c r="X85" i="525"/>
  <c r="W67" i="524"/>
  <c r="X67" i="524" s="1"/>
  <c r="W51" i="524"/>
  <c r="X51" i="524" s="1"/>
  <c r="W27" i="524"/>
  <c r="W95" i="529"/>
  <c r="X95" i="529" s="1"/>
  <c r="Z85" i="528"/>
  <c r="J165" i="528"/>
  <c r="W77" i="526"/>
  <c r="X77" i="526" s="1"/>
  <c r="W63" i="526"/>
  <c r="X63" i="526" s="1"/>
  <c r="W29" i="526"/>
  <c r="X29" i="526" s="1"/>
  <c r="W122" i="525"/>
  <c r="W114" i="525"/>
  <c r="W106" i="525"/>
  <c r="W93" i="525"/>
  <c r="W88" i="525"/>
  <c r="X88" i="525" s="1"/>
  <c r="W81" i="526"/>
  <c r="X81" i="526" s="1"/>
  <c r="W53" i="526"/>
  <c r="X53" i="526" s="1"/>
  <c r="W33" i="526"/>
  <c r="X33" i="526" s="1"/>
  <c r="W118" i="525"/>
  <c r="W89" i="525"/>
  <c r="X89" i="525" s="1"/>
  <c r="W36" i="525"/>
  <c r="W85" i="528"/>
  <c r="Z85" i="526"/>
  <c r="J165" i="526"/>
  <c r="AA24" i="525"/>
  <c r="AB23" i="525"/>
  <c r="L23" i="525"/>
  <c r="M23" i="525" s="1"/>
  <c r="N23" i="525"/>
  <c r="O23" i="525" s="1"/>
  <c r="X75" i="544"/>
  <c r="X82" i="545"/>
  <c r="W37" i="545"/>
  <c r="W33" i="545"/>
  <c r="X33" i="545" s="1"/>
  <c r="W29" i="545"/>
  <c r="X29" i="545" s="1"/>
  <c r="W25" i="545"/>
  <c r="X25" i="545" s="1"/>
  <c r="W21" i="545"/>
  <c r="X21" i="545" s="1"/>
  <c r="AC21" i="545" s="1"/>
  <c r="W83" i="544"/>
  <c r="X83" i="544" s="1"/>
  <c r="W79" i="544"/>
  <c r="X79" i="544" s="1"/>
  <c r="W75" i="544"/>
  <c r="W71" i="544"/>
  <c r="W67" i="544"/>
  <c r="X67" i="544" s="1"/>
  <c r="X135" i="544"/>
  <c r="X119" i="544"/>
  <c r="X103" i="544"/>
  <c r="X87" i="544"/>
  <c r="X80" i="544"/>
  <c r="X54" i="544"/>
  <c r="X46" i="544"/>
  <c r="X38" i="544"/>
  <c r="AA24" i="545"/>
  <c r="AB23" i="545"/>
  <c r="L23" i="545"/>
  <c r="M23" i="545" s="1"/>
  <c r="N23" i="545"/>
  <c r="O23" i="545" s="1"/>
  <c r="X148" i="544"/>
  <c r="X132" i="544"/>
  <c r="X116" i="544"/>
  <c r="X100" i="544"/>
  <c r="X73" i="544"/>
  <c r="W68" i="544"/>
  <c r="X68" i="544" s="1"/>
  <c r="W58" i="544"/>
  <c r="W42" i="544"/>
  <c r="W26" i="544"/>
  <c r="N22" i="545"/>
  <c r="O22" i="545" s="1"/>
  <c r="AB22" i="545"/>
  <c r="L22" i="545"/>
  <c r="M22" i="545" s="1"/>
  <c r="X137" i="544"/>
  <c r="X121" i="544"/>
  <c r="X105" i="544"/>
  <c r="X89" i="544"/>
  <c r="X52" i="544"/>
  <c r="X82" i="543"/>
  <c r="X58" i="543"/>
  <c r="X50" i="543"/>
  <c r="X146" i="544"/>
  <c r="X130" i="544"/>
  <c r="X114" i="544"/>
  <c r="X98" i="544"/>
  <c r="W82" i="544"/>
  <c r="W66" i="544"/>
  <c r="W56" i="544"/>
  <c r="X56" i="544" s="1"/>
  <c r="X51" i="544"/>
  <c r="W40" i="544"/>
  <c r="X35" i="544"/>
  <c r="X51" i="543"/>
  <c r="W50" i="543"/>
  <c r="X38" i="543"/>
  <c r="W66" i="543"/>
  <c r="X66" i="543" s="1"/>
  <c r="W82" i="543"/>
  <c r="X47" i="543"/>
  <c r="W23" i="543"/>
  <c r="X23" i="543" s="1"/>
  <c r="AC23" i="543" s="1"/>
  <c r="X61" i="543"/>
  <c r="X77" i="543"/>
  <c r="X48" i="543"/>
  <c r="X64" i="543"/>
  <c r="X80" i="543"/>
  <c r="X87" i="543"/>
  <c r="X91" i="543"/>
  <c r="X95" i="543"/>
  <c r="X99" i="543"/>
  <c r="X103" i="543"/>
  <c r="X107" i="543"/>
  <c r="X111" i="543"/>
  <c r="X115" i="543"/>
  <c r="X119" i="543"/>
  <c r="X123" i="543"/>
  <c r="X127" i="543"/>
  <c r="X131" i="543"/>
  <c r="X135" i="543"/>
  <c r="X139" i="543"/>
  <c r="X143" i="543"/>
  <c r="X147" i="543"/>
  <c r="X144" i="542"/>
  <c r="X128" i="542"/>
  <c r="X112" i="542"/>
  <c r="X96" i="542"/>
  <c r="X76" i="542"/>
  <c r="X48" i="542"/>
  <c r="X40" i="542"/>
  <c r="X24" i="542"/>
  <c r="X83" i="543"/>
  <c r="X67" i="543"/>
  <c r="W52" i="543"/>
  <c r="W46" i="543"/>
  <c r="X33" i="543"/>
  <c r="X25" i="543"/>
  <c r="W146" i="542"/>
  <c r="W142" i="542"/>
  <c r="W138" i="542"/>
  <c r="W134" i="542"/>
  <c r="W130" i="542"/>
  <c r="W126" i="542"/>
  <c r="W122" i="542"/>
  <c r="W118" i="542"/>
  <c r="W114" i="542"/>
  <c r="W110" i="542"/>
  <c r="W106" i="542"/>
  <c r="W102" i="542"/>
  <c r="W98" i="542"/>
  <c r="W94" i="542"/>
  <c r="W90" i="542"/>
  <c r="W86" i="542"/>
  <c r="W76" i="542"/>
  <c r="W60" i="542"/>
  <c r="X60" i="542" s="1"/>
  <c r="X55" i="542"/>
  <c r="W44" i="542"/>
  <c r="W28" i="542"/>
  <c r="W83" i="542"/>
  <c r="W67" i="542"/>
  <c r="W55" i="542"/>
  <c r="W39" i="542"/>
  <c r="X39" i="542" s="1"/>
  <c r="W147" i="541"/>
  <c r="X147" i="541" s="1"/>
  <c r="N22" i="543"/>
  <c r="O22" i="543" s="1"/>
  <c r="AA23" i="543"/>
  <c r="AB22" i="543"/>
  <c r="L22" i="543"/>
  <c r="M22" i="543" s="1"/>
  <c r="X73" i="541"/>
  <c r="X71" i="540"/>
  <c r="X55" i="540"/>
  <c r="W30" i="543"/>
  <c r="X149" i="541"/>
  <c r="X144" i="541"/>
  <c r="X24" i="541"/>
  <c r="X38" i="540"/>
  <c r="X22" i="540"/>
  <c r="W69" i="541"/>
  <c r="X69" i="541" s="1"/>
  <c r="W53" i="541"/>
  <c r="X53" i="541" s="1"/>
  <c r="W37" i="541"/>
  <c r="W70" i="540"/>
  <c r="X70" i="540" s="1"/>
  <c r="W54" i="540"/>
  <c r="X54" i="540" s="1"/>
  <c r="W38" i="540"/>
  <c r="W140" i="539"/>
  <c r="W124" i="539"/>
  <c r="W108" i="539"/>
  <c r="X108" i="539" s="1"/>
  <c r="W92" i="539"/>
  <c r="X78" i="539"/>
  <c r="X73" i="539"/>
  <c r="X69" i="539"/>
  <c r="X65" i="539"/>
  <c r="X61" i="539"/>
  <c r="X57" i="539"/>
  <c r="W142" i="541"/>
  <c r="X142" i="541" s="1"/>
  <c r="W126" i="541"/>
  <c r="W110" i="541"/>
  <c r="W94" i="541"/>
  <c r="X94" i="541" s="1"/>
  <c r="Z85" i="540"/>
  <c r="J165" i="540"/>
  <c r="W71" i="540"/>
  <c r="W55" i="540"/>
  <c r="W39" i="540"/>
  <c r="X39" i="540" s="1"/>
  <c r="W141" i="539"/>
  <c r="X141" i="539" s="1"/>
  <c r="W125" i="539"/>
  <c r="X125" i="539" s="1"/>
  <c r="W109" i="539"/>
  <c r="X109" i="539" s="1"/>
  <c r="W93" i="539"/>
  <c r="X93" i="539" s="1"/>
  <c r="X70" i="539"/>
  <c r="W24" i="541"/>
  <c r="W138" i="539"/>
  <c r="W122" i="539"/>
  <c r="W106" i="539"/>
  <c r="W90" i="539"/>
  <c r="W52" i="539"/>
  <c r="X52" i="539" s="1"/>
  <c r="X37" i="538"/>
  <c r="X35" i="537"/>
  <c r="W144" i="541"/>
  <c r="W128" i="541"/>
  <c r="X128" i="541" s="1"/>
  <c r="W112" i="541"/>
  <c r="X112" i="541" s="1"/>
  <c r="W96" i="541"/>
  <c r="X96" i="541" s="1"/>
  <c r="W135" i="539"/>
  <c r="W119" i="539"/>
  <c r="W103" i="539"/>
  <c r="W87" i="539"/>
  <c r="X87" i="539" s="1"/>
  <c r="X42" i="539"/>
  <c r="X26" i="539"/>
  <c r="X149" i="538"/>
  <c r="X147" i="538"/>
  <c r="X143" i="538"/>
  <c r="X141" i="538"/>
  <c r="X137" i="538"/>
  <c r="X131" i="538"/>
  <c r="X121" i="538"/>
  <c r="X117" i="538"/>
  <c r="X115" i="538"/>
  <c r="X113" i="538"/>
  <c r="X109" i="538"/>
  <c r="X105" i="538"/>
  <c r="X103" i="538"/>
  <c r="X101" i="538"/>
  <c r="X99" i="538"/>
  <c r="X95" i="538"/>
  <c r="X93" i="538"/>
  <c r="X89" i="538"/>
  <c r="X87" i="538"/>
  <c r="X85" i="538"/>
  <c r="X44" i="538"/>
  <c r="X28" i="538"/>
  <c r="X46" i="537"/>
  <c r="X30" i="537"/>
  <c r="X143" i="536"/>
  <c r="X139" i="536"/>
  <c r="J165" i="538"/>
  <c r="Z85" i="538"/>
  <c r="X136" i="536"/>
  <c r="W54" i="539"/>
  <c r="X54" i="539" s="1"/>
  <c r="W38" i="539"/>
  <c r="X38" i="539" s="1"/>
  <c r="W22" i="539"/>
  <c r="X22" i="539" s="1"/>
  <c r="AC22" i="539" s="1"/>
  <c r="W135" i="538"/>
  <c r="X135" i="538" s="1"/>
  <c r="W119" i="538"/>
  <c r="X119" i="538" s="1"/>
  <c r="W103" i="538"/>
  <c r="W87" i="538"/>
  <c r="W76" i="538"/>
  <c r="X76" i="538" s="1"/>
  <c r="W60" i="538"/>
  <c r="X60" i="538" s="1"/>
  <c r="W44" i="538"/>
  <c r="W28" i="538"/>
  <c r="W144" i="536"/>
  <c r="W43" i="539"/>
  <c r="X43" i="539" s="1"/>
  <c r="W27" i="539"/>
  <c r="W85" i="538"/>
  <c r="W69" i="538"/>
  <c r="X69" i="538" s="1"/>
  <c r="W53" i="538"/>
  <c r="X53" i="538" s="1"/>
  <c r="W37" i="538"/>
  <c r="W148" i="536"/>
  <c r="X148" i="536" s="1"/>
  <c r="X63" i="536"/>
  <c r="X53" i="535"/>
  <c r="X21" i="535"/>
  <c r="AC21" i="535" s="1"/>
  <c r="W141" i="538"/>
  <c r="W125" i="538"/>
  <c r="X125" i="538" s="1"/>
  <c r="W109" i="538"/>
  <c r="W93" i="538"/>
  <c r="Z85" i="537"/>
  <c r="J165" i="537"/>
  <c r="W47" i="537"/>
  <c r="W31" i="537"/>
  <c r="X31" i="537" s="1"/>
  <c r="W142" i="536"/>
  <c r="W138" i="536"/>
  <c r="X82" i="536"/>
  <c r="X74" i="536"/>
  <c r="X70" i="536"/>
  <c r="X66" i="536"/>
  <c r="X58" i="536"/>
  <c r="X54" i="536"/>
  <c r="X50" i="536"/>
  <c r="X42" i="536"/>
  <c r="X38" i="536"/>
  <c r="X34" i="536"/>
  <c r="X26" i="536"/>
  <c r="X22" i="536"/>
  <c r="AC22" i="536" s="1"/>
  <c r="W77" i="535"/>
  <c r="W73" i="535"/>
  <c r="W69" i="535"/>
  <c r="X69" i="535" s="1"/>
  <c r="W21" i="535"/>
  <c r="W71" i="534"/>
  <c r="X71" i="534" s="1"/>
  <c r="W149" i="535"/>
  <c r="W133" i="535"/>
  <c r="W117" i="535"/>
  <c r="X117" i="535" s="1"/>
  <c r="W101" i="535"/>
  <c r="X101" i="535" s="1"/>
  <c r="X145" i="534"/>
  <c r="X129" i="534"/>
  <c r="X113" i="534"/>
  <c r="X97" i="534"/>
  <c r="X47" i="534"/>
  <c r="X31" i="534"/>
  <c r="W70" i="534"/>
  <c r="X29" i="533"/>
  <c r="X142" i="534"/>
  <c r="X126" i="534"/>
  <c r="X110" i="534"/>
  <c r="X94" i="534"/>
  <c r="W47" i="534"/>
  <c r="W31" i="534"/>
  <c r="X65" i="534"/>
  <c r="X81" i="534"/>
  <c r="W69" i="533"/>
  <c r="W53" i="533"/>
  <c r="W37" i="533"/>
  <c r="X37" i="533" s="1"/>
  <c r="W21" i="533"/>
  <c r="X21" i="533" s="1"/>
  <c r="AC21" i="533" s="1"/>
  <c r="AA22" i="536"/>
  <c r="W147" i="535"/>
  <c r="W131" i="535"/>
  <c r="W115" i="535"/>
  <c r="X115" i="535" s="1"/>
  <c r="W99" i="535"/>
  <c r="W60" i="535"/>
  <c r="W52" i="535"/>
  <c r="X52" i="535" s="1"/>
  <c r="W44" i="535"/>
  <c r="X44" i="535" s="1"/>
  <c r="X135" i="534"/>
  <c r="X119" i="534"/>
  <c r="X103" i="534"/>
  <c r="X87" i="534"/>
  <c r="X80" i="534"/>
  <c r="X72" i="534"/>
  <c r="X64" i="534"/>
  <c r="X23" i="533"/>
  <c r="X83" i="531"/>
  <c r="X140" i="534"/>
  <c r="X124" i="534"/>
  <c r="X108" i="534"/>
  <c r="X92" i="534"/>
  <c r="W60" i="534"/>
  <c r="X60" i="534" s="1"/>
  <c r="W53" i="534"/>
  <c r="X53" i="534" s="1"/>
  <c r="X48" i="534"/>
  <c r="W37" i="534"/>
  <c r="X37" i="534" s="1"/>
  <c r="X32" i="534"/>
  <c r="W79" i="533"/>
  <c r="X79" i="533" s="1"/>
  <c r="X74" i="533"/>
  <c r="W63" i="533"/>
  <c r="X63" i="533" s="1"/>
  <c r="X58" i="533"/>
  <c r="W47" i="533"/>
  <c r="X47" i="533" s="1"/>
  <c r="X42" i="533"/>
  <c r="X146" i="532"/>
  <c r="X142" i="532"/>
  <c r="X138" i="532"/>
  <c r="X134" i="532"/>
  <c r="X130" i="532"/>
  <c r="X126" i="532"/>
  <c r="X122" i="532"/>
  <c r="X118" i="532"/>
  <c r="X114" i="532"/>
  <c r="X110" i="532"/>
  <c r="X106" i="532"/>
  <c r="X132" i="530"/>
  <c r="X46" i="530"/>
  <c r="X93" i="529"/>
  <c r="X146" i="531"/>
  <c r="X138" i="531"/>
  <c r="X130" i="531"/>
  <c r="X122" i="531"/>
  <c r="X114" i="531"/>
  <c r="X106" i="531"/>
  <c r="X98" i="531"/>
  <c r="X90" i="531"/>
  <c r="X69" i="531"/>
  <c r="X61" i="531"/>
  <c r="X37" i="531"/>
  <c r="X21" i="531"/>
  <c r="AC21" i="531" s="1"/>
  <c r="X81" i="531"/>
  <c r="X145" i="530"/>
  <c r="X97" i="530"/>
  <c r="W68" i="531"/>
  <c r="X68" i="531" s="1"/>
  <c r="X58" i="531"/>
  <c r="W52" i="531"/>
  <c r="X52" i="531" s="1"/>
  <c r="X42" i="531"/>
  <c r="W36" i="531"/>
  <c r="X36" i="531" s="1"/>
  <c r="X26" i="531"/>
  <c r="W20" i="531"/>
  <c r="X20" i="531" s="1"/>
  <c r="AC20" i="531" s="1"/>
  <c r="X118" i="530"/>
  <c r="X52" i="530"/>
  <c r="X148" i="528"/>
  <c r="X140" i="528"/>
  <c r="X132" i="528"/>
  <c r="X116" i="528"/>
  <c r="X112" i="528"/>
  <c r="X104" i="528"/>
  <c r="X100" i="528"/>
  <c r="X84" i="528"/>
  <c r="X60" i="528"/>
  <c r="X52" i="528"/>
  <c r="X36" i="528"/>
  <c r="X28" i="528"/>
  <c r="X144" i="526"/>
  <c r="X140" i="526"/>
  <c r="X136" i="526"/>
  <c r="X128" i="526"/>
  <c r="X124" i="526"/>
  <c r="X120" i="526"/>
  <c r="X112" i="526"/>
  <c r="X108" i="526"/>
  <c r="X104" i="526"/>
  <c r="X96" i="526"/>
  <c r="X92" i="526"/>
  <c r="X88" i="526"/>
  <c r="X68" i="526"/>
  <c r="X36" i="526"/>
  <c r="W48" i="530"/>
  <c r="W97" i="530"/>
  <c r="W113" i="530"/>
  <c r="X113" i="530" s="1"/>
  <c r="W129" i="530"/>
  <c r="X129" i="530" s="1"/>
  <c r="W145" i="530"/>
  <c r="W104" i="530"/>
  <c r="X104" i="530" s="1"/>
  <c r="W120" i="530"/>
  <c r="W136" i="530"/>
  <c r="X136" i="530" s="1"/>
  <c r="W94" i="529"/>
  <c r="X94" i="529" s="1"/>
  <c r="W86" i="529"/>
  <c r="X86" i="529" s="1"/>
  <c r="N22" i="529"/>
  <c r="O22" i="529" s="1"/>
  <c r="AB22" i="529"/>
  <c r="AA23" i="529"/>
  <c r="L22" i="529"/>
  <c r="M22" i="529" s="1"/>
  <c r="W149" i="528"/>
  <c r="W145" i="528"/>
  <c r="X145" i="528" s="1"/>
  <c r="W141" i="528"/>
  <c r="X141" i="528" s="1"/>
  <c r="W137" i="528"/>
  <c r="X137" i="528" s="1"/>
  <c r="W133" i="528"/>
  <c r="W129" i="528"/>
  <c r="X129" i="528" s="1"/>
  <c r="W125" i="528"/>
  <c r="X125" i="528" s="1"/>
  <c r="W121" i="528"/>
  <c r="X121" i="528" s="1"/>
  <c r="W117" i="528"/>
  <c r="W113" i="528"/>
  <c r="X113" i="528" s="1"/>
  <c r="W109" i="528"/>
  <c r="X109" i="528" s="1"/>
  <c r="W105" i="528"/>
  <c r="X105" i="528" s="1"/>
  <c r="W101" i="528"/>
  <c r="W97" i="528"/>
  <c r="X97" i="528" s="1"/>
  <c r="W93" i="528"/>
  <c r="X93" i="528" s="1"/>
  <c r="W89" i="528"/>
  <c r="X89" i="528" s="1"/>
  <c r="W80" i="528"/>
  <c r="W72" i="528"/>
  <c r="W64" i="528"/>
  <c r="W56" i="528"/>
  <c r="W142" i="527"/>
  <c r="W82" i="527"/>
  <c r="X82" i="527" s="1"/>
  <c r="W74" i="527"/>
  <c r="X74" i="527" s="1"/>
  <c r="W66" i="527"/>
  <c r="X66" i="527" s="1"/>
  <c r="X139" i="525"/>
  <c r="X146" i="524"/>
  <c r="X142" i="524"/>
  <c r="X138" i="524"/>
  <c r="X130" i="524"/>
  <c r="X126" i="524"/>
  <c r="X122" i="524"/>
  <c r="X114" i="524"/>
  <c r="X110" i="524"/>
  <c r="X106" i="524"/>
  <c r="X98" i="524"/>
  <c r="X94" i="524"/>
  <c r="X90" i="524"/>
  <c r="W31" i="533"/>
  <c r="X31" i="533" s="1"/>
  <c r="X47" i="531"/>
  <c r="X27" i="531"/>
  <c r="W106" i="526"/>
  <c r="X106" i="526" s="1"/>
  <c r="W57" i="532"/>
  <c r="X57" i="532" s="1"/>
  <c r="W25" i="532"/>
  <c r="X25" i="532" s="1"/>
  <c r="X147" i="531"/>
  <c r="X143" i="531"/>
  <c r="X139" i="531"/>
  <c r="X135" i="531"/>
  <c r="X131" i="531"/>
  <c r="X127" i="531"/>
  <c r="X123" i="531"/>
  <c r="X119" i="531"/>
  <c r="X115" i="531"/>
  <c r="X111" i="531"/>
  <c r="X107" i="531"/>
  <c r="X103" i="531"/>
  <c r="X99" i="531"/>
  <c r="X95" i="531"/>
  <c r="X91" i="531"/>
  <c r="X87" i="531"/>
  <c r="X80" i="531"/>
  <c r="W45" i="531"/>
  <c r="X45" i="531" s="1"/>
  <c r="W21" i="531"/>
  <c r="W86" i="530"/>
  <c r="X86" i="530" s="1"/>
  <c r="W85" i="529"/>
  <c r="X85" i="529" s="1"/>
  <c r="W20" i="528"/>
  <c r="X20" i="528" s="1"/>
  <c r="AC20" i="528" s="1"/>
  <c r="X146" i="525"/>
  <c r="X134" i="525"/>
  <c r="W70" i="525"/>
  <c r="X70" i="525" s="1"/>
  <c r="W46" i="525"/>
  <c r="W34" i="525"/>
  <c r="X34" i="525" s="1"/>
  <c r="W145" i="524"/>
  <c r="W141" i="524"/>
  <c r="W137" i="524"/>
  <c r="W133" i="524"/>
  <c r="W129" i="524"/>
  <c r="W125" i="524"/>
  <c r="W121" i="524"/>
  <c r="W117" i="524"/>
  <c r="W113" i="524"/>
  <c r="W109" i="524"/>
  <c r="W105" i="524"/>
  <c r="W101" i="524"/>
  <c r="W97" i="524"/>
  <c r="W93" i="524"/>
  <c r="W89" i="524"/>
  <c r="W85" i="524"/>
  <c r="W76" i="524"/>
  <c r="W64" i="524"/>
  <c r="Z85" i="533"/>
  <c r="J165" i="533"/>
  <c r="W146" i="526"/>
  <c r="W94" i="526"/>
  <c r="W61" i="526"/>
  <c r="X61" i="526" s="1"/>
  <c r="W41" i="526"/>
  <c r="X41" i="526" s="1"/>
  <c r="W65" i="532"/>
  <c r="W47" i="531"/>
  <c r="W31" i="531"/>
  <c r="W91" i="530"/>
  <c r="X91" i="530" s="1"/>
  <c r="W87" i="530"/>
  <c r="W68" i="530"/>
  <c r="W50" i="530"/>
  <c r="W42" i="530"/>
  <c r="X42" i="530" s="1"/>
  <c r="W20" i="529"/>
  <c r="X20" i="529" s="1"/>
  <c r="AC20" i="529" s="1"/>
  <c r="W76" i="528"/>
  <c r="X76" i="528" s="1"/>
  <c r="W44" i="528"/>
  <c r="X44" i="528" s="1"/>
  <c r="W60" i="527"/>
  <c r="X60" i="527" s="1"/>
  <c r="W52" i="527"/>
  <c r="X149" i="525"/>
  <c r="X145" i="525"/>
  <c r="X137" i="525"/>
  <c r="X132" i="525"/>
  <c r="X128" i="525"/>
  <c r="X120" i="525"/>
  <c r="X116" i="525"/>
  <c r="X108" i="525"/>
  <c r="X104" i="525"/>
  <c r="X100" i="525"/>
  <c r="X96" i="525"/>
  <c r="X84" i="525"/>
  <c r="X76" i="525"/>
  <c r="X68" i="525"/>
  <c r="X52" i="525"/>
  <c r="X36" i="525"/>
  <c r="X28" i="525"/>
  <c r="X66" i="524"/>
  <c r="X58" i="524"/>
  <c r="X50" i="524"/>
  <c r="X34" i="524"/>
  <c r="W30" i="533"/>
  <c r="X30" i="533" s="1"/>
  <c r="W93" i="530"/>
  <c r="W123" i="527"/>
  <c r="X123" i="527" s="1"/>
  <c r="W115" i="527"/>
  <c r="X115" i="527" s="1"/>
  <c r="W73" i="526"/>
  <c r="X73" i="526" s="1"/>
  <c r="W59" i="526"/>
  <c r="X59" i="526" s="1"/>
  <c r="W25" i="526"/>
  <c r="X25" i="526" s="1"/>
  <c r="W121" i="525"/>
  <c r="X121" i="525" s="1"/>
  <c r="W109" i="525"/>
  <c r="W105" i="525"/>
  <c r="X105" i="525" s="1"/>
  <c r="W92" i="525"/>
  <c r="X92" i="525" s="1"/>
  <c r="W87" i="525"/>
  <c r="X71" i="531"/>
  <c r="X59" i="531"/>
  <c r="X39" i="531"/>
  <c r="W111" i="529"/>
  <c r="X111" i="529" s="1"/>
  <c r="W103" i="529"/>
  <c r="X103" i="529" s="1"/>
  <c r="W99" i="527"/>
  <c r="X99" i="527" s="1"/>
  <c r="W87" i="527"/>
  <c r="X87" i="527" s="1"/>
  <c r="W71" i="526"/>
  <c r="X71" i="526" s="1"/>
  <c r="W51" i="526"/>
  <c r="X51" i="526" s="1"/>
  <c r="W27" i="526"/>
  <c r="X27" i="526" s="1"/>
  <c r="W127" i="525"/>
  <c r="X127" i="525" s="1"/>
  <c r="W116" i="525"/>
  <c r="W80" i="525"/>
  <c r="W60" i="525"/>
  <c r="X60" i="525" s="1"/>
  <c r="W44" i="525"/>
  <c r="X44" i="525" s="1"/>
  <c r="W132" i="528"/>
  <c r="W96" i="528"/>
  <c r="X96" i="528" s="1"/>
  <c r="W82" i="524"/>
  <c r="X82" i="524" s="1"/>
  <c r="W90" i="530"/>
  <c r="X90" i="530" s="1"/>
  <c r="W124" i="528"/>
  <c r="X124" i="528" s="1"/>
  <c r="W88" i="528"/>
  <c r="X88" i="528" s="1"/>
  <c r="W141" i="525"/>
  <c r="X141" i="525" s="1"/>
  <c r="W50" i="524"/>
  <c r="W34" i="524"/>
  <c r="W81" i="545"/>
  <c r="X81" i="545" s="1"/>
  <c r="W77" i="545"/>
  <c r="W73" i="545"/>
  <c r="W69" i="545"/>
  <c r="W65" i="545"/>
  <c r="X65" i="545" s="1"/>
  <c r="W61" i="545"/>
  <c r="X61" i="545" s="1"/>
  <c r="W57" i="545"/>
  <c r="X57" i="545" s="1"/>
  <c r="W53" i="545"/>
  <c r="X53" i="545" s="1"/>
  <c r="W49" i="545"/>
  <c r="X49" i="545" s="1"/>
  <c r="W45" i="545"/>
  <c r="W41" i="545"/>
  <c r="X36" i="545"/>
  <c r="X32" i="545"/>
  <c r="X28" i="545"/>
  <c r="X20" i="545"/>
  <c r="AC20" i="545" s="1"/>
  <c r="X82" i="544"/>
  <c r="X74" i="544"/>
  <c r="X70" i="544"/>
  <c r="X66" i="544"/>
  <c r="W32" i="545"/>
  <c r="X139" i="544"/>
  <c r="X123" i="544"/>
  <c r="X107" i="544"/>
  <c r="X91" i="544"/>
  <c r="X136" i="544"/>
  <c r="X120" i="544"/>
  <c r="X104" i="544"/>
  <c r="X88" i="544"/>
  <c r="X77" i="544"/>
  <c r="W54" i="544"/>
  <c r="W38" i="544"/>
  <c r="W22" i="544"/>
  <c r="X22" i="544" s="1"/>
  <c r="AC22" i="544" s="1"/>
  <c r="X141" i="544"/>
  <c r="X125" i="544"/>
  <c r="X109" i="544"/>
  <c r="X93" i="544"/>
  <c r="W81" i="544"/>
  <c r="X81" i="544" s="1"/>
  <c r="W20" i="545"/>
  <c r="X134" i="544"/>
  <c r="X118" i="544"/>
  <c r="X102" i="544"/>
  <c r="X86" i="544"/>
  <c r="W70" i="544"/>
  <c r="W60" i="544"/>
  <c r="X60" i="544" s="1"/>
  <c r="X55" i="544"/>
  <c r="W44" i="544"/>
  <c r="X44" i="544" s="1"/>
  <c r="X39" i="544"/>
  <c r="W28" i="544"/>
  <c r="X28" i="544" s="1"/>
  <c r="W20" i="544"/>
  <c r="X20" i="544" s="1"/>
  <c r="AC20" i="544" s="1"/>
  <c r="X43" i="543"/>
  <c r="W70" i="543"/>
  <c r="X70" i="543" s="1"/>
  <c r="W41" i="543"/>
  <c r="X41" i="543" s="1"/>
  <c r="X77" i="542"/>
  <c r="X69" i="542"/>
  <c r="X61" i="542"/>
  <c r="X53" i="542"/>
  <c r="X37" i="542"/>
  <c r="X29" i="542"/>
  <c r="X53" i="543"/>
  <c r="X39" i="543"/>
  <c r="W27" i="543"/>
  <c r="X27" i="543" s="1"/>
  <c r="X22" i="543"/>
  <c r="AC22" i="543" s="1"/>
  <c r="X65" i="543"/>
  <c r="X81" i="543"/>
  <c r="X52" i="543"/>
  <c r="X68" i="543"/>
  <c r="X84" i="543"/>
  <c r="X88" i="543"/>
  <c r="X92" i="543"/>
  <c r="X96" i="543"/>
  <c r="X100" i="543"/>
  <c r="X104" i="543"/>
  <c r="X108" i="543"/>
  <c r="X112" i="543"/>
  <c r="X116" i="543"/>
  <c r="X120" i="543"/>
  <c r="X124" i="543"/>
  <c r="X128" i="543"/>
  <c r="X132" i="543"/>
  <c r="X136" i="543"/>
  <c r="X140" i="543"/>
  <c r="X144" i="543"/>
  <c r="X148" i="543"/>
  <c r="X147" i="542"/>
  <c r="X143" i="542"/>
  <c r="X139" i="542"/>
  <c r="X135" i="542"/>
  <c r="X131" i="542"/>
  <c r="X127" i="542"/>
  <c r="X123" i="542"/>
  <c r="X119" i="542"/>
  <c r="X115" i="542"/>
  <c r="X111" i="542"/>
  <c r="X107" i="542"/>
  <c r="X103" i="542"/>
  <c r="X99" i="542"/>
  <c r="X95" i="542"/>
  <c r="X91" i="542"/>
  <c r="X87" i="542"/>
  <c r="AA24" i="544"/>
  <c r="AB23" i="544"/>
  <c r="L23" i="544"/>
  <c r="M23" i="544" s="1"/>
  <c r="N23" i="544"/>
  <c r="O23" i="544" s="1"/>
  <c r="X71" i="543"/>
  <c r="W149" i="542"/>
  <c r="X149" i="542" s="1"/>
  <c r="W145" i="542"/>
  <c r="W141" i="542"/>
  <c r="W137" i="542"/>
  <c r="W133" i="542"/>
  <c r="X133" i="542" s="1"/>
  <c r="W129" i="542"/>
  <c r="W125" i="542"/>
  <c r="W121" i="542"/>
  <c r="W117" i="542"/>
  <c r="X117" i="542" s="1"/>
  <c r="W113" i="542"/>
  <c r="W109" i="542"/>
  <c r="W105" i="542"/>
  <c r="W101" i="542"/>
  <c r="X101" i="542" s="1"/>
  <c r="W97" i="542"/>
  <c r="W93" i="542"/>
  <c r="W89" i="542"/>
  <c r="W85" i="542"/>
  <c r="X85" i="542" s="1"/>
  <c r="W80" i="542"/>
  <c r="X75" i="542"/>
  <c r="W64" i="542"/>
  <c r="W48" i="542"/>
  <c r="W32" i="542"/>
  <c r="X32" i="542" s="1"/>
  <c r="X27" i="542"/>
  <c r="N20" i="542"/>
  <c r="O20" i="542" s="1"/>
  <c r="AA21" i="542"/>
  <c r="AB20" i="542"/>
  <c r="L20" i="542"/>
  <c r="M20" i="542" s="1"/>
  <c r="W73" i="542"/>
  <c r="W65" i="542"/>
  <c r="W45" i="542"/>
  <c r="X45" i="542" s="1"/>
  <c r="W37" i="542"/>
  <c r="W29" i="542"/>
  <c r="X77" i="541"/>
  <c r="X61" i="541"/>
  <c r="X45" i="541"/>
  <c r="X75" i="540"/>
  <c r="X43" i="540"/>
  <c r="X143" i="541"/>
  <c r="X139" i="541"/>
  <c r="X137" i="541"/>
  <c r="X133" i="541"/>
  <c r="X129" i="541"/>
  <c r="X127" i="541"/>
  <c r="X123" i="541"/>
  <c r="X121" i="541"/>
  <c r="X117" i="541"/>
  <c r="X113" i="541"/>
  <c r="X111" i="541"/>
  <c r="X107" i="541"/>
  <c r="X101" i="541"/>
  <c r="X99" i="541"/>
  <c r="X97" i="541"/>
  <c r="X95" i="541"/>
  <c r="X93" i="541"/>
  <c r="X91" i="541"/>
  <c r="X89" i="541"/>
  <c r="X85" i="541"/>
  <c r="X76" i="541"/>
  <c r="X60" i="541"/>
  <c r="X44" i="541"/>
  <c r="X58" i="540"/>
  <c r="X26" i="540"/>
  <c r="X146" i="539"/>
  <c r="X142" i="539"/>
  <c r="X140" i="539"/>
  <c r="X138" i="539"/>
  <c r="X136" i="539"/>
  <c r="X132" i="539"/>
  <c r="X130" i="539"/>
  <c r="X124" i="539"/>
  <c r="X122" i="539"/>
  <c r="X118" i="539"/>
  <c r="X116" i="539"/>
  <c r="X114" i="539"/>
  <c r="X106" i="539"/>
  <c r="X102" i="539"/>
  <c r="X92" i="539"/>
  <c r="X90" i="539"/>
  <c r="X72" i="539"/>
  <c r="W137" i="541"/>
  <c r="W121" i="541"/>
  <c r="W105" i="541"/>
  <c r="X105" i="541" s="1"/>
  <c r="W89" i="541"/>
  <c r="W74" i="540"/>
  <c r="X74" i="540" s="1"/>
  <c r="W58" i="540"/>
  <c r="W42" i="540"/>
  <c r="X42" i="540" s="1"/>
  <c r="W144" i="539"/>
  <c r="X144" i="539" s="1"/>
  <c r="W128" i="539"/>
  <c r="X128" i="539" s="1"/>
  <c r="W112" i="539"/>
  <c r="X112" i="539" s="1"/>
  <c r="W96" i="539"/>
  <c r="X96" i="539" s="1"/>
  <c r="W85" i="539"/>
  <c r="X85" i="539" s="1"/>
  <c r="W130" i="541"/>
  <c r="X130" i="541" s="1"/>
  <c r="W114" i="541"/>
  <c r="X114" i="541" s="1"/>
  <c r="W98" i="541"/>
  <c r="X98" i="541" s="1"/>
  <c r="W28" i="541"/>
  <c r="X28" i="541" s="1"/>
  <c r="W145" i="539"/>
  <c r="W129" i="539"/>
  <c r="W113" i="539"/>
  <c r="X113" i="539" s="1"/>
  <c r="W97" i="539"/>
  <c r="X97" i="539" s="1"/>
  <c r="W75" i="539"/>
  <c r="W131" i="541"/>
  <c r="X131" i="541" s="1"/>
  <c r="W115" i="541"/>
  <c r="X115" i="541" s="1"/>
  <c r="W99" i="541"/>
  <c r="N22" i="541"/>
  <c r="O22" i="541" s="1"/>
  <c r="AA23" i="541"/>
  <c r="AB22" i="541"/>
  <c r="L22" i="541"/>
  <c r="M22" i="541" s="1"/>
  <c r="N21" i="541"/>
  <c r="O21" i="541" s="1"/>
  <c r="AB21" i="541"/>
  <c r="L21" i="541"/>
  <c r="M21" i="541" s="1"/>
  <c r="AC21" i="540"/>
  <c r="W142" i="539"/>
  <c r="W126" i="539"/>
  <c r="X126" i="539" s="1"/>
  <c r="W110" i="539"/>
  <c r="X110" i="539" s="1"/>
  <c r="W94" i="539"/>
  <c r="X94" i="539" s="1"/>
  <c r="W83" i="539"/>
  <c r="W72" i="539"/>
  <c r="W68" i="539"/>
  <c r="X68" i="539" s="1"/>
  <c r="W64" i="539"/>
  <c r="X64" i="539" s="1"/>
  <c r="W60" i="539"/>
  <c r="W56" i="539"/>
  <c r="X51" i="539"/>
  <c r="X35" i="539"/>
  <c r="W78" i="539"/>
  <c r="X57" i="538"/>
  <c r="X71" i="537"/>
  <c r="X55" i="537"/>
  <c r="X39" i="537"/>
  <c r="X23" i="537"/>
  <c r="W132" i="541"/>
  <c r="W116" i="541"/>
  <c r="W100" i="541"/>
  <c r="X100" i="541" s="1"/>
  <c r="W84" i="541"/>
  <c r="W68" i="541"/>
  <c r="X68" i="541" s="1"/>
  <c r="W52" i="541"/>
  <c r="X52" i="541" s="1"/>
  <c r="W36" i="541"/>
  <c r="X36" i="541" s="1"/>
  <c r="W139" i="539"/>
  <c r="X139" i="539" s="1"/>
  <c r="W123" i="539"/>
  <c r="X123" i="539" s="1"/>
  <c r="W107" i="539"/>
  <c r="X107" i="539" s="1"/>
  <c r="W91" i="539"/>
  <c r="W80" i="539"/>
  <c r="X80" i="539" s="1"/>
  <c r="W76" i="539"/>
  <c r="X76" i="539" s="1"/>
  <c r="W79" i="537"/>
  <c r="X79" i="537" s="1"/>
  <c r="W75" i="537"/>
  <c r="X75" i="537" s="1"/>
  <c r="W71" i="537"/>
  <c r="W67" i="537"/>
  <c r="X67" i="537" s="1"/>
  <c r="W63" i="537"/>
  <c r="X63" i="537" s="1"/>
  <c r="W59" i="537"/>
  <c r="X59" i="537" s="1"/>
  <c r="W55" i="537"/>
  <c r="X50" i="537"/>
  <c r="X34" i="537"/>
  <c r="X149" i="536"/>
  <c r="X142" i="536"/>
  <c r="X138" i="536"/>
  <c r="W42" i="539"/>
  <c r="W26" i="539"/>
  <c r="W139" i="538"/>
  <c r="X139" i="538" s="1"/>
  <c r="W123" i="538"/>
  <c r="X123" i="538" s="1"/>
  <c r="W107" i="538"/>
  <c r="X107" i="538" s="1"/>
  <c r="W91" i="538"/>
  <c r="X91" i="538" s="1"/>
  <c r="W80" i="538"/>
  <c r="X80" i="538" s="1"/>
  <c r="W64" i="538"/>
  <c r="X64" i="538" s="1"/>
  <c r="W48" i="538"/>
  <c r="X48" i="538" s="1"/>
  <c r="W32" i="538"/>
  <c r="X32" i="538" s="1"/>
  <c r="W147" i="536"/>
  <c r="X147" i="536" s="1"/>
  <c r="X35" i="536"/>
  <c r="X73" i="535"/>
  <c r="X41" i="535"/>
  <c r="X79" i="534"/>
  <c r="W145" i="538"/>
  <c r="X145" i="538" s="1"/>
  <c r="W129" i="538"/>
  <c r="X129" i="538" s="1"/>
  <c r="W113" i="538"/>
  <c r="W97" i="538"/>
  <c r="X97" i="538" s="1"/>
  <c r="X148" i="535"/>
  <c r="X144" i="535"/>
  <c r="X142" i="535"/>
  <c r="X140" i="535"/>
  <c r="X138" i="535"/>
  <c r="X136" i="535"/>
  <c r="X134" i="535"/>
  <c r="X132" i="535"/>
  <c r="X128" i="535"/>
  <c r="X126" i="535"/>
  <c r="X122" i="535"/>
  <c r="X118" i="535"/>
  <c r="X116" i="535"/>
  <c r="X112" i="535"/>
  <c r="X108" i="535"/>
  <c r="X106" i="535"/>
  <c r="X102" i="535"/>
  <c r="X100" i="535"/>
  <c r="X96" i="535"/>
  <c r="X92" i="535"/>
  <c r="X90" i="535"/>
  <c r="X86" i="535"/>
  <c r="X84" i="535"/>
  <c r="X76" i="535"/>
  <c r="X68" i="535"/>
  <c r="W33" i="535"/>
  <c r="W29" i="535"/>
  <c r="X24" i="535"/>
  <c r="X20" i="535"/>
  <c r="AC20" i="535" s="1"/>
  <c r="X82" i="534"/>
  <c r="W75" i="534"/>
  <c r="X70" i="534"/>
  <c r="W78" i="536"/>
  <c r="X78" i="536" s="1"/>
  <c r="W70" i="536"/>
  <c r="W62" i="536"/>
  <c r="X62" i="536" s="1"/>
  <c r="W54" i="536"/>
  <c r="W46" i="536"/>
  <c r="X46" i="536" s="1"/>
  <c r="W38" i="536"/>
  <c r="W30" i="536"/>
  <c r="X30" i="536" s="1"/>
  <c r="W22" i="536"/>
  <c r="W137" i="535"/>
  <c r="X137" i="535" s="1"/>
  <c r="W121" i="535"/>
  <c r="X121" i="535" s="1"/>
  <c r="W105" i="535"/>
  <c r="X105" i="535" s="1"/>
  <c r="W89" i="535"/>
  <c r="X89" i="535" s="1"/>
  <c r="X149" i="534"/>
  <c r="X133" i="534"/>
  <c r="X117" i="534"/>
  <c r="X101" i="534"/>
  <c r="W74" i="534"/>
  <c r="X74" i="534" s="1"/>
  <c r="X69" i="533"/>
  <c r="X53" i="533"/>
  <c r="X25" i="533"/>
  <c r="W142" i="535"/>
  <c r="W126" i="535"/>
  <c r="W110" i="535"/>
  <c r="X110" i="535" s="1"/>
  <c r="W94" i="535"/>
  <c r="X94" i="535" s="1"/>
  <c r="W20" i="535"/>
  <c r="X146" i="534"/>
  <c r="X130" i="534"/>
  <c r="X114" i="534"/>
  <c r="X98" i="534"/>
  <c r="W59" i="534"/>
  <c r="W43" i="534"/>
  <c r="X43" i="534" s="1"/>
  <c r="W27" i="534"/>
  <c r="X27" i="534" s="1"/>
  <c r="X69" i="534"/>
  <c r="W65" i="533"/>
  <c r="W49" i="533"/>
  <c r="X49" i="533" s="1"/>
  <c r="W33" i="533"/>
  <c r="X33" i="533" s="1"/>
  <c r="W135" i="535"/>
  <c r="W119" i="535"/>
  <c r="X119" i="535" s="1"/>
  <c r="W103" i="535"/>
  <c r="X103" i="535" s="1"/>
  <c r="W87" i="535"/>
  <c r="X87" i="535" s="1"/>
  <c r="X139" i="534"/>
  <c r="X123" i="534"/>
  <c r="X107" i="534"/>
  <c r="X91" i="534"/>
  <c r="W79" i="534"/>
  <c r="W63" i="534"/>
  <c r="X63" i="534" s="1"/>
  <c r="X57" i="534"/>
  <c r="X33" i="534"/>
  <c r="X25" i="534"/>
  <c r="W77" i="532"/>
  <c r="X77" i="532" s="1"/>
  <c r="X69" i="532"/>
  <c r="X61" i="532"/>
  <c r="W61" i="532"/>
  <c r="W45" i="532"/>
  <c r="X45" i="532" s="1"/>
  <c r="W29" i="532"/>
  <c r="X29" i="532" s="1"/>
  <c r="X21" i="532"/>
  <c r="AC21" i="532" s="1"/>
  <c r="W136" i="535"/>
  <c r="W120" i="535"/>
  <c r="X120" i="535" s="1"/>
  <c r="W104" i="535"/>
  <c r="X104" i="535" s="1"/>
  <c r="W88" i="535"/>
  <c r="X88" i="535" s="1"/>
  <c r="W65" i="535"/>
  <c r="X144" i="534"/>
  <c r="X128" i="534"/>
  <c r="X112" i="534"/>
  <c r="X96" i="534"/>
  <c r="X85" i="534"/>
  <c r="X52" i="534"/>
  <c r="W41" i="534"/>
  <c r="X41" i="534" s="1"/>
  <c r="X36" i="534"/>
  <c r="W25" i="534"/>
  <c r="W83" i="533"/>
  <c r="X83" i="533" s="1"/>
  <c r="X78" i="533"/>
  <c r="W67" i="533"/>
  <c r="X62" i="533"/>
  <c r="W51" i="533"/>
  <c r="X51" i="533" s="1"/>
  <c r="X46" i="533"/>
  <c r="W35" i="533"/>
  <c r="X145" i="532"/>
  <c r="X141" i="532"/>
  <c r="X137" i="532"/>
  <c r="X133" i="532"/>
  <c r="X129" i="532"/>
  <c r="X125" i="532"/>
  <c r="X121" i="532"/>
  <c r="X117" i="532"/>
  <c r="X113" i="532"/>
  <c r="X109" i="532"/>
  <c r="X82" i="531"/>
  <c r="X120" i="530"/>
  <c r="X92" i="529"/>
  <c r="X84" i="529"/>
  <c r="W57" i="534"/>
  <c r="X144" i="531"/>
  <c r="X136" i="531"/>
  <c r="X128" i="531"/>
  <c r="X120" i="531"/>
  <c r="X112" i="531"/>
  <c r="X104" i="531"/>
  <c r="X96" i="531"/>
  <c r="X88" i="531"/>
  <c r="X60" i="531"/>
  <c r="X28" i="531"/>
  <c r="X149" i="530"/>
  <c r="X117" i="530"/>
  <c r="W81" i="531"/>
  <c r="X76" i="531"/>
  <c r="X70" i="531"/>
  <c r="W64" i="531"/>
  <c r="X54" i="531"/>
  <c r="W48" i="531"/>
  <c r="X38" i="531"/>
  <c r="W32" i="531"/>
  <c r="X22" i="531"/>
  <c r="AC22" i="531" s="1"/>
  <c r="X138" i="530"/>
  <c r="X106" i="530"/>
  <c r="X88" i="530"/>
  <c r="X68" i="530"/>
  <c r="X60" i="530"/>
  <c r="X48" i="530"/>
  <c r="X78" i="529"/>
  <c r="X70" i="529"/>
  <c r="X62" i="529"/>
  <c r="X46" i="529"/>
  <c r="X38" i="529"/>
  <c r="X22" i="529"/>
  <c r="AC22" i="529" s="1"/>
  <c r="X143" i="528"/>
  <c r="X139" i="528"/>
  <c r="X127" i="528"/>
  <c r="X123" i="528"/>
  <c r="X111" i="528"/>
  <c r="X107" i="528"/>
  <c r="X95" i="528"/>
  <c r="X91" i="528"/>
  <c r="X58" i="527"/>
  <c r="X38" i="527"/>
  <c r="X22" i="527"/>
  <c r="AC22" i="527" s="1"/>
  <c r="X135" i="526"/>
  <c r="X119" i="526"/>
  <c r="X103" i="526"/>
  <c r="X87" i="526"/>
  <c r="W21" i="532"/>
  <c r="W142" i="530"/>
  <c r="W134" i="530"/>
  <c r="X134" i="530" s="1"/>
  <c r="W126" i="530"/>
  <c r="W118" i="530"/>
  <c r="W110" i="530"/>
  <c r="X110" i="530" s="1"/>
  <c r="W102" i="530"/>
  <c r="X102" i="530" s="1"/>
  <c r="W94" i="530"/>
  <c r="W89" i="530"/>
  <c r="X89" i="530" s="1"/>
  <c r="W80" i="530"/>
  <c r="X80" i="530" s="1"/>
  <c r="W72" i="530"/>
  <c r="X72" i="530" s="1"/>
  <c r="W64" i="530"/>
  <c r="X64" i="530" s="1"/>
  <c r="W56" i="530"/>
  <c r="X56" i="530" s="1"/>
  <c r="W38" i="530"/>
  <c r="W101" i="530"/>
  <c r="X101" i="530" s="1"/>
  <c r="W117" i="530"/>
  <c r="W133" i="530"/>
  <c r="X133" i="530" s="1"/>
  <c r="W149" i="530"/>
  <c r="W108" i="530"/>
  <c r="X108" i="530" s="1"/>
  <c r="W124" i="530"/>
  <c r="W140" i="530"/>
  <c r="X140" i="530" s="1"/>
  <c r="W56" i="527"/>
  <c r="X56" i="527" s="1"/>
  <c r="X78" i="525"/>
  <c r="X54" i="525"/>
  <c r="X46" i="525"/>
  <c r="X145" i="524"/>
  <c r="X141" i="524"/>
  <c r="X137" i="524"/>
  <c r="X133" i="524"/>
  <c r="X129" i="524"/>
  <c r="X125" i="524"/>
  <c r="X121" i="524"/>
  <c r="X117" i="524"/>
  <c r="X113" i="524"/>
  <c r="X109" i="524"/>
  <c r="X105" i="524"/>
  <c r="X101" i="524"/>
  <c r="X97" i="524"/>
  <c r="X93" i="524"/>
  <c r="X89" i="524"/>
  <c r="X85" i="524"/>
  <c r="X76" i="524"/>
  <c r="N21" i="534"/>
  <c r="O21" i="534" s="1"/>
  <c r="AA22" i="534"/>
  <c r="AB21" i="534"/>
  <c r="L21" i="534"/>
  <c r="M21" i="534" s="1"/>
  <c r="W22" i="533"/>
  <c r="X22" i="533" s="1"/>
  <c r="AC22" i="533" s="1"/>
  <c r="W143" i="527"/>
  <c r="W102" i="526"/>
  <c r="W69" i="531"/>
  <c r="W29" i="531"/>
  <c r="X29" i="531" s="1"/>
  <c r="W149" i="529"/>
  <c r="X149" i="529" s="1"/>
  <c r="W145" i="529"/>
  <c r="X145" i="529" s="1"/>
  <c r="W141" i="529"/>
  <c r="X141" i="529" s="1"/>
  <c r="W137" i="529"/>
  <c r="X137" i="529" s="1"/>
  <c r="W133" i="529"/>
  <c r="X133" i="529" s="1"/>
  <c r="W129" i="529"/>
  <c r="X129" i="529" s="1"/>
  <c r="W125" i="529"/>
  <c r="X125" i="529" s="1"/>
  <c r="W121" i="529"/>
  <c r="X121" i="529" s="1"/>
  <c r="W117" i="529"/>
  <c r="X117" i="529" s="1"/>
  <c r="W113" i="529"/>
  <c r="X113" i="529" s="1"/>
  <c r="W109" i="529"/>
  <c r="X109" i="529" s="1"/>
  <c r="W105" i="529"/>
  <c r="X105" i="529" s="1"/>
  <c r="W101" i="529"/>
  <c r="X101" i="529" s="1"/>
  <c r="W97" i="529"/>
  <c r="X97" i="529" s="1"/>
  <c r="W93" i="529"/>
  <c r="W89" i="529"/>
  <c r="X89" i="529" s="1"/>
  <c r="W66" i="525"/>
  <c r="W54" i="525"/>
  <c r="W42" i="525"/>
  <c r="X42" i="525" s="1"/>
  <c r="W30" i="525"/>
  <c r="X30" i="525" s="1"/>
  <c r="W148" i="524"/>
  <c r="W144" i="524"/>
  <c r="W140" i="524"/>
  <c r="W136" i="524"/>
  <c r="W132" i="524"/>
  <c r="W128" i="524"/>
  <c r="W124" i="524"/>
  <c r="W120" i="524"/>
  <c r="W116" i="524"/>
  <c r="W112" i="524"/>
  <c r="W108" i="524"/>
  <c r="W104" i="524"/>
  <c r="W100" i="524"/>
  <c r="W96" i="524"/>
  <c r="W92" i="524"/>
  <c r="W88" i="524"/>
  <c r="W84" i="524"/>
  <c r="W72" i="524"/>
  <c r="X72" i="524" s="1"/>
  <c r="W60" i="524"/>
  <c r="X60" i="524" s="1"/>
  <c r="X23" i="524"/>
  <c r="W119" i="529"/>
  <c r="X119" i="529" s="1"/>
  <c r="W55" i="526"/>
  <c r="X55" i="526" s="1"/>
  <c r="W23" i="526"/>
  <c r="X23" i="526" s="1"/>
  <c r="W49" i="532"/>
  <c r="X49" i="532" s="1"/>
  <c r="W70" i="531"/>
  <c r="W62" i="531"/>
  <c r="X62" i="531" s="1"/>
  <c r="W54" i="531"/>
  <c r="W46" i="531"/>
  <c r="X46" i="531" s="1"/>
  <c r="W38" i="531"/>
  <c r="W30" i="531"/>
  <c r="X30" i="531" s="1"/>
  <c r="W22" i="531"/>
  <c r="N20" i="530"/>
  <c r="O20" i="530" s="1"/>
  <c r="AB20" i="530"/>
  <c r="AA21" i="530"/>
  <c r="L20" i="530"/>
  <c r="M20" i="530" s="1"/>
  <c r="W60" i="530"/>
  <c r="W148" i="529"/>
  <c r="X148" i="529" s="1"/>
  <c r="W144" i="529"/>
  <c r="X144" i="529" s="1"/>
  <c r="W140" i="529"/>
  <c r="X140" i="529" s="1"/>
  <c r="W136" i="529"/>
  <c r="X136" i="529" s="1"/>
  <c r="W132" i="529"/>
  <c r="X132" i="529" s="1"/>
  <c r="W128" i="529"/>
  <c r="X128" i="529" s="1"/>
  <c r="W124" i="529"/>
  <c r="X124" i="529" s="1"/>
  <c r="W120" i="529"/>
  <c r="X120" i="529" s="1"/>
  <c r="W116" i="529"/>
  <c r="X116" i="529" s="1"/>
  <c r="W112" i="529"/>
  <c r="X112" i="529" s="1"/>
  <c r="W108" i="529"/>
  <c r="X108" i="529" s="1"/>
  <c r="W104" i="529"/>
  <c r="X104" i="529" s="1"/>
  <c r="W100" i="529"/>
  <c r="X100" i="529" s="1"/>
  <c r="W96" i="529"/>
  <c r="X96" i="529" s="1"/>
  <c r="W92" i="529"/>
  <c r="W88" i="529"/>
  <c r="X88" i="529" s="1"/>
  <c r="W84" i="529"/>
  <c r="W76" i="529"/>
  <c r="X76" i="529" s="1"/>
  <c r="W68" i="529"/>
  <c r="X68" i="529" s="1"/>
  <c r="W60" i="529"/>
  <c r="X60" i="529" s="1"/>
  <c r="W52" i="529"/>
  <c r="X52" i="529" s="1"/>
  <c r="W44" i="529"/>
  <c r="X44" i="529" s="1"/>
  <c r="W36" i="529"/>
  <c r="X36" i="529" s="1"/>
  <c r="W28" i="529"/>
  <c r="X28" i="529" s="1"/>
  <c r="W147" i="528"/>
  <c r="X147" i="528" s="1"/>
  <c r="W143" i="528"/>
  <c r="W139" i="528"/>
  <c r="W135" i="528"/>
  <c r="X135" i="528" s="1"/>
  <c r="W131" i="528"/>
  <c r="X131" i="528" s="1"/>
  <c r="W127" i="528"/>
  <c r="W123" i="528"/>
  <c r="W119" i="528"/>
  <c r="X119" i="528" s="1"/>
  <c r="W115" i="528"/>
  <c r="X115" i="528" s="1"/>
  <c r="W111" i="528"/>
  <c r="W107" i="528"/>
  <c r="W103" i="528"/>
  <c r="X103" i="528" s="1"/>
  <c r="W99" i="528"/>
  <c r="X99" i="528" s="1"/>
  <c r="W95" i="528"/>
  <c r="W91" i="528"/>
  <c r="W87" i="528"/>
  <c r="X87" i="528" s="1"/>
  <c r="W68" i="528"/>
  <c r="X68" i="528" s="1"/>
  <c r="W36" i="528"/>
  <c r="W147" i="526"/>
  <c r="X147" i="526" s="1"/>
  <c r="W143" i="526"/>
  <c r="X143" i="526" s="1"/>
  <c r="W139" i="526"/>
  <c r="X139" i="526" s="1"/>
  <c r="W135" i="526"/>
  <c r="W131" i="526"/>
  <c r="X131" i="526" s="1"/>
  <c r="W127" i="526"/>
  <c r="X127" i="526" s="1"/>
  <c r="W123" i="526"/>
  <c r="X123" i="526" s="1"/>
  <c r="W119" i="526"/>
  <c r="W115" i="526"/>
  <c r="X115" i="526" s="1"/>
  <c r="W111" i="526"/>
  <c r="X111" i="526" s="1"/>
  <c r="W107" i="526"/>
  <c r="X107" i="526" s="1"/>
  <c r="W103" i="526"/>
  <c r="W99" i="526"/>
  <c r="X99" i="526" s="1"/>
  <c r="W95" i="526"/>
  <c r="X95" i="526" s="1"/>
  <c r="W91" i="526"/>
  <c r="X91" i="526" s="1"/>
  <c r="W87" i="526"/>
  <c r="X131" i="525"/>
  <c r="X119" i="525"/>
  <c r="X115" i="525"/>
  <c r="X111" i="525"/>
  <c r="X107" i="525"/>
  <c r="X103" i="525"/>
  <c r="X99" i="525"/>
  <c r="X87" i="525"/>
  <c r="W57" i="525"/>
  <c r="X57" i="525" s="1"/>
  <c r="W49" i="525"/>
  <c r="X49" i="525" s="1"/>
  <c r="W41" i="525"/>
  <c r="X41" i="525" s="1"/>
  <c r="W79" i="524"/>
  <c r="X79" i="524" s="1"/>
  <c r="W23" i="524"/>
  <c r="X78" i="532"/>
  <c r="W127" i="529"/>
  <c r="X127" i="529" s="1"/>
  <c r="W87" i="529"/>
  <c r="W69" i="526"/>
  <c r="X69" i="526" s="1"/>
  <c r="W43" i="526"/>
  <c r="X43" i="526" s="1"/>
  <c r="W124" i="525"/>
  <c r="X124" i="525" s="1"/>
  <c r="W117" i="525"/>
  <c r="W108" i="525"/>
  <c r="W95" i="525"/>
  <c r="X95" i="525" s="1"/>
  <c r="W91" i="525"/>
  <c r="X91" i="525" s="1"/>
  <c r="W86" i="525"/>
  <c r="W123" i="529"/>
  <c r="X123" i="529" s="1"/>
  <c r="W135" i="527"/>
  <c r="X135" i="527" s="1"/>
  <c r="W65" i="526"/>
  <c r="X65" i="526" s="1"/>
  <c r="W37" i="526"/>
  <c r="X37" i="526" s="1"/>
  <c r="W126" i="525"/>
  <c r="W112" i="525"/>
  <c r="X112" i="525" s="1"/>
  <c r="W56" i="525"/>
  <c r="X56" i="525" s="1"/>
  <c r="W40" i="525"/>
  <c r="W24" i="525"/>
  <c r="X24" i="525" s="1"/>
  <c r="AC24" i="525" s="1"/>
  <c r="W116" i="528"/>
  <c r="W54" i="529"/>
  <c r="X54" i="529" s="1"/>
  <c r="W144" i="528"/>
  <c r="X144" i="528" s="1"/>
  <c r="W74" i="524"/>
  <c r="X74" i="524" s="1"/>
  <c r="W78" i="529"/>
  <c r="W108" i="528"/>
  <c r="X108" i="528" s="1"/>
  <c r="W78" i="527"/>
  <c r="X78" i="527" s="1"/>
  <c r="W136" i="528"/>
  <c r="X136" i="528" s="1"/>
  <c r="AA21" i="524"/>
  <c r="AB20" i="524"/>
  <c r="L20" i="524"/>
  <c r="M20" i="524" s="1"/>
  <c r="N20" i="524"/>
  <c r="O20" i="524" s="1"/>
  <c r="X80" i="545"/>
  <c r="X76" i="545"/>
  <c r="X72" i="545"/>
  <c r="X64" i="545"/>
  <c r="X56" i="545"/>
  <c r="X52" i="545"/>
  <c r="X48" i="545"/>
  <c r="X44" i="545"/>
  <c r="X40" i="545"/>
  <c r="W76" i="545"/>
  <c r="W68" i="545"/>
  <c r="X68" i="545" s="1"/>
  <c r="W60" i="545"/>
  <c r="X60" i="545" s="1"/>
  <c r="W36" i="545"/>
  <c r="W24" i="545"/>
  <c r="X24" i="545" s="1"/>
  <c r="AC24" i="545" s="1"/>
  <c r="X143" i="544"/>
  <c r="X127" i="544"/>
  <c r="X111" i="544"/>
  <c r="X95" i="544"/>
  <c r="X72" i="544"/>
  <c r="X58" i="544"/>
  <c r="X42" i="544"/>
  <c r="X26" i="544"/>
  <c r="X140" i="544"/>
  <c r="X124" i="544"/>
  <c r="X108" i="544"/>
  <c r="X92" i="544"/>
  <c r="X65" i="544"/>
  <c r="W50" i="544"/>
  <c r="X50" i="544" s="1"/>
  <c r="W34" i="544"/>
  <c r="X34" i="544" s="1"/>
  <c r="X145" i="544"/>
  <c r="X129" i="544"/>
  <c r="X113" i="544"/>
  <c r="X97" i="544"/>
  <c r="X40" i="544"/>
  <c r="X24" i="544"/>
  <c r="X78" i="543"/>
  <c r="X46" i="543"/>
  <c r="X138" i="544"/>
  <c r="X122" i="544"/>
  <c r="X106" i="544"/>
  <c r="X90" i="544"/>
  <c r="W74" i="544"/>
  <c r="W64" i="544"/>
  <c r="X64" i="544" s="1"/>
  <c r="X59" i="544"/>
  <c r="W48" i="544"/>
  <c r="X48" i="544" s="1"/>
  <c r="X43" i="544"/>
  <c r="W32" i="544"/>
  <c r="X32" i="544" s="1"/>
  <c r="X49" i="543"/>
  <c r="W37" i="543"/>
  <c r="X37" i="543" s="1"/>
  <c r="W58" i="543"/>
  <c r="W74" i="543"/>
  <c r="X74" i="543" s="1"/>
  <c r="W63" i="544"/>
  <c r="X63" i="544" s="1"/>
  <c r="X45" i="543"/>
  <c r="X26" i="543"/>
  <c r="X69" i="543"/>
  <c r="X40" i="543"/>
  <c r="X56" i="543"/>
  <c r="X72" i="543"/>
  <c r="X85" i="543"/>
  <c r="X89" i="543"/>
  <c r="X93" i="543"/>
  <c r="X97" i="543"/>
  <c r="X101" i="543"/>
  <c r="X105" i="543"/>
  <c r="X109" i="543"/>
  <c r="X113" i="543"/>
  <c r="X117" i="543"/>
  <c r="X121" i="543"/>
  <c r="X125" i="543"/>
  <c r="X129" i="543"/>
  <c r="X133" i="543"/>
  <c r="X137" i="543"/>
  <c r="X141" i="543"/>
  <c r="X145" i="543"/>
  <c r="X149" i="543"/>
  <c r="X146" i="542"/>
  <c r="X142" i="542"/>
  <c r="X138" i="542"/>
  <c r="X134" i="542"/>
  <c r="X130" i="542"/>
  <c r="X126" i="542"/>
  <c r="X122" i="542"/>
  <c r="X118" i="542"/>
  <c r="X114" i="542"/>
  <c r="X110" i="542"/>
  <c r="X106" i="542"/>
  <c r="X102" i="542"/>
  <c r="X98" i="542"/>
  <c r="X94" i="542"/>
  <c r="X90" i="542"/>
  <c r="X86" i="542"/>
  <c r="X80" i="542"/>
  <c r="X64" i="542"/>
  <c r="W57" i="542"/>
  <c r="X57" i="542" s="1"/>
  <c r="X44" i="542"/>
  <c r="X28" i="542"/>
  <c r="X20" i="542"/>
  <c r="AC20" i="542" s="1"/>
  <c r="X75" i="543"/>
  <c r="X59" i="543"/>
  <c r="W54" i="543"/>
  <c r="X54" i="543" s="1"/>
  <c r="W44" i="543"/>
  <c r="X44" i="543" s="1"/>
  <c r="W38" i="543"/>
  <c r="X29" i="543"/>
  <c r="X21" i="543"/>
  <c r="AC21" i="543" s="1"/>
  <c r="W148" i="542"/>
  <c r="X148" i="542" s="1"/>
  <c r="W144" i="542"/>
  <c r="W140" i="542"/>
  <c r="X140" i="542" s="1"/>
  <c r="W136" i="542"/>
  <c r="X136" i="542" s="1"/>
  <c r="W132" i="542"/>
  <c r="X132" i="542" s="1"/>
  <c r="W128" i="542"/>
  <c r="W124" i="542"/>
  <c r="X124" i="542" s="1"/>
  <c r="W120" i="542"/>
  <c r="X120" i="542" s="1"/>
  <c r="W116" i="542"/>
  <c r="X116" i="542" s="1"/>
  <c r="W112" i="542"/>
  <c r="W108" i="542"/>
  <c r="X108" i="542" s="1"/>
  <c r="W104" i="542"/>
  <c r="X104" i="542" s="1"/>
  <c r="W100" i="542"/>
  <c r="X100" i="542" s="1"/>
  <c r="W96" i="542"/>
  <c r="W92" i="542"/>
  <c r="X92" i="542" s="1"/>
  <c r="W88" i="542"/>
  <c r="X88" i="542" s="1"/>
  <c r="W84" i="542"/>
  <c r="X84" i="542" s="1"/>
  <c r="W68" i="542"/>
  <c r="X68" i="542" s="1"/>
  <c r="X63" i="542"/>
  <c r="W52" i="542"/>
  <c r="X52" i="542" s="1"/>
  <c r="X47" i="542"/>
  <c r="W36" i="542"/>
  <c r="X36" i="542" s="1"/>
  <c r="Z85" i="542"/>
  <c r="J165" i="542"/>
  <c r="W79" i="542"/>
  <c r="X79" i="542" s="1"/>
  <c r="W71" i="542"/>
  <c r="X71" i="542" s="1"/>
  <c r="W59" i="542"/>
  <c r="X59" i="542" s="1"/>
  <c r="W51" i="542"/>
  <c r="X51" i="542" s="1"/>
  <c r="W43" i="542"/>
  <c r="X43" i="542" s="1"/>
  <c r="W31" i="542"/>
  <c r="X31" i="542" s="1"/>
  <c r="W23" i="542"/>
  <c r="X23" i="542" s="1"/>
  <c r="W145" i="541"/>
  <c r="X145" i="541" s="1"/>
  <c r="W33" i="543"/>
  <c r="W25" i="543"/>
  <c r="W31" i="543"/>
  <c r="X31" i="543" s="1"/>
  <c r="W53" i="542"/>
  <c r="X148" i="541"/>
  <c r="X49" i="541"/>
  <c r="X79" i="540"/>
  <c r="X63" i="540"/>
  <c r="X47" i="540"/>
  <c r="W34" i="543"/>
  <c r="X34" i="543" s="1"/>
  <c r="W26" i="543"/>
  <c r="X80" i="541"/>
  <c r="X64" i="541"/>
  <c r="X48" i="541"/>
  <c r="X32" i="541"/>
  <c r="X46" i="540"/>
  <c r="X30" i="540"/>
  <c r="W141" i="541"/>
  <c r="X141" i="541" s="1"/>
  <c r="W125" i="541"/>
  <c r="X125" i="541" s="1"/>
  <c r="W109" i="541"/>
  <c r="X109" i="541" s="1"/>
  <c r="W93" i="541"/>
  <c r="W73" i="541"/>
  <c r="W65" i="541"/>
  <c r="X65" i="541" s="1"/>
  <c r="W57" i="541"/>
  <c r="X57" i="541" s="1"/>
  <c r="W49" i="541"/>
  <c r="W41" i="541"/>
  <c r="X41" i="541" s="1"/>
  <c r="W78" i="540"/>
  <c r="X78" i="540" s="1"/>
  <c r="W62" i="540"/>
  <c r="X62" i="540" s="1"/>
  <c r="W46" i="540"/>
  <c r="W148" i="539"/>
  <c r="X148" i="539" s="1"/>
  <c r="W132" i="539"/>
  <c r="W116" i="539"/>
  <c r="W100" i="539"/>
  <c r="X100" i="539" s="1"/>
  <c r="X75" i="539"/>
  <c r="X71" i="539"/>
  <c r="X67" i="539"/>
  <c r="X63" i="539"/>
  <c r="X59" i="539"/>
  <c r="W134" i="541"/>
  <c r="W118" i="541"/>
  <c r="X118" i="541" s="1"/>
  <c r="W102" i="541"/>
  <c r="X102" i="541" s="1"/>
  <c r="W86" i="541"/>
  <c r="W75" i="540"/>
  <c r="W67" i="540"/>
  <c r="X67" i="540" s="1"/>
  <c r="W59" i="540"/>
  <c r="X59" i="540" s="1"/>
  <c r="W51" i="540"/>
  <c r="X51" i="540" s="1"/>
  <c r="W43" i="540"/>
  <c r="W149" i="539"/>
  <c r="X149" i="539" s="1"/>
  <c r="W133" i="539"/>
  <c r="X133" i="539" s="1"/>
  <c r="W117" i="539"/>
  <c r="X117" i="539" s="1"/>
  <c r="W101" i="539"/>
  <c r="X101" i="539" s="1"/>
  <c r="X66" i="539"/>
  <c r="X58" i="539"/>
  <c r="W135" i="541"/>
  <c r="X135" i="541" s="1"/>
  <c r="W119" i="541"/>
  <c r="X119" i="541" s="1"/>
  <c r="W103" i="541"/>
  <c r="X103" i="541" s="1"/>
  <c r="W87" i="541"/>
  <c r="X87" i="541" s="1"/>
  <c r="W146" i="539"/>
  <c r="W130" i="539"/>
  <c r="W114" i="539"/>
  <c r="W98" i="539"/>
  <c r="X98" i="539" s="1"/>
  <c r="X39" i="539"/>
  <c r="W82" i="539"/>
  <c r="X82" i="539" s="1"/>
  <c r="X77" i="538"/>
  <c r="X61" i="538"/>
  <c r="X45" i="538"/>
  <c r="X29" i="538"/>
  <c r="X27" i="537"/>
  <c r="W136" i="541"/>
  <c r="X136" i="541" s="1"/>
  <c r="W120" i="541"/>
  <c r="X120" i="541" s="1"/>
  <c r="W104" i="541"/>
  <c r="X104" i="541" s="1"/>
  <c r="W88" i="541"/>
  <c r="X88" i="541" s="1"/>
  <c r="W72" i="541"/>
  <c r="X72" i="541" s="1"/>
  <c r="W56" i="541"/>
  <c r="X56" i="541" s="1"/>
  <c r="W40" i="541"/>
  <c r="X40" i="541" s="1"/>
  <c r="W143" i="539"/>
  <c r="X143" i="539" s="1"/>
  <c r="W127" i="539"/>
  <c r="W111" i="539"/>
  <c r="W95" i="539"/>
  <c r="W84" i="539"/>
  <c r="X84" i="539" s="1"/>
  <c r="X50" i="539"/>
  <c r="X34" i="539"/>
  <c r="X77" i="539"/>
  <c r="X148" i="538"/>
  <c r="X146" i="538"/>
  <c r="X144" i="538"/>
  <c r="X142" i="538"/>
  <c r="X140" i="538"/>
  <c r="X138" i="538"/>
  <c r="X134" i="538"/>
  <c r="X132" i="538"/>
  <c r="X130" i="538"/>
  <c r="X128" i="538"/>
  <c r="X126" i="538"/>
  <c r="X124" i="538"/>
  <c r="X122" i="538"/>
  <c r="X120" i="538"/>
  <c r="X118" i="538"/>
  <c r="X116" i="538"/>
  <c r="X114" i="538"/>
  <c r="X112" i="538"/>
  <c r="X108" i="538"/>
  <c r="X106" i="538"/>
  <c r="X102" i="538"/>
  <c r="X100" i="538"/>
  <c r="X98" i="538"/>
  <c r="X96" i="538"/>
  <c r="X92" i="538"/>
  <c r="X90" i="538"/>
  <c r="X86" i="538"/>
  <c r="X84" i="538"/>
  <c r="X36" i="538"/>
  <c r="X20" i="538"/>
  <c r="AC20" i="538" s="1"/>
  <c r="W83" i="537"/>
  <c r="X83" i="537" s="1"/>
  <c r="X78" i="537"/>
  <c r="X70" i="537"/>
  <c r="X66" i="537"/>
  <c r="X62" i="537"/>
  <c r="X54" i="537"/>
  <c r="X38" i="537"/>
  <c r="X22" i="537"/>
  <c r="X141" i="536"/>
  <c r="X137" i="536"/>
  <c r="W142" i="538"/>
  <c r="W126" i="538"/>
  <c r="W110" i="538"/>
  <c r="X110" i="538" s="1"/>
  <c r="W94" i="538"/>
  <c r="X94" i="538" s="1"/>
  <c r="W146" i="536"/>
  <c r="W141" i="536"/>
  <c r="W137" i="536"/>
  <c r="W46" i="539"/>
  <c r="X46" i="539" s="1"/>
  <c r="W30" i="539"/>
  <c r="X30" i="539" s="1"/>
  <c r="W143" i="538"/>
  <c r="W127" i="538"/>
  <c r="X127" i="538" s="1"/>
  <c r="W111" i="538"/>
  <c r="X111" i="538" s="1"/>
  <c r="W95" i="538"/>
  <c r="W84" i="538"/>
  <c r="W68" i="538"/>
  <c r="X68" i="538" s="1"/>
  <c r="W52" i="538"/>
  <c r="X52" i="538" s="1"/>
  <c r="W36" i="538"/>
  <c r="W55" i="539"/>
  <c r="X55" i="539" s="1"/>
  <c r="W47" i="539"/>
  <c r="X47" i="539" s="1"/>
  <c r="W39" i="539"/>
  <c r="W31" i="539"/>
  <c r="X31" i="539" s="1"/>
  <c r="W23" i="539"/>
  <c r="X23" i="539" s="1"/>
  <c r="W136" i="538"/>
  <c r="X136" i="538" s="1"/>
  <c r="W120" i="538"/>
  <c r="W104" i="538"/>
  <c r="X104" i="538" s="1"/>
  <c r="W88" i="538"/>
  <c r="X88" i="538" s="1"/>
  <c r="W73" i="538"/>
  <c r="X73" i="538" s="1"/>
  <c r="W65" i="538"/>
  <c r="W57" i="538"/>
  <c r="W49" i="538"/>
  <c r="W41" i="538"/>
  <c r="X41" i="538" s="1"/>
  <c r="W33" i="538"/>
  <c r="X33" i="538" s="1"/>
  <c r="W25" i="538"/>
  <c r="X25" i="538" s="1"/>
  <c r="W74" i="537"/>
  <c r="X74" i="537" s="1"/>
  <c r="W58" i="537"/>
  <c r="X58" i="537" s="1"/>
  <c r="W42" i="537"/>
  <c r="W26" i="537"/>
  <c r="X26" i="537" s="1"/>
  <c r="X71" i="536"/>
  <c r="X55" i="536"/>
  <c r="X39" i="536"/>
  <c r="X23" i="536"/>
  <c r="X77" i="535"/>
  <c r="X61" i="535"/>
  <c r="X29" i="535"/>
  <c r="W149" i="538"/>
  <c r="W133" i="538"/>
  <c r="X133" i="538" s="1"/>
  <c r="W117" i="538"/>
  <c r="W101" i="538"/>
  <c r="W51" i="537"/>
  <c r="X51" i="537" s="1"/>
  <c r="W43" i="537"/>
  <c r="X43" i="537" s="1"/>
  <c r="W35" i="537"/>
  <c r="W27" i="537"/>
  <c r="W145" i="536"/>
  <c r="X145" i="536" s="1"/>
  <c r="W57" i="535"/>
  <c r="X57" i="535" s="1"/>
  <c r="W53" i="535"/>
  <c r="W49" i="535"/>
  <c r="X49" i="535" s="1"/>
  <c r="W45" i="535"/>
  <c r="X45" i="535" s="1"/>
  <c r="W41" i="535"/>
  <c r="X36" i="535"/>
  <c r="X28" i="535"/>
  <c r="W141" i="535"/>
  <c r="X141" i="535" s="1"/>
  <c r="W125" i="535"/>
  <c r="X125" i="535" s="1"/>
  <c r="W109" i="535"/>
  <c r="W93" i="535"/>
  <c r="X137" i="534"/>
  <c r="X121" i="534"/>
  <c r="X105" i="534"/>
  <c r="X89" i="534"/>
  <c r="X59" i="534"/>
  <c r="X51" i="534"/>
  <c r="W62" i="534"/>
  <c r="X62" i="534" s="1"/>
  <c r="W78" i="534"/>
  <c r="X78" i="534" s="1"/>
  <c r="AB20" i="535"/>
  <c r="L20" i="535"/>
  <c r="M20" i="535" s="1"/>
  <c r="N20" i="535"/>
  <c r="O20" i="535" s="1"/>
  <c r="W146" i="535"/>
  <c r="X146" i="535" s="1"/>
  <c r="W130" i="535"/>
  <c r="X130" i="535" s="1"/>
  <c r="W114" i="535"/>
  <c r="X114" i="535" s="1"/>
  <c r="W98" i="535"/>
  <c r="X98" i="535" s="1"/>
  <c r="X134" i="534"/>
  <c r="X118" i="534"/>
  <c r="X102" i="534"/>
  <c r="X86" i="534"/>
  <c r="W55" i="534"/>
  <c r="X55" i="534" s="1"/>
  <c r="W39" i="534"/>
  <c r="X39" i="534" s="1"/>
  <c r="W23" i="534"/>
  <c r="X23" i="534" s="1"/>
  <c r="X73" i="534"/>
  <c r="W77" i="533"/>
  <c r="X77" i="533" s="1"/>
  <c r="W61" i="533"/>
  <c r="X61" i="533" s="1"/>
  <c r="W45" i="533"/>
  <c r="X45" i="533" s="1"/>
  <c r="W29" i="533"/>
  <c r="W139" i="535"/>
  <c r="W123" i="535"/>
  <c r="W107" i="535"/>
  <c r="X107" i="535" s="1"/>
  <c r="W91" i="535"/>
  <c r="W80" i="535"/>
  <c r="X80" i="535" s="1"/>
  <c r="W72" i="535"/>
  <c r="X72" i="535" s="1"/>
  <c r="W64" i="535"/>
  <c r="X64" i="535" s="1"/>
  <c r="W56" i="535"/>
  <c r="X56" i="535" s="1"/>
  <c r="W48" i="535"/>
  <c r="W40" i="535"/>
  <c r="X40" i="535" s="1"/>
  <c r="W32" i="535"/>
  <c r="X32" i="535" s="1"/>
  <c r="W24" i="535"/>
  <c r="X143" i="534"/>
  <c r="X127" i="534"/>
  <c r="X111" i="534"/>
  <c r="X95" i="534"/>
  <c r="X84" i="534"/>
  <c r="X76" i="534"/>
  <c r="X68" i="534"/>
  <c r="X67" i="533"/>
  <c r="X59" i="533"/>
  <c r="X35" i="533"/>
  <c r="X27" i="533"/>
  <c r="W79" i="531"/>
  <c r="X79" i="531" s="1"/>
  <c r="W140" i="535"/>
  <c r="W124" i="535"/>
  <c r="X124" i="535" s="1"/>
  <c r="W108" i="535"/>
  <c r="W92" i="535"/>
  <c r="W37" i="535"/>
  <c r="X37" i="535" s="1"/>
  <c r="W25" i="535"/>
  <c r="X25" i="535" s="1"/>
  <c r="X148" i="534"/>
  <c r="X132" i="534"/>
  <c r="X116" i="534"/>
  <c r="X100" i="534"/>
  <c r="W45" i="534"/>
  <c r="X45" i="534" s="1"/>
  <c r="X40" i="534"/>
  <c r="W29" i="534"/>
  <c r="X29" i="534" s="1"/>
  <c r="X82" i="533"/>
  <c r="W71" i="533"/>
  <c r="X71" i="533" s="1"/>
  <c r="X66" i="533"/>
  <c r="W55" i="533"/>
  <c r="X55" i="533" s="1"/>
  <c r="X50" i="533"/>
  <c r="W39" i="533"/>
  <c r="X39" i="533" s="1"/>
  <c r="X34" i="533"/>
  <c r="X26" i="533"/>
  <c r="X148" i="532"/>
  <c r="X144" i="532"/>
  <c r="X140" i="532"/>
  <c r="X136" i="532"/>
  <c r="X132" i="532"/>
  <c r="X128" i="532"/>
  <c r="X124" i="532"/>
  <c r="X120" i="532"/>
  <c r="X116" i="532"/>
  <c r="X112" i="532"/>
  <c r="X108" i="532"/>
  <c r="X124" i="530"/>
  <c r="X38" i="530"/>
  <c r="X87" i="529"/>
  <c r="X143" i="527"/>
  <c r="X142" i="531"/>
  <c r="X134" i="531"/>
  <c r="X126" i="531"/>
  <c r="X118" i="531"/>
  <c r="X110" i="531"/>
  <c r="X102" i="531"/>
  <c r="X94" i="531"/>
  <c r="X86" i="531"/>
  <c r="X57" i="531"/>
  <c r="X49" i="531"/>
  <c r="X41" i="531"/>
  <c r="X33" i="531"/>
  <c r="X25" i="531"/>
  <c r="X73" i="531"/>
  <c r="X105" i="530"/>
  <c r="X66" i="531"/>
  <c r="W60" i="531"/>
  <c r="X50" i="531"/>
  <c r="W44" i="531"/>
  <c r="X44" i="531" s="1"/>
  <c r="X34" i="531"/>
  <c r="W28" i="531"/>
  <c r="X142" i="530"/>
  <c r="X126" i="530"/>
  <c r="X94" i="530"/>
  <c r="X87" i="530"/>
  <c r="X32" i="530"/>
  <c r="X24" i="530"/>
  <c r="X146" i="528"/>
  <c r="X138" i="528"/>
  <c r="X134" i="528"/>
  <c r="X122" i="528"/>
  <c r="X118" i="528"/>
  <c r="X106" i="528"/>
  <c r="X102" i="528"/>
  <c r="X90" i="528"/>
  <c r="X86" i="528"/>
  <c r="X80" i="528"/>
  <c r="X72" i="528"/>
  <c r="X64" i="528"/>
  <c r="X56" i="528"/>
  <c r="X48" i="528"/>
  <c r="X40" i="528"/>
  <c r="X32" i="528"/>
  <c r="X24" i="528"/>
  <c r="X146" i="526"/>
  <c r="X142" i="526"/>
  <c r="X134" i="526"/>
  <c r="X130" i="526"/>
  <c r="X126" i="526"/>
  <c r="X122" i="526"/>
  <c r="X114" i="526"/>
  <c r="X110" i="526"/>
  <c r="X102" i="526"/>
  <c r="X98" i="526"/>
  <c r="X94" i="526"/>
  <c r="X72" i="526"/>
  <c r="X56" i="526"/>
  <c r="X40" i="526"/>
  <c r="X24" i="526"/>
  <c r="W53" i="532"/>
  <c r="X53" i="532" s="1"/>
  <c r="W37" i="532"/>
  <c r="X37" i="532" s="1"/>
  <c r="X30" i="532"/>
  <c r="W46" i="530"/>
  <c r="W105" i="530"/>
  <c r="W121" i="530"/>
  <c r="X121" i="530" s="1"/>
  <c r="W137" i="530"/>
  <c r="X137" i="530" s="1"/>
  <c r="W96" i="530"/>
  <c r="W112" i="530"/>
  <c r="X112" i="530" s="1"/>
  <c r="W128" i="530"/>
  <c r="X128" i="530" s="1"/>
  <c r="W144" i="530"/>
  <c r="X144" i="530" s="1"/>
  <c r="W64" i="527"/>
  <c r="X64" i="527" s="1"/>
  <c r="W149" i="526"/>
  <c r="X149" i="526" s="1"/>
  <c r="W145" i="526"/>
  <c r="X145" i="526" s="1"/>
  <c r="W141" i="526"/>
  <c r="W137" i="526"/>
  <c r="W133" i="526"/>
  <c r="X133" i="526" s="1"/>
  <c r="W129" i="526"/>
  <c r="X129" i="526" s="1"/>
  <c r="W125" i="526"/>
  <c r="W121" i="526"/>
  <c r="W117" i="526"/>
  <c r="X117" i="526" s="1"/>
  <c r="W113" i="526"/>
  <c r="X113" i="526" s="1"/>
  <c r="W109" i="526"/>
  <c r="W105" i="526"/>
  <c r="W101" i="526"/>
  <c r="X101" i="526" s="1"/>
  <c r="W97" i="526"/>
  <c r="X97" i="526" s="1"/>
  <c r="W93" i="526"/>
  <c r="W89" i="526"/>
  <c r="W85" i="526"/>
  <c r="X85" i="526" s="1"/>
  <c r="X148" i="524"/>
  <c r="X144" i="524"/>
  <c r="X140" i="524"/>
  <c r="X136" i="524"/>
  <c r="X132" i="524"/>
  <c r="X128" i="524"/>
  <c r="X124" i="524"/>
  <c r="X120" i="524"/>
  <c r="X116" i="524"/>
  <c r="X112" i="524"/>
  <c r="X108" i="524"/>
  <c r="X104" i="524"/>
  <c r="X100" i="524"/>
  <c r="X96" i="524"/>
  <c r="X92" i="524"/>
  <c r="X88" i="524"/>
  <c r="X84" i="524"/>
  <c r="AA21" i="532"/>
  <c r="AB20" i="532"/>
  <c r="L20" i="532"/>
  <c r="M20" i="532" s="1"/>
  <c r="N20" i="532"/>
  <c r="O20" i="532" s="1"/>
  <c r="X23" i="531"/>
  <c r="W130" i="526"/>
  <c r="W86" i="526"/>
  <c r="X86" i="526" s="1"/>
  <c r="W73" i="532"/>
  <c r="X73" i="532" s="1"/>
  <c r="W41" i="532"/>
  <c r="X149" i="531"/>
  <c r="X145" i="531"/>
  <c r="X141" i="531"/>
  <c r="X137" i="531"/>
  <c r="X133" i="531"/>
  <c r="X129" i="531"/>
  <c r="X125" i="531"/>
  <c r="X121" i="531"/>
  <c r="X117" i="531"/>
  <c r="X113" i="531"/>
  <c r="X109" i="531"/>
  <c r="X105" i="531"/>
  <c r="X101" i="531"/>
  <c r="X97" i="531"/>
  <c r="X93" i="531"/>
  <c r="X89" i="531"/>
  <c r="W75" i="531"/>
  <c r="X75" i="531" s="1"/>
  <c r="W65" i="531"/>
  <c r="X65" i="531" s="1"/>
  <c r="W53" i="531"/>
  <c r="X53" i="531" s="1"/>
  <c r="W37" i="531"/>
  <c r="W20" i="530"/>
  <c r="X20" i="530" s="1"/>
  <c r="AC20" i="530" s="1"/>
  <c r="W142" i="528"/>
  <c r="X142" i="528" s="1"/>
  <c r="W138" i="528"/>
  <c r="W134" i="528"/>
  <c r="W130" i="528"/>
  <c r="X130" i="528" s="1"/>
  <c r="W126" i="528"/>
  <c r="X126" i="528" s="1"/>
  <c r="W122" i="528"/>
  <c r="W118" i="528"/>
  <c r="W114" i="528"/>
  <c r="X114" i="528" s="1"/>
  <c r="W110" i="528"/>
  <c r="X110" i="528" s="1"/>
  <c r="W106" i="528"/>
  <c r="W102" i="528"/>
  <c r="W98" i="528"/>
  <c r="X98" i="528" s="1"/>
  <c r="W94" i="528"/>
  <c r="X94" i="528" s="1"/>
  <c r="W90" i="528"/>
  <c r="W86" i="528"/>
  <c r="W84" i="526"/>
  <c r="X84" i="526" s="1"/>
  <c r="W80" i="526"/>
  <c r="X80" i="526" s="1"/>
  <c r="W76" i="526"/>
  <c r="X76" i="526" s="1"/>
  <c r="W72" i="526"/>
  <c r="W68" i="526"/>
  <c r="W64" i="526"/>
  <c r="X64" i="526" s="1"/>
  <c r="W60" i="526"/>
  <c r="X60" i="526" s="1"/>
  <c r="W56" i="526"/>
  <c r="W52" i="526"/>
  <c r="X52" i="526" s="1"/>
  <c r="W48" i="526"/>
  <c r="X48" i="526" s="1"/>
  <c r="W44" i="526"/>
  <c r="X44" i="526" s="1"/>
  <c r="W40" i="526"/>
  <c r="W36" i="526"/>
  <c r="W32" i="526"/>
  <c r="X32" i="526" s="1"/>
  <c r="W28" i="526"/>
  <c r="X28" i="526" s="1"/>
  <c r="W24" i="526"/>
  <c r="W20" i="526"/>
  <c r="X20" i="526" s="1"/>
  <c r="AC20" i="526" s="1"/>
  <c r="W147" i="525"/>
  <c r="X147" i="525" s="1"/>
  <c r="W143" i="525"/>
  <c r="X143" i="525" s="1"/>
  <c r="W139" i="525"/>
  <c r="W135" i="525"/>
  <c r="X135" i="525" s="1"/>
  <c r="W78" i="525"/>
  <c r="W62" i="525"/>
  <c r="X62" i="525" s="1"/>
  <c r="W50" i="525"/>
  <c r="X50" i="525" s="1"/>
  <c r="W26" i="525"/>
  <c r="W147" i="524"/>
  <c r="X147" i="524" s="1"/>
  <c r="W143" i="524"/>
  <c r="X143" i="524" s="1"/>
  <c r="W139" i="524"/>
  <c r="W135" i="524"/>
  <c r="W131" i="524"/>
  <c r="X131" i="524" s="1"/>
  <c r="W127" i="524"/>
  <c r="X127" i="524" s="1"/>
  <c r="W123" i="524"/>
  <c r="W119" i="524"/>
  <c r="W115" i="524"/>
  <c r="X115" i="524" s="1"/>
  <c r="W111" i="524"/>
  <c r="X111" i="524" s="1"/>
  <c r="W107" i="524"/>
  <c r="W103" i="524"/>
  <c r="W99" i="524"/>
  <c r="X99" i="524" s="1"/>
  <c r="W95" i="524"/>
  <c r="X95" i="524" s="1"/>
  <c r="W91" i="524"/>
  <c r="W87" i="524"/>
  <c r="W80" i="524"/>
  <c r="X80" i="524" s="1"/>
  <c r="W68" i="524"/>
  <c r="X68" i="524" s="1"/>
  <c r="W56" i="524"/>
  <c r="W147" i="529"/>
  <c r="X147" i="529" s="1"/>
  <c r="W131" i="529"/>
  <c r="X131" i="529" s="1"/>
  <c r="AA23" i="527"/>
  <c r="L22" i="527"/>
  <c r="M22" i="527" s="1"/>
  <c r="N22" i="527"/>
  <c r="O22" i="527" s="1"/>
  <c r="AB22" i="527"/>
  <c r="W138" i="526"/>
  <c r="X138" i="526" s="1"/>
  <c r="W118" i="526"/>
  <c r="X118" i="526" s="1"/>
  <c r="W79" i="526"/>
  <c r="X79" i="526" s="1"/>
  <c r="W49" i="526"/>
  <c r="X49" i="526" s="1"/>
  <c r="W67" i="531"/>
  <c r="X67" i="531" s="1"/>
  <c r="W51" i="531"/>
  <c r="X51" i="531" s="1"/>
  <c r="W43" i="531"/>
  <c r="X43" i="531" s="1"/>
  <c r="W35" i="531"/>
  <c r="X35" i="531" s="1"/>
  <c r="W27" i="531"/>
  <c r="Z85" i="530"/>
  <c r="J165" i="530"/>
  <c r="W84" i="530"/>
  <c r="X84" i="530" s="1"/>
  <c r="W52" i="530"/>
  <c r="W44" i="530"/>
  <c r="X44" i="530" s="1"/>
  <c r="W36" i="530"/>
  <c r="X36" i="530" s="1"/>
  <c r="W81" i="529"/>
  <c r="X81" i="529" s="1"/>
  <c r="W73" i="529"/>
  <c r="X73" i="529" s="1"/>
  <c r="W65" i="529"/>
  <c r="X65" i="529" s="1"/>
  <c r="W57" i="529"/>
  <c r="X57" i="529" s="1"/>
  <c r="W49" i="529"/>
  <c r="X49" i="529" s="1"/>
  <c r="W41" i="529"/>
  <c r="X41" i="529" s="1"/>
  <c r="W33" i="529"/>
  <c r="X33" i="529" s="1"/>
  <c r="W60" i="528"/>
  <c r="W28" i="528"/>
  <c r="W70" i="527"/>
  <c r="X70" i="527" s="1"/>
  <c r="W62" i="527"/>
  <c r="X62" i="527" s="1"/>
  <c r="W54" i="527"/>
  <c r="X54" i="527" s="1"/>
  <c r="W50" i="527"/>
  <c r="X50" i="527" s="1"/>
  <c r="W46" i="527"/>
  <c r="X46" i="527" s="1"/>
  <c r="W42" i="527"/>
  <c r="X42" i="527" s="1"/>
  <c r="W38" i="527"/>
  <c r="W34" i="527"/>
  <c r="W30" i="527"/>
  <c r="X30" i="527" s="1"/>
  <c r="W26" i="527"/>
  <c r="X26" i="527" s="1"/>
  <c r="W22" i="527"/>
  <c r="W146" i="525"/>
  <c r="W142" i="525"/>
  <c r="X142" i="525" s="1"/>
  <c r="W138" i="525"/>
  <c r="X138" i="525" s="1"/>
  <c r="W134" i="525"/>
  <c r="X130" i="525"/>
  <c r="X126" i="525"/>
  <c r="X122" i="525"/>
  <c r="X118" i="525"/>
  <c r="X114" i="525"/>
  <c r="X110" i="525"/>
  <c r="X106" i="525"/>
  <c r="X102" i="525"/>
  <c r="X98" i="525"/>
  <c r="X86" i="525"/>
  <c r="X80" i="525"/>
  <c r="X72" i="525"/>
  <c r="X64" i="525"/>
  <c r="X40" i="525"/>
  <c r="X32" i="525"/>
  <c r="X20" i="525"/>
  <c r="AC20" i="525" s="1"/>
  <c r="X70" i="524"/>
  <c r="X62" i="524"/>
  <c r="X54" i="524"/>
  <c r="X46" i="524"/>
  <c r="X38" i="524"/>
  <c r="X30" i="524"/>
  <c r="X22" i="524"/>
  <c r="W139" i="529"/>
  <c r="X139" i="529" s="1"/>
  <c r="N20" i="528"/>
  <c r="O20" i="528" s="1"/>
  <c r="AA21" i="528"/>
  <c r="L20" i="528"/>
  <c r="M20" i="528" s="1"/>
  <c r="AB20" i="528"/>
  <c r="W131" i="527"/>
  <c r="X131" i="527" s="1"/>
  <c r="W119" i="527"/>
  <c r="X119" i="527" s="1"/>
  <c r="W67" i="526"/>
  <c r="X67" i="526" s="1"/>
  <c r="W39" i="526"/>
  <c r="X39" i="526" s="1"/>
  <c r="W123" i="525"/>
  <c r="X123" i="525" s="1"/>
  <c r="W115" i="525"/>
  <c r="W107" i="525"/>
  <c r="W94" i="525"/>
  <c r="X94" i="525" s="1"/>
  <c r="W90" i="525"/>
  <c r="X90" i="525" s="1"/>
  <c r="X63" i="531"/>
  <c r="X55" i="531"/>
  <c r="W135" i="529"/>
  <c r="X135" i="529" s="1"/>
  <c r="W107" i="529"/>
  <c r="X107" i="529" s="1"/>
  <c r="W91" i="527"/>
  <c r="X91" i="527" s="1"/>
  <c r="W57" i="526"/>
  <c r="X57" i="526" s="1"/>
  <c r="W35" i="526"/>
  <c r="X35" i="526" s="1"/>
  <c r="W125" i="525"/>
  <c r="X125" i="525" s="1"/>
  <c r="W111" i="525"/>
  <c r="W68" i="525"/>
  <c r="W48" i="525"/>
  <c r="X48" i="525" s="1"/>
  <c r="W30" i="529"/>
  <c r="X30" i="529" s="1"/>
  <c r="W100" i="528"/>
  <c r="AB20" i="526"/>
  <c r="L20" i="526"/>
  <c r="M20" i="526" s="1"/>
  <c r="N20" i="526"/>
  <c r="O20" i="526" s="1"/>
  <c r="AA21" i="526"/>
  <c r="AC21" i="526" s="1"/>
  <c r="W126" i="526"/>
  <c r="W90" i="526"/>
  <c r="X90" i="526" s="1"/>
  <c r="W92" i="530"/>
  <c r="X92" i="530" s="1"/>
  <c r="AB21" i="529"/>
  <c r="L21" i="529"/>
  <c r="M21" i="529" s="1"/>
  <c r="N21" i="529"/>
  <c r="O21" i="529" s="1"/>
  <c r="W128" i="528"/>
  <c r="X128" i="528" s="1"/>
  <c r="W66" i="524"/>
  <c r="W92" i="528"/>
  <c r="X92" i="528" s="1"/>
  <c r="W85" i="530"/>
  <c r="X85" i="530" s="1"/>
  <c r="W120" i="528"/>
  <c r="X120" i="528" s="1"/>
  <c r="J165" i="524"/>
  <c r="Z85" i="524"/>
  <c r="W78" i="524"/>
  <c r="X78" i="524" s="1"/>
  <c r="W42" i="524"/>
  <c r="X42" i="524" s="1"/>
  <c r="W26" i="524"/>
  <c r="X26" i="524" s="1"/>
  <c r="AC24" i="547" l="1"/>
  <c r="N21" i="530"/>
  <c r="O21" i="530" s="1"/>
  <c r="AB21" i="530"/>
  <c r="L21" i="530"/>
  <c r="M21" i="530" s="1"/>
  <c r="AA22" i="530"/>
  <c r="N22" i="534"/>
  <c r="O22" i="534" s="1"/>
  <c r="AB22" i="534"/>
  <c r="L22" i="534"/>
  <c r="M22" i="534" s="1"/>
  <c r="AA23" i="534"/>
  <c r="AC23" i="534" s="1"/>
  <c r="AC24" i="541"/>
  <c r="N24" i="525"/>
  <c r="O24" i="525" s="1"/>
  <c r="L24" i="525"/>
  <c r="M24" i="525" s="1"/>
  <c r="AA25" i="525"/>
  <c r="AB24" i="525"/>
  <c r="AB23" i="541"/>
  <c r="L23" i="541"/>
  <c r="M23" i="541" s="1"/>
  <c r="N23" i="541"/>
  <c r="O23" i="541" s="1"/>
  <c r="AA24" i="541"/>
  <c r="N24" i="544"/>
  <c r="O24" i="544" s="1"/>
  <c r="AA25" i="544"/>
  <c r="AB24" i="544"/>
  <c r="L24" i="544"/>
  <c r="M24" i="544" s="1"/>
  <c r="N23" i="529"/>
  <c r="O23" i="529" s="1"/>
  <c r="AB23" i="529"/>
  <c r="L23" i="529"/>
  <c r="M23" i="529" s="1"/>
  <c r="AA24" i="529"/>
  <c r="N24" i="549"/>
  <c r="O24" i="549" s="1"/>
  <c r="AB24" i="549"/>
  <c r="L24" i="549"/>
  <c r="M24" i="549" s="1"/>
  <c r="AA25" i="549"/>
  <c r="AB23" i="547"/>
  <c r="L23" i="547"/>
  <c r="M23" i="547" s="1"/>
  <c r="N23" i="547"/>
  <c r="O23" i="547" s="1"/>
  <c r="AA24" i="547"/>
  <c r="AC23" i="550"/>
  <c r="AC23" i="547"/>
  <c r="AB21" i="537"/>
  <c r="L21" i="537"/>
  <c r="M21" i="537" s="1"/>
  <c r="N21" i="537"/>
  <c r="O21" i="537" s="1"/>
  <c r="AA22" i="537"/>
  <c r="AC22" i="524"/>
  <c r="N23" i="527"/>
  <c r="O23" i="527" s="1"/>
  <c r="AB23" i="527"/>
  <c r="L23" i="527"/>
  <c r="M23" i="527" s="1"/>
  <c r="AA24" i="527"/>
  <c r="N21" i="532"/>
  <c r="O21" i="532" s="1"/>
  <c r="AA22" i="532"/>
  <c r="L21" i="532"/>
  <c r="M21" i="532" s="1"/>
  <c r="AB21" i="532"/>
  <c r="AC22" i="537"/>
  <c r="AC24" i="544"/>
  <c r="AC21" i="530"/>
  <c r="N21" i="542"/>
  <c r="O21" i="542" s="1"/>
  <c r="AB21" i="542"/>
  <c r="L21" i="542"/>
  <c r="M21" i="542" s="1"/>
  <c r="AA22" i="542"/>
  <c r="AC23" i="541"/>
  <c r="AA23" i="539"/>
  <c r="AC23" i="539" s="1"/>
  <c r="AB22" i="539"/>
  <c r="L22" i="539"/>
  <c r="M22" i="539" s="1"/>
  <c r="N22" i="539"/>
  <c r="O22" i="539" s="1"/>
  <c r="N21" i="538"/>
  <c r="O21" i="538" s="1"/>
  <c r="AB21" i="538"/>
  <c r="L21" i="538"/>
  <c r="M21" i="538" s="1"/>
  <c r="AA22" i="538"/>
  <c r="AB21" i="540"/>
  <c r="L21" i="540"/>
  <c r="M21" i="540" s="1"/>
  <c r="N21" i="540"/>
  <c r="O21" i="540" s="1"/>
  <c r="AA22" i="540"/>
  <c r="AC21" i="542"/>
  <c r="AA23" i="550"/>
  <c r="AB22" i="550"/>
  <c r="L22" i="550"/>
  <c r="M22" i="550" s="1"/>
  <c r="N22" i="550"/>
  <c r="O22" i="550" s="1"/>
  <c r="AC23" i="527"/>
  <c r="AC21" i="538"/>
  <c r="N23" i="548"/>
  <c r="O23" i="548" s="1"/>
  <c r="AA24" i="548"/>
  <c r="AB23" i="548"/>
  <c r="L23" i="548"/>
  <c r="M23" i="548" s="1"/>
  <c r="AC23" i="548"/>
  <c r="AC24" i="549"/>
  <c r="N23" i="543"/>
  <c r="O23" i="543" s="1"/>
  <c r="AA24" i="543"/>
  <c r="AB23" i="543"/>
  <c r="L23" i="543"/>
  <c r="M23" i="543" s="1"/>
  <c r="AA25" i="545"/>
  <c r="AB24" i="545"/>
  <c r="L24" i="545"/>
  <c r="M24" i="545" s="1"/>
  <c r="N24" i="545"/>
  <c r="O24" i="545" s="1"/>
  <c r="N21" i="526"/>
  <c r="O21" i="526" s="1"/>
  <c r="AB21" i="526"/>
  <c r="L21" i="526"/>
  <c r="M21" i="526" s="1"/>
  <c r="AA22" i="526"/>
  <c r="N21" i="528"/>
  <c r="O21" i="528" s="1"/>
  <c r="AB21" i="528"/>
  <c r="L21" i="528"/>
  <c r="M21" i="528" s="1"/>
  <c r="AA22" i="528"/>
  <c r="AC21" i="528"/>
  <c r="AA22" i="524"/>
  <c r="AB21" i="524"/>
  <c r="L21" i="524"/>
  <c r="M21" i="524" s="1"/>
  <c r="N21" i="524"/>
  <c r="O21" i="524" s="1"/>
  <c r="AA23" i="536"/>
  <c r="AC23" i="536" s="1"/>
  <c r="AB22" i="536"/>
  <c r="L22" i="536"/>
  <c r="M22" i="536" s="1"/>
  <c r="N22" i="536"/>
  <c r="O22" i="536" s="1"/>
  <c r="AC22" i="540"/>
  <c r="N22" i="531"/>
  <c r="O22" i="531" s="1"/>
  <c r="AA23" i="531"/>
  <c r="L22" i="531"/>
  <c r="M22" i="531" s="1"/>
  <c r="AB22" i="531"/>
  <c r="AA23" i="533"/>
  <c r="AB22" i="533"/>
  <c r="L22" i="533"/>
  <c r="M22" i="533" s="1"/>
  <c r="N22" i="533"/>
  <c r="O22" i="533" s="1"/>
  <c r="AC21" i="537"/>
  <c r="AC22" i="534"/>
  <c r="AC22" i="550"/>
  <c r="N22" i="535"/>
  <c r="O22" i="535" s="1"/>
  <c r="AA23" i="535"/>
  <c r="AB22" i="535"/>
  <c r="L22" i="535"/>
  <c r="M22" i="535" s="1"/>
  <c r="N23" i="546"/>
  <c r="O23" i="546" s="1"/>
  <c r="AA24" i="546"/>
  <c r="AB23" i="546"/>
  <c r="L23" i="546"/>
  <c r="M23" i="546" s="1"/>
  <c r="N24" i="548" l="1"/>
  <c r="O24" i="548" s="1"/>
  <c r="AB24" i="548"/>
  <c r="L24" i="548"/>
  <c r="M24" i="548" s="1"/>
  <c r="AA25" i="548"/>
  <c r="AC24" i="548"/>
  <c r="N22" i="532"/>
  <c r="O22" i="532" s="1"/>
  <c r="AB22" i="532"/>
  <c r="L22" i="532"/>
  <c r="M22" i="532" s="1"/>
  <c r="AA23" i="532"/>
  <c r="AC22" i="532"/>
  <c r="N23" i="550"/>
  <c r="O23" i="550" s="1"/>
  <c r="AB23" i="550"/>
  <c r="L23" i="550"/>
  <c r="M23" i="550" s="1"/>
  <c r="AA24" i="550"/>
  <c r="N22" i="538"/>
  <c r="O22" i="538" s="1"/>
  <c r="AA23" i="538"/>
  <c r="AB22" i="538"/>
  <c r="L22" i="538"/>
  <c r="M22" i="538" s="1"/>
  <c r="AC22" i="538"/>
  <c r="AA23" i="542"/>
  <c r="AB22" i="542"/>
  <c r="L22" i="542"/>
  <c r="M22" i="542" s="1"/>
  <c r="N22" i="542"/>
  <c r="O22" i="542" s="1"/>
  <c r="AC22" i="542"/>
  <c r="AA23" i="537"/>
  <c r="AB22" i="537"/>
  <c r="L22" i="537"/>
  <c r="M22" i="537" s="1"/>
  <c r="N22" i="537"/>
  <c r="O22" i="537" s="1"/>
  <c r="AB24" i="547"/>
  <c r="L24" i="547"/>
  <c r="M24" i="547" s="1"/>
  <c r="N24" i="547"/>
  <c r="O24" i="547" s="1"/>
  <c r="AA25" i="547"/>
  <c r="N25" i="544"/>
  <c r="O25" i="544" s="1"/>
  <c r="AB25" i="544"/>
  <c r="L25" i="544"/>
  <c r="M25" i="544" s="1"/>
  <c r="AA26" i="544"/>
  <c r="AC25" i="544"/>
  <c r="AA25" i="541"/>
  <c r="AB24" i="541"/>
  <c r="L24" i="541"/>
  <c r="M24" i="541" s="1"/>
  <c r="N24" i="541"/>
  <c r="O24" i="541" s="1"/>
  <c r="AA23" i="528"/>
  <c r="AB22" i="528"/>
  <c r="L22" i="528"/>
  <c r="M22" i="528" s="1"/>
  <c r="N22" i="528"/>
  <c r="O22" i="528" s="1"/>
  <c r="AC22" i="528"/>
  <c r="AA25" i="529"/>
  <c r="AB24" i="529"/>
  <c r="L24" i="529"/>
  <c r="M24" i="529" s="1"/>
  <c r="N24" i="529"/>
  <c r="O24" i="529" s="1"/>
  <c r="AC24" i="529"/>
  <c r="AB24" i="546"/>
  <c r="L24" i="546"/>
  <c r="M24" i="546" s="1"/>
  <c r="N24" i="546"/>
  <c r="O24" i="546" s="1"/>
  <c r="AA25" i="546"/>
  <c r="AC24" i="546"/>
  <c r="N23" i="533"/>
  <c r="O23" i="533" s="1"/>
  <c r="AA24" i="533"/>
  <c r="AB23" i="533"/>
  <c r="L23" i="533"/>
  <c r="M23" i="533" s="1"/>
  <c r="N23" i="531"/>
  <c r="O23" i="531" s="1"/>
  <c r="L23" i="531"/>
  <c r="M23" i="531" s="1"/>
  <c r="AB23" i="531"/>
  <c r="AA24" i="531"/>
  <c r="N23" i="536"/>
  <c r="O23" i="536" s="1"/>
  <c r="AA24" i="536"/>
  <c r="AB23" i="536"/>
  <c r="L23" i="536"/>
  <c r="M23" i="536" s="1"/>
  <c r="L22" i="524"/>
  <c r="M22" i="524" s="1"/>
  <c r="N22" i="524"/>
  <c r="O22" i="524" s="1"/>
  <c r="AB22" i="524"/>
  <c r="AA23" i="524"/>
  <c r="N25" i="545"/>
  <c r="O25" i="545" s="1"/>
  <c r="AB25" i="545"/>
  <c r="L25" i="545"/>
  <c r="M25" i="545" s="1"/>
  <c r="AA26" i="545"/>
  <c r="AC23" i="533"/>
  <c r="AA25" i="527"/>
  <c r="L24" i="527"/>
  <c r="M24" i="527" s="1"/>
  <c r="N24" i="527"/>
  <c r="O24" i="527" s="1"/>
  <c r="AB24" i="527"/>
  <c r="AC24" i="527"/>
  <c r="AB25" i="549"/>
  <c r="L25" i="549"/>
  <c r="M25" i="549" s="1"/>
  <c r="N25" i="549"/>
  <c r="O25" i="549" s="1"/>
  <c r="AA26" i="549"/>
  <c r="AC25" i="549"/>
  <c r="N25" i="525"/>
  <c r="O25" i="525" s="1"/>
  <c r="AB25" i="525"/>
  <c r="L25" i="525"/>
  <c r="M25" i="525" s="1"/>
  <c r="AA26" i="525"/>
  <c r="AC25" i="525"/>
  <c r="AA23" i="530"/>
  <c r="AB22" i="530"/>
  <c r="L22" i="530"/>
  <c r="M22" i="530" s="1"/>
  <c r="N22" i="530"/>
  <c r="O22" i="530" s="1"/>
  <c r="AC22" i="530"/>
  <c r="AB23" i="535"/>
  <c r="L23" i="535"/>
  <c r="M23" i="535" s="1"/>
  <c r="N23" i="535"/>
  <c r="O23" i="535" s="1"/>
  <c r="AA24" i="535"/>
  <c r="AC23" i="535"/>
  <c r="AB22" i="526"/>
  <c r="N22" i="526"/>
  <c r="O22" i="526" s="1"/>
  <c r="AA23" i="526"/>
  <c r="L22" i="526"/>
  <c r="M22" i="526" s="1"/>
  <c r="AC22" i="526"/>
  <c r="AB24" i="543"/>
  <c r="L24" i="543"/>
  <c r="M24" i="543" s="1"/>
  <c r="N24" i="543"/>
  <c r="O24" i="543" s="1"/>
  <c r="AA25" i="543"/>
  <c r="AC24" i="543"/>
  <c r="AA23" i="540"/>
  <c r="AB22" i="540"/>
  <c r="L22" i="540"/>
  <c r="M22" i="540" s="1"/>
  <c r="N22" i="540"/>
  <c r="O22" i="540" s="1"/>
  <c r="N23" i="539"/>
  <c r="O23" i="539" s="1"/>
  <c r="AB23" i="539"/>
  <c r="L23" i="539"/>
  <c r="M23" i="539" s="1"/>
  <c r="AA24" i="539"/>
  <c r="AB23" i="534"/>
  <c r="L23" i="534"/>
  <c r="M23" i="534" s="1"/>
  <c r="N23" i="534"/>
  <c r="O23" i="534" s="1"/>
  <c r="AA24" i="534"/>
  <c r="AC23" i="531"/>
  <c r="AC25" i="545"/>
  <c r="N24" i="536" l="1"/>
  <c r="O24" i="536" s="1"/>
  <c r="AB24" i="536"/>
  <c r="L24" i="536"/>
  <c r="M24" i="536" s="1"/>
  <c r="AA25" i="536"/>
  <c r="AC24" i="536"/>
  <c r="N25" i="547"/>
  <c r="O25" i="547" s="1"/>
  <c r="AB25" i="547"/>
  <c r="L25" i="547"/>
  <c r="M25" i="547" s="1"/>
  <c r="AA26" i="547"/>
  <c r="AC25" i="547"/>
  <c r="AB23" i="542"/>
  <c r="L23" i="542"/>
  <c r="M23" i="542" s="1"/>
  <c r="N23" i="542"/>
  <c r="O23" i="542" s="1"/>
  <c r="AA24" i="542"/>
  <c r="AC23" i="542"/>
  <c r="AB23" i="538"/>
  <c r="L23" i="538"/>
  <c r="M23" i="538" s="1"/>
  <c r="N23" i="538"/>
  <c r="O23" i="538" s="1"/>
  <c r="AA24" i="538"/>
  <c r="AC23" i="538"/>
  <c r="N23" i="540"/>
  <c r="O23" i="540" s="1"/>
  <c r="AB23" i="540"/>
  <c r="L23" i="540"/>
  <c r="M23" i="540" s="1"/>
  <c r="AA24" i="540"/>
  <c r="AC23" i="540"/>
  <c r="AB25" i="529"/>
  <c r="L25" i="529"/>
  <c r="M25" i="529" s="1"/>
  <c r="N25" i="529"/>
  <c r="O25" i="529" s="1"/>
  <c r="AA26" i="529"/>
  <c r="AC25" i="529"/>
  <c r="N25" i="541"/>
  <c r="O25" i="541" s="1"/>
  <c r="AB25" i="541"/>
  <c r="L25" i="541"/>
  <c r="M25" i="541" s="1"/>
  <c r="AA26" i="541"/>
  <c r="AC25" i="541"/>
  <c r="AB25" i="548"/>
  <c r="L25" i="548"/>
  <c r="M25" i="548" s="1"/>
  <c r="N25" i="548"/>
  <c r="O25" i="548" s="1"/>
  <c r="AA26" i="548"/>
  <c r="AC25" i="548"/>
  <c r="AB23" i="532"/>
  <c r="L23" i="532"/>
  <c r="M23" i="532" s="1"/>
  <c r="N23" i="532"/>
  <c r="O23" i="532" s="1"/>
  <c r="AA24" i="532"/>
  <c r="AC23" i="532"/>
  <c r="AA25" i="534"/>
  <c r="AB24" i="534"/>
  <c r="L24" i="534"/>
  <c r="M24" i="534" s="1"/>
  <c r="N24" i="534"/>
  <c r="O24" i="534" s="1"/>
  <c r="AC24" i="534"/>
  <c r="N24" i="539"/>
  <c r="O24" i="539" s="1"/>
  <c r="AA25" i="539"/>
  <c r="AB24" i="539"/>
  <c r="L24" i="539"/>
  <c r="M24" i="539" s="1"/>
  <c r="AC24" i="539"/>
  <c r="AB23" i="526"/>
  <c r="L23" i="526"/>
  <c r="M23" i="526" s="1"/>
  <c r="N23" i="526"/>
  <c r="O23" i="526" s="1"/>
  <c r="AA24" i="526"/>
  <c r="AC23" i="526"/>
  <c r="AB23" i="530"/>
  <c r="L23" i="530"/>
  <c r="M23" i="530" s="1"/>
  <c r="N23" i="530"/>
  <c r="O23" i="530" s="1"/>
  <c r="AA24" i="530"/>
  <c r="AC23" i="530"/>
  <c r="AA27" i="549"/>
  <c r="AB26" i="549"/>
  <c r="L26" i="549"/>
  <c r="M26" i="549" s="1"/>
  <c r="N26" i="549"/>
  <c r="O26" i="549" s="1"/>
  <c r="AC26" i="549"/>
  <c r="AB25" i="527"/>
  <c r="L25" i="527"/>
  <c r="M25" i="527" s="1"/>
  <c r="N25" i="527"/>
  <c r="O25" i="527" s="1"/>
  <c r="AA26" i="527"/>
  <c r="AC25" i="527"/>
  <c r="N26" i="545"/>
  <c r="O26" i="545" s="1"/>
  <c r="AB26" i="545"/>
  <c r="L26" i="545"/>
  <c r="M26" i="545" s="1"/>
  <c r="AA27" i="545"/>
  <c r="AC26" i="545"/>
  <c r="N23" i="524"/>
  <c r="O23" i="524" s="1"/>
  <c r="AB23" i="524"/>
  <c r="L23" i="524"/>
  <c r="M23" i="524" s="1"/>
  <c r="AA24" i="524"/>
  <c r="AC23" i="524"/>
  <c r="AB24" i="531"/>
  <c r="L24" i="531"/>
  <c r="M24" i="531" s="1"/>
  <c r="N24" i="531"/>
  <c r="O24" i="531" s="1"/>
  <c r="AA25" i="531"/>
  <c r="AC24" i="531"/>
  <c r="AB23" i="528"/>
  <c r="L23" i="528"/>
  <c r="M23" i="528" s="1"/>
  <c r="N23" i="528"/>
  <c r="O23" i="528" s="1"/>
  <c r="AA24" i="528"/>
  <c r="AC23" i="528"/>
  <c r="N24" i="550"/>
  <c r="O24" i="550" s="1"/>
  <c r="AA25" i="550"/>
  <c r="AB24" i="550"/>
  <c r="L24" i="550"/>
  <c r="M24" i="550" s="1"/>
  <c r="AC24" i="550"/>
  <c r="AB25" i="543"/>
  <c r="L25" i="543"/>
  <c r="M25" i="543" s="1"/>
  <c r="N25" i="543"/>
  <c r="O25" i="543" s="1"/>
  <c r="AA26" i="543"/>
  <c r="AC25" i="543"/>
  <c r="AA27" i="525"/>
  <c r="AB26" i="525"/>
  <c r="L26" i="525"/>
  <c r="M26" i="525" s="1"/>
  <c r="N26" i="525"/>
  <c r="O26" i="525" s="1"/>
  <c r="AC26" i="525"/>
  <c r="N24" i="533"/>
  <c r="O24" i="533" s="1"/>
  <c r="AB24" i="533"/>
  <c r="L24" i="533"/>
  <c r="M24" i="533" s="1"/>
  <c r="AA25" i="533"/>
  <c r="AC24" i="533"/>
  <c r="AA25" i="535"/>
  <c r="AB24" i="535"/>
  <c r="L24" i="535"/>
  <c r="M24" i="535" s="1"/>
  <c r="N24" i="535"/>
  <c r="O24" i="535" s="1"/>
  <c r="AC24" i="535"/>
  <c r="AB25" i="546"/>
  <c r="L25" i="546"/>
  <c r="M25" i="546" s="1"/>
  <c r="N25" i="546"/>
  <c r="O25" i="546" s="1"/>
  <c r="AA26" i="546"/>
  <c r="AC25" i="546"/>
  <c r="AA27" i="544"/>
  <c r="AB26" i="544"/>
  <c r="L26" i="544"/>
  <c r="M26" i="544" s="1"/>
  <c r="N26" i="544"/>
  <c r="O26" i="544" s="1"/>
  <c r="AC26" i="544"/>
  <c r="N23" i="537"/>
  <c r="O23" i="537" s="1"/>
  <c r="AB23" i="537"/>
  <c r="L23" i="537"/>
  <c r="M23" i="537" s="1"/>
  <c r="AA24" i="537"/>
  <c r="AC23" i="537"/>
  <c r="N24" i="537" l="1"/>
  <c r="O24" i="537" s="1"/>
  <c r="AA25" i="537"/>
  <c r="AB24" i="537"/>
  <c r="L24" i="537"/>
  <c r="M24" i="537" s="1"/>
  <c r="AC24" i="537"/>
  <c r="AA26" i="533"/>
  <c r="AB25" i="533"/>
  <c r="L25" i="533"/>
  <c r="M25" i="533" s="1"/>
  <c r="N25" i="533"/>
  <c r="O25" i="533" s="1"/>
  <c r="AC25" i="533"/>
  <c r="AB26" i="548"/>
  <c r="L26" i="548"/>
  <c r="M26" i="548" s="1"/>
  <c r="N26" i="548"/>
  <c r="O26" i="548" s="1"/>
  <c r="AA27" i="548"/>
  <c r="AC26" i="548"/>
  <c r="AA25" i="538"/>
  <c r="AB24" i="538"/>
  <c r="L24" i="538"/>
  <c r="M24" i="538" s="1"/>
  <c r="N24" i="538"/>
  <c r="O24" i="538" s="1"/>
  <c r="AC24" i="538"/>
  <c r="AB25" i="550"/>
  <c r="L25" i="550"/>
  <c r="M25" i="550" s="1"/>
  <c r="N25" i="550"/>
  <c r="O25" i="550" s="1"/>
  <c r="AA26" i="550"/>
  <c r="AC25" i="550"/>
  <c r="N24" i="528"/>
  <c r="O24" i="528" s="1"/>
  <c r="AA25" i="528"/>
  <c r="AB24" i="528"/>
  <c r="L24" i="528"/>
  <c r="M24" i="528" s="1"/>
  <c r="AC24" i="528"/>
  <c r="AB25" i="531"/>
  <c r="L25" i="531"/>
  <c r="M25" i="531" s="1"/>
  <c r="N25" i="531"/>
  <c r="O25" i="531" s="1"/>
  <c r="AA26" i="531"/>
  <c r="AC25" i="531"/>
  <c r="N25" i="534"/>
  <c r="O25" i="534" s="1"/>
  <c r="AA26" i="534"/>
  <c r="AB25" i="534"/>
  <c r="L25" i="534"/>
  <c r="M25" i="534" s="1"/>
  <c r="AC25" i="534"/>
  <c r="N24" i="542"/>
  <c r="O24" i="542" s="1"/>
  <c r="AA25" i="542"/>
  <c r="AB24" i="542"/>
  <c r="L24" i="542"/>
  <c r="M24" i="542" s="1"/>
  <c r="AC24" i="542"/>
  <c r="AA28" i="544"/>
  <c r="AB27" i="544"/>
  <c r="L27" i="544"/>
  <c r="M27" i="544" s="1"/>
  <c r="N27" i="544"/>
  <c r="O27" i="544" s="1"/>
  <c r="AC27" i="544"/>
  <c r="AA28" i="525"/>
  <c r="AB27" i="525"/>
  <c r="L27" i="525"/>
  <c r="M27" i="525" s="1"/>
  <c r="N27" i="525"/>
  <c r="O27" i="525" s="1"/>
  <c r="AC27" i="525"/>
  <c r="AA27" i="527"/>
  <c r="L26" i="527"/>
  <c r="M26" i="527" s="1"/>
  <c r="AB26" i="527"/>
  <c r="N26" i="527"/>
  <c r="O26" i="527" s="1"/>
  <c r="AC26" i="527"/>
  <c r="N24" i="530"/>
  <c r="O24" i="530" s="1"/>
  <c r="AB24" i="530"/>
  <c r="L24" i="530"/>
  <c r="M24" i="530" s="1"/>
  <c r="AA25" i="530"/>
  <c r="AC24" i="530"/>
  <c r="AA25" i="526"/>
  <c r="L24" i="526"/>
  <c r="M24" i="526" s="1"/>
  <c r="AB24" i="526"/>
  <c r="N24" i="526"/>
  <c r="O24" i="526" s="1"/>
  <c r="AC24" i="526"/>
  <c r="N26" i="543"/>
  <c r="O26" i="543" s="1"/>
  <c r="AA27" i="543"/>
  <c r="AB26" i="543"/>
  <c r="L26" i="543"/>
  <c r="M26" i="543" s="1"/>
  <c r="AC26" i="543"/>
  <c r="AA25" i="524"/>
  <c r="AB24" i="524"/>
  <c r="L24" i="524"/>
  <c r="M24" i="524" s="1"/>
  <c r="N24" i="524"/>
  <c r="O24" i="524" s="1"/>
  <c r="AC24" i="524"/>
  <c r="N27" i="549"/>
  <c r="O27" i="549" s="1"/>
  <c r="AA28" i="549"/>
  <c r="AB27" i="549"/>
  <c r="L27" i="549"/>
  <c r="M27" i="549" s="1"/>
  <c r="AC27" i="549"/>
  <c r="N26" i="541"/>
  <c r="O26" i="541" s="1"/>
  <c r="AA27" i="541"/>
  <c r="AB26" i="541"/>
  <c r="L26" i="541"/>
  <c r="M26" i="541" s="1"/>
  <c r="AC26" i="541"/>
  <c r="N24" i="540"/>
  <c r="O24" i="540" s="1"/>
  <c r="AA25" i="540"/>
  <c r="AB24" i="540"/>
  <c r="L24" i="540"/>
  <c r="M24" i="540" s="1"/>
  <c r="AC24" i="540"/>
  <c r="N26" i="547"/>
  <c r="O26" i="547" s="1"/>
  <c r="AB26" i="547"/>
  <c r="L26" i="547"/>
  <c r="M26" i="547" s="1"/>
  <c r="AA27" i="547"/>
  <c r="AC26" i="547"/>
  <c r="N26" i="546"/>
  <c r="O26" i="546" s="1"/>
  <c r="AB26" i="546"/>
  <c r="L26" i="546"/>
  <c r="M26" i="546" s="1"/>
  <c r="AA27" i="546"/>
  <c r="AC26" i="546"/>
  <c r="N25" i="535"/>
  <c r="O25" i="535" s="1"/>
  <c r="AA26" i="535"/>
  <c r="AB25" i="535"/>
  <c r="L25" i="535"/>
  <c r="M25" i="535" s="1"/>
  <c r="AC25" i="535"/>
  <c r="AB27" i="545"/>
  <c r="L27" i="545"/>
  <c r="M27" i="545" s="1"/>
  <c r="N27" i="545"/>
  <c r="O27" i="545" s="1"/>
  <c r="AA28" i="545"/>
  <c r="AC27" i="545"/>
  <c r="AB25" i="539"/>
  <c r="L25" i="539"/>
  <c r="M25" i="539" s="1"/>
  <c r="N25" i="539"/>
  <c r="O25" i="539" s="1"/>
  <c r="AA26" i="539"/>
  <c r="AC25" i="539"/>
  <c r="AA25" i="532"/>
  <c r="AB24" i="532"/>
  <c r="L24" i="532"/>
  <c r="M24" i="532" s="1"/>
  <c r="N24" i="532"/>
  <c r="O24" i="532" s="1"/>
  <c r="AC24" i="532"/>
  <c r="N26" i="529"/>
  <c r="O26" i="529" s="1"/>
  <c r="AB26" i="529"/>
  <c r="L26" i="529"/>
  <c r="M26" i="529" s="1"/>
  <c r="AA27" i="529"/>
  <c r="AC26" i="529"/>
  <c r="AB25" i="536"/>
  <c r="L25" i="536"/>
  <c r="M25" i="536" s="1"/>
  <c r="N25" i="536"/>
  <c r="O25" i="536" s="1"/>
  <c r="AA26" i="536"/>
  <c r="AC25" i="536"/>
  <c r="N27" i="548" l="1"/>
  <c r="O27" i="548" s="1"/>
  <c r="AA28" i="548"/>
  <c r="AB27" i="548"/>
  <c r="L27" i="548"/>
  <c r="M27" i="548" s="1"/>
  <c r="AC27" i="548"/>
  <c r="N27" i="529"/>
  <c r="O27" i="529" s="1"/>
  <c r="AB27" i="529"/>
  <c r="L27" i="529"/>
  <c r="M27" i="529" s="1"/>
  <c r="AA28" i="529"/>
  <c r="AC27" i="529"/>
  <c r="AA27" i="539"/>
  <c r="AB26" i="539"/>
  <c r="L26" i="539"/>
  <c r="M26" i="539" s="1"/>
  <c r="N26" i="539"/>
  <c r="O26" i="539" s="1"/>
  <c r="AC26" i="539"/>
  <c r="AB25" i="540"/>
  <c r="L25" i="540"/>
  <c r="M25" i="540" s="1"/>
  <c r="N25" i="540"/>
  <c r="O25" i="540" s="1"/>
  <c r="AA26" i="540"/>
  <c r="AC25" i="540"/>
  <c r="N25" i="526"/>
  <c r="O25" i="526" s="1"/>
  <c r="AB25" i="526"/>
  <c r="L25" i="526"/>
  <c r="M25" i="526" s="1"/>
  <c r="AA26" i="526"/>
  <c r="AC25" i="526"/>
  <c r="N28" i="544"/>
  <c r="O28" i="544" s="1"/>
  <c r="AA29" i="544"/>
  <c r="AB28" i="544"/>
  <c r="L28" i="544"/>
  <c r="M28" i="544" s="1"/>
  <c r="AC28" i="544"/>
  <c r="AA27" i="533"/>
  <c r="AB26" i="533"/>
  <c r="L26" i="533"/>
  <c r="M26" i="533" s="1"/>
  <c r="N26" i="533"/>
  <c r="O26" i="533" s="1"/>
  <c r="AC26" i="533"/>
  <c r="AB25" i="537"/>
  <c r="L25" i="537"/>
  <c r="M25" i="537" s="1"/>
  <c r="N25" i="537"/>
  <c r="O25" i="537" s="1"/>
  <c r="AA26" i="537"/>
  <c r="AC25" i="537"/>
  <c r="N26" i="535"/>
  <c r="O26" i="535" s="1"/>
  <c r="AA27" i="535"/>
  <c r="AB26" i="535"/>
  <c r="L26" i="535"/>
  <c r="M26" i="535" s="1"/>
  <c r="AC26" i="535"/>
  <c r="AA27" i="536"/>
  <c r="AB26" i="536"/>
  <c r="L26" i="536"/>
  <c r="M26" i="536" s="1"/>
  <c r="N26" i="536"/>
  <c r="O26" i="536" s="1"/>
  <c r="AC26" i="536"/>
  <c r="AA29" i="545"/>
  <c r="AB28" i="545"/>
  <c r="L28" i="545"/>
  <c r="M28" i="545" s="1"/>
  <c r="N28" i="545"/>
  <c r="O28" i="545" s="1"/>
  <c r="AC28" i="545"/>
  <c r="AB27" i="547"/>
  <c r="L27" i="547"/>
  <c r="M27" i="547" s="1"/>
  <c r="N27" i="547"/>
  <c r="O27" i="547" s="1"/>
  <c r="AA28" i="547"/>
  <c r="AC27" i="547"/>
  <c r="AB27" i="541"/>
  <c r="L27" i="541"/>
  <c r="M27" i="541" s="1"/>
  <c r="N27" i="541"/>
  <c r="O27" i="541" s="1"/>
  <c r="AA28" i="541"/>
  <c r="AC27" i="541"/>
  <c r="N25" i="542"/>
  <c r="O25" i="542" s="1"/>
  <c r="AA26" i="542"/>
  <c r="AB25" i="542"/>
  <c r="L25" i="542"/>
  <c r="M25" i="542" s="1"/>
  <c r="AC25" i="542"/>
  <c r="N26" i="534"/>
  <c r="O26" i="534" s="1"/>
  <c r="AB26" i="534"/>
  <c r="L26" i="534"/>
  <c r="M26" i="534" s="1"/>
  <c r="AA27" i="534"/>
  <c r="AC26" i="534"/>
  <c r="AA27" i="550"/>
  <c r="AB26" i="550"/>
  <c r="L26" i="550"/>
  <c r="M26" i="550" s="1"/>
  <c r="N26" i="550"/>
  <c r="O26" i="550" s="1"/>
  <c r="AC26" i="550"/>
  <c r="N25" i="538"/>
  <c r="O25" i="538" s="1"/>
  <c r="AB25" i="538"/>
  <c r="L25" i="538"/>
  <c r="M25" i="538" s="1"/>
  <c r="AA26" i="538"/>
  <c r="AC25" i="538"/>
  <c r="AA26" i="524"/>
  <c r="AB25" i="524"/>
  <c r="L25" i="524"/>
  <c r="M25" i="524" s="1"/>
  <c r="N25" i="524"/>
  <c r="O25" i="524" s="1"/>
  <c r="AC25" i="524"/>
  <c r="N27" i="543"/>
  <c r="O27" i="543" s="1"/>
  <c r="AA28" i="543"/>
  <c r="AB27" i="543"/>
  <c r="L27" i="543"/>
  <c r="M27" i="543" s="1"/>
  <c r="AC27" i="543"/>
  <c r="N28" i="525"/>
  <c r="O28" i="525" s="1"/>
  <c r="AB28" i="525"/>
  <c r="L28" i="525"/>
  <c r="M28" i="525" s="1"/>
  <c r="AA29" i="525"/>
  <c r="AC28" i="525"/>
  <c r="N25" i="532"/>
  <c r="O25" i="532" s="1"/>
  <c r="AB25" i="532"/>
  <c r="L25" i="532"/>
  <c r="M25" i="532" s="1"/>
  <c r="AA26" i="532"/>
  <c r="AC25" i="532"/>
  <c r="N27" i="546"/>
  <c r="O27" i="546" s="1"/>
  <c r="AA28" i="546"/>
  <c r="AB27" i="546"/>
  <c r="L27" i="546"/>
  <c r="M27" i="546" s="1"/>
  <c r="AC27" i="546"/>
  <c r="N28" i="549"/>
  <c r="O28" i="549" s="1"/>
  <c r="AA29" i="549"/>
  <c r="AB28" i="549"/>
  <c r="L28" i="549"/>
  <c r="M28" i="549" s="1"/>
  <c r="AC28" i="549"/>
  <c r="N25" i="530"/>
  <c r="O25" i="530" s="1"/>
  <c r="AB25" i="530"/>
  <c r="L25" i="530"/>
  <c r="M25" i="530" s="1"/>
  <c r="AA26" i="530"/>
  <c r="AC25" i="530"/>
  <c r="N27" i="527"/>
  <c r="O27" i="527" s="1"/>
  <c r="AB27" i="527"/>
  <c r="L27" i="527"/>
  <c r="M27" i="527" s="1"/>
  <c r="AA28" i="527"/>
  <c r="AC27" i="527"/>
  <c r="N26" i="531"/>
  <c r="O26" i="531" s="1"/>
  <c r="AA27" i="531"/>
  <c r="L26" i="531"/>
  <c r="M26" i="531" s="1"/>
  <c r="AB26" i="531"/>
  <c r="AC26" i="531"/>
  <c r="N25" i="528"/>
  <c r="O25" i="528" s="1"/>
  <c r="AB25" i="528"/>
  <c r="L25" i="528"/>
  <c r="M25" i="528" s="1"/>
  <c r="AA26" i="528"/>
  <c r="AC25" i="528"/>
  <c r="N29" i="545" l="1"/>
  <c r="O29" i="545" s="1"/>
  <c r="AA30" i="545"/>
  <c r="AB29" i="545"/>
  <c r="L29" i="545"/>
  <c r="M29" i="545" s="1"/>
  <c r="AC29" i="545"/>
  <c r="AB27" i="535"/>
  <c r="L27" i="535"/>
  <c r="M27" i="535" s="1"/>
  <c r="N27" i="535"/>
  <c r="O27" i="535" s="1"/>
  <c r="AA28" i="535"/>
  <c r="AC27" i="535"/>
  <c r="AA29" i="527"/>
  <c r="L28" i="527"/>
  <c r="M28" i="527" s="1"/>
  <c r="AB28" i="527"/>
  <c r="N28" i="527"/>
  <c r="O28" i="527" s="1"/>
  <c r="AC28" i="527"/>
  <c r="N26" i="524"/>
  <c r="O26" i="524" s="1"/>
  <c r="AA27" i="524"/>
  <c r="AB26" i="524"/>
  <c r="L26" i="524"/>
  <c r="M26" i="524" s="1"/>
  <c r="AC26" i="524"/>
  <c r="AA28" i="534"/>
  <c r="AB27" i="534"/>
  <c r="L27" i="534"/>
  <c r="M27" i="534" s="1"/>
  <c r="N27" i="534"/>
  <c r="O27" i="534" s="1"/>
  <c r="AC27" i="534"/>
  <c r="AA27" i="542"/>
  <c r="AB26" i="542"/>
  <c r="L26" i="542"/>
  <c r="M26" i="542" s="1"/>
  <c r="N26" i="542"/>
  <c r="O26" i="542" s="1"/>
  <c r="AC26" i="542"/>
  <c r="AA29" i="541"/>
  <c r="AB28" i="541"/>
  <c r="L28" i="541"/>
  <c r="M28" i="541" s="1"/>
  <c r="N28" i="541"/>
  <c r="O28" i="541" s="1"/>
  <c r="AC28" i="541"/>
  <c r="N27" i="536"/>
  <c r="O27" i="536" s="1"/>
  <c r="AA28" i="536"/>
  <c r="AB27" i="536"/>
  <c r="L27" i="536"/>
  <c r="M27" i="536" s="1"/>
  <c r="AC27" i="536"/>
  <c r="AA27" i="537"/>
  <c r="AB26" i="537"/>
  <c r="L26" i="537"/>
  <c r="M26" i="537" s="1"/>
  <c r="N26" i="537"/>
  <c r="O26" i="537" s="1"/>
  <c r="AC26" i="537"/>
  <c r="N27" i="533"/>
  <c r="O27" i="533" s="1"/>
  <c r="AB27" i="533"/>
  <c r="L27" i="533"/>
  <c r="M27" i="533" s="1"/>
  <c r="AA28" i="533"/>
  <c r="AC27" i="533"/>
  <c r="AA27" i="526"/>
  <c r="AB26" i="526"/>
  <c r="L26" i="526"/>
  <c r="M26" i="526" s="1"/>
  <c r="N26" i="526"/>
  <c r="O26" i="526" s="1"/>
  <c r="AC26" i="526"/>
  <c r="N28" i="548"/>
  <c r="O28" i="548" s="1"/>
  <c r="AA29" i="548"/>
  <c r="AB28" i="548"/>
  <c r="L28" i="548"/>
  <c r="M28" i="548" s="1"/>
  <c r="AC28" i="548"/>
  <c r="AA27" i="530"/>
  <c r="AB26" i="530"/>
  <c r="L26" i="530"/>
  <c r="M26" i="530" s="1"/>
  <c r="N26" i="530"/>
  <c r="O26" i="530" s="1"/>
  <c r="AC26" i="530"/>
  <c r="AB29" i="549"/>
  <c r="L29" i="549"/>
  <c r="M29" i="549" s="1"/>
  <c r="N29" i="549"/>
  <c r="O29" i="549" s="1"/>
  <c r="AA30" i="549"/>
  <c r="AC29" i="549"/>
  <c r="AA27" i="540"/>
  <c r="AB26" i="540"/>
  <c r="L26" i="540"/>
  <c r="M26" i="540" s="1"/>
  <c r="N26" i="540"/>
  <c r="O26" i="540" s="1"/>
  <c r="AC26" i="540"/>
  <c r="AA29" i="546"/>
  <c r="AB28" i="546"/>
  <c r="L28" i="546"/>
  <c r="M28" i="546" s="1"/>
  <c r="N28" i="546"/>
  <c r="O28" i="546" s="1"/>
  <c r="AC28" i="546"/>
  <c r="AB28" i="547"/>
  <c r="L28" i="547"/>
  <c r="M28" i="547" s="1"/>
  <c r="N28" i="547"/>
  <c r="O28" i="547" s="1"/>
  <c r="AA29" i="547"/>
  <c r="AC28" i="547"/>
  <c r="N29" i="544"/>
  <c r="O29" i="544" s="1"/>
  <c r="AB29" i="544"/>
  <c r="L29" i="544"/>
  <c r="M29" i="544" s="1"/>
  <c r="AA30" i="544"/>
  <c r="AC29" i="544"/>
  <c r="AA29" i="529"/>
  <c r="AB28" i="529"/>
  <c r="L28" i="529"/>
  <c r="M28" i="529" s="1"/>
  <c r="N28" i="529"/>
  <c r="O28" i="529" s="1"/>
  <c r="AC28" i="529"/>
  <c r="N29" i="525"/>
  <c r="O29" i="525" s="1"/>
  <c r="AB29" i="525"/>
  <c r="L29" i="525"/>
  <c r="M29" i="525" s="1"/>
  <c r="AA30" i="525"/>
  <c r="AC29" i="525"/>
  <c r="AA27" i="528"/>
  <c r="AB26" i="528"/>
  <c r="L26" i="528"/>
  <c r="M26" i="528" s="1"/>
  <c r="N26" i="528"/>
  <c r="O26" i="528" s="1"/>
  <c r="AC26" i="528"/>
  <c r="N27" i="531"/>
  <c r="O27" i="531" s="1"/>
  <c r="L27" i="531"/>
  <c r="M27" i="531" s="1"/>
  <c r="AA28" i="531"/>
  <c r="AB27" i="531"/>
  <c r="AC27" i="531"/>
  <c r="N26" i="532"/>
  <c r="O26" i="532" s="1"/>
  <c r="AB26" i="532"/>
  <c r="L26" i="532"/>
  <c r="M26" i="532" s="1"/>
  <c r="AA27" i="532"/>
  <c r="AC26" i="532"/>
  <c r="AB28" i="543"/>
  <c r="L28" i="543"/>
  <c r="M28" i="543" s="1"/>
  <c r="N28" i="543"/>
  <c r="O28" i="543" s="1"/>
  <c r="AA29" i="543"/>
  <c r="AC28" i="543"/>
  <c r="N26" i="538"/>
  <c r="O26" i="538" s="1"/>
  <c r="AA27" i="538"/>
  <c r="AB26" i="538"/>
  <c r="L26" i="538"/>
  <c r="M26" i="538" s="1"/>
  <c r="AC26" i="538"/>
  <c r="N27" i="550"/>
  <c r="O27" i="550" s="1"/>
  <c r="AB27" i="550"/>
  <c r="L27" i="550"/>
  <c r="M27" i="550" s="1"/>
  <c r="AA28" i="550"/>
  <c r="AC27" i="550"/>
  <c r="N27" i="539"/>
  <c r="O27" i="539" s="1"/>
  <c r="AB27" i="539"/>
  <c r="L27" i="539"/>
  <c r="M27" i="539" s="1"/>
  <c r="AA28" i="539"/>
  <c r="AC27" i="539"/>
  <c r="AB29" i="543" l="1"/>
  <c r="L29" i="543"/>
  <c r="M29" i="543" s="1"/>
  <c r="N29" i="543"/>
  <c r="O29" i="543" s="1"/>
  <c r="AA30" i="543"/>
  <c r="AC29" i="543"/>
  <c r="AA31" i="525"/>
  <c r="AB30" i="525"/>
  <c r="L30" i="525"/>
  <c r="M30" i="525" s="1"/>
  <c r="N30" i="525"/>
  <c r="O30" i="525" s="1"/>
  <c r="AC30" i="525"/>
  <c r="N30" i="545"/>
  <c r="O30" i="545" s="1"/>
  <c r="AA31" i="545"/>
  <c r="AB30" i="545"/>
  <c r="L30" i="545"/>
  <c r="M30" i="545" s="1"/>
  <c r="AC30" i="545"/>
  <c r="AB27" i="538"/>
  <c r="L27" i="538"/>
  <c r="M27" i="538" s="1"/>
  <c r="N27" i="538"/>
  <c r="O27" i="538" s="1"/>
  <c r="AA28" i="538"/>
  <c r="AC27" i="538"/>
  <c r="AB28" i="531"/>
  <c r="L28" i="531"/>
  <c r="M28" i="531" s="1"/>
  <c r="N28" i="531"/>
  <c r="O28" i="531" s="1"/>
  <c r="AA29" i="531"/>
  <c r="AC28" i="531"/>
  <c r="AB29" i="529"/>
  <c r="L29" i="529"/>
  <c r="M29" i="529" s="1"/>
  <c r="N29" i="529"/>
  <c r="O29" i="529" s="1"/>
  <c r="AA30" i="529"/>
  <c r="AC29" i="529"/>
  <c r="AB29" i="546"/>
  <c r="L29" i="546"/>
  <c r="M29" i="546" s="1"/>
  <c r="N29" i="546"/>
  <c r="O29" i="546" s="1"/>
  <c r="AA30" i="546"/>
  <c r="AC29" i="546"/>
  <c r="AB27" i="526"/>
  <c r="L27" i="526"/>
  <c r="M27" i="526" s="1"/>
  <c r="N27" i="526"/>
  <c r="O27" i="526" s="1"/>
  <c r="AA28" i="526"/>
  <c r="AC27" i="526"/>
  <c r="N27" i="537"/>
  <c r="O27" i="537" s="1"/>
  <c r="AB27" i="537"/>
  <c r="L27" i="537"/>
  <c r="M27" i="537" s="1"/>
  <c r="AA28" i="537"/>
  <c r="AC27" i="537"/>
  <c r="AA29" i="534"/>
  <c r="AB28" i="534"/>
  <c r="L28" i="534"/>
  <c r="M28" i="534" s="1"/>
  <c r="N28" i="534"/>
  <c r="O28" i="534" s="1"/>
  <c r="AC28" i="534"/>
  <c r="N27" i="524"/>
  <c r="O27" i="524" s="1"/>
  <c r="AB27" i="524"/>
  <c r="L27" i="524"/>
  <c r="M27" i="524" s="1"/>
  <c r="AA28" i="524"/>
  <c r="AC27" i="524"/>
  <c r="AA29" i="535"/>
  <c r="AB28" i="535"/>
  <c r="L28" i="535"/>
  <c r="M28" i="535" s="1"/>
  <c r="N28" i="535"/>
  <c r="O28" i="535" s="1"/>
  <c r="AC28" i="535"/>
  <c r="AB27" i="528"/>
  <c r="L27" i="528"/>
  <c r="M27" i="528" s="1"/>
  <c r="N27" i="528"/>
  <c r="O27" i="528" s="1"/>
  <c r="AA28" i="528"/>
  <c r="AC27" i="528"/>
  <c r="N29" i="547"/>
  <c r="O29" i="547" s="1"/>
  <c r="AB29" i="547"/>
  <c r="L29" i="547"/>
  <c r="M29" i="547" s="1"/>
  <c r="AA30" i="547"/>
  <c r="AC29" i="547"/>
  <c r="AB27" i="532"/>
  <c r="L27" i="532"/>
  <c r="M27" i="532" s="1"/>
  <c r="N27" i="532"/>
  <c r="O27" i="532" s="1"/>
  <c r="AA28" i="532"/>
  <c r="AC27" i="532"/>
  <c r="N27" i="540"/>
  <c r="O27" i="540" s="1"/>
  <c r="AB27" i="540"/>
  <c r="L27" i="540"/>
  <c r="M27" i="540" s="1"/>
  <c r="AA28" i="540"/>
  <c r="AC27" i="540"/>
  <c r="AB30" i="549"/>
  <c r="L30" i="549"/>
  <c r="M30" i="549" s="1"/>
  <c r="N30" i="549"/>
  <c r="O30" i="549" s="1"/>
  <c r="AA31" i="549"/>
  <c r="AC30" i="549"/>
  <c r="AB27" i="530"/>
  <c r="L27" i="530"/>
  <c r="M27" i="530" s="1"/>
  <c r="N27" i="530"/>
  <c r="O27" i="530" s="1"/>
  <c r="AA28" i="530"/>
  <c r="AC27" i="530"/>
  <c r="AB29" i="548"/>
  <c r="L29" i="548"/>
  <c r="M29" i="548" s="1"/>
  <c r="N29" i="548"/>
  <c r="O29" i="548" s="1"/>
  <c r="AA30" i="548"/>
  <c r="AC29" i="548"/>
  <c r="AB27" i="542"/>
  <c r="L27" i="542"/>
  <c r="M27" i="542" s="1"/>
  <c r="N27" i="542"/>
  <c r="O27" i="542" s="1"/>
  <c r="AA28" i="542"/>
  <c r="AC27" i="542"/>
  <c r="N28" i="539"/>
  <c r="O28" i="539" s="1"/>
  <c r="AA29" i="539"/>
  <c r="AB28" i="539"/>
  <c r="L28" i="539"/>
  <c r="M28" i="539" s="1"/>
  <c r="AC28" i="539"/>
  <c r="N28" i="550"/>
  <c r="O28" i="550" s="1"/>
  <c r="AA29" i="550"/>
  <c r="AB28" i="550"/>
  <c r="L28" i="550"/>
  <c r="M28" i="550" s="1"/>
  <c r="AC28" i="550"/>
  <c r="AA31" i="544"/>
  <c r="AB30" i="544"/>
  <c r="L30" i="544"/>
  <c r="M30" i="544" s="1"/>
  <c r="N30" i="544"/>
  <c r="O30" i="544" s="1"/>
  <c r="AC30" i="544"/>
  <c r="N28" i="533"/>
  <c r="O28" i="533" s="1"/>
  <c r="AB28" i="533"/>
  <c r="L28" i="533"/>
  <c r="M28" i="533" s="1"/>
  <c r="AA29" i="533"/>
  <c r="AC28" i="533"/>
  <c r="N28" i="536"/>
  <c r="O28" i="536" s="1"/>
  <c r="AA29" i="536"/>
  <c r="AB28" i="536"/>
  <c r="L28" i="536"/>
  <c r="M28" i="536" s="1"/>
  <c r="AC28" i="536"/>
  <c r="N29" i="541"/>
  <c r="O29" i="541" s="1"/>
  <c r="AB29" i="541"/>
  <c r="L29" i="541"/>
  <c r="M29" i="541" s="1"/>
  <c r="AA30" i="541"/>
  <c r="AC29" i="541"/>
  <c r="AB29" i="527"/>
  <c r="L29" i="527"/>
  <c r="M29" i="527" s="1"/>
  <c r="N29" i="527"/>
  <c r="O29" i="527" s="1"/>
  <c r="AA30" i="527"/>
  <c r="AC29" i="527"/>
  <c r="AB28" i="526" l="1"/>
  <c r="N28" i="526"/>
  <c r="O28" i="526" s="1"/>
  <c r="L28" i="526"/>
  <c r="M28" i="526" s="1"/>
  <c r="AA29" i="526"/>
  <c r="AC28" i="526"/>
  <c r="AA31" i="527"/>
  <c r="L30" i="527"/>
  <c r="M30" i="527" s="1"/>
  <c r="AB30" i="527"/>
  <c r="N30" i="527"/>
  <c r="O30" i="527" s="1"/>
  <c r="AC30" i="527"/>
  <c r="AB29" i="536"/>
  <c r="L29" i="536"/>
  <c r="M29" i="536" s="1"/>
  <c r="N29" i="536"/>
  <c r="O29" i="536" s="1"/>
  <c r="AA30" i="536"/>
  <c r="AC29" i="536"/>
  <c r="N28" i="530"/>
  <c r="O28" i="530" s="1"/>
  <c r="AA29" i="530"/>
  <c r="L28" i="530"/>
  <c r="M28" i="530" s="1"/>
  <c r="AB28" i="530"/>
  <c r="AC28" i="530"/>
  <c r="N28" i="540"/>
  <c r="O28" i="540" s="1"/>
  <c r="AA29" i="540"/>
  <c r="AB28" i="540"/>
  <c r="L28" i="540"/>
  <c r="M28" i="540" s="1"/>
  <c r="AC28" i="540"/>
  <c r="N30" i="547"/>
  <c r="O30" i="547" s="1"/>
  <c r="AB30" i="547"/>
  <c r="L30" i="547"/>
  <c r="M30" i="547" s="1"/>
  <c r="AA31" i="547"/>
  <c r="AC30" i="547"/>
  <c r="N28" i="524"/>
  <c r="O28" i="524" s="1"/>
  <c r="AA29" i="524"/>
  <c r="AB28" i="524"/>
  <c r="L28" i="524"/>
  <c r="M28" i="524" s="1"/>
  <c r="AC28" i="524"/>
  <c r="N29" i="534"/>
  <c r="O29" i="534" s="1"/>
  <c r="AA30" i="534"/>
  <c r="AB29" i="534"/>
  <c r="L29" i="534"/>
  <c r="M29" i="534" s="1"/>
  <c r="AC29" i="534"/>
  <c r="N30" i="546"/>
  <c r="O30" i="546" s="1"/>
  <c r="AB30" i="546"/>
  <c r="L30" i="546"/>
  <c r="M30" i="546" s="1"/>
  <c r="AA31" i="546"/>
  <c r="AC30" i="546"/>
  <c r="AB29" i="533"/>
  <c r="L29" i="533"/>
  <c r="M29" i="533" s="1"/>
  <c r="N29" i="533"/>
  <c r="O29" i="533" s="1"/>
  <c r="AA30" i="533"/>
  <c r="AC29" i="533"/>
  <c r="AB29" i="539"/>
  <c r="L29" i="539"/>
  <c r="M29" i="539" s="1"/>
  <c r="N29" i="539"/>
  <c r="O29" i="539" s="1"/>
  <c r="AA30" i="539"/>
  <c r="AC29" i="539"/>
  <c r="AB30" i="548"/>
  <c r="L30" i="548"/>
  <c r="M30" i="548" s="1"/>
  <c r="N30" i="548"/>
  <c r="O30" i="548" s="1"/>
  <c r="AA31" i="548"/>
  <c r="AC30" i="548"/>
  <c r="N31" i="549"/>
  <c r="O31" i="549" s="1"/>
  <c r="AB31" i="549"/>
  <c r="L31" i="549"/>
  <c r="M31" i="549" s="1"/>
  <c r="AA32" i="549"/>
  <c r="AC31" i="549"/>
  <c r="AA29" i="532"/>
  <c r="AB28" i="532"/>
  <c r="L28" i="532"/>
  <c r="M28" i="532" s="1"/>
  <c r="N28" i="532"/>
  <c r="O28" i="532" s="1"/>
  <c r="AC28" i="532"/>
  <c r="AA32" i="525"/>
  <c r="AB31" i="525"/>
  <c r="L31" i="525"/>
  <c r="M31" i="525" s="1"/>
  <c r="N31" i="525"/>
  <c r="O31" i="525" s="1"/>
  <c r="AC31" i="525"/>
  <c r="N30" i="541"/>
  <c r="O30" i="541" s="1"/>
  <c r="AA31" i="541"/>
  <c r="AB30" i="541"/>
  <c r="L30" i="541"/>
  <c r="M30" i="541" s="1"/>
  <c r="AC30" i="541"/>
  <c r="N28" i="528"/>
  <c r="O28" i="528" s="1"/>
  <c r="AA29" i="528"/>
  <c r="AB28" i="528"/>
  <c r="L28" i="528"/>
  <c r="M28" i="528" s="1"/>
  <c r="AC28" i="528"/>
  <c r="N29" i="535"/>
  <c r="O29" i="535" s="1"/>
  <c r="AA30" i="535"/>
  <c r="AB29" i="535"/>
  <c r="L29" i="535"/>
  <c r="M29" i="535" s="1"/>
  <c r="AC29" i="535"/>
  <c r="N30" i="529"/>
  <c r="O30" i="529" s="1"/>
  <c r="AA31" i="529"/>
  <c r="L30" i="529"/>
  <c r="M30" i="529" s="1"/>
  <c r="AB30" i="529"/>
  <c r="AC30" i="529"/>
  <c r="AB29" i="531"/>
  <c r="L29" i="531"/>
  <c r="M29" i="531" s="1"/>
  <c r="N29" i="531"/>
  <c r="O29" i="531" s="1"/>
  <c r="AA30" i="531"/>
  <c r="AC29" i="531"/>
  <c r="AB31" i="545"/>
  <c r="L31" i="545"/>
  <c r="M31" i="545" s="1"/>
  <c r="N31" i="545"/>
  <c r="O31" i="545" s="1"/>
  <c r="AA32" i="545"/>
  <c r="AC31" i="545"/>
  <c r="N30" i="543"/>
  <c r="O30" i="543" s="1"/>
  <c r="AA31" i="543"/>
  <c r="AB30" i="543"/>
  <c r="L30" i="543"/>
  <c r="M30" i="543" s="1"/>
  <c r="AC30" i="543"/>
  <c r="AA32" i="544"/>
  <c r="AB31" i="544"/>
  <c r="L31" i="544"/>
  <c r="M31" i="544" s="1"/>
  <c r="N31" i="544"/>
  <c r="O31" i="544" s="1"/>
  <c r="AC31" i="544"/>
  <c r="AB29" i="550"/>
  <c r="L29" i="550"/>
  <c r="M29" i="550" s="1"/>
  <c r="N29" i="550"/>
  <c r="O29" i="550" s="1"/>
  <c r="AA30" i="550"/>
  <c r="AC29" i="550"/>
  <c r="N28" i="542"/>
  <c r="O28" i="542" s="1"/>
  <c r="AA29" i="542"/>
  <c r="AB28" i="542"/>
  <c r="L28" i="542"/>
  <c r="M28" i="542" s="1"/>
  <c r="AC28" i="542"/>
  <c r="N28" i="537"/>
  <c r="O28" i="537" s="1"/>
  <c r="AA29" i="537"/>
  <c r="AB28" i="537"/>
  <c r="L28" i="537"/>
  <c r="M28" i="537" s="1"/>
  <c r="AC28" i="537"/>
  <c r="AA29" i="538"/>
  <c r="AB28" i="538"/>
  <c r="L28" i="538"/>
  <c r="M28" i="538" s="1"/>
  <c r="N28" i="538"/>
  <c r="O28" i="538" s="1"/>
  <c r="AC28" i="538"/>
  <c r="AB31" i="541" l="1"/>
  <c r="L31" i="541"/>
  <c r="M31" i="541" s="1"/>
  <c r="N31" i="541"/>
  <c r="O31" i="541" s="1"/>
  <c r="AA32" i="541"/>
  <c r="AC31" i="541"/>
  <c r="AA31" i="533"/>
  <c r="AB30" i="533"/>
  <c r="L30" i="533"/>
  <c r="M30" i="533" s="1"/>
  <c r="N30" i="533"/>
  <c r="O30" i="533" s="1"/>
  <c r="AC30" i="533"/>
  <c r="N29" i="528"/>
  <c r="O29" i="528" s="1"/>
  <c r="AB29" i="528"/>
  <c r="L29" i="528"/>
  <c r="M29" i="528" s="1"/>
  <c r="AA30" i="528"/>
  <c r="AC29" i="528"/>
  <c r="AA31" i="539"/>
  <c r="AB30" i="539"/>
  <c r="L30" i="539"/>
  <c r="M30" i="539" s="1"/>
  <c r="N30" i="539"/>
  <c r="O30" i="539" s="1"/>
  <c r="AC30" i="539"/>
  <c r="N31" i="546"/>
  <c r="O31" i="546" s="1"/>
  <c r="AB31" i="546"/>
  <c r="L31" i="546"/>
  <c r="M31" i="546" s="1"/>
  <c r="AA32" i="546"/>
  <c r="AC31" i="546"/>
  <c r="AA30" i="524"/>
  <c r="AB29" i="524"/>
  <c r="L29" i="524"/>
  <c r="M29" i="524" s="1"/>
  <c r="N29" i="524"/>
  <c r="O29" i="524" s="1"/>
  <c r="AC29" i="524"/>
  <c r="N31" i="527"/>
  <c r="O31" i="527" s="1"/>
  <c r="AB31" i="527"/>
  <c r="L31" i="527"/>
  <c r="M31" i="527" s="1"/>
  <c r="AA32" i="527"/>
  <c r="AC31" i="527"/>
  <c r="AB29" i="537"/>
  <c r="L29" i="537"/>
  <c r="M29" i="537" s="1"/>
  <c r="N29" i="537"/>
  <c r="O29" i="537" s="1"/>
  <c r="AA30" i="537"/>
  <c r="AC29" i="537"/>
  <c r="AB30" i="550"/>
  <c r="L30" i="550"/>
  <c r="M30" i="550" s="1"/>
  <c r="N30" i="550"/>
  <c r="O30" i="550" s="1"/>
  <c r="AA31" i="550"/>
  <c r="AC30" i="550"/>
  <c r="N29" i="542"/>
  <c r="O29" i="542" s="1"/>
  <c r="AA30" i="542"/>
  <c r="AB29" i="542"/>
  <c r="L29" i="542"/>
  <c r="M29" i="542" s="1"/>
  <c r="AC29" i="542"/>
  <c r="AB32" i="545"/>
  <c r="L32" i="545"/>
  <c r="M32" i="545" s="1"/>
  <c r="N32" i="545"/>
  <c r="O32" i="545" s="1"/>
  <c r="AA33" i="545"/>
  <c r="AC32" i="545"/>
  <c r="N31" i="529"/>
  <c r="O31" i="529" s="1"/>
  <c r="AB31" i="529"/>
  <c r="L31" i="529"/>
  <c r="M31" i="529" s="1"/>
  <c r="AA32" i="529"/>
  <c r="AC31" i="529"/>
  <c r="N32" i="549"/>
  <c r="O32" i="549" s="1"/>
  <c r="AA33" i="549"/>
  <c r="AB32" i="549"/>
  <c r="L32" i="549"/>
  <c r="M32" i="549" s="1"/>
  <c r="AC32" i="549"/>
  <c r="AB29" i="540"/>
  <c r="L29" i="540"/>
  <c r="M29" i="540" s="1"/>
  <c r="N29" i="540"/>
  <c r="O29" i="540" s="1"/>
  <c r="AA30" i="540"/>
  <c r="AC29" i="540"/>
  <c r="AA31" i="536"/>
  <c r="AB30" i="536"/>
  <c r="L30" i="536"/>
  <c r="M30" i="536" s="1"/>
  <c r="N30" i="536"/>
  <c r="O30" i="536" s="1"/>
  <c r="AC30" i="536"/>
  <c r="N29" i="526"/>
  <c r="O29" i="526" s="1"/>
  <c r="AB29" i="526"/>
  <c r="L29" i="526"/>
  <c r="M29" i="526" s="1"/>
  <c r="AA30" i="526"/>
  <c r="AC29" i="526"/>
  <c r="N29" i="532"/>
  <c r="O29" i="532" s="1"/>
  <c r="AB29" i="532"/>
  <c r="L29" i="532"/>
  <c r="M29" i="532" s="1"/>
  <c r="AA30" i="532"/>
  <c r="AC29" i="532"/>
  <c r="N29" i="538"/>
  <c r="O29" i="538" s="1"/>
  <c r="AB29" i="538"/>
  <c r="L29" i="538"/>
  <c r="M29" i="538" s="1"/>
  <c r="AA30" i="538"/>
  <c r="AC29" i="538"/>
  <c r="N32" i="544"/>
  <c r="O32" i="544" s="1"/>
  <c r="AA33" i="544"/>
  <c r="AB32" i="544"/>
  <c r="L32" i="544"/>
  <c r="M32" i="544" s="1"/>
  <c r="AC32" i="544"/>
  <c r="N31" i="543"/>
  <c r="O31" i="543" s="1"/>
  <c r="AA32" i="543"/>
  <c r="AB31" i="543"/>
  <c r="L31" i="543"/>
  <c r="M31" i="543" s="1"/>
  <c r="AC31" i="543"/>
  <c r="N30" i="531"/>
  <c r="O30" i="531" s="1"/>
  <c r="AA31" i="531"/>
  <c r="L30" i="531"/>
  <c r="M30" i="531" s="1"/>
  <c r="AB30" i="531"/>
  <c r="AC30" i="531"/>
  <c r="N30" i="535"/>
  <c r="O30" i="535" s="1"/>
  <c r="AA31" i="535"/>
  <c r="AB30" i="535"/>
  <c r="L30" i="535"/>
  <c r="M30" i="535" s="1"/>
  <c r="AC30" i="535"/>
  <c r="AB32" i="525"/>
  <c r="N32" i="525"/>
  <c r="O32" i="525" s="1"/>
  <c r="L32" i="525"/>
  <c r="M32" i="525" s="1"/>
  <c r="AA33" i="525"/>
  <c r="AC32" i="525"/>
  <c r="N31" i="548"/>
  <c r="O31" i="548" s="1"/>
  <c r="AA32" i="548"/>
  <c r="AB31" i="548"/>
  <c r="L31" i="548"/>
  <c r="M31" i="548" s="1"/>
  <c r="AC31" i="548"/>
  <c r="N30" i="534"/>
  <c r="O30" i="534" s="1"/>
  <c r="AB30" i="534"/>
  <c r="L30" i="534"/>
  <c r="M30" i="534" s="1"/>
  <c r="AA31" i="534"/>
  <c r="AC30" i="534"/>
  <c r="AB31" i="547"/>
  <c r="L31" i="547"/>
  <c r="M31" i="547" s="1"/>
  <c r="N31" i="547"/>
  <c r="O31" i="547" s="1"/>
  <c r="AA32" i="547"/>
  <c r="AC31" i="547"/>
  <c r="N29" i="530"/>
  <c r="O29" i="530" s="1"/>
  <c r="AB29" i="530"/>
  <c r="L29" i="530"/>
  <c r="M29" i="530" s="1"/>
  <c r="AA30" i="530"/>
  <c r="AC29" i="530"/>
  <c r="AB31" i="534" l="1"/>
  <c r="L31" i="534"/>
  <c r="M31" i="534" s="1"/>
  <c r="N31" i="534"/>
  <c r="O31" i="534" s="1"/>
  <c r="AA32" i="534"/>
  <c r="AC31" i="534"/>
  <c r="N31" i="550"/>
  <c r="O31" i="550" s="1"/>
  <c r="AB31" i="550"/>
  <c r="L31" i="550"/>
  <c r="M31" i="550" s="1"/>
  <c r="AA32" i="550"/>
  <c r="AC31" i="550"/>
  <c r="AA33" i="546"/>
  <c r="AB32" i="546"/>
  <c r="L32" i="546"/>
  <c r="M32" i="546" s="1"/>
  <c r="N32" i="546"/>
  <c r="O32" i="546" s="1"/>
  <c r="AC32" i="546"/>
  <c r="N31" i="539"/>
  <c r="O31" i="539" s="1"/>
  <c r="AB31" i="539"/>
  <c r="L31" i="539"/>
  <c r="M31" i="539" s="1"/>
  <c r="AA32" i="539"/>
  <c r="AC31" i="539"/>
  <c r="AB30" i="526"/>
  <c r="AA31" i="526"/>
  <c r="L30" i="526"/>
  <c r="M30" i="526" s="1"/>
  <c r="N30" i="526"/>
  <c r="O30" i="526" s="1"/>
  <c r="AC30" i="526"/>
  <c r="N31" i="536"/>
  <c r="O31" i="536" s="1"/>
  <c r="AA32" i="536"/>
  <c r="AB31" i="536"/>
  <c r="L31" i="536"/>
  <c r="M31" i="536" s="1"/>
  <c r="AC31" i="536"/>
  <c r="AA33" i="529"/>
  <c r="AB32" i="529"/>
  <c r="L32" i="529"/>
  <c r="M32" i="529" s="1"/>
  <c r="N32" i="529"/>
  <c r="O32" i="529" s="1"/>
  <c r="AC32" i="529"/>
  <c r="AA31" i="542"/>
  <c r="AB30" i="542"/>
  <c r="L30" i="542"/>
  <c r="M30" i="542" s="1"/>
  <c r="N30" i="542"/>
  <c r="O30" i="542" s="1"/>
  <c r="AC30" i="542"/>
  <c r="AA31" i="537"/>
  <c r="AB30" i="537"/>
  <c r="L30" i="537"/>
  <c r="M30" i="537" s="1"/>
  <c r="N30" i="537"/>
  <c r="O30" i="537" s="1"/>
  <c r="AC30" i="537"/>
  <c r="N30" i="532"/>
  <c r="O30" i="532" s="1"/>
  <c r="AB30" i="532"/>
  <c r="L30" i="532"/>
  <c r="M30" i="532" s="1"/>
  <c r="AA31" i="532"/>
  <c r="AC30" i="532"/>
  <c r="AA31" i="530"/>
  <c r="AB30" i="530"/>
  <c r="L30" i="530"/>
  <c r="M30" i="530" s="1"/>
  <c r="N30" i="530"/>
  <c r="O30" i="530" s="1"/>
  <c r="AC30" i="530"/>
  <c r="N33" i="525"/>
  <c r="O33" i="525" s="1"/>
  <c r="AB33" i="525"/>
  <c r="L33" i="525"/>
  <c r="M33" i="525" s="1"/>
  <c r="AA34" i="525"/>
  <c r="AC33" i="525"/>
  <c r="N31" i="531"/>
  <c r="O31" i="531" s="1"/>
  <c r="L31" i="531"/>
  <c r="M31" i="531" s="1"/>
  <c r="AA32" i="531"/>
  <c r="AB31" i="531"/>
  <c r="AC31" i="531"/>
  <c r="AB33" i="549"/>
  <c r="L33" i="549"/>
  <c r="M33" i="549" s="1"/>
  <c r="N33" i="549"/>
  <c r="O33" i="549" s="1"/>
  <c r="AA34" i="549"/>
  <c r="AC33" i="549"/>
  <c r="N33" i="545"/>
  <c r="O33" i="545" s="1"/>
  <c r="AB33" i="545"/>
  <c r="L33" i="545"/>
  <c r="M33" i="545" s="1"/>
  <c r="AA34" i="545"/>
  <c r="AC33" i="545"/>
  <c r="AA33" i="527"/>
  <c r="L32" i="527"/>
  <c r="M32" i="527" s="1"/>
  <c r="N32" i="527"/>
  <c r="O32" i="527" s="1"/>
  <c r="AB32" i="527"/>
  <c r="AC32" i="527"/>
  <c r="L30" i="524"/>
  <c r="M30" i="524" s="1"/>
  <c r="N30" i="524"/>
  <c r="O30" i="524" s="1"/>
  <c r="AA31" i="524"/>
  <c r="AB30" i="524"/>
  <c r="AC30" i="524"/>
  <c r="AA31" i="528"/>
  <c r="AB30" i="528"/>
  <c r="L30" i="528"/>
  <c r="M30" i="528" s="1"/>
  <c r="N30" i="528"/>
  <c r="O30" i="528" s="1"/>
  <c r="AC30" i="528"/>
  <c r="N31" i="533"/>
  <c r="O31" i="533" s="1"/>
  <c r="AB31" i="533"/>
  <c r="L31" i="533"/>
  <c r="M31" i="533" s="1"/>
  <c r="AA32" i="533"/>
  <c r="AC31" i="533"/>
  <c r="N33" i="544"/>
  <c r="O33" i="544" s="1"/>
  <c r="AB33" i="544"/>
  <c r="L33" i="544"/>
  <c r="M33" i="544" s="1"/>
  <c r="AA34" i="544"/>
  <c r="AC33" i="544"/>
  <c r="AA33" i="541"/>
  <c r="AB32" i="541"/>
  <c r="L32" i="541"/>
  <c r="M32" i="541" s="1"/>
  <c r="N32" i="541"/>
  <c r="O32" i="541" s="1"/>
  <c r="AC32" i="541"/>
  <c r="AB32" i="547"/>
  <c r="L32" i="547"/>
  <c r="M32" i="547" s="1"/>
  <c r="N32" i="547"/>
  <c r="O32" i="547" s="1"/>
  <c r="AA33" i="547"/>
  <c r="AC32" i="547"/>
  <c r="N32" i="548"/>
  <c r="O32" i="548" s="1"/>
  <c r="AA33" i="548"/>
  <c r="AB32" i="548"/>
  <c r="L32" i="548"/>
  <c r="M32" i="548" s="1"/>
  <c r="AC32" i="548"/>
  <c r="AB31" i="535"/>
  <c r="L31" i="535"/>
  <c r="M31" i="535" s="1"/>
  <c r="N31" i="535"/>
  <c r="O31" i="535" s="1"/>
  <c r="AA32" i="535"/>
  <c r="AC31" i="535"/>
  <c r="AB32" i="543"/>
  <c r="L32" i="543"/>
  <c r="M32" i="543" s="1"/>
  <c r="N32" i="543"/>
  <c r="O32" i="543" s="1"/>
  <c r="AA33" i="543"/>
  <c r="AC32" i="543"/>
  <c r="N30" i="538"/>
  <c r="O30" i="538" s="1"/>
  <c r="AA31" i="538"/>
  <c r="AB30" i="538"/>
  <c r="L30" i="538"/>
  <c r="M30" i="538" s="1"/>
  <c r="AC30" i="538"/>
  <c r="AA31" i="540"/>
  <c r="AB30" i="540"/>
  <c r="L30" i="540"/>
  <c r="M30" i="540" s="1"/>
  <c r="N30" i="540"/>
  <c r="O30" i="540" s="1"/>
  <c r="AC30" i="540"/>
  <c r="AB31" i="542" l="1"/>
  <c r="L31" i="542"/>
  <c r="M31" i="542" s="1"/>
  <c r="N31" i="542"/>
  <c r="O31" i="542" s="1"/>
  <c r="AA32" i="542"/>
  <c r="AC31" i="542"/>
  <c r="AA33" i="534"/>
  <c r="AB32" i="534"/>
  <c r="L32" i="534"/>
  <c r="M32" i="534" s="1"/>
  <c r="N32" i="534"/>
  <c r="O32" i="534" s="1"/>
  <c r="AC32" i="534"/>
  <c r="N31" i="540"/>
  <c r="O31" i="540" s="1"/>
  <c r="AB31" i="540"/>
  <c r="L31" i="540"/>
  <c r="M31" i="540" s="1"/>
  <c r="AA32" i="540"/>
  <c r="AC31" i="540"/>
  <c r="AB31" i="538"/>
  <c r="L31" i="538"/>
  <c r="M31" i="538" s="1"/>
  <c r="N31" i="538"/>
  <c r="O31" i="538" s="1"/>
  <c r="AA32" i="538"/>
  <c r="AC31" i="538"/>
  <c r="AA33" i="535"/>
  <c r="AB32" i="535"/>
  <c r="L32" i="535"/>
  <c r="M32" i="535" s="1"/>
  <c r="N32" i="535"/>
  <c r="O32" i="535" s="1"/>
  <c r="AC32" i="535"/>
  <c r="AA35" i="544"/>
  <c r="AB34" i="544"/>
  <c r="L34" i="544"/>
  <c r="M34" i="544" s="1"/>
  <c r="N34" i="544"/>
  <c r="O34" i="544" s="1"/>
  <c r="AC34" i="544"/>
  <c r="N31" i="524"/>
  <c r="O31" i="524" s="1"/>
  <c r="AB31" i="524"/>
  <c r="L31" i="524"/>
  <c r="M31" i="524" s="1"/>
  <c r="AA32" i="524"/>
  <c r="AC31" i="524"/>
  <c r="AB32" i="531"/>
  <c r="L32" i="531"/>
  <c r="M32" i="531" s="1"/>
  <c r="N32" i="531"/>
  <c r="O32" i="531" s="1"/>
  <c r="AA33" i="531"/>
  <c r="AC32" i="531"/>
  <c r="AA35" i="525"/>
  <c r="AB34" i="525"/>
  <c r="L34" i="525"/>
  <c r="M34" i="525" s="1"/>
  <c r="N34" i="525"/>
  <c r="O34" i="525" s="1"/>
  <c r="AC34" i="525"/>
  <c r="AB31" i="530"/>
  <c r="L31" i="530"/>
  <c r="M31" i="530" s="1"/>
  <c r="N31" i="530"/>
  <c r="O31" i="530" s="1"/>
  <c r="AA32" i="530"/>
  <c r="AC31" i="530"/>
  <c r="AB33" i="529"/>
  <c r="L33" i="529"/>
  <c r="M33" i="529" s="1"/>
  <c r="N33" i="529"/>
  <c r="O33" i="529" s="1"/>
  <c r="AA34" i="529"/>
  <c r="AC33" i="529"/>
  <c r="N32" i="536"/>
  <c r="O32" i="536" s="1"/>
  <c r="AA33" i="536"/>
  <c r="AB32" i="536"/>
  <c r="L32" i="536"/>
  <c r="M32" i="536" s="1"/>
  <c r="AC32" i="536"/>
  <c r="N32" i="539"/>
  <c r="O32" i="539" s="1"/>
  <c r="AA33" i="539"/>
  <c r="AB32" i="539"/>
  <c r="L32" i="539"/>
  <c r="M32" i="539" s="1"/>
  <c r="AC32" i="539"/>
  <c r="AB33" i="546"/>
  <c r="L33" i="546"/>
  <c r="M33" i="546" s="1"/>
  <c r="N33" i="546"/>
  <c r="O33" i="546" s="1"/>
  <c r="AA34" i="546"/>
  <c r="AC33" i="546"/>
  <c r="N32" i="533"/>
  <c r="O32" i="533" s="1"/>
  <c r="AB32" i="533"/>
  <c r="L32" i="533"/>
  <c r="M32" i="533" s="1"/>
  <c r="AA33" i="533"/>
  <c r="AC32" i="533"/>
  <c r="N34" i="545"/>
  <c r="O34" i="545" s="1"/>
  <c r="AB34" i="545"/>
  <c r="L34" i="545"/>
  <c r="M34" i="545" s="1"/>
  <c r="AA35" i="545"/>
  <c r="AC34" i="545"/>
  <c r="AB31" i="526"/>
  <c r="L31" i="526"/>
  <c r="M31" i="526" s="1"/>
  <c r="N31" i="526"/>
  <c r="O31" i="526" s="1"/>
  <c r="AA32" i="526"/>
  <c r="AC31" i="526"/>
  <c r="AB33" i="543"/>
  <c r="L33" i="543"/>
  <c r="M33" i="543" s="1"/>
  <c r="N33" i="543"/>
  <c r="O33" i="543" s="1"/>
  <c r="AA34" i="543"/>
  <c r="AC33" i="543"/>
  <c r="AB33" i="548"/>
  <c r="L33" i="548"/>
  <c r="M33" i="548" s="1"/>
  <c r="N33" i="548"/>
  <c r="O33" i="548" s="1"/>
  <c r="AA34" i="548"/>
  <c r="AC33" i="548"/>
  <c r="AB33" i="527"/>
  <c r="L33" i="527"/>
  <c r="M33" i="527" s="1"/>
  <c r="N33" i="527"/>
  <c r="O33" i="527" s="1"/>
  <c r="AA34" i="527"/>
  <c r="AC33" i="527"/>
  <c r="AB31" i="528"/>
  <c r="L31" i="528"/>
  <c r="M31" i="528" s="1"/>
  <c r="N31" i="528"/>
  <c r="O31" i="528" s="1"/>
  <c r="AA32" i="528"/>
  <c r="AC31" i="528"/>
  <c r="N33" i="547"/>
  <c r="O33" i="547" s="1"/>
  <c r="AB33" i="547"/>
  <c r="L33" i="547"/>
  <c r="M33" i="547" s="1"/>
  <c r="AA34" i="547"/>
  <c r="AC33" i="547"/>
  <c r="N33" i="541"/>
  <c r="O33" i="541" s="1"/>
  <c r="AB33" i="541"/>
  <c r="L33" i="541"/>
  <c r="M33" i="541" s="1"/>
  <c r="AA34" i="541"/>
  <c r="AC33" i="541"/>
  <c r="AA35" i="549"/>
  <c r="AB34" i="549"/>
  <c r="L34" i="549"/>
  <c r="M34" i="549" s="1"/>
  <c r="N34" i="549"/>
  <c r="O34" i="549" s="1"/>
  <c r="AC34" i="549"/>
  <c r="AB31" i="532"/>
  <c r="L31" i="532"/>
  <c r="M31" i="532" s="1"/>
  <c r="N31" i="532"/>
  <c r="O31" i="532" s="1"/>
  <c r="AA32" i="532"/>
  <c r="AC31" i="532"/>
  <c r="N31" i="537"/>
  <c r="O31" i="537" s="1"/>
  <c r="AB31" i="537"/>
  <c r="L31" i="537"/>
  <c r="M31" i="537" s="1"/>
  <c r="AA32" i="537"/>
  <c r="AC31" i="537"/>
  <c r="N32" i="550"/>
  <c r="O32" i="550" s="1"/>
  <c r="AA33" i="550"/>
  <c r="AB32" i="550"/>
  <c r="L32" i="550"/>
  <c r="M32" i="550" s="1"/>
  <c r="AC32" i="550"/>
  <c r="AB33" i="550" l="1"/>
  <c r="L33" i="550"/>
  <c r="M33" i="550" s="1"/>
  <c r="N33" i="550"/>
  <c r="O33" i="550" s="1"/>
  <c r="AA34" i="550"/>
  <c r="AC33" i="550"/>
  <c r="AA33" i="532"/>
  <c r="AB32" i="532"/>
  <c r="L32" i="532"/>
  <c r="M32" i="532" s="1"/>
  <c r="N32" i="532"/>
  <c r="O32" i="532" s="1"/>
  <c r="AC32" i="532"/>
  <c r="N35" i="549"/>
  <c r="O35" i="549" s="1"/>
  <c r="AB35" i="549"/>
  <c r="L35" i="549"/>
  <c r="M35" i="549" s="1"/>
  <c r="AA36" i="549"/>
  <c r="AC35" i="549"/>
  <c r="N32" i="528"/>
  <c r="O32" i="528" s="1"/>
  <c r="AB32" i="528"/>
  <c r="L32" i="528"/>
  <c r="M32" i="528" s="1"/>
  <c r="AA33" i="528"/>
  <c r="AC32" i="528"/>
  <c r="N32" i="542"/>
  <c r="O32" i="542" s="1"/>
  <c r="AB32" i="542"/>
  <c r="L32" i="542"/>
  <c r="M32" i="542" s="1"/>
  <c r="AA33" i="542"/>
  <c r="AC32" i="542"/>
  <c r="AA35" i="527"/>
  <c r="L34" i="527"/>
  <c r="M34" i="527" s="1"/>
  <c r="AB34" i="527"/>
  <c r="N34" i="527"/>
  <c r="O34" i="527" s="1"/>
  <c r="AC34" i="527"/>
  <c r="AA36" i="545"/>
  <c r="AB35" i="545"/>
  <c r="L35" i="545"/>
  <c r="M35" i="545" s="1"/>
  <c r="N35" i="545"/>
  <c r="O35" i="545" s="1"/>
  <c r="AC35" i="545"/>
  <c r="AA34" i="531"/>
  <c r="AB33" i="531"/>
  <c r="L33" i="531"/>
  <c r="M33" i="531" s="1"/>
  <c r="N33" i="531"/>
  <c r="O33" i="531" s="1"/>
  <c r="AC33" i="531"/>
  <c r="AA33" i="538"/>
  <c r="AB32" i="538"/>
  <c r="L32" i="538"/>
  <c r="M32" i="538" s="1"/>
  <c r="N32" i="538"/>
  <c r="O32" i="538" s="1"/>
  <c r="AC32" i="538"/>
  <c r="AA33" i="526"/>
  <c r="L32" i="526"/>
  <c r="M32" i="526" s="1"/>
  <c r="AB32" i="526"/>
  <c r="N32" i="526"/>
  <c r="O32" i="526" s="1"/>
  <c r="AC32" i="526"/>
  <c r="N34" i="541"/>
  <c r="O34" i="541" s="1"/>
  <c r="AA35" i="541"/>
  <c r="AB34" i="541"/>
  <c r="L34" i="541"/>
  <c r="M34" i="541" s="1"/>
  <c r="AC34" i="541"/>
  <c r="AB34" i="548"/>
  <c r="L34" i="548"/>
  <c r="M34" i="548" s="1"/>
  <c r="N34" i="548"/>
  <c r="O34" i="548" s="1"/>
  <c r="AA35" i="548"/>
  <c r="AC34" i="548"/>
  <c r="AA34" i="533"/>
  <c r="AB33" i="533"/>
  <c r="L33" i="533"/>
  <c r="M33" i="533" s="1"/>
  <c r="N33" i="533"/>
  <c r="O33" i="533" s="1"/>
  <c r="AC33" i="533"/>
  <c r="AB33" i="539"/>
  <c r="L33" i="539"/>
  <c r="M33" i="539" s="1"/>
  <c r="N33" i="539"/>
  <c r="O33" i="539" s="1"/>
  <c r="AA34" i="539"/>
  <c r="AC33" i="539"/>
  <c r="N34" i="529"/>
  <c r="O34" i="529" s="1"/>
  <c r="AB34" i="529"/>
  <c r="L34" i="529"/>
  <c r="M34" i="529" s="1"/>
  <c r="AA35" i="529"/>
  <c r="AC34" i="529"/>
  <c r="AB32" i="524"/>
  <c r="L32" i="524"/>
  <c r="M32" i="524" s="1"/>
  <c r="N32" i="524"/>
  <c r="O32" i="524" s="1"/>
  <c r="AA33" i="524"/>
  <c r="AC32" i="524"/>
  <c r="AA36" i="544"/>
  <c r="AB35" i="544"/>
  <c r="L35" i="544"/>
  <c r="M35" i="544" s="1"/>
  <c r="N35" i="544"/>
  <c r="O35" i="544" s="1"/>
  <c r="AC35" i="544"/>
  <c r="N32" i="540"/>
  <c r="O32" i="540" s="1"/>
  <c r="AA33" i="540"/>
  <c r="AB32" i="540"/>
  <c r="L32" i="540"/>
  <c r="M32" i="540" s="1"/>
  <c r="AC32" i="540"/>
  <c r="N33" i="534"/>
  <c r="O33" i="534" s="1"/>
  <c r="AA34" i="534"/>
  <c r="AB33" i="534"/>
  <c r="L33" i="534"/>
  <c r="M33" i="534" s="1"/>
  <c r="AC33" i="534"/>
  <c r="N32" i="537"/>
  <c r="O32" i="537" s="1"/>
  <c r="AA33" i="537"/>
  <c r="AB32" i="537"/>
  <c r="L32" i="537"/>
  <c r="M32" i="537" s="1"/>
  <c r="AC32" i="537"/>
  <c r="N34" i="547"/>
  <c r="O34" i="547" s="1"/>
  <c r="AB34" i="547"/>
  <c r="L34" i="547"/>
  <c r="M34" i="547" s="1"/>
  <c r="AA35" i="547"/>
  <c r="AC34" i="547"/>
  <c r="AB34" i="543"/>
  <c r="N34" i="543"/>
  <c r="O34" i="543" s="1"/>
  <c r="L34" i="543"/>
  <c r="M34" i="543" s="1"/>
  <c r="AA35" i="543"/>
  <c r="AC34" i="543"/>
  <c r="N34" i="546"/>
  <c r="O34" i="546" s="1"/>
  <c r="AB34" i="546"/>
  <c r="L34" i="546"/>
  <c r="M34" i="546" s="1"/>
  <c r="AA35" i="546"/>
  <c r="AC34" i="546"/>
  <c r="AB33" i="536"/>
  <c r="L33" i="536"/>
  <c r="M33" i="536" s="1"/>
  <c r="N33" i="536"/>
  <c r="O33" i="536" s="1"/>
  <c r="AA34" i="536"/>
  <c r="AC33" i="536"/>
  <c r="N32" i="530"/>
  <c r="O32" i="530" s="1"/>
  <c r="AB32" i="530"/>
  <c r="L32" i="530"/>
  <c r="M32" i="530" s="1"/>
  <c r="AA33" i="530"/>
  <c r="AC32" i="530"/>
  <c r="AA36" i="525"/>
  <c r="AB35" i="525"/>
  <c r="L35" i="525"/>
  <c r="M35" i="525" s="1"/>
  <c r="N35" i="525"/>
  <c r="O35" i="525" s="1"/>
  <c r="AC35" i="525"/>
  <c r="N33" i="535"/>
  <c r="O33" i="535" s="1"/>
  <c r="AA34" i="535"/>
  <c r="AB33" i="535"/>
  <c r="L33" i="535"/>
  <c r="M33" i="535" s="1"/>
  <c r="AC33" i="535"/>
  <c r="AB35" i="541" l="1"/>
  <c r="L35" i="541"/>
  <c r="M35" i="541" s="1"/>
  <c r="N35" i="541"/>
  <c r="O35" i="541" s="1"/>
  <c r="AA36" i="541"/>
  <c r="AC35" i="541"/>
  <c r="N34" i="531"/>
  <c r="O34" i="531" s="1"/>
  <c r="AA35" i="531"/>
  <c r="L34" i="531"/>
  <c r="M34" i="531" s="1"/>
  <c r="AB34" i="531"/>
  <c r="AC34" i="531"/>
  <c r="N33" i="542"/>
  <c r="O33" i="542" s="1"/>
  <c r="AA34" i="542"/>
  <c r="AB33" i="542"/>
  <c r="L33" i="542"/>
  <c r="M33" i="542" s="1"/>
  <c r="AC33" i="542"/>
  <c r="AA35" i="550"/>
  <c r="AB34" i="550"/>
  <c r="L34" i="550"/>
  <c r="M34" i="550" s="1"/>
  <c r="N34" i="550"/>
  <c r="O34" i="550" s="1"/>
  <c r="AC34" i="550"/>
  <c r="AA35" i="536"/>
  <c r="AB34" i="536"/>
  <c r="L34" i="536"/>
  <c r="M34" i="536" s="1"/>
  <c r="N34" i="536"/>
  <c r="O34" i="536" s="1"/>
  <c r="AC34" i="536"/>
  <c r="AB33" i="540"/>
  <c r="L33" i="540"/>
  <c r="M33" i="540" s="1"/>
  <c r="N33" i="540"/>
  <c r="O33" i="540" s="1"/>
  <c r="AA34" i="540"/>
  <c r="AC33" i="540"/>
  <c r="AA34" i="524"/>
  <c r="AB33" i="524"/>
  <c r="L33" i="524"/>
  <c r="M33" i="524" s="1"/>
  <c r="N33" i="524"/>
  <c r="O33" i="524" s="1"/>
  <c r="AC33" i="524"/>
  <c r="N35" i="548"/>
  <c r="O35" i="548" s="1"/>
  <c r="AB35" i="548"/>
  <c r="L35" i="548"/>
  <c r="M35" i="548" s="1"/>
  <c r="AA36" i="548"/>
  <c r="AC35" i="548"/>
  <c r="AB36" i="545"/>
  <c r="L36" i="545"/>
  <c r="M36" i="545" s="1"/>
  <c r="N36" i="545"/>
  <c r="O36" i="545" s="1"/>
  <c r="AA37" i="545"/>
  <c r="AC36" i="545"/>
  <c r="N33" i="528"/>
  <c r="O33" i="528" s="1"/>
  <c r="AB33" i="528"/>
  <c r="L33" i="528"/>
  <c r="M33" i="528" s="1"/>
  <c r="AA34" i="528"/>
  <c r="AC33" i="528"/>
  <c r="N35" i="546"/>
  <c r="O35" i="546" s="1"/>
  <c r="AB35" i="546"/>
  <c r="L35" i="546"/>
  <c r="M35" i="546" s="1"/>
  <c r="AA36" i="546"/>
  <c r="AC35" i="546"/>
  <c r="N35" i="529"/>
  <c r="O35" i="529" s="1"/>
  <c r="AB35" i="529"/>
  <c r="L35" i="529"/>
  <c r="M35" i="529" s="1"/>
  <c r="AA36" i="529"/>
  <c r="AC35" i="529"/>
  <c r="N33" i="526"/>
  <c r="O33" i="526" s="1"/>
  <c r="AB33" i="526"/>
  <c r="L33" i="526"/>
  <c r="M33" i="526" s="1"/>
  <c r="AA34" i="526"/>
  <c r="AC33" i="526"/>
  <c r="N35" i="527"/>
  <c r="O35" i="527" s="1"/>
  <c r="AB35" i="527"/>
  <c r="L35" i="527"/>
  <c r="M35" i="527" s="1"/>
  <c r="AA36" i="527"/>
  <c r="AC35" i="527"/>
  <c r="N36" i="549"/>
  <c r="O36" i="549" s="1"/>
  <c r="AA37" i="549"/>
  <c r="AB36" i="549"/>
  <c r="L36" i="549"/>
  <c r="M36" i="549" s="1"/>
  <c r="AC36" i="549"/>
  <c r="N33" i="532"/>
  <c r="O33" i="532" s="1"/>
  <c r="AA34" i="532"/>
  <c r="AB33" i="532"/>
  <c r="L33" i="532"/>
  <c r="M33" i="532" s="1"/>
  <c r="AC33" i="532"/>
  <c r="N34" i="535"/>
  <c r="O34" i="535" s="1"/>
  <c r="AA35" i="535"/>
  <c r="AB34" i="535"/>
  <c r="L34" i="535"/>
  <c r="M34" i="535" s="1"/>
  <c r="AC34" i="535"/>
  <c r="N33" i="530"/>
  <c r="O33" i="530" s="1"/>
  <c r="AB33" i="530"/>
  <c r="L33" i="530"/>
  <c r="M33" i="530" s="1"/>
  <c r="AA34" i="530"/>
  <c r="AC33" i="530"/>
  <c r="AB35" i="547"/>
  <c r="L35" i="547"/>
  <c r="M35" i="547" s="1"/>
  <c r="N35" i="547"/>
  <c r="O35" i="547" s="1"/>
  <c r="AA36" i="547"/>
  <c r="AC35" i="547"/>
  <c r="N34" i="534"/>
  <c r="O34" i="534" s="1"/>
  <c r="AB34" i="534"/>
  <c r="L34" i="534"/>
  <c r="M34" i="534" s="1"/>
  <c r="AA35" i="534"/>
  <c r="AC34" i="534"/>
  <c r="AB36" i="525"/>
  <c r="L36" i="525"/>
  <c r="M36" i="525" s="1"/>
  <c r="N36" i="525"/>
  <c r="O36" i="525" s="1"/>
  <c r="AA37" i="525"/>
  <c r="AC36" i="525"/>
  <c r="AB35" i="543"/>
  <c r="L35" i="543"/>
  <c r="M35" i="543" s="1"/>
  <c r="N35" i="543"/>
  <c r="O35" i="543" s="1"/>
  <c r="AA36" i="543"/>
  <c r="AC35" i="543"/>
  <c r="AB33" i="537"/>
  <c r="L33" i="537"/>
  <c r="M33" i="537" s="1"/>
  <c r="N33" i="537"/>
  <c r="O33" i="537" s="1"/>
  <c r="AA34" i="537"/>
  <c r="AC33" i="537"/>
  <c r="N36" i="544"/>
  <c r="O36" i="544" s="1"/>
  <c r="AA37" i="544"/>
  <c r="AB36" i="544"/>
  <c r="L36" i="544"/>
  <c r="M36" i="544" s="1"/>
  <c r="AC36" i="544"/>
  <c r="AA35" i="539"/>
  <c r="AB34" i="539"/>
  <c r="L34" i="539"/>
  <c r="M34" i="539" s="1"/>
  <c r="N34" i="539"/>
  <c r="O34" i="539" s="1"/>
  <c r="AC34" i="539"/>
  <c r="AA35" i="533"/>
  <c r="AB34" i="533"/>
  <c r="L34" i="533"/>
  <c r="M34" i="533" s="1"/>
  <c r="N34" i="533"/>
  <c r="O34" i="533" s="1"/>
  <c r="AC34" i="533"/>
  <c r="N33" i="538"/>
  <c r="O33" i="538" s="1"/>
  <c r="AB33" i="538"/>
  <c r="L33" i="538"/>
  <c r="M33" i="538" s="1"/>
  <c r="AA34" i="538"/>
  <c r="AC33" i="538"/>
  <c r="N37" i="525" l="1"/>
  <c r="O37" i="525" s="1"/>
  <c r="AB37" i="525"/>
  <c r="L37" i="525"/>
  <c r="M37" i="525" s="1"/>
  <c r="AA38" i="525"/>
  <c r="AC37" i="525"/>
  <c r="AB34" i="526"/>
  <c r="AA35" i="526"/>
  <c r="N34" i="526"/>
  <c r="O34" i="526" s="1"/>
  <c r="L34" i="526"/>
  <c r="M34" i="526" s="1"/>
  <c r="AC34" i="526"/>
  <c r="N35" i="550"/>
  <c r="O35" i="550" s="1"/>
  <c r="AB35" i="550"/>
  <c r="L35" i="550"/>
  <c r="M35" i="550" s="1"/>
  <c r="AA36" i="550"/>
  <c r="AC35" i="550"/>
  <c r="AA35" i="542"/>
  <c r="AB34" i="542"/>
  <c r="L34" i="542"/>
  <c r="M34" i="542" s="1"/>
  <c r="N34" i="542"/>
  <c r="O34" i="542" s="1"/>
  <c r="AC34" i="542"/>
  <c r="AA37" i="541"/>
  <c r="AB36" i="541"/>
  <c r="L36" i="541"/>
  <c r="M36" i="541" s="1"/>
  <c r="N36" i="541"/>
  <c r="O36" i="541" s="1"/>
  <c r="AC36" i="541"/>
  <c r="AA36" i="534"/>
  <c r="AB35" i="534"/>
  <c r="L35" i="534"/>
  <c r="M35" i="534" s="1"/>
  <c r="N35" i="534"/>
  <c r="O35" i="534" s="1"/>
  <c r="AC35" i="534"/>
  <c r="AA37" i="529"/>
  <c r="AB36" i="529"/>
  <c r="L36" i="529"/>
  <c r="M36" i="529" s="1"/>
  <c r="N36" i="529"/>
  <c r="O36" i="529" s="1"/>
  <c r="AC36" i="529"/>
  <c r="N36" i="548"/>
  <c r="O36" i="548" s="1"/>
  <c r="AB36" i="548"/>
  <c r="L36" i="548"/>
  <c r="M36" i="548" s="1"/>
  <c r="AA37" i="548"/>
  <c r="AC36" i="548"/>
  <c r="AB34" i="524"/>
  <c r="N34" i="524"/>
  <c r="O34" i="524" s="1"/>
  <c r="L34" i="524"/>
  <c r="M34" i="524" s="1"/>
  <c r="AA35" i="524"/>
  <c r="AC34" i="524"/>
  <c r="N35" i="531"/>
  <c r="O35" i="531" s="1"/>
  <c r="L35" i="531"/>
  <c r="M35" i="531" s="1"/>
  <c r="AA36" i="531"/>
  <c r="AB35" i="531"/>
  <c r="AC35" i="531"/>
  <c r="N37" i="545"/>
  <c r="O37" i="545" s="1"/>
  <c r="AB37" i="545"/>
  <c r="L37" i="545"/>
  <c r="M37" i="545" s="1"/>
  <c r="AA38" i="545"/>
  <c r="AC37" i="545"/>
  <c r="N34" i="538"/>
  <c r="O34" i="538" s="1"/>
  <c r="AA35" i="538"/>
  <c r="AB34" i="538"/>
  <c r="L34" i="538"/>
  <c r="M34" i="538" s="1"/>
  <c r="AC34" i="538"/>
  <c r="AB36" i="546"/>
  <c r="L36" i="546"/>
  <c r="M36" i="546" s="1"/>
  <c r="N36" i="546"/>
  <c r="O36" i="546" s="1"/>
  <c r="AA37" i="546"/>
  <c r="AC36" i="546"/>
  <c r="AB37" i="549"/>
  <c r="L37" i="549"/>
  <c r="M37" i="549" s="1"/>
  <c r="N37" i="549"/>
  <c r="O37" i="549" s="1"/>
  <c r="AA38" i="549"/>
  <c r="AC37" i="549"/>
  <c r="N35" i="533"/>
  <c r="O35" i="533" s="1"/>
  <c r="AA36" i="533"/>
  <c r="AB35" i="533"/>
  <c r="L35" i="533"/>
  <c r="M35" i="533" s="1"/>
  <c r="AC35" i="533"/>
  <c r="AA35" i="537"/>
  <c r="AB34" i="537"/>
  <c r="L34" i="537"/>
  <c r="M34" i="537" s="1"/>
  <c r="N34" i="537"/>
  <c r="O34" i="537" s="1"/>
  <c r="AC34" i="537"/>
  <c r="AA37" i="547"/>
  <c r="AB36" i="547"/>
  <c r="L36" i="547"/>
  <c r="M36" i="547" s="1"/>
  <c r="N36" i="547"/>
  <c r="O36" i="547" s="1"/>
  <c r="AC36" i="547"/>
  <c r="AB35" i="535"/>
  <c r="L35" i="535"/>
  <c r="M35" i="535" s="1"/>
  <c r="N35" i="535"/>
  <c r="O35" i="535" s="1"/>
  <c r="AA36" i="535"/>
  <c r="AC35" i="535"/>
  <c r="N35" i="539"/>
  <c r="O35" i="539" s="1"/>
  <c r="AB35" i="539"/>
  <c r="L35" i="539"/>
  <c r="M35" i="539" s="1"/>
  <c r="AA36" i="539"/>
  <c r="AC35" i="539"/>
  <c r="N37" i="544"/>
  <c r="O37" i="544" s="1"/>
  <c r="AB37" i="544"/>
  <c r="L37" i="544"/>
  <c r="M37" i="544" s="1"/>
  <c r="AA38" i="544"/>
  <c r="AC37" i="544"/>
  <c r="AA37" i="543"/>
  <c r="AB36" i="543"/>
  <c r="L36" i="543"/>
  <c r="M36" i="543" s="1"/>
  <c r="N36" i="543"/>
  <c r="O36" i="543" s="1"/>
  <c r="AC36" i="543"/>
  <c r="AA35" i="530"/>
  <c r="AB34" i="530"/>
  <c r="L34" i="530"/>
  <c r="M34" i="530" s="1"/>
  <c r="N34" i="530"/>
  <c r="O34" i="530" s="1"/>
  <c r="AC34" i="530"/>
  <c r="N34" i="532"/>
  <c r="O34" i="532" s="1"/>
  <c r="AB34" i="532"/>
  <c r="L34" i="532"/>
  <c r="M34" i="532" s="1"/>
  <c r="AA35" i="532"/>
  <c r="AC34" i="532"/>
  <c r="AA37" i="527"/>
  <c r="L36" i="527"/>
  <c r="M36" i="527" s="1"/>
  <c r="N36" i="527"/>
  <c r="O36" i="527" s="1"/>
  <c r="AB36" i="527"/>
  <c r="AC36" i="527"/>
  <c r="AA35" i="528"/>
  <c r="AB34" i="528"/>
  <c r="L34" i="528"/>
  <c r="M34" i="528" s="1"/>
  <c r="N34" i="528"/>
  <c r="O34" i="528" s="1"/>
  <c r="AC34" i="528"/>
  <c r="AA35" i="540"/>
  <c r="AB34" i="540"/>
  <c r="L34" i="540"/>
  <c r="M34" i="540" s="1"/>
  <c r="N34" i="540"/>
  <c r="O34" i="540" s="1"/>
  <c r="AC34" i="540"/>
  <c r="N35" i="536"/>
  <c r="O35" i="536" s="1"/>
  <c r="AA36" i="536"/>
  <c r="AB35" i="536"/>
  <c r="L35" i="536"/>
  <c r="M35" i="536" s="1"/>
  <c r="AC35" i="536"/>
  <c r="AA39" i="525" l="1"/>
  <c r="AB38" i="525"/>
  <c r="L38" i="525"/>
  <c r="M38" i="525" s="1"/>
  <c r="N38" i="525"/>
  <c r="O38" i="525" s="1"/>
  <c r="AC38" i="525"/>
  <c r="AB38" i="544"/>
  <c r="L38" i="544"/>
  <c r="M38" i="544" s="1"/>
  <c r="N38" i="544"/>
  <c r="O38" i="544" s="1"/>
  <c r="AA39" i="544"/>
  <c r="AC38" i="544"/>
  <c r="AB37" i="548"/>
  <c r="L37" i="548"/>
  <c r="M37" i="548" s="1"/>
  <c r="N37" i="548"/>
  <c r="O37" i="548" s="1"/>
  <c r="AA38" i="548"/>
  <c r="AC37" i="548"/>
  <c r="AB37" i="529"/>
  <c r="L37" i="529"/>
  <c r="M37" i="529" s="1"/>
  <c r="N37" i="529"/>
  <c r="O37" i="529" s="1"/>
  <c r="AA38" i="529"/>
  <c r="AC37" i="529"/>
  <c r="AB35" i="526"/>
  <c r="L35" i="526"/>
  <c r="M35" i="526" s="1"/>
  <c r="N35" i="526"/>
  <c r="O35" i="526" s="1"/>
  <c r="AA36" i="526"/>
  <c r="AC35" i="526"/>
  <c r="N36" i="536"/>
  <c r="O36" i="536" s="1"/>
  <c r="AA37" i="536"/>
  <c r="AB36" i="536"/>
  <c r="L36" i="536"/>
  <c r="M36" i="536" s="1"/>
  <c r="AC36" i="536"/>
  <c r="N35" i="537"/>
  <c r="O35" i="537" s="1"/>
  <c r="AB35" i="537"/>
  <c r="L35" i="537"/>
  <c r="M35" i="537" s="1"/>
  <c r="AA36" i="537"/>
  <c r="AC35" i="537"/>
  <c r="AB37" i="546"/>
  <c r="L37" i="546"/>
  <c r="M37" i="546" s="1"/>
  <c r="N37" i="546"/>
  <c r="O37" i="546" s="1"/>
  <c r="AA38" i="546"/>
  <c r="AC37" i="546"/>
  <c r="N35" i="524"/>
  <c r="O35" i="524" s="1"/>
  <c r="AB35" i="524"/>
  <c r="L35" i="524"/>
  <c r="M35" i="524" s="1"/>
  <c r="AA36" i="524"/>
  <c r="AC35" i="524"/>
  <c r="AB35" i="542"/>
  <c r="L35" i="542"/>
  <c r="M35" i="542" s="1"/>
  <c r="N35" i="542"/>
  <c r="O35" i="542" s="1"/>
  <c r="AA36" i="542"/>
  <c r="AC35" i="542"/>
  <c r="N36" i="539"/>
  <c r="O36" i="539" s="1"/>
  <c r="AA37" i="539"/>
  <c r="AB36" i="539"/>
  <c r="L36" i="539"/>
  <c r="M36" i="539" s="1"/>
  <c r="AC36" i="539"/>
  <c r="N38" i="545"/>
  <c r="O38" i="545" s="1"/>
  <c r="AB38" i="545"/>
  <c r="L38" i="545"/>
  <c r="M38" i="545" s="1"/>
  <c r="AA39" i="545"/>
  <c r="AC38" i="545"/>
  <c r="AA37" i="534"/>
  <c r="AB36" i="534"/>
  <c r="L36" i="534"/>
  <c r="M36" i="534" s="1"/>
  <c r="N36" i="534"/>
  <c r="O36" i="534" s="1"/>
  <c r="AC36" i="534"/>
  <c r="N36" i="550"/>
  <c r="O36" i="550" s="1"/>
  <c r="AA37" i="550"/>
  <c r="AB36" i="550"/>
  <c r="L36" i="550"/>
  <c r="M36" i="550" s="1"/>
  <c r="AC36" i="550"/>
  <c r="AB37" i="527"/>
  <c r="L37" i="527"/>
  <c r="M37" i="527" s="1"/>
  <c r="N37" i="527"/>
  <c r="O37" i="527" s="1"/>
  <c r="AA38" i="527"/>
  <c r="AC37" i="527"/>
  <c r="N36" i="533"/>
  <c r="O36" i="533" s="1"/>
  <c r="AB36" i="533"/>
  <c r="L36" i="533"/>
  <c r="M36" i="533" s="1"/>
  <c r="AA37" i="533"/>
  <c r="AC36" i="533"/>
  <c r="AB36" i="531"/>
  <c r="L36" i="531"/>
  <c r="M36" i="531" s="1"/>
  <c r="N36" i="531"/>
  <c r="O36" i="531" s="1"/>
  <c r="AA37" i="531"/>
  <c r="AC36" i="531"/>
  <c r="N35" i="540"/>
  <c r="O35" i="540" s="1"/>
  <c r="AB35" i="540"/>
  <c r="L35" i="540"/>
  <c r="M35" i="540" s="1"/>
  <c r="AA36" i="540"/>
  <c r="AC35" i="540"/>
  <c r="AA36" i="532"/>
  <c r="AB35" i="532"/>
  <c r="L35" i="532"/>
  <c r="M35" i="532" s="1"/>
  <c r="N35" i="532"/>
  <c r="O35" i="532" s="1"/>
  <c r="AC35" i="532"/>
  <c r="AB35" i="530"/>
  <c r="L35" i="530"/>
  <c r="M35" i="530" s="1"/>
  <c r="N35" i="530"/>
  <c r="O35" i="530" s="1"/>
  <c r="AA36" i="530"/>
  <c r="AC35" i="530"/>
  <c r="AB35" i="528"/>
  <c r="L35" i="528"/>
  <c r="M35" i="528" s="1"/>
  <c r="N35" i="528"/>
  <c r="O35" i="528" s="1"/>
  <c r="AA36" i="528"/>
  <c r="AC35" i="528"/>
  <c r="AA38" i="543"/>
  <c r="N37" i="543"/>
  <c r="O37" i="543" s="1"/>
  <c r="AB37" i="543"/>
  <c r="L37" i="543"/>
  <c r="M37" i="543" s="1"/>
  <c r="AC37" i="543"/>
  <c r="AB36" i="535"/>
  <c r="L36" i="535"/>
  <c r="M36" i="535" s="1"/>
  <c r="N36" i="535"/>
  <c r="O36" i="535" s="1"/>
  <c r="AA37" i="535"/>
  <c r="AC36" i="535"/>
  <c r="N37" i="547"/>
  <c r="O37" i="547" s="1"/>
  <c r="AA38" i="547"/>
  <c r="AB37" i="547"/>
  <c r="L37" i="547"/>
  <c r="M37" i="547" s="1"/>
  <c r="AC37" i="547"/>
  <c r="AA39" i="549"/>
  <c r="AB38" i="549"/>
  <c r="L38" i="549"/>
  <c r="M38" i="549" s="1"/>
  <c r="N38" i="549"/>
  <c r="O38" i="549" s="1"/>
  <c r="AC38" i="549"/>
  <c r="AB35" i="538"/>
  <c r="L35" i="538"/>
  <c r="M35" i="538" s="1"/>
  <c r="N35" i="538"/>
  <c r="O35" i="538" s="1"/>
  <c r="AA36" i="538"/>
  <c r="AC35" i="538"/>
  <c r="N37" i="541"/>
  <c r="O37" i="541" s="1"/>
  <c r="AB37" i="541"/>
  <c r="L37" i="541"/>
  <c r="M37" i="541" s="1"/>
  <c r="AA38" i="541"/>
  <c r="AC37" i="541"/>
  <c r="AA38" i="531" l="1"/>
  <c r="AB37" i="531"/>
  <c r="L37" i="531"/>
  <c r="M37" i="531" s="1"/>
  <c r="N37" i="531"/>
  <c r="O37" i="531" s="1"/>
  <c r="AC37" i="531"/>
  <c r="AB36" i="526"/>
  <c r="N36" i="526"/>
  <c r="O36" i="526" s="1"/>
  <c r="AA37" i="526"/>
  <c r="L36" i="526"/>
  <c r="M36" i="526" s="1"/>
  <c r="AC36" i="526"/>
  <c r="N36" i="530"/>
  <c r="O36" i="530" s="1"/>
  <c r="L36" i="530"/>
  <c r="M36" i="530" s="1"/>
  <c r="AA37" i="530"/>
  <c r="AB36" i="530"/>
  <c r="AC36" i="530"/>
  <c r="AA37" i="532"/>
  <c r="AB36" i="532"/>
  <c r="L36" i="532"/>
  <c r="M36" i="532" s="1"/>
  <c r="N36" i="532"/>
  <c r="O36" i="532" s="1"/>
  <c r="AC36" i="532"/>
  <c r="AB37" i="533"/>
  <c r="L37" i="533"/>
  <c r="M37" i="533" s="1"/>
  <c r="N37" i="533"/>
  <c r="O37" i="533" s="1"/>
  <c r="AA38" i="533"/>
  <c r="AC37" i="533"/>
  <c r="AB37" i="550"/>
  <c r="L37" i="550"/>
  <c r="M37" i="550" s="1"/>
  <c r="N37" i="550"/>
  <c r="O37" i="550" s="1"/>
  <c r="AA38" i="550"/>
  <c r="AC37" i="550"/>
  <c r="AB39" i="545"/>
  <c r="L39" i="545"/>
  <c r="M39" i="545" s="1"/>
  <c r="N39" i="545"/>
  <c r="O39" i="545" s="1"/>
  <c r="AA40" i="545"/>
  <c r="AC39" i="545"/>
  <c r="N38" i="546"/>
  <c r="O38" i="546" s="1"/>
  <c r="AB38" i="546"/>
  <c r="L38" i="546"/>
  <c r="M38" i="546" s="1"/>
  <c r="AA39" i="546"/>
  <c r="AC38" i="546"/>
  <c r="AB37" i="536"/>
  <c r="L37" i="536"/>
  <c r="M37" i="536" s="1"/>
  <c r="N37" i="536"/>
  <c r="O37" i="536" s="1"/>
  <c r="AA38" i="536"/>
  <c r="AC37" i="536"/>
  <c r="N38" i="529"/>
  <c r="O38" i="529" s="1"/>
  <c r="AA39" i="529"/>
  <c r="AB38" i="529"/>
  <c r="L38" i="529"/>
  <c r="M38" i="529" s="1"/>
  <c r="AC38" i="529"/>
  <c r="AB37" i="539"/>
  <c r="L37" i="539"/>
  <c r="M37" i="539" s="1"/>
  <c r="N37" i="539"/>
  <c r="O37" i="539" s="1"/>
  <c r="AA38" i="539"/>
  <c r="AC37" i="539"/>
  <c r="N38" i="541"/>
  <c r="O38" i="541" s="1"/>
  <c r="AA39" i="541"/>
  <c r="AB38" i="541"/>
  <c r="L38" i="541"/>
  <c r="M38" i="541" s="1"/>
  <c r="AC38" i="541"/>
  <c r="N37" i="535"/>
  <c r="O37" i="535" s="1"/>
  <c r="AA38" i="535"/>
  <c r="AB37" i="535"/>
  <c r="L37" i="535"/>
  <c r="M37" i="535" s="1"/>
  <c r="AC37" i="535"/>
  <c r="AA39" i="527"/>
  <c r="L38" i="527"/>
  <c r="M38" i="527" s="1"/>
  <c r="N38" i="527"/>
  <c r="O38" i="527" s="1"/>
  <c r="AB38" i="527"/>
  <c r="AC38" i="527"/>
  <c r="N36" i="537"/>
  <c r="O36" i="537" s="1"/>
  <c r="AA37" i="537"/>
  <c r="AB36" i="537"/>
  <c r="L36" i="537"/>
  <c r="M36" i="537" s="1"/>
  <c r="AC36" i="537"/>
  <c r="N38" i="548"/>
  <c r="O38" i="548" s="1"/>
  <c r="AA39" i="548"/>
  <c r="AB38" i="548"/>
  <c r="L38" i="548"/>
  <c r="M38" i="548" s="1"/>
  <c r="AC38" i="548"/>
  <c r="N36" i="528"/>
  <c r="O36" i="528" s="1"/>
  <c r="AA37" i="528"/>
  <c r="AB36" i="528"/>
  <c r="L36" i="528"/>
  <c r="M36" i="528" s="1"/>
  <c r="AC36" i="528"/>
  <c r="AB36" i="524"/>
  <c r="L36" i="524"/>
  <c r="M36" i="524" s="1"/>
  <c r="N36" i="524"/>
  <c r="O36" i="524" s="1"/>
  <c r="AA37" i="524"/>
  <c r="AC36" i="524"/>
  <c r="N38" i="543"/>
  <c r="O38" i="543" s="1"/>
  <c r="AB38" i="543"/>
  <c r="L38" i="543"/>
  <c r="M38" i="543" s="1"/>
  <c r="AA39" i="543"/>
  <c r="AC38" i="543"/>
  <c r="AA37" i="538"/>
  <c r="AB36" i="538"/>
  <c r="L36" i="538"/>
  <c r="M36" i="538" s="1"/>
  <c r="N36" i="538"/>
  <c r="O36" i="538" s="1"/>
  <c r="AC36" i="538"/>
  <c r="N39" i="549"/>
  <c r="O39" i="549" s="1"/>
  <c r="AB39" i="549"/>
  <c r="L39" i="549"/>
  <c r="M39" i="549" s="1"/>
  <c r="AA40" i="549"/>
  <c r="AC39" i="549"/>
  <c r="N38" i="547"/>
  <c r="O38" i="547" s="1"/>
  <c r="AA39" i="547"/>
  <c r="AB38" i="547"/>
  <c r="L38" i="547"/>
  <c r="M38" i="547" s="1"/>
  <c r="AC38" i="547"/>
  <c r="N36" i="540"/>
  <c r="O36" i="540" s="1"/>
  <c r="AA37" i="540"/>
  <c r="AB36" i="540"/>
  <c r="L36" i="540"/>
  <c r="M36" i="540" s="1"/>
  <c r="AC36" i="540"/>
  <c r="N37" i="534"/>
  <c r="O37" i="534" s="1"/>
  <c r="AA38" i="534"/>
  <c r="AB37" i="534"/>
  <c r="L37" i="534"/>
  <c r="M37" i="534" s="1"/>
  <c r="AC37" i="534"/>
  <c r="N36" i="542"/>
  <c r="O36" i="542" s="1"/>
  <c r="AB36" i="542"/>
  <c r="L36" i="542"/>
  <c r="M36" i="542" s="1"/>
  <c r="AA37" i="542"/>
  <c r="AC36" i="542"/>
  <c r="AA40" i="544"/>
  <c r="AB39" i="544"/>
  <c r="L39" i="544"/>
  <c r="M39" i="544" s="1"/>
  <c r="N39" i="544"/>
  <c r="O39" i="544" s="1"/>
  <c r="AC39" i="544"/>
  <c r="AA40" i="525"/>
  <c r="AB39" i="525"/>
  <c r="L39" i="525"/>
  <c r="M39" i="525" s="1"/>
  <c r="N39" i="525"/>
  <c r="O39" i="525" s="1"/>
  <c r="AC39" i="525"/>
  <c r="AB37" i="540" l="1"/>
  <c r="L37" i="540"/>
  <c r="M37" i="540" s="1"/>
  <c r="N37" i="540"/>
  <c r="O37" i="540" s="1"/>
  <c r="AA38" i="540"/>
  <c r="AC37" i="540"/>
  <c r="N37" i="538"/>
  <c r="O37" i="538" s="1"/>
  <c r="AB37" i="538"/>
  <c r="L37" i="538"/>
  <c r="M37" i="538" s="1"/>
  <c r="AA38" i="538"/>
  <c r="AC37" i="538"/>
  <c r="AB37" i="537"/>
  <c r="L37" i="537"/>
  <c r="M37" i="537" s="1"/>
  <c r="N37" i="537"/>
  <c r="O37" i="537" s="1"/>
  <c r="AA38" i="537"/>
  <c r="AC37" i="537"/>
  <c r="AB38" i="536"/>
  <c r="L38" i="536"/>
  <c r="M38" i="536" s="1"/>
  <c r="N38" i="536"/>
  <c r="O38" i="536" s="1"/>
  <c r="AA39" i="536"/>
  <c r="AC38" i="536"/>
  <c r="N37" i="532"/>
  <c r="O37" i="532" s="1"/>
  <c r="AA38" i="532"/>
  <c r="L37" i="532"/>
  <c r="M37" i="532" s="1"/>
  <c r="AB37" i="532"/>
  <c r="AC37" i="532"/>
  <c r="N40" i="544"/>
  <c r="O40" i="544" s="1"/>
  <c r="AA41" i="544"/>
  <c r="AB40" i="544"/>
  <c r="L40" i="544"/>
  <c r="M40" i="544" s="1"/>
  <c r="AC40" i="544"/>
  <c r="N39" i="543"/>
  <c r="O39" i="543" s="1"/>
  <c r="AB39" i="543"/>
  <c r="L39" i="543"/>
  <c r="M39" i="543" s="1"/>
  <c r="AA40" i="543"/>
  <c r="AC39" i="543"/>
  <c r="N37" i="528"/>
  <c r="O37" i="528" s="1"/>
  <c r="AB37" i="528"/>
  <c r="L37" i="528"/>
  <c r="M37" i="528" s="1"/>
  <c r="AA38" i="528"/>
  <c r="AC37" i="528"/>
  <c r="N39" i="527"/>
  <c r="O39" i="527" s="1"/>
  <c r="AB39" i="527"/>
  <c r="L39" i="527"/>
  <c r="M39" i="527" s="1"/>
  <c r="AA40" i="527"/>
  <c r="AC39" i="527"/>
  <c r="N38" i="535"/>
  <c r="O38" i="535" s="1"/>
  <c r="AA39" i="535"/>
  <c r="AB38" i="535"/>
  <c r="L38" i="535"/>
  <c r="M38" i="535" s="1"/>
  <c r="AC38" i="535"/>
  <c r="AA39" i="539"/>
  <c r="AB38" i="539"/>
  <c r="L38" i="539"/>
  <c r="M38" i="539" s="1"/>
  <c r="N38" i="539"/>
  <c r="O38" i="539" s="1"/>
  <c r="AC38" i="539"/>
  <c r="AB40" i="545"/>
  <c r="L40" i="545"/>
  <c r="M40" i="545" s="1"/>
  <c r="N40" i="545"/>
  <c r="O40" i="545" s="1"/>
  <c r="AA41" i="545"/>
  <c r="AC40" i="545"/>
  <c r="N37" i="542"/>
  <c r="O37" i="542" s="1"/>
  <c r="AA38" i="542"/>
  <c r="AB37" i="542"/>
  <c r="L37" i="542"/>
  <c r="M37" i="542" s="1"/>
  <c r="AC37" i="542"/>
  <c r="N40" i="549"/>
  <c r="O40" i="549" s="1"/>
  <c r="AA41" i="549"/>
  <c r="AB40" i="549"/>
  <c r="L40" i="549"/>
  <c r="M40" i="549" s="1"/>
  <c r="AC40" i="549"/>
  <c r="AA39" i="533"/>
  <c r="AB38" i="533"/>
  <c r="L38" i="533"/>
  <c r="M38" i="533" s="1"/>
  <c r="N38" i="533"/>
  <c r="O38" i="533" s="1"/>
  <c r="AC38" i="533"/>
  <c r="N37" i="526"/>
  <c r="O37" i="526" s="1"/>
  <c r="AB37" i="526"/>
  <c r="L37" i="526"/>
  <c r="M37" i="526" s="1"/>
  <c r="AA38" i="526"/>
  <c r="AC37" i="526"/>
  <c r="N40" i="525"/>
  <c r="O40" i="525" s="1"/>
  <c r="AB40" i="525"/>
  <c r="L40" i="525"/>
  <c r="M40" i="525" s="1"/>
  <c r="AA41" i="525"/>
  <c r="AC40" i="525"/>
  <c r="AB39" i="547"/>
  <c r="L39" i="547"/>
  <c r="M39" i="547" s="1"/>
  <c r="N39" i="547"/>
  <c r="O39" i="547" s="1"/>
  <c r="AA40" i="547"/>
  <c r="AC39" i="547"/>
  <c r="N39" i="529"/>
  <c r="O39" i="529" s="1"/>
  <c r="AB39" i="529"/>
  <c r="L39" i="529"/>
  <c r="M39" i="529" s="1"/>
  <c r="AA40" i="529"/>
  <c r="AC39" i="529"/>
  <c r="N39" i="546"/>
  <c r="O39" i="546" s="1"/>
  <c r="AB39" i="546"/>
  <c r="L39" i="546"/>
  <c r="M39" i="546" s="1"/>
  <c r="AA40" i="546"/>
  <c r="AC39" i="546"/>
  <c r="N38" i="534"/>
  <c r="O38" i="534" s="1"/>
  <c r="AB38" i="534"/>
  <c r="L38" i="534"/>
  <c r="M38" i="534" s="1"/>
  <c r="AA39" i="534"/>
  <c r="AC38" i="534"/>
  <c r="AA38" i="524"/>
  <c r="AB37" i="524"/>
  <c r="L37" i="524"/>
  <c r="M37" i="524" s="1"/>
  <c r="N37" i="524"/>
  <c r="O37" i="524" s="1"/>
  <c r="AC37" i="524"/>
  <c r="AA40" i="548"/>
  <c r="AB39" i="548"/>
  <c r="L39" i="548"/>
  <c r="M39" i="548" s="1"/>
  <c r="N39" i="548"/>
  <c r="O39" i="548" s="1"/>
  <c r="AC39" i="548"/>
  <c r="AB39" i="541"/>
  <c r="L39" i="541"/>
  <c r="M39" i="541" s="1"/>
  <c r="N39" i="541"/>
  <c r="O39" i="541" s="1"/>
  <c r="AA40" i="541"/>
  <c r="AC39" i="541"/>
  <c r="AA39" i="550"/>
  <c r="AB38" i="550"/>
  <c r="L38" i="550"/>
  <c r="M38" i="550" s="1"/>
  <c r="N38" i="550"/>
  <c r="O38" i="550" s="1"/>
  <c r="AC38" i="550"/>
  <c r="N37" i="530"/>
  <c r="O37" i="530" s="1"/>
  <c r="AB37" i="530"/>
  <c r="L37" i="530"/>
  <c r="M37" i="530" s="1"/>
  <c r="AA38" i="530"/>
  <c r="AC37" i="530"/>
  <c r="N38" i="531"/>
  <c r="O38" i="531" s="1"/>
  <c r="AA39" i="531"/>
  <c r="L38" i="531"/>
  <c r="M38" i="531" s="1"/>
  <c r="AB38" i="531"/>
  <c r="AC38" i="531"/>
  <c r="N41" i="525" l="1"/>
  <c r="O41" i="525" s="1"/>
  <c r="AB41" i="525"/>
  <c r="L41" i="525"/>
  <c r="M41" i="525" s="1"/>
  <c r="AA42" i="525"/>
  <c r="AC41" i="525"/>
  <c r="AA41" i="527"/>
  <c r="L40" i="527"/>
  <c r="M40" i="527" s="1"/>
  <c r="AB40" i="527"/>
  <c r="N40" i="527"/>
  <c r="O40" i="527" s="1"/>
  <c r="AC40" i="527"/>
  <c r="AB40" i="548"/>
  <c r="L40" i="548"/>
  <c r="M40" i="548" s="1"/>
  <c r="N40" i="548"/>
  <c r="O40" i="548" s="1"/>
  <c r="AA41" i="548"/>
  <c r="AC40" i="548"/>
  <c r="AB40" i="546"/>
  <c r="L40" i="546"/>
  <c r="M40" i="546" s="1"/>
  <c r="N40" i="546"/>
  <c r="O40" i="546" s="1"/>
  <c r="AA41" i="546"/>
  <c r="AC40" i="546"/>
  <c r="AB38" i="526"/>
  <c r="AA39" i="526"/>
  <c r="L38" i="526"/>
  <c r="M38" i="526" s="1"/>
  <c r="N38" i="526"/>
  <c r="O38" i="526" s="1"/>
  <c r="AC38" i="526"/>
  <c r="N39" i="533"/>
  <c r="O39" i="533" s="1"/>
  <c r="AA40" i="533"/>
  <c r="AB39" i="533"/>
  <c r="L39" i="533"/>
  <c r="M39" i="533" s="1"/>
  <c r="AC39" i="533"/>
  <c r="AB41" i="549"/>
  <c r="L41" i="549"/>
  <c r="M41" i="549" s="1"/>
  <c r="N41" i="549"/>
  <c r="O41" i="549" s="1"/>
  <c r="AA42" i="549"/>
  <c r="AC41" i="549"/>
  <c r="N41" i="545"/>
  <c r="O41" i="545" s="1"/>
  <c r="AB41" i="545"/>
  <c r="L41" i="545"/>
  <c r="M41" i="545" s="1"/>
  <c r="AA42" i="545"/>
  <c r="AC41" i="545"/>
  <c r="N39" i="539"/>
  <c r="O39" i="539" s="1"/>
  <c r="AB39" i="539"/>
  <c r="L39" i="539"/>
  <c r="M39" i="539" s="1"/>
  <c r="AA40" i="539"/>
  <c r="AC39" i="539"/>
  <c r="AB39" i="535"/>
  <c r="L39" i="535"/>
  <c r="M39" i="535" s="1"/>
  <c r="N39" i="535"/>
  <c r="O39" i="535" s="1"/>
  <c r="AA40" i="535"/>
  <c r="AC39" i="535"/>
  <c r="AA39" i="528"/>
  <c r="AB38" i="528"/>
  <c r="L38" i="528"/>
  <c r="M38" i="528" s="1"/>
  <c r="N38" i="528"/>
  <c r="O38" i="528" s="1"/>
  <c r="AC38" i="528"/>
  <c r="N41" i="544"/>
  <c r="O41" i="544" s="1"/>
  <c r="AB41" i="544"/>
  <c r="L41" i="544"/>
  <c r="M41" i="544" s="1"/>
  <c r="AA42" i="544"/>
  <c r="AC41" i="544"/>
  <c r="N39" i="536"/>
  <c r="O39" i="536" s="1"/>
  <c r="AA40" i="536"/>
  <c r="AB39" i="536"/>
  <c r="L39" i="536"/>
  <c r="M39" i="536" s="1"/>
  <c r="AC39" i="536"/>
  <c r="N39" i="531"/>
  <c r="O39" i="531" s="1"/>
  <c r="L39" i="531"/>
  <c r="M39" i="531" s="1"/>
  <c r="AB39" i="531"/>
  <c r="AA40" i="531"/>
  <c r="AC39" i="531"/>
  <c r="AA40" i="534"/>
  <c r="AB39" i="534"/>
  <c r="L39" i="534"/>
  <c r="M39" i="534" s="1"/>
  <c r="N39" i="534"/>
  <c r="O39" i="534" s="1"/>
  <c r="AC39" i="534"/>
  <c r="N38" i="524"/>
  <c r="O38" i="524" s="1"/>
  <c r="L38" i="524"/>
  <c r="M38" i="524" s="1"/>
  <c r="AB38" i="524"/>
  <c r="AA39" i="524"/>
  <c r="AC38" i="524"/>
  <c r="AA41" i="529"/>
  <c r="AB40" i="529"/>
  <c r="L40" i="529"/>
  <c r="M40" i="529" s="1"/>
  <c r="N40" i="529"/>
  <c r="O40" i="529" s="1"/>
  <c r="AC40" i="529"/>
  <c r="AA39" i="542"/>
  <c r="AB38" i="542"/>
  <c r="L38" i="542"/>
  <c r="M38" i="542" s="1"/>
  <c r="N38" i="542"/>
  <c r="O38" i="542" s="1"/>
  <c r="AC38" i="542"/>
  <c r="AA41" i="543"/>
  <c r="AB40" i="543"/>
  <c r="L40" i="543"/>
  <c r="M40" i="543" s="1"/>
  <c r="N40" i="543"/>
  <c r="O40" i="543" s="1"/>
  <c r="AC40" i="543"/>
  <c r="N38" i="532"/>
  <c r="O38" i="532" s="1"/>
  <c r="AB38" i="532"/>
  <c r="L38" i="532"/>
  <c r="M38" i="532" s="1"/>
  <c r="AA39" i="532"/>
  <c r="AC38" i="532"/>
  <c r="AA39" i="537"/>
  <c r="AB38" i="537"/>
  <c r="L38" i="537"/>
  <c r="M38" i="537" s="1"/>
  <c r="N38" i="537"/>
  <c r="O38" i="537" s="1"/>
  <c r="AC38" i="537"/>
  <c r="AA39" i="540"/>
  <c r="AB38" i="540"/>
  <c r="L38" i="540"/>
  <c r="M38" i="540" s="1"/>
  <c r="N38" i="540"/>
  <c r="O38" i="540" s="1"/>
  <c r="AC38" i="540"/>
  <c r="AA41" i="541"/>
  <c r="AB40" i="541"/>
  <c r="L40" i="541"/>
  <c r="M40" i="541" s="1"/>
  <c r="N40" i="541"/>
  <c r="O40" i="541" s="1"/>
  <c r="AC40" i="541"/>
  <c r="AA39" i="530"/>
  <c r="AB38" i="530"/>
  <c r="L38" i="530"/>
  <c r="M38" i="530" s="1"/>
  <c r="N38" i="530"/>
  <c r="O38" i="530" s="1"/>
  <c r="AC38" i="530"/>
  <c r="N39" i="550"/>
  <c r="O39" i="550" s="1"/>
  <c r="AB39" i="550"/>
  <c r="L39" i="550"/>
  <c r="M39" i="550" s="1"/>
  <c r="AA40" i="550"/>
  <c r="AC39" i="550"/>
  <c r="AA41" i="547"/>
  <c r="AB40" i="547"/>
  <c r="L40" i="547"/>
  <c r="M40" i="547" s="1"/>
  <c r="N40" i="547"/>
  <c r="O40" i="547" s="1"/>
  <c r="AC40" i="547"/>
  <c r="N38" i="538"/>
  <c r="O38" i="538" s="1"/>
  <c r="AA39" i="538"/>
  <c r="AB38" i="538"/>
  <c r="L38" i="538"/>
  <c r="M38" i="538" s="1"/>
  <c r="AC38" i="538"/>
  <c r="AB39" i="538" l="1"/>
  <c r="L39" i="538"/>
  <c r="M39" i="538" s="1"/>
  <c r="N39" i="538"/>
  <c r="O39" i="538" s="1"/>
  <c r="AA40" i="538"/>
  <c r="AC39" i="538"/>
  <c r="N40" i="550"/>
  <c r="O40" i="550" s="1"/>
  <c r="AA41" i="550"/>
  <c r="AB40" i="550"/>
  <c r="L40" i="550"/>
  <c r="M40" i="550" s="1"/>
  <c r="AC40" i="550"/>
  <c r="AB39" i="530"/>
  <c r="L39" i="530"/>
  <c r="M39" i="530" s="1"/>
  <c r="N39" i="530"/>
  <c r="O39" i="530" s="1"/>
  <c r="AA40" i="530"/>
  <c r="AC39" i="530"/>
  <c r="N42" i="525"/>
  <c r="O42" i="525" s="1"/>
  <c r="AA43" i="525"/>
  <c r="AB42" i="525"/>
  <c r="L42" i="525"/>
  <c r="M42" i="525" s="1"/>
  <c r="AC42" i="525"/>
  <c r="N41" i="541"/>
  <c r="O41" i="541" s="1"/>
  <c r="AB41" i="541"/>
  <c r="L41" i="541"/>
  <c r="M41" i="541" s="1"/>
  <c r="AA42" i="541"/>
  <c r="AC41" i="541"/>
  <c r="AB39" i="532"/>
  <c r="L39" i="532"/>
  <c r="M39" i="532" s="1"/>
  <c r="N39" i="532"/>
  <c r="O39" i="532" s="1"/>
  <c r="AA40" i="532"/>
  <c r="AC39" i="532"/>
  <c r="AA42" i="543"/>
  <c r="AB41" i="543"/>
  <c r="L41" i="543"/>
  <c r="M41" i="543" s="1"/>
  <c r="N41" i="543"/>
  <c r="O41" i="543" s="1"/>
  <c r="AC41" i="543"/>
  <c r="N39" i="524"/>
  <c r="O39" i="524" s="1"/>
  <c r="AB39" i="524"/>
  <c r="L39" i="524"/>
  <c r="M39" i="524" s="1"/>
  <c r="AA40" i="524"/>
  <c r="AC39" i="524"/>
  <c r="AA41" i="534"/>
  <c r="AB40" i="534"/>
  <c r="L40" i="534"/>
  <c r="M40" i="534" s="1"/>
  <c r="N40" i="534"/>
  <c r="O40" i="534" s="1"/>
  <c r="AC40" i="534"/>
  <c r="AB42" i="544"/>
  <c r="L42" i="544"/>
  <c r="M42" i="544" s="1"/>
  <c r="N42" i="544"/>
  <c r="O42" i="544" s="1"/>
  <c r="AA43" i="544"/>
  <c r="AC42" i="544"/>
  <c r="AB39" i="528"/>
  <c r="L39" i="528"/>
  <c r="M39" i="528" s="1"/>
  <c r="N39" i="528"/>
  <c r="O39" i="528" s="1"/>
  <c r="AA40" i="528"/>
  <c r="AC39" i="528"/>
  <c r="N42" i="545"/>
  <c r="O42" i="545" s="1"/>
  <c r="AB42" i="545"/>
  <c r="L42" i="545"/>
  <c r="M42" i="545" s="1"/>
  <c r="AA43" i="545"/>
  <c r="AC42" i="545"/>
  <c r="N40" i="533"/>
  <c r="O40" i="533" s="1"/>
  <c r="AB40" i="533"/>
  <c r="L40" i="533"/>
  <c r="M40" i="533" s="1"/>
  <c r="AA41" i="533"/>
  <c r="AC40" i="533"/>
  <c r="AA42" i="546"/>
  <c r="AB41" i="546"/>
  <c r="L41" i="546"/>
  <c r="M41" i="546" s="1"/>
  <c r="N41" i="546"/>
  <c r="O41" i="546" s="1"/>
  <c r="AC41" i="546"/>
  <c r="N40" i="539"/>
  <c r="O40" i="539" s="1"/>
  <c r="AA41" i="539"/>
  <c r="AB40" i="539"/>
  <c r="L40" i="539"/>
  <c r="M40" i="539" s="1"/>
  <c r="AC40" i="539"/>
  <c r="N41" i="547"/>
  <c r="O41" i="547" s="1"/>
  <c r="AA42" i="547"/>
  <c r="AB41" i="547"/>
  <c r="L41" i="547"/>
  <c r="M41" i="547" s="1"/>
  <c r="AC41" i="547"/>
  <c r="N39" i="540"/>
  <c r="O39" i="540" s="1"/>
  <c r="AB39" i="540"/>
  <c r="L39" i="540"/>
  <c r="M39" i="540" s="1"/>
  <c r="AA40" i="540"/>
  <c r="AC39" i="540"/>
  <c r="AB39" i="542"/>
  <c r="L39" i="542"/>
  <c r="M39" i="542" s="1"/>
  <c r="N39" i="542"/>
  <c r="O39" i="542" s="1"/>
  <c r="AA40" i="542"/>
  <c r="AC39" i="542"/>
  <c r="N40" i="536"/>
  <c r="O40" i="536" s="1"/>
  <c r="AA41" i="536"/>
  <c r="AB40" i="536"/>
  <c r="L40" i="536"/>
  <c r="M40" i="536" s="1"/>
  <c r="AC40" i="536"/>
  <c r="AA43" i="549"/>
  <c r="AB42" i="549"/>
  <c r="L42" i="549"/>
  <c r="M42" i="549" s="1"/>
  <c r="N42" i="549"/>
  <c r="O42" i="549" s="1"/>
  <c r="AC42" i="549"/>
  <c r="AB39" i="526"/>
  <c r="L39" i="526"/>
  <c r="M39" i="526" s="1"/>
  <c r="N39" i="526"/>
  <c r="O39" i="526" s="1"/>
  <c r="AA40" i="526"/>
  <c r="AC39" i="526"/>
  <c r="N41" i="548"/>
  <c r="O41" i="548" s="1"/>
  <c r="AB41" i="548"/>
  <c r="L41" i="548"/>
  <c r="M41" i="548" s="1"/>
  <c r="AA42" i="548"/>
  <c r="AC41" i="548"/>
  <c r="AB41" i="527"/>
  <c r="L41" i="527"/>
  <c r="M41" i="527" s="1"/>
  <c r="N41" i="527"/>
  <c r="O41" i="527" s="1"/>
  <c r="AA42" i="527"/>
  <c r="AC41" i="527"/>
  <c r="N39" i="537"/>
  <c r="O39" i="537" s="1"/>
  <c r="AB39" i="537"/>
  <c r="L39" i="537"/>
  <c r="M39" i="537" s="1"/>
  <c r="AA40" i="537"/>
  <c r="AC39" i="537"/>
  <c r="AB41" i="529"/>
  <c r="L41" i="529"/>
  <c r="M41" i="529" s="1"/>
  <c r="N41" i="529"/>
  <c r="O41" i="529" s="1"/>
  <c r="AA42" i="529"/>
  <c r="AC41" i="529"/>
  <c r="AB40" i="531"/>
  <c r="L40" i="531"/>
  <c r="M40" i="531" s="1"/>
  <c r="N40" i="531"/>
  <c r="O40" i="531" s="1"/>
  <c r="AA41" i="531"/>
  <c r="AC40" i="531"/>
  <c r="AB40" i="535"/>
  <c r="L40" i="535"/>
  <c r="M40" i="535" s="1"/>
  <c r="N40" i="535"/>
  <c r="O40" i="535" s="1"/>
  <c r="AA41" i="535"/>
  <c r="AC40" i="535"/>
  <c r="N40" i="540" l="1"/>
  <c r="O40" i="540" s="1"/>
  <c r="AA41" i="540"/>
  <c r="AB40" i="540"/>
  <c r="L40" i="540"/>
  <c r="M40" i="540" s="1"/>
  <c r="AC40" i="540"/>
  <c r="AA42" i="533"/>
  <c r="AB41" i="533"/>
  <c r="L41" i="533"/>
  <c r="M41" i="533" s="1"/>
  <c r="N41" i="533"/>
  <c r="O41" i="533" s="1"/>
  <c r="AC41" i="533"/>
  <c r="N42" i="541"/>
  <c r="O42" i="541" s="1"/>
  <c r="AA43" i="541"/>
  <c r="AB42" i="541"/>
  <c r="L42" i="541"/>
  <c r="M42" i="541" s="1"/>
  <c r="AC42" i="541"/>
  <c r="AA41" i="538"/>
  <c r="AB40" i="538"/>
  <c r="L40" i="538"/>
  <c r="M40" i="538" s="1"/>
  <c r="N40" i="538"/>
  <c r="O40" i="538" s="1"/>
  <c r="AC40" i="538"/>
  <c r="N40" i="537"/>
  <c r="O40" i="537" s="1"/>
  <c r="AA41" i="537"/>
  <c r="AB40" i="537"/>
  <c r="L40" i="537"/>
  <c r="M40" i="537" s="1"/>
  <c r="AC40" i="537"/>
  <c r="AA41" i="524"/>
  <c r="AB40" i="524"/>
  <c r="L40" i="524"/>
  <c r="M40" i="524" s="1"/>
  <c r="N40" i="524"/>
  <c r="O40" i="524" s="1"/>
  <c r="AC40" i="524"/>
  <c r="AB41" i="550"/>
  <c r="L41" i="550"/>
  <c r="M41" i="550" s="1"/>
  <c r="N41" i="550"/>
  <c r="O41" i="550" s="1"/>
  <c r="AA42" i="550"/>
  <c r="AC41" i="550"/>
  <c r="N41" i="535"/>
  <c r="O41" i="535" s="1"/>
  <c r="AA42" i="535"/>
  <c r="AB41" i="535"/>
  <c r="L41" i="535"/>
  <c r="M41" i="535" s="1"/>
  <c r="AC41" i="535"/>
  <c r="AA43" i="527"/>
  <c r="L42" i="527"/>
  <c r="M42" i="527" s="1"/>
  <c r="AB42" i="527"/>
  <c r="N42" i="527"/>
  <c r="O42" i="527" s="1"/>
  <c r="AC42" i="527"/>
  <c r="N42" i="546"/>
  <c r="O42" i="546" s="1"/>
  <c r="AA43" i="546"/>
  <c r="AB42" i="546"/>
  <c r="L42" i="546"/>
  <c r="M42" i="546" s="1"/>
  <c r="AC42" i="546"/>
  <c r="N40" i="528"/>
  <c r="O40" i="528" s="1"/>
  <c r="AB40" i="528"/>
  <c r="L40" i="528"/>
  <c r="M40" i="528" s="1"/>
  <c r="AA41" i="528"/>
  <c r="AC40" i="528"/>
  <c r="N40" i="530"/>
  <c r="O40" i="530" s="1"/>
  <c r="AA41" i="530"/>
  <c r="AB40" i="530"/>
  <c r="L40" i="530"/>
  <c r="M40" i="530" s="1"/>
  <c r="AC40" i="530"/>
  <c r="N42" i="529"/>
  <c r="O42" i="529" s="1"/>
  <c r="AB42" i="529"/>
  <c r="L42" i="529"/>
  <c r="M42" i="529" s="1"/>
  <c r="AA43" i="529"/>
  <c r="AC42" i="529"/>
  <c r="AA41" i="526"/>
  <c r="L40" i="526"/>
  <c r="M40" i="526" s="1"/>
  <c r="AB40" i="526"/>
  <c r="N40" i="526"/>
  <c r="O40" i="526" s="1"/>
  <c r="AC40" i="526"/>
  <c r="N43" i="549"/>
  <c r="O43" i="549" s="1"/>
  <c r="AB43" i="549"/>
  <c r="L43" i="549"/>
  <c r="M43" i="549" s="1"/>
  <c r="AA44" i="549"/>
  <c r="AC43" i="549"/>
  <c r="AB41" i="536"/>
  <c r="L41" i="536"/>
  <c r="M41" i="536" s="1"/>
  <c r="N41" i="536"/>
  <c r="O41" i="536" s="1"/>
  <c r="AA42" i="536"/>
  <c r="AC41" i="536"/>
  <c r="AB41" i="539"/>
  <c r="L41" i="539"/>
  <c r="M41" i="539" s="1"/>
  <c r="N41" i="539"/>
  <c r="O41" i="539" s="1"/>
  <c r="AA42" i="539"/>
  <c r="AC41" i="539"/>
  <c r="AB43" i="545"/>
  <c r="L43" i="545"/>
  <c r="M43" i="545" s="1"/>
  <c r="N43" i="545"/>
  <c r="O43" i="545" s="1"/>
  <c r="AA44" i="545"/>
  <c r="AC43" i="545"/>
  <c r="N42" i="543"/>
  <c r="O42" i="543" s="1"/>
  <c r="AA43" i="543"/>
  <c r="AB42" i="543"/>
  <c r="L42" i="543"/>
  <c r="M42" i="543" s="1"/>
  <c r="AC42" i="543"/>
  <c r="AA42" i="531"/>
  <c r="AB41" i="531"/>
  <c r="L41" i="531"/>
  <c r="M41" i="531" s="1"/>
  <c r="N41" i="531"/>
  <c r="O41" i="531" s="1"/>
  <c r="AC41" i="531"/>
  <c r="N42" i="548"/>
  <c r="O42" i="548" s="1"/>
  <c r="AB42" i="548"/>
  <c r="L42" i="548"/>
  <c r="M42" i="548" s="1"/>
  <c r="AA43" i="548"/>
  <c r="AC42" i="548"/>
  <c r="N40" i="542"/>
  <c r="O40" i="542" s="1"/>
  <c r="AA41" i="542"/>
  <c r="AB40" i="542"/>
  <c r="L40" i="542"/>
  <c r="M40" i="542" s="1"/>
  <c r="AC40" i="542"/>
  <c r="N42" i="547"/>
  <c r="O42" i="547" s="1"/>
  <c r="AA43" i="547"/>
  <c r="AB42" i="547"/>
  <c r="L42" i="547"/>
  <c r="M42" i="547" s="1"/>
  <c r="AC42" i="547"/>
  <c r="AA44" i="544"/>
  <c r="AB43" i="544"/>
  <c r="L43" i="544"/>
  <c r="M43" i="544" s="1"/>
  <c r="N43" i="544"/>
  <c r="O43" i="544" s="1"/>
  <c r="AC43" i="544"/>
  <c r="N41" i="534"/>
  <c r="O41" i="534" s="1"/>
  <c r="AA42" i="534"/>
  <c r="AB41" i="534"/>
  <c r="L41" i="534"/>
  <c r="M41" i="534" s="1"/>
  <c r="AC41" i="534"/>
  <c r="AA41" i="532"/>
  <c r="AB40" i="532"/>
  <c r="L40" i="532"/>
  <c r="M40" i="532" s="1"/>
  <c r="N40" i="532"/>
  <c r="O40" i="532" s="1"/>
  <c r="AC40" i="532"/>
  <c r="AA44" i="525"/>
  <c r="AB43" i="525"/>
  <c r="L43" i="525"/>
  <c r="M43" i="525" s="1"/>
  <c r="N43" i="525"/>
  <c r="O43" i="525" s="1"/>
  <c r="AC43" i="525"/>
  <c r="AB43" i="547" l="1"/>
  <c r="L43" i="547"/>
  <c r="M43" i="547" s="1"/>
  <c r="N43" i="547"/>
  <c r="O43" i="547" s="1"/>
  <c r="AA44" i="547"/>
  <c r="AC43" i="547"/>
  <c r="AB43" i="548"/>
  <c r="L43" i="548"/>
  <c r="M43" i="548" s="1"/>
  <c r="N43" i="548"/>
  <c r="O43" i="548" s="1"/>
  <c r="AA44" i="548"/>
  <c r="AC43" i="548"/>
  <c r="N42" i="531"/>
  <c r="O42" i="531" s="1"/>
  <c r="AA43" i="531"/>
  <c r="L42" i="531"/>
  <c r="M42" i="531" s="1"/>
  <c r="AB42" i="531"/>
  <c r="AC42" i="531"/>
  <c r="N41" i="538"/>
  <c r="O41" i="538" s="1"/>
  <c r="AB41" i="538"/>
  <c r="L41" i="538"/>
  <c r="M41" i="538" s="1"/>
  <c r="AA42" i="538"/>
  <c r="AC41" i="538"/>
  <c r="AB43" i="541"/>
  <c r="L43" i="541"/>
  <c r="M43" i="541" s="1"/>
  <c r="N43" i="541"/>
  <c r="O43" i="541" s="1"/>
  <c r="AA44" i="541"/>
  <c r="AC43" i="541"/>
  <c r="AB44" i="525"/>
  <c r="L44" i="525"/>
  <c r="M44" i="525" s="1"/>
  <c r="N44" i="525"/>
  <c r="O44" i="525" s="1"/>
  <c r="AA45" i="525"/>
  <c r="AC44" i="525"/>
  <c r="N41" i="542"/>
  <c r="O41" i="542" s="1"/>
  <c r="AA42" i="542"/>
  <c r="AB41" i="542"/>
  <c r="L41" i="542"/>
  <c r="M41" i="542" s="1"/>
  <c r="AC41" i="542"/>
  <c r="AA43" i="536"/>
  <c r="AB42" i="536"/>
  <c r="L42" i="536"/>
  <c r="M42" i="536" s="1"/>
  <c r="N42" i="536"/>
  <c r="O42" i="536" s="1"/>
  <c r="AC42" i="536"/>
  <c r="N43" i="546"/>
  <c r="O43" i="546" s="1"/>
  <c r="AA44" i="546"/>
  <c r="AB43" i="546"/>
  <c r="L43" i="546"/>
  <c r="M43" i="546" s="1"/>
  <c r="AC43" i="546"/>
  <c r="N43" i="529"/>
  <c r="O43" i="529" s="1"/>
  <c r="AB43" i="529"/>
  <c r="L43" i="529"/>
  <c r="M43" i="529" s="1"/>
  <c r="AA44" i="529"/>
  <c r="AC43" i="529"/>
  <c r="N41" i="532"/>
  <c r="O41" i="532" s="1"/>
  <c r="AB41" i="532"/>
  <c r="L41" i="532"/>
  <c r="M41" i="532" s="1"/>
  <c r="AA42" i="532"/>
  <c r="AC41" i="532"/>
  <c r="N44" i="549"/>
  <c r="O44" i="549" s="1"/>
  <c r="AA45" i="549"/>
  <c r="AB44" i="549"/>
  <c r="L44" i="549"/>
  <c r="M44" i="549" s="1"/>
  <c r="AC44" i="549"/>
  <c r="N41" i="526"/>
  <c r="O41" i="526" s="1"/>
  <c r="AB41" i="526"/>
  <c r="L41" i="526"/>
  <c r="M41" i="526" s="1"/>
  <c r="AA42" i="526"/>
  <c r="AC41" i="526"/>
  <c r="N41" i="528"/>
  <c r="O41" i="528" s="1"/>
  <c r="AB41" i="528"/>
  <c r="L41" i="528"/>
  <c r="M41" i="528" s="1"/>
  <c r="AA42" i="528"/>
  <c r="AC41" i="528"/>
  <c r="AA43" i="550"/>
  <c r="AB42" i="550"/>
  <c r="L42" i="550"/>
  <c r="M42" i="550" s="1"/>
  <c r="N42" i="550"/>
  <c r="O42" i="550" s="1"/>
  <c r="AC42" i="550"/>
  <c r="AA42" i="524"/>
  <c r="AB41" i="524"/>
  <c r="L41" i="524"/>
  <c r="M41" i="524" s="1"/>
  <c r="N41" i="524"/>
  <c r="O41" i="524" s="1"/>
  <c r="AC41" i="524"/>
  <c r="AB41" i="537"/>
  <c r="L41" i="537"/>
  <c r="M41" i="537" s="1"/>
  <c r="N41" i="537"/>
  <c r="O41" i="537" s="1"/>
  <c r="AA42" i="537"/>
  <c r="AC41" i="537"/>
  <c r="AA43" i="533"/>
  <c r="AB42" i="533"/>
  <c r="L42" i="533"/>
  <c r="M42" i="533" s="1"/>
  <c r="N42" i="533"/>
  <c r="O42" i="533" s="1"/>
  <c r="AC42" i="533"/>
  <c r="AB41" i="540"/>
  <c r="L41" i="540"/>
  <c r="M41" i="540" s="1"/>
  <c r="N41" i="540"/>
  <c r="O41" i="540" s="1"/>
  <c r="AA42" i="540"/>
  <c r="AC41" i="540"/>
  <c r="N44" i="544"/>
  <c r="O44" i="544" s="1"/>
  <c r="AA45" i="544"/>
  <c r="AB44" i="544"/>
  <c r="L44" i="544"/>
  <c r="M44" i="544" s="1"/>
  <c r="AC44" i="544"/>
  <c r="N43" i="543"/>
  <c r="O43" i="543" s="1"/>
  <c r="AB43" i="543"/>
  <c r="L43" i="543"/>
  <c r="M43" i="543" s="1"/>
  <c r="AA44" i="543"/>
  <c r="AC43" i="543"/>
  <c r="AA43" i="539"/>
  <c r="AB42" i="539"/>
  <c r="L42" i="539"/>
  <c r="M42" i="539" s="1"/>
  <c r="N42" i="539"/>
  <c r="O42" i="539" s="1"/>
  <c r="AC42" i="539"/>
  <c r="N42" i="534"/>
  <c r="O42" i="534" s="1"/>
  <c r="AB42" i="534"/>
  <c r="L42" i="534"/>
  <c r="M42" i="534" s="1"/>
  <c r="AA43" i="534"/>
  <c r="AC42" i="534"/>
  <c r="AA45" i="545"/>
  <c r="AB44" i="545"/>
  <c r="L44" i="545"/>
  <c r="M44" i="545" s="1"/>
  <c r="N44" i="545"/>
  <c r="O44" i="545" s="1"/>
  <c r="AC44" i="545"/>
  <c r="N41" i="530"/>
  <c r="O41" i="530" s="1"/>
  <c r="AB41" i="530"/>
  <c r="L41" i="530"/>
  <c r="M41" i="530" s="1"/>
  <c r="AA42" i="530"/>
  <c r="AC41" i="530"/>
  <c r="N43" i="527"/>
  <c r="O43" i="527" s="1"/>
  <c r="AB43" i="527"/>
  <c r="L43" i="527"/>
  <c r="M43" i="527" s="1"/>
  <c r="AA44" i="527"/>
  <c r="AC43" i="527"/>
  <c r="N42" i="535"/>
  <c r="O42" i="535" s="1"/>
  <c r="AA43" i="535"/>
  <c r="AB42" i="535"/>
  <c r="L42" i="535"/>
  <c r="M42" i="535" s="1"/>
  <c r="AC42" i="535"/>
  <c r="AA43" i="537" l="1"/>
  <c r="AB42" i="537"/>
  <c r="L42" i="537"/>
  <c r="M42" i="537" s="1"/>
  <c r="N42" i="537"/>
  <c r="O42" i="537" s="1"/>
  <c r="AC42" i="537"/>
  <c r="N42" i="524"/>
  <c r="O42" i="524" s="1"/>
  <c r="AA43" i="524"/>
  <c r="AB42" i="524"/>
  <c r="L42" i="524"/>
  <c r="M42" i="524" s="1"/>
  <c r="AC42" i="524"/>
  <c r="AA43" i="526"/>
  <c r="AB42" i="526"/>
  <c r="N42" i="526"/>
  <c r="O42" i="526" s="1"/>
  <c r="L42" i="526"/>
  <c r="M42" i="526" s="1"/>
  <c r="AC42" i="526"/>
  <c r="N43" i="531"/>
  <c r="O43" i="531" s="1"/>
  <c r="L43" i="531"/>
  <c r="M43" i="531" s="1"/>
  <c r="AA44" i="531"/>
  <c r="AB43" i="531"/>
  <c r="AC43" i="531"/>
  <c r="N43" i="550"/>
  <c r="O43" i="550" s="1"/>
  <c r="AB43" i="550"/>
  <c r="L43" i="550"/>
  <c r="M43" i="550" s="1"/>
  <c r="AA44" i="550"/>
  <c r="AC43" i="550"/>
  <c r="N42" i="538"/>
  <c r="O42" i="538" s="1"/>
  <c r="AA43" i="538"/>
  <c r="AB42" i="538"/>
  <c r="L42" i="538"/>
  <c r="M42" i="538" s="1"/>
  <c r="AC42" i="538"/>
  <c r="AB43" i="535"/>
  <c r="L43" i="535"/>
  <c r="M43" i="535" s="1"/>
  <c r="N43" i="535"/>
  <c r="O43" i="535" s="1"/>
  <c r="AA44" i="535"/>
  <c r="AC43" i="535"/>
  <c r="AA43" i="530"/>
  <c r="AB42" i="530"/>
  <c r="L42" i="530"/>
  <c r="M42" i="530" s="1"/>
  <c r="N42" i="530"/>
  <c r="O42" i="530" s="1"/>
  <c r="AC42" i="530"/>
  <c r="N45" i="545"/>
  <c r="O45" i="545" s="1"/>
  <c r="AB45" i="545"/>
  <c r="L45" i="545"/>
  <c r="M45" i="545" s="1"/>
  <c r="AA46" i="545"/>
  <c r="AC45" i="545"/>
  <c r="AB44" i="547"/>
  <c r="L44" i="547"/>
  <c r="M44" i="547" s="1"/>
  <c r="N44" i="547"/>
  <c r="O44" i="547" s="1"/>
  <c r="AA45" i="547"/>
  <c r="AC44" i="547"/>
  <c r="AA44" i="534"/>
  <c r="AB43" i="534"/>
  <c r="L43" i="534"/>
  <c r="M43" i="534" s="1"/>
  <c r="N43" i="534"/>
  <c r="O43" i="534" s="1"/>
  <c r="AC43" i="534"/>
  <c r="N43" i="539"/>
  <c r="O43" i="539" s="1"/>
  <c r="AB43" i="539"/>
  <c r="L43" i="539"/>
  <c r="M43" i="539" s="1"/>
  <c r="AA44" i="539"/>
  <c r="AC43" i="539"/>
  <c r="AA43" i="540"/>
  <c r="AB42" i="540"/>
  <c r="L42" i="540"/>
  <c r="M42" i="540" s="1"/>
  <c r="N42" i="540"/>
  <c r="O42" i="540" s="1"/>
  <c r="AC42" i="540"/>
  <c r="N43" i="533"/>
  <c r="O43" i="533" s="1"/>
  <c r="AB43" i="533"/>
  <c r="L43" i="533"/>
  <c r="M43" i="533" s="1"/>
  <c r="AA44" i="533"/>
  <c r="AC43" i="533"/>
  <c r="N42" i="532"/>
  <c r="O42" i="532" s="1"/>
  <c r="AB42" i="532"/>
  <c r="L42" i="532"/>
  <c r="M42" i="532" s="1"/>
  <c r="AA43" i="532"/>
  <c r="AC42" i="532"/>
  <c r="AA45" i="546"/>
  <c r="AB44" i="546"/>
  <c r="L44" i="546"/>
  <c r="M44" i="546" s="1"/>
  <c r="N44" i="546"/>
  <c r="O44" i="546" s="1"/>
  <c r="AC44" i="546"/>
  <c r="AA45" i="543"/>
  <c r="AB44" i="543"/>
  <c r="L44" i="543"/>
  <c r="M44" i="543" s="1"/>
  <c r="N44" i="543"/>
  <c r="O44" i="543" s="1"/>
  <c r="AC44" i="543"/>
  <c r="N43" i="536"/>
  <c r="O43" i="536" s="1"/>
  <c r="AA44" i="536"/>
  <c r="AB43" i="536"/>
  <c r="L43" i="536"/>
  <c r="M43" i="536" s="1"/>
  <c r="AC43" i="536"/>
  <c r="AA43" i="542"/>
  <c r="AB42" i="542"/>
  <c r="L42" i="542"/>
  <c r="M42" i="542" s="1"/>
  <c r="N42" i="542"/>
  <c r="O42" i="542" s="1"/>
  <c r="AC42" i="542"/>
  <c r="AA45" i="541"/>
  <c r="AB44" i="541"/>
  <c r="L44" i="541"/>
  <c r="M44" i="541" s="1"/>
  <c r="N44" i="541"/>
  <c r="O44" i="541" s="1"/>
  <c r="AC44" i="541"/>
  <c r="AA45" i="527"/>
  <c r="L44" i="527"/>
  <c r="M44" i="527" s="1"/>
  <c r="N44" i="527"/>
  <c r="O44" i="527" s="1"/>
  <c r="AB44" i="527"/>
  <c r="AC44" i="527"/>
  <c r="N45" i="544"/>
  <c r="O45" i="544" s="1"/>
  <c r="AB45" i="544"/>
  <c r="L45" i="544"/>
  <c r="M45" i="544" s="1"/>
  <c r="AA46" i="544"/>
  <c r="AC45" i="544"/>
  <c r="AA43" i="528"/>
  <c r="AB42" i="528"/>
  <c r="L42" i="528"/>
  <c r="M42" i="528" s="1"/>
  <c r="N42" i="528"/>
  <c r="O42" i="528" s="1"/>
  <c r="AC42" i="528"/>
  <c r="AB45" i="549"/>
  <c r="L45" i="549"/>
  <c r="M45" i="549" s="1"/>
  <c r="N45" i="549"/>
  <c r="O45" i="549" s="1"/>
  <c r="AA46" i="549"/>
  <c r="AC45" i="549"/>
  <c r="AA45" i="529"/>
  <c r="AB44" i="529"/>
  <c r="L44" i="529"/>
  <c r="M44" i="529" s="1"/>
  <c r="N44" i="529"/>
  <c r="O44" i="529" s="1"/>
  <c r="AC44" i="529"/>
  <c r="N45" i="525"/>
  <c r="O45" i="525" s="1"/>
  <c r="AB45" i="525"/>
  <c r="L45" i="525"/>
  <c r="M45" i="525" s="1"/>
  <c r="AA46" i="525"/>
  <c r="AC45" i="525"/>
  <c r="AA45" i="548"/>
  <c r="AB44" i="548"/>
  <c r="L44" i="548"/>
  <c r="M44" i="548" s="1"/>
  <c r="N44" i="548"/>
  <c r="O44" i="548" s="1"/>
  <c r="AC44" i="548"/>
  <c r="N46" i="545" l="1"/>
  <c r="O46" i="545" s="1"/>
  <c r="AB46" i="545"/>
  <c r="L46" i="545"/>
  <c r="M46" i="545" s="1"/>
  <c r="AA47" i="545"/>
  <c r="AC46" i="545"/>
  <c r="N45" i="548"/>
  <c r="O45" i="548" s="1"/>
  <c r="AB45" i="548"/>
  <c r="L45" i="548"/>
  <c r="M45" i="548" s="1"/>
  <c r="AA46" i="548"/>
  <c r="AC45" i="548"/>
  <c r="AA47" i="549"/>
  <c r="AB46" i="549"/>
  <c r="L46" i="549"/>
  <c r="M46" i="549" s="1"/>
  <c r="N46" i="549"/>
  <c r="O46" i="549" s="1"/>
  <c r="AC46" i="549"/>
  <c r="AB43" i="528"/>
  <c r="L43" i="528"/>
  <c r="M43" i="528" s="1"/>
  <c r="N43" i="528"/>
  <c r="O43" i="528" s="1"/>
  <c r="AA44" i="528"/>
  <c r="AC43" i="528"/>
  <c r="AB43" i="542"/>
  <c r="L43" i="542"/>
  <c r="M43" i="542" s="1"/>
  <c r="N43" i="542"/>
  <c r="O43" i="542" s="1"/>
  <c r="AA44" i="542"/>
  <c r="AC43" i="542"/>
  <c r="N44" i="536"/>
  <c r="O44" i="536" s="1"/>
  <c r="AA45" i="536"/>
  <c r="AB44" i="536"/>
  <c r="L44" i="536"/>
  <c r="M44" i="536" s="1"/>
  <c r="AC44" i="536"/>
  <c r="N44" i="539"/>
  <c r="O44" i="539" s="1"/>
  <c r="AA45" i="539"/>
  <c r="AB44" i="539"/>
  <c r="L44" i="539"/>
  <c r="M44" i="539" s="1"/>
  <c r="AC44" i="539"/>
  <c r="AA45" i="534"/>
  <c r="AB44" i="534"/>
  <c r="L44" i="534"/>
  <c r="M44" i="534" s="1"/>
  <c r="N44" i="534"/>
  <c r="O44" i="534" s="1"/>
  <c r="AC44" i="534"/>
  <c r="AB43" i="538"/>
  <c r="L43" i="538"/>
  <c r="M43" i="538" s="1"/>
  <c r="N43" i="538"/>
  <c r="O43" i="538" s="1"/>
  <c r="AA44" i="538"/>
  <c r="AC43" i="538"/>
  <c r="AB43" i="526"/>
  <c r="L43" i="526"/>
  <c r="M43" i="526" s="1"/>
  <c r="N43" i="526"/>
  <c r="O43" i="526" s="1"/>
  <c r="AA44" i="526"/>
  <c r="AC43" i="526"/>
  <c r="N43" i="524"/>
  <c r="O43" i="524" s="1"/>
  <c r="AB43" i="524"/>
  <c r="L43" i="524"/>
  <c r="M43" i="524" s="1"/>
  <c r="AA44" i="524"/>
  <c r="AC43" i="524"/>
  <c r="N44" i="550"/>
  <c r="O44" i="550" s="1"/>
  <c r="AA45" i="550"/>
  <c r="AB44" i="550"/>
  <c r="L44" i="550"/>
  <c r="M44" i="550" s="1"/>
  <c r="AC44" i="550"/>
  <c r="AA44" i="532"/>
  <c r="AB43" i="532"/>
  <c r="L43" i="532"/>
  <c r="M43" i="532" s="1"/>
  <c r="N43" i="532"/>
  <c r="O43" i="532" s="1"/>
  <c r="AC43" i="532"/>
  <c r="AB44" i="535"/>
  <c r="L44" i="535"/>
  <c r="M44" i="535" s="1"/>
  <c r="N44" i="535"/>
  <c r="O44" i="535" s="1"/>
  <c r="AA45" i="535"/>
  <c r="AC44" i="535"/>
  <c r="AB44" i="531"/>
  <c r="L44" i="531"/>
  <c r="M44" i="531" s="1"/>
  <c r="N44" i="531"/>
  <c r="O44" i="531" s="1"/>
  <c r="AA45" i="531"/>
  <c r="AC44" i="531"/>
  <c r="N45" i="541"/>
  <c r="O45" i="541" s="1"/>
  <c r="AB45" i="541"/>
  <c r="L45" i="541"/>
  <c r="M45" i="541" s="1"/>
  <c r="AA46" i="541"/>
  <c r="AC45" i="541"/>
  <c r="AB45" i="546"/>
  <c r="L45" i="546"/>
  <c r="M45" i="546" s="1"/>
  <c r="N45" i="546"/>
  <c r="O45" i="546" s="1"/>
  <c r="AA46" i="546"/>
  <c r="AC45" i="546"/>
  <c r="AB43" i="530"/>
  <c r="L43" i="530"/>
  <c r="M43" i="530" s="1"/>
  <c r="N43" i="530"/>
  <c r="O43" i="530" s="1"/>
  <c r="AA44" i="530"/>
  <c r="AC43" i="530"/>
  <c r="AA47" i="525"/>
  <c r="AB46" i="525"/>
  <c r="L46" i="525"/>
  <c r="M46" i="525" s="1"/>
  <c r="N46" i="525"/>
  <c r="O46" i="525" s="1"/>
  <c r="AC46" i="525"/>
  <c r="AB45" i="529"/>
  <c r="L45" i="529"/>
  <c r="M45" i="529" s="1"/>
  <c r="N45" i="529"/>
  <c r="O45" i="529" s="1"/>
  <c r="AA46" i="529"/>
  <c r="AC45" i="529"/>
  <c r="AA47" i="544"/>
  <c r="AB46" i="544"/>
  <c r="L46" i="544"/>
  <c r="M46" i="544" s="1"/>
  <c r="N46" i="544"/>
  <c r="O46" i="544" s="1"/>
  <c r="AC46" i="544"/>
  <c r="AB45" i="527"/>
  <c r="L45" i="527"/>
  <c r="M45" i="527" s="1"/>
  <c r="N45" i="527"/>
  <c r="O45" i="527" s="1"/>
  <c r="AA46" i="527"/>
  <c r="AC45" i="527"/>
  <c r="AA46" i="543"/>
  <c r="AB45" i="543"/>
  <c r="L45" i="543"/>
  <c r="M45" i="543" s="1"/>
  <c r="N45" i="543"/>
  <c r="O45" i="543" s="1"/>
  <c r="AC45" i="543"/>
  <c r="N44" i="533"/>
  <c r="O44" i="533" s="1"/>
  <c r="AB44" i="533"/>
  <c r="L44" i="533"/>
  <c r="M44" i="533" s="1"/>
  <c r="AA45" i="533"/>
  <c r="AC44" i="533"/>
  <c r="N43" i="540"/>
  <c r="O43" i="540" s="1"/>
  <c r="AB43" i="540"/>
  <c r="L43" i="540"/>
  <c r="M43" i="540" s="1"/>
  <c r="AA44" i="540"/>
  <c r="AC43" i="540"/>
  <c r="N45" i="547"/>
  <c r="O45" i="547" s="1"/>
  <c r="AB45" i="547"/>
  <c r="L45" i="547"/>
  <c r="M45" i="547" s="1"/>
  <c r="AA46" i="547"/>
  <c r="AC45" i="547"/>
  <c r="N43" i="537"/>
  <c r="O43" i="537" s="1"/>
  <c r="AB43" i="537"/>
  <c r="L43" i="537"/>
  <c r="M43" i="537" s="1"/>
  <c r="AA44" i="537"/>
  <c r="AC43" i="537"/>
  <c r="N44" i="540" l="1"/>
  <c r="O44" i="540" s="1"/>
  <c r="AA45" i="540"/>
  <c r="AB44" i="540"/>
  <c r="L44" i="540"/>
  <c r="M44" i="540" s="1"/>
  <c r="AC44" i="540"/>
  <c r="AB45" i="539"/>
  <c r="L45" i="539"/>
  <c r="M45" i="539" s="1"/>
  <c r="N45" i="539"/>
  <c r="O45" i="539" s="1"/>
  <c r="AA46" i="539"/>
  <c r="AC45" i="539"/>
  <c r="N44" i="542"/>
  <c r="O44" i="542" s="1"/>
  <c r="AA45" i="542"/>
  <c r="AB44" i="542"/>
  <c r="L44" i="542"/>
  <c r="M44" i="542" s="1"/>
  <c r="AC44" i="542"/>
  <c r="N46" i="529"/>
  <c r="O46" i="529" s="1"/>
  <c r="AA47" i="529"/>
  <c r="AB46" i="529"/>
  <c r="L46" i="529"/>
  <c r="M46" i="529" s="1"/>
  <c r="AC46" i="529"/>
  <c r="AA48" i="525"/>
  <c r="AB47" i="525"/>
  <c r="L47" i="525"/>
  <c r="M47" i="525" s="1"/>
  <c r="N47" i="525"/>
  <c r="O47" i="525" s="1"/>
  <c r="AC47" i="525"/>
  <c r="AB45" i="536"/>
  <c r="L45" i="536"/>
  <c r="M45" i="536" s="1"/>
  <c r="N45" i="536"/>
  <c r="O45" i="536" s="1"/>
  <c r="AA46" i="536"/>
  <c r="AC45" i="536"/>
  <c r="N44" i="528"/>
  <c r="O44" i="528" s="1"/>
  <c r="AA45" i="528"/>
  <c r="AB44" i="528"/>
  <c r="L44" i="528"/>
  <c r="M44" i="528" s="1"/>
  <c r="AC44" i="528"/>
  <c r="N47" i="549"/>
  <c r="O47" i="549" s="1"/>
  <c r="AB47" i="549"/>
  <c r="L47" i="549"/>
  <c r="M47" i="549" s="1"/>
  <c r="AA48" i="549"/>
  <c r="AC47" i="549"/>
  <c r="N46" i="546"/>
  <c r="O46" i="546" s="1"/>
  <c r="AB46" i="546"/>
  <c r="L46" i="546"/>
  <c r="M46" i="546" s="1"/>
  <c r="AA47" i="546"/>
  <c r="AC46" i="546"/>
  <c r="AA45" i="538"/>
  <c r="AB44" i="538"/>
  <c r="L44" i="538"/>
  <c r="M44" i="538" s="1"/>
  <c r="N44" i="538"/>
  <c r="O44" i="538" s="1"/>
  <c r="AC44" i="538"/>
  <c r="N45" i="534"/>
  <c r="O45" i="534" s="1"/>
  <c r="AA46" i="534"/>
  <c r="AB45" i="534"/>
  <c r="L45" i="534"/>
  <c r="M45" i="534" s="1"/>
  <c r="AC45" i="534"/>
  <c r="AB45" i="533"/>
  <c r="L45" i="533"/>
  <c r="M45" i="533" s="1"/>
  <c r="N45" i="533"/>
  <c r="O45" i="533" s="1"/>
  <c r="AA46" i="533"/>
  <c r="AC45" i="533"/>
  <c r="N46" i="543"/>
  <c r="O46" i="543" s="1"/>
  <c r="AB46" i="543"/>
  <c r="L46" i="543"/>
  <c r="M46" i="543" s="1"/>
  <c r="AA47" i="543"/>
  <c r="AC46" i="543"/>
  <c r="N44" i="537"/>
  <c r="O44" i="537" s="1"/>
  <c r="AA45" i="537"/>
  <c r="AB44" i="537"/>
  <c r="L44" i="537"/>
  <c r="M44" i="537" s="1"/>
  <c r="AC44" i="537"/>
  <c r="AA46" i="531"/>
  <c r="AB45" i="531"/>
  <c r="L45" i="531"/>
  <c r="M45" i="531" s="1"/>
  <c r="N45" i="531"/>
  <c r="O45" i="531" s="1"/>
  <c r="AC45" i="531"/>
  <c r="AA45" i="524"/>
  <c r="AB44" i="524"/>
  <c r="L44" i="524"/>
  <c r="M44" i="524" s="1"/>
  <c r="N44" i="524"/>
  <c r="O44" i="524" s="1"/>
  <c r="AC44" i="524"/>
  <c r="AB47" i="545"/>
  <c r="L47" i="545"/>
  <c r="M47" i="545" s="1"/>
  <c r="N47" i="545"/>
  <c r="O47" i="545" s="1"/>
  <c r="AA48" i="545"/>
  <c r="AC47" i="545"/>
  <c r="N46" i="541"/>
  <c r="O46" i="541" s="1"/>
  <c r="AA47" i="541"/>
  <c r="AB46" i="541"/>
  <c r="L46" i="541"/>
  <c r="M46" i="541" s="1"/>
  <c r="AC46" i="541"/>
  <c r="N46" i="547"/>
  <c r="O46" i="547" s="1"/>
  <c r="AA47" i="547"/>
  <c r="AB46" i="547"/>
  <c r="L46" i="547"/>
  <c r="M46" i="547" s="1"/>
  <c r="AC46" i="547"/>
  <c r="AA47" i="527"/>
  <c r="L46" i="527"/>
  <c r="M46" i="527" s="1"/>
  <c r="N46" i="527"/>
  <c r="O46" i="527" s="1"/>
  <c r="AB46" i="527"/>
  <c r="AC46" i="527"/>
  <c r="AA48" i="544"/>
  <c r="AB47" i="544"/>
  <c r="L47" i="544"/>
  <c r="M47" i="544" s="1"/>
  <c r="N47" i="544"/>
  <c r="O47" i="544" s="1"/>
  <c r="AC47" i="544"/>
  <c r="N44" i="530"/>
  <c r="O44" i="530" s="1"/>
  <c r="AA45" i="530"/>
  <c r="L44" i="530"/>
  <c r="M44" i="530" s="1"/>
  <c r="AB44" i="530"/>
  <c r="AC44" i="530"/>
  <c r="N45" i="535"/>
  <c r="O45" i="535" s="1"/>
  <c r="AA46" i="535"/>
  <c r="AB45" i="535"/>
  <c r="L45" i="535"/>
  <c r="M45" i="535" s="1"/>
  <c r="AC45" i="535"/>
  <c r="AA45" i="532"/>
  <c r="AB44" i="532"/>
  <c r="L44" i="532"/>
  <c r="M44" i="532" s="1"/>
  <c r="N44" i="532"/>
  <c r="O44" i="532" s="1"/>
  <c r="AC44" i="532"/>
  <c r="AB45" i="550"/>
  <c r="L45" i="550"/>
  <c r="M45" i="550" s="1"/>
  <c r="N45" i="550"/>
  <c r="O45" i="550" s="1"/>
  <c r="AA46" i="550"/>
  <c r="AC45" i="550"/>
  <c r="AA45" i="526"/>
  <c r="AB44" i="526"/>
  <c r="L44" i="526"/>
  <c r="M44" i="526" s="1"/>
  <c r="N44" i="526"/>
  <c r="O44" i="526" s="1"/>
  <c r="AC44" i="526"/>
  <c r="N46" i="548"/>
  <c r="O46" i="548" s="1"/>
  <c r="AB46" i="548"/>
  <c r="L46" i="548"/>
  <c r="M46" i="548" s="1"/>
  <c r="AA47" i="548"/>
  <c r="AC46" i="548"/>
  <c r="N46" i="535" l="1"/>
  <c r="O46" i="535" s="1"/>
  <c r="AA47" i="535"/>
  <c r="AB46" i="535"/>
  <c r="L46" i="535"/>
  <c r="M46" i="535" s="1"/>
  <c r="AC46" i="535"/>
  <c r="N47" i="543"/>
  <c r="O47" i="543" s="1"/>
  <c r="AB47" i="543"/>
  <c r="L47" i="543"/>
  <c r="M47" i="543" s="1"/>
  <c r="AA48" i="543"/>
  <c r="AC47" i="543"/>
  <c r="N46" i="534"/>
  <c r="O46" i="534" s="1"/>
  <c r="AB46" i="534"/>
  <c r="L46" i="534"/>
  <c r="M46" i="534" s="1"/>
  <c r="AA47" i="534"/>
  <c r="AC46" i="534"/>
  <c r="N45" i="528"/>
  <c r="O45" i="528" s="1"/>
  <c r="AB45" i="528"/>
  <c r="L45" i="528"/>
  <c r="M45" i="528" s="1"/>
  <c r="AA46" i="528"/>
  <c r="AC45" i="528"/>
  <c r="N45" i="530"/>
  <c r="O45" i="530" s="1"/>
  <c r="AB45" i="530"/>
  <c r="L45" i="530"/>
  <c r="M45" i="530" s="1"/>
  <c r="AA46" i="530"/>
  <c r="AC45" i="530"/>
  <c r="N46" i="531"/>
  <c r="O46" i="531" s="1"/>
  <c r="AA47" i="531"/>
  <c r="L46" i="531"/>
  <c r="M46" i="531" s="1"/>
  <c r="AB46" i="531"/>
  <c r="AC46" i="531"/>
  <c r="AB45" i="537"/>
  <c r="L45" i="537"/>
  <c r="M45" i="537" s="1"/>
  <c r="N45" i="537"/>
  <c r="O45" i="537" s="1"/>
  <c r="AA46" i="537"/>
  <c r="AC45" i="537"/>
  <c r="N48" i="549"/>
  <c r="O48" i="549" s="1"/>
  <c r="AA49" i="549"/>
  <c r="AB48" i="549"/>
  <c r="L48" i="549"/>
  <c r="M48" i="549" s="1"/>
  <c r="AC48" i="549"/>
  <c r="AB47" i="548"/>
  <c r="L47" i="548"/>
  <c r="M47" i="548" s="1"/>
  <c r="N47" i="548"/>
  <c r="O47" i="548" s="1"/>
  <c r="AA48" i="548"/>
  <c r="AC47" i="548"/>
  <c r="N45" i="526"/>
  <c r="O45" i="526" s="1"/>
  <c r="AB45" i="526"/>
  <c r="L45" i="526"/>
  <c r="M45" i="526" s="1"/>
  <c r="AA46" i="526"/>
  <c r="AC45" i="526"/>
  <c r="N45" i="538"/>
  <c r="O45" i="538" s="1"/>
  <c r="AB45" i="538"/>
  <c r="L45" i="538"/>
  <c r="M45" i="538" s="1"/>
  <c r="AA46" i="538"/>
  <c r="AC45" i="538"/>
  <c r="AB45" i="540"/>
  <c r="L45" i="540"/>
  <c r="M45" i="540" s="1"/>
  <c r="N45" i="540"/>
  <c r="O45" i="540" s="1"/>
  <c r="AA46" i="540"/>
  <c r="AC45" i="540"/>
  <c r="AB46" i="550"/>
  <c r="L46" i="550"/>
  <c r="M46" i="550" s="1"/>
  <c r="N46" i="550"/>
  <c r="O46" i="550" s="1"/>
  <c r="AA47" i="550"/>
  <c r="AC46" i="550"/>
  <c r="N45" i="532"/>
  <c r="O45" i="532" s="1"/>
  <c r="AB45" i="532"/>
  <c r="L45" i="532"/>
  <c r="M45" i="532" s="1"/>
  <c r="AA46" i="532"/>
  <c r="AC45" i="532"/>
  <c r="N47" i="527"/>
  <c r="O47" i="527" s="1"/>
  <c r="AB47" i="527"/>
  <c r="L47" i="527"/>
  <c r="M47" i="527" s="1"/>
  <c r="AA48" i="527"/>
  <c r="AC47" i="527"/>
  <c r="AA48" i="547"/>
  <c r="AB47" i="547"/>
  <c r="L47" i="547"/>
  <c r="M47" i="547" s="1"/>
  <c r="N47" i="547"/>
  <c r="O47" i="547" s="1"/>
  <c r="AC47" i="547"/>
  <c r="AB48" i="545"/>
  <c r="L48" i="545"/>
  <c r="M48" i="545" s="1"/>
  <c r="N48" i="545"/>
  <c r="O48" i="545" s="1"/>
  <c r="AA49" i="545"/>
  <c r="AC48" i="545"/>
  <c r="AA46" i="524"/>
  <c r="AB45" i="524"/>
  <c r="L45" i="524"/>
  <c r="M45" i="524" s="1"/>
  <c r="N45" i="524"/>
  <c r="O45" i="524" s="1"/>
  <c r="AC45" i="524"/>
  <c r="N47" i="546"/>
  <c r="O47" i="546" s="1"/>
  <c r="AB47" i="546"/>
  <c r="L47" i="546"/>
  <c r="M47" i="546" s="1"/>
  <c r="AA48" i="546"/>
  <c r="AC47" i="546"/>
  <c r="N45" i="542"/>
  <c r="O45" i="542" s="1"/>
  <c r="AA46" i="542"/>
  <c r="AB45" i="542"/>
  <c r="L45" i="542"/>
  <c r="M45" i="542" s="1"/>
  <c r="AC45" i="542"/>
  <c r="AB47" i="541"/>
  <c r="L47" i="541"/>
  <c r="M47" i="541" s="1"/>
  <c r="N47" i="541"/>
  <c r="O47" i="541" s="1"/>
  <c r="AA48" i="541"/>
  <c r="AC47" i="541"/>
  <c r="AA47" i="533"/>
  <c r="AB46" i="533"/>
  <c r="L46" i="533"/>
  <c r="M46" i="533" s="1"/>
  <c r="N46" i="533"/>
  <c r="O46" i="533" s="1"/>
  <c r="AC46" i="533"/>
  <c r="N48" i="544"/>
  <c r="O48" i="544" s="1"/>
  <c r="AA49" i="544"/>
  <c r="AB48" i="544"/>
  <c r="L48" i="544"/>
  <c r="M48" i="544" s="1"/>
  <c r="AC48" i="544"/>
  <c r="AA47" i="536"/>
  <c r="AB46" i="536"/>
  <c r="L46" i="536"/>
  <c r="M46" i="536" s="1"/>
  <c r="N46" i="536"/>
  <c r="O46" i="536" s="1"/>
  <c r="AC46" i="536"/>
  <c r="AB48" i="525"/>
  <c r="L48" i="525"/>
  <c r="M48" i="525" s="1"/>
  <c r="N48" i="525"/>
  <c r="O48" i="525" s="1"/>
  <c r="AA49" i="525"/>
  <c r="AC48" i="525"/>
  <c r="N47" i="529"/>
  <c r="O47" i="529" s="1"/>
  <c r="AB47" i="529"/>
  <c r="L47" i="529"/>
  <c r="M47" i="529" s="1"/>
  <c r="AA48" i="529"/>
  <c r="AC47" i="529"/>
  <c r="AA47" i="539"/>
  <c r="AB46" i="539"/>
  <c r="L46" i="539"/>
  <c r="M46" i="539" s="1"/>
  <c r="N46" i="539"/>
  <c r="O46" i="539" s="1"/>
  <c r="AC46" i="539"/>
  <c r="N49" i="525" l="1"/>
  <c r="O49" i="525" s="1"/>
  <c r="AB49" i="525"/>
  <c r="L49" i="525"/>
  <c r="M49" i="525" s="1"/>
  <c r="AA50" i="525"/>
  <c r="AC49" i="525"/>
  <c r="N49" i="544"/>
  <c r="O49" i="544" s="1"/>
  <c r="AB49" i="544"/>
  <c r="L49" i="544"/>
  <c r="M49" i="544" s="1"/>
  <c r="AA50" i="544"/>
  <c r="AC49" i="544"/>
  <c r="AB48" i="548"/>
  <c r="L48" i="548"/>
  <c r="M48" i="548" s="1"/>
  <c r="N48" i="548"/>
  <c r="O48" i="548" s="1"/>
  <c r="AA49" i="548"/>
  <c r="AC48" i="548"/>
  <c r="N47" i="531"/>
  <c r="O47" i="531" s="1"/>
  <c r="L47" i="531"/>
  <c r="M47" i="531" s="1"/>
  <c r="AA48" i="531"/>
  <c r="AB47" i="531"/>
  <c r="AC47" i="531"/>
  <c r="AB48" i="546"/>
  <c r="L48" i="546"/>
  <c r="M48" i="546" s="1"/>
  <c r="N48" i="546"/>
  <c r="O48" i="546" s="1"/>
  <c r="AA49" i="546"/>
  <c r="AC48" i="546"/>
  <c r="N46" i="524"/>
  <c r="O46" i="524" s="1"/>
  <c r="AB46" i="524"/>
  <c r="AA47" i="524"/>
  <c r="L46" i="524"/>
  <c r="M46" i="524" s="1"/>
  <c r="AC46" i="524"/>
  <c r="AA49" i="527"/>
  <c r="L48" i="527"/>
  <c r="M48" i="527" s="1"/>
  <c r="N48" i="527"/>
  <c r="O48" i="527" s="1"/>
  <c r="AB48" i="527"/>
  <c r="AC48" i="527"/>
  <c r="N46" i="538"/>
  <c r="O46" i="538" s="1"/>
  <c r="AA47" i="538"/>
  <c r="AB46" i="538"/>
  <c r="L46" i="538"/>
  <c r="M46" i="538" s="1"/>
  <c r="AC46" i="538"/>
  <c r="AA47" i="537"/>
  <c r="AB46" i="537"/>
  <c r="L46" i="537"/>
  <c r="M46" i="537" s="1"/>
  <c r="N46" i="537"/>
  <c r="O46" i="537" s="1"/>
  <c r="AC46" i="537"/>
  <c r="AB47" i="534"/>
  <c r="L47" i="534"/>
  <c r="M47" i="534" s="1"/>
  <c r="N47" i="534"/>
  <c r="O47" i="534" s="1"/>
  <c r="AA48" i="534"/>
  <c r="AC47" i="534"/>
  <c r="AB47" i="535"/>
  <c r="L47" i="535"/>
  <c r="M47" i="535" s="1"/>
  <c r="N47" i="535"/>
  <c r="O47" i="535" s="1"/>
  <c r="AA48" i="535"/>
  <c r="AC47" i="535"/>
  <c r="N47" i="536"/>
  <c r="O47" i="536" s="1"/>
  <c r="AA48" i="536"/>
  <c r="AB47" i="536"/>
  <c r="L47" i="536"/>
  <c r="M47" i="536" s="1"/>
  <c r="AC47" i="536"/>
  <c r="AA49" i="541"/>
  <c r="AB48" i="541"/>
  <c r="L48" i="541"/>
  <c r="M48" i="541" s="1"/>
  <c r="N48" i="541"/>
  <c r="O48" i="541" s="1"/>
  <c r="AC48" i="541"/>
  <c r="N49" i="545"/>
  <c r="O49" i="545" s="1"/>
  <c r="AA50" i="545"/>
  <c r="AB49" i="545"/>
  <c r="L49" i="545"/>
  <c r="M49" i="545" s="1"/>
  <c r="AC49" i="545"/>
  <c r="AB48" i="547"/>
  <c r="L48" i="547"/>
  <c r="M48" i="547" s="1"/>
  <c r="N48" i="547"/>
  <c r="O48" i="547" s="1"/>
  <c r="AA49" i="547"/>
  <c r="AC48" i="547"/>
  <c r="N47" i="550"/>
  <c r="O47" i="550" s="1"/>
  <c r="AB47" i="550"/>
  <c r="L47" i="550"/>
  <c r="M47" i="550" s="1"/>
  <c r="AA48" i="550"/>
  <c r="AC47" i="550"/>
  <c r="AA47" i="530"/>
  <c r="AB46" i="530"/>
  <c r="L46" i="530"/>
  <c r="M46" i="530" s="1"/>
  <c r="N46" i="530"/>
  <c r="O46" i="530" s="1"/>
  <c r="AC46" i="530"/>
  <c r="N47" i="539"/>
  <c r="O47" i="539" s="1"/>
  <c r="AB47" i="539"/>
  <c r="L47" i="539"/>
  <c r="M47" i="539" s="1"/>
  <c r="AA48" i="539"/>
  <c r="AC47" i="539"/>
  <c r="AA47" i="540"/>
  <c r="AB46" i="540"/>
  <c r="L46" i="540"/>
  <c r="M46" i="540" s="1"/>
  <c r="N46" i="540"/>
  <c r="O46" i="540" s="1"/>
  <c r="AC46" i="540"/>
  <c r="AA47" i="528"/>
  <c r="AB46" i="528"/>
  <c r="L46" i="528"/>
  <c r="M46" i="528" s="1"/>
  <c r="N46" i="528"/>
  <c r="O46" i="528" s="1"/>
  <c r="AC46" i="528"/>
  <c r="N47" i="533"/>
  <c r="O47" i="533" s="1"/>
  <c r="AB47" i="533"/>
  <c r="L47" i="533"/>
  <c r="M47" i="533" s="1"/>
  <c r="AA48" i="533"/>
  <c r="AC47" i="533"/>
  <c r="AA49" i="529"/>
  <c r="AB48" i="529"/>
  <c r="L48" i="529"/>
  <c r="M48" i="529" s="1"/>
  <c r="N48" i="529"/>
  <c r="O48" i="529" s="1"/>
  <c r="AC48" i="529"/>
  <c r="AA47" i="542"/>
  <c r="AB46" i="542"/>
  <c r="L46" i="542"/>
  <c r="M46" i="542" s="1"/>
  <c r="N46" i="542"/>
  <c r="O46" i="542" s="1"/>
  <c r="AC46" i="542"/>
  <c r="N46" i="532"/>
  <c r="O46" i="532" s="1"/>
  <c r="AB46" i="532"/>
  <c r="L46" i="532"/>
  <c r="M46" i="532" s="1"/>
  <c r="AA47" i="532"/>
  <c r="AC46" i="532"/>
  <c r="AB46" i="526"/>
  <c r="N46" i="526"/>
  <c r="O46" i="526" s="1"/>
  <c r="AA47" i="526"/>
  <c r="L46" i="526"/>
  <c r="M46" i="526" s="1"/>
  <c r="AC46" i="526"/>
  <c r="AB49" i="549"/>
  <c r="L49" i="549"/>
  <c r="M49" i="549" s="1"/>
  <c r="N49" i="549"/>
  <c r="O49" i="549" s="1"/>
  <c r="AA50" i="549"/>
  <c r="AC49" i="549"/>
  <c r="AA49" i="543"/>
  <c r="AB48" i="543"/>
  <c r="L48" i="543"/>
  <c r="M48" i="543" s="1"/>
  <c r="N48" i="543"/>
  <c r="O48" i="543" s="1"/>
  <c r="AC48" i="543"/>
  <c r="N47" i="524" l="1"/>
  <c r="O47" i="524" s="1"/>
  <c r="AB47" i="524"/>
  <c r="L47" i="524"/>
  <c r="M47" i="524" s="1"/>
  <c r="AA48" i="524"/>
  <c r="AC47" i="524"/>
  <c r="AB49" i="546"/>
  <c r="L49" i="546"/>
  <c r="M49" i="546" s="1"/>
  <c r="N49" i="546"/>
  <c r="O49" i="546" s="1"/>
  <c r="AA50" i="546"/>
  <c r="AC49" i="546"/>
  <c r="AA50" i="543"/>
  <c r="AB49" i="543"/>
  <c r="L49" i="543"/>
  <c r="M49" i="543" s="1"/>
  <c r="N49" i="543"/>
  <c r="O49" i="543" s="1"/>
  <c r="AC49" i="543"/>
  <c r="N47" i="540"/>
  <c r="O47" i="540" s="1"/>
  <c r="AB47" i="540"/>
  <c r="L47" i="540"/>
  <c r="M47" i="540" s="1"/>
  <c r="AA48" i="540"/>
  <c r="AC47" i="540"/>
  <c r="N48" i="550"/>
  <c r="O48" i="550" s="1"/>
  <c r="AB48" i="550"/>
  <c r="L48" i="550"/>
  <c r="M48" i="550" s="1"/>
  <c r="AA49" i="550"/>
  <c r="AC48" i="550"/>
  <c r="AB49" i="527"/>
  <c r="L49" i="527"/>
  <c r="M49" i="527" s="1"/>
  <c r="N49" i="527"/>
  <c r="O49" i="527" s="1"/>
  <c r="AA50" i="527"/>
  <c r="AC49" i="527"/>
  <c r="AB49" i="529"/>
  <c r="L49" i="529"/>
  <c r="M49" i="529" s="1"/>
  <c r="N49" i="529"/>
  <c r="O49" i="529" s="1"/>
  <c r="AA50" i="529"/>
  <c r="AC49" i="529"/>
  <c r="N49" i="547"/>
  <c r="O49" i="547" s="1"/>
  <c r="AA50" i="547"/>
  <c r="AB49" i="547"/>
  <c r="L49" i="547"/>
  <c r="M49" i="547" s="1"/>
  <c r="AC49" i="547"/>
  <c r="AB48" i="535"/>
  <c r="L48" i="535"/>
  <c r="M48" i="535" s="1"/>
  <c r="N48" i="535"/>
  <c r="O48" i="535" s="1"/>
  <c r="AA49" i="535"/>
  <c r="AC48" i="535"/>
  <c r="AB48" i="531"/>
  <c r="L48" i="531"/>
  <c r="M48" i="531" s="1"/>
  <c r="N48" i="531"/>
  <c r="O48" i="531" s="1"/>
  <c r="AA49" i="531"/>
  <c r="AC48" i="531"/>
  <c r="N49" i="548"/>
  <c r="O49" i="548" s="1"/>
  <c r="AB49" i="548"/>
  <c r="L49" i="548"/>
  <c r="M49" i="548" s="1"/>
  <c r="AA50" i="548"/>
  <c r="AC49" i="548"/>
  <c r="N48" i="533"/>
  <c r="O48" i="533" s="1"/>
  <c r="AB48" i="533"/>
  <c r="L48" i="533"/>
  <c r="M48" i="533" s="1"/>
  <c r="AA49" i="533"/>
  <c r="AC48" i="533"/>
  <c r="AB47" i="528"/>
  <c r="L47" i="528"/>
  <c r="M47" i="528" s="1"/>
  <c r="N47" i="528"/>
  <c r="O47" i="528" s="1"/>
  <c r="AA48" i="528"/>
  <c r="AC47" i="528"/>
  <c r="AA51" i="525"/>
  <c r="AB50" i="525"/>
  <c r="L50" i="525"/>
  <c r="M50" i="525" s="1"/>
  <c r="N50" i="525"/>
  <c r="O50" i="525" s="1"/>
  <c r="AC50" i="525"/>
  <c r="AB47" i="526"/>
  <c r="L47" i="526"/>
  <c r="M47" i="526" s="1"/>
  <c r="N47" i="526"/>
  <c r="O47" i="526" s="1"/>
  <c r="AA48" i="526"/>
  <c r="AC47" i="526"/>
  <c r="AB47" i="532"/>
  <c r="L47" i="532"/>
  <c r="M47" i="532" s="1"/>
  <c r="N47" i="532"/>
  <c r="O47" i="532" s="1"/>
  <c r="AA48" i="532"/>
  <c r="AC47" i="532"/>
  <c r="AB47" i="542"/>
  <c r="L47" i="542"/>
  <c r="M47" i="542" s="1"/>
  <c r="N47" i="542"/>
  <c r="O47" i="542" s="1"/>
  <c r="AA48" i="542"/>
  <c r="AC47" i="542"/>
  <c r="N50" i="545"/>
  <c r="O50" i="545" s="1"/>
  <c r="AB50" i="545"/>
  <c r="L50" i="545"/>
  <c r="M50" i="545" s="1"/>
  <c r="AA51" i="545"/>
  <c r="AC50" i="545"/>
  <c r="AB50" i="549"/>
  <c r="L50" i="549"/>
  <c r="M50" i="549" s="1"/>
  <c r="N50" i="549"/>
  <c r="O50" i="549" s="1"/>
  <c r="AA51" i="549"/>
  <c r="AC50" i="549"/>
  <c r="N48" i="539"/>
  <c r="O48" i="539" s="1"/>
  <c r="AA49" i="539"/>
  <c r="AB48" i="539"/>
  <c r="L48" i="539"/>
  <c r="M48" i="539" s="1"/>
  <c r="AC48" i="539"/>
  <c r="AB47" i="530"/>
  <c r="L47" i="530"/>
  <c r="M47" i="530" s="1"/>
  <c r="N47" i="530"/>
  <c r="O47" i="530" s="1"/>
  <c r="AA48" i="530"/>
  <c r="AC47" i="530"/>
  <c r="N49" i="541"/>
  <c r="O49" i="541" s="1"/>
  <c r="AB49" i="541"/>
  <c r="L49" i="541"/>
  <c r="M49" i="541" s="1"/>
  <c r="AA50" i="541"/>
  <c r="AC49" i="541"/>
  <c r="N48" i="536"/>
  <c r="O48" i="536" s="1"/>
  <c r="AA49" i="536"/>
  <c r="AB48" i="536"/>
  <c r="L48" i="536"/>
  <c r="M48" i="536" s="1"/>
  <c r="AC48" i="536"/>
  <c r="AA49" i="534"/>
  <c r="AB48" i="534"/>
  <c r="L48" i="534"/>
  <c r="M48" i="534" s="1"/>
  <c r="N48" i="534"/>
  <c r="O48" i="534" s="1"/>
  <c r="AC48" i="534"/>
  <c r="N47" i="537"/>
  <c r="O47" i="537" s="1"/>
  <c r="AB47" i="537"/>
  <c r="L47" i="537"/>
  <c r="M47" i="537" s="1"/>
  <c r="AA48" i="537"/>
  <c r="AC47" i="537"/>
  <c r="AB47" i="538"/>
  <c r="L47" i="538"/>
  <c r="M47" i="538" s="1"/>
  <c r="N47" i="538"/>
  <c r="O47" i="538" s="1"/>
  <c r="AA48" i="538"/>
  <c r="AC47" i="538"/>
  <c r="AA51" i="544"/>
  <c r="AB50" i="544"/>
  <c r="L50" i="544"/>
  <c r="M50" i="544" s="1"/>
  <c r="N50" i="544"/>
  <c r="O50" i="544" s="1"/>
  <c r="AC50" i="544"/>
  <c r="N48" i="530" l="1"/>
  <c r="O48" i="530" s="1"/>
  <c r="AB48" i="530"/>
  <c r="L48" i="530"/>
  <c r="M48" i="530" s="1"/>
  <c r="AA49" i="530"/>
  <c r="AC48" i="530"/>
  <c r="N49" i="535"/>
  <c r="O49" i="535" s="1"/>
  <c r="AA50" i="535"/>
  <c r="AB49" i="535"/>
  <c r="L49" i="535"/>
  <c r="M49" i="535" s="1"/>
  <c r="AC49" i="535"/>
  <c r="AA50" i="550"/>
  <c r="AB49" i="550"/>
  <c r="L49" i="550"/>
  <c r="M49" i="550" s="1"/>
  <c r="N49" i="550"/>
  <c r="O49" i="550" s="1"/>
  <c r="AC49" i="550"/>
  <c r="AA49" i="524"/>
  <c r="AB48" i="524"/>
  <c r="L48" i="524"/>
  <c r="M48" i="524" s="1"/>
  <c r="N48" i="524"/>
  <c r="O48" i="524" s="1"/>
  <c r="AC48" i="524"/>
  <c r="AB49" i="533"/>
  <c r="L49" i="533"/>
  <c r="M49" i="533" s="1"/>
  <c r="N49" i="533"/>
  <c r="O49" i="533" s="1"/>
  <c r="AA50" i="533"/>
  <c r="AC49" i="533"/>
  <c r="N50" i="543"/>
  <c r="O50" i="543" s="1"/>
  <c r="AA51" i="543"/>
  <c r="AB50" i="543"/>
  <c r="L50" i="543"/>
  <c r="M50" i="543" s="1"/>
  <c r="AC50" i="543"/>
  <c r="N51" i="549"/>
  <c r="O51" i="549" s="1"/>
  <c r="AB51" i="549"/>
  <c r="L51" i="549"/>
  <c r="M51" i="549" s="1"/>
  <c r="AA52" i="549"/>
  <c r="AC51" i="549"/>
  <c r="AA52" i="525"/>
  <c r="AB51" i="525"/>
  <c r="L51" i="525"/>
  <c r="M51" i="525" s="1"/>
  <c r="N51" i="525"/>
  <c r="O51" i="525" s="1"/>
  <c r="AC51" i="525"/>
  <c r="N50" i="548"/>
  <c r="O50" i="548" s="1"/>
  <c r="AB50" i="548"/>
  <c r="L50" i="548"/>
  <c r="M50" i="548" s="1"/>
  <c r="AA51" i="548"/>
  <c r="AC50" i="548"/>
  <c r="N50" i="529"/>
  <c r="O50" i="529" s="1"/>
  <c r="AB50" i="529"/>
  <c r="L50" i="529"/>
  <c r="M50" i="529" s="1"/>
  <c r="AA51" i="529"/>
  <c r="AC50" i="529"/>
  <c r="N48" i="537"/>
  <c r="O48" i="537" s="1"/>
  <c r="AA49" i="537"/>
  <c r="AB48" i="537"/>
  <c r="L48" i="537"/>
  <c r="M48" i="537" s="1"/>
  <c r="AC48" i="537"/>
  <c r="N49" i="534"/>
  <c r="O49" i="534" s="1"/>
  <c r="AA50" i="534"/>
  <c r="AB49" i="534"/>
  <c r="L49" i="534"/>
  <c r="M49" i="534" s="1"/>
  <c r="AC49" i="534"/>
  <c r="AB49" i="536"/>
  <c r="L49" i="536"/>
  <c r="M49" i="536" s="1"/>
  <c r="N49" i="536"/>
  <c r="O49" i="536" s="1"/>
  <c r="AA50" i="536"/>
  <c r="AC49" i="536"/>
  <c r="N48" i="542"/>
  <c r="O48" i="542" s="1"/>
  <c r="AA49" i="542"/>
  <c r="AB48" i="542"/>
  <c r="L48" i="542"/>
  <c r="M48" i="542" s="1"/>
  <c r="AC48" i="542"/>
  <c r="N48" i="528"/>
  <c r="O48" i="528" s="1"/>
  <c r="AB48" i="528"/>
  <c r="L48" i="528"/>
  <c r="M48" i="528" s="1"/>
  <c r="AA49" i="528"/>
  <c r="AC48" i="528"/>
  <c r="AA52" i="544"/>
  <c r="AB51" i="544"/>
  <c r="L51" i="544"/>
  <c r="M51" i="544" s="1"/>
  <c r="N51" i="544"/>
  <c r="O51" i="544" s="1"/>
  <c r="AC51" i="544"/>
  <c r="AA49" i="532"/>
  <c r="AB48" i="532"/>
  <c r="L48" i="532"/>
  <c r="M48" i="532" s="1"/>
  <c r="N48" i="532"/>
  <c r="O48" i="532" s="1"/>
  <c r="AC48" i="532"/>
  <c r="N48" i="540"/>
  <c r="O48" i="540" s="1"/>
  <c r="AA49" i="540"/>
  <c r="AB48" i="540"/>
  <c r="L48" i="540"/>
  <c r="M48" i="540" s="1"/>
  <c r="AC48" i="540"/>
  <c r="AB48" i="526"/>
  <c r="L48" i="526"/>
  <c r="M48" i="526" s="1"/>
  <c r="N48" i="526"/>
  <c r="O48" i="526" s="1"/>
  <c r="AA49" i="526"/>
  <c r="AC48" i="526"/>
  <c r="AA49" i="538"/>
  <c r="AB48" i="538"/>
  <c r="L48" i="538"/>
  <c r="M48" i="538" s="1"/>
  <c r="N48" i="538"/>
  <c r="O48" i="538" s="1"/>
  <c r="AC48" i="538"/>
  <c r="N50" i="541"/>
  <c r="O50" i="541" s="1"/>
  <c r="AA51" i="541"/>
  <c r="AB50" i="541"/>
  <c r="L50" i="541"/>
  <c r="M50" i="541" s="1"/>
  <c r="AC50" i="541"/>
  <c r="AB49" i="539"/>
  <c r="L49" i="539"/>
  <c r="M49" i="539" s="1"/>
  <c r="N49" i="539"/>
  <c r="O49" i="539" s="1"/>
  <c r="AA50" i="539"/>
  <c r="AC49" i="539"/>
  <c r="AB51" i="545"/>
  <c r="L51" i="545"/>
  <c r="M51" i="545" s="1"/>
  <c r="N51" i="545"/>
  <c r="O51" i="545" s="1"/>
  <c r="AA52" i="545"/>
  <c r="AC51" i="545"/>
  <c r="AA50" i="531"/>
  <c r="AB49" i="531"/>
  <c r="L49" i="531"/>
  <c r="M49" i="531" s="1"/>
  <c r="N49" i="531"/>
  <c r="O49" i="531" s="1"/>
  <c r="AC49" i="531"/>
  <c r="N50" i="547"/>
  <c r="O50" i="547" s="1"/>
  <c r="AA51" i="547"/>
  <c r="AB50" i="547"/>
  <c r="L50" i="547"/>
  <c r="M50" i="547" s="1"/>
  <c r="AC50" i="547"/>
  <c r="AA51" i="527"/>
  <c r="L50" i="527"/>
  <c r="M50" i="527" s="1"/>
  <c r="AB50" i="527"/>
  <c r="N50" i="527"/>
  <c r="O50" i="527" s="1"/>
  <c r="AC50" i="527"/>
  <c r="N50" i="546"/>
  <c r="O50" i="546" s="1"/>
  <c r="AB50" i="546"/>
  <c r="L50" i="546"/>
  <c r="M50" i="546" s="1"/>
  <c r="AA51" i="546"/>
  <c r="AC50" i="546"/>
  <c r="AB49" i="537" l="1"/>
  <c r="L49" i="537"/>
  <c r="M49" i="537" s="1"/>
  <c r="N49" i="537"/>
  <c r="O49" i="537" s="1"/>
  <c r="AA50" i="537"/>
  <c r="AC49" i="537"/>
  <c r="AA52" i="548"/>
  <c r="AB51" i="548"/>
  <c r="L51" i="548"/>
  <c r="M51" i="548" s="1"/>
  <c r="N51" i="548"/>
  <c r="O51" i="548" s="1"/>
  <c r="AC51" i="548"/>
  <c r="N52" i="525"/>
  <c r="O52" i="525" s="1"/>
  <c r="AA53" i="525"/>
  <c r="AB52" i="525"/>
  <c r="L52" i="525"/>
  <c r="M52" i="525" s="1"/>
  <c r="AC52" i="525"/>
  <c r="N49" i="542"/>
  <c r="O49" i="542" s="1"/>
  <c r="AA50" i="542"/>
  <c r="AB49" i="542"/>
  <c r="L49" i="542"/>
  <c r="M49" i="542" s="1"/>
  <c r="AC49" i="542"/>
  <c r="N51" i="543"/>
  <c r="O51" i="543" s="1"/>
  <c r="AB51" i="543"/>
  <c r="L51" i="543"/>
  <c r="M51" i="543" s="1"/>
  <c r="AA52" i="543"/>
  <c r="AC51" i="543"/>
  <c r="AA51" i="550"/>
  <c r="AB50" i="550"/>
  <c r="L50" i="550"/>
  <c r="M50" i="550" s="1"/>
  <c r="N50" i="550"/>
  <c r="O50" i="550" s="1"/>
  <c r="AC50" i="550"/>
  <c r="N50" i="535"/>
  <c r="O50" i="535" s="1"/>
  <c r="AA51" i="535"/>
  <c r="AB50" i="535"/>
  <c r="L50" i="535"/>
  <c r="M50" i="535" s="1"/>
  <c r="AC50" i="535"/>
  <c r="AA52" i="547"/>
  <c r="AB51" i="547"/>
  <c r="L51" i="547"/>
  <c r="M51" i="547" s="1"/>
  <c r="N51" i="547"/>
  <c r="O51" i="547" s="1"/>
  <c r="AC51" i="547"/>
  <c r="AB52" i="545"/>
  <c r="L52" i="545"/>
  <c r="M52" i="545" s="1"/>
  <c r="N52" i="545"/>
  <c r="O52" i="545" s="1"/>
  <c r="AA53" i="545"/>
  <c r="AC52" i="545"/>
  <c r="N49" i="526"/>
  <c r="O49" i="526" s="1"/>
  <c r="AB49" i="526"/>
  <c r="L49" i="526"/>
  <c r="M49" i="526" s="1"/>
  <c r="AA50" i="526"/>
  <c r="AC49" i="526"/>
  <c r="N49" i="528"/>
  <c r="O49" i="528" s="1"/>
  <c r="AB49" i="528"/>
  <c r="L49" i="528"/>
  <c r="M49" i="528" s="1"/>
  <c r="AA50" i="528"/>
  <c r="AC49" i="528"/>
  <c r="N52" i="549"/>
  <c r="O52" i="549" s="1"/>
  <c r="AB52" i="549"/>
  <c r="L52" i="549"/>
  <c r="M52" i="549" s="1"/>
  <c r="AA53" i="549"/>
  <c r="AC52" i="549"/>
  <c r="N50" i="531"/>
  <c r="O50" i="531" s="1"/>
  <c r="AA51" i="531"/>
  <c r="L50" i="531"/>
  <c r="M50" i="531" s="1"/>
  <c r="AB50" i="531"/>
  <c r="AC50" i="531"/>
  <c r="N49" i="538"/>
  <c r="O49" i="538" s="1"/>
  <c r="AB49" i="538"/>
  <c r="L49" i="538"/>
  <c r="M49" i="538" s="1"/>
  <c r="AA50" i="538"/>
  <c r="AC49" i="538"/>
  <c r="N52" i="544"/>
  <c r="O52" i="544" s="1"/>
  <c r="AA53" i="544"/>
  <c r="AB52" i="544"/>
  <c r="L52" i="544"/>
  <c r="M52" i="544" s="1"/>
  <c r="AC52" i="544"/>
  <c r="AA51" i="536"/>
  <c r="AB50" i="536"/>
  <c r="L50" i="536"/>
  <c r="M50" i="536" s="1"/>
  <c r="N50" i="536"/>
  <c r="O50" i="536" s="1"/>
  <c r="AC50" i="536"/>
  <c r="AA51" i="533"/>
  <c r="AB50" i="533"/>
  <c r="L50" i="533"/>
  <c r="M50" i="533" s="1"/>
  <c r="N50" i="533"/>
  <c r="O50" i="533" s="1"/>
  <c r="AC50" i="533"/>
  <c r="AA50" i="524"/>
  <c r="AB49" i="524"/>
  <c r="L49" i="524"/>
  <c r="M49" i="524" s="1"/>
  <c r="N49" i="524"/>
  <c r="O49" i="524" s="1"/>
  <c r="AC49" i="524"/>
  <c r="N49" i="530"/>
  <c r="O49" i="530" s="1"/>
  <c r="AB49" i="530"/>
  <c r="L49" i="530"/>
  <c r="M49" i="530" s="1"/>
  <c r="AA50" i="530"/>
  <c r="AC49" i="530"/>
  <c r="AB49" i="540"/>
  <c r="L49" i="540"/>
  <c r="M49" i="540" s="1"/>
  <c r="N49" i="540"/>
  <c r="O49" i="540" s="1"/>
  <c r="AA50" i="540"/>
  <c r="AC49" i="540"/>
  <c r="N51" i="546"/>
  <c r="O51" i="546" s="1"/>
  <c r="AB51" i="546"/>
  <c r="L51" i="546"/>
  <c r="M51" i="546" s="1"/>
  <c r="AA52" i="546"/>
  <c r="AC51" i="546"/>
  <c r="N51" i="527"/>
  <c r="O51" i="527" s="1"/>
  <c r="AB51" i="527"/>
  <c r="L51" i="527"/>
  <c r="M51" i="527" s="1"/>
  <c r="AA52" i="527"/>
  <c r="AC51" i="527"/>
  <c r="AB51" i="541"/>
  <c r="L51" i="541"/>
  <c r="M51" i="541" s="1"/>
  <c r="N51" i="541"/>
  <c r="O51" i="541" s="1"/>
  <c r="AA52" i="541"/>
  <c r="AC51" i="541"/>
  <c r="AA51" i="539"/>
  <c r="AB50" i="539"/>
  <c r="L50" i="539"/>
  <c r="M50" i="539" s="1"/>
  <c r="N50" i="539"/>
  <c r="O50" i="539" s="1"/>
  <c r="AC50" i="539"/>
  <c r="N49" i="532"/>
  <c r="O49" i="532" s="1"/>
  <c r="AA50" i="532"/>
  <c r="AB49" i="532"/>
  <c r="L49" i="532"/>
  <c r="M49" i="532" s="1"/>
  <c r="AC49" i="532"/>
  <c r="N50" i="534"/>
  <c r="O50" i="534" s="1"/>
  <c r="AB50" i="534"/>
  <c r="L50" i="534"/>
  <c r="M50" i="534" s="1"/>
  <c r="AA51" i="534"/>
  <c r="AC50" i="534"/>
  <c r="N51" i="529"/>
  <c r="O51" i="529" s="1"/>
  <c r="AB51" i="529"/>
  <c r="L51" i="529"/>
  <c r="M51" i="529" s="1"/>
  <c r="AA52" i="529"/>
  <c r="AC51" i="529"/>
  <c r="N51" i="539" l="1"/>
  <c r="O51" i="539" s="1"/>
  <c r="AB51" i="539"/>
  <c r="L51" i="539"/>
  <c r="M51" i="539" s="1"/>
  <c r="AA52" i="539"/>
  <c r="AC51" i="539"/>
  <c r="AB52" i="546"/>
  <c r="L52" i="546"/>
  <c r="M52" i="546" s="1"/>
  <c r="N52" i="546"/>
  <c r="O52" i="546" s="1"/>
  <c r="AA53" i="546"/>
  <c r="AC52" i="546"/>
  <c r="N51" i="536"/>
  <c r="O51" i="536" s="1"/>
  <c r="AA52" i="536"/>
  <c r="AB51" i="536"/>
  <c r="L51" i="536"/>
  <c r="M51" i="536" s="1"/>
  <c r="AC51" i="536"/>
  <c r="N53" i="544"/>
  <c r="O53" i="544" s="1"/>
  <c r="AB53" i="544"/>
  <c r="L53" i="544"/>
  <c r="M53" i="544" s="1"/>
  <c r="AA54" i="544"/>
  <c r="AC53" i="544"/>
  <c r="N53" i="545"/>
  <c r="O53" i="545" s="1"/>
  <c r="AA54" i="545"/>
  <c r="AB53" i="545"/>
  <c r="L53" i="545"/>
  <c r="M53" i="545" s="1"/>
  <c r="AC53" i="545"/>
  <c r="AB52" i="547"/>
  <c r="L52" i="547"/>
  <c r="M52" i="547" s="1"/>
  <c r="N52" i="547"/>
  <c r="O52" i="547" s="1"/>
  <c r="AA53" i="547"/>
  <c r="AC52" i="547"/>
  <c r="AA53" i="543"/>
  <c r="AB52" i="543"/>
  <c r="L52" i="543"/>
  <c r="M52" i="543" s="1"/>
  <c r="N52" i="543"/>
  <c r="O52" i="543" s="1"/>
  <c r="AC52" i="543"/>
  <c r="N53" i="525"/>
  <c r="O53" i="525" s="1"/>
  <c r="AB53" i="525"/>
  <c r="L53" i="525"/>
  <c r="M53" i="525" s="1"/>
  <c r="AA54" i="525"/>
  <c r="AC53" i="525"/>
  <c r="AA51" i="537"/>
  <c r="AB50" i="537"/>
  <c r="L50" i="537"/>
  <c r="M50" i="537" s="1"/>
  <c r="N50" i="537"/>
  <c r="O50" i="537" s="1"/>
  <c r="AC50" i="537"/>
  <c r="AA53" i="529"/>
  <c r="AB52" i="529"/>
  <c r="L52" i="529"/>
  <c r="M52" i="529" s="1"/>
  <c r="N52" i="529"/>
  <c r="O52" i="529" s="1"/>
  <c r="AC52" i="529"/>
  <c r="N50" i="532"/>
  <c r="O50" i="532" s="1"/>
  <c r="AB50" i="532"/>
  <c r="L50" i="532"/>
  <c r="M50" i="532" s="1"/>
  <c r="AA51" i="532"/>
  <c r="AC50" i="532"/>
  <c r="AA53" i="541"/>
  <c r="AB52" i="541"/>
  <c r="L52" i="541"/>
  <c r="M52" i="541" s="1"/>
  <c r="N52" i="541"/>
  <c r="O52" i="541" s="1"/>
  <c r="AC52" i="541"/>
  <c r="AA51" i="530"/>
  <c r="AB50" i="530"/>
  <c r="L50" i="530"/>
  <c r="M50" i="530" s="1"/>
  <c r="N50" i="530"/>
  <c r="O50" i="530" s="1"/>
  <c r="AC50" i="530"/>
  <c r="N50" i="524"/>
  <c r="O50" i="524" s="1"/>
  <c r="AB50" i="524"/>
  <c r="L50" i="524"/>
  <c r="M50" i="524" s="1"/>
  <c r="AA51" i="524"/>
  <c r="AC50" i="524"/>
  <c r="N51" i="531"/>
  <c r="O51" i="531" s="1"/>
  <c r="L51" i="531"/>
  <c r="M51" i="531" s="1"/>
  <c r="AB51" i="531"/>
  <c r="AA52" i="531"/>
  <c r="AC51" i="531"/>
  <c r="AA51" i="528"/>
  <c r="AB50" i="528"/>
  <c r="L50" i="528"/>
  <c r="M50" i="528" s="1"/>
  <c r="N50" i="528"/>
  <c r="O50" i="528" s="1"/>
  <c r="AC50" i="528"/>
  <c r="N51" i="550"/>
  <c r="O51" i="550" s="1"/>
  <c r="AA52" i="550"/>
  <c r="AB51" i="550"/>
  <c r="L51" i="550"/>
  <c r="M51" i="550" s="1"/>
  <c r="AC51" i="550"/>
  <c r="AB52" i="548"/>
  <c r="L52" i="548"/>
  <c r="M52" i="548" s="1"/>
  <c r="N52" i="548"/>
  <c r="O52" i="548" s="1"/>
  <c r="AA53" i="548"/>
  <c r="AC52" i="548"/>
  <c r="AB51" i="535"/>
  <c r="L51" i="535"/>
  <c r="M51" i="535" s="1"/>
  <c r="N51" i="535"/>
  <c r="O51" i="535" s="1"/>
  <c r="AA52" i="535"/>
  <c r="AC51" i="535"/>
  <c r="AA51" i="540"/>
  <c r="AB50" i="540"/>
  <c r="L50" i="540"/>
  <c r="M50" i="540" s="1"/>
  <c r="N50" i="540"/>
  <c r="O50" i="540" s="1"/>
  <c r="AC50" i="540"/>
  <c r="AB53" i="549"/>
  <c r="L53" i="549"/>
  <c r="M53" i="549" s="1"/>
  <c r="N53" i="549"/>
  <c r="O53" i="549" s="1"/>
  <c r="AA54" i="549"/>
  <c r="AC53" i="549"/>
  <c r="AA52" i="534"/>
  <c r="AB51" i="534"/>
  <c r="L51" i="534"/>
  <c r="M51" i="534" s="1"/>
  <c r="N51" i="534"/>
  <c r="O51" i="534" s="1"/>
  <c r="AC51" i="534"/>
  <c r="AA53" i="527"/>
  <c r="AB52" i="527"/>
  <c r="L52" i="527"/>
  <c r="M52" i="527" s="1"/>
  <c r="N52" i="527"/>
  <c r="O52" i="527" s="1"/>
  <c r="AC52" i="527"/>
  <c r="N51" i="533"/>
  <c r="O51" i="533" s="1"/>
  <c r="AA52" i="533"/>
  <c r="AB51" i="533"/>
  <c r="L51" i="533"/>
  <c r="M51" i="533" s="1"/>
  <c r="AC51" i="533"/>
  <c r="N50" i="538"/>
  <c r="O50" i="538" s="1"/>
  <c r="AA51" i="538"/>
  <c r="AB50" i="538"/>
  <c r="L50" i="538"/>
  <c r="M50" i="538" s="1"/>
  <c r="AC50" i="538"/>
  <c r="AA51" i="526"/>
  <c r="L50" i="526"/>
  <c r="M50" i="526" s="1"/>
  <c r="AB50" i="526"/>
  <c r="N50" i="526"/>
  <c r="O50" i="526" s="1"/>
  <c r="AC50" i="526"/>
  <c r="AA51" i="542"/>
  <c r="AB50" i="542"/>
  <c r="L50" i="542"/>
  <c r="M50" i="542" s="1"/>
  <c r="N50" i="542"/>
  <c r="O50" i="542" s="1"/>
  <c r="AC50" i="542"/>
  <c r="AB51" i="528" l="1"/>
  <c r="L51" i="528"/>
  <c r="M51" i="528" s="1"/>
  <c r="N51" i="528"/>
  <c r="O51" i="528" s="1"/>
  <c r="AA52" i="528"/>
  <c r="AC51" i="528"/>
  <c r="N52" i="536"/>
  <c r="O52" i="536" s="1"/>
  <c r="AA53" i="536"/>
  <c r="AB52" i="536"/>
  <c r="L52" i="536"/>
  <c r="M52" i="536" s="1"/>
  <c r="AC52" i="536"/>
  <c r="N52" i="539"/>
  <c r="O52" i="539" s="1"/>
  <c r="AA53" i="539"/>
  <c r="AB52" i="539"/>
  <c r="L52" i="539"/>
  <c r="M52" i="539" s="1"/>
  <c r="AC52" i="539"/>
  <c r="AA55" i="544"/>
  <c r="AB54" i="544"/>
  <c r="L54" i="544"/>
  <c r="M54" i="544" s="1"/>
  <c r="N54" i="544"/>
  <c r="O54" i="544" s="1"/>
  <c r="AC54" i="544"/>
  <c r="AB51" i="526"/>
  <c r="L51" i="526"/>
  <c r="M51" i="526" s="1"/>
  <c r="N51" i="526"/>
  <c r="O51" i="526" s="1"/>
  <c r="AA52" i="526"/>
  <c r="AC51" i="526"/>
  <c r="AB51" i="538"/>
  <c r="L51" i="538"/>
  <c r="M51" i="538" s="1"/>
  <c r="N51" i="538"/>
  <c r="O51" i="538" s="1"/>
  <c r="AA52" i="538"/>
  <c r="AC51" i="538"/>
  <c r="AA53" i="534"/>
  <c r="AB52" i="534"/>
  <c r="L52" i="534"/>
  <c r="M52" i="534" s="1"/>
  <c r="N52" i="534"/>
  <c r="O52" i="534" s="1"/>
  <c r="AC52" i="534"/>
  <c r="AB52" i="535"/>
  <c r="L52" i="535"/>
  <c r="M52" i="535" s="1"/>
  <c r="N52" i="535"/>
  <c r="O52" i="535" s="1"/>
  <c r="AA53" i="535"/>
  <c r="AC52" i="535"/>
  <c r="N52" i="550"/>
  <c r="O52" i="550" s="1"/>
  <c r="AB52" i="550"/>
  <c r="L52" i="550"/>
  <c r="M52" i="550" s="1"/>
  <c r="AA53" i="550"/>
  <c r="AC52" i="550"/>
  <c r="AB52" i="531"/>
  <c r="L52" i="531"/>
  <c r="M52" i="531" s="1"/>
  <c r="N52" i="531"/>
  <c r="O52" i="531" s="1"/>
  <c r="AA53" i="531"/>
  <c r="AC52" i="531"/>
  <c r="AB51" i="532"/>
  <c r="L51" i="532"/>
  <c r="M51" i="532" s="1"/>
  <c r="N51" i="532"/>
  <c r="O51" i="532" s="1"/>
  <c r="AA52" i="532"/>
  <c r="AC51" i="532"/>
  <c r="AB53" i="529"/>
  <c r="L53" i="529"/>
  <c r="M53" i="529" s="1"/>
  <c r="N53" i="529"/>
  <c r="O53" i="529" s="1"/>
  <c r="AA54" i="529"/>
  <c r="AC53" i="529"/>
  <c r="N54" i="545"/>
  <c r="O54" i="545" s="1"/>
  <c r="AB54" i="545"/>
  <c r="L54" i="545"/>
  <c r="M54" i="545" s="1"/>
  <c r="AA55" i="545"/>
  <c r="AC54" i="545"/>
  <c r="AA55" i="549"/>
  <c r="AB54" i="549"/>
  <c r="L54" i="549"/>
  <c r="M54" i="549" s="1"/>
  <c r="N54" i="549"/>
  <c r="O54" i="549" s="1"/>
  <c r="AC54" i="549"/>
  <c r="N51" i="540"/>
  <c r="O51" i="540" s="1"/>
  <c r="AB51" i="540"/>
  <c r="L51" i="540"/>
  <c r="M51" i="540" s="1"/>
  <c r="AA52" i="540"/>
  <c r="AC51" i="540"/>
  <c r="N53" i="541"/>
  <c r="O53" i="541" s="1"/>
  <c r="AB53" i="541"/>
  <c r="L53" i="541"/>
  <c r="M53" i="541" s="1"/>
  <c r="AA54" i="541"/>
  <c r="AC53" i="541"/>
  <c r="AB51" i="542"/>
  <c r="L51" i="542"/>
  <c r="M51" i="542" s="1"/>
  <c r="N51" i="542"/>
  <c r="O51" i="542" s="1"/>
  <c r="AA52" i="542"/>
  <c r="AC51" i="542"/>
  <c r="AB53" i="527"/>
  <c r="L53" i="527"/>
  <c r="M53" i="527" s="1"/>
  <c r="N53" i="527"/>
  <c r="O53" i="527" s="1"/>
  <c r="AA54" i="527"/>
  <c r="AC53" i="527"/>
  <c r="N54" i="525"/>
  <c r="O54" i="525" s="1"/>
  <c r="AA55" i="525"/>
  <c r="AB54" i="525"/>
  <c r="L54" i="525"/>
  <c r="M54" i="525" s="1"/>
  <c r="AC54" i="525"/>
  <c r="AA54" i="543"/>
  <c r="AB53" i="543"/>
  <c r="L53" i="543"/>
  <c r="M53" i="543" s="1"/>
  <c r="N53" i="543"/>
  <c r="O53" i="543" s="1"/>
  <c r="AC53" i="543"/>
  <c r="N52" i="533"/>
  <c r="O52" i="533" s="1"/>
  <c r="AB52" i="533"/>
  <c r="L52" i="533"/>
  <c r="M52" i="533" s="1"/>
  <c r="AA53" i="533"/>
  <c r="AC52" i="533"/>
  <c r="N53" i="548"/>
  <c r="O53" i="548" s="1"/>
  <c r="AB53" i="548"/>
  <c r="L53" i="548"/>
  <c r="M53" i="548" s="1"/>
  <c r="AA54" i="548"/>
  <c r="AC53" i="548"/>
  <c r="N51" i="524"/>
  <c r="O51" i="524" s="1"/>
  <c r="AB51" i="524"/>
  <c r="L51" i="524"/>
  <c r="M51" i="524" s="1"/>
  <c r="AA52" i="524"/>
  <c r="AC51" i="524"/>
  <c r="AB51" i="530"/>
  <c r="L51" i="530"/>
  <c r="M51" i="530" s="1"/>
  <c r="N51" i="530"/>
  <c r="O51" i="530" s="1"/>
  <c r="AA52" i="530"/>
  <c r="AC51" i="530"/>
  <c r="N51" i="537"/>
  <c r="O51" i="537" s="1"/>
  <c r="AB51" i="537"/>
  <c r="L51" i="537"/>
  <c r="M51" i="537" s="1"/>
  <c r="AA52" i="537"/>
  <c r="AC51" i="537"/>
  <c r="N53" i="547"/>
  <c r="O53" i="547" s="1"/>
  <c r="AA54" i="547"/>
  <c r="AB53" i="547"/>
  <c r="L53" i="547"/>
  <c r="M53" i="547" s="1"/>
  <c r="AC53" i="547"/>
  <c r="AB53" i="546"/>
  <c r="L53" i="546"/>
  <c r="M53" i="546" s="1"/>
  <c r="N53" i="546"/>
  <c r="O53" i="546" s="1"/>
  <c r="AA54" i="546"/>
  <c r="AC53" i="546"/>
  <c r="N54" i="543" l="1"/>
  <c r="O54" i="543" s="1"/>
  <c r="AB54" i="543"/>
  <c r="L54" i="543"/>
  <c r="M54" i="543" s="1"/>
  <c r="AA55" i="543"/>
  <c r="AC54" i="543"/>
  <c r="AB52" i="526"/>
  <c r="AA53" i="526"/>
  <c r="N52" i="526"/>
  <c r="O52" i="526" s="1"/>
  <c r="L52" i="526"/>
  <c r="M52" i="526" s="1"/>
  <c r="AC52" i="526"/>
  <c r="AB53" i="539"/>
  <c r="L53" i="539"/>
  <c r="M53" i="539" s="1"/>
  <c r="N53" i="539"/>
  <c r="O53" i="539" s="1"/>
  <c r="AA54" i="539"/>
  <c r="AC53" i="539"/>
  <c r="N54" i="547"/>
  <c r="O54" i="547" s="1"/>
  <c r="AB54" i="547"/>
  <c r="L54" i="547"/>
  <c r="M54" i="547" s="1"/>
  <c r="AA55" i="547"/>
  <c r="AC54" i="547"/>
  <c r="N52" i="530"/>
  <c r="O52" i="530" s="1"/>
  <c r="AB52" i="530"/>
  <c r="AA53" i="530"/>
  <c r="L52" i="530"/>
  <c r="M52" i="530" s="1"/>
  <c r="AC52" i="530"/>
  <c r="N54" i="541"/>
  <c r="O54" i="541" s="1"/>
  <c r="AA55" i="541"/>
  <c r="AB54" i="541"/>
  <c r="L54" i="541"/>
  <c r="M54" i="541" s="1"/>
  <c r="AC54" i="541"/>
  <c r="N54" i="529"/>
  <c r="O54" i="529" s="1"/>
  <c r="AA55" i="529"/>
  <c r="AB54" i="529"/>
  <c r="L54" i="529"/>
  <c r="M54" i="529" s="1"/>
  <c r="AC54" i="529"/>
  <c r="N53" i="535"/>
  <c r="O53" i="535" s="1"/>
  <c r="AA54" i="535"/>
  <c r="AB53" i="535"/>
  <c r="L53" i="535"/>
  <c r="M53" i="535" s="1"/>
  <c r="AC53" i="535"/>
  <c r="N53" i="534"/>
  <c r="O53" i="534" s="1"/>
  <c r="AA54" i="534"/>
  <c r="AB53" i="534"/>
  <c r="L53" i="534"/>
  <c r="M53" i="534" s="1"/>
  <c r="AC53" i="534"/>
  <c r="AB53" i="536"/>
  <c r="L53" i="536"/>
  <c r="M53" i="536" s="1"/>
  <c r="N53" i="536"/>
  <c r="O53" i="536" s="1"/>
  <c r="AA54" i="536"/>
  <c r="AC53" i="536"/>
  <c r="AA56" i="525"/>
  <c r="AB55" i="525"/>
  <c r="L55" i="525"/>
  <c r="M55" i="525" s="1"/>
  <c r="N55" i="525"/>
  <c r="O55" i="525" s="1"/>
  <c r="AC55" i="525"/>
  <c r="AB55" i="545"/>
  <c r="L55" i="545"/>
  <c r="M55" i="545" s="1"/>
  <c r="N55" i="545"/>
  <c r="O55" i="545" s="1"/>
  <c r="AA56" i="545"/>
  <c r="AC55" i="545"/>
  <c r="AB53" i="550"/>
  <c r="L53" i="550"/>
  <c r="M53" i="550" s="1"/>
  <c r="N53" i="550"/>
  <c r="O53" i="550" s="1"/>
  <c r="AA54" i="550"/>
  <c r="AC53" i="550"/>
  <c r="N52" i="528"/>
  <c r="O52" i="528" s="1"/>
  <c r="L52" i="528"/>
  <c r="M52" i="528" s="1"/>
  <c r="AA53" i="528"/>
  <c r="AB52" i="528"/>
  <c r="AC52" i="528"/>
  <c r="N54" i="546"/>
  <c r="O54" i="546" s="1"/>
  <c r="AB54" i="546"/>
  <c r="L54" i="546"/>
  <c r="M54" i="546" s="1"/>
  <c r="AA55" i="546"/>
  <c r="AC54" i="546"/>
  <c r="N52" i="524"/>
  <c r="O52" i="524" s="1"/>
  <c r="AA53" i="524"/>
  <c r="AB52" i="524"/>
  <c r="L52" i="524"/>
  <c r="M52" i="524" s="1"/>
  <c r="AC52" i="524"/>
  <c r="N52" i="540"/>
  <c r="O52" i="540" s="1"/>
  <c r="AA53" i="540"/>
  <c r="AB52" i="540"/>
  <c r="L52" i="540"/>
  <c r="M52" i="540" s="1"/>
  <c r="AC52" i="540"/>
  <c r="N55" i="549"/>
  <c r="O55" i="549" s="1"/>
  <c r="AB55" i="549"/>
  <c r="L55" i="549"/>
  <c r="M55" i="549" s="1"/>
  <c r="AA56" i="549"/>
  <c r="AC55" i="549"/>
  <c r="AA53" i="532"/>
  <c r="AB52" i="532"/>
  <c r="L52" i="532"/>
  <c r="M52" i="532" s="1"/>
  <c r="N52" i="532"/>
  <c r="O52" i="532" s="1"/>
  <c r="AC52" i="532"/>
  <c r="N52" i="537"/>
  <c r="O52" i="537" s="1"/>
  <c r="AA53" i="537"/>
  <c r="AB52" i="537"/>
  <c r="L52" i="537"/>
  <c r="M52" i="537" s="1"/>
  <c r="AC52" i="537"/>
  <c r="AB53" i="533"/>
  <c r="L53" i="533"/>
  <c r="M53" i="533" s="1"/>
  <c r="N53" i="533"/>
  <c r="O53" i="533" s="1"/>
  <c r="AA54" i="533"/>
  <c r="AC53" i="533"/>
  <c r="N52" i="542"/>
  <c r="O52" i="542" s="1"/>
  <c r="AA53" i="542"/>
  <c r="AB52" i="542"/>
  <c r="L52" i="542"/>
  <c r="M52" i="542" s="1"/>
  <c r="AC52" i="542"/>
  <c r="AA56" i="544"/>
  <c r="AB55" i="544"/>
  <c r="L55" i="544"/>
  <c r="M55" i="544" s="1"/>
  <c r="N55" i="544"/>
  <c r="O55" i="544" s="1"/>
  <c r="AC55" i="544"/>
  <c r="N54" i="548"/>
  <c r="O54" i="548" s="1"/>
  <c r="AB54" i="548"/>
  <c r="L54" i="548"/>
  <c r="M54" i="548" s="1"/>
  <c r="AA55" i="548"/>
  <c r="AC54" i="548"/>
  <c r="N54" i="527"/>
  <c r="O54" i="527" s="1"/>
  <c r="AA55" i="527"/>
  <c r="AB54" i="527"/>
  <c r="L54" i="527"/>
  <c r="M54" i="527" s="1"/>
  <c r="AC54" i="527"/>
  <c r="AB53" i="531"/>
  <c r="L53" i="531"/>
  <c r="M53" i="531" s="1"/>
  <c r="N53" i="531"/>
  <c r="O53" i="531" s="1"/>
  <c r="AA54" i="531"/>
  <c r="AC53" i="531"/>
  <c r="AA53" i="538"/>
  <c r="AB52" i="538"/>
  <c r="L52" i="538"/>
  <c r="M52" i="538" s="1"/>
  <c r="N52" i="538"/>
  <c r="O52" i="538" s="1"/>
  <c r="AC52" i="538"/>
  <c r="N55" i="529" l="1"/>
  <c r="O55" i="529" s="1"/>
  <c r="AB55" i="529"/>
  <c r="L55" i="529"/>
  <c r="M55" i="529" s="1"/>
  <c r="AA56" i="529"/>
  <c r="AC55" i="529"/>
  <c r="N55" i="543"/>
  <c r="O55" i="543" s="1"/>
  <c r="AB55" i="543"/>
  <c r="L55" i="543"/>
  <c r="M55" i="543" s="1"/>
  <c r="AA56" i="543"/>
  <c r="AC55" i="543"/>
  <c r="N53" i="538"/>
  <c r="O53" i="538" s="1"/>
  <c r="AB53" i="538"/>
  <c r="L53" i="538"/>
  <c r="M53" i="538" s="1"/>
  <c r="AA54" i="538"/>
  <c r="AC53" i="538"/>
  <c r="AA56" i="548"/>
  <c r="AB55" i="548"/>
  <c r="L55" i="548"/>
  <c r="M55" i="548" s="1"/>
  <c r="N55" i="548"/>
  <c r="O55" i="548" s="1"/>
  <c r="AC55" i="548"/>
  <c r="N56" i="544"/>
  <c r="O56" i="544" s="1"/>
  <c r="AA57" i="544"/>
  <c r="AB56" i="544"/>
  <c r="L56" i="544"/>
  <c r="M56" i="544" s="1"/>
  <c r="AC56" i="544"/>
  <c r="N53" i="542"/>
  <c r="O53" i="542" s="1"/>
  <c r="AA54" i="542"/>
  <c r="AB53" i="542"/>
  <c r="L53" i="542"/>
  <c r="M53" i="542" s="1"/>
  <c r="AC53" i="542"/>
  <c r="N53" i="532"/>
  <c r="O53" i="532" s="1"/>
  <c r="AA54" i="532"/>
  <c r="L53" i="532"/>
  <c r="M53" i="532" s="1"/>
  <c r="AB53" i="532"/>
  <c r="AC53" i="532"/>
  <c r="AB56" i="545"/>
  <c r="L56" i="545"/>
  <c r="M56" i="545" s="1"/>
  <c r="N56" i="545"/>
  <c r="O56" i="545" s="1"/>
  <c r="AA57" i="545"/>
  <c r="AC56" i="545"/>
  <c r="N53" i="530"/>
  <c r="O53" i="530" s="1"/>
  <c r="AB53" i="530"/>
  <c r="L53" i="530"/>
  <c r="M53" i="530" s="1"/>
  <c r="AA54" i="530"/>
  <c r="AC53" i="530"/>
  <c r="AA56" i="547"/>
  <c r="AB55" i="547"/>
  <c r="L55" i="547"/>
  <c r="M55" i="547" s="1"/>
  <c r="N55" i="547"/>
  <c r="O55" i="547" s="1"/>
  <c r="AC55" i="547"/>
  <c r="N55" i="527"/>
  <c r="O55" i="527" s="1"/>
  <c r="AB55" i="527"/>
  <c r="L55" i="527"/>
  <c r="M55" i="527" s="1"/>
  <c r="AA56" i="527"/>
  <c r="AC55" i="527"/>
  <c r="AB53" i="540"/>
  <c r="L53" i="540"/>
  <c r="M53" i="540" s="1"/>
  <c r="N53" i="540"/>
  <c r="O53" i="540" s="1"/>
  <c r="AA54" i="540"/>
  <c r="AC53" i="540"/>
  <c r="N55" i="546"/>
  <c r="O55" i="546" s="1"/>
  <c r="AB55" i="546"/>
  <c r="L55" i="546"/>
  <c r="M55" i="546" s="1"/>
  <c r="AA56" i="546"/>
  <c r="AC55" i="546"/>
  <c r="N54" i="534"/>
  <c r="O54" i="534" s="1"/>
  <c r="AB54" i="534"/>
  <c r="L54" i="534"/>
  <c r="M54" i="534" s="1"/>
  <c r="AA55" i="534"/>
  <c r="AC54" i="534"/>
  <c r="AA55" i="539"/>
  <c r="AB54" i="539"/>
  <c r="L54" i="539"/>
  <c r="M54" i="539" s="1"/>
  <c r="N54" i="539"/>
  <c r="O54" i="539" s="1"/>
  <c r="AC54" i="539"/>
  <c r="AA55" i="533"/>
  <c r="AB54" i="533"/>
  <c r="L54" i="533"/>
  <c r="M54" i="533" s="1"/>
  <c r="N54" i="533"/>
  <c r="O54" i="533" s="1"/>
  <c r="AC54" i="533"/>
  <c r="N53" i="528"/>
  <c r="O53" i="528" s="1"/>
  <c r="AB53" i="528"/>
  <c r="L53" i="528"/>
  <c r="M53" i="528" s="1"/>
  <c r="AA54" i="528"/>
  <c r="AC53" i="528"/>
  <c r="AA55" i="550"/>
  <c r="AB54" i="550"/>
  <c r="L54" i="550"/>
  <c r="M54" i="550" s="1"/>
  <c r="N54" i="550"/>
  <c r="O54" i="550" s="1"/>
  <c r="AC54" i="550"/>
  <c r="AB56" i="525"/>
  <c r="L56" i="525"/>
  <c r="M56" i="525" s="1"/>
  <c r="N56" i="525"/>
  <c r="O56" i="525" s="1"/>
  <c r="AA57" i="525"/>
  <c r="AC56" i="525"/>
  <c r="AB55" i="541"/>
  <c r="L55" i="541"/>
  <c r="M55" i="541" s="1"/>
  <c r="N55" i="541"/>
  <c r="O55" i="541" s="1"/>
  <c r="AA56" i="541"/>
  <c r="AC55" i="541"/>
  <c r="N53" i="526"/>
  <c r="O53" i="526" s="1"/>
  <c r="AB53" i="526"/>
  <c r="L53" i="526"/>
  <c r="M53" i="526" s="1"/>
  <c r="AA54" i="526"/>
  <c r="AC53" i="526"/>
  <c r="N54" i="531"/>
  <c r="O54" i="531" s="1"/>
  <c r="AA55" i="531"/>
  <c r="L54" i="531"/>
  <c r="M54" i="531" s="1"/>
  <c r="AB54" i="531"/>
  <c r="AC54" i="531"/>
  <c r="AB53" i="537"/>
  <c r="L53" i="537"/>
  <c r="M53" i="537" s="1"/>
  <c r="N53" i="537"/>
  <c r="O53" i="537" s="1"/>
  <c r="AA54" i="537"/>
  <c r="AC53" i="537"/>
  <c r="N56" i="549"/>
  <c r="O56" i="549" s="1"/>
  <c r="AB56" i="549"/>
  <c r="L56" i="549"/>
  <c r="M56" i="549" s="1"/>
  <c r="AA57" i="549"/>
  <c r="AC56" i="549"/>
  <c r="AA54" i="524"/>
  <c r="AB53" i="524"/>
  <c r="L53" i="524"/>
  <c r="M53" i="524" s="1"/>
  <c r="N53" i="524"/>
  <c r="O53" i="524" s="1"/>
  <c r="AC53" i="524"/>
  <c r="AB54" i="536"/>
  <c r="L54" i="536"/>
  <c r="M54" i="536" s="1"/>
  <c r="N54" i="536"/>
  <c r="O54" i="536" s="1"/>
  <c r="AA55" i="536"/>
  <c r="AC54" i="536"/>
  <c r="N54" i="535"/>
  <c r="O54" i="535" s="1"/>
  <c r="AA55" i="535"/>
  <c r="AB54" i="535"/>
  <c r="L54" i="535"/>
  <c r="M54" i="535" s="1"/>
  <c r="AC54" i="535"/>
  <c r="AA55" i="528" l="1"/>
  <c r="AB54" i="528"/>
  <c r="L54" i="528"/>
  <c r="M54" i="528" s="1"/>
  <c r="N54" i="528"/>
  <c r="O54" i="528" s="1"/>
  <c r="AC54" i="528"/>
  <c r="AA55" i="530"/>
  <c r="AB54" i="530"/>
  <c r="L54" i="530"/>
  <c r="M54" i="530" s="1"/>
  <c r="N54" i="530"/>
  <c r="O54" i="530" s="1"/>
  <c r="AC54" i="530"/>
  <c r="N54" i="532"/>
  <c r="O54" i="532" s="1"/>
  <c r="AB54" i="532"/>
  <c r="L54" i="532"/>
  <c r="M54" i="532" s="1"/>
  <c r="AA55" i="532"/>
  <c r="AC54" i="532"/>
  <c r="AA58" i="549"/>
  <c r="AB57" i="549"/>
  <c r="L57" i="549"/>
  <c r="M57" i="549" s="1"/>
  <c r="N57" i="549"/>
  <c r="O57" i="549" s="1"/>
  <c r="AC57" i="549"/>
  <c r="N55" i="531"/>
  <c r="O55" i="531" s="1"/>
  <c r="L55" i="531"/>
  <c r="M55" i="531" s="1"/>
  <c r="AB55" i="531"/>
  <c r="AA56" i="531"/>
  <c r="AC55" i="531"/>
  <c r="AA57" i="541"/>
  <c r="AB56" i="541"/>
  <c r="L56" i="541"/>
  <c r="M56" i="541" s="1"/>
  <c r="N56" i="541"/>
  <c r="O56" i="541" s="1"/>
  <c r="AC56" i="541"/>
  <c r="N55" i="539"/>
  <c r="O55" i="539" s="1"/>
  <c r="AB55" i="539"/>
  <c r="L55" i="539"/>
  <c r="M55" i="539" s="1"/>
  <c r="AA56" i="539"/>
  <c r="AC55" i="539"/>
  <c r="AA55" i="540"/>
  <c r="AB54" i="540"/>
  <c r="L54" i="540"/>
  <c r="M54" i="540" s="1"/>
  <c r="N54" i="540"/>
  <c r="O54" i="540" s="1"/>
  <c r="AC54" i="540"/>
  <c r="N57" i="545"/>
  <c r="O57" i="545" s="1"/>
  <c r="AB57" i="545"/>
  <c r="L57" i="545"/>
  <c r="M57" i="545" s="1"/>
  <c r="AA58" i="545"/>
  <c r="AC57" i="545"/>
  <c r="AA55" i="542"/>
  <c r="AB54" i="542"/>
  <c r="L54" i="542"/>
  <c r="M54" i="542" s="1"/>
  <c r="N54" i="542"/>
  <c r="O54" i="542" s="1"/>
  <c r="AC54" i="542"/>
  <c r="AB54" i="526"/>
  <c r="N54" i="526"/>
  <c r="O54" i="526" s="1"/>
  <c r="AA55" i="526"/>
  <c r="L54" i="526"/>
  <c r="M54" i="526" s="1"/>
  <c r="AC54" i="526"/>
  <c r="N55" i="533"/>
  <c r="O55" i="533" s="1"/>
  <c r="AA56" i="533"/>
  <c r="AB55" i="533"/>
  <c r="L55" i="533"/>
  <c r="M55" i="533" s="1"/>
  <c r="AC55" i="533"/>
  <c r="AA55" i="537"/>
  <c r="AB54" i="537"/>
  <c r="L54" i="537"/>
  <c r="M54" i="537" s="1"/>
  <c r="N54" i="537"/>
  <c r="O54" i="537" s="1"/>
  <c r="AC54" i="537"/>
  <c r="N57" i="525"/>
  <c r="O57" i="525" s="1"/>
  <c r="AB57" i="525"/>
  <c r="L57" i="525"/>
  <c r="M57" i="525" s="1"/>
  <c r="AA58" i="525"/>
  <c r="AC57" i="525"/>
  <c r="N55" i="550"/>
  <c r="O55" i="550" s="1"/>
  <c r="AB55" i="550"/>
  <c r="L55" i="550"/>
  <c r="M55" i="550" s="1"/>
  <c r="AA56" i="550"/>
  <c r="AC55" i="550"/>
  <c r="AA57" i="527"/>
  <c r="AB56" i="527"/>
  <c r="L56" i="527"/>
  <c r="M56" i="527" s="1"/>
  <c r="N56" i="527"/>
  <c r="O56" i="527" s="1"/>
  <c r="AC56" i="527"/>
  <c r="AB56" i="547"/>
  <c r="L56" i="547"/>
  <c r="M56" i="547" s="1"/>
  <c r="N56" i="547"/>
  <c r="O56" i="547" s="1"/>
  <c r="AA57" i="547"/>
  <c r="AC56" i="547"/>
  <c r="N57" i="544"/>
  <c r="O57" i="544" s="1"/>
  <c r="AB57" i="544"/>
  <c r="L57" i="544"/>
  <c r="M57" i="544" s="1"/>
  <c r="AA58" i="544"/>
  <c r="AC57" i="544"/>
  <c r="N54" i="538"/>
  <c r="O54" i="538" s="1"/>
  <c r="AA55" i="538"/>
  <c r="AB54" i="538"/>
  <c r="L54" i="538"/>
  <c r="M54" i="538" s="1"/>
  <c r="AC54" i="538"/>
  <c r="AB55" i="535"/>
  <c r="L55" i="535"/>
  <c r="M55" i="535" s="1"/>
  <c r="N55" i="535"/>
  <c r="O55" i="535" s="1"/>
  <c r="AA56" i="535"/>
  <c r="AC55" i="535"/>
  <c r="AB56" i="546"/>
  <c r="L56" i="546"/>
  <c r="M56" i="546" s="1"/>
  <c r="N56" i="546"/>
  <c r="O56" i="546" s="1"/>
  <c r="AA57" i="546"/>
  <c r="AC56" i="546"/>
  <c r="AA57" i="548"/>
  <c r="AB56" i="548"/>
  <c r="L56" i="548"/>
  <c r="M56" i="548" s="1"/>
  <c r="N56" i="548"/>
  <c r="O56" i="548" s="1"/>
  <c r="AC56" i="548"/>
  <c r="AA57" i="529"/>
  <c r="AB56" i="529"/>
  <c r="L56" i="529"/>
  <c r="M56" i="529" s="1"/>
  <c r="N56" i="529"/>
  <c r="O56" i="529" s="1"/>
  <c r="AC56" i="529"/>
  <c r="N55" i="536"/>
  <c r="O55" i="536" s="1"/>
  <c r="AA56" i="536"/>
  <c r="AB55" i="536"/>
  <c r="L55" i="536"/>
  <c r="M55" i="536" s="1"/>
  <c r="AC55" i="536"/>
  <c r="N54" i="524"/>
  <c r="O54" i="524" s="1"/>
  <c r="AA55" i="524"/>
  <c r="AB54" i="524"/>
  <c r="L54" i="524"/>
  <c r="M54" i="524" s="1"/>
  <c r="AC54" i="524"/>
  <c r="AA56" i="534"/>
  <c r="AB55" i="534"/>
  <c r="L55" i="534"/>
  <c r="M55" i="534" s="1"/>
  <c r="N55" i="534"/>
  <c r="O55" i="534" s="1"/>
  <c r="AC55" i="534"/>
  <c r="AB56" i="543"/>
  <c r="L56" i="543"/>
  <c r="M56" i="543" s="1"/>
  <c r="N56" i="543"/>
  <c r="O56" i="543" s="1"/>
  <c r="AA57" i="543"/>
  <c r="AC56" i="543"/>
  <c r="AB57" i="546" l="1"/>
  <c r="L57" i="546"/>
  <c r="M57" i="546" s="1"/>
  <c r="N57" i="546"/>
  <c r="O57" i="546" s="1"/>
  <c r="AA58" i="546"/>
  <c r="AC57" i="546"/>
  <c r="AB55" i="538"/>
  <c r="L55" i="538"/>
  <c r="M55" i="538" s="1"/>
  <c r="N55" i="538"/>
  <c r="O55" i="538" s="1"/>
  <c r="AA56" i="538"/>
  <c r="AC55" i="538"/>
  <c r="N57" i="547"/>
  <c r="O57" i="547" s="1"/>
  <c r="AA58" i="547"/>
  <c r="AB57" i="547"/>
  <c r="L57" i="547"/>
  <c r="M57" i="547" s="1"/>
  <c r="AC57" i="547"/>
  <c r="AB57" i="527"/>
  <c r="L57" i="527"/>
  <c r="M57" i="527" s="1"/>
  <c r="N57" i="527"/>
  <c r="O57" i="527" s="1"/>
  <c r="AA58" i="527"/>
  <c r="AC57" i="527"/>
  <c r="N58" i="545"/>
  <c r="O58" i="545" s="1"/>
  <c r="AB58" i="545"/>
  <c r="L58" i="545"/>
  <c r="M58" i="545" s="1"/>
  <c r="AA59" i="545"/>
  <c r="AC58" i="545"/>
  <c r="AB56" i="531"/>
  <c r="L56" i="531"/>
  <c r="M56" i="531" s="1"/>
  <c r="N56" i="531"/>
  <c r="O56" i="531" s="1"/>
  <c r="AA57" i="531"/>
  <c r="AC56" i="531"/>
  <c r="AB58" i="549"/>
  <c r="L58" i="549"/>
  <c r="M58" i="549" s="1"/>
  <c r="N58" i="549"/>
  <c r="O58" i="549" s="1"/>
  <c r="AA59" i="549"/>
  <c r="AC58" i="549"/>
  <c r="AB57" i="529"/>
  <c r="L57" i="529"/>
  <c r="M57" i="529" s="1"/>
  <c r="N57" i="529"/>
  <c r="O57" i="529" s="1"/>
  <c r="AA58" i="529"/>
  <c r="AC57" i="529"/>
  <c r="AA57" i="535"/>
  <c r="AB56" i="535"/>
  <c r="L56" i="535"/>
  <c r="M56" i="535" s="1"/>
  <c r="N56" i="535"/>
  <c r="O56" i="535" s="1"/>
  <c r="AC56" i="535"/>
  <c r="N55" i="540"/>
  <c r="O55" i="540" s="1"/>
  <c r="AB55" i="540"/>
  <c r="L55" i="540"/>
  <c r="M55" i="540" s="1"/>
  <c r="AA56" i="540"/>
  <c r="AC55" i="540"/>
  <c r="AA58" i="543"/>
  <c r="AB57" i="543"/>
  <c r="L57" i="543"/>
  <c r="M57" i="543" s="1"/>
  <c r="N57" i="543"/>
  <c r="O57" i="543" s="1"/>
  <c r="AC57" i="543"/>
  <c r="AA57" i="534"/>
  <c r="AB56" i="534"/>
  <c r="L56" i="534"/>
  <c r="M56" i="534" s="1"/>
  <c r="N56" i="534"/>
  <c r="O56" i="534" s="1"/>
  <c r="AC56" i="534"/>
  <c r="N55" i="524"/>
  <c r="O55" i="524" s="1"/>
  <c r="AB55" i="524"/>
  <c r="L55" i="524"/>
  <c r="M55" i="524" s="1"/>
  <c r="AA56" i="524"/>
  <c r="AC55" i="524"/>
  <c r="N57" i="548"/>
  <c r="O57" i="548" s="1"/>
  <c r="AB57" i="548"/>
  <c r="L57" i="548"/>
  <c r="M57" i="548" s="1"/>
  <c r="AA58" i="548"/>
  <c r="AC57" i="548"/>
  <c r="N56" i="550"/>
  <c r="O56" i="550" s="1"/>
  <c r="AA57" i="550"/>
  <c r="AB56" i="550"/>
  <c r="L56" i="550"/>
  <c r="M56" i="550" s="1"/>
  <c r="AC56" i="550"/>
  <c r="AB55" i="542"/>
  <c r="L55" i="542"/>
  <c r="M55" i="542" s="1"/>
  <c r="N55" i="542"/>
  <c r="O55" i="542" s="1"/>
  <c r="AA56" i="542"/>
  <c r="AC55" i="542"/>
  <c r="AA57" i="539"/>
  <c r="N56" i="539"/>
  <c r="O56" i="539" s="1"/>
  <c r="L56" i="539"/>
  <c r="M56" i="539" s="1"/>
  <c r="AB56" i="539"/>
  <c r="AC56" i="539"/>
  <c r="N57" i="541"/>
  <c r="O57" i="541" s="1"/>
  <c r="AB57" i="541"/>
  <c r="L57" i="541"/>
  <c r="M57" i="541" s="1"/>
  <c r="AA58" i="541"/>
  <c r="AC57" i="541"/>
  <c r="AB55" i="532"/>
  <c r="L55" i="532"/>
  <c r="M55" i="532" s="1"/>
  <c r="N55" i="532"/>
  <c r="O55" i="532" s="1"/>
  <c r="AA56" i="532"/>
  <c r="AC55" i="532"/>
  <c r="AB55" i="530"/>
  <c r="L55" i="530"/>
  <c r="M55" i="530" s="1"/>
  <c r="N55" i="530"/>
  <c r="O55" i="530" s="1"/>
  <c r="AA56" i="530"/>
  <c r="AC55" i="530"/>
  <c r="N56" i="536"/>
  <c r="O56" i="536" s="1"/>
  <c r="AA57" i="536"/>
  <c r="AB56" i="536"/>
  <c r="L56" i="536"/>
  <c r="M56" i="536" s="1"/>
  <c r="AC56" i="536"/>
  <c r="AA59" i="544"/>
  <c r="AB58" i="544"/>
  <c r="L58" i="544"/>
  <c r="M58" i="544" s="1"/>
  <c r="N58" i="544"/>
  <c r="O58" i="544" s="1"/>
  <c r="AC58" i="544"/>
  <c r="N58" i="525"/>
  <c r="O58" i="525" s="1"/>
  <c r="AA59" i="525"/>
  <c r="AB58" i="525"/>
  <c r="L58" i="525"/>
  <c r="M58" i="525" s="1"/>
  <c r="AC58" i="525"/>
  <c r="N55" i="537"/>
  <c r="O55" i="537" s="1"/>
  <c r="AB55" i="537"/>
  <c r="L55" i="537"/>
  <c r="M55" i="537" s="1"/>
  <c r="AA56" i="537"/>
  <c r="AC55" i="537"/>
  <c r="N56" i="533"/>
  <c r="O56" i="533" s="1"/>
  <c r="AB56" i="533"/>
  <c r="L56" i="533"/>
  <c r="M56" i="533" s="1"/>
  <c r="AA57" i="533"/>
  <c r="AC56" i="533"/>
  <c r="AB55" i="526"/>
  <c r="L55" i="526"/>
  <c r="M55" i="526" s="1"/>
  <c r="N55" i="526"/>
  <c r="O55" i="526" s="1"/>
  <c r="AA56" i="526"/>
  <c r="AC55" i="526"/>
  <c r="AB55" i="528"/>
  <c r="L55" i="528"/>
  <c r="M55" i="528" s="1"/>
  <c r="N55" i="528"/>
  <c r="O55" i="528" s="1"/>
  <c r="AA56" i="528"/>
  <c r="AC55" i="528"/>
  <c r="AB57" i="550" l="1"/>
  <c r="L57" i="550"/>
  <c r="M57" i="550" s="1"/>
  <c r="N57" i="550"/>
  <c r="O57" i="550" s="1"/>
  <c r="AA58" i="550"/>
  <c r="AC57" i="550"/>
  <c r="AA57" i="524"/>
  <c r="AB56" i="524"/>
  <c r="L56" i="524"/>
  <c r="M56" i="524" s="1"/>
  <c r="N56" i="524"/>
  <c r="O56" i="524" s="1"/>
  <c r="AC56" i="524"/>
  <c r="N58" i="547"/>
  <c r="O58" i="547" s="1"/>
  <c r="AB58" i="547"/>
  <c r="L58" i="547"/>
  <c r="M58" i="547" s="1"/>
  <c r="AA59" i="547"/>
  <c r="AC58" i="547"/>
  <c r="N56" i="537"/>
  <c r="O56" i="537" s="1"/>
  <c r="AA57" i="537"/>
  <c r="AB56" i="537"/>
  <c r="L56" i="537"/>
  <c r="M56" i="537" s="1"/>
  <c r="AC56" i="537"/>
  <c r="N56" i="530"/>
  <c r="O56" i="530" s="1"/>
  <c r="AB56" i="530"/>
  <c r="L56" i="530"/>
  <c r="M56" i="530" s="1"/>
  <c r="AA57" i="530"/>
  <c r="AC56" i="530"/>
  <c r="N56" i="542"/>
  <c r="O56" i="542" s="1"/>
  <c r="AA57" i="542"/>
  <c r="AB56" i="542"/>
  <c r="L56" i="542"/>
  <c r="M56" i="542" s="1"/>
  <c r="AC56" i="542"/>
  <c r="N58" i="543"/>
  <c r="O58" i="543" s="1"/>
  <c r="AA59" i="543"/>
  <c r="AB58" i="543"/>
  <c r="L58" i="543"/>
  <c r="M58" i="543" s="1"/>
  <c r="AC58" i="543"/>
  <c r="N58" i="529"/>
  <c r="O58" i="529" s="1"/>
  <c r="AB58" i="529"/>
  <c r="L58" i="529"/>
  <c r="M58" i="529" s="1"/>
  <c r="AA59" i="529"/>
  <c r="AC58" i="529"/>
  <c r="N58" i="527"/>
  <c r="O58" i="527" s="1"/>
  <c r="AB58" i="527"/>
  <c r="L58" i="527"/>
  <c r="M58" i="527" s="1"/>
  <c r="AA59" i="527"/>
  <c r="AC58" i="527"/>
  <c r="AB57" i="533"/>
  <c r="L57" i="533"/>
  <c r="M57" i="533" s="1"/>
  <c r="N57" i="533"/>
  <c r="O57" i="533" s="1"/>
  <c r="AA58" i="533"/>
  <c r="AC57" i="533"/>
  <c r="AA60" i="525"/>
  <c r="AB59" i="525"/>
  <c r="L59" i="525"/>
  <c r="M59" i="525" s="1"/>
  <c r="N59" i="525"/>
  <c r="O59" i="525" s="1"/>
  <c r="AC59" i="525"/>
  <c r="N57" i="534"/>
  <c r="O57" i="534" s="1"/>
  <c r="AA58" i="534"/>
  <c r="AB57" i="534"/>
  <c r="L57" i="534"/>
  <c r="M57" i="534" s="1"/>
  <c r="AC57" i="534"/>
  <c r="AB59" i="545"/>
  <c r="L59" i="545"/>
  <c r="M59" i="545" s="1"/>
  <c r="N59" i="545"/>
  <c r="O59" i="545" s="1"/>
  <c r="AA60" i="545"/>
  <c r="AC59" i="545"/>
  <c r="N58" i="546"/>
  <c r="O58" i="546" s="1"/>
  <c r="AB58" i="546"/>
  <c r="L58" i="546"/>
  <c r="M58" i="546" s="1"/>
  <c r="AA59" i="546"/>
  <c r="AC58" i="546"/>
  <c r="N56" i="528"/>
  <c r="O56" i="528" s="1"/>
  <c r="AA57" i="528"/>
  <c r="AB56" i="528"/>
  <c r="L56" i="528"/>
  <c r="M56" i="528" s="1"/>
  <c r="AC56" i="528"/>
  <c r="AA60" i="544"/>
  <c r="AB59" i="544"/>
  <c r="L59" i="544"/>
  <c r="M59" i="544" s="1"/>
  <c r="N59" i="544"/>
  <c r="O59" i="544" s="1"/>
  <c r="AC59" i="544"/>
  <c r="AB57" i="536"/>
  <c r="L57" i="536"/>
  <c r="M57" i="536" s="1"/>
  <c r="N57" i="536"/>
  <c r="O57" i="536" s="1"/>
  <c r="AA58" i="536"/>
  <c r="AC57" i="536"/>
  <c r="AA57" i="532"/>
  <c r="AB56" i="532"/>
  <c r="L56" i="532"/>
  <c r="M56" i="532" s="1"/>
  <c r="N56" i="532"/>
  <c r="O56" i="532" s="1"/>
  <c r="AC56" i="532"/>
  <c r="N59" i="549"/>
  <c r="O59" i="549" s="1"/>
  <c r="AB59" i="549"/>
  <c r="L59" i="549"/>
  <c r="M59" i="549" s="1"/>
  <c r="AA60" i="549"/>
  <c r="AC59" i="549"/>
  <c r="L56" i="526"/>
  <c r="M56" i="526" s="1"/>
  <c r="AB56" i="526"/>
  <c r="N56" i="526"/>
  <c r="O56" i="526" s="1"/>
  <c r="AA57" i="526"/>
  <c r="AC56" i="526"/>
  <c r="N58" i="541"/>
  <c r="O58" i="541" s="1"/>
  <c r="AA59" i="541"/>
  <c r="AB58" i="541"/>
  <c r="L58" i="541"/>
  <c r="M58" i="541" s="1"/>
  <c r="AC58" i="541"/>
  <c r="N57" i="539"/>
  <c r="O57" i="539" s="1"/>
  <c r="AB57" i="539"/>
  <c r="L57" i="539"/>
  <c r="M57" i="539" s="1"/>
  <c r="AA58" i="539"/>
  <c r="AC57" i="539"/>
  <c r="N58" i="548"/>
  <c r="O58" i="548" s="1"/>
  <c r="AB58" i="548"/>
  <c r="L58" i="548"/>
  <c r="M58" i="548" s="1"/>
  <c r="AA59" i="548"/>
  <c r="AC58" i="548"/>
  <c r="N56" i="540"/>
  <c r="O56" i="540" s="1"/>
  <c r="AA57" i="540"/>
  <c r="AB56" i="540"/>
  <c r="L56" i="540"/>
  <c r="M56" i="540" s="1"/>
  <c r="AC56" i="540"/>
  <c r="N57" i="535"/>
  <c r="O57" i="535" s="1"/>
  <c r="AA58" i="535"/>
  <c r="AB57" i="535"/>
  <c r="L57" i="535"/>
  <c r="M57" i="535" s="1"/>
  <c r="AC57" i="535"/>
  <c r="AA58" i="531"/>
  <c r="AB57" i="531"/>
  <c r="L57" i="531"/>
  <c r="M57" i="531" s="1"/>
  <c r="N57" i="531"/>
  <c r="O57" i="531" s="1"/>
  <c r="AC57" i="531"/>
  <c r="AA57" i="538"/>
  <c r="AB56" i="538"/>
  <c r="L56" i="538"/>
  <c r="M56" i="538" s="1"/>
  <c r="N56" i="538"/>
  <c r="O56" i="538" s="1"/>
  <c r="AC56" i="538"/>
  <c r="N57" i="528" l="1"/>
  <c r="O57" i="528" s="1"/>
  <c r="AB57" i="528"/>
  <c r="L57" i="528"/>
  <c r="M57" i="528" s="1"/>
  <c r="AA58" i="528"/>
  <c r="AC57" i="528"/>
  <c r="N59" i="543"/>
  <c r="O59" i="543" s="1"/>
  <c r="AB59" i="543"/>
  <c r="L59" i="543"/>
  <c r="M59" i="543" s="1"/>
  <c r="AA60" i="543"/>
  <c r="AC59" i="543"/>
  <c r="N57" i="530"/>
  <c r="O57" i="530" s="1"/>
  <c r="AB57" i="530"/>
  <c r="L57" i="530"/>
  <c r="M57" i="530" s="1"/>
  <c r="AA58" i="530"/>
  <c r="AC57" i="530"/>
  <c r="AA59" i="550"/>
  <c r="AB58" i="550"/>
  <c r="L58" i="550"/>
  <c r="M58" i="550" s="1"/>
  <c r="N58" i="550"/>
  <c r="O58" i="550" s="1"/>
  <c r="AC58" i="550"/>
  <c r="N57" i="538"/>
  <c r="O57" i="538" s="1"/>
  <c r="AB57" i="538"/>
  <c r="L57" i="538"/>
  <c r="M57" i="538" s="1"/>
  <c r="AA58" i="538"/>
  <c r="AC57" i="538"/>
  <c r="N57" i="526"/>
  <c r="O57" i="526" s="1"/>
  <c r="AB57" i="526"/>
  <c r="L57" i="526"/>
  <c r="M57" i="526" s="1"/>
  <c r="AA58" i="526"/>
  <c r="AC57" i="526"/>
  <c r="AB60" i="525"/>
  <c r="L60" i="525"/>
  <c r="M60" i="525" s="1"/>
  <c r="N60" i="525"/>
  <c r="O60" i="525" s="1"/>
  <c r="AA61" i="525"/>
  <c r="AC60" i="525"/>
  <c r="N59" i="529"/>
  <c r="O59" i="529" s="1"/>
  <c r="AB59" i="529"/>
  <c r="L59" i="529"/>
  <c r="M59" i="529" s="1"/>
  <c r="AA60" i="529"/>
  <c r="AC59" i="529"/>
  <c r="N57" i="542"/>
  <c r="O57" i="542" s="1"/>
  <c r="AA58" i="542"/>
  <c r="AB57" i="542"/>
  <c r="L57" i="542"/>
  <c r="M57" i="542" s="1"/>
  <c r="AC57" i="542"/>
  <c r="AA61" i="545"/>
  <c r="AB60" i="545"/>
  <c r="L60" i="545"/>
  <c r="M60" i="545" s="1"/>
  <c r="N60" i="545"/>
  <c r="O60" i="545" s="1"/>
  <c r="AC60" i="545"/>
  <c r="N58" i="531"/>
  <c r="O58" i="531" s="1"/>
  <c r="AA59" i="531"/>
  <c r="L58" i="531"/>
  <c r="M58" i="531" s="1"/>
  <c r="AB58" i="531"/>
  <c r="AC58" i="531"/>
  <c r="N58" i="535"/>
  <c r="O58" i="535" s="1"/>
  <c r="AA59" i="535"/>
  <c r="AB58" i="535"/>
  <c r="L58" i="535"/>
  <c r="M58" i="535" s="1"/>
  <c r="AC58" i="535"/>
  <c r="AA60" i="548"/>
  <c r="AB59" i="548"/>
  <c r="L59" i="548"/>
  <c r="M59" i="548" s="1"/>
  <c r="N59" i="548"/>
  <c r="O59" i="548" s="1"/>
  <c r="AC59" i="548"/>
  <c r="AB59" i="541"/>
  <c r="L59" i="541"/>
  <c r="M59" i="541" s="1"/>
  <c r="N59" i="541"/>
  <c r="O59" i="541" s="1"/>
  <c r="AA60" i="541"/>
  <c r="AC59" i="541"/>
  <c r="N60" i="549"/>
  <c r="O60" i="549" s="1"/>
  <c r="AB60" i="549"/>
  <c r="L60" i="549"/>
  <c r="M60" i="549" s="1"/>
  <c r="AA61" i="549"/>
  <c r="AC60" i="549"/>
  <c r="N57" i="532"/>
  <c r="O57" i="532" s="1"/>
  <c r="AB57" i="532"/>
  <c r="L57" i="532"/>
  <c r="M57" i="532" s="1"/>
  <c r="AA58" i="532"/>
  <c r="AC57" i="532"/>
  <c r="AA60" i="547"/>
  <c r="AB59" i="547"/>
  <c r="L59" i="547"/>
  <c r="M59" i="547" s="1"/>
  <c r="N59" i="547"/>
  <c r="O59" i="547" s="1"/>
  <c r="AC59" i="547"/>
  <c r="AA58" i="524"/>
  <c r="AB57" i="524"/>
  <c r="L57" i="524"/>
  <c r="M57" i="524" s="1"/>
  <c r="N57" i="524"/>
  <c r="O57" i="524" s="1"/>
  <c r="AC57" i="524"/>
  <c r="AB58" i="536"/>
  <c r="L58" i="536"/>
  <c r="M58" i="536" s="1"/>
  <c r="N58" i="536"/>
  <c r="O58" i="536" s="1"/>
  <c r="AA59" i="536"/>
  <c r="AC58" i="536"/>
  <c r="N60" i="544"/>
  <c r="O60" i="544" s="1"/>
  <c r="AA61" i="544"/>
  <c r="AB60" i="544"/>
  <c r="L60" i="544"/>
  <c r="M60" i="544" s="1"/>
  <c r="AC60" i="544"/>
  <c r="N59" i="527"/>
  <c r="O59" i="527" s="1"/>
  <c r="AB59" i="527"/>
  <c r="L59" i="527"/>
  <c r="M59" i="527" s="1"/>
  <c r="AA60" i="527"/>
  <c r="AC59" i="527"/>
  <c r="AB57" i="540"/>
  <c r="L57" i="540"/>
  <c r="M57" i="540" s="1"/>
  <c r="N57" i="540"/>
  <c r="O57" i="540" s="1"/>
  <c r="AA58" i="540"/>
  <c r="AC57" i="540"/>
  <c r="AA59" i="539"/>
  <c r="L58" i="539"/>
  <c r="M58" i="539" s="1"/>
  <c r="AB58" i="539"/>
  <c r="N58" i="539"/>
  <c r="O58" i="539" s="1"/>
  <c r="AC58" i="539"/>
  <c r="N59" i="546"/>
  <c r="O59" i="546" s="1"/>
  <c r="AB59" i="546"/>
  <c r="L59" i="546"/>
  <c r="M59" i="546" s="1"/>
  <c r="AA60" i="546"/>
  <c r="AC59" i="546"/>
  <c r="N58" i="534"/>
  <c r="O58" i="534" s="1"/>
  <c r="AA59" i="534"/>
  <c r="AB58" i="534"/>
  <c r="L58" i="534"/>
  <c r="M58" i="534" s="1"/>
  <c r="AC58" i="534"/>
  <c r="AA59" i="533"/>
  <c r="AB58" i="533"/>
  <c r="L58" i="533"/>
  <c r="M58" i="533" s="1"/>
  <c r="N58" i="533"/>
  <c r="O58" i="533" s="1"/>
  <c r="AC58" i="533"/>
  <c r="AB57" i="537"/>
  <c r="L57" i="537"/>
  <c r="M57" i="537" s="1"/>
  <c r="N57" i="537"/>
  <c r="O57" i="537" s="1"/>
  <c r="AA58" i="537"/>
  <c r="AC57" i="537"/>
  <c r="AA61" i="527" l="1"/>
  <c r="AB60" i="527"/>
  <c r="L60" i="527"/>
  <c r="M60" i="527" s="1"/>
  <c r="N60" i="527"/>
  <c r="O60" i="527" s="1"/>
  <c r="AC60" i="527"/>
  <c r="AB60" i="546"/>
  <c r="L60" i="546"/>
  <c r="M60" i="546" s="1"/>
  <c r="N60" i="546"/>
  <c r="O60" i="546" s="1"/>
  <c r="AA61" i="546"/>
  <c r="AC60" i="546"/>
  <c r="AB59" i="539"/>
  <c r="L59" i="539"/>
  <c r="M59" i="539" s="1"/>
  <c r="N59" i="539"/>
  <c r="O59" i="539" s="1"/>
  <c r="AA60" i="539"/>
  <c r="AC59" i="539"/>
  <c r="N58" i="532"/>
  <c r="O58" i="532" s="1"/>
  <c r="AB58" i="532"/>
  <c r="L58" i="532"/>
  <c r="M58" i="532" s="1"/>
  <c r="AA59" i="532"/>
  <c r="AC58" i="532"/>
  <c r="AA61" i="529"/>
  <c r="AB60" i="529"/>
  <c r="L60" i="529"/>
  <c r="M60" i="529" s="1"/>
  <c r="N60" i="529"/>
  <c r="O60" i="529" s="1"/>
  <c r="AC60" i="529"/>
  <c r="N58" i="538"/>
  <c r="O58" i="538" s="1"/>
  <c r="AA59" i="538"/>
  <c r="AB58" i="538"/>
  <c r="L58" i="538"/>
  <c r="M58" i="538" s="1"/>
  <c r="AC58" i="538"/>
  <c r="N59" i="550"/>
  <c r="O59" i="550" s="1"/>
  <c r="AA60" i="550"/>
  <c r="AB59" i="550"/>
  <c r="L59" i="550"/>
  <c r="M59" i="550" s="1"/>
  <c r="AC59" i="550"/>
  <c r="AA59" i="528"/>
  <c r="AB58" i="528"/>
  <c r="L58" i="528"/>
  <c r="M58" i="528" s="1"/>
  <c r="N58" i="528"/>
  <c r="O58" i="528" s="1"/>
  <c r="AC58" i="528"/>
  <c r="AA59" i="537"/>
  <c r="AB58" i="537"/>
  <c r="L58" i="537"/>
  <c r="M58" i="537" s="1"/>
  <c r="N58" i="537"/>
  <c r="O58" i="537" s="1"/>
  <c r="AC58" i="537"/>
  <c r="N59" i="533"/>
  <c r="O59" i="533" s="1"/>
  <c r="AA60" i="533"/>
  <c r="AB59" i="533"/>
  <c r="L59" i="533"/>
  <c r="M59" i="533" s="1"/>
  <c r="AC59" i="533"/>
  <c r="AB59" i="534"/>
  <c r="L59" i="534"/>
  <c r="M59" i="534" s="1"/>
  <c r="N59" i="534"/>
  <c r="O59" i="534" s="1"/>
  <c r="AA60" i="534"/>
  <c r="AC59" i="534"/>
  <c r="N59" i="536"/>
  <c r="O59" i="536" s="1"/>
  <c r="AA60" i="536"/>
  <c r="AB59" i="536"/>
  <c r="L59" i="536"/>
  <c r="M59" i="536" s="1"/>
  <c r="AC59" i="536"/>
  <c r="L58" i="524"/>
  <c r="M58" i="524" s="1"/>
  <c r="N58" i="524"/>
  <c r="O58" i="524" s="1"/>
  <c r="AB58" i="524"/>
  <c r="AA59" i="524"/>
  <c r="AC58" i="524"/>
  <c r="AA62" i="549"/>
  <c r="AB61" i="549"/>
  <c r="L61" i="549"/>
  <c r="M61" i="549" s="1"/>
  <c r="N61" i="549"/>
  <c r="O61" i="549" s="1"/>
  <c r="AC61" i="549"/>
  <c r="N61" i="545"/>
  <c r="O61" i="545" s="1"/>
  <c r="AA62" i="545"/>
  <c r="AB61" i="545"/>
  <c r="L61" i="545"/>
  <c r="M61" i="545" s="1"/>
  <c r="AC61" i="545"/>
  <c r="AA59" i="542"/>
  <c r="AB58" i="542"/>
  <c r="L58" i="542"/>
  <c r="M58" i="542" s="1"/>
  <c r="N58" i="542"/>
  <c r="O58" i="542" s="1"/>
  <c r="AC58" i="542"/>
  <c r="N61" i="525"/>
  <c r="O61" i="525" s="1"/>
  <c r="AB61" i="525"/>
  <c r="L61" i="525"/>
  <c r="M61" i="525" s="1"/>
  <c r="AA62" i="525"/>
  <c r="AC61" i="525"/>
  <c r="AA59" i="530"/>
  <c r="AB58" i="530"/>
  <c r="L58" i="530"/>
  <c r="M58" i="530" s="1"/>
  <c r="N58" i="530"/>
  <c r="O58" i="530" s="1"/>
  <c r="AC58" i="530"/>
  <c r="N59" i="531"/>
  <c r="O59" i="531" s="1"/>
  <c r="L59" i="531"/>
  <c r="M59" i="531" s="1"/>
  <c r="AB59" i="531"/>
  <c r="AA60" i="531"/>
  <c r="AC59" i="531"/>
  <c r="AA59" i="540"/>
  <c r="AB58" i="540"/>
  <c r="L58" i="540"/>
  <c r="M58" i="540" s="1"/>
  <c r="N58" i="540"/>
  <c r="O58" i="540" s="1"/>
  <c r="AC58" i="540"/>
  <c r="N61" i="544"/>
  <c r="O61" i="544" s="1"/>
  <c r="AB61" i="544"/>
  <c r="L61" i="544"/>
  <c r="M61" i="544" s="1"/>
  <c r="AA62" i="544"/>
  <c r="AC61" i="544"/>
  <c r="AB60" i="547"/>
  <c r="L60" i="547"/>
  <c r="M60" i="547" s="1"/>
  <c r="N60" i="547"/>
  <c r="O60" i="547" s="1"/>
  <c r="AA61" i="547"/>
  <c r="AC60" i="547"/>
  <c r="AA61" i="541"/>
  <c r="AB60" i="541"/>
  <c r="L60" i="541"/>
  <c r="M60" i="541" s="1"/>
  <c r="N60" i="541"/>
  <c r="O60" i="541" s="1"/>
  <c r="AC60" i="541"/>
  <c r="AA61" i="548"/>
  <c r="AB60" i="548"/>
  <c r="L60" i="548"/>
  <c r="M60" i="548" s="1"/>
  <c r="N60" i="548"/>
  <c r="O60" i="548" s="1"/>
  <c r="AC60" i="548"/>
  <c r="AB59" i="535"/>
  <c r="L59" i="535"/>
  <c r="M59" i="535" s="1"/>
  <c r="N59" i="535"/>
  <c r="O59" i="535" s="1"/>
  <c r="AA60" i="535"/>
  <c r="AC59" i="535"/>
  <c r="AB58" i="526"/>
  <c r="AA59" i="526"/>
  <c r="L58" i="526"/>
  <c r="M58" i="526" s="1"/>
  <c r="N58" i="526"/>
  <c r="O58" i="526" s="1"/>
  <c r="AC58" i="526"/>
  <c r="AB60" i="543"/>
  <c r="L60" i="543"/>
  <c r="M60" i="543" s="1"/>
  <c r="N60" i="543"/>
  <c r="O60" i="543" s="1"/>
  <c r="AA61" i="543"/>
  <c r="AC60" i="543"/>
  <c r="N59" i="540" l="1"/>
  <c r="O59" i="540" s="1"/>
  <c r="AB59" i="540"/>
  <c r="L59" i="540"/>
  <c r="M59" i="540" s="1"/>
  <c r="AA60" i="540"/>
  <c r="AC59" i="540"/>
  <c r="N62" i="545"/>
  <c r="O62" i="545" s="1"/>
  <c r="AB62" i="545"/>
  <c r="L62" i="545"/>
  <c r="M62" i="545" s="1"/>
  <c r="AA63" i="545"/>
  <c r="AC62" i="545"/>
  <c r="N59" i="524"/>
  <c r="O59" i="524" s="1"/>
  <c r="AB59" i="524"/>
  <c r="L59" i="524"/>
  <c r="M59" i="524" s="1"/>
  <c r="AA60" i="524"/>
  <c r="AC59" i="524"/>
  <c r="N60" i="550"/>
  <c r="O60" i="550" s="1"/>
  <c r="AA61" i="550"/>
  <c r="AB60" i="550"/>
  <c r="L60" i="550"/>
  <c r="M60" i="550" s="1"/>
  <c r="AC60" i="550"/>
  <c r="AB59" i="526"/>
  <c r="L59" i="526"/>
  <c r="M59" i="526" s="1"/>
  <c r="N59" i="526"/>
  <c r="O59" i="526" s="1"/>
  <c r="AA60" i="526"/>
  <c r="AC59" i="526"/>
  <c r="N61" i="541"/>
  <c r="O61" i="541" s="1"/>
  <c r="AB61" i="541"/>
  <c r="L61" i="541"/>
  <c r="M61" i="541" s="1"/>
  <c r="AA62" i="541"/>
  <c r="AC61" i="541"/>
  <c r="N60" i="533"/>
  <c r="O60" i="533" s="1"/>
  <c r="AB60" i="533"/>
  <c r="L60" i="533"/>
  <c r="M60" i="533" s="1"/>
  <c r="AA61" i="533"/>
  <c r="AC60" i="533"/>
  <c r="AB59" i="538"/>
  <c r="L59" i="538"/>
  <c r="M59" i="538" s="1"/>
  <c r="N59" i="538"/>
  <c r="O59" i="538" s="1"/>
  <c r="AA60" i="538"/>
  <c r="AC59" i="538"/>
  <c r="AB59" i="532"/>
  <c r="L59" i="532"/>
  <c r="M59" i="532" s="1"/>
  <c r="N59" i="532"/>
  <c r="O59" i="532" s="1"/>
  <c r="AA60" i="532"/>
  <c r="AC59" i="532"/>
  <c r="N62" i="525"/>
  <c r="O62" i="525" s="1"/>
  <c r="AA63" i="525"/>
  <c r="AB62" i="525"/>
  <c r="L62" i="525"/>
  <c r="M62" i="525" s="1"/>
  <c r="AC62" i="525"/>
  <c r="AB59" i="528"/>
  <c r="L59" i="528"/>
  <c r="M59" i="528" s="1"/>
  <c r="N59" i="528"/>
  <c r="O59" i="528" s="1"/>
  <c r="AA60" i="528"/>
  <c r="AC59" i="528"/>
  <c r="AA62" i="543"/>
  <c r="AB61" i="543"/>
  <c r="L61" i="543"/>
  <c r="M61" i="543" s="1"/>
  <c r="N61" i="543"/>
  <c r="O61" i="543" s="1"/>
  <c r="AC61" i="543"/>
  <c r="AB60" i="531"/>
  <c r="L60" i="531"/>
  <c r="M60" i="531" s="1"/>
  <c r="N60" i="531"/>
  <c r="O60" i="531" s="1"/>
  <c r="AA61" i="531"/>
  <c r="AC60" i="531"/>
  <c r="AB59" i="530"/>
  <c r="L59" i="530"/>
  <c r="M59" i="530" s="1"/>
  <c r="N59" i="530"/>
  <c r="O59" i="530" s="1"/>
  <c r="AA60" i="530"/>
  <c r="AC59" i="530"/>
  <c r="AB62" i="549"/>
  <c r="L62" i="549"/>
  <c r="M62" i="549" s="1"/>
  <c r="N62" i="549"/>
  <c r="O62" i="549" s="1"/>
  <c r="AA63" i="549"/>
  <c r="AC62" i="549"/>
  <c r="AA61" i="534"/>
  <c r="AB60" i="534"/>
  <c r="N60" i="534"/>
  <c r="O60" i="534" s="1"/>
  <c r="L60" i="534"/>
  <c r="M60" i="534" s="1"/>
  <c r="AC60" i="534"/>
  <c r="AA61" i="539"/>
  <c r="L60" i="539"/>
  <c r="M60" i="539" s="1"/>
  <c r="AB60" i="539"/>
  <c r="N60" i="539"/>
  <c r="O60" i="539" s="1"/>
  <c r="AC60" i="539"/>
  <c r="AB60" i="535"/>
  <c r="L60" i="535"/>
  <c r="M60" i="535" s="1"/>
  <c r="N60" i="535"/>
  <c r="O60" i="535" s="1"/>
  <c r="AA61" i="535"/>
  <c r="AC60" i="535"/>
  <c r="N61" i="548"/>
  <c r="O61" i="548" s="1"/>
  <c r="AB61" i="548"/>
  <c r="L61" i="548"/>
  <c r="M61" i="548" s="1"/>
  <c r="AA62" i="548"/>
  <c r="AC61" i="548"/>
  <c r="AB62" i="544"/>
  <c r="L62" i="544"/>
  <c r="M62" i="544" s="1"/>
  <c r="N62" i="544"/>
  <c r="O62" i="544" s="1"/>
  <c r="AA63" i="544"/>
  <c r="AC62" i="544"/>
  <c r="AB59" i="542"/>
  <c r="L59" i="542"/>
  <c r="M59" i="542" s="1"/>
  <c r="N59" i="542"/>
  <c r="O59" i="542" s="1"/>
  <c r="AA60" i="542"/>
  <c r="AC59" i="542"/>
  <c r="N61" i="547"/>
  <c r="O61" i="547" s="1"/>
  <c r="AB61" i="547"/>
  <c r="L61" i="547"/>
  <c r="M61" i="547" s="1"/>
  <c r="AA62" i="547"/>
  <c r="AC61" i="547"/>
  <c r="N60" i="536"/>
  <c r="O60" i="536" s="1"/>
  <c r="AA61" i="536"/>
  <c r="AB60" i="536"/>
  <c r="L60" i="536"/>
  <c r="M60" i="536" s="1"/>
  <c r="AC60" i="536"/>
  <c r="N59" i="537"/>
  <c r="O59" i="537" s="1"/>
  <c r="AB59" i="537"/>
  <c r="L59" i="537"/>
  <c r="M59" i="537" s="1"/>
  <c r="AA60" i="537"/>
  <c r="AC59" i="537"/>
  <c r="AB61" i="529"/>
  <c r="L61" i="529"/>
  <c r="M61" i="529" s="1"/>
  <c r="N61" i="529"/>
  <c r="O61" i="529" s="1"/>
  <c r="AA62" i="529"/>
  <c r="AC61" i="529"/>
  <c r="AB61" i="546"/>
  <c r="L61" i="546"/>
  <c r="M61" i="546" s="1"/>
  <c r="N61" i="546"/>
  <c r="O61" i="546" s="1"/>
  <c r="AA62" i="546"/>
  <c r="AC61" i="546"/>
  <c r="AB61" i="527"/>
  <c r="L61" i="527"/>
  <c r="M61" i="527" s="1"/>
  <c r="N61" i="527"/>
  <c r="O61" i="527" s="1"/>
  <c r="AA62" i="527"/>
  <c r="AC61" i="527"/>
  <c r="AB61" i="536" l="1"/>
  <c r="L61" i="536"/>
  <c r="M61" i="536" s="1"/>
  <c r="N61" i="536"/>
  <c r="O61" i="536" s="1"/>
  <c r="AA62" i="536"/>
  <c r="AC61" i="536"/>
  <c r="N60" i="542"/>
  <c r="O60" i="542" s="1"/>
  <c r="AB60" i="542"/>
  <c r="L60" i="542"/>
  <c r="M60" i="542" s="1"/>
  <c r="AA61" i="542"/>
  <c r="AC60" i="542"/>
  <c r="AB61" i="534"/>
  <c r="L61" i="534"/>
  <c r="M61" i="534" s="1"/>
  <c r="N61" i="534"/>
  <c r="O61" i="534" s="1"/>
  <c r="AA62" i="534"/>
  <c r="AC61" i="534"/>
  <c r="AA62" i="531"/>
  <c r="AB61" i="531"/>
  <c r="L61" i="531"/>
  <c r="M61" i="531" s="1"/>
  <c r="N61" i="531"/>
  <c r="O61" i="531" s="1"/>
  <c r="AC61" i="531"/>
  <c r="N62" i="543"/>
  <c r="O62" i="543" s="1"/>
  <c r="AA63" i="543"/>
  <c r="AB62" i="543"/>
  <c r="L62" i="543"/>
  <c r="M62" i="543" s="1"/>
  <c r="AC62" i="543"/>
  <c r="AA61" i="532"/>
  <c r="AB60" i="532"/>
  <c r="L60" i="532"/>
  <c r="M60" i="532" s="1"/>
  <c r="N60" i="532"/>
  <c r="O60" i="532" s="1"/>
  <c r="AC60" i="532"/>
  <c r="N60" i="537"/>
  <c r="O60" i="537" s="1"/>
  <c r="AA61" i="537"/>
  <c r="AB60" i="537"/>
  <c r="L60" i="537"/>
  <c r="M60" i="537" s="1"/>
  <c r="AC60" i="537"/>
  <c r="AB63" i="544"/>
  <c r="L63" i="544"/>
  <c r="M63" i="544" s="1"/>
  <c r="N63" i="544"/>
  <c r="O63" i="544" s="1"/>
  <c r="AA64" i="544"/>
  <c r="AC63" i="544"/>
  <c r="AA64" i="525"/>
  <c r="AB63" i="525"/>
  <c r="L63" i="525"/>
  <c r="M63" i="525" s="1"/>
  <c r="N63" i="525"/>
  <c r="O63" i="525" s="1"/>
  <c r="AC63" i="525"/>
  <c r="AA61" i="538"/>
  <c r="AB60" i="538"/>
  <c r="L60" i="538"/>
  <c r="M60" i="538" s="1"/>
  <c r="N60" i="538"/>
  <c r="O60" i="538" s="1"/>
  <c r="AC60" i="538"/>
  <c r="N60" i="540"/>
  <c r="O60" i="540" s="1"/>
  <c r="AA61" i="540"/>
  <c r="AB60" i="540"/>
  <c r="L60" i="540"/>
  <c r="M60" i="540" s="1"/>
  <c r="AC60" i="540"/>
  <c r="N62" i="527"/>
  <c r="O62" i="527" s="1"/>
  <c r="AA63" i="527"/>
  <c r="L62" i="527"/>
  <c r="M62" i="527" s="1"/>
  <c r="AB62" i="527"/>
  <c r="AC62" i="527"/>
  <c r="N62" i="548"/>
  <c r="O62" i="548" s="1"/>
  <c r="AA63" i="548"/>
  <c r="AB62" i="548"/>
  <c r="L62" i="548"/>
  <c r="M62" i="548" s="1"/>
  <c r="AC62" i="548"/>
  <c r="N63" i="549"/>
  <c r="O63" i="549" s="1"/>
  <c r="AB63" i="549"/>
  <c r="L63" i="549"/>
  <c r="M63" i="549" s="1"/>
  <c r="AA64" i="549"/>
  <c r="AC63" i="549"/>
  <c r="N60" i="528"/>
  <c r="O60" i="528" s="1"/>
  <c r="AA61" i="528"/>
  <c r="AB60" i="528"/>
  <c r="L60" i="528"/>
  <c r="M60" i="528" s="1"/>
  <c r="AC60" i="528"/>
  <c r="AA62" i="533"/>
  <c r="AB61" i="533"/>
  <c r="L61" i="533"/>
  <c r="M61" i="533" s="1"/>
  <c r="N61" i="533"/>
  <c r="O61" i="533" s="1"/>
  <c r="AC61" i="533"/>
  <c r="AA61" i="524"/>
  <c r="AB60" i="524"/>
  <c r="L60" i="524"/>
  <c r="M60" i="524" s="1"/>
  <c r="N60" i="524"/>
  <c r="O60" i="524" s="1"/>
  <c r="AC60" i="524"/>
  <c r="N62" i="529"/>
  <c r="O62" i="529" s="1"/>
  <c r="AA63" i="529"/>
  <c r="L62" i="529"/>
  <c r="M62" i="529" s="1"/>
  <c r="AB62" i="529"/>
  <c r="AC62" i="529"/>
  <c r="AB60" i="526"/>
  <c r="N60" i="526"/>
  <c r="O60" i="526" s="1"/>
  <c r="AA61" i="526"/>
  <c r="L60" i="526"/>
  <c r="M60" i="526" s="1"/>
  <c r="AC60" i="526"/>
  <c r="N62" i="546"/>
  <c r="O62" i="546" s="1"/>
  <c r="AB62" i="546"/>
  <c r="L62" i="546"/>
  <c r="M62" i="546" s="1"/>
  <c r="AA63" i="546"/>
  <c r="AC62" i="546"/>
  <c r="N62" i="547"/>
  <c r="O62" i="547" s="1"/>
  <c r="AB62" i="547"/>
  <c r="L62" i="547"/>
  <c r="M62" i="547" s="1"/>
  <c r="AA63" i="547"/>
  <c r="AC62" i="547"/>
  <c r="N61" i="535"/>
  <c r="O61" i="535" s="1"/>
  <c r="AA62" i="535"/>
  <c r="AB61" i="535"/>
  <c r="L61" i="535"/>
  <c r="M61" i="535" s="1"/>
  <c r="AC61" i="535"/>
  <c r="N61" i="539"/>
  <c r="O61" i="539" s="1"/>
  <c r="AB61" i="539"/>
  <c r="L61" i="539"/>
  <c r="M61" i="539" s="1"/>
  <c r="AA62" i="539"/>
  <c r="AC61" i="539"/>
  <c r="N60" i="530"/>
  <c r="O60" i="530" s="1"/>
  <c r="AA61" i="530"/>
  <c r="L60" i="530"/>
  <c r="M60" i="530" s="1"/>
  <c r="AB60" i="530"/>
  <c r="AC60" i="530"/>
  <c r="N62" i="541"/>
  <c r="O62" i="541" s="1"/>
  <c r="AA63" i="541"/>
  <c r="AB62" i="541"/>
  <c r="L62" i="541"/>
  <c r="M62" i="541" s="1"/>
  <c r="AC62" i="541"/>
  <c r="AB61" i="550"/>
  <c r="L61" i="550"/>
  <c r="M61" i="550" s="1"/>
  <c r="N61" i="550"/>
  <c r="O61" i="550" s="1"/>
  <c r="AA62" i="550"/>
  <c r="AC61" i="550"/>
  <c r="AB63" i="545"/>
  <c r="L63" i="545"/>
  <c r="M63" i="545" s="1"/>
  <c r="N63" i="545"/>
  <c r="O63" i="545" s="1"/>
  <c r="AA64" i="545"/>
  <c r="AC63" i="545"/>
  <c r="AB63" i="547" l="1"/>
  <c r="L63" i="547"/>
  <c r="M63" i="547" s="1"/>
  <c r="N63" i="547"/>
  <c r="O63" i="547" s="1"/>
  <c r="AA64" i="547"/>
  <c r="AC63" i="547"/>
  <c r="AB61" i="540"/>
  <c r="L61" i="540"/>
  <c r="M61" i="540" s="1"/>
  <c r="N61" i="540"/>
  <c r="O61" i="540" s="1"/>
  <c r="AA62" i="540"/>
  <c r="AC61" i="540"/>
  <c r="N62" i="535"/>
  <c r="O62" i="535" s="1"/>
  <c r="AA63" i="535"/>
  <c r="AB62" i="535"/>
  <c r="L62" i="535"/>
  <c r="M62" i="535" s="1"/>
  <c r="AC62" i="535"/>
  <c r="N63" i="529"/>
  <c r="O63" i="529" s="1"/>
  <c r="AB63" i="529"/>
  <c r="L63" i="529"/>
  <c r="M63" i="529" s="1"/>
  <c r="AA64" i="529"/>
  <c r="AC63" i="529"/>
  <c r="AB64" i="544"/>
  <c r="N64" i="544"/>
  <c r="O64" i="544" s="1"/>
  <c r="L64" i="544"/>
  <c r="M64" i="544" s="1"/>
  <c r="AA65" i="544"/>
  <c r="AC64" i="544"/>
  <c r="AA63" i="533"/>
  <c r="AB62" i="533"/>
  <c r="L62" i="533"/>
  <c r="M62" i="533" s="1"/>
  <c r="N62" i="533"/>
  <c r="O62" i="533" s="1"/>
  <c r="AC62" i="533"/>
  <c r="N61" i="528"/>
  <c r="O61" i="528" s="1"/>
  <c r="AB61" i="528"/>
  <c r="L61" i="528"/>
  <c r="M61" i="528" s="1"/>
  <c r="AA62" i="528"/>
  <c r="AC61" i="528"/>
  <c r="AB61" i="537"/>
  <c r="L61" i="537"/>
  <c r="M61" i="537" s="1"/>
  <c r="N61" i="537"/>
  <c r="O61" i="537" s="1"/>
  <c r="AA62" i="537"/>
  <c r="AC61" i="537"/>
  <c r="AA65" i="545"/>
  <c r="AB64" i="545"/>
  <c r="L64" i="545"/>
  <c r="M64" i="545" s="1"/>
  <c r="N64" i="545"/>
  <c r="O64" i="545" s="1"/>
  <c r="AC64" i="545"/>
  <c r="AB63" i="541"/>
  <c r="L63" i="541"/>
  <c r="M63" i="541" s="1"/>
  <c r="N63" i="541"/>
  <c r="O63" i="541" s="1"/>
  <c r="AA64" i="541"/>
  <c r="AC63" i="541"/>
  <c r="AA63" i="539"/>
  <c r="L62" i="539"/>
  <c r="M62" i="539" s="1"/>
  <c r="AB62" i="539"/>
  <c r="N62" i="539"/>
  <c r="O62" i="539" s="1"/>
  <c r="AC62" i="539"/>
  <c r="AB63" i="548"/>
  <c r="L63" i="548"/>
  <c r="M63" i="548" s="1"/>
  <c r="N63" i="548"/>
  <c r="O63" i="548" s="1"/>
  <c r="AA64" i="548"/>
  <c r="AC63" i="548"/>
  <c r="N61" i="538"/>
  <c r="O61" i="538" s="1"/>
  <c r="AB61" i="538"/>
  <c r="L61" i="538"/>
  <c r="M61" i="538" s="1"/>
  <c r="AA62" i="538"/>
  <c r="AC61" i="538"/>
  <c r="N61" i="532"/>
  <c r="O61" i="532" s="1"/>
  <c r="AB61" i="532"/>
  <c r="L61" i="532"/>
  <c r="M61" i="532" s="1"/>
  <c r="AA62" i="532"/>
  <c r="AC61" i="532"/>
  <c r="N63" i="543"/>
  <c r="O63" i="543" s="1"/>
  <c r="AB63" i="543"/>
  <c r="L63" i="543"/>
  <c r="M63" i="543" s="1"/>
  <c r="AA64" i="543"/>
  <c r="AC63" i="543"/>
  <c r="AA63" i="534"/>
  <c r="AB62" i="534"/>
  <c r="L62" i="534"/>
  <c r="M62" i="534" s="1"/>
  <c r="N62" i="534"/>
  <c r="O62" i="534" s="1"/>
  <c r="AC62" i="534"/>
  <c r="N62" i="531"/>
  <c r="O62" i="531" s="1"/>
  <c r="AA63" i="531"/>
  <c r="L62" i="531"/>
  <c r="M62" i="531" s="1"/>
  <c r="AB62" i="531"/>
  <c r="AC62" i="531"/>
  <c r="AA63" i="536"/>
  <c r="AB62" i="536"/>
  <c r="L62" i="536"/>
  <c r="M62" i="536" s="1"/>
  <c r="N62" i="536"/>
  <c r="O62" i="536" s="1"/>
  <c r="AC62" i="536"/>
  <c r="N63" i="546"/>
  <c r="O63" i="546" s="1"/>
  <c r="AB63" i="546"/>
  <c r="L63" i="546"/>
  <c r="M63" i="546" s="1"/>
  <c r="AA64" i="546"/>
  <c r="AC63" i="546"/>
  <c r="AA63" i="550"/>
  <c r="L62" i="550"/>
  <c r="M62" i="550" s="1"/>
  <c r="AB62" i="550"/>
  <c r="N62" i="550"/>
  <c r="O62" i="550" s="1"/>
  <c r="AC62" i="550"/>
  <c r="N61" i="530"/>
  <c r="O61" i="530" s="1"/>
  <c r="AB61" i="530"/>
  <c r="L61" i="530"/>
  <c r="M61" i="530" s="1"/>
  <c r="AA62" i="530"/>
  <c r="AC61" i="530"/>
  <c r="N61" i="526"/>
  <c r="O61" i="526" s="1"/>
  <c r="AB61" i="526"/>
  <c r="L61" i="526"/>
  <c r="M61" i="526" s="1"/>
  <c r="AA62" i="526"/>
  <c r="AC61" i="526"/>
  <c r="AA62" i="524"/>
  <c r="AB61" i="524"/>
  <c r="L61" i="524"/>
  <c r="M61" i="524" s="1"/>
  <c r="N61" i="524"/>
  <c r="O61" i="524" s="1"/>
  <c r="AC61" i="524"/>
  <c r="N64" i="549"/>
  <c r="O64" i="549" s="1"/>
  <c r="AA65" i="549"/>
  <c r="AB64" i="549"/>
  <c r="L64" i="549"/>
  <c r="M64" i="549" s="1"/>
  <c r="AC64" i="549"/>
  <c r="N63" i="527"/>
  <c r="O63" i="527" s="1"/>
  <c r="AB63" i="527"/>
  <c r="L63" i="527"/>
  <c r="M63" i="527" s="1"/>
  <c r="AA64" i="527"/>
  <c r="AC63" i="527"/>
  <c r="N64" i="525"/>
  <c r="O64" i="525" s="1"/>
  <c r="AB64" i="525"/>
  <c r="L64" i="525"/>
  <c r="M64" i="525" s="1"/>
  <c r="AA65" i="525"/>
  <c r="AC64" i="525"/>
  <c r="N61" i="542"/>
  <c r="O61" i="542" s="1"/>
  <c r="AA62" i="542"/>
  <c r="AB61" i="542"/>
  <c r="L61" i="542"/>
  <c r="M61" i="542" s="1"/>
  <c r="AC61" i="542"/>
  <c r="AA63" i="542" l="1"/>
  <c r="AB62" i="542"/>
  <c r="L62" i="542"/>
  <c r="M62" i="542" s="1"/>
  <c r="N62" i="542"/>
  <c r="O62" i="542" s="1"/>
  <c r="AC62" i="542"/>
  <c r="AA65" i="527"/>
  <c r="AB64" i="527"/>
  <c r="L64" i="527"/>
  <c r="M64" i="527" s="1"/>
  <c r="N64" i="527"/>
  <c r="O64" i="527" s="1"/>
  <c r="AC64" i="527"/>
  <c r="AA63" i="530"/>
  <c r="AB62" i="530"/>
  <c r="L62" i="530"/>
  <c r="M62" i="530" s="1"/>
  <c r="N62" i="530"/>
  <c r="O62" i="530" s="1"/>
  <c r="AC62" i="530"/>
  <c r="N63" i="534"/>
  <c r="O63" i="534" s="1"/>
  <c r="AB63" i="534"/>
  <c r="L63" i="534"/>
  <c r="M63" i="534" s="1"/>
  <c r="AA64" i="534"/>
  <c r="AC63" i="534"/>
  <c r="AB65" i="544"/>
  <c r="L65" i="544"/>
  <c r="M65" i="544" s="1"/>
  <c r="N65" i="544"/>
  <c r="O65" i="544" s="1"/>
  <c r="AA66" i="544"/>
  <c r="AC65" i="544"/>
  <c r="AB63" i="535"/>
  <c r="L63" i="535"/>
  <c r="M63" i="535" s="1"/>
  <c r="N63" i="535"/>
  <c r="O63" i="535" s="1"/>
  <c r="AA64" i="535"/>
  <c r="AC63" i="535"/>
  <c r="AB64" i="547"/>
  <c r="L64" i="547"/>
  <c r="M64" i="547" s="1"/>
  <c r="N64" i="547"/>
  <c r="O64" i="547" s="1"/>
  <c r="AA65" i="547"/>
  <c r="AC64" i="547"/>
  <c r="N62" i="524"/>
  <c r="O62" i="524" s="1"/>
  <c r="AB62" i="524"/>
  <c r="L62" i="524"/>
  <c r="M62" i="524" s="1"/>
  <c r="AA63" i="524"/>
  <c r="AC62" i="524"/>
  <c r="AB64" i="548"/>
  <c r="L64" i="548"/>
  <c r="M64" i="548" s="1"/>
  <c r="N64" i="548"/>
  <c r="O64" i="548" s="1"/>
  <c r="AA65" i="548"/>
  <c r="AC64" i="548"/>
  <c r="AB63" i="539"/>
  <c r="L63" i="539"/>
  <c r="M63" i="539" s="1"/>
  <c r="N63" i="539"/>
  <c r="O63" i="539" s="1"/>
  <c r="AA64" i="539"/>
  <c r="AC63" i="539"/>
  <c r="AA63" i="537"/>
  <c r="AB62" i="537"/>
  <c r="L62" i="537"/>
  <c r="M62" i="537" s="1"/>
  <c r="N62" i="537"/>
  <c r="O62" i="537" s="1"/>
  <c r="AC62" i="537"/>
  <c r="AA65" i="529"/>
  <c r="AB64" i="529"/>
  <c r="L64" i="529"/>
  <c r="M64" i="529" s="1"/>
  <c r="N64" i="529"/>
  <c r="O64" i="529" s="1"/>
  <c r="AC64" i="529"/>
  <c r="N65" i="525"/>
  <c r="O65" i="525" s="1"/>
  <c r="AB65" i="525"/>
  <c r="L65" i="525"/>
  <c r="M65" i="525" s="1"/>
  <c r="AA66" i="525"/>
  <c r="AC65" i="525"/>
  <c r="N63" i="550"/>
  <c r="O63" i="550" s="1"/>
  <c r="AA64" i="550"/>
  <c r="L63" i="550"/>
  <c r="M63" i="550" s="1"/>
  <c r="AB63" i="550"/>
  <c r="AC63" i="550"/>
  <c r="N62" i="538"/>
  <c r="O62" i="538" s="1"/>
  <c r="AA63" i="538"/>
  <c r="AB62" i="538"/>
  <c r="L62" i="538"/>
  <c r="M62" i="538" s="1"/>
  <c r="AC62" i="538"/>
  <c r="AB64" i="546"/>
  <c r="L64" i="546"/>
  <c r="M64" i="546" s="1"/>
  <c r="N64" i="546"/>
  <c r="O64" i="546" s="1"/>
  <c r="AA65" i="546"/>
  <c r="AC64" i="546"/>
  <c r="N63" i="536"/>
  <c r="O63" i="536" s="1"/>
  <c r="AA64" i="536"/>
  <c r="AB63" i="536"/>
  <c r="L63" i="536"/>
  <c r="M63" i="536" s="1"/>
  <c r="AC63" i="536"/>
  <c r="N63" i="531"/>
  <c r="O63" i="531" s="1"/>
  <c r="L63" i="531"/>
  <c r="M63" i="531" s="1"/>
  <c r="AB63" i="531"/>
  <c r="AA64" i="531"/>
  <c r="AC63" i="531"/>
  <c r="AA65" i="543"/>
  <c r="AB64" i="543"/>
  <c r="L64" i="543"/>
  <c r="M64" i="543" s="1"/>
  <c r="N64" i="543"/>
  <c r="O64" i="543" s="1"/>
  <c r="AC64" i="543"/>
  <c r="AA63" i="528"/>
  <c r="AB62" i="528"/>
  <c r="L62" i="528"/>
  <c r="M62" i="528" s="1"/>
  <c r="N62" i="528"/>
  <c r="O62" i="528" s="1"/>
  <c r="AC62" i="528"/>
  <c r="N63" i="533"/>
  <c r="O63" i="533" s="1"/>
  <c r="AB63" i="533"/>
  <c r="L63" i="533"/>
  <c r="M63" i="533" s="1"/>
  <c r="AA64" i="533"/>
  <c r="AC63" i="533"/>
  <c r="AA66" i="549"/>
  <c r="AB65" i="549"/>
  <c r="L65" i="549"/>
  <c r="M65" i="549" s="1"/>
  <c r="N65" i="549"/>
  <c r="O65" i="549" s="1"/>
  <c r="AC65" i="549"/>
  <c r="AB62" i="526"/>
  <c r="N62" i="526"/>
  <c r="O62" i="526" s="1"/>
  <c r="L62" i="526"/>
  <c r="M62" i="526" s="1"/>
  <c r="AA63" i="526"/>
  <c r="AC62" i="526"/>
  <c r="N62" i="532"/>
  <c r="O62" i="532" s="1"/>
  <c r="AB62" i="532"/>
  <c r="L62" i="532"/>
  <c r="M62" i="532" s="1"/>
  <c r="AA63" i="532"/>
  <c r="AC62" i="532"/>
  <c r="AA65" i="541"/>
  <c r="AB64" i="541"/>
  <c r="L64" i="541"/>
  <c r="M64" i="541" s="1"/>
  <c r="N64" i="541"/>
  <c r="O64" i="541" s="1"/>
  <c r="AC64" i="541"/>
  <c r="N65" i="545"/>
  <c r="O65" i="545" s="1"/>
  <c r="AA66" i="545"/>
  <c r="AB65" i="545"/>
  <c r="L65" i="545"/>
  <c r="M65" i="545" s="1"/>
  <c r="AC65" i="545"/>
  <c r="AA63" i="540"/>
  <c r="AB62" i="540"/>
  <c r="L62" i="540"/>
  <c r="M62" i="540" s="1"/>
  <c r="N62" i="540"/>
  <c r="O62" i="540" s="1"/>
  <c r="AC62" i="540"/>
  <c r="AB63" i="528" l="1"/>
  <c r="L63" i="528"/>
  <c r="M63" i="528" s="1"/>
  <c r="N63" i="528"/>
  <c r="O63" i="528" s="1"/>
  <c r="AA64" i="528"/>
  <c r="AC63" i="528"/>
  <c r="AB63" i="538"/>
  <c r="L63" i="538"/>
  <c r="M63" i="538" s="1"/>
  <c r="N63" i="538"/>
  <c r="O63" i="538" s="1"/>
  <c r="AA64" i="538"/>
  <c r="AC63" i="538"/>
  <c r="N66" i="525"/>
  <c r="O66" i="525" s="1"/>
  <c r="AA67" i="525"/>
  <c r="AB66" i="525"/>
  <c r="L66" i="525"/>
  <c r="M66" i="525" s="1"/>
  <c r="AC66" i="525"/>
  <c r="AA66" i="543"/>
  <c r="AB65" i="543"/>
  <c r="L65" i="543"/>
  <c r="M65" i="543" s="1"/>
  <c r="N65" i="543"/>
  <c r="O65" i="543" s="1"/>
  <c r="AC65" i="543"/>
  <c r="AA66" i="546"/>
  <c r="AB65" i="546"/>
  <c r="L65" i="546"/>
  <c r="M65" i="546" s="1"/>
  <c r="N65" i="546"/>
  <c r="O65" i="546" s="1"/>
  <c r="AC65" i="546"/>
  <c r="N64" i="550"/>
  <c r="O64" i="550" s="1"/>
  <c r="AB64" i="550"/>
  <c r="L64" i="550"/>
  <c r="M64" i="550" s="1"/>
  <c r="AA65" i="550"/>
  <c r="AC64" i="550"/>
  <c r="N63" i="537"/>
  <c r="O63" i="537" s="1"/>
  <c r="AB63" i="537"/>
  <c r="L63" i="537"/>
  <c r="M63" i="537" s="1"/>
  <c r="AA64" i="537"/>
  <c r="AC63" i="537"/>
  <c r="N63" i="524"/>
  <c r="O63" i="524" s="1"/>
  <c r="AB63" i="524"/>
  <c r="L63" i="524"/>
  <c r="M63" i="524" s="1"/>
  <c r="AA64" i="524"/>
  <c r="AC63" i="524"/>
  <c r="N64" i="534"/>
  <c r="O64" i="534" s="1"/>
  <c r="AA65" i="534"/>
  <c r="AB64" i="534"/>
  <c r="L64" i="534"/>
  <c r="M64" i="534" s="1"/>
  <c r="AC64" i="534"/>
  <c r="AB63" i="530"/>
  <c r="L63" i="530"/>
  <c r="M63" i="530" s="1"/>
  <c r="N63" i="530"/>
  <c r="O63" i="530" s="1"/>
  <c r="AA64" i="530"/>
  <c r="AC63" i="530"/>
  <c r="N64" i="533"/>
  <c r="O64" i="533" s="1"/>
  <c r="AB64" i="533"/>
  <c r="L64" i="533"/>
  <c r="M64" i="533" s="1"/>
  <c r="AA65" i="533"/>
  <c r="AC64" i="533"/>
  <c r="AB65" i="529"/>
  <c r="L65" i="529"/>
  <c r="M65" i="529" s="1"/>
  <c r="N65" i="529"/>
  <c r="O65" i="529" s="1"/>
  <c r="AA66" i="529"/>
  <c r="AC65" i="529"/>
  <c r="AB66" i="544"/>
  <c r="L66" i="544"/>
  <c r="M66" i="544" s="1"/>
  <c r="N66" i="544"/>
  <c r="O66" i="544" s="1"/>
  <c r="AA67" i="544"/>
  <c r="AC66" i="544"/>
  <c r="N63" i="540"/>
  <c r="O63" i="540" s="1"/>
  <c r="AB63" i="540"/>
  <c r="L63" i="540"/>
  <c r="M63" i="540" s="1"/>
  <c r="AA64" i="540"/>
  <c r="AC63" i="540"/>
  <c r="N66" i="545"/>
  <c r="O66" i="545" s="1"/>
  <c r="AB66" i="545"/>
  <c r="L66" i="545"/>
  <c r="M66" i="545" s="1"/>
  <c r="AA67" i="545"/>
  <c r="AC66" i="545"/>
  <c r="AB63" i="532"/>
  <c r="L63" i="532"/>
  <c r="M63" i="532" s="1"/>
  <c r="N63" i="532"/>
  <c r="O63" i="532" s="1"/>
  <c r="AA64" i="532"/>
  <c r="AC63" i="532"/>
  <c r="AB63" i="526"/>
  <c r="L63" i="526"/>
  <c r="M63" i="526" s="1"/>
  <c r="N63" i="526"/>
  <c r="O63" i="526" s="1"/>
  <c r="AA64" i="526"/>
  <c r="AC63" i="526"/>
  <c r="AB66" i="549"/>
  <c r="L66" i="549"/>
  <c r="M66" i="549" s="1"/>
  <c r="N66" i="549"/>
  <c r="O66" i="549" s="1"/>
  <c r="AA67" i="549"/>
  <c r="AC66" i="549"/>
  <c r="N64" i="536"/>
  <c r="O64" i="536" s="1"/>
  <c r="AA65" i="536"/>
  <c r="AB64" i="536"/>
  <c r="L64" i="536"/>
  <c r="M64" i="536" s="1"/>
  <c r="AC64" i="536"/>
  <c r="N65" i="547"/>
  <c r="O65" i="547" s="1"/>
  <c r="AB65" i="547"/>
  <c r="L65" i="547"/>
  <c r="M65" i="547" s="1"/>
  <c r="AA66" i="547"/>
  <c r="AC65" i="547"/>
  <c r="AB65" i="527"/>
  <c r="L65" i="527"/>
  <c r="M65" i="527" s="1"/>
  <c r="N65" i="527"/>
  <c r="O65" i="527" s="1"/>
  <c r="AA66" i="527"/>
  <c r="AC65" i="527"/>
  <c r="N65" i="548"/>
  <c r="O65" i="548" s="1"/>
  <c r="AB65" i="548"/>
  <c r="L65" i="548"/>
  <c r="M65" i="548" s="1"/>
  <c r="AA66" i="548"/>
  <c r="AC65" i="548"/>
  <c r="N65" i="541"/>
  <c r="O65" i="541" s="1"/>
  <c r="AB65" i="541"/>
  <c r="L65" i="541"/>
  <c r="M65" i="541" s="1"/>
  <c r="AA66" i="541"/>
  <c r="AC65" i="541"/>
  <c r="AB64" i="531"/>
  <c r="L64" i="531"/>
  <c r="M64" i="531" s="1"/>
  <c r="N64" i="531"/>
  <c r="O64" i="531" s="1"/>
  <c r="AA65" i="531"/>
  <c r="AC64" i="531"/>
  <c r="AA65" i="539"/>
  <c r="L64" i="539"/>
  <c r="M64" i="539" s="1"/>
  <c r="AB64" i="539"/>
  <c r="N64" i="539"/>
  <c r="O64" i="539" s="1"/>
  <c r="AC64" i="539"/>
  <c r="AA65" i="535"/>
  <c r="AB64" i="535"/>
  <c r="L64" i="535"/>
  <c r="M64" i="535" s="1"/>
  <c r="N64" i="535"/>
  <c r="O64" i="535" s="1"/>
  <c r="AC64" i="535"/>
  <c r="AB63" i="542"/>
  <c r="L63" i="542"/>
  <c r="M63" i="542" s="1"/>
  <c r="N63" i="542"/>
  <c r="O63" i="542" s="1"/>
  <c r="AA64" i="542"/>
  <c r="AC63" i="542"/>
  <c r="N66" i="543" l="1"/>
  <c r="O66" i="543" s="1"/>
  <c r="AA67" i="543"/>
  <c r="AB66" i="543"/>
  <c r="L66" i="543"/>
  <c r="M66" i="543" s="1"/>
  <c r="AC66" i="543"/>
  <c r="AA68" i="525"/>
  <c r="AB67" i="525"/>
  <c r="L67" i="525"/>
  <c r="M67" i="525" s="1"/>
  <c r="N67" i="525"/>
  <c r="O67" i="525" s="1"/>
  <c r="AC67" i="525"/>
  <c r="N64" i="528"/>
  <c r="O64" i="528" s="1"/>
  <c r="AB64" i="528"/>
  <c r="L64" i="528"/>
  <c r="M64" i="528" s="1"/>
  <c r="AA65" i="528"/>
  <c r="AC64" i="528"/>
  <c r="AA66" i="531"/>
  <c r="AB65" i="531"/>
  <c r="L65" i="531"/>
  <c r="M65" i="531" s="1"/>
  <c r="N65" i="531"/>
  <c r="O65" i="531" s="1"/>
  <c r="AC65" i="531"/>
  <c r="N66" i="547"/>
  <c r="O66" i="547" s="1"/>
  <c r="AB66" i="547"/>
  <c r="L66" i="547"/>
  <c r="M66" i="547" s="1"/>
  <c r="AA67" i="547"/>
  <c r="AC66" i="547"/>
  <c r="AA65" i="532"/>
  <c r="AB64" i="532"/>
  <c r="L64" i="532"/>
  <c r="M64" i="532" s="1"/>
  <c r="N64" i="532"/>
  <c r="O64" i="532" s="1"/>
  <c r="AC64" i="532"/>
  <c r="N66" i="529"/>
  <c r="O66" i="529" s="1"/>
  <c r="AB66" i="529"/>
  <c r="L66" i="529"/>
  <c r="M66" i="529" s="1"/>
  <c r="AA67" i="529"/>
  <c r="AC66" i="529"/>
  <c r="AA65" i="524"/>
  <c r="AB64" i="524"/>
  <c r="L64" i="524"/>
  <c r="M64" i="524" s="1"/>
  <c r="N64" i="524"/>
  <c r="O64" i="524" s="1"/>
  <c r="AC64" i="524"/>
  <c r="N66" i="527"/>
  <c r="O66" i="527" s="1"/>
  <c r="AB66" i="527"/>
  <c r="L66" i="527"/>
  <c r="M66" i="527" s="1"/>
  <c r="AA67" i="527"/>
  <c r="AC66" i="527"/>
  <c r="AB65" i="536"/>
  <c r="L65" i="536"/>
  <c r="M65" i="536" s="1"/>
  <c r="N65" i="536"/>
  <c r="O65" i="536" s="1"/>
  <c r="AA66" i="536"/>
  <c r="AC65" i="536"/>
  <c r="L64" i="526"/>
  <c r="M64" i="526" s="1"/>
  <c r="AB64" i="526"/>
  <c r="AA65" i="526"/>
  <c r="N64" i="526"/>
  <c r="O64" i="526" s="1"/>
  <c r="AC64" i="526"/>
  <c r="N67" i="544"/>
  <c r="O67" i="544" s="1"/>
  <c r="AB67" i="544"/>
  <c r="L67" i="544"/>
  <c r="M67" i="544" s="1"/>
  <c r="AA68" i="544"/>
  <c r="AC67" i="544"/>
  <c r="N64" i="542"/>
  <c r="O64" i="542" s="1"/>
  <c r="AB64" i="542"/>
  <c r="L64" i="542"/>
  <c r="M64" i="542" s="1"/>
  <c r="AA65" i="542"/>
  <c r="AC64" i="542"/>
  <c r="N65" i="535"/>
  <c r="O65" i="535" s="1"/>
  <c r="AA66" i="535"/>
  <c r="AB65" i="535"/>
  <c r="L65" i="535"/>
  <c r="M65" i="535" s="1"/>
  <c r="AC65" i="535"/>
  <c r="N66" i="541"/>
  <c r="O66" i="541" s="1"/>
  <c r="AA67" i="541"/>
  <c r="AB66" i="541"/>
  <c r="L66" i="541"/>
  <c r="M66" i="541" s="1"/>
  <c r="AC66" i="541"/>
  <c r="AB67" i="545"/>
  <c r="L67" i="545"/>
  <c r="M67" i="545" s="1"/>
  <c r="N67" i="545"/>
  <c r="O67" i="545" s="1"/>
  <c r="AA68" i="545"/>
  <c r="AC67" i="545"/>
  <c r="AB65" i="533"/>
  <c r="L65" i="533"/>
  <c r="M65" i="533" s="1"/>
  <c r="N65" i="533"/>
  <c r="O65" i="533" s="1"/>
  <c r="AA66" i="533"/>
  <c r="AC65" i="533"/>
  <c r="AB65" i="534"/>
  <c r="L65" i="534"/>
  <c r="M65" i="534" s="1"/>
  <c r="N65" i="534"/>
  <c r="O65" i="534" s="1"/>
  <c r="AA66" i="534"/>
  <c r="AC65" i="534"/>
  <c r="N64" i="537"/>
  <c r="O64" i="537" s="1"/>
  <c r="AA65" i="537"/>
  <c r="AB64" i="537"/>
  <c r="L64" i="537"/>
  <c r="M64" i="537" s="1"/>
  <c r="AC64" i="537"/>
  <c r="N65" i="539"/>
  <c r="O65" i="539" s="1"/>
  <c r="AB65" i="539"/>
  <c r="L65" i="539"/>
  <c r="M65" i="539" s="1"/>
  <c r="AA66" i="539"/>
  <c r="AC65" i="539"/>
  <c r="N66" i="548"/>
  <c r="O66" i="548" s="1"/>
  <c r="AA67" i="548"/>
  <c r="AB66" i="548"/>
  <c r="L66" i="548"/>
  <c r="M66" i="548" s="1"/>
  <c r="AC66" i="548"/>
  <c r="AA68" i="549"/>
  <c r="AB67" i="549"/>
  <c r="L67" i="549"/>
  <c r="M67" i="549" s="1"/>
  <c r="N67" i="549"/>
  <c r="O67" i="549" s="1"/>
  <c r="AC67" i="549"/>
  <c r="N64" i="540"/>
  <c r="O64" i="540" s="1"/>
  <c r="AA65" i="540"/>
  <c r="AB64" i="540"/>
  <c r="L64" i="540"/>
  <c r="M64" i="540" s="1"/>
  <c r="AC64" i="540"/>
  <c r="N64" i="530"/>
  <c r="O64" i="530" s="1"/>
  <c r="AB64" i="530"/>
  <c r="L64" i="530"/>
  <c r="M64" i="530" s="1"/>
  <c r="AA65" i="530"/>
  <c r="AC64" i="530"/>
  <c r="AB65" i="550"/>
  <c r="L65" i="550"/>
  <c r="M65" i="550" s="1"/>
  <c r="N65" i="550"/>
  <c r="O65" i="550" s="1"/>
  <c r="AA66" i="550"/>
  <c r="AC65" i="550"/>
  <c r="N66" i="546"/>
  <c r="O66" i="546" s="1"/>
  <c r="AB66" i="546"/>
  <c r="L66" i="546"/>
  <c r="M66" i="546" s="1"/>
  <c r="AA67" i="546"/>
  <c r="AC66" i="546"/>
  <c r="AA65" i="538"/>
  <c r="AB64" i="538"/>
  <c r="L64" i="538"/>
  <c r="M64" i="538" s="1"/>
  <c r="N64" i="538"/>
  <c r="O64" i="538" s="1"/>
  <c r="AC64" i="538"/>
  <c r="AB66" i="550" l="1"/>
  <c r="L66" i="550"/>
  <c r="M66" i="550" s="1"/>
  <c r="N66" i="550"/>
  <c r="O66" i="550" s="1"/>
  <c r="AA67" i="550"/>
  <c r="AC66" i="550"/>
  <c r="AB65" i="540"/>
  <c r="L65" i="540"/>
  <c r="M65" i="540" s="1"/>
  <c r="N65" i="540"/>
  <c r="O65" i="540" s="1"/>
  <c r="AA66" i="540"/>
  <c r="AC65" i="540"/>
  <c r="N66" i="531"/>
  <c r="O66" i="531" s="1"/>
  <c r="AA67" i="531"/>
  <c r="L66" i="531"/>
  <c r="M66" i="531" s="1"/>
  <c r="AB66" i="531"/>
  <c r="AC66" i="531"/>
  <c r="N65" i="530"/>
  <c r="O65" i="530" s="1"/>
  <c r="AB65" i="530"/>
  <c r="L65" i="530"/>
  <c r="M65" i="530" s="1"/>
  <c r="AA66" i="530"/>
  <c r="AC65" i="530"/>
  <c r="AA69" i="545"/>
  <c r="AB68" i="545"/>
  <c r="L68" i="545"/>
  <c r="M68" i="545" s="1"/>
  <c r="N68" i="545"/>
  <c r="O68" i="545" s="1"/>
  <c r="AC68" i="545"/>
  <c r="N66" i="535"/>
  <c r="O66" i="535" s="1"/>
  <c r="AA67" i="535"/>
  <c r="AB66" i="535"/>
  <c r="L66" i="535"/>
  <c r="M66" i="535" s="1"/>
  <c r="AC66" i="535"/>
  <c r="N68" i="544"/>
  <c r="O68" i="544" s="1"/>
  <c r="AB68" i="544"/>
  <c r="L68" i="544"/>
  <c r="M68" i="544" s="1"/>
  <c r="AA69" i="544"/>
  <c r="AC68" i="544"/>
  <c r="AB65" i="537"/>
  <c r="L65" i="537"/>
  <c r="M65" i="537" s="1"/>
  <c r="N65" i="537"/>
  <c r="O65" i="537" s="1"/>
  <c r="AA66" i="537"/>
  <c r="AC65" i="537"/>
  <c r="AA67" i="533"/>
  <c r="AB66" i="533"/>
  <c r="L66" i="533"/>
  <c r="M66" i="533" s="1"/>
  <c r="N66" i="533"/>
  <c r="O66" i="533" s="1"/>
  <c r="AC66" i="533"/>
  <c r="N65" i="542"/>
  <c r="O65" i="542" s="1"/>
  <c r="AA66" i="542"/>
  <c r="AB65" i="542"/>
  <c r="L65" i="542"/>
  <c r="M65" i="542" s="1"/>
  <c r="AC65" i="542"/>
  <c r="N67" i="527"/>
  <c r="O67" i="527" s="1"/>
  <c r="AB67" i="527"/>
  <c r="L67" i="527"/>
  <c r="M67" i="527" s="1"/>
  <c r="AA68" i="527"/>
  <c r="AC67" i="527"/>
  <c r="AA66" i="524"/>
  <c r="AB65" i="524"/>
  <c r="L65" i="524"/>
  <c r="M65" i="524" s="1"/>
  <c r="N65" i="524"/>
  <c r="O65" i="524" s="1"/>
  <c r="AC65" i="524"/>
  <c r="AB67" i="547"/>
  <c r="L67" i="547"/>
  <c r="M67" i="547" s="1"/>
  <c r="N67" i="547"/>
  <c r="O67" i="547" s="1"/>
  <c r="AA68" i="547"/>
  <c r="AC67" i="547"/>
  <c r="N68" i="549"/>
  <c r="O68" i="549" s="1"/>
  <c r="AB68" i="549"/>
  <c r="L68" i="549"/>
  <c r="M68" i="549" s="1"/>
  <c r="AA69" i="549"/>
  <c r="AC68" i="549"/>
  <c r="AA68" i="548"/>
  <c r="AB67" i="548"/>
  <c r="L67" i="548"/>
  <c r="M67" i="548" s="1"/>
  <c r="N67" i="548"/>
  <c r="O67" i="548" s="1"/>
  <c r="AC67" i="548"/>
  <c r="N67" i="529"/>
  <c r="O67" i="529" s="1"/>
  <c r="AB67" i="529"/>
  <c r="L67" i="529"/>
  <c r="M67" i="529" s="1"/>
  <c r="AA68" i="529"/>
  <c r="AC67" i="529"/>
  <c r="N65" i="532"/>
  <c r="O65" i="532" s="1"/>
  <c r="AA66" i="532"/>
  <c r="AB65" i="532"/>
  <c r="L65" i="532"/>
  <c r="M65" i="532" s="1"/>
  <c r="AC65" i="532"/>
  <c r="N65" i="528"/>
  <c r="O65" i="528" s="1"/>
  <c r="AB65" i="528"/>
  <c r="L65" i="528"/>
  <c r="M65" i="528" s="1"/>
  <c r="AA66" i="528"/>
  <c r="AC65" i="528"/>
  <c r="AA69" i="525"/>
  <c r="AB68" i="525"/>
  <c r="L68" i="525"/>
  <c r="M68" i="525" s="1"/>
  <c r="N68" i="525"/>
  <c r="O68" i="525" s="1"/>
  <c r="AC68" i="525"/>
  <c r="N67" i="543"/>
  <c r="O67" i="543" s="1"/>
  <c r="AB67" i="543"/>
  <c r="L67" i="543"/>
  <c r="M67" i="543" s="1"/>
  <c r="AA68" i="543"/>
  <c r="AC67" i="543"/>
  <c r="AB67" i="541"/>
  <c r="L67" i="541"/>
  <c r="M67" i="541" s="1"/>
  <c r="N67" i="541"/>
  <c r="O67" i="541" s="1"/>
  <c r="AA68" i="541"/>
  <c r="AC67" i="541"/>
  <c r="N65" i="538"/>
  <c r="O65" i="538" s="1"/>
  <c r="AB65" i="538"/>
  <c r="L65" i="538"/>
  <c r="M65" i="538" s="1"/>
  <c r="AA66" i="538"/>
  <c r="AC65" i="538"/>
  <c r="AA67" i="539"/>
  <c r="L66" i="539"/>
  <c r="M66" i="539" s="1"/>
  <c r="AB66" i="539"/>
  <c r="N66" i="539"/>
  <c r="O66" i="539" s="1"/>
  <c r="AC66" i="539"/>
  <c r="N67" i="546"/>
  <c r="O67" i="546" s="1"/>
  <c r="AB67" i="546"/>
  <c r="L67" i="546"/>
  <c r="M67" i="546" s="1"/>
  <c r="AA68" i="546"/>
  <c r="AC67" i="546"/>
  <c r="AA67" i="534"/>
  <c r="AB66" i="534"/>
  <c r="L66" i="534"/>
  <c r="M66" i="534" s="1"/>
  <c r="N66" i="534"/>
  <c r="O66" i="534" s="1"/>
  <c r="AC66" i="534"/>
  <c r="N65" i="526"/>
  <c r="O65" i="526" s="1"/>
  <c r="AB65" i="526"/>
  <c r="L65" i="526"/>
  <c r="M65" i="526" s="1"/>
  <c r="AA66" i="526"/>
  <c r="AC65" i="526"/>
  <c r="AA67" i="536"/>
  <c r="AB66" i="536"/>
  <c r="L66" i="536"/>
  <c r="M66" i="536" s="1"/>
  <c r="N66" i="536"/>
  <c r="O66" i="536" s="1"/>
  <c r="AC66" i="536"/>
  <c r="AA69" i="541" l="1"/>
  <c r="AB68" i="541"/>
  <c r="L68" i="541"/>
  <c r="M68" i="541" s="1"/>
  <c r="N68" i="541"/>
  <c r="O68" i="541" s="1"/>
  <c r="AC68" i="541"/>
  <c r="AB68" i="547"/>
  <c r="L68" i="547"/>
  <c r="M68" i="547" s="1"/>
  <c r="N68" i="547"/>
  <c r="O68" i="547" s="1"/>
  <c r="AA69" i="547"/>
  <c r="AC68" i="547"/>
  <c r="N67" i="531"/>
  <c r="O67" i="531" s="1"/>
  <c r="L67" i="531"/>
  <c r="M67" i="531" s="1"/>
  <c r="AA68" i="531"/>
  <c r="AB67" i="531"/>
  <c r="AC67" i="531"/>
  <c r="AB67" i="539"/>
  <c r="L67" i="539"/>
  <c r="M67" i="539" s="1"/>
  <c r="N67" i="539"/>
  <c r="O67" i="539" s="1"/>
  <c r="AA68" i="539"/>
  <c r="AC67" i="539"/>
  <c r="N69" i="525"/>
  <c r="O69" i="525" s="1"/>
  <c r="AB69" i="525"/>
  <c r="L69" i="525"/>
  <c r="M69" i="525" s="1"/>
  <c r="AA70" i="525"/>
  <c r="AC69" i="525"/>
  <c r="AA69" i="529"/>
  <c r="AB68" i="529"/>
  <c r="L68" i="529"/>
  <c r="M68" i="529" s="1"/>
  <c r="N68" i="529"/>
  <c r="O68" i="529" s="1"/>
  <c r="AC68" i="529"/>
  <c r="AA69" i="548"/>
  <c r="AB68" i="548"/>
  <c r="L68" i="548"/>
  <c r="M68" i="548" s="1"/>
  <c r="N68" i="548"/>
  <c r="O68" i="548" s="1"/>
  <c r="AC68" i="548"/>
  <c r="AA67" i="542"/>
  <c r="AB66" i="542"/>
  <c r="L66" i="542"/>
  <c r="M66" i="542" s="1"/>
  <c r="N66" i="542"/>
  <c r="O66" i="542" s="1"/>
  <c r="AC66" i="542"/>
  <c r="AA67" i="537"/>
  <c r="AB66" i="537"/>
  <c r="L66" i="537"/>
  <c r="M66" i="537" s="1"/>
  <c r="N66" i="537"/>
  <c r="O66" i="537" s="1"/>
  <c r="AC66" i="537"/>
  <c r="AB67" i="535"/>
  <c r="L67" i="535"/>
  <c r="M67" i="535" s="1"/>
  <c r="N67" i="535"/>
  <c r="O67" i="535" s="1"/>
  <c r="AA68" i="535"/>
  <c r="AC67" i="535"/>
  <c r="AA67" i="530"/>
  <c r="AB66" i="530"/>
  <c r="L66" i="530"/>
  <c r="M66" i="530" s="1"/>
  <c r="N66" i="530"/>
  <c r="O66" i="530" s="1"/>
  <c r="AC66" i="530"/>
  <c r="N67" i="550"/>
  <c r="O67" i="550" s="1"/>
  <c r="AB67" i="550"/>
  <c r="L67" i="550"/>
  <c r="M67" i="550" s="1"/>
  <c r="AA68" i="550"/>
  <c r="AC67" i="550"/>
  <c r="AA69" i="543"/>
  <c r="AB68" i="543"/>
  <c r="L68" i="543"/>
  <c r="M68" i="543" s="1"/>
  <c r="N68" i="543"/>
  <c r="O68" i="543" s="1"/>
  <c r="AC68" i="543"/>
  <c r="N66" i="532"/>
  <c r="O66" i="532" s="1"/>
  <c r="AB66" i="532"/>
  <c r="L66" i="532"/>
  <c r="M66" i="532" s="1"/>
  <c r="AA67" i="532"/>
  <c r="AC66" i="532"/>
  <c r="AA69" i="527"/>
  <c r="AB68" i="527"/>
  <c r="L68" i="527"/>
  <c r="M68" i="527" s="1"/>
  <c r="N68" i="527"/>
  <c r="O68" i="527" s="1"/>
  <c r="AC68" i="527"/>
  <c r="AB69" i="544"/>
  <c r="L69" i="544"/>
  <c r="M69" i="544" s="1"/>
  <c r="N69" i="544"/>
  <c r="O69" i="544" s="1"/>
  <c r="AA70" i="544"/>
  <c r="AC69" i="544"/>
  <c r="N66" i="524"/>
  <c r="O66" i="524" s="1"/>
  <c r="AB66" i="524"/>
  <c r="L66" i="524"/>
  <c r="M66" i="524" s="1"/>
  <c r="AA67" i="524"/>
  <c r="AC66" i="524"/>
  <c r="N67" i="536"/>
  <c r="O67" i="536" s="1"/>
  <c r="AA68" i="536"/>
  <c r="AB67" i="536"/>
  <c r="L67" i="536"/>
  <c r="M67" i="536" s="1"/>
  <c r="AC67" i="536"/>
  <c r="AB68" i="546"/>
  <c r="L68" i="546"/>
  <c r="M68" i="546" s="1"/>
  <c r="N68" i="546"/>
  <c r="O68" i="546" s="1"/>
  <c r="AA69" i="546"/>
  <c r="AC68" i="546"/>
  <c r="AB66" i="526"/>
  <c r="AA67" i="526"/>
  <c r="N66" i="526"/>
  <c r="O66" i="526" s="1"/>
  <c r="L66" i="526"/>
  <c r="M66" i="526" s="1"/>
  <c r="AC66" i="526"/>
  <c r="N67" i="534"/>
  <c r="O67" i="534" s="1"/>
  <c r="AB67" i="534"/>
  <c r="L67" i="534"/>
  <c r="M67" i="534" s="1"/>
  <c r="AA68" i="534"/>
  <c r="AC67" i="534"/>
  <c r="N66" i="538"/>
  <c r="O66" i="538" s="1"/>
  <c r="AA67" i="538"/>
  <c r="AB66" i="538"/>
  <c r="L66" i="538"/>
  <c r="M66" i="538" s="1"/>
  <c r="AC66" i="538"/>
  <c r="AA67" i="528"/>
  <c r="AB66" i="528"/>
  <c r="L66" i="528"/>
  <c r="M66" i="528" s="1"/>
  <c r="N66" i="528"/>
  <c r="O66" i="528" s="1"/>
  <c r="AC66" i="528"/>
  <c r="AB69" i="549"/>
  <c r="L69" i="549"/>
  <c r="M69" i="549" s="1"/>
  <c r="N69" i="549"/>
  <c r="O69" i="549" s="1"/>
  <c r="AA70" i="549"/>
  <c r="AC69" i="549"/>
  <c r="N67" i="533"/>
  <c r="O67" i="533" s="1"/>
  <c r="AB67" i="533"/>
  <c r="L67" i="533"/>
  <c r="M67" i="533" s="1"/>
  <c r="AA68" i="533"/>
  <c r="AC67" i="533"/>
  <c r="N69" i="545"/>
  <c r="O69" i="545" s="1"/>
  <c r="AA70" i="545"/>
  <c r="AB69" i="545"/>
  <c r="L69" i="545"/>
  <c r="M69" i="545" s="1"/>
  <c r="AC69" i="545"/>
  <c r="AA67" i="540"/>
  <c r="AB66" i="540"/>
  <c r="L66" i="540"/>
  <c r="M66" i="540" s="1"/>
  <c r="N66" i="540"/>
  <c r="O66" i="540" s="1"/>
  <c r="AC66" i="540"/>
  <c r="N68" i="533" l="1"/>
  <c r="O68" i="533" s="1"/>
  <c r="AB68" i="533"/>
  <c r="L68" i="533"/>
  <c r="M68" i="533" s="1"/>
  <c r="AA69" i="533"/>
  <c r="AC68" i="533"/>
  <c r="N70" i="545"/>
  <c r="O70" i="545" s="1"/>
  <c r="AB70" i="545"/>
  <c r="L70" i="545"/>
  <c r="M70" i="545" s="1"/>
  <c r="AA71" i="545"/>
  <c r="AC70" i="545"/>
  <c r="AB67" i="528"/>
  <c r="L67" i="528"/>
  <c r="M67" i="528" s="1"/>
  <c r="N67" i="528"/>
  <c r="O67" i="528" s="1"/>
  <c r="AA68" i="528"/>
  <c r="AC67" i="528"/>
  <c r="AB67" i="538"/>
  <c r="L67" i="538"/>
  <c r="M67" i="538" s="1"/>
  <c r="N67" i="538"/>
  <c r="O67" i="538" s="1"/>
  <c r="AA68" i="538"/>
  <c r="AC67" i="538"/>
  <c r="N68" i="536"/>
  <c r="O68" i="536" s="1"/>
  <c r="AB68" i="536"/>
  <c r="L68" i="536"/>
  <c r="M68" i="536" s="1"/>
  <c r="AA69" i="536"/>
  <c r="AC68" i="536"/>
  <c r="AB70" i="544"/>
  <c r="L70" i="544"/>
  <c r="M70" i="544" s="1"/>
  <c r="N70" i="544"/>
  <c r="O70" i="544" s="1"/>
  <c r="AA71" i="544"/>
  <c r="AC70" i="544"/>
  <c r="AB69" i="527"/>
  <c r="L69" i="527"/>
  <c r="M69" i="527" s="1"/>
  <c r="N69" i="527"/>
  <c r="O69" i="527" s="1"/>
  <c r="AA70" i="527"/>
  <c r="AC69" i="527"/>
  <c r="N68" i="550"/>
  <c r="O68" i="550" s="1"/>
  <c r="AB68" i="550"/>
  <c r="L68" i="550"/>
  <c r="M68" i="550" s="1"/>
  <c r="AA69" i="550"/>
  <c r="AC68" i="550"/>
  <c r="AB67" i="530"/>
  <c r="L67" i="530"/>
  <c r="M67" i="530" s="1"/>
  <c r="N67" i="530"/>
  <c r="O67" i="530" s="1"/>
  <c r="AA68" i="530"/>
  <c r="AC67" i="530"/>
  <c r="N69" i="548"/>
  <c r="O69" i="548" s="1"/>
  <c r="AB69" i="548"/>
  <c r="L69" i="548"/>
  <c r="M69" i="548" s="1"/>
  <c r="AA70" i="548"/>
  <c r="AC69" i="548"/>
  <c r="AA69" i="539"/>
  <c r="L68" i="539"/>
  <c r="M68" i="539" s="1"/>
  <c r="AB68" i="539"/>
  <c r="N68" i="539"/>
  <c r="O68" i="539" s="1"/>
  <c r="AC68" i="539"/>
  <c r="AA71" i="525"/>
  <c r="AB70" i="525"/>
  <c r="L70" i="525"/>
  <c r="M70" i="525" s="1"/>
  <c r="N70" i="525"/>
  <c r="O70" i="525" s="1"/>
  <c r="AC70" i="525"/>
  <c r="N67" i="540"/>
  <c r="O67" i="540" s="1"/>
  <c r="AB67" i="540"/>
  <c r="L67" i="540"/>
  <c r="M67" i="540" s="1"/>
  <c r="AA68" i="540"/>
  <c r="AC67" i="540"/>
  <c r="AB69" i="546"/>
  <c r="L69" i="546"/>
  <c r="M69" i="546" s="1"/>
  <c r="N69" i="546"/>
  <c r="O69" i="546" s="1"/>
  <c r="AA70" i="546"/>
  <c r="AC69" i="546"/>
  <c r="AB69" i="529"/>
  <c r="L69" i="529"/>
  <c r="M69" i="529" s="1"/>
  <c r="N69" i="529"/>
  <c r="O69" i="529" s="1"/>
  <c r="AA70" i="529"/>
  <c r="AC69" i="529"/>
  <c r="N68" i="534"/>
  <c r="O68" i="534" s="1"/>
  <c r="AA69" i="534"/>
  <c r="AB68" i="534"/>
  <c r="L68" i="534"/>
  <c r="M68" i="534" s="1"/>
  <c r="AC68" i="534"/>
  <c r="N67" i="524"/>
  <c r="O67" i="524" s="1"/>
  <c r="AB67" i="524"/>
  <c r="L67" i="524"/>
  <c r="M67" i="524" s="1"/>
  <c r="AA68" i="524"/>
  <c r="AC67" i="524"/>
  <c r="AB67" i="542"/>
  <c r="L67" i="542"/>
  <c r="M67" i="542" s="1"/>
  <c r="N67" i="542"/>
  <c r="O67" i="542" s="1"/>
  <c r="AA68" i="542"/>
  <c r="AC67" i="542"/>
  <c r="AA71" i="549"/>
  <c r="AB70" i="549"/>
  <c r="L70" i="549"/>
  <c r="M70" i="549" s="1"/>
  <c r="N70" i="549"/>
  <c r="O70" i="549" s="1"/>
  <c r="AC70" i="549"/>
  <c r="AB67" i="526"/>
  <c r="L67" i="526"/>
  <c r="M67" i="526" s="1"/>
  <c r="N67" i="526"/>
  <c r="O67" i="526" s="1"/>
  <c r="AA68" i="526"/>
  <c r="AC67" i="526"/>
  <c r="AA68" i="532"/>
  <c r="AB67" i="532"/>
  <c r="L67" i="532"/>
  <c r="M67" i="532" s="1"/>
  <c r="N67" i="532"/>
  <c r="O67" i="532" s="1"/>
  <c r="AC67" i="532"/>
  <c r="AA70" i="543"/>
  <c r="AB69" i="543"/>
  <c r="L69" i="543"/>
  <c r="M69" i="543" s="1"/>
  <c r="N69" i="543"/>
  <c r="O69" i="543" s="1"/>
  <c r="AC69" i="543"/>
  <c r="AA69" i="535"/>
  <c r="AB68" i="535"/>
  <c r="L68" i="535"/>
  <c r="M68" i="535" s="1"/>
  <c r="N68" i="535"/>
  <c r="O68" i="535" s="1"/>
  <c r="AC68" i="535"/>
  <c r="N67" i="537"/>
  <c r="O67" i="537" s="1"/>
  <c r="AB67" i="537"/>
  <c r="L67" i="537"/>
  <c r="M67" i="537" s="1"/>
  <c r="AA68" i="537"/>
  <c r="AC67" i="537"/>
  <c r="AB68" i="531"/>
  <c r="L68" i="531"/>
  <c r="M68" i="531" s="1"/>
  <c r="N68" i="531"/>
  <c r="O68" i="531" s="1"/>
  <c r="AA69" i="531"/>
  <c r="AC68" i="531"/>
  <c r="N69" i="547"/>
  <c r="O69" i="547" s="1"/>
  <c r="AB69" i="547"/>
  <c r="L69" i="547"/>
  <c r="M69" i="547" s="1"/>
  <c r="AA70" i="547"/>
  <c r="AC69" i="547"/>
  <c r="N69" i="541"/>
  <c r="O69" i="541" s="1"/>
  <c r="AB69" i="541"/>
  <c r="L69" i="541"/>
  <c r="M69" i="541" s="1"/>
  <c r="AA70" i="541"/>
  <c r="AC69" i="541"/>
  <c r="AB69" i="531" l="1"/>
  <c r="L69" i="531"/>
  <c r="M69" i="531" s="1"/>
  <c r="N69" i="531"/>
  <c r="O69" i="531" s="1"/>
  <c r="AA70" i="531"/>
  <c r="AC69" i="531"/>
  <c r="N68" i="540"/>
  <c r="O68" i="540" s="1"/>
  <c r="AA69" i="540"/>
  <c r="AB68" i="540"/>
  <c r="L68" i="540"/>
  <c r="M68" i="540" s="1"/>
  <c r="AC68" i="540"/>
  <c r="AA72" i="525"/>
  <c r="AB71" i="525"/>
  <c r="L71" i="525"/>
  <c r="M71" i="525" s="1"/>
  <c r="N71" i="525"/>
  <c r="O71" i="525" s="1"/>
  <c r="AC71" i="525"/>
  <c r="AB69" i="536"/>
  <c r="L69" i="536"/>
  <c r="M69" i="536" s="1"/>
  <c r="N69" i="536"/>
  <c r="O69" i="536" s="1"/>
  <c r="AA70" i="536"/>
  <c r="AC69" i="536"/>
  <c r="AB69" i="533"/>
  <c r="L69" i="533"/>
  <c r="M69" i="533" s="1"/>
  <c r="N69" i="533"/>
  <c r="O69" i="533" s="1"/>
  <c r="AA70" i="533"/>
  <c r="AC69" i="533"/>
  <c r="N68" i="537"/>
  <c r="O68" i="537" s="1"/>
  <c r="AA69" i="537"/>
  <c r="AB68" i="537"/>
  <c r="L68" i="537"/>
  <c r="M68" i="537" s="1"/>
  <c r="AC68" i="537"/>
  <c r="N69" i="535"/>
  <c r="O69" i="535" s="1"/>
  <c r="AA70" i="535"/>
  <c r="AB69" i="535"/>
  <c r="L69" i="535"/>
  <c r="M69" i="535" s="1"/>
  <c r="AC69" i="535"/>
  <c r="AB68" i="526"/>
  <c r="AA69" i="526"/>
  <c r="N68" i="526"/>
  <c r="O68" i="526" s="1"/>
  <c r="L68" i="526"/>
  <c r="M68" i="526" s="1"/>
  <c r="AC68" i="526"/>
  <c r="N71" i="549"/>
  <c r="O71" i="549" s="1"/>
  <c r="AB71" i="549"/>
  <c r="L71" i="549"/>
  <c r="M71" i="549" s="1"/>
  <c r="AA72" i="549"/>
  <c r="AC71" i="549"/>
  <c r="N69" i="539"/>
  <c r="O69" i="539" s="1"/>
  <c r="AB69" i="539"/>
  <c r="L69" i="539"/>
  <c r="M69" i="539" s="1"/>
  <c r="AA70" i="539"/>
  <c r="AC69" i="539"/>
  <c r="AB69" i="550"/>
  <c r="L69" i="550"/>
  <c r="M69" i="550" s="1"/>
  <c r="N69" i="550"/>
  <c r="O69" i="550" s="1"/>
  <c r="AA70" i="550"/>
  <c r="AC69" i="550"/>
  <c r="AA69" i="538"/>
  <c r="AB68" i="538"/>
  <c r="L68" i="538"/>
  <c r="M68" i="538" s="1"/>
  <c r="N68" i="538"/>
  <c r="O68" i="538" s="1"/>
  <c r="AC68" i="538"/>
  <c r="AA69" i="524"/>
  <c r="AB68" i="524"/>
  <c r="L68" i="524"/>
  <c r="M68" i="524" s="1"/>
  <c r="N68" i="524"/>
  <c r="O68" i="524" s="1"/>
  <c r="AC68" i="524"/>
  <c r="N68" i="530"/>
  <c r="O68" i="530" s="1"/>
  <c r="AA69" i="530"/>
  <c r="AB68" i="530"/>
  <c r="L68" i="530"/>
  <c r="M68" i="530" s="1"/>
  <c r="AC68" i="530"/>
  <c r="N70" i="541"/>
  <c r="O70" i="541" s="1"/>
  <c r="AA71" i="541"/>
  <c r="AB70" i="541"/>
  <c r="L70" i="541"/>
  <c r="M70" i="541" s="1"/>
  <c r="AC70" i="541"/>
  <c r="N70" i="543"/>
  <c r="O70" i="543" s="1"/>
  <c r="AA71" i="543"/>
  <c r="AB70" i="543"/>
  <c r="L70" i="543"/>
  <c r="M70" i="543" s="1"/>
  <c r="AC70" i="543"/>
  <c r="N70" i="529"/>
  <c r="O70" i="529" s="1"/>
  <c r="AB70" i="529"/>
  <c r="L70" i="529"/>
  <c r="M70" i="529" s="1"/>
  <c r="AA71" i="529"/>
  <c r="AC70" i="529"/>
  <c r="N70" i="527"/>
  <c r="O70" i="527" s="1"/>
  <c r="AB70" i="527"/>
  <c r="L70" i="527"/>
  <c r="M70" i="527" s="1"/>
  <c r="AA71" i="527"/>
  <c r="AC70" i="527"/>
  <c r="N68" i="528"/>
  <c r="O68" i="528" s="1"/>
  <c r="AA69" i="528"/>
  <c r="L68" i="528"/>
  <c r="M68" i="528" s="1"/>
  <c r="AB68" i="528"/>
  <c r="AC68" i="528"/>
  <c r="N70" i="547"/>
  <c r="O70" i="547" s="1"/>
  <c r="AA71" i="547"/>
  <c r="AB70" i="547"/>
  <c r="L70" i="547"/>
  <c r="M70" i="547" s="1"/>
  <c r="AC70" i="547"/>
  <c r="AA69" i="532"/>
  <c r="AB68" i="532"/>
  <c r="L68" i="532"/>
  <c r="M68" i="532" s="1"/>
  <c r="N68" i="532"/>
  <c r="O68" i="532" s="1"/>
  <c r="AC68" i="532"/>
  <c r="N68" i="542"/>
  <c r="O68" i="542" s="1"/>
  <c r="AA69" i="542"/>
  <c r="AB68" i="542"/>
  <c r="L68" i="542"/>
  <c r="M68" i="542" s="1"/>
  <c r="AC68" i="542"/>
  <c r="AB69" i="534"/>
  <c r="L69" i="534"/>
  <c r="M69" i="534" s="1"/>
  <c r="N69" i="534"/>
  <c r="O69" i="534" s="1"/>
  <c r="AA70" i="534"/>
  <c r="AC69" i="534"/>
  <c r="N70" i="546"/>
  <c r="O70" i="546" s="1"/>
  <c r="AB70" i="546"/>
  <c r="L70" i="546"/>
  <c r="M70" i="546" s="1"/>
  <c r="AA71" i="546"/>
  <c r="AC70" i="546"/>
  <c r="N70" i="548"/>
  <c r="O70" i="548" s="1"/>
  <c r="AB70" i="548"/>
  <c r="L70" i="548"/>
  <c r="M70" i="548" s="1"/>
  <c r="AA71" i="548"/>
  <c r="AC70" i="548"/>
  <c r="N71" i="544"/>
  <c r="O71" i="544" s="1"/>
  <c r="AB71" i="544"/>
  <c r="L71" i="544"/>
  <c r="M71" i="544" s="1"/>
  <c r="AA72" i="544"/>
  <c r="AC71" i="544"/>
  <c r="AA72" i="545"/>
  <c r="AB71" i="545"/>
  <c r="L71" i="545"/>
  <c r="M71" i="545" s="1"/>
  <c r="N71" i="545"/>
  <c r="O71" i="545" s="1"/>
  <c r="AC71" i="545"/>
  <c r="N69" i="530" l="1"/>
  <c r="O69" i="530" s="1"/>
  <c r="AB69" i="530"/>
  <c r="L69" i="530"/>
  <c r="M69" i="530" s="1"/>
  <c r="AA70" i="530"/>
  <c r="AC69" i="530"/>
  <c r="AB69" i="537"/>
  <c r="L69" i="537"/>
  <c r="M69" i="537" s="1"/>
  <c r="N69" i="537"/>
  <c r="O69" i="537" s="1"/>
  <c r="AA70" i="537"/>
  <c r="AC69" i="537"/>
  <c r="AA71" i="536"/>
  <c r="AB70" i="536"/>
  <c r="L70" i="536"/>
  <c r="M70" i="536" s="1"/>
  <c r="N70" i="536"/>
  <c r="O70" i="536" s="1"/>
  <c r="AC70" i="536"/>
  <c r="L72" i="525"/>
  <c r="M72" i="525" s="1"/>
  <c r="N72" i="525"/>
  <c r="O72" i="525" s="1"/>
  <c r="AB72" i="525"/>
  <c r="AA73" i="525"/>
  <c r="AC72" i="525"/>
  <c r="AB69" i="540"/>
  <c r="L69" i="540"/>
  <c r="M69" i="540" s="1"/>
  <c r="N69" i="540"/>
  <c r="O69" i="540" s="1"/>
  <c r="AA70" i="540"/>
  <c r="AC69" i="540"/>
  <c r="AB71" i="548"/>
  <c r="L71" i="548"/>
  <c r="M71" i="548" s="1"/>
  <c r="N71" i="548"/>
  <c r="O71" i="548" s="1"/>
  <c r="AA72" i="548"/>
  <c r="AC71" i="548"/>
  <c r="N69" i="528"/>
  <c r="O69" i="528" s="1"/>
  <c r="AB69" i="528"/>
  <c r="L69" i="528"/>
  <c r="M69" i="528" s="1"/>
  <c r="AA70" i="528"/>
  <c r="AC69" i="528"/>
  <c r="AB71" i="541"/>
  <c r="L71" i="541"/>
  <c r="M71" i="541" s="1"/>
  <c r="N71" i="541"/>
  <c r="O71" i="541" s="1"/>
  <c r="AA72" i="541"/>
  <c r="AC71" i="541"/>
  <c r="N72" i="549"/>
  <c r="O72" i="549" s="1"/>
  <c r="AB72" i="549"/>
  <c r="L72" i="549"/>
  <c r="M72" i="549" s="1"/>
  <c r="AA73" i="549"/>
  <c r="AC72" i="549"/>
  <c r="N70" i="535"/>
  <c r="O70" i="535" s="1"/>
  <c r="AA71" i="535"/>
  <c r="AB70" i="535"/>
  <c r="L70" i="535"/>
  <c r="M70" i="535" s="1"/>
  <c r="AC70" i="535"/>
  <c r="N70" i="531"/>
  <c r="O70" i="531" s="1"/>
  <c r="AA71" i="531"/>
  <c r="L70" i="531"/>
  <c r="M70" i="531" s="1"/>
  <c r="AB70" i="531"/>
  <c r="AC70" i="531"/>
  <c r="AB72" i="545"/>
  <c r="L72" i="545"/>
  <c r="M72" i="545" s="1"/>
  <c r="N72" i="545"/>
  <c r="O72" i="545" s="1"/>
  <c r="AA73" i="545"/>
  <c r="AC72" i="545"/>
  <c r="N69" i="542"/>
  <c r="O69" i="542" s="1"/>
  <c r="AA70" i="542"/>
  <c r="AB69" i="542"/>
  <c r="L69" i="542"/>
  <c r="M69" i="542" s="1"/>
  <c r="AC69" i="542"/>
  <c r="AA71" i="534"/>
  <c r="AB70" i="534"/>
  <c r="L70" i="534"/>
  <c r="M70" i="534" s="1"/>
  <c r="N70" i="534"/>
  <c r="O70" i="534" s="1"/>
  <c r="AC70" i="534"/>
  <c r="AB70" i="550"/>
  <c r="L70" i="550"/>
  <c r="M70" i="550" s="1"/>
  <c r="N70" i="550"/>
  <c r="O70" i="550" s="1"/>
  <c r="AA71" i="550"/>
  <c r="AC70" i="550"/>
  <c r="N71" i="529"/>
  <c r="O71" i="529" s="1"/>
  <c r="AB71" i="529"/>
  <c r="L71" i="529"/>
  <c r="M71" i="529" s="1"/>
  <c r="AA72" i="529"/>
  <c r="AC71" i="529"/>
  <c r="N69" i="538"/>
  <c r="O69" i="538" s="1"/>
  <c r="AB69" i="538"/>
  <c r="L69" i="538"/>
  <c r="M69" i="538" s="1"/>
  <c r="AA70" i="538"/>
  <c r="AC69" i="538"/>
  <c r="AA71" i="533"/>
  <c r="AB70" i="533"/>
  <c r="L70" i="533"/>
  <c r="M70" i="533" s="1"/>
  <c r="N70" i="533"/>
  <c r="O70" i="533" s="1"/>
  <c r="AC70" i="533"/>
  <c r="N71" i="546"/>
  <c r="O71" i="546" s="1"/>
  <c r="AB71" i="546"/>
  <c r="L71" i="546"/>
  <c r="M71" i="546" s="1"/>
  <c r="AA72" i="546"/>
  <c r="AC71" i="546"/>
  <c r="N72" i="544"/>
  <c r="O72" i="544" s="1"/>
  <c r="AB72" i="544"/>
  <c r="L72" i="544"/>
  <c r="M72" i="544" s="1"/>
  <c r="AA73" i="544"/>
  <c r="AC72" i="544"/>
  <c r="N69" i="532"/>
  <c r="O69" i="532" s="1"/>
  <c r="AA70" i="532"/>
  <c r="L69" i="532"/>
  <c r="M69" i="532" s="1"/>
  <c r="AB69" i="532"/>
  <c r="AC69" i="532"/>
  <c r="AA72" i="547"/>
  <c r="AB71" i="547"/>
  <c r="L71" i="547"/>
  <c r="M71" i="547" s="1"/>
  <c r="N71" i="547"/>
  <c r="O71" i="547" s="1"/>
  <c r="AC71" i="547"/>
  <c r="N71" i="527"/>
  <c r="O71" i="527" s="1"/>
  <c r="AB71" i="527"/>
  <c r="L71" i="527"/>
  <c r="M71" i="527" s="1"/>
  <c r="AA72" i="527"/>
  <c r="AC71" i="527"/>
  <c r="N71" i="543"/>
  <c r="O71" i="543" s="1"/>
  <c r="AB71" i="543"/>
  <c r="L71" i="543"/>
  <c r="M71" i="543" s="1"/>
  <c r="AA72" i="543"/>
  <c r="AC71" i="543"/>
  <c r="AA70" i="524"/>
  <c r="AB69" i="524"/>
  <c r="L69" i="524"/>
  <c r="M69" i="524" s="1"/>
  <c r="N69" i="524"/>
  <c r="O69" i="524" s="1"/>
  <c r="AC69" i="524"/>
  <c r="AA71" i="539"/>
  <c r="L70" i="539"/>
  <c r="M70" i="539" s="1"/>
  <c r="AB70" i="539"/>
  <c r="N70" i="539"/>
  <c r="O70" i="539" s="1"/>
  <c r="AC70" i="539"/>
  <c r="N69" i="526"/>
  <c r="O69" i="526" s="1"/>
  <c r="AB69" i="526"/>
  <c r="L69" i="526"/>
  <c r="M69" i="526" s="1"/>
  <c r="AA70" i="526"/>
  <c r="AC69" i="526"/>
  <c r="AB73" i="544" l="1"/>
  <c r="L73" i="544"/>
  <c r="M73" i="544" s="1"/>
  <c r="N73" i="544"/>
  <c r="O73" i="544" s="1"/>
  <c r="AA74" i="544"/>
  <c r="AC73" i="544"/>
  <c r="AA73" i="529"/>
  <c r="AB72" i="529"/>
  <c r="L72" i="529"/>
  <c r="M72" i="529" s="1"/>
  <c r="N72" i="529"/>
  <c r="O72" i="529" s="1"/>
  <c r="AC72" i="529"/>
  <c r="N73" i="545"/>
  <c r="O73" i="545" s="1"/>
  <c r="AA74" i="545"/>
  <c r="AB73" i="545"/>
  <c r="L73" i="545"/>
  <c r="M73" i="545" s="1"/>
  <c r="AC73" i="545"/>
  <c r="AB71" i="535"/>
  <c r="L71" i="535"/>
  <c r="M71" i="535" s="1"/>
  <c r="N71" i="535"/>
  <c r="O71" i="535" s="1"/>
  <c r="AA72" i="535"/>
  <c r="AC71" i="535"/>
  <c r="AA73" i="541"/>
  <c r="AB72" i="541"/>
  <c r="L72" i="541"/>
  <c r="M72" i="541" s="1"/>
  <c r="N72" i="541"/>
  <c r="O72" i="541" s="1"/>
  <c r="AC72" i="541"/>
  <c r="N73" i="525"/>
  <c r="O73" i="525" s="1"/>
  <c r="AB73" i="525"/>
  <c r="L73" i="525"/>
  <c r="M73" i="525" s="1"/>
  <c r="AA74" i="525"/>
  <c r="AC73" i="525"/>
  <c r="N71" i="536"/>
  <c r="O71" i="536" s="1"/>
  <c r="AA72" i="536"/>
  <c r="AB71" i="536"/>
  <c r="L71" i="536"/>
  <c r="M71" i="536" s="1"/>
  <c r="AC71" i="536"/>
  <c r="N71" i="531"/>
  <c r="O71" i="531" s="1"/>
  <c r="L71" i="531"/>
  <c r="M71" i="531" s="1"/>
  <c r="AA72" i="531"/>
  <c r="AB71" i="531"/>
  <c r="AC71" i="531"/>
  <c r="AB73" i="549"/>
  <c r="L73" i="549"/>
  <c r="M73" i="549" s="1"/>
  <c r="N73" i="549"/>
  <c r="O73" i="549" s="1"/>
  <c r="AA74" i="549"/>
  <c r="AC73" i="549"/>
  <c r="AA71" i="540"/>
  <c r="AB70" i="540"/>
  <c r="L70" i="540"/>
  <c r="M70" i="540" s="1"/>
  <c r="N70" i="540"/>
  <c r="O70" i="540" s="1"/>
  <c r="AC70" i="540"/>
  <c r="AA71" i="530"/>
  <c r="AB70" i="530"/>
  <c r="L70" i="530"/>
  <c r="M70" i="530" s="1"/>
  <c r="N70" i="530"/>
  <c r="O70" i="530" s="1"/>
  <c r="AC70" i="530"/>
  <c r="AA73" i="543"/>
  <c r="AB72" i="543"/>
  <c r="L72" i="543"/>
  <c r="M72" i="543" s="1"/>
  <c r="N72" i="543"/>
  <c r="O72" i="543" s="1"/>
  <c r="AC72" i="543"/>
  <c r="AA71" i="526"/>
  <c r="L70" i="526"/>
  <c r="M70" i="526" s="1"/>
  <c r="AB70" i="526"/>
  <c r="N70" i="526"/>
  <c r="O70" i="526" s="1"/>
  <c r="AC70" i="526"/>
  <c r="AB71" i="539"/>
  <c r="L71" i="539"/>
  <c r="M71" i="539" s="1"/>
  <c r="N71" i="539"/>
  <c r="O71" i="539" s="1"/>
  <c r="AA72" i="539"/>
  <c r="AC71" i="539"/>
  <c r="AA73" i="527"/>
  <c r="AB72" i="527"/>
  <c r="L72" i="527"/>
  <c r="M72" i="527" s="1"/>
  <c r="N72" i="527"/>
  <c r="O72" i="527" s="1"/>
  <c r="AC72" i="527"/>
  <c r="AB72" i="547"/>
  <c r="L72" i="547"/>
  <c r="M72" i="547" s="1"/>
  <c r="N72" i="547"/>
  <c r="O72" i="547" s="1"/>
  <c r="AA73" i="547"/>
  <c r="AC72" i="547"/>
  <c r="N70" i="532"/>
  <c r="O70" i="532" s="1"/>
  <c r="AB70" i="532"/>
  <c r="L70" i="532"/>
  <c r="M70" i="532" s="1"/>
  <c r="AA71" i="532"/>
  <c r="AC70" i="532"/>
  <c r="AB72" i="546"/>
  <c r="L72" i="546"/>
  <c r="M72" i="546" s="1"/>
  <c r="N72" i="546"/>
  <c r="O72" i="546" s="1"/>
  <c r="AA73" i="546"/>
  <c r="AC72" i="546"/>
  <c r="N71" i="533"/>
  <c r="O71" i="533" s="1"/>
  <c r="AB71" i="533"/>
  <c r="L71" i="533"/>
  <c r="M71" i="533" s="1"/>
  <c r="AA72" i="533"/>
  <c r="AC71" i="533"/>
  <c r="N71" i="550"/>
  <c r="O71" i="550" s="1"/>
  <c r="AA72" i="550"/>
  <c r="AB71" i="550"/>
  <c r="L71" i="550"/>
  <c r="M71" i="550" s="1"/>
  <c r="AC71" i="550"/>
  <c r="N71" i="534"/>
  <c r="O71" i="534" s="1"/>
  <c r="AB71" i="534"/>
  <c r="L71" i="534"/>
  <c r="M71" i="534" s="1"/>
  <c r="AA72" i="534"/>
  <c r="AC71" i="534"/>
  <c r="AA71" i="542"/>
  <c r="AB70" i="542"/>
  <c r="L70" i="542"/>
  <c r="M70" i="542" s="1"/>
  <c r="N70" i="542"/>
  <c r="O70" i="542" s="1"/>
  <c r="AC70" i="542"/>
  <c r="AA71" i="528"/>
  <c r="AB70" i="528"/>
  <c r="L70" i="528"/>
  <c r="M70" i="528" s="1"/>
  <c r="N70" i="528"/>
  <c r="O70" i="528" s="1"/>
  <c r="AC70" i="528"/>
  <c r="N70" i="538"/>
  <c r="O70" i="538" s="1"/>
  <c r="AA71" i="538"/>
  <c r="AB70" i="538"/>
  <c r="L70" i="538"/>
  <c r="M70" i="538" s="1"/>
  <c r="AC70" i="538"/>
  <c r="N70" i="524"/>
  <c r="O70" i="524" s="1"/>
  <c r="AB70" i="524"/>
  <c r="L70" i="524"/>
  <c r="M70" i="524" s="1"/>
  <c r="AA71" i="524"/>
  <c r="AC70" i="524"/>
  <c r="AB72" i="548"/>
  <c r="L72" i="548"/>
  <c r="M72" i="548" s="1"/>
  <c r="N72" i="548"/>
  <c r="O72" i="548" s="1"/>
  <c r="AA73" i="548"/>
  <c r="AC72" i="548"/>
  <c r="AA71" i="537"/>
  <c r="AB70" i="537"/>
  <c r="L70" i="537"/>
  <c r="M70" i="537" s="1"/>
  <c r="N70" i="537"/>
  <c r="O70" i="537" s="1"/>
  <c r="AC70" i="537"/>
  <c r="AB71" i="532" l="1"/>
  <c r="L71" i="532"/>
  <c r="M71" i="532" s="1"/>
  <c r="N71" i="532"/>
  <c r="O71" i="532" s="1"/>
  <c r="AA72" i="532"/>
  <c r="AC71" i="532"/>
  <c r="N74" i="545"/>
  <c r="O74" i="545" s="1"/>
  <c r="AB74" i="545"/>
  <c r="L74" i="545"/>
  <c r="M74" i="545" s="1"/>
  <c r="AA75" i="545"/>
  <c r="AC74" i="545"/>
  <c r="N71" i="537"/>
  <c r="O71" i="537" s="1"/>
  <c r="AB71" i="537"/>
  <c r="L71" i="537"/>
  <c r="M71" i="537" s="1"/>
  <c r="AA72" i="537"/>
  <c r="AC71" i="537"/>
  <c r="AB71" i="528"/>
  <c r="L71" i="528"/>
  <c r="M71" i="528" s="1"/>
  <c r="N71" i="528"/>
  <c r="O71" i="528" s="1"/>
  <c r="AA72" i="528"/>
  <c r="AC71" i="528"/>
  <c r="N73" i="547"/>
  <c r="O73" i="547" s="1"/>
  <c r="AB73" i="547"/>
  <c r="L73" i="547"/>
  <c r="M73" i="547" s="1"/>
  <c r="AA74" i="547"/>
  <c r="AC73" i="547"/>
  <c r="AB73" i="527"/>
  <c r="L73" i="527"/>
  <c r="M73" i="527" s="1"/>
  <c r="N73" i="527"/>
  <c r="O73" i="527" s="1"/>
  <c r="AA74" i="527"/>
  <c r="AC73" i="527"/>
  <c r="AB71" i="530"/>
  <c r="L71" i="530"/>
  <c r="M71" i="530" s="1"/>
  <c r="N71" i="530"/>
  <c r="O71" i="530" s="1"/>
  <c r="AA72" i="530"/>
  <c r="AC71" i="530"/>
  <c r="AA73" i="535"/>
  <c r="AB72" i="535"/>
  <c r="L72" i="535"/>
  <c r="M72" i="535" s="1"/>
  <c r="N72" i="535"/>
  <c r="O72" i="535" s="1"/>
  <c r="AC72" i="535"/>
  <c r="N71" i="524"/>
  <c r="O71" i="524" s="1"/>
  <c r="AB71" i="524"/>
  <c r="L71" i="524"/>
  <c r="M71" i="524" s="1"/>
  <c r="AA72" i="524"/>
  <c r="AC71" i="524"/>
  <c r="N72" i="534"/>
  <c r="O72" i="534" s="1"/>
  <c r="AA73" i="534"/>
  <c r="AB72" i="534"/>
  <c r="L72" i="534"/>
  <c r="M72" i="534" s="1"/>
  <c r="AC72" i="534"/>
  <c r="AA74" i="543"/>
  <c r="AB73" i="543"/>
  <c r="L73" i="543"/>
  <c r="M73" i="543" s="1"/>
  <c r="N73" i="543"/>
  <c r="O73" i="543" s="1"/>
  <c r="AC73" i="543"/>
  <c r="AA75" i="549"/>
  <c r="AB74" i="549"/>
  <c r="L74" i="549"/>
  <c r="M74" i="549" s="1"/>
  <c r="N74" i="549"/>
  <c r="O74" i="549" s="1"/>
  <c r="AC74" i="549"/>
  <c r="N72" i="536"/>
  <c r="O72" i="536" s="1"/>
  <c r="AB72" i="536"/>
  <c r="L72" i="536"/>
  <c r="M72" i="536" s="1"/>
  <c r="AA73" i="536"/>
  <c r="AC72" i="536"/>
  <c r="AB74" i="544"/>
  <c r="L74" i="544"/>
  <c r="M74" i="544" s="1"/>
  <c r="N74" i="544"/>
  <c r="O74" i="544" s="1"/>
  <c r="AA75" i="544"/>
  <c r="AC74" i="544"/>
  <c r="AB71" i="542"/>
  <c r="L71" i="542"/>
  <c r="M71" i="542" s="1"/>
  <c r="N71" i="542"/>
  <c r="O71" i="542" s="1"/>
  <c r="AA72" i="542"/>
  <c r="AC71" i="542"/>
  <c r="N72" i="533"/>
  <c r="O72" i="533" s="1"/>
  <c r="AB72" i="533"/>
  <c r="L72" i="533"/>
  <c r="M72" i="533" s="1"/>
  <c r="AA73" i="533"/>
  <c r="AC72" i="533"/>
  <c r="N71" i="540"/>
  <c r="O71" i="540" s="1"/>
  <c r="AB71" i="540"/>
  <c r="L71" i="540"/>
  <c r="M71" i="540" s="1"/>
  <c r="AA72" i="540"/>
  <c r="AC71" i="540"/>
  <c r="AB72" i="531"/>
  <c r="L72" i="531"/>
  <c r="M72" i="531" s="1"/>
  <c r="N72" i="531"/>
  <c r="O72" i="531" s="1"/>
  <c r="AA73" i="531"/>
  <c r="AC72" i="531"/>
  <c r="AB73" i="529"/>
  <c r="L73" i="529"/>
  <c r="M73" i="529" s="1"/>
  <c r="N73" i="529"/>
  <c r="O73" i="529" s="1"/>
  <c r="AA74" i="529"/>
  <c r="AC73" i="529"/>
  <c r="N73" i="548"/>
  <c r="O73" i="548" s="1"/>
  <c r="AA74" i="548"/>
  <c r="AB73" i="548"/>
  <c r="L73" i="548"/>
  <c r="M73" i="548" s="1"/>
  <c r="AC73" i="548"/>
  <c r="AB71" i="538"/>
  <c r="L71" i="538"/>
  <c r="M71" i="538" s="1"/>
  <c r="N71" i="538"/>
  <c r="O71" i="538" s="1"/>
  <c r="AA72" i="538"/>
  <c r="AC71" i="538"/>
  <c r="N72" i="550"/>
  <c r="O72" i="550" s="1"/>
  <c r="AB72" i="550"/>
  <c r="L72" i="550"/>
  <c r="M72" i="550" s="1"/>
  <c r="AA73" i="550"/>
  <c r="AC72" i="550"/>
  <c r="AB73" i="546"/>
  <c r="L73" i="546"/>
  <c r="M73" i="546" s="1"/>
  <c r="N73" i="546"/>
  <c r="O73" i="546" s="1"/>
  <c r="AA74" i="546"/>
  <c r="AC73" i="546"/>
  <c r="AA73" i="539"/>
  <c r="L72" i="539"/>
  <c r="M72" i="539" s="1"/>
  <c r="AB72" i="539"/>
  <c r="N72" i="539"/>
  <c r="O72" i="539" s="1"/>
  <c r="AC72" i="539"/>
  <c r="AB71" i="526"/>
  <c r="L71" i="526"/>
  <c r="M71" i="526" s="1"/>
  <c r="N71" i="526"/>
  <c r="O71" i="526" s="1"/>
  <c r="AA72" i="526"/>
  <c r="AC71" i="526"/>
  <c r="N74" i="525"/>
  <c r="O74" i="525" s="1"/>
  <c r="AA75" i="525"/>
  <c r="AB74" i="525"/>
  <c r="L74" i="525"/>
  <c r="M74" i="525" s="1"/>
  <c r="AC74" i="525"/>
  <c r="N73" i="541"/>
  <c r="O73" i="541" s="1"/>
  <c r="AB73" i="541"/>
  <c r="L73" i="541"/>
  <c r="M73" i="541" s="1"/>
  <c r="AA74" i="541"/>
  <c r="AC73" i="541"/>
  <c r="N73" i="535" l="1"/>
  <c r="O73" i="535" s="1"/>
  <c r="AA74" i="535"/>
  <c r="AB73" i="535"/>
  <c r="L73" i="535"/>
  <c r="M73" i="535" s="1"/>
  <c r="AC73" i="535"/>
  <c r="AB73" i="533"/>
  <c r="L73" i="533"/>
  <c r="M73" i="533" s="1"/>
  <c r="N73" i="533"/>
  <c r="O73" i="533" s="1"/>
  <c r="AA74" i="533"/>
  <c r="AC73" i="533"/>
  <c r="N74" i="543"/>
  <c r="O74" i="543" s="1"/>
  <c r="AA75" i="543"/>
  <c r="AB74" i="543"/>
  <c r="L74" i="543"/>
  <c r="M74" i="543" s="1"/>
  <c r="AC74" i="543"/>
  <c r="AB73" i="534"/>
  <c r="L73" i="534"/>
  <c r="M73" i="534" s="1"/>
  <c r="N73" i="534"/>
  <c r="O73" i="534" s="1"/>
  <c r="AA74" i="534"/>
  <c r="AC73" i="534"/>
  <c r="N72" i="528"/>
  <c r="O72" i="528" s="1"/>
  <c r="AA73" i="528"/>
  <c r="AB72" i="528"/>
  <c r="L72" i="528"/>
  <c r="M72" i="528" s="1"/>
  <c r="AC72" i="528"/>
  <c r="AA73" i="526"/>
  <c r="AB72" i="526"/>
  <c r="N72" i="526"/>
  <c r="O72" i="526" s="1"/>
  <c r="L72" i="526"/>
  <c r="M72" i="526" s="1"/>
  <c r="AC72" i="526"/>
  <c r="AA73" i="538"/>
  <c r="AB72" i="538"/>
  <c r="L72" i="538"/>
  <c r="M72" i="538" s="1"/>
  <c r="N72" i="538"/>
  <c r="O72" i="538" s="1"/>
  <c r="AC72" i="538"/>
  <c r="AB73" i="536"/>
  <c r="L73" i="536"/>
  <c r="M73" i="536" s="1"/>
  <c r="N73" i="536"/>
  <c r="O73" i="536" s="1"/>
  <c r="AA74" i="536"/>
  <c r="AC73" i="536"/>
  <c r="N75" i="549"/>
  <c r="O75" i="549" s="1"/>
  <c r="AB75" i="549"/>
  <c r="L75" i="549"/>
  <c r="M75" i="549" s="1"/>
  <c r="AA76" i="549"/>
  <c r="AC75" i="549"/>
  <c r="AA73" i="524"/>
  <c r="AB72" i="524"/>
  <c r="L72" i="524"/>
  <c r="M72" i="524" s="1"/>
  <c r="N72" i="524"/>
  <c r="O72" i="524" s="1"/>
  <c r="AC72" i="524"/>
  <c r="AA75" i="547"/>
  <c r="N74" i="547"/>
  <c r="O74" i="547" s="1"/>
  <c r="AB74" i="547"/>
  <c r="L74" i="547"/>
  <c r="M74" i="547" s="1"/>
  <c r="AC74" i="547"/>
  <c r="AA73" i="532"/>
  <c r="AB72" i="532"/>
  <c r="L72" i="532"/>
  <c r="M72" i="532" s="1"/>
  <c r="N72" i="532"/>
  <c r="O72" i="532" s="1"/>
  <c r="AC72" i="532"/>
  <c r="AA76" i="525"/>
  <c r="AB75" i="525"/>
  <c r="L75" i="525"/>
  <c r="M75" i="525" s="1"/>
  <c r="N75" i="525"/>
  <c r="O75" i="525" s="1"/>
  <c r="AC75" i="525"/>
  <c r="N74" i="541"/>
  <c r="O74" i="541" s="1"/>
  <c r="AA75" i="541"/>
  <c r="AB74" i="541"/>
  <c r="L74" i="541"/>
  <c r="M74" i="541" s="1"/>
  <c r="AC74" i="541"/>
  <c r="N74" i="546"/>
  <c r="O74" i="546" s="1"/>
  <c r="AA75" i="546"/>
  <c r="AB74" i="546"/>
  <c r="L74" i="546"/>
  <c r="M74" i="546" s="1"/>
  <c r="AC74" i="546"/>
  <c r="N74" i="529"/>
  <c r="O74" i="529" s="1"/>
  <c r="AB74" i="529"/>
  <c r="L74" i="529"/>
  <c r="M74" i="529" s="1"/>
  <c r="AA75" i="529"/>
  <c r="AC74" i="529"/>
  <c r="N72" i="542"/>
  <c r="O72" i="542" s="1"/>
  <c r="AA73" i="542"/>
  <c r="AB72" i="542"/>
  <c r="L72" i="542"/>
  <c r="M72" i="542" s="1"/>
  <c r="AC72" i="542"/>
  <c r="N72" i="530"/>
  <c r="O72" i="530" s="1"/>
  <c r="AB72" i="530"/>
  <c r="L72" i="530"/>
  <c r="M72" i="530" s="1"/>
  <c r="AA73" i="530"/>
  <c r="AC72" i="530"/>
  <c r="N72" i="537"/>
  <c r="O72" i="537" s="1"/>
  <c r="AA73" i="537"/>
  <c r="AB72" i="537"/>
  <c r="L72" i="537"/>
  <c r="M72" i="537" s="1"/>
  <c r="AC72" i="537"/>
  <c r="N73" i="539"/>
  <c r="O73" i="539" s="1"/>
  <c r="AB73" i="539"/>
  <c r="L73" i="539"/>
  <c r="M73" i="539" s="1"/>
  <c r="AA74" i="539"/>
  <c r="AC73" i="539"/>
  <c r="N72" i="540"/>
  <c r="O72" i="540" s="1"/>
  <c r="AA73" i="540"/>
  <c r="AB72" i="540"/>
  <c r="L72" i="540"/>
  <c r="M72" i="540" s="1"/>
  <c r="AC72" i="540"/>
  <c r="AB73" i="550"/>
  <c r="L73" i="550"/>
  <c r="M73" i="550" s="1"/>
  <c r="N73" i="550"/>
  <c r="O73" i="550" s="1"/>
  <c r="AA74" i="550"/>
  <c r="AC73" i="550"/>
  <c r="N74" i="548"/>
  <c r="O74" i="548" s="1"/>
  <c r="AA75" i="548"/>
  <c r="AB74" i="548"/>
  <c r="L74" i="548"/>
  <c r="M74" i="548" s="1"/>
  <c r="AC74" i="548"/>
  <c r="AA74" i="531"/>
  <c r="AB73" i="531"/>
  <c r="L73" i="531"/>
  <c r="M73" i="531" s="1"/>
  <c r="N73" i="531"/>
  <c r="O73" i="531" s="1"/>
  <c r="AC73" i="531"/>
  <c r="N75" i="544"/>
  <c r="O75" i="544" s="1"/>
  <c r="AB75" i="544"/>
  <c r="L75" i="544"/>
  <c r="M75" i="544" s="1"/>
  <c r="AA76" i="544"/>
  <c r="AC75" i="544"/>
  <c r="N74" i="527"/>
  <c r="O74" i="527" s="1"/>
  <c r="AB74" i="527"/>
  <c r="L74" i="527"/>
  <c r="M74" i="527" s="1"/>
  <c r="AA75" i="527"/>
  <c r="AC74" i="527"/>
  <c r="AB75" i="545"/>
  <c r="L75" i="545"/>
  <c r="M75" i="545" s="1"/>
  <c r="N75" i="545"/>
  <c r="O75" i="545" s="1"/>
  <c r="AA76" i="545"/>
  <c r="AC75" i="545"/>
  <c r="AB75" i="548" l="1"/>
  <c r="L75" i="548"/>
  <c r="M75" i="548" s="1"/>
  <c r="N75" i="548"/>
  <c r="O75" i="548" s="1"/>
  <c r="AA76" i="548"/>
  <c r="AC75" i="548"/>
  <c r="N73" i="532"/>
  <c r="O73" i="532" s="1"/>
  <c r="AB73" i="532"/>
  <c r="L73" i="532"/>
  <c r="M73" i="532" s="1"/>
  <c r="AA74" i="532"/>
  <c r="AC73" i="532"/>
  <c r="N76" i="549"/>
  <c r="O76" i="549" s="1"/>
  <c r="AA77" i="549"/>
  <c r="AB76" i="549"/>
  <c r="L76" i="549"/>
  <c r="M76" i="549" s="1"/>
  <c r="AC76" i="549"/>
  <c r="N75" i="543"/>
  <c r="O75" i="543" s="1"/>
  <c r="AB75" i="543"/>
  <c r="L75" i="543"/>
  <c r="M75" i="543" s="1"/>
  <c r="AA76" i="543"/>
  <c r="AC75" i="543"/>
  <c r="N74" i="539"/>
  <c r="O74" i="539" s="1"/>
  <c r="AA75" i="539"/>
  <c r="AB74" i="539"/>
  <c r="L74" i="539"/>
  <c r="M74" i="539" s="1"/>
  <c r="AC74" i="539"/>
  <c r="N75" i="529"/>
  <c r="O75" i="529" s="1"/>
  <c r="AB75" i="529"/>
  <c r="L75" i="529"/>
  <c r="M75" i="529" s="1"/>
  <c r="AA76" i="529"/>
  <c r="AC75" i="529"/>
  <c r="AB75" i="541"/>
  <c r="L75" i="541"/>
  <c r="M75" i="541" s="1"/>
  <c r="N75" i="541"/>
  <c r="O75" i="541" s="1"/>
  <c r="AA76" i="541"/>
  <c r="AC75" i="541"/>
  <c r="AB75" i="547"/>
  <c r="N75" i="547"/>
  <c r="O75" i="547" s="1"/>
  <c r="L75" i="547"/>
  <c r="M75" i="547" s="1"/>
  <c r="AA76" i="547"/>
  <c r="AC75" i="547"/>
  <c r="AA75" i="536"/>
  <c r="AB74" i="536"/>
  <c r="L74" i="536"/>
  <c r="M74" i="536" s="1"/>
  <c r="N74" i="536"/>
  <c r="O74" i="536" s="1"/>
  <c r="AC74" i="536"/>
  <c r="N73" i="538"/>
  <c r="O73" i="538" s="1"/>
  <c r="AB73" i="538"/>
  <c r="L73" i="538"/>
  <c r="M73" i="538" s="1"/>
  <c r="AA74" i="538"/>
  <c r="AC73" i="538"/>
  <c r="AA75" i="534"/>
  <c r="AB74" i="534"/>
  <c r="L74" i="534"/>
  <c r="M74" i="534" s="1"/>
  <c r="N74" i="534"/>
  <c r="O74" i="534" s="1"/>
  <c r="AC74" i="534"/>
  <c r="N76" i="544"/>
  <c r="O76" i="544" s="1"/>
  <c r="AB76" i="544"/>
  <c r="L76" i="544"/>
  <c r="M76" i="544" s="1"/>
  <c r="AA77" i="544"/>
  <c r="AC76" i="544"/>
  <c r="AA75" i="531"/>
  <c r="AB74" i="531"/>
  <c r="L74" i="531"/>
  <c r="M74" i="531" s="1"/>
  <c r="N74" i="531"/>
  <c r="O74" i="531" s="1"/>
  <c r="AC74" i="531"/>
  <c r="AB73" i="537"/>
  <c r="L73" i="537"/>
  <c r="M73" i="537" s="1"/>
  <c r="N73" i="537"/>
  <c r="O73" i="537" s="1"/>
  <c r="AA74" i="537"/>
  <c r="AC73" i="537"/>
  <c r="N75" i="546"/>
  <c r="O75" i="546" s="1"/>
  <c r="AB75" i="546"/>
  <c r="L75" i="546"/>
  <c r="M75" i="546" s="1"/>
  <c r="AA76" i="546"/>
  <c r="AC75" i="546"/>
  <c r="AB76" i="545"/>
  <c r="L76" i="545"/>
  <c r="M76" i="545" s="1"/>
  <c r="N76" i="545"/>
  <c r="O76" i="545" s="1"/>
  <c r="AA77" i="545"/>
  <c r="AC76" i="545"/>
  <c r="AB73" i="540"/>
  <c r="L73" i="540"/>
  <c r="M73" i="540" s="1"/>
  <c r="N73" i="540"/>
  <c r="O73" i="540" s="1"/>
  <c r="AA74" i="540"/>
  <c r="AC73" i="540"/>
  <c r="N73" i="542"/>
  <c r="O73" i="542" s="1"/>
  <c r="AA74" i="542"/>
  <c r="AB73" i="542"/>
  <c r="L73" i="542"/>
  <c r="M73" i="542" s="1"/>
  <c r="AC73" i="542"/>
  <c r="AA74" i="524"/>
  <c r="AB73" i="524"/>
  <c r="L73" i="524"/>
  <c r="M73" i="524" s="1"/>
  <c r="N73" i="524"/>
  <c r="O73" i="524" s="1"/>
  <c r="AC73" i="524"/>
  <c r="N73" i="526"/>
  <c r="O73" i="526" s="1"/>
  <c r="AB73" i="526"/>
  <c r="L73" i="526"/>
  <c r="M73" i="526" s="1"/>
  <c r="AA74" i="526"/>
  <c r="AC73" i="526"/>
  <c r="N73" i="528"/>
  <c r="O73" i="528" s="1"/>
  <c r="AB73" i="528"/>
  <c r="L73" i="528"/>
  <c r="M73" i="528" s="1"/>
  <c r="AA74" i="528"/>
  <c r="AC73" i="528"/>
  <c r="N74" i="535"/>
  <c r="O74" i="535" s="1"/>
  <c r="AA75" i="535"/>
  <c r="AB74" i="535"/>
  <c r="L74" i="535"/>
  <c r="M74" i="535" s="1"/>
  <c r="AC74" i="535"/>
  <c r="N75" i="527"/>
  <c r="O75" i="527" s="1"/>
  <c r="AB75" i="527"/>
  <c r="L75" i="527"/>
  <c r="M75" i="527" s="1"/>
  <c r="AA76" i="527"/>
  <c r="AC75" i="527"/>
  <c r="AA75" i="550"/>
  <c r="AB74" i="550"/>
  <c r="L74" i="550"/>
  <c r="M74" i="550" s="1"/>
  <c r="N74" i="550"/>
  <c r="O74" i="550" s="1"/>
  <c r="AC74" i="550"/>
  <c r="N73" i="530"/>
  <c r="O73" i="530" s="1"/>
  <c r="AB73" i="530"/>
  <c r="L73" i="530"/>
  <c r="M73" i="530" s="1"/>
  <c r="AA74" i="530"/>
  <c r="AC73" i="530"/>
  <c r="AA77" i="525"/>
  <c r="N76" i="525"/>
  <c r="O76" i="525" s="1"/>
  <c r="AB76" i="525"/>
  <c r="L76" i="525"/>
  <c r="M76" i="525" s="1"/>
  <c r="AC76" i="525"/>
  <c r="AA75" i="533"/>
  <c r="AB74" i="533"/>
  <c r="L74" i="533"/>
  <c r="M74" i="533" s="1"/>
  <c r="N74" i="533"/>
  <c r="O74" i="533" s="1"/>
  <c r="AC74" i="533"/>
  <c r="AB77" i="549" l="1"/>
  <c r="L77" i="549"/>
  <c r="M77" i="549" s="1"/>
  <c r="N77" i="549"/>
  <c r="O77" i="549" s="1"/>
  <c r="AA78" i="549"/>
  <c r="AC77" i="549"/>
  <c r="AA75" i="526"/>
  <c r="AB74" i="526"/>
  <c r="L74" i="526"/>
  <c r="M74" i="526" s="1"/>
  <c r="N74" i="526"/>
  <c r="O74" i="526" s="1"/>
  <c r="AC74" i="526"/>
  <c r="N74" i="524"/>
  <c r="O74" i="524" s="1"/>
  <c r="AB74" i="524"/>
  <c r="L74" i="524"/>
  <c r="M74" i="524" s="1"/>
  <c r="AA75" i="524"/>
  <c r="AC74" i="524"/>
  <c r="AA75" i="542"/>
  <c r="AB74" i="542"/>
  <c r="L74" i="542"/>
  <c r="M74" i="542" s="1"/>
  <c r="N74" i="542"/>
  <c r="O74" i="542" s="1"/>
  <c r="AC74" i="542"/>
  <c r="N77" i="545"/>
  <c r="O77" i="545" s="1"/>
  <c r="AA78" i="545"/>
  <c r="AB77" i="545"/>
  <c r="L77" i="545"/>
  <c r="M77" i="545" s="1"/>
  <c r="AC77" i="545"/>
  <c r="AB77" i="544"/>
  <c r="L77" i="544"/>
  <c r="M77" i="544" s="1"/>
  <c r="N77" i="544"/>
  <c r="O77" i="544" s="1"/>
  <c r="AA78" i="544"/>
  <c r="AC77" i="544"/>
  <c r="N75" i="534"/>
  <c r="O75" i="534" s="1"/>
  <c r="AB75" i="534"/>
  <c r="L75" i="534"/>
  <c r="M75" i="534" s="1"/>
  <c r="AA76" i="534"/>
  <c r="AC75" i="534"/>
  <c r="AA77" i="547"/>
  <c r="AB76" i="547"/>
  <c r="L76" i="547"/>
  <c r="M76" i="547" s="1"/>
  <c r="N76" i="547"/>
  <c r="O76" i="547" s="1"/>
  <c r="AC76" i="547"/>
  <c r="AA77" i="543"/>
  <c r="AB76" i="543"/>
  <c r="L76" i="543"/>
  <c r="M76" i="543" s="1"/>
  <c r="N76" i="543"/>
  <c r="O76" i="543" s="1"/>
  <c r="AC76" i="543"/>
  <c r="AA75" i="530"/>
  <c r="AB74" i="530"/>
  <c r="L74" i="530"/>
  <c r="M74" i="530" s="1"/>
  <c r="N74" i="530"/>
  <c r="O74" i="530" s="1"/>
  <c r="AC74" i="530"/>
  <c r="N75" i="550"/>
  <c r="O75" i="550" s="1"/>
  <c r="AB75" i="550"/>
  <c r="L75" i="550"/>
  <c r="M75" i="550" s="1"/>
  <c r="AA76" i="550"/>
  <c r="AC75" i="550"/>
  <c r="AA75" i="528"/>
  <c r="AB74" i="528"/>
  <c r="L74" i="528"/>
  <c r="M74" i="528" s="1"/>
  <c r="N74" i="528"/>
  <c r="O74" i="528" s="1"/>
  <c r="AC74" i="528"/>
  <c r="AA75" i="540"/>
  <c r="AB74" i="540"/>
  <c r="L74" i="540"/>
  <c r="M74" i="540" s="1"/>
  <c r="N74" i="540"/>
  <c r="O74" i="540" s="1"/>
  <c r="AC74" i="540"/>
  <c r="AB75" i="535"/>
  <c r="L75" i="535"/>
  <c r="M75" i="535" s="1"/>
  <c r="N75" i="535"/>
  <c r="O75" i="535" s="1"/>
  <c r="AA76" i="535"/>
  <c r="AC75" i="535"/>
  <c r="N77" i="525"/>
  <c r="O77" i="525" s="1"/>
  <c r="AB77" i="525"/>
  <c r="L77" i="525"/>
  <c r="M77" i="525" s="1"/>
  <c r="AA78" i="525"/>
  <c r="AC77" i="525"/>
  <c r="AA77" i="527"/>
  <c r="AB76" i="527"/>
  <c r="L76" i="527"/>
  <c r="M76" i="527" s="1"/>
  <c r="N76" i="527"/>
  <c r="O76" i="527" s="1"/>
  <c r="AC76" i="527"/>
  <c r="AA77" i="546"/>
  <c r="AB76" i="546"/>
  <c r="L76" i="546"/>
  <c r="M76" i="546" s="1"/>
  <c r="N76" i="546"/>
  <c r="O76" i="546" s="1"/>
  <c r="AC76" i="546"/>
  <c r="AA77" i="541"/>
  <c r="AB76" i="541"/>
  <c r="L76" i="541"/>
  <c r="M76" i="541" s="1"/>
  <c r="N76" i="541"/>
  <c r="O76" i="541" s="1"/>
  <c r="AC76" i="541"/>
  <c r="AB75" i="539"/>
  <c r="L75" i="539"/>
  <c r="M75" i="539" s="1"/>
  <c r="N75" i="539"/>
  <c r="O75" i="539" s="1"/>
  <c r="AA76" i="539"/>
  <c r="AC75" i="539"/>
  <c r="AB76" i="548"/>
  <c r="L76" i="548"/>
  <c r="M76" i="548" s="1"/>
  <c r="N76" i="548"/>
  <c r="O76" i="548" s="1"/>
  <c r="AA77" i="548"/>
  <c r="AC76" i="548"/>
  <c r="N75" i="533"/>
  <c r="O75" i="533" s="1"/>
  <c r="AB75" i="533"/>
  <c r="L75" i="533"/>
  <c r="M75" i="533" s="1"/>
  <c r="AA76" i="533"/>
  <c r="AC75" i="533"/>
  <c r="AA75" i="537"/>
  <c r="AB74" i="537"/>
  <c r="L74" i="537"/>
  <c r="M74" i="537" s="1"/>
  <c r="N74" i="537"/>
  <c r="O74" i="537" s="1"/>
  <c r="AC74" i="537"/>
  <c r="N75" i="531"/>
  <c r="O75" i="531" s="1"/>
  <c r="AB75" i="531"/>
  <c r="L75" i="531"/>
  <c r="M75" i="531" s="1"/>
  <c r="AA76" i="531"/>
  <c r="AC75" i="531"/>
  <c r="N74" i="538"/>
  <c r="O74" i="538" s="1"/>
  <c r="AA75" i="538"/>
  <c r="AB74" i="538"/>
  <c r="L74" i="538"/>
  <c r="M74" i="538" s="1"/>
  <c r="AC74" i="538"/>
  <c r="N75" i="536"/>
  <c r="O75" i="536" s="1"/>
  <c r="AA76" i="536"/>
  <c r="AB75" i="536"/>
  <c r="L75" i="536"/>
  <c r="M75" i="536" s="1"/>
  <c r="AC75" i="536"/>
  <c r="AA77" i="529"/>
  <c r="AB76" i="529"/>
  <c r="L76" i="529"/>
  <c r="M76" i="529" s="1"/>
  <c r="N76" i="529"/>
  <c r="O76" i="529" s="1"/>
  <c r="AC76" i="529"/>
  <c r="N74" i="532"/>
  <c r="O74" i="532" s="1"/>
  <c r="AB74" i="532"/>
  <c r="L74" i="532"/>
  <c r="M74" i="532" s="1"/>
  <c r="AA75" i="532"/>
  <c r="AC74" i="532"/>
  <c r="N76" i="533" l="1"/>
  <c r="O76" i="533" s="1"/>
  <c r="AB76" i="533"/>
  <c r="L76" i="533"/>
  <c r="M76" i="533" s="1"/>
  <c r="AA77" i="533"/>
  <c r="AC76" i="533"/>
  <c r="AB77" i="527"/>
  <c r="L77" i="527"/>
  <c r="M77" i="527" s="1"/>
  <c r="N77" i="527"/>
  <c r="O77" i="527" s="1"/>
  <c r="AA78" i="527"/>
  <c r="AC77" i="527"/>
  <c r="AB75" i="528"/>
  <c r="L75" i="528"/>
  <c r="M75" i="528" s="1"/>
  <c r="N75" i="528"/>
  <c r="O75" i="528" s="1"/>
  <c r="AA76" i="528"/>
  <c r="AC75" i="528"/>
  <c r="N77" i="547"/>
  <c r="O77" i="547" s="1"/>
  <c r="AB77" i="547"/>
  <c r="L77" i="547"/>
  <c r="M77" i="547" s="1"/>
  <c r="AA78" i="547"/>
  <c r="AC77" i="547"/>
  <c r="N77" i="548"/>
  <c r="O77" i="548" s="1"/>
  <c r="AA78" i="548"/>
  <c r="AB77" i="548"/>
  <c r="L77" i="548"/>
  <c r="M77" i="548" s="1"/>
  <c r="AC77" i="548"/>
  <c r="AB75" i="542"/>
  <c r="L75" i="542"/>
  <c r="M75" i="542" s="1"/>
  <c r="N75" i="542"/>
  <c r="O75" i="542" s="1"/>
  <c r="AA76" i="542"/>
  <c r="AC75" i="542"/>
  <c r="AA79" i="549"/>
  <c r="AB78" i="549"/>
  <c r="L78" i="549"/>
  <c r="M78" i="549" s="1"/>
  <c r="N78" i="549"/>
  <c r="O78" i="549" s="1"/>
  <c r="AC78" i="549"/>
  <c r="AB75" i="532"/>
  <c r="L75" i="532"/>
  <c r="M75" i="532" s="1"/>
  <c r="N75" i="532"/>
  <c r="O75" i="532" s="1"/>
  <c r="AA76" i="532"/>
  <c r="AC75" i="532"/>
  <c r="AB77" i="529"/>
  <c r="L77" i="529"/>
  <c r="M77" i="529" s="1"/>
  <c r="N77" i="529"/>
  <c r="O77" i="529" s="1"/>
  <c r="AA78" i="529"/>
  <c r="AC77" i="529"/>
  <c r="N76" i="536"/>
  <c r="O76" i="536" s="1"/>
  <c r="AB76" i="536"/>
  <c r="L76" i="536"/>
  <c r="M76" i="536" s="1"/>
  <c r="AA77" i="536"/>
  <c r="AC76" i="536"/>
  <c r="N76" i="531"/>
  <c r="O76" i="531" s="1"/>
  <c r="AB76" i="531"/>
  <c r="L76" i="531"/>
  <c r="M76" i="531" s="1"/>
  <c r="AA77" i="531"/>
  <c r="AC76" i="531"/>
  <c r="N75" i="537"/>
  <c r="O75" i="537" s="1"/>
  <c r="AB75" i="537"/>
  <c r="L75" i="537"/>
  <c r="M75" i="537" s="1"/>
  <c r="AA76" i="537"/>
  <c r="AC75" i="537"/>
  <c r="AA77" i="539"/>
  <c r="AB76" i="539"/>
  <c r="L76" i="539"/>
  <c r="M76" i="539" s="1"/>
  <c r="N76" i="539"/>
  <c r="O76" i="539" s="1"/>
  <c r="AC76" i="539"/>
  <c r="N77" i="541"/>
  <c r="O77" i="541" s="1"/>
  <c r="AB77" i="541"/>
  <c r="L77" i="541"/>
  <c r="M77" i="541" s="1"/>
  <c r="AA78" i="541"/>
  <c r="AC77" i="541"/>
  <c r="AA79" i="525"/>
  <c r="AB78" i="525"/>
  <c r="L78" i="525"/>
  <c r="M78" i="525" s="1"/>
  <c r="N78" i="525"/>
  <c r="O78" i="525" s="1"/>
  <c r="AC78" i="525"/>
  <c r="N76" i="550"/>
  <c r="O76" i="550" s="1"/>
  <c r="AB76" i="550"/>
  <c r="L76" i="550"/>
  <c r="M76" i="550" s="1"/>
  <c r="AA77" i="550"/>
  <c r="AC76" i="550"/>
  <c r="AB75" i="530"/>
  <c r="L75" i="530"/>
  <c r="M75" i="530" s="1"/>
  <c r="N75" i="530"/>
  <c r="O75" i="530" s="1"/>
  <c r="AA76" i="530"/>
  <c r="AC75" i="530"/>
  <c r="N76" i="534"/>
  <c r="O76" i="534" s="1"/>
  <c r="AA77" i="534"/>
  <c r="AB76" i="534"/>
  <c r="L76" i="534"/>
  <c r="M76" i="534" s="1"/>
  <c r="AC76" i="534"/>
  <c r="N78" i="545"/>
  <c r="O78" i="545" s="1"/>
  <c r="AB78" i="545"/>
  <c r="L78" i="545"/>
  <c r="M78" i="545" s="1"/>
  <c r="AA79" i="545"/>
  <c r="AC78" i="545"/>
  <c r="N75" i="524"/>
  <c r="O75" i="524" s="1"/>
  <c r="AB75" i="524"/>
  <c r="L75" i="524"/>
  <c r="M75" i="524" s="1"/>
  <c r="AA76" i="524"/>
  <c r="AC75" i="524"/>
  <c r="AB75" i="526"/>
  <c r="L75" i="526"/>
  <c r="M75" i="526" s="1"/>
  <c r="N75" i="526"/>
  <c r="O75" i="526" s="1"/>
  <c r="AA76" i="526"/>
  <c r="AC75" i="526"/>
  <c r="AB75" i="538"/>
  <c r="L75" i="538"/>
  <c r="M75" i="538" s="1"/>
  <c r="N75" i="538"/>
  <c r="O75" i="538" s="1"/>
  <c r="AA76" i="538"/>
  <c r="AC75" i="538"/>
  <c r="AB77" i="546"/>
  <c r="L77" i="546"/>
  <c r="M77" i="546" s="1"/>
  <c r="N77" i="546"/>
  <c r="O77" i="546" s="1"/>
  <c r="AA78" i="546"/>
  <c r="AC77" i="546"/>
  <c r="AB76" i="535"/>
  <c r="L76" i="535"/>
  <c r="M76" i="535" s="1"/>
  <c r="N76" i="535"/>
  <c r="O76" i="535" s="1"/>
  <c r="AA77" i="535"/>
  <c r="AC76" i="535"/>
  <c r="N75" i="540"/>
  <c r="O75" i="540" s="1"/>
  <c r="AB75" i="540"/>
  <c r="L75" i="540"/>
  <c r="M75" i="540" s="1"/>
  <c r="AA76" i="540"/>
  <c r="AC75" i="540"/>
  <c r="AA78" i="543"/>
  <c r="AB77" i="543"/>
  <c r="L77" i="543"/>
  <c r="M77" i="543" s="1"/>
  <c r="N77" i="543"/>
  <c r="O77" i="543" s="1"/>
  <c r="AC77" i="543"/>
  <c r="AB78" i="544"/>
  <c r="L78" i="544"/>
  <c r="M78" i="544" s="1"/>
  <c r="N78" i="544"/>
  <c r="O78" i="544" s="1"/>
  <c r="AA79" i="544"/>
  <c r="AC78" i="544"/>
  <c r="AB76" i="526" l="1"/>
  <c r="N76" i="526"/>
  <c r="O76" i="526" s="1"/>
  <c r="L76" i="526"/>
  <c r="M76" i="526" s="1"/>
  <c r="AA77" i="526"/>
  <c r="AC76" i="526"/>
  <c r="AB77" i="534"/>
  <c r="L77" i="534"/>
  <c r="M77" i="534" s="1"/>
  <c r="N77" i="534"/>
  <c r="O77" i="534" s="1"/>
  <c r="AA78" i="534"/>
  <c r="AC77" i="534"/>
  <c r="AB77" i="550"/>
  <c r="L77" i="550"/>
  <c r="M77" i="550" s="1"/>
  <c r="N77" i="550"/>
  <c r="O77" i="550" s="1"/>
  <c r="AA78" i="550"/>
  <c r="AC77" i="550"/>
  <c r="AA80" i="525"/>
  <c r="AB79" i="525"/>
  <c r="L79" i="525"/>
  <c r="M79" i="525" s="1"/>
  <c r="N79" i="525"/>
  <c r="O79" i="525" s="1"/>
  <c r="AC79" i="525"/>
  <c r="N76" i="537"/>
  <c r="O76" i="537" s="1"/>
  <c r="AA77" i="537"/>
  <c r="AB76" i="537"/>
  <c r="L76" i="537"/>
  <c r="M76" i="537" s="1"/>
  <c r="AC76" i="537"/>
  <c r="AA77" i="532"/>
  <c r="AB76" i="532"/>
  <c r="L76" i="532"/>
  <c r="M76" i="532" s="1"/>
  <c r="N76" i="532"/>
  <c r="O76" i="532" s="1"/>
  <c r="AC76" i="532"/>
  <c r="N79" i="549"/>
  <c r="O79" i="549" s="1"/>
  <c r="AB79" i="549"/>
  <c r="L79" i="549"/>
  <c r="M79" i="549" s="1"/>
  <c r="AA80" i="549"/>
  <c r="AC79" i="549"/>
  <c r="N78" i="547"/>
  <c r="O78" i="547" s="1"/>
  <c r="AA79" i="547"/>
  <c r="AB78" i="547"/>
  <c r="L78" i="547"/>
  <c r="M78" i="547" s="1"/>
  <c r="AC78" i="547"/>
  <c r="N76" i="540"/>
  <c r="O76" i="540" s="1"/>
  <c r="AA77" i="540"/>
  <c r="AB76" i="540"/>
  <c r="L76" i="540"/>
  <c r="M76" i="540" s="1"/>
  <c r="AC76" i="540"/>
  <c r="N78" i="529"/>
  <c r="O78" i="529" s="1"/>
  <c r="AA79" i="529"/>
  <c r="L78" i="529"/>
  <c r="M78" i="529" s="1"/>
  <c r="AB78" i="529"/>
  <c r="AC78" i="529"/>
  <c r="AB77" i="533"/>
  <c r="L77" i="533"/>
  <c r="M77" i="533" s="1"/>
  <c r="N77" i="533"/>
  <c r="O77" i="533" s="1"/>
  <c r="AA78" i="533"/>
  <c r="AC77" i="533"/>
  <c r="AA77" i="524"/>
  <c r="AB76" i="524"/>
  <c r="L76" i="524"/>
  <c r="M76" i="524" s="1"/>
  <c r="N76" i="524"/>
  <c r="O76" i="524" s="1"/>
  <c r="AC76" i="524"/>
  <c r="N79" i="544"/>
  <c r="O79" i="544" s="1"/>
  <c r="AB79" i="544"/>
  <c r="L79" i="544"/>
  <c r="M79" i="544" s="1"/>
  <c r="AA80" i="544"/>
  <c r="AC79" i="544"/>
  <c r="N78" i="543"/>
  <c r="O78" i="543" s="1"/>
  <c r="AA79" i="543"/>
  <c r="AB78" i="543"/>
  <c r="L78" i="543"/>
  <c r="M78" i="543" s="1"/>
  <c r="AC78" i="543"/>
  <c r="N78" i="546"/>
  <c r="O78" i="546" s="1"/>
  <c r="AA79" i="546"/>
  <c r="AB78" i="546"/>
  <c r="L78" i="546"/>
  <c r="M78" i="546" s="1"/>
  <c r="AC78" i="546"/>
  <c r="AB79" i="545"/>
  <c r="L79" i="545"/>
  <c r="M79" i="545" s="1"/>
  <c r="N79" i="545"/>
  <c r="O79" i="545" s="1"/>
  <c r="AA80" i="545"/>
  <c r="AC79" i="545"/>
  <c r="AA78" i="531"/>
  <c r="AB77" i="531"/>
  <c r="L77" i="531"/>
  <c r="M77" i="531" s="1"/>
  <c r="N77" i="531"/>
  <c r="O77" i="531" s="1"/>
  <c r="AC77" i="531"/>
  <c r="N78" i="548"/>
  <c r="O78" i="548" s="1"/>
  <c r="AA79" i="548"/>
  <c r="AB78" i="548"/>
  <c r="L78" i="548"/>
  <c r="M78" i="548" s="1"/>
  <c r="AC78" i="548"/>
  <c r="N76" i="528"/>
  <c r="O76" i="528" s="1"/>
  <c r="AA77" i="528"/>
  <c r="AB76" i="528"/>
  <c r="L76" i="528"/>
  <c r="M76" i="528" s="1"/>
  <c r="AC76" i="528"/>
  <c r="N76" i="530"/>
  <c r="O76" i="530" s="1"/>
  <c r="AA77" i="530"/>
  <c r="AB76" i="530"/>
  <c r="L76" i="530"/>
  <c r="M76" i="530" s="1"/>
  <c r="AC76" i="530"/>
  <c r="N77" i="535"/>
  <c r="O77" i="535" s="1"/>
  <c r="AA78" i="535"/>
  <c r="AB77" i="535"/>
  <c r="L77" i="535"/>
  <c r="M77" i="535" s="1"/>
  <c r="AC77" i="535"/>
  <c r="AA77" i="538"/>
  <c r="AB76" i="538"/>
  <c r="L76" i="538"/>
  <c r="M76" i="538" s="1"/>
  <c r="N76" i="538"/>
  <c r="O76" i="538" s="1"/>
  <c r="AC76" i="538"/>
  <c r="N78" i="541"/>
  <c r="O78" i="541" s="1"/>
  <c r="AA79" i="541"/>
  <c r="AB78" i="541"/>
  <c r="L78" i="541"/>
  <c r="M78" i="541" s="1"/>
  <c r="AC78" i="541"/>
  <c r="N77" i="539"/>
  <c r="O77" i="539" s="1"/>
  <c r="AB77" i="539"/>
  <c r="L77" i="539"/>
  <c r="M77" i="539" s="1"/>
  <c r="AA78" i="539"/>
  <c r="AC77" i="539"/>
  <c r="AB77" i="536"/>
  <c r="L77" i="536"/>
  <c r="M77" i="536" s="1"/>
  <c r="N77" i="536"/>
  <c r="O77" i="536" s="1"/>
  <c r="AA78" i="536"/>
  <c r="AC77" i="536"/>
  <c r="N76" i="542"/>
  <c r="O76" i="542" s="1"/>
  <c r="AA77" i="542"/>
  <c r="AB76" i="542"/>
  <c r="L76" i="542"/>
  <c r="M76" i="542" s="1"/>
  <c r="AC76" i="542"/>
  <c r="N78" i="527"/>
  <c r="O78" i="527" s="1"/>
  <c r="L78" i="527"/>
  <c r="M78" i="527" s="1"/>
  <c r="AA79" i="527"/>
  <c r="AB78" i="527"/>
  <c r="AC78" i="527"/>
  <c r="AA78" i="524" l="1"/>
  <c r="AB77" i="524"/>
  <c r="L77" i="524"/>
  <c r="M77" i="524" s="1"/>
  <c r="N77" i="524"/>
  <c r="O77" i="524" s="1"/>
  <c r="AC77" i="524"/>
  <c r="N78" i="539"/>
  <c r="O78" i="539" s="1"/>
  <c r="AA79" i="539"/>
  <c r="AB78" i="539"/>
  <c r="L78" i="539"/>
  <c r="M78" i="539" s="1"/>
  <c r="AC78" i="539"/>
  <c r="AB79" i="548"/>
  <c r="L79" i="548"/>
  <c r="M79" i="548" s="1"/>
  <c r="N79" i="548"/>
  <c r="O79" i="548" s="1"/>
  <c r="AA80" i="548"/>
  <c r="AC79" i="548"/>
  <c r="AB80" i="545"/>
  <c r="L80" i="545"/>
  <c r="M80" i="545" s="1"/>
  <c r="N80" i="545"/>
  <c r="O80" i="545" s="1"/>
  <c r="AA81" i="545"/>
  <c r="AC80" i="545"/>
  <c r="N79" i="543"/>
  <c r="O79" i="543" s="1"/>
  <c r="AB79" i="543"/>
  <c r="L79" i="543"/>
  <c r="M79" i="543" s="1"/>
  <c r="AA80" i="543"/>
  <c r="AC79" i="543"/>
  <c r="N79" i="529"/>
  <c r="O79" i="529" s="1"/>
  <c r="AB79" i="529"/>
  <c r="L79" i="529"/>
  <c r="M79" i="529" s="1"/>
  <c r="AA80" i="529"/>
  <c r="AC79" i="529"/>
  <c r="AA79" i="536"/>
  <c r="AB78" i="536"/>
  <c r="L78" i="536"/>
  <c r="M78" i="536" s="1"/>
  <c r="N78" i="536"/>
  <c r="O78" i="536" s="1"/>
  <c r="AC78" i="536"/>
  <c r="AB79" i="541"/>
  <c r="L79" i="541"/>
  <c r="M79" i="541" s="1"/>
  <c r="N79" i="541"/>
  <c r="O79" i="541" s="1"/>
  <c r="AA80" i="541"/>
  <c r="AC79" i="541"/>
  <c r="N79" i="546"/>
  <c r="O79" i="546" s="1"/>
  <c r="AB79" i="546"/>
  <c r="L79" i="546"/>
  <c r="M79" i="546" s="1"/>
  <c r="AA80" i="546"/>
  <c r="AC79" i="546"/>
  <c r="N80" i="544"/>
  <c r="O80" i="544" s="1"/>
  <c r="AA81" i="544"/>
  <c r="AB80" i="544"/>
  <c r="L80" i="544"/>
  <c r="M80" i="544" s="1"/>
  <c r="AC80" i="544"/>
  <c r="N80" i="525"/>
  <c r="O80" i="525" s="1"/>
  <c r="L80" i="525"/>
  <c r="M80" i="525" s="1"/>
  <c r="AA81" i="525"/>
  <c r="AB80" i="525"/>
  <c r="AC80" i="525"/>
  <c r="N77" i="526"/>
  <c r="O77" i="526" s="1"/>
  <c r="AB77" i="526"/>
  <c r="L77" i="526"/>
  <c r="M77" i="526" s="1"/>
  <c r="AA78" i="526"/>
  <c r="AC77" i="526"/>
  <c r="N77" i="542"/>
  <c r="O77" i="542" s="1"/>
  <c r="AA78" i="542"/>
  <c r="AB77" i="542"/>
  <c r="L77" i="542"/>
  <c r="M77" i="542" s="1"/>
  <c r="AC77" i="542"/>
  <c r="N77" i="538"/>
  <c r="O77" i="538" s="1"/>
  <c r="AB77" i="538"/>
  <c r="L77" i="538"/>
  <c r="M77" i="538" s="1"/>
  <c r="AA78" i="538"/>
  <c r="AC77" i="538"/>
  <c r="N78" i="535"/>
  <c r="O78" i="535" s="1"/>
  <c r="AA79" i="535"/>
  <c r="AB78" i="535"/>
  <c r="L78" i="535"/>
  <c r="M78" i="535" s="1"/>
  <c r="AC78" i="535"/>
  <c r="AA79" i="533"/>
  <c r="AB78" i="533"/>
  <c r="L78" i="533"/>
  <c r="M78" i="533" s="1"/>
  <c r="N78" i="533"/>
  <c r="O78" i="533" s="1"/>
  <c r="AC78" i="533"/>
  <c r="AB77" i="540"/>
  <c r="L77" i="540"/>
  <c r="M77" i="540" s="1"/>
  <c r="N77" i="540"/>
  <c r="O77" i="540" s="1"/>
  <c r="AA78" i="540"/>
  <c r="AC77" i="540"/>
  <c r="N80" i="549"/>
  <c r="O80" i="549" s="1"/>
  <c r="AB80" i="549"/>
  <c r="L80" i="549"/>
  <c r="M80" i="549" s="1"/>
  <c r="AA81" i="549"/>
  <c r="AC80" i="549"/>
  <c r="N77" i="532"/>
  <c r="O77" i="532" s="1"/>
  <c r="AB77" i="532"/>
  <c r="L77" i="532"/>
  <c r="M77" i="532" s="1"/>
  <c r="AA78" i="532"/>
  <c r="AC77" i="532"/>
  <c r="AB77" i="537"/>
  <c r="L77" i="537"/>
  <c r="M77" i="537" s="1"/>
  <c r="N77" i="537"/>
  <c r="O77" i="537" s="1"/>
  <c r="AA78" i="537"/>
  <c r="AC77" i="537"/>
  <c r="AA79" i="550"/>
  <c r="AB78" i="550"/>
  <c r="L78" i="550"/>
  <c r="M78" i="550" s="1"/>
  <c r="N78" i="550"/>
  <c r="O78" i="550" s="1"/>
  <c r="AC78" i="550"/>
  <c r="N77" i="528"/>
  <c r="O77" i="528" s="1"/>
  <c r="AB77" i="528"/>
  <c r="L77" i="528"/>
  <c r="M77" i="528" s="1"/>
  <c r="AA78" i="528"/>
  <c r="AC77" i="528"/>
  <c r="N79" i="527"/>
  <c r="O79" i="527" s="1"/>
  <c r="AB79" i="527"/>
  <c r="L79" i="527"/>
  <c r="M79" i="527" s="1"/>
  <c r="AA80" i="527"/>
  <c r="AC79" i="527"/>
  <c r="N77" i="530"/>
  <c r="O77" i="530" s="1"/>
  <c r="AB77" i="530"/>
  <c r="L77" i="530"/>
  <c r="M77" i="530" s="1"/>
  <c r="AA78" i="530"/>
  <c r="AC77" i="530"/>
  <c r="AA79" i="531"/>
  <c r="AB78" i="531"/>
  <c r="L78" i="531"/>
  <c r="M78" i="531" s="1"/>
  <c r="N78" i="531"/>
  <c r="O78" i="531" s="1"/>
  <c r="AC78" i="531"/>
  <c r="AB79" i="547"/>
  <c r="L79" i="547"/>
  <c r="M79" i="547" s="1"/>
  <c r="N79" i="547"/>
  <c r="O79" i="547" s="1"/>
  <c r="AA80" i="547"/>
  <c r="AC79" i="547"/>
  <c r="AA79" i="534"/>
  <c r="AB78" i="534"/>
  <c r="L78" i="534"/>
  <c r="M78" i="534" s="1"/>
  <c r="N78" i="534"/>
  <c r="O78" i="534" s="1"/>
  <c r="AC78" i="534"/>
  <c r="AA81" i="547" l="1"/>
  <c r="AB80" i="547"/>
  <c r="L80" i="547"/>
  <c r="M80" i="547" s="1"/>
  <c r="N80" i="547"/>
  <c r="O80" i="547" s="1"/>
  <c r="AC80" i="547"/>
  <c r="N79" i="534"/>
  <c r="O79" i="534" s="1"/>
  <c r="AB79" i="534"/>
  <c r="L79" i="534"/>
  <c r="M79" i="534" s="1"/>
  <c r="AA80" i="534"/>
  <c r="AC79" i="534"/>
  <c r="AA79" i="530"/>
  <c r="AB78" i="530"/>
  <c r="L78" i="530"/>
  <c r="M78" i="530" s="1"/>
  <c r="N78" i="530"/>
  <c r="O78" i="530" s="1"/>
  <c r="AC78" i="530"/>
  <c r="AA79" i="537"/>
  <c r="AB78" i="537"/>
  <c r="L78" i="537"/>
  <c r="M78" i="537" s="1"/>
  <c r="N78" i="537"/>
  <c r="O78" i="537" s="1"/>
  <c r="AC78" i="537"/>
  <c r="AB78" i="526"/>
  <c r="L78" i="526"/>
  <c r="M78" i="526" s="1"/>
  <c r="N78" i="526"/>
  <c r="O78" i="526" s="1"/>
  <c r="AA79" i="526"/>
  <c r="AC78" i="526"/>
  <c r="AB81" i="544"/>
  <c r="L81" i="544"/>
  <c r="M81" i="544" s="1"/>
  <c r="N81" i="544"/>
  <c r="O81" i="544" s="1"/>
  <c r="AA82" i="544"/>
  <c r="AC81" i="544"/>
  <c r="AA81" i="541"/>
  <c r="AB80" i="541"/>
  <c r="L80" i="541"/>
  <c r="M80" i="541" s="1"/>
  <c r="N80" i="541"/>
  <c r="O80" i="541" s="1"/>
  <c r="AC80" i="541"/>
  <c r="N79" i="536"/>
  <c r="O79" i="536" s="1"/>
  <c r="AA80" i="536"/>
  <c r="AB79" i="536"/>
  <c r="L79" i="536"/>
  <c r="M79" i="536" s="1"/>
  <c r="AC79" i="536"/>
  <c r="AA82" i="545"/>
  <c r="N81" i="545"/>
  <c r="O81" i="545" s="1"/>
  <c r="AB81" i="545"/>
  <c r="L81" i="545"/>
  <c r="M81" i="545" s="1"/>
  <c r="AC81" i="545"/>
  <c r="AB79" i="539"/>
  <c r="L79" i="539"/>
  <c r="M79" i="539" s="1"/>
  <c r="N79" i="539"/>
  <c r="O79" i="539" s="1"/>
  <c r="AA80" i="539"/>
  <c r="AC79" i="539"/>
  <c r="AA79" i="540"/>
  <c r="AB78" i="540"/>
  <c r="L78" i="540"/>
  <c r="M78" i="540" s="1"/>
  <c r="N78" i="540"/>
  <c r="O78" i="540" s="1"/>
  <c r="AC78" i="540"/>
  <c r="N79" i="533"/>
  <c r="O79" i="533" s="1"/>
  <c r="AB79" i="533"/>
  <c r="L79" i="533"/>
  <c r="M79" i="533" s="1"/>
  <c r="AA80" i="533"/>
  <c r="AC79" i="533"/>
  <c r="AB79" i="535"/>
  <c r="L79" i="535"/>
  <c r="M79" i="535" s="1"/>
  <c r="N79" i="535"/>
  <c r="O79" i="535" s="1"/>
  <c r="AA80" i="535"/>
  <c r="AC79" i="535"/>
  <c r="AA81" i="546"/>
  <c r="AB80" i="546"/>
  <c r="L80" i="546"/>
  <c r="M80" i="546" s="1"/>
  <c r="N80" i="546"/>
  <c r="O80" i="546" s="1"/>
  <c r="AC80" i="546"/>
  <c r="AA81" i="543"/>
  <c r="AB80" i="543"/>
  <c r="L80" i="543"/>
  <c r="M80" i="543" s="1"/>
  <c r="N80" i="543"/>
  <c r="O80" i="543" s="1"/>
  <c r="AC80" i="543"/>
  <c r="AA81" i="527"/>
  <c r="AB80" i="527"/>
  <c r="L80" i="527"/>
  <c r="M80" i="527" s="1"/>
  <c r="N80" i="527"/>
  <c r="O80" i="527" s="1"/>
  <c r="AC80" i="527"/>
  <c r="N78" i="532"/>
  <c r="O78" i="532" s="1"/>
  <c r="AB78" i="532"/>
  <c r="L78" i="532"/>
  <c r="M78" i="532" s="1"/>
  <c r="AA79" i="532"/>
  <c r="AC78" i="532"/>
  <c r="AA79" i="542"/>
  <c r="AB78" i="542"/>
  <c r="L78" i="542"/>
  <c r="M78" i="542" s="1"/>
  <c r="N78" i="542"/>
  <c r="O78" i="542" s="1"/>
  <c r="AC78" i="542"/>
  <c r="AA81" i="548"/>
  <c r="AB80" i="548"/>
  <c r="L80" i="548"/>
  <c r="M80" i="548" s="1"/>
  <c r="N80" i="548"/>
  <c r="O80" i="548" s="1"/>
  <c r="AC80" i="548"/>
  <c r="N79" i="531"/>
  <c r="O79" i="531" s="1"/>
  <c r="AB79" i="531"/>
  <c r="L79" i="531"/>
  <c r="M79" i="531" s="1"/>
  <c r="AA80" i="531"/>
  <c r="AC79" i="531"/>
  <c r="AA79" i="528"/>
  <c r="AB78" i="528"/>
  <c r="L78" i="528"/>
  <c r="M78" i="528" s="1"/>
  <c r="N78" i="528"/>
  <c r="O78" i="528" s="1"/>
  <c r="AC78" i="528"/>
  <c r="N79" i="550"/>
  <c r="O79" i="550" s="1"/>
  <c r="AA80" i="550"/>
  <c r="AB79" i="550"/>
  <c r="L79" i="550"/>
  <c r="M79" i="550" s="1"/>
  <c r="AC79" i="550"/>
  <c r="AB81" i="549"/>
  <c r="L81" i="549"/>
  <c r="M81" i="549" s="1"/>
  <c r="N81" i="549"/>
  <c r="O81" i="549" s="1"/>
  <c r="AA82" i="549"/>
  <c r="AC81" i="549"/>
  <c r="N78" i="538"/>
  <c r="O78" i="538" s="1"/>
  <c r="AA79" i="538"/>
  <c r="AB78" i="538"/>
  <c r="L78" i="538"/>
  <c r="M78" i="538" s="1"/>
  <c r="AC78" i="538"/>
  <c r="N81" i="525"/>
  <c r="O81" i="525" s="1"/>
  <c r="AB81" i="525"/>
  <c r="L81" i="525"/>
  <c r="M81" i="525" s="1"/>
  <c r="AA82" i="525"/>
  <c r="AC81" i="525"/>
  <c r="AA81" i="529"/>
  <c r="AB80" i="529"/>
  <c r="L80" i="529"/>
  <c r="M80" i="529" s="1"/>
  <c r="N80" i="529"/>
  <c r="O80" i="529" s="1"/>
  <c r="AC80" i="529"/>
  <c r="AB78" i="524"/>
  <c r="L78" i="524"/>
  <c r="M78" i="524" s="1"/>
  <c r="N78" i="524"/>
  <c r="O78" i="524" s="1"/>
  <c r="AA79" i="524"/>
  <c r="AC78" i="524"/>
  <c r="N79" i="537" l="1"/>
  <c r="O79" i="537" s="1"/>
  <c r="AB79" i="537"/>
  <c r="L79" i="537"/>
  <c r="M79" i="537" s="1"/>
  <c r="AA80" i="537"/>
  <c r="AC79" i="537"/>
  <c r="N81" i="548"/>
  <c r="O81" i="548" s="1"/>
  <c r="AA82" i="548"/>
  <c r="AB81" i="548"/>
  <c r="L81" i="548"/>
  <c r="M81" i="548" s="1"/>
  <c r="AC81" i="548"/>
  <c r="AA82" i="543"/>
  <c r="AB81" i="543"/>
  <c r="L81" i="543"/>
  <c r="M81" i="543" s="1"/>
  <c r="N81" i="543"/>
  <c r="O81" i="543" s="1"/>
  <c r="AC81" i="543"/>
  <c r="N80" i="533"/>
  <c r="O80" i="533" s="1"/>
  <c r="AB80" i="533"/>
  <c r="L80" i="533"/>
  <c r="M80" i="533" s="1"/>
  <c r="AA81" i="533"/>
  <c r="AC80" i="533"/>
  <c r="N79" i="540"/>
  <c r="O79" i="540" s="1"/>
  <c r="AB79" i="540"/>
  <c r="L79" i="540"/>
  <c r="M79" i="540" s="1"/>
  <c r="AA80" i="540"/>
  <c r="AC79" i="540"/>
  <c r="N81" i="541"/>
  <c r="O81" i="541" s="1"/>
  <c r="AB81" i="541"/>
  <c r="L81" i="541"/>
  <c r="M81" i="541" s="1"/>
  <c r="AA82" i="541"/>
  <c r="AC81" i="541"/>
  <c r="AB79" i="530"/>
  <c r="L79" i="530"/>
  <c r="M79" i="530" s="1"/>
  <c r="N79" i="530"/>
  <c r="O79" i="530" s="1"/>
  <c r="AA80" i="530"/>
  <c r="AC79" i="530"/>
  <c r="N82" i="525"/>
  <c r="O82" i="525" s="1"/>
  <c r="AA83" i="525"/>
  <c r="AB82" i="525"/>
  <c r="L82" i="525"/>
  <c r="M82" i="525" s="1"/>
  <c r="AC82" i="525"/>
  <c r="AB80" i="535"/>
  <c r="L80" i="535"/>
  <c r="M80" i="535" s="1"/>
  <c r="N80" i="535"/>
  <c r="O80" i="535" s="1"/>
  <c r="AA81" i="535"/>
  <c r="AC80" i="535"/>
  <c r="N80" i="550"/>
  <c r="O80" i="550" s="1"/>
  <c r="AB80" i="550"/>
  <c r="L80" i="550"/>
  <c r="M80" i="550" s="1"/>
  <c r="AA81" i="550"/>
  <c r="AC80" i="550"/>
  <c r="N80" i="531"/>
  <c r="O80" i="531" s="1"/>
  <c r="AB80" i="531"/>
  <c r="L80" i="531"/>
  <c r="M80" i="531" s="1"/>
  <c r="AA81" i="531"/>
  <c r="AC80" i="531"/>
  <c r="N79" i="524"/>
  <c r="O79" i="524" s="1"/>
  <c r="AB79" i="524"/>
  <c r="L79" i="524"/>
  <c r="M79" i="524" s="1"/>
  <c r="AA80" i="524"/>
  <c r="AC79" i="524"/>
  <c r="AB81" i="529"/>
  <c r="L81" i="529"/>
  <c r="M81" i="529" s="1"/>
  <c r="N81" i="529"/>
  <c r="O81" i="529" s="1"/>
  <c r="AA82" i="529"/>
  <c r="AC81" i="529"/>
  <c r="AA83" i="549"/>
  <c r="AB82" i="549"/>
  <c r="L82" i="549"/>
  <c r="M82" i="549" s="1"/>
  <c r="N82" i="549"/>
  <c r="O82" i="549" s="1"/>
  <c r="AC82" i="549"/>
  <c r="AB79" i="542"/>
  <c r="L79" i="542"/>
  <c r="M79" i="542" s="1"/>
  <c r="N79" i="542"/>
  <c r="O79" i="542" s="1"/>
  <c r="AA80" i="542"/>
  <c r="AC79" i="542"/>
  <c r="AB81" i="546"/>
  <c r="L81" i="546"/>
  <c r="M81" i="546" s="1"/>
  <c r="N81" i="546"/>
  <c r="O81" i="546" s="1"/>
  <c r="AA82" i="546"/>
  <c r="AC81" i="546"/>
  <c r="AB79" i="532"/>
  <c r="L79" i="532"/>
  <c r="M79" i="532" s="1"/>
  <c r="N79" i="532"/>
  <c r="O79" i="532" s="1"/>
  <c r="AA80" i="532"/>
  <c r="AC79" i="532"/>
  <c r="AB81" i="527"/>
  <c r="L81" i="527"/>
  <c r="M81" i="527" s="1"/>
  <c r="N81" i="527"/>
  <c r="O81" i="527" s="1"/>
  <c r="AA82" i="527"/>
  <c r="AC81" i="527"/>
  <c r="AB79" i="526"/>
  <c r="L79" i="526"/>
  <c r="M79" i="526" s="1"/>
  <c r="N79" i="526"/>
  <c r="O79" i="526" s="1"/>
  <c r="AA80" i="526"/>
  <c r="AC79" i="526"/>
  <c r="AB79" i="538"/>
  <c r="L79" i="538"/>
  <c r="M79" i="538" s="1"/>
  <c r="N79" i="538"/>
  <c r="O79" i="538" s="1"/>
  <c r="AA80" i="538"/>
  <c r="AC79" i="538"/>
  <c r="AB79" i="528"/>
  <c r="L79" i="528"/>
  <c r="M79" i="528" s="1"/>
  <c r="N79" i="528"/>
  <c r="O79" i="528" s="1"/>
  <c r="AA80" i="528"/>
  <c r="AC79" i="528"/>
  <c r="AA81" i="539"/>
  <c r="AB80" i="539"/>
  <c r="L80" i="539"/>
  <c r="M80" i="539" s="1"/>
  <c r="N80" i="539"/>
  <c r="O80" i="539" s="1"/>
  <c r="AC80" i="539"/>
  <c r="AB82" i="545"/>
  <c r="N82" i="545"/>
  <c r="O82" i="545" s="1"/>
  <c r="L82" i="545"/>
  <c r="M82" i="545" s="1"/>
  <c r="AA83" i="545"/>
  <c r="AC82" i="545"/>
  <c r="N80" i="536"/>
  <c r="O80" i="536" s="1"/>
  <c r="AB80" i="536"/>
  <c r="L80" i="536"/>
  <c r="M80" i="536" s="1"/>
  <c r="AA81" i="536"/>
  <c r="AC80" i="536"/>
  <c r="AA83" i="544"/>
  <c r="AB82" i="544"/>
  <c r="L82" i="544"/>
  <c r="M82" i="544" s="1"/>
  <c r="N82" i="544"/>
  <c r="O82" i="544" s="1"/>
  <c r="AC82" i="544"/>
  <c r="N80" i="534"/>
  <c r="O80" i="534" s="1"/>
  <c r="AA81" i="534"/>
  <c r="AB80" i="534"/>
  <c r="L80" i="534"/>
  <c r="M80" i="534" s="1"/>
  <c r="AC80" i="534"/>
  <c r="N81" i="547"/>
  <c r="O81" i="547" s="1"/>
  <c r="AA82" i="547"/>
  <c r="AB81" i="547"/>
  <c r="L81" i="547"/>
  <c r="M81" i="547" s="1"/>
  <c r="AC81" i="547"/>
  <c r="N80" i="528" l="1"/>
  <c r="O80" i="528" s="1"/>
  <c r="AB80" i="528"/>
  <c r="L80" i="528"/>
  <c r="M80" i="528" s="1"/>
  <c r="AA81" i="528"/>
  <c r="AC80" i="528"/>
  <c r="N80" i="540"/>
  <c r="O80" i="540" s="1"/>
  <c r="AA81" i="540"/>
  <c r="AB80" i="540"/>
  <c r="L80" i="540"/>
  <c r="M80" i="540" s="1"/>
  <c r="AC80" i="540"/>
  <c r="AA81" i="538"/>
  <c r="AB80" i="538"/>
  <c r="L80" i="538"/>
  <c r="M80" i="538" s="1"/>
  <c r="N80" i="538"/>
  <c r="O80" i="538" s="1"/>
  <c r="AC80" i="538"/>
  <c r="N82" i="546"/>
  <c r="O82" i="546" s="1"/>
  <c r="AA83" i="546"/>
  <c r="AB82" i="546"/>
  <c r="L82" i="546"/>
  <c r="M82" i="546" s="1"/>
  <c r="AC82" i="546"/>
  <c r="AA81" i="524"/>
  <c r="AB80" i="524"/>
  <c r="L80" i="524"/>
  <c r="M80" i="524" s="1"/>
  <c r="N80" i="524"/>
  <c r="O80" i="524" s="1"/>
  <c r="AC80" i="524"/>
  <c r="AA82" i="533"/>
  <c r="AB81" i="533"/>
  <c r="L81" i="533"/>
  <c r="M81" i="533" s="1"/>
  <c r="N81" i="533"/>
  <c r="O81" i="533" s="1"/>
  <c r="AC81" i="533"/>
  <c r="N82" i="543"/>
  <c r="O82" i="543" s="1"/>
  <c r="AA83" i="543"/>
  <c r="AB82" i="543"/>
  <c r="L82" i="543"/>
  <c r="M82" i="543" s="1"/>
  <c r="AC82" i="543"/>
  <c r="N82" i="548"/>
  <c r="O82" i="548" s="1"/>
  <c r="AA83" i="548"/>
  <c r="AB82" i="548"/>
  <c r="L82" i="548"/>
  <c r="M82" i="548" s="1"/>
  <c r="AC82" i="548"/>
  <c r="AA81" i="532"/>
  <c r="AB80" i="532"/>
  <c r="L80" i="532"/>
  <c r="M80" i="532" s="1"/>
  <c r="N80" i="532"/>
  <c r="O80" i="532" s="1"/>
  <c r="AC80" i="532"/>
  <c r="N81" i="535"/>
  <c r="O81" i="535" s="1"/>
  <c r="AB81" i="535"/>
  <c r="L81" i="535"/>
  <c r="M81" i="535" s="1"/>
  <c r="AA82" i="535"/>
  <c r="AC81" i="535"/>
  <c r="AB83" i="545"/>
  <c r="L83" i="545"/>
  <c r="M83" i="545" s="1"/>
  <c r="N83" i="545"/>
  <c r="O83" i="545" s="1"/>
  <c r="AA84" i="545"/>
  <c r="AC83" i="545"/>
  <c r="N81" i="539"/>
  <c r="O81" i="539" s="1"/>
  <c r="AB81" i="539"/>
  <c r="L81" i="539"/>
  <c r="M81" i="539" s="1"/>
  <c r="AA82" i="539"/>
  <c r="AC81" i="539"/>
  <c r="AA81" i="526"/>
  <c r="AB80" i="526"/>
  <c r="N80" i="526"/>
  <c r="O80" i="526" s="1"/>
  <c r="L80" i="526"/>
  <c r="M80" i="526" s="1"/>
  <c r="AC80" i="526"/>
  <c r="N80" i="542"/>
  <c r="O80" i="542" s="1"/>
  <c r="AA81" i="542"/>
  <c r="AB80" i="542"/>
  <c r="L80" i="542"/>
  <c r="M80" i="542" s="1"/>
  <c r="AC80" i="542"/>
  <c r="N83" i="549"/>
  <c r="O83" i="549" s="1"/>
  <c r="AB83" i="549"/>
  <c r="L83" i="549"/>
  <c r="M83" i="549" s="1"/>
  <c r="AA84" i="549"/>
  <c r="AC83" i="549"/>
  <c r="AA82" i="531"/>
  <c r="AB81" i="531"/>
  <c r="L81" i="531"/>
  <c r="M81" i="531" s="1"/>
  <c r="N81" i="531"/>
  <c r="O81" i="531" s="1"/>
  <c r="AC81" i="531"/>
  <c r="N80" i="530"/>
  <c r="O80" i="530" s="1"/>
  <c r="AA81" i="530"/>
  <c r="AB80" i="530"/>
  <c r="L80" i="530"/>
  <c r="M80" i="530" s="1"/>
  <c r="AC80" i="530"/>
  <c r="N82" i="547"/>
  <c r="O82" i="547" s="1"/>
  <c r="AB82" i="547"/>
  <c r="L82" i="547"/>
  <c r="M82" i="547" s="1"/>
  <c r="AA83" i="547"/>
  <c r="AC82" i="547"/>
  <c r="N82" i="529"/>
  <c r="O82" i="529" s="1"/>
  <c r="AA83" i="529"/>
  <c r="AB82" i="529"/>
  <c r="L82" i="529"/>
  <c r="M82" i="529" s="1"/>
  <c r="AC82" i="529"/>
  <c r="N80" i="537"/>
  <c r="O80" i="537" s="1"/>
  <c r="AA81" i="537"/>
  <c r="AB80" i="537"/>
  <c r="L80" i="537"/>
  <c r="M80" i="537" s="1"/>
  <c r="AC80" i="537"/>
  <c r="AB81" i="534"/>
  <c r="L81" i="534"/>
  <c r="M81" i="534" s="1"/>
  <c r="N81" i="534"/>
  <c r="O81" i="534" s="1"/>
  <c r="AA82" i="534"/>
  <c r="AC81" i="534"/>
  <c r="AB81" i="536"/>
  <c r="L81" i="536"/>
  <c r="M81" i="536" s="1"/>
  <c r="N81" i="536"/>
  <c r="O81" i="536" s="1"/>
  <c r="AA82" i="536"/>
  <c r="AC81" i="536"/>
  <c r="N83" i="544"/>
  <c r="O83" i="544" s="1"/>
  <c r="AB83" i="544"/>
  <c r="L83" i="544"/>
  <c r="M83" i="544" s="1"/>
  <c r="AA84" i="544"/>
  <c r="AC83" i="544"/>
  <c r="N82" i="527"/>
  <c r="O82" i="527" s="1"/>
  <c r="AA83" i="527"/>
  <c r="AB82" i="527"/>
  <c r="L82" i="527"/>
  <c r="M82" i="527" s="1"/>
  <c r="AC82" i="527"/>
  <c r="AB81" i="550"/>
  <c r="L81" i="550"/>
  <c r="M81" i="550" s="1"/>
  <c r="N81" i="550"/>
  <c r="O81" i="550" s="1"/>
  <c r="AA82" i="550"/>
  <c r="AC81" i="550"/>
  <c r="AA84" i="525"/>
  <c r="AB83" i="525"/>
  <c r="L83" i="525"/>
  <c r="M83" i="525" s="1"/>
  <c r="N83" i="525"/>
  <c r="O83" i="525" s="1"/>
  <c r="AC83" i="525"/>
  <c r="N82" i="541"/>
  <c r="O82" i="541" s="1"/>
  <c r="AA83" i="541"/>
  <c r="AB82" i="541"/>
  <c r="L82" i="541"/>
  <c r="M82" i="541" s="1"/>
  <c r="AC82" i="541"/>
  <c r="N83" i="529" l="1"/>
  <c r="O83" i="529" s="1"/>
  <c r="AB83" i="529"/>
  <c r="L83" i="529"/>
  <c r="M83" i="529" s="1"/>
  <c r="AA84" i="529"/>
  <c r="AC83" i="529"/>
  <c r="N83" i="543"/>
  <c r="O83" i="543" s="1"/>
  <c r="AB83" i="543"/>
  <c r="L83" i="543"/>
  <c r="M83" i="543" s="1"/>
  <c r="AA84" i="543"/>
  <c r="AC83" i="543"/>
  <c r="N81" i="542"/>
  <c r="O81" i="542" s="1"/>
  <c r="AA82" i="542"/>
  <c r="AB81" i="542"/>
  <c r="L81" i="542"/>
  <c r="M81" i="542" s="1"/>
  <c r="AC81" i="542"/>
  <c r="N82" i="539"/>
  <c r="O82" i="539" s="1"/>
  <c r="AA83" i="539"/>
  <c r="AB82" i="539"/>
  <c r="L82" i="539"/>
  <c r="M82" i="539" s="1"/>
  <c r="AC82" i="539"/>
  <c r="N81" i="538"/>
  <c r="O81" i="538" s="1"/>
  <c r="AB81" i="538"/>
  <c r="L81" i="538"/>
  <c r="M81" i="538" s="1"/>
  <c r="AA82" i="538"/>
  <c r="AC81" i="538"/>
  <c r="AB81" i="540"/>
  <c r="L81" i="540"/>
  <c r="M81" i="540" s="1"/>
  <c r="N81" i="540"/>
  <c r="O81" i="540" s="1"/>
  <c r="AA82" i="540"/>
  <c r="AC81" i="540"/>
  <c r="AB83" i="541"/>
  <c r="L83" i="541"/>
  <c r="M83" i="541" s="1"/>
  <c r="N83" i="541"/>
  <c r="O83" i="541" s="1"/>
  <c r="AA84" i="541"/>
  <c r="AC83" i="541"/>
  <c r="AA83" i="531"/>
  <c r="AB82" i="531"/>
  <c r="L82" i="531"/>
  <c r="M82" i="531" s="1"/>
  <c r="N82" i="531"/>
  <c r="O82" i="531" s="1"/>
  <c r="AC82" i="531"/>
  <c r="N84" i="525"/>
  <c r="O84" i="525" s="1"/>
  <c r="O7" i="525" s="1"/>
  <c r="AB84" i="525"/>
  <c r="L84" i="525"/>
  <c r="M84" i="525" s="1"/>
  <c r="M7" i="525" s="1"/>
  <c r="AA85" i="525"/>
  <c r="AC84" i="525"/>
  <c r="N84" i="544"/>
  <c r="O84" i="544" s="1"/>
  <c r="O7" i="544" s="1"/>
  <c r="AB84" i="544"/>
  <c r="L84" i="544"/>
  <c r="M84" i="544" s="1"/>
  <c r="M7" i="544" s="1"/>
  <c r="AC84" i="544"/>
  <c r="AA85" i="544"/>
  <c r="N81" i="530"/>
  <c r="O81" i="530" s="1"/>
  <c r="AB81" i="530"/>
  <c r="L81" i="530"/>
  <c r="M81" i="530" s="1"/>
  <c r="AA82" i="530"/>
  <c r="AC81" i="530"/>
  <c r="N84" i="549"/>
  <c r="O84" i="549" s="1"/>
  <c r="O7" i="549" s="1"/>
  <c r="AB84" i="549"/>
  <c r="L84" i="549"/>
  <c r="M84" i="549" s="1"/>
  <c r="M7" i="549" s="1"/>
  <c r="AA85" i="549"/>
  <c r="AC84" i="549"/>
  <c r="N84" i="545"/>
  <c r="O84" i="545" s="1"/>
  <c r="O7" i="545" s="1"/>
  <c r="AB84" i="545"/>
  <c r="L84" i="545"/>
  <c r="M84" i="545" s="1"/>
  <c r="M7" i="545" s="1"/>
  <c r="AC84" i="545"/>
  <c r="AA85" i="545"/>
  <c r="AA83" i="533"/>
  <c r="AB82" i="533"/>
  <c r="L82" i="533"/>
  <c r="M82" i="533" s="1"/>
  <c r="N82" i="533"/>
  <c r="O82" i="533" s="1"/>
  <c r="AC82" i="533"/>
  <c r="AA83" i="550"/>
  <c r="AB82" i="550"/>
  <c r="L82" i="550"/>
  <c r="M82" i="550" s="1"/>
  <c r="N82" i="550"/>
  <c r="O82" i="550" s="1"/>
  <c r="AC82" i="550"/>
  <c r="AA83" i="534"/>
  <c r="AB82" i="534"/>
  <c r="L82" i="534"/>
  <c r="M82" i="534" s="1"/>
  <c r="N82" i="534"/>
  <c r="O82" i="534" s="1"/>
  <c r="AC82" i="534"/>
  <c r="N81" i="528"/>
  <c r="O81" i="528" s="1"/>
  <c r="AB81" i="528"/>
  <c r="L81" i="528"/>
  <c r="M81" i="528" s="1"/>
  <c r="AA82" i="528"/>
  <c r="AC81" i="528"/>
  <c r="N83" i="527"/>
  <c r="O83" i="527" s="1"/>
  <c r="AB83" i="527"/>
  <c r="L83" i="527"/>
  <c r="M83" i="527" s="1"/>
  <c r="AA84" i="527"/>
  <c r="AC83" i="527"/>
  <c r="AA83" i="536"/>
  <c r="AB82" i="536"/>
  <c r="L82" i="536"/>
  <c r="M82" i="536" s="1"/>
  <c r="N82" i="536"/>
  <c r="O82" i="536" s="1"/>
  <c r="AC82" i="536"/>
  <c r="AB81" i="537"/>
  <c r="L81" i="537"/>
  <c r="M81" i="537" s="1"/>
  <c r="N81" i="537"/>
  <c r="O81" i="537" s="1"/>
  <c r="AA82" i="537"/>
  <c r="AC81" i="537"/>
  <c r="AB83" i="547"/>
  <c r="L83" i="547"/>
  <c r="M83" i="547" s="1"/>
  <c r="N83" i="547"/>
  <c r="O83" i="547" s="1"/>
  <c r="AA84" i="547"/>
  <c r="AC83" i="547"/>
  <c r="N81" i="526"/>
  <c r="O81" i="526" s="1"/>
  <c r="AB81" i="526"/>
  <c r="L81" i="526"/>
  <c r="M81" i="526" s="1"/>
  <c r="AA82" i="526"/>
  <c r="AC81" i="526"/>
  <c r="N82" i="535"/>
  <c r="O82" i="535" s="1"/>
  <c r="AA83" i="535"/>
  <c r="AB82" i="535"/>
  <c r="L82" i="535"/>
  <c r="M82" i="535" s="1"/>
  <c r="AC82" i="535"/>
  <c r="N81" i="532"/>
  <c r="O81" i="532" s="1"/>
  <c r="AA82" i="532"/>
  <c r="AB81" i="532"/>
  <c r="L81" i="532"/>
  <c r="M81" i="532" s="1"/>
  <c r="AC81" i="532"/>
  <c r="AB83" i="548"/>
  <c r="L83" i="548"/>
  <c r="M83" i="548" s="1"/>
  <c r="N83" i="548"/>
  <c r="O83" i="548" s="1"/>
  <c r="AA84" i="548"/>
  <c r="AC83" i="548"/>
  <c r="AA82" i="524"/>
  <c r="AB81" i="524"/>
  <c r="L81" i="524"/>
  <c r="M81" i="524" s="1"/>
  <c r="N81" i="524"/>
  <c r="O81" i="524" s="1"/>
  <c r="AC81" i="524"/>
  <c r="N83" i="546"/>
  <c r="O83" i="546" s="1"/>
  <c r="AB83" i="546"/>
  <c r="L83" i="546"/>
  <c r="M83" i="546" s="1"/>
  <c r="AA84" i="546"/>
  <c r="AC83" i="546"/>
  <c r="AA83" i="528" l="1"/>
  <c r="AB82" i="528"/>
  <c r="L82" i="528"/>
  <c r="M82" i="528" s="1"/>
  <c r="N82" i="528"/>
  <c r="O82" i="528" s="1"/>
  <c r="AC82" i="528"/>
  <c r="AA83" i="542"/>
  <c r="AB82" i="542"/>
  <c r="L82" i="542"/>
  <c r="M82" i="542" s="1"/>
  <c r="N82" i="542"/>
  <c r="O82" i="542" s="1"/>
  <c r="AC82" i="542"/>
  <c r="AB84" i="529"/>
  <c r="L84" i="529"/>
  <c r="M84" i="529" s="1"/>
  <c r="M7" i="529" s="1"/>
  <c r="N84" i="529"/>
  <c r="O84" i="529" s="1"/>
  <c r="O7" i="529" s="1"/>
  <c r="AA85" i="529"/>
  <c r="AC84" i="529"/>
  <c r="AA83" i="537"/>
  <c r="AB82" i="537"/>
  <c r="L82" i="537"/>
  <c r="M82" i="537" s="1"/>
  <c r="N82" i="537"/>
  <c r="O82" i="537" s="1"/>
  <c r="AC82" i="537"/>
  <c r="N83" i="536"/>
  <c r="O83" i="536" s="1"/>
  <c r="AA84" i="536"/>
  <c r="AB83" i="536"/>
  <c r="L83" i="536"/>
  <c r="M83" i="536" s="1"/>
  <c r="AC83" i="536"/>
  <c r="N83" i="550"/>
  <c r="O83" i="550" s="1"/>
  <c r="AB83" i="550"/>
  <c r="L83" i="550"/>
  <c r="M83" i="550" s="1"/>
  <c r="AA84" i="550"/>
  <c r="AC83" i="550"/>
  <c r="N85" i="549"/>
  <c r="O85" i="549" s="1"/>
  <c r="AB85" i="549"/>
  <c r="L85" i="549"/>
  <c r="M85" i="549" s="1"/>
  <c r="AA86" i="549"/>
  <c r="AC85" i="549"/>
  <c r="AB83" i="535"/>
  <c r="L83" i="535"/>
  <c r="M83" i="535" s="1"/>
  <c r="N83" i="535"/>
  <c r="O83" i="535" s="1"/>
  <c r="AA84" i="535"/>
  <c r="AC83" i="535"/>
  <c r="AB84" i="547"/>
  <c r="L84" i="547"/>
  <c r="M84" i="547" s="1"/>
  <c r="M7" i="547" s="1"/>
  <c r="N84" i="547"/>
  <c r="O84" i="547" s="1"/>
  <c r="O7" i="547" s="1"/>
  <c r="AA85" i="547"/>
  <c r="AC84" i="547"/>
  <c r="N82" i="538"/>
  <c r="O82" i="538" s="1"/>
  <c r="AA83" i="538"/>
  <c r="AB82" i="538"/>
  <c r="L82" i="538"/>
  <c r="M82" i="538" s="1"/>
  <c r="AC82" i="538"/>
  <c r="AB84" i="546"/>
  <c r="L84" i="546"/>
  <c r="M84" i="546" s="1"/>
  <c r="M7" i="546" s="1"/>
  <c r="N84" i="546"/>
  <c r="O84" i="546" s="1"/>
  <c r="O7" i="546" s="1"/>
  <c r="AA85" i="546"/>
  <c r="AC84" i="546"/>
  <c r="N82" i="524"/>
  <c r="O82" i="524" s="1"/>
  <c r="AA83" i="524"/>
  <c r="AB82" i="524"/>
  <c r="L82" i="524"/>
  <c r="M82" i="524" s="1"/>
  <c r="AC82" i="524"/>
  <c r="N83" i="533"/>
  <c r="O83" i="533" s="1"/>
  <c r="AB83" i="533"/>
  <c r="L83" i="533"/>
  <c r="M83" i="533" s="1"/>
  <c r="AA84" i="533"/>
  <c r="AC83" i="533"/>
  <c r="AA83" i="530"/>
  <c r="AB82" i="530"/>
  <c r="L82" i="530"/>
  <c r="M82" i="530" s="1"/>
  <c r="N82" i="530"/>
  <c r="O82" i="530" s="1"/>
  <c r="AC82" i="530"/>
  <c r="N85" i="544"/>
  <c r="O85" i="544" s="1"/>
  <c r="AB85" i="544"/>
  <c r="L85" i="544"/>
  <c r="M85" i="544" s="1"/>
  <c r="AA86" i="544"/>
  <c r="AC85" i="544"/>
  <c r="AB84" i="541"/>
  <c r="L84" i="541"/>
  <c r="M84" i="541" s="1"/>
  <c r="M7" i="541" s="1"/>
  <c r="N84" i="541"/>
  <c r="O84" i="541" s="1"/>
  <c r="O7" i="541" s="1"/>
  <c r="AA85" i="541"/>
  <c r="AC84" i="541"/>
  <c r="AB84" i="548"/>
  <c r="L84" i="548"/>
  <c r="M84" i="548" s="1"/>
  <c r="M7" i="548" s="1"/>
  <c r="N84" i="548"/>
  <c r="O84" i="548" s="1"/>
  <c r="O7" i="548" s="1"/>
  <c r="AA85" i="548"/>
  <c r="AC84" i="548"/>
  <c r="N83" i="534"/>
  <c r="O83" i="534" s="1"/>
  <c r="AB83" i="534"/>
  <c r="L83" i="534"/>
  <c r="M83" i="534" s="1"/>
  <c r="AA84" i="534"/>
  <c r="AC83" i="534"/>
  <c r="AA86" i="525"/>
  <c r="N85" i="525"/>
  <c r="O85" i="525" s="1"/>
  <c r="AB85" i="525"/>
  <c r="L85" i="525"/>
  <c r="M85" i="525" s="1"/>
  <c r="AC85" i="525"/>
  <c r="N83" i="531"/>
  <c r="O83" i="531" s="1"/>
  <c r="AA84" i="531"/>
  <c r="AB83" i="531"/>
  <c r="L83" i="531"/>
  <c r="M83" i="531" s="1"/>
  <c r="AC83" i="531"/>
  <c r="N82" i="532"/>
  <c r="O82" i="532" s="1"/>
  <c r="AB82" i="532"/>
  <c r="L82" i="532"/>
  <c r="M82" i="532" s="1"/>
  <c r="AA83" i="532"/>
  <c r="AC82" i="532"/>
  <c r="AB82" i="526"/>
  <c r="L82" i="526"/>
  <c r="M82" i="526" s="1"/>
  <c r="N82" i="526"/>
  <c r="O82" i="526" s="1"/>
  <c r="AA83" i="526"/>
  <c r="AC82" i="526"/>
  <c r="AB84" i="527"/>
  <c r="L84" i="527"/>
  <c r="M84" i="527" s="1"/>
  <c r="M7" i="527" s="1"/>
  <c r="N84" i="527"/>
  <c r="O84" i="527" s="1"/>
  <c r="O7" i="527" s="1"/>
  <c r="AC84" i="527"/>
  <c r="AA85" i="527"/>
  <c r="N85" i="545"/>
  <c r="O85" i="545" s="1"/>
  <c r="AB85" i="545"/>
  <c r="L85" i="545"/>
  <c r="M85" i="545" s="1"/>
  <c r="AA86" i="545"/>
  <c r="AC85" i="545"/>
  <c r="AA83" i="540"/>
  <c r="AB82" i="540"/>
  <c r="L82" i="540"/>
  <c r="M82" i="540" s="1"/>
  <c r="N82" i="540"/>
  <c r="O82" i="540" s="1"/>
  <c r="AC82" i="540"/>
  <c r="AB83" i="539"/>
  <c r="L83" i="539"/>
  <c r="M83" i="539" s="1"/>
  <c r="N83" i="539"/>
  <c r="O83" i="539" s="1"/>
  <c r="AA84" i="539"/>
  <c r="AC83" i="539"/>
  <c r="AB84" i="543"/>
  <c r="L84" i="543"/>
  <c r="M84" i="543" s="1"/>
  <c r="M7" i="543" s="1"/>
  <c r="N84" i="543"/>
  <c r="O84" i="543" s="1"/>
  <c r="O7" i="543" s="1"/>
  <c r="AA85" i="543"/>
  <c r="AC84" i="543"/>
  <c r="AB83" i="532" l="1"/>
  <c r="L83" i="532"/>
  <c r="M83" i="532" s="1"/>
  <c r="N83" i="532"/>
  <c r="O83" i="532" s="1"/>
  <c r="AA84" i="532"/>
  <c r="AC83" i="532"/>
  <c r="N84" i="533"/>
  <c r="O84" i="533" s="1"/>
  <c r="O7" i="533" s="1"/>
  <c r="AB84" i="533"/>
  <c r="L84" i="533"/>
  <c r="M84" i="533" s="1"/>
  <c r="M7" i="533" s="1"/>
  <c r="AC84" i="533"/>
  <c r="AA85" i="533"/>
  <c r="N86" i="545"/>
  <c r="O86" i="545" s="1"/>
  <c r="AB86" i="545"/>
  <c r="L86" i="545"/>
  <c r="M86" i="545" s="1"/>
  <c r="AA87" i="545"/>
  <c r="AC86" i="545"/>
  <c r="AB85" i="527"/>
  <c r="L85" i="527"/>
  <c r="M85" i="527" s="1"/>
  <c r="N85" i="527"/>
  <c r="O85" i="527" s="1"/>
  <c r="AA86" i="527"/>
  <c r="AC85" i="527"/>
  <c r="AA87" i="525"/>
  <c r="L86" i="525"/>
  <c r="M86" i="525" s="1"/>
  <c r="N86" i="525"/>
  <c r="O86" i="525" s="1"/>
  <c r="AB86" i="525"/>
  <c r="AC86" i="525"/>
  <c r="AB85" i="541"/>
  <c r="L85" i="541"/>
  <c r="M85" i="541" s="1"/>
  <c r="N85" i="541"/>
  <c r="O85" i="541" s="1"/>
  <c r="AA86" i="541"/>
  <c r="AC85" i="541"/>
  <c r="AB83" i="538"/>
  <c r="L83" i="538"/>
  <c r="M83" i="538" s="1"/>
  <c r="N83" i="538"/>
  <c r="O83" i="538" s="1"/>
  <c r="AA84" i="538"/>
  <c r="AC83" i="538"/>
  <c r="AB84" i="535"/>
  <c r="L84" i="535"/>
  <c r="M84" i="535" s="1"/>
  <c r="M7" i="535" s="1"/>
  <c r="N84" i="535"/>
  <c r="O84" i="535" s="1"/>
  <c r="O7" i="535" s="1"/>
  <c r="AA85" i="535"/>
  <c r="AC84" i="535"/>
  <c r="AB85" i="548"/>
  <c r="L85" i="548"/>
  <c r="M85" i="548" s="1"/>
  <c r="N85" i="548"/>
  <c r="O85" i="548" s="1"/>
  <c r="AA86" i="548"/>
  <c r="AC85" i="548"/>
  <c r="AB85" i="547"/>
  <c r="L85" i="547"/>
  <c r="M85" i="547" s="1"/>
  <c r="N85" i="547"/>
  <c r="O85" i="547" s="1"/>
  <c r="AA86" i="547"/>
  <c r="AC85" i="547"/>
  <c r="N83" i="537"/>
  <c r="O83" i="537" s="1"/>
  <c r="AB83" i="537"/>
  <c r="L83" i="537"/>
  <c r="M83" i="537" s="1"/>
  <c r="AA84" i="537"/>
  <c r="AC83" i="537"/>
  <c r="AB85" i="543"/>
  <c r="L85" i="543"/>
  <c r="M85" i="543" s="1"/>
  <c r="N85" i="543"/>
  <c r="O85" i="543" s="1"/>
  <c r="AA86" i="543"/>
  <c r="AC85" i="543"/>
  <c r="N86" i="544"/>
  <c r="O86" i="544" s="1"/>
  <c r="AB86" i="544"/>
  <c r="L86" i="544"/>
  <c r="M86" i="544" s="1"/>
  <c r="AA87" i="544"/>
  <c r="AC86" i="544"/>
  <c r="AB83" i="530"/>
  <c r="L83" i="530"/>
  <c r="M83" i="530" s="1"/>
  <c r="N83" i="530"/>
  <c r="O83" i="530" s="1"/>
  <c r="AA84" i="530"/>
  <c r="AC83" i="530"/>
  <c r="AB85" i="546"/>
  <c r="L85" i="546"/>
  <c r="M85" i="546" s="1"/>
  <c r="N85" i="546"/>
  <c r="O85" i="546" s="1"/>
  <c r="AA86" i="546"/>
  <c r="AC85" i="546"/>
  <c r="N86" i="549"/>
  <c r="O86" i="549" s="1"/>
  <c r="AB86" i="549"/>
  <c r="L86" i="549"/>
  <c r="M86" i="549" s="1"/>
  <c r="AA87" i="549"/>
  <c r="AC86" i="549"/>
  <c r="N84" i="536"/>
  <c r="O84" i="536" s="1"/>
  <c r="O7" i="536" s="1"/>
  <c r="AB84" i="536"/>
  <c r="L84" i="536"/>
  <c r="M84" i="536" s="1"/>
  <c r="M7" i="536" s="1"/>
  <c r="AA85" i="536"/>
  <c r="AC84" i="536"/>
  <c r="AB85" i="529"/>
  <c r="L85" i="529"/>
  <c r="M85" i="529" s="1"/>
  <c r="N85" i="529"/>
  <c r="O85" i="529" s="1"/>
  <c r="AA86" i="529"/>
  <c r="AC85" i="529"/>
  <c r="AB83" i="542"/>
  <c r="L83" i="542"/>
  <c r="M83" i="542" s="1"/>
  <c r="N83" i="542"/>
  <c r="O83" i="542" s="1"/>
  <c r="AA84" i="542"/>
  <c r="AC83" i="542"/>
  <c r="AB84" i="539"/>
  <c r="L84" i="539"/>
  <c r="M84" i="539" s="1"/>
  <c r="M7" i="539" s="1"/>
  <c r="N84" i="539"/>
  <c r="O84" i="539" s="1"/>
  <c r="O7" i="539" s="1"/>
  <c r="AA85" i="539"/>
  <c r="AC84" i="539"/>
  <c r="N83" i="540"/>
  <c r="O83" i="540" s="1"/>
  <c r="AB83" i="540"/>
  <c r="L83" i="540"/>
  <c r="M83" i="540" s="1"/>
  <c r="AA84" i="540"/>
  <c r="AC83" i="540"/>
  <c r="AB83" i="526"/>
  <c r="L83" i="526"/>
  <c r="M83" i="526" s="1"/>
  <c r="N83" i="526"/>
  <c r="O83" i="526" s="1"/>
  <c r="AA84" i="526"/>
  <c r="AC83" i="526"/>
  <c r="N84" i="531"/>
  <c r="O84" i="531" s="1"/>
  <c r="O7" i="531" s="1"/>
  <c r="AB84" i="531"/>
  <c r="L84" i="531"/>
  <c r="M84" i="531" s="1"/>
  <c r="M7" i="531" s="1"/>
  <c r="AA85" i="531"/>
  <c r="AC84" i="531"/>
  <c r="N84" i="534"/>
  <c r="O84" i="534" s="1"/>
  <c r="O7" i="534" s="1"/>
  <c r="AB84" i="534"/>
  <c r="L84" i="534"/>
  <c r="M84" i="534" s="1"/>
  <c r="M7" i="534" s="1"/>
  <c r="AA85" i="534"/>
  <c r="AC84" i="534"/>
  <c r="N83" i="524"/>
  <c r="O83" i="524" s="1"/>
  <c r="AB83" i="524"/>
  <c r="L83" i="524"/>
  <c r="M83" i="524" s="1"/>
  <c r="AA84" i="524"/>
  <c r="AC83" i="524"/>
  <c r="N84" i="550"/>
  <c r="O84" i="550" s="1"/>
  <c r="O7" i="550" s="1"/>
  <c r="AB84" i="550"/>
  <c r="L84" i="550"/>
  <c r="M84" i="550" s="1"/>
  <c r="M7" i="550" s="1"/>
  <c r="AA85" i="550"/>
  <c r="AC84" i="550"/>
  <c r="AB83" i="528"/>
  <c r="L83" i="528"/>
  <c r="M83" i="528" s="1"/>
  <c r="N83" i="528"/>
  <c r="O83" i="528" s="1"/>
  <c r="AA84" i="528"/>
  <c r="AC83" i="528"/>
  <c r="AD83" i="544"/>
  <c r="AD83" i="545"/>
  <c r="AD83" i="549"/>
  <c r="AD83" i="525"/>
  <c r="N87" i="549" l="1"/>
  <c r="O87" i="549" s="1"/>
  <c r="AB87" i="549"/>
  <c r="L87" i="549"/>
  <c r="M87" i="549" s="1"/>
  <c r="AA88" i="549"/>
  <c r="AC87" i="549"/>
  <c r="AB86" i="547"/>
  <c r="L86" i="547"/>
  <c r="M86" i="547" s="1"/>
  <c r="N86" i="547"/>
  <c r="O86" i="547" s="1"/>
  <c r="AA87" i="547"/>
  <c r="AC86" i="547"/>
  <c r="AB84" i="538"/>
  <c r="L84" i="538"/>
  <c r="M84" i="538" s="1"/>
  <c r="M7" i="538" s="1"/>
  <c r="N84" i="538"/>
  <c r="O84" i="538" s="1"/>
  <c r="O7" i="538" s="1"/>
  <c r="AC84" i="538"/>
  <c r="AA85" i="538"/>
  <c r="AB86" i="527"/>
  <c r="L86" i="527"/>
  <c r="M86" i="527" s="1"/>
  <c r="N86" i="527"/>
  <c r="O86" i="527" s="1"/>
  <c r="AA87" i="527"/>
  <c r="AC86" i="527"/>
  <c r="AB84" i="524"/>
  <c r="L84" i="524"/>
  <c r="M84" i="524" s="1"/>
  <c r="M7" i="524" s="1"/>
  <c r="N84" i="524"/>
  <c r="O84" i="524" s="1"/>
  <c r="O7" i="524" s="1"/>
  <c r="AC84" i="524"/>
  <c r="AA85" i="524"/>
  <c r="AB84" i="526"/>
  <c r="L84" i="526"/>
  <c r="M84" i="526" s="1"/>
  <c r="M7" i="526" s="1"/>
  <c r="N84" i="526"/>
  <c r="O84" i="526" s="1"/>
  <c r="O7" i="526" s="1"/>
  <c r="AC84" i="526"/>
  <c r="AA85" i="526"/>
  <c r="N84" i="542"/>
  <c r="O84" i="542" s="1"/>
  <c r="O7" i="542" s="1"/>
  <c r="AB84" i="542"/>
  <c r="L84" i="542"/>
  <c r="M84" i="542" s="1"/>
  <c r="M7" i="542" s="1"/>
  <c r="AC84" i="542"/>
  <c r="AA85" i="542"/>
  <c r="AB86" i="546"/>
  <c r="L86" i="546"/>
  <c r="M86" i="546" s="1"/>
  <c r="N86" i="546"/>
  <c r="O86" i="546" s="1"/>
  <c r="AA87" i="546"/>
  <c r="AC86" i="546"/>
  <c r="AB86" i="548"/>
  <c r="L86" i="548"/>
  <c r="M86" i="548" s="1"/>
  <c r="N86" i="548"/>
  <c r="O86" i="548" s="1"/>
  <c r="AA87" i="548"/>
  <c r="AC86" i="548"/>
  <c r="N87" i="545"/>
  <c r="O87" i="545" s="1"/>
  <c r="AB87" i="545"/>
  <c r="L87" i="545"/>
  <c r="M87" i="545" s="1"/>
  <c r="AA88" i="545"/>
  <c r="AC87" i="545"/>
  <c r="N85" i="533"/>
  <c r="O85" i="533" s="1"/>
  <c r="AB85" i="533"/>
  <c r="L85" i="533"/>
  <c r="M85" i="533" s="1"/>
  <c r="AA86" i="533"/>
  <c r="AC85" i="533"/>
  <c r="N85" i="531"/>
  <c r="O85" i="531" s="1"/>
  <c r="AB85" i="531"/>
  <c r="L85" i="531"/>
  <c r="M85" i="531" s="1"/>
  <c r="AA86" i="531"/>
  <c r="AC85" i="531"/>
  <c r="N84" i="528"/>
  <c r="O84" i="528" s="1"/>
  <c r="O7" i="528" s="1"/>
  <c r="L84" i="528"/>
  <c r="M84" i="528" s="1"/>
  <c r="M7" i="528" s="1"/>
  <c r="AB84" i="528"/>
  <c r="AA85" i="528"/>
  <c r="AC84" i="528"/>
  <c r="N84" i="540"/>
  <c r="O84" i="540" s="1"/>
  <c r="O7" i="540" s="1"/>
  <c r="AB84" i="540"/>
  <c r="L84" i="540"/>
  <c r="M84" i="540" s="1"/>
  <c r="M7" i="540" s="1"/>
  <c r="AC84" i="540"/>
  <c r="AA85" i="540"/>
  <c r="AB86" i="529"/>
  <c r="L86" i="529"/>
  <c r="M86" i="529" s="1"/>
  <c r="N86" i="529"/>
  <c r="O86" i="529" s="1"/>
  <c r="AA87" i="529"/>
  <c r="AC86" i="529"/>
  <c r="N84" i="530"/>
  <c r="O84" i="530" s="1"/>
  <c r="O7" i="530" s="1"/>
  <c r="AB84" i="530"/>
  <c r="L84" i="530"/>
  <c r="M84" i="530" s="1"/>
  <c r="M7" i="530" s="1"/>
  <c r="AC84" i="530"/>
  <c r="AA85" i="530"/>
  <c r="AB86" i="543"/>
  <c r="L86" i="543"/>
  <c r="M86" i="543" s="1"/>
  <c r="N86" i="543"/>
  <c r="O86" i="543" s="1"/>
  <c r="AA87" i="543"/>
  <c r="AC86" i="543"/>
  <c r="AB86" i="541"/>
  <c r="L86" i="541"/>
  <c r="M86" i="541" s="1"/>
  <c r="N86" i="541"/>
  <c r="O86" i="541" s="1"/>
  <c r="AA87" i="541"/>
  <c r="AC86" i="541"/>
  <c r="AA88" i="525"/>
  <c r="AB87" i="525"/>
  <c r="L87" i="525"/>
  <c r="M87" i="525" s="1"/>
  <c r="N87" i="525"/>
  <c r="O87" i="525" s="1"/>
  <c r="AC87" i="525"/>
  <c r="N85" i="550"/>
  <c r="O85" i="550" s="1"/>
  <c r="AB85" i="550"/>
  <c r="L85" i="550"/>
  <c r="M85" i="550" s="1"/>
  <c r="AA86" i="550"/>
  <c r="AC85" i="550"/>
  <c r="N85" i="534"/>
  <c r="O85" i="534" s="1"/>
  <c r="AB85" i="534"/>
  <c r="L85" i="534"/>
  <c r="M85" i="534" s="1"/>
  <c r="AA86" i="534"/>
  <c r="AC85" i="534"/>
  <c r="AB85" i="539"/>
  <c r="L85" i="539"/>
  <c r="M85" i="539" s="1"/>
  <c r="N85" i="539"/>
  <c r="O85" i="539" s="1"/>
  <c r="AA86" i="539"/>
  <c r="AC85" i="539"/>
  <c r="N85" i="536"/>
  <c r="O85" i="536" s="1"/>
  <c r="AB85" i="536"/>
  <c r="L85" i="536"/>
  <c r="M85" i="536" s="1"/>
  <c r="AA86" i="536"/>
  <c r="AC85" i="536"/>
  <c r="N87" i="544"/>
  <c r="O87" i="544" s="1"/>
  <c r="AB87" i="544"/>
  <c r="L87" i="544"/>
  <c r="M87" i="544" s="1"/>
  <c r="AA88" i="544"/>
  <c r="AC87" i="544"/>
  <c r="N84" i="537"/>
  <c r="O84" i="537" s="1"/>
  <c r="O7" i="537" s="1"/>
  <c r="AB84" i="537"/>
  <c r="L84" i="537"/>
  <c r="M84" i="537" s="1"/>
  <c r="M7" i="537" s="1"/>
  <c r="AC84" i="537"/>
  <c r="AA85" i="537"/>
  <c r="AB85" i="535"/>
  <c r="L85" i="535"/>
  <c r="M85" i="535" s="1"/>
  <c r="N85" i="535"/>
  <c r="O85" i="535" s="1"/>
  <c r="AA86" i="535"/>
  <c r="AC85" i="535"/>
  <c r="AB84" i="532"/>
  <c r="L84" i="532"/>
  <c r="M84" i="532" s="1"/>
  <c r="M7" i="532" s="1"/>
  <c r="N84" i="532"/>
  <c r="O84" i="532" s="1"/>
  <c r="O7" i="532" s="1"/>
  <c r="AC84" i="532"/>
  <c r="AA85" i="532"/>
  <c r="AD83" i="547"/>
  <c r="AD82" i="544"/>
  <c r="AD83" i="548"/>
  <c r="AD83" i="527"/>
  <c r="AD83" i="543"/>
  <c r="AD82" i="525"/>
  <c r="AD82" i="549"/>
  <c r="AD82" i="545"/>
  <c r="AD83" i="529"/>
  <c r="AD83" i="541"/>
  <c r="AD83" i="546"/>
  <c r="AB85" i="532" l="1"/>
  <c r="L85" i="532"/>
  <c r="M85" i="532" s="1"/>
  <c r="N85" i="532"/>
  <c r="O85" i="532" s="1"/>
  <c r="AA86" i="532"/>
  <c r="AC85" i="532"/>
  <c r="N85" i="537"/>
  <c r="O85" i="537" s="1"/>
  <c r="AB85" i="537"/>
  <c r="L85" i="537"/>
  <c r="M85" i="537" s="1"/>
  <c r="AA86" i="537"/>
  <c r="AC85" i="537"/>
  <c r="N86" i="534"/>
  <c r="O86" i="534" s="1"/>
  <c r="AB86" i="534"/>
  <c r="L86" i="534"/>
  <c r="M86" i="534" s="1"/>
  <c r="AA87" i="534"/>
  <c r="AC86" i="534"/>
  <c r="N85" i="528"/>
  <c r="O85" i="528" s="1"/>
  <c r="L85" i="528"/>
  <c r="M85" i="528" s="1"/>
  <c r="AB85" i="528"/>
  <c r="AA86" i="528"/>
  <c r="AC85" i="528"/>
  <c r="AB85" i="526"/>
  <c r="N85" i="526"/>
  <c r="O85" i="526" s="1"/>
  <c r="L85" i="526"/>
  <c r="M85" i="526" s="1"/>
  <c r="AA86" i="526"/>
  <c r="AC85" i="526"/>
  <c r="N86" i="536"/>
  <c r="O86" i="536" s="1"/>
  <c r="AB86" i="536"/>
  <c r="L86" i="536"/>
  <c r="M86" i="536" s="1"/>
  <c r="AA87" i="536"/>
  <c r="AC86" i="536"/>
  <c r="N86" i="550"/>
  <c r="O86" i="550" s="1"/>
  <c r="AB86" i="550"/>
  <c r="L86" i="550"/>
  <c r="M86" i="550" s="1"/>
  <c r="AA87" i="550"/>
  <c r="AC86" i="550"/>
  <c r="N86" i="531"/>
  <c r="O86" i="531" s="1"/>
  <c r="AB86" i="531"/>
  <c r="L86" i="531"/>
  <c r="M86" i="531" s="1"/>
  <c r="AA87" i="531"/>
  <c r="AC86" i="531"/>
  <c r="AB87" i="548"/>
  <c r="L87" i="548"/>
  <c r="M87" i="548" s="1"/>
  <c r="N87" i="548"/>
  <c r="O87" i="548" s="1"/>
  <c r="AA88" i="548"/>
  <c r="AC87" i="548"/>
  <c r="N85" i="524"/>
  <c r="O85" i="524" s="1"/>
  <c r="AB85" i="524"/>
  <c r="L85" i="524"/>
  <c r="M85" i="524" s="1"/>
  <c r="AA86" i="524"/>
  <c r="AC85" i="524"/>
  <c r="AB87" i="541"/>
  <c r="L87" i="541"/>
  <c r="M87" i="541" s="1"/>
  <c r="N87" i="541"/>
  <c r="O87" i="541" s="1"/>
  <c r="AA88" i="541"/>
  <c r="AC87" i="541"/>
  <c r="AB85" i="538"/>
  <c r="L85" i="538"/>
  <c r="M85" i="538" s="1"/>
  <c r="N85" i="538"/>
  <c r="O85" i="538" s="1"/>
  <c r="AA86" i="538"/>
  <c r="AC85" i="538"/>
  <c r="N88" i="549"/>
  <c r="O88" i="549" s="1"/>
  <c r="AB88" i="549"/>
  <c r="L88" i="549"/>
  <c r="M88" i="549" s="1"/>
  <c r="AA89" i="549"/>
  <c r="AC88" i="549"/>
  <c r="AA89" i="525"/>
  <c r="N88" i="525"/>
  <c r="O88" i="525" s="1"/>
  <c r="AB88" i="525"/>
  <c r="L88" i="525"/>
  <c r="M88" i="525" s="1"/>
  <c r="AC88" i="525"/>
  <c r="AB87" i="529"/>
  <c r="L87" i="529"/>
  <c r="M87" i="529" s="1"/>
  <c r="N87" i="529"/>
  <c r="O87" i="529" s="1"/>
  <c r="AA88" i="529"/>
  <c r="AC87" i="529"/>
  <c r="N85" i="540"/>
  <c r="O85" i="540" s="1"/>
  <c r="AB85" i="540"/>
  <c r="L85" i="540"/>
  <c r="M85" i="540" s="1"/>
  <c r="AA86" i="540"/>
  <c r="AC85" i="540"/>
  <c r="N86" i="533"/>
  <c r="O86" i="533" s="1"/>
  <c r="AB86" i="533"/>
  <c r="L86" i="533"/>
  <c r="M86" i="533" s="1"/>
  <c r="AA87" i="533"/>
  <c r="AC86" i="533"/>
  <c r="AB87" i="547"/>
  <c r="L87" i="547"/>
  <c r="M87" i="547" s="1"/>
  <c r="N87" i="547"/>
  <c r="O87" i="547" s="1"/>
  <c r="AA88" i="547"/>
  <c r="AC87" i="547"/>
  <c r="AB86" i="535"/>
  <c r="L86" i="535"/>
  <c r="M86" i="535" s="1"/>
  <c r="N86" i="535"/>
  <c r="O86" i="535" s="1"/>
  <c r="AA87" i="535"/>
  <c r="AC86" i="535"/>
  <c r="N88" i="544"/>
  <c r="O88" i="544" s="1"/>
  <c r="AB88" i="544"/>
  <c r="L88" i="544"/>
  <c r="M88" i="544" s="1"/>
  <c r="AA89" i="544"/>
  <c r="AC88" i="544"/>
  <c r="AB86" i="539"/>
  <c r="L86" i="539"/>
  <c r="M86" i="539" s="1"/>
  <c r="N86" i="539"/>
  <c r="O86" i="539" s="1"/>
  <c r="AA87" i="539"/>
  <c r="AC86" i="539"/>
  <c r="AB87" i="543"/>
  <c r="L87" i="543"/>
  <c r="M87" i="543" s="1"/>
  <c r="N87" i="543"/>
  <c r="O87" i="543" s="1"/>
  <c r="AA88" i="543"/>
  <c r="AC87" i="543"/>
  <c r="N85" i="530"/>
  <c r="O85" i="530" s="1"/>
  <c r="L85" i="530"/>
  <c r="M85" i="530" s="1"/>
  <c r="AB85" i="530"/>
  <c r="AA86" i="530"/>
  <c r="AC85" i="530"/>
  <c r="N88" i="545"/>
  <c r="O88" i="545" s="1"/>
  <c r="AB88" i="545"/>
  <c r="L88" i="545"/>
  <c r="M88" i="545" s="1"/>
  <c r="AA89" i="545"/>
  <c r="AC88" i="545"/>
  <c r="AB87" i="546"/>
  <c r="L87" i="546"/>
  <c r="M87" i="546" s="1"/>
  <c r="N87" i="546"/>
  <c r="O87" i="546" s="1"/>
  <c r="AA88" i="546"/>
  <c r="AC87" i="546"/>
  <c r="N85" i="542"/>
  <c r="O85" i="542" s="1"/>
  <c r="AB85" i="542"/>
  <c r="L85" i="542"/>
  <c r="M85" i="542" s="1"/>
  <c r="AA86" i="542"/>
  <c r="AC85" i="542"/>
  <c r="AB87" i="527"/>
  <c r="L87" i="527"/>
  <c r="M87" i="527" s="1"/>
  <c r="N87" i="527"/>
  <c r="O87" i="527" s="1"/>
  <c r="AA88" i="527"/>
  <c r="AC87" i="527"/>
  <c r="AD82" i="529"/>
  <c r="AD82" i="547"/>
  <c r="AD82" i="548"/>
  <c r="AD83" i="534"/>
  <c r="AD83" i="539"/>
  <c r="AD81" i="549"/>
  <c r="AD81" i="525"/>
  <c r="AD81" i="545"/>
  <c r="AD83" i="533"/>
  <c r="AD82" i="527"/>
  <c r="AD83" i="550"/>
  <c r="AD83" i="536"/>
  <c r="AD83" i="535"/>
  <c r="AD82" i="543"/>
  <c r="AD81" i="544"/>
  <c r="AD82" i="546"/>
  <c r="AD83" i="531"/>
  <c r="AD82" i="541"/>
  <c r="AB87" i="535" l="1"/>
  <c r="L87" i="535"/>
  <c r="M87" i="535" s="1"/>
  <c r="N87" i="535"/>
  <c r="O87" i="535" s="1"/>
  <c r="AA88" i="535"/>
  <c r="AC87" i="535"/>
  <c r="N86" i="540"/>
  <c r="O86" i="540" s="1"/>
  <c r="AB86" i="540"/>
  <c r="L86" i="540"/>
  <c r="M86" i="540" s="1"/>
  <c r="AA87" i="540"/>
  <c r="AC86" i="540"/>
  <c r="N87" i="531"/>
  <c r="O87" i="531" s="1"/>
  <c r="AB87" i="531"/>
  <c r="L87" i="531"/>
  <c r="M87" i="531" s="1"/>
  <c r="AA88" i="531"/>
  <c r="AC87" i="531"/>
  <c r="N89" i="545"/>
  <c r="O89" i="545" s="1"/>
  <c r="AB89" i="545"/>
  <c r="L89" i="545"/>
  <c r="M89" i="545" s="1"/>
  <c r="AA90" i="545"/>
  <c r="AC89" i="545"/>
  <c r="AB88" i="547"/>
  <c r="L88" i="547"/>
  <c r="M88" i="547" s="1"/>
  <c r="N88" i="547"/>
  <c r="O88" i="547" s="1"/>
  <c r="AA89" i="547"/>
  <c r="AC88" i="547"/>
  <c r="AB88" i="529"/>
  <c r="L88" i="529"/>
  <c r="M88" i="529" s="1"/>
  <c r="N88" i="529"/>
  <c r="O88" i="529" s="1"/>
  <c r="AA89" i="529"/>
  <c r="AC88" i="529"/>
  <c r="AA90" i="525"/>
  <c r="N89" i="525"/>
  <c r="O89" i="525" s="1"/>
  <c r="AB89" i="525"/>
  <c r="L89" i="525"/>
  <c r="M89" i="525" s="1"/>
  <c r="AC89" i="525"/>
  <c r="AB88" i="541"/>
  <c r="L88" i="541"/>
  <c r="M88" i="541" s="1"/>
  <c r="N88" i="541"/>
  <c r="O88" i="541" s="1"/>
  <c r="AA89" i="541"/>
  <c r="AC88" i="541"/>
  <c r="AB86" i="524"/>
  <c r="L86" i="524"/>
  <c r="M86" i="524" s="1"/>
  <c r="N86" i="524"/>
  <c r="O86" i="524" s="1"/>
  <c r="AA87" i="524"/>
  <c r="AC86" i="524"/>
  <c r="N87" i="550"/>
  <c r="O87" i="550" s="1"/>
  <c r="AB87" i="550"/>
  <c r="L87" i="550"/>
  <c r="M87" i="550" s="1"/>
  <c r="AA88" i="550"/>
  <c r="AC87" i="550"/>
  <c r="AB88" i="543"/>
  <c r="L88" i="543"/>
  <c r="M88" i="543" s="1"/>
  <c r="N88" i="543"/>
  <c r="O88" i="543" s="1"/>
  <c r="AA89" i="543"/>
  <c r="AC88" i="543"/>
  <c r="N87" i="536"/>
  <c r="O87" i="536" s="1"/>
  <c r="AB87" i="536"/>
  <c r="L87" i="536"/>
  <c r="M87" i="536" s="1"/>
  <c r="AA88" i="536"/>
  <c r="AC87" i="536"/>
  <c r="N86" i="528"/>
  <c r="O86" i="528" s="1"/>
  <c r="AB86" i="528"/>
  <c r="L86" i="528"/>
  <c r="M86" i="528" s="1"/>
  <c r="AA87" i="528"/>
  <c r="AC86" i="528"/>
  <c r="N86" i="537"/>
  <c r="O86" i="537" s="1"/>
  <c r="AB86" i="537"/>
  <c r="L86" i="537"/>
  <c r="M86" i="537" s="1"/>
  <c r="AA87" i="537"/>
  <c r="AC86" i="537"/>
  <c r="AB88" i="527"/>
  <c r="L88" i="527"/>
  <c r="M88" i="527" s="1"/>
  <c r="N88" i="527"/>
  <c r="O88" i="527" s="1"/>
  <c r="AA89" i="527"/>
  <c r="AC88" i="527"/>
  <c r="AB87" i="539"/>
  <c r="L87" i="539"/>
  <c r="M87" i="539" s="1"/>
  <c r="N87" i="539"/>
  <c r="O87" i="539" s="1"/>
  <c r="AA88" i="539"/>
  <c r="AC87" i="539"/>
  <c r="N87" i="533"/>
  <c r="O87" i="533" s="1"/>
  <c r="AB87" i="533"/>
  <c r="L87" i="533"/>
  <c r="M87" i="533" s="1"/>
  <c r="AA88" i="533"/>
  <c r="AC87" i="533"/>
  <c r="N89" i="549"/>
  <c r="O89" i="549" s="1"/>
  <c r="AB89" i="549"/>
  <c r="L89" i="549"/>
  <c r="M89" i="549" s="1"/>
  <c r="AA90" i="549"/>
  <c r="AC89" i="549"/>
  <c r="AB88" i="548"/>
  <c r="L88" i="548"/>
  <c r="M88" i="548" s="1"/>
  <c r="N88" i="548"/>
  <c r="O88" i="548" s="1"/>
  <c r="AA89" i="548"/>
  <c r="AC88" i="548"/>
  <c r="N86" i="526"/>
  <c r="O86" i="526" s="1"/>
  <c r="AB86" i="526"/>
  <c r="L86" i="526"/>
  <c r="M86" i="526" s="1"/>
  <c r="AA87" i="526"/>
  <c r="AC86" i="526"/>
  <c r="N87" i="534"/>
  <c r="O87" i="534" s="1"/>
  <c r="AB87" i="534"/>
  <c r="L87" i="534"/>
  <c r="M87" i="534" s="1"/>
  <c r="AA88" i="534"/>
  <c r="AC87" i="534"/>
  <c r="AB86" i="532"/>
  <c r="L86" i="532"/>
  <c r="M86" i="532" s="1"/>
  <c r="N86" i="532"/>
  <c r="O86" i="532" s="1"/>
  <c r="AA87" i="532"/>
  <c r="AC86" i="532"/>
  <c r="AB88" i="546"/>
  <c r="L88" i="546"/>
  <c r="M88" i="546" s="1"/>
  <c r="N88" i="546"/>
  <c r="O88" i="546" s="1"/>
  <c r="AA89" i="546"/>
  <c r="AC88" i="546"/>
  <c r="N86" i="542"/>
  <c r="O86" i="542" s="1"/>
  <c r="AB86" i="542"/>
  <c r="L86" i="542"/>
  <c r="M86" i="542" s="1"/>
  <c r="AA87" i="542"/>
  <c r="AC86" i="542"/>
  <c r="N86" i="530"/>
  <c r="O86" i="530" s="1"/>
  <c r="AB86" i="530"/>
  <c r="L86" i="530"/>
  <c r="M86" i="530" s="1"/>
  <c r="AA87" i="530"/>
  <c r="AC86" i="530"/>
  <c r="N89" i="544"/>
  <c r="O89" i="544" s="1"/>
  <c r="AB89" i="544"/>
  <c r="L89" i="544"/>
  <c r="M89" i="544" s="1"/>
  <c r="AA90" i="544"/>
  <c r="AC89" i="544"/>
  <c r="AB86" i="538"/>
  <c r="L86" i="538"/>
  <c r="M86" i="538" s="1"/>
  <c r="N86" i="538"/>
  <c r="O86" i="538" s="1"/>
  <c r="AA87" i="538"/>
  <c r="AC86" i="538"/>
  <c r="AD80" i="549"/>
  <c r="AD82" i="534"/>
  <c r="AD83" i="526"/>
  <c r="AD83" i="542"/>
  <c r="AD83" i="538"/>
  <c r="AD82" i="533"/>
  <c r="AD81" i="527"/>
  <c r="AD82" i="536"/>
  <c r="AD82" i="535"/>
  <c r="AD81" i="548"/>
  <c r="AD80" i="525"/>
  <c r="AD83" i="532"/>
  <c r="AD83" i="528"/>
  <c r="AD82" i="539"/>
  <c r="AD83" i="537"/>
  <c r="AD81" i="546"/>
  <c r="AD80" i="544"/>
  <c r="AD83" i="530"/>
  <c r="AD81" i="547"/>
  <c r="AD80" i="545"/>
  <c r="AD81" i="543"/>
  <c r="AD81" i="529"/>
  <c r="AD83" i="540"/>
  <c r="AD82" i="550"/>
  <c r="AD81" i="541"/>
  <c r="AD82" i="531"/>
  <c r="AD83" i="524"/>
  <c r="N90" i="549" l="1"/>
  <c r="O90" i="549" s="1"/>
  <c r="AB90" i="549"/>
  <c r="L90" i="549"/>
  <c r="M90" i="549" s="1"/>
  <c r="AA91" i="549"/>
  <c r="AC90" i="549"/>
  <c r="N88" i="531"/>
  <c r="O88" i="531" s="1"/>
  <c r="AB88" i="531"/>
  <c r="L88" i="531"/>
  <c r="M88" i="531" s="1"/>
  <c r="AA89" i="531"/>
  <c r="AC88" i="531"/>
  <c r="AB87" i="532"/>
  <c r="L87" i="532"/>
  <c r="M87" i="532" s="1"/>
  <c r="N87" i="532"/>
  <c r="O87" i="532" s="1"/>
  <c r="AA88" i="532"/>
  <c r="AC87" i="532"/>
  <c r="AB89" i="548"/>
  <c r="L89" i="548"/>
  <c r="M89" i="548" s="1"/>
  <c r="N89" i="548"/>
  <c r="O89" i="548" s="1"/>
  <c r="AA90" i="548"/>
  <c r="AC89" i="548"/>
  <c r="N88" i="533"/>
  <c r="O88" i="533" s="1"/>
  <c r="AB88" i="533"/>
  <c r="L88" i="533"/>
  <c r="M88" i="533" s="1"/>
  <c r="AA89" i="533"/>
  <c r="AC88" i="533"/>
  <c r="N87" i="528"/>
  <c r="O87" i="528" s="1"/>
  <c r="AB87" i="528"/>
  <c r="L87" i="528"/>
  <c r="M87" i="528" s="1"/>
  <c r="AA88" i="528"/>
  <c r="AC87" i="528"/>
  <c r="AB89" i="543"/>
  <c r="L89" i="543"/>
  <c r="M89" i="543" s="1"/>
  <c r="N89" i="543"/>
  <c r="O89" i="543" s="1"/>
  <c r="AA90" i="543"/>
  <c r="AC89" i="543"/>
  <c r="AB89" i="541"/>
  <c r="L89" i="541"/>
  <c r="M89" i="541" s="1"/>
  <c r="N89" i="541"/>
  <c r="O89" i="541" s="1"/>
  <c r="AA90" i="541"/>
  <c r="AC89" i="541"/>
  <c r="L87" i="526"/>
  <c r="M87" i="526" s="1"/>
  <c r="AB87" i="526"/>
  <c r="N87" i="526"/>
  <c r="O87" i="526" s="1"/>
  <c r="AA88" i="526"/>
  <c r="AC87" i="526"/>
  <c r="AB89" i="529"/>
  <c r="L89" i="529"/>
  <c r="M89" i="529" s="1"/>
  <c r="N89" i="529"/>
  <c r="O89" i="529" s="1"/>
  <c r="AA90" i="529"/>
  <c r="AC89" i="529"/>
  <c r="N90" i="545"/>
  <c r="O90" i="545" s="1"/>
  <c r="AB90" i="545"/>
  <c r="L90" i="545"/>
  <c r="M90" i="545" s="1"/>
  <c r="AA91" i="545"/>
  <c r="AC90" i="545"/>
  <c r="N87" i="530"/>
  <c r="O87" i="530" s="1"/>
  <c r="L87" i="530"/>
  <c r="M87" i="530" s="1"/>
  <c r="AB87" i="530"/>
  <c r="AA88" i="530"/>
  <c r="AC87" i="530"/>
  <c r="AB87" i="538"/>
  <c r="L87" i="538"/>
  <c r="M87" i="538" s="1"/>
  <c r="N87" i="538"/>
  <c r="O87" i="538" s="1"/>
  <c r="AA88" i="538"/>
  <c r="AC87" i="538"/>
  <c r="N87" i="542"/>
  <c r="O87" i="542" s="1"/>
  <c r="AB87" i="542"/>
  <c r="L87" i="542"/>
  <c r="M87" i="542" s="1"/>
  <c r="AA88" i="542"/>
  <c r="AC87" i="542"/>
  <c r="N88" i="534"/>
  <c r="O88" i="534" s="1"/>
  <c r="AB88" i="534"/>
  <c r="L88" i="534"/>
  <c r="M88" i="534" s="1"/>
  <c r="AA89" i="534"/>
  <c r="AC88" i="534"/>
  <c r="N88" i="536"/>
  <c r="O88" i="536" s="1"/>
  <c r="AB88" i="536"/>
  <c r="L88" i="536"/>
  <c r="M88" i="536" s="1"/>
  <c r="AA89" i="536"/>
  <c r="AC88" i="536"/>
  <c r="AA91" i="525"/>
  <c r="AB90" i="525"/>
  <c r="N90" i="525"/>
  <c r="O90" i="525" s="1"/>
  <c r="L90" i="525"/>
  <c r="M90" i="525" s="1"/>
  <c r="AC90" i="525"/>
  <c r="AB89" i="547"/>
  <c r="L89" i="547"/>
  <c r="M89" i="547" s="1"/>
  <c r="N89" i="547"/>
  <c r="O89" i="547" s="1"/>
  <c r="AA90" i="547"/>
  <c r="AC89" i="547"/>
  <c r="N87" i="540"/>
  <c r="O87" i="540" s="1"/>
  <c r="AB87" i="540"/>
  <c r="L87" i="540"/>
  <c r="M87" i="540" s="1"/>
  <c r="AA88" i="540"/>
  <c r="AC87" i="540"/>
  <c r="N90" i="544"/>
  <c r="O90" i="544" s="1"/>
  <c r="AB90" i="544"/>
  <c r="L90" i="544"/>
  <c r="M90" i="544" s="1"/>
  <c r="AA91" i="544"/>
  <c r="AC90" i="544"/>
  <c r="N87" i="537"/>
  <c r="O87" i="537" s="1"/>
  <c r="AB87" i="537"/>
  <c r="L87" i="537"/>
  <c r="M87" i="537" s="1"/>
  <c r="AA88" i="537"/>
  <c r="AC87" i="537"/>
  <c r="AB87" i="524"/>
  <c r="L87" i="524"/>
  <c r="M87" i="524" s="1"/>
  <c r="N87" i="524"/>
  <c r="O87" i="524" s="1"/>
  <c r="AA88" i="524"/>
  <c r="AC87" i="524"/>
  <c r="AB89" i="546"/>
  <c r="L89" i="546"/>
  <c r="M89" i="546" s="1"/>
  <c r="N89" i="546"/>
  <c r="O89" i="546" s="1"/>
  <c r="AA90" i="546"/>
  <c r="AC89" i="546"/>
  <c r="AB88" i="539"/>
  <c r="L88" i="539"/>
  <c r="M88" i="539" s="1"/>
  <c r="N88" i="539"/>
  <c r="O88" i="539" s="1"/>
  <c r="AA89" i="539"/>
  <c r="AC88" i="539"/>
  <c r="AB89" i="527"/>
  <c r="L89" i="527"/>
  <c r="M89" i="527" s="1"/>
  <c r="N89" i="527"/>
  <c r="O89" i="527" s="1"/>
  <c r="AA90" i="527"/>
  <c r="AC89" i="527"/>
  <c r="N88" i="550"/>
  <c r="O88" i="550" s="1"/>
  <c r="AB88" i="550"/>
  <c r="L88" i="550"/>
  <c r="M88" i="550" s="1"/>
  <c r="AA89" i="550"/>
  <c r="AC88" i="550"/>
  <c r="AB88" i="535"/>
  <c r="L88" i="535"/>
  <c r="M88" i="535" s="1"/>
  <c r="N88" i="535"/>
  <c r="O88" i="535" s="1"/>
  <c r="AA89" i="535"/>
  <c r="AC88" i="535"/>
  <c r="AD82" i="542"/>
  <c r="AD79" i="525"/>
  <c r="AD81" i="534"/>
  <c r="AD80" i="543"/>
  <c r="AD81" i="536"/>
  <c r="AD82" i="530"/>
  <c r="AD79" i="549"/>
  <c r="AD82" i="532"/>
  <c r="AD80" i="548"/>
  <c r="AD80" i="547"/>
  <c r="AD82" i="537"/>
  <c r="AD81" i="531"/>
  <c r="AD81" i="535"/>
  <c r="AD79" i="544"/>
  <c r="AD80" i="527"/>
  <c r="AD82" i="528"/>
  <c r="AD81" i="539"/>
  <c r="AD82" i="540"/>
  <c r="AD82" i="526"/>
  <c r="AD79" i="545"/>
  <c r="AD80" i="529"/>
  <c r="AD80" i="541"/>
  <c r="AD80" i="546"/>
  <c r="AD81" i="533"/>
  <c r="AD82" i="524"/>
  <c r="AD81" i="550"/>
  <c r="AD82" i="538"/>
  <c r="N91" i="545" l="1"/>
  <c r="O91" i="545" s="1"/>
  <c r="AB91" i="545"/>
  <c r="L91" i="545"/>
  <c r="M91" i="545" s="1"/>
  <c r="AA92" i="545"/>
  <c r="AC91" i="545"/>
  <c r="N89" i="533"/>
  <c r="O89" i="533" s="1"/>
  <c r="AB89" i="533"/>
  <c r="L89" i="533"/>
  <c r="M89" i="533" s="1"/>
  <c r="AA90" i="533"/>
  <c r="AC89" i="533"/>
  <c r="AB89" i="539"/>
  <c r="L89" i="539"/>
  <c r="M89" i="539" s="1"/>
  <c r="N89" i="539"/>
  <c r="O89" i="539" s="1"/>
  <c r="AA90" i="539"/>
  <c r="AC89" i="539"/>
  <c r="AB88" i="524"/>
  <c r="L88" i="524"/>
  <c r="M88" i="524" s="1"/>
  <c r="N88" i="524"/>
  <c r="O88" i="524" s="1"/>
  <c r="AA89" i="524"/>
  <c r="AC88" i="524"/>
  <c r="AB90" i="547"/>
  <c r="L90" i="547"/>
  <c r="M90" i="547" s="1"/>
  <c r="N90" i="547"/>
  <c r="O90" i="547" s="1"/>
  <c r="AA91" i="547"/>
  <c r="AC90" i="547"/>
  <c r="AA92" i="525"/>
  <c r="N91" i="525"/>
  <c r="O91" i="525" s="1"/>
  <c r="AB91" i="525"/>
  <c r="L91" i="525"/>
  <c r="M91" i="525" s="1"/>
  <c r="AC91" i="525"/>
  <c r="N88" i="542"/>
  <c r="O88" i="542" s="1"/>
  <c r="AB88" i="542"/>
  <c r="L88" i="542"/>
  <c r="M88" i="542" s="1"/>
  <c r="AA89" i="542"/>
  <c r="AC88" i="542"/>
  <c r="AB90" i="529"/>
  <c r="L90" i="529"/>
  <c r="M90" i="529" s="1"/>
  <c r="N90" i="529"/>
  <c r="O90" i="529" s="1"/>
  <c r="AA91" i="529"/>
  <c r="AC90" i="529"/>
  <c r="AB90" i="541"/>
  <c r="L90" i="541"/>
  <c r="M90" i="541" s="1"/>
  <c r="N90" i="541"/>
  <c r="O90" i="541" s="1"/>
  <c r="AA91" i="541"/>
  <c r="AC90" i="541"/>
  <c r="AB90" i="548"/>
  <c r="L90" i="548"/>
  <c r="M90" i="548" s="1"/>
  <c r="N90" i="548"/>
  <c r="O90" i="548" s="1"/>
  <c r="AA91" i="548"/>
  <c r="AC90" i="548"/>
  <c r="N89" i="531"/>
  <c r="O89" i="531" s="1"/>
  <c r="AB89" i="531"/>
  <c r="L89" i="531"/>
  <c r="M89" i="531" s="1"/>
  <c r="AA90" i="531"/>
  <c r="AC89" i="531"/>
  <c r="N88" i="540"/>
  <c r="O88" i="540" s="1"/>
  <c r="AB88" i="540"/>
  <c r="L88" i="540"/>
  <c r="M88" i="540" s="1"/>
  <c r="AA89" i="540"/>
  <c r="AC88" i="540"/>
  <c r="N89" i="534"/>
  <c r="O89" i="534" s="1"/>
  <c r="AB89" i="534"/>
  <c r="L89" i="534"/>
  <c r="M89" i="534" s="1"/>
  <c r="AA90" i="534"/>
  <c r="AC89" i="534"/>
  <c r="N89" i="550"/>
  <c r="O89" i="550" s="1"/>
  <c r="AB89" i="550"/>
  <c r="L89" i="550"/>
  <c r="M89" i="550" s="1"/>
  <c r="AA90" i="550"/>
  <c r="AC89" i="550"/>
  <c r="N88" i="537"/>
  <c r="O88" i="537" s="1"/>
  <c r="AB88" i="537"/>
  <c r="L88" i="537"/>
  <c r="M88" i="537" s="1"/>
  <c r="AA89" i="537"/>
  <c r="AC88" i="537"/>
  <c r="AB88" i="538"/>
  <c r="L88" i="538"/>
  <c r="M88" i="538" s="1"/>
  <c r="N88" i="538"/>
  <c r="O88" i="538" s="1"/>
  <c r="AA89" i="538"/>
  <c r="AC88" i="538"/>
  <c r="AB88" i="526"/>
  <c r="L88" i="526"/>
  <c r="M88" i="526" s="1"/>
  <c r="N88" i="526"/>
  <c r="O88" i="526" s="1"/>
  <c r="AA89" i="526"/>
  <c r="AC88" i="526"/>
  <c r="AB90" i="543"/>
  <c r="L90" i="543"/>
  <c r="M90" i="543" s="1"/>
  <c r="N90" i="543"/>
  <c r="O90" i="543" s="1"/>
  <c r="AA91" i="543"/>
  <c r="AC90" i="543"/>
  <c r="AB90" i="527"/>
  <c r="L90" i="527"/>
  <c r="M90" i="527" s="1"/>
  <c r="N90" i="527"/>
  <c r="O90" i="527" s="1"/>
  <c r="AA91" i="527"/>
  <c r="AC90" i="527"/>
  <c r="AB89" i="535"/>
  <c r="L89" i="535"/>
  <c r="M89" i="535" s="1"/>
  <c r="N89" i="535"/>
  <c r="O89" i="535" s="1"/>
  <c r="AA90" i="535"/>
  <c r="AC89" i="535"/>
  <c r="AB90" i="546"/>
  <c r="L90" i="546"/>
  <c r="M90" i="546" s="1"/>
  <c r="N90" i="546"/>
  <c r="O90" i="546" s="1"/>
  <c r="AA91" i="546"/>
  <c r="AC90" i="546"/>
  <c r="N91" i="544"/>
  <c r="O91" i="544" s="1"/>
  <c r="AB91" i="544"/>
  <c r="L91" i="544"/>
  <c r="M91" i="544" s="1"/>
  <c r="AA92" i="544"/>
  <c r="AC91" i="544"/>
  <c r="N89" i="536"/>
  <c r="O89" i="536" s="1"/>
  <c r="AB89" i="536"/>
  <c r="L89" i="536"/>
  <c r="M89" i="536" s="1"/>
  <c r="AA90" i="536"/>
  <c r="AC89" i="536"/>
  <c r="N88" i="530"/>
  <c r="O88" i="530" s="1"/>
  <c r="AB88" i="530"/>
  <c r="L88" i="530"/>
  <c r="M88" i="530" s="1"/>
  <c r="AA89" i="530"/>
  <c r="AC88" i="530"/>
  <c r="N88" i="528"/>
  <c r="O88" i="528" s="1"/>
  <c r="AB88" i="528"/>
  <c r="L88" i="528"/>
  <c r="M88" i="528" s="1"/>
  <c r="AA89" i="528"/>
  <c r="AC88" i="528"/>
  <c r="AB88" i="532"/>
  <c r="L88" i="532"/>
  <c r="M88" i="532" s="1"/>
  <c r="N88" i="532"/>
  <c r="O88" i="532" s="1"/>
  <c r="AA89" i="532"/>
  <c r="AC88" i="532"/>
  <c r="N91" i="549"/>
  <c r="O91" i="549" s="1"/>
  <c r="AB91" i="549"/>
  <c r="L91" i="549"/>
  <c r="M91" i="549" s="1"/>
  <c r="AA92" i="549"/>
  <c r="AC91" i="549"/>
  <c r="AD81" i="540"/>
  <c r="AD79" i="543"/>
  <c r="AD80" i="533"/>
  <c r="AD78" i="525"/>
  <c r="AD79" i="541"/>
  <c r="AD78" i="544"/>
  <c r="AD81" i="530"/>
  <c r="AD79" i="548"/>
  <c r="AD81" i="538"/>
  <c r="AD81" i="526"/>
  <c r="AD79" i="529"/>
  <c r="AD78" i="545"/>
  <c r="AD80" i="550"/>
  <c r="AD81" i="524"/>
  <c r="AD81" i="542"/>
  <c r="AD78" i="549"/>
  <c r="AD80" i="535"/>
  <c r="AD79" i="527"/>
  <c r="AD80" i="531"/>
  <c r="AD80" i="534"/>
  <c r="AD79" i="547"/>
  <c r="AD81" i="528"/>
  <c r="AD81" i="537"/>
  <c r="AD80" i="536"/>
  <c r="AD80" i="539"/>
  <c r="AD81" i="532"/>
  <c r="AD79" i="546"/>
  <c r="N89" i="530" l="1"/>
  <c r="O89" i="530" s="1"/>
  <c r="AB89" i="530"/>
  <c r="L89" i="530"/>
  <c r="M89" i="530" s="1"/>
  <c r="AA90" i="530"/>
  <c r="AC89" i="530"/>
  <c r="AB91" i="527"/>
  <c r="L91" i="527"/>
  <c r="M91" i="527" s="1"/>
  <c r="N91" i="527"/>
  <c r="O91" i="527" s="1"/>
  <c r="AA92" i="527"/>
  <c r="AC91" i="527"/>
  <c r="AB89" i="526"/>
  <c r="N89" i="526"/>
  <c r="O89" i="526" s="1"/>
  <c r="L89" i="526"/>
  <c r="M89" i="526" s="1"/>
  <c r="AA90" i="526"/>
  <c r="AC89" i="526"/>
  <c r="AB91" i="541"/>
  <c r="L91" i="541"/>
  <c r="M91" i="541" s="1"/>
  <c r="N91" i="541"/>
  <c r="O91" i="541" s="1"/>
  <c r="AA92" i="541"/>
  <c r="AC91" i="541"/>
  <c r="AA93" i="525"/>
  <c r="AB92" i="525"/>
  <c r="N92" i="525"/>
  <c r="O92" i="525" s="1"/>
  <c r="L92" i="525"/>
  <c r="M92" i="525" s="1"/>
  <c r="AC92" i="525"/>
  <c r="N92" i="549"/>
  <c r="O92" i="549" s="1"/>
  <c r="AB92" i="549"/>
  <c r="L92" i="549"/>
  <c r="M92" i="549" s="1"/>
  <c r="AA93" i="549"/>
  <c r="AC92" i="549"/>
  <c r="N90" i="536"/>
  <c r="O90" i="536" s="1"/>
  <c r="AB90" i="536"/>
  <c r="L90" i="536"/>
  <c r="M90" i="536" s="1"/>
  <c r="AA91" i="536"/>
  <c r="AC90" i="536"/>
  <c r="AB91" i="546"/>
  <c r="L91" i="546"/>
  <c r="M91" i="546" s="1"/>
  <c r="N91" i="546"/>
  <c r="O91" i="546" s="1"/>
  <c r="AA92" i="546"/>
  <c r="AC91" i="546"/>
  <c r="AB89" i="538"/>
  <c r="L89" i="538"/>
  <c r="M89" i="538" s="1"/>
  <c r="N89" i="538"/>
  <c r="O89" i="538" s="1"/>
  <c r="AA90" i="538"/>
  <c r="AC89" i="538"/>
  <c r="N89" i="540"/>
  <c r="O89" i="540" s="1"/>
  <c r="AB89" i="540"/>
  <c r="L89" i="540"/>
  <c r="M89" i="540" s="1"/>
  <c r="AA90" i="540"/>
  <c r="AC89" i="540"/>
  <c r="N89" i="524"/>
  <c r="O89" i="524" s="1"/>
  <c r="AB89" i="524"/>
  <c r="L89" i="524"/>
  <c r="M89" i="524" s="1"/>
  <c r="AA90" i="524"/>
  <c r="AC89" i="524"/>
  <c r="N90" i="533"/>
  <c r="O90" i="533" s="1"/>
  <c r="AB90" i="533"/>
  <c r="L90" i="533"/>
  <c r="M90" i="533" s="1"/>
  <c r="AA91" i="533"/>
  <c r="AC90" i="533"/>
  <c r="N90" i="534"/>
  <c r="O90" i="534" s="1"/>
  <c r="AB90" i="534"/>
  <c r="L90" i="534"/>
  <c r="M90" i="534" s="1"/>
  <c r="AA91" i="534"/>
  <c r="AC90" i="534"/>
  <c r="AB89" i="532"/>
  <c r="L89" i="532"/>
  <c r="M89" i="532" s="1"/>
  <c r="N89" i="532"/>
  <c r="O89" i="532" s="1"/>
  <c r="AA90" i="532"/>
  <c r="AC89" i="532"/>
  <c r="AB90" i="535"/>
  <c r="L90" i="535"/>
  <c r="M90" i="535" s="1"/>
  <c r="N90" i="535"/>
  <c r="O90" i="535" s="1"/>
  <c r="AA91" i="535"/>
  <c r="AC90" i="535"/>
  <c r="AB91" i="543"/>
  <c r="L91" i="543"/>
  <c r="M91" i="543" s="1"/>
  <c r="N91" i="543"/>
  <c r="O91" i="543" s="1"/>
  <c r="AA92" i="543"/>
  <c r="AC91" i="543"/>
  <c r="N90" i="550"/>
  <c r="O90" i="550" s="1"/>
  <c r="AB90" i="550"/>
  <c r="L90" i="550"/>
  <c r="M90" i="550" s="1"/>
  <c r="AA91" i="550"/>
  <c r="AC90" i="550"/>
  <c r="N90" i="531"/>
  <c r="O90" i="531" s="1"/>
  <c r="AB90" i="531"/>
  <c r="L90" i="531"/>
  <c r="M90" i="531" s="1"/>
  <c r="AA91" i="531"/>
  <c r="AC90" i="531"/>
  <c r="AB91" i="529"/>
  <c r="L91" i="529"/>
  <c r="M91" i="529" s="1"/>
  <c r="N91" i="529"/>
  <c r="O91" i="529" s="1"/>
  <c r="AA92" i="529"/>
  <c r="AC91" i="529"/>
  <c r="AB91" i="547"/>
  <c r="L91" i="547"/>
  <c r="M91" i="547" s="1"/>
  <c r="N91" i="547"/>
  <c r="O91" i="547" s="1"/>
  <c r="AA92" i="547"/>
  <c r="AC91" i="547"/>
  <c r="N92" i="545"/>
  <c r="O92" i="545" s="1"/>
  <c r="AB92" i="545"/>
  <c r="L92" i="545"/>
  <c r="M92" i="545" s="1"/>
  <c r="AA93" i="545"/>
  <c r="AC92" i="545"/>
  <c r="N89" i="528"/>
  <c r="O89" i="528" s="1"/>
  <c r="AB89" i="528"/>
  <c r="L89" i="528"/>
  <c r="M89" i="528" s="1"/>
  <c r="AA90" i="528"/>
  <c r="AC89" i="528"/>
  <c r="N92" i="544"/>
  <c r="O92" i="544" s="1"/>
  <c r="AB92" i="544"/>
  <c r="L92" i="544"/>
  <c r="M92" i="544" s="1"/>
  <c r="AA93" i="544"/>
  <c r="AC92" i="544"/>
  <c r="N89" i="537"/>
  <c r="O89" i="537" s="1"/>
  <c r="AB89" i="537"/>
  <c r="L89" i="537"/>
  <c r="M89" i="537" s="1"/>
  <c r="AA90" i="537"/>
  <c r="AC89" i="537"/>
  <c r="AB91" i="548"/>
  <c r="L91" i="548"/>
  <c r="M91" i="548" s="1"/>
  <c r="N91" i="548"/>
  <c r="O91" i="548" s="1"/>
  <c r="AA92" i="548"/>
  <c r="AC91" i="548"/>
  <c r="N89" i="542"/>
  <c r="O89" i="542" s="1"/>
  <c r="AB89" i="542"/>
  <c r="L89" i="542"/>
  <c r="M89" i="542" s="1"/>
  <c r="AA90" i="542"/>
  <c r="AC89" i="542"/>
  <c r="AB90" i="539"/>
  <c r="L90" i="539"/>
  <c r="M90" i="539" s="1"/>
  <c r="N90" i="539"/>
  <c r="O90" i="539" s="1"/>
  <c r="AA91" i="539"/>
  <c r="AC90" i="539"/>
  <c r="AD80" i="528"/>
  <c r="AD80" i="540"/>
  <c r="AD79" i="533"/>
  <c r="AD77" i="545"/>
  <c r="AD80" i="542"/>
  <c r="AD80" i="538"/>
  <c r="AD79" i="550"/>
  <c r="AD78" i="546"/>
  <c r="AD78" i="529"/>
  <c r="AD79" i="536"/>
  <c r="AD80" i="530"/>
  <c r="AD80" i="526"/>
  <c r="AD78" i="548"/>
  <c r="AD78" i="547"/>
  <c r="AD79" i="539"/>
  <c r="AD77" i="544"/>
  <c r="AD77" i="549"/>
  <c r="AD80" i="524"/>
  <c r="AD79" i="531"/>
  <c r="AD80" i="537"/>
  <c r="AD78" i="543"/>
  <c r="AD78" i="541"/>
  <c r="AD77" i="525"/>
  <c r="AD80" i="532"/>
  <c r="AD79" i="535"/>
  <c r="AD78" i="527"/>
  <c r="AD79" i="534"/>
  <c r="N90" i="528" l="1"/>
  <c r="O90" i="528" s="1"/>
  <c r="AB90" i="528"/>
  <c r="L90" i="528"/>
  <c r="M90" i="528" s="1"/>
  <c r="AA91" i="528"/>
  <c r="AC90" i="528"/>
  <c r="AB92" i="546"/>
  <c r="L92" i="546"/>
  <c r="M92" i="546" s="1"/>
  <c r="N92" i="546"/>
  <c r="O92" i="546" s="1"/>
  <c r="AA93" i="546"/>
  <c r="AC92" i="546"/>
  <c r="N93" i="545"/>
  <c r="O93" i="545" s="1"/>
  <c r="AB93" i="545"/>
  <c r="L93" i="545"/>
  <c r="M93" i="545" s="1"/>
  <c r="AA94" i="545"/>
  <c r="AC93" i="545"/>
  <c r="N91" i="550"/>
  <c r="O91" i="550" s="1"/>
  <c r="AB91" i="550"/>
  <c r="L91" i="550"/>
  <c r="M91" i="550" s="1"/>
  <c r="AA92" i="550"/>
  <c r="AC91" i="550"/>
  <c r="AB90" i="532"/>
  <c r="L90" i="532"/>
  <c r="M90" i="532" s="1"/>
  <c r="N90" i="532"/>
  <c r="O90" i="532" s="1"/>
  <c r="AA91" i="532"/>
  <c r="AC90" i="532"/>
  <c r="N90" i="524"/>
  <c r="O90" i="524" s="1"/>
  <c r="AB90" i="524"/>
  <c r="L90" i="524"/>
  <c r="M90" i="524" s="1"/>
  <c r="AA91" i="524"/>
  <c r="AC90" i="524"/>
  <c r="N91" i="536"/>
  <c r="O91" i="536" s="1"/>
  <c r="AB91" i="536"/>
  <c r="L91" i="536"/>
  <c r="M91" i="536" s="1"/>
  <c r="AA92" i="536"/>
  <c r="AC91" i="536"/>
  <c r="N90" i="526"/>
  <c r="O90" i="526" s="1"/>
  <c r="L90" i="526"/>
  <c r="M90" i="526" s="1"/>
  <c r="AB90" i="526"/>
  <c r="AA91" i="526"/>
  <c r="AC90" i="526"/>
  <c r="AB92" i="548"/>
  <c r="L92" i="548"/>
  <c r="M92" i="548" s="1"/>
  <c r="N92" i="548"/>
  <c r="O92" i="548" s="1"/>
  <c r="AA93" i="548"/>
  <c r="AC92" i="548"/>
  <c r="AB92" i="541"/>
  <c r="L92" i="541"/>
  <c r="M92" i="541" s="1"/>
  <c r="N92" i="541"/>
  <c r="O92" i="541" s="1"/>
  <c r="AA93" i="541"/>
  <c r="AC92" i="541"/>
  <c r="AB91" i="539"/>
  <c r="L91" i="539"/>
  <c r="M91" i="539" s="1"/>
  <c r="N91" i="539"/>
  <c r="O91" i="539" s="1"/>
  <c r="AA92" i="539"/>
  <c r="AC91" i="539"/>
  <c r="N90" i="537"/>
  <c r="O90" i="537" s="1"/>
  <c r="AB90" i="537"/>
  <c r="L90" i="537"/>
  <c r="M90" i="537" s="1"/>
  <c r="AA91" i="537"/>
  <c r="AC90" i="537"/>
  <c r="AB92" i="547"/>
  <c r="L92" i="547"/>
  <c r="M92" i="547" s="1"/>
  <c r="N92" i="547"/>
  <c r="O92" i="547" s="1"/>
  <c r="AA93" i="547"/>
  <c r="AC92" i="547"/>
  <c r="N90" i="540"/>
  <c r="O90" i="540" s="1"/>
  <c r="AB90" i="540"/>
  <c r="L90" i="540"/>
  <c r="M90" i="540" s="1"/>
  <c r="AA91" i="540"/>
  <c r="AC90" i="540"/>
  <c r="N93" i="549"/>
  <c r="O93" i="549" s="1"/>
  <c r="AB93" i="549"/>
  <c r="L93" i="549"/>
  <c r="M93" i="549" s="1"/>
  <c r="AA94" i="549"/>
  <c r="AC93" i="549"/>
  <c r="AA94" i="525"/>
  <c r="N93" i="525"/>
  <c r="O93" i="525" s="1"/>
  <c r="AB93" i="525"/>
  <c r="L93" i="525"/>
  <c r="M93" i="525" s="1"/>
  <c r="AC93" i="525"/>
  <c r="AB92" i="527"/>
  <c r="L92" i="527"/>
  <c r="M92" i="527" s="1"/>
  <c r="N92" i="527"/>
  <c r="O92" i="527" s="1"/>
  <c r="AA93" i="527"/>
  <c r="AC92" i="527"/>
  <c r="N91" i="531"/>
  <c r="O91" i="531" s="1"/>
  <c r="AB91" i="531"/>
  <c r="L91" i="531"/>
  <c r="M91" i="531" s="1"/>
  <c r="AA92" i="531"/>
  <c r="AC91" i="531"/>
  <c r="AB91" i="535"/>
  <c r="L91" i="535"/>
  <c r="M91" i="535" s="1"/>
  <c r="N91" i="535"/>
  <c r="O91" i="535" s="1"/>
  <c r="AA92" i="535"/>
  <c r="AC91" i="535"/>
  <c r="N91" i="533"/>
  <c r="O91" i="533" s="1"/>
  <c r="AB91" i="533"/>
  <c r="L91" i="533"/>
  <c r="M91" i="533" s="1"/>
  <c r="AA92" i="533"/>
  <c r="AC91" i="533"/>
  <c r="N90" i="542"/>
  <c r="O90" i="542" s="1"/>
  <c r="AB90" i="542"/>
  <c r="L90" i="542"/>
  <c r="M90" i="542" s="1"/>
  <c r="AA91" i="542"/>
  <c r="AC90" i="542"/>
  <c r="N93" i="544"/>
  <c r="O93" i="544" s="1"/>
  <c r="AB93" i="544"/>
  <c r="L93" i="544"/>
  <c r="M93" i="544" s="1"/>
  <c r="AA94" i="544"/>
  <c r="AC93" i="544"/>
  <c r="AB92" i="529"/>
  <c r="L92" i="529"/>
  <c r="M92" i="529" s="1"/>
  <c r="N92" i="529"/>
  <c r="O92" i="529" s="1"/>
  <c r="AA93" i="529"/>
  <c r="AC92" i="529"/>
  <c r="AB92" i="543"/>
  <c r="L92" i="543"/>
  <c r="M92" i="543" s="1"/>
  <c r="N92" i="543"/>
  <c r="O92" i="543" s="1"/>
  <c r="AA93" i="543"/>
  <c r="AC92" i="543"/>
  <c r="N91" i="534"/>
  <c r="O91" i="534" s="1"/>
  <c r="AB91" i="534"/>
  <c r="L91" i="534"/>
  <c r="M91" i="534" s="1"/>
  <c r="AA92" i="534"/>
  <c r="AC91" i="534"/>
  <c r="AB90" i="538"/>
  <c r="L90" i="538"/>
  <c r="M90" i="538" s="1"/>
  <c r="N90" i="538"/>
  <c r="O90" i="538" s="1"/>
  <c r="AA91" i="538"/>
  <c r="AC90" i="538"/>
  <c r="N90" i="530"/>
  <c r="O90" i="530" s="1"/>
  <c r="AB90" i="530"/>
  <c r="L90" i="530"/>
  <c r="M90" i="530" s="1"/>
  <c r="AA91" i="530"/>
  <c r="AC90" i="530"/>
  <c r="AD78" i="531"/>
  <c r="AD76" i="545"/>
  <c r="AD79" i="526"/>
  <c r="AD77" i="541"/>
  <c r="AD78" i="535"/>
  <c r="AD76" i="525"/>
  <c r="AD77" i="548"/>
  <c r="AD79" i="542"/>
  <c r="AD76" i="544"/>
  <c r="AD78" i="539"/>
  <c r="AD77" i="527"/>
  <c r="AD78" i="536"/>
  <c r="AD77" i="546"/>
  <c r="AD78" i="550"/>
  <c r="AD77" i="543"/>
  <c r="AD79" i="528"/>
  <c r="AD79" i="540"/>
  <c r="AD77" i="529"/>
  <c r="AD76" i="549"/>
  <c r="AD77" i="547"/>
  <c r="AD78" i="534"/>
  <c r="AD79" i="537"/>
  <c r="AD78" i="533"/>
  <c r="AD79" i="524"/>
  <c r="AD79" i="530"/>
  <c r="AD79" i="538"/>
  <c r="AD79" i="532"/>
  <c r="N92" i="550" l="1"/>
  <c r="O92" i="550" s="1"/>
  <c r="AB92" i="550"/>
  <c r="L92" i="550"/>
  <c r="M92" i="550" s="1"/>
  <c r="AA93" i="550"/>
  <c r="AC92" i="550"/>
  <c r="N91" i="528"/>
  <c r="O91" i="528" s="1"/>
  <c r="AB91" i="528"/>
  <c r="L91" i="528"/>
  <c r="M91" i="528" s="1"/>
  <c r="AA92" i="528"/>
  <c r="AC91" i="528"/>
  <c r="N92" i="534"/>
  <c r="O92" i="534" s="1"/>
  <c r="AB92" i="534"/>
  <c r="L92" i="534"/>
  <c r="M92" i="534" s="1"/>
  <c r="AA93" i="534"/>
  <c r="AC92" i="534"/>
  <c r="N91" i="542"/>
  <c r="O91" i="542" s="1"/>
  <c r="AB91" i="542"/>
  <c r="L91" i="542"/>
  <c r="M91" i="542" s="1"/>
  <c r="AA92" i="542"/>
  <c r="AC91" i="542"/>
  <c r="AB93" i="527"/>
  <c r="L93" i="527"/>
  <c r="M93" i="527" s="1"/>
  <c r="N93" i="527"/>
  <c r="O93" i="527" s="1"/>
  <c r="AA94" i="527"/>
  <c r="AC93" i="527"/>
  <c r="N91" i="540"/>
  <c r="O91" i="540" s="1"/>
  <c r="AB91" i="540"/>
  <c r="L91" i="540"/>
  <c r="M91" i="540" s="1"/>
  <c r="AA92" i="540"/>
  <c r="AC91" i="540"/>
  <c r="AB92" i="539"/>
  <c r="L92" i="539"/>
  <c r="M92" i="539" s="1"/>
  <c r="N92" i="539"/>
  <c r="O92" i="539" s="1"/>
  <c r="AA93" i="539"/>
  <c r="AC92" i="539"/>
  <c r="N92" i="536"/>
  <c r="O92" i="536" s="1"/>
  <c r="AB92" i="536"/>
  <c r="L92" i="536"/>
  <c r="M92" i="536" s="1"/>
  <c r="AA93" i="536"/>
  <c r="AC92" i="536"/>
  <c r="N94" i="545"/>
  <c r="O94" i="545" s="1"/>
  <c r="AB94" i="545"/>
  <c r="L94" i="545"/>
  <c r="M94" i="545" s="1"/>
  <c r="AA95" i="545"/>
  <c r="AC94" i="545"/>
  <c r="AB91" i="538"/>
  <c r="L91" i="538"/>
  <c r="M91" i="538" s="1"/>
  <c r="N91" i="538"/>
  <c r="O91" i="538" s="1"/>
  <c r="AA92" i="538"/>
  <c r="AC91" i="538"/>
  <c r="N92" i="531"/>
  <c r="O92" i="531" s="1"/>
  <c r="AB92" i="531"/>
  <c r="L92" i="531"/>
  <c r="M92" i="531" s="1"/>
  <c r="AA93" i="531"/>
  <c r="AC92" i="531"/>
  <c r="N94" i="549"/>
  <c r="O94" i="549" s="1"/>
  <c r="AB94" i="549"/>
  <c r="L94" i="549"/>
  <c r="M94" i="549" s="1"/>
  <c r="AA95" i="549"/>
  <c r="AC94" i="549"/>
  <c r="N91" i="537"/>
  <c r="O91" i="537" s="1"/>
  <c r="AB91" i="537"/>
  <c r="L91" i="537"/>
  <c r="M91" i="537" s="1"/>
  <c r="AA92" i="537"/>
  <c r="AC91" i="537"/>
  <c r="L91" i="526"/>
  <c r="M91" i="526" s="1"/>
  <c r="N91" i="526"/>
  <c r="O91" i="526" s="1"/>
  <c r="AB91" i="526"/>
  <c r="AA92" i="526"/>
  <c r="AC91" i="526"/>
  <c r="AB93" i="543"/>
  <c r="L93" i="543"/>
  <c r="M93" i="543" s="1"/>
  <c r="N93" i="543"/>
  <c r="O93" i="543" s="1"/>
  <c r="AA94" i="543"/>
  <c r="AC93" i="543"/>
  <c r="N92" i="533"/>
  <c r="O92" i="533" s="1"/>
  <c r="AB92" i="533"/>
  <c r="L92" i="533"/>
  <c r="M92" i="533" s="1"/>
  <c r="AA93" i="533"/>
  <c r="AC92" i="533"/>
  <c r="AA95" i="525"/>
  <c r="AB94" i="525"/>
  <c r="N94" i="525"/>
  <c r="O94" i="525" s="1"/>
  <c r="L94" i="525"/>
  <c r="M94" i="525" s="1"/>
  <c r="AC94" i="525"/>
  <c r="AB93" i="541"/>
  <c r="L93" i="541"/>
  <c r="M93" i="541" s="1"/>
  <c r="N93" i="541"/>
  <c r="O93" i="541" s="1"/>
  <c r="AA94" i="541"/>
  <c r="AC93" i="541"/>
  <c r="AB91" i="524"/>
  <c r="L91" i="524"/>
  <c r="M91" i="524" s="1"/>
  <c r="N91" i="524"/>
  <c r="O91" i="524" s="1"/>
  <c r="AA92" i="524"/>
  <c r="AC91" i="524"/>
  <c r="AB93" i="546"/>
  <c r="L93" i="546"/>
  <c r="M93" i="546" s="1"/>
  <c r="N93" i="546"/>
  <c r="O93" i="546" s="1"/>
  <c r="AA94" i="546"/>
  <c r="AC93" i="546"/>
  <c r="N94" i="544"/>
  <c r="O94" i="544" s="1"/>
  <c r="AB94" i="544"/>
  <c r="L94" i="544"/>
  <c r="M94" i="544" s="1"/>
  <c r="AA95" i="544"/>
  <c r="AC94" i="544"/>
  <c r="N91" i="530"/>
  <c r="O91" i="530" s="1"/>
  <c r="AB91" i="530"/>
  <c r="L91" i="530"/>
  <c r="M91" i="530" s="1"/>
  <c r="AA92" i="530"/>
  <c r="AC91" i="530"/>
  <c r="AB93" i="529"/>
  <c r="L93" i="529"/>
  <c r="M93" i="529" s="1"/>
  <c r="N93" i="529"/>
  <c r="O93" i="529" s="1"/>
  <c r="AA94" i="529"/>
  <c r="AC93" i="529"/>
  <c r="AB92" i="535"/>
  <c r="L92" i="535"/>
  <c r="M92" i="535" s="1"/>
  <c r="N92" i="535"/>
  <c r="O92" i="535" s="1"/>
  <c r="AA93" i="535"/>
  <c r="AC92" i="535"/>
  <c r="AB93" i="547"/>
  <c r="L93" i="547"/>
  <c r="M93" i="547" s="1"/>
  <c r="N93" i="547"/>
  <c r="O93" i="547" s="1"/>
  <c r="AA94" i="547"/>
  <c r="AC93" i="547"/>
  <c r="AB93" i="548"/>
  <c r="L93" i="548"/>
  <c r="M93" i="548" s="1"/>
  <c r="N93" i="548"/>
  <c r="O93" i="548" s="1"/>
  <c r="AA94" i="548"/>
  <c r="AC93" i="548"/>
  <c r="AB91" i="532"/>
  <c r="L91" i="532"/>
  <c r="M91" i="532" s="1"/>
  <c r="N91" i="532"/>
  <c r="O91" i="532" s="1"/>
  <c r="AA92" i="532"/>
  <c r="AC91" i="532"/>
  <c r="AD75" i="544"/>
  <c r="AD77" i="531"/>
  <c r="AD76" i="529"/>
  <c r="AD78" i="526"/>
  <c r="AD75" i="525"/>
  <c r="AD78" i="528"/>
  <c r="AD77" i="536"/>
  <c r="AD77" i="534"/>
  <c r="AD78" i="540"/>
  <c r="AD77" i="535"/>
  <c r="AD78" i="524"/>
  <c r="AD77" i="533"/>
  <c r="AD78" i="532"/>
  <c r="AD75" i="545"/>
  <c r="AD75" i="549"/>
  <c r="AD77" i="539"/>
  <c r="AD76" i="541"/>
  <c r="AD78" i="530"/>
  <c r="AD78" i="537"/>
  <c r="AD76" i="527"/>
  <c r="AD76" i="546"/>
  <c r="AD78" i="542"/>
  <c r="AD78" i="538"/>
  <c r="AD77" i="550"/>
  <c r="AD76" i="547"/>
  <c r="AD76" i="543"/>
  <c r="AD76" i="548"/>
  <c r="N95" i="544" l="1"/>
  <c r="O95" i="544" s="1"/>
  <c r="AB95" i="544"/>
  <c r="L95" i="544"/>
  <c r="M95" i="544" s="1"/>
  <c r="AA96" i="544"/>
  <c r="AC95" i="544"/>
  <c r="N92" i="537"/>
  <c r="O92" i="537" s="1"/>
  <c r="AB92" i="537"/>
  <c r="L92" i="537"/>
  <c r="M92" i="537" s="1"/>
  <c r="AA93" i="537"/>
  <c r="AC92" i="537"/>
  <c r="AB94" i="527"/>
  <c r="L94" i="527"/>
  <c r="M94" i="527" s="1"/>
  <c r="N94" i="527"/>
  <c r="O94" i="527" s="1"/>
  <c r="AA95" i="527"/>
  <c r="AC94" i="527"/>
  <c r="AB93" i="535"/>
  <c r="L93" i="535"/>
  <c r="M93" i="535" s="1"/>
  <c r="N93" i="535"/>
  <c r="O93" i="535" s="1"/>
  <c r="AA94" i="535"/>
  <c r="AC93" i="535"/>
  <c r="AB94" i="546"/>
  <c r="L94" i="546"/>
  <c r="M94" i="546" s="1"/>
  <c r="N94" i="546"/>
  <c r="O94" i="546" s="1"/>
  <c r="AA95" i="546"/>
  <c r="AC94" i="546"/>
  <c r="N93" i="533"/>
  <c r="O93" i="533" s="1"/>
  <c r="AB93" i="533"/>
  <c r="L93" i="533"/>
  <c r="M93" i="533" s="1"/>
  <c r="AA94" i="533"/>
  <c r="AC93" i="533"/>
  <c r="N95" i="549"/>
  <c r="O95" i="549" s="1"/>
  <c r="AB95" i="549"/>
  <c r="L95" i="549"/>
  <c r="M95" i="549" s="1"/>
  <c r="AA96" i="549"/>
  <c r="AC95" i="549"/>
  <c r="N93" i="536"/>
  <c r="O93" i="536" s="1"/>
  <c r="AB93" i="536"/>
  <c r="L93" i="536"/>
  <c r="M93" i="536" s="1"/>
  <c r="AA94" i="536"/>
  <c r="AC93" i="536"/>
  <c r="N92" i="542"/>
  <c r="O92" i="542" s="1"/>
  <c r="AB92" i="542"/>
  <c r="L92" i="542"/>
  <c r="M92" i="542" s="1"/>
  <c r="AA93" i="542"/>
  <c r="AC92" i="542"/>
  <c r="AB94" i="547"/>
  <c r="L94" i="547"/>
  <c r="M94" i="547" s="1"/>
  <c r="N94" i="547"/>
  <c r="O94" i="547" s="1"/>
  <c r="AA95" i="547"/>
  <c r="AC94" i="547"/>
  <c r="N95" i="545"/>
  <c r="O95" i="545" s="1"/>
  <c r="AB95" i="545"/>
  <c r="L95" i="545"/>
  <c r="M95" i="545" s="1"/>
  <c r="AA96" i="545"/>
  <c r="AC95" i="545"/>
  <c r="AB92" i="532"/>
  <c r="L92" i="532"/>
  <c r="M92" i="532" s="1"/>
  <c r="N92" i="532"/>
  <c r="O92" i="532" s="1"/>
  <c r="AA93" i="532"/>
  <c r="AC92" i="532"/>
  <c r="AB94" i="529"/>
  <c r="L94" i="529"/>
  <c r="M94" i="529" s="1"/>
  <c r="N94" i="529"/>
  <c r="O94" i="529" s="1"/>
  <c r="AA95" i="529"/>
  <c r="AC94" i="529"/>
  <c r="AB92" i="524"/>
  <c r="L92" i="524"/>
  <c r="M92" i="524" s="1"/>
  <c r="N92" i="524"/>
  <c r="O92" i="524" s="1"/>
  <c r="AA93" i="524"/>
  <c r="AC92" i="524"/>
  <c r="AB94" i="543"/>
  <c r="L94" i="543"/>
  <c r="M94" i="543" s="1"/>
  <c r="N94" i="543"/>
  <c r="O94" i="543" s="1"/>
  <c r="AA95" i="543"/>
  <c r="AC94" i="543"/>
  <c r="N93" i="531"/>
  <c r="O93" i="531" s="1"/>
  <c r="AB93" i="531"/>
  <c r="L93" i="531"/>
  <c r="M93" i="531" s="1"/>
  <c r="AA94" i="531"/>
  <c r="AC93" i="531"/>
  <c r="AB93" i="539"/>
  <c r="L93" i="539"/>
  <c r="M93" i="539" s="1"/>
  <c r="N93" i="539"/>
  <c r="O93" i="539" s="1"/>
  <c r="AA94" i="539"/>
  <c r="AC93" i="539"/>
  <c r="N93" i="534"/>
  <c r="O93" i="534" s="1"/>
  <c r="AB93" i="534"/>
  <c r="L93" i="534"/>
  <c r="M93" i="534" s="1"/>
  <c r="AA94" i="534"/>
  <c r="AC93" i="534"/>
  <c r="N93" i="550"/>
  <c r="O93" i="550" s="1"/>
  <c r="AB93" i="550"/>
  <c r="L93" i="550"/>
  <c r="M93" i="550" s="1"/>
  <c r="AA94" i="550"/>
  <c r="AC93" i="550"/>
  <c r="AB94" i="548"/>
  <c r="L94" i="548"/>
  <c r="M94" i="548" s="1"/>
  <c r="N94" i="548"/>
  <c r="O94" i="548" s="1"/>
  <c r="AA95" i="548"/>
  <c r="AC94" i="548"/>
  <c r="AB92" i="530"/>
  <c r="N92" i="530"/>
  <c r="O92" i="530" s="1"/>
  <c r="L92" i="530"/>
  <c r="M92" i="530" s="1"/>
  <c r="AA93" i="530"/>
  <c r="AC92" i="530"/>
  <c r="AB94" i="541"/>
  <c r="L94" i="541"/>
  <c r="M94" i="541" s="1"/>
  <c r="N94" i="541"/>
  <c r="O94" i="541" s="1"/>
  <c r="AA95" i="541"/>
  <c r="AC94" i="541"/>
  <c r="AA96" i="525"/>
  <c r="N95" i="525"/>
  <c r="O95" i="525" s="1"/>
  <c r="AB95" i="525"/>
  <c r="L95" i="525"/>
  <c r="M95" i="525" s="1"/>
  <c r="AC95" i="525"/>
  <c r="AB92" i="526"/>
  <c r="N92" i="526"/>
  <c r="O92" i="526" s="1"/>
  <c r="L92" i="526"/>
  <c r="M92" i="526" s="1"/>
  <c r="AA93" i="526"/>
  <c r="AC92" i="526"/>
  <c r="AB92" i="538"/>
  <c r="L92" i="538"/>
  <c r="M92" i="538" s="1"/>
  <c r="N92" i="538"/>
  <c r="O92" i="538" s="1"/>
  <c r="AA93" i="538"/>
  <c r="AC92" i="538"/>
  <c r="N92" i="540"/>
  <c r="O92" i="540" s="1"/>
  <c r="AB92" i="540"/>
  <c r="L92" i="540"/>
  <c r="M92" i="540" s="1"/>
  <c r="AA93" i="540"/>
  <c r="AC92" i="540"/>
  <c r="N92" i="528"/>
  <c r="O92" i="528" s="1"/>
  <c r="AB92" i="528"/>
  <c r="L92" i="528"/>
  <c r="M92" i="528" s="1"/>
  <c r="AA93" i="528"/>
  <c r="AC92" i="528"/>
  <c r="AD77" i="530"/>
  <c r="AD75" i="543"/>
  <c r="AD77" i="538"/>
  <c r="AD76" i="550"/>
  <c r="AD74" i="545"/>
  <c r="AD75" i="541"/>
  <c r="AD75" i="547"/>
  <c r="AD75" i="529"/>
  <c r="AD74" i="549"/>
  <c r="AD76" i="535"/>
  <c r="AD75" i="527"/>
  <c r="AD76" i="533"/>
  <c r="AD77" i="526"/>
  <c r="AD76" i="531"/>
  <c r="AD77" i="537"/>
  <c r="AD75" i="548"/>
  <c r="AD77" i="528"/>
  <c r="AD74" i="544"/>
  <c r="AD77" i="524"/>
  <c r="AD77" i="540"/>
  <c r="AD76" i="534"/>
  <c r="AD76" i="539"/>
  <c r="AD76" i="536"/>
  <c r="AD74" i="525"/>
  <c r="AD75" i="546"/>
  <c r="AD77" i="542"/>
  <c r="AD77" i="532"/>
  <c r="AB93" i="526" l="1"/>
  <c r="N93" i="526"/>
  <c r="O93" i="526" s="1"/>
  <c r="L93" i="526"/>
  <c r="M93" i="526" s="1"/>
  <c r="AA94" i="526"/>
  <c r="AC93" i="526"/>
  <c r="AA97" i="525"/>
  <c r="N96" i="525"/>
  <c r="O96" i="525" s="1"/>
  <c r="AB96" i="525"/>
  <c r="L96" i="525"/>
  <c r="M96" i="525" s="1"/>
  <c r="AC96" i="525"/>
  <c r="AB95" i="548"/>
  <c r="L95" i="548"/>
  <c r="M95" i="548" s="1"/>
  <c r="N95" i="548"/>
  <c r="O95" i="548" s="1"/>
  <c r="AA96" i="548"/>
  <c r="AC95" i="548"/>
  <c r="N94" i="531"/>
  <c r="O94" i="531" s="1"/>
  <c r="AB94" i="531"/>
  <c r="L94" i="531"/>
  <c r="M94" i="531" s="1"/>
  <c r="AA95" i="531"/>
  <c r="AC94" i="531"/>
  <c r="AB93" i="532"/>
  <c r="L93" i="532"/>
  <c r="M93" i="532" s="1"/>
  <c r="N93" i="532"/>
  <c r="O93" i="532" s="1"/>
  <c r="AA94" i="532"/>
  <c r="AC93" i="532"/>
  <c r="N94" i="536"/>
  <c r="O94" i="536" s="1"/>
  <c r="AB94" i="536"/>
  <c r="L94" i="536"/>
  <c r="M94" i="536" s="1"/>
  <c r="AA95" i="536"/>
  <c r="AC94" i="536"/>
  <c r="AB94" i="535"/>
  <c r="L94" i="535"/>
  <c r="M94" i="535" s="1"/>
  <c r="N94" i="535"/>
  <c r="O94" i="535" s="1"/>
  <c r="AA95" i="535"/>
  <c r="AC94" i="535"/>
  <c r="N93" i="530"/>
  <c r="O93" i="530" s="1"/>
  <c r="L93" i="530"/>
  <c r="M93" i="530" s="1"/>
  <c r="AB93" i="530"/>
  <c r="AA94" i="530"/>
  <c r="AC93" i="530"/>
  <c r="AB94" i="539"/>
  <c r="L94" i="539"/>
  <c r="M94" i="539" s="1"/>
  <c r="N94" i="539"/>
  <c r="O94" i="539" s="1"/>
  <c r="AA95" i="539"/>
  <c r="AC94" i="539"/>
  <c r="N96" i="544"/>
  <c r="O96" i="544" s="1"/>
  <c r="AB96" i="544"/>
  <c r="L96" i="544"/>
  <c r="M96" i="544" s="1"/>
  <c r="AA97" i="544"/>
  <c r="AC96" i="544"/>
  <c r="N93" i="528"/>
  <c r="O93" i="528" s="1"/>
  <c r="AB93" i="528"/>
  <c r="L93" i="528"/>
  <c r="M93" i="528" s="1"/>
  <c r="AA94" i="528"/>
  <c r="AC93" i="528"/>
  <c r="N94" i="550"/>
  <c r="O94" i="550" s="1"/>
  <c r="AB94" i="550"/>
  <c r="L94" i="550"/>
  <c r="M94" i="550" s="1"/>
  <c r="AA95" i="550"/>
  <c r="AC94" i="550"/>
  <c r="AB95" i="543"/>
  <c r="L95" i="543"/>
  <c r="M95" i="543" s="1"/>
  <c r="N95" i="543"/>
  <c r="O95" i="543" s="1"/>
  <c r="AA96" i="543"/>
  <c r="AC95" i="543"/>
  <c r="N96" i="545"/>
  <c r="O96" i="545" s="1"/>
  <c r="AB96" i="545"/>
  <c r="L96" i="545"/>
  <c r="M96" i="545" s="1"/>
  <c r="AA97" i="545"/>
  <c r="AC96" i="545"/>
  <c r="N96" i="549"/>
  <c r="O96" i="549" s="1"/>
  <c r="AB96" i="549"/>
  <c r="L96" i="549"/>
  <c r="M96" i="549" s="1"/>
  <c r="AA97" i="549"/>
  <c r="AC96" i="549"/>
  <c r="AB95" i="527"/>
  <c r="L95" i="527"/>
  <c r="M95" i="527" s="1"/>
  <c r="N95" i="527"/>
  <c r="O95" i="527" s="1"/>
  <c r="AA96" i="527"/>
  <c r="AC95" i="527"/>
  <c r="AB93" i="538"/>
  <c r="L93" i="538"/>
  <c r="M93" i="538" s="1"/>
  <c r="N93" i="538"/>
  <c r="O93" i="538" s="1"/>
  <c r="AA94" i="538"/>
  <c r="AC93" i="538"/>
  <c r="AB95" i="529"/>
  <c r="L95" i="529"/>
  <c r="M95" i="529" s="1"/>
  <c r="N95" i="529"/>
  <c r="O95" i="529" s="1"/>
  <c r="AA96" i="529"/>
  <c r="AC95" i="529"/>
  <c r="N93" i="542"/>
  <c r="O93" i="542" s="1"/>
  <c r="AB93" i="542"/>
  <c r="L93" i="542"/>
  <c r="M93" i="542" s="1"/>
  <c r="AA94" i="542"/>
  <c r="AC93" i="542"/>
  <c r="AB95" i="546"/>
  <c r="L95" i="546"/>
  <c r="M95" i="546" s="1"/>
  <c r="N95" i="546"/>
  <c r="O95" i="546" s="1"/>
  <c r="AA96" i="546"/>
  <c r="AC95" i="546"/>
  <c r="N93" i="540"/>
  <c r="O93" i="540" s="1"/>
  <c r="AB93" i="540"/>
  <c r="L93" i="540"/>
  <c r="M93" i="540" s="1"/>
  <c r="AA94" i="540"/>
  <c r="AC93" i="540"/>
  <c r="AB95" i="541"/>
  <c r="L95" i="541"/>
  <c r="M95" i="541" s="1"/>
  <c r="N95" i="541"/>
  <c r="O95" i="541" s="1"/>
  <c r="AA96" i="541"/>
  <c r="AC95" i="541"/>
  <c r="N94" i="534"/>
  <c r="O94" i="534" s="1"/>
  <c r="AB94" i="534"/>
  <c r="L94" i="534"/>
  <c r="M94" i="534" s="1"/>
  <c r="AA95" i="534"/>
  <c r="AC94" i="534"/>
  <c r="AB93" i="524"/>
  <c r="L93" i="524"/>
  <c r="M93" i="524" s="1"/>
  <c r="N93" i="524"/>
  <c r="O93" i="524" s="1"/>
  <c r="AA94" i="524"/>
  <c r="AC93" i="524"/>
  <c r="AB95" i="547"/>
  <c r="L95" i="547"/>
  <c r="M95" i="547" s="1"/>
  <c r="N95" i="547"/>
  <c r="O95" i="547" s="1"/>
  <c r="AA96" i="547"/>
  <c r="AC95" i="547"/>
  <c r="N94" i="533"/>
  <c r="O94" i="533" s="1"/>
  <c r="AB94" i="533"/>
  <c r="L94" i="533"/>
  <c r="M94" i="533" s="1"/>
  <c r="AA95" i="533"/>
  <c r="AC94" i="533"/>
  <c r="N93" i="537"/>
  <c r="O93" i="537" s="1"/>
  <c r="AB93" i="537"/>
  <c r="L93" i="537"/>
  <c r="M93" i="537" s="1"/>
  <c r="AA94" i="537"/>
  <c r="AC93" i="537"/>
  <c r="AD76" i="540"/>
  <c r="AD73" i="549"/>
  <c r="AD75" i="539"/>
  <c r="AD74" i="548"/>
  <c r="AD74" i="529"/>
  <c r="AD75" i="531"/>
  <c r="AD76" i="530"/>
  <c r="AD76" i="542"/>
  <c r="AD75" i="535"/>
  <c r="AD76" i="537"/>
  <c r="AD76" i="528"/>
  <c r="AD73" i="545"/>
  <c r="AD75" i="536"/>
  <c r="AD74" i="527"/>
  <c r="AD74" i="547"/>
  <c r="AD74" i="543"/>
  <c r="AD75" i="533"/>
  <c r="AD74" i="541"/>
  <c r="AD73" i="525"/>
  <c r="AD73" i="544"/>
  <c r="AD76" i="524"/>
  <c r="AD75" i="550"/>
  <c r="AD75" i="534"/>
  <c r="AD76" i="532"/>
  <c r="AD74" i="546"/>
  <c r="AD76" i="526"/>
  <c r="AD76" i="538"/>
  <c r="AB95" i="539" l="1"/>
  <c r="L95" i="539"/>
  <c r="M95" i="539" s="1"/>
  <c r="N95" i="539"/>
  <c r="O95" i="539" s="1"/>
  <c r="AA96" i="539"/>
  <c r="AC95" i="539"/>
  <c r="AB94" i="524"/>
  <c r="L94" i="524"/>
  <c r="M94" i="524" s="1"/>
  <c r="N94" i="524"/>
  <c r="O94" i="524" s="1"/>
  <c r="AA95" i="524"/>
  <c r="AC94" i="524"/>
  <c r="AB96" i="546"/>
  <c r="L96" i="546"/>
  <c r="M96" i="546" s="1"/>
  <c r="N96" i="546"/>
  <c r="O96" i="546" s="1"/>
  <c r="AA97" i="546"/>
  <c r="AC96" i="546"/>
  <c r="AB96" i="527"/>
  <c r="L96" i="527"/>
  <c r="M96" i="527" s="1"/>
  <c r="N96" i="527"/>
  <c r="O96" i="527" s="1"/>
  <c r="AA97" i="527"/>
  <c r="AC96" i="527"/>
  <c r="N95" i="550"/>
  <c r="O95" i="550" s="1"/>
  <c r="AB95" i="550"/>
  <c r="L95" i="550"/>
  <c r="M95" i="550" s="1"/>
  <c r="AA96" i="550"/>
  <c r="AC95" i="550"/>
  <c r="N94" i="530"/>
  <c r="O94" i="530" s="1"/>
  <c r="L94" i="530"/>
  <c r="M94" i="530" s="1"/>
  <c r="AB94" i="530"/>
  <c r="AA95" i="530"/>
  <c r="AC94" i="530"/>
  <c r="N95" i="531"/>
  <c r="O95" i="531" s="1"/>
  <c r="AB95" i="531"/>
  <c r="L95" i="531"/>
  <c r="M95" i="531" s="1"/>
  <c r="AA96" i="531"/>
  <c r="AC95" i="531"/>
  <c r="AB94" i="532"/>
  <c r="L94" i="532"/>
  <c r="M94" i="532" s="1"/>
  <c r="N94" i="532"/>
  <c r="O94" i="532" s="1"/>
  <c r="AA95" i="532"/>
  <c r="AC94" i="532"/>
  <c r="N94" i="526"/>
  <c r="O94" i="526" s="1"/>
  <c r="L94" i="526"/>
  <c r="M94" i="526" s="1"/>
  <c r="AB94" i="526"/>
  <c r="AA95" i="526"/>
  <c r="AC94" i="526"/>
  <c r="N94" i="537"/>
  <c r="O94" i="537" s="1"/>
  <c r="AB94" i="537"/>
  <c r="L94" i="537"/>
  <c r="M94" i="537" s="1"/>
  <c r="AA95" i="537"/>
  <c r="AC94" i="537"/>
  <c r="N95" i="534"/>
  <c r="O95" i="534" s="1"/>
  <c r="AB95" i="534"/>
  <c r="L95" i="534"/>
  <c r="M95" i="534" s="1"/>
  <c r="AA96" i="534"/>
  <c r="AC95" i="534"/>
  <c r="N94" i="542"/>
  <c r="O94" i="542" s="1"/>
  <c r="AB94" i="542"/>
  <c r="L94" i="542"/>
  <c r="M94" i="542" s="1"/>
  <c r="AA95" i="542"/>
  <c r="AC94" i="542"/>
  <c r="N97" i="549"/>
  <c r="O97" i="549" s="1"/>
  <c r="AB97" i="549"/>
  <c r="L97" i="549"/>
  <c r="M97" i="549" s="1"/>
  <c r="AA98" i="549"/>
  <c r="AC97" i="549"/>
  <c r="N94" i="528"/>
  <c r="O94" i="528" s="1"/>
  <c r="AB94" i="528"/>
  <c r="L94" i="528"/>
  <c r="M94" i="528" s="1"/>
  <c r="AA95" i="528"/>
  <c r="AC94" i="528"/>
  <c r="AB95" i="535"/>
  <c r="L95" i="535"/>
  <c r="M95" i="535" s="1"/>
  <c r="N95" i="535"/>
  <c r="O95" i="535" s="1"/>
  <c r="AA96" i="535"/>
  <c r="AC95" i="535"/>
  <c r="AB96" i="548"/>
  <c r="L96" i="548"/>
  <c r="M96" i="548" s="1"/>
  <c r="AA97" i="548"/>
  <c r="N96" i="548"/>
  <c r="O96" i="548" s="1"/>
  <c r="AC96" i="548"/>
  <c r="AA98" i="525"/>
  <c r="N97" i="525"/>
  <c r="O97" i="525" s="1"/>
  <c r="AB97" i="525"/>
  <c r="L97" i="525"/>
  <c r="M97" i="525" s="1"/>
  <c r="AC97" i="525"/>
  <c r="AB96" i="547"/>
  <c r="L96" i="547"/>
  <c r="M96" i="547" s="1"/>
  <c r="N96" i="547"/>
  <c r="O96" i="547" s="1"/>
  <c r="AA97" i="547"/>
  <c r="AC96" i="547"/>
  <c r="N94" i="540"/>
  <c r="O94" i="540" s="1"/>
  <c r="AB94" i="540"/>
  <c r="L94" i="540"/>
  <c r="M94" i="540" s="1"/>
  <c r="AA95" i="540"/>
  <c r="AC94" i="540"/>
  <c r="AB94" i="538"/>
  <c r="L94" i="538"/>
  <c r="M94" i="538" s="1"/>
  <c r="N94" i="538"/>
  <c r="O94" i="538" s="1"/>
  <c r="AA95" i="538"/>
  <c r="AC94" i="538"/>
  <c r="AB96" i="543"/>
  <c r="L96" i="543"/>
  <c r="M96" i="543" s="1"/>
  <c r="N96" i="543"/>
  <c r="O96" i="543" s="1"/>
  <c r="AA97" i="543"/>
  <c r="AC96" i="543"/>
  <c r="N95" i="533"/>
  <c r="O95" i="533" s="1"/>
  <c r="AB95" i="533"/>
  <c r="L95" i="533"/>
  <c r="M95" i="533" s="1"/>
  <c r="AA96" i="533"/>
  <c r="AC95" i="533"/>
  <c r="AB96" i="541"/>
  <c r="L96" i="541"/>
  <c r="M96" i="541" s="1"/>
  <c r="N96" i="541"/>
  <c r="O96" i="541" s="1"/>
  <c r="AA97" i="541"/>
  <c r="AC96" i="541"/>
  <c r="AB96" i="529"/>
  <c r="L96" i="529"/>
  <c r="M96" i="529" s="1"/>
  <c r="N96" i="529"/>
  <c r="O96" i="529" s="1"/>
  <c r="AA97" i="529"/>
  <c r="AC96" i="529"/>
  <c r="N97" i="545"/>
  <c r="O97" i="545" s="1"/>
  <c r="AB97" i="545"/>
  <c r="L97" i="545"/>
  <c r="M97" i="545" s="1"/>
  <c r="AA98" i="545"/>
  <c r="AC97" i="545"/>
  <c r="N97" i="544"/>
  <c r="O97" i="544" s="1"/>
  <c r="AB97" i="544"/>
  <c r="L97" i="544"/>
  <c r="M97" i="544" s="1"/>
  <c r="AA98" i="544"/>
  <c r="AC97" i="544"/>
  <c r="N95" i="536"/>
  <c r="O95" i="536" s="1"/>
  <c r="AB95" i="536"/>
  <c r="L95" i="536"/>
  <c r="M95" i="536" s="1"/>
  <c r="AA96" i="536"/>
  <c r="AC95" i="536"/>
  <c r="AD73" i="543"/>
  <c r="AD74" i="535"/>
  <c r="AD74" i="536"/>
  <c r="AD73" i="527"/>
  <c r="AD75" i="530"/>
  <c r="AD73" i="547"/>
  <c r="AD72" i="525"/>
  <c r="AD74" i="550"/>
  <c r="AD75" i="538"/>
  <c r="AD75" i="537"/>
  <c r="AD73" i="548"/>
  <c r="AD75" i="526"/>
  <c r="AD73" i="546"/>
  <c r="AD74" i="534"/>
  <c r="AD75" i="532"/>
  <c r="AD75" i="542"/>
  <c r="AD73" i="529"/>
  <c r="AD75" i="528"/>
  <c r="AD73" i="541"/>
  <c r="AD72" i="544"/>
  <c r="AD74" i="539"/>
  <c r="AD72" i="545"/>
  <c r="AD75" i="540"/>
  <c r="AD72" i="549"/>
  <c r="AD74" i="531"/>
  <c r="AD74" i="533"/>
  <c r="AD75" i="524"/>
  <c r="L95" i="526" l="1"/>
  <c r="M95" i="526" s="1"/>
  <c r="AB95" i="526"/>
  <c r="N95" i="526"/>
  <c r="O95" i="526" s="1"/>
  <c r="AA96" i="526"/>
  <c r="AC95" i="526"/>
  <c r="AB97" i="529"/>
  <c r="L97" i="529"/>
  <c r="M97" i="529" s="1"/>
  <c r="N97" i="529"/>
  <c r="O97" i="529" s="1"/>
  <c r="AA98" i="529"/>
  <c r="AC97" i="529"/>
  <c r="AB95" i="538"/>
  <c r="L95" i="538"/>
  <c r="M95" i="538" s="1"/>
  <c r="N95" i="538"/>
  <c r="O95" i="538" s="1"/>
  <c r="AA96" i="538"/>
  <c r="AC95" i="538"/>
  <c r="N95" i="542"/>
  <c r="O95" i="542" s="1"/>
  <c r="AB95" i="542"/>
  <c r="L95" i="542"/>
  <c r="M95" i="542" s="1"/>
  <c r="AA96" i="542"/>
  <c r="AC95" i="542"/>
  <c r="AB95" i="532"/>
  <c r="L95" i="532"/>
  <c r="M95" i="532" s="1"/>
  <c r="N95" i="532"/>
  <c r="O95" i="532" s="1"/>
  <c r="AA96" i="532"/>
  <c r="AC95" i="532"/>
  <c r="AB97" i="527"/>
  <c r="L97" i="527"/>
  <c r="M97" i="527" s="1"/>
  <c r="N97" i="527"/>
  <c r="O97" i="527" s="1"/>
  <c r="AA98" i="527"/>
  <c r="AC97" i="527"/>
  <c r="N98" i="549"/>
  <c r="O98" i="549" s="1"/>
  <c r="AB98" i="549"/>
  <c r="L98" i="549"/>
  <c r="M98" i="549" s="1"/>
  <c r="AA99" i="549"/>
  <c r="AC98" i="549"/>
  <c r="N96" i="550"/>
  <c r="O96" i="550" s="1"/>
  <c r="AB96" i="550"/>
  <c r="L96" i="550"/>
  <c r="M96" i="550" s="1"/>
  <c r="AA97" i="550"/>
  <c r="AC96" i="550"/>
  <c r="AB96" i="539"/>
  <c r="L96" i="539"/>
  <c r="M96" i="539" s="1"/>
  <c r="N96" i="539"/>
  <c r="O96" i="539" s="1"/>
  <c r="AA97" i="539"/>
  <c r="AC96" i="539"/>
  <c r="N96" i="536"/>
  <c r="O96" i="536" s="1"/>
  <c r="AB96" i="536"/>
  <c r="L96" i="536"/>
  <c r="M96" i="536" s="1"/>
  <c r="AA97" i="536"/>
  <c r="AC96" i="536"/>
  <c r="AB97" i="541"/>
  <c r="L97" i="541"/>
  <c r="M97" i="541" s="1"/>
  <c r="N97" i="541"/>
  <c r="O97" i="541" s="1"/>
  <c r="AA98" i="541"/>
  <c r="AC97" i="541"/>
  <c r="N95" i="540"/>
  <c r="O95" i="540" s="1"/>
  <c r="AB95" i="540"/>
  <c r="L95" i="540"/>
  <c r="M95" i="540" s="1"/>
  <c r="AA96" i="540"/>
  <c r="AC95" i="540"/>
  <c r="AB97" i="548"/>
  <c r="L97" i="548"/>
  <c r="M97" i="548" s="1"/>
  <c r="AA98" i="548"/>
  <c r="N97" i="548"/>
  <c r="O97" i="548" s="1"/>
  <c r="AC97" i="548"/>
  <c r="AB96" i="535"/>
  <c r="L96" i="535"/>
  <c r="M96" i="535" s="1"/>
  <c r="N96" i="535"/>
  <c r="O96" i="535" s="1"/>
  <c r="AA97" i="535"/>
  <c r="AC96" i="535"/>
  <c r="N96" i="534"/>
  <c r="O96" i="534" s="1"/>
  <c r="AB96" i="534"/>
  <c r="L96" i="534"/>
  <c r="M96" i="534" s="1"/>
  <c r="AA97" i="534"/>
  <c r="AC96" i="534"/>
  <c r="N96" i="531"/>
  <c r="O96" i="531" s="1"/>
  <c r="AB96" i="531"/>
  <c r="L96" i="531"/>
  <c r="M96" i="531" s="1"/>
  <c r="AA97" i="531"/>
  <c r="AC96" i="531"/>
  <c r="AB97" i="546"/>
  <c r="L97" i="546"/>
  <c r="M97" i="546" s="1"/>
  <c r="N97" i="546"/>
  <c r="O97" i="546" s="1"/>
  <c r="AA98" i="546"/>
  <c r="AC97" i="546"/>
  <c r="N98" i="545"/>
  <c r="O98" i="545" s="1"/>
  <c r="AB98" i="545"/>
  <c r="L98" i="545"/>
  <c r="M98" i="545" s="1"/>
  <c r="AA99" i="545"/>
  <c r="AC98" i="545"/>
  <c r="AB97" i="543"/>
  <c r="L97" i="543"/>
  <c r="M97" i="543" s="1"/>
  <c r="N97" i="543"/>
  <c r="O97" i="543" s="1"/>
  <c r="AA98" i="543"/>
  <c r="AC97" i="543"/>
  <c r="N98" i="544"/>
  <c r="O98" i="544" s="1"/>
  <c r="AB98" i="544"/>
  <c r="L98" i="544"/>
  <c r="M98" i="544" s="1"/>
  <c r="AA99" i="544"/>
  <c r="AC98" i="544"/>
  <c r="N96" i="533"/>
  <c r="O96" i="533" s="1"/>
  <c r="AB96" i="533"/>
  <c r="L96" i="533"/>
  <c r="M96" i="533" s="1"/>
  <c r="AA97" i="533"/>
  <c r="AC96" i="533"/>
  <c r="AB97" i="547"/>
  <c r="L97" i="547"/>
  <c r="M97" i="547" s="1"/>
  <c r="N97" i="547"/>
  <c r="O97" i="547" s="1"/>
  <c r="AA98" i="547"/>
  <c r="AC97" i="547"/>
  <c r="AA99" i="525"/>
  <c r="N98" i="525"/>
  <c r="O98" i="525" s="1"/>
  <c r="AB98" i="525"/>
  <c r="L98" i="525"/>
  <c r="M98" i="525" s="1"/>
  <c r="AC98" i="525"/>
  <c r="N95" i="528"/>
  <c r="O95" i="528" s="1"/>
  <c r="AB95" i="528"/>
  <c r="L95" i="528"/>
  <c r="M95" i="528" s="1"/>
  <c r="AA96" i="528"/>
  <c r="AC95" i="528"/>
  <c r="N95" i="537"/>
  <c r="O95" i="537" s="1"/>
  <c r="AB95" i="537"/>
  <c r="L95" i="537"/>
  <c r="M95" i="537" s="1"/>
  <c r="AA96" i="537"/>
  <c r="AC95" i="537"/>
  <c r="N95" i="530"/>
  <c r="O95" i="530" s="1"/>
  <c r="L95" i="530"/>
  <c r="M95" i="530" s="1"/>
  <c r="AB95" i="530"/>
  <c r="AA96" i="530"/>
  <c r="AC95" i="530"/>
  <c r="AB95" i="524"/>
  <c r="L95" i="524"/>
  <c r="M95" i="524" s="1"/>
  <c r="N95" i="524"/>
  <c r="O95" i="524" s="1"/>
  <c r="AA96" i="524"/>
  <c r="AC95" i="524"/>
  <c r="AD73" i="533"/>
  <c r="AD71" i="549"/>
  <c r="AD73" i="539"/>
  <c r="AD73" i="531"/>
  <c r="AD73" i="536"/>
  <c r="AD72" i="547"/>
  <c r="AD74" i="542"/>
  <c r="AD72" i="546"/>
  <c r="AD74" i="528"/>
  <c r="AD71" i="525"/>
  <c r="AD74" i="537"/>
  <c r="AD72" i="541"/>
  <c r="AD72" i="548"/>
  <c r="AD71" i="544"/>
  <c r="AD72" i="543"/>
  <c r="AD74" i="532"/>
  <c r="AD71" i="545"/>
  <c r="AD72" i="527"/>
  <c r="AD73" i="535"/>
  <c r="AD74" i="524"/>
  <c r="AD72" i="529"/>
  <c r="AD73" i="550"/>
  <c r="AD74" i="530"/>
  <c r="AD73" i="534"/>
  <c r="AD74" i="540"/>
  <c r="AD74" i="538"/>
  <c r="AD74" i="526"/>
  <c r="AB98" i="546" l="1"/>
  <c r="L98" i="546"/>
  <c r="M98" i="546" s="1"/>
  <c r="N98" i="546"/>
  <c r="O98" i="546" s="1"/>
  <c r="AA99" i="546"/>
  <c r="AC98" i="546"/>
  <c r="N96" i="528"/>
  <c r="O96" i="528" s="1"/>
  <c r="AB96" i="528"/>
  <c r="L96" i="528"/>
  <c r="M96" i="528" s="1"/>
  <c r="AA97" i="528"/>
  <c r="AC96" i="528"/>
  <c r="AA100" i="525"/>
  <c r="N99" i="525"/>
  <c r="O99" i="525" s="1"/>
  <c r="L99" i="525"/>
  <c r="M99" i="525" s="1"/>
  <c r="AB99" i="525"/>
  <c r="AC99" i="525"/>
  <c r="N99" i="544"/>
  <c r="O99" i="544" s="1"/>
  <c r="AB99" i="544"/>
  <c r="L99" i="544"/>
  <c r="M99" i="544" s="1"/>
  <c r="AA100" i="544"/>
  <c r="AC99" i="544"/>
  <c r="N97" i="531"/>
  <c r="O97" i="531" s="1"/>
  <c r="AB97" i="531"/>
  <c r="L97" i="531"/>
  <c r="M97" i="531" s="1"/>
  <c r="AA98" i="531"/>
  <c r="AC97" i="531"/>
  <c r="AB98" i="548"/>
  <c r="L98" i="548"/>
  <c r="M98" i="548" s="1"/>
  <c r="AA99" i="548"/>
  <c r="N98" i="548"/>
  <c r="O98" i="548" s="1"/>
  <c r="AC98" i="548"/>
  <c r="N96" i="540"/>
  <c r="O96" i="540" s="1"/>
  <c r="AB96" i="540"/>
  <c r="L96" i="540"/>
  <c r="M96" i="540" s="1"/>
  <c r="AA97" i="540"/>
  <c r="AC96" i="540"/>
  <c r="N97" i="550"/>
  <c r="O97" i="550" s="1"/>
  <c r="AB97" i="550"/>
  <c r="L97" i="550"/>
  <c r="M97" i="550" s="1"/>
  <c r="AA98" i="550"/>
  <c r="AC97" i="550"/>
  <c r="N96" i="542"/>
  <c r="O96" i="542" s="1"/>
  <c r="AB96" i="542"/>
  <c r="L96" i="542"/>
  <c r="M96" i="542" s="1"/>
  <c r="AA97" i="542"/>
  <c r="AC96" i="542"/>
  <c r="N97" i="533"/>
  <c r="O97" i="533" s="1"/>
  <c r="AB97" i="533"/>
  <c r="L97" i="533"/>
  <c r="M97" i="533" s="1"/>
  <c r="AA98" i="533"/>
  <c r="AC97" i="533"/>
  <c r="AB96" i="532"/>
  <c r="L96" i="532"/>
  <c r="M96" i="532" s="1"/>
  <c r="N96" i="532"/>
  <c r="O96" i="532" s="1"/>
  <c r="AA97" i="532"/>
  <c r="AC96" i="532"/>
  <c r="AB96" i="526"/>
  <c r="L96" i="526"/>
  <c r="M96" i="526" s="1"/>
  <c r="N96" i="526"/>
  <c r="O96" i="526" s="1"/>
  <c r="AA97" i="526"/>
  <c r="AC96" i="526"/>
  <c r="AB98" i="543"/>
  <c r="L98" i="543"/>
  <c r="M98" i="543" s="1"/>
  <c r="N98" i="543"/>
  <c r="O98" i="543" s="1"/>
  <c r="AA99" i="543"/>
  <c r="AC98" i="543"/>
  <c r="N97" i="534"/>
  <c r="O97" i="534" s="1"/>
  <c r="AB97" i="534"/>
  <c r="L97" i="534"/>
  <c r="M97" i="534" s="1"/>
  <c r="AA98" i="534"/>
  <c r="AC97" i="534"/>
  <c r="AB98" i="541"/>
  <c r="L98" i="541"/>
  <c r="M98" i="541" s="1"/>
  <c r="N98" i="541"/>
  <c r="O98" i="541" s="1"/>
  <c r="AA99" i="541"/>
  <c r="AC98" i="541"/>
  <c r="N99" i="549"/>
  <c r="O99" i="549" s="1"/>
  <c r="AB99" i="549"/>
  <c r="L99" i="549"/>
  <c r="M99" i="549" s="1"/>
  <c r="AA100" i="549"/>
  <c r="AC99" i="549"/>
  <c r="AB96" i="538"/>
  <c r="L96" i="538"/>
  <c r="M96" i="538" s="1"/>
  <c r="N96" i="538"/>
  <c r="O96" i="538" s="1"/>
  <c r="AA97" i="538"/>
  <c r="AC96" i="538"/>
  <c r="N96" i="537"/>
  <c r="O96" i="537" s="1"/>
  <c r="AB96" i="537"/>
  <c r="L96" i="537"/>
  <c r="M96" i="537" s="1"/>
  <c r="AA97" i="537"/>
  <c r="AC96" i="537"/>
  <c r="AB97" i="539"/>
  <c r="L97" i="539"/>
  <c r="M97" i="539" s="1"/>
  <c r="N97" i="539"/>
  <c r="O97" i="539" s="1"/>
  <c r="AA98" i="539"/>
  <c r="AC97" i="539"/>
  <c r="N96" i="524"/>
  <c r="O96" i="524" s="1"/>
  <c r="AB96" i="524"/>
  <c r="L96" i="524"/>
  <c r="M96" i="524" s="1"/>
  <c r="AA97" i="524"/>
  <c r="AC96" i="524"/>
  <c r="N96" i="530"/>
  <c r="O96" i="530" s="1"/>
  <c r="AB96" i="530"/>
  <c r="L96" i="530"/>
  <c r="M96" i="530" s="1"/>
  <c r="AA97" i="530"/>
  <c r="AC96" i="530"/>
  <c r="AB98" i="547"/>
  <c r="L98" i="547"/>
  <c r="M98" i="547" s="1"/>
  <c r="N98" i="547"/>
  <c r="O98" i="547" s="1"/>
  <c r="AA99" i="547"/>
  <c r="AC98" i="547"/>
  <c r="N99" i="545"/>
  <c r="O99" i="545" s="1"/>
  <c r="AB99" i="545"/>
  <c r="L99" i="545"/>
  <c r="M99" i="545" s="1"/>
  <c r="AA100" i="545"/>
  <c r="AC99" i="545"/>
  <c r="AB97" i="535"/>
  <c r="L97" i="535"/>
  <c r="M97" i="535" s="1"/>
  <c r="N97" i="535"/>
  <c r="O97" i="535" s="1"/>
  <c r="AA98" i="535"/>
  <c r="AC97" i="535"/>
  <c r="N97" i="536"/>
  <c r="O97" i="536" s="1"/>
  <c r="AB97" i="536"/>
  <c r="L97" i="536"/>
  <c r="M97" i="536" s="1"/>
  <c r="AA98" i="536"/>
  <c r="AC97" i="536"/>
  <c r="AB98" i="527"/>
  <c r="L98" i="527"/>
  <c r="M98" i="527" s="1"/>
  <c r="N98" i="527"/>
  <c r="O98" i="527" s="1"/>
  <c r="AA99" i="527"/>
  <c r="AC98" i="527"/>
  <c r="AB98" i="529"/>
  <c r="L98" i="529"/>
  <c r="M98" i="529" s="1"/>
  <c r="N98" i="529"/>
  <c r="O98" i="529" s="1"/>
  <c r="AA99" i="529"/>
  <c r="AC98" i="529"/>
  <c r="AD73" i="530"/>
  <c r="AD72" i="535"/>
  <c r="AD72" i="533"/>
  <c r="AD73" i="524"/>
  <c r="AD71" i="548"/>
  <c r="AD71" i="543"/>
  <c r="AD70" i="545"/>
  <c r="AD72" i="531"/>
  <c r="AD70" i="549"/>
  <c r="AD71" i="546"/>
  <c r="AD73" i="528"/>
  <c r="AD71" i="541"/>
  <c r="AD73" i="526"/>
  <c r="AD73" i="532"/>
  <c r="AD71" i="547"/>
  <c r="AD71" i="527"/>
  <c r="AD72" i="534"/>
  <c r="AD73" i="540"/>
  <c r="AD71" i="529"/>
  <c r="AD72" i="536"/>
  <c r="AD70" i="525"/>
  <c r="AD73" i="537"/>
  <c r="AD72" i="539"/>
  <c r="AD73" i="538"/>
  <c r="AD73" i="542"/>
  <c r="AD70" i="544"/>
  <c r="AD72" i="550"/>
  <c r="N97" i="524" l="1"/>
  <c r="O97" i="524" s="1"/>
  <c r="AB97" i="524"/>
  <c r="L97" i="524"/>
  <c r="M97" i="524" s="1"/>
  <c r="AA98" i="524"/>
  <c r="AC97" i="524"/>
  <c r="N100" i="549"/>
  <c r="O100" i="549" s="1"/>
  <c r="AB100" i="549"/>
  <c r="L100" i="549"/>
  <c r="M100" i="549" s="1"/>
  <c r="AA101" i="549"/>
  <c r="AC100" i="549"/>
  <c r="AB97" i="526"/>
  <c r="N97" i="526"/>
  <c r="O97" i="526" s="1"/>
  <c r="L97" i="526"/>
  <c r="M97" i="526" s="1"/>
  <c r="AA98" i="526"/>
  <c r="AC97" i="526"/>
  <c r="N98" i="550"/>
  <c r="O98" i="550" s="1"/>
  <c r="AB98" i="550"/>
  <c r="L98" i="550"/>
  <c r="M98" i="550" s="1"/>
  <c r="AA99" i="550"/>
  <c r="AC98" i="550"/>
  <c r="N100" i="544"/>
  <c r="O100" i="544" s="1"/>
  <c r="AB100" i="544"/>
  <c r="L100" i="544"/>
  <c r="M100" i="544" s="1"/>
  <c r="AA101" i="544"/>
  <c r="AC100" i="544"/>
  <c r="AA101" i="525"/>
  <c r="L100" i="525"/>
  <c r="M100" i="525" s="1"/>
  <c r="N100" i="525"/>
  <c r="O100" i="525" s="1"/>
  <c r="AB100" i="525"/>
  <c r="AC100" i="525"/>
  <c r="AB97" i="538"/>
  <c r="L97" i="538"/>
  <c r="M97" i="538" s="1"/>
  <c r="N97" i="538"/>
  <c r="O97" i="538" s="1"/>
  <c r="AA98" i="538"/>
  <c r="AC97" i="538"/>
  <c r="AB99" i="543"/>
  <c r="L99" i="543"/>
  <c r="M99" i="543" s="1"/>
  <c r="N99" i="543"/>
  <c r="O99" i="543" s="1"/>
  <c r="AA100" i="543"/>
  <c r="AC99" i="543"/>
  <c r="N98" i="531"/>
  <c r="O98" i="531" s="1"/>
  <c r="AB98" i="531"/>
  <c r="L98" i="531"/>
  <c r="M98" i="531" s="1"/>
  <c r="AA99" i="531"/>
  <c r="AC98" i="531"/>
  <c r="AB98" i="535"/>
  <c r="L98" i="535"/>
  <c r="M98" i="535" s="1"/>
  <c r="N98" i="535"/>
  <c r="O98" i="535" s="1"/>
  <c r="AA99" i="535"/>
  <c r="AC98" i="535"/>
  <c r="AB99" i="529"/>
  <c r="L99" i="529"/>
  <c r="M99" i="529" s="1"/>
  <c r="N99" i="529"/>
  <c r="O99" i="529" s="1"/>
  <c r="AA100" i="529"/>
  <c r="AC99" i="529"/>
  <c r="N100" i="545"/>
  <c r="O100" i="545" s="1"/>
  <c r="AB100" i="545"/>
  <c r="L100" i="545"/>
  <c r="M100" i="545" s="1"/>
  <c r="AA101" i="545"/>
  <c r="AC100" i="545"/>
  <c r="AB98" i="539"/>
  <c r="L98" i="539"/>
  <c r="M98" i="539" s="1"/>
  <c r="N98" i="539"/>
  <c r="O98" i="539" s="1"/>
  <c r="AA99" i="539"/>
  <c r="AC98" i="539"/>
  <c r="AB99" i="541"/>
  <c r="L99" i="541"/>
  <c r="M99" i="541" s="1"/>
  <c r="N99" i="541"/>
  <c r="O99" i="541" s="1"/>
  <c r="AA100" i="541"/>
  <c r="AC99" i="541"/>
  <c r="AB97" i="532"/>
  <c r="L97" i="532"/>
  <c r="M97" i="532" s="1"/>
  <c r="N97" i="532"/>
  <c r="O97" i="532" s="1"/>
  <c r="AA98" i="532"/>
  <c r="AC97" i="532"/>
  <c r="N97" i="540"/>
  <c r="O97" i="540" s="1"/>
  <c r="AB97" i="540"/>
  <c r="L97" i="540"/>
  <c r="M97" i="540" s="1"/>
  <c r="AA98" i="540"/>
  <c r="AC97" i="540"/>
  <c r="N98" i="536"/>
  <c r="O98" i="536" s="1"/>
  <c r="AB98" i="536"/>
  <c r="L98" i="536"/>
  <c r="M98" i="536" s="1"/>
  <c r="AA99" i="536"/>
  <c r="AC98" i="536"/>
  <c r="N97" i="530"/>
  <c r="O97" i="530" s="1"/>
  <c r="L97" i="530"/>
  <c r="M97" i="530" s="1"/>
  <c r="AB97" i="530"/>
  <c r="AA98" i="530"/>
  <c r="AC97" i="530"/>
  <c r="N97" i="542"/>
  <c r="O97" i="542" s="1"/>
  <c r="AB97" i="542"/>
  <c r="L97" i="542"/>
  <c r="M97" i="542" s="1"/>
  <c r="AA98" i="542"/>
  <c r="AC97" i="542"/>
  <c r="AB99" i="548"/>
  <c r="L99" i="548"/>
  <c r="M99" i="548" s="1"/>
  <c r="AA100" i="548"/>
  <c r="N99" i="548"/>
  <c r="O99" i="548" s="1"/>
  <c r="AC99" i="548"/>
  <c r="AB99" i="546"/>
  <c r="L99" i="546"/>
  <c r="M99" i="546" s="1"/>
  <c r="N99" i="546"/>
  <c r="O99" i="546" s="1"/>
  <c r="AA100" i="546"/>
  <c r="AC99" i="546"/>
  <c r="AB99" i="527"/>
  <c r="L99" i="527"/>
  <c r="M99" i="527" s="1"/>
  <c r="N99" i="527"/>
  <c r="O99" i="527" s="1"/>
  <c r="AA100" i="527"/>
  <c r="AC99" i="527"/>
  <c r="AB99" i="547"/>
  <c r="L99" i="547"/>
  <c r="M99" i="547" s="1"/>
  <c r="N99" i="547"/>
  <c r="O99" i="547" s="1"/>
  <c r="AA100" i="547"/>
  <c r="AC99" i="547"/>
  <c r="N97" i="537"/>
  <c r="O97" i="537" s="1"/>
  <c r="AB97" i="537"/>
  <c r="L97" i="537"/>
  <c r="M97" i="537" s="1"/>
  <c r="AA98" i="537"/>
  <c r="AC97" i="537"/>
  <c r="N98" i="534"/>
  <c r="O98" i="534" s="1"/>
  <c r="AB98" i="534"/>
  <c r="L98" i="534"/>
  <c r="M98" i="534" s="1"/>
  <c r="AA99" i="534"/>
  <c r="AC98" i="534"/>
  <c r="N98" i="533"/>
  <c r="O98" i="533" s="1"/>
  <c r="AB98" i="533"/>
  <c r="L98" i="533"/>
  <c r="M98" i="533" s="1"/>
  <c r="AA99" i="533"/>
  <c r="AC98" i="533"/>
  <c r="N97" i="528"/>
  <c r="O97" i="528" s="1"/>
  <c r="AB97" i="528"/>
  <c r="L97" i="528"/>
  <c r="M97" i="528" s="1"/>
  <c r="AA98" i="528"/>
  <c r="AC97" i="528"/>
  <c r="AD70" i="546"/>
  <c r="AD70" i="527"/>
  <c r="AD72" i="538"/>
  <c r="AD72" i="532"/>
  <c r="AD70" i="548"/>
  <c r="AD70" i="547"/>
  <c r="AD71" i="536"/>
  <c r="AD70" i="529"/>
  <c r="AD72" i="540"/>
  <c r="AD69" i="545"/>
  <c r="AD70" i="543"/>
  <c r="AD71" i="533"/>
  <c r="AD72" i="530"/>
  <c r="AD69" i="549"/>
  <c r="AD69" i="525"/>
  <c r="AD72" i="528"/>
  <c r="AD72" i="526"/>
  <c r="AD72" i="537"/>
  <c r="AD71" i="550"/>
  <c r="AD72" i="542"/>
  <c r="AD71" i="531"/>
  <c r="AD71" i="535"/>
  <c r="AD70" i="541"/>
  <c r="AD71" i="539"/>
  <c r="AD69" i="544"/>
  <c r="AD71" i="534"/>
  <c r="AD72" i="524"/>
  <c r="N99" i="534" l="1"/>
  <c r="O99" i="534" s="1"/>
  <c r="AB99" i="534"/>
  <c r="L99" i="534"/>
  <c r="M99" i="534" s="1"/>
  <c r="AA100" i="534"/>
  <c r="AC99" i="534"/>
  <c r="AB100" i="546"/>
  <c r="L100" i="546"/>
  <c r="M100" i="546" s="1"/>
  <c r="N100" i="546"/>
  <c r="O100" i="546" s="1"/>
  <c r="AA101" i="546"/>
  <c r="AC100" i="546"/>
  <c r="N99" i="536"/>
  <c r="O99" i="536" s="1"/>
  <c r="AB99" i="536"/>
  <c r="L99" i="536"/>
  <c r="M99" i="536" s="1"/>
  <c r="AA100" i="536"/>
  <c r="AC99" i="536"/>
  <c r="AB99" i="539"/>
  <c r="L99" i="539"/>
  <c r="M99" i="539" s="1"/>
  <c r="N99" i="539"/>
  <c r="O99" i="539" s="1"/>
  <c r="AA100" i="539"/>
  <c r="AC99" i="539"/>
  <c r="N99" i="531"/>
  <c r="O99" i="531" s="1"/>
  <c r="AB99" i="531"/>
  <c r="L99" i="531"/>
  <c r="M99" i="531" s="1"/>
  <c r="AA100" i="531"/>
  <c r="AC99" i="531"/>
  <c r="N98" i="537"/>
  <c r="O98" i="537" s="1"/>
  <c r="AB98" i="537"/>
  <c r="L98" i="537"/>
  <c r="M98" i="537" s="1"/>
  <c r="AA99" i="537"/>
  <c r="AC98" i="537"/>
  <c r="N99" i="550"/>
  <c r="O99" i="550" s="1"/>
  <c r="AB99" i="550"/>
  <c r="L99" i="550"/>
  <c r="M99" i="550" s="1"/>
  <c r="AA100" i="550"/>
  <c r="AC99" i="550"/>
  <c r="AB100" i="547"/>
  <c r="L100" i="547"/>
  <c r="M100" i="547" s="1"/>
  <c r="N100" i="547"/>
  <c r="O100" i="547" s="1"/>
  <c r="AA101" i="547"/>
  <c r="AC100" i="547"/>
  <c r="AB100" i="548"/>
  <c r="L100" i="548"/>
  <c r="M100" i="548" s="1"/>
  <c r="AA101" i="548"/>
  <c r="N100" i="548"/>
  <c r="O100" i="548" s="1"/>
  <c r="AC100" i="548"/>
  <c r="N98" i="542"/>
  <c r="O98" i="542" s="1"/>
  <c r="AB98" i="542"/>
  <c r="L98" i="542"/>
  <c r="M98" i="542" s="1"/>
  <c r="AA99" i="542"/>
  <c r="AC98" i="542"/>
  <c r="AB98" i="532"/>
  <c r="L98" i="532"/>
  <c r="M98" i="532" s="1"/>
  <c r="N98" i="532"/>
  <c r="O98" i="532" s="1"/>
  <c r="AA99" i="532"/>
  <c r="AC98" i="532"/>
  <c r="AB100" i="529"/>
  <c r="L100" i="529"/>
  <c r="M100" i="529" s="1"/>
  <c r="N100" i="529"/>
  <c r="O100" i="529" s="1"/>
  <c r="AA101" i="529"/>
  <c r="AC100" i="529"/>
  <c r="AB98" i="538"/>
  <c r="L98" i="538"/>
  <c r="M98" i="538" s="1"/>
  <c r="N98" i="538"/>
  <c r="O98" i="538" s="1"/>
  <c r="AA99" i="538"/>
  <c r="AC98" i="538"/>
  <c r="AA102" i="525"/>
  <c r="L101" i="525"/>
  <c r="M101" i="525" s="1"/>
  <c r="N101" i="525"/>
  <c r="O101" i="525" s="1"/>
  <c r="AB101" i="525"/>
  <c r="AC101" i="525"/>
  <c r="N98" i="526"/>
  <c r="O98" i="526" s="1"/>
  <c r="AB98" i="526"/>
  <c r="L98" i="526"/>
  <c r="M98" i="526" s="1"/>
  <c r="AA99" i="526"/>
  <c r="AC98" i="526"/>
  <c r="N101" i="544"/>
  <c r="O101" i="544" s="1"/>
  <c r="AB101" i="544"/>
  <c r="L101" i="544"/>
  <c r="M101" i="544" s="1"/>
  <c r="AA102" i="544"/>
  <c r="AC101" i="544"/>
  <c r="N98" i="524"/>
  <c r="O98" i="524" s="1"/>
  <c r="AB98" i="524"/>
  <c r="L98" i="524"/>
  <c r="M98" i="524" s="1"/>
  <c r="AA99" i="524"/>
  <c r="AC98" i="524"/>
  <c r="N98" i="540"/>
  <c r="O98" i="540" s="1"/>
  <c r="AB98" i="540"/>
  <c r="L98" i="540"/>
  <c r="M98" i="540" s="1"/>
  <c r="AA99" i="540"/>
  <c r="AC98" i="540"/>
  <c r="N101" i="545"/>
  <c r="O101" i="545" s="1"/>
  <c r="AB101" i="545"/>
  <c r="L101" i="545"/>
  <c r="M101" i="545" s="1"/>
  <c r="AA102" i="545"/>
  <c r="AC101" i="545"/>
  <c r="AB100" i="543"/>
  <c r="L100" i="543"/>
  <c r="M100" i="543" s="1"/>
  <c r="N100" i="543"/>
  <c r="O100" i="543" s="1"/>
  <c r="AA101" i="543"/>
  <c r="AC100" i="543"/>
  <c r="N98" i="528"/>
  <c r="O98" i="528" s="1"/>
  <c r="AB98" i="528"/>
  <c r="L98" i="528"/>
  <c r="M98" i="528" s="1"/>
  <c r="AA99" i="528"/>
  <c r="AC98" i="528"/>
  <c r="N99" i="533"/>
  <c r="O99" i="533" s="1"/>
  <c r="AB99" i="533"/>
  <c r="L99" i="533"/>
  <c r="M99" i="533" s="1"/>
  <c r="AA100" i="533"/>
  <c r="AC99" i="533"/>
  <c r="AB100" i="527"/>
  <c r="L100" i="527"/>
  <c r="M100" i="527" s="1"/>
  <c r="N100" i="527"/>
  <c r="O100" i="527" s="1"/>
  <c r="AA101" i="527"/>
  <c r="AC100" i="527"/>
  <c r="N98" i="530"/>
  <c r="O98" i="530" s="1"/>
  <c r="L98" i="530"/>
  <c r="M98" i="530" s="1"/>
  <c r="AB98" i="530"/>
  <c r="AA99" i="530"/>
  <c r="AC98" i="530"/>
  <c r="AB100" i="541"/>
  <c r="L100" i="541"/>
  <c r="M100" i="541" s="1"/>
  <c r="N100" i="541"/>
  <c r="O100" i="541" s="1"/>
  <c r="AA101" i="541"/>
  <c r="AC100" i="541"/>
  <c r="AB99" i="535"/>
  <c r="L99" i="535"/>
  <c r="M99" i="535" s="1"/>
  <c r="N99" i="535"/>
  <c r="O99" i="535" s="1"/>
  <c r="AA100" i="535"/>
  <c r="AC99" i="535"/>
  <c r="N101" i="549"/>
  <c r="O101" i="549" s="1"/>
  <c r="AB101" i="549"/>
  <c r="L101" i="549"/>
  <c r="M101" i="549" s="1"/>
  <c r="AA102" i="549"/>
  <c r="AC101" i="549"/>
  <c r="AD71" i="528"/>
  <c r="AD69" i="529"/>
  <c r="AD70" i="550"/>
  <c r="AD69" i="548"/>
  <c r="AD70" i="533"/>
  <c r="AD69" i="543"/>
  <c r="AD68" i="525"/>
  <c r="AD70" i="536"/>
  <c r="AD70" i="535"/>
  <c r="AD71" i="540"/>
  <c r="AD69" i="547"/>
  <c r="AD71" i="538"/>
  <c r="AD70" i="539"/>
  <c r="AD71" i="526"/>
  <c r="AD71" i="524"/>
  <c r="AD69" i="541"/>
  <c r="AD71" i="532"/>
  <c r="AD68" i="549"/>
  <c r="AD69" i="546"/>
  <c r="AD69" i="527"/>
  <c r="AD71" i="530"/>
  <c r="AD68" i="544"/>
  <c r="AD68" i="545"/>
  <c r="AD70" i="534"/>
  <c r="AD70" i="531"/>
  <c r="AD71" i="542"/>
  <c r="AD71" i="537"/>
  <c r="AB101" i="543" l="1"/>
  <c r="L101" i="543"/>
  <c r="M101" i="543" s="1"/>
  <c r="N101" i="543"/>
  <c r="O101" i="543" s="1"/>
  <c r="AA102" i="543"/>
  <c r="AC101" i="543"/>
  <c r="N102" i="544"/>
  <c r="O102" i="544" s="1"/>
  <c r="AB102" i="544"/>
  <c r="L102" i="544"/>
  <c r="M102" i="544" s="1"/>
  <c r="AA103" i="544"/>
  <c r="AC102" i="544"/>
  <c r="AB101" i="529"/>
  <c r="L101" i="529"/>
  <c r="M101" i="529" s="1"/>
  <c r="N101" i="529"/>
  <c r="O101" i="529" s="1"/>
  <c r="AA102" i="529"/>
  <c r="AC101" i="529"/>
  <c r="AB101" i="548"/>
  <c r="L101" i="548"/>
  <c r="M101" i="548" s="1"/>
  <c r="AA102" i="548"/>
  <c r="N101" i="548"/>
  <c r="O101" i="548" s="1"/>
  <c r="AC101" i="548"/>
  <c r="AB101" i="547"/>
  <c r="L101" i="547"/>
  <c r="M101" i="547" s="1"/>
  <c r="N101" i="547"/>
  <c r="O101" i="547" s="1"/>
  <c r="AA102" i="547"/>
  <c r="AC101" i="547"/>
  <c r="AB100" i="539"/>
  <c r="L100" i="539"/>
  <c r="M100" i="539" s="1"/>
  <c r="N100" i="539"/>
  <c r="O100" i="539" s="1"/>
  <c r="AA101" i="539"/>
  <c r="AC100" i="539"/>
  <c r="AB101" i="541"/>
  <c r="L101" i="541"/>
  <c r="M101" i="541" s="1"/>
  <c r="N101" i="541"/>
  <c r="O101" i="541" s="1"/>
  <c r="AA102" i="541"/>
  <c r="AC101" i="541"/>
  <c r="N99" i="528"/>
  <c r="O99" i="528" s="1"/>
  <c r="L99" i="528"/>
  <c r="M99" i="528" s="1"/>
  <c r="AB99" i="528"/>
  <c r="AA100" i="528"/>
  <c r="AC99" i="528"/>
  <c r="AB99" i="524"/>
  <c r="L99" i="524"/>
  <c r="M99" i="524" s="1"/>
  <c r="N99" i="524"/>
  <c r="O99" i="524" s="1"/>
  <c r="AA100" i="524"/>
  <c r="AC99" i="524"/>
  <c r="N100" i="531"/>
  <c r="O100" i="531" s="1"/>
  <c r="AB100" i="531"/>
  <c r="L100" i="531"/>
  <c r="M100" i="531" s="1"/>
  <c r="AA101" i="531"/>
  <c r="AC100" i="531"/>
  <c r="N100" i="534"/>
  <c r="O100" i="534" s="1"/>
  <c r="AB100" i="534"/>
  <c r="L100" i="534"/>
  <c r="M100" i="534" s="1"/>
  <c r="AA101" i="534"/>
  <c r="AC100" i="534"/>
  <c r="N99" i="530"/>
  <c r="O99" i="530" s="1"/>
  <c r="L99" i="530"/>
  <c r="M99" i="530" s="1"/>
  <c r="AB99" i="530"/>
  <c r="AA100" i="530"/>
  <c r="AC99" i="530"/>
  <c r="N102" i="549"/>
  <c r="O102" i="549" s="1"/>
  <c r="AB102" i="549"/>
  <c r="L102" i="549"/>
  <c r="M102" i="549" s="1"/>
  <c r="AA103" i="549"/>
  <c r="AC102" i="549"/>
  <c r="AB101" i="527"/>
  <c r="L101" i="527"/>
  <c r="M101" i="527" s="1"/>
  <c r="N101" i="527"/>
  <c r="O101" i="527" s="1"/>
  <c r="AA102" i="527"/>
  <c r="AC101" i="527"/>
  <c r="N102" i="545"/>
  <c r="O102" i="545" s="1"/>
  <c r="AB102" i="545"/>
  <c r="L102" i="545"/>
  <c r="M102" i="545" s="1"/>
  <c r="AA103" i="545"/>
  <c r="AC102" i="545"/>
  <c r="L99" i="526"/>
  <c r="M99" i="526" s="1"/>
  <c r="N99" i="526"/>
  <c r="O99" i="526" s="1"/>
  <c r="AB99" i="526"/>
  <c r="AA100" i="526"/>
  <c r="AC99" i="526"/>
  <c r="AA103" i="525"/>
  <c r="N102" i="525"/>
  <c r="O102" i="525" s="1"/>
  <c r="L102" i="525"/>
  <c r="M102" i="525" s="1"/>
  <c r="AB102" i="525"/>
  <c r="AC102" i="525"/>
  <c r="AB99" i="532"/>
  <c r="L99" i="532"/>
  <c r="M99" i="532" s="1"/>
  <c r="N99" i="532"/>
  <c r="O99" i="532" s="1"/>
  <c r="AA100" i="532"/>
  <c r="AC99" i="532"/>
  <c r="N100" i="550"/>
  <c r="O100" i="550" s="1"/>
  <c r="AB100" i="550"/>
  <c r="L100" i="550"/>
  <c r="M100" i="550" s="1"/>
  <c r="AA101" i="550"/>
  <c r="AC100" i="550"/>
  <c r="N100" i="536"/>
  <c r="O100" i="536" s="1"/>
  <c r="AB100" i="536"/>
  <c r="L100" i="536"/>
  <c r="M100" i="536" s="1"/>
  <c r="AA101" i="536"/>
  <c r="AC100" i="536"/>
  <c r="AB99" i="538"/>
  <c r="L99" i="538"/>
  <c r="M99" i="538" s="1"/>
  <c r="N99" i="538"/>
  <c r="O99" i="538" s="1"/>
  <c r="AA100" i="538"/>
  <c r="AC99" i="538"/>
  <c r="AB100" i="535"/>
  <c r="L100" i="535"/>
  <c r="M100" i="535" s="1"/>
  <c r="N100" i="535"/>
  <c r="O100" i="535" s="1"/>
  <c r="AA101" i="535"/>
  <c r="AC100" i="535"/>
  <c r="N100" i="533"/>
  <c r="O100" i="533" s="1"/>
  <c r="AB100" i="533"/>
  <c r="L100" i="533"/>
  <c r="M100" i="533" s="1"/>
  <c r="AA101" i="533"/>
  <c r="AC100" i="533"/>
  <c r="N99" i="540"/>
  <c r="O99" i="540" s="1"/>
  <c r="AB99" i="540"/>
  <c r="L99" i="540"/>
  <c r="M99" i="540" s="1"/>
  <c r="AA100" i="540"/>
  <c r="AC99" i="540"/>
  <c r="N99" i="542"/>
  <c r="O99" i="542" s="1"/>
  <c r="AB99" i="542"/>
  <c r="L99" i="542"/>
  <c r="M99" i="542" s="1"/>
  <c r="AA100" i="542"/>
  <c r="AC99" i="542"/>
  <c r="N99" i="537"/>
  <c r="O99" i="537" s="1"/>
  <c r="AB99" i="537"/>
  <c r="L99" i="537"/>
  <c r="M99" i="537" s="1"/>
  <c r="AA100" i="537"/>
  <c r="AC99" i="537"/>
  <c r="AB101" i="546"/>
  <c r="L101" i="546"/>
  <c r="M101" i="546" s="1"/>
  <c r="N101" i="546"/>
  <c r="O101" i="546" s="1"/>
  <c r="AA102" i="546"/>
  <c r="AC101" i="546"/>
  <c r="AD70" i="538"/>
  <c r="AD69" i="550"/>
  <c r="AD68" i="548"/>
  <c r="AD70" i="524"/>
  <c r="AD68" i="541"/>
  <c r="AD69" i="534"/>
  <c r="AD69" i="536"/>
  <c r="AD69" i="531"/>
  <c r="AD70" i="526"/>
  <c r="AD69" i="539"/>
  <c r="AD70" i="542"/>
  <c r="AD68" i="546"/>
  <c r="AD67" i="525"/>
  <c r="AD67" i="545"/>
  <c r="AD70" i="537"/>
  <c r="AD67" i="549"/>
  <c r="AD69" i="535"/>
  <c r="AD68" i="527"/>
  <c r="AD70" i="540"/>
  <c r="AD67" i="544"/>
  <c r="AD68" i="547"/>
  <c r="AD68" i="529"/>
  <c r="AD70" i="528"/>
  <c r="AD70" i="530"/>
  <c r="AD69" i="533"/>
  <c r="AD70" i="532"/>
  <c r="AD68" i="543"/>
  <c r="AB102" i="543" l="1"/>
  <c r="L102" i="543"/>
  <c r="M102" i="543" s="1"/>
  <c r="N102" i="543"/>
  <c r="O102" i="543" s="1"/>
  <c r="AA103" i="543"/>
  <c r="AC102" i="543"/>
  <c r="AB100" i="526"/>
  <c r="N100" i="526"/>
  <c r="O100" i="526" s="1"/>
  <c r="L100" i="526"/>
  <c r="M100" i="526" s="1"/>
  <c r="AA101" i="526"/>
  <c r="AC100" i="526"/>
  <c r="N100" i="530"/>
  <c r="O100" i="530" s="1"/>
  <c r="AB100" i="530"/>
  <c r="L100" i="530"/>
  <c r="M100" i="530" s="1"/>
  <c r="AA101" i="530"/>
  <c r="AC100" i="530"/>
  <c r="N100" i="528"/>
  <c r="O100" i="528" s="1"/>
  <c r="AB100" i="528"/>
  <c r="L100" i="528"/>
  <c r="M100" i="528" s="1"/>
  <c r="AA101" i="528"/>
  <c r="AC100" i="528"/>
  <c r="N100" i="542"/>
  <c r="O100" i="542" s="1"/>
  <c r="AB100" i="542"/>
  <c r="L100" i="542"/>
  <c r="M100" i="542" s="1"/>
  <c r="AA101" i="542"/>
  <c r="AC100" i="542"/>
  <c r="AB100" i="538"/>
  <c r="L100" i="538"/>
  <c r="M100" i="538" s="1"/>
  <c r="N100" i="538"/>
  <c r="O100" i="538" s="1"/>
  <c r="AA101" i="538"/>
  <c r="AC100" i="538"/>
  <c r="AB100" i="524"/>
  <c r="L100" i="524"/>
  <c r="M100" i="524" s="1"/>
  <c r="N100" i="524"/>
  <c r="O100" i="524" s="1"/>
  <c r="AA101" i="524"/>
  <c r="AC100" i="524"/>
  <c r="AB102" i="547"/>
  <c r="L102" i="547"/>
  <c r="M102" i="547" s="1"/>
  <c r="N102" i="547"/>
  <c r="O102" i="547" s="1"/>
  <c r="AA103" i="547"/>
  <c r="AC102" i="547"/>
  <c r="AB102" i="546"/>
  <c r="L102" i="546"/>
  <c r="M102" i="546" s="1"/>
  <c r="N102" i="546"/>
  <c r="O102" i="546" s="1"/>
  <c r="AA103" i="546"/>
  <c r="AC102" i="546"/>
  <c r="N101" i="533"/>
  <c r="O101" i="533" s="1"/>
  <c r="AB101" i="533"/>
  <c r="L101" i="533"/>
  <c r="M101" i="533" s="1"/>
  <c r="AA102" i="533"/>
  <c r="AC101" i="533"/>
  <c r="N101" i="550"/>
  <c r="O101" i="550" s="1"/>
  <c r="AB101" i="550"/>
  <c r="L101" i="550"/>
  <c r="M101" i="550" s="1"/>
  <c r="AA102" i="550"/>
  <c r="AC101" i="550"/>
  <c r="N103" i="545"/>
  <c r="O103" i="545" s="1"/>
  <c r="AB103" i="545"/>
  <c r="L103" i="545"/>
  <c r="M103" i="545" s="1"/>
  <c r="AA104" i="545"/>
  <c r="AC103" i="545"/>
  <c r="N101" i="534"/>
  <c r="O101" i="534" s="1"/>
  <c r="AB101" i="534"/>
  <c r="L101" i="534"/>
  <c r="M101" i="534" s="1"/>
  <c r="AA102" i="534"/>
  <c r="AC101" i="534"/>
  <c r="AB102" i="541"/>
  <c r="L102" i="541"/>
  <c r="M102" i="541" s="1"/>
  <c r="N102" i="541"/>
  <c r="O102" i="541" s="1"/>
  <c r="AA103" i="541"/>
  <c r="AC102" i="541"/>
  <c r="AB102" i="548"/>
  <c r="L102" i="548"/>
  <c r="M102" i="548" s="1"/>
  <c r="AA103" i="548"/>
  <c r="N102" i="548"/>
  <c r="O102" i="548" s="1"/>
  <c r="AC102" i="548"/>
  <c r="AB102" i="529"/>
  <c r="L102" i="529"/>
  <c r="M102" i="529" s="1"/>
  <c r="N102" i="529"/>
  <c r="O102" i="529" s="1"/>
  <c r="AA103" i="529"/>
  <c r="AC102" i="529"/>
  <c r="N103" i="549"/>
  <c r="O103" i="549" s="1"/>
  <c r="AB103" i="549"/>
  <c r="L103" i="549"/>
  <c r="M103" i="549" s="1"/>
  <c r="AA104" i="549"/>
  <c r="AC103" i="549"/>
  <c r="N100" i="540"/>
  <c r="O100" i="540" s="1"/>
  <c r="AB100" i="540"/>
  <c r="L100" i="540"/>
  <c r="M100" i="540" s="1"/>
  <c r="AA101" i="540"/>
  <c r="AC100" i="540"/>
  <c r="N101" i="536"/>
  <c r="O101" i="536" s="1"/>
  <c r="AB101" i="536"/>
  <c r="L101" i="536"/>
  <c r="M101" i="536" s="1"/>
  <c r="AA102" i="536"/>
  <c r="AC101" i="536"/>
  <c r="N100" i="537"/>
  <c r="O100" i="537" s="1"/>
  <c r="AB100" i="537"/>
  <c r="L100" i="537"/>
  <c r="M100" i="537" s="1"/>
  <c r="AA101" i="537"/>
  <c r="AC100" i="537"/>
  <c r="AB101" i="535"/>
  <c r="L101" i="535"/>
  <c r="M101" i="535" s="1"/>
  <c r="N101" i="535"/>
  <c r="O101" i="535" s="1"/>
  <c r="AA102" i="535"/>
  <c r="AC101" i="535"/>
  <c r="AB100" i="532"/>
  <c r="L100" i="532"/>
  <c r="M100" i="532" s="1"/>
  <c r="N100" i="532"/>
  <c r="O100" i="532" s="1"/>
  <c r="AA101" i="532"/>
  <c r="AC100" i="532"/>
  <c r="AA104" i="525"/>
  <c r="N103" i="525"/>
  <c r="O103" i="525" s="1"/>
  <c r="L103" i="525"/>
  <c r="M103" i="525" s="1"/>
  <c r="AB103" i="525"/>
  <c r="AC103" i="525"/>
  <c r="AB102" i="527"/>
  <c r="L102" i="527"/>
  <c r="M102" i="527" s="1"/>
  <c r="N102" i="527"/>
  <c r="O102" i="527" s="1"/>
  <c r="AA103" i="527"/>
  <c r="AC102" i="527"/>
  <c r="N101" i="531"/>
  <c r="O101" i="531" s="1"/>
  <c r="AB101" i="531"/>
  <c r="L101" i="531"/>
  <c r="M101" i="531" s="1"/>
  <c r="AA102" i="531"/>
  <c r="AC101" i="531"/>
  <c r="AB101" i="539"/>
  <c r="L101" i="539"/>
  <c r="M101" i="539" s="1"/>
  <c r="N101" i="539"/>
  <c r="O101" i="539" s="1"/>
  <c r="AA102" i="539"/>
  <c r="AC101" i="539"/>
  <c r="N103" i="544"/>
  <c r="O103" i="544" s="1"/>
  <c r="AB103" i="544"/>
  <c r="L103" i="544"/>
  <c r="M103" i="544" s="1"/>
  <c r="AA104" i="544"/>
  <c r="AC103" i="544"/>
  <c r="AD68" i="535"/>
  <c r="AD69" i="524"/>
  <c r="AD67" i="546"/>
  <c r="AD66" i="545"/>
  <c r="AD68" i="536"/>
  <c r="AD68" i="539"/>
  <c r="AD67" i="527"/>
  <c r="AD66" i="549"/>
  <c r="AD69" i="537"/>
  <c r="AD67" i="547"/>
  <c r="AD69" i="532"/>
  <c r="AD68" i="533"/>
  <c r="AD69" i="526"/>
  <c r="AD66" i="525"/>
  <c r="AD68" i="531"/>
  <c r="AD68" i="550"/>
  <c r="AD68" i="534"/>
  <c r="AD67" i="529"/>
  <c r="AD69" i="530"/>
  <c r="AD69" i="540"/>
  <c r="AD69" i="538"/>
  <c r="AD66" i="544"/>
  <c r="AD67" i="548"/>
  <c r="AD69" i="542"/>
  <c r="AD69" i="528"/>
  <c r="AD67" i="541"/>
  <c r="AD67" i="543"/>
  <c r="N102" i="531" l="1"/>
  <c r="O102" i="531" s="1"/>
  <c r="AB102" i="531"/>
  <c r="L102" i="531"/>
  <c r="M102" i="531" s="1"/>
  <c r="AA103" i="531"/>
  <c r="AC102" i="531"/>
  <c r="N104" i="549"/>
  <c r="O104" i="549" s="1"/>
  <c r="AB104" i="549"/>
  <c r="L104" i="549"/>
  <c r="M104" i="549" s="1"/>
  <c r="AA105" i="549"/>
  <c r="AC104" i="549"/>
  <c r="AB103" i="546"/>
  <c r="L103" i="546"/>
  <c r="M103" i="546" s="1"/>
  <c r="N103" i="546"/>
  <c r="O103" i="546" s="1"/>
  <c r="AA104" i="546"/>
  <c r="AC103" i="546"/>
  <c r="AB103" i="543"/>
  <c r="L103" i="543"/>
  <c r="M103" i="543" s="1"/>
  <c r="N103" i="543"/>
  <c r="O103" i="543" s="1"/>
  <c r="AA104" i="543"/>
  <c r="AC103" i="543"/>
  <c r="AB103" i="527"/>
  <c r="L103" i="527"/>
  <c r="M103" i="527" s="1"/>
  <c r="N103" i="527"/>
  <c r="O103" i="527" s="1"/>
  <c r="AA104" i="527"/>
  <c r="AC103" i="527"/>
  <c r="AA105" i="525"/>
  <c r="AB104" i="525"/>
  <c r="N104" i="525"/>
  <c r="O104" i="525" s="1"/>
  <c r="L104" i="525"/>
  <c r="M104" i="525" s="1"/>
  <c r="AC104" i="525"/>
  <c r="N101" i="537"/>
  <c r="O101" i="537" s="1"/>
  <c r="AB101" i="537"/>
  <c r="L101" i="537"/>
  <c r="M101" i="537" s="1"/>
  <c r="AA102" i="537"/>
  <c r="AC101" i="537"/>
  <c r="AB103" i="529"/>
  <c r="L103" i="529"/>
  <c r="M103" i="529" s="1"/>
  <c r="N103" i="529"/>
  <c r="O103" i="529" s="1"/>
  <c r="AA104" i="529"/>
  <c r="AC103" i="529"/>
  <c r="N104" i="545"/>
  <c r="O104" i="545" s="1"/>
  <c r="AB104" i="545"/>
  <c r="L104" i="545"/>
  <c r="M104" i="545" s="1"/>
  <c r="AA105" i="545"/>
  <c r="AC104" i="545"/>
  <c r="AB103" i="547"/>
  <c r="L103" i="547"/>
  <c r="M103" i="547" s="1"/>
  <c r="N103" i="547"/>
  <c r="O103" i="547" s="1"/>
  <c r="AA104" i="547"/>
  <c r="AC103" i="547"/>
  <c r="N101" i="528"/>
  <c r="O101" i="528" s="1"/>
  <c r="AB101" i="528"/>
  <c r="L101" i="528"/>
  <c r="M101" i="528" s="1"/>
  <c r="AA102" i="528"/>
  <c r="AC101" i="528"/>
  <c r="AB102" i="535"/>
  <c r="L102" i="535"/>
  <c r="M102" i="535" s="1"/>
  <c r="N102" i="535"/>
  <c r="O102" i="535" s="1"/>
  <c r="AA103" i="535"/>
  <c r="AC102" i="535"/>
  <c r="N102" i="534"/>
  <c r="O102" i="534" s="1"/>
  <c r="AB102" i="534"/>
  <c r="L102" i="534"/>
  <c r="M102" i="534" s="1"/>
  <c r="AA103" i="534"/>
  <c r="AC102" i="534"/>
  <c r="N101" i="542"/>
  <c r="O101" i="542" s="1"/>
  <c r="AB101" i="542"/>
  <c r="L101" i="542"/>
  <c r="M101" i="542" s="1"/>
  <c r="AA102" i="542"/>
  <c r="AC101" i="542"/>
  <c r="N104" i="544"/>
  <c r="O104" i="544" s="1"/>
  <c r="AB104" i="544"/>
  <c r="L104" i="544"/>
  <c r="M104" i="544" s="1"/>
  <c r="AA105" i="544"/>
  <c r="AC104" i="544"/>
  <c r="N102" i="536"/>
  <c r="O102" i="536" s="1"/>
  <c r="AB102" i="536"/>
  <c r="L102" i="536"/>
  <c r="M102" i="536" s="1"/>
  <c r="AA103" i="536"/>
  <c r="AC102" i="536"/>
  <c r="AB102" i="550"/>
  <c r="N102" i="550"/>
  <c r="O102" i="550" s="1"/>
  <c r="L102" i="550"/>
  <c r="M102" i="550" s="1"/>
  <c r="AA103" i="550"/>
  <c r="AC102" i="550"/>
  <c r="N101" i="524"/>
  <c r="O101" i="524" s="1"/>
  <c r="AB101" i="524"/>
  <c r="L101" i="524"/>
  <c r="M101" i="524" s="1"/>
  <c r="AA102" i="524"/>
  <c r="AC101" i="524"/>
  <c r="N101" i="530"/>
  <c r="O101" i="530" s="1"/>
  <c r="L101" i="530"/>
  <c r="M101" i="530" s="1"/>
  <c r="AB101" i="530"/>
  <c r="AA102" i="530"/>
  <c r="AC101" i="530"/>
  <c r="AB102" i="539"/>
  <c r="L102" i="539"/>
  <c r="M102" i="539" s="1"/>
  <c r="N102" i="539"/>
  <c r="O102" i="539" s="1"/>
  <c r="AA103" i="539"/>
  <c r="AC102" i="539"/>
  <c r="AB101" i="532"/>
  <c r="L101" i="532"/>
  <c r="M101" i="532" s="1"/>
  <c r="N101" i="532"/>
  <c r="O101" i="532" s="1"/>
  <c r="AA102" i="532"/>
  <c r="AC101" i="532"/>
  <c r="N101" i="540"/>
  <c r="O101" i="540" s="1"/>
  <c r="AB101" i="540"/>
  <c r="L101" i="540"/>
  <c r="M101" i="540" s="1"/>
  <c r="AA102" i="540"/>
  <c r="AC101" i="540"/>
  <c r="AB103" i="548"/>
  <c r="L103" i="548"/>
  <c r="M103" i="548" s="1"/>
  <c r="AA104" i="548"/>
  <c r="N103" i="548"/>
  <c r="O103" i="548" s="1"/>
  <c r="AC103" i="548"/>
  <c r="AB103" i="541"/>
  <c r="L103" i="541"/>
  <c r="M103" i="541" s="1"/>
  <c r="N103" i="541"/>
  <c r="O103" i="541" s="1"/>
  <c r="AA104" i="541"/>
  <c r="AC103" i="541"/>
  <c r="N102" i="533"/>
  <c r="O102" i="533" s="1"/>
  <c r="AB102" i="533"/>
  <c r="L102" i="533"/>
  <c r="M102" i="533" s="1"/>
  <c r="AA103" i="533"/>
  <c r="AC102" i="533"/>
  <c r="AB101" i="538"/>
  <c r="L101" i="538"/>
  <c r="M101" i="538" s="1"/>
  <c r="N101" i="538"/>
  <c r="O101" i="538" s="1"/>
  <c r="AA102" i="538"/>
  <c r="AC101" i="538"/>
  <c r="AB101" i="526"/>
  <c r="N101" i="526"/>
  <c r="O101" i="526" s="1"/>
  <c r="L101" i="526"/>
  <c r="M101" i="526" s="1"/>
  <c r="AA102" i="526"/>
  <c r="AC101" i="526"/>
  <c r="AD68" i="532"/>
  <c r="AD65" i="544"/>
  <c r="AD66" i="548"/>
  <c r="AD65" i="545"/>
  <c r="AD66" i="546"/>
  <c r="AD66" i="547"/>
  <c r="AD67" i="539"/>
  <c r="AD67" i="550"/>
  <c r="AD66" i="527"/>
  <c r="AD68" i="538"/>
  <c r="AD68" i="540"/>
  <c r="AD66" i="529"/>
  <c r="AD65" i="549"/>
  <c r="AD67" i="535"/>
  <c r="AD67" i="531"/>
  <c r="AD67" i="533"/>
  <c r="AD68" i="530"/>
  <c r="AD68" i="537"/>
  <c r="AD68" i="526"/>
  <c r="AD66" i="541"/>
  <c r="AD68" i="528"/>
  <c r="AD67" i="534"/>
  <c r="AD68" i="524"/>
  <c r="AD66" i="543"/>
  <c r="AD68" i="542"/>
  <c r="AD65" i="525"/>
  <c r="AD67" i="536"/>
  <c r="N105" i="545" l="1"/>
  <c r="O105" i="545" s="1"/>
  <c r="AB105" i="545"/>
  <c r="L105" i="545"/>
  <c r="M105" i="545" s="1"/>
  <c r="AA106" i="545"/>
  <c r="AC105" i="545"/>
  <c r="AB104" i="541"/>
  <c r="L104" i="541"/>
  <c r="M104" i="541" s="1"/>
  <c r="N104" i="541"/>
  <c r="O104" i="541" s="1"/>
  <c r="AA105" i="541"/>
  <c r="AC104" i="541"/>
  <c r="AB103" i="539"/>
  <c r="L103" i="539"/>
  <c r="M103" i="539" s="1"/>
  <c r="N103" i="539"/>
  <c r="O103" i="539" s="1"/>
  <c r="AA104" i="539"/>
  <c r="AC103" i="539"/>
  <c r="N103" i="536"/>
  <c r="O103" i="536" s="1"/>
  <c r="AB103" i="536"/>
  <c r="L103" i="536"/>
  <c r="M103" i="536" s="1"/>
  <c r="AA104" i="536"/>
  <c r="AC103" i="536"/>
  <c r="AB103" i="535"/>
  <c r="L103" i="535"/>
  <c r="M103" i="535" s="1"/>
  <c r="N103" i="535"/>
  <c r="O103" i="535" s="1"/>
  <c r="AA104" i="535"/>
  <c r="AC103" i="535"/>
  <c r="AB104" i="529"/>
  <c r="L104" i="529"/>
  <c r="M104" i="529" s="1"/>
  <c r="N104" i="529"/>
  <c r="O104" i="529" s="1"/>
  <c r="AA105" i="529"/>
  <c r="AC104" i="529"/>
  <c r="AB104" i="543"/>
  <c r="L104" i="543"/>
  <c r="M104" i="543" s="1"/>
  <c r="N104" i="543"/>
  <c r="O104" i="543" s="1"/>
  <c r="AA105" i="543"/>
  <c r="AC104" i="543"/>
  <c r="AB102" i="532"/>
  <c r="L102" i="532"/>
  <c r="M102" i="532" s="1"/>
  <c r="N102" i="532"/>
  <c r="O102" i="532" s="1"/>
  <c r="AA103" i="532"/>
  <c r="AC102" i="532"/>
  <c r="AB103" i="550"/>
  <c r="L103" i="550"/>
  <c r="M103" i="550" s="1"/>
  <c r="N103" i="550"/>
  <c r="O103" i="550" s="1"/>
  <c r="AA104" i="550"/>
  <c r="AC103" i="550"/>
  <c r="AB104" i="527"/>
  <c r="L104" i="527"/>
  <c r="M104" i="527" s="1"/>
  <c r="N104" i="527"/>
  <c r="O104" i="527" s="1"/>
  <c r="AA105" i="527"/>
  <c r="AC104" i="527"/>
  <c r="N102" i="526"/>
  <c r="O102" i="526" s="1"/>
  <c r="L102" i="526"/>
  <c r="M102" i="526" s="1"/>
  <c r="AB102" i="526"/>
  <c r="AA103" i="526"/>
  <c r="AC102" i="526"/>
  <c r="N102" i="530"/>
  <c r="O102" i="530" s="1"/>
  <c r="L102" i="530"/>
  <c r="M102" i="530" s="1"/>
  <c r="AB102" i="530"/>
  <c r="AA103" i="530"/>
  <c r="AC102" i="530"/>
  <c r="N105" i="544"/>
  <c r="O105" i="544" s="1"/>
  <c r="AB105" i="544"/>
  <c r="L105" i="544"/>
  <c r="M105" i="544" s="1"/>
  <c r="AA106" i="544"/>
  <c r="AC105" i="544"/>
  <c r="N102" i="528"/>
  <c r="O102" i="528" s="1"/>
  <c r="AB102" i="528"/>
  <c r="L102" i="528"/>
  <c r="M102" i="528" s="1"/>
  <c r="AA103" i="528"/>
  <c r="AC102" i="528"/>
  <c r="N102" i="537"/>
  <c r="O102" i="537" s="1"/>
  <c r="AB102" i="537"/>
  <c r="L102" i="537"/>
  <c r="M102" i="537" s="1"/>
  <c r="AA103" i="537"/>
  <c r="AC102" i="537"/>
  <c r="AA106" i="525"/>
  <c r="N105" i="525"/>
  <c r="O105" i="525" s="1"/>
  <c r="AB105" i="525"/>
  <c r="L105" i="525"/>
  <c r="M105" i="525" s="1"/>
  <c r="AC105" i="525"/>
  <c r="AB104" i="546"/>
  <c r="L104" i="546"/>
  <c r="M104" i="546" s="1"/>
  <c r="N104" i="546"/>
  <c r="O104" i="546" s="1"/>
  <c r="AA105" i="546"/>
  <c r="AC104" i="546"/>
  <c r="N103" i="533"/>
  <c r="O103" i="533" s="1"/>
  <c r="AB103" i="533"/>
  <c r="L103" i="533"/>
  <c r="M103" i="533" s="1"/>
  <c r="AA104" i="533"/>
  <c r="AC103" i="533"/>
  <c r="N103" i="534"/>
  <c r="O103" i="534" s="1"/>
  <c r="AB103" i="534"/>
  <c r="L103" i="534"/>
  <c r="M103" i="534" s="1"/>
  <c r="AA104" i="534"/>
  <c r="AC103" i="534"/>
  <c r="N103" i="531"/>
  <c r="O103" i="531" s="1"/>
  <c r="AB103" i="531"/>
  <c r="L103" i="531"/>
  <c r="M103" i="531" s="1"/>
  <c r="AA104" i="531"/>
  <c r="AC103" i="531"/>
  <c r="AB102" i="538"/>
  <c r="L102" i="538"/>
  <c r="M102" i="538" s="1"/>
  <c r="N102" i="538"/>
  <c r="O102" i="538" s="1"/>
  <c r="AA103" i="538"/>
  <c r="AC102" i="538"/>
  <c r="AB104" i="548"/>
  <c r="L104" i="548"/>
  <c r="M104" i="548" s="1"/>
  <c r="AA105" i="548"/>
  <c r="N104" i="548"/>
  <c r="O104" i="548" s="1"/>
  <c r="AC104" i="548"/>
  <c r="N102" i="540"/>
  <c r="O102" i="540" s="1"/>
  <c r="AB102" i="540"/>
  <c r="L102" i="540"/>
  <c r="M102" i="540" s="1"/>
  <c r="AA103" i="540"/>
  <c r="AC102" i="540"/>
  <c r="N102" i="524"/>
  <c r="O102" i="524" s="1"/>
  <c r="AB102" i="524"/>
  <c r="L102" i="524"/>
  <c r="M102" i="524" s="1"/>
  <c r="AA103" i="524"/>
  <c r="AC102" i="524"/>
  <c r="N102" i="542"/>
  <c r="O102" i="542" s="1"/>
  <c r="AB102" i="542"/>
  <c r="L102" i="542"/>
  <c r="M102" i="542" s="1"/>
  <c r="AA103" i="542"/>
  <c r="AC102" i="542"/>
  <c r="AB104" i="547"/>
  <c r="L104" i="547"/>
  <c r="M104" i="547" s="1"/>
  <c r="N104" i="547"/>
  <c r="O104" i="547" s="1"/>
  <c r="AA105" i="547"/>
  <c r="AC104" i="547"/>
  <c r="AB105" i="549"/>
  <c r="N105" i="549"/>
  <c r="O105" i="549" s="1"/>
  <c r="L105" i="549"/>
  <c r="M105" i="549" s="1"/>
  <c r="AA106" i="549"/>
  <c r="AC105" i="549"/>
  <c r="AD67" i="538"/>
  <c r="AD66" i="534"/>
  <c r="AD67" i="526"/>
  <c r="AD67" i="530"/>
  <c r="AD66" i="536"/>
  <c r="AD65" i="541"/>
  <c r="AD65" i="529"/>
  <c r="AD65" i="543"/>
  <c r="AD67" i="532"/>
  <c r="AD66" i="539"/>
  <c r="AD67" i="528"/>
  <c r="AD65" i="546"/>
  <c r="AD65" i="527"/>
  <c r="AD66" i="531"/>
  <c r="AD64" i="545"/>
  <c r="AD66" i="550"/>
  <c r="AD64" i="525"/>
  <c r="AD66" i="533"/>
  <c r="AD67" i="524"/>
  <c r="AD65" i="547"/>
  <c r="AD64" i="544"/>
  <c r="AD65" i="548"/>
  <c r="AD67" i="542"/>
  <c r="AD67" i="540"/>
  <c r="AD64" i="549"/>
  <c r="AD66" i="535"/>
  <c r="AD67" i="537"/>
  <c r="N103" i="542" l="1"/>
  <c r="O103" i="542" s="1"/>
  <c r="AB103" i="542"/>
  <c r="L103" i="542"/>
  <c r="M103" i="542" s="1"/>
  <c r="AA104" i="542"/>
  <c r="AC103" i="542"/>
  <c r="AB103" i="538"/>
  <c r="L103" i="538"/>
  <c r="M103" i="538" s="1"/>
  <c r="N103" i="538"/>
  <c r="O103" i="538" s="1"/>
  <c r="AA104" i="538"/>
  <c r="AC103" i="538"/>
  <c r="AB105" i="546"/>
  <c r="L105" i="546"/>
  <c r="M105" i="546" s="1"/>
  <c r="N105" i="546"/>
  <c r="O105" i="546" s="1"/>
  <c r="AA106" i="546"/>
  <c r="AC105" i="546"/>
  <c r="AB104" i="550"/>
  <c r="L104" i="550"/>
  <c r="M104" i="550" s="1"/>
  <c r="N104" i="550"/>
  <c r="O104" i="550" s="1"/>
  <c r="AA105" i="550"/>
  <c r="AC104" i="550"/>
  <c r="N103" i="524"/>
  <c r="O103" i="524" s="1"/>
  <c r="AB103" i="524"/>
  <c r="L103" i="524"/>
  <c r="M103" i="524" s="1"/>
  <c r="AA104" i="524"/>
  <c r="AC103" i="524"/>
  <c r="N104" i="531"/>
  <c r="O104" i="531" s="1"/>
  <c r="AB104" i="531"/>
  <c r="L104" i="531"/>
  <c r="M104" i="531" s="1"/>
  <c r="AA105" i="531"/>
  <c r="AC104" i="531"/>
  <c r="N103" i="530"/>
  <c r="O103" i="530" s="1"/>
  <c r="L103" i="530"/>
  <c r="M103" i="530" s="1"/>
  <c r="AB103" i="530"/>
  <c r="AA104" i="530"/>
  <c r="AC103" i="530"/>
  <c r="AB103" i="532"/>
  <c r="L103" i="532"/>
  <c r="M103" i="532" s="1"/>
  <c r="N103" i="532"/>
  <c r="O103" i="532" s="1"/>
  <c r="AA104" i="532"/>
  <c r="AC103" i="532"/>
  <c r="N104" i="536"/>
  <c r="O104" i="536" s="1"/>
  <c r="AB104" i="536"/>
  <c r="L104" i="536"/>
  <c r="M104" i="536" s="1"/>
  <c r="AA105" i="536"/>
  <c r="AC104" i="536"/>
  <c r="AB105" i="548"/>
  <c r="L105" i="548"/>
  <c r="M105" i="548" s="1"/>
  <c r="AA106" i="548"/>
  <c r="N105" i="548"/>
  <c r="O105" i="548" s="1"/>
  <c r="AC105" i="548"/>
  <c r="AA107" i="525"/>
  <c r="L106" i="525"/>
  <c r="M106" i="525" s="1"/>
  <c r="N106" i="525"/>
  <c r="O106" i="525" s="1"/>
  <c r="AB106" i="525"/>
  <c r="AC106" i="525"/>
  <c r="N106" i="544"/>
  <c r="O106" i="544" s="1"/>
  <c r="AB106" i="544"/>
  <c r="L106" i="544"/>
  <c r="M106" i="544" s="1"/>
  <c r="AA107" i="544"/>
  <c r="AC106" i="544"/>
  <c r="AB104" i="535"/>
  <c r="L104" i="535"/>
  <c r="M104" i="535" s="1"/>
  <c r="N104" i="535"/>
  <c r="O104" i="535" s="1"/>
  <c r="AA105" i="535"/>
  <c r="AC104" i="535"/>
  <c r="N106" i="545"/>
  <c r="O106" i="545" s="1"/>
  <c r="AB106" i="545"/>
  <c r="L106" i="545"/>
  <c r="M106" i="545" s="1"/>
  <c r="AA107" i="545"/>
  <c r="AC106" i="545"/>
  <c r="AB106" i="549"/>
  <c r="L106" i="549"/>
  <c r="M106" i="549" s="1"/>
  <c r="N106" i="549"/>
  <c r="O106" i="549" s="1"/>
  <c r="AA107" i="549"/>
  <c r="AC106" i="549"/>
  <c r="N103" i="540"/>
  <c r="O103" i="540" s="1"/>
  <c r="AB103" i="540"/>
  <c r="L103" i="540"/>
  <c r="M103" i="540" s="1"/>
  <c r="AA104" i="540"/>
  <c r="AC103" i="540"/>
  <c r="N104" i="534"/>
  <c r="O104" i="534" s="1"/>
  <c r="AB104" i="534"/>
  <c r="L104" i="534"/>
  <c r="M104" i="534" s="1"/>
  <c r="AA105" i="534"/>
  <c r="AC104" i="534"/>
  <c r="N103" i="537"/>
  <c r="O103" i="537" s="1"/>
  <c r="AB103" i="537"/>
  <c r="L103" i="537"/>
  <c r="M103" i="537" s="1"/>
  <c r="AA104" i="537"/>
  <c r="AC103" i="537"/>
  <c r="L103" i="526"/>
  <c r="M103" i="526" s="1"/>
  <c r="AB103" i="526"/>
  <c r="N103" i="526"/>
  <c r="O103" i="526" s="1"/>
  <c r="AA104" i="526"/>
  <c r="AC103" i="526"/>
  <c r="AB105" i="543"/>
  <c r="L105" i="543"/>
  <c r="M105" i="543" s="1"/>
  <c r="N105" i="543"/>
  <c r="O105" i="543" s="1"/>
  <c r="AA106" i="543"/>
  <c r="AC105" i="543"/>
  <c r="AB104" i="539"/>
  <c r="L104" i="539"/>
  <c r="M104" i="539" s="1"/>
  <c r="N104" i="539"/>
  <c r="O104" i="539" s="1"/>
  <c r="AA105" i="539"/>
  <c r="AC104" i="539"/>
  <c r="AB105" i="547"/>
  <c r="L105" i="547"/>
  <c r="M105" i="547" s="1"/>
  <c r="N105" i="547"/>
  <c r="O105" i="547" s="1"/>
  <c r="AA106" i="547"/>
  <c r="AC105" i="547"/>
  <c r="N104" i="533"/>
  <c r="O104" i="533" s="1"/>
  <c r="AB104" i="533"/>
  <c r="L104" i="533"/>
  <c r="M104" i="533" s="1"/>
  <c r="AA105" i="533"/>
  <c r="AC104" i="533"/>
  <c r="N103" i="528"/>
  <c r="O103" i="528" s="1"/>
  <c r="L103" i="528"/>
  <c r="M103" i="528" s="1"/>
  <c r="AB103" i="528"/>
  <c r="AA104" i="528"/>
  <c r="AC103" i="528"/>
  <c r="AB105" i="527"/>
  <c r="L105" i="527"/>
  <c r="M105" i="527" s="1"/>
  <c r="N105" i="527"/>
  <c r="O105" i="527" s="1"/>
  <c r="AA106" i="527"/>
  <c r="AC105" i="527"/>
  <c r="AB105" i="529"/>
  <c r="L105" i="529"/>
  <c r="M105" i="529" s="1"/>
  <c r="N105" i="529"/>
  <c r="O105" i="529" s="1"/>
  <c r="AA106" i="529"/>
  <c r="AC105" i="529"/>
  <c r="AB105" i="541"/>
  <c r="L105" i="541"/>
  <c r="M105" i="541" s="1"/>
  <c r="N105" i="541"/>
  <c r="O105" i="541" s="1"/>
  <c r="AA106" i="541"/>
  <c r="AC105" i="541"/>
  <c r="AD65" i="539"/>
  <c r="AD66" i="540"/>
  <c r="AD65" i="533"/>
  <c r="AD64" i="527"/>
  <c r="AD66" i="528"/>
  <c r="AD64" i="546"/>
  <c r="AD66" i="542"/>
  <c r="AD64" i="548"/>
  <c r="AD66" i="526"/>
  <c r="AD66" i="524"/>
  <c r="AD65" i="536"/>
  <c r="AD66" i="537"/>
  <c r="AD63" i="544"/>
  <c r="AD63" i="525"/>
  <c r="AD65" i="531"/>
  <c r="AD64" i="543"/>
  <c r="AD63" i="549"/>
  <c r="AD65" i="534"/>
  <c r="AD64" i="547"/>
  <c r="AD65" i="535"/>
  <c r="AD66" i="530"/>
  <c r="AD63" i="545"/>
  <c r="AD66" i="532"/>
  <c r="AD64" i="529"/>
  <c r="AD65" i="550"/>
  <c r="AD64" i="541"/>
  <c r="AD66" i="538"/>
  <c r="N105" i="536" l="1"/>
  <c r="O105" i="536" s="1"/>
  <c r="AB105" i="536"/>
  <c r="L105" i="536"/>
  <c r="M105" i="536" s="1"/>
  <c r="AA106" i="536"/>
  <c r="AC105" i="536"/>
  <c r="AB106" i="543"/>
  <c r="L106" i="543"/>
  <c r="M106" i="543" s="1"/>
  <c r="N106" i="543"/>
  <c r="O106" i="543" s="1"/>
  <c r="AA107" i="543"/>
  <c r="AC106" i="543"/>
  <c r="N104" i="540"/>
  <c r="O104" i="540" s="1"/>
  <c r="AB104" i="540"/>
  <c r="L104" i="540"/>
  <c r="M104" i="540" s="1"/>
  <c r="AA105" i="540"/>
  <c r="AC104" i="540"/>
  <c r="N107" i="544"/>
  <c r="O107" i="544" s="1"/>
  <c r="AB107" i="544"/>
  <c r="L107" i="544"/>
  <c r="M107" i="544" s="1"/>
  <c r="AA108" i="544"/>
  <c r="AC107" i="544"/>
  <c r="AA108" i="525"/>
  <c r="AB107" i="525"/>
  <c r="L107" i="525"/>
  <c r="M107" i="525" s="1"/>
  <c r="N107" i="525"/>
  <c r="O107" i="525" s="1"/>
  <c r="AC107" i="525"/>
  <c r="AB104" i="532"/>
  <c r="L104" i="532"/>
  <c r="M104" i="532" s="1"/>
  <c r="N104" i="532"/>
  <c r="O104" i="532" s="1"/>
  <c r="AA105" i="532"/>
  <c r="AC104" i="532"/>
  <c r="AB105" i="550"/>
  <c r="L105" i="550"/>
  <c r="M105" i="550" s="1"/>
  <c r="N105" i="550"/>
  <c r="O105" i="550" s="1"/>
  <c r="AA106" i="550"/>
  <c r="AC105" i="550"/>
  <c r="AB106" i="527"/>
  <c r="L106" i="527"/>
  <c r="M106" i="527" s="1"/>
  <c r="N106" i="527"/>
  <c r="O106" i="527" s="1"/>
  <c r="AA107" i="527"/>
  <c r="AC106" i="527"/>
  <c r="AB105" i="539"/>
  <c r="L105" i="539"/>
  <c r="M105" i="539" s="1"/>
  <c r="N105" i="539"/>
  <c r="O105" i="539" s="1"/>
  <c r="AA106" i="539"/>
  <c r="AC105" i="539"/>
  <c r="N104" i="542"/>
  <c r="O104" i="542" s="1"/>
  <c r="AB104" i="542"/>
  <c r="L104" i="542"/>
  <c r="M104" i="542" s="1"/>
  <c r="AA105" i="542"/>
  <c r="AC104" i="542"/>
  <c r="AB106" i="541"/>
  <c r="L106" i="541"/>
  <c r="M106" i="541" s="1"/>
  <c r="N106" i="541"/>
  <c r="O106" i="541" s="1"/>
  <c r="AA107" i="541"/>
  <c r="AC106" i="541"/>
  <c r="N105" i="533"/>
  <c r="O105" i="533" s="1"/>
  <c r="AB105" i="533"/>
  <c r="L105" i="533"/>
  <c r="M105" i="533" s="1"/>
  <c r="AA106" i="533"/>
  <c r="AC105" i="533"/>
  <c r="L104" i="526"/>
  <c r="M104" i="526" s="1"/>
  <c r="AB104" i="526"/>
  <c r="N104" i="526"/>
  <c r="O104" i="526" s="1"/>
  <c r="AA105" i="526"/>
  <c r="AC104" i="526"/>
  <c r="AB107" i="549"/>
  <c r="L107" i="549"/>
  <c r="M107" i="549" s="1"/>
  <c r="N107" i="549"/>
  <c r="O107" i="549" s="1"/>
  <c r="AA108" i="549"/>
  <c r="AC107" i="549"/>
  <c r="N104" i="530"/>
  <c r="O104" i="530" s="1"/>
  <c r="AB104" i="530"/>
  <c r="L104" i="530"/>
  <c r="M104" i="530" s="1"/>
  <c r="AA105" i="530"/>
  <c r="AC104" i="530"/>
  <c r="AB106" i="546"/>
  <c r="L106" i="546"/>
  <c r="M106" i="546" s="1"/>
  <c r="N106" i="546"/>
  <c r="O106" i="546" s="1"/>
  <c r="AA107" i="546"/>
  <c r="AC106" i="546"/>
  <c r="N105" i="534"/>
  <c r="O105" i="534" s="1"/>
  <c r="AB105" i="534"/>
  <c r="L105" i="534"/>
  <c r="M105" i="534" s="1"/>
  <c r="AA106" i="534"/>
  <c r="AC105" i="534"/>
  <c r="AB105" i="535"/>
  <c r="L105" i="535"/>
  <c r="M105" i="535" s="1"/>
  <c r="N105" i="535"/>
  <c r="O105" i="535" s="1"/>
  <c r="AA106" i="535"/>
  <c r="AC105" i="535"/>
  <c r="AB106" i="548"/>
  <c r="L106" i="548"/>
  <c r="M106" i="548" s="1"/>
  <c r="AA107" i="548"/>
  <c r="N106" i="548"/>
  <c r="O106" i="548" s="1"/>
  <c r="AC106" i="548"/>
  <c r="AB104" i="524"/>
  <c r="L104" i="524"/>
  <c r="M104" i="524" s="1"/>
  <c r="N104" i="524"/>
  <c r="O104" i="524" s="1"/>
  <c r="AA105" i="524"/>
  <c r="AC104" i="524"/>
  <c r="N104" i="528"/>
  <c r="O104" i="528" s="1"/>
  <c r="AB104" i="528"/>
  <c r="L104" i="528"/>
  <c r="M104" i="528" s="1"/>
  <c r="AA105" i="528"/>
  <c r="AC104" i="528"/>
  <c r="AB106" i="529"/>
  <c r="L106" i="529"/>
  <c r="M106" i="529" s="1"/>
  <c r="N106" i="529"/>
  <c r="O106" i="529" s="1"/>
  <c r="AA107" i="529"/>
  <c r="AC106" i="529"/>
  <c r="AB106" i="547"/>
  <c r="L106" i="547"/>
  <c r="M106" i="547" s="1"/>
  <c r="N106" i="547"/>
  <c r="O106" i="547" s="1"/>
  <c r="AA107" i="547"/>
  <c r="AC106" i="547"/>
  <c r="N104" i="537"/>
  <c r="O104" i="537" s="1"/>
  <c r="AB104" i="537"/>
  <c r="L104" i="537"/>
  <c r="M104" i="537" s="1"/>
  <c r="AA105" i="537"/>
  <c r="AC104" i="537"/>
  <c r="N107" i="545"/>
  <c r="O107" i="545" s="1"/>
  <c r="AB107" i="545"/>
  <c r="L107" i="545"/>
  <c r="M107" i="545" s="1"/>
  <c r="AA108" i="545"/>
  <c r="AC107" i="545"/>
  <c r="N105" i="531"/>
  <c r="O105" i="531" s="1"/>
  <c r="AB105" i="531"/>
  <c r="L105" i="531"/>
  <c r="M105" i="531" s="1"/>
  <c r="AA106" i="531"/>
  <c r="AC105" i="531"/>
  <c r="AB104" i="538"/>
  <c r="L104" i="538"/>
  <c r="M104" i="538" s="1"/>
  <c r="N104" i="538"/>
  <c r="O104" i="538" s="1"/>
  <c r="AA105" i="538"/>
  <c r="AC104" i="538"/>
  <c r="AD65" i="528"/>
  <c r="AD63" i="548"/>
  <c r="AD63" i="529"/>
  <c r="AD62" i="549"/>
  <c r="AD65" i="532"/>
  <c r="AD64" i="535"/>
  <c r="AD64" i="534"/>
  <c r="AD65" i="526"/>
  <c r="AD65" i="540"/>
  <c r="AD62" i="545"/>
  <c r="AD63" i="543"/>
  <c r="AD65" i="542"/>
  <c r="AD63" i="546"/>
  <c r="AD63" i="527"/>
  <c r="AD62" i="544"/>
  <c r="AD65" i="537"/>
  <c r="AD64" i="533"/>
  <c r="AD65" i="530"/>
  <c r="AD64" i="531"/>
  <c r="AD65" i="524"/>
  <c r="AD64" i="539"/>
  <c r="AD64" i="550"/>
  <c r="AD63" i="541"/>
  <c r="AD62" i="525"/>
  <c r="AD64" i="536"/>
  <c r="AD63" i="547"/>
  <c r="AD65" i="538"/>
  <c r="N106" i="536" l="1"/>
  <c r="O106" i="536" s="1"/>
  <c r="AB106" i="536"/>
  <c r="L106" i="536"/>
  <c r="M106" i="536" s="1"/>
  <c r="AA107" i="536"/>
  <c r="AC106" i="536"/>
  <c r="N105" i="537"/>
  <c r="O105" i="537" s="1"/>
  <c r="AB105" i="537"/>
  <c r="L105" i="537"/>
  <c r="M105" i="537" s="1"/>
  <c r="AA106" i="537"/>
  <c r="AC105" i="537"/>
  <c r="N105" i="524"/>
  <c r="O105" i="524" s="1"/>
  <c r="AB105" i="524"/>
  <c r="L105" i="524"/>
  <c r="M105" i="524" s="1"/>
  <c r="AA106" i="524"/>
  <c r="AC105" i="524"/>
  <c r="AB107" i="546"/>
  <c r="L107" i="546"/>
  <c r="M107" i="546" s="1"/>
  <c r="N107" i="546"/>
  <c r="O107" i="546" s="1"/>
  <c r="AA108" i="546"/>
  <c r="AC107" i="546"/>
  <c r="N106" i="533"/>
  <c r="O106" i="533" s="1"/>
  <c r="AB106" i="533"/>
  <c r="L106" i="533"/>
  <c r="M106" i="533" s="1"/>
  <c r="AA107" i="533"/>
  <c r="AC106" i="533"/>
  <c r="AB107" i="527"/>
  <c r="L107" i="527"/>
  <c r="M107" i="527" s="1"/>
  <c r="N107" i="527"/>
  <c r="O107" i="527" s="1"/>
  <c r="AA108" i="527"/>
  <c r="AC107" i="527"/>
  <c r="N108" i="544"/>
  <c r="O108" i="544" s="1"/>
  <c r="AB108" i="544"/>
  <c r="L108" i="544"/>
  <c r="M108" i="544" s="1"/>
  <c r="AA109" i="544"/>
  <c r="AC108" i="544"/>
  <c r="N108" i="545"/>
  <c r="O108" i="545" s="1"/>
  <c r="AB108" i="545"/>
  <c r="L108" i="545"/>
  <c r="M108" i="545" s="1"/>
  <c r="AA109" i="545"/>
  <c r="AC108" i="545"/>
  <c r="N105" i="528"/>
  <c r="O105" i="528" s="1"/>
  <c r="AB105" i="528"/>
  <c r="L105" i="528"/>
  <c r="M105" i="528" s="1"/>
  <c r="AA106" i="528"/>
  <c r="AC105" i="528"/>
  <c r="N106" i="534"/>
  <c r="O106" i="534" s="1"/>
  <c r="AB106" i="534"/>
  <c r="L106" i="534"/>
  <c r="M106" i="534" s="1"/>
  <c r="AA107" i="534"/>
  <c r="AC106" i="534"/>
  <c r="AB105" i="526"/>
  <c r="N105" i="526"/>
  <c r="O105" i="526" s="1"/>
  <c r="L105" i="526"/>
  <c r="M105" i="526" s="1"/>
  <c r="AA106" i="526"/>
  <c r="AC105" i="526"/>
  <c r="AB106" i="539"/>
  <c r="L106" i="539"/>
  <c r="M106" i="539" s="1"/>
  <c r="N106" i="539"/>
  <c r="O106" i="539" s="1"/>
  <c r="AA107" i="539"/>
  <c r="AC106" i="539"/>
  <c r="AB105" i="538"/>
  <c r="L105" i="538"/>
  <c r="M105" i="538" s="1"/>
  <c r="N105" i="538"/>
  <c r="O105" i="538" s="1"/>
  <c r="AA106" i="538"/>
  <c r="AC105" i="538"/>
  <c r="AB107" i="547"/>
  <c r="L107" i="547"/>
  <c r="M107" i="547" s="1"/>
  <c r="N107" i="547"/>
  <c r="O107" i="547" s="1"/>
  <c r="AA108" i="547"/>
  <c r="AC107" i="547"/>
  <c r="N105" i="530"/>
  <c r="O105" i="530" s="1"/>
  <c r="L105" i="530"/>
  <c r="M105" i="530" s="1"/>
  <c r="AB105" i="530"/>
  <c r="AA106" i="530"/>
  <c r="AC105" i="530"/>
  <c r="AB107" i="541"/>
  <c r="L107" i="541"/>
  <c r="M107" i="541" s="1"/>
  <c r="N107" i="541"/>
  <c r="O107" i="541" s="1"/>
  <c r="AA108" i="541"/>
  <c r="AC107" i="541"/>
  <c r="AB106" i="550"/>
  <c r="L106" i="550"/>
  <c r="M106" i="550" s="1"/>
  <c r="N106" i="550"/>
  <c r="O106" i="550" s="1"/>
  <c r="AA107" i="550"/>
  <c r="AC106" i="550"/>
  <c r="N105" i="540"/>
  <c r="O105" i="540" s="1"/>
  <c r="AB105" i="540"/>
  <c r="L105" i="540"/>
  <c r="M105" i="540" s="1"/>
  <c r="AA106" i="540"/>
  <c r="AC105" i="540"/>
  <c r="N106" i="531"/>
  <c r="O106" i="531" s="1"/>
  <c r="AB106" i="531"/>
  <c r="L106" i="531"/>
  <c r="M106" i="531" s="1"/>
  <c r="AA107" i="531"/>
  <c r="AC106" i="531"/>
  <c r="AB107" i="529"/>
  <c r="L107" i="529"/>
  <c r="M107" i="529" s="1"/>
  <c r="N107" i="529"/>
  <c r="O107" i="529" s="1"/>
  <c r="AA108" i="529"/>
  <c r="AC107" i="529"/>
  <c r="AB107" i="548"/>
  <c r="L107" i="548"/>
  <c r="M107" i="548" s="1"/>
  <c r="AA108" i="548"/>
  <c r="N107" i="548"/>
  <c r="O107" i="548" s="1"/>
  <c r="AC107" i="548"/>
  <c r="AB106" i="535"/>
  <c r="L106" i="535"/>
  <c r="M106" i="535" s="1"/>
  <c r="N106" i="535"/>
  <c r="O106" i="535" s="1"/>
  <c r="AA107" i="535"/>
  <c r="AC106" i="535"/>
  <c r="AB108" i="549"/>
  <c r="L108" i="549"/>
  <c r="M108" i="549" s="1"/>
  <c r="N108" i="549"/>
  <c r="O108" i="549" s="1"/>
  <c r="AA109" i="549"/>
  <c r="AC108" i="549"/>
  <c r="N105" i="542"/>
  <c r="O105" i="542" s="1"/>
  <c r="AB105" i="542"/>
  <c r="L105" i="542"/>
  <c r="M105" i="542" s="1"/>
  <c r="AA106" i="542"/>
  <c r="AC105" i="542"/>
  <c r="AB105" i="532"/>
  <c r="L105" i="532"/>
  <c r="M105" i="532" s="1"/>
  <c r="N105" i="532"/>
  <c r="O105" i="532" s="1"/>
  <c r="AA106" i="532"/>
  <c r="AC105" i="532"/>
  <c r="AA109" i="525"/>
  <c r="AB108" i="525"/>
  <c r="N108" i="525"/>
  <c r="O108" i="525" s="1"/>
  <c r="L108" i="525"/>
  <c r="M108" i="525" s="1"/>
  <c r="AC108" i="525"/>
  <c r="AB107" i="543"/>
  <c r="L107" i="543"/>
  <c r="M107" i="543" s="1"/>
  <c r="N107" i="543"/>
  <c r="O107" i="543" s="1"/>
  <c r="AA108" i="543"/>
  <c r="AC107" i="543"/>
  <c r="AD62" i="548"/>
  <c r="AD64" i="526"/>
  <c r="AD63" i="539"/>
  <c r="AD63" i="534"/>
  <c r="AD64" i="537"/>
  <c r="AD61" i="549"/>
  <c r="AD64" i="540"/>
  <c r="AD64" i="528"/>
  <c r="AD62" i="543"/>
  <c r="AD62" i="541"/>
  <c r="AD64" i="532"/>
  <c r="AD63" i="536"/>
  <c r="AD62" i="527"/>
  <c r="AD61" i="545"/>
  <c r="AD61" i="544"/>
  <c r="AD61" i="525"/>
  <c r="AD64" i="538"/>
  <c r="AD64" i="524"/>
  <c r="AD62" i="546"/>
  <c r="AD63" i="535"/>
  <c r="AD62" i="529"/>
  <c r="AD64" i="542"/>
  <c r="AD63" i="531"/>
  <c r="AD63" i="533"/>
  <c r="AD63" i="550"/>
  <c r="AD64" i="530"/>
  <c r="AD62" i="547"/>
  <c r="AB106" i="532" l="1"/>
  <c r="L106" i="532"/>
  <c r="M106" i="532" s="1"/>
  <c r="N106" i="532"/>
  <c r="O106" i="532" s="1"/>
  <c r="AA107" i="532"/>
  <c r="AC106" i="532"/>
  <c r="AB107" i="550"/>
  <c r="L107" i="550"/>
  <c r="M107" i="550" s="1"/>
  <c r="N107" i="550"/>
  <c r="O107" i="550" s="1"/>
  <c r="AA108" i="550"/>
  <c r="AC107" i="550"/>
  <c r="N106" i="542"/>
  <c r="O106" i="542" s="1"/>
  <c r="AB106" i="542"/>
  <c r="L106" i="542"/>
  <c r="M106" i="542" s="1"/>
  <c r="AA107" i="542"/>
  <c r="AC106" i="542"/>
  <c r="AB108" i="548"/>
  <c r="L108" i="548"/>
  <c r="M108" i="548" s="1"/>
  <c r="AA109" i="548"/>
  <c r="N108" i="548"/>
  <c r="O108" i="548" s="1"/>
  <c r="AC108" i="548"/>
  <c r="AB108" i="541"/>
  <c r="L108" i="541"/>
  <c r="M108" i="541" s="1"/>
  <c r="N108" i="541"/>
  <c r="O108" i="541" s="1"/>
  <c r="AA109" i="541"/>
  <c r="AC108" i="541"/>
  <c r="AB107" i="539"/>
  <c r="L107" i="539"/>
  <c r="M107" i="539" s="1"/>
  <c r="N107" i="539"/>
  <c r="O107" i="539" s="1"/>
  <c r="AA108" i="539"/>
  <c r="AC107" i="539"/>
  <c r="N109" i="545"/>
  <c r="O109" i="545" s="1"/>
  <c r="AB109" i="545"/>
  <c r="L109" i="545"/>
  <c r="M109" i="545" s="1"/>
  <c r="AA110" i="545"/>
  <c r="AC109" i="545"/>
  <c r="AB108" i="546"/>
  <c r="L108" i="546"/>
  <c r="M108" i="546" s="1"/>
  <c r="N108" i="546"/>
  <c r="O108" i="546" s="1"/>
  <c r="AA109" i="546"/>
  <c r="AC108" i="546"/>
  <c r="N106" i="528"/>
  <c r="O106" i="528" s="1"/>
  <c r="AB106" i="528"/>
  <c r="L106" i="528"/>
  <c r="M106" i="528" s="1"/>
  <c r="AA107" i="528"/>
  <c r="AC106" i="528"/>
  <c r="AB108" i="529"/>
  <c r="L108" i="529"/>
  <c r="M108" i="529" s="1"/>
  <c r="N108" i="529"/>
  <c r="O108" i="529" s="1"/>
  <c r="AA109" i="529"/>
  <c r="AC108" i="529"/>
  <c r="AB108" i="543"/>
  <c r="L108" i="543"/>
  <c r="M108" i="543" s="1"/>
  <c r="N108" i="543"/>
  <c r="O108" i="543" s="1"/>
  <c r="AA109" i="543"/>
  <c r="AC108" i="543"/>
  <c r="AA110" i="525"/>
  <c r="AB109" i="525"/>
  <c r="N109" i="525"/>
  <c r="O109" i="525" s="1"/>
  <c r="L109" i="525"/>
  <c r="M109" i="525" s="1"/>
  <c r="AC109" i="525"/>
  <c r="AB109" i="549"/>
  <c r="L109" i="549"/>
  <c r="M109" i="549" s="1"/>
  <c r="N109" i="549"/>
  <c r="O109" i="549" s="1"/>
  <c r="AA110" i="549"/>
  <c r="AC109" i="549"/>
  <c r="N107" i="531"/>
  <c r="O107" i="531" s="1"/>
  <c r="AB107" i="531"/>
  <c r="L107" i="531"/>
  <c r="M107" i="531" s="1"/>
  <c r="AA108" i="531"/>
  <c r="AC107" i="531"/>
  <c r="N106" i="530"/>
  <c r="O106" i="530" s="1"/>
  <c r="L106" i="530"/>
  <c r="M106" i="530" s="1"/>
  <c r="AB106" i="530"/>
  <c r="AA107" i="530"/>
  <c r="AC106" i="530"/>
  <c r="N106" i="526"/>
  <c r="O106" i="526" s="1"/>
  <c r="L106" i="526"/>
  <c r="M106" i="526" s="1"/>
  <c r="AB106" i="526"/>
  <c r="AA107" i="526"/>
  <c r="AC106" i="526"/>
  <c r="N109" i="544"/>
  <c r="O109" i="544" s="1"/>
  <c r="AB109" i="544"/>
  <c r="L109" i="544"/>
  <c r="M109" i="544" s="1"/>
  <c r="AA110" i="544"/>
  <c r="AC109" i="544"/>
  <c r="N106" i="524"/>
  <c r="O106" i="524" s="1"/>
  <c r="AB106" i="524"/>
  <c r="L106" i="524"/>
  <c r="M106" i="524" s="1"/>
  <c r="AA107" i="524"/>
  <c r="AC106" i="524"/>
  <c r="AB106" i="538"/>
  <c r="L106" i="538"/>
  <c r="M106" i="538" s="1"/>
  <c r="N106" i="538"/>
  <c r="O106" i="538" s="1"/>
  <c r="AA107" i="538"/>
  <c r="AC106" i="538"/>
  <c r="N107" i="533"/>
  <c r="O107" i="533" s="1"/>
  <c r="AB107" i="533"/>
  <c r="L107" i="533"/>
  <c r="M107" i="533" s="1"/>
  <c r="AA108" i="533"/>
  <c r="AC107" i="533"/>
  <c r="N107" i="536"/>
  <c r="O107" i="536" s="1"/>
  <c r="AB107" i="536"/>
  <c r="L107" i="536"/>
  <c r="M107" i="536" s="1"/>
  <c r="AA108" i="536"/>
  <c r="AC107" i="536"/>
  <c r="AB107" i="535"/>
  <c r="L107" i="535"/>
  <c r="M107" i="535" s="1"/>
  <c r="N107" i="535"/>
  <c r="O107" i="535" s="1"/>
  <c r="AA108" i="535"/>
  <c r="AC107" i="535"/>
  <c r="N106" i="540"/>
  <c r="O106" i="540" s="1"/>
  <c r="AB106" i="540"/>
  <c r="L106" i="540"/>
  <c r="M106" i="540" s="1"/>
  <c r="AA107" i="540"/>
  <c r="AC106" i="540"/>
  <c r="AB108" i="547"/>
  <c r="L108" i="547"/>
  <c r="M108" i="547" s="1"/>
  <c r="N108" i="547"/>
  <c r="O108" i="547" s="1"/>
  <c r="AA109" i="547"/>
  <c r="AC108" i="547"/>
  <c r="N107" i="534"/>
  <c r="O107" i="534" s="1"/>
  <c r="AB107" i="534"/>
  <c r="L107" i="534"/>
  <c r="M107" i="534" s="1"/>
  <c r="AA108" i="534"/>
  <c r="AC107" i="534"/>
  <c r="AB108" i="527"/>
  <c r="L108" i="527"/>
  <c r="M108" i="527" s="1"/>
  <c r="N108" i="527"/>
  <c r="O108" i="527" s="1"/>
  <c r="AA109" i="527"/>
  <c r="AC108" i="527"/>
  <c r="N106" i="537"/>
  <c r="O106" i="537" s="1"/>
  <c r="AB106" i="537"/>
  <c r="L106" i="537"/>
  <c r="M106" i="537" s="1"/>
  <c r="AA107" i="537"/>
  <c r="AC106" i="537"/>
  <c r="AD62" i="536"/>
  <c r="AD63" i="538"/>
  <c r="AD61" i="547"/>
  <c r="AD62" i="531"/>
  <c r="AD62" i="535"/>
  <c r="AD60" i="525"/>
  <c r="AD62" i="539"/>
  <c r="AD61" i="529"/>
  <c r="AD61" i="548"/>
  <c r="AD61" i="546"/>
  <c r="AD61" i="543"/>
  <c r="AD63" i="530"/>
  <c r="AD61" i="527"/>
  <c r="AD60" i="545"/>
  <c r="AD62" i="550"/>
  <c r="AD63" i="542"/>
  <c r="AD62" i="534"/>
  <c r="AD63" i="524"/>
  <c r="AD63" i="526"/>
  <c r="AD60" i="549"/>
  <c r="AD63" i="540"/>
  <c r="AD63" i="528"/>
  <c r="AD63" i="537"/>
  <c r="AD61" i="541"/>
  <c r="AD60" i="544"/>
  <c r="AD62" i="533"/>
  <c r="AD63" i="532"/>
  <c r="N110" i="544" l="1"/>
  <c r="O110" i="544" s="1"/>
  <c r="AB110" i="544"/>
  <c r="L110" i="544"/>
  <c r="M110" i="544" s="1"/>
  <c r="AA111" i="544"/>
  <c r="AC110" i="544"/>
  <c r="AB110" i="549"/>
  <c r="L110" i="549"/>
  <c r="M110" i="549" s="1"/>
  <c r="N110" i="549"/>
  <c r="O110" i="549" s="1"/>
  <c r="AA111" i="549"/>
  <c r="AC110" i="549"/>
  <c r="N107" i="528"/>
  <c r="O107" i="528" s="1"/>
  <c r="L107" i="528"/>
  <c r="M107" i="528" s="1"/>
  <c r="AB107" i="528"/>
  <c r="AA108" i="528"/>
  <c r="AC107" i="528"/>
  <c r="AB109" i="547"/>
  <c r="L109" i="547"/>
  <c r="M109" i="547" s="1"/>
  <c r="N109" i="547"/>
  <c r="O109" i="547" s="1"/>
  <c r="AA110" i="547"/>
  <c r="AC109" i="547"/>
  <c r="N108" i="533"/>
  <c r="O108" i="533" s="1"/>
  <c r="AB108" i="533"/>
  <c r="L108" i="533"/>
  <c r="M108" i="533" s="1"/>
  <c r="AA109" i="533"/>
  <c r="AC108" i="533"/>
  <c r="L107" i="526"/>
  <c r="M107" i="526" s="1"/>
  <c r="AB107" i="526"/>
  <c r="N107" i="526"/>
  <c r="O107" i="526" s="1"/>
  <c r="AA108" i="526"/>
  <c r="AC107" i="526"/>
  <c r="AB109" i="546"/>
  <c r="L109" i="546"/>
  <c r="M109" i="546" s="1"/>
  <c r="N109" i="546"/>
  <c r="O109" i="546" s="1"/>
  <c r="AA110" i="546"/>
  <c r="AC109" i="546"/>
  <c r="N108" i="534"/>
  <c r="O108" i="534" s="1"/>
  <c r="AB108" i="534"/>
  <c r="L108" i="534"/>
  <c r="M108" i="534" s="1"/>
  <c r="AA109" i="534"/>
  <c r="AC108" i="534"/>
  <c r="N108" i="536"/>
  <c r="O108" i="536" s="1"/>
  <c r="AB108" i="536"/>
  <c r="L108" i="536"/>
  <c r="M108" i="536" s="1"/>
  <c r="AA109" i="536"/>
  <c r="AC108" i="536"/>
  <c r="AA111" i="525"/>
  <c r="N110" i="525"/>
  <c r="O110" i="525" s="1"/>
  <c r="AB110" i="525"/>
  <c r="L110" i="525"/>
  <c r="M110" i="525" s="1"/>
  <c r="AC110" i="525"/>
  <c r="AB109" i="541"/>
  <c r="L109" i="541"/>
  <c r="M109" i="541" s="1"/>
  <c r="N109" i="541"/>
  <c r="O109" i="541" s="1"/>
  <c r="AA110" i="541"/>
  <c r="AC109" i="541"/>
  <c r="AB107" i="532"/>
  <c r="L107" i="532"/>
  <c r="M107" i="532" s="1"/>
  <c r="N107" i="532"/>
  <c r="O107" i="532" s="1"/>
  <c r="AA108" i="532"/>
  <c r="AC107" i="532"/>
  <c r="N107" i="537"/>
  <c r="O107" i="537" s="1"/>
  <c r="AB107" i="537"/>
  <c r="L107" i="537"/>
  <c r="M107" i="537" s="1"/>
  <c r="AA108" i="537"/>
  <c r="AC107" i="537"/>
  <c r="N107" i="540"/>
  <c r="O107" i="540" s="1"/>
  <c r="AB107" i="540"/>
  <c r="L107" i="540"/>
  <c r="M107" i="540" s="1"/>
  <c r="AA108" i="540"/>
  <c r="AC107" i="540"/>
  <c r="AB107" i="538"/>
  <c r="L107" i="538"/>
  <c r="M107" i="538" s="1"/>
  <c r="N107" i="538"/>
  <c r="O107" i="538" s="1"/>
  <c r="AA108" i="538"/>
  <c r="AC107" i="538"/>
  <c r="N107" i="530"/>
  <c r="O107" i="530" s="1"/>
  <c r="L107" i="530"/>
  <c r="M107" i="530" s="1"/>
  <c r="AB107" i="530"/>
  <c r="AA108" i="530"/>
  <c r="AC107" i="530"/>
  <c r="AB109" i="543"/>
  <c r="L109" i="543"/>
  <c r="M109" i="543" s="1"/>
  <c r="N109" i="543"/>
  <c r="O109" i="543" s="1"/>
  <c r="AA110" i="543"/>
  <c r="AC109" i="543"/>
  <c r="N110" i="545"/>
  <c r="O110" i="545" s="1"/>
  <c r="AB110" i="545"/>
  <c r="L110" i="545"/>
  <c r="M110" i="545" s="1"/>
  <c r="AA111" i="545"/>
  <c r="AC110" i="545"/>
  <c r="AB109" i="548"/>
  <c r="L109" i="548"/>
  <c r="M109" i="548" s="1"/>
  <c r="AA110" i="548"/>
  <c r="N109" i="548"/>
  <c r="O109" i="548" s="1"/>
  <c r="AC109" i="548"/>
  <c r="N107" i="542"/>
  <c r="O107" i="542" s="1"/>
  <c r="AB107" i="542"/>
  <c r="L107" i="542"/>
  <c r="M107" i="542" s="1"/>
  <c r="AA108" i="542"/>
  <c r="AC107" i="542"/>
  <c r="AB109" i="527"/>
  <c r="L109" i="527"/>
  <c r="M109" i="527" s="1"/>
  <c r="N109" i="527"/>
  <c r="O109" i="527" s="1"/>
  <c r="AA110" i="527"/>
  <c r="AC109" i="527"/>
  <c r="AB108" i="535"/>
  <c r="L108" i="535"/>
  <c r="M108" i="535" s="1"/>
  <c r="N108" i="535"/>
  <c r="O108" i="535" s="1"/>
  <c r="AA109" i="535"/>
  <c r="AC108" i="535"/>
  <c r="N107" i="524"/>
  <c r="O107" i="524" s="1"/>
  <c r="AB107" i="524"/>
  <c r="L107" i="524"/>
  <c r="M107" i="524" s="1"/>
  <c r="AA108" i="524"/>
  <c r="AC107" i="524"/>
  <c r="N108" i="531"/>
  <c r="O108" i="531" s="1"/>
  <c r="AB108" i="531"/>
  <c r="L108" i="531"/>
  <c r="M108" i="531" s="1"/>
  <c r="AA109" i="531"/>
  <c r="AC108" i="531"/>
  <c r="AB109" i="529"/>
  <c r="L109" i="529"/>
  <c r="M109" i="529" s="1"/>
  <c r="N109" i="529"/>
  <c r="O109" i="529" s="1"/>
  <c r="AA110" i="529"/>
  <c r="AC109" i="529"/>
  <c r="AB108" i="539"/>
  <c r="L108" i="539"/>
  <c r="M108" i="539" s="1"/>
  <c r="N108" i="539"/>
  <c r="O108" i="539" s="1"/>
  <c r="AA109" i="539"/>
  <c r="AC108" i="539"/>
  <c r="AB108" i="550"/>
  <c r="L108" i="550"/>
  <c r="M108" i="550" s="1"/>
  <c r="N108" i="550"/>
  <c r="O108" i="550" s="1"/>
  <c r="AA109" i="550"/>
  <c r="AC108" i="550"/>
  <c r="AD60" i="527"/>
  <c r="AD61" i="531"/>
  <c r="AD59" i="525"/>
  <c r="AD60" i="548"/>
  <c r="AD62" i="524"/>
  <c r="AD60" i="543"/>
  <c r="AD62" i="542"/>
  <c r="AD60" i="541"/>
  <c r="AD61" i="536"/>
  <c r="AD61" i="534"/>
  <c r="AD62" i="532"/>
  <c r="AD59" i="545"/>
  <c r="AD61" i="533"/>
  <c r="AD60" i="529"/>
  <c r="AD62" i="540"/>
  <c r="AD61" i="550"/>
  <c r="AD62" i="526"/>
  <c r="AD62" i="538"/>
  <c r="AD61" i="539"/>
  <c r="AD62" i="537"/>
  <c r="AD62" i="530"/>
  <c r="AD59" i="549"/>
  <c r="AD61" i="535"/>
  <c r="AD60" i="546"/>
  <c r="AD60" i="547"/>
  <c r="AD62" i="528"/>
  <c r="AD59" i="544"/>
  <c r="AB110" i="529" l="1"/>
  <c r="L110" i="529"/>
  <c r="M110" i="529" s="1"/>
  <c r="N110" i="529"/>
  <c r="O110" i="529" s="1"/>
  <c r="AA111" i="529"/>
  <c r="AC110" i="529"/>
  <c r="N108" i="542"/>
  <c r="O108" i="542" s="1"/>
  <c r="AB108" i="542"/>
  <c r="L108" i="542"/>
  <c r="M108" i="542" s="1"/>
  <c r="AA109" i="542"/>
  <c r="AC108" i="542"/>
  <c r="N108" i="530"/>
  <c r="O108" i="530" s="1"/>
  <c r="AB108" i="530"/>
  <c r="L108" i="530"/>
  <c r="M108" i="530" s="1"/>
  <c r="AA109" i="530"/>
  <c r="AC108" i="530"/>
  <c r="AB108" i="532"/>
  <c r="L108" i="532"/>
  <c r="M108" i="532" s="1"/>
  <c r="N108" i="532"/>
  <c r="O108" i="532" s="1"/>
  <c r="AA109" i="532"/>
  <c r="AC108" i="532"/>
  <c r="N109" i="534"/>
  <c r="O109" i="534" s="1"/>
  <c r="AB109" i="534"/>
  <c r="L109" i="534"/>
  <c r="M109" i="534" s="1"/>
  <c r="AA110" i="534"/>
  <c r="AC109" i="534"/>
  <c r="AB110" i="547"/>
  <c r="L110" i="547"/>
  <c r="M110" i="547" s="1"/>
  <c r="N110" i="547"/>
  <c r="O110" i="547" s="1"/>
  <c r="AA111" i="547"/>
  <c r="AC110" i="547"/>
  <c r="N111" i="544"/>
  <c r="O111" i="544" s="1"/>
  <c r="AB111" i="544"/>
  <c r="L111" i="544"/>
  <c r="M111" i="544" s="1"/>
  <c r="AA112" i="544"/>
  <c r="AC111" i="544"/>
  <c r="AB109" i="550"/>
  <c r="L109" i="550"/>
  <c r="M109" i="550" s="1"/>
  <c r="N109" i="550"/>
  <c r="O109" i="550" s="1"/>
  <c r="AA110" i="550"/>
  <c r="AC109" i="550"/>
  <c r="N108" i="524"/>
  <c r="O108" i="524" s="1"/>
  <c r="AB108" i="524"/>
  <c r="L108" i="524"/>
  <c r="M108" i="524" s="1"/>
  <c r="AA109" i="524"/>
  <c r="AC108" i="524"/>
  <c r="AB108" i="538"/>
  <c r="L108" i="538"/>
  <c r="M108" i="538" s="1"/>
  <c r="N108" i="538"/>
  <c r="O108" i="538" s="1"/>
  <c r="AA109" i="538"/>
  <c r="AC108" i="538"/>
  <c r="AB110" i="541"/>
  <c r="L110" i="541"/>
  <c r="M110" i="541" s="1"/>
  <c r="N110" i="541"/>
  <c r="O110" i="541" s="1"/>
  <c r="AA111" i="541"/>
  <c r="AC110" i="541"/>
  <c r="AA112" i="525"/>
  <c r="L111" i="525"/>
  <c r="M111" i="525" s="1"/>
  <c r="N111" i="525"/>
  <c r="O111" i="525" s="1"/>
  <c r="AB111" i="525"/>
  <c r="AC111" i="525"/>
  <c r="AB110" i="546"/>
  <c r="L110" i="546"/>
  <c r="M110" i="546" s="1"/>
  <c r="N110" i="546"/>
  <c r="O110" i="546" s="1"/>
  <c r="AA111" i="546"/>
  <c r="AC110" i="546"/>
  <c r="N108" i="528"/>
  <c r="O108" i="528" s="1"/>
  <c r="AB108" i="528"/>
  <c r="L108" i="528"/>
  <c r="M108" i="528" s="1"/>
  <c r="AA109" i="528"/>
  <c r="AC108" i="528"/>
  <c r="AB110" i="527"/>
  <c r="L110" i="527"/>
  <c r="M110" i="527" s="1"/>
  <c r="N110" i="527"/>
  <c r="O110" i="527" s="1"/>
  <c r="AA111" i="527"/>
  <c r="AC110" i="527"/>
  <c r="AB110" i="543"/>
  <c r="L110" i="543"/>
  <c r="M110" i="543" s="1"/>
  <c r="N110" i="543"/>
  <c r="O110" i="543" s="1"/>
  <c r="AA111" i="543"/>
  <c r="AC110" i="543"/>
  <c r="N108" i="537"/>
  <c r="O108" i="537" s="1"/>
  <c r="AB108" i="537"/>
  <c r="L108" i="537"/>
  <c r="M108" i="537" s="1"/>
  <c r="AA109" i="537"/>
  <c r="AC108" i="537"/>
  <c r="N109" i="536"/>
  <c r="O109" i="536" s="1"/>
  <c r="AB109" i="536"/>
  <c r="L109" i="536"/>
  <c r="M109" i="536" s="1"/>
  <c r="AA110" i="536"/>
  <c r="AC109" i="536"/>
  <c r="N109" i="533"/>
  <c r="O109" i="533" s="1"/>
  <c r="AB109" i="533"/>
  <c r="L109" i="533"/>
  <c r="M109" i="533" s="1"/>
  <c r="AA110" i="533"/>
  <c r="AC109" i="533"/>
  <c r="N109" i="531"/>
  <c r="O109" i="531" s="1"/>
  <c r="AB109" i="531"/>
  <c r="L109" i="531"/>
  <c r="M109" i="531" s="1"/>
  <c r="AA110" i="531"/>
  <c r="AC109" i="531"/>
  <c r="AB109" i="539"/>
  <c r="L109" i="539"/>
  <c r="M109" i="539" s="1"/>
  <c r="N109" i="539"/>
  <c r="O109" i="539" s="1"/>
  <c r="AA110" i="539"/>
  <c r="AC109" i="539"/>
  <c r="AB109" i="535"/>
  <c r="L109" i="535"/>
  <c r="M109" i="535" s="1"/>
  <c r="N109" i="535"/>
  <c r="O109" i="535" s="1"/>
  <c r="AA110" i="535"/>
  <c r="AC109" i="535"/>
  <c r="AB110" i="548"/>
  <c r="L110" i="548"/>
  <c r="M110" i="548" s="1"/>
  <c r="AA111" i="548"/>
  <c r="N110" i="548"/>
  <c r="O110" i="548" s="1"/>
  <c r="AC110" i="548"/>
  <c r="N111" i="545"/>
  <c r="O111" i="545" s="1"/>
  <c r="AB111" i="545"/>
  <c r="L111" i="545"/>
  <c r="M111" i="545" s="1"/>
  <c r="AA112" i="545"/>
  <c r="AC111" i="545"/>
  <c r="N108" i="540"/>
  <c r="O108" i="540" s="1"/>
  <c r="AB108" i="540"/>
  <c r="L108" i="540"/>
  <c r="M108" i="540" s="1"/>
  <c r="AA109" i="540"/>
  <c r="AC108" i="540"/>
  <c r="L108" i="526"/>
  <c r="M108" i="526" s="1"/>
  <c r="AB108" i="526"/>
  <c r="N108" i="526"/>
  <c r="O108" i="526" s="1"/>
  <c r="AA109" i="526"/>
  <c r="AC108" i="526"/>
  <c r="AB111" i="549"/>
  <c r="L111" i="549"/>
  <c r="M111" i="549" s="1"/>
  <c r="N111" i="549"/>
  <c r="O111" i="549" s="1"/>
  <c r="AA112" i="549"/>
  <c r="AC111" i="549"/>
  <c r="AD60" i="539"/>
  <c r="AD61" i="530"/>
  <c r="AD61" i="542"/>
  <c r="AD60" i="531"/>
  <c r="AD60" i="535"/>
  <c r="AD61" i="537"/>
  <c r="AD58" i="525"/>
  <c r="AD58" i="549"/>
  <c r="AD61" i="528"/>
  <c r="AD61" i="532"/>
  <c r="AD59" i="548"/>
  <c r="AD61" i="538"/>
  <c r="AD60" i="534"/>
  <c r="AD61" i="540"/>
  <c r="AD58" i="544"/>
  <c r="AD59" i="529"/>
  <c r="AD58" i="545"/>
  <c r="AD59" i="543"/>
  <c r="AD60" i="536"/>
  <c r="AD59" i="546"/>
  <c r="AD60" i="550"/>
  <c r="AD59" i="527"/>
  <c r="AD61" i="524"/>
  <c r="AD59" i="541"/>
  <c r="AD60" i="533"/>
  <c r="AD59" i="547"/>
  <c r="AD61" i="526"/>
  <c r="AB110" i="539" l="1"/>
  <c r="L110" i="539"/>
  <c r="M110" i="539" s="1"/>
  <c r="N110" i="539"/>
  <c r="O110" i="539" s="1"/>
  <c r="AA111" i="539"/>
  <c r="AC110" i="539"/>
  <c r="AA113" i="525"/>
  <c r="L112" i="525"/>
  <c r="M112" i="525" s="1"/>
  <c r="N112" i="525"/>
  <c r="O112" i="525" s="1"/>
  <c r="AB112" i="525"/>
  <c r="AC112" i="525"/>
  <c r="AB111" i="543"/>
  <c r="L111" i="543"/>
  <c r="M111" i="543" s="1"/>
  <c r="N111" i="543"/>
  <c r="O111" i="543" s="1"/>
  <c r="AA112" i="543"/>
  <c r="AC111" i="543"/>
  <c r="AB110" i="550"/>
  <c r="L110" i="550"/>
  <c r="M110" i="550" s="1"/>
  <c r="N110" i="550"/>
  <c r="O110" i="550" s="1"/>
  <c r="AA111" i="550"/>
  <c r="AC110" i="550"/>
  <c r="AB109" i="532"/>
  <c r="L109" i="532"/>
  <c r="M109" i="532" s="1"/>
  <c r="N109" i="532"/>
  <c r="O109" i="532" s="1"/>
  <c r="AA110" i="532"/>
  <c r="AC109" i="532"/>
  <c r="N109" i="540"/>
  <c r="O109" i="540" s="1"/>
  <c r="AB109" i="540"/>
  <c r="L109" i="540"/>
  <c r="M109" i="540" s="1"/>
  <c r="AA110" i="540"/>
  <c r="AC109" i="540"/>
  <c r="N109" i="537"/>
  <c r="O109" i="537" s="1"/>
  <c r="AB109" i="537"/>
  <c r="L109" i="537"/>
  <c r="M109" i="537" s="1"/>
  <c r="AA110" i="537"/>
  <c r="AC109" i="537"/>
  <c r="AB111" i="529"/>
  <c r="L111" i="529"/>
  <c r="M111" i="529" s="1"/>
  <c r="N111" i="529"/>
  <c r="O111" i="529" s="1"/>
  <c r="AA112" i="529"/>
  <c r="AC111" i="529"/>
  <c r="AB112" i="549"/>
  <c r="L112" i="549"/>
  <c r="M112" i="549" s="1"/>
  <c r="N112" i="549"/>
  <c r="O112" i="549" s="1"/>
  <c r="AA113" i="549"/>
  <c r="AC112" i="549"/>
  <c r="N110" i="533"/>
  <c r="O110" i="533" s="1"/>
  <c r="AB110" i="533"/>
  <c r="L110" i="533"/>
  <c r="M110" i="533" s="1"/>
  <c r="AA111" i="533"/>
  <c r="AC110" i="533"/>
  <c r="AB111" i="527"/>
  <c r="L111" i="527"/>
  <c r="M111" i="527" s="1"/>
  <c r="N111" i="527"/>
  <c r="O111" i="527" s="1"/>
  <c r="AA112" i="527"/>
  <c r="AC111" i="527"/>
  <c r="AB111" i="541"/>
  <c r="L111" i="541"/>
  <c r="M111" i="541" s="1"/>
  <c r="N111" i="541"/>
  <c r="O111" i="541" s="1"/>
  <c r="AA112" i="541"/>
  <c r="AC111" i="541"/>
  <c r="N112" i="544"/>
  <c r="O112" i="544" s="1"/>
  <c r="AB112" i="544"/>
  <c r="L112" i="544"/>
  <c r="M112" i="544" s="1"/>
  <c r="AA113" i="544"/>
  <c r="AC112" i="544"/>
  <c r="N109" i="530"/>
  <c r="O109" i="530" s="1"/>
  <c r="L109" i="530"/>
  <c r="M109" i="530" s="1"/>
  <c r="AB109" i="530"/>
  <c r="AA110" i="530"/>
  <c r="AC109" i="530"/>
  <c r="AB111" i="546"/>
  <c r="L111" i="546"/>
  <c r="M111" i="546" s="1"/>
  <c r="N111" i="546"/>
  <c r="O111" i="546" s="1"/>
  <c r="AA112" i="546"/>
  <c r="AC111" i="546"/>
  <c r="AB109" i="524"/>
  <c r="L109" i="524"/>
  <c r="M109" i="524" s="1"/>
  <c r="N109" i="524"/>
  <c r="O109" i="524" s="1"/>
  <c r="AA110" i="524"/>
  <c r="AC109" i="524"/>
  <c r="N110" i="534"/>
  <c r="O110" i="534" s="1"/>
  <c r="AB110" i="534"/>
  <c r="L110" i="534"/>
  <c r="M110" i="534" s="1"/>
  <c r="AA111" i="534"/>
  <c r="AC110" i="534"/>
  <c r="N112" i="545"/>
  <c r="O112" i="545" s="1"/>
  <c r="AB112" i="545"/>
  <c r="L112" i="545"/>
  <c r="M112" i="545" s="1"/>
  <c r="AA113" i="545"/>
  <c r="AC112" i="545"/>
  <c r="N110" i="531"/>
  <c r="O110" i="531" s="1"/>
  <c r="AB110" i="531"/>
  <c r="L110" i="531"/>
  <c r="M110" i="531" s="1"/>
  <c r="AA111" i="531"/>
  <c r="AC110" i="531"/>
  <c r="AB109" i="526"/>
  <c r="N109" i="526"/>
  <c r="O109" i="526" s="1"/>
  <c r="L109" i="526"/>
  <c r="M109" i="526" s="1"/>
  <c r="AA110" i="526"/>
  <c r="AC109" i="526"/>
  <c r="AB111" i="548"/>
  <c r="L111" i="548"/>
  <c r="M111" i="548" s="1"/>
  <c r="AA112" i="548"/>
  <c r="N111" i="548"/>
  <c r="O111" i="548" s="1"/>
  <c r="AC111" i="548"/>
  <c r="AB110" i="535"/>
  <c r="L110" i="535"/>
  <c r="M110" i="535" s="1"/>
  <c r="N110" i="535"/>
  <c r="O110" i="535" s="1"/>
  <c r="AA111" i="535"/>
  <c r="AC110" i="535"/>
  <c r="N110" i="536"/>
  <c r="O110" i="536" s="1"/>
  <c r="AB110" i="536"/>
  <c r="L110" i="536"/>
  <c r="M110" i="536" s="1"/>
  <c r="AA111" i="536"/>
  <c r="AC110" i="536"/>
  <c r="N109" i="528"/>
  <c r="O109" i="528" s="1"/>
  <c r="AB109" i="528"/>
  <c r="L109" i="528"/>
  <c r="M109" i="528" s="1"/>
  <c r="AA110" i="528"/>
  <c r="AC109" i="528"/>
  <c r="AB109" i="538"/>
  <c r="L109" i="538"/>
  <c r="M109" i="538" s="1"/>
  <c r="N109" i="538"/>
  <c r="O109" i="538" s="1"/>
  <c r="AA110" i="538"/>
  <c r="AC109" i="538"/>
  <c r="AB111" i="547"/>
  <c r="L111" i="547"/>
  <c r="M111" i="547" s="1"/>
  <c r="N111" i="547"/>
  <c r="O111" i="547" s="1"/>
  <c r="AA112" i="547"/>
  <c r="AC111" i="547"/>
  <c r="N109" i="542"/>
  <c r="O109" i="542" s="1"/>
  <c r="AB109" i="542"/>
  <c r="L109" i="542"/>
  <c r="M109" i="542" s="1"/>
  <c r="AA110" i="542"/>
  <c r="AC109" i="542"/>
  <c r="AD58" i="548"/>
  <c r="AD60" i="537"/>
  <c r="AD60" i="524"/>
  <c r="AD60" i="526"/>
  <c r="AD57" i="545"/>
  <c r="AD59" i="534"/>
  <c r="AD58" i="543"/>
  <c r="AD57" i="549"/>
  <c r="AD58" i="546"/>
  <c r="AD58" i="547"/>
  <c r="AD57" i="525"/>
  <c r="AD58" i="541"/>
  <c r="AD58" i="529"/>
  <c r="AD60" i="530"/>
  <c r="AD57" i="544"/>
  <c r="AD60" i="528"/>
  <c r="AD60" i="542"/>
  <c r="AD59" i="531"/>
  <c r="AD59" i="533"/>
  <c r="AD59" i="550"/>
  <c r="AD59" i="536"/>
  <c r="AD60" i="540"/>
  <c r="AD60" i="532"/>
  <c r="AD60" i="538"/>
  <c r="AD58" i="527"/>
  <c r="AD59" i="539"/>
  <c r="AD59" i="535"/>
  <c r="N111" i="534" l="1"/>
  <c r="O111" i="534" s="1"/>
  <c r="AB111" i="534"/>
  <c r="L111" i="534"/>
  <c r="M111" i="534" s="1"/>
  <c r="AA112" i="534"/>
  <c r="AC111" i="534"/>
  <c r="AB112" i="548"/>
  <c r="L112" i="548"/>
  <c r="M112" i="548" s="1"/>
  <c r="AA113" i="548"/>
  <c r="N112" i="548"/>
  <c r="O112" i="548" s="1"/>
  <c r="AC112" i="548"/>
  <c r="N110" i="526"/>
  <c r="O110" i="526" s="1"/>
  <c r="L110" i="526"/>
  <c r="M110" i="526" s="1"/>
  <c r="AB110" i="526"/>
  <c r="AA111" i="526"/>
  <c r="AC110" i="526"/>
  <c r="AB110" i="524"/>
  <c r="L110" i="524"/>
  <c r="M110" i="524" s="1"/>
  <c r="N110" i="524"/>
  <c r="O110" i="524" s="1"/>
  <c r="AA111" i="524"/>
  <c r="AC110" i="524"/>
  <c r="AB112" i="541"/>
  <c r="L112" i="541"/>
  <c r="M112" i="541" s="1"/>
  <c r="N112" i="541"/>
  <c r="O112" i="541" s="1"/>
  <c r="AA113" i="541"/>
  <c r="AC112" i="541"/>
  <c r="AB112" i="529"/>
  <c r="L112" i="529"/>
  <c r="M112" i="529" s="1"/>
  <c r="N112" i="529"/>
  <c r="O112" i="529" s="1"/>
  <c r="AA113" i="529"/>
  <c r="AC112" i="529"/>
  <c r="AB111" i="550"/>
  <c r="L111" i="550"/>
  <c r="M111" i="550" s="1"/>
  <c r="N111" i="550"/>
  <c r="O111" i="550" s="1"/>
  <c r="AA112" i="550"/>
  <c r="AC111" i="550"/>
  <c r="AB111" i="539"/>
  <c r="L111" i="539"/>
  <c r="M111" i="539" s="1"/>
  <c r="N111" i="539"/>
  <c r="O111" i="539" s="1"/>
  <c r="AA112" i="539"/>
  <c r="AC111" i="539"/>
  <c r="N110" i="542"/>
  <c r="O110" i="542" s="1"/>
  <c r="AB110" i="542"/>
  <c r="L110" i="542"/>
  <c r="M110" i="542" s="1"/>
  <c r="AA111" i="542"/>
  <c r="AC110" i="542"/>
  <c r="N111" i="536"/>
  <c r="O111" i="536" s="1"/>
  <c r="AB111" i="536"/>
  <c r="L111" i="536"/>
  <c r="M111" i="536" s="1"/>
  <c r="AA112" i="536"/>
  <c r="AC111" i="536"/>
  <c r="N111" i="531"/>
  <c r="O111" i="531" s="1"/>
  <c r="AB111" i="531"/>
  <c r="L111" i="531"/>
  <c r="M111" i="531" s="1"/>
  <c r="AA112" i="531"/>
  <c r="AC111" i="531"/>
  <c r="AB112" i="546"/>
  <c r="L112" i="546"/>
  <c r="M112" i="546" s="1"/>
  <c r="N112" i="546"/>
  <c r="O112" i="546" s="1"/>
  <c r="AA113" i="546"/>
  <c r="AC112" i="546"/>
  <c r="AB112" i="527"/>
  <c r="L112" i="527"/>
  <c r="M112" i="527" s="1"/>
  <c r="N112" i="527"/>
  <c r="O112" i="527" s="1"/>
  <c r="AA113" i="527"/>
  <c r="AC112" i="527"/>
  <c r="N110" i="537"/>
  <c r="O110" i="537" s="1"/>
  <c r="AB110" i="537"/>
  <c r="L110" i="537"/>
  <c r="M110" i="537" s="1"/>
  <c r="AA111" i="537"/>
  <c r="AC110" i="537"/>
  <c r="AB112" i="543"/>
  <c r="L112" i="543"/>
  <c r="M112" i="543" s="1"/>
  <c r="N112" i="543"/>
  <c r="O112" i="543" s="1"/>
  <c r="AA113" i="543"/>
  <c r="AC112" i="543"/>
  <c r="AA114" i="525"/>
  <c r="L113" i="525"/>
  <c r="M113" i="525" s="1"/>
  <c r="N113" i="525"/>
  <c r="O113" i="525" s="1"/>
  <c r="AB113" i="525"/>
  <c r="AC113" i="525"/>
  <c r="AB110" i="538"/>
  <c r="L110" i="538"/>
  <c r="M110" i="538" s="1"/>
  <c r="N110" i="538"/>
  <c r="O110" i="538" s="1"/>
  <c r="AA111" i="538"/>
  <c r="AC110" i="538"/>
  <c r="N113" i="544"/>
  <c r="O113" i="544" s="1"/>
  <c r="AB113" i="544"/>
  <c r="L113" i="544"/>
  <c r="M113" i="544" s="1"/>
  <c r="AA114" i="544"/>
  <c r="AC113" i="544"/>
  <c r="AB113" i="549"/>
  <c r="L113" i="549"/>
  <c r="M113" i="549" s="1"/>
  <c r="N113" i="549"/>
  <c r="O113" i="549" s="1"/>
  <c r="AA114" i="549"/>
  <c r="AC113" i="549"/>
  <c r="AB110" i="532"/>
  <c r="L110" i="532"/>
  <c r="M110" i="532" s="1"/>
  <c r="N110" i="532"/>
  <c r="O110" i="532" s="1"/>
  <c r="AA111" i="532"/>
  <c r="AC110" i="532"/>
  <c r="N110" i="528"/>
  <c r="O110" i="528" s="1"/>
  <c r="AB110" i="528"/>
  <c r="L110" i="528"/>
  <c r="M110" i="528" s="1"/>
  <c r="AA111" i="528"/>
  <c r="AC110" i="528"/>
  <c r="AB112" i="547"/>
  <c r="L112" i="547"/>
  <c r="M112" i="547" s="1"/>
  <c r="N112" i="547"/>
  <c r="O112" i="547" s="1"/>
  <c r="AA113" i="547"/>
  <c r="AC112" i="547"/>
  <c r="AB111" i="535"/>
  <c r="L111" i="535"/>
  <c r="M111" i="535" s="1"/>
  <c r="N111" i="535"/>
  <c r="O111" i="535" s="1"/>
  <c r="AA112" i="535"/>
  <c r="AC111" i="535"/>
  <c r="N113" i="545"/>
  <c r="O113" i="545" s="1"/>
  <c r="AB113" i="545"/>
  <c r="L113" i="545"/>
  <c r="M113" i="545" s="1"/>
  <c r="AA114" i="545"/>
  <c r="AC113" i="545"/>
  <c r="N110" i="530"/>
  <c r="O110" i="530" s="1"/>
  <c r="L110" i="530"/>
  <c r="M110" i="530" s="1"/>
  <c r="AB110" i="530"/>
  <c r="AA111" i="530"/>
  <c r="AC110" i="530"/>
  <c r="N111" i="533"/>
  <c r="O111" i="533" s="1"/>
  <c r="AB111" i="533"/>
  <c r="L111" i="533"/>
  <c r="M111" i="533" s="1"/>
  <c r="AA112" i="533"/>
  <c r="AC111" i="533"/>
  <c r="N110" i="540"/>
  <c r="O110" i="540" s="1"/>
  <c r="AB110" i="540"/>
  <c r="L110" i="540"/>
  <c r="M110" i="540" s="1"/>
  <c r="AA111" i="540"/>
  <c r="AC110" i="540"/>
  <c r="AD59" i="528"/>
  <c r="AD58" i="550"/>
  <c r="AD57" i="548"/>
  <c r="AD59" i="540"/>
  <c r="AD57" i="547"/>
  <c r="AD59" i="538"/>
  <c r="AD59" i="526"/>
  <c r="AD56" i="525"/>
  <c r="AD59" i="537"/>
  <c r="AD58" i="539"/>
  <c r="AD58" i="536"/>
  <c r="AD57" i="541"/>
  <c r="AD59" i="530"/>
  <c r="AD57" i="529"/>
  <c r="AD58" i="533"/>
  <c r="AD56" i="545"/>
  <c r="AD58" i="535"/>
  <c r="AD56" i="544"/>
  <c r="AD57" i="527"/>
  <c r="AD59" i="532"/>
  <c r="AD56" i="549"/>
  <c r="AD59" i="542"/>
  <c r="AD57" i="546"/>
  <c r="AD57" i="543"/>
  <c r="AD59" i="524"/>
  <c r="AD58" i="531"/>
  <c r="AD58" i="534"/>
  <c r="N114" i="545" l="1"/>
  <c r="O114" i="545" s="1"/>
  <c r="AB114" i="545"/>
  <c r="L114" i="545"/>
  <c r="M114" i="545" s="1"/>
  <c r="AA115" i="545"/>
  <c r="AC114" i="545"/>
  <c r="AB111" i="532"/>
  <c r="L111" i="532"/>
  <c r="M111" i="532" s="1"/>
  <c r="N111" i="532"/>
  <c r="O111" i="532" s="1"/>
  <c r="AA112" i="532"/>
  <c r="AC111" i="532"/>
  <c r="AB113" i="546"/>
  <c r="L113" i="546"/>
  <c r="M113" i="546" s="1"/>
  <c r="N113" i="546"/>
  <c r="O113" i="546" s="1"/>
  <c r="AA114" i="546"/>
  <c r="AC113" i="546"/>
  <c r="AB112" i="539"/>
  <c r="L112" i="539"/>
  <c r="M112" i="539" s="1"/>
  <c r="N112" i="539"/>
  <c r="O112" i="539" s="1"/>
  <c r="AA113" i="539"/>
  <c r="AC112" i="539"/>
  <c r="AB111" i="524"/>
  <c r="L111" i="524"/>
  <c r="M111" i="524" s="1"/>
  <c r="N111" i="524"/>
  <c r="O111" i="524" s="1"/>
  <c r="AA112" i="524"/>
  <c r="AC111" i="524"/>
  <c r="N111" i="530"/>
  <c r="O111" i="530" s="1"/>
  <c r="L111" i="530"/>
  <c r="M111" i="530" s="1"/>
  <c r="AB111" i="530"/>
  <c r="AA112" i="530"/>
  <c r="AC111" i="530"/>
  <c r="AB111" i="538"/>
  <c r="L111" i="538"/>
  <c r="M111" i="538" s="1"/>
  <c r="N111" i="538"/>
  <c r="O111" i="538" s="1"/>
  <c r="AA112" i="538"/>
  <c r="AC111" i="538"/>
  <c r="AA115" i="525"/>
  <c r="L114" i="525"/>
  <c r="M114" i="525" s="1"/>
  <c r="N114" i="525"/>
  <c r="O114" i="525" s="1"/>
  <c r="AB114" i="525"/>
  <c r="AC114" i="525"/>
  <c r="AB113" i="527"/>
  <c r="L113" i="527"/>
  <c r="M113" i="527" s="1"/>
  <c r="N113" i="527"/>
  <c r="O113" i="527" s="1"/>
  <c r="AA114" i="527"/>
  <c r="AC113" i="527"/>
  <c r="N111" i="542"/>
  <c r="O111" i="542" s="1"/>
  <c r="AB111" i="542"/>
  <c r="L111" i="542"/>
  <c r="M111" i="542" s="1"/>
  <c r="AA112" i="542"/>
  <c r="AC111" i="542"/>
  <c r="AB113" i="541"/>
  <c r="L113" i="541"/>
  <c r="M113" i="541" s="1"/>
  <c r="N113" i="541"/>
  <c r="O113" i="541" s="1"/>
  <c r="AA114" i="541"/>
  <c r="AC113" i="541"/>
  <c r="AB113" i="548"/>
  <c r="L113" i="548"/>
  <c r="M113" i="548" s="1"/>
  <c r="N113" i="548"/>
  <c r="O113" i="548" s="1"/>
  <c r="AA114" i="548"/>
  <c r="AC113" i="548"/>
  <c r="N112" i="534"/>
  <c r="O112" i="534" s="1"/>
  <c r="AB112" i="534"/>
  <c r="L112" i="534"/>
  <c r="M112" i="534" s="1"/>
  <c r="AA113" i="534"/>
  <c r="AC112" i="534"/>
  <c r="N111" i="540"/>
  <c r="O111" i="540" s="1"/>
  <c r="AB111" i="540"/>
  <c r="L111" i="540"/>
  <c r="M111" i="540" s="1"/>
  <c r="AA112" i="540"/>
  <c r="AC111" i="540"/>
  <c r="AB112" i="535"/>
  <c r="L112" i="535"/>
  <c r="M112" i="535" s="1"/>
  <c r="N112" i="535"/>
  <c r="O112" i="535" s="1"/>
  <c r="AA113" i="535"/>
  <c r="AC112" i="535"/>
  <c r="AB114" i="549"/>
  <c r="L114" i="549"/>
  <c r="M114" i="549" s="1"/>
  <c r="N114" i="549"/>
  <c r="O114" i="549" s="1"/>
  <c r="AA115" i="549"/>
  <c r="AC114" i="549"/>
  <c r="AB113" i="543"/>
  <c r="L113" i="543"/>
  <c r="M113" i="543" s="1"/>
  <c r="N113" i="543"/>
  <c r="O113" i="543" s="1"/>
  <c r="AA114" i="543"/>
  <c r="AC113" i="543"/>
  <c r="N112" i="531"/>
  <c r="O112" i="531" s="1"/>
  <c r="AB112" i="531"/>
  <c r="L112" i="531"/>
  <c r="M112" i="531" s="1"/>
  <c r="AA113" i="531"/>
  <c r="AC112" i="531"/>
  <c r="AB112" i="550"/>
  <c r="L112" i="550"/>
  <c r="M112" i="550" s="1"/>
  <c r="N112" i="550"/>
  <c r="O112" i="550" s="1"/>
  <c r="AA113" i="550"/>
  <c r="AC112" i="550"/>
  <c r="L111" i="526"/>
  <c r="M111" i="526" s="1"/>
  <c r="N111" i="526"/>
  <c r="O111" i="526" s="1"/>
  <c r="AB111" i="526"/>
  <c r="AA112" i="526"/>
  <c r="AC111" i="526"/>
  <c r="N111" i="528"/>
  <c r="O111" i="528" s="1"/>
  <c r="L111" i="528"/>
  <c r="M111" i="528" s="1"/>
  <c r="AB111" i="528"/>
  <c r="AA112" i="528"/>
  <c r="AC111" i="528"/>
  <c r="N112" i="533"/>
  <c r="O112" i="533" s="1"/>
  <c r="AB112" i="533"/>
  <c r="L112" i="533"/>
  <c r="M112" i="533" s="1"/>
  <c r="AA113" i="533"/>
  <c r="AC112" i="533"/>
  <c r="AB113" i="547"/>
  <c r="L113" i="547"/>
  <c r="M113" i="547" s="1"/>
  <c r="N113" i="547"/>
  <c r="O113" i="547" s="1"/>
  <c r="AA114" i="547"/>
  <c r="AC113" i="547"/>
  <c r="N114" i="544"/>
  <c r="O114" i="544" s="1"/>
  <c r="AB114" i="544"/>
  <c r="L114" i="544"/>
  <c r="M114" i="544" s="1"/>
  <c r="AA115" i="544"/>
  <c r="AC114" i="544"/>
  <c r="N111" i="537"/>
  <c r="O111" i="537" s="1"/>
  <c r="AB111" i="537"/>
  <c r="L111" i="537"/>
  <c r="M111" i="537" s="1"/>
  <c r="AA112" i="537"/>
  <c r="AC111" i="537"/>
  <c r="N112" i="536"/>
  <c r="O112" i="536" s="1"/>
  <c r="AB112" i="536"/>
  <c r="L112" i="536"/>
  <c r="M112" i="536" s="1"/>
  <c r="AA113" i="536"/>
  <c r="AC112" i="536"/>
  <c r="AB113" i="529"/>
  <c r="L113" i="529"/>
  <c r="M113" i="529" s="1"/>
  <c r="N113" i="529"/>
  <c r="O113" i="529" s="1"/>
  <c r="AA114" i="529"/>
  <c r="AC113" i="529"/>
  <c r="AD58" i="528"/>
  <c r="AD56" i="547"/>
  <c r="AD58" i="537"/>
  <c r="AD56" i="529"/>
  <c r="AD57" i="536"/>
  <c r="AD55" i="545"/>
  <c r="AD56" i="546"/>
  <c r="AD57" i="531"/>
  <c r="AD57" i="533"/>
  <c r="AD58" i="526"/>
  <c r="AD58" i="532"/>
  <c r="AD55" i="549"/>
  <c r="AD58" i="530"/>
  <c r="AD55" i="544"/>
  <c r="AD58" i="542"/>
  <c r="AD56" i="543"/>
  <c r="AD57" i="550"/>
  <c r="AD57" i="539"/>
  <c r="AD55" i="525"/>
  <c r="AD56" i="548"/>
  <c r="AD58" i="524"/>
  <c r="AD58" i="538"/>
  <c r="AD56" i="527"/>
  <c r="AD56" i="541"/>
  <c r="AD57" i="534"/>
  <c r="AD57" i="535"/>
  <c r="AD58" i="540"/>
  <c r="N112" i="528" l="1"/>
  <c r="O112" i="528" s="1"/>
  <c r="AB112" i="528"/>
  <c r="L112" i="528"/>
  <c r="M112" i="528" s="1"/>
  <c r="AA113" i="528"/>
  <c r="AC112" i="528"/>
  <c r="AA116" i="525"/>
  <c r="L115" i="525"/>
  <c r="M115" i="525" s="1"/>
  <c r="N115" i="525"/>
  <c r="O115" i="525" s="1"/>
  <c r="AB115" i="525"/>
  <c r="AC115" i="525"/>
  <c r="N115" i="545"/>
  <c r="O115" i="545" s="1"/>
  <c r="AB115" i="545"/>
  <c r="L115" i="545"/>
  <c r="M115" i="545" s="1"/>
  <c r="AA116" i="545"/>
  <c r="AC115" i="545"/>
  <c r="N115" i="544"/>
  <c r="O115" i="544" s="1"/>
  <c r="AB115" i="544"/>
  <c r="L115" i="544"/>
  <c r="M115" i="544" s="1"/>
  <c r="AA116" i="544"/>
  <c r="AC115" i="544"/>
  <c r="AB112" i="526"/>
  <c r="L112" i="526"/>
  <c r="M112" i="526" s="1"/>
  <c r="N112" i="526"/>
  <c r="O112" i="526" s="1"/>
  <c r="AA113" i="526"/>
  <c r="AC112" i="526"/>
  <c r="AB115" i="549"/>
  <c r="L115" i="549"/>
  <c r="M115" i="549" s="1"/>
  <c r="N115" i="549"/>
  <c r="O115" i="549" s="1"/>
  <c r="AA116" i="549"/>
  <c r="AC115" i="549"/>
  <c r="AB114" i="548"/>
  <c r="L114" i="548"/>
  <c r="M114" i="548" s="1"/>
  <c r="N114" i="548"/>
  <c r="O114" i="548" s="1"/>
  <c r="AA115" i="548"/>
  <c r="AC114" i="548"/>
  <c r="AB113" i="539"/>
  <c r="L113" i="539"/>
  <c r="M113" i="539" s="1"/>
  <c r="N113" i="539"/>
  <c r="O113" i="539" s="1"/>
  <c r="AA114" i="539"/>
  <c r="AC113" i="539"/>
  <c r="AB114" i="543"/>
  <c r="L114" i="543"/>
  <c r="M114" i="543" s="1"/>
  <c r="N114" i="543"/>
  <c r="O114" i="543" s="1"/>
  <c r="AA115" i="543"/>
  <c r="AC114" i="543"/>
  <c r="AB114" i="527"/>
  <c r="L114" i="527"/>
  <c r="M114" i="527" s="1"/>
  <c r="N114" i="527"/>
  <c r="O114" i="527" s="1"/>
  <c r="AA115" i="527"/>
  <c r="AC114" i="527"/>
  <c r="AB112" i="524"/>
  <c r="L112" i="524"/>
  <c r="M112" i="524" s="1"/>
  <c r="N112" i="524"/>
  <c r="O112" i="524" s="1"/>
  <c r="AA113" i="524"/>
  <c r="AC112" i="524"/>
  <c r="AB114" i="529"/>
  <c r="L114" i="529"/>
  <c r="M114" i="529" s="1"/>
  <c r="N114" i="529"/>
  <c r="O114" i="529" s="1"/>
  <c r="AA115" i="529"/>
  <c r="AC114" i="529"/>
  <c r="AB114" i="547"/>
  <c r="L114" i="547"/>
  <c r="M114" i="547" s="1"/>
  <c r="N114" i="547"/>
  <c r="O114" i="547" s="1"/>
  <c r="AA115" i="547"/>
  <c r="AC114" i="547"/>
  <c r="AB113" i="550"/>
  <c r="L113" i="550"/>
  <c r="M113" i="550" s="1"/>
  <c r="N113" i="550"/>
  <c r="O113" i="550" s="1"/>
  <c r="AA114" i="550"/>
  <c r="AC113" i="550"/>
  <c r="AB113" i="535"/>
  <c r="L113" i="535"/>
  <c r="M113" i="535" s="1"/>
  <c r="N113" i="535"/>
  <c r="O113" i="535" s="1"/>
  <c r="AA114" i="535"/>
  <c r="AC113" i="535"/>
  <c r="AB114" i="541"/>
  <c r="L114" i="541"/>
  <c r="M114" i="541" s="1"/>
  <c r="N114" i="541"/>
  <c r="O114" i="541" s="1"/>
  <c r="AA115" i="541"/>
  <c r="AC114" i="541"/>
  <c r="AB112" i="538"/>
  <c r="L112" i="538"/>
  <c r="M112" i="538" s="1"/>
  <c r="N112" i="538"/>
  <c r="O112" i="538" s="1"/>
  <c r="AA113" i="538"/>
  <c r="AC112" i="538"/>
  <c r="AB114" i="546"/>
  <c r="L114" i="546"/>
  <c r="M114" i="546" s="1"/>
  <c r="N114" i="546"/>
  <c r="O114" i="546" s="1"/>
  <c r="AA115" i="546"/>
  <c r="AC114" i="546"/>
  <c r="N112" i="537"/>
  <c r="O112" i="537" s="1"/>
  <c r="AB112" i="537"/>
  <c r="L112" i="537"/>
  <c r="M112" i="537" s="1"/>
  <c r="AA113" i="537"/>
  <c r="AC112" i="537"/>
  <c r="N113" i="534"/>
  <c r="O113" i="534" s="1"/>
  <c r="AB113" i="534"/>
  <c r="L113" i="534"/>
  <c r="M113" i="534" s="1"/>
  <c r="AA114" i="534"/>
  <c r="AC113" i="534"/>
  <c r="N113" i="536"/>
  <c r="O113" i="536" s="1"/>
  <c r="AB113" i="536"/>
  <c r="L113" i="536"/>
  <c r="M113" i="536" s="1"/>
  <c r="AA114" i="536"/>
  <c r="AC113" i="536"/>
  <c r="N113" i="533"/>
  <c r="O113" i="533" s="1"/>
  <c r="AB113" i="533"/>
  <c r="L113" i="533"/>
  <c r="M113" i="533" s="1"/>
  <c r="AA114" i="533"/>
  <c r="AC113" i="533"/>
  <c r="N113" i="531"/>
  <c r="O113" i="531" s="1"/>
  <c r="AB113" i="531"/>
  <c r="L113" i="531"/>
  <c r="M113" i="531" s="1"/>
  <c r="AA114" i="531"/>
  <c r="AC113" i="531"/>
  <c r="N112" i="540"/>
  <c r="O112" i="540" s="1"/>
  <c r="AB112" i="540"/>
  <c r="L112" i="540"/>
  <c r="M112" i="540" s="1"/>
  <c r="AA113" i="540"/>
  <c r="AC112" i="540"/>
  <c r="N112" i="542"/>
  <c r="O112" i="542" s="1"/>
  <c r="AB112" i="542"/>
  <c r="L112" i="542"/>
  <c r="M112" i="542" s="1"/>
  <c r="AA113" i="542"/>
  <c r="AC112" i="542"/>
  <c r="N112" i="530"/>
  <c r="O112" i="530" s="1"/>
  <c r="AB112" i="530"/>
  <c r="L112" i="530"/>
  <c r="M112" i="530" s="1"/>
  <c r="AA113" i="530"/>
  <c r="AC112" i="530"/>
  <c r="AB112" i="532"/>
  <c r="L112" i="532"/>
  <c r="M112" i="532" s="1"/>
  <c r="N112" i="532"/>
  <c r="O112" i="532" s="1"/>
  <c r="AA113" i="532"/>
  <c r="AC112" i="532"/>
  <c r="AD56" i="536"/>
  <c r="AD56" i="531"/>
  <c r="AD54" i="544"/>
  <c r="AD57" i="528"/>
  <c r="AD55" i="547"/>
  <c r="AD56" i="535"/>
  <c r="AD54" i="545"/>
  <c r="AD55" i="527"/>
  <c r="AD55" i="543"/>
  <c r="AD57" i="524"/>
  <c r="AD56" i="533"/>
  <c r="AD54" i="525"/>
  <c r="AD56" i="539"/>
  <c r="AD55" i="541"/>
  <c r="AD57" i="530"/>
  <c r="AD57" i="542"/>
  <c r="AD57" i="532"/>
  <c r="AD57" i="537"/>
  <c r="AD55" i="546"/>
  <c r="AD57" i="538"/>
  <c r="AD57" i="526"/>
  <c r="AD55" i="548"/>
  <c r="AD56" i="550"/>
  <c r="AD57" i="540"/>
  <c r="AD56" i="534"/>
  <c r="AD55" i="529"/>
  <c r="AD54" i="549"/>
  <c r="N113" i="542" l="1"/>
  <c r="O113" i="542" s="1"/>
  <c r="AB113" i="542"/>
  <c r="L113" i="542"/>
  <c r="M113" i="542" s="1"/>
  <c r="AA114" i="542"/>
  <c r="AC113" i="542"/>
  <c r="N114" i="536"/>
  <c r="O114" i="536" s="1"/>
  <c r="AB114" i="536"/>
  <c r="L114" i="536"/>
  <c r="M114" i="536" s="1"/>
  <c r="AA115" i="536"/>
  <c r="AC114" i="536"/>
  <c r="N113" i="540"/>
  <c r="O113" i="540" s="1"/>
  <c r="AB113" i="540"/>
  <c r="L113" i="540"/>
  <c r="M113" i="540" s="1"/>
  <c r="AA114" i="540"/>
  <c r="AC113" i="540"/>
  <c r="N114" i="534"/>
  <c r="O114" i="534" s="1"/>
  <c r="AB114" i="534"/>
  <c r="L114" i="534"/>
  <c r="M114" i="534" s="1"/>
  <c r="AA115" i="534"/>
  <c r="AC114" i="534"/>
  <c r="AB115" i="541"/>
  <c r="L115" i="541"/>
  <c r="M115" i="541" s="1"/>
  <c r="N115" i="541"/>
  <c r="O115" i="541" s="1"/>
  <c r="AA116" i="541"/>
  <c r="AC115" i="541"/>
  <c r="AB115" i="529"/>
  <c r="L115" i="529"/>
  <c r="M115" i="529" s="1"/>
  <c r="N115" i="529"/>
  <c r="O115" i="529" s="1"/>
  <c r="AA116" i="529"/>
  <c r="AC115" i="529"/>
  <c r="AB114" i="539"/>
  <c r="L114" i="539"/>
  <c r="M114" i="539" s="1"/>
  <c r="N114" i="539"/>
  <c r="O114" i="539" s="1"/>
  <c r="AA115" i="539"/>
  <c r="AC114" i="539"/>
  <c r="N116" i="544"/>
  <c r="O116" i="544" s="1"/>
  <c r="AB116" i="544"/>
  <c r="L116" i="544"/>
  <c r="M116" i="544" s="1"/>
  <c r="AA117" i="544"/>
  <c r="AC116" i="544"/>
  <c r="AB113" i="538"/>
  <c r="L113" i="538"/>
  <c r="M113" i="538" s="1"/>
  <c r="N113" i="538"/>
  <c r="O113" i="538" s="1"/>
  <c r="AA114" i="538"/>
  <c r="AC113" i="538"/>
  <c r="AB115" i="543"/>
  <c r="L115" i="543"/>
  <c r="M115" i="543" s="1"/>
  <c r="N115" i="543"/>
  <c r="O115" i="543" s="1"/>
  <c r="AA116" i="543"/>
  <c r="AC115" i="543"/>
  <c r="AB113" i="526"/>
  <c r="N113" i="526"/>
  <c r="O113" i="526" s="1"/>
  <c r="L113" i="526"/>
  <c r="M113" i="526" s="1"/>
  <c r="AA114" i="526"/>
  <c r="AC113" i="526"/>
  <c r="N113" i="528"/>
  <c r="O113" i="528" s="1"/>
  <c r="AB113" i="528"/>
  <c r="L113" i="528"/>
  <c r="M113" i="528" s="1"/>
  <c r="AA114" i="528"/>
  <c r="AC113" i="528"/>
  <c r="AB113" i="532"/>
  <c r="L113" i="532"/>
  <c r="M113" i="532" s="1"/>
  <c r="N113" i="532"/>
  <c r="O113" i="532" s="1"/>
  <c r="AA114" i="532"/>
  <c r="AC113" i="532"/>
  <c r="N114" i="531"/>
  <c r="O114" i="531" s="1"/>
  <c r="AB114" i="531"/>
  <c r="L114" i="531"/>
  <c r="M114" i="531" s="1"/>
  <c r="AA115" i="531"/>
  <c r="AC114" i="531"/>
  <c r="N113" i="537"/>
  <c r="O113" i="537" s="1"/>
  <c r="AB113" i="537"/>
  <c r="L113" i="537"/>
  <c r="M113" i="537" s="1"/>
  <c r="AA114" i="537"/>
  <c r="AC113" i="537"/>
  <c r="AB114" i="535"/>
  <c r="L114" i="535"/>
  <c r="M114" i="535" s="1"/>
  <c r="N114" i="535"/>
  <c r="O114" i="535" s="1"/>
  <c r="AA115" i="535"/>
  <c r="AC114" i="535"/>
  <c r="AB113" i="524"/>
  <c r="L113" i="524"/>
  <c r="M113" i="524" s="1"/>
  <c r="N113" i="524"/>
  <c r="O113" i="524" s="1"/>
  <c r="AA114" i="524"/>
  <c r="AC113" i="524"/>
  <c r="AB115" i="548"/>
  <c r="L115" i="548"/>
  <c r="M115" i="548" s="1"/>
  <c r="N115" i="548"/>
  <c r="O115" i="548" s="1"/>
  <c r="AA116" i="548"/>
  <c r="AC115" i="548"/>
  <c r="N116" i="545"/>
  <c r="O116" i="545" s="1"/>
  <c r="AB116" i="545"/>
  <c r="L116" i="545"/>
  <c r="M116" i="545" s="1"/>
  <c r="AA117" i="545"/>
  <c r="AC116" i="545"/>
  <c r="AA117" i="525"/>
  <c r="N116" i="525"/>
  <c r="O116" i="525" s="1"/>
  <c r="AB116" i="525"/>
  <c r="L116" i="525"/>
  <c r="M116" i="525" s="1"/>
  <c r="AC116" i="525"/>
  <c r="AB115" i="547"/>
  <c r="L115" i="547"/>
  <c r="M115" i="547" s="1"/>
  <c r="N115" i="547"/>
  <c r="O115" i="547" s="1"/>
  <c r="AA116" i="547"/>
  <c r="AC115" i="547"/>
  <c r="N113" i="530"/>
  <c r="O113" i="530" s="1"/>
  <c r="L113" i="530"/>
  <c r="M113" i="530" s="1"/>
  <c r="AB113" i="530"/>
  <c r="AA114" i="530"/>
  <c r="AC113" i="530"/>
  <c r="N114" i="533"/>
  <c r="O114" i="533" s="1"/>
  <c r="AB114" i="533"/>
  <c r="L114" i="533"/>
  <c r="M114" i="533" s="1"/>
  <c r="AA115" i="533"/>
  <c r="AC114" i="533"/>
  <c r="AB115" i="546"/>
  <c r="L115" i="546"/>
  <c r="M115" i="546" s="1"/>
  <c r="N115" i="546"/>
  <c r="O115" i="546" s="1"/>
  <c r="AA116" i="546"/>
  <c r="AC115" i="546"/>
  <c r="AB114" i="550"/>
  <c r="L114" i="550"/>
  <c r="M114" i="550" s="1"/>
  <c r="N114" i="550"/>
  <c r="O114" i="550" s="1"/>
  <c r="AA115" i="550"/>
  <c r="AC114" i="550"/>
  <c r="AB115" i="527"/>
  <c r="L115" i="527"/>
  <c r="M115" i="527" s="1"/>
  <c r="N115" i="527"/>
  <c r="O115" i="527" s="1"/>
  <c r="AA116" i="527"/>
  <c r="AC115" i="527"/>
  <c r="AB116" i="549"/>
  <c r="L116" i="549"/>
  <c r="M116" i="549" s="1"/>
  <c r="N116" i="549"/>
  <c r="O116" i="549" s="1"/>
  <c r="AA117" i="549"/>
  <c r="AC116" i="549"/>
  <c r="AD54" i="547"/>
  <c r="AD56" i="537"/>
  <c r="AD56" i="542"/>
  <c r="AD55" i="550"/>
  <c r="AD56" i="528"/>
  <c r="AD54" i="527"/>
  <c r="AD55" i="534"/>
  <c r="AD54" i="548"/>
  <c r="AD56" i="526"/>
  <c r="AD55" i="533"/>
  <c r="AD53" i="525"/>
  <c r="AD56" i="538"/>
  <c r="AD54" i="543"/>
  <c r="AD55" i="536"/>
  <c r="AD55" i="535"/>
  <c r="AD55" i="531"/>
  <c r="AD54" i="529"/>
  <c r="AD56" i="532"/>
  <c r="AD55" i="539"/>
  <c r="AD53" i="549"/>
  <c r="AD53" i="545"/>
  <c r="AD56" i="530"/>
  <c r="AD53" i="544"/>
  <c r="AD54" i="541"/>
  <c r="AD54" i="546"/>
  <c r="AD56" i="540"/>
  <c r="AD56" i="524"/>
  <c r="AB116" i="546" l="1"/>
  <c r="L116" i="546"/>
  <c r="M116" i="546" s="1"/>
  <c r="N116" i="546"/>
  <c r="O116" i="546" s="1"/>
  <c r="AA117" i="546"/>
  <c r="AC116" i="546"/>
  <c r="AB115" i="535"/>
  <c r="L115" i="535"/>
  <c r="M115" i="535" s="1"/>
  <c r="N115" i="535"/>
  <c r="O115" i="535" s="1"/>
  <c r="AA116" i="535"/>
  <c r="AC115" i="535"/>
  <c r="N114" i="528"/>
  <c r="O114" i="528" s="1"/>
  <c r="AB114" i="528"/>
  <c r="L114" i="528"/>
  <c r="M114" i="528" s="1"/>
  <c r="AA115" i="528"/>
  <c r="AC114" i="528"/>
  <c r="N117" i="544"/>
  <c r="O117" i="544" s="1"/>
  <c r="AB117" i="544"/>
  <c r="L117" i="544"/>
  <c r="M117" i="544" s="1"/>
  <c r="AA118" i="544"/>
  <c r="AC117" i="544"/>
  <c r="N115" i="534"/>
  <c r="O115" i="534" s="1"/>
  <c r="AB115" i="534"/>
  <c r="L115" i="534"/>
  <c r="M115" i="534" s="1"/>
  <c r="AA116" i="534"/>
  <c r="AC115" i="534"/>
  <c r="AB116" i="547"/>
  <c r="L116" i="547"/>
  <c r="M116" i="547" s="1"/>
  <c r="N116" i="547"/>
  <c r="O116" i="547" s="1"/>
  <c r="AA117" i="547"/>
  <c r="AC116" i="547"/>
  <c r="AB114" i="524"/>
  <c r="L114" i="524"/>
  <c r="M114" i="524" s="1"/>
  <c r="N114" i="524"/>
  <c r="O114" i="524" s="1"/>
  <c r="AA115" i="524"/>
  <c r="AC114" i="524"/>
  <c r="AB114" i="532"/>
  <c r="L114" i="532"/>
  <c r="M114" i="532" s="1"/>
  <c r="N114" i="532"/>
  <c r="O114" i="532" s="1"/>
  <c r="AA115" i="532"/>
  <c r="AC114" i="532"/>
  <c r="AB114" i="538"/>
  <c r="L114" i="538"/>
  <c r="M114" i="538" s="1"/>
  <c r="N114" i="538"/>
  <c r="O114" i="538" s="1"/>
  <c r="AA115" i="538"/>
  <c r="AC114" i="538"/>
  <c r="AB116" i="541"/>
  <c r="L116" i="541"/>
  <c r="M116" i="541" s="1"/>
  <c r="N116" i="541"/>
  <c r="O116" i="541" s="1"/>
  <c r="AA117" i="541"/>
  <c r="AC116" i="541"/>
  <c r="N114" i="542"/>
  <c r="O114" i="542" s="1"/>
  <c r="AB114" i="542"/>
  <c r="L114" i="542"/>
  <c r="M114" i="542" s="1"/>
  <c r="AA115" i="542"/>
  <c r="AC114" i="542"/>
  <c r="AB117" i="549"/>
  <c r="L117" i="549"/>
  <c r="M117" i="549" s="1"/>
  <c r="N117" i="549"/>
  <c r="O117" i="549" s="1"/>
  <c r="AA118" i="549"/>
  <c r="AC117" i="549"/>
  <c r="N115" i="533"/>
  <c r="O115" i="533" s="1"/>
  <c r="AB115" i="533"/>
  <c r="L115" i="533"/>
  <c r="M115" i="533" s="1"/>
  <c r="AA116" i="533"/>
  <c r="AC115" i="533"/>
  <c r="N117" i="545"/>
  <c r="O117" i="545" s="1"/>
  <c r="AB117" i="545"/>
  <c r="L117" i="545"/>
  <c r="M117" i="545" s="1"/>
  <c r="AA118" i="545"/>
  <c r="AC117" i="545"/>
  <c r="N114" i="537"/>
  <c r="O114" i="537" s="1"/>
  <c r="AB114" i="537"/>
  <c r="L114" i="537"/>
  <c r="M114" i="537" s="1"/>
  <c r="AA115" i="537"/>
  <c r="AC114" i="537"/>
  <c r="N114" i="526"/>
  <c r="O114" i="526" s="1"/>
  <c r="AB114" i="526"/>
  <c r="L114" i="526"/>
  <c r="M114" i="526" s="1"/>
  <c r="AA115" i="526"/>
  <c r="AC114" i="526"/>
  <c r="AB115" i="539"/>
  <c r="L115" i="539"/>
  <c r="M115" i="539" s="1"/>
  <c r="N115" i="539"/>
  <c r="O115" i="539" s="1"/>
  <c r="AA116" i="539"/>
  <c r="AC115" i="539"/>
  <c r="N114" i="540"/>
  <c r="O114" i="540" s="1"/>
  <c r="AB114" i="540"/>
  <c r="L114" i="540"/>
  <c r="M114" i="540" s="1"/>
  <c r="AA115" i="540"/>
  <c r="AC114" i="540"/>
  <c r="AB115" i="550"/>
  <c r="L115" i="550"/>
  <c r="M115" i="550" s="1"/>
  <c r="N115" i="550"/>
  <c r="O115" i="550" s="1"/>
  <c r="AA116" i="550"/>
  <c r="AC115" i="550"/>
  <c r="AA118" i="525"/>
  <c r="AB117" i="525"/>
  <c r="N117" i="525"/>
  <c r="O117" i="525" s="1"/>
  <c r="L117" i="525"/>
  <c r="M117" i="525" s="1"/>
  <c r="AC117" i="525"/>
  <c r="AB116" i="527"/>
  <c r="L116" i="527"/>
  <c r="M116" i="527" s="1"/>
  <c r="N116" i="527"/>
  <c r="O116" i="527" s="1"/>
  <c r="AA117" i="527"/>
  <c r="AC116" i="527"/>
  <c r="N114" i="530"/>
  <c r="O114" i="530" s="1"/>
  <c r="L114" i="530"/>
  <c r="M114" i="530" s="1"/>
  <c r="AB114" i="530"/>
  <c r="AA115" i="530"/>
  <c r="AC114" i="530"/>
  <c r="AB116" i="548"/>
  <c r="L116" i="548"/>
  <c r="M116" i="548" s="1"/>
  <c r="N116" i="548"/>
  <c r="O116" i="548" s="1"/>
  <c r="AA117" i="548"/>
  <c r="AC116" i="548"/>
  <c r="N115" i="531"/>
  <c r="O115" i="531" s="1"/>
  <c r="AB115" i="531"/>
  <c r="L115" i="531"/>
  <c r="M115" i="531" s="1"/>
  <c r="AA116" i="531"/>
  <c r="AC115" i="531"/>
  <c r="AB116" i="543"/>
  <c r="L116" i="543"/>
  <c r="M116" i="543" s="1"/>
  <c r="N116" i="543"/>
  <c r="O116" i="543" s="1"/>
  <c r="AA117" i="543"/>
  <c r="AC116" i="543"/>
  <c r="AB116" i="529"/>
  <c r="L116" i="529"/>
  <c r="M116" i="529" s="1"/>
  <c r="N116" i="529"/>
  <c r="O116" i="529" s="1"/>
  <c r="AA117" i="529"/>
  <c r="AC116" i="529"/>
  <c r="N115" i="536"/>
  <c r="O115" i="536" s="1"/>
  <c r="AB115" i="536"/>
  <c r="L115" i="536"/>
  <c r="M115" i="536" s="1"/>
  <c r="AA116" i="536"/>
  <c r="AC115" i="536"/>
  <c r="AD53" i="527"/>
  <c r="AD55" i="524"/>
  <c r="AD54" i="539"/>
  <c r="AD53" i="543"/>
  <c r="AD55" i="530"/>
  <c r="AD55" i="540"/>
  <c r="AD55" i="532"/>
  <c r="AD55" i="526"/>
  <c r="AD53" i="548"/>
  <c r="AD53" i="547"/>
  <c r="AD54" i="531"/>
  <c r="AD54" i="533"/>
  <c r="AD52" i="525"/>
  <c r="AD55" i="528"/>
  <c r="AD53" i="541"/>
  <c r="AD52" i="549"/>
  <c r="AD54" i="550"/>
  <c r="AD52" i="545"/>
  <c r="AD54" i="536"/>
  <c r="AD55" i="537"/>
  <c r="AD54" i="534"/>
  <c r="AD53" i="529"/>
  <c r="AD52" i="544"/>
  <c r="AD55" i="538"/>
  <c r="AD55" i="542"/>
  <c r="AD54" i="535"/>
  <c r="AD53" i="546"/>
  <c r="AB117" i="527" l="1"/>
  <c r="L117" i="527"/>
  <c r="M117" i="527" s="1"/>
  <c r="N117" i="527"/>
  <c r="O117" i="527" s="1"/>
  <c r="AA118" i="527"/>
  <c r="AC117" i="527"/>
  <c r="AA119" i="525"/>
  <c r="N118" i="525"/>
  <c r="O118" i="525" s="1"/>
  <c r="AB118" i="525"/>
  <c r="L118" i="525"/>
  <c r="M118" i="525" s="1"/>
  <c r="AC118" i="525"/>
  <c r="N116" i="534"/>
  <c r="O116" i="534" s="1"/>
  <c r="AB116" i="534"/>
  <c r="L116" i="534"/>
  <c r="M116" i="534" s="1"/>
  <c r="AA117" i="534"/>
  <c r="AC116" i="534"/>
  <c r="N116" i="531"/>
  <c r="O116" i="531" s="1"/>
  <c r="AB116" i="531"/>
  <c r="L116" i="531"/>
  <c r="M116" i="531" s="1"/>
  <c r="AA117" i="531"/>
  <c r="AC116" i="531"/>
  <c r="L115" i="526"/>
  <c r="M115" i="526" s="1"/>
  <c r="AB115" i="526"/>
  <c r="N115" i="526"/>
  <c r="O115" i="526" s="1"/>
  <c r="AA116" i="526"/>
  <c r="AC115" i="526"/>
  <c r="AB118" i="549"/>
  <c r="L118" i="549"/>
  <c r="M118" i="549" s="1"/>
  <c r="N118" i="549"/>
  <c r="O118" i="549" s="1"/>
  <c r="AA119" i="549"/>
  <c r="AC118" i="549"/>
  <c r="AB115" i="532"/>
  <c r="L115" i="532"/>
  <c r="M115" i="532" s="1"/>
  <c r="N115" i="532"/>
  <c r="O115" i="532" s="1"/>
  <c r="AA116" i="532"/>
  <c r="AC115" i="532"/>
  <c r="N118" i="544"/>
  <c r="O118" i="544" s="1"/>
  <c r="AB118" i="544"/>
  <c r="L118" i="544"/>
  <c r="M118" i="544" s="1"/>
  <c r="AA119" i="544"/>
  <c r="AC118" i="544"/>
  <c r="AB115" i="538"/>
  <c r="L115" i="538"/>
  <c r="M115" i="538" s="1"/>
  <c r="N115" i="538"/>
  <c r="O115" i="538" s="1"/>
  <c r="AA116" i="538"/>
  <c r="AC115" i="538"/>
  <c r="N116" i="536"/>
  <c r="O116" i="536" s="1"/>
  <c r="AB116" i="536"/>
  <c r="L116" i="536"/>
  <c r="M116" i="536" s="1"/>
  <c r="AA117" i="536"/>
  <c r="AC116" i="536"/>
  <c r="AB117" i="548"/>
  <c r="L117" i="548"/>
  <c r="M117" i="548" s="1"/>
  <c r="N117" i="548"/>
  <c r="O117" i="548" s="1"/>
  <c r="AA118" i="548"/>
  <c r="AC117" i="548"/>
  <c r="L116" i="550"/>
  <c r="M116" i="550" s="1"/>
  <c r="AB116" i="550"/>
  <c r="N116" i="550"/>
  <c r="O116" i="550" s="1"/>
  <c r="AA117" i="550"/>
  <c r="AC116" i="550"/>
  <c r="N115" i="537"/>
  <c r="O115" i="537" s="1"/>
  <c r="AB115" i="537"/>
  <c r="L115" i="537"/>
  <c r="M115" i="537" s="1"/>
  <c r="AA116" i="537"/>
  <c r="AC115" i="537"/>
  <c r="N115" i="542"/>
  <c r="O115" i="542" s="1"/>
  <c r="AB115" i="542"/>
  <c r="L115" i="542"/>
  <c r="M115" i="542" s="1"/>
  <c r="AA116" i="542"/>
  <c r="AC115" i="542"/>
  <c r="AB115" i="524"/>
  <c r="L115" i="524"/>
  <c r="M115" i="524" s="1"/>
  <c r="N115" i="524"/>
  <c r="O115" i="524" s="1"/>
  <c r="AA116" i="524"/>
  <c r="AC115" i="524"/>
  <c r="N115" i="528"/>
  <c r="O115" i="528" s="1"/>
  <c r="L115" i="528"/>
  <c r="M115" i="528" s="1"/>
  <c r="AB115" i="528"/>
  <c r="AA116" i="528"/>
  <c r="AC115" i="528"/>
  <c r="AB117" i="543"/>
  <c r="L117" i="543"/>
  <c r="M117" i="543" s="1"/>
  <c r="N117" i="543"/>
  <c r="O117" i="543" s="1"/>
  <c r="AA118" i="543"/>
  <c r="AC117" i="543"/>
  <c r="AB116" i="539"/>
  <c r="L116" i="539"/>
  <c r="M116" i="539" s="1"/>
  <c r="N116" i="539"/>
  <c r="O116" i="539" s="1"/>
  <c r="AA117" i="539"/>
  <c r="AC116" i="539"/>
  <c r="N116" i="533"/>
  <c r="O116" i="533" s="1"/>
  <c r="AB116" i="533"/>
  <c r="L116" i="533"/>
  <c r="M116" i="533" s="1"/>
  <c r="AA117" i="533"/>
  <c r="AC116" i="533"/>
  <c r="AB117" i="546"/>
  <c r="L117" i="546"/>
  <c r="M117" i="546" s="1"/>
  <c r="N117" i="546"/>
  <c r="O117" i="546" s="1"/>
  <c r="AA118" i="546"/>
  <c r="AC117" i="546"/>
  <c r="AB117" i="529"/>
  <c r="L117" i="529"/>
  <c r="M117" i="529" s="1"/>
  <c r="N117" i="529"/>
  <c r="O117" i="529" s="1"/>
  <c r="AA118" i="529"/>
  <c r="AC117" i="529"/>
  <c r="N115" i="530"/>
  <c r="O115" i="530" s="1"/>
  <c r="L115" i="530"/>
  <c r="M115" i="530" s="1"/>
  <c r="AB115" i="530"/>
  <c r="AA116" i="530"/>
  <c r="AC115" i="530"/>
  <c r="N115" i="540"/>
  <c r="O115" i="540" s="1"/>
  <c r="AB115" i="540"/>
  <c r="L115" i="540"/>
  <c r="M115" i="540" s="1"/>
  <c r="AA116" i="540"/>
  <c r="AC115" i="540"/>
  <c r="N118" i="545"/>
  <c r="O118" i="545" s="1"/>
  <c r="AB118" i="545"/>
  <c r="L118" i="545"/>
  <c r="M118" i="545" s="1"/>
  <c r="AA119" i="545"/>
  <c r="AC118" i="545"/>
  <c r="AB117" i="541"/>
  <c r="L117" i="541"/>
  <c r="M117" i="541" s="1"/>
  <c r="N117" i="541"/>
  <c r="O117" i="541" s="1"/>
  <c r="AA118" i="541"/>
  <c r="AC117" i="541"/>
  <c r="AB117" i="547"/>
  <c r="L117" i="547"/>
  <c r="M117" i="547" s="1"/>
  <c r="N117" i="547"/>
  <c r="O117" i="547" s="1"/>
  <c r="AA118" i="547"/>
  <c r="AC117" i="547"/>
  <c r="AB116" i="535"/>
  <c r="L116" i="535"/>
  <c r="M116" i="535" s="1"/>
  <c r="N116" i="535"/>
  <c r="O116" i="535" s="1"/>
  <c r="AA117" i="535"/>
  <c r="AC116" i="535"/>
  <c r="AD52" i="529"/>
  <c r="AD54" i="532"/>
  <c r="AD54" i="528"/>
  <c r="AD54" i="537"/>
  <c r="AD52" i="546"/>
  <c r="AD51" i="544"/>
  <c r="AD53" i="533"/>
  <c r="AD52" i="548"/>
  <c r="AD53" i="550"/>
  <c r="AD54" i="540"/>
  <c r="AD53" i="536"/>
  <c r="AD53" i="531"/>
  <c r="AD54" i="524"/>
  <c r="AD51" i="525"/>
  <c r="AD53" i="535"/>
  <c r="AD54" i="526"/>
  <c r="AD52" i="541"/>
  <c r="AD52" i="543"/>
  <c r="AD51" i="549"/>
  <c r="AD54" i="538"/>
  <c r="AD52" i="547"/>
  <c r="AD51" i="545"/>
  <c r="AD52" i="527"/>
  <c r="AD53" i="539"/>
  <c r="AD54" i="530"/>
  <c r="AD54" i="542"/>
  <c r="AD53" i="534"/>
  <c r="AB118" i="541" l="1"/>
  <c r="L118" i="541"/>
  <c r="M118" i="541" s="1"/>
  <c r="N118" i="541"/>
  <c r="O118" i="541" s="1"/>
  <c r="AA119" i="541"/>
  <c r="AC118" i="541"/>
  <c r="N119" i="545"/>
  <c r="O119" i="545" s="1"/>
  <c r="AB119" i="545"/>
  <c r="L119" i="545"/>
  <c r="M119" i="545" s="1"/>
  <c r="AA120" i="545"/>
  <c r="AC119" i="545"/>
  <c r="AB118" i="546"/>
  <c r="L118" i="546"/>
  <c r="M118" i="546" s="1"/>
  <c r="N118" i="546"/>
  <c r="O118" i="546" s="1"/>
  <c r="AA119" i="546"/>
  <c r="AC118" i="546"/>
  <c r="N116" i="528"/>
  <c r="O116" i="528" s="1"/>
  <c r="AB116" i="528"/>
  <c r="L116" i="528"/>
  <c r="M116" i="528" s="1"/>
  <c r="AA117" i="528"/>
  <c r="AC116" i="528"/>
  <c r="AB117" i="550"/>
  <c r="N117" i="550"/>
  <c r="O117" i="550" s="1"/>
  <c r="L117" i="550"/>
  <c r="M117" i="550" s="1"/>
  <c r="AA118" i="550"/>
  <c r="AC117" i="550"/>
  <c r="N119" i="544"/>
  <c r="O119" i="544" s="1"/>
  <c r="AB119" i="544"/>
  <c r="L119" i="544"/>
  <c r="M119" i="544" s="1"/>
  <c r="AA120" i="544"/>
  <c r="AC119" i="544"/>
  <c r="N117" i="531"/>
  <c r="O117" i="531" s="1"/>
  <c r="AB117" i="531"/>
  <c r="L117" i="531"/>
  <c r="M117" i="531" s="1"/>
  <c r="AA118" i="531"/>
  <c r="AC117" i="531"/>
  <c r="AB118" i="543"/>
  <c r="L118" i="543"/>
  <c r="M118" i="543" s="1"/>
  <c r="N118" i="543"/>
  <c r="O118" i="543" s="1"/>
  <c r="AA119" i="543"/>
  <c r="AC118" i="543"/>
  <c r="N116" i="537"/>
  <c r="O116" i="537" s="1"/>
  <c r="AB116" i="537"/>
  <c r="L116" i="537"/>
  <c r="M116" i="537" s="1"/>
  <c r="AA117" i="537"/>
  <c r="AC116" i="537"/>
  <c r="AB116" i="538"/>
  <c r="L116" i="538"/>
  <c r="M116" i="538" s="1"/>
  <c r="N116" i="538"/>
  <c r="O116" i="538" s="1"/>
  <c r="AA117" i="538"/>
  <c r="AC116" i="538"/>
  <c r="AB117" i="535"/>
  <c r="L117" i="535"/>
  <c r="M117" i="535" s="1"/>
  <c r="N117" i="535"/>
  <c r="O117" i="535" s="1"/>
  <c r="AA118" i="535"/>
  <c r="AC117" i="535"/>
  <c r="N116" i="540"/>
  <c r="O116" i="540" s="1"/>
  <c r="AB116" i="540"/>
  <c r="L116" i="540"/>
  <c r="M116" i="540" s="1"/>
  <c r="AA117" i="540"/>
  <c r="AC116" i="540"/>
  <c r="N117" i="533"/>
  <c r="O117" i="533" s="1"/>
  <c r="AB117" i="533"/>
  <c r="L117" i="533"/>
  <c r="M117" i="533" s="1"/>
  <c r="AA118" i="533"/>
  <c r="AC117" i="533"/>
  <c r="N116" i="524"/>
  <c r="O116" i="524" s="1"/>
  <c r="AB116" i="524"/>
  <c r="L116" i="524"/>
  <c r="M116" i="524" s="1"/>
  <c r="AA117" i="524"/>
  <c r="AC116" i="524"/>
  <c r="AB118" i="548"/>
  <c r="L118" i="548"/>
  <c r="M118" i="548" s="1"/>
  <c r="N118" i="548"/>
  <c r="O118" i="548" s="1"/>
  <c r="AA119" i="548"/>
  <c r="AC118" i="548"/>
  <c r="AB116" i="532"/>
  <c r="L116" i="532"/>
  <c r="M116" i="532" s="1"/>
  <c r="N116" i="532"/>
  <c r="O116" i="532" s="1"/>
  <c r="AA117" i="532"/>
  <c r="AC116" i="532"/>
  <c r="N117" i="534"/>
  <c r="O117" i="534" s="1"/>
  <c r="AB117" i="534"/>
  <c r="L117" i="534"/>
  <c r="M117" i="534" s="1"/>
  <c r="AA118" i="534"/>
  <c r="AC117" i="534"/>
  <c r="AA120" i="525"/>
  <c r="N119" i="525"/>
  <c r="O119" i="525" s="1"/>
  <c r="AB119" i="525"/>
  <c r="L119" i="525"/>
  <c r="M119" i="525" s="1"/>
  <c r="AC119" i="525"/>
  <c r="AB118" i="529"/>
  <c r="L118" i="529"/>
  <c r="M118" i="529" s="1"/>
  <c r="N118" i="529"/>
  <c r="O118" i="529" s="1"/>
  <c r="AA119" i="529"/>
  <c r="AC118" i="529"/>
  <c r="L116" i="526"/>
  <c r="M116" i="526" s="1"/>
  <c r="AB116" i="526"/>
  <c r="N116" i="526"/>
  <c r="O116" i="526" s="1"/>
  <c r="AA117" i="526"/>
  <c r="AC116" i="526"/>
  <c r="AB118" i="527"/>
  <c r="L118" i="527"/>
  <c r="M118" i="527" s="1"/>
  <c r="N118" i="527"/>
  <c r="O118" i="527" s="1"/>
  <c r="AA119" i="527"/>
  <c r="AC118" i="527"/>
  <c r="AB118" i="547"/>
  <c r="L118" i="547"/>
  <c r="M118" i="547" s="1"/>
  <c r="N118" i="547"/>
  <c r="O118" i="547" s="1"/>
  <c r="AA119" i="547"/>
  <c r="AC118" i="547"/>
  <c r="N116" i="530"/>
  <c r="O116" i="530" s="1"/>
  <c r="AB116" i="530"/>
  <c r="L116" i="530"/>
  <c r="M116" i="530" s="1"/>
  <c r="AA117" i="530"/>
  <c r="AC116" i="530"/>
  <c r="AB117" i="539"/>
  <c r="L117" i="539"/>
  <c r="M117" i="539" s="1"/>
  <c r="N117" i="539"/>
  <c r="O117" i="539" s="1"/>
  <c r="AA118" i="539"/>
  <c r="AC117" i="539"/>
  <c r="N116" i="542"/>
  <c r="O116" i="542" s="1"/>
  <c r="AB116" i="542"/>
  <c r="L116" i="542"/>
  <c r="M116" i="542" s="1"/>
  <c r="AA117" i="542"/>
  <c r="AC116" i="542"/>
  <c r="N117" i="536"/>
  <c r="O117" i="536" s="1"/>
  <c r="AB117" i="536"/>
  <c r="L117" i="536"/>
  <c r="M117" i="536" s="1"/>
  <c r="AA118" i="536"/>
  <c r="AC117" i="536"/>
  <c r="AB119" i="549"/>
  <c r="L119" i="549"/>
  <c r="M119" i="549" s="1"/>
  <c r="N119" i="549"/>
  <c r="O119" i="549" s="1"/>
  <c r="AA120" i="549"/>
  <c r="AC119" i="549"/>
  <c r="AD51" i="527"/>
  <c r="AD51" i="529"/>
  <c r="AD52" i="536"/>
  <c r="AD51" i="543"/>
  <c r="AD52" i="534"/>
  <c r="AD52" i="535"/>
  <c r="AD51" i="547"/>
  <c r="AD50" i="545"/>
  <c r="AD52" i="533"/>
  <c r="AD52" i="531"/>
  <c r="AD53" i="542"/>
  <c r="AD53" i="532"/>
  <c r="AD50" i="549"/>
  <c r="AD53" i="526"/>
  <c r="AD51" i="548"/>
  <c r="AD53" i="540"/>
  <c r="AD53" i="530"/>
  <c r="AD51" i="546"/>
  <c r="AD50" i="525"/>
  <c r="AD52" i="550"/>
  <c r="AD53" i="538"/>
  <c r="AD51" i="541"/>
  <c r="AD53" i="528"/>
  <c r="AD53" i="524"/>
  <c r="AD50" i="544"/>
  <c r="AD52" i="539"/>
  <c r="AD53" i="537"/>
  <c r="AB119" i="527" l="1"/>
  <c r="L119" i="527"/>
  <c r="M119" i="527" s="1"/>
  <c r="N119" i="527"/>
  <c r="O119" i="527" s="1"/>
  <c r="AA120" i="527"/>
  <c r="AC119" i="527"/>
  <c r="AB118" i="539"/>
  <c r="L118" i="539"/>
  <c r="M118" i="539" s="1"/>
  <c r="N118" i="539"/>
  <c r="O118" i="539" s="1"/>
  <c r="AA119" i="539"/>
  <c r="AC118" i="539"/>
  <c r="AB117" i="526"/>
  <c r="N117" i="526"/>
  <c r="O117" i="526" s="1"/>
  <c r="L117" i="526"/>
  <c r="M117" i="526" s="1"/>
  <c r="AA118" i="526"/>
  <c r="AC117" i="526"/>
  <c r="AB117" i="532"/>
  <c r="L117" i="532"/>
  <c r="M117" i="532" s="1"/>
  <c r="N117" i="532"/>
  <c r="O117" i="532" s="1"/>
  <c r="AA118" i="532"/>
  <c r="AC117" i="532"/>
  <c r="N117" i="540"/>
  <c r="O117" i="540" s="1"/>
  <c r="AB117" i="540"/>
  <c r="L117" i="540"/>
  <c r="M117" i="540" s="1"/>
  <c r="AA118" i="540"/>
  <c r="AC117" i="540"/>
  <c r="AB119" i="543"/>
  <c r="L119" i="543"/>
  <c r="M119" i="543" s="1"/>
  <c r="N119" i="543"/>
  <c r="O119" i="543" s="1"/>
  <c r="AA120" i="543"/>
  <c r="AC119" i="543"/>
  <c r="N117" i="528"/>
  <c r="O117" i="528" s="1"/>
  <c r="AB117" i="528"/>
  <c r="L117" i="528"/>
  <c r="M117" i="528" s="1"/>
  <c r="AA118" i="528"/>
  <c r="AC117" i="528"/>
  <c r="N117" i="537"/>
  <c r="O117" i="537" s="1"/>
  <c r="AB117" i="537"/>
  <c r="L117" i="537"/>
  <c r="M117" i="537" s="1"/>
  <c r="AA118" i="537"/>
  <c r="AC117" i="537"/>
  <c r="N118" i="550"/>
  <c r="O118" i="550" s="1"/>
  <c r="AB118" i="550"/>
  <c r="L118" i="550"/>
  <c r="M118" i="550" s="1"/>
  <c r="AA119" i="550"/>
  <c r="AC118" i="550"/>
  <c r="AB120" i="549"/>
  <c r="L120" i="549"/>
  <c r="M120" i="549" s="1"/>
  <c r="N120" i="549"/>
  <c r="O120" i="549" s="1"/>
  <c r="AA121" i="549"/>
  <c r="AC120" i="549"/>
  <c r="N117" i="530"/>
  <c r="O117" i="530" s="1"/>
  <c r="L117" i="530"/>
  <c r="M117" i="530" s="1"/>
  <c r="AB117" i="530"/>
  <c r="AA118" i="530"/>
  <c r="AC117" i="530"/>
  <c r="AB119" i="529"/>
  <c r="L119" i="529"/>
  <c r="M119" i="529" s="1"/>
  <c r="N119" i="529"/>
  <c r="O119" i="529" s="1"/>
  <c r="AA120" i="529"/>
  <c r="AC119" i="529"/>
  <c r="AA121" i="525"/>
  <c r="AB120" i="525"/>
  <c r="L120" i="525"/>
  <c r="M120" i="525" s="1"/>
  <c r="N120" i="525"/>
  <c r="O120" i="525" s="1"/>
  <c r="AC120" i="525"/>
  <c r="AB119" i="548"/>
  <c r="L119" i="548"/>
  <c r="M119" i="548" s="1"/>
  <c r="N119" i="548"/>
  <c r="O119" i="548" s="1"/>
  <c r="AA120" i="548"/>
  <c r="AC119" i="548"/>
  <c r="AB118" i="535"/>
  <c r="L118" i="535"/>
  <c r="M118" i="535" s="1"/>
  <c r="N118" i="535"/>
  <c r="O118" i="535" s="1"/>
  <c r="AA119" i="535"/>
  <c r="AC118" i="535"/>
  <c r="N118" i="531"/>
  <c r="O118" i="531" s="1"/>
  <c r="AB118" i="531"/>
  <c r="L118" i="531"/>
  <c r="M118" i="531" s="1"/>
  <c r="AA119" i="531"/>
  <c r="AC118" i="531"/>
  <c r="AB119" i="546"/>
  <c r="L119" i="546"/>
  <c r="M119" i="546" s="1"/>
  <c r="N119" i="546"/>
  <c r="O119" i="546" s="1"/>
  <c r="AA120" i="546"/>
  <c r="AC119" i="546"/>
  <c r="N117" i="542"/>
  <c r="O117" i="542" s="1"/>
  <c r="AB117" i="542"/>
  <c r="L117" i="542"/>
  <c r="M117" i="542" s="1"/>
  <c r="AA118" i="542"/>
  <c r="AC117" i="542"/>
  <c r="N118" i="534"/>
  <c r="O118" i="534" s="1"/>
  <c r="AB118" i="534"/>
  <c r="L118" i="534"/>
  <c r="M118" i="534" s="1"/>
  <c r="AA119" i="534"/>
  <c r="AC118" i="534"/>
  <c r="N118" i="533"/>
  <c r="O118" i="533" s="1"/>
  <c r="AB118" i="533"/>
  <c r="L118" i="533"/>
  <c r="M118" i="533" s="1"/>
  <c r="AA119" i="533"/>
  <c r="AC118" i="533"/>
  <c r="AB119" i="541"/>
  <c r="L119" i="541"/>
  <c r="M119" i="541" s="1"/>
  <c r="N119" i="541"/>
  <c r="O119" i="541" s="1"/>
  <c r="AA120" i="541"/>
  <c r="AC119" i="541"/>
  <c r="N118" i="536"/>
  <c r="O118" i="536" s="1"/>
  <c r="AB118" i="536"/>
  <c r="L118" i="536"/>
  <c r="M118" i="536" s="1"/>
  <c r="AA119" i="536"/>
  <c r="AC118" i="536"/>
  <c r="AB119" i="547"/>
  <c r="L119" i="547"/>
  <c r="M119" i="547" s="1"/>
  <c r="N119" i="547"/>
  <c r="O119" i="547" s="1"/>
  <c r="AA120" i="547"/>
  <c r="AC119" i="547"/>
  <c r="N117" i="524"/>
  <c r="O117" i="524" s="1"/>
  <c r="AB117" i="524"/>
  <c r="L117" i="524"/>
  <c r="M117" i="524" s="1"/>
  <c r="AA118" i="524"/>
  <c r="AC117" i="524"/>
  <c r="AB117" i="538"/>
  <c r="L117" i="538"/>
  <c r="M117" i="538" s="1"/>
  <c r="N117" i="538"/>
  <c r="O117" i="538" s="1"/>
  <c r="AA118" i="538"/>
  <c r="AC117" i="538"/>
  <c r="N120" i="544"/>
  <c r="O120" i="544" s="1"/>
  <c r="AB120" i="544"/>
  <c r="L120" i="544"/>
  <c r="M120" i="544" s="1"/>
  <c r="AA121" i="544"/>
  <c r="AC120" i="544"/>
  <c r="N120" i="545"/>
  <c r="O120" i="545" s="1"/>
  <c r="AB120" i="545"/>
  <c r="L120" i="545"/>
  <c r="M120" i="545" s="1"/>
  <c r="AA121" i="545"/>
  <c r="AC120" i="545"/>
  <c r="AD50" i="541"/>
  <c r="AD51" i="535"/>
  <c r="AD49" i="545"/>
  <c r="AD52" i="532"/>
  <c r="AD50" i="543"/>
  <c r="AD52" i="542"/>
  <c r="AD50" i="527"/>
  <c r="AD49" i="544"/>
  <c r="AD52" i="538"/>
  <c r="AD52" i="528"/>
  <c r="AD52" i="540"/>
  <c r="AD50" i="548"/>
  <c r="AD50" i="547"/>
  <c r="AD49" i="549"/>
  <c r="AD50" i="529"/>
  <c r="AD51" i="550"/>
  <c r="AD52" i="526"/>
  <c r="AD52" i="530"/>
  <c r="AD52" i="537"/>
  <c r="AD51" i="531"/>
  <c r="AD50" i="546"/>
  <c r="AD51" i="534"/>
  <c r="AD49" i="525"/>
  <c r="AD52" i="524"/>
  <c r="AD51" i="536"/>
  <c r="AD51" i="533"/>
  <c r="AD51" i="539"/>
  <c r="AB118" i="538" l="1"/>
  <c r="L118" i="538"/>
  <c r="M118" i="538" s="1"/>
  <c r="N118" i="538"/>
  <c r="O118" i="538" s="1"/>
  <c r="AA119" i="538"/>
  <c r="AC118" i="538"/>
  <c r="AB120" i="541"/>
  <c r="L120" i="541"/>
  <c r="M120" i="541" s="1"/>
  <c r="N120" i="541"/>
  <c r="O120" i="541" s="1"/>
  <c r="AA121" i="541"/>
  <c r="AC120" i="541"/>
  <c r="AB120" i="546"/>
  <c r="L120" i="546"/>
  <c r="M120" i="546" s="1"/>
  <c r="N120" i="546"/>
  <c r="O120" i="546" s="1"/>
  <c r="AA121" i="546"/>
  <c r="AC120" i="546"/>
  <c r="N118" i="540"/>
  <c r="O118" i="540" s="1"/>
  <c r="AB118" i="540"/>
  <c r="L118" i="540"/>
  <c r="M118" i="540" s="1"/>
  <c r="AA119" i="540"/>
  <c r="AC118" i="540"/>
  <c r="AB120" i="527"/>
  <c r="L120" i="527"/>
  <c r="M120" i="527" s="1"/>
  <c r="N120" i="527"/>
  <c r="O120" i="527" s="1"/>
  <c r="AA121" i="527"/>
  <c r="AC120" i="527"/>
  <c r="N118" i="524"/>
  <c r="O118" i="524" s="1"/>
  <c r="AB118" i="524"/>
  <c r="L118" i="524"/>
  <c r="M118" i="524" s="1"/>
  <c r="AA119" i="524"/>
  <c r="AC118" i="524"/>
  <c r="N119" i="533"/>
  <c r="O119" i="533" s="1"/>
  <c r="AB119" i="533"/>
  <c r="L119" i="533"/>
  <c r="M119" i="533" s="1"/>
  <c r="AA120" i="533"/>
  <c r="AC119" i="533"/>
  <c r="N119" i="531"/>
  <c r="O119" i="531" s="1"/>
  <c r="AB119" i="531"/>
  <c r="L119" i="531"/>
  <c r="M119" i="531" s="1"/>
  <c r="AA120" i="531"/>
  <c r="AC119" i="531"/>
  <c r="AB120" i="529"/>
  <c r="L120" i="529"/>
  <c r="M120" i="529" s="1"/>
  <c r="N120" i="529"/>
  <c r="O120" i="529" s="1"/>
  <c r="AA121" i="529"/>
  <c r="AC120" i="529"/>
  <c r="N118" i="537"/>
  <c r="O118" i="537" s="1"/>
  <c r="AB118" i="537"/>
  <c r="L118" i="537"/>
  <c r="M118" i="537" s="1"/>
  <c r="AA119" i="537"/>
  <c r="AC118" i="537"/>
  <c r="AB118" i="532"/>
  <c r="L118" i="532"/>
  <c r="M118" i="532" s="1"/>
  <c r="N118" i="532"/>
  <c r="O118" i="532" s="1"/>
  <c r="AA119" i="532"/>
  <c r="AC118" i="532"/>
  <c r="N119" i="550"/>
  <c r="O119" i="550" s="1"/>
  <c r="AB119" i="550"/>
  <c r="L119" i="550"/>
  <c r="M119" i="550" s="1"/>
  <c r="AA120" i="550"/>
  <c r="AC119" i="550"/>
  <c r="N121" i="545"/>
  <c r="O121" i="545" s="1"/>
  <c r="AB121" i="545"/>
  <c r="L121" i="545"/>
  <c r="M121" i="545" s="1"/>
  <c r="AA122" i="545"/>
  <c r="AC121" i="545"/>
  <c r="AB120" i="547"/>
  <c r="L120" i="547"/>
  <c r="M120" i="547" s="1"/>
  <c r="N120" i="547"/>
  <c r="O120" i="547" s="1"/>
  <c r="AA121" i="547"/>
  <c r="AC120" i="547"/>
  <c r="N119" i="534"/>
  <c r="O119" i="534" s="1"/>
  <c r="AB119" i="534"/>
  <c r="L119" i="534"/>
  <c r="M119" i="534" s="1"/>
  <c r="AA120" i="534"/>
  <c r="AC119" i="534"/>
  <c r="AB119" i="535"/>
  <c r="L119" i="535"/>
  <c r="M119" i="535" s="1"/>
  <c r="N119" i="535"/>
  <c r="O119" i="535" s="1"/>
  <c r="AA120" i="535"/>
  <c r="AC119" i="535"/>
  <c r="N118" i="530"/>
  <c r="O118" i="530" s="1"/>
  <c r="L118" i="530"/>
  <c r="M118" i="530" s="1"/>
  <c r="AB118" i="530"/>
  <c r="AA119" i="530"/>
  <c r="AC118" i="530"/>
  <c r="N118" i="528"/>
  <c r="O118" i="528" s="1"/>
  <c r="AB118" i="528"/>
  <c r="L118" i="528"/>
  <c r="M118" i="528" s="1"/>
  <c r="AA119" i="528"/>
  <c r="AC118" i="528"/>
  <c r="N118" i="526"/>
  <c r="O118" i="526" s="1"/>
  <c r="L118" i="526"/>
  <c r="M118" i="526" s="1"/>
  <c r="AB118" i="526"/>
  <c r="AA119" i="526"/>
  <c r="AC118" i="526"/>
  <c r="N121" i="544"/>
  <c r="O121" i="544" s="1"/>
  <c r="AB121" i="544"/>
  <c r="L121" i="544"/>
  <c r="M121" i="544" s="1"/>
  <c r="AA122" i="544"/>
  <c r="AC121" i="544"/>
  <c r="N119" i="536"/>
  <c r="O119" i="536" s="1"/>
  <c r="AB119" i="536"/>
  <c r="L119" i="536"/>
  <c r="M119" i="536" s="1"/>
  <c r="AA120" i="536"/>
  <c r="AC119" i="536"/>
  <c r="N118" i="542"/>
  <c r="O118" i="542" s="1"/>
  <c r="AB118" i="542"/>
  <c r="L118" i="542"/>
  <c r="M118" i="542" s="1"/>
  <c r="AA119" i="542"/>
  <c r="AC118" i="542"/>
  <c r="AB120" i="548"/>
  <c r="L120" i="548"/>
  <c r="M120" i="548" s="1"/>
  <c r="N120" i="548"/>
  <c r="O120" i="548" s="1"/>
  <c r="AA121" i="548"/>
  <c r="AC120" i="548"/>
  <c r="AA122" i="525"/>
  <c r="AB121" i="525"/>
  <c r="N121" i="525"/>
  <c r="O121" i="525" s="1"/>
  <c r="L121" i="525"/>
  <c r="M121" i="525" s="1"/>
  <c r="AC121" i="525"/>
  <c r="AB121" i="549"/>
  <c r="L121" i="549"/>
  <c r="M121" i="549" s="1"/>
  <c r="N121" i="549"/>
  <c r="O121" i="549" s="1"/>
  <c r="AA122" i="549"/>
  <c r="AC121" i="549"/>
  <c r="AB120" i="543"/>
  <c r="L120" i="543"/>
  <c r="M120" i="543" s="1"/>
  <c r="N120" i="543"/>
  <c r="O120" i="543" s="1"/>
  <c r="AA121" i="543"/>
  <c r="AC120" i="543"/>
  <c r="AB119" i="539"/>
  <c r="L119" i="539"/>
  <c r="M119" i="539" s="1"/>
  <c r="N119" i="539"/>
  <c r="O119" i="539" s="1"/>
  <c r="AA120" i="539"/>
  <c r="AC119" i="539"/>
  <c r="AD50" i="536"/>
  <c r="AD51" i="524"/>
  <c r="AD48" i="544"/>
  <c r="AD50" i="550"/>
  <c r="AD51" i="540"/>
  <c r="AD50" i="531"/>
  <c r="AD51" i="528"/>
  <c r="AD51" i="530"/>
  <c r="AD49" i="527"/>
  <c r="AD50" i="539"/>
  <c r="AD50" i="534"/>
  <c r="AD49" i="541"/>
  <c r="AD51" i="542"/>
  <c r="AD51" i="538"/>
  <c r="AD50" i="533"/>
  <c r="AD51" i="537"/>
  <c r="AD49" i="548"/>
  <c r="AD48" i="549"/>
  <c r="AD49" i="546"/>
  <c r="AD49" i="529"/>
  <c r="AD51" i="532"/>
  <c r="AD49" i="547"/>
  <c r="AD50" i="535"/>
  <c r="AD49" i="543"/>
  <c r="AD48" i="525"/>
  <c r="AD48" i="545"/>
  <c r="AD51" i="526"/>
  <c r="N122" i="545" l="1"/>
  <c r="O122" i="545" s="1"/>
  <c r="AB122" i="545"/>
  <c r="L122" i="545"/>
  <c r="M122" i="545" s="1"/>
  <c r="AA123" i="545"/>
  <c r="AC122" i="545"/>
  <c r="AB121" i="527"/>
  <c r="L121" i="527"/>
  <c r="M121" i="527" s="1"/>
  <c r="N121" i="527"/>
  <c r="O121" i="527" s="1"/>
  <c r="AA122" i="527"/>
  <c r="AC121" i="527"/>
  <c r="N122" i="544"/>
  <c r="O122" i="544" s="1"/>
  <c r="AB122" i="544"/>
  <c r="L122" i="544"/>
  <c r="M122" i="544" s="1"/>
  <c r="AA123" i="544"/>
  <c r="AC122" i="544"/>
  <c r="AB120" i="535"/>
  <c r="L120" i="535"/>
  <c r="M120" i="535" s="1"/>
  <c r="N120" i="535"/>
  <c r="O120" i="535" s="1"/>
  <c r="AA121" i="535"/>
  <c r="AC120" i="535"/>
  <c r="N120" i="550"/>
  <c r="O120" i="550" s="1"/>
  <c r="L120" i="550"/>
  <c r="M120" i="550" s="1"/>
  <c r="AB120" i="550"/>
  <c r="AA121" i="550"/>
  <c r="AC120" i="550"/>
  <c r="N120" i="531"/>
  <c r="O120" i="531" s="1"/>
  <c r="AB120" i="531"/>
  <c r="L120" i="531"/>
  <c r="M120" i="531" s="1"/>
  <c r="AA121" i="531"/>
  <c r="AC120" i="531"/>
  <c r="N119" i="540"/>
  <c r="O119" i="540" s="1"/>
  <c r="AB119" i="540"/>
  <c r="L119" i="540"/>
  <c r="M119" i="540" s="1"/>
  <c r="AA120" i="540"/>
  <c r="AC119" i="540"/>
  <c r="AB122" i="549"/>
  <c r="L122" i="549"/>
  <c r="M122" i="549" s="1"/>
  <c r="N122" i="549"/>
  <c r="O122" i="549" s="1"/>
  <c r="AA123" i="549"/>
  <c r="AC122" i="549"/>
  <c r="AB120" i="539"/>
  <c r="L120" i="539"/>
  <c r="M120" i="539" s="1"/>
  <c r="N120" i="539"/>
  <c r="O120" i="539" s="1"/>
  <c r="AA121" i="539"/>
  <c r="AC120" i="539"/>
  <c r="AB121" i="548"/>
  <c r="L121" i="548"/>
  <c r="M121" i="548" s="1"/>
  <c r="N121" i="548"/>
  <c r="O121" i="548" s="1"/>
  <c r="AA122" i="548"/>
  <c r="AC121" i="548"/>
  <c r="L119" i="526"/>
  <c r="M119" i="526" s="1"/>
  <c r="AB119" i="526"/>
  <c r="N119" i="526"/>
  <c r="O119" i="526" s="1"/>
  <c r="AA120" i="526"/>
  <c r="AC119" i="526"/>
  <c r="N120" i="534"/>
  <c r="O120" i="534" s="1"/>
  <c r="AB120" i="534"/>
  <c r="L120" i="534"/>
  <c r="M120" i="534" s="1"/>
  <c r="AA121" i="534"/>
  <c r="AC120" i="534"/>
  <c r="AB119" i="532"/>
  <c r="L119" i="532"/>
  <c r="M119" i="532" s="1"/>
  <c r="N119" i="532"/>
  <c r="O119" i="532" s="1"/>
  <c r="AA120" i="532"/>
  <c r="AC119" i="532"/>
  <c r="N120" i="533"/>
  <c r="O120" i="533" s="1"/>
  <c r="AB120" i="533"/>
  <c r="L120" i="533"/>
  <c r="M120" i="533" s="1"/>
  <c r="AA121" i="533"/>
  <c r="AC120" i="533"/>
  <c r="AB121" i="546"/>
  <c r="L121" i="546"/>
  <c r="M121" i="546" s="1"/>
  <c r="N121" i="546"/>
  <c r="O121" i="546" s="1"/>
  <c r="AA122" i="546"/>
  <c r="AC121" i="546"/>
  <c r="AA123" i="525"/>
  <c r="N122" i="525"/>
  <c r="O122" i="525" s="1"/>
  <c r="L122" i="525"/>
  <c r="M122" i="525" s="1"/>
  <c r="AB122" i="525"/>
  <c r="AC122" i="525"/>
  <c r="N120" i="536"/>
  <c r="O120" i="536" s="1"/>
  <c r="AB120" i="536"/>
  <c r="L120" i="536"/>
  <c r="M120" i="536" s="1"/>
  <c r="AA121" i="536"/>
  <c r="AC120" i="536"/>
  <c r="N119" i="530"/>
  <c r="O119" i="530" s="1"/>
  <c r="L119" i="530"/>
  <c r="M119" i="530" s="1"/>
  <c r="AB119" i="530"/>
  <c r="AA120" i="530"/>
  <c r="AC119" i="530"/>
  <c r="AB121" i="529"/>
  <c r="L121" i="529"/>
  <c r="M121" i="529" s="1"/>
  <c r="N121" i="529"/>
  <c r="O121" i="529" s="1"/>
  <c r="AA122" i="529"/>
  <c r="AC121" i="529"/>
  <c r="AB119" i="538"/>
  <c r="L119" i="538"/>
  <c r="M119" i="538" s="1"/>
  <c r="N119" i="538"/>
  <c r="O119" i="538" s="1"/>
  <c r="AA120" i="538"/>
  <c r="AC119" i="538"/>
  <c r="AB121" i="543"/>
  <c r="L121" i="543"/>
  <c r="M121" i="543" s="1"/>
  <c r="N121" i="543"/>
  <c r="O121" i="543" s="1"/>
  <c r="AA122" i="543"/>
  <c r="AC121" i="543"/>
  <c r="N119" i="542"/>
  <c r="O119" i="542" s="1"/>
  <c r="AB119" i="542"/>
  <c r="L119" i="542"/>
  <c r="M119" i="542" s="1"/>
  <c r="AA120" i="542"/>
  <c r="AC119" i="542"/>
  <c r="N119" i="528"/>
  <c r="O119" i="528" s="1"/>
  <c r="AB119" i="528"/>
  <c r="L119" i="528"/>
  <c r="M119" i="528" s="1"/>
  <c r="AA120" i="528"/>
  <c r="AC119" i="528"/>
  <c r="AB121" i="547"/>
  <c r="L121" i="547"/>
  <c r="M121" i="547" s="1"/>
  <c r="N121" i="547"/>
  <c r="O121" i="547" s="1"/>
  <c r="AA122" i="547"/>
  <c r="AC121" i="547"/>
  <c r="N119" i="537"/>
  <c r="O119" i="537" s="1"/>
  <c r="AB119" i="537"/>
  <c r="L119" i="537"/>
  <c r="M119" i="537" s="1"/>
  <c r="AA120" i="537"/>
  <c r="AC119" i="537"/>
  <c r="N119" i="524"/>
  <c r="O119" i="524" s="1"/>
  <c r="AB119" i="524"/>
  <c r="L119" i="524"/>
  <c r="M119" i="524" s="1"/>
  <c r="AA120" i="524"/>
  <c r="AC119" i="524"/>
  <c r="AB121" i="541"/>
  <c r="L121" i="541"/>
  <c r="M121" i="541" s="1"/>
  <c r="N121" i="541"/>
  <c r="O121" i="541" s="1"/>
  <c r="AA122" i="541"/>
  <c r="AC121" i="541"/>
  <c r="AD48" i="543"/>
  <c r="AD50" i="526"/>
  <c r="AD50" i="540"/>
  <c r="AD50" i="530"/>
  <c r="AD48" i="529"/>
  <c r="AD50" i="532"/>
  <c r="AD47" i="544"/>
  <c r="AD49" i="534"/>
  <c r="AD47" i="525"/>
  <c r="AD49" i="539"/>
  <c r="AD50" i="538"/>
  <c r="AD47" i="545"/>
  <c r="AD48" i="541"/>
  <c r="AD47" i="549"/>
  <c r="AD49" i="533"/>
  <c r="AD49" i="536"/>
  <c r="AD50" i="537"/>
  <c r="AD48" i="546"/>
  <c r="AD48" i="548"/>
  <c r="AD49" i="531"/>
  <c r="AD49" i="550"/>
  <c r="AD49" i="535"/>
  <c r="AD50" i="524"/>
  <c r="AD48" i="527"/>
  <c r="AD48" i="547"/>
  <c r="AD50" i="528"/>
  <c r="AD50" i="542"/>
  <c r="AA124" i="525" l="1"/>
  <c r="N123" i="525"/>
  <c r="O123" i="525" s="1"/>
  <c r="L123" i="525"/>
  <c r="M123" i="525" s="1"/>
  <c r="AB123" i="525"/>
  <c r="AC123" i="525"/>
  <c r="AB121" i="539"/>
  <c r="L121" i="539"/>
  <c r="M121" i="539" s="1"/>
  <c r="N121" i="539"/>
  <c r="O121" i="539" s="1"/>
  <c r="AA122" i="539"/>
  <c r="AC121" i="539"/>
  <c r="AB122" i="547"/>
  <c r="L122" i="547"/>
  <c r="M122" i="547" s="1"/>
  <c r="N122" i="547"/>
  <c r="O122" i="547" s="1"/>
  <c r="AA123" i="547"/>
  <c r="AC122" i="547"/>
  <c r="AB120" i="538"/>
  <c r="L120" i="538"/>
  <c r="M120" i="538" s="1"/>
  <c r="N120" i="538"/>
  <c r="O120" i="538" s="1"/>
  <c r="AA121" i="538"/>
  <c r="AC120" i="538"/>
  <c r="N121" i="534"/>
  <c r="O121" i="534" s="1"/>
  <c r="AB121" i="534"/>
  <c r="L121" i="534"/>
  <c r="M121" i="534" s="1"/>
  <c r="AA122" i="534"/>
  <c r="AC121" i="534"/>
  <c r="AB123" i="549"/>
  <c r="L123" i="549"/>
  <c r="M123" i="549" s="1"/>
  <c r="N123" i="549"/>
  <c r="O123" i="549" s="1"/>
  <c r="AA124" i="549"/>
  <c r="AC123" i="549"/>
  <c r="AB121" i="535"/>
  <c r="L121" i="535"/>
  <c r="M121" i="535" s="1"/>
  <c r="N121" i="535"/>
  <c r="O121" i="535" s="1"/>
  <c r="AA122" i="535"/>
  <c r="AC121" i="535"/>
  <c r="N121" i="536"/>
  <c r="O121" i="536" s="1"/>
  <c r="AB121" i="536"/>
  <c r="L121" i="536"/>
  <c r="M121" i="536" s="1"/>
  <c r="AA122" i="536"/>
  <c r="AC121" i="536"/>
  <c r="AB122" i="541"/>
  <c r="L122" i="541"/>
  <c r="M122" i="541" s="1"/>
  <c r="N122" i="541"/>
  <c r="O122" i="541" s="1"/>
  <c r="AA123" i="541"/>
  <c r="AC122" i="541"/>
  <c r="N120" i="528"/>
  <c r="O120" i="528" s="1"/>
  <c r="AB120" i="528"/>
  <c r="L120" i="528"/>
  <c r="M120" i="528" s="1"/>
  <c r="AA121" i="528"/>
  <c r="AC120" i="528"/>
  <c r="AB122" i="529"/>
  <c r="L122" i="529"/>
  <c r="M122" i="529" s="1"/>
  <c r="N122" i="529"/>
  <c r="O122" i="529" s="1"/>
  <c r="AA123" i="529"/>
  <c r="AC122" i="529"/>
  <c r="AB122" i="546"/>
  <c r="L122" i="546"/>
  <c r="M122" i="546" s="1"/>
  <c r="N122" i="546"/>
  <c r="O122" i="546" s="1"/>
  <c r="AA123" i="546"/>
  <c r="AC122" i="546"/>
  <c r="AB120" i="526"/>
  <c r="L120" i="526"/>
  <c r="M120" i="526" s="1"/>
  <c r="N120" i="526"/>
  <c r="O120" i="526" s="1"/>
  <c r="AA121" i="526"/>
  <c r="AC120" i="526"/>
  <c r="N120" i="540"/>
  <c r="O120" i="540" s="1"/>
  <c r="AB120" i="540"/>
  <c r="L120" i="540"/>
  <c r="M120" i="540" s="1"/>
  <c r="AA121" i="540"/>
  <c r="AC120" i="540"/>
  <c r="N123" i="544"/>
  <c r="O123" i="544" s="1"/>
  <c r="AB123" i="544"/>
  <c r="L123" i="544"/>
  <c r="M123" i="544" s="1"/>
  <c r="AA124" i="544"/>
  <c r="AC123" i="544"/>
  <c r="N120" i="537"/>
  <c r="O120" i="537" s="1"/>
  <c r="AB120" i="537"/>
  <c r="L120" i="537"/>
  <c r="M120" i="537" s="1"/>
  <c r="AA121" i="537"/>
  <c r="AC120" i="537"/>
  <c r="AB122" i="543"/>
  <c r="L122" i="543"/>
  <c r="M122" i="543" s="1"/>
  <c r="N122" i="543"/>
  <c r="O122" i="543" s="1"/>
  <c r="AA123" i="543"/>
  <c r="AC122" i="543"/>
  <c r="AB120" i="532"/>
  <c r="L120" i="532"/>
  <c r="M120" i="532" s="1"/>
  <c r="N120" i="532"/>
  <c r="O120" i="532" s="1"/>
  <c r="AA121" i="532"/>
  <c r="AC120" i="532"/>
  <c r="AA122" i="550"/>
  <c r="N121" i="550"/>
  <c r="O121" i="550" s="1"/>
  <c r="AB121" i="550"/>
  <c r="L121" i="550"/>
  <c r="M121" i="550" s="1"/>
  <c r="AC121" i="550"/>
  <c r="N123" i="545"/>
  <c r="O123" i="545" s="1"/>
  <c r="AB123" i="545"/>
  <c r="L123" i="545"/>
  <c r="M123" i="545" s="1"/>
  <c r="AA124" i="545"/>
  <c r="AC123" i="545"/>
  <c r="N120" i="524"/>
  <c r="O120" i="524" s="1"/>
  <c r="AB120" i="524"/>
  <c r="L120" i="524"/>
  <c r="M120" i="524" s="1"/>
  <c r="AA121" i="524"/>
  <c r="AC120" i="524"/>
  <c r="N120" i="542"/>
  <c r="O120" i="542" s="1"/>
  <c r="AB120" i="542"/>
  <c r="L120" i="542"/>
  <c r="M120" i="542" s="1"/>
  <c r="AA121" i="542"/>
  <c r="AC120" i="542"/>
  <c r="N120" i="530"/>
  <c r="O120" i="530" s="1"/>
  <c r="AB120" i="530"/>
  <c r="L120" i="530"/>
  <c r="M120" i="530" s="1"/>
  <c r="AA121" i="530"/>
  <c r="AC120" i="530"/>
  <c r="N121" i="533"/>
  <c r="O121" i="533" s="1"/>
  <c r="AB121" i="533"/>
  <c r="L121" i="533"/>
  <c r="M121" i="533" s="1"/>
  <c r="AA122" i="533"/>
  <c r="AC121" i="533"/>
  <c r="AB122" i="548"/>
  <c r="L122" i="548"/>
  <c r="M122" i="548" s="1"/>
  <c r="N122" i="548"/>
  <c r="O122" i="548" s="1"/>
  <c r="AA123" i="548"/>
  <c r="AC122" i="548"/>
  <c r="N121" i="531"/>
  <c r="O121" i="531" s="1"/>
  <c r="AB121" i="531"/>
  <c r="L121" i="531"/>
  <c r="M121" i="531" s="1"/>
  <c r="AA122" i="531"/>
  <c r="AC121" i="531"/>
  <c r="AB122" i="527"/>
  <c r="L122" i="527"/>
  <c r="M122" i="527" s="1"/>
  <c r="N122" i="527"/>
  <c r="O122" i="527" s="1"/>
  <c r="AA123" i="527"/>
  <c r="AC122" i="527"/>
  <c r="AD49" i="524"/>
  <c r="AD46" i="544"/>
  <c r="AD47" i="541"/>
  <c r="AD47" i="547"/>
  <c r="AD46" i="549"/>
  <c r="AD48" i="539"/>
  <c r="AD46" i="525"/>
  <c r="AD47" i="546"/>
  <c r="AD47" i="543"/>
  <c r="AD48" i="536"/>
  <c r="AD46" i="545"/>
  <c r="AD47" i="548"/>
  <c r="AD48" i="550"/>
  <c r="AD47" i="527"/>
  <c r="AD49" i="532"/>
  <c r="AD47" i="529"/>
  <c r="AD49" i="542"/>
  <c r="AD49" i="540"/>
  <c r="AD49" i="530"/>
  <c r="AD49" i="528"/>
  <c r="AD49" i="538"/>
  <c r="AD49" i="537"/>
  <c r="AD48" i="533"/>
  <c r="AD49" i="526"/>
  <c r="AD48" i="535"/>
  <c r="AD48" i="534"/>
  <c r="AD48" i="531"/>
  <c r="AB123" i="548" l="1"/>
  <c r="L123" i="548"/>
  <c r="M123" i="548" s="1"/>
  <c r="N123" i="548"/>
  <c r="O123" i="548" s="1"/>
  <c r="AA124" i="548"/>
  <c r="AC123" i="548"/>
  <c r="N122" i="533"/>
  <c r="O122" i="533" s="1"/>
  <c r="AB122" i="533"/>
  <c r="L122" i="533"/>
  <c r="M122" i="533" s="1"/>
  <c r="AA123" i="533"/>
  <c r="AC122" i="533"/>
  <c r="N124" i="545"/>
  <c r="O124" i="545" s="1"/>
  <c r="AB124" i="545"/>
  <c r="L124" i="545"/>
  <c r="M124" i="545" s="1"/>
  <c r="AA125" i="545"/>
  <c r="AC124" i="545"/>
  <c r="N122" i="550"/>
  <c r="O122" i="550" s="1"/>
  <c r="AB122" i="550"/>
  <c r="L122" i="550"/>
  <c r="M122" i="550" s="1"/>
  <c r="AA123" i="550"/>
  <c r="AC122" i="550"/>
  <c r="N121" i="537"/>
  <c r="O121" i="537" s="1"/>
  <c r="AB121" i="537"/>
  <c r="L121" i="537"/>
  <c r="M121" i="537" s="1"/>
  <c r="AA122" i="537"/>
  <c r="AC121" i="537"/>
  <c r="AB123" i="546"/>
  <c r="L123" i="546"/>
  <c r="M123" i="546" s="1"/>
  <c r="N123" i="546"/>
  <c r="O123" i="546" s="1"/>
  <c r="AA124" i="546"/>
  <c r="AC123" i="546"/>
  <c r="N122" i="536"/>
  <c r="O122" i="536" s="1"/>
  <c r="AB122" i="536"/>
  <c r="L122" i="536"/>
  <c r="M122" i="536" s="1"/>
  <c r="AA123" i="536"/>
  <c r="AC122" i="536"/>
  <c r="AB121" i="538"/>
  <c r="L121" i="538"/>
  <c r="M121" i="538" s="1"/>
  <c r="N121" i="538"/>
  <c r="O121" i="538" s="1"/>
  <c r="AA122" i="538"/>
  <c r="AC121" i="538"/>
  <c r="AB123" i="541"/>
  <c r="L123" i="541"/>
  <c r="M123" i="541" s="1"/>
  <c r="N123" i="541"/>
  <c r="O123" i="541" s="1"/>
  <c r="AA124" i="541"/>
  <c r="AC123" i="541"/>
  <c r="N122" i="534"/>
  <c r="O122" i="534" s="1"/>
  <c r="AB122" i="534"/>
  <c r="L122" i="534"/>
  <c r="M122" i="534" s="1"/>
  <c r="AA123" i="534"/>
  <c r="AC122" i="534"/>
  <c r="N121" i="530"/>
  <c r="O121" i="530" s="1"/>
  <c r="L121" i="530"/>
  <c r="M121" i="530" s="1"/>
  <c r="AB121" i="530"/>
  <c r="AA122" i="530"/>
  <c r="AC121" i="530"/>
  <c r="N124" i="544"/>
  <c r="O124" i="544" s="1"/>
  <c r="AB124" i="544"/>
  <c r="L124" i="544"/>
  <c r="M124" i="544" s="1"/>
  <c r="AA125" i="544"/>
  <c r="AC124" i="544"/>
  <c r="AB123" i="529"/>
  <c r="L123" i="529"/>
  <c r="M123" i="529" s="1"/>
  <c r="N123" i="529"/>
  <c r="O123" i="529" s="1"/>
  <c r="AA124" i="529"/>
  <c r="AC123" i="529"/>
  <c r="AB122" i="535"/>
  <c r="L122" i="535"/>
  <c r="M122" i="535" s="1"/>
  <c r="N122" i="535"/>
  <c r="O122" i="535" s="1"/>
  <c r="AA123" i="535"/>
  <c r="AC122" i="535"/>
  <c r="AB123" i="547"/>
  <c r="L123" i="547"/>
  <c r="M123" i="547" s="1"/>
  <c r="N123" i="547"/>
  <c r="O123" i="547" s="1"/>
  <c r="AA124" i="547"/>
  <c r="AC123" i="547"/>
  <c r="AB121" i="524"/>
  <c r="L121" i="524"/>
  <c r="M121" i="524" s="1"/>
  <c r="N121" i="524"/>
  <c r="O121" i="524" s="1"/>
  <c r="AA122" i="524"/>
  <c r="AC121" i="524"/>
  <c r="AB123" i="543"/>
  <c r="L123" i="543"/>
  <c r="M123" i="543" s="1"/>
  <c r="N123" i="543"/>
  <c r="O123" i="543" s="1"/>
  <c r="AA124" i="543"/>
  <c r="AC123" i="543"/>
  <c r="AB121" i="526"/>
  <c r="N121" i="526"/>
  <c r="O121" i="526" s="1"/>
  <c r="L121" i="526"/>
  <c r="M121" i="526" s="1"/>
  <c r="AA122" i="526"/>
  <c r="AC121" i="526"/>
  <c r="AB123" i="527"/>
  <c r="L123" i="527"/>
  <c r="M123" i="527" s="1"/>
  <c r="N123" i="527"/>
  <c r="O123" i="527" s="1"/>
  <c r="AA124" i="527"/>
  <c r="AC123" i="527"/>
  <c r="N122" i="531"/>
  <c r="O122" i="531" s="1"/>
  <c r="AB122" i="531"/>
  <c r="L122" i="531"/>
  <c r="M122" i="531" s="1"/>
  <c r="AA123" i="531"/>
  <c r="AC122" i="531"/>
  <c r="N121" i="542"/>
  <c r="O121" i="542" s="1"/>
  <c r="AB121" i="542"/>
  <c r="L121" i="542"/>
  <c r="M121" i="542" s="1"/>
  <c r="AA122" i="542"/>
  <c r="AC121" i="542"/>
  <c r="AB121" i="532"/>
  <c r="L121" i="532"/>
  <c r="M121" i="532" s="1"/>
  <c r="N121" i="532"/>
  <c r="O121" i="532" s="1"/>
  <c r="AA122" i="532"/>
  <c r="AC121" i="532"/>
  <c r="N121" i="540"/>
  <c r="O121" i="540" s="1"/>
  <c r="AB121" i="540"/>
  <c r="L121" i="540"/>
  <c r="M121" i="540" s="1"/>
  <c r="AA122" i="540"/>
  <c r="AC121" i="540"/>
  <c r="N121" i="528"/>
  <c r="O121" i="528" s="1"/>
  <c r="AB121" i="528"/>
  <c r="L121" i="528"/>
  <c r="M121" i="528" s="1"/>
  <c r="AA122" i="528"/>
  <c r="AC121" i="528"/>
  <c r="AB124" i="549"/>
  <c r="L124" i="549"/>
  <c r="M124" i="549" s="1"/>
  <c r="N124" i="549"/>
  <c r="O124" i="549" s="1"/>
  <c r="AA125" i="549"/>
  <c r="AC124" i="549"/>
  <c r="AB122" i="539"/>
  <c r="L122" i="539"/>
  <c r="M122" i="539" s="1"/>
  <c r="N122" i="539"/>
  <c r="O122" i="539" s="1"/>
  <c r="AA123" i="539"/>
  <c r="AC122" i="539"/>
  <c r="AA125" i="525"/>
  <c r="AB124" i="525"/>
  <c r="N124" i="525"/>
  <c r="O124" i="525" s="1"/>
  <c r="L124" i="525"/>
  <c r="M124" i="525" s="1"/>
  <c r="AC124" i="525"/>
  <c r="AD48" i="542"/>
  <c r="AD46" i="547"/>
  <c r="AD47" i="531"/>
  <c r="AD47" i="550"/>
  <c r="AD46" i="543"/>
  <c r="AD47" i="533"/>
  <c r="AD46" i="548"/>
  <c r="AD46" i="546"/>
  <c r="AD46" i="529"/>
  <c r="AD47" i="534"/>
  <c r="AD45" i="544"/>
  <c r="AD46" i="541"/>
  <c r="AD45" i="545"/>
  <c r="AD48" i="532"/>
  <c r="AD48" i="526"/>
  <c r="AD48" i="530"/>
  <c r="AD48" i="537"/>
  <c r="AD47" i="535"/>
  <c r="AD47" i="536"/>
  <c r="AD47" i="539"/>
  <c r="AD48" i="540"/>
  <c r="AD45" i="549"/>
  <c r="AD46" i="527"/>
  <c r="AD45" i="525"/>
  <c r="AD48" i="538"/>
  <c r="AD48" i="528"/>
  <c r="AD48" i="524"/>
  <c r="N122" i="542" l="1"/>
  <c r="O122" i="542" s="1"/>
  <c r="AB122" i="542"/>
  <c r="L122" i="542"/>
  <c r="M122" i="542" s="1"/>
  <c r="AA123" i="542"/>
  <c r="AC122" i="542"/>
  <c r="AA126" i="525"/>
  <c r="AB125" i="525"/>
  <c r="N125" i="525"/>
  <c r="O125" i="525" s="1"/>
  <c r="L125" i="525"/>
  <c r="M125" i="525" s="1"/>
  <c r="AC125" i="525"/>
  <c r="N122" i="528"/>
  <c r="O122" i="528" s="1"/>
  <c r="AB122" i="528"/>
  <c r="L122" i="528"/>
  <c r="M122" i="528" s="1"/>
  <c r="AA123" i="528"/>
  <c r="AC122" i="528"/>
  <c r="N123" i="531"/>
  <c r="O123" i="531" s="1"/>
  <c r="AB123" i="531"/>
  <c r="L123" i="531"/>
  <c r="M123" i="531" s="1"/>
  <c r="AA124" i="531"/>
  <c r="AC123" i="531"/>
  <c r="AB122" i="524"/>
  <c r="L122" i="524"/>
  <c r="M122" i="524" s="1"/>
  <c r="N122" i="524"/>
  <c r="O122" i="524" s="1"/>
  <c r="AA123" i="524"/>
  <c r="AC122" i="524"/>
  <c r="N125" i="544"/>
  <c r="O125" i="544" s="1"/>
  <c r="AB125" i="544"/>
  <c r="L125" i="544"/>
  <c r="M125" i="544" s="1"/>
  <c r="AA126" i="544"/>
  <c r="AC125" i="544"/>
  <c r="AB122" i="538"/>
  <c r="L122" i="538"/>
  <c r="M122" i="538" s="1"/>
  <c r="N122" i="538"/>
  <c r="O122" i="538" s="1"/>
  <c r="AA123" i="538"/>
  <c r="AC122" i="538"/>
  <c r="N123" i="550"/>
  <c r="O123" i="550" s="1"/>
  <c r="AB123" i="550"/>
  <c r="L123" i="550"/>
  <c r="M123" i="550" s="1"/>
  <c r="AA124" i="550"/>
  <c r="AC123" i="550"/>
  <c r="AB125" i="549"/>
  <c r="L125" i="549"/>
  <c r="M125" i="549" s="1"/>
  <c r="N125" i="549"/>
  <c r="O125" i="549" s="1"/>
  <c r="AA126" i="549"/>
  <c r="AC125" i="549"/>
  <c r="AB124" i="529"/>
  <c r="L124" i="529"/>
  <c r="M124" i="529" s="1"/>
  <c r="N124" i="529"/>
  <c r="O124" i="529" s="1"/>
  <c r="AA125" i="529"/>
  <c r="AC124" i="529"/>
  <c r="AB124" i="541"/>
  <c r="L124" i="541"/>
  <c r="M124" i="541" s="1"/>
  <c r="N124" i="541"/>
  <c r="O124" i="541" s="1"/>
  <c r="AA125" i="541"/>
  <c r="AC124" i="541"/>
  <c r="N122" i="537"/>
  <c r="O122" i="537" s="1"/>
  <c r="AB122" i="537"/>
  <c r="L122" i="537"/>
  <c r="M122" i="537" s="1"/>
  <c r="AA123" i="537"/>
  <c r="AC122" i="537"/>
  <c r="AB124" i="548"/>
  <c r="L124" i="548"/>
  <c r="M124" i="548" s="1"/>
  <c r="N124" i="548"/>
  <c r="O124" i="548" s="1"/>
  <c r="AA125" i="548"/>
  <c r="AC124" i="548"/>
  <c r="N122" i="540"/>
  <c r="O122" i="540" s="1"/>
  <c r="AB122" i="540"/>
  <c r="L122" i="540"/>
  <c r="M122" i="540" s="1"/>
  <c r="AA123" i="540"/>
  <c r="AC122" i="540"/>
  <c r="AB124" i="527"/>
  <c r="L124" i="527"/>
  <c r="M124" i="527" s="1"/>
  <c r="N124" i="527"/>
  <c r="O124" i="527" s="1"/>
  <c r="AA125" i="527"/>
  <c r="AC124" i="527"/>
  <c r="AB124" i="547"/>
  <c r="L124" i="547"/>
  <c r="M124" i="547" s="1"/>
  <c r="N124" i="547"/>
  <c r="O124" i="547" s="1"/>
  <c r="AA125" i="547"/>
  <c r="AC124" i="547"/>
  <c r="N122" i="530"/>
  <c r="O122" i="530" s="1"/>
  <c r="L122" i="530"/>
  <c r="M122" i="530" s="1"/>
  <c r="AB122" i="530"/>
  <c r="AA123" i="530"/>
  <c r="AC122" i="530"/>
  <c r="N123" i="536"/>
  <c r="O123" i="536" s="1"/>
  <c r="AB123" i="536"/>
  <c r="L123" i="536"/>
  <c r="M123" i="536" s="1"/>
  <c r="AA124" i="536"/>
  <c r="AC123" i="536"/>
  <c r="N125" i="545"/>
  <c r="O125" i="545" s="1"/>
  <c r="AB125" i="545"/>
  <c r="L125" i="545"/>
  <c r="M125" i="545" s="1"/>
  <c r="AA126" i="545"/>
  <c r="AC125" i="545"/>
  <c r="AB124" i="543"/>
  <c r="L124" i="543"/>
  <c r="M124" i="543" s="1"/>
  <c r="N124" i="543"/>
  <c r="O124" i="543" s="1"/>
  <c r="AA125" i="543"/>
  <c r="AC124" i="543"/>
  <c r="AB123" i="539"/>
  <c r="L123" i="539"/>
  <c r="M123" i="539" s="1"/>
  <c r="N123" i="539"/>
  <c r="O123" i="539" s="1"/>
  <c r="AA124" i="539"/>
  <c r="AC123" i="539"/>
  <c r="AB122" i="532"/>
  <c r="L122" i="532"/>
  <c r="M122" i="532" s="1"/>
  <c r="N122" i="532"/>
  <c r="O122" i="532" s="1"/>
  <c r="AA123" i="532"/>
  <c r="AC122" i="532"/>
  <c r="N122" i="526"/>
  <c r="O122" i="526" s="1"/>
  <c r="AB122" i="526"/>
  <c r="L122" i="526"/>
  <c r="M122" i="526" s="1"/>
  <c r="AA123" i="526"/>
  <c r="AC122" i="526"/>
  <c r="AB123" i="535"/>
  <c r="L123" i="535"/>
  <c r="M123" i="535" s="1"/>
  <c r="N123" i="535"/>
  <c r="O123" i="535" s="1"/>
  <c r="AA124" i="535"/>
  <c r="AC123" i="535"/>
  <c r="N123" i="534"/>
  <c r="O123" i="534" s="1"/>
  <c r="AB123" i="534"/>
  <c r="L123" i="534"/>
  <c r="M123" i="534" s="1"/>
  <c r="AA124" i="534"/>
  <c r="AC123" i="534"/>
  <c r="AB124" i="546"/>
  <c r="L124" i="546"/>
  <c r="M124" i="546" s="1"/>
  <c r="N124" i="546"/>
  <c r="O124" i="546" s="1"/>
  <c r="AA125" i="546"/>
  <c r="AC124" i="546"/>
  <c r="N123" i="533"/>
  <c r="O123" i="533" s="1"/>
  <c r="AB123" i="533"/>
  <c r="L123" i="533"/>
  <c r="M123" i="533" s="1"/>
  <c r="AA124" i="533"/>
  <c r="AC123" i="533"/>
  <c r="AD46" i="539"/>
  <c r="AD45" i="541"/>
  <c r="AD44" i="549"/>
  <c r="AD45" i="547"/>
  <c r="AD46" i="550"/>
  <c r="AD45" i="529"/>
  <c r="AD47" i="542"/>
  <c r="AD45" i="548"/>
  <c r="AD47" i="524"/>
  <c r="AD47" i="532"/>
  <c r="AD45" i="543"/>
  <c r="AD44" i="525"/>
  <c r="AD46" i="533"/>
  <c r="AD46" i="534"/>
  <c r="AD45" i="527"/>
  <c r="AD47" i="526"/>
  <c r="AD45" i="546"/>
  <c r="AD47" i="538"/>
  <c r="AD47" i="528"/>
  <c r="AD47" i="537"/>
  <c r="AD47" i="530"/>
  <c r="AD44" i="545"/>
  <c r="AD46" i="536"/>
  <c r="AD46" i="535"/>
  <c r="AD44" i="544"/>
  <c r="AD46" i="531"/>
  <c r="AD47" i="540"/>
  <c r="AB124" i="535" l="1"/>
  <c r="L124" i="535"/>
  <c r="M124" i="535" s="1"/>
  <c r="N124" i="535"/>
  <c r="O124" i="535" s="1"/>
  <c r="AA125" i="535"/>
  <c r="AC124" i="535"/>
  <c r="AB125" i="543"/>
  <c r="L125" i="543"/>
  <c r="M125" i="543" s="1"/>
  <c r="N125" i="543"/>
  <c r="O125" i="543" s="1"/>
  <c r="AA126" i="543"/>
  <c r="AC125" i="543"/>
  <c r="AB125" i="547"/>
  <c r="L125" i="547"/>
  <c r="M125" i="547" s="1"/>
  <c r="N125" i="547"/>
  <c r="O125" i="547" s="1"/>
  <c r="AA126" i="547"/>
  <c r="AC125" i="547"/>
  <c r="N123" i="537"/>
  <c r="O123" i="537" s="1"/>
  <c r="AB123" i="537"/>
  <c r="L123" i="537"/>
  <c r="M123" i="537" s="1"/>
  <c r="AA124" i="537"/>
  <c r="AC123" i="537"/>
  <c r="N124" i="550"/>
  <c r="O124" i="550" s="1"/>
  <c r="L124" i="550"/>
  <c r="M124" i="550" s="1"/>
  <c r="AB124" i="550"/>
  <c r="AA125" i="550"/>
  <c r="AC124" i="550"/>
  <c r="N124" i="531"/>
  <c r="O124" i="531" s="1"/>
  <c r="AB124" i="531"/>
  <c r="L124" i="531"/>
  <c r="M124" i="531" s="1"/>
  <c r="AA125" i="531"/>
  <c r="AC124" i="531"/>
  <c r="N124" i="534"/>
  <c r="O124" i="534" s="1"/>
  <c r="AB124" i="534"/>
  <c r="L124" i="534"/>
  <c r="M124" i="534" s="1"/>
  <c r="AA125" i="534"/>
  <c r="AC124" i="534"/>
  <c r="AB124" i="539"/>
  <c r="L124" i="539"/>
  <c r="M124" i="539" s="1"/>
  <c r="N124" i="539"/>
  <c r="O124" i="539" s="1"/>
  <c r="AA125" i="539"/>
  <c r="AC124" i="539"/>
  <c r="N123" i="530"/>
  <c r="O123" i="530" s="1"/>
  <c r="L123" i="530"/>
  <c r="M123" i="530" s="1"/>
  <c r="AB123" i="530"/>
  <c r="AA124" i="530"/>
  <c r="AC123" i="530"/>
  <c r="N123" i="542"/>
  <c r="O123" i="542" s="1"/>
  <c r="AB123" i="542"/>
  <c r="L123" i="542"/>
  <c r="M123" i="542" s="1"/>
  <c r="AA124" i="542"/>
  <c r="AC123" i="542"/>
  <c r="N124" i="533"/>
  <c r="O124" i="533" s="1"/>
  <c r="AB124" i="533"/>
  <c r="L124" i="533"/>
  <c r="M124" i="533" s="1"/>
  <c r="AA125" i="533"/>
  <c r="AC124" i="533"/>
  <c r="L123" i="526"/>
  <c r="M123" i="526" s="1"/>
  <c r="N123" i="526"/>
  <c r="O123" i="526" s="1"/>
  <c r="AB123" i="526"/>
  <c r="AA124" i="526"/>
  <c r="AC123" i="526"/>
  <c r="N126" i="545"/>
  <c r="O126" i="545" s="1"/>
  <c r="AB126" i="545"/>
  <c r="L126" i="545"/>
  <c r="M126" i="545" s="1"/>
  <c r="AA127" i="545"/>
  <c r="AC126" i="545"/>
  <c r="AB125" i="527"/>
  <c r="L125" i="527"/>
  <c r="M125" i="527" s="1"/>
  <c r="N125" i="527"/>
  <c r="O125" i="527" s="1"/>
  <c r="AA126" i="527"/>
  <c r="AC125" i="527"/>
  <c r="AB125" i="541"/>
  <c r="L125" i="541"/>
  <c r="M125" i="541" s="1"/>
  <c r="N125" i="541"/>
  <c r="O125" i="541" s="1"/>
  <c r="AA126" i="541"/>
  <c r="AC125" i="541"/>
  <c r="AB123" i="538"/>
  <c r="L123" i="538"/>
  <c r="M123" i="538" s="1"/>
  <c r="N123" i="538"/>
  <c r="O123" i="538" s="1"/>
  <c r="AA124" i="538"/>
  <c r="AC123" i="538"/>
  <c r="N123" i="528"/>
  <c r="O123" i="528" s="1"/>
  <c r="AB123" i="528"/>
  <c r="L123" i="528"/>
  <c r="M123" i="528" s="1"/>
  <c r="AA124" i="528"/>
  <c r="AC123" i="528"/>
  <c r="AA127" i="525"/>
  <c r="AB126" i="525"/>
  <c r="N126" i="525"/>
  <c r="O126" i="525" s="1"/>
  <c r="L126" i="525"/>
  <c r="M126" i="525" s="1"/>
  <c r="AC126" i="525"/>
  <c r="AB125" i="548"/>
  <c r="L125" i="548"/>
  <c r="M125" i="548" s="1"/>
  <c r="N125" i="548"/>
  <c r="O125" i="548" s="1"/>
  <c r="AA126" i="548"/>
  <c r="AC125" i="548"/>
  <c r="AB126" i="549"/>
  <c r="L126" i="549"/>
  <c r="M126" i="549" s="1"/>
  <c r="N126" i="549"/>
  <c r="O126" i="549" s="1"/>
  <c r="AA127" i="549"/>
  <c r="AC126" i="549"/>
  <c r="AB123" i="524"/>
  <c r="L123" i="524"/>
  <c r="M123" i="524" s="1"/>
  <c r="N123" i="524"/>
  <c r="O123" i="524" s="1"/>
  <c r="AA124" i="524"/>
  <c r="AC123" i="524"/>
  <c r="AB125" i="546"/>
  <c r="L125" i="546"/>
  <c r="M125" i="546" s="1"/>
  <c r="N125" i="546"/>
  <c r="O125" i="546" s="1"/>
  <c r="AA126" i="546"/>
  <c r="AC125" i="546"/>
  <c r="AB123" i="532"/>
  <c r="L123" i="532"/>
  <c r="M123" i="532" s="1"/>
  <c r="N123" i="532"/>
  <c r="O123" i="532" s="1"/>
  <c r="AA124" i="532"/>
  <c r="AC123" i="532"/>
  <c r="N124" i="536"/>
  <c r="O124" i="536" s="1"/>
  <c r="AB124" i="536"/>
  <c r="L124" i="536"/>
  <c r="M124" i="536" s="1"/>
  <c r="AA125" i="536"/>
  <c r="AC124" i="536"/>
  <c r="N123" i="540"/>
  <c r="O123" i="540" s="1"/>
  <c r="AB123" i="540"/>
  <c r="L123" i="540"/>
  <c r="M123" i="540" s="1"/>
  <c r="AA124" i="540"/>
  <c r="AC123" i="540"/>
  <c r="AB125" i="529"/>
  <c r="L125" i="529"/>
  <c r="M125" i="529" s="1"/>
  <c r="N125" i="529"/>
  <c r="O125" i="529" s="1"/>
  <c r="AA126" i="529"/>
  <c r="AC125" i="529"/>
  <c r="N126" i="544"/>
  <c r="O126" i="544" s="1"/>
  <c r="AB126" i="544"/>
  <c r="L126" i="544"/>
  <c r="M126" i="544" s="1"/>
  <c r="AA127" i="544"/>
  <c r="AC126" i="544"/>
  <c r="AD46" i="524"/>
  <c r="AD45" i="533"/>
  <c r="AD44" i="546"/>
  <c r="AD45" i="535"/>
  <c r="AD43" i="545"/>
  <c r="AD44" i="547"/>
  <c r="AD45" i="534"/>
  <c r="AD44" i="543"/>
  <c r="AD46" i="530"/>
  <c r="AD45" i="536"/>
  <c r="AD46" i="526"/>
  <c r="AD45" i="539"/>
  <c r="AD44" i="548"/>
  <c r="AD43" i="544"/>
  <c r="AD43" i="549"/>
  <c r="AD46" i="538"/>
  <c r="AD44" i="529"/>
  <c r="AD43" i="525"/>
  <c r="AD46" i="540"/>
  <c r="AD44" i="541"/>
  <c r="AD46" i="537"/>
  <c r="AD46" i="542"/>
  <c r="AD46" i="528"/>
  <c r="AD45" i="550"/>
  <c r="AD45" i="531"/>
  <c r="AD46" i="532"/>
  <c r="AD44" i="527"/>
  <c r="AB124" i="524" l="1"/>
  <c r="L124" i="524"/>
  <c r="M124" i="524" s="1"/>
  <c r="N124" i="524"/>
  <c r="O124" i="524" s="1"/>
  <c r="AA125" i="524"/>
  <c r="AC124" i="524"/>
  <c r="N124" i="530"/>
  <c r="O124" i="530" s="1"/>
  <c r="AB124" i="530"/>
  <c r="L124" i="530"/>
  <c r="M124" i="530" s="1"/>
  <c r="AA125" i="530"/>
  <c r="AC124" i="530"/>
  <c r="AB125" i="535"/>
  <c r="L125" i="535"/>
  <c r="M125" i="535" s="1"/>
  <c r="N125" i="535"/>
  <c r="O125" i="535" s="1"/>
  <c r="AA126" i="535"/>
  <c r="AC125" i="535"/>
  <c r="N125" i="536"/>
  <c r="O125" i="536" s="1"/>
  <c r="AB125" i="536"/>
  <c r="L125" i="536"/>
  <c r="M125" i="536" s="1"/>
  <c r="AA126" i="536"/>
  <c r="AC125" i="536"/>
  <c r="AB127" i="549"/>
  <c r="L127" i="549"/>
  <c r="M127" i="549" s="1"/>
  <c r="N127" i="549"/>
  <c r="O127" i="549" s="1"/>
  <c r="AA128" i="549"/>
  <c r="AC127" i="549"/>
  <c r="AB124" i="538"/>
  <c r="L124" i="538"/>
  <c r="M124" i="538" s="1"/>
  <c r="N124" i="538"/>
  <c r="O124" i="538" s="1"/>
  <c r="AA125" i="538"/>
  <c r="AC124" i="538"/>
  <c r="AB124" i="526"/>
  <c r="N124" i="526"/>
  <c r="O124" i="526" s="1"/>
  <c r="L124" i="526"/>
  <c r="M124" i="526" s="1"/>
  <c r="AA125" i="526"/>
  <c r="AC124" i="526"/>
  <c r="AB125" i="539"/>
  <c r="L125" i="539"/>
  <c r="M125" i="539" s="1"/>
  <c r="N125" i="539"/>
  <c r="O125" i="539" s="1"/>
  <c r="AA126" i="539"/>
  <c r="AC125" i="539"/>
  <c r="N124" i="537"/>
  <c r="O124" i="537" s="1"/>
  <c r="AB124" i="537"/>
  <c r="L124" i="537"/>
  <c r="M124" i="537" s="1"/>
  <c r="AA125" i="537"/>
  <c r="AC124" i="537"/>
  <c r="N124" i="528"/>
  <c r="O124" i="528" s="1"/>
  <c r="AB124" i="528"/>
  <c r="L124" i="528"/>
  <c r="M124" i="528" s="1"/>
  <c r="AA125" i="528"/>
  <c r="AC124" i="528"/>
  <c r="N125" i="550"/>
  <c r="O125" i="550" s="1"/>
  <c r="AB125" i="550"/>
  <c r="L125" i="550"/>
  <c r="M125" i="550" s="1"/>
  <c r="AA126" i="550"/>
  <c r="AC125" i="550"/>
  <c r="N127" i="544"/>
  <c r="O127" i="544" s="1"/>
  <c r="AB127" i="544"/>
  <c r="L127" i="544"/>
  <c r="M127" i="544" s="1"/>
  <c r="AA128" i="544"/>
  <c r="AC127" i="544"/>
  <c r="AB124" i="532"/>
  <c r="L124" i="532"/>
  <c r="M124" i="532" s="1"/>
  <c r="N124" i="532"/>
  <c r="O124" i="532" s="1"/>
  <c r="AA125" i="532"/>
  <c r="AC124" i="532"/>
  <c r="AB126" i="548"/>
  <c r="L126" i="548"/>
  <c r="M126" i="548" s="1"/>
  <c r="N126" i="548"/>
  <c r="O126" i="548" s="1"/>
  <c r="AA127" i="548"/>
  <c r="AC126" i="548"/>
  <c r="AA128" i="525"/>
  <c r="AB127" i="525"/>
  <c r="N127" i="525"/>
  <c r="O127" i="525" s="1"/>
  <c r="L127" i="525"/>
  <c r="M127" i="525" s="1"/>
  <c r="AC127" i="525"/>
  <c r="AB126" i="541"/>
  <c r="L126" i="541"/>
  <c r="M126" i="541" s="1"/>
  <c r="N126" i="541"/>
  <c r="O126" i="541" s="1"/>
  <c r="AA127" i="541"/>
  <c r="AC126" i="541"/>
  <c r="N125" i="533"/>
  <c r="O125" i="533" s="1"/>
  <c r="AB125" i="533"/>
  <c r="L125" i="533"/>
  <c r="M125" i="533" s="1"/>
  <c r="AA126" i="533"/>
  <c r="AC125" i="533"/>
  <c r="N125" i="534"/>
  <c r="O125" i="534" s="1"/>
  <c r="AB125" i="534"/>
  <c r="L125" i="534"/>
  <c r="M125" i="534" s="1"/>
  <c r="AA126" i="534"/>
  <c r="AC125" i="534"/>
  <c r="AB126" i="547"/>
  <c r="L126" i="547"/>
  <c r="M126" i="547" s="1"/>
  <c r="N126" i="547"/>
  <c r="O126" i="547" s="1"/>
  <c r="AA127" i="547"/>
  <c r="AC126" i="547"/>
  <c r="N124" i="540"/>
  <c r="O124" i="540" s="1"/>
  <c r="AB124" i="540"/>
  <c r="L124" i="540"/>
  <c r="M124" i="540" s="1"/>
  <c r="AA125" i="540"/>
  <c r="AC124" i="540"/>
  <c r="N127" i="545"/>
  <c r="O127" i="545" s="1"/>
  <c r="AB127" i="545"/>
  <c r="L127" i="545"/>
  <c r="M127" i="545" s="1"/>
  <c r="AA128" i="545"/>
  <c r="AC127" i="545"/>
  <c r="AB126" i="529"/>
  <c r="L126" i="529"/>
  <c r="M126" i="529" s="1"/>
  <c r="N126" i="529"/>
  <c r="O126" i="529" s="1"/>
  <c r="AA127" i="529"/>
  <c r="AC126" i="529"/>
  <c r="AB126" i="546"/>
  <c r="L126" i="546"/>
  <c r="M126" i="546" s="1"/>
  <c r="N126" i="546"/>
  <c r="O126" i="546" s="1"/>
  <c r="AA127" i="546"/>
  <c r="AC126" i="546"/>
  <c r="AB126" i="527"/>
  <c r="L126" i="527"/>
  <c r="M126" i="527" s="1"/>
  <c r="N126" i="527"/>
  <c r="O126" i="527" s="1"/>
  <c r="AA127" i="527"/>
  <c r="AC126" i="527"/>
  <c r="N124" i="542"/>
  <c r="O124" i="542" s="1"/>
  <c r="AB124" i="542"/>
  <c r="L124" i="542"/>
  <c r="M124" i="542" s="1"/>
  <c r="AA125" i="542"/>
  <c r="AC124" i="542"/>
  <c r="N125" i="531"/>
  <c r="O125" i="531" s="1"/>
  <c r="AB125" i="531"/>
  <c r="L125" i="531"/>
  <c r="M125" i="531" s="1"/>
  <c r="AA126" i="531"/>
  <c r="AC125" i="531"/>
  <c r="AB126" i="543"/>
  <c r="L126" i="543"/>
  <c r="M126" i="543" s="1"/>
  <c r="N126" i="543"/>
  <c r="O126" i="543" s="1"/>
  <c r="AA127" i="543"/>
  <c r="AC126" i="543"/>
  <c r="AD42" i="545"/>
  <c r="AD44" i="550"/>
  <c r="AD43" i="546"/>
  <c r="AD43" i="529"/>
  <c r="AD45" i="540"/>
  <c r="AD45" i="528"/>
  <c r="AD44" i="533"/>
  <c r="AD44" i="539"/>
  <c r="AD45" i="538"/>
  <c r="AD43" i="547"/>
  <c r="AD45" i="530"/>
  <c r="AD43" i="543"/>
  <c r="AD45" i="537"/>
  <c r="AD43" i="541"/>
  <c r="AD45" i="526"/>
  <c r="AD44" i="531"/>
  <c r="AD44" i="536"/>
  <c r="AD43" i="548"/>
  <c r="AD43" i="527"/>
  <c r="AD44" i="534"/>
  <c r="AD45" i="524"/>
  <c r="AD45" i="542"/>
  <c r="AD42" i="525"/>
  <c r="AD45" i="532"/>
  <c r="AD44" i="535"/>
  <c r="AD42" i="549"/>
  <c r="AD42" i="544"/>
  <c r="N125" i="542" l="1"/>
  <c r="O125" i="542" s="1"/>
  <c r="AB125" i="542"/>
  <c r="L125" i="542"/>
  <c r="M125" i="542" s="1"/>
  <c r="AA126" i="542"/>
  <c r="AC125" i="542"/>
  <c r="N126" i="533"/>
  <c r="O126" i="533" s="1"/>
  <c r="AB126" i="533"/>
  <c r="L126" i="533"/>
  <c r="M126" i="533" s="1"/>
  <c r="AA127" i="533"/>
  <c r="AC126" i="533"/>
  <c r="N125" i="537"/>
  <c r="O125" i="537" s="1"/>
  <c r="AB125" i="537"/>
  <c r="L125" i="537"/>
  <c r="M125" i="537" s="1"/>
  <c r="AA126" i="537"/>
  <c r="AC125" i="537"/>
  <c r="AB128" i="549"/>
  <c r="L128" i="549"/>
  <c r="M128" i="549" s="1"/>
  <c r="N128" i="549"/>
  <c r="O128" i="549" s="1"/>
  <c r="AA129" i="549"/>
  <c r="AC128" i="549"/>
  <c r="AB127" i="527"/>
  <c r="L127" i="527"/>
  <c r="M127" i="527" s="1"/>
  <c r="N127" i="527"/>
  <c r="O127" i="527" s="1"/>
  <c r="AA128" i="527"/>
  <c r="AC127" i="527"/>
  <c r="N125" i="540"/>
  <c r="O125" i="540" s="1"/>
  <c r="AB125" i="540"/>
  <c r="L125" i="540"/>
  <c r="M125" i="540" s="1"/>
  <c r="AA126" i="540"/>
  <c r="AC125" i="540"/>
  <c r="AB127" i="541"/>
  <c r="L127" i="541"/>
  <c r="M127" i="541" s="1"/>
  <c r="N127" i="541"/>
  <c r="O127" i="541" s="1"/>
  <c r="AA128" i="541"/>
  <c r="AC127" i="541"/>
  <c r="AA129" i="525"/>
  <c r="AB128" i="525"/>
  <c r="N128" i="525"/>
  <c r="O128" i="525" s="1"/>
  <c r="L128" i="525"/>
  <c r="M128" i="525" s="1"/>
  <c r="AC128" i="525"/>
  <c r="N128" i="544"/>
  <c r="O128" i="544" s="1"/>
  <c r="AB128" i="544"/>
  <c r="L128" i="544"/>
  <c r="M128" i="544" s="1"/>
  <c r="AA129" i="544"/>
  <c r="AC128" i="544"/>
  <c r="AB126" i="539"/>
  <c r="L126" i="539"/>
  <c r="M126" i="539" s="1"/>
  <c r="N126" i="539"/>
  <c r="O126" i="539" s="1"/>
  <c r="AA127" i="539"/>
  <c r="AC126" i="539"/>
  <c r="N126" i="536"/>
  <c r="O126" i="536" s="1"/>
  <c r="AB126" i="536"/>
  <c r="L126" i="536"/>
  <c r="M126" i="536" s="1"/>
  <c r="AA127" i="536"/>
  <c r="AC126" i="536"/>
  <c r="N128" i="545"/>
  <c r="O128" i="545" s="1"/>
  <c r="AB128" i="545"/>
  <c r="L128" i="545"/>
  <c r="M128" i="545" s="1"/>
  <c r="AA129" i="545"/>
  <c r="AC128" i="545"/>
  <c r="AB125" i="532"/>
  <c r="L125" i="532"/>
  <c r="M125" i="532" s="1"/>
  <c r="N125" i="532"/>
  <c r="O125" i="532" s="1"/>
  <c r="AA126" i="532"/>
  <c r="AC125" i="532"/>
  <c r="AB127" i="543"/>
  <c r="L127" i="543"/>
  <c r="M127" i="543" s="1"/>
  <c r="N127" i="543"/>
  <c r="O127" i="543" s="1"/>
  <c r="AA128" i="543"/>
  <c r="AC127" i="543"/>
  <c r="AB127" i="546"/>
  <c r="L127" i="546"/>
  <c r="M127" i="546" s="1"/>
  <c r="N127" i="546"/>
  <c r="O127" i="546" s="1"/>
  <c r="AA128" i="546"/>
  <c r="AC127" i="546"/>
  <c r="AB127" i="547"/>
  <c r="L127" i="547"/>
  <c r="M127" i="547" s="1"/>
  <c r="N127" i="547"/>
  <c r="O127" i="547" s="1"/>
  <c r="AA128" i="547"/>
  <c r="AC127" i="547"/>
  <c r="N126" i="550"/>
  <c r="O126" i="550" s="1"/>
  <c r="AB126" i="550"/>
  <c r="L126" i="550"/>
  <c r="M126" i="550" s="1"/>
  <c r="AA127" i="550"/>
  <c r="AC126" i="550"/>
  <c r="AB125" i="526"/>
  <c r="N125" i="526"/>
  <c r="O125" i="526" s="1"/>
  <c r="L125" i="526"/>
  <c r="M125" i="526" s="1"/>
  <c r="AA126" i="526"/>
  <c r="AC125" i="526"/>
  <c r="AB126" i="535"/>
  <c r="L126" i="535"/>
  <c r="M126" i="535" s="1"/>
  <c r="N126" i="535"/>
  <c r="O126" i="535" s="1"/>
  <c r="AA127" i="535"/>
  <c r="AC126" i="535"/>
  <c r="AB125" i="524"/>
  <c r="L125" i="524"/>
  <c r="M125" i="524" s="1"/>
  <c r="N125" i="524"/>
  <c r="O125" i="524" s="1"/>
  <c r="AA126" i="524"/>
  <c r="AC125" i="524"/>
  <c r="N126" i="531"/>
  <c r="O126" i="531" s="1"/>
  <c r="AB126" i="531"/>
  <c r="L126" i="531"/>
  <c r="M126" i="531" s="1"/>
  <c r="AA127" i="531"/>
  <c r="AC126" i="531"/>
  <c r="AB127" i="529"/>
  <c r="L127" i="529"/>
  <c r="M127" i="529" s="1"/>
  <c r="N127" i="529"/>
  <c r="O127" i="529" s="1"/>
  <c r="AA128" i="529"/>
  <c r="AC127" i="529"/>
  <c r="N126" i="534"/>
  <c r="O126" i="534" s="1"/>
  <c r="AB126" i="534"/>
  <c r="L126" i="534"/>
  <c r="M126" i="534" s="1"/>
  <c r="AA127" i="534"/>
  <c r="AC126" i="534"/>
  <c r="AB127" i="548"/>
  <c r="L127" i="548"/>
  <c r="M127" i="548" s="1"/>
  <c r="N127" i="548"/>
  <c r="O127" i="548" s="1"/>
  <c r="AA128" i="548"/>
  <c r="AC127" i="548"/>
  <c r="N125" i="528"/>
  <c r="O125" i="528" s="1"/>
  <c r="AB125" i="528"/>
  <c r="L125" i="528"/>
  <c r="M125" i="528" s="1"/>
  <c r="AA126" i="528"/>
  <c r="AC125" i="528"/>
  <c r="AB125" i="538"/>
  <c r="L125" i="538"/>
  <c r="M125" i="538" s="1"/>
  <c r="N125" i="538"/>
  <c r="O125" i="538" s="1"/>
  <c r="AA126" i="538"/>
  <c r="AC125" i="538"/>
  <c r="N125" i="530"/>
  <c r="O125" i="530" s="1"/>
  <c r="L125" i="530"/>
  <c r="M125" i="530" s="1"/>
  <c r="AB125" i="530"/>
  <c r="AA126" i="530"/>
  <c r="AC125" i="530"/>
  <c r="AD41" i="544"/>
  <c r="AD42" i="541"/>
  <c r="AD42" i="529"/>
  <c r="AD43" i="535"/>
  <c r="AD41" i="545"/>
  <c r="AD44" i="540"/>
  <c r="AD44" i="537"/>
  <c r="AD43" i="550"/>
  <c r="AD44" i="526"/>
  <c r="AD44" i="528"/>
  <c r="AD43" i="534"/>
  <c r="AD42" i="546"/>
  <c r="AD44" i="532"/>
  <c r="AD43" i="536"/>
  <c r="AD44" i="524"/>
  <c r="AD42" i="547"/>
  <c r="AD42" i="527"/>
  <c r="AD44" i="538"/>
  <c r="AD43" i="539"/>
  <c r="AD42" i="543"/>
  <c r="AD42" i="548"/>
  <c r="AD43" i="531"/>
  <c r="AD43" i="533"/>
  <c r="AD44" i="530"/>
  <c r="AD41" i="525"/>
  <c r="AD41" i="549"/>
  <c r="AD44" i="542"/>
  <c r="N126" i="528" l="1"/>
  <c r="O126" i="528" s="1"/>
  <c r="AB126" i="528"/>
  <c r="L126" i="528"/>
  <c r="M126" i="528" s="1"/>
  <c r="AA127" i="528"/>
  <c r="AC126" i="528"/>
  <c r="N127" i="531"/>
  <c r="O127" i="531" s="1"/>
  <c r="AB127" i="531"/>
  <c r="L127" i="531"/>
  <c r="M127" i="531" s="1"/>
  <c r="AA128" i="531"/>
  <c r="AC127" i="531"/>
  <c r="N129" i="544"/>
  <c r="O129" i="544" s="1"/>
  <c r="AB129" i="544"/>
  <c r="L129" i="544"/>
  <c r="M129" i="544" s="1"/>
  <c r="AA130" i="544"/>
  <c r="AC129" i="544"/>
  <c r="AB128" i="527"/>
  <c r="L128" i="527"/>
  <c r="M128" i="527" s="1"/>
  <c r="N128" i="527"/>
  <c r="O128" i="527" s="1"/>
  <c r="AA129" i="527"/>
  <c r="AC128" i="527"/>
  <c r="N126" i="542"/>
  <c r="O126" i="542" s="1"/>
  <c r="AB126" i="542"/>
  <c r="L126" i="542"/>
  <c r="M126" i="542" s="1"/>
  <c r="AA127" i="542"/>
  <c r="AC126" i="542"/>
  <c r="AB128" i="548"/>
  <c r="L128" i="548"/>
  <c r="M128" i="548" s="1"/>
  <c r="N128" i="548"/>
  <c r="O128" i="548" s="1"/>
  <c r="AA129" i="548"/>
  <c r="AC128" i="548"/>
  <c r="N126" i="524"/>
  <c r="O126" i="524" s="1"/>
  <c r="AB126" i="524"/>
  <c r="L126" i="524"/>
  <c r="M126" i="524" s="1"/>
  <c r="AA127" i="524"/>
  <c r="AC126" i="524"/>
  <c r="AB128" i="547"/>
  <c r="L128" i="547"/>
  <c r="M128" i="547" s="1"/>
  <c r="N128" i="547"/>
  <c r="O128" i="547" s="1"/>
  <c r="AA129" i="547"/>
  <c r="AC128" i="547"/>
  <c r="N129" i="545"/>
  <c r="O129" i="545" s="1"/>
  <c r="AB129" i="545"/>
  <c r="L129" i="545"/>
  <c r="M129" i="545" s="1"/>
  <c r="AA130" i="545"/>
  <c r="AC129" i="545"/>
  <c r="AB129" i="549"/>
  <c r="L129" i="549"/>
  <c r="M129" i="549" s="1"/>
  <c r="N129" i="549"/>
  <c r="O129" i="549" s="1"/>
  <c r="AA130" i="549"/>
  <c r="AC129" i="549"/>
  <c r="N127" i="550"/>
  <c r="O127" i="550" s="1"/>
  <c r="AB127" i="550"/>
  <c r="L127" i="550"/>
  <c r="M127" i="550" s="1"/>
  <c r="AA128" i="550"/>
  <c r="AC127" i="550"/>
  <c r="AB126" i="532"/>
  <c r="L126" i="532"/>
  <c r="M126" i="532" s="1"/>
  <c r="N126" i="532"/>
  <c r="O126" i="532" s="1"/>
  <c r="AA127" i="532"/>
  <c r="AC126" i="532"/>
  <c r="AA130" i="525"/>
  <c r="AB129" i="525"/>
  <c r="N129" i="525"/>
  <c r="O129" i="525" s="1"/>
  <c r="L129" i="525"/>
  <c r="M129" i="525" s="1"/>
  <c r="AC129" i="525"/>
  <c r="N126" i="530"/>
  <c r="O126" i="530" s="1"/>
  <c r="L126" i="530"/>
  <c r="M126" i="530" s="1"/>
  <c r="AB126" i="530"/>
  <c r="AA127" i="530"/>
  <c r="AC126" i="530"/>
  <c r="N127" i="534"/>
  <c r="O127" i="534" s="1"/>
  <c r="AB127" i="534"/>
  <c r="L127" i="534"/>
  <c r="M127" i="534" s="1"/>
  <c r="AA128" i="534"/>
  <c r="AC127" i="534"/>
  <c r="AB127" i="535"/>
  <c r="L127" i="535"/>
  <c r="M127" i="535" s="1"/>
  <c r="N127" i="535"/>
  <c r="O127" i="535" s="1"/>
  <c r="AA128" i="535"/>
  <c r="AC127" i="535"/>
  <c r="AB128" i="546"/>
  <c r="L128" i="546"/>
  <c r="M128" i="546" s="1"/>
  <c r="N128" i="546"/>
  <c r="O128" i="546" s="1"/>
  <c r="AA129" i="546"/>
  <c r="AC128" i="546"/>
  <c r="N127" i="536"/>
  <c r="O127" i="536" s="1"/>
  <c r="AB127" i="536"/>
  <c r="L127" i="536"/>
  <c r="M127" i="536" s="1"/>
  <c r="AA128" i="536"/>
  <c r="AC127" i="536"/>
  <c r="AB128" i="541"/>
  <c r="L128" i="541"/>
  <c r="M128" i="541" s="1"/>
  <c r="N128" i="541"/>
  <c r="O128" i="541" s="1"/>
  <c r="AA129" i="541"/>
  <c r="AC128" i="541"/>
  <c r="N126" i="537"/>
  <c r="O126" i="537" s="1"/>
  <c r="AB126" i="537"/>
  <c r="L126" i="537"/>
  <c r="M126" i="537" s="1"/>
  <c r="AA127" i="537"/>
  <c r="AC126" i="537"/>
  <c r="AB126" i="538"/>
  <c r="L126" i="538"/>
  <c r="M126" i="538" s="1"/>
  <c r="N126" i="538"/>
  <c r="O126" i="538" s="1"/>
  <c r="AA127" i="538"/>
  <c r="AC126" i="538"/>
  <c r="AB128" i="529"/>
  <c r="L128" i="529"/>
  <c r="M128" i="529" s="1"/>
  <c r="N128" i="529"/>
  <c r="O128" i="529" s="1"/>
  <c r="AA129" i="529"/>
  <c r="AC128" i="529"/>
  <c r="N126" i="526"/>
  <c r="O126" i="526" s="1"/>
  <c r="L126" i="526"/>
  <c r="M126" i="526" s="1"/>
  <c r="AB126" i="526"/>
  <c r="AA127" i="526"/>
  <c r="AC126" i="526"/>
  <c r="AB128" i="543"/>
  <c r="L128" i="543"/>
  <c r="M128" i="543" s="1"/>
  <c r="N128" i="543"/>
  <c r="O128" i="543" s="1"/>
  <c r="AA129" i="543"/>
  <c r="AC128" i="543"/>
  <c r="AB127" i="539"/>
  <c r="L127" i="539"/>
  <c r="M127" i="539" s="1"/>
  <c r="N127" i="539"/>
  <c r="O127" i="539" s="1"/>
  <c r="AA128" i="539"/>
  <c r="AC127" i="539"/>
  <c r="N126" i="540"/>
  <c r="O126" i="540" s="1"/>
  <c r="AB126" i="540"/>
  <c r="L126" i="540"/>
  <c r="M126" i="540" s="1"/>
  <c r="AA127" i="540"/>
  <c r="AC126" i="540"/>
  <c r="N127" i="533"/>
  <c r="O127" i="533" s="1"/>
  <c r="AB127" i="533"/>
  <c r="L127" i="533"/>
  <c r="M127" i="533" s="1"/>
  <c r="AA128" i="533"/>
  <c r="AC127" i="533"/>
  <c r="AD43" i="538"/>
  <c r="AD41" i="547"/>
  <c r="AD40" i="545"/>
  <c r="AD41" i="529"/>
  <c r="AD41" i="543"/>
  <c r="AD43" i="537"/>
  <c r="AD43" i="528"/>
  <c r="AD43" i="542"/>
  <c r="AD41" i="548"/>
  <c r="AD40" i="544"/>
  <c r="AD42" i="533"/>
  <c r="AD42" i="550"/>
  <c r="AD42" i="539"/>
  <c r="AD42" i="535"/>
  <c r="AD43" i="524"/>
  <c r="AD40" i="549"/>
  <c r="AD43" i="530"/>
  <c r="AD42" i="536"/>
  <c r="AD41" i="546"/>
  <c r="AD42" i="531"/>
  <c r="AD43" i="526"/>
  <c r="AD41" i="527"/>
  <c r="AD43" i="532"/>
  <c r="AD40" i="525"/>
  <c r="AD43" i="540"/>
  <c r="AD41" i="541"/>
  <c r="AD42" i="534"/>
  <c r="AB129" i="546" l="1"/>
  <c r="L129" i="546"/>
  <c r="M129" i="546" s="1"/>
  <c r="N129" i="546"/>
  <c r="O129" i="546" s="1"/>
  <c r="AA130" i="546"/>
  <c r="AC129" i="546"/>
  <c r="N127" i="537"/>
  <c r="O127" i="537" s="1"/>
  <c r="AB127" i="537"/>
  <c r="L127" i="537"/>
  <c r="M127" i="537" s="1"/>
  <c r="AA128" i="537"/>
  <c r="AC127" i="537"/>
  <c r="AB127" i="532"/>
  <c r="L127" i="532"/>
  <c r="M127" i="532" s="1"/>
  <c r="N127" i="532"/>
  <c r="O127" i="532" s="1"/>
  <c r="AA128" i="532"/>
  <c r="AC127" i="532"/>
  <c r="AB129" i="547"/>
  <c r="L129" i="547"/>
  <c r="M129" i="547" s="1"/>
  <c r="N129" i="547"/>
  <c r="O129" i="547" s="1"/>
  <c r="AA130" i="547"/>
  <c r="AC129" i="547"/>
  <c r="AB129" i="527"/>
  <c r="L129" i="527"/>
  <c r="M129" i="527" s="1"/>
  <c r="N129" i="527"/>
  <c r="O129" i="527" s="1"/>
  <c r="AA130" i="527"/>
  <c r="AC129" i="527"/>
  <c r="AB128" i="539"/>
  <c r="L128" i="539"/>
  <c r="M128" i="539" s="1"/>
  <c r="N128" i="539"/>
  <c r="O128" i="539" s="1"/>
  <c r="AA129" i="539"/>
  <c r="AC128" i="539"/>
  <c r="AB127" i="538"/>
  <c r="L127" i="538"/>
  <c r="M127" i="538" s="1"/>
  <c r="N127" i="538"/>
  <c r="O127" i="538" s="1"/>
  <c r="AA128" i="538"/>
  <c r="AC127" i="538"/>
  <c r="AB129" i="543"/>
  <c r="L129" i="543"/>
  <c r="M129" i="543" s="1"/>
  <c r="N129" i="543"/>
  <c r="O129" i="543" s="1"/>
  <c r="AA130" i="543"/>
  <c r="AC129" i="543"/>
  <c r="AB128" i="535"/>
  <c r="L128" i="535"/>
  <c r="M128" i="535" s="1"/>
  <c r="N128" i="535"/>
  <c r="O128" i="535" s="1"/>
  <c r="AA129" i="535"/>
  <c r="AC128" i="535"/>
  <c r="N128" i="533"/>
  <c r="O128" i="533" s="1"/>
  <c r="AB128" i="533"/>
  <c r="L128" i="533"/>
  <c r="M128" i="533" s="1"/>
  <c r="AA129" i="533"/>
  <c r="AC128" i="533"/>
  <c r="L127" i="526"/>
  <c r="M127" i="526" s="1"/>
  <c r="N127" i="526"/>
  <c r="O127" i="526" s="1"/>
  <c r="AB127" i="526"/>
  <c r="AA128" i="526"/>
  <c r="AC127" i="526"/>
  <c r="AB129" i="541"/>
  <c r="L129" i="541"/>
  <c r="M129" i="541" s="1"/>
  <c r="N129" i="541"/>
  <c r="O129" i="541" s="1"/>
  <c r="AA130" i="541"/>
  <c r="AC129" i="541"/>
  <c r="N128" i="534"/>
  <c r="O128" i="534" s="1"/>
  <c r="AB128" i="534"/>
  <c r="L128" i="534"/>
  <c r="M128" i="534" s="1"/>
  <c r="AA129" i="534"/>
  <c r="AC128" i="534"/>
  <c r="N128" i="550"/>
  <c r="O128" i="550" s="1"/>
  <c r="L128" i="550"/>
  <c r="M128" i="550" s="1"/>
  <c r="AB128" i="550"/>
  <c r="AA129" i="550"/>
  <c r="AC128" i="550"/>
  <c r="AB127" i="524"/>
  <c r="L127" i="524"/>
  <c r="M127" i="524" s="1"/>
  <c r="N127" i="524"/>
  <c r="O127" i="524" s="1"/>
  <c r="AA128" i="524"/>
  <c r="AC127" i="524"/>
  <c r="N130" i="544"/>
  <c r="O130" i="544" s="1"/>
  <c r="AB130" i="544"/>
  <c r="L130" i="544"/>
  <c r="M130" i="544" s="1"/>
  <c r="AA131" i="544"/>
  <c r="AC130" i="544"/>
  <c r="N130" i="545"/>
  <c r="O130" i="545" s="1"/>
  <c r="AB130" i="545"/>
  <c r="L130" i="545"/>
  <c r="M130" i="545" s="1"/>
  <c r="AA131" i="545"/>
  <c r="AC130" i="545"/>
  <c r="N127" i="542"/>
  <c r="O127" i="542" s="1"/>
  <c r="AB127" i="542"/>
  <c r="L127" i="542"/>
  <c r="M127" i="542" s="1"/>
  <c r="AA128" i="542"/>
  <c r="AC127" i="542"/>
  <c r="N127" i="528"/>
  <c r="O127" i="528" s="1"/>
  <c r="L127" i="528"/>
  <c r="M127" i="528" s="1"/>
  <c r="AB127" i="528"/>
  <c r="AA128" i="528"/>
  <c r="AC127" i="528"/>
  <c r="N127" i="540"/>
  <c r="O127" i="540" s="1"/>
  <c r="AB127" i="540"/>
  <c r="L127" i="540"/>
  <c r="M127" i="540" s="1"/>
  <c r="AA128" i="540"/>
  <c r="AC127" i="540"/>
  <c r="AB129" i="529"/>
  <c r="L129" i="529"/>
  <c r="M129" i="529" s="1"/>
  <c r="N129" i="529"/>
  <c r="O129" i="529" s="1"/>
  <c r="AA130" i="529"/>
  <c r="AC129" i="529"/>
  <c r="N128" i="536"/>
  <c r="O128" i="536" s="1"/>
  <c r="AB128" i="536"/>
  <c r="L128" i="536"/>
  <c r="M128" i="536" s="1"/>
  <c r="AA129" i="536"/>
  <c r="AC128" i="536"/>
  <c r="N127" i="530"/>
  <c r="O127" i="530" s="1"/>
  <c r="L127" i="530"/>
  <c r="M127" i="530" s="1"/>
  <c r="AB127" i="530"/>
  <c r="AA128" i="530"/>
  <c r="AC127" i="530"/>
  <c r="AA131" i="525"/>
  <c r="L130" i="525"/>
  <c r="M130" i="525" s="1"/>
  <c r="N130" i="525"/>
  <c r="O130" i="525" s="1"/>
  <c r="AB130" i="525"/>
  <c r="AC130" i="525"/>
  <c r="AB130" i="549"/>
  <c r="L130" i="549"/>
  <c r="M130" i="549" s="1"/>
  <c r="N130" i="549"/>
  <c r="O130" i="549" s="1"/>
  <c r="AA131" i="549"/>
  <c r="AC130" i="549"/>
  <c r="AB129" i="548"/>
  <c r="L129" i="548"/>
  <c r="M129" i="548" s="1"/>
  <c r="N129" i="548"/>
  <c r="O129" i="548" s="1"/>
  <c r="AA130" i="548"/>
  <c r="AC129" i="548"/>
  <c r="N128" i="531"/>
  <c r="O128" i="531" s="1"/>
  <c r="AB128" i="531"/>
  <c r="L128" i="531"/>
  <c r="M128" i="531" s="1"/>
  <c r="AA129" i="531"/>
  <c r="AC128" i="531"/>
  <c r="AD40" i="529"/>
  <c r="AD42" i="526"/>
  <c r="AD39" i="545"/>
  <c r="AD39" i="549"/>
  <c r="AD42" i="524"/>
  <c r="AD42" i="532"/>
  <c r="AD40" i="543"/>
  <c r="AD40" i="541"/>
  <c r="AD42" i="528"/>
  <c r="AD42" i="540"/>
  <c r="AD41" i="535"/>
  <c r="AD42" i="537"/>
  <c r="AD41" i="539"/>
  <c r="AD41" i="531"/>
  <c r="AD42" i="542"/>
  <c r="AD41" i="533"/>
  <c r="AD42" i="530"/>
  <c r="AD39" i="525"/>
  <c r="AD41" i="536"/>
  <c r="AD39" i="544"/>
  <c r="AD42" i="538"/>
  <c r="AD40" i="548"/>
  <c r="AD41" i="534"/>
  <c r="AD40" i="546"/>
  <c r="AD40" i="527"/>
  <c r="AD40" i="547"/>
  <c r="AD41" i="550"/>
  <c r="AB131" i="549" l="1"/>
  <c r="L131" i="549"/>
  <c r="M131" i="549" s="1"/>
  <c r="N131" i="549"/>
  <c r="O131" i="549" s="1"/>
  <c r="AA132" i="549"/>
  <c r="AC131" i="549"/>
  <c r="AB130" i="529"/>
  <c r="L130" i="529"/>
  <c r="M130" i="529" s="1"/>
  <c r="N130" i="529"/>
  <c r="O130" i="529" s="1"/>
  <c r="AA131" i="529"/>
  <c r="AC130" i="529"/>
  <c r="N131" i="545"/>
  <c r="O131" i="545" s="1"/>
  <c r="AB131" i="545"/>
  <c r="L131" i="545"/>
  <c r="M131" i="545" s="1"/>
  <c r="AA132" i="545"/>
  <c r="AC131" i="545"/>
  <c r="AB129" i="535"/>
  <c r="L129" i="535"/>
  <c r="M129" i="535" s="1"/>
  <c r="N129" i="535"/>
  <c r="O129" i="535" s="1"/>
  <c r="AA130" i="535"/>
  <c r="AC129" i="535"/>
  <c r="AB130" i="527"/>
  <c r="L130" i="527"/>
  <c r="M130" i="527" s="1"/>
  <c r="N130" i="527"/>
  <c r="O130" i="527" s="1"/>
  <c r="AA131" i="527"/>
  <c r="AC130" i="527"/>
  <c r="N130" i="546"/>
  <c r="O130" i="546" s="1"/>
  <c r="AB130" i="546"/>
  <c r="L130" i="546"/>
  <c r="M130" i="546" s="1"/>
  <c r="AA131" i="546"/>
  <c r="AC130" i="546"/>
  <c r="N128" i="540"/>
  <c r="O128" i="540" s="1"/>
  <c r="AB128" i="540"/>
  <c r="L128" i="540"/>
  <c r="M128" i="540" s="1"/>
  <c r="AA129" i="540"/>
  <c r="AC128" i="540"/>
  <c r="N131" i="544"/>
  <c r="O131" i="544" s="1"/>
  <c r="AB131" i="544"/>
  <c r="L131" i="544"/>
  <c r="M131" i="544" s="1"/>
  <c r="AA132" i="544"/>
  <c r="AC131" i="544"/>
  <c r="AB130" i="541"/>
  <c r="L130" i="541"/>
  <c r="M130" i="541" s="1"/>
  <c r="N130" i="541"/>
  <c r="O130" i="541" s="1"/>
  <c r="AA131" i="541"/>
  <c r="AC130" i="541"/>
  <c r="AB130" i="543"/>
  <c r="L130" i="543"/>
  <c r="M130" i="543" s="1"/>
  <c r="N130" i="543"/>
  <c r="O130" i="543" s="1"/>
  <c r="AA131" i="543"/>
  <c r="AC130" i="543"/>
  <c r="AB130" i="547"/>
  <c r="L130" i="547"/>
  <c r="M130" i="547" s="1"/>
  <c r="N130" i="547"/>
  <c r="O130" i="547" s="1"/>
  <c r="AA131" i="547"/>
  <c r="AC130" i="547"/>
  <c r="N129" i="534"/>
  <c r="O129" i="534" s="1"/>
  <c r="AB129" i="534"/>
  <c r="L129" i="534"/>
  <c r="M129" i="534" s="1"/>
  <c r="AA130" i="534"/>
  <c r="AC129" i="534"/>
  <c r="N129" i="531"/>
  <c r="O129" i="531" s="1"/>
  <c r="AB129" i="531"/>
  <c r="L129" i="531"/>
  <c r="M129" i="531" s="1"/>
  <c r="AA130" i="531"/>
  <c r="AC129" i="531"/>
  <c r="N128" i="530"/>
  <c r="O128" i="530" s="1"/>
  <c r="AB128" i="530"/>
  <c r="L128" i="530"/>
  <c r="M128" i="530" s="1"/>
  <c r="AA129" i="530"/>
  <c r="AC128" i="530"/>
  <c r="N128" i="528"/>
  <c r="O128" i="528" s="1"/>
  <c r="AB128" i="528"/>
  <c r="L128" i="528"/>
  <c r="M128" i="528" s="1"/>
  <c r="AA129" i="528"/>
  <c r="AC128" i="528"/>
  <c r="AB128" i="524"/>
  <c r="L128" i="524"/>
  <c r="M128" i="524" s="1"/>
  <c r="N128" i="524"/>
  <c r="O128" i="524" s="1"/>
  <c r="AA129" i="524"/>
  <c r="AC128" i="524"/>
  <c r="AB128" i="526"/>
  <c r="L128" i="526"/>
  <c r="M128" i="526" s="1"/>
  <c r="N128" i="526"/>
  <c r="O128" i="526" s="1"/>
  <c r="AA129" i="526"/>
  <c r="AC128" i="526"/>
  <c r="AB128" i="538"/>
  <c r="L128" i="538"/>
  <c r="M128" i="538" s="1"/>
  <c r="N128" i="538"/>
  <c r="O128" i="538" s="1"/>
  <c r="AA129" i="538"/>
  <c r="AC128" i="538"/>
  <c r="AB128" i="532"/>
  <c r="L128" i="532"/>
  <c r="M128" i="532" s="1"/>
  <c r="N128" i="532"/>
  <c r="O128" i="532" s="1"/>
  <c r="AA129" i="532"/>
  <c r="AC128" i="532"/>
  <c r="AA132" i="525"/>
  <c r="N131" i="525"/>
  <c r="O131" i="525" s="1"/>
  <c r="L131" i="525"/>
  <c r="M131" i="525" s="1"/>
  <c r="AB131" i="525"/>
  <c r="AC131" i="525"/>
  <c r="AB130" i="548"/>
  <c r="L130" i="548"/>
  <c r="M130" i="548" s="1"/>
  <c r="N130" i="548"/>
  <c r="O130" i="548" s="1"/>
  <c r="AA131" i="548"/>
  <c r="AC130" i="548"/>
  <c r="N129" i="536"/>
  <c r="O129" i="536" s="1"/>
  <c r="AB129" i="536"/>
  <c r="L129" i="536"/>
  <c r="M129" i="536" s="1"/>
  <c r="AA130" i="536"/>
  <c r="AC129" i="536"/>
  <c r="N128" i="542"/>
  <c r="O128" i="542" s="1"/>
  <c r="AB128" i="542"/>
  <c r="L128" i="542"/>
  <c r="M128" i="542" s="1"/>
  <c r="AA129" i="542"/>
  <c r="AC128" i="542"/>
  <c r="AB129" i="550"/>
  <c r="N129" i="550"/>
  <c r="O129" i="550" s="1"/>
  <c r="L129" i="550"/>
  <c r="M129" i="550" s="1"/>
  <c r="AA130" i="550"/>
  <c r="AC129" i="550"/>
  <c r="N129" i="533"/>
  <c r="O129" i="533" s="1"/>
  <c r="AB129" i="533"/>
  <c r="L129" i="533"/>
  <c r="M129" i="533" s="1"/>
  <c r="AA130" i="533"/>
  <c r="AC129" i="533"/>
  <c r="AB129" i="539"/>
  <c r="L129" i="539"/>
  <c r="M129" i="539" s="1"/>
  <c r="N129" i="539"/>
  <c r="O129" i="539" s="1"/>
  <c r="AA130" i="539"/>
  <c r="AC129" i="539"/>
  <c r="N128" i="537"/>
  <c r="O128" i="537" s="1"/>
  <c r="AB128" i="537"/>
  <c r="L128" i="537"/>
  <c r="M128" i="537" s="1"/>
  <c r="AA129" i="537"/>
  <c r="AC128" i="537"/>
  <c r="AD39" i="548"/>
  <c r="AD41" i="524"/>
  <c r="AD39" i="541"/>
  <c r="AD40" i="539"/>
  <c r="AD41" i="538"/>
  <c r="AD40" i="550"/>
  <c r="AD38" i="549"/>
  <c r="AD41" i="532"/>
  <c r="AD39" i="527"/>
  <c r="AD39" i="543"/>
  <c r="AD41" i="540"/>
  <c r="AD38" i="544"/>
  <c r="AD41" i="528"/>
  <c r="AD40" i="533"/>
  <c r="AD38" i="545"/>
  <c r="AD41" i="542"/>
  <c r="AD41" i="530"/>
  <c r="AD39" i="529"/>
  <c r="AD40" i="536"/>
  <c r="AD41" i="526"/>
  <c r="AD41" i="537"/>
  <c r="AD39" i="546"/>
  <c r="AD40" i="535"/>
  <c r="AD40" i="534"/>
  <c r="AD38" i="525"/>
  <c r="AD40" i="531"/>
  <c r="AD39" i="547"/>
  <c r="N130" i="533" l="1"/>
  <c r="O130" i="533" s="1"/>
  <c r="AB130" i="533"/>
  <c r="L130" i="533"/>
  <c r="M130" i="533" s="1"/>
  <c r="AA131" i="533"/>
  <c r="AC130" i="533"/>
  <c r="AB129" i="526"/>
  <c r="N129" i="526"/>
  <c r="O129" i="526" s="1"/>
  <c r="L129" i="526"/>
  <c r="M129" i="526" s="1"/>
  <c r="AA130" i="526"/>
  <c r="AC129" i="526"/>
  <c r="N129" i="524"/>
  <c r="O129" i="524" s="1"/>
  <c r="AB129" i="524"/>
  <c r="L129" i="524"/>
  <c r="M129" i="524" s="1"/>
  <c r="AA130" i="524"/>
  <c r="AC129" i="524"/>
  <c r="N130" i="534"/>
  <c r="O130" i="534" s="1"/>
  <c r="AB130" i="534"/>
  <c r="L130" i="534"/>
  <c r="M130" i="534" s="1"/>
  <c r="AA131" i="534"/>
  <c r="AC130" i="534"/>
  <c r="N132" i="544"/>
  <c r="O132" i="544" s="1"/>
  <c r="AB132" i="544"/>
  <c r="L132" i="544"/>
  <c r="M132" i="544" s="1"/>
  <c r="AA133" i="544"/>
  <c r="AC132" i="544"/>
  <c r="AB130" i="535"/>
  <c r="L130" i="535"/>
  <c r="M130" i="535" s="1"/>
  <c r="N130" i="535"/>
  <c r="O130" i="535" s="1"/>
  <c r="AA131" i="535"/>
  <c r="AC130" i="535"/>
  <c r="N130" i="531"/>
  <c r="O130" i="531" s="1"/>
  <c r="AB130" i="531"/>
  <c r="L130" i="531"/>
  <c r="M130" i="531" s="1"/>
  <c r="AA131" i="531"/>
  <c r="AC130" i="531"/>
  <c r="AB131" i="527"/>
  <c r="L131" i="527"/>
  <c r="M131" i="527" s="1"/>
  <c r="N131" i="527"/>
  <c r="O131" i="527" s="1"/>
  <c r="AA132" i="527"/>
  <c r="AC131" i="527"/>
  <c r="AB130" i="550"/>
  <c r="L130" i="550"/>
  <c r="M130" i="550" s="1"/>
  <c r="N130" i="550"/>
  <c r="O130" i="550" s="1"/>
  <c r="AA131" i="550"/>
  <c r="AC130" i="550"/>
  <c r="N129" i="537"/>
  <c r="O129" i="537" s="1"/>
  <c r="AB129" i="537"/>
  <c r="L129" i="537"/>
  <c r="M129" i="537" s="1"/>
  <c r="AA130" i="537"/>
  <c r="AC129" i="537"/>
  <c r="N129" i="542"/>
  <c r="O129" i="542" s="1"/>
  <c r="AB129" i="542"/>
  <c r="L129" i="542"/>
  <c r="M129" i="542" s="1"/>
  <c r="AA130" i="542"/>
  <c r="AC129" i="542"/>
  <c r="AB129" i="532"/>
  <c r="L129" i="532"/>
  <c r="M129" i="532" s="1"/>
  <c r="N129" i="532"/>
  <c r="O129" i="532" s="1"/>
  <c r="AA130" i="532"/>
  <c r="AC129" i="532"/>
  <c r="N129" i="528"/>
  <c r="O129" i="528" s="1"/>
  <c r="AB129" i="528"/>
  <c r="L129" i="528"/>
  <c r="M129" i="528" s="1"/>
  <c r="AA130" i="528"/>
  <c r="AC129" i="528"/>
  <c r="AB131" i="547"/>
  <c r="L131" i="547"/>
  <c r="M131" i="547" s="1"/>
  <c r="N131" i="547"/>
  <c r="O131" i="547" s="1"/>
  <c r="AA132" i="547"/>
  <c r="AC131" i="547"/>
  <c r="N129" i="540"/>
  <c r="O129" i="540" s="1"/>
  <c r="AB129" i="540"/>
  <c r="L129" i="540"/>
  <c r="M129" i="540" s="1"/>
  <c r="AA130" i="540"/>
  <c r="AC129" i="540"/>
  <c r="N132" i="545"/>
  <c r="O132" i="545" s="1"/>
  <c r="AB132" i="545"/>
  <c r="L132" i="545"/>
  <c r="M132" i="545" s="1"/>
  <c r="AA133" i="545"/>
  <c r="AC132" i="545"/>
  <c r="AB131" i="548"/>
  <c r="L131" i="548"/>
  <c r="M131" i="548" s="1"/>
  <c r="N131" i="548"/>
  <c r="O131" i="548" s="1"/>
  <c r="AA132" i="548"/>
  <c r="AC131" i="548"/>
  <c r="AB132" i="525"/>
  <c r="L132" i="525"/>
  <c r="M132" i="525" s="1"/>
  <c r="N132" i="525"/>
  <c r="O132" i="525" s="1"/>
  <c r="AA133" i="525"/>
  <c r="AC132" i="525"/>
  <c r="AB131" i="541"/>
  <c r="L131" i="541"/>
  <c r="M131" i="541" s="1"/>
  <c r="N131" i="541"/>
  <c r="O131" i="541" s="1"/>
  <c r="AA132" i="541"/>
  <c r="AC131" i="541"/>
  <c r="AB132" i="549"/>
  <c r="L132" i="549"/>
  <c r="M132" i="549" s="1"/>
  <c r="N132" i="549"/>
  <c r="O132" i="549" s="1"/>
  <c r="AA133" i="549"/>
  <c r="AC132" i="549"/>
  <c r="AB130" i="539"/>
  <c r="L130" i="539"/>
  <c r="M130" i="539" s="1"/>
  <c r="N130" i="539"/>
  <c r="O130" i="539" s="1"/>
  <c r="AA131" i="539"/>
  <c r="AC130" i="539"/>
  <c r="N130" i="536"/>
  <c r="O130" i="536" s="1"/>
  <c r="AB130" i="536"/>
  <c r="L130" i="536"/>
  <c r="M130" i="536" s="1"/>
  <c r="AA131" i="536"/>
  <c r="AC130" i="536"/>
  <c r="AB129" i="538"/>
  <c r="L129" i="538"/>
  <c r="M129" i="538" s="1"/>
  <c r="N129" i="538"/>
  <c r="O129" i="538" s="1"/>
  <c r="AA130" i="538"/>
  <c r="AC129" i="538"/>
  <c r="N129" i="530"/>
  <c r="O129" i="530" s="1"/>
  <c r="L129" i="530"/>
  <c r="M129" i="530" s="1"/>
  <c r="AB129" i="530"/>
  <c r="AA130" i="530"/>
  <c r="AC129" i="530"/>
  <c r="AB131" i="543"/>
  <c r="L131" i="543"/>
  <c r="M131" i="543" s="1"/>
  <c r="N131" i="543"/>
  <c r="O131" i="543" s="1"/>
  <c r="AA132" i="543"/>
  <c r="AC131" i="543"/>
  <c r="N131" i="546"/>
  <c r="O131" i="546" s="1"/>
  <c r="AB131" i="546"/>
  <c r="L131" i="546"/>
  <c r="M131" i="546" s="1"/>
  <c r="AA132" i="546"/>
  <c r="AC131" i="546"/>
  <c r="AB131" i="529"/>
  <c r="L131" i="529"/>
  <c r="M131" i="529" s="1"/>
  <c r="N131" i="529"/>
  <c r="O131" i="529" s="1"/>
  <c r="AA132" i="529"/>
  <c r="AC131" i="529"/>
  <c r="AD39" i="539"/>
  <c r="AD40" i="540"/>
  <c r="AD39" i="536"/>
  <c r="AD38" i="547"/>
  <c r="AD40" i="530"/>
  <c r="AD40" i="542"/>
  <c r="AD39" i="531"/>
  <c r="AD40" i="528"/>
  <c r="AD39" i="535"/>
  <c r="AD37" i="549"/>
  <c r="AD38" i="541"/>
  <c r="AD37" i="525"/>
  <c r="AD40" i="537"/>
  <c r="AD39" i="534"/>
  <c r="AD38" i="529"/>
  <c r="AD38" i="527"/>
  <c r="AD40" i="538"/>
  <c r="AD38" i="548"/>
  <c r="AD37" i="545"/>
  <c r="AD38" i="546"/>
  <c r="AD40" i="532"/>
  <c r="AD39" i="550"/>
  <c r="AD40" i="524"/>
  <c r="AD39" i="533"/>
  <c r="AD40" i="526"/>
  <c r="AD37" i="544"/>
  <c r="AD38" i="543"/>
  <c r="AB131" i="539" l="1"/>
  <c r="L131" i="539"/>
  <c r="M131" i="539" s="1"/>
  <c r="N131" i="539"/>
  <c r="O131" i="539" s="1"/>
  <c r="AA132" i="539"/>
  <c r="AC131" i="539"/>
  <c r="N130" i="528"/>
  <c r="O130" i="528" s="1"/>
  <c r="AB130" i="528"/>
  <c r="L130" i="528"/>
  <c r="M130" i="528" s="1"/>
  <c r="AA131" i="528"/>
  <c r="AC130" i="528"/>
  <c r="AB131" i="550"/>
  <c r="L131" i="550"/>
  <c r="M131" i="550" s="1"/>
  <c r="N131" i="550"/>
  <c r="O131" i="550" s="1"/>
  <c r="AA132" i="550"/>
  <c r="AC131" i="550"/>
  <c r="N133" i="544"/>
  <c r="O133" i="544" s="1"/>
  <c r="AB133" i="544"/>
  <c r="L133" i="544"/>
  <c r="M133" i="544" s="1"/>
  <c r="AA134" i="544"/>
  <c r="AC133" i="544"/>
  <c r="N130" i="530"/>
  <c r="O130" i="530" s="1"/>
  <c r="L130" i="530"/>
  <c r="M130" i="530" s="1"/>
  <c r="AB130" i="530"/>
  <c r="AA131" i="530"/>
  <c r="AC130" i="530"/>
  <c r="AB133" i="549"/>
  <c r="L133" i="549"/>
  <c r="M133" i="549" s="1"/>
  <c r="N133" i="549"/>
  <c r="O133" i="549" s="1"/>
  <c r="AA134" i="549"/>
  <c r="AC133" i="549"/>
  <c r="N133" i="545"/>
  <c r="O133" i="545" s="1"/>
  <c r="AB133" i="545"/>
  <c r="L133" i="545"/>
  <c r="M133" i="545" s="1"/>
  <c r="AA134" i="545"/>
  <c r="AC133" i="545"/>
  <c r="AB130" i="532"/>
  <c r="L130" i="532"/>
  <c r="M130" i="532" s="1"/>
  <c r="N130" i="532"/>
  <c r="O130" i="532" s="1"/>
  <c r="AA131" i="532"/>
  <c r="AC130" i="532"/>
  <c r="AB132" i="527"/>
  <c r="L132" i="527"/>
  <c r="M132" i="527" s="1"/>
  <c r="N132" i="527"/>
  <c r="O132" i="527" s="1"/>
  <c r="AA133" i="527"/>
  <c r="AC132" i="527"/>
  <c r="N131" i="534"/>
  <c r="O131" i="534" s="1"/>
  <c r="AB131" i="534"/>
  <c r="L131" i="534"/>
  <c r="M131" i="534" s="1"/>
  <c r="AA132" i="534"/>
  <c r="AC131" i="534"/>
  <c r="AB132" i="548"/>
  <c r="L132" i="548"/>
  <c r="M132" i="548" s="1"/>
  <c r="N132" i="548"/>
  <c r="O132" i="548" s="1"/>
  <c r="AA133" i="548"/>
  <c r="AC132" i="548"/>
  <c r="N131" i="533"/>
  <c r="O131" i="533" s="1"/>
  <c r="AB131" i="533"/>
  <c r="L131" i="533"/>
  <c r="M131" i="533" s="1"/>
  <c r="AA132" i="533"/>
  <c r="AC131" i="533"/>
  <c r="AB132" i="529"/>
  <c r="L132" i="529"/>
  <c r="M132" i="529" s="1"/>
  <c r="N132" i="529"/>
  <c r="O132" i="529" s="1"/>
  <c r="AA133" i="529"/>
  <c r="AC132" i="529"/>
  <c r="AB130" i="538"/>
  <c r="L130" i="538"/>
  <c r="M130" i="538" s="1"/>
  <c r="N130" i="538"/>
  <c r="O130" i="538" s="1"/>
  <c r="AA131" i="538"/>
  <c r="AC130" i="538"/>
  <c r="AB132" i="541"/>
  <c r="L132" i="541"/>
  <c r="M132" i="541" s="1"/>
  <c r="N132" i="541"/>
  <c r="O132" i="541" s="1"/>
  <c r="AA133" i="541"/>
  <c r="AC132" i="541"/>
  <c r="N130" i="540"/>
  <c r="O130" i="540" s="1"/>
  <c r="AB130" i="540"/>
  <c r="L130" i="540"/>
  <c r="M130" i="540" s="1"/>
  <c r="AA131" i="540"/>
  <c r="AC130" i="540"/>
  <c r="N130" i="542"/>
  <c r="O130" i="542" s="1"/>
  <c r="AB130" i="542"/>
  <c r="L130" i="542"/>
  <c r="M130" i="542" s="1"/>
  <c r="AA131" i="542"/>
  <c r="AC130" i="542"/>
  <c r="N131" i="531"/>
  <c r="O131" i="531" s="1"/>
  <c r="AB131" i="531"/>
  <c r="L131" i="531"/>
  <c r="M131" i="531" s="1"/>
  <c r="AA132" i="531"/>
  <c r="AC131" i="531"/>
  <c r="N130" i="524"/>
  <c r="O130" i="524" s="1"/>
  <c r="AB130" i="524"/>
  <c r="L130" i="524"/>
  <c r="M130" i="524" s="1"/>
  <c r="AA131" i="524"/>
  <c r="AC130" i="524"/>
  <c r="AB132" i="543"/>
  <c r="L132" i="543"/>
  <c r="M132" i="543" s="1"/>
  <c r="N132" i="543"/>
  <c r="O132" i="543" s="1"/>
  <c r="AA133" i="543"/>
  <c r="AC132" i="543"/>
  <c r="N132" i="546"/>
  <c r="O132" i="546" s="1"/>
  <c r="AB132" i="546"/>
  <c r="L132" i="546"/>
  <c r="M132" i="546" s="1"/>
  <c r="AA133" i="546"/>
  <c r="AC132" i="546"/>
  <c r="N131" i="536"/>
  <c r="O131" i="536" s="1"/>
  <c r="AB131" i="536"/>
  <c r="L131" i="536"/>
  <c r="M131" i="536" s="1"/>
  <c r="AA132" i="536"/>
  <c r="AC131" i="536"/>
  <c r="AB133" i="525"/>
  <c r="N133" i="525"/>
  <c r="O133" i="525" s="1"/>
  <c r="L133" i="525"/>
  <c r="M133" i="525" s="1"/>
  <c r="AA134" i="525"/>
  <c r="AC133" i="525"/>
  <c r="AB132" i="547"/>
  <c r="L132" i="547"/>
  <c r="M132" i="547" s="1"/>
  <c r="N132" i="547"/>
  <c r="O132" i="547" s="1"/>
  <c r="AA133" i="547"/>
  <c r="AC132" i="547"/>
  <c r="N130" i="537"/>
  <c r="O130" i="537" s="1"/>
  <c r="AB130" i="537"/>
  <c r="L130" i="537"/>
  <c r="M130" i="537" s="1"/>
  <c r="AA131" i="537"/>
  <c r="AC130" i="537"/>
  <c r="AB131" i="535"/>
  <c r="L131" i="535"/>
  <c r="M131" i="535" s="1"/>
  <c r="N131" i="535"/>
  <c r="O131" i="535" s="1"/>
  <c r="AA132" i="535"/>
  <c r="AC131" i="535"/>
  <c r="N130" i="526"/>
  <c r="O130" i="526" s="1"/>
  <c r="L130" i="526"/>
  <c r="M130" i="526" s="1"/>
  <c r="AB130" i="526"/>
  <c r="AA131" i="526"/>
  <c r="AC130" i="526"/>
  <c r="AD37" i="546"/>
  <c r="AD38" i="550"/>
  <c r="AD37" i="527"/>
  <c r="AD39" i="526"/>
  <c r="AD38" i="536"/>
  <c r="AD38" i="531"/>
  <c r="AD36" i="549"/>
  <c r="AD39" i="530"/>
  <c r="AD36" i="544"/>
  <c r="AD39" i="532"/>
  <c r="AD39" i="524"/>
  <c r="AD39" i="537"/>
  <c r="AD36" i="545"/>
  <c r="AD37" i="529"/>
  <c r="AD38" i="533"/>
  <c r="AD37" i="541"/>
  <c r="AD38" i="535"/>
  <c r="AD39" i="538"/>
  <c r="AD38" i="539"/>
  <c r="AD38" i="534"/>
  <c r="AD39" i="542"/>
  <c r="AD39" i="540"/>
  <c r="AD37" i="543"/>
  <c r="AD36" i="525"/>
  <c r="AD37" i="548"/>
  <c r="AD37" i="547"/>
  <c r="AD39" i="528"/>
  <c r="AB133" i="543" l="1"/>
  <c r="L133" i="543"/>
  <c r="M133" i="543" s="1"/>
  <c r="N133" i="543"/>
  <c r="O133" i="543" s="1"/>
  <c r="AA134" i="543"/>
  <c r="AC133" i="543"/>
  <c r="N131" i="540"/>
  <c r="O131" i="540" s="1"/>
  <c r="AB131" i="540"/>
  <c r="L131" i="540"/>
  <c r="M131" i="540" s="1"/>
  <c r="AA132" i="540"/>
  <c r="AC131" i="540"/>
  <c r="N132" i="533"/>
  <c r="O132" i="533" s="1"/>
  <c r="AB132" i="533"/>
  <c r="L132" i="533"/>
  <c r="M132" i="533" s="1"/>
  <c r="AA133" i="533"/>
  <c r="AC132" i="533"/>
  <c r="AB131" i="532"/>
  <c r="L131" i="532"/>
  <c r="M131" i="532" s="1"/>
  <c r="N131" i="532"/>
  <c r="O131" i="532" s="1"/>
  <c r="AA132" i="532"/>
  <c r="AC131" i="532"/>
  <c r="N134" i="544"/>
  <c r="O134" i="544" s="1"/>
  <c r="AB134" i="544"/>
  <c r="L134" i="544"/>
  <c r="M134" i="544" s="1"/>
  <c r="AA135" i="544"/>
  <c r="AC134" i="544"/>
  <c r="N133" i="546"/>
  <c r="O133" i="546" s="1"/>
  <c r="AB133" i="546"/>
  <c r="L133" i="546"/>
  <c r="M133" i="546" s="1"/>
  <c r="AA134" i="546"/>
  <c r="AC133" i="546"/>
  <c r="AB133" i="529"/>
  <c r="L133" i="529"/>
  <c r="M133" i="529" s="1"/>
  <c r="N133" i="529"/>
  <c r="O133" i="529" s="1"/>
  <c r="AA134" i="529"/>
  <c r="AC133" i="529"/>
  <c r="AB132" i="539"/>
  <c r="L132" i="539"/>
  <c r="M132" i="539" s="1"/>
  <c r="N132" i="539"/>
  <c r="O132" i="539" s="1"/>
  <c r="AA133" i="539"/>
  <c r="AC132" i="539"/>
  <c r="L131" i="526"/>
  <c r="M131" i="526" s="1"/>
  <c r="AB131" i="526"/>
  <c r="N131" i="526"/>
  <c r="O131" i="526" s="1"/>
  <c r="AA132" i="526"/>
  <c r="AC131" i="526"/>
  <c r="L134" i="525"/>
  <c r="M134" i="525" s="1"/>
  <c r="AB134" i="525"/>
  <c r="N134" i="525"/>
  <c r="O134" i="525" s="1"/>
  <c r="AA135" i="525"/>
  <c r="AC134" i="525"/>
  <c r="AB131" i="524"/>
  <c r="L131" i="524"/>
  <c r="M131" i="524" s="1"/>
  <c r="N131" i="524"/>
  <c r="O131" i="524" s="1"/>
  <c r="AA132" i="524"/>
  <c r="AC131" i="524"/>
  <c r="AB133" i="541"/>
  <c r="L133" i="541"/>
  <c r="M133" i="541" s="1"/>
  <c r="N133" i="541"/>
  <c r="O133" i="541" s="1"/>
  <c r="AA134" i="541"/>
  <c r="AC133" i="541"/>
  <c r="AB133" i="548"/>
  <c r="L133" i="548"/>
  <c r="M133" i="548" s="1"/>
  <c r="N133" i="548"/>
  <c r="O133" i="548" s="1"/>
  <c r="AA134" i="548"/>
  <c r="AC133" i="548"/>
  <c r="N134" i="545"/>
  <c r="O134" i="545" s="1"/>
  <c r="AB134" i="545"/>
  <c r="L134" i="545"/>
  <c r="M134" i="545" s="1"/>
  <c r="AA135" i="545"/>
  <c r="AC134" i="545"/>
  <c r="AB132" i="550"/>
  <c r="L132" i="550"/>
  <c r="M132" i="550" s="1"/>
  <c r="N132" i="550"/>
  <c r="O132" i="550" s="1"/>
  <c r="AA133" i="550"/>
  <c r="AC132" i="550"/>
  <c r="N131" i="537"/>
  <c r="O131" i="537" s="1"/>
  <c r="AB131" i="537"/>
  <c r="L131" i="537"/>
  <c r="M131" i="537" s="1"/>
  <c r="AA132" i="537"/>
  <c r="AC131" i="537"/>
  <c r="N131" i="542"/>
  <c r="O131" i="542" s="1"/>
  <c r="AB131" i="542"/>
  <c r="L131" i="542"/>
  <c r="M131" i="542" s="1"/>
  <c r="AA132" i="542"/>
  <c r="AC131" i="542"/>
  <c r="AB133" i="527"/>
  <c r="L133" i="527"/>
  <c r="M133" i="527" s="1"/>
  <c r="N133" i="527"/>
  <c r="O133" i="527" s="1"/>
  <c r="AA134" i="527"/>
  <c r="AC133" i="527"/>
  <c r="N131" i="530"/>
  <c r="O131" i="530" s="1"/>
  <c r="L131" i="530"/>
  <c r="M131" i="530" s="1"/>
  <c r="AB131" i="530"/>
  <c r="AA132" i="530"/>
  <c r="AC131" i="530"/>
  <c r="AB133" i="547"/>
  <c r="L133" i="547"/>
  <c r="M133" i="547" s="1"/>
  <c r="N133" i="547"/>
  <c r="O133" i="547" s="1"/>
  <c r="AA134" i="547"/>
  <c r="AC133" i="547"/>
  <c r="AB132" i="535"/>
  <c r="L132" i="535"/>
  <c r="M132" i="535" s="1"/>
  <c r="N132" i="535"/>
  <c r="O132" i="535" s="1"/>
  <c r="AA133" i="535"/>
  <c r="AC132" i="535"/>
  <c r="N132" i="536"/>
  <c r="O132" i="536" s="1"/>
  <c r="AB132" i="536"/>
  <c r="L132" i="536"/>
  <c r="M132" i="536" s="1"/>
  <c r="AA133" i="536"/>
  <c r="AC132" i="536"/>
  <c r="N132" i="531"/>
  <c r="O132" i="531" s="1"/>
  <c r="AB132" i="531"/>
  <c r="L132" i="531"/>
  <c r="M132" i="531" s="1"/>
  <c r="AA133" i="531"/>
  <c r="AC132" i="531"/>
  <c r="AB131" i="538"/>
  <c r="L131" i="538"/>
  <c r="M131" i="538" s="1"/>
  <c r="N131" i="538"/>
  <c r="O131" i="538" s="1"/>
  <c r="AA132" i="538"/>
  <c r="AC131" i="538"/>
  <c r="N132" i="534"/>
  <c r="O132" i="534" s="1"/>
  <c r="AB132" i="534"/>
  <c r="L132" i="534"/>
  <c r="M132" i="534" s="1"/>
  <c r="AA133" i="534"/>
  <c r="AC132" i="534"/>
  <c r="AB134" i="549"/>
  <c r="L134" i="549"/>
  <c r="M134" i="549" s="1"/>
  <c r="N134" i="549"/>
  <c r="O134" i="549" s="1"/>
  <c r="AA135" i="549"/>
  <c r="AC134" i="549"/>
  <c r="N131" i="528"/>
  <c r="O131" i="528" s="1"/>
  <c r="AB131" i="528"/>
  <c r="L131" i="528"/>
  <c r="M131" i="528" s="1"/>
  <c r="AA132" i="528"/>
  <c r="AC131" i="528"/>
  <c r="AD37" i="535"/>
  <c r="AD37" i="531"/>
  <c r="AD36" i="541"/>
  <c r="AD37" i="539"/>
  <c r="AD38" i="542"/>
  <c r="AD36" i="527"/>
  <c r="AD36" i="543"/>
  <c r="AD38" i="524"/>
  <c r="AD38" i="537"/>
  <c r="AD36" i="529"/>
  <c r="AD38" i="538"/>
  <c r="AD38" i="532"/>
  <c r="AD35" i="525"/>
  <c r="AD36" i="547"/>
  <c r="AD38" i="526"/>
  <c r="AD37" i="533"/>
  <c r="AD38" i="530"/>
  <c r="AD37" i="536"/>
  <c r="AD38" i="540"/>
  <c r="AD35" i="549"/>
  <c r="AD36" i="546"/>
  <c r="AD37" i="534"/>
  <c r="AD38" i="528"/>
  <c r="AD36" i="548"/>
  <c r="AD37" i="550"/>
  <c r="AD35" i="544"/>
  <c r="AD35" i="545"/>
  <c r="L132" i="526" l="1"/>
  <c r="M132" i="526" s="1"/>
  <c r="AB132" i="526"/>
  <c r="N132" i="526"/>
  <c r="O132" i="526" s="1"/>
  <c r="AA133" i="526"/>
  <c r="AC132" i="526"/>
  <c r="AB132" i="538"/>
  <c r="L132" i="538"/>
  <c r="M132" i="538" s="1"/>
  <c r="N132" i="538"/>
  <c r="O132" i="538" s="1"/>
  <c r="AA133" i="538"/>
  <c r="AC132" i="538"/>
  <c r="AB134" i="547"/>
  <c r="L134" i="547"/>
  <c r="M134" i="547" s="1"/>
  <c r="N134" i="547"/>
  <c r="O134" i="547" s="1"/>
  <c r="AA135" i="547"/>
  <c r="AC134" i="547"/>
  <c r="N132" i="537"/>
  <c r="O132" i="537" s="1"/>
  <c r="AB132" i="537"/>
  <c r="L132" i="537"/>
  <c r="M132" i="537" s="1"/>
  <c r="AA133" i="537"/>
  <c r="AC132" i="537"/>
  <c r="AB134" i="541"/>
  <c r="L134" i="541"/>
  <c r="M134" i="541" s="1"/>
  <c r="N134" i="541"/>
  <c r="O134" i="541" s="1"/>
  <c r="AA135" i="541"/>
  <c r="AC134" i="541"/>
  <c r="AB133" i="539"/>
  <c r="L133" i="539"/>
  <c r="M133" i="539" s="1"/>
  <c r="N133" i="539"/>
  <c r="O133" i="539" s="1"/>
  <c r="AA134" i="539"/>
  <c r="AC133" i="539"/>
  <c r="AB132" i="532"/>
  <c r="L132" i="532"/>
  <c r="M132" i="532" s="1"/>
  <c r="N132" i="532"/>
  <c r="O132" i="532" s="1"/>
  <c r="AA133" i="532"/>
  <c r="AC132" i="532"/>
  <c r="N133" i="534"/>
  <c r="O133" i="534" s="1"/>
  <c r="AB133" i="534"/>
  <c r="L133" i="534"/>
  <c r="M133" i="534" s="1"/>
  <c r="AA134" i="534"/>
  <c r="AC133" i="534"/>
  <c r="AB133" i="535"/>
  <c r="L133" i="535"/>
  <c r="M133" i="535" s="1"/>
  <c r="N133" i="535"/>
  <c r="O133" i="535" s="1"/>
  <c r="AA134" i="535"/>
  <c r="AC133" i="535"/>
  <c r="N132" i="542"/>
  <c r="O132" i="542" s="1"/>
  <c r="AB132" i="542"/>
  <c r="L132" i="542"/>
  <c r="M132" i="542" s="1"/>
  <c r="AA133" i="542"/>
  <c r="AC132" i="542"/>
  <c r="AB134" i="548"/>
  <c r="L134" i="548"/>
  <c r="M134" i="548" s="1"/>
  <c r="N134" i="548"/>
  <c r="O134" i="548" s="1"/>
  <c r="AA135" i="548"/>
  <c r="AC134" i="548"/>
  <c r="N135" i="544"/>
  <c r="O135" i="544" s="1"/>
  <c r="AB135" i="544"/>
  <c r="L135" i="544"/>
  <c r="M135" i="544" s="1"/>
  <c r="AA136" i="544"/>
  <c r="AC135" i="544"/>
  <c r="AB134" i="543"/>
  <c r="L134" i="543"/>
  <c r="M134" i="543" s="1"/>
  <c r="N134" i="543"/>
  <c r="O134" i="543" s="1"/>
  <c r="AA135" i="543"/>
  <c r="AC134" i="543"/>
  <c r="N132" i="528"/>
  <c r="O132" i="528" s="1"/>
  <c r="AB132" i="528"/>
  <c r="L132" i="528"/>
  <c r="M132" i="528" s="1"/>
  <c r="AA133" i="528"/>
  <c r="AC132" i="528"/>
  <c r="N133" i="531"/>
  <c r="O133" i="531" s="1"/>
  <c r="AB133" i="531"/>
  <c r="L133" i="531"/>
  <c r="M133" i="531" s="1"/>
  <c r="AA134" i="531"/>
  <c r="AC133" i="531"/>
  <c r="N132" i="530"/>
  <c r="O132" i="530" s="1"/>
  <c r="AB132" i="530"/>
  <c r="L132" i="530"/>
  <c r="M132" i="530" s="1"/>
  <c r="AA133" i="530"/>
  <c r="AC132" i="530"/>
  <c r="AB133" i="550"/>
  <c r="L133" i="550"/>
  <c r="M133" i="550" s="1"/>
  <c r="N133" i="550"/>
  <c r="O133" i="550" s="1"/>
  <c r="AA134" i="550"/>
  <c r="AC133" i="550"/>
  <c r="N132" i="524"/>
  <c r="O132" i="524" s="1"/>
  <c r="AB132" i="524"/>
  <c r="L132" i="524"/>
  <c r="M132" i="524" s="1"/>
  <c r="AA133" i="524"/>
  <c r="AC132" i="524"/>
  <c r="AB134" i="529"/>
  <c r="L134" i="529"/>
  <c r="M134" i="529" s="1"/>
  <c r="N134" i="529"/>
  <c r="O134" i="529" s="1"/>
  <c r="AA135" i="529"/>
  <c r="AC134" i="529"/>
  <c r="N133" i="533"/>
  <c r="O133" i="533" s="1"/>
  <c r="AB133" i="533"/>
  <c r="L133" i="533"/>
  <c r="M133" i="533" s="1"/>
  <c r="AA134" i="533"/>
  <c r="AC133" i="533"/>
  <c r="AB135" i="549"/>
  <c r="L135" i="549"/>
  <c r="M135" i="549" s="1"/>
  <c r="N135" i="549"/>
  <c r="O135" i="549" s="1"/>
  <c r="AA136" i="549"/>
  <c r="AC135" i="549"/>
  <c r="N133" i="536"/>
  <c r="O133" i="536" s="1"/>
  <c r="AB133" i="536"/>
  <c r="L133" i="536"/>
  <c r="M133" i="536" s="1"/>
  <c r="AA134" i="536"/>
  <c r="AC133" i="536"/>
  <c r="AB134" i="527"/>
  <c r="L134" i="527"/>
  <c r="M134" i="527" s="1"/>
  <c r="N134" i="527"/>
  <c r="O134" i="527" s="1"/>
  <c r="AA135" i="527"/>
  <c r="AC134" i="527"/>
  <c r="N135" i="545"/>
  <c r="O135" i="545" s="1"/>
  <c r="AB135" i="545"/>
  <c r="L135" i="545"/>
  <c r="M135" i="545" s="1"/>
  <c r="AA136" i="545"/>
  <c r="AC135" i="545"/>
  <c r="L135" i="525"/>
  <c r="M135" i="525" s="1"/>
  <c r="AB135" i="525"/>
  <c r="N135" i="525"/>
  <c r="O135" i="525" s="1"/>
  <c r="AA136" i="525"/>
  <c r="AC135" i="525"/>
  <c r="N134" i="546"/>
  <c r="O134" i="546" s="1"/>
  <c r="AB134" i="546"/>
  <c r="L134" i="546"/>
  <c r="M134" i="546" s="1"/>
  <c r="AA135" i="546"/>
  <c r="AC134" i="546"/>
  <c r="N132" i="540"/>
  <c r="O132" i="540" s="1"/>
  <c r="AB132" i="540"/>
  <c r="L132" i="540"/>
  <c r="M132" i="540" s="1"/>
  <c r="AA133" i="540"/>
  <c r="AC132" i="540"/>
  <c r="AD34" i="549"/>
  <c r="AD37" i="532"/>
  <c r="AD36" i="531"/>
  <c r="AD37" i="538"/>
  <c r="AD36" i="535"/>
  <c r="AD36" i="534"/>
  <c r="AD34" i="545"/>
  <c r="AD37" i="530"/>
  <c r="AD35" i="541"/>
  <c r="AD35" i="529"/>
  <c r="AD37" i="537"/>
  <c r="AD37" i="540"/>
  <c r="AD37" i="526"/>
  <c r="AD37" i="524"/>
  <c r="AD34" i="525"/>
  <c r="AD35" i="548"/>
  <c r="AD34" i="544"/>
  <c r="AD36" i="536"/>
  <c r="AD37" i="542"/>
  <c r="AD36" i="539"/>
  <c r="AD35" i="543"/>
  <c r="AD36" i="550"/>
  <c r="AD35" i="547"/>
  <c r="AD36" i="533"/>
  <c r="AD35" i="527"/>
  <c r="AD35" i="546"/>
  <c r="AD37" i="528"/>
  <c r="N136" i="545" l="1"/>
  <c r="O136" i="545" s="1"/>
  <c r="AB136" i="545"/>
  <c r="L136" i="545"/>
  <c r="M136" i="545" s="1"/>
  <c r="AA137" i="545"/>
  <c r="AC136" i="545"/>
  <c r="N134" i="533"/>
  <c r="O134" i="533" s="1"/>
  <c r="AB134" i="533"/>
  <c r="L134" i="533"/>
  <c r="M134" i="533" s="1"/>
  <c r="AA135" i="533"/>
  <c r="AC134" i="533"/>
  <c r="N133" i="530"/>
  <c r="O133" i="530" s="1"/>
  <c r="L133" i="530"/>
  <c r="M133" i="530" s="1"/>
  <c r="AB133" i="530"/>
  <c r="AA134" i="530"/>
  <c r="AC133" i="530"/>
  <c r="N136" i="544"/>
  <c r="O136" i="544" s="1"/>
  <c r="AB136" i="544"/>
  <c r="L136" i="544"/>
  <c r="M136" i="544" s="1"/>
  <c r="AA137" i="544"/>
  <c r="AC136" i="544"/>
  <c r="N134" i="534"/>
  <c r="O134" i="534" s="1"/>
  <c r="AB134" i="534"/>
  <c r="L134" i="534"/>
  <c r="M134" i="534" s="1"/>
  <c r="AA135" i="534"/>
  <c r="AC134" i="534"/>
  <c r="N133" i="537"/>
  <c r="O133" i="537" s="1"/>
  <c r="AB133" i="537"/>
  <c r="L133" i="537"/>
  <c r="M133" i="537" s="1"/>
  <c r="AA134" i="537"/>
  <c r="AC133" i="537"/>
  <c r="AB136" i="525"/>
  <c r="N136" i="525"/>
  <c r="O136" i="525" s="1"/>
  <c r="L136" i="525"/>
  <c r="M136" i="525" s="1"/>
  <c r="AA137" i="525"/>
  <c r="AC136" i="525"/>
  <c r="AB136" i="549"/>
  <c r="L136" i="549"/>
  <c r="M136" i="549" s="1"/>
  <c r="N136" i="549"/>
  <c r="O136" i="549" s="1"/>
  <c r="AA137" i="549"/>
  <c r="AC136" i="549"/>
  <c r="AB134" i="550"/>
  <c r="L134" i="550"/>
  <c r="M134" i="550" s="1"/>
  <c r="N134" i="550"/>
  <c r="O134" i="550" s="1"/>
  <c r="AA135" i="550"/>
  <c r="AC134" i="550"/>
  <c r="AB133" i="526"/>
  <c r="N133" i="526"/>
  <c r="O133" i="526" s="1"/>
  <c r="L133" i="526"/>
  <c r="M133" i="526" s="1"/>
  <c r="AA134" i="526"/>
  <c r="AC133" i="526"/>
  <c r="N133" i="540"/>
  <c r="O133" i="540" s="1"/>
  <c r="AB133" i="540"/>
  <c r="L133" i="540"/>
  <c r="M133" i="540" s="1"/>
  <c r="AA134" i="540"/>
  <c r="AC133" i="540"/>
  <c r="AB135" i="527"/>
  <c r="L135" i="527"/>
  <c r="M135" i="527" s="1"/>
  <c r="N135" i="527"/>
  <c r="O135" i="527" s="1"/>
  <c r="AA136" i="527"/>
  <c r="AC135" i="527"/>
  <c r="AB135" i="529"/>
  <c r="L135" i="529"/>
  <c r="M135" i="529" s="1"/>
  <c r="N135" i="529"/>
  <c r="O135" i="529" s="1"/>
  <c r="AA136" i="529"/>
  <c r="AC135" i="529"/>
  <c r="N134" i="531"/>
  <c r="O134" i="531" s="1"/>
  <c r="AB134" i="531"/>
  <c r="L134" i="531"/>
  <c r="M134" i="531" s="1"/>
  <c r="AA135" i="531"/>
  <c r="AC134" i="531"/>
  <c r="AB135" i="548"/>
  <c r="L135" i="548"/>
  <c r="M135" i="548" s="1"/>
  <c r="N135" i="548"/>
  <c r="O135" i="548" s="1"/>
  <c r="AA136" i="548"/>
  <c r="AC135" i="548"/>
  <c r="AB133" i="532"/>
  <c r="L133" i="532"/>
  <c r="M133" i="532" s="1"/>
  <c r="N133" i="532"/>
  <c r="O133" i="532" s="1"/>
  <c r="AA134" i="532"/>
  <c r="AC133" i="532"/>
  <c r="AB135" i="547"/>
  <c r="L135" i="547"/>
  <c r="M135" i="547" s="1"/>
  <c r="N135" i="547"/>
  <c r="O135" i="547" s="1"/>
  <c r="AA136" i="547"/>
  <c r="AC135" i="547"/>
  <c r="AB135" i="543"/>
  <c r="L135" i="543"/>
  <c r="M135" i="543" s="1"/>
  <c r="N135" i="543"/>
  <c r="O135" i="543" s="1"/>
  <c r="AA136" i="543"/>
  <c r="AC135" i="543"/>
  <c r="AB134" i="535"/>
  <c r="L134" i="535"/>
  <c r="M134" i="535" s="1"/>
  <c r="N134" i="535"/>
  <c r="O134" i="535" s="1"/>
  <c r="AA135" i="535"/>
  <c r="AC134" i="535"/>
  <c r="AB135" i="541"/>
  <c r="L135" i="541"/>
  <c r="M135" i="541" s="1"/>
  <c r="N135" i="541"/>
  <c r="O135" i="541" s="1"/>
  <c r="AA136" i="541"/>
  <c r="AC135" i="541"/>
  <c r="N135" i="546"/>
  <c r="O135" i="546" s="1"/>
  <c r="AB135" i="546"/>
  <c r="L135" i="546"/>
  <c r="M135" i="546" s="1"/>
  <c r="AA136" i="546"/>
  <c r="AC135" i="546"/>
  <c r="N134" i="536"/>
  <c r="O134" i="536" s="1"/>
  <c r="AB134" i="536"/>
  <c r="L134" i="536"/>
  <c r="M134" i="536" s="1"/>
  <c r="AA135" i="536"/>
  <c r="AC134" i="536"/>
  <c r="AB133" i="524"/>
  <c r="L133" i="524"/>
  <c r="M133" i="524" s="1"/>
  <c r="N133" i="524"/>
  <c r="O133" i="524" s="1"/>
  <c r="AA134" i="524"/>
  <c r="AC133" i="524"/>
  <c r="N133" i="528"/>
  <c r="O133" i="528" s="1"/>
  <c r="AB133" i="528"/>
  <c r="L133" i="528"/>
  <c r="M133" i="528" s="1"/>
  <c r="AA134" i="528"/>
  <c r="AC133" i="528"/>
  <c r="N133" i="542"/>
  <c r="O133" i="542" s="1"/>
  <c r="AB133" i="542"/>
  <c r="L133" i="542"/>
  <c r="M133" i="542" s="1"/>
  <c r="AA134" i="542"/>
  <c r="AC133" i="542"/>
  <c r="AB134" i="539"/>
  <c r="L134" i="539"/>
  <c r="M134" i="539" s="1"/>
  <c r="N134" i="539"/>
  <c r="O134" i="539" s="1"/>
  <c r="AA135" i="539"/>
  <c r="AC134" i="539"/>
  <c r="AB133" i="538"/>
  <c r="L133" i="538"/>
  <c r="M133" i="538" s="1"/>
  <c r="N133" i="538"/>
  <c r="O133" i="538" s="1"/>
  <c r="AA134" i="538"/>
  <c r="AC133" i="538"/>
  <c r="AD34" i="546"/>
  <c r="AD35" i="535"/>
  <c r="AD34" i="527"/>
  <c r="AD35" i="533"/>
  <c r="AD36" i="538"/>
  <c r="AD36" i="537"/>
  <c r="AD36" i="526"/>
  <c r="AD35" i="550"/>
  <c r="AD33" i="525"/>
  <c r="AD34" i="543"/>
  <c r="AD34" i="541"/>
  <c r="AD35" i="536"/>
  <c r="AD33" i="549"/>
  <c r="AD35" i="539"/>
  <c r="AD36" i="542"/>
  <c r="AD36" i="524"/>
  <c r="AD36" i="532"/>
  <c r="AD33" i="545"/>
  <c r="AD36" i="528"/>
  <c r="AD35" i="534"/>
  <c r="AD36" i="530"/>
  <c r="AD35" i="531"/>
  <c r="AD34" i="529"/>
  <c r="AD36" i="540"/>
  <c r="AD34" i="547"/>
  <c r="AD34" i="548"/>
  <c r="AD33" i="544"/>
  <c r="AB136" i="547" l="1"/>
  <c r="L136" i="547"/>
  <c r="M136" i="547" s="1"/>
  <c r="N136" i="547"/>
  <c r="O136" i="547" s="1"/>
  <c r="AA137" i="547"/>
  <c r="AC136" i="547"/>
  <c r="AB136" i="529"/>
  <c r="L136" i="529"/>
  <c r="M136" i="529" s="1"/>
  <c r="N136" i="529"/>
  <c r="O136" i="529" s="1"/>
  <c r="AA137" i="529"/>
  <c r="AC136" i="529"/>
  <c r="N137" i="545"/>
  <c r="O137" i="545" s="1"/>
  <c r="AB137" i="545"/>
  <c r="L137" i="545"/>
  <c r="M137" i="545" s="1"/>
  <c r="AA138" i="545"/>
  <c r="AC137" i="545"/>
  <c r="N134" i="528"/>
  <c r="O134" i="528" s="1"/>
  <c r="AB134" i="528"/>
  <c r="L134" i="528"/>
  <c r="M134" i="528" s="1"/>
  <c r="AA135" i="528"/>
  <c r="AC134" i="528"/>
  <c r="AB136" i="541"/>
  <c r="L136" i="541"/>
  <c r="M136" i="541" s="1"/>
  <c r="N136" i="541"/>
  <c r="O136" i="541" s="1"/>
  <c r="AA137" i="541"/>
  <c r="AC136" i="541"/>
  <c r="AB134" i="532"/>
  <c r="L134" i="532"/>
  <c r="M134" i="532" s="1"/>
  <c r="N134" i="532"/>
  <c r="O134" i="532" s="1"/>
  <c r="AA135" i="532"/>
  <c r="AC134" i="532"/>
  <c r="AB136" i="527"/>
  <c r="L136" i="527"/>
  <c r="M136" i="527" s="1"/>
  <c r="N136" i="527"/>
  <c r="O136" i="527" s="1"/>
  <c r="AA137" i="527"/>
  <c r="AC136" i="527"/>
  <c r="AB137" i="549"/>
  <c r="L137" i="549"/>
  <c r="M137" i="549" s="1"/>
  <c r="N137" i="549"/>
  <c r="O137" i="549" s="1"/>
  <c r="AA138" i="549"/>
  <c r="AC137" i="549"/>
  <c r="N137" i="544"/>
  <c r="O137" i="544" s="1"/>
  <c r="AB137" i="544"/>
  <c r="L137" i="544"/>
  <c r="M137" i="544" s="1"/>
  <c r="AA138" i="544"/>
  <c r="AC137" i="544"/>
  <c r="N136" i="546"/>
  <c r="O136" i="546" s="1"/>
  <c r="AB136" i="546"/>
  <c r="L136" i="546"/>
  <c r="M136" i="546" s="1"/>
  <c r="AA137" i="546"/>
  <c r="AC136" i="546"/>
  <c r="AB135" i="550"/>
  <c r="L135" i="550"/>
  <c r="M135" i="550" s="1"/>
  <c r="N135" i="550"/>
  <c r="O135" i="550" s="1"/>
  <c r="AA136" i="550"/>
  <c r="AC135" i="550"/>
  <c r="N135" i="534"/>
  <c r="O135" i="534" s="1"/>
  <c r="AB135" i="534"/>
  <c r="L135" i="534"/>
  <c r="M135" i="534" s="1"/>
  <c r="AA136" i="534"/>
  <c r="AC135" i="534"/>
  <c r="AB134" i="538"/>
  <c r="L134" i="538"/>
  <c r="M134" i="538" s="1"/>
  <c r="N134" i="538"/>
  <c r="O134" i="538" s="1"/>
  <c r="AA135" i="538"/>
  <c r="AC134" i="538"/>
  <c r="AB134" i="524"/>
  <c r="L134" i="524"/>
  <c r="M134" i="524" s="1"/>
  <c r="N134" i="524"/>
  <c r="O134" i="524" s="1"/>
  <c r="AA135" i="524"/>
  <c r="AC134" i="524"/>
  <c r="AB135" i="535"/>
  <c r="L135" i="535"/>
  <c r="M135" i="535" s="1"/>
  <c r="N135" i="535"/>
  <c r="O135" i="535" s="1"/>
  <c r="AA136" i="535"/>
  <c r="AC135" i="535"/>
  <c r="AB136" i="548"/>
  <c r="L136" i="548"/>
  <c r="M136" i="548" s="1"/>
  <c r="N136" i="548"/>
  <c r="O136" i="548" s="1"/>
  <c r="AA137" i="548"/>
  <c r="AC136" i="548"/>
  <c r="N134" i="540"/>
  <c r="O134" i="540" s="1"/>
  <c r="AB134" i="540"/>
  <c r="L134" i="540"/>
  <c r="M134" i="540" s="1"/>
  <c r="AA135" i="540"/>
  <c r="AC134" i="540"/>
  <c r="N137" i="525"/>
  <c r="O137" i="525" s="1"/>
  <c r="L137" i="525"/>
  <c r="M137" i="525" s="1"/>
  <c r="AB137" i="525"/>
  <c r="AA138" i="525"/>
  <c r="AC137" i="525"/>
  <c r="N134" i="530"/>
  <c r="O134" i="530" s="1"/>
  <c r="L134" i="530"/>
  <c r="M134" i="530" s="1"/>
  <c r="AB134" i="530"/>
  <c r="AA135" i="530"/>
  <c r="AC134" i="530"/>
  <c r="N134" i="542"/>
  <c r="O134" i="542" s="1"/>
  <c r="AB134" i="542"/>
  <c r="L134" i="542"/>
  <c r="M134" i="542" s="1"/>
  <c r="AA135" i="542"/>
  <c r="AC134" i="542"/>
  <c r="AB135" i="539"/>
  <c r="L135" i="539"/>
  <c r="M135" i="539" s="1"/>
  <c r="N135" i="539"/>
  <c r="O135" i="539" s="1"/>
  <c r="AA136" i="539"/>
  <c r="AC135" i="539"/>
  <c r="N135" i="536"/>
  <c r="O135" i="536" s="1"/>
  <c r="AB135" i="536"/>
  <c r="L135" i="536"/>
  <c r="M135" i="536" s="1"/>
  <c r="AA136" i="536"/>
  <c r="AC135" i="536"/>
  <c r="AB136" i="543"/>
  <c r="L136" i="543"/>
  <c r="M136" i="543" s="1"/>
  <c r="N136" i="543"/>
  <c r="O136" i="543" s="1"/>
  <c r="AA137" i="543"/>
  <c r="AC136" i="543"/>
  <c r="N135" i="531"/>
  <c r="O135" i="531" s="1"/>
  <c r="AB135" i="531"/>
  <c r="L135" i="531"/>
  <c r="M135" i="531" s="1"/>
  <c r="AA136" i="531"/>
  <c r="AC135" i="531"/>
  <c r="N134" i="526"/>
  <c r="O134" i="526" s="1"/>
  <c r="L134" i="526"/>
  <c r="M134" i="526" s="1"/>
  <c r="AB134" i="526"/>
  <c r="AA135" i="526"/>
  <c r="AC134" i="526"/>
  <c r="N134" i="537"/>
  <c r="O134" i="537" s="1"/>
  <c r="AB134" i="537"/>
  <c r="L134" i="537"/>
  <c r="M134" i="537" s="1"/>
  <c r="AA135" i="537"/>
  <c r="AC134" i="537"/>
  <c r="N135" i="533"/>
  <c r="O135" i="533" s="1"/>
  <c r="AB135" i="533"/>
  <c r="L135" i="533"/>
  <c r="M135" i="533" s="1"/>
  <c r="AA136" i="533"/>
  <c r="AC135" i="533"/>
  <c r="AD34" i="539"/>
  <c r="AD33" i="527"/>
  <c r="AD34" i="550"/>
  <c r="AD35" i="538"/>
  <c r="AD34" i="531"/>
  <c r="AD34" i="534"/>
  <c r="AD33" i="548"/>
  <c r="AD33" i="543"/>
  <c r="AD32" i="544"/>
  <c r="AD34" i="533"/>
  <c r="AD34" i="535"/>
  <c r="AD33" i="547"/>
  <c r="AD33" i="546"/>
  <c r="AD35" i="526"/>
  <c r="AD35" i="542"/>
  <c r="AD33" i="529"/>
  <c r="AD34" i="536"/>
  <c r="AD35" i="540"/>
  <c r="AD32" i="545"/>
  <c r="AD33" i="541"/>
  <c r="AD35" i="537"/>
  <c r="AD35" i="524"/>
  <c r="AD35" i="528"/>
  <c r="AD32" i="525"/>
  <c r="AD35" i="530"/>
  <c r="AD32" i="549"/>
  <c r="AD35" i="532"/>
  <c r="N135" i="542" l="1"/>
  <c r="O135" i="542" s="1"/>
  <c r="AB135" i="542"/>
  <c r="L135" i="542"/>
  <c r="M135" i="542" s="1"/>
  <c r="AA136" i="542"/>
  <c r="AC135" i="542"/>
  <c r="AB137" i="548"/>
  <c r="L137" i="548"/>
  <c r="M137" i="548" s="1"/>
  <c r="N137" i="548"/>
  <c r="O137" i="548" s="1"/>
  <c r="AA138" i="548"/>
  <c r="AC137" i="548"/>
  <c r="N136" i="534"/>
  <c r="O136" i="534" s="1"/>
  <c r="AB136" i="534"/>
  <c r="L136" i="534"/>
  <c r="M136" i="534" s="1"/>
  <c r="AA137" i="534"/>
  <c r="AC136" i="534"/>
  <c r="AB138" i="549"/>
  <c r="L138" i="549"/>
  <c r="M138" i="549" s="1"/>
  <c r="N138" i="549"/>
  <c r="O138" i="549" s="1"/>
  <c r="AA139" i="549"/>
  <c r="AC138" i="549"/>
  <c r="N135" i="528"/>
  <c r="O135" i="528" s="1"/>
  <c r="L135" i="528"/>
  <c r="M135" i="528" s="1"/>
  <c r="AB135" i="528"/>
  <c r="AA136" i="528"/>
  <c r="AC135" i="528"/>
  <c r="N135" i="540"/>
  <c r="O135" i="540" s="1"/>
  <c r="AB135" i="540"/>
  <c r="L135" i="540"/>
  <c r="M135" i="540" s="1"/>
  <c r="AA136" i="540"/>
  <c r="AC135" i="540"/>
  <c r="AB137" i="547"/>
  <c r="L137" i="547"/>
  <c r="M137" i="547" s="1"/>
  <c r="N137" i="547"/>
  <c r="O137" i="547" s="1"/>
  <c r="AA138" i="547"/>
  <c r="AC137" i="547"/>
  <c r="N136" i="533"/>
  <c r="O136" i="533" s="1"/>
  <c r="AB136" i="533"/>
  <c r="L136" i="533"/>
  <c r="M136" i="533" s="1"/>
  <c r="AA137" i="533"/>
  <c r="AC136" i="533"/>
  <c r="AB137" i="543"/>
  <c r="L137" i="543"/>
  <c r="M137" i="543" s="1"/>
  <c r="N137" i="543"/>
  <c r="O137" i="543" s="1"/>
  <c r="AA138" i="543"/>
  <c r="AC137" i="543"/>
  <c r="N135" i="530"/>
  <c r="O135" i="530" s="1"/>
  <c r="L135" i="530"/>
  <c r="M135" i="530" s="1"/>
  <c r="AB135" i="530"/>
  <c r="AA136" i="530"/>
  <c r="AC135" i="530"/>
  <c r="AB136" i="535"/>
  <c r="L136" i="535"/>
  <c r="M136" i="535" s="1"/>
  <c r="N136" i="535"/>
  <c r="O136" i="535" s="1"/>
  <c r="AA137" i="535"/>
  <c r="AC136" i="535"/>
  <c r="AB136" i="550"/>
  <c r="L136" i="550"/>
  <c r="M136" i="550" s="1"/>
  <c r="N136" i="550"/>
  <c r="O136" i="550" s="1"/>
  <c r="AA137" i="550"/>
  <c r="AC136" i="550"/>
  <c r="AB137" i="527"/>
  <c r="L137" i="527"/>
  <c r="M137" i="527" s="1"/>
  <c r="N137" i="527"/>
  <c r="O137" i="527" s="1"/>
  <c r="AA138" i="527"/>
  <c r="AC137" i="527"/>
  <c r="N138" i="545"/>
  <c r="O138" i="545" s="1"/>
  <c r="AB138" i="545"/>
  <c r="L138" i="545"/>
  <c r="M138" i="545" s="1"/>
  <c r="AA139" i="545"/>
  <c r="AC138" i="545"/>
  <c r="L135" i="526"/>
  <c r="M135" i="526" s="1"/>
  <c r="N135" i="526"/>
  <c r="O135" i="526" s="1"/>
  <c r="AB135" i="526"/>
  <c r="AA136" i="526"/>
  <c r="AC135" i="526"/>
  <c r="AB136" i="539"/>
  <c r="L136" i="539"/>
  <c r="M136" i="539" s="1"/>
  <c r="N136" i="539"/>
  <c r="O136" i="539" s="1"/>
  <c r="AA137" i="539"/>
  <c r="AC136" i="539"/>
  <c r="AB135" i="538"/>
  <c r="L135" i="538"/>
  <c r="M135" i="538" s="1"/>
  <c r="N135" i="538"/>
  <c r="O135" i="538" s="1"/>
  <c r="AA136" i="538"/>
  <c r="AC135" i="538"/>
  <c r="N138" i="544"/>
  <c r="O138" i="544" s="1"/>
  <c r="AB138" i="544"/>
  <c r="L138" i="544"/>
  <c r="M138" i="544" s="1"/>
  <c r="AA139" i="544"/>
  <c r="AC138" i="544"/>
  <c r="AB137" i="541"/>
  <c r="L137" i="541"/>
  <c r="M137" i="541" s="1"/>
  <c r="N137" i="541"/>
  <c r="O137" i="541" s="1"/>
  <c r="AA138" i="541"/>
  <c r="AC137" i="541"/>
  <c r="N136" i="531"/>
  <c r="O136" i="531" s="1"/>
  <c r="AB136" i="531"/>
  <c r="L136" i="531"/>
  <c r="M136" i="531" s="1"/>
  <c r="AA137" i="531"/>
  <c r="AC136" i="531"/>
  <c r="N135" i="537"/>
  <c r="O135" i="537" s="1"/>
  <c r="AB135" i="537"/>
  <c r="L135" i="537"/>
  <c r="M135" i="537" s="1"/>
  <c r="AA136" i="537"/>
  <c r="AC135" i="537"/>
  <c r="AB136" i="536"/>
  <c r="N136" i="536"/>
  <c r="O136" i="536" s="1"/>
  <c r="L136" i="536"/>
  <c r="M136" i="536" s="1"/>
  <c r="AA137" i="536"/>
  <c r="AC136" i="536"/>
  <c r="L138" i="525"/>
  <c r="M138" i="525" s="1"/>
  <c r="AB138" i="525"/>
  <c r="N138" i="525"/>
  <c r="O138" i="525" s="1"/>
  <c r="AA139" i="525"/>
  <c r="AC138" i="525"/>
  <c r="AB135" i="524"/>
  <c r="L135" i="524"/>
  <c r="M135" i="524" s="1"/>
  <c r="N135" i="524"/>
  <c r="O135" i="524" s="1"/>
  <c r="AA136" i="524"/>
  <c r="AC135" i="524"/>
  <c r="N137" i="546"/>
  <c r="O137" i="546" s="1"/>
  <c r="AB137" i="546"/>
  <c r="L137" i="546"/>
  <c r="M137" i="546" s="1"/>
  <c r="AA138" i="546"/>
  <c r="AC137" i="546"/>
  <c r="AB135" i="532"/>
  <c r="L135" i="532"/>
  <c r="M135" i="532" s="1"/>
  <c r="N135" i="532"/>
  <c r="O135" i="532" s="1"/>
  <c r="AA136" i="532"/>
  <c r="AC135" i="532"/>
  <c r="AB137" i="529"/>
  <c r="L137" i="529"/>
  <c r="M137" i="529" s="1"/>
  <c r="N137" i="529"/>
  <c r="O137" i="529" s="1"/>
  <c r="AA138" i="529"/>
  <c r="AC137" i="529"/>
  <c r="AD34" i="537"/>
  <c r="AD32" i="541"/>
  <c r="AD32" i="546"/>
  <c r="AD31" i="525"/>
  <c r="AD33" i="550"/>
  <c r="AD34" i="538"/>
  <c r="AD34" i="530"/>
  <c r="AD33" i="531"/>
  <c r="AD31" i="545"/>
  <c r="AD32" i="527"/>
  <c r="AD33" i="535"/>
  <c r="AD34" i="540"/>
  <c r="AD34" i="532"/>
  <c r="AD34" i="524"/>
  <c r="AD31" i="549"/>
  <c r="AD32" i="548"/>
  <c r="AD32" i="529"/>
  <c r="AD33" i="536"/>
  <c r="AD33" i="533"/>
  <c r="AD34" i="528"/>
  <c r="AD33" i="534"/>
  <c r="AD32" i="543"/>
  <c r="AD32" i="547"/>
  <c r="AD31" i="544"/>
  <c r="AD34" i="542"/>
  <c r="AD33" i="539"/>
  <c r="AD34" i="526"/>
  <c r="N136" i="537" l="1"/>
  <c r="O136" i="537" s="1"/>
  <c r="AB136" i="537"/>
  <c r="L136" i="537"/>
  <c r="M136" i="537" s="1"/>
  <c r="AA137" i="537"/>
  <c r="AC136" i="537"/>
  <c r="AB136" i="538"/>
  <c r="L136" i="538"/>
  <c r="M136" i="538" s="1"/>
  <c r="N136" i="538"/>
  <c r="O136" i="538" s="1"/>
  <c r="AA137" i="538"/>
  <c r="AC136" i="538"/>
  <c r="AB138" i="543"/>
  <c r="L138" i="543"/>
  <c r="M138" i="543" s="1"/>
  <c r="N138" i="543"/>
  <c r="O138" i="543" s="1"/>
  <c r="AA139" i="543"/>
  <c r="AC138" i="543"/>
  <c r="N136" i="528"/>
  <c r="O136" i="528" s="1"/>
  <c r="AB136" i="528"/>
  <c r="L136" i="528"/>
  <c r="M136" i="528" s="1"/>
  <c r="AA137" i="528"/>
  <c r="AC136" i="528"/>
  <c r="N136" i="542"/>
  <c r="O136" i="542" s="1"/>
  <c r="AB136" i="542"/>
  <c r="L136" i="542"/>
  <c r="M136" i="542" s="1"/>
  <c r="AA137" i="542"/>
  <c r="AC136" i="542"/>
  <c r="N136" i="524"/>
  <c r="O136" i="524" s="1"/>
  <c r="AB136" i="524"/>
  <c r="L136" i="524"/>
  <c r="M136" i="524" s="1"/>
  <c r="AA137" i="524"/>
  <c r="AC136" i="524"/>
  <c r="N137" i="531"/>
  <c r="O137" i="531" s="1"/>
  <c r="AB137" i="531"/>
  <c r="L137" i="531"/>
  <c r="M137" i="531" s="1"/>
  <c r="AA138" i="531"/>
  <c r="AC137" i="531"/>
  <c r="AB137" i="539"/>
  <c r="L137" i="539"/>
  <c r="M137" i="539" s="1"/>
  <c r="N137" i="539"/>
  <c r="O137" i="539" s="1"/>
  <c r="AA138" i="539"/>
  <c r="AC137" i="539"/>
  <c r="AB137" i="550"/>
  <c r="L137" i="550"/>
  <c r="M137" i="550" s="1"/>
  <c r="N137" i="550"/>
  <c r="O137" i="550" s="1"/>
  <c r="AA138" i="550"/>
  <c r="AC137" i="550"/>
  <c r="N137" i="533"/>
  <c r="O137" i="533" s="1"/>
  <c r="AB137" i="533"/>
  <c r="L137" i="533"/>
  <c r="M137" i="533" s="1"/>
  <c r="AA138" i="533"/>
  <c r="AC137" i="533"/>
  <c r="L139" i="549"/>
  <c r="M139" i="549" s="1"/>
  <c r="AB139" i="549"/>
  <c r="N139" i="549"/>
  <c r="O139" i="549" s="1"/>
  <c r="AA140" i="549"/>
  <c r="AC139" i="549"/>
  <c r="N138" i="546"/>
  <c r="O138" i="546" s="1"/>
  <c r="AB138" i="546"/>
  <c r="L138" i="546"/>
  <c r="M138" i="546" s="1"/>
  <c r="AA139" i="546"/>
  <c r="AC138" i="546"/>
  <c r="AB138" i="527"/>
  <c r="L138" i="527"/>
  <c r="M138" i="527" s="1"/>
  <c r="N138" i="527"/>
  <c r="O138" i="527" s="1"/>
  <c r="AA139" i="527"/>
  <c r="AC138" i="527"/>
  <c r="AB138" i="529"/>
  <c r="L138" i="529"/>
  <c r="M138" i="529" s="1"/>
  <c r="N138" i="529"/>
  <c r="O138" i="529" s="1"/>
  <c r="AA139" i="529"/>
  <c r="AC138" i="529"/>
  <c r="AB139" i="525"/>
  <c r="L139" i="525"/>
  <c r="M139" i="525" s="1"/>
  <c r="N139" i="525"/>
  <c r="O139" i="525" s="1"/>
  <c r="AA140" i="525"/>
  <c r="AC139" i="525"/>
  <c r="AB138" i="541"/>
  <c r="L138" i="541"/>
  <c r="M138" i="541" s="1"/>
  <c r="N138" i="541"/>
  <c r="O138" i="541" s="1"/>
  <c r="AA139" i="541"/>
  <c r="AC138" i="541"/>
  <c r="AB136" i="526"/>
  <c r="N136" i="526"/>
  <c r="O136" i="526" s="1"/>
  <c r="L136" i="526"/>
  <c r="M136" i="526" s="1"/>
  <c r="AA137" i="526"/>
  <c r="AC136" i="526"/>
  <c r="AB137" i="535"/>
  <c r="L137" i="535"/>
  <c r="M137" i="535" s="1"/>
  <c r="N137" i="535"/>
  <c r="O137" i="535" s="1"/>
  <c r="AA138" i="535"/>
  <c r="AC137" i="535"/>
  <c r="AB138" i="547"/>
  <c r="L138" i="547"/>
  <c r="M138" i="547" s="1"/>
  <c r="N138" i="547"/>
  <c r="O138" i="547" s="1"/>
  <c r="AA139" i="547"/>
  <c r="AC138" i="547"/>
  <c r="N137" i="534"/>
  <c r="O137" i="534" s="1"/>
  <c r="AB137" i="534"/>
  <c r="L137" i="534"/>
  <c r="M137" i="534" s="1"/>
  <c r="AA138" i="534"/>
  <c r="AC137" i="534"/>
  <c r="AB136" i="532"/>
  <c r="L136" i="532"/>
  <c r="M136" i="532" s="1"/>
  <c r="N136" i="532"/>
  <c r="O136" i="532" s="1"/>
  <c r="AA137" i="532"/>
  <c r="AC136" i="532"/>
  <c r="AB137" i="536"/>
  <c r="N137" i="536"/>
  <c r="O137" i="536" s="1"/>
  <c r="L137" i="536"/>
  <c r="M137" i="536" s="1"/>
  <c r="AA138" i="536"/>
  <c r="AC137" i="536"/>
  <c r="N139" i="544"/>
  <c r="O139" i="544" s="1"/>
  <c r="AB139" i="544"/>
  <c r="L139" i="544"/>
  <c r="M139" i="544" s="1"/>
  <c r="AA140" i="544"/>
  <c r="AC139" i="544"/>
  <c r="N139" i="545"/>
  <c r="O139" i="545" s="1"/>
  <c r="AB139" i="545"/>
  <c r="L139" i="545"/>
  <c r="M139" i="545" s="1"/>
  <c r="AA140" i="545"/>
  <c r="AC139" i="545"/>
  <c r="N136" i="530"/>
  <c r="O136" i="530" s="1"/>
  <c r="AB136" i="530"/>
  <c r="L136" i="530"/>
  <c r="M136" i="530" s="1"/>
  <c r="AA137" i="530"/>
  <c r="AC136" i="530"/>
  <c r="N136" i="540"/>
  <c r="O136" i="540" s="1"/>
  <c r="AB136" i="540"/>
  <c r="L136" i="540"/>
  <c r="M136" i="540" s="1"/>
  <c r="AA137" i="540"/>
  <c r="AC136" i="540"/>
  <c r="AB138" i="548"/>
  <c r="L138" i="548"/>
  <c r="M138" i="548" s="1"/>
  <c r="N138" i="548"/>
  <c r="O138" i="548" s="1"/>
  <c r="AA139" i="548"/>
  <c r="AC138" i="548"/>
  <c r="AD33" i="532"/>
  <c r="AD31" i="543"/>
  <c r="AD33" i="530"/>
  <c r="AD31" i="527"/>
  <c r="AD33" i="528"/>
  <c r="AD31" i="546"/>
  <c r="AD30" i="525"/>
  <c r="AD31" i="541"/>
  <c r="AD31" i="547"/>
  <c r="AD32" i="534"/>
  <c r="AD31" i="548"/>
  <c r="AD30" i="549"/>
  <c r="AD33" i="524"/>
  <c r="AD30" i="545"/>
  <c r="AD32" i="533"/>
  <c r="AD32" i="531"/>
  <c r="AD31" i="529"/>
  <c r="AD33" i="538"/>
  <c r="AD33" i="537"/>
  <c r="AD32" i="536"/>
  <c r="AD33" i="542"/>
  <c r="AD33" i="540"/>
  <c r="AD32" i="550"/>
  <c r="AD30" i="544"/>
  <c r="AD32" i="535"/>
  <c r="AD33" i="526"/>
  <c r="AD32" i="539"/>
  <c r="N137" i="530" l="1"/>
  <c r="O137" i="530" s="1"/>
  <c r="L137" i="530"/>
  <c r="M137" i="530" s="1"/>
  <c r="AB137" i="530"/>
  <c r="AA138" i="530"/>
  <c r="AC137" i="530"/>
  <c r="AB137" i="532"/>
  <c r="L137" i="532"/>
  <c r="M137" i="532" s="1"/>
  <c r="N137" i="532"/>
  <c r="O137" i="532" s="1"/>
  <c r="AA138" i="532"/>
  <c r="AC137" i="532"/>
  <c r="N138" i="534"/>
  <c r="O138" i="534" s="1"/>
  <c r="AB138" i="534"/>
  <c r="L138" i="534"/>
  <c r="M138" i="534" s="1"/>
  <c r="AA139" i="534"/>
  <c r="AC138" i="534"/>
  <c r="AB139" i="541"/>
  <c r="L139" i="541"/>
  <c r="M139" i="541" s="1"/>
  <c r="N139" i="541"/>
  <c r="O139" i="541" s="1"/>
  <c r="AA140" i="541"/>
  <c r="AC139" i="541"/>
  <c r="N139" i="546"/>
  <c r="O139" i="546" s="1"/>
  <c r="AB139" i="546"/>
  <c r="L139" i="546"/>
  <c r="M139" i="546" s="1"/>
  <c r="AA140" i="546"/>
  <c r="AC139" i="546"/>
  <c r="AB138" i="539"/>
  <c r="L138" i="539"/>
  <c r="M138" i="539" s="1"/>
  <c r="N138" i="539"/>
  <c r="O138" i="539" s="1"/>
  <c r="AA139" i="539"/>
  <c r="AC138" i="539"/>
  <c r="N137" i="528"/>
  <c r="O137" i="528" s="1"/>
  <c r="AB137" i="528"/>
  <c r="L137" i="528"/>
  <c r="M137" i="528" s="1"/>
  <c r="AA138" i="528"/>
  <c r="AC137" i="528"/>
  <c r="AB137" i="526"/>
  <c r="N137" i="526"/>
  <c r="O137" i="526" s="1"/>
  <c r="L137" i="526"/>
  <c r="M137" i="526" s="1"/>
  <c r="AA138" i="526"/>
  <c r="AC137" i="526"/>
  <c r="N137" i="542"/>
  <c r="O137" i="542" s="1"/>
  <c r="AB137" i="542"/>
  <c r="L137" i="542"/>
  <c r="M137" i="542" s="1"/>
  <c r="AA138" i="542"/>
  <c r="AC137" i="542"/>
  <c r="AB139" i="548"/>
  <c r="L139" i="548"/>
  <c r="M139" i="548" s="1"/>
  <c r="N139" i="548"/>
  <c r="O139" i="548" s="1"/>
  <c r="AA140" i="548"/>
  <c r="AC139" i="548"/>
  <c r="N140" i="544"/>
  <c r="O140" i="544" s="1"/>
  <c r="AB140" i="544"/>
  <c r="L140" i="544"/>
  <c r="M140" i="544" s="1"/>
  <c r="AA141" i="544"/>
  <c r="AC140" i="544"/>
  <c r="AB139" i="547"/>
  <c r="L139" i="547"/>
  <c r="M139" i="547" s="1"/>
  <c r="N139" i="547"/>
  <c r="O139" i="547" s="1"/>
  <c r="AA140" i="547"/>
  <c r="AC139" i="547"/>
  <c r="AB140" i="525"/>
  <c r="N140" i="525"/>
  <c r="O140" i="525" s="1"/>
  <c r="L140" i="525"/>
  <c r="M140" i="525" s="1"/>
  <c r="AA141" i="525"/>
  <c r="AC140" i="525"/>
  <c r="AB140" i="549"/>
  <c r="N140" i="549"/>
  <c r="O140" i="549" s="1"/>
  <c r="L140" i="549"/>
  <c r="M140" i="549" s="1"/>
  <c r="AA141" i="549"/>
  <c r="AC140" i="549"/>
  <c r="N138" i="531"/>
  <c r="O138" i="531" s="1"/>
  <c r="AB138" i="531"/>
  <c r="L138" i="531"/>
  <c r="M138" i="531" s="1"/>
  <c r="AA139" i="531"/>
  <c r="AC138" i="531"/>
  <c r="AB139" i="543"/>
  <c r="L139" i="543"/>
  <c r="M139" i="543" s="1"/>
  <c r="N139" i="543"/>
  <c r="O139" i="543" s="1"/>
  <c r="AA140" i="543"/>
  <c r="AC139" i="543"/>
  <c r="AB139" i="527"/>
  <c r="L139" i="527"/>
  <c r="M139" i="527" s="1"/>
  <c r="N139" i="527"/>
  <c r="O139" i="527" s="1"/>
  <c r="AA140" i="527"/>
  <c r="AC139" i="527"/>
  <c r="AB138" i="550"/>
  <c r="L138" i="550"/>
  <c r="M138" i="550" s="1"/>
  <c r="N138" i="550"/>
  <c r="O138" i="550" s="1"/>
  <c r="AA139" i="550"/>
  <c r="AC138" i="550"/>
  <c r="N137" i="537"/>
  <c r="O137" i="537" s="1"/>
  <c r="AB137" i="537"/>
  <c r="L137" i="537"/>
  <c r="M137" i="537" s="1"/>
  <c r="AA138" i="537"/>
  <c r="AC137" i="537"/>
  <c r="N140" i="545"/>
  <c r="O140" i="545" s="1"/>
  <c r="AB140" i="545"/>
  <c r="L140" i="545"/>
  <c r="M140" i="545" s="1"/>
  <c r="AA141" i="545"/>
  <c r="AC140" i="545"/>
  <c r="N137" i="540"/>
  <c r="O137" i="540" s="1"/>
  <c r="AB137" i="540"/>
  <c r="L137" i="540"/>
  <c r="M137" i="540" s="1"/>
  <c r="AA138" i="540"/>
  <c r="AC137" i="540"/>
  <c r="N138" i="536"/>
  <c r="O138" i="536" s="1"/>
  <c r="L138" i="536"/>
  <c r="M138" i="536" s="1"/>
  <c r="AB138" i="536"/>
  <c r="AA139" i="536"/>
  <c r="AC138" i="536"/>
  <c r="AB138" i="535"/>
  <c r="L138" i="535"/>
  <c r="M138" i="535" s="1"/>
  <c r="N138" i="535"/>
  <c r="O138" i="535" s="1"/>
  <c r="AA139" i="535"/>
  <c r="AC138" i="535"/>
  <c r="AB139" i="529"/>
  <c r="L139" i="529"/>
  <c r="M139" i="529" s="1"/>
  <c r="N139" i="529"/>
  <c r="O139" i="529" s="1"/>
  <c r="AA140" i="529"/>
  <c r="AC139" i="529"/>
  <c r="N138" i="533"/>
  <c r="O138" i="533" s="1"/>
  <c r="AB138" i="533"/>
  <c r="L138" i="533"/>
  <c r="M138" i="533" s="1"/>
  <c r="AA139" i="533"/>
  <c r="AC138" i="533"/>
  <c r="N137" i="524"/>
  <c r="O137" i="524" s="1"/>
  <c r="AB137" i="524"/>
  <c r="L137" i="524"/>
  <c r="M137" i="524" s="1"/>
  <c r="AA138" i="524"/>
  <c r="AC137" i="524"/>
  <c r="AB137" i="538"/>
  <c r="L137" i="538"/>
  <c r="M137" i="538" s="1"/>
  <c r="N137" i="538"/>
  <c r="O137" i="538" s="1"/>
  <c r="AA138" i="538"/>
  <c r="AC137" i="538"/>
  <c r="AD32" i="540"/>
  <c r="AD32" i="537"/>
  <c r="AD29" i="549"/>
  <c r="AD30" i="529"/>
  <c r="AD30" i="543"/>
  <c r="AD30" i="527"/>
  <c r="AD31" i="531"/>
  <c r="AD30" i="548"/>
  <c r="AD30" i="547"/>
  <c r="AD32" i="526"/>
  <c r="AD29" i="525"/>
  <c r="AD29" i="544"/>
  <c r="AD31" i="539"/>
  <c r="AD32" i="524"/>
  <c r="AD32" i="542"/>
  <c r="AD32" i="528"/>
  <c r="AD32" i="532"/>
  <c r="AD32" i="538"/>
  <c r="AD31" i="536"/>
  <c r="AD30" i="546"/>
  <c r="AD31" i="534"/>
  <c r="AD31" i="533"/>
  <c r="AD31" i="535"/>
  <c r="AD31" i="550"/>
  <c r="AD32" i="530"/>
  <c r="AD29" i="545"/>
  <c r="AD30" i="541"/>
  <c r="N139" i="533" l="1"/>
  <c r="O139" i="533" s="1"/>
  <c r="AB139" i="533"/>
  <c r="L139" i="533"/>
  <c r="M139" i="533" s="1"/>
  <c r="AA140" i="533"/>
  <c r="AC139" i="533"/>
  <c r="AB140" i="527"/>
  <c r="L140" i="527"/>
  <c r="M140" i="527" s="1"/>
  <c r="N140" i="527"/>
  <c r="O140" i="527" s="1"/>
  <c r="AA141" i="527"/>
  <c r="AC140" i="527"/>
  <c r="N138" i="542"/>
  <c r="O138" i="542" s="1"/>
  <c r="AB138" i="542"/>
  <c r="L138" i="542"/>
  <c r="M138" i="542" s="1"/>
  <c r="AA139" i="542"/>
  <c r="AC138" i="542"/>
  <c r="AB140" i="529"/>
  <c r="L140" i="529"/>
  <c r="M140" i="529" s="1"/>
  <c r="N140" i="529"/>
  <c r="O140" i="529" s="1"/>
  <c r="AA141" i="529"/>
  <c r="AC140" i="529"/>
  <c r="N141" i="545"/>
  <c r="O141" i="545" s="1"/>
  <c r="AB141" i="545"/>
  <c r="L141" i="545"/>
  <c r="M141" i="545" s="1"/>
  <c r="AA142" i="545"/>
  <c r="AC141" i="545"/>
  <c r="AB140" i="543"/>
  <c r="L140" i="543"/>
  <c r="M140" i="543" s="1"/>
  <c r="N140" i="543"/>
  <c r="O140" i="543" s="1"/>
  <c r="AA141" i="543"/>
  <c r="AC140" i="543"/>
  <c r="AB140" i="547"/>
  <c r="L140" i="547"/>
  <c r="M140" i="547" s="1"/>
  <c r="N140" i="547"/>
  <c r="O140" i="547" s="1"/>
  <c r="AA141" i="547"/>
  <c r="AC140" i="547"/>
  <c r="N138" i="526"/>
  <c r="O138" i="526" s="1"/>
  <c r="AB138" i="526"/>
  <c r="L138" i="526"/>
  <c r="M138" i="526" s="1"/>
  <c r="AA139" i="526"/>
  <c r="AC138" i="526"/>
  <c r="AB140" i="541"/>
  <c r="L140" i="541"/>
  <c r="M140" i="541" s="1"/>
  <c r="N140" i="541"/>
  <c r="O140" i="541" s="1"/>
  <c r="AA141" i="541"/>
  <c r="AC140" i="541"/>
  <c r="N138" i="540"/>
  <c r="O138" i="540" s="1"/>
  <c r="AB138" i="540"/>
  <c r="L138" i="540"/>
  <c r="M138" i="540" s="1"/>
  <c r="AA139" i="540"/>
  <c r="AC138" i="540"/>
  <c r="N141" i="525"/>
  <c r="O141" i="525" s="1"/>
  <c r="L141" i="525"/>
  <c r="M141" i="525" s="1"/>
  <c r="AB141" i="525"/>
  <c r="AA142" i="525"/>
  <c r="AC141" i="525"/>
  <c r="N140" i="546"/>
  <c r="O140" i="546" s="1"/>
  <c r="AB140" i="546"/>
  <c r="L140" i="546"/>
  <c r="M140" i="546" s="1"/>
  <c r="AA141" i="546"/>
  <c r="AC140" i="546"/>
  <c r="N138" i="530"/>
  <c r="O138" i="530" s="1"/>
  <c r="L138" i="530"/>
  <c r="M138" i="530" s="1"/>
  <c r="AB138" i="530"/>
  <c r="AA139" i="530"/>
  <c r="AC138" i="530"/>
  <c r="AB138" i="538"/>
  <c r="L138" i="538"/>
  <c r="M138" i="538" s="1"/>
  <c r="N138" i="538"/>
  <c r="O138" i="538" s="1"/>
  <c r="AA139" i="538"/>
  <c r="AC138" i="538"/>
  <c r="AB139" i="535"/>
  <c r="L139" i="535"/>
  <c r="M139" i="535" s="1"/>
  <c r="N139" i="535"/>
  <c r="O139" i="535" s="1"/>
  <c r="AA140" i="535"/>
  <c r="AC139" i="535"/>
  <c r="N138" i="537"/>
  <c r="O138" i="537" s="1"/>
  <c r="AB138" i="537"/>
  <c r="L138" i="537"/>
  <c r="M138" i="537" s="1"/>
  <c r="AA139" i="537"/>
  <c r="AC138" i="537"/>
  <c r="N139" i="531"/>
  <c r="O139" i="531" s="1"/>
  <c r="AB139" i="531"/>
  <c r="L139" i="531"/>
  <c r="M139" i="531" s="1"/>
  <c r="AA140" i="531"/>
  <c r="AC139" i="531"/>
  <c r="N141" i="544"/>
  <c r="O141" i="544" s="1"/>
  <c r="AB141" i="544"/>
  <c r="L141" i="544"/>
  <c r="M141" i="544" s="1"/>
  <c r="AA142" i="544"/>
  <c r="AC141" i="544"/>
  <c r="N138" i="528"/>
  <c r="O138" i="528" s="1"/>
  <c r="AB138" i="528"/>
  <c r="L138" i="528"/>
  <c r="M138" i="528" s="1"/>
  <c r="AA139" i="528"/>
  <c r="AC138" i="528"/>
  <c r="N139" i="534"/>
  <c r="O139" i="534" s="1"/>
  <c r="AB139" i="534"/>
  <c r="L139" i="534"/>
  <c r="M139" i="534" s="1"/>
  <c r="AA140" i="534"/>
  <c r="AC139" i="534"/>
  <c r="AB138" i="524"/>
  <c r="L138" i="524"/>
  <c r="M138" i="524" s="1"/>
  <c r="N138" i="524"/>
  <c r="O138" i="524" s="1"/>
  <c r="AA139" i="524"/>
  <c r="AC138" i="524"/>
  <c r="L139" i="536"/>
  <c r="M139" i="536" s="1"/>
  <c r="AB139" i="536"/>
  <c r="N139" i="536"/>
  <c r="O139" i="536" s="1"/>
  <c r="AA140" i="536"/>
  <c r="AC139" i="536"/>
  <c r="AB139" i="550"/>
  <c r="L139" i="550"/>
  <c r="M139" i="550" s="1"/>
  <c r="N139" i="550"/>
  <c r="O139" i="550" s="1"/>
  <c r="AA140" i="550"/>
  <c r="AC139" i="550"/>
  <c r="AB141" i="549"/>
  <c r="N141" i="549"/>
  <c r="O141" i="549" s="1"/>
  <c r="L141" i="549"/>
  <c r="M141" i="549" s="1"/>
  <c r="AA142" i="549"/>
  <c r="AC141" i="549"/>
  <c r="AB140" i="548"/>
  <c r="L140" i="548"/>
  <c r="M140" i="548" s="1"/>
  <c r="N140" i="548"/>
  <c r="O140" i="548" s="1"/>
  <c r="AA141" i="548"/>
  <c r="AC140" i="548"/>
  <c r="AB139" i="539"/>
  <c r="L139" i="539"/>
  <c r="M139" i="539" s="1"/>
  <c r="N139" i="539"/>
  <c r="O139" i="539" s="1"/>
  <c r="AA140" i="539"/>
  <c r="AC139" i="539"/>
  <c r="AB138" i="532"/>
  <c r="L138" i="532"/>
  <c r="M138" i="532" s="1"/>
  <c r="N138" i="532"/>
  <c r="O138" i="532" s="1"/>
  <c r="AA139" i="532"/>
  <c r="AC138" i="532"/>
  <c r="AD31" i="524"/>
  <c r="AD28" i="549"/>
  <c r="AD31" i="538"/>
  <c r="AD31" i="528"/>
  <c r="AD29" i="547"/>
  <c r="AD30" i="550"/>
  <c r="AD28" i="525"/>
  <c r="AD31" i="526"/>
  <c r="AD29" i="541"/>
  <c r="AD31" i="532"/>
  <c r="AD29" i="527"/>
  <c r="AD31" i="537"/>
  <c r="AD29" i="543"/>
  <c r="AD30" i="535"/>
  <c r="AD31" i="540"/>
  <c r="AD29" i="548"/>
  <c r="AD31" i="542"/>
  <c r="AD28" i="544"/>
  <c r="AD30" i="533"/>
  <c r="AD30" i="536"/>
  <c r="AD28" i="545"/>
  <c r="AD30" i="539"/>
  <c r="AD29" i="546"/>
  <c r="AD31" i="530"/>
  <c r="AD29" i="529"/>
  <c r="AD30" i="531"/>
  <c r="AD30" i="534"/>
  <c r="AB142" i="549" l="1"/>
  <c r="L142" i="549"/>
  <c r="M142" i="549" s="1"/>
  <c r="N142" i="549"/>
  <c r="O142" i="549" s="1"/>
  <c r="AA143" i="549"/>
  <c r="AC142" i="549"/>
  <c r="N139" i="537"/>
  <c r="O139" i="537" s="1"/>
  <c r="AB139" i="537"/>
  <c r="L139" i="537"/>
  <c r="M139" i="537" s="1"/>
  <c r="AA140" i="537"/>
  <c r="AC139" i="537"/>
  <c r="N141" i="546"/>
  <c r="O141" i="546" s="1"/>
  <c r="AB141" i="546"/>
  <c r="L141" i="546"/>
  <c r="M141" i="546" s="1"/>
  <c r="AA142" i="546"/>
  <c r="AC141" i="546"/>
  <c r="L139" i="526"/>
  <c r="M139" i="526" s="1"/>
  <c r="AB139" i="526"/>
  <c r="N139" i="526"/>
  <c r="O139" i="526" s="1"/>
  <c r="AA140" i="526"/>
  <c r="AC139" i="526"/>
  <c r="AB141" i="529"/>
  <c r="L141" i="529"/>
  <c r="M141" i="529" s="1"/>
  <c r="N141" i="529"/>
  <c r="O141" i="529" s="1"/>
  <c r="AA142" i="529"/>
  <c r="AC141" i="529"/>
  <c r="AB139" i="524"/>
  <c r="L139" i="524"/>
  <c r="M139" i="524" s="1"/>
  <c r="N139" i="524"/>
  <c r="O139" i="524" s="1"/>
  <c r="AA140" i="524"/>
  <c r="AC139" i="524"/>
  <c r="N140" i="531"/>
  <c r="O140" i="531" s="1"/>
  <c r="AB140" i="531"/>
  <c r="L140" i="531"/>
  <c r="M140" i="531" s="1"/>
  <c r="AA141" i="531"/>
  <c r="AC140" i="531"/>
  <c r="N139" i="530"/>
  <c r="O139" i="530" s="1"/>
  <c r="L139" i="530"/>
  <c r="M139" i="530" s="1"/>
  <c r="AB139" i="530"/>
  <c r="AA140" i="530"/>
  <c r="AC139" i="530"/>
  <c r="AB141" i="541"/>
  <c r="L141" i="541"/>
  <c r="M141" i="541" s="1"/>
  <c r="N141" i="541"/>
  <c r="O141" i="541" s="1"/>
  <c r="AA142" i="541"/>
  <c r="AC141" i="541"/>
  <c r="N140" i="533"/>
  <c r="O140" i="533" s="1"/>
  <c r="AB140" i="533"/>
  <c r="L140" i="533"/>
  <c r="M140" i="533" s="1"/>
  <c r="AA141" i="533"/>
  <c r="AC140" i="533"/>
  <c r="N140" i="534"/>
  <c r="O140" i="534" s="1"/>
  <c r="AB140" i="534"/>
  <c r="L140" i="534"/>
  <c r="M140" i="534" s="1"/>
  <c r="AA141" i="534"/>
  <c r="AC140" i="534"/>
  <c r="AB139" i="532"/>
  <c r="L139" i="532"/>
  <c r="M139" i="532" s="1"/>
  <c r="N139" i="532"/>
  <c r="O139" i="532" s="1"/>
  <c r="AA140" i="532"/>
  <c r="AC139" i="532"/>
  <c r="AB140" i="550"/>
  <c r="L140" i="550"/>
  <c r="M140" i="550" s="1"/>
  <c r="N140" i="550"/>
  <c r="O140" i="550" s="1"/>
  <c r="AA141" i="550"/>
  <c r="AC140" i="550"/>
  <c r="N139" i="528"/>
  <c r="O139" i="528" s="1"/>
  <c r="AB139" i="528"/>
  <c r="L139" i="528"/>
  <c r="M139" i="528" s="1"/>
  <c r="AA140" i="528"/>
  <c r="AC139" i="528"/>
  <c r="AB140" i="535"/>
  <c r="L140" i="535"/>
  <c r="M140" i="535" s="1"/>
  <c r="N140" i="535"/>
  <c r="O140" i="535" s="1"/>
  <c r="AA141" i="535"/>
  <c r="AC140" i="535"/>
  <c r="L142" i="525"/>
  <c r="M142" i="525" s="1"/>
  <c r="N142" i="525"/>
  <c r="O142" i="525" s="1"/>
  <c r="AB142" i="525"/>
  <c r="AA143" i="525"/>
  <c r="AC142" i="525"/>
  <c r="AB141" i="547"/>
  <c r="L141" i="547"/>
  <c r="M141" i="547" s="1"/>
  <c r="N141" i="547"/>
  <c r="O141" i="547" s="1"/>
  <c r="AA142" i="547"/>
  <c r="AC141" i="547"/>
  <c r="N139" i="542"/>
  <c r="O139" i="542" s="1"/>
  <c r="AB139" i="542"/>
  <c r="L139" i="542"/>
  <c r="M139" i="542" s="1"/>
  <c r="AA140" i="542"/>
  <c r="AC139" i="542"/>
  <c r="AB141" i="548"/>
  <c r="L141" i="548"/>
  <c r="M141" i="548" s="1"/>
  <c r="N141" i="548"/>
  <c r="O141" i="548" s="1"/>
  <c r="AA142" i="548"/>
  <c r="AC141" i="548"/>
  <c r="N142" i="545"/>
  <c r="O142" i="545" s="1"/>
  <c r="AB142" i="545"/>
  <c r="L142" i="545"/>
  <c r="M142" i="545" s="1"/>
  <c r="AA143" i="545"/>
  <c r="AC142" i="545"/>
  <c r="AB140" i="539"/>
  <c r="L140" i="539"/>
  <c r="M140" i="539" s="1"/>
  <c r="N140" i="539"/>
  <c r="O140" i="539" s="1"/>
  <c r="AA141" i="539"/>
  <c r="AC140" i="539"/>
  <c r="AB140" i="536"/>
  <c r="N140" i="536"/>
  <c r="O140" i="536" s="1"/>
  <c r="L140" i="536"/>
  <c r="M140" i="536" s="1"/>
  <c r="AA141" i="536"/>
  <c r="AC140" i="536"/>
  <c r="N142" i="544"/>
  <c r="O142" i="544" s="1"/>
  <c r="AB142" i="544"/>
  <c r="L142" i="544"/>
  <c r="M142" i="544" s="1"/>
  <c r="AA143" i="544"/>
  <c r="AC142" i="544"/>
  <c r="AB139" i="538"/>
  <c r="L139" i="538"/>
  <c r="M139" i="538" s="1"/>
  <c r="N139" i="538"/>
  <c r="O139" i="538" s="1"/>
  <c r="AA140" i="538"/>
  <c r="AC139" i="538"/>
  <c r="N139" i="540"/>
  <c r="O139" i="540" s="1"/>
  <c r="AB139" i="540"/>
  <c r="L139" i="540"/>
  <c r="M139" i="540" s="1"/>
  <c r="AA140" i="540"/>
  <c r="AC139" i="540"/>
  <c r="AB141" i="543"/>
  <c r="L141" i="543"/>
  <c r="M141" i="543" s="1"/>
  <c r="N141" i="543"/>
  <c r="O141" i="543" s="1"/>
  <c r="AA142" i="543"/>
  <c r="AC141" i="543"/>
  <c r="AB141" i="527"/>
  <c r="L141" i="527"/>
  <c r="M141" i="527" s="1"/>
  <c r="N141" i="527"/>
  <c r="O141" i="527" s="1"/>
  <c r="AA142" i="527"/>
  <c r="AC141" i="527"/>
  <c r="AD29" i="539"/>
  <c r="AD29" i="535"/>
  <c r="AD30" i="530"/>
  <c r="AD29" i="550"/>
  <c r="AD29" i="531"/>
  <c r="AD30" i="524"/>
  <c r="AD28" i="527"/>
  <c r="AD29" i="533"/>
  <c r="AD28" i="541"/>
  <c r="AD28" i="546"/>
  <c r="AD30" i="537"/>
  <c r="AD27" i="544"/>
  <c r="AD29" i="536"/>
  <c r="AD28" i="543"/>
  <c r="AD30" i="540"/>
  <c r="AD28" i="548"/>
  <c r="AD30" i="542"/>
  <c r="AD27" i="549"/>
  <c r="AD27" i="545"/>
  <c r="AD28" i="529"/>
  <c r="AD30" i="538"/>
  <c r="AD30" i="528"/>
  <c r="AD30" i="532"/>
  <c r="AD27" i="525"/>
  <c r="AD28" i="547"/>
  <c r="AD29" i="534"/>
  <c r="AD30" i="526"/>
  <c r="N140" i="540" l="1"/>
  <c r="O140" i="540" s="1"/>
  <c r="AB140" i="540"/>
  <c r="L140" i="540"/>
  <c r="M140" i="540" s="1"/>
  <c r="AA141" i="540"/>
  <c r="AC140" i="540"/>
  <c r="AB141" i="539"/>
  <c r="L141" i="539"/>
  <c r="M141" i="539" s="1"/>
  <c r="N141" i="539"/>
  <c r="O141" i="539" s="1"/>
  <c r="AA142" i="539"/>
  <c r="AC141" i="539"/>
  <c r="AB142" i="541"/>
  <c r="L142" i="541"/>
  <c r="M142" i="541" s="1"/>
  <c r="N142" i="541"/>
  <c r="O142" i="541" s="1"/>
  <c r="AA143" i="541"/>
  <c r="AC142" i="541"/>
  <c r="AB142" i="529"/>
  <c r="L142" i="529"/>
  <c r="M142" i="529" s="1"/>
  <c r="N142" i="529"/>
  <c r="O142" i="529" s="1"/>
  <c r="AA143" i="529"/>
  <c r="AC142" i="529"/>
  <c r="AB140" i="538"/>
  <c r="L140" i="538"/>
  <c r="M140" i="538" s="1"/>
  <c r="N140" i="538"/>
  <c r="O140" i="538" s="1"/>
  <c r="AA141" i="538"/>
  <c r="AC140" i="538"/>
  <c r="N143" i="545"/>
  <c r="O143" i="545" s="1"/>
  <c r="AB143" i="545"/>
  <c r="L143" i="545"/>
  <c r="M143" i="545" s="1"/>
  <c r="AA144" i="545"/>
  <c r="AC143" i="545"/>
  <c r="AB143" i="525"/>
  <c r="N143" i="525"/>
  <c r="O143" i="525" s="1"/>
  <c r="L143" i="525"/>
  <c r="M143" i="525" s="1"/>
  <c r="AA144" i="525"/>
  <c r="AC143" i="525"/>
  <c r="AB140" i="532"/>
  <c r="L140" i="532"/>
  <c r="M140" i="532" s="1"/>
  <c r="N140" i="532"/>
  <c r="O140" i="532" s="1"/>
  <c r="AA141" i="532"/>
  <c r="AC140" i="532"/>
  <c r="N140" i="530"/>
  <c r="O140" i="530" s="1"/>
  <c r="AB140" i="530"/>
  <c r="L140" i="530"/>
  <c r="M140" i="530" s="1"/>
  <c r="AA141" i="530"/>
  <c r="AC140" i="530"/>
  <c r="AB140" i="526"/>
  <c r="L140" i="526"/>
  <c r="M140" i="526" s="1"/>
  <c r="N140" i="526"/>
  <c r="O140" i="526" s="1"/>
  <c r="AA141" i="526"/>
  <c r="AC140" i="526"/>
  <c r="AB141" i="550"/>
  <c r="L141" i="550"/>
  <c r="M141" i="550" s="1"/>
  <c r="N141" i="550"/>
  <c r="O141" i="550" s="1"/>
  <c r="AA142" i="550"/>
  <c r="AC141" i="550"/>
  <c r="AB143" i="549"/>
  <c r="L143" i="549"/>
  <c r="M143" i="549" s="1"/>
  <c r="N143" i="549"/>
  <c r="O143" i="549" s="1"/>
  <c r="AA144" i="549"/>
  <c r="AC143" i="549"/>
  <c r="AB142" i="527"/>
  <c r="L142" i="527"/>
  <c r="M142" i="527" s="1"/>
  <c r="N142" i="527"/>
  <c r="O142" i="527" s="1"/>
  <c r="AA143" i="527"/>
  <c r="AC142" i="527"/>
  <c r="N143" i="544"/>
  <c r="O143" i="544" s="1"/>
  <c r="AB143" i="544"/>
  <c r="L143" i="544"/>
  <c r="M143" i="544" s="1"/>
  <c r="AA144" i="544"/>
  <c r="AC143" i="544"/>
  <c r="AB142" i="548"/>
  <c r="L142" i="548"/>
  <c r="M142" i="548" s="1"/>
  <c r="N142" i="548"/>
  <c r="O142" i="548" s="1"/>
  <c r="AA143" i="548"/>
  <c r="AC142" i="548"/>
  <c r="AB141" i="535"/>
  <c r="L141" i="535"/>
  <c r="M141" i="535" s="1"/>
  <c r="N141" i="535"/>
  <c r="O141" i="535" s="1"/>
  <c r="AA142" i="535"/>
  <c r="AC141" i="535"/>
  <c r="N141" i="534"/>
  <c r="O141" i="534" s="1"/>
  <c r="AB141" i="534"/>
  <c r="L141" i="534"/>
  <c r="M141" i="534" s="1"/>
  <c r="AA142" i="534"/>
  <c r="AC141" i="534"/>
  <c r="N141" i="531"/>
  <c r="O141" i="531" s="1"/>
  <c r="AB141" i="531"/>
  <c r="L141" i="531"/>
  <c r="M141" i="531" s="1"/>
  <c r="AA142" i="531"/>
  <c r="AC141" i="531"/>
  <c r="N142" i="546"/>
  <c r="O142" i="546" s="1"/>
  <c r="AB142" i="546"/>
  <c r="L142" i="546"/>
  <c r="M142" i="546" s="1"/>
  <c r="AA143" i="546"/>
  <c r="AC142" i="546"/>
  <c r="AB142" i="547"/>
  <c r="L142" i="547"/>
  <c r="M142" i="547" s="1"/>
  <c r="N142" i="547"/>
  <c r="O142" i="547" s="1"/>
  <c r="AA143" i="547"/>
  <c r="AC142" i="547"/>
  <c r="AB142" i="543"/>
  <c r="L142" i="543"/>
  <c r="M142" i="543" s="1"/>
  <c r="N142" i="543"/>
  <c r="O142" i="543" s="1"/>
  <c r="AA143" i="543"/>
  <c r="AC142" i="543"/>
  <c r="AB141" i="536"/>
  <c r="N141" i="536"/>
  <c r="O141" i="536" s="1"/>
  <c r="L141" i="536"/>
  <c r="M141" i="536" s="1"/>
  <c r="AA142" i="536"/>
  <c r="AC141" i="536"/>
  <c r="N140" i="542"/>
  <c r="O140" i="542" s="1"/>
  <c r="AB140" i="542"/>
  <c r="L140" i="542"/>
  <c r="M140" i="542" s="1"/>
  <c r="AA141" i="542"/>
  <c r="AC140" i="542"/>
  <c r="N140" i="528"/>
  <c r="O140" i="528" s="1"/>
  <c r="AB140" i="528"/>
  <c r="L140" i="528"/>
  <c r="M140" i="528" s="1"/>
  <c r="AA141" i="528"/>
  <c r="AC140" i="528"/>
  <c r="N141" i="533"/>
  <c r="O141" i="533" s="1"/>
  <c r="AB141" i="533"/>
  <c r="L141" i="533"/>
  <c r="M141" i="533" s="1"/>
  <c r="AA142" i="533"/>
  <c r="AC141" i="533"/>
  <c r="AB140" i="524"/>
  <c r="L140" i="524"/>
  <c r="M140" i="524" s="1"/>
  <c r="N140" i="524"/>
  <c r="O140" i="524" s="1"/>
  <c r="AA141" i="524"/>
  <c r="AC140" i="524"/>
  <c r="N140" i="537"/>
  <c r="O140" i="537" s="1"/>
  <c r="AB140" i="537"/>
  <c r="L140" i="537"/>
  <c r="M140" i="537" s="1"/>
  <c r="AA141" i="537"/>
  <c r="AC140" i="537"/>
  <c r="AD27" i="543"/>
  <c r="AD27" i="541"/>
  <c r="AD26" i="544"/>
  <c r="AD29" i="542"/>
  <c r="AD28" i="550"/>
  <c r="AD29" i="537"/>
  <c r="AD27" i="548"/>
  <c r="AD27" i="546"/>
  <c r="AD26" i="549"/>
  <c r="AD29" i="530"/>
  <c r="AD27" i="529"/>
  <c r="AD28" i="539"/>
  <c r="AD29" i="528"/>
  <c r="AD29" i="526"/>
  <c r="AD28" i="533"/>
  <c r="AD26" i="525"/>
  <c r="AD28" i="531"/>
  <c r="AD29" i="540"/>
  <c r="AD29" i="538"/>
  <c r="AD29" i="524"/>
  <c r="AD28" i="535"/>
  <c r="AD27" i="527"/>
  <c r="AD29" i="532"/>
  <c r="AD28" i="534"/>
  <c r="AD27" i="547"/>
  <c r="AD26" i="545"/>
  <c r="AD28" i="536"/>
  <c r="AB143" i="547" l="1"/>
  <c r="L143" i="547"/>
  <c r="M143" i="547" s="1"/>
  <c r="N143" i="547"/>
  <c r="O143" i="547" s="1"/>
  <c r="AA144" i="547"/>
  <c r="AC143" i="547"/>
  <c r="AB142" i="535"/>
  <c r="L142" i="535"/>
  <c r="M142" i="535" s="1"/>
  <c r="N142" i="535"/>
  <c r="O142" i="535" s="1"/>
  <c r="AA143" i="535"/>
  <c r="AC142" i="535"/>
  <c r="AB144" i="549"/>
  <c r="L144" i="549"/>
  <c r="M144" i="549" s="1"/>
  <c r="N144" i="549"/>
  <c r="O144" i="549" s="1"/>
  <c r="AA145" i="549"/>
  <c r="AC144" i="549"/>
  <c r="AB141" i="532"/>
  <c r="L141" i="532"/>
  <c r="M141" i="532" s="1"/>
  <c r="N141" i="532"/>
  <c r="O141" i="532" s="1"/>
  <c r="AA142" i="532"/>
  <c r="AC141" i="532"/>
  <c r="AB143" i="529"/>
  <c r="L143" i="529"/>
  <c r="M143" i="529" s="1"/>
  <c r="N143" i="529"/>
  <c r="O143" i="529" s="1"/>
  <c r="AA144" i="529"/>
  <c r="AC143" i="529"/>
  <c r="N142" i="533"/>
  <c r="O142" i="533" s="1"/>
  <c r="AB142" i="533"/>
  <c r="L142" i="533"/>
  <c r="M142" i="533" s="1"/>
  <c r="AA143" i="533"/>
  <c r="AC142" i="533"/>
  <c r="N142" i="534"/>
  <c r="O142" i="534" s="1"/>
  <c r="AB142" i="534"/>
  <c r="L142" i="534"/>
  <c r="M142" i="534" s="1"/>
  <c r="AA143" i="534"/>
  <c r="AC142" i="534"/>
  <c r="AB143" i="527"/>
  <c r="L143" i="527"/>
  <c r="M143" i="527" s="1"/>
  <c r="N143" i="527"/>
  <c r="O143" i="527" s="1"/>
  <c r="AA144" i="527"/>
  <c r="AC143" i="527"/>
  <c r="N141" i="530"/>
  <c r="O141" i="530" s="1"/>
  <c r="L141" i="530"/>
  <c r="M141" i="530" s="1"/>
  <c r="AB141" i="530"/>
  <c r="AA142" i="530"/>
  <c r="AC141" i="530"/>
  <c r="N141" i="540"/>
  <c r="O141" i="540" s="1"/>
  <c r="AB141" i="540"/>
  <c r="L141" i="540"/>
  <c r="M141" i="540" s="1"/>
  <c r="AA142" i="540"/>
  <c r="AC141" i="540"/>
  <c r="N141" i="537"/>
  <c r="O141" i="537" s="1"/>
  <c r="AB141" i="537"/>
  <c r="L141" i="537"/>
  <c r="M141" i="537" s="1"/>
  <c r="AA142" i="537"/>
  <c r="AC141" i="537"/>
  <c r="N141" i="542"/>
  <c r="O141" i="542" s="1"/>
  <c r="AB141" i="542"/>
  <c r="L141" i="542"/>
  <c r="M141" i="542" s="1"/>
  <c r="AA142" i="542"/>
  <c r="AC141" i="542"/>
  <c r="N143" i="546"/>
  <c r="O143" i="546" s="1"/>
  <c r="AB143" i="546"/>
  <c r="L143" i="546"/>
  <c r="M143" i="546" s="1"/>
  <c r="AA144" i="546"/>
  <c r="AC143" i="546"/>
  <c r="AB143" i="548"/>
  <c r="L143" i="548"/>
  <c r="M143" i="548" s="1"/>
  <c r="N143" i="548"/>
  <c r="O143" i="548" s="1"/>
  <c r="AA144" i="548"/>
  <c r="AC143" i="548"/>
  <c r="AB142" i="550"/>
  <c r="L142" i="550"/>
  <c r="M142" i="550" s="1"/>
  <c r="N142" i="550"/>
  <c r="O142" i="550" s="1"/>
  <c r="AA143" i="550"/>
  <c r="AC142" i="550"/>
  <c r="AB144" i="525"/>
  <c r="N144" i="525"/>
  <c r="O144" i="525" s="1"/>
  <c r="L144" i="525"/>
  <c r="M144" i="525" s="1"/>
  <c r="AA145" i="525"/>
  <c r="AC144" i="525"/>
  <c r="L143" i="541"/>
  <c r="M143" i="541" s="1"/>
  <c r="AB143" i="541"/>
  <c r="N143" i="541"/>
  <c r="O143" i="541" s="1"/>
  <c r="AA144" i="541"/>
  <c r="AC143" i="541"/>
  <c r="AB143" i="543"/>
  <c r="L143" i="543"/>
  <c r="M143" i="543" s="1"/>
  <c r="N143" i="543"/>
  <c r="O143" i="543" s="1"/>
  <c r="AA144" i="543"/>
  <c r="AC143" i="543"/>
  <c r="AB141" i="538"/>
  <c r="L141" i="538"/>
  <c r="M141" i="538" s="1"/>
  <c r="N141" i="538"/>
  <c r="O141" i="538" s="1"/>
  <c r="AA142" i="538"/>
  <c r="AC141" i="538"/>
  <c r="N141" i="528"/>
  <c r="O141" i="528" s="1"/>
  <c r="AB141" i="528"/>
  <c r="L141" i="528"/>
  <c r="M141" i="528" s="1"/>
  <c r="AA142" i="528"/>
  <c r="AC141" i="528"/>
  <c r="AB141" i="524"/>
  <c r="L141" i="524"/>
  <c r="M141" i="524" s="1"/>
  <c r="N141" i="524"/>
  <c r="O141" i="524" s="1"/>
  <c r="AA142" i="524"/>
  <c r="AC141" i="524"/>
  <c r="N142" i="536"/>
  <c r="O142" i="536" s="1"/>
  <c r="L142" i="536"/>
  <c r="M142" i="536" s="1"/>
  <c r="AB142" i="536"/>
  <c r="AA143" i="536"/>
  <c r="AC142" i="536"/>
  <c r="N142" i="531"/>
  <c r="O142" i="531" s="1"/>
  <c r="AB142" i="531"/>
  <c r="L142" i="531"/>
  <c r="M142" i="531" s="1"/>
  <c r="AA143" i="531"/>
  <c r="AC142" i="531"/>
  <c r="N144" i="544"/>
  <c r="O144" i="544" s="1"/>
  <c r="AB144" i="544"/>
  <c r="L144" i="544"/>
  <c r="M144" i="544" s="1"/>
  <c r="AA145" i="544"/>
  <c r="AC144" i="544"/>
  <c r="AB141" i="526"/>
  <c r="N141" i="526"/>
  <c r="O141" i="526" s="1"/>
  <c r="L141" i="526"/>
  <c r="M141" i="526" s="1"/>
  <c r="AA142" i="526"/>
  <c r="AC141" i="526"/>
  <c r="N144" i="545"/>
  <c r="O144" i="545" s="1"/>
  <c r="AB144" i="545"/>
  <c r="L144" i="545"/>
  <c r="M144" i="545" s="1"/>
  <c r="AA145" i="545"/>
  <c r="AC144" i="545"/>
  <c r="AB142" i="539"/>
  <c r="L142" i="539"/>
  <c r="M142" i="539" s="1"/>
  <c r="N142" i="539"/>
  <c r="O142" i="539" s="1"/>
  <c r="AA143" i="539"/>
  <c r="AC142" i="539"/>
  <c r="AD28" i="524"/>
  <c r="AD28" i="532"/>
  <c r="AD25" i="545"/>
  <c r="AD25" i="544"/>
  <c r="AD27" i="534"/>
  <c r="AD26" i="541"/>
  <c r="AD27" i="539"/>
  <c r="AD27" i="536"/>
  <c r="AD28" i="528"/>
  <c r="AD25" i="549"/>
  <c r="AD26" i="546"/>
  <c r="AD27" i="531"/>
  <c r="AD26" i="543"/>
  <c r="AD28" i="540"/>
  <c r="AD28" i="530"/>
  <c r="AD28" i="538"/>
  <c r="AD26" i="548"/>
  <c r="AD28" i="542"/>
  <c r="AD27" i="533"/>
  <c r="AD26" i="529"/>
  <c r="AD27" i="550"/>
  <c r="AD28" i="526"/>
  <c r="AD26" i="527"/>
  <c r="AD27" i="535"/>
  <c r="AD26" i="547"/>
  <c r="AD28" i="537"/>
  <c r="AD25" i="525"/>
  <c r="N142" i="526" l="1"/>
  <c r="O142" i="526" s="1"/>
  <c r="AB142" i="526"/>
  <c r="L142" i="526"/>
  <c r="M142" i="526" s="1"/>
  <c r="AA143" i="526"/>
  <c r="AC142" i="526"/>
  <c r="AB142" i="524"/>
  <c r="L142" i="524"/>
  <c r="M142" i="524" s="1"/>
  <c r="N142" i="524"/>
  <c r="O142" i="524" s="1"/>
  <c r="AA143" i="524"/>
  <c r="AC142" i="524"/>
  <c r="N144" i="541"/>
  <c r="O144" i="541" s="1"/>
  <c r="AB144" i="541"/>
  <c r="L144" i="541"/>
  <c r="M144" i="541" s="1"/>
  <c r="AA145" i="541"/>
  <c r="AC144" i="541"/>
  <c r="N144" i="546"/>
  <c r="O144" i="546" s="1"/>
  <c r="AB144" i="546"/>
  <c r="L144" i="546"/>
  <c r="M144" i="546" s="1"/>
  <c r="AA145" i="546"/>
  <c r="AC144" i="546"/>
  <c r="N142" i="530"/>
  <c r="O142" i="530" s="1"/>
  <c r="L142" i="530"/>
  <c r="M142" i="530" s="1"/>
  <c r="AB142" i="530"/>
  <c r="AA143" i="530"/>
  <c r="AC142" i="530"/>
  <c r="AB144" i="529"/>
  <c r="L144" i="529"/>
  <c r="M144" i="529" s="1"/>
  <c r="N144" i="529"/>
  <c r="O144" i="529" s="1"/>
  <c r="AA145" i="529"/>
  <c r="AC144" i="529"/>
  <c r="AB144" i="547"/>
  <c r="L144" i="547"/>
  <c r="M144" i="547" s="1"/>
  <c r="N144" i="547"/>
  <c r="O144" i="547" s="1"/>
  <c r="AA145" i="547"/>
  <c r="AC144" i="547"/>
  <c r="N145" i="544"/>
  <c r="O145" i="544" s="1"/>
  <c r="AB145" i="544"/>
  <c r="L145" i="544"/>
  <c r="M145" i="544" s="1"/>
  <c r="AA146" i="544"/>
  <c r="AC145" i="544"/>
  <c r="N142" i="528"/>
  <c r="O142" i="528" s="1"/>
  <c r="AB142" i="528"/>
  <c r="L142" i="528"/>
  <c r="M142" i="528" s="1"/>
  <c r="AA143" i="528"/>
  <c r="AC142" i="528"/>
  <c r="N145" i="525"/>
  <c r="O145" i="525" s="1"/>
  <c r="L145" i="525"/>
  <c r="M145" i="525" s="1"/>
  <c r="AB145" i="525"/>
  <c r="AA146" i="525"/>
  <c r="AC145" i="525"/>
  <c r="N142" i="542"/>
  <c r="O142" i="542" s="1"/>
  <c r="AB142" i="542"/>
  <c r="L142" i="542"/>
  <c r="M142" i="542" s="1"/>
  <c r="AA143" i="542"/>
  <c r="AC142" i="542"/>
  <c r="AB144" i="527"/>
  <c r="L144" i="527"/>
  <c r="M144" i="527" s="1"/>
  <c r="N144" i="527"/>
  <c r="O144" i="527" s="1"/>
  <c r="AA145" i="527"/>
  <c r="AC144" i="527"/>
  <c r="AB142" i="532"/>
  <c r="L142" i="532"/>
  <c r="M142" i="532" s="1"/>
  <c r="N142" i="532"/>
  <c r="O142" i="532" s="1"/>
  <c r="AA143" i="532"/>
  <c r="AC142" i="532"/>
  <c r="AB143" i="539"/>
  <c r="L143" i="539"/>
  <c r="M143" i="539" s="1"/>
  <c r="N143" i="539"/>
  <c r="O143" i="539" s="1"/>
  <c r="AA144" i="539"/>
  <c r="AC143" i="539"/>
  <c r="N142" i="537"/>
  <c r="O142" i="537" s="1"/>
  <c r="AB142" i="537"/>
  <c r="L142" i="537"/>
  <c r="M142" i="537" s="1"/>
  <c r="AA143" i="537"/>
  <c r="AC142" i="537"/>
  <c r="N143" i="534"/>
  <c r="O143" i="534" s="1"/>
  <c r="AB143" i="534"/>
  <c r="L143" i="534"/>
  <c r="M143" i="534" s="1"/>
  <c r="AA144" i="534"/>
  <c r="AC143" i="534"/>
  <c r="AB145" i="549"/>
  <c r="L145" i="549"/>
  <c r="M145" i="549" s="1"/>
  <c r="N145" i="549"/>
  <c r="O145" i="549" s="1"/>
  <c r="AA146" i="549"/>
  <c r="AC145" i="549"/>
  <c r="N143" i="531"/>
  <c r="O143" i="531" s="1"/>
  <c r="AB143" i="531"/>
  <c r="L143" i="531"/>
  <c r="M143" i="531" s="1"/>
  <c r="AA144" i="531"/>
  <c r="AC143" i="531"/>
  <c r="AB142" i="538"/>
  <c r="L142" i="538"/>
  <c r="M142" i="538" s="1"/>
  <c r="N142" i="538"/>
  <c r="O142" i="538" s="1"/>
  <c r="AA143" i="538"/>
  <c r="AC142" i="538"/>
  <c r="AB143" i="550"/>
  <c r="L143" i="550"/>
  <c r="M143" i="550" s="1"/>
  <c r="N143" i="550"/>
  <c r="O143" i="550" s="1"/>
  <c r="AA144" i="550"/>
  <c r="AC143" i="550"/>
  <c r="N145" i="545"/>
  <c r="O145" i="545" s="1"/>
  <c r="AB145" i="545"/>
  <c r="L145" i="545"/>
  <c r="M145" i="545" s="1"/>
  <c r="AA146" i="545"/>
  <c r="AC145" i="545"/>
  <c r="L143" i="536"/>
  <c r="M143" i="536" s="1"/>
  <c r="AB143" i="536"/>
  <c r="N143" i="536"/>
  <c r="O143" i="536" s="1"/>
  <c r="AA144" i="536"/>
  <c r="AC143" i="536"/>
  <c r="AB144" i="543"/>
  <c r="L144" i="543"/>
  <c r="M144" i="543" s="1"/>
  <c r="N144" i="543"/>
  <c r="O144" i="543" s="1"/>
  <c r="AA145" i="543"/>
  <c r="AC144" i="543"/>
  <c r="AB144" i="548"/>
  <c r="L144" i="548"/>
  <c r="M144" i="548" s="1"/>
  <c r="N144" i="548"/>
  <c r="O144" i="548" s="1"/>
  <c r="AA145" i="548"/>
  <c r="AC144" i="548"/>
  <c r="N142" i="540"/>
  <c r="O142" i="540" s="1"/>
  <c r="AB142" i="540"/>
  <c r="L142" i="540"/>
  <c r="M142" i="540" s="1"/>
  <c r="AA143" i="540"/>
  <c r="AC142" i="540"/>
  <c r="N143" i="533"/>
  <c r="O143" i="533" s="1"/>
  <c r="AB143" i="533"/>
  <c r="L143" i="533"/>
  <c r="M143" i="533" s="1"/>
  <c r="AA144" i="533"/>
  <c r="AC143" i="533"/>
  <c r="AB143" i="535"/>
  <c r="L143" i="535"/>
  <c r="M143" i="535" s="1"/>
  <c r="N143" i="535"/>
  <c r="O143" i="535" s="1"/>
  <c r="AA144" i="535"/>
  <c r="AC143" i="535"/>
  <c r="AD24" i="545"/>
  <c r="AD27" i="538"/>
  <c r="AD24" i="525"/>
  <c r="AD26" i="534"/>
  <c r="AD24" i="544"/>
  <c r="AD24" i="549"/>
  <c r="AD27" i="537"/>
  <c r="AD25" i="529"/>
  <c r="AD25" i="527"/>
  <c r="AD26" i="533"/>
  <c r="AD27" i="532"/>
  <c r="AD27" i="542"/>
  <c r="AD27" i="524"/>
  <c r="AD26" i="536"/>
  <c r="AD27" i="528"/>
  <c r="AD25" i="547"/>
  <c r="AD26" i="550"/>
  <c r="AD26" i="535"/>
  <c r="AD26" i="531"/>
  <c r="AD27" i="530"/>
  <c r="AD25" i="541"/>
  <c r="AD27" i="540"/>
  <c r="AD25" i="543"/>
  <c r="AD26" i="539"/>
  <c r="AD27" i="526"/>
  <c r="AD25" i="548"/>
  <c r="AD25" i="546"/>
  <c r="N146" i="545" l="1"/>
  <c r="O146" i="545" s="1"/>
  <c r="AB146" i="545"/>
  <c r="L146" i="545"/>
  <c r="M146" i="545" s="1"/>
  <c r="AA147" i="545"/>
  <c r="AC146" i="545"/>
  <c r="N143" i="530"/>
  <c r="O143" i="530" s="1"/>
  <c r="L143" i="530"/>
  <c r="M143" i="530" s="1"/>
  <c r="AB143" i="530"/>
  <c r="AA144" i="530"/>
  <c r="AC143" i="530"/>
  <c r="AB145" i="548"/>
  <c r="L145" i="548"/>
  <c r="M145" i="548" s="1"/>
  <c r="N145" i="548"/>
  <c r="O145" i="548" s="1"/>
  <c r="AA146" i="548"/>
  <c r="AC145" i="548"/>
  <c r="AB144" i="550"/>
  <c r="L144" i="550"/>
  <c r="M144" i="550" s="1"/>
  <c r="N144" i="550"/>
  <c r="O144" i="550" s="1"/>
  <c r="AA145" i="550"/>
  <c r="AC144" i="550"/>
  <c r="N144" i="534"/>
  <c r="O144" i="534" s="1"/>
  <c r="AB144" i="534"/>
  <c r="L144" i="534"/>
  <c r="M144" i="534" s="1"/>
  <c r="AA145" i="534"/>
  <c r="AC144" i="534"/>
  <c r="AB145" i="527"/>
  <c r="L145" i="527"/>
  <c r="M145" i="527" s="1"/>
  <c r="N145" i="527"/>
  <c r="O145" i="527" s="1"/>
  <c r="AA146" i="527"/>
  <c r="AC145" i="527"/>
  <c r="N146" i="544"/>
  <c r="O146" i="544" s="1"/>
  <c r="AB146" i="544"/>
  <c r="L146" i="544"/>
  <c r="M146" i="544" s="1"/>
  <c r="AA147" i="544"/>
  <c r="AC146" i="544"/>
  <c r="N145" i="546"/>
  <c r="O145" i="546" s="1"/>
  <c r="AB145" i="546"/>
  <c r="L145" i="546"/>
  <c r="M145" i="546" s="1"/>
  <c r="AA146" i="546"/>
  <c r="AC145" i="546"/>
  <c r="AB143" i="532"/>
  <c r="L143" i="532"/>
  <c r="M143" i="532" s="1"/>
  <c r="N143" i="532"/>
  <c r="O143" i="532" s="1"/>
  <c r="AA144" i="532"/>
  <c r="AC143" i="532"/>
  <c r="AB144" i="535"/>
  <c r="L144" i="535"/>
  <c r="M144" i="535" s="1"/>
  <c r="N144" i="535"/>
  <c r="O144" i="535" s="1"/>
  <c r="AA145" i="535"/>
  <c r="AC144" i="535"/>
  <c r="AB145" i="543"/>
  <c r="L145" i="543"/>
  <c r="M145" i="543" s="1"/>
  <c r="N145" i="543"/>
  <c r="O145" i="543" s="1"/>
  <c r="AA146" i="543"/>
  <c r="AC145" i="543"/>
  <c r="AB143" i="538"/>
  <c r="L143" i="538"/>
  <c r="M143" i="538" s="1"/>
  <c r="N143" i="538"/>
  <c r="O143" i="538" s="1"/>
  <c r="AA144" i="538"/>
  <c r="AC143" i="538"/>
  <c r="N143" i="537"/>
  <c r="O143" i="537" s="1"/>
  <c r="AB143" i="537"/>
  <c r="L143" i="537"/>
  <c r="M143" i="537" s="1"/>
  <c r="AA144" i="537"/>
  <c r="AC143" i="537"/>
  <c r="N143" i="542"/>
  <c r="O143" i="542" s="1"/>
  <c r="AB143" i="542"/>
  <c r="L143" i="542"/>
  <c r="M143" i="542" s="1"/>
  <c r="AA144" i="542"/>
  <c r="AC143" i="542"/>
  <c r="AB145" i="547"/>
  <c r="L145" i="547"/>
  <c r="M145" i="547" s="1"/>
  <c r="AA146" i="547"/>
  <c r="N145" i="547"/>
  <c r="O145" i="547" s="1"/>
  <c r="AC145" i="547"/>
  <c r="AB145" i="541"/>
  <c r="N145" i="541"/>
  <c r="O145" i="541" s="1"/>
  <c r="L145" i="541"/>
  <c r="M145" i="541" s="1"/>
  <c r="AA146" i="541"/>
  <c r="AC145" i="541"/>
  <c r="N143" i="540"/>
  <c r="O143" i="540" s="1"/>
  <c r="AB143" i="540"/>
  <c r="L143" i="540"/>
  <c r="M143" i="540" s="1"/>
  <c r="AA144" i="540"/>
  <c r="AC143" i="540"/>
  <c r="AB146" i="549"/>
  <c r="L146" i="549"/>
  <c r="M146" i="549" s="1"/>
  <c r="N146" i="549"/>
  <c r="O146" i="549" s="1"/>
  <c r="AA147" i="549"/>
  <c r="AC146" i="549"/>
  <c r="N143" i="528"/>
  <c r="O143" i="528" s="1"/>
  <c r="AB143" i="528"/>
  <c r="L143" i="528"/>
  <c r="M143" i="528" s="1"/>
  <c r="AA144" i="528"/>
  <c r="AC143" i="528"/>
  <c r="L143" i="526"/>
  <c r="M143" i="526" s="1"/>
  <c r="AB143" i="526"/>
  <c r="N143" i="526"/>
  <c r="O143" i="526" s="1"/>
  <c r="AA144" i="526"/>
  <c r="AC143" i="526"/>
  <c r="N144" i="533"/>
  <c r="O144" i="533" s="1"/>
  <c r="AB144" i="533"/>
  <c r="L144" i="533"/>
  <c r="M144" i="533" s="1"/>
  <c r="AA145" i="533"/>
  <c r="AC144" i="533"/>
  <c r="AB144" i="536"/>
  <c r="N144" i="536"/>
  <c r="O144" i="536" s="1"/>
  <c r="L144" i="536"/>
  <c r="M144" i="536" s="1"/>
  <c r="AA145" i="536"/>
  <c r="AC144" i="536"/>
  <c r="N144" i="531"/>
  <c r="O144" i="531" s="1"/>
  <c r="AB144" i="531"/>
  <c r="L144" i="531"/>
  <c r="M144" i="531" s="1"/>
  <c r="AA145" i="531"/>
  <c r="AC144" i="531"/>
  <c r="AB144" i="539"/>
  <c r="L144" i="539"/>
  <c r="M144" i="539" s="1"/>
  <c r="N144" i="539"/>
  <c r="O144" i="539" s="1"/>
  <c r="AA145" i="539"/>
  <c r="AC144" i="539"/>
  <c r="L146" i="525"/>
  <c r="M146" i="525" s="1"/>
  <c r="AB146" i="525"/>
  <c r="N146" i="525"/>
  <c r="O146" i="525" s="1"/>
  <c r="AA147" i="525"/>
  <c r="AC146" i="525"/>
  <c r="AB145" i="529"/>
  <c r="L145" i="529"/>
  <c r="M145" i="529" s="1"/>
  <c r="N145" i="529"/>
  <c r="O145" i="529" s="1"/>
  <c r="AA146" i="529"/>
  <c r="AC145" i="529"/>
  <c r="AB143" i="524"/>
  <c r="L143" i="524"/>
  <c r="M143" i="524" s="1"/>
  <c r="N143" i="524"/>
  <c r="O143" i="524" s="1"/>
  <c r="AA144" i="524"/>
  <c r="AC143" i="524"/>
  <c r="AD25" i="533"/>
  <c r="AD24" i="547"/>
  <c r="AD25" i="535"/>
  <c r="AD25" i="539"/>
  <c r="AD25" i="550"/>
  <c r="AD26" i="540"/>
  <c r="AD24" i="543"/>
  <c r="AD24" i="527"/>
  <c r="AD26" i="526"/>
  <c r="AD24" i="529"/>
  <c r="AD26" i="537"/>
  <c r="AD23" i="544"/>
  <c r="AD26" i="530"/>
  <c r="AD26" i="524"/>
  <c r="AD25" i="536"/>
  <c r="AD26" i="532"/>
  <c r="AD24" i="548"/>
  <c r="AD24" i="541"/>
  <c r="AD25" i="531"/>
  <c r="AD23" i="549"/>
  <c r="AD25" i="534"/>
  <c r="AD26" i="538"/>
  <c r="AD23" i="525"/>
  <c r="AD26" i="528"/>
  <c r="AD26" i="542"/>
  <c r="AD23" i="545"/>
  <c r="AD24" i="546"/>
  <c r="N145" i="533" l="1"/>
  <c r="O145" i="533" s="1"/>
  <c r="AB145" i="533"/>
  <c r="L145" i="533"/>
  <c r="M145" i="533" s="1"/>
  <c r="AA146" i="533"/>
  <c r="AC145" i="533"/>
  <c r="N144" i="540"/>
  <c r="O144" i="540" s="1"/>
  <c r="AB144" i="540"/>
  <c r="L144" i="540"/>
  <c r="M144" i="540" s="1"/>
  <c r="AA145" i="540"/>
  <c r="AC144" i="540"/>
  <c r="N145" i="534"/>
  <c r="O145" i="534" s="1"/>
  <c r="AB145" i="534"/>
  <c r="L145" i="534"/>
  <c r="M145" i="534" s="1"/>
  <c r="AA146" i="534"/>
  <c r="AC145" i="534"/>
  <c r="AB145" i="539"/>
  <c r="L145" i="539"/>
  <c r="M145" i="539" s="1"/>
  <c r="N145" i="539"/>
  <c r="O145" i="539" s="1"/>
  <c r="AA146" i="539"/>
  <c r="AC145" i="539"/>
  <c r="L144" i="526"/>
  <c r="M144" i="526" s="1"/>
  <c r="AB144" i="526"/>
  <c r="N144" i="526"/>
  <c r="O144" i="526" s="1"/>
  <c r="AA145" i="526"/>
  <c r="AC144" i="526"/>
  <c r="AB146" i="541"/>
  <c r="L146" i="541"/>
  <c r="M146" i="541" s="1"/>
  <c r="N146" i="541"/>
  <c r="O146" i="541" s="1"/>
  <c r="AA147" i="541"/>
  <c r="AC146" i="541"/>
  <c r="AB144" i="538"/>
  <c r="L144" i="538"/>
  <c r="M144" i="538" s="1"/>
  <c r="N144" i="538"/>
  <c r="O144" i="538" s="1"/>
  <c r="AA145" i="538"/>
  <c r="AC144" i="538"/>
  <c r="N146" i="546"/>
  <c r="O146" i="546" s="1"/>
  <c r="AB146" i="546"/>
  <c r="L146" i="546"/>
  <c r="M146" i="546" s="1"/>
  <c r="AA147" i="546"/>
  <c r="AC146" i="546"/>
  <c r="AB145" i="550"/>
  <c r="L145" i="550"/>
  <c r="M145" i="550" s="1"/>
  <c r="N145" i="550"/>
  <c r="O145" i="550" s="1"/>
  <c r="AA146" i="550"/>
  <c r="AC145" i="550"/>
  <c r="N144" i="537"/>
  <c r="O144" i="537" s="1"/>
  <c r="AB144" i="537"/>
  <c r="L144" i="537"/>
  <c r="M144" i="537" s="1"/>
  <c r="AA145" i="537"/>
  <c r="AC144" i="537"/>
  <c r="AB144" i="532"/>
  <c r="L144" i="532"/>
  <c r="M144" i="532" s="1"/>
  <c r="N144" i="532"/>
  <c r="O144" i="532" s="1"/>
  <c r="AA145" i="532"/>
  <c r="AC144" i="532"/>
  <c r="N147" i="545"/>
  <c r="O147" i="545" s="1"/>
  <c r="AB147" i="545"/>
  <c r="L147" i="545"/>
  <c r="M147" i="545" s="1"/>
  <c r="AA148" i="545"/>
  <c r="AC147" i="545"/>
  <c r="N145" i="531"/>
  <c r="O145" i="531" s="1"/>
  <c r="AB145" i="531"/>
  <c r="L145" i="531"/>
  <c r="M145" i="531" s="1"/>
  <c r="AA146" i="531"/>
  <c r="AC145" i="531"/>
  <c r="N144" i="528"/>
  <c r="O144" i="528" s="1"/>
  <c r="AB144" i="528"/>
  <c r="L144" i="528"/>
  <c r="M144" i="528" s="1"/>
  <c r="AA145" i="528"/>
  <c r="AC144" i="528"/>
  <c r="AB146" i="543"/>
  <c r="L146" i="543"/>
  <c r="M146" i="543" s="1"/>
  <c r="N146" i="543"/>
  <c r="O146" i="543" s="1"/>
  <c r="AA147" i="543"/>
  <c r="AC146" i="543"/>
  <c r="N147" i="544"/>
  <c r="O147" i="544" s="1"/>
  <c r="AB147" i="544"/>
  <c r="L147" i="544"/>
  <c r="M147" i="544" s="1"/>
  <c r="AA148" i="544"/>
  <c r="AC147" i="544"/>
  <c r="AB146" i="548"/>
  <c r="L146" i="548"/>
  <c r="M146" i="548" s="1"/>
  <c r="N146" i="548"/>
  <c r="O146" i="548" s="1"/>
  <c r="AA147" i="548"/>
  <c r="AC146" i="548"/>
  <c r="AB147" i="525"/>
  <c r="L147" i="525"/>
  <c r="M147" i="525" s="1"/>
  <c r="N147" i="525"/>
  <c r="O147" i="525" s="1"/>
  <c r="AA148" i="525"/>
  <c r="AC147" i="525"/>
  <c r="AB144" i="524"/>
  <c r="L144" i="524"/>
  <c r="M144" i="524" s="1"/>
  <c r="N144" i="524"/>
  <c r="O144" i="524" s="1"/>
  <c r="AA145" i="524"/>
  <c r="AC144" i="524"/>
  <c r="AB146" i="529"/>
  <c r="L146" i="529"/>
  <c r="M146" i="529" s="1"/>
  <c r="N146" i="529"/>
  <c r="O146" i="529" s="1"/>
  <c r="AA147" i="529"/>
  <c r="AC146" i="529"/>
  <c r="AB145" i="536"/>
  <c r="L145" i="536"/>
  <c r="M145" i="536" s="1"/>
  <c r="N145" i="536"/>
  <c r="O145" i="536" s="1"/>
  <c r="AA146" i="536"/>
  <c r="AC145" i="536"/>
  <c r="AB147" i="549"/>
  <c r="L147" i="549"/>
  <c r="M147" i="549" s="1"/>
  <c r="N147" i="549"/>
  <c r="O147" i="549" s="1"/>
  <c r="AA148" i="549"/>
  <c r="AC147" i="549"/>
  <c r="AB146" i="547"/>
  <c r="L146" i="547"/>
  <c r="M146" i="547" s="1"/>
  <c r="N146" i="547"/>
  <c r="O146" i="547" s="1"/>
  <c r="AA147" i="547"/>
  <c r="AC146" i="547"/>
  <c r="N144" i="542"/>
  <c r="O144" i="542" s="1"/>
  <c r="AB144" i="542"/>
  <c r="L144" i="542"/>
  <c r="M144" i="542" s="1"/>
  <c r="AA145" i="542"/>
  <c r="AC144" i="542"/>
  <c r="AB145" i="535"/>
  <c r="L145" i="535"/>
  <c r="M145" i="535" s="1"/>
  <c r="N145" i="535"/>
  <c r="O145" i="535" s="1"/>
  <c r="AA146" i="535"/>
  <c r="AC145" i="535"/>
  <c r="AB146" i="527"/>
  <c r="L146" i="527"/>
  <c r="M146" i="527" s="1"/>
  <c r="N146" i="527"/>
  <c r="O146" i="527" s="1"/>
  <c r="AA147" i="527"/>
  <c r="AC146" i="527"/>
  <c r="N144" i="530"/>
  <c r="O144" i="530" s="1"/>
  <c r="AB144" i="530"/>
  <c r="L144" i="530"/>
  <c r="M144" i="530" s="1"/>
  <c r="AA145" i="530"/>
  <c r="AC144" i="530"/>
  <c r="AD24" i="536"/>
  <c r="AD23" i="543"/>
  <c r="AD25" i="540"/>
  <c r="AD23" i="529"/>
  <c r="AD22" i="549"/>
  <c r="AD23" i="548"/>
  <c r="AD25" i="532"/>
  <c r="AD25" i="542"/>
  <c r="AD22" i="544"/>
  <c r="AD22" i="525"/>
  <c r="AD24" i="531"/>
  <c r="AD25" i="538"/>
  <c r="AD22" i="545"/>
  <c r="AD25" i="530"/>
  <c r="AD25" i="528"/>
  <c r="AD24" i="550"/>
  <c r="AD24" i="534"/>
  <c r="AD23" i="546"/>
  <c r="AD23" i="547"/>
  <c r="AD25" i="537"/>
  <c r="AD25" i="526"/>
  <c r="AD24" i="539"/>
  <c r="AD24" i="535"/>
  <c r="AD25" i="524"/>
  <c r="AD23" i="541"/>
  <c r="AD24" i="533"/>
  <c r="AD23" i="527"/>
  <c r="AB146" i="535" l="1"/>
  <c r="L146" i="535"/>
  <c r="M146" i="535" s="1"/>
  <c r="N146" i="535"/>
  <c r="O146" i="535" s="1"/>
  <c r="AA147" i="535"/>
  <c r="AC146" i="535"/>
  <c r="AB145" i="526"/>
  <c r="N145" i="526"/>
  <c r="O145" i="526" s="1"/>
  <c r="L145" i="526"/>
  <c r="M145" i="526" s="1"/>
  <c r="AA146" i="526"/>
  <c r="AC145" i="526"/>
  <c r="N145" i="542"/>
  <c r="O145" i="542" s="1"/>
  <c r="AB145" i="542"/>
  <c r="L145" i="542"/>
  <c r="M145" i="542" s="1"/>
  <c r="AA146" i="542"/>
  <c r="AC145" i="542"/>
  <c r="AB147" i="529"/>
  <c r="L147" i="529"/>
  <c r="M147" i="529" s="1"/>
  <c r="N147" i="529"/>
  <c r="O147" i="529" s="1"/>
  <c r="AA148" i="529"/>
  <c r="AC147" i="529"/>
  <c r="N148" i="544"/>
  <c r="O148" i="544" s="1"/>
  <c r="AB148" i="544"/>
  <c r="L148" i="544"/>
  <c r="M148" i="544" s="1"/>
  <c r="AA149" i="544"/>
  <c r="AC148" i="544"/>
  <c r="AA149" i="545"/>
  <c r="N148" i="545"/>
  <c r="O148" i="545" s="1"/>
  <c r="AB148" i="545"/>
  <c r="L148" i="545"/>
  <c r="M148" i="545" s="1"/>
  <c r="AC148" i="545"/>
  <c r="N147" i="546"/>
  <c r="O147" i="546" s="1"/>
  <c r="AB147" i="546"/>
  <c r="L147" i="546"/>
  <c r="M147" i="546" s="1"/>
  <c r="AA148" i="546"/>
  <c r="AC147" i="546"/>
  <c r="AB146" i="539"/>
  <c r="L146" i="539"/>
  <c r="M146" i="539" s="1"/>
  <c r="N146" i="539"/>
  <c r="O146" i="539" s="1"/>
  <c r="AA147" i="539"/>
  <c r="AC146" i="539"/>
  <c r="AB146" i="536"/>
  <c r="L146" i="536"/>
  <c r="M146" i="536" s="1"/>
  <c r="N146" i="536"/>
  <c r="O146" i="536" s="1"/>
  <c r="AA147" i="536"/>
  <c r="AC146" i="536"/>
  <c r="AB147" i="548"/>
  <c r="L147" i="548"/>
  <c r="M147" i="548" s="1"/>
  <c r="N147" i="548"/>
  <c r="O147" i="548" s="1"/>
  <c r="AA148" i="548"/>
  <c r="AC147" i="548"/>
  <c r="N146" i="531"/>
  <c r="O146" i="531" s="1"/>
  <c r="AB146" i="531"/>
  <c r="L146" i="531"/>
  <c r="M146" i="531" s="1"/>
  <c r="AA147" i="531"/>
  <c r="AC146" i="531"/>
  <c r="AB146" i="550"/>
  <c r="L146" i="550"/>
  <c r="M146" i="550" s="1"/>
  <c r="N146" i="550"/>
  <c r="O146" i="550" s="1"/>
  <c r="AA147" i="550"/>
  <c r="AC146" i="550"/>
  <c r="N146" i="533"/>
  <c r="O146" i="533" s="1"/>
  <c r="AB146" i="533"/>
  <c r="L146" i="533"/>
  <c r="M146" i="533" s="1"/>
  <c r="AA147" i="533"/>
  <c r="AC146" i="533"/>
  <c r="N145" i="530"/>
  <c r="O145" i="530" s="1"/>
  <c r="L145" i="530"/>
  <c r="M145" i="530" s="1"/>
  <c r="AB145" i="530"/>
  <c r="AA146" i="530"/>
  <c r="AC145" i="530"/>
  <c r="AB147" i="547"/>
  <c r="L147" i="547"/>
  <c r="M147" i="547" s="1"/>
  <c r="AA148" i="547"/>
  <c r="N147" i="547"/>
  <c r="O147" i="547" s="1"/>
  <c r="AC147" i="547"/>
  <c r="AB145" i="524"/>
  <c r="L145" i="524"/>
  <c r="M145" i="524" s="1"/>
  <c r="N145" i="524"/>
  <c r="O145" i="524" s="1"/>
  <c r="AA146" i="524"/>
  <c r="AC145" i="524"/>
  <c r="AB147" i="543"/>
  <c r="L147" i="543"/>
  <c r="M147" i="543" s="1"/>
  <c r="N147" i="543"/>
  <c r="O147" i="543" s="1"/>
  <c r="AA148" i="543"/>
  <c r="AC147" i="543"/>
  <c r="AB145" i="532"/>
  <c r="L145" i="532"/>
  <c r="M145" i="532" s="1"/>
  <c r="N145" i="532"/>
  <c r="O145" i="532" s="1"/>
  <c r="AA146" i="532"/>
  <c r="AC145" i="532"/>
  <c r="AB145" i="538"/>
  <c r="L145" i="538"/>
  <c r="M145" i="538" s="1"/>
  <c r="N145" i="538"/>
  <c r="O145" i="538" s="1"/>
  <c r="AA146" i="538"/>
  <c r="AC145" i="538"/>
  <c r="N146" i="534"/>
  <c r="O146" i="534" s="1"/>
  <c r="AB146" i="534"/>
  <c r="L146" i="534"/>
  <c r="M146" i="534" s="1"/>
  <c r="AA147" i="534"/>
  <c r="AC146" i="534"/>
  <c r="AB147" i="527"/>
  <c r="L147" i="527"/>
  <c r="M147" i="527" s="1"/>
  <c r="N147" i="527"/>
  <c r="O147" i="527" s="1"/>
  <c r="AA148" i="527"/>
  <c r="AC147" i="527"/>
  <c r="AB148" i="549"/>
  <c r="L148" i="549"/>
  <c r="M148" i="549" s="1"/>
  <c r="N148" i="549"/>
  <c r="O148" i="549" s="1"/>
  <c r="AA149" i="549"/>
  <c r="AC148" i="549"/>
  <c r="AB148" i="525"/>
  <c r="N148" i="525"/>
  <c r="O148" i="525" s="1"/>
  <c r="L148" i="525"/>
  <c r="M148" i="525" s="1"/>
  <c r="AA149" i="525"/>
  <c r="AC148" i="525"/>
  <c r="N145" i="528"/>
  <c r="O145" i="528" s="1"/>
  <c r="AB145" i="528"/>
  <c r="L145" i="528"/>
  <c r="M145" i="528" s="1"/>
  <c r="AA146" i="528"/>
  <c r="AC145" i="528"/>
  <c r="N145" i="537"/>
  <c r="O145" i="537" s="1"/>
  <c r="AB145" i="537"/>
  <c r="L145" i="537"/>
  <c r="M145" i="537" s="1"/>
  <c r="AA146" i="537"/>
  <c r="AC145" i="537"/>
  <c r="AB147" i="541"/>
  <c r="L147" i="541"/>
  <c r="M147" i="541" s="1"/>
  <c r="N147" i="541"/>
  <c r="O147" i="541" s="1"/>
  <c r="AA148" i="541"/>
  <c r="AC147" i="541"/>
  <c r="N145" i="540"/>
  <c r="O145" i="540" s="1"/>
  <c r="AB145" i="540"/>
  <c r="L145" i="540"/>
  <c r="M145" i="540" s="1"/>
  <c r="AA146" i="540"/>
  <c r="AC145" i="540"/>
  <c r="AD22" i="527"/>
  <c r="AD21" i="525"/>
  <c r="AD22" i="548"/>
  <c r="AD24" i="530"/>
  <c r="AD22" i="547"/>
  <c r="AD24" i="526"/>
  <c r="AD22" i="546"/>
  <c r="AD23" i="550"/>
  <c r="AD23" i="536"/>
  <c r="AD22" i="541"/>
  <c r="AD23" i="533"/>
  <c r="AD23" i="535"/>
  <c r="AD24" i="532"/>
  <c r="AD24" i="528"/>
  <c r="AD21" i="545"/>
  <c r="AD24" i="537"/>
  <c r="AD23" i="531"/>
  <c r="AD22" i="529"/>
  <c r="AD22" i="543"/>
  <c r="AD24" i="542"/>
  <c r="AD21" i="544"/>
  <c r="AD21" i="549"/>
  <c r="AD24" i="524"/>
  <c r="AD24" i="540"/>
  <c r="AD23" i="534"/>
  <c r="AD23" i="539"/>
  <c r="AD24" i="538"/>
  <c r="AB148" i="527" l="1"/>
  <c r="L148" i="527"/>
  <c r="M148" i="527" s="1"/>
  <c r="N148" i="527"/>
  <c r="O148" i="527" s="1"/>
  <c r="AA149" i="527"/>
  <c r="AC148" i="527"/>
  <c r="N149" i="544"/>
  <c r="O149" i="544" s="1"/>
  <c r="O13" i="544" s="1"/>
  <c r="AB149" i="544"/>
  <c r="L149" i="544"/>
  <c r="M149" i="544" s="1"/>
  <c r="M13" i="544" s="1"/>
  <c r="AC149" i="544"/>
  <c r="N146" i="528"/>
  <c r="O146" i="528" s="1"/>
  <c r="AB146" i="528"/>
  <c r="L146" i="528"/>
  <c r="M146" i="528" s="1"/>
  <c r="AA147" i="528"/>
  <c r="AC146" i="528"/>
  <c r="N147" i="534"/>
  <c r="O147" i="534" s="1"/>
  <c r="AB147" i="534"/>
  <c r="L147" i="534"/>
  <c r="M147" i="534" s="1"/>
  <c r="AA148" i="534"/>
  <c r="AC147" i="534"/>
  <c r="AB146" i="524"/>
  <c r="L146" i="524"/>
  <c r="M146" i="524" s="1"/>
  <c r="N146" i="524"/>
  <c r="O146" i="524" s="1"/>
  <c r="AA147" i="524"/>
  <c r="AC146" i="524"/>
  <c r="AB147" i="550"/>
  <c r="L147" i="550"/>
  <c r="M147" i="550" s="1"/>
  <c r="N147" i="550"/>
  <c r="O147" i="550" s="1"/>
  <c r="AA148" i="550"/>
  <c r="AC147" i="550"/>
  <c r="AB147" i="539"/>
  <c r="L147" i="539"/>
  <c r="M147" i="539" s="1"/>
  <c r="N147" i="539"/>
  <c r="O147" i="539" s="1"/>
  <c r="AA148" i="539"/>
  <c r="AC147" i="539"/>
  <c r="AB148" i="529"/>
  <c r="L148" i="529"/>
  <c r="M148" i="529" s="1"/>
  <c r="N148" i="529"/>
  <c r="O148" i="529" s="1"/>
  <c r="AA149" i="529"/>
  <c r="AC148" i="529"/>
  <c r="AB148" i="543"/>
  <c r="L148" i="543"/>
  <c r="M148" i="543" s="1"/>
  <c r="N148" i="543"/>
  <c r="O148" i="543" s="1"/>
  <c r="AA149" i="543"/>
  <c r="AC148" i="543"/>
  <c r="N147" i="533"/>
  <c r="O147" i="533" s="1"/>
  <c r="AB147" i="533"/>
  <c r="L147" i="533"/>
  <c r="M147" i="533" s="1"/>
  <c r="AA148" i="533"/>
  <c r="AC147" i="533"/>
  <c r="AB147" i="536"/>
  <c r="L147" i="536"/>
  <c r="M147" i="536" s="1"/>
  <c r="N147" i="536"/>
  <c r="O147" i="536" s="1"/>
  <c r="AA148" i="536"/>
  <c r="AC147" i="536"/>
  <c r="N146" i="540"/>
  <c r="O146" i="540" s="1"/>
  <c r="AB146" i="540"/>
  <c r="L146" i="540"/>
  <c r="M146" i="540" s="1"/>
  <c r="AA147" i="540"/>
  <c r="AC146" i="540"/>
  <c r="N149" i="525"/>
  <c r="O149" i="525" s="1"/>
  <c r="O13" i="525" s="1"/>
  <c r="L149" i="525"/>
  <c r="M149" i="525" s="1"/>
  <c r="M13" i="525" s="1"/>
  <c r="AB149" i="525"/>
  <c r="AC149" i="525"/>
  <c r="AB146" i="538"/>
  <c r="L146" i="538"/>
  <c r="M146" i="538" s="1"/>
  <c r="N146" i="538"/>
  <c r="O146" i="538" s="1"/>
  <c r="AA147" i="538"/>
  <c r="AC146" i="538"/>
  <c r="N147" i="531"/>
  <c r="O147" i="531" s="1"/>
  <c r="AB147" i="531"/>
  <c r="L147" i="531"/>
  <c r="M147" i="531" s="1"/>
  <c r="AA148" i="531"/>
  <c r="AC147" i="531"/>
  <c r="N148" i="546"/>
  <c r="O148" i="546" s="1"/>
  <c r="AB148" i="546"/>
  <c r="L148" i="546"/>
  <c r="M148" i="546" s="1"/>
  <c r="AA149" i="546"/>
  <c r="AC148" i="546"/>
  <c r="N149" i="545"/>
  <c r="O149" i="545" s="1"/>
  <c r="O13" i="545" s="1"/>
  <c r="AB149" i="545"/>
  <c r="L149" i="545"/>
  <c r="M149" i="545" s="1"/>
  <c r="M13" i="545" s="1"/>
  <c r="AC149" i="545"/>
  <c r="N146" i="542"/>
  <c r="O146" i="542" s="1"/>
  <c r="AB146" i="542"/>
  <c r="L146" i="542"/>
  <c r="M146" i="542" s="1"/>
  <c r="AA147" i="542"/>
  <c r="AC146" i="542"/>
  <c r="N146" i="537"/>
  <c r="O146" i="537" s="1"/>
  <c r="AB146" i="537"/>
  <c r="L146" i="537"/>
  <c r="M146" i="537" s="1"/>
  <c r="AA147" i="537"/>
  <c r="AC146" i="537"/>
  <c r="AB147" i="535"/>
  <c r="L147" i="535"/>
  <c r="M147" i="535" s="1"/>
  <c r="N147" i="535"/>
  <c r="O147" i="535" s="1"/>
  <c r="AA148" i="535"/>
  <c r="AC147" i="535"/>
  <c r="AB148" i="541"/>
  <c r="L148" i="541"/>
  <c r="M148" i="541" s="1"/>
  <c r="N148" i="541"/>
  <c r="O148" i="541" s="1"/>
  <c r="AA149" i="541"/>
  <c r="AC148" i="541"/>
  <c r="AB149" i="549"/>
  <c r="L149" i="549"/>
  <c r="M149" i="549" s="1"/>
  <c r="M13" i="549" s="1"/>
  <c r="N149" i="549"/>
  <c r="O149" i="549" s="1"/>
  <c r="O13" i="549" s="1"/>
  <c r="AC149" i="549"/>
  <c r="AB146" i="532"/>
  <c r="L146" i="532"/>
  <c r="M146" i="532" s="1"/>
  <c r="N146" i="532"/>
  <c r="O146" i="532" s="1"/>
  <c r="AA147" i="532"/>
  <c r="AC146" i="532"/>
  <c r="AB148" i="547"/>
  <c r="L148" i="547"/>
  <c r="M148" i="547" s="1"/>
  <c r="AA149" i="547"/>
  <c r="N148" i="547"/>
  <c r="O148" i="547" s="1"/>
  <c r="AC148" i="547"/>
  <c r="N146" i="530"/>
  <c r="O146" i="530" s="1"/>
  <c r="L146" i="530"/>
  <c r="M146" i="530" s="1"/>
  <c r="AB146" i="530"/>
  <c r="AA147" i="530"/>
  <c r="AC146" i="530"/>
  <c r="AB148" i="548"/>
  <c r="L148" i="548"/>
  <c r="M148" i="548" s="1"/>
  <c r="N148" i="548"/>
  <c r="O148" i="548" s="1"/>
  <c r="AA149" i="548"/>
  <c r="AC148" i="548"/>
  <c r="N146" i="526"/>
  <c r="O146" i="526" s="1"/>
  <c r="L146" i="526"/>
  <c r="M146" i="526" s="1"/>
  <c r="AB146" i="526"/>
  <c r="AA147" i="526"/>
  <c r="AC146" i="526"/>
  <c r="AD22" i="535"/>
  <c r="AD23" i="532"/>
  <c r="AD23" i="528"/>
  <c r="AD23" i="526"/>
  <c r="AD23" i="530"/>
  <c r="AD22" i="531"/>
  <c r="AD23" i="542"/>
  <c r="AD21" i="546"/>
  <c r="AD23" i="538"/>
  <c r="AD20" i="545"/>
  <c r="AD22" i="533"/>
  <c r="AD20" i="525"/>
  <c r="AD22" i="536"/>
  <c r="AD21" i="543"/>
  <c r="AD21" i="548"/>
  <c r="AD21" i="547"/>
  <c r="AD23" i="537"/>
  <c r="AD22" i="539"/>
  <c r="AD23" i="524"/>
  <c r="AD20" i="549"/>
  <c r="AD20" i="544"/>
  <c r="AD21" i="529"/>
  <c r="AD22" i="550"/>
  <c r="AD23" i="540"/>
  <c r="AD21" i="541"/>
  <c r="AD21" i="527"/>
  <c r="AD22" i="534"/>
  <c r="AB149" i="548" l="1"/>
  <c r="L149" i="548"/>
  <c r="M149" i="548" s="1"/>
  <c r="M13" i="548" s="1"/>
  <c r="N149" i="548"/>
  <c r="O149" i="548" s="1"/>
  <c r="O13" i="548" s="1"/>
  <c r="AC149" i="548"/>
  <c r="N147" i="530"/>
  <c r="O147" i="530" s="1"/>
  <c r="L147" i="530"/>
  <c r="M147" i="530" s="1"/>
  <c r="AB147" i="530"/>
  <c r="AA148" i="530"/>
  <c r="AC147" i="530"/>
  <c r="N148" i="531"/>
  <c r="O148" i="531" s="1"/>
  <c r="AB148" i="531"/>
  <c r="L148" i="531"/>
  <c r="M148" i="531" s="1"/>
  <c r="AA149" i="531"/>
  <c r="AC148" i="531"/>
  <c r="N148" i="533"/>
  <c r="O148" i="533" s="1"/>
  <c r="AB148" i="533"/>
  <c r="L148" i="533"/>
  <c r="M148" i="533" s="1"/>
  <c r="AA149" i="533"/>
  <c r="AC148" i="533"/>
  <c r="AB148" i="550"/>
  <c r="L148" i="550"/>
  <c r="M148" i="550" s="1"/>
  <c r="N148" i="550"/>
  <c r="O148" i="550" s="1"/>
  <c r="AA149" i="550"/>
  <c r="AC148" i="550"/>
  <c r="AB149" i="527"/>
  <c r="L149" i="527"/>
  <c r="M149" i="527" s="1"/>
  <c r="M13" i="527" s="1"/>
  <c r="N149" i="527"/>
  <c r="O149" i="527" s="1"/>
  <c r="O13" i="527" s="1"/>
  <c r="AC149" i="527"/>
  <c r="N147" i="537"/>
  <c r="O147" i="537" s="1"/>
  <c r="AB147" i="537"/>
  <c r="L147" i="537"/>
  <c r="M147" i="537" s="1"/>
  <c r="AA148" i="537"/>
  <c r="AC147" i="537"/>
  <c r="AB147" i="538"/>
  <c r="L147" i="538"/>
  <c r="M147" i="538" s="1"/>
  <c r="N147" i="538"/>
  <c r="O147" i="538" s="1"/>
  <c r="AA148" i="538"/>
  <c r="AC147" i="538"/>
  <c r="R5" i="525"/>
  <c r="R4" i="525"/>
  <c r="AB149" i="543"/>
  <c r="L149" i="543"/>
  <c r="M149" i="543" s="1"/>
  <c r="M13" i="543" s="1"/>
  <c r="N149" i="543"/>
  <c r="O149" i="543" s="1"/>
  <c r="O13" i="543" s="1"/>
  <c r="AC149" i="543"/>
  <c r="AB147" i="524"/>
  <c r="L147" i="524"/>
  <c r="M147" i="524" s="1"/>
  <c r="N147" i="524"/>
  <c r="O147" i="524" s="1"/>
  <c r="AA148" i="524"/>
  <c r="AC147" i="524"/>
  <c r="AB148" i="535"/>
  <c r="L148" i="535"/>
  <c r="M148" i="535" s="1"/>
  <c r="N148" i="535"/>
  <c r="O148" i="535" s="1"/>
  <c r="AA149" i="535"/>
  <c r="AC148" i="535"/>
  <c r="L147" i="526"/>
  <c r="M147" i="526" s="1"/>
  <c r="AB147" i="526"/>
  <c r="N147" i="526"/>
  <c r="O147" i="526" s="1"/>
  <c r="AA148" i="526"/>
  <c r="AC147" i="526"/>
  <c r="AB149" i="547"/>
  <c r="L149" i="547"/>
  <c r="M149" i="547" s="1"/>
  <c r="M13" i="547" s="1"/>
  <c r="N149" i="547"/>
  <c r="O149" i="547" s="1"/>
  <c r="O13" i="547" s="1"/>
  <c r="AC149" i="547"/>
  <c r="AB147" i="532"/>
  <c r="L147" i="532"/>
  <c r="M147" i="532" s="1"/>
  <c r="N147" i="532"/>
  <c r="O147" i="532" s="1"/>
  <c r="AA148" i="532"/>
  <c r="AC147" i="532"/>
  <c r="R4" i="549"/>
  <c r="R5" i="549"/>
  <c r="N147" i="542"/>
  <c r="O147" i="542" s="1"/>
  <c r="AB147" i="542"/>
  <c r="L147" i="542"/>
  <c r="M147" i="542" s="1"/>
  <c r="AA148" i="542"/>
  <c r="AC147" i="542"/>
  <c r="R5" i="545"/>
  <c r="R4" i="545"/>
  <c r="N147" i="540"/>
  <c r="O147" i="540" s="1"/>
  <c r="AB147" i="540"/>
  <c r="L147" i="540"/>
  <c r="M147" i="540" s="1"/>
  <c r="AA148" i="540"/>
  <c r="AC147" i="540"/>
  <c r="AB149" i="529"/>
  <c r="L149" i="529"/>
  <c r="M149" i="529" s="1"/>
  <c r="M13" i="529" s="1"/>
  <c r="N149" i="529"/>
  <c r="O149" i="529" s="1"/>
  <c r="O13" i="529" s="1"/>
  <c r="AC149" i="529"/>
  <c r="N148" i="534"/>
  <c r="O148" i="534" s="1"/>
  <c r="AB148" i="534"/>
  <c r="L148" i="534"/>
  <c r="M148" i="534" s="1"/>
  <c r="AA149" i="534"/>
  <c r="AC148" i="534"/>
  <c r="AB149" i="541"/>
  <c r="L149" i="541"/>
  <c r="M149" i="541" s="1"/>
  <c r="M13" i="541" s="1"/>
  <c r="N149" i="541"/>
  <c r="O149" i="541" s="1"/>
  <c r="O13" i="541" s="1"/>
  <c r="AC149" i="541"/>
  <c r="N149" i="546"/>
  <c r="O149" i="546" s="1"/>
  <c r="O13" i="546" s="1"/>
  <c r="AB149" i="546"/>
  <c r="L149" i="546"/>
  <c r="M149" i="546" s="1"/>
  <c r="M13" i="546" s="1"/>
  <c r="AC149" i="546"/>
  <c r="AB148" i="536"/>
  <c r="L148" i="536"/>
  <c r="M148" i="536" s="1"/>
  <c r="N148" i="536"/>
  <c r="O148" i="536" s="1"/>
  <c r="AA149" i="536"/>
  <c r="AC148" i="536"/>
  <c r="AB148" i="539"/>
  <c r="L148" i="539"/>
  <c r="M148" i="539" s="1"/>
  <c r="N148" i="539"/>
  <c r="O148" i="539" s="1"/>
  <c r="AA149" i="539"/>
  <c r="AC148" i="539"/>
  <c r="N147" i="528"/>
  <c r="O147" i="528" s="1"/>
  <c r="L147" i="528"/>
  <c r="M147" i="528" s="1"/>
  <c r="AB147" i="528"/>
  <c r="AA148" i="528"/>
  <c r="AC147" i="528"/>
  <c r="R5" i="544"/>
  <c r="R4" i="544"/>
  <c r="AD22" i="530"/>
  <c r="AD21" i="533"/>
  <c r="AD20" i="527"/>
  <c r="AD22" i="524"/>
  <c r="AD20" i="547"/>
  <c r="AD22" i="532"/>
  <c r="AD20" i="546"/>
  <c r="AD20" i="541"/>
  <c r="AD22" i="537"/>
  <c r="AD22" i="526"/>
  <c r="AD21" i="531"/>
  <c r="AD21" i="539"/>
  <c r="AD21" i="535"/>
  <c r="AD21" i="550"/>
  <c r="AD20" i="548"/>
  <c r="AD20" i="529"/>
  <c r="AD22" i="538"/>
  <c r="AD21" i="534"/>
  <c r="AD22" i="540"/>
  <c r="AD21" i="536"/>
  <c r="AD20" i="543"/>
  <c r="AD22" i="528"/>
  <c r="AD22" i="542"/>
  <c r="N148" i="537" l="1"/>
  <c r="O148" i="537" s="1"/>
  <c r="AB148" i="537"/>
  <c r="L148" i="537"/>
  <c r="M148" i="537" s="1"/>
  <c r="AA149" i="537"/>
  <c r="AC148" i="537"/>
  <c r="R5" i="548"/>
  <c r="R4" i="548"/>
  <c r="R5" i="546"/>
  <c r="R4" i="546"/>
  <c r="AB148" i="532"/>
  <c r="L148" i="532"/>
  <c r="M148" i="532" s="1"/>
  <c r="N148" i="532"/>
  <c r="O148" i="532" s="1"/>
  <c r="AA149" i="532"/>
  <c r="AC148" i="532"/>
  <c r="R4" i="547"/>
  <c r="R5" i="547"/>
  <c r="AB149" i="550"/>
  <c r="L149" i="550"/>
  <c r="M149" i="550" s="1"/>
  <c r="M13" i="550" s="1"/>
  <c r="N149" i="550"/>
  <c r="O149" i="550" s="1"/>
  <c r="O13" i="550" s="1"/>
  <c r="AC149" i="550"/>
  <c r="AB149" i="539"/>
  <c r="L149" i="539"/>
  <c r="M149" i="539" s="1"/>
  <c r="M13" i="539" s="1"/>
  <c r="N149" i="539"/>
  <c r="O149" i="539" s="1"/>
  <c r="O13" i="539" s="1"/>
  <c r="AC149" i="539"/>
  <c r="N148" i="524"/>
  <c r="O148" i="524" s="1"/>
  <c r="AB148" i="524"/>
  <c r="L148" i="524"/>
  <c r="M148" i="524" s="1"/>
  <c r="AA149" i="524"/>
  <c r="AC148" i="524"/>
  <c r="R4" i="543"/>
  <c r="R5" i="543"/>
  <c r="R5" i="527"/>
  <c r="R4" i="527"/>
  <c r="AB149" i="536"/>
  <c r="L149" i="536"/>
  <c r="M149" i="536" s="1"/>
  <c r="M13" i="536" s="1"/>
  <c r="N149" i="536"/>
  <c r="O149" i="536" s="1"/>
  <c r="O13" i="536" s="1"/>
  <c r="AC149" i="536"/>
  <c r="N149" i="534"/>
  <c r="O149" i="534" s="1"/>
  <c r="O13" i="534" s="1"/>
  <c r="AB149" i="534"/>
  <c r="L149" i="534"/>
  <c r="M149" i="534" s="1"/>
  <c r="M13" i="534" s="1"/>
  <c r="AC149" i="534"/>
  <c r="R4" i="529"/>
  <c r="R5" i="529"/>
  <c r="N148" i="542"/>
  <c r="O148" i="542" s="1"/>
  <c r="AB148" i="542"/>
  <c r="L148" i="542"/>
  <c r="M148" i="542" s="1"/>
  <c r="AA149" i="542"/>
  <c r="AC148" i="542"/>
  <c r="L148" i="526"/>
  <c r="M148" i="526" s="1"/>
  <c r="AB148" i="526"/>
  <c r="N148" i="526"/>
  <c r="O148" i="526" s="1"/>
  <c r="AA149" i="526"/>
  <c r="AC148" i="526"/>
  <c r="N149" i="533"/>
  <c r="O149" i="533" s="1"/>
  <c r="O13" i="533" s="1"/>
  <c r="AB149" i="533"/>
  <c r="L149" i="533"/>
  <c r="M149" i="533" s="1"/>
  <c r="M13" i="533" s="1"/>
  <c r="AC149" i="533"/>
  <c r="N148" i="530"/>
  <c r="O148" i="530" s="1"/>
  <c r="AB148" i="530"/>
  <c r="L148" i="530"/>
  <c r="M148" i="530" s="1"/>
  <c r="AA149" i="530"/>
  <c r="AC148" i="530"/>
  <c r="R4" i="541"/>
  <c r="R5" i="541"/>
  <c r="N148" i="528"/>
  <c r="O148" i="528" s="1"/>
  <c r="AB148" i="528"/>
  <c r="L148" i="528"/>
  <c r="M148" i="528" s="1"/>
  <c r="AA149" i="528"/>
  <c r="AC148" i="528"/>
  <c r="N148" i="540"/>
  <c r="O148" i="540" s="1"/>
  <c r="AB148" i="540"/>
  <c r="L148" i="540"/>
  <c r="M148" i="540" s="1"/>
  <c r="AA149" i="540"/>
  <c r="AC148" i="540"/>
  <c r="AB149" i="535"/>
  <c r="L149" i="535"/>
  <c r="M149" i="535" s="1"/>
  <c r="M13" i="535" s="1"/>
  <c r="N149" i="535"/>
  <c r="O149" i="535" s="1"/>
  <c r="O13" i="535" s="1"/>
  <c r="AC149" i="535"/>
  <c r="AB148" i="538"/>
  <c r="L148" i="538"/>
  <c r="M148" i="538" s="1"/>
  <c r="N148" i="538"/>
  <c r="O148" i="538" s="1"/>
  <c r="AA149" i="538"/>
  <c r="AC148" i="538"/>
  <c r="N149" i="531"/>
  <c r="O149" i="531" s="1"/>
  <c r="O13" i="531" s="1"/>
  <c r="AB149" i="531"/>
  <c r="L149" i="531"/>
  <c r="M149" i="531" s="1"/>
  <c r="M13" i="531" s="1"/>
  <c r="AC149" i="531"/>
  <c r="AD20" i="533"/>
  <c r="AD20" i="535"/>
  <c r="AD21" i="542"/>
  <c r="AD21" i="530"/>
  <c r="AD21" i="540"/>
  <c r="AD20" i="534"/>
  <c r="AD20" i="539"/>
  <c r="AD20" i="531"/>
  <c r="AD20" i="536"/>
  <c r="AD21" i="532"/>
  <c r="AD21" i="537"/>
  <c r="AD20" i="550"/>
  <c r="AD21" i="524"/>
  <c r="AD21" i="528"/>
  <c r="AD21" i="538"/>
  <c r="AD21" i="526"/>
  <c r="N149" i="528" l="1"/>
  <c r="O149" i="528" s="1"/>
  <c r="O13" i="528" s="1"/>
  <c r="AB149" i="528"/>
  <c r="L149" i="528"/>
  <c r="M149" i="528" s="1"/>
  <c r="M13" i="528" s="1"/>
  <c r="AC149" i="528"/>
  <c r="AB149" i="526"/>
  <c r="N149" i="526"/>
  <c r="O149" i="526" s="1"/>
  <c r="O13" i="526" s="1"/>
  <c r="L149" i="526"/>
  <c r="M149" i="526" s="1"/>
  <c r="M13" i="526" s="1"/>
  <c r="AC149" i="526"/>
  <c r="AB149" i="524"/>
  <c r="L149" i="524"/>
  <c r="M149" i="524" s="1"/>
  <c r="M13" i="524" s="1"/>
  <c r="N149" i="524"/>
  <c r="O149" i="524" s="1"/>
  <c r="O13" i="524" s="1"/>
  <c r="AC149" i="524"/>
  <c r="R5" i="539"/>
  <c r="R4" i="539"/>
  <c r="R5" i="550"/>
  <c r="R4" i="550"/>
  <c r="N149" i="537"/>
  <c r="O149" i="537" s="1"/>
  <c r="O13" i="537" s="1"/>
  <c r="AB149" i="537"/>
  <c r="L149" i="537"/>
  <c r="M149" i="537" s="1"/>
  <c r="M13" i="537" s="1"/>
  <c r="AC149" i="537"/>
  <c r="R4" i="531"/>
  <c r="R5" i="531"/>
  <c r="N149" i="542"/>
  <c r="O149" i="542" s="1"/>
  <c r="O13" i="542" s="1"/>
  <c r="AB149" i="542"/>
  <c r="L149" i="542"/>
  <c r="M149" i="542" s="1"/>
  <c r="M13" i="542" s="1"/>
  <c r="AC149" i="542"/>
  <c r="AB149" i="538"/>
  <c r="L149" i="538"/>
  <c r="M149" i="538" s="1"/>
  <c r="M13" i="538" s="1"/>
  <c r="N149" i="538"/>
  <c r="O149" i="538" s="1"/>
  <c r="O13" i="538" s="1"/>
  <c r="AC149" i="538"/>
  <c r="R5" i="535"/>
  <c r="R4" i="535"/>
  <c r="N149" i="540"/>
  <c r="O149" i="540" s="1"/>
  <c r="O13" i="540" s="1"/>
  <c r="AB149" i="540"/>
  <c r="L149" i="540"/>
  <c r="M149" i="540" s="1"/>
  <c r="M13" i="540" s="1"/>
  <c r="AC149" i="540"/>
  <c r="N149" i="530"/>
  <c r="O149" i="530" s="1"/>
  <c r="O13" i="530" s="1"/>
  <c r="L149" i="530"/>
  <c r="M149" i="530" s="1"/>
  <c r="M13" i="530" s="1"/>
  <c r="AB149" i="530"/>
  <c r="AC149" i="530"/>
  <c r="R5" i="533"/>
  <c r="R4" i="533"/>
  <c r="R5" i="534"/>
  <c r="R4" i="534"/>
  <c r="R5" i="536"/>
  <c r="R4" i="536"/>
  <c r="AB149" i="532"/>
  <c r="L149" i="532"/>
  <c r="M149" i="532" s="1"/>
  <c r="M13" i="532" s="1"/>
  <c r="N149" i="532"/>
  <c r="O149" i="532" s="1"/>
  <c r="O13" i="532" s="1"/>
  <c r="AC149" i="532"/>
  <c r="AD20" i="540"/>
  <c r="AD20" i="526"/>
  <c r="AD20" i="538"/>
  <c r="AD20" i="530"/>
  <c r="AD20" i="524"/>
  <c r="AD20" i="532"/>
  <c r="AD20" i="528"/>
  <c r="AD20" i="537"/>
  <c r="AD20" i="542"/>
  <c r="R5" i="530" l="1"/>
  <c r="R4" i="530"/>
  <c r="R4" i="540"/>
  <c r="R5" i="540"/>
  <c r="R5" i="537"/>
  <c r="R4" i="537"/>
  <c r="R4" i="524"/>
  <c r="R5" i="524"/>
  <c r="R4" i="526"/>
  <c r="R5" i="526"/>
  <c r="R5" i="528"/>
  <c r="R4" i="528"/>
  <c r="R5" i="532"/>
  <c r="R4" i="532"/>
  <c r="R4" i="538"/>
  <c r="R5" i="538"/>
  <c r="R5" i="542"/>
  <c r="R4" i="542"/>
  <c r="J149" i="523" l="1"/>
  <c r="I149" i="523"/>
  <c r="J148" i="523"/>
  <c r="I148" i="523"/>
  <c r="J147" i="523"/>
  <c r="I147" i="523"/>
  <c r="J146" i="523"/>
  <c r="I146" i="523"/>
  <c r="J145" i="523"/>
  <c r="I145" i="523"/>
  <c r="J144" i="523"/>
  <c r="I144" i="523"/>
  <c r="J143" i="523"/>
  <c r="I143" i="523"/>
  <c r="J142" i="523"/>
  <c r="I142" i="523"/>
  <c r="J141" i="523"/>
  <c r="I141" i="523"/>
  <c r="J140" i="523"/>
  <c r="I140" i="523"/>
  <c r="J139" i="523"/>
  <c r="I139" i="523"/>
  <c r="J138" i="523"/>
  <c r="I138" i="523"/>
  <c r="J137" i="523"/>
  <c r="I137" i="523"/>
  <c r="J136" i="523"/>
  <c r="I136" i="523"/>
  <c r="J135" i="523"/>
  <c r="I135" i="523"/>
  <c r="J134" i="523"/>
  <c r="I134" i="523"/>
  <c r="J133" i="523"/>
  <c r="I133" i="523"/>
  <c r="J132" i="523"/>
  <c r="I132" i="523"/>
  <c r="J131" i="523"/>
  <c r="I131" i="523"/>
  <c r="J130" i="523"/>
  <c r="I130" i="523"/>
  <c r="J129" i="523"/>
  <c r="I129" i="523"/>
  <c r="J128" i="523"/>
  <c r="I128" i="523"/>
  <c r="J127" i="523"/>
  <c r="I127" i="523"/>
  <c r="J126" i="523"/>
  <c r="I126" i="523"/>
  <c r="J125" i="523"/>
  <c r="I125" i="523"/>
  <c r="J124" i="523"/>
  <c r="I124" i="523"/>
  <c r="J123" i="523"/>
  <c r="I123" i="523"/>
  <c r="J122" i="523"/>
  <c r="I122" i="523"/>
  <c r="J121" i="523"/>
  <c r="I121" i="523"/>
  <c r="J120" i="523"/>
  <c r="I120" i="523"/>
  <c r="J119" i="523"/>
  <c r="I119" i="523"/>
  <c r="J118" i="523"/>
  <c r="I118" i="523"/>
  <c r="J117" i="523"/>
  <c r="I117" i="523"/>
  <c r="J116" i="523"/>
  <c r="I116" i="523"/>
  <c r="J115" i="523"/>
  <c r="I115" i="523"/>
  <c r="J114" i="523"/>
  <c r="I114" i="523"/>
  <c r="J113" i="523"/>
  <c r="I113" i="523"/>
  <c r="J112" i="523"/>
  <c r="I112" i="523"/>
  <c r="J111" i="523"/>
  <c r="I111" i="523"/>
  <c r="J110" i="523"/>
  <c r="I110" i="523"/>
  <c r="J109" i="523"/>
  <c r="I109" i="523"/>
  <c r="J108" i="523"/>
  <c r="I108" i="523"/>
  <c r="J107" i="523"/>
  <c r="I107" i="523"/>
  <c r="J106" i="523"/>
  <c r="I106" i="523"/>
  <c r="J105" i="523"/>
  <c r="I105" i="523"/>
  <c r="J104" i="523"/>
  <c r="I104" i="523"/>
  <c r="J103" i="523"/>
  <c r="I103" i="523"/>
  <c r="J102" i="523"/>
  <c r="I102" i="523"/>
  <c r="J101" i="523"/>
  <c r="I101" i="523"/>
  <c r="J100" i="523"/>
  <c r="I100" i="523"/>
  <c r="J99" i="523"/>
  <c r="I99" i="523"/>
  <c r="J98" i="523"/>
  <c r="I98" i="523"/>
  <c r="J97" i="523"/>
  <c r="I97" i="523"/>
  <c r="J96" i="523"/>
  <c r="I96" i="523"/>
  <c r="J95" i="523"/>
  <c r="I95" i="523"/>
  <c r="J94" i="523"/>
  <c r="I94" i="523"/>
  <c r="J93" i="523"/>
  <c r="I93" i="523"/>
  <c r="J92" i="523"/>
  <c r="I92" i="523"/>
  <c r="J91" i="523"/>
  <c r="I91" i="523"/>
  <c r="J90" i="523"/>
  <c r="I90" i="523"/>
  <c r="J89" i="523"/>
  <c r="I89" i="523"/>
  <c r="J88" i="523"/>
  <c r="I88" i="523"/>
  <c r="J87" i="523"/>
  <c r="I87" i="523"/>
  <c r="J86" i="523"/>
  <c r="I86" i="523"/>
  <c r="J85" i="523"/>
  <c r="I85" i="523"/>
  <c r="J84" i="523"/>
  <c r="I84" i="523"/>
  <c r="J83" i="523"/>
  <c r="I83" i="523"/>
  <c r="J82" i="523"/>
  <c r="I82" i="523"/>
  <c r="J81" i="523"/>
  <c r="I81" i="523"/>
  <c r="J80" i="523"/>
  <c r="I80" i="523"/>
  <c r="J79" i="523"/>
  <c r="I79" i="523"/>
  <c r="J78" i="523"/>
  <c r="I78" i="523"/>
  <c r="J77" i="523"/>
  <c r="I77" i="523"/>
  <c r="J76" i="523"/>
  <c r="I76" i="523"/>
  <c r="J75" i="523"/>
  <c r="I75" i="523"/>
  <c r="J74" i="523"/>
  <c r="I74" i="523"/>
  <c r="J73" i="523"/>
  <c r="I73" i="523"/>
  <c r="J72" i="523"/>
  <c r="I72" i="523"/>
  <c r="J71" i="523"/>
  <c r="I71" i="523"/>
  <c r="J70" i="523"/>
  <c r="I70" i="523"/>
  <c r="J69" i="523"/>
  <c r="I69" i="523"/>
  <c r="J68" i="523"/>
  <c r="I68" i="523"/>
  <c r="J67" i="523"/>
  <c r="I67" i="523"/>
  <c r="J66" i="523"/>
  <c r="I66" i="523"/>
  <c r="J65" i="523"/>
  <c r="I65" i="523"/>
  <c r="J64" i="523"/>
  <c r="I64" i="523"/>
  <c r="J63" i="523"/>
  <c r="I63" i="523"/>
  <c r="J62" i="523"/>
  <c r="I62" i="523"/>
  <c r="J61" i="523"/>
  <c r="I61" i="523"/>
  <c r="J60" i="523"/>
  <c r="I60" i="523"/>
  <c r="J59" i="523"/>
  <c r="I59" i="523"/>
  <c r="J58" i="523"/>
  <c r="I58" i="523"/>
  <c r="J57" i="523"/>
  <c r="I57" i="523"/>
  <c r="J56" i="523"/>
  <c r="I56" i="523"/>
  <c r="J55" i="523"/>
  <c r="I55" i="523"/>
  <c r="J54" i="523"/>
  <c r="I54" i="523"/>
  <c r="J53" i="523"/>
  <c r="I53" i="523"/>
  <c r="J52" i="523"/>
  <c r="I52" i="523"/>
  <c r="J51" i="523"/>
  <c r="I51" i="523"/>
  <c r="J50" i="523"/>
  <c r="I50" i="523"/>
  <c r="J49" i="523"/>
  <c r="I49" i="523"/>
  <c r="J48" i="523"/>
  <c r="I48" i="523"/>
  <c r="J47" i="523"/>
  <c r="I47" i="523"/>
  <c r="J46" i="523"/>
  <c r="I46" i="523"/>
  <c r="J45" i="523"/>
  <c r="I45" i="523"/>
  <c r="J44" i="523"/>
  <c r="I44" i="523"/>
  <c r="J43" i="523"/>
  <c r="I43" i="523"/>
  <c r="J42" i="523"/>
  <c r="I42" i="523"/>
  <c r="J41" i="523"/>
  <c r="I41" i="523"/>
  <c r="J40" i="523"/>
  <c r="I40" i="523"/>
  <c r="J39" i="523"/>
  <c r="I39" i="523"/>
  <c r="J38" i="523"/>
  <c r="I38" i="523"/>
  <c r="J37" i="523"/>
  <c r="I37" i="523"/>
  <c r="J36" i="523"/>
  <c r="I36" i="523"/>
  <c r="J35" i="523"/>
  <c r="I35" i="523"/>
  <c r="J34" i="523"/>
  <c r="I34" i="523"/>
  <c r="J33" i="523"/>
  <c r="I33" i="523"/>
  <c r="J32" i="523"/>
  <c r="I32" i="523"/>
  <c r="J31" i="523"/>
  <c r="I31" i="523"/>
  <c r="J30" i="523"/>
  <c r="I30" i="523"/>
  <c r="J29" i="523"/>
  <c r="I29" i="523"/>
  <c r="J28" i="523"/>
  <c r="I28" i="523"/>
  <c r="J27" i="523"/>
  <c r="I27" i="523"/>
  <c r="J26" i="523"/>
  <c r="I26" i="523"/>
  <c r="J25" i="523"/>
  <c r="I25" i="523"/>
  <c r="J24" i="523"/>
  <c r="I24" i="523"/>
  <c r="J23" i="523"/>
  <c r="I23" i="523"/>
  <c r="J22" i="523"/>
  <c r="I22" i="523"/>
  <c r="J21" i="523"/>
  <c r="I21" i="523"/>
  <c r="Z20" i="523"/>
  <c r="Z21" i="523" s="1"/>
  <c r="J20" i="523"/>
  <c r="I20" i="523"/>
  <c r="M13" i="523"/>
  <c r="M12" i="523"/>
  <c r="M11" i="523"/>
  <c r="J149" i="522"/>
  <c r="I149" i="522"/>
  <c r="J148" i="522"/>
  <c r="I148" i="522"/>
  <c r="J147" i="522"/>
  <c r="I147" i="522"/>
  <c r="J146" i="522"/>
  <c r="I146" i="522"/>
  <c r="J145" i="522"/>
  <c r="I145" i="522"/>
  <c r="J144" i="522"/>
  <c r="I144" i="522"/>
  <c r="J143" i="522"/>
  <c r="I143" i="522"/>
  <c r="J142" i="522"/>
  <c r="I142" i="522"/>
  <c r="J141" i="522"/>
  <c r="I141" i="522"/>
  <c r="J140" i="522"/>
  <c r="I140" i="522"/>
  <c r="J139" i="522"/>
  <c r="I139" i="522"/>
  <c r="J138" i="522"/>
  <c r="I138" i="522"/>
  <c r="J137" i="522"/>
  <c r="I137" i="522"/>
  <c r="J136" i="522"/>
  <c r="I136" i="522"/>
  <c r="J135" i="522"/>
  <c r="I135" i="522"/>
  <c r="J134" i="522"/>
  <c r="I134" i="522"/>
  <c r="J133" i="522"/>
  <c r="I133" i="522"/>
  <c r="J132" i="522"/>
  <c r="I132" i="522"/>
  <c r="J131" i="522"/>
  <c r="I131" i="522"/>
  <c r="J130" i="522"/>
  <c r="I130" i="522"/>
  <c r="J129" i="522"/>
  <c r="I129" i="522"/>
  <c r="J128" i="522"/>
  <c r="I128" i="522"/>
  <c r="J127" i="522"/>
  <c r="I127" i="522"/>
  <c r="J126" i="522"/>
  <c r="I126" i="522"/>
  <c r="J125" i="522"/>
  <c r="I125" i="522"/>
  <c r="J124" i="522"/>
  <c r="I124" i="522"/>
  <c r="J123" i="522"/>
  <c r="I123" i="522"/>
  <c r="J122" i="522"/>
  <c r="I122" i="522"/>
  <c r="J121" i="522"/>
  <c r="I121" i="522"/>
  <c r="J120" i="522"/>
  <c r="I120" i="522"/>
  <c r="J119" i="522"/>
  <c r="I119" i="522"/>
  <c r="J118" i="522"/>
  <c r="I118" i="522"/>
  <c r="J117" i="522"/>
  <c r="I117" i="522"/>
  <c r="J116" i="522"/>
  <c r="I116" i="522"/>
  <c r="J115" i="522"/>
  <c r="I115" i="522"/>
  <c r="J114" i="522"/>
  <c r="I114" i="522"/>
  <c r="J113" i="522"/>
  <c r="I113" i="522"/>
  <c r="J112" i="522"/>
  <c r="I112" i="522"/>
  <c r="J111" i="522"/>
  <c r="I111" i="522"/>
  <c r="J110" i="522"/>
  <c r="I110" i="522"/>
  <c r="J109" i="522"/>
  <c r="I109" i="522"/>
  <c r="J108" i="522"/>
  <c r="I108" i="522"/>
  <c r="J107" i="522"/>
  <c r="I107" i="522"/>
  <c r="J106" i="522"/>
  <c r="I106" i="522"/>
  <c r="J105" i="522"/>
  <c r="I105" i="522"/>
  <c r="J104" i="522"/>
  <c r="I104" i="522"/>
  <c r="J103" i="522"/>
  <c r="I103" i="522"/>
  <c r="J102" i="522"/>
  <c r="I102" i="522"/>
  <c r="J101" i="522"/>
  <c r="I101" i="522"/>
  <c r="J100" i="522"/>
  <c r="I100" i="522"/>
  <c r="J99" i="522"/>
  <c r="I99" i="522"/>
  <c r="J98" i="522"/>
  <c r="I98" i="522"/>
  <c r="J97" i="522"/>
  <c r="I97" i="522"/>
  <c r="J96" i="522"/>
  <c r="I96" i="522"/>
  <c r="J95" i="522"/>
  <c r="I95" i="522"/>
  <c r="J94" i="522"/>
  <c r="I94" i="522"/>
  <c r="J93" i="522"/>
  <c r="I93" i="522"/>
  <c r="J92" i="522"/>
  <c r="I92" i="522"/>
  <c r="J91" i="522"/>
  <c r="I91" i="522"/>
  <c r="J90" i="522"/>
  <c r="I90" i="522"/>
  <c r="J89" i="522"/>
  <c r="I89" i="522"/>
  <c r="J88" i="522"/>
  <c r="I88" i="522"/>
  <c r="J87" i="522"/>
  <c r="I87" i="522"/>
  <c r="J86" i="522"/>
  <c r="I86" i="522"/>
  <c r="J85" i="522"/>
  <c r="I85" i="522"/>
  <c r="J84" i="522"/>
  <c r="I84" i="522"/>
  <c r="J83" i="522"/>
  <c r="I83" i="522"/>
  <c r="J82" i="522"/>
  <c r="I82" i="522"/>
  <c r="J81" i="522"/>
  <c r="I81" i="522"/>
  <c r="J80" i="522"/>
  <c r="I80" i="522"/>
  <c r="J79" i="522"/>
  <c r="I79" i="522"/>
  <c r="J78" i="522"/>
  <c r="I78" i="522"/>
  <c r="J77" i="522"/>
  <c r="I77" i="522"/>
  <c r="J76" i="522"/>
  <c r="I76" i="522"/>
  <c r="J75" i="522"/>
  <c r="I75" i="522"/>
  <c r="J74" i="522"/>
  <c r="I74" i="522"/>
  <c r="J73" i="522"/>
  <c r="I73" i="522"/>
  <c r="J72" i="522"/>
  <c r="I72" i="522"/>
  <c r="J71" i="522"/>
  <c r="I71" i="522"/>
  <c r="J70" i="522"/>
  <c r="I70" i="522"/>
  <c r="J69" i="522"/>
  <c r="I69" i="522"/>
  <c r="J68" i="522"/>
  <c r="I68" i="522"/>
  <c r="J67" i="522"/>
  <c r="I67" i="522"/>
  <c r="J66" i="522"/>
  <c r="I66" i="522"/>
  <c r="J65" i="522"/>
  <c r="I65" i="522"/>
  <c r="J64" i="522"/>
  <c r="I64" i="522"/>
  <c r="J63" i="522"/>
  <c r="I63" i="522"/>
  <c r="J62" i="522"/>
  <c r="I62" i="522"/>
  <c r="J61" i="522"/>
  <c r="I61" i="522"/>
  <c r="J60" i="522"/>
  <c r="I60" i="522"/>
  <c r="J59" i="522"/>
  <c r="I59" i="522"/>
  <c r="J58" i="522"/>
  <c r="I58" i="522"/>
  <c r="J57" i="522"/>
  <c r="I57" i="522"/>
  <c r="J56" i="522"/>
  <c r="I56" i="522"/>
  <c r="J55" i="522"/>
  <c r="I55" i="522"/>
  <c r="J54" i="522"/>
  <c r="I54" i="522"/>
  <c r="J53" i="522"/>
  <c r="I53" i="522"/>
  <c r="J52" i="522"/>
  <c r="I52" i="522"/>
  <c r="J51" i="522"/>
  <c r="I51" i="522"/>
  <c r="J50" i="522"/>
  <c r="I50" i="522"/>
  <c r="J49" i="522"/>
  <c r="I49" i="522"/>
  <c r="J48" i="522"/>
  <c r="I48" i="522"/>
  <c r="J47" i="522"/>
  <c r="I47" i="522"/>
  <c r="J46" i="522"/>
  <c r="I46" i="522"/>
  <c r="J45" i="522"/>
  <c r="I45" i="522"/>
  <c r="J44" i="522"/>
  <c r="I44" i="522"/>
  <c r="J43" i="522"/>
  <c r="I43" i="522"/>
  <c r="J42" i="522"/>
  <c r="I42" i="522"/>
  <c r="J41" i="522"/>
  <c r="I41" i="522"/>
  <c r="J40" i="522"/>
  <c r="I40" i="522"/>
  <c r="J39" i="522"/>
  <c r="I39" i="522"/>
  <c r="J38" i="522"/>
  <c r="I38" i="522"/>
  <c r="J37" i="522"/>
  <c r="I37" i="522"/>
  <c r="J36" i="522"/>
  <c r="I36" i="522"/>
  <c r="J35" i="522"/>
  <c r="I35" i="522"/>
  <c r="J34" i="522"/>
  <c r="I34" i="522"/>
  <c r="J33" i="522"/>
  <c r="I33" i="522"/>
  <c r="J32" i="522"/>
  <c r="I32" i="522"/>
  <c r="J31" i="522"/>
  <c r="I31" i="522"/>
  <c r="J30" i="522"/>
  <c r="I30" i="522"/>
  <c r="J29" i="522"/>
  <c r="I29" i="522"/>
  <c r="J28" i="522"/>
  <c r="I28" i="522"/>
  <c r="J27" i="522"/>
  <c r="I27" i="522"/>
  <c r="J26" i="522"/>
  <c r="I26" i="522"/>
  <c r="J25" i="522"/>
  <c r="I25" i="522"/>
  <c r="J24" i="522"/>
  <c r="I24" i="522"/>
  <c r="J23" i="522"/>
  <c r="I23" i="522"/>
  <c r="J22" i="522"/>
  <c r="I22" i="522"/>
  <c r="J21" i="522"/>
  <c r="I21" i="522"/>
  <c r="Z20" i="522"/>
  <c r="L20" i="522"/>
  <c r="J20" i="522"/>
  <c r="I20" i="522"/>
  <c r="M13" i="522"/>
  <c r="M12" i="522"/>
  <c r="M11" i="522"/>
  <c r="J149" i="521"/>
  <c r="I149" i="521"/>
  <c r="J148" i="521"/>
  <c r="I148" i="521"/>
  <c r="J147" i="521"/>
  <c r="I147" i="521"/>
  <c r="J146" i="521"/>
  <c r="I146" i="521"/>
  <c r="J145" i="521"/>
  <c r="I145" i="521"/>
  <c r="J144" i="521"/>
  <c r="I144" i="521"/>
  <c r="J143" i="521"/>
  <c r="I143" i="521"/>
  <c r="J142" i="521"/>
  <c r="I142" i="521"/>
  <c r="J141" i="521"/>
  <c r="I141" i="521"/>
  <c r="J140" i="521"/>
  <c r="I140" i="521"/>
  <c r="J139" i="521"/>
  <c r="I139" i="521"/>
  <c r="J138" i="521"/>
  <c r="I138" i="521"/>
  <c r="J137" i="521"/>
  <c r="I137" i="521"/>
  <c r="J136" i="521"/>
  <c r="I136" i="521"/>
  <c r="J135" i="521"/>
  <c r="I135" i="521"/>
  <c r="J134" i="521"/>
  <c r="I134" i="521"/>
  <c r="J133" i="521"/>
  <c r="I133" i="521"/>
  <c r="J132" i="521"/>
  <c r="I132" i="521"/>
  <c r="J131" i="521"/>
  <c r="I131" i="521"/>
  <c r="J130" i="521"/>
  <c r="I130" i="521"/>
  <c r="J129" i="521"/>
  <c r="I129" i="521"/>
  <c r="J128" i="521"/>
  <c r="I128" i="521"/>
  <c r="J127" i="521"/>
  <c r="I127" i="521"/>
  <c r="J126" i="521"/>
  <c r="I126" i="521"/>
  <c r="J125" i="521"/>
  <c r="I125" i="521"/>
  <c r="J124" i="521"/>
  <c r="I124" i="521"/>
  <c r="J123" i="521"/>
  <c r="I123" i="521"/>
  <c r="J122" i="521"/>
  <c r="I122" i="521"/>
  <c r="J121" i="521"/>
  <c r="I121" i="521"/>
  <c r="J120" i="521"/>
  <c r="I120" i="521"/>
  <c r="J119" i="521"/>
  <c r="I119" i="521"/>
  <c r="J118" i="521"/>
  <c r="I118" i="521"/>
  <c r="J117" i="521"/>
  <c r="I117" i="521"/>
  <c r="J116" i="521"/>
  <c r="I116" i="521"/>
  <c r="J115" i="521"/>
  <c r="I115" i="521"/>
  <c r="J114" i="521"/>
  <c r="I114" i="521"/>
  <c r="J113" i="521"/>
  <c r="I113" i="521"/>
  <c r="J112" i="521"/>
  <c r="I112" i="521"/>
  <c r="J111" i="521"/>
  <c r="I111" i="521"/>
  <c r="J110" i="521"/>
  <c r="I110" i="521"/>
  <c r="J109" i="521"/>
  <c r="I109" i="521"/>
  <c r="J108" i="521"/>
  <c r="I108" i="521"/>
  <c r="J107" i="521"/>
  <c r="I107" i="521"/>
  <c r="J106" i="521"/>
  <c r="I106" i="521"/>
  <c r="J105" i="521"/>
  <c r="I105" i="521"/>
  <c r="J104" i="521"/>
  <c r="I104" i="521"/>
  <c r="J103" i="521"/>
  <c r="I103" i="521"/>
  <c r="J102" i="521"/>
  <c r="I102" i="521"/>
  <c r="J101" i="521"/>
  <c r="I101" i="521"/>
  <c r="J100" i="521"/>
  <c r="I100" i="521"/>
  <c r="J99" i="521"/>
  <c r="I99" i="521"/>
  <c r="J98" i="521"/>
  <c r="I98" i="521"/>
  <c r="J97" i="521"/>
  <c r="I97" i="521"/>
  <c r="J96" i="521"/>
  <c r="I96" i="521"/>
  <c r="J95" i="521"/>
  <c r="I95" i="521"/>
  <c r="J94" i="521"/>
  <c r="I94" i="521"/>
  <c r="J93" i="521"/>
  <c r="I93" i="521"/>
  <c r="J92" i="521"/>
  <c r="I92" i="521"/>
  <c r="J91" i="521"/>
  <c r="I91" i="521"/>
  <c r="J90" i="521"/>
  <c r="I90" i="521"/>
  <c r="J89" i="521"/>
  <c r="I89" i="521"/>
  <c r="J88" i="521"/>
  <c r="I88" i="521"/>
  <c r="J87" i="521"/>
  <c r="I87" i="521"/>
  <c r="J86" i="521"/>
  <c r="I86" i="521"/>
  <c r="J85" i="521"/>
  <c r="I85" i="521"/>
  <c r="J84" i="521"/>
  <c r="I84" i="521"/>
  <c r="J83" i="521"/>
  <c r="I83" i="521"/>
  <c r="J82" i="521"/>
  <c r="I82" i="521"/>
  <c r="J81" i="521"/>
  <c r="I81" i="521"/>
  <c r="J80" i="521"/>
  <c r="I80" i="521"/>
  <c r="J79" i="521"/>
  <c r="I79" i="521"/>
  <c r="J78" i="521"/>
  <c r="I78" i="521"/>
  <c r="J77" i="521"/>
  <c r="I77" i="521"/>
  <c r="J76" i="521"/>
  <c r="I76" i="521"/>
  <c r="J75" i="521"/>
  <c r="I75" i="521"/>
  <c r="J74" i="521"/>
  <c r="I74" i="521"/>
  <c r="J73" i="521"/>
  <c r="I73" i="521"/>
  <c r="J72" i="521"/>
  <c r="I72" i="521"/>
  <c r="J71" i="521"/>
  <c r="I71" i="521"/>
  <c r="J70" i="521"/>
  <c r="I70" i="521"/>
  <c r="J69" i="521"/>
  <c r="I69" i="521"/>
  <c r="J68" i="521"/>
  <c r="I68" i="521"/>
  <c r="J67" i="521"/>
  <c r="I67" i="521"/>
  <c r="J66" i="521"/>
  <c r="I66" i="521"/>
  <c r="J65" i="521"/>
  <c r="I65" i="521"/>
  <c r="J64" i="521"/>
  <c r="I64" i="521"/>
  <c r="J63" i="521"/>
  <c r="I63" i="521"/>
  <c r="J62" i="521"/>
  <c r="I62" i="521"/>
  <c r="J61" i="521"/>
  <c r="I61" i="521"/>
  <c r="J60" i="521"/>
  <c r="I60" i="521"/>
  <c r="J59" i="521"/>
  <c r="I59" i="521"/>
  <c r="J58" i="521"/>
  <c r="I58" i="521"/>
  <c r="J57" i="521"/>
  <c r="I57" i="521"/>
  <c r="J56" i="521"/>
  <c r="I56" i="521"/>
  <c r="J55" i="521"/>
  <c r="I55" i="521"/>
  <c r="J54" i="521"/>
  <c r="I54" i="521"/>
  <c r="J53" i="521"/>
  <c r="I53" i="521"/>
  <c r="J52" i="521"/>
  <c r="I52" i="521"/>
  <c r="J51" i="521"/>
  <c r="I51" i="521"/>
  <c r="J50" i="521"/>
  <c r="I50" i="521"/>
  <c r="J49" i="521"/>
  <c r="I49" i="521"/>
  <c r="J48" i="521"/>
  <c r="I48" i="521"/>
  <c r="J47" i="521"/>
  <c r="I47" i="521"/>
  <c r="J46" i="521"/>
  <c r="I46" i="521"/>
  <c r="J45" i="521"/>
  <c r="I45" i="521"/>
  <c r="J44" i="521"/>
  <c r="I44" i="521"/>
  <c r="J43" i="521"/>
  <c r="I43" i="521"/>
  <c r="J42" i="521"/>
  <c r="I42" i="521"/>
  <c r="J41" i="521"/>
  <c r="I41" i="521"/>
  <c r="J40" i="521"/>
  <c r="I40" i="521"/>
  <c r="J39" i="521"/>
  <c r="I39" i="521"/>
  <c r="J38" i="521"/>
  <c r="I38" i="521"/>
  <c r="J37" i="521"/>
  <c r="I37" i="521"/>
  <c r="J36" i="521"/>
  <c r="I36" i="521"/>
  <c r="J35" i="521"/>
  <c r="I35" i="521"/>
  <c r="J34" i="521"/>
  <c r="I34" i="521"/>
  <c r="J33" i="521"/>
  <c r="I33" i="521"/>
  <c r="J32" i="521"/>
  <c r="I32" i="521"/>
  <c r="J31" i="521"/>
  <c r="I31" i="521"/>
  <c r="J30" i="521"/>
  <c r="I30" i="521"/>
  <c r="J29" i="521"/>
  <c r="I29" i="521"/>
  <c r="J28" i="521"/>
  <c r="I28" i="521"/>
  <c r="J27" i="521"/>
  <c r="I27" i="521"/>
  <c r="J26" i="521"/>
  <c r="I26" i="521"/>
  <c r="J25" i="521"/>
  <c r="I25" i="521"/>
  <c r="J24" i="521"/>
  <c r="I24" i="521"/>
  <c r="J23" i="521"/>
  <c r="I23" i="521"/>
  <c r="J22" i="521"/>
  <c r="I22" i="521"/>
  <c r="J21" i="521"/>
  <c r="I21" i="521"/>
  <c r="Z20" i="521"/>
  <c r="AA20" i="521" s="1"/>
  <c r="L20" i="521"/>
  <c r="J20" i="521"/>
  <c r="I20" i="521"/>
  <c r="M13" i="521"/>
  <c r="M12" i="521"/>
  <c r="M11" i="521"/>
  <c r="J149" i="520"/>
  <c r="I149" i="520"/>
  <c r="J148" i="520"/>
  <c r="I148" i="520"/>
  <c r="J147" i="520"/>
  <c r="I147" i="520"/>
  <c r="J146" i="520"/>
  <c r="I146" i="520"/>
  <c r="J145" i="520"/>
  <c r="I145" i="520"/>
  <c r="J144" i="520"/>
  <c r="I144" i="520"/>
  <c r="J143" i="520"/>
  <c r="I143" i="520"/>
  <c r="J142" i="520"/>
  <c r="I142" i="520"/>
  <c r="J141" i="520"/>
  <c r="I141" i="520"/>
  <c r="J140" i="520"/>
  <c r="I140" i="520"/>
  <c r="J139" i="520"/>
  <c r="I139" i="520"/>
  <c r="J138" i="520"/>
  <c r="I138" i="520"/>
  <c r="J137" i="520"/>
  <c r="I137" i="520"/>
  <c r="J136" i="520"/>
  <c r="I136" i="520"/>
  <c r="J135" i="520"/>
  <c r="I135" i="520"/>
  <c r="J134" i="520"/>
  <c r="I134" i="520"/>
  <c r="J133" i="520"/>
  <c r="I133" i="520"/>
  <c r="J132" i="520"/>
  <c r="I132" i="520"/>
  <c r="J131" i="520"/>
  <c r="I131" i="520"/>
  <c r="J130" i="520"/>
  <c r="I130" i="520"/>
  <c r="J129" i="520"/>
  <c r="I129" i="520"/>
  <c r="J128" i="520"/>
  <c r="I128" i="520"/>
  <c r="J127" i="520"/>
  <c r="I127" i="520"/>
  <c r="J126" i="520"/>
  <c r="I126" i="520"/>
  <c r="J125" i="520"/>
  <c r="I125" i="520"/>
  <c r="J124" i="520"/>
  <c r="I124" i="520"/>
  <c r="J123" i="520"/>
  <c r="I123" i="520"/>
  <c r="J122" i="520"/>
  <c r="I122" i="520"/>
  <c r="J121" i="520"/>
  <c r="I121" i="520"/>
  <c r="J120" i="520"/>
  <c r="I120" i="520"/>
  <c r="J119" i="520"/>
  <c r="I119" i="520"/>
  <c r="J118" i="520"/>
  <c r="I118" i="520"/>
  <c r="J117" i="520"/>
  <c r="I117" i="520"/>
  <c r="J116" i="520"/>
  <c r="I116" i="520"/>
  <c r="J115" i="520"/>
  <c r="I115" i="520"/>
  <c r="J114" i="520"/>
  <c r="I114" i="520"/>
  <c r="J113" i="520"/>
  <c r="I113" i="520"/>
  <c r="J112" i="520"/>
  <c r="I112" i="520"/>
  <c r="J111" i="520"/>
  <c r="I111" i="520"/>
  <c r="J110" i="520"/>
  <c r="I110" i="520"/>
  <c r="J109" i="520"/>
  <c r="I109" i="520"/>
  <c r="J108" i="520"/>
  <c r="I108" i="520"/>
  <c r="J107" i="520"/>
  <c r="I107" i="520"/>
  <c r="J106" i="520"/>
  <c r="I106" i="520"/>
  <c r="J105" i="520"/>
  <c r="I105" i="520"/>
  <c r="J104" i="520"/>
  <c r="I104" i="520"/>
  <c r="J103" i="520"/>
  <c r="I103" i="520"/>
  <c r="J102" i="520"/>
  <c r="I102" i="520"/>
  <c r="J101" i="520"/>
  <c r="I101" i="520"/>
  <c r="J100" i="520"/>
  <c r="I100" i="520"/>
  <c r="J99" i="520"/>
  <c r="I99" i="520"/>
  <c r="J98" i="520"/>
  <c r="I98" i="520"/>
  <c r="J97" i="520"/>
  <c r="I97" i="520"/>
  <c r="J96" i="520"/>
  <c r="I96" i="520"/>
  <c r="J95" i="520"/>
  <c r="I95" i="520"/>
  <c r="J94" i="520"/>
  <c r="I94" i="520"/>
  <c r="J93" i="520"/>
  <c r="I93" i="520"/>
  <c r="J92" i="520"/>
  <c r="I92" i="520"/>
  <c r="J91" i="520"/>
  <c r="I91" i="520"/>
  <c r="J90" i="520"/>
  <c r="I90" i="520"/>
  <c r="J89" i="520"/>
  <c r="I89" i="520"/>
  <c r="J88" i="520"/>
  <c r="I88" i="520"/>
  <c r="J87" i="520"/>
  <c r="I87" i="520"/>
  <c r="J86" i="520"/>
  <c r="I86" i="520"/>
  <c r="J85" i="520"/>
  <c r="I85" i="520"/>
  <c r="J84" i="520"/>
  <c r="I84" i="520"/>
  <c r="J83" i="520"/>
  <c r="I83" i="520"/>
  <c r="J82" i="520"/>
  <c r="I82" i="520"/>
  <c r="J81" i="520"/>
  <c r="I81" i="520"/>
  <c r="J80" i="520"/>
  <c r="I80" i="520"/>
  <c r="J79" i="520"/>
  <c r="I79" i="520"/>
  <c r="J78" i="520"/>
  <c r="I78" i="520"/>
  <c r="J77" i="520"/>
  <c r="I77" i="520"/>
  <c r="J76" i="520"/>
  <c r="I76" i="520"/>
  <c r="J75" i="520"/>
  <c r="I75" i="520"/>
  <c r="J74" i="520"/>
  <c r="I74" i="520"/>
  <c r="J73" i="520"/>
  <c r="I73" i="520"/>
  <c r="J72" i="520"/>
  <c r="I72" i="520"/>
  <c r="J71" i="520"/>
  <c r="I71" i="520"/>
  <c r="J70" i="520"/>
  <c r="I70" i="520"/>
  <c r="J69" i="520"/>
  <c r="I69" i="520"/>
  <c r="J68" i="520"/>
  <c r="I68" i="520"/>
  <c r="J67" i="520"/>
  <c r="I67" i="520"/>
  <c r="J66" i="520"/>
  <c r="I66" i="520"/>
  <c r="J65" i="520"/>
  <c r="I65" i="520"/>
  <c r="J64" i="520"/>
  <c r="I64" i="520"/>
  <c r="J63" i="520"/>
  <c r="I63" i="520"/>
  <c r="J62" i="520"/>
  <c r="I62" i="520"/>
  <c r="J61" i="520"/>
  <c r="I61" i="520"/>
  <c r="J60" i="520"/>
  <c r="I60" i="520"/>
  <c r="J59" i="520"/>
  <c r="I59" i="520"/>
  <c r="J58" i="520"/>
  <c r="I58" i="520"/>
  <c r="J57" i="520"/>
  <c r="I57" i="520"/>
  <c r="J56" i="520"/>
  <c r="I56" i="520"/>
  <c r="J55" i="520"/>
  <c r="I55" i="520"/>
  <c r="J54" i="520"/>
  <c r="I54" i="520"/>
  <c r="J53" i="520"/>
  <c r="I53" i="520"/>
  <c r="J52" i="520"/>
  <c r="I52" i="520"/>
  <c r="J51" i="520"/>
  <c r="I51" i="520"/>
  <c r="J50" i="520"/>
  <c r="I50" i="520"/>
  <c r="J49" i="520"/>
  <c r="I49" i="520"/>
  <c r="J48" i="520"/>
  <c r="I48" i="520"/>
  <c r="J47" i="520"/>
  <c r="I47" i="520"/>
  <c r="J46" i="520"/>
  <c r="I46" i="520"/>
  <c r="J45" i="520"/>
  <c r="I45" i="520"/>
  <c r="J44" i="520"/>
  <c r="I44" i="520"/>
  <c r="J43" i="520"/>
  <c r="I43" i="520"/>
  <c r="J42" i="520"/>
  <c r="I42" i="520"/>
  <c r="J41" i="520"/>
  <c r="I41" i="520"/>
  <c r="J40" i="520"/>
  <c r="I40" i="520"/>
  <c r="J39" i="520"/>
  <c r="I39" i="520"/>
  <c r="J38" i="520"/>
  <c r="I38" i="520"/>
  <c r="J37" i="520"/>
  <c r="I37" i="520"/>
  <c r="J36" i="520"/>
  <c r="I36" i="520"/>
  <c r="J35" i="520"/>
  <c r="I35" i="520"/>
  <c r="J34" i="520"/>
  <c r="I34" i="520"/>
  <c r="J33" i="520"/>
  <c r="I33" i="520"/>
  <c r="J32" i="520"/>
  <c r="I32" i="520"/>
  <c r="J31" i="520"/>
  <c r="I31" i="520"/>
  <c r="J30" i="520"/>
  <c r="I30" i="520"/>
  <c r="J29" i="520"/>
  <c r="I29" i="520"/>
  <c r="J28" i="520"/>
  <c r="I28" i="520"/>
  <c r="J27" i="520"/>
  <c r="I27" i="520"/>
  <c r="J26" i="520"/>
  <c r="I26" i="520"/>
  <c r="J25" i="520"/>
  <c r="I25" i="520"/>
  <c r="J24" i="520"/>
  <c r="I24" i="520"/>
  <c r="J23" i="520"/>
  <c r="I23" i="520"/>
  <c r="J22" i="520"/>
  <c r="I22" i="520"/>
  <c r="J21" i="520"/>
  <c r="I21" i="520"/>
  <c r="Z20" i="520"/>
  <c r="Z21" i="520" s="1"/>
  <c r="AA21" i="520" s="1"/>
  <c r="J20" i="520"/>
  <c r="I20" i="520"/>
  <c r="M13" i="520"/>
  <c r="M12" i="520"/>
  <c r="M11" i="520"/>
  <c r="J149" i="519"/>
  <c r="I149" i="519"/>
  <c r="J148" i="519"/>
  <c r="I148" i="519"/>
  <c r="J147" i="519"/>
  <c r="I147" i="519"/>
  <c r="J146" i="519"/>
  <c r="I146" i="519"/>
  <c r="J145" i="519"/>
  <c r="I145" i="519"/>
  <c r="J144" i="519"/>
  <c r="I144" i="519"/>
  <c r="J143" i="519"/>
  <c r="I143" i="519"/>
  <c r="J142" i="519"/>
  <c r="I142" i="519"/>
  <c r="J141" i="519"/>
  <c r="I141" i="519"/>
  <c r="J140" i="519"/>
  <c r="I140" i="519"/>
  <c r="J139" i="519"/>
  <c r="I139" i="519"/>
  <c r="J138" i="519"/>
  <c r="I138" i="519"/>
  <c r="J137" i="519"/>
  <c r="I137" i="519"/>
  <c r="J136" i="519"/>
  <c r="I136" i="519"/>
  <c r="J135" i="519"/>
  <c r="I135" i="519"/>
  <c r="J134" i="519"/>
  <c r="I134" i="519"/>
  <c r="J133" i="519"/>
  <c r="I133" i="519"/>
  <c r="J132" i="519"/>
  <c r="I132" i="519"/>
  <c r="J131" i="519"/>
  <c r="I131" i="519"/>
  <c r="J130" i="519"/>
  <c r="I130" i="519"/>
  <c r="J129" i="519"/>
  <c r="I129" i="519"/>
  <c r="J128" i="519"/>
  <c r="I128" i="519"/>
  <c r="J127" i="519"/>
  <c r="I127" i="519"/>
  <c r="J126" i="519"/>
  <c r="I126" i="519"/>
  <c r="J125" i="519"/>
  <c r="I125" i="519"/>
  <c r="J124" i="519"/>
  <c r="I124" i="519"/>
  <c r="J123" i="519"/>
  <c r="I123" i="519"/>
  <c r="J122" i="519"/>
  <c r="I122" i="519"/>
  <c r="J121" i="519"/>
  <c r="I121" i="519"/>
  <c r="J120" i="519"/>
  <c r="I120" i="519"/>
  <c r="J119" i="519"/>
  <c r="I119" i="519"/>
  <c r="J118" i="519"/>
  <c r="I118" i="519"/>
  <c r="J117" i="519"/>
  <c r="I117" i="519"/>
  <c r="J116" i="519"/>
  <c r="I116" i="519"/>
  <c r="J115" i="519"/>
  <c r="I115" i="519"/>
  <c r="J114" i="519"/>
  <c r="I114" i="519"/>
  <c r="J113" i="519"/>
  <c r="I113" i="519"/>
  <c r="J112" i="519"/>
  <c r="I112" i="519"/>
  <c r="J111" i="519"/>
  <c r="I111" i="519"/>
  <c r="J110" i="519"/>
  <c r="I110" i="519"/>
  <c r="J109" i="519"/>
  <c r="I109" i="519"/>
  <c r="J108" i="519"/>
  <c r="I108" i="519"/>
  <c r="J107" i="519"/>
  <c r="I107" i="519"/>
  <c r="J106" i="519"/>
  <c r="I106" i="519"/>
  <c r="J105" i="519"/>
  <c r="I105" i="519"/>
  <c r="J104" i="519"/>
  <c r="I104" i="519"/>
  <c r="J103" i="519"/>
  <c r="I103" i="519"/>
  <c r="J102" i="519"/>
  <c r="I102" i="519"/>
  <c r="J101" i="519"/>
  <c r="I101" i="519"/>
  <c r="J100" i="519"/>
  <c r="I100" i="519"/>
  <c r="J99" i="519"/>
  <c r="I99" i="519"/>
  <c r="J98" i="519"/>
  <c r="I98" i="519"/>
  <c r="J97" i="519"/>
  <c r="I97" i="519"/>
  <c r="J96" i="519"/>
  <c r="I96" i="519"/>
  <c r="J95" i="519"/>
  <c r="I95" i="519"/>
  <c r="J94" i="519"/>
  <c r="I94" i="519"/>
  <c r="J93" i="519"/>
  <c r="I93" i="519"/>
  <c r="J92" i="519"/>
  <c r="I92" i="519"/>
  <c r="J91" i="519"/>
  <c r="I91" i="519"/>
  <c r="J90" i="519"/>
  <c r="I90" i="519"/>
  <c r="J89" i="519"/>
  <c r="I89" i="519"/>
  <c r="J88" i="519"/>
  <c r="I88" i="519"/>
  <c r="J87" i="519"/>
  <c r="I87" i="519"/>
  <c r="J86" i="519"/>
  <c r="I86" i="519"/>
  <c r="J85" i="519"/>
  <c r="I85" i="519"/>
  <c r="J84" i="519"/>
  <c r="I84" i="519"/>
  <c r="J83" i="519"/>
  <c r="I83" i="519"/>
  <c r="J82" i="519"/>
  <c r="I82" i="519"/>
  <c r="J81" i="519"/>
  <c r="I81" i="519"/>
  <c r="J80" i="519"/>
  <c r="I80" i="519"/>
  <c r="J79" i="519"/>
  <c r="I79" i="519"/>
  <c r="J78" i="519"/>
  <c r="I78" i="519"/>
  <c r="J77" i="519"/>
  <c r="I77" i="519"/>
  <c r="J76" i="519"/>
  <c r="I76" i="519"/>
  <c r="J75" i="519"/>
  <c r="I75" i="519"/>
  <c r="J74" i="519"/>
  <c r="I74" i="519"/>
  <c r="J73" i="519"/>
  <c r="I73" i="519"/>
  <c r="J72" i="519"/>
  <c r="I72" i="519"/>
  <c r="J71" i="519"/>
  <c r="I71" i="519"/>
  <c r="J70" i="519"/>
  <c r="I70" i="519"/>
  <c r="J69" i="519"/>
  <c r="I69" i="519"/>
  <c r="J68" i="519"/>
  <c r="I68" i="519"/>
  <c r="J67" i="519"/>
  <c r="I67" i="519"/>
  <c r="J66" i="519"/>
  <c r="I66" i="519"/>
  <c r="J65" i="519"/>
  <c r="I65" i="519"/>
  <c r="J64" i="519"/>
  <c r="I64" i="519"/>
  <c r="J63" i="519"/>
  <c r="I63" i="519"/>
  <c r="J62" i="519"/>
  <c r="I62" i="519"/>
  <c r="J61" i="519"/>
  <c r="I61" i="519"/>
  <c r="J60" i="519"/>
  <c r="I60" i="519"/>
  <c r="J59" i="519"/>
  <c r="I59" i="519"/>
  <c r="J58" i="519"/>
  <c r="I58" i="519"/>
  <c r="J57" i="519"/>
  <c r="I57" i="519"/>
  <c r="J56" i="519"/>
  <c r="I56" i="519"/>
  <c r="J55" i="519"/>
  <c r="I55" i="519"/>
  <c r="J54" i="519"/>
  <c r="I54" i="519"/>
  <c r="J53" i="519"/>
  <c r="I53" i="519"/>
  <c r="J52" i="519"/>
  <c r="I52" i="519"/>
  <c r="J51" i="519"/>
  <c r="I51" i="519"/>
  <c r="J50" i="519"/>
  <c r="I50" i="519"/>
  <c r="J49" i="519"/>
  <c r="I49" i="519"/>
  <c r="J48" i="519"/>
  <c r="I48" i="519"/>
  <c r="J47" i="519"/>
  <c r="I47" i="519"/>
  <c r="J46" i="519"/>
  <c r="I46" i="519"/>
  <c r="J45" i="519"/>
  <c r="I45" i="519"/>
  <c r="J44" i="519"/>
  <c r="I44" i="519"/>
  <c r="J43" i="519"/>
  <c r="I43" i="519"/>
  <c r="J42" i="519"/>
  <c r="I42" i="519"/>
  <c r="J41" i="519"/>
  <c r="I41" i="519"/>
  <c r="J40" i="519"/>
  <c r="I40" i="519"/>
  <c r="J39" i="519"/>
  <c r="I39" i="519"/>
  <c r="J38" i="519"/>
  <c r="I38" i="519"/>
  <c r="J37" i="519"/>
  <c r="I37" i="519"/>
  <c r="J36" i="519"/>
  <c r="I36" i="519"/>
  <c r="J35" i="519"/>
  <c r="I35" i="519"/>
  <c r="J34" i="519"/>
  <c r="I34" i="519"/>
  <c r="J33" i="519"/>
  <c r="I33" i="519"/>
  <c r="J32" i="519"/>
  <c r="I32" i="519"/>
  <c r="J31" i="519"/>
  <c r="I31" i="519"/>
  <c r="J30" i="519"/>
  <c r="I30" i="519"/>
  <c r="J29" i="519"/>
  <c r="I29" i="519"/>
  <c r="J28" i="519"/>
  <c r="I28" i="519"/>
  <c r="J27" i="519"/>
  <c r="I27" i="519"/>
  <c r="J26" i="519"/>
  <c r="I26" i="519"/>
  <c r="J25" i="519"/>
  <c r="I25" i="519"/>
  <c r="J24" i="519"/>
  <c r="I24" i="519"/>
  <c r="J23" i="519"/>
  <c r="I23" i="519"/>
  <c r="J22" i="519"/>
  <c r="I22" i="519"/>
  <c r="J21" i="519"/>
  <c r="I21" i="519"/>
  <c r="Z20" i="519"/>
  <c r="AA20" i="519" s="1"/>
  <c r="L20" i="519"/>
  <c r="J20" i="519"/>
  <c r="I20" i="519"/>
  <c r="M13" i="519"/>
  <c r="M12" i="519"/>
  <c r="M11" i="519"/>
  <c r="J149" i="518"/>
  <c r="I149" i="518"/>
  <c r="J148" i="518"/>
  <c r="I148" i="518"/>
  <c r="J147" i="518"/>
  <c r="I147" i="518"/>
  <c r="J146" i="518"/>
  <c r="I146" i="518"/>
  <c r="J145" i="518"/>
  <c r="I145" i="518"/>
  <c r="J144" i="518"/>
  <c r="I144" i="518"/>
  <c r="J143" i="518"/>
  <c r="I143" i="518"/>
  <c r="J142" i="518"/>
  <c r="I142" i="518"/>
  <c r="J141" i="518"/>
  <c r="I141" i="518"/>
  <c r="J140" i="518"/>
  <c r="I140" i="518"/>
  <c r="J139" i="518"/>
  <c r="I139" i="518"/>
  <c r="J138" i="518"/>
  <c r="I138" i="518"/>
  <c r="J137" i="518"/>
  <c r="I137" i="518"/>
  <c r="J136" i="518"/>
  <c r="I136" i="518"/>
  <c r="J135" i="518"/>
  <c r="I135" i="518"/>
  <c r="J134" i="518"/>
  <c r="I134" i="518"/>
  <c r="J133" i="518"/>
  <c r="I133" i="518"/>
  <c r="J132" i="518"/>
  <c r="I132" i="518"/>
  <c r="J131" i="518"/>
  <c r="I131" i="518"/>
  <c r="J130" i="518"/>
  <c r="I130" i="518"/>
  <c r="J129" i="518"/>
  <c r="I129" i="518"/>
  <c r="J128" i="518"/>
  <c r="I128" i="518"/>
  <c r="J127" i="518"/>
  <c r="I127" i="518"/>
  <c r="J126" i="518"/>
  <c r="I126" i="518"/>
  <c r="J125" i="518"/>
  <c r="I125" i="518"/>
  <c r="J124" i="518"/>
  <c r="I124" i="518"/>
  <c r="J123" i="518"/>
  <c r="I123" i="518"/>
  <c r="J122" i="518"/>
  <c r="I122" i="518"/>
  <c r="J121" i="518"/>
  <c r="I121" i="518"/>
  <c r="J120" i="518"/>
  <c r="I120" i="518"/>
  <c r="J119" i="518"/>
  <c r="I119" i="518"/>
  <c r="J118" i="518"/>
  <c r="I118" i="518"/>
  <c r="J117" i="518"/>
  <c r="I117" i="518"/>
  <c r="J116" i="518"/>
  <c r="I116" i="518"/>
  <c r="J115" i="518"/>
  <c r="I115" i="518"/>
  <c r="J114" i="518"/>
  <c r="I114" i="518"/>
  <c r="J113" i="518"/>
  <c r="I113" i="518"/>
  <c r="J112" i="518"/>
  <c r="I112" i="518"/>
  <c r="J111" i="518"/>
  <c r="I111" i="518"/>
  <c r="J110" i="518"/>
  <c r="I110" i="518"/>
  <c r="J109" i="518"/>
  <c r="I109" i="518"/>
  <c r="J108" i="518"/>
  <c r="I108" i="518"/>
  <c r="J107" i="518"/>
  <c r="I107" i="518"/>
  <c r="J106" i="518"/>
  <c r="I106" i="518"/>
  <c r="J105" i="518"/>
  <c r="I105" i="518"/>
  <c r="J104" i="518"/>
  <c r="I104" i="518"/>
  <c r="J103" i="518"/>
  <c r="I103" i="518"/>
  <c r="J102" i="518"/>
  <c r="I102" i="518"/>
  <c r="J101" i="518"/>
  <c r="I101" i="518"/>
  <c r="J100" i="518"/>
  <c r="I100" i="518"/>
  <c r="J99" i="518"/>
  <c r="I99" i="518"/>
  <c r="J98" i="518"/>
  <c r="I98" i="518"/>
  <c r="J97" i="518"/>
  <c r="I97" i="518"/>
  <c r="J96" i="518"/>
  <c r="I96" i="518"/>
  <c r="J95" i="518"/>
  <c r="I95" i="518"/>
  <c r="J94" i="518"/>
  <c r="I94" i="518"/>
  <c r="J93" i="518"/>
  <c r="I93" i="518"/>
  <c r="J92" i="518"/>
  <c r="I92" i="518"/>
  <c r="J91" i="518"/>
  <c r="I91" i="518"/>
  <c r="J90" i="518"/>
  <c r="I90" i="518"/>
  <c r="J89" i="518"/>
  <c r="I89" i="518"/>
  <c r="J88" i="518"/>
  <c r="I88" i="518"/>
  <c r="J87" i="518"/>
  <c r="I87" i="518"/>
  <c r="J86" i="518"/>
  <c r="I86" i="518"/>
  <c r="J85" i="518"/>
  <c r="I85" i="518"/>
  <c r="J84" i="518"/>
  <c r="I84" i="518"/>
  <c r="J83" i="518"/>
  <c r="I83" i="518"/>
  <c r="J82" i="518"/>
  <c r="I82" i="518"/>
  <c r="J81" i="518"/>
  <c r="I81" i="518"/>
  <c r="J80" i="518"/>
  <c r="I80" i="518"/>
  <c r="J79" i="518"/>
  <c r="I79" i="518"/>
  <c r="J78" i="518"/>
  <c r="I78" i="518"/>
  <c r="J77" i="518"/>
  <c r="I77" i="518"/>
  <c r="J76" i="518"/>
  <c r="I76" i="518"/>
  <c r="J75" i="518"/>
  <c r="I75" i="518"/>
  <c r="J74" i="518"/>
  <c r="I74" i="518"/>
  <c r="J73" i="518"/>
  <c r="I73" i="518"/>
  <c r="J72" i="518"/>
  <c r="I72" i="518"/>
  <c r="J71" i="518"/>
  <c r="I71" i="518"/>
  <c r="J70" i="518"/>
  <c r="I70" i="518"/>
  <c r="J69" i="518"/>
  <c r="I69" i="518"/>
  <c r="J68" i="518"/>
  <c r="I68" i="518"/>
  <c r="J67" i="518"/>
  <c r="I67" i="518"/>
  <c r="J66" i="518"/>
  <c r="I66" i="518"/>
  <c r="J65" i="518"/>
  <c r="I65" i="518"/>
  <c r="J64" i="518"/>
  <c r="I64" i="518"/>
  <c r="J63" i="518"/>
  <c r="I63" i="518"/>
  <c r="J62" i="518"/>
  <c r="I62" i="518"/>
  <c r="J61" i="518"/>
  <c r="I61" i="518"/>
  <c r="J60" i="518"/>
  <c r="I60" i="518"/>
  <c r="J59" i="518"/>
  <c r="I59" i="518"/>
  <c r="J58" i="518"/>
  <c r="I58" i="518"/>
  <c r="J57" i="518"/>
  <c r="I57" i="518"/>
  <c r="J56" i="518"/>
  <c r="I56" i="518"/>
  <c r="J55" i="518"/>
  <c r="I55" i="518"/>
  <c r="J54" i="518"/>
  <c r="I54" i="518"/>
  <c r="J53" i="518"/>
  <c r="I53" i="518"/>
  <c r="J52" i="518"/>
  <c r="I52" i="518"/>
  <c r="J51" i="518"/>
  <c r="I51" i="518"/>
  <c r="J50" i="518"/>
  <c r="I50" i="518"/>
  <c r="J49" i="518"/>
  <c r="I49" i="518"/>
  <c r="J48" i="518"/>
  <c r="I48" i="518"/>
  <c r="J47" i="518"/>
  <c r="I47" i="518"/>
  <c r="J46" i="518"/>
  <c r="I46" i="518"/>
  <c r="J45" i="518"/>
  <c r="I45" i="518"/>
  <c r="J44" i="518"/>
  <c r="I44" i="518"/>
  <c r="J43" i="518"/>
  <c r="I43" i="518"/>
  <c r="J42" i="518"/>
  <c r="I42" i="518"/>
  <c r="J41" i="518"/>
  <c r="I41" i="518"/>
  <c r="J40" i="518"/>
  <c r="I40" i="518"/>
  <c r="J39" i="518"/>
  <c r="I39" i="518"/>
  <c r="J38" i="518"/>
  <c r="I38" i="518"/>
  <c r="J37" i="518"/>
  <c r="I37" i="518"/>
  <c r="J36" i="518"/>
  <c r="I36" i="518"/>
  <c r="J35" i="518"/>
  <c r="I35" i="518"/>
  <c r="J34" i="518"/>
  <c r="I34" i="518"/>
  <c r="J33" i="518"/>
  <c r="I33" i="518"/>
  <c r="J32" i="518"/>
  <c r="I32" i="518"/>
  <c r="J31" i="518"/>
  <c r="I31" i="518"/>
  <c r="J30" i="518"/>
  <c r="I30" i="518"/>
  <c r="J29" i="518"/>
  <c r="I29" i="518"/>
  <c r="J28" i="518"/>
  <c r="I28" i="518"/>
  <c r="J27" i="518"/>
  <c r="I27" i="518"/>
  <c r="J26" i="518"/>
  <c r="I26" i="518"/>
  <c r="J25" i="518"/>
  <c r="I25" i="518"/>
  <c r="J24" i="518"/>
  <c r="I24" i="518"/>
  <c r="J23" i="518"/>
  <c r="I23" i="518"/>
  <c r="J22" i="518"/>
  <c r="I22" i="518"/>
  <c r="J21" i="518"/>
  <c r="I21" i="518"/>
  <c r="AA20" i="518"/>
  <c r="Z20" i="518"/>
  <c r="Z21" i="518" s="1"/>
  <c r="Z22" i="518" s="1"/>
  <c r="L20" i="518"/>
  <c r="J20" i="518"/>
  <c r="I20" i="518"/>
  <c r="M13" i="518"/>
  <c r="M12" i="518"/>
  <c r="M11" i="518"/>
  <c r="J149" i="517"/>
  <c r="I149" i="517"/>
  <c r="J148" i="517"/>
  <c r="I148" i="517"/>
  <c r="J147" i="517"/>
  <c r="I147" i="517"/>
  <c r="J146" i="517"/>
  <c r="I146" i="517"/>
  <c r="J145" i="517"/>
  <c r="I145" i="517"/>
  <c r="J144" i="517"/>
  <c r="I144" i="517"/>
  <c r="J143" i="517"/>
  <c r="I143" i="517"/>
  <c r="J142" i="517"/>
  <c r="I142" i="517"/>
  <c r="J141" i="517"/>
  <c r="I141" i="517"/>
  <c r="J140" i="517"/>
  <c r="I140" i="517"/>
  <c r="J139" i="517"/>
  <c r="I139" i="517"/>
  <c r="J138" i="517"/>
  <c r="I138" i="517"/>
  <c r="J137" i="517"/>
  <c r="I137" i="517"/>
  <c r="J136" i="517"/>
  <c r="I136" i="517"/>
  <c r="J135" i="517"/>
  <c r="I135" i="517"/>
  <c r="J134" i="517"/>
  <c r="I134" i="517"/>
  <c r="J133" i="517"/>
  <c r="I133" i="517"/>
  <c r="J132" i="517"/>
  <c r="I132" i="517"/>
  <c r="J131" i="517"/>
  <c r="I131" i="517"/>
  <c r="J130" i="517"/>
  <c r="I130" i="517"/>
  <c r="J129" i="517"/>
  <c r="I129" i="517"/>
  <c r="J128" i="517"/>
  <c r="I128" i="517"/>
  <c r="J127" i="517"/>
  <c r="I127" i="517"/>
  <c r="J126" i="517"/>
  <c r="I126" i="517"/>
  <c r="J125" i="517"/>
  <c r="I125" i="517"/>
  <c r="J124" i="517"/>
  <c r="I124" i="517"/>
  <c r="J123" i="517"/>
  <c r="I123" i="517"/>
  <c r="J122" i="517"/>
  <c r="I122" i="517"/>
  <c r="J121" i="517"/>
  <c r="I121" i="517"/>
  <c r="J120" i="517"/>
  <c r="I120" i="517"/>
  <c r="J119" i="517"/>
  <c r="I119" i="517"/>
  <c r="J118" i="517"/>
  <c r="I118" i="517"/>
  <c r="J117" i="517"/>
  <c r="I117" i="517"/>
  <c r="J116" i="517"/>
  <c r="I116" i="517"/>
  <c r="J115" i="517"/>
  <c r="I115" i="517"/>
  <c r="J114" i="517"/>
  <c r="I114" i="517"/>
  <c r="J113" i="517"/>
  <c r="I113" i="517"/>
  <c r="J112" i="517"/>
  <c r="I112" i="517"/>
  <c r="J111" i="517"/>
  <c r="I111" i="517"/>
  <c r="J110" i="517"/>
  <c r="I110" i="517"/>
  <c r="J109" i="517"/>
  <c r="I109" i="517"/>
  <c r="J108" i="517"/>
  <c r="I108" i="517"/>
  <c r="J107" i="517"/>
  <c r="I107" i="517"/>
  <c r="J106" i="517"/>
  <c r="I106" i="517"/>
  <c r="J105" i="517"/>
  <c r="I105" i="517"/>
  <c r="J104" i="517"/>
  <c r="I104" i="517"/>
  <c r="J103" i="517"/>
  <c r="I103" i="517"/>
  <c r="J102" i="517"/>
  <c r="I102" i="517"/>
  <c r="J101" i="517"/>
  <c r="I101" i="517"/>
  <c r="J100" i="517"/>
  <c r="I100" i="517"/>
  <c r="J99" i="517"/>
  <c r="I99" i="517"/>
  <c r="J98" i="517"/>
  <c r="I98" i="517"/>
  <c r="J97" i="517"/>
  <c r="I97" i="517"/>
  <c r="J96" i="517"/>
  <c r="I96" i="517"/>
  <c r="J95" i="517"/>
  <c r="I95" i="517"/>
  <c r="J94" i="517"/>
  <c r="I94" i="517"/>
  <c r="J93" i="517"/>
  <c r="I93" i="517"/>
  <c r="J92" i="517"/>
  <c r="I92" i="517"/>
  <c r="J91" i="517"/>
  <c r="I91" i="517"/>
  <c r="J90" i="517"/>
  <c r="I90" i="517"/>
  <c r="J89" i="517"/>
  <c r="I89" i="517"/>
  <c r="J88" i="517"/>
  <c r="I88" i="517"/>
  <c r="J87" i="517"/>
  <c r="I87" i="517"/>
  <c r="J86" i="517"/>
  <c r="I86" i="517"/>
  <c r="J85" i="517"/>
  <c r="I85" i="517"/>
  <c r="J84" i="517"/>
  <c r="I84" i="517"/>
  <c r="J83" i="517"/>
  <c r="I83" i="517"/>
  <c r="J82" i="517"/>
  <c r="I82" i="517"/>
  <c r="J81" i="517"/>
  <c r="I81" i="517"/>
  <c r="J80" i="517"/>
  <c r="I80" i="517"/>
  <c r="J79" i="517"/>
  <c r="I79" i="517"/>
  <c r="J78" i="517"/>
  <c r="I78" i="517"/>
  <c r="J77" i="517"/>
  <c r="I77" i="517"/>
  <c r="J76" i="517"/>
  <c r="I76" i="517"/>
  <c r="J75" i="517"/>
  <c r="I75" i="517"/>
  <c r="J74" i="517"/>
  <c r="I74" i="517"/>
  <c r="J73" i="517"/>
  <c r="I73" i="517"/>
  <c r="J72" i="517"/>
  <c r="I72" i="517"/>
  <c r="J71" i="517"/>
  <c r="I71" i="517"/>
  <c r="J70" i="517"/>
  <c r="I70" i="517"/>
  <c r="J69" i="517"/>
  <c r="I69" i="517"/>
  <c r="J68" i="517"/>
  <c r="I68" i="517"/>
  <c r="J67" i="517"/>
  <c r="I67" i="517"/>
  <c r="J66" i="517"/>
  <c r="I66" i="517"/>
  <c r="J65" i="517"/>
  <c r="I65" i="517"/>
  <c r="J64" i="517"/>
  <c r="I64" i="517"/>
  <c r="J63" i="517"/>
  <c r="I63" i="517"/>
  <c r="J62" i="517"/>
  <c r="I62" i="517"/>
  <c r="J61" i="517"/>
  <c r="I61" i="517"/>
  <c r="J60" i="517"/>
  <c r="I60" i="517"/>
  <c r="J59" i="517"/>
  <c r="I59" i="517"/>
  <c r="J58" i="517"/>
  <c r="I58" i="517"/>
  <c r="J57" i="517"/>
  <c r="I57" i="517"/>
  <c r="J56" i="517"/>
  <c r="I56" i="517"/>
  <c r="J55" i="517"/>
  <c r="I55" i="517"/>
  <c r="J54" i="517"/>
  <c r="I54" i="517"/>
  <c r="J53" i="517"/>
  <c r="I53" i="517"/>
  <c r="J52" i="517"/>
  <c r="I52" i="517"/>
  <c r="J51" i="517"/>
  <c r="I51" i="517"/>
  <c r="J50" i="517"/>
  <c r="I50" i="517"/>
  <c r="J49" i="517"/>
  <c r="I49" i="517"/>
  <c r="J48" i="517"/>
  <c r="I48" i="517"/>
  <c r="J47" i="517"/>
  <c r="I47" i="517"/>
  <c r="J46" i="517"/>
  <c r="I46" i="517"/>
  <c r="J45" i="517"/>
  <c r="I45" i="517"/>
  <c r="J44" i="517"/>
  <c r="I44" i="517"/>
  <c r="J43" i="517"/>
  <c r="I43" i="517"/>
  <c r="J42" i="517"/>
  <c r="I42" i="517"/>
  <c r="J41" i="517"/>
  <c r="I41" i="517"/>
  <c r="J40" i="517"/>
  <c r="I40" i="517"/>
  <c r="J39" i="517"/>
  <c r="I39" i="517"/>
  <c r="J38" i="517"/>
  <c r="I38" i="517"/>
  <c r="J37" i="517"/>
  <c r="I37" i="517"/>
  <c r="J36" i="517"/>
  <c r="I36" i="517"/>
  <c r="J35" i="517"/>
  <c r="I35" i="517"/>
  <c r="J34" i="517"/>
  <c r="I34" i="517"/>
  <c r="J33" i="517"/>
  <c r="I33" i="517"/>
  <c r="J32" i="517"/>
  <c r="I32" i="517"/>
  <c r="J31" i="517"/>
  <c r="I31" i="517"/>
  <c r="J30" i="517"/>
  <c r="I30" i="517"/>
  <c r="J29" i="517"/>
  <c r="I29" i="517"/>
  <c r="J28" i="517"/>
  <c r="I28" i="517"/>
  <c r="J27" i="517"/>
  <c r="I27" i="517"/>
  <c r="J26" i="517"/>
  <c r="I26" i="517"/>
  <c r="J25" i="517"/>
  <c r="I25" i="517"/>
  <c r="J24" i="517"/>
  <c r="I24" i="517"/>
  <c r="J23" i="517"/>
  <c r="I23" i="517"/>
  <c r="J22" i="517"/>
  <c r="I22" i="517"/>
  <c r="J21" i="517"/>
  <c r="I21" i="517"/>
  <c r="Z20" i="517"/>
  <c r="Z21" i="517" s="1"/>
  <c r="J20" i="517"/>
  <c r="I20" i="517"/>
  <c r="M13" i="517"/>
  <c r="M12" i="517"/>
  <c r="M11" i="517"/>
  <c r="J149" i="516"/>
  <c r="I149" i="516"/>
  <c r="J148" i="516"/>
  <c r="I148" i="516"/>
  <c r="J147" i="516"/>
  <c r="I147" i="516"/>
  <c r="J146" i="516"/>
  <c r="I146" i="516"/>
  <c r="J145" i="516"/>
  <c r="I145" i="516"/>
  <c r="J144" i="516"/>
  <c r="I144" i="516"/>
  <c r="J143" i="516"/>
  <c r="I143" i="516"/>
  <c r="J142" i="516"/>
  <c r="I142" i="516"/>
  <c r="J141" i="516"/>
  <c r="I141" i="516"/>
  <c r="J140" i="516"/>
  <c r="I140" i="516"/>
  <c r="J139" i="516"/>
  <c r="I139" i="516"/>
  <c r="J138" i="516"/>
  <c r="I138" i="516"/>
  <c r="J137" i="516"/>
  <c r="I137" i="516"/>
  <c r="J136" i="516"/>
  <c r="I136" i="516"/>
  <c r="J135" i="516"/>
  <c r="I135" i="516"/>
  <c r="J134" i="516"/>
  <c r="I134" i="516"/>
  <c r="J133" i="516"/>
  <c r="I133" i="516"/>
  <c r="J132" i="516"/>
  <c r="I132" i="516"/>
  <c r="J131" i="516"/>
  <c r="I131" i="516"/>
  <c r="J130" i="516"/>
  <c r="I130" i="516"/>
  <c r="J129" i="516"/>
  <c r="I129" i="516"/>
  <c r="J128" i="516"/>
  <c r="I128" i="516"/>
  <c r="J127" i="516"/>
  <c r="I127" i="516"/>
  <c r="J126" i="516"/>
  <c r="I126" i="516"/>
  <c r="J125" i="516"/>
  <c r="I125" i="516"/>
  <c r="J124" i="516"/>
  <c r="I124" i="516"/>
  <c r="J123" i="516"/>
  <c r="I123" i="516"/>
  <c r="J122" i="516"/>
  <c r="I122" i="516"/>
  <c r="J121" i="516"/>
  <c r="I121" i="516"/>
  <c r="J120" i="516"/>
  <c r="I120" i="516"/>
  <c r="J119" i="516"/>
  <c r="I119" i="516"/>
  <c r="J118" i="516"/>
  <c r="I118" i="516"/>
  <c r="J117" i="516"/>
  <c r="I117" i="516"/>
  <c r="J116" i="516"/>
  <c r="I116" i="516"/>
  <c r="J115" i="516"/>
  <c r="I115" i="516"/>
  <c r="J114" i="516"/>
  <c r="I114" i="516"/>
  <c r="J113" i="516"/>
  <c r="I113" i="516"/>
  <c r="J112" i="516"/>
  <c r="I112" i="516"/>
  <c r="J111" i="516"/>
  <c r="I111" i="516"/>
  <c r="J110" i="516"/>
  <c r="I110" i="516"/>
  <c r="J109" i="516"/>
  <c r="I109" i="516"/>
  <c r="J108" i="516"/>
  <c r="I108" i="516"/>
  <c r="J107" i="516"/>
  <c r="I107" i="516"/>
  <c r="J106" i="516"/>
  <c r="I106" i="516"/>
  <c r="J105" i="516"/>
  <c r="I105" i="516"/>
  <c r="J104" i="516"/>
  <c r="I104" i="516"/>
  <c r="J103" i="516"/>
  <c r="I103" i="516"/>
  <c r="J102" i="516"/>
  <c r="I102" i="516"/>
  <c r="J101" i="516"/>
  <c r="I101" i="516"/>
  <c r="J100" i="516"/>
  <c r="I100" i="516"/>
  <c r="J99" i="516"/>
  <c r="I99" i="516"/>
  <c r="J98" i="516"/>
  <c r="I98" i="516"/>
  <c r="J97" i="516"/>
  <c r="I97" i="516"/>
  <c r="J96" i="516"/>
  <c r="I96" i="516"/>
  <c r="J95" i="516"/>
  <c r="I95" i="516"/>
  <c r="J94" i="516"/>
  <c r="I94" i="516"/>
  <c r="J93" i="516"/>
  <c r="I93" i="516"/>
  <c r="J92" i="516"/>
  <c r="I92" i="516"/>
  <c r="J91" i="516"/>
  <c r="I91" i="516"/>
  <c r="J90" i="516"/>
  <c r="I90" i="516"/>
  <c r="J89" i="516"/>
  <c r="I89" i="516"/>
  <c r="J88" i="516"/>
  <c r="I88" i="516"/>
  <c r="J87" i="516"/>
  <c r="I87" i="516"/>
  <c r="J86" i="516"/>
  <c r="I86" i="516"/>
  <c r="J85" i="516"/>
  <c r="I85" i="516"/>
  <c r="J84" i="516"/>
  <c r="I84" i="516"/>
  <c r="J83" i="516"/>
  <c r="I83" i="516"/>
  <c r="J82" i="516"/>
  <c r="I82" i="516"/>
  <c r="J81" i="516"/>
  <c r="I81" i="516"/>
  <c r="J80" i="516"/>
  <c r="I80" i="516"/>
  <c r="J79" i="516"/>
  <c r="I79" i="516"/>
  <c r="J78" i="516"/>
  <c r="I78" i="516"/>
  <c r="J77" i="516"/>
  <c r="I77" i="516"/>
  <c r="J76" i="516"/>
  <c r="I76" i="516"/>
  <c r="J75" i="516"/>
  <c r="I75" i="516"/>
  <c r="J74" i="516"/>
  <c r="I74" i="516"/>
  <c r="J73" i="516"/>
  <c r="I73" i="516"/>
  <c r="J72" i="516"/>
  <c r="I72" i="516"/>
  <c r="J71" i="516"/>
  <c r="I71" i="516"/>
  <c r="J70" i="516"/>
  <c r="I70" i="516"/>
  <c r="J69" i="516"/>
  <c r="I69" i="516"/>
  <c r="J68" i="516"/>
  <c r="I68" i="516"/>
  <c r="J67" i="516"/>
  <c r="I67" i="516"/>
  <c r="J66" i="516"/>
  <c r="I66" i="516"/>
  <c r="J65" i="516"/>
  <c r="I65" i="516"/>
  <c r="J64" i="516"/>
  <c r="I64" i="516"/>
  <c r="J63" i="516"/>
  <c r="I63" i="516"/>
  <c r="J62" i="516"/>
  <c r="I62" i="516"/>
  <c r="J61" i="516"/>
  <c r="I61" i="516"/>
  <c r="J60" i="516"/>
  <c r="I60" i="516"/>
  <c r="J59" i="516"/>
  <c r="I59" i="516"/>
  <c r="J58" i="516"/>
  <c r="I58" i="516"/>
  <c r="J57" i="516"/>
  <c r="I57" i="516"/>
  <c r="J56" i="516"/>
  <c r="I56" i="516"/>
  <c r="J55" i="516"/>
  <c r="I55" i="516"/>
  <c r="J54" i="516"/>
  <c r="I54" i="516"/>
  <c r="J53" i="516"/>
  <c r="I53" i="516"/>
  <c r="J52" i="516"/>
  <c r="I52" i="516"/>
  <c r="J51" i="516"/>
  <c r="I51" i="516"/>
  <c r="J50" i="516"/>
  <c r="I50" i="516"/>
  <c r="J49" i="516"/>
  <c r="I49" i="516"/>
  <c r="J48" i="516"/>
  <c r="I48" i="516"/>
  <c r="J47" i="516"/>
  <c r="I47" i="516"/>
  <c r="J46" i="516"/>
  <c r="I46" i="516"/>
  <c r="J45" i="516"/>
  <c r="I45" i="516"/>
  <c r="J44" i="516"/>
  <c r="I44" i="516"/>
  <c r="J43" i="516"/>
  <c r="I43" i="516"/>
  <c r="J42" i="516"/>
  <c r="I42" i="516"/>
  <c r="J41" i="516"/>
  <c r="I41" i="516"/>
  <c r="J40" i="516"/>
  <c r="I40" i="516"/>
  <c r="J39" i="516"/>
  <c r="I39" i="516"/>
  <c r="J38" i="516"/>
  <c r="I38" i="516"/>
  <c r="J37" i="516"/>
  <c r="I37" i="516"/>
  <c r="J36" i="516"/>
  <c r="I36" i="516"/>
  <c r="J35" i="516"/>
  <c r="I35" i="516"/>
  <c r="J34" i="516"/>
  <c r="I34" i="516"/>
  <c r="J33" i="516"/>
  <c r="I33" i="516"/>
  <c r="J32" i="516"/>
  <c r="I32" i="516"/>
  <c r="J31" i="516"/>
  <c r="I31" i="516"/>
  <c r="J30" i="516"/>
  <c r="I30" i="516"/>
  <c r="J29" i="516"/>
  <c r="I29" i="516"/>
  <c r="J28" i="516"/>
  <c r="I28" i="516"/>
  <c r="J27" i="516"/>
  <c r="I27" i="516"/>
  <c r="J26" i="516"/>
  <c r="I26" i="516"/>
  <c r="J25" i="516"/>
  <c r="I25" i="516"/>
  <c r="J24" i="516"/>
  <c r="I24" i="516"/>
  <c r="J23" i="516"/>
  <c r="I23" i="516"/>
  <c r="J22" i="516"/>
  <c r="I22" i="516"/>
  <c r="J21" i="516"/>
  <c r="I21" i="516"/>
  <c r="Z20" i="516"/>
  <c r="Z21" i="516" s="1"/>
  <c r="L21" i="516" s="1"/>
  <c r="J20" i="516"/>
  <c r="I20" i="516"/>
  <c r="M13" i="516"/>
  <c r="M12" i="516"/>
  <c r="M11" i="516"/>
  <c r="J149" i="515"/>
  <c r="I149" i="515"/>
  <c r="J148" i="515"/>
  <c r="I148" i="515"/>
  <c r="J147" i="515"/>
  <c r="I147" i="515"/>
  <c r="J146" i="515"/>
  <c r="I146" i="515"/>
  <c r="J145" i="515"/>
  <c r="I145" i="515"/>
  <c r="J144" i="515"/>
  <c r="I144" i="515"/>
  <c r="J143" i="515"/>
  <c r="I143" i="515"/>
  <c r="J142" i="515"/>
  <c r="I142" i="515"/>
  <c r="J141" i="515"/>
  <c r="I141" i="515"/>
  <c r="J140" i="515"/>
  <c r="I140" i="515"/>
  <c r="J139" i="515"/>
  <c r="I139" i="515"/>
  <c r="J138" i="515"/>
  <c r="I138" i="515"/>
  <c r="J137" i="515"/>
  <c r="I137" i="515"/>
  <c r="J136" i="515"/>
  <c r="I136" i="515"/>
  <c r="J135" i="515"/>
  <c r="I135" i="515"/>
  <c r="J134" i="515"/>
  <c r="I134" i="515"/>
  <c r="J133" i="515"/>
  <c r="I133" i="515"/>
  <c r="J132" i="515"/>
  <c r="I132" i="515"/>
  <c r="J131" i="515"/>
  <c r="I131" i="515"/>
  <c r="J130" i="515"/>
  <c r="I130" i="515"/>
  <c r="J129" i="515"/>
  <c r="I129" i="515"/>
  <c r="J128" i="515"/>
  <c r="I128" i="515"/>
  <c r="J127" i="515"/>
  <c r="I127" i="515"/>
  <c r="J126" i="515"/>
  <c r="I126" i="515"/>
  <c r="J125" i="515"/>
  <c r="I125" i="515"/>
  <c r="J124" i="515"/>
  <c r="I124" i="515"/>
  <c r="J123" i="515"/>
  <c r="I123" i="515"/>
  <c r="J122" i="515"/>
  <c r="I122" i="515"/>
  <c r="J121" i="515"/>
  <c r="I121" i="515"/>
  <c r="J120" i="515"/>
  <c r="I120" i="515"/>
  <c r="J119" i="515"/>
  <c r="I119" i="515"/>
  <c r="J118" i="515"/>
  <c r="I118" i="515"/>
  <c r="J117" i="515"/>
  <c r="I117" i="515"/>
  <c r="J116" i="515"/>
  <c r="I116" i="515"/>
  <c r="J115" i="515"/>
  <c r="I115" i="515"/>
  <c r="J114" i="515"/>
  <c r="I114" i="515"/>
  <c r="J113" i="515"/>
  <c r="I113" i="515"/>
  <c r="J112" i="515"/>
  <c r="I112" i="515"/>
  <c r="J111" i="515"/>
  <c r="I111" i="515"/>
  <c r="J110" i="515"/>
  <c r="I110" i="515"/>
  <c r="J109" i="515"/>
  <c r="I109" i="515"/>
  <c r="J108" i="515"/>
  <c r="I108" i="515"/>
  <c r="J107" i="515"/>
  <c r="I107" i="515"/>
  <c r="J106" i="515"/>
  <c r="I106" i="515"/>
  <c r="J105" i="515"/>
  <c r="I105" i="515"/>
  <c r="J104" i="515"/>
  <c r="I104" i="515"/>
  <c r="J103" i="515"/>
  <c r="I103" i="515"/>
  <c r="J102" i="515"/>
  <c r="I102" i="515"/>
  <c r="J101" i="515"/>
  <c r="I101" i="515"/>
  <c r="J100" i="515"/>
  <c r="I100" i="515"/>
  <c r="J99" i="515"/>
  <c r="I99" i="515"/>
  <c r="J98" i="515"/>
  <c r="I98" i="515"/>
  <c r="J97" i="515"/>
  <c r="I97" i="515"/>
  <c r="J96" i="515"/>
  <c r="I96" i="515"/>
  <c r="J95" i="515"/>
  <c r="I95" i="515"/>
  <c r="J94" i="515"/>
  <c r="I94" i="515"/>
  <c r="J93" i="515"/>
  <c r="I93" i="515"/>
  <c r="J92" i="515"/>
  <c r="I92" i="515"/>
  <c r="J91" i="515"/>
  <c r="I91" i="515"/>
  <c r="J90" i="515"/>
  <c r="I90" i="515"/>
  <c r="J89" i="515"/>
  <c r="I89" i="515"/>
  <c r="J88" i="515"/>
  <c r="I88" i="515"/>
  <c r="J87" i="515"/>
  <c r="I87" i="515"/>
  <c r="J86" i="515"/>
  <c r="I86" i="515"/>
  <c r="J85" i="515"/>
  <c r="I85" i="515"/>
  <c r="J84" i="515"/>
  <c r="I84" i="515"/>
  <c r="J83" i="515"/>
  <c r="I83" i="515"/>
  <c r="J82" i="515"/>
  <c r="I82" i="515"/>
  <c r="J81" i="515"/>
  <c r="I81" i="515"/>
  <c r="J80" i="515"/>
  <c r="I80" i="515"/>
  <c r="J79" i="515"/>
  <c r="I79" i="515"/>
  <c r="J78" i="515"/>
  <c r="I78" i="515"/>
  <c r="J77" i="515"/>
  <c r="I77" i="515"/>
  <c r="J76" i="515"/>
  <c r="I76" i="515"/>
  <c r="J75" i="515"/>
  <c r="I75" i="515"/>
  <c r="J74" i="515"/>
  <c r="I74" i="515"/>
  <c r="J73" i="515"/>
  <c r="I73" i="515"/>
  <c r="J72" i="515"/>
  <c r="I72" i="515"/>
  <c r="J71" i="515"/>
  <c r="I71" i="515"/>
  <c r="J70" i="515"/>
  <c r="I70" i="515"/>
  <c r="J69" i="515"/>
  <c r="I69" i="515"/>
  <c r="J68" i="515"/>
  <c r="I68" i="515"/>
  <c r="J67" i="515"/>
  <c r="I67" i="515"/>
  <c r="J66" i="515"/>
  <c r="I66" i="515"/>
  <c r="J65" i="515"/>
  <c r="I65" i="515"/>
  <c r="J64" i="515"/>
  <c r="I64" i="515"/>
  <c r="J63" i="515"/>
  <c r="I63" i="515"/>
  <c r="J62" i="515"/>
  <c r="I62" i="515"/>
  <c r="J61" i="515"/>
  <c r="I61" i="515"/>
  <c r="J60" i="515"/>
  <c r="I60" i="515"/>
  <c r="J59" i="515"/>
  <c r="I59" i="515"/>
  <c r="J58" i="515"/>
  <c r="I58" i="515"/>
  <c r="J57" i="515"/>
  <c r="I57" i="515"/>
  <c r="J56" i="515"/>
  <c r="I56" i="515"/>
  <c r="J55" i="515"/>
  <c r="I55" i="515"/>
  <c r="J54" i="515"/>
  <c r="I54" i="515"/>
  <c r="J53" i="515"/>
  <c r="I53" i="515"/>
  <c r="J52" i="515"/>
  <c r="I52" i="515"/>
  <c r="J51" i="515"/>
  <c r="I51" i="515"/>
  <c r="J50" i="515"/>
  <c r="I50" i="515"/>
  <c r="J49" i="515"/>
  <c r="I49" i="515"/>
  <c r="J48" i="515"/>
  <c r="I48" i="515"/>
  <c r="J47" i="515"/>
  <c r="I47" i="515"/>
  <c r="J46" i="515"/>
  <c r="I46" i="515"/>
  <c r="J45" i="515"/>
  <c r="I45" i="515"/>
  <c r="J44" i="515"/>
  <c r="I44" i="515"/>
  <c r="J43" i="515"/>
  <c r="I43" i="515"/>
  <c r="J42" i="515"/>
  <c r="I42" i="515"/>
  <c r="J41" i="515"/>
  <c r="I41" i="515"/>
  <c r="J40" i="515"/>
  <c r="I40" i="515"/>
  <c r="J39" i="515"/>
  <c r="I39" i="515"/>
  <c r="J38" i="515"/>
  <c r="I38" i="515"/>
  <c r="J37" i="515"/>
  <c r="I37" i="515"/>
  <c r="J36" i="515"/>
  <c r="I36" i="515"/>
  <c r="J35" i="515"/>
  <c r="I35" i="515"/>
  <c r="J34" i="515"/>
  <c r="I34" i="515"/>
  <c r="J33" i="515"/>
  <c r="I33" i="515"/>
  <c r="J32" i="515"/>
  <c r="I32" i="515"/>
  <c r="J31" i="515"/>
  <c r="I31" i="515"/>
  <c r="J30" i="515"/>
  <c r="I30" i="515"/>
  <c r="J29" i="515"/>
  <c r="I29" i="515"/>
  <c r="J28" i="515"/>
  <c r="I28" i="515"/>
  <c r="J27" i="515"/>
  <c r="I27" i="515"/>
  <c r="J26" i="515"/>
  <c r="I26" i="515"/>
  <c r="J25" i="515"/>
  <c r="I25" i="515"/>
  <c r="J24" i="515"/>
  <c r="I24" i="515"/>
  <c r="J23" i="515"/>
  <c r="I23" i="515"/>
  <c r="J22" i="515"/>
  <c r="I22" i="515"/>
  <c r="J21" i="515"/>
  <c r="I21" i="515"/>
  <c r="Z20" i="515"/>
  <c r="Z21" i="515" s="1"/>
  <c r="AA21" i="515" s="1"/>
  <c r="J20" i="515"/>
  <c r="I20" i="515"/>
  <c r="M13" i="515"/>
  <c r="M12" i="515"/>
  <c r="M11" i="515"/>
  <c r="J3" i="519"/>
  <c r="O11" i="4"/>
  <c r="J6" i="522"/>
  <c r="J7" i="519"/>
  <c r="O12" i="4"/>
  <c r="J3" i="518"/>
  <c r="O14" i="4"/>
  <c r="J10" i="519"/>
  <c r="O8" i="4"/>
  <c r="J9" i="519"/>
  <c r="O9" i="4"/>
  <c r="J6" i="519"/>
  <c r="J9" i="517"/>
  <c r="J7" i="520"/>
  <c r="J4" i="519"/>
  <c r="O13" i="4"/>
  <c r="J11" i="519"/>
  <c r="O16" i="4"/>
  <c r="J10" i="520"/>
  <c r="J7" i="517"/>
  <c r="J6" i="520"/>
  <c r="J4" i="517"/>
  <c r="J10" i="517"/>
  <c r="J10" i="522"/>
  <c r="J4" i="518"/>
  <c r="O15" i="4"/>
  <c r="J3" i="520"/>
  <c r="J3" i="517"/>
  <c r="J4" i="520"/>
  <c r="J6" i="517"/>
  <c r="J11" i="520"/>
  <c r="J11" i="517"/>
  <c r="J9" i="522"/>
  <c r="J11" i="518"/>
  <c r="O10" i="4"/>
  <c r="J3" i="522"/>
  <c r="J10" i="518"/>
  <c r="J9" i="520"/>
  <c r="J9" i="518"/>
  <c r="J11" i="522"/>
  <c r="J7" i="518"/>
  <c r="J7" i="522"/>
  <c r="J6" i="518"/>
  <c r="J4" i="522"/>
  <c r="Z22" i="523" l="1"/>
  <c r="AA21" i="523"/>
  <c r="L21" i="523"/>
  <c r="L20" i="523"/>
  <c r="AA20" i="523"/>
  <c r="Q138" i="522"/>
  <c r="T138" i="522" s="1"/>
  <c r="Q126" i="522"/>
  <c r="T126" i="522" s="1"/>
  <c r="Q114" i="522"/>
  <c r="T114" i="522" s="1"/>
  <c r="Q106" i="522"/>
  <c r="T106" i="522" s="1"/>
  <c r="Q122" i="522"/>
  <c r="T122" i="522" s="1"/>
  <c r="Q117" i="522"/>
  <c r="T117" i="522" s="1"/>
  <c r="Q102" i="522"/>
  <c r="T102" i="522" s="1"/>
  <c r="Q93" i="522"/>
  <c r="T93" i="522" s="1"/>
  <c r="Q85" i="522"/>
  <c r="T85" i="522" s="1"/>
  <c r="Q96" i="522"/>
  <c r="T96" i="522" s="1"/>
  <c r="Q142" i="522"/>
  <c r="T142" i="522" s="1"/>
  <c r="Q105" i="522"/>
  <c r="T105" i="522" s="1"/>
  <c r="Q103" i="522"/>
  <c r="T103" i="522" s="1"/>
  <c r="Q59" i="522"/>
  <c r="T59" i="522" s="1"/>
  <c r="Q55" i="522"/>
  <c r="T55" i="522" s="1"/>
  <c r="Q51" i="522"/>
  <c r="T51" i="522" s="1"/>
  <c r="Q47" i="522"/>
  <c r="T47" i="522" s="1"/>
  <c r="Q43" i="522"/>
  <c r="T43" i="522" s="1"/>
  <c r="Q39" i="522"/>
  <c r="T39" i="522" s="1"/>
  <c r="Q118" i="522"/>
  <c r="T118" i="522" s="1"/>
  <c r="Q109" i="522"/>
  <c r="T109" i="522" s="1"/>
  <c r="Q88" i="522"/>
  <c r="T88" i="522" s="1"/>
  <c r="Q64" i="522"/>
  <c r="T64" i="522" s="1"/>
  <c r="Q57" i="522"/>
  <c r="T57" i="522" s="1"/>
  <c r="Q41" i="522"/>
  <c r="T41" i="522" s="1"/>
  <c r="Q53" i="522"/>
  <c r="T53" i="522" s="1"/>
  <c r="Q97" i="522"/>
  <c r="T97" i="522" s="1"/>
  <c r="Q62" i="522"/>
  <c r="T62" i="522" s="1"/>
  <c r="Q49" i="522"/>
  <c r="T49" i="522" s="1"/>
  <c r="R125" i="522"/>
  <c r="U125" i="522" s="1"/>
  <c r="R102" i="522"/>
  <c r="U102" i="522" s="1"/>
  <c r="R109" i="522"/>
  <c r="U109" i="522" s="1"/>
  <c r="R121" i="522"/>
  <c r="U121" i="522" s="1"/>
  <c r="R112" i="522"/>
  <c r="U112" i="522" s="1"/>
  <c r="R105" i="522"/>
  <c r="U105" i="522" s="1"/>
  <c r="R141" i="522"/>
  <c r="U141" i="522" s="1"/>
  <c r="R101" i="522"/>
  <c r="U101" i="522" s="1"/>
  <c r="R99" i="522"/>
  <c r="U99" i="522" s="1"/>
  <c r="R88" i="522"/>
  <c r="U88" i="522" s="1"/>
  <c r="R63" i="522"/>
  <c r="U63" i="522" s="1"/>
  <c r="R56" i="522"/>
  <c r="U56" i="522" s="1"/>
  <c r="R52" i="522"/>
  <c r="U52" i="522" s="1"/>
  <c r="R48" i="522"/>
  <c r="U48" i="522" s="1"/>
  <c r="R44" i="522"/>
  <c r="U44" i="522" s="1"/>
  <c r="R40" i="522"/>
  <c r="U40" i="522" s="1"/>
  <c r="R117" i="522"/>
  <c r="U117" i="522" s="1"/>
  <c r="R57" i="522"/>
  <c r="U57" i="522" s="1"/>
  <c r="R53" i="522"/>
  <c r="U53" i="522" s="1"/>
  <c r="R49" i="522"/>
  <c r="U49" i="522" s="1"/>
  <c r="R91" i="522"/>
  <c r="U91" i="522" s="1"/>
  <c r="R58" i="522"/>
  <c r="U58" i="522" s="1"/>
  <c r="R45" i="522"/>
  <c r="U45" i="522" s="1"/>
  <c r="R37" i="522"/>
  <c r="U37" i="522" s="1"/>
  <c r="R54" i="522"/>
  <c r="U54" i="522" s="1"/>
  <c r="R38" i="522"/>
  <c r="U38" i="522" s="1"/>
  <c r="R96" i="522"/>
  <c r="U96" i="522" s="1"/>
  <c r="R50" i="522"/>
  <c r="U50" i="522" s="1"/>
  <c r="R41" i="522"/>
  <c r="U41" i="522" s="1"/>
  <c r="R46" i="522"/>
  <c r="U46" i="522" s="1"/>
  <c r="R26" i="522"/>
  <c r="U26" i="522" s="1"/>
  <c r="R28" i="522"/>
  <c r="U28" i="522" s="1"/>
  <c r="R30" i="522"/>
  <c r="U30" i="522" s="1"/>
  <c r="R32" i="522"/>
  <c r="U32" i="522" s="1"/>
  <c r="R34" i="522"/>
  <c r="U34" i="522" s="1"/>
  <c r="R36" i="522"/>
  <c r="U36" i="522" s="1"/>
  <c r="R42" i="522"/>
  <c r="U42" i="522" s="1"/>
  <c r="R24" i="522"/>
  <c r="U24" i="522" s="1"/>
  <c r="Q21" i="522"/>
  <c r="T21" i="522" s="1"/>
  <c r="Q23" i="522"/>
  <c r="T23" i="522" s="1"/>
  <c r="Q25" i="522"/>
  <c r="T25" i="522" s="1"/>
  <c r="Q27" i="522"/>
  <c r="T27" i="522" s="1"/>
  <c r="Q29" i="522"/>
  <c r="T29" i="522" s="1"/>
  <c r="Q31" i="522"/>
  <c r="T31" i="522" s="1"/>
  <c r="Q33" i="522"/>
  <c r="T33" i="522" s="1"/>
  <c r="Q35" i="522"/>
  <c r="T35" i="522" s="1"/>
  <c r="Q37" i="522"/>
  <c r="T37" i="522" s="1"/>
  <c r="Q45" i="522"/>
  <c r="T45" i="522" s="1"/>
  <c r="R22" i="522"/>
  <c r="U22" i="522" s="1"/>
  <c r="R20" i="522"/>
  <c r="U20" i="522" s="1"/>
  <c r="Q26" i="522"/>
  <c r="T26" i="522" s="1"/>
  <c r="W26" i="522" s="1"/>
  <c r="Q32" i="522"/>
  <c r="T32" i="522" s="1"/>
  <c r="R21" i="522"/>
  <c r="U21" i="522" s="1"/>
  <c r="R23" i="522"/>
  <c r="U23" i="522" s="1"/>
  <c r="R25" i="522"/>
  <c r="U25" i="522" s="1"/>
  <c r="R27" i="522"/>
  <c r="U27" i="522" s="1"/>
  <c r="R29" i="522"/>
  <c r="U29" i="522" s="1"/>
  <c r="R31" i="522"/>
  <c r="U31" i="522" s="1"/>
  <c r="R33" i="522"/>
  <c r="U33" i="522" s="1"/>
  <c r="R35" i="522"/>
  <c r="U35" i="522" s="1"/>
  <c r="R39" i="522"/>
  <c r="U39" i="522" s="1"/>
  <c r="R47" i="522"/>
  <c r="U47" i="522" s="1"/>
  <c r="R55" i="522"/>
  <c r="U55" i="522" s="1"/>
  <c r="Q58" i="522"/>
  <c r="T58" i="522" s="1"/>
  <c r="R60" i="522"/>
  <c r="U60" i="522" s="1"/>
  <c r="Q66" i="522"/>
  <c r="T66" i="522" s="1"/>
  <c r="R67" i="522"/>
  <c r="U67" i="522" s="1"/>
  <c r="Q70" i="522"/>
  <c r="T70" i="522" s="1"/>
  <c r="R71" i="522"/>
  <c r="U71" i="522" s="1"/>
  <c r="Q74" i="522"/>
  <c r="T74" i="522" s="1"/>
  <c r="R75" i="522"/>
  <c r="U75" i="522" s="1"/>
  <c r="Q78" i="522"/>
  <c r="T78" i="522" s="1"/>
  <c r="R79" i="522"/>
  <c r="U79" i="522" s="1"/>
  <c r="Q82" i="522"/>
  <c r="T82" i="522" s="1"/>
  <c r="R83" i="522"/>
  <c r="U83" i="522" s="1"/>
  <c r="Q100" i="522"/>
  <c r="T100" i="522" s="1"/>
  <c r="Q133" i="522"/>
  <c r="T133" i="522" s="1"/>
  <c r="R148" i="522"/>
  <c r="U148" i="522" s="1"/>
  <c r="Q24" i="522"/>
  <c r="T24" i="522" s="1"/>
  <c r="Q30" i="522"/>
  <c r="T30" i="522" s="1"/>
  <c r="Q34" i="522"/>
  <c r="T34" i="522" s="1"/>
  <c r="Q42" i="522"/>
  <c r="T42" i="522" s="1"/>
  <c r="R64" i="522"/>
  <c r="U64" i="522" s="1"/>
  <c r="Z21" i="522"/>
  <c r="AA20" i="522"/>
  <c r="Q38" i="522"/>
  <c r="T38" i="522" s="1"/>
  <c r="Q46" i="522"/>
  <c r="T46" i="522" s="1"/>
  <c r="R59" i="522"/>
  <c r="U59" i="522" s="1"/>
  <c r="Q84" i="522"/>
  <c r="T84" i="522" s="1"/>
  <c r="Q20" i="522"/>
  <c r="T20" i="522" s="1"/>
  <c r="Q22" i="522"/>
  <c r="T22" i="522" s="1"/>
  <c r="Q28" i="522"/>
  <c r="T28" i="522" s="1"/>
  <c r="W28" i="522" s="1"/>
  <c r="Q36" i="522"/>
  <c r="T36" i="522" s="1"/>
  <c r="R51" i="522"/>
  <c r="U51" i="522" s="1"/>
  <c r="Q54" i="522"/>
  <c r="T54" i="522" s="1"/>
  <c r="Q60" i="522"/>
  <c r="T60" i="522" s="1"/>
  <c r="R61" i="522"/>
  <c r="U61" i="522" s="1"/>
  <c r="R43" i="522"/>
  <c r="U43" i="522" s="1"/>
  <c r="Q50" i="522"/>
  <c r="T50" i="522" s="1"/>
  <c r="Q61" i="522"/>
  <c r="T61" i="522" s="1"/>
  <c r="R65" i="522"/>
  <c r="U65" i="522" s="1"/>
  <c r="Q68" i="522"/>
  <c r="T68" i="522" s="1"/>
  <c r="R69" i="522"/>
  <c r="U69" i="522" s="1"/>
  <c r="Q72" i="522"/>
  <c r="T72" i="522" s="1"/>
  <c r="R73" i="522"/>
  <c r="U73" i="522" s="1"/>
  <c r="Q76" i="522"/>
  <c r="T76" i="522" s="1"/>
  <c r="R77" i="522"/>
  <c r="U77" i="522" s="1"/>
  <c r="Q80" i="522"/>
  <c r="T80" i="522" s="1"/>
  <c r="R81" i="522"/>
  <c r="U81" i="522" s="1"/>
  <c r="Q89" i="522"/>
  <c r="T89" i="522" s="1"/>
  <c r="R94" i="522"/>
  <c r="U94" i="522" s="1"/>
  <c r="Q99" i="522"/>
  <c r="T99" i="522" s="1"/>
  <c r="R84" i="522"/>
  <c r="U84" i="522" s="1"/>
  <c r="R85" i="522"/>
  <c r="U85" i="522" s="1"/>
  <c r="Q90" i="522"/>
  <c r="T90" i="522" s="1"/>
  <c r="R95" i="522"/>
  <c r="U95" i="522" s="1"/>
  <c r="R100" i="522"/>
  <c r="U100" i="522" s="1"/>
  <c r="R104" i="522"/>
  <c r="U104" i="522" s="1"/>
  <c r="R106" i="522"/>
  <c r="U106" i="522" s="1"/>
  <c r="Q111" i="522"/>
  <c r="T111" i="522" s="1"/>
  <c r="R116" i="522"/>
  <c r="U116" i="522" s="1"/>
  <c r="Q130" i="522"/>
  <c r="T130" i="522" s="1"/>
  <c r="R133" i="522"/>
  <c r="U133" i="522" s="1"/>
  <c r="Q135" i="522"/>
  <c r="T135" i="522" s="1"/>
  <c r="Q40" i="522"/>
  <c r="T40" i="522" s="1"/>
  <c r="Q44" i="522"/>
  <c r="T44" i="522" s="1"/>
  <c r="Q48" i="522"/>
  <c r="T48" i="522" s="1"/>
  <c r="Q52" i="522"/>
  <c r="T52" i="522" s="1"/>
  <c r="Q56" i="522"/>
  <c r="T56" i="522" s="1"/>
  <c r="R62" i="522"/>
  <c r="U62" i="522" s="1"/>
  <c r="Q63" i="522"/>
  <c r="T63" i="522" s="1"/>
  <c r="W63" i="522" s="1"/>
  <c r="R66" i="522"/>
  <c r="U66" i="522" s="1"/>
  <c r="R68" i="522"/>
  <c r="U68" i="522" s="1"/>
  <c r="R70" i="522"/>
  <c r="U70" i="522" s="1"/>
  <c r="R72" i="522"/>
  <c r="U72" i="522" s="1"/>
  <c r="R74" i="522"/>
  <c r="U74" i="522" s="1"/>
  <c r="R76" i="522"/>
  <c r="U76" i="522" s="1"/>
  <c r="R78" i="522"/>
  <c r="U78" i="522" s="1"/>
  <c r="R80" i="522"/>
  <c r="U80" i="522" s="1"/>
  <c r="R82" i="522"/>
  <c r="U82" i="522" s="1"/>
  <c r="R86" i="522"/>
  <c r="U86" i="522" s="1"/>
  <c r="Q91" i="522"/>
  <c r="T91" i="522" s="1"/>
  <c r="Q92" i="522"/>
  <c r="T92" i="522" s="1"/>
  <c r="Q110" i="522"/>
  <c r="T110" i="522" s="1"/>
  <c r="R115" i="522"/>
  <c r="U115" i="522" s="1"/>
  <c r="Q123" i="522"/>
  <c r="T123" i="522" s="1"/>
  <c r="R137" i="522"/>
  <c r="U137" i="522" s="1"/>
  <c r="R139" i="522"/>
  <c r="U139" i="522" s="1"/>
  <c r="R145" i="522"/>
  <c r="U145" i="522" s="1"/>
  <c r="Q65" i="522"/>
  <c r="T65" i="522" s="1"/>
  <c r="Q67" i="522"/>
  <c r="T67" i="522" s="1"/>
  <c r="W67" i="522" s="1"/>
  <c r="Q69" i="522"/>
  <c r="T69" i="522" s="1"/>
  <c r="Q71" i="522"/>
  <c r="T71" i="522" s="1"/>
  <c r="W71" i="522" s="1"/>
  <c r="Q73" i="522"/>
  <c r="T73" i="522" s="1"/>
  <c r="Q75" i="522"/>
  <c r="T75" i="522" s="1"/>
  <c r="W75" i="522" s="1"/>
  <c r="Q77" i="522"/>
  <c r="T77" i="522" s="1"/>
  <c r="Q79" i="522"/>
  <c r="T79" i="522" s="1"/>
  <c r="Q81" i="522"/>
  <c r="T81" i="522" s="1"/>
  <c r="Q83" i="522"/>
  <c r="T83" i="522" s="1"/>
  <c r="R87" i="522"/>
  <c r="U87" i="522" s="1"/>
  <c r="R92" i="522"/>
  <c r="U92" i="522" s="1"/>
  <c r="R93" i="522"/>
  <c r="U93" i="522" s="1"/>
  <c r="Q98" i="522"/>
  <c r="T98" i="522" s="1"/>
  <c r="R127" i="522"/>
  <c r="U127" i="522" s="1"/>
  <c r="Q144" i="522"/>
  <c r="T144" i="522" s="1"/>
  <c r="R89" i="522"/>
  <c r="U89" i="522" s="1"/>
  <c r="R90" i="522"/>
  <c r="U90" i="522" s="1"/>
  <c r="R97" i="522"/>
  <c r="U97" i="522" s="1"/>
  <c r="R98" i="522"/>
  <c r="U98" i="522" s="1"/>
  <c r="Q101" i="522"/>
  <c r="T101" i="522" s="1"/>
  <c r="R107" i="522"/>
  <c r="U107" i="522" s="1"/>
  <c r="Q112" i="522"/>
  <c r="T112" i="522" s="1"/>
  <c r="Q113" i="522"/>
  <c r="T113" i="522" s="1"/>
  <c r="Q124" i="522"/>
  <c r="T124" i="522" s="1"/>
  <c r="R138" i="522"/>
  <c r="U138" i="522" s="1"/>
  <c r="Q86" i="522"/>
  <c r="T86" i="522" s="1"/>
  <c r="Q87" i="522"/>
  <c r="T87" i="522" s="1"/>
  <c r="Q94" i="522"/>
  <c r="T94" i="522" s="1"/>
  <c r="Q95" i="522"/>
  <c r="T95" i="522" s="1"/>
  <c r="R103" i="522"/>
  <c r="U103" i="522" s="1"/>
  <c r="R108" i="522"/>
  <c r="U108" i="522" s="1"/>
  <c r="R113" i="522"/>
  <c r="U113" i="522" s="1"/>
  <c r="R114" i="522"/>
  <c r="U114" i="522" s="1"/>
  <c r="Q119" i="522"/>
  <c r="T119" i="522" s="1"/>
  <c r="R128" i="522"/>
  <c r="U128" i="522" s="1"/>
  <c r="Q145" i="522"/>
  <c r="T145" i="522" s="1"/>
  <c r="R110" i="522"/>
  <c r="U110" i="522" s="1"/>
  <c r="R111" i="522"/>
  <c r="U111" i="522" s="1"/>
  <c r="R118" i="522"/>
  <c r="U118" i="522" s="1"/>
  <c r="R123" i="522"/>
  <c r="U123" i="522" s="1"/>
  <c r="Q129" i="522"/>
  <c r="T129" i="522" s="1"/>
  <c r="R132" i="522"/>
  <c r="U132" i="522" s="1"/>
  <c r="Q134" i="522"/>
  <c r="T134" i="522" s="1"/>
  <c r="Q140" i="522"/>
  <c r="T140" i="522" s="1"/>
  <c r="R144" i="522"/>
  <c r="U144" i="522" s="1"/>
  <c r="Q149" i="522"/>
  <c r="T149" i="522" s="1"/>
  <c r="Q104" i="522"/>
  <c r="T104" i="522" s="1"/>
  <c r="Q107" i="522"/>
  <c r="T107" i="522" s="1"/>
  <c r="Q108" i="522"/>
  <c r="T108" i="522" s="1"/>
  <c r="Q115" i="522"/>
  <c r="T115" i="522" s="1"/>
  <c r="Q116" i="522"/>
  <c r="T116" i="522" s="1"/>
  <c r="W116" i="522" s="1"/>
  <c r="R122" i="522"/>
  <c r="U122" i="522" s="1"/>
  <c r="Q128" i="522"/>
  <c r="T128" i="522" s="1"/>
  <c r="R129" i="522"/>
  <c r="U129" i="522" s="1"/>
  <c r="R134" i="522"/>
  <c r="U134" i="522" s="1"/>
  <c r="Q139" i="522"/>
  <c r="T139" i="522" s="1"/>
  <c r="R143" i="522"/>
  <c r="U143" i="522" s="1"/>
  <c r="Q146" i="522"/>
  <c r="T146" i="522" s="1"/>
  <c r="R149" i="522"/>
  <c r="U149" i="522" s="1"/>
  <c r="Q120" i="522"/>
  <c r="T120" i="522" s="1"/>
  <c r="R124" i="522"/>
  <c r="U124" i="522" s="1"/>
  <c r="Q125" i="522"/>
  <c r="T125" i="522" s="1"/>
  <c r="R130" i="522"/>
  <c r="U130" i="522" s="1"/>
  <c r="Q131" i="522"/>
  <c r="T131" i="522" s="1"/>
  <c r="R135" i="522"/>
  <c r="U135" i="522" s="1"/>
  <c r="Q136" i="522"/>
  <c r="T136" i="522" s="1"/>
  <c r="R140" i="522"/>
  <c r="U140" i="522" s="1"/>
  <c r="Q141" i="522"/>
  <c r="T141" i="522" s="1"/>
  <c r="R146" i="522"/>
  <c r="U146" i="522" s="1"/>
  <c r="Q147" i="522"/>
  <c r="T147" i="522" s="1"/>
  <c r="R119" i="522"/>
  <c r="U119" i="522" s="1"/>
  <c r="R120" i="522"/>
  <c r="U120" i="522" s="1"/>
  <c r="Q121" i="522"/>
  <c r="T121" i="522" s="1"/>
  <c r="R126" i="522"/>
  <c r="U126" i="522" s="1"/>
  <c r="Q127" i="522"/>
  <c r="T127" i="522" s="1"/>
  <c r="R131" i="522"/>
  <c r="U131" i="522" s="1"/>
  <c r="Q132" i="522"/>
  <c r="T132" i="522" s="1"/>
  <c r="R136" i="522"/>
  <c r="U136" i="522" s="1"/>
  <c r="Q137" i="522"/>
  <c r="T137" i="522" s="1"/>
  <c r="R142" i="522"/>
  <c r="U142" i="522" s="1"/>
  <c r="Q143" i="522"/>
  <c r="T143" i="522" s="1"/>
  <c r="W143" i="522" s="1"/>
  <c r="R147" i="522"/>
  <c r="U147" i="522" s="1"/>
  <c r="Q148" i="522"/>
  <c r="T148" i="522" s="1"/>
  <c r="Z21" i="521"/>
  <c r="L20" i="520"/>
  <c r="R138" i="520"/>
  <c r="U138" i="520" s="1"/>
  <c r="R146" i="520"/>
  <c r="U146" i="520" s="1"/>
  <c r="R137" i="520"/>
  <c r="U137" i="520" s="1"/>
  <c r="R130" i="520"/>
  <c r="U130" i="520" s="1"/>
  <c r="R106" i="520"/>
  <c r="U106" i="520" s="1"/>
  <c r="R99" i="520"/>
  <c r="U99" i="520" s="1"/>
  <c r="R92" i="520"/>
  <c r="U92" i="520" s="1"/>
  <c r="R90" i="520"/>
  <c r="U90" i="520" s="1"/>
  <c r="R82" i="520"/>
  <c r="U82" i="520" s="1"/>
  <c r="R78" i="520"/>
  <c r="U78" i="520" s="1"/>
  <c r="R74" i="520"/>
  <c r="U74" i="520" s="1"/>
  <c r="R70" i="520"/>
  <c r="U70" i="520" s="1"/>
  <c r="R115" i="520"/>
  <c r="U115" i="520" s="1"/>
  <c r="R83" i="520"/>
  <c r="U83" i="520" s="1"/>
  <c r="R75" i="520"/>
  <c r="U75" i="520" s="1"/>
  <c r="R117" i="520"/>
  <c r="U117" i="520" s="1"/>
  <c r="R79" i="520"/>
  <c r="U79" i="520" s="1"/>
  <c r="R71" i="520"/>
  <c r="U71" i="520" s="1"/>
  <c r="R53" i="520"/>
  <c r="U53" i="520" s="1"/>
  <c r="R49" i="520"/>
  <c r="U49" i="520" s="1"/>
  <c r="R41" i="520"/>
  <c r="U41" i="520" s="1"/>
  <c r="R141" i="520"/>
  <c r="U141" i="520" s="1"/>
  <c r="R129" i="520"/>
  <c r="U129" i="520" s="1"/>
  <c r="R122" i="520"/>
  <c r="U122" i="520" s="1"/>
  <c r="R102" i="520"/>
  <c r="U102" i="520" s="1"/>
  <c r="R84" i="520"/>
  <c r="U84" i="520" s="1"/>
  <c r="R112" i="520"/>
  <c r="U112" i="520" s="1"/>
  <c r="R88" i="520"/>
  <c r="U88" i="520" s="1"/>
  <c r="R86" i="520"/>
  <c r="U86" i="520" s="1"/>
  <c r="R95" i="520"/>
  <c r="U95" i="520" s="1"/>
  <c r="R57" i="520"/>
  <c r="U57" i="520" s="1"/>
  <c r="R45" i="520"/>
  <c r="U45" i="520" s="1"/>
  <c r="R104" i="520"/>
  <c r="U104" i="520" s="1"/>
  <c r="R91" i="520"/>
  <c r="U91" i="520" s="1"/>
  <c r="R76" i="520"/>
  <c r="U76" i="520" s="1"/>
  <c r="R38" i="520"/>
  <c r="U38" i="520" s="1"/>
  <c r="R34" i="520"/>
  <c r="U34" i="520" s="1"/>
  <c r="R30" i="520"/>
  <c r="U30" i="520" s="1"/>
  <c r="R26" i="520"/>
  <c r="U26" i="520" s="1"/>
  <c r="R22" i="520"/>
  <c r="U22" i="520" s="1"/>
  <c r="R20" i="520"/>
  <c r="U20" i="520" s="1"/>
  <c r="Q135" i="520"/>
  <c r="T135" i="520" s="1"/>
  <c r="Q143" i="520"/>
  <c r="T143" i="520" s="1"/>
  <c r="Q109" i="520"/>
  <c r="T109" i="520" s="1"/>
  <c r="Q142" i="520"/>
  <c r="T142" i="520" s="1"/>
  <c r="Q103" i="520"/>
  <c r="T103" i="520" s="1"/>
  <c r="Q96" i="520"/>
  <c r="T96" i="520" s="1"/>
  <c r="Q87" i="520"/>
  <c r="T87" i="520" s="1"/>
  <c r="Q123" i="520"/>
  <c r="T123" i="520" s="1"/>
  <c r="Q122" i="520"/>
  <c r="T122" i="520" s="1"/>
  <c r="Q92" i="520"/>
  <c r="T92" i="520" s="1"/>
  <c r="W92" i="520" s="1"/>
  <c r="Q147" i="520"/>
  <c r="T147" i="520" s="1"/>
  <c r="Q119" i="520"/>
  <c r="T119" i="520" s="1"/>
  <c r="Q97" i="520"/>
  <c r="T97" i="520" s="1"/>
  <c r="Q69" i="520"/>
  <c r="T69" i="520" s="1"/>
  <c r="Q67" i="520"/>
  <c r="T67" i="520" s="1"/>
  <c r="Q61" i="520"/>
  <c r="T61" i="520" s="1"/>
  <c r="Q59" i="520"/>
  <c r="T59" i="520" s="1"/>
  <c r="Q116" i="520"/>
  <c r="T116" i="520" s="1"/>
  <c r="Q74" i="520"/>
  <c r="T74" i="520" s="1"/>
  <c r="Q134" i="520"/>
  <c r="T134" i="520" s="1"/>
  <c r="Q78" i="520"/>
  <c r="T78" i="520" s="1"/>
  <c r="Q70" i="520"/>
  <c r="T70" i="520" s="1"/>
  <c r="Q55" i="520"/>
  <c r="T55" i="520" s="1"/>
  <c r="Q51" i="520"/>
  <c r="T51" i="520" s="1"/>
  <c r="Q47" i="520"/>
  <c r="T47" i="520" s="1"/>
  <c r="Q43" i="520"/>
  <c r="T43" i="520" s="1"/>
  <c r="Q127" i="520"/>
  <c r="T127" i="520" s="1"/>
  <c r="Q99" i="520"/>
  <c r="T99" i="520" s="1"/>
  <c r="Q88" i="520"/>
  <c r="T88" i="520" s="1"/>
  <c r="Q65" i="520"/>
  <c r="T65" i="520" s="1"/>
  <c r="Q63" i="520"/>
  <c r="T63" i="520" s="1"/>
  <c r="Q130" i="520"/>
  <c r="T130" i="520" s="1"/>
  <c r="Q95" i="520"/>
  <c r="T95" i="520" s="1"/>
  <c r="W95" i="520" s="1"/>
  <c r="Q93" i="520"/>
  <c r="T93" i="520" s="1"/>
  <c r="Q82" i="520"/>
  <c r="T82" i="520" s="1"/>
  <c r="Q46" i="520"/>
  <c r="T46" i="520" s="1"/>
  <c r="Q45" i="520"/>
  <c r="T45" i="520" s="1"/>
  <c r="Q57" i="520"/>
  <c r="T57" i="520" s="1"/>
  <c r="Q41" i="520"/>
  <c r="T41" i="520" s="1"/>
  <c r="Q50" i="520"/>
  <c r="T50" i="520" s="1"/>
  <c r="Q53" i="520"/>
  <c r="T53" i="520" s="1"/>
  <c r="Q49" i="520"/>
  <c r="T49" i="520" s="1"/>
  <c r="R24" i="520"/>
  <c r="U24" i="520" s="1"/>
  <c r="R28" i="520"/>
  <c r="U28" i="520" s="1"/>
  <c r="R32" i="520"/>
  <c r="U32" i="520" s="1"/>
  <c r="R36" i="520"/>
  <c r="U36" i="520" s="1"/>
  <c r="Q54" i="520"/>
  <c r="T54" i="520" s="1"/>
  <c r="Q42" i="520"/>
  <c r="T42" i="520" s="1"/>
  <c r="Q25" i="520"/>
  <c r="T25" i="520" s="1"/>
  <c r="Q29" i="520"/>
  <c r="T29" i="520" s="1"/>
  <c r="Q33" i="520"/>
  <c r="T33" i="520" s="1"/>
  <c r="Q44" i="520"/>
  <c r="T44" i="520" s="1"/>
  <c r="R55" i="520"/>
  <c r="U55" i="520" s="1"/>
  <c r="R63" i="520"/>
  <c r="U63" i="520" s="1"/>
  <c r="Q104" i="520"/>
  <c r="T104" i="520" s="1"/>
  <c r="Q20" i="520"/>
  <c r="T20" i="520" s="1"/>
  <c r="W20" i="520" s="1"/>
  <c r="R21" i="520"/>
  <c r="U21" i="520" s="1"/>
  <c r="Q22" i="520"/>
  <c r="T22" i="520" s="1"/>
  <c r="R25" i="520"/>
  <c r="U25" i="520" s="1"/>
  <c r="Q26" i="520"/>
  <c r="T26" i="520" s="1"/>
  <c r="R29" i="520"/>
  <c r="U29" i="520" s="1"/>
  <c r="Q30" i="520"/>
  <c r="T30" i="520" s="1"/>
  <c r="R33" i="520"/>
  <c r="U33" i="520" s="1"/>
  <c r="Q34" i="520"/>
  <c r="T34" i="520" s="1"/>
  <c r="W34" i="520" s="1"/>
  <c r="R37" i="520"/>
  <c r="U37" i="520" s="1"/>
  <c r="Q38" i="520"/>
  <c r="T38" i="520" s="1"/>
  <c r="R43" i="520"/>
  <c r="U43" i="520" s="1"/>
  <c r="Q48" i="520"/>
  <c r="T48" i="520" s="1"/>
  <c r="R58" i="520"/>
  <c r="U58" i="520" s="1"/>
  <c r="R62" i="520"/>
  <c r="U62" i="520" s="1"/>
  <c r="R66" i="520"/>
  <c r="U66" i="520" s="1"/>
  <c r="R72" i="520"/>
  <c r="U72" i="520" s="1"/>
  <c r="R80" i="520"/>
  <c r="U80" i="520" s="1"/>
  <c r="R98" i="520"/>
  <c r="U98" i="520" s="1"/>
  <c r="R100" i="520"/>
  <c r="U100" i="520" s="1"/>
  <c r="Q21" i="520"/>
  <c r="T21" i="520" s="1"/>
  <c r="Q37" i="520"/>
  <c r="T37" i="520" s="1"/>
  <c r="W37" i="520" s="1"/>
  <c r="R59" i="520"/>
  <c r="U59" i="520" s="1"/>
  <c r="Q114" i="520"/>
  <c r="T114" i="520" s="1"/>
  <c r="L21" i="520"/>
  <c r="Z22" i="520"/>
  <c r="Q23" i="520"/>
  <c r="T23" i="520" s="1"/>
  <c r="Q27" i="520"/>
  <c r="T27" i="520" s="1"/>
  <c r="Q31" i="520"/>
  <c r="T31" i="520" s="1"/>
  <c r="Q35" i="520"/>
  <c r="T35" i="520" s="1"/>
  <c r="Q39" i="520"/>
  <c r="T39" i="520" s="1"/>
  <c r="R47" i="520"/>
  <c r="U47" i="520" s="1"/>
  <c r="Q52" i="520"/>
  <c r="T52" i="520" s="1"/>
  <c r="R61" i="520"/>
  <c r="U61" i="520" s="1"/>
  <c r="R65" i="520"/>
  <c r="U65" i="520" s="1"/>
  <c r="R23" i="520"/>
  <c r="U23" i="520" s="1"/>
  <c r="Q24" i="520"/>
  <c r="T24" i="520" s="1"/>
  <c r="R27" i="520"/>
  <c r="U27" i="520" s="1"/>
  <c r="Q28" i="520"/>
  <c r="T28" i="520" s="1"/>
  <c r="R31" i="520"/>
  <c r="U31" i="520" s="1"/>
  <c r="Q32" i="520"/>
  <c r="T32" i="520" s="1"/>
  <c r="R35" i="520"/>
  <c r="U35" i="520" s="1"/>
  <c r="Q36" i="520"/>
  <c r="T36" i="520" s="1"/>
  <c r="R39" i="520"/>
  <c r="U39" i="520" s="1"/>
  <c r="Q40" i="520"/>
  <c r="T40" i="520" s="1"/>
  <c r="R51" i="520"/>
  <c r="U51" i="520" s="1"/>
  <c r="Q56" i="520"/>
  <c r="T56" i="520" s="1"/>
  <c r="R60" i="520"/>
  <c r="U60" i="520" s="1"/>
  <c r="R64" i="520"/>
  <c r="U64" i="520" s="1"/>
  <c r="R67" i="520"/>
  <c r="U67" i="520" s="1"/>
  <c r="R69" i="520"/>
  <c r="U69" i="520" s="1"/>
  <c r="Q75" i="520"/>
  <c r="T75" i="520" s="1"/>
  <c r="Q80" i="520"/>
  <c r="T80" i="520" s="1"/>
  <c r="Q85" i="520"/>
  <c r="T85" i="520" s="1"/>
  <c r="R103" i="520"/>
  <c r="U103" i="520" s="1"/>
  <c r="Q108" i="520"/>
  <c r="T108" i="520" s="1"/>
  <c r="Q112" i="520"/>
  <c r="T112" i="520" s="1"/>
  <c r="Q118" i="520"/>
  <c r="T118" i="520" s="1"/>
  <c r="Q124" i="520"/>
  <c r="T124" i="520" s="1"/>
  <c r="R125" i="520"/>
  <c r="U125" i="520" s="1"/>
  <c r="R148" i="520"/>
  <c r="U148" i="520" s="1"/>
  <c r="R46" i="520"/>
  <c r="U46" i="520" s="1"/>
  <c r="R77" i="520"/>
  <c r="U77" i="520" s="1"/>
  <c r="Q102" i="520"/>
  <c r="T102" i="520" s="1"/>
  <c r="R107" i="520"/>
  <c r="U107" i="520" s="1"/>
  <c r="R109" i="520"/>
  <c r="U109" i="520" s="1"/>
  <c r="R111" i="520"/>
  <c r="U111" i="520" s="1"/>
  <c r="Q115" i="520"/>
  <c r="T115" i="520" s="1"/>
  <c r="Q131" i="520"/>
  <c r="T131" i="520" s="1"/>
  <c r="R135" i="520"/>
  <c r="U135" i="520" s="1"/>
  <c r="AA20" i="520"/>
  <c r="Q71" i="520"/>
  <c r="T71" i="520" s="1"/>
  <c r="Q76" i="520"/>
  <c r="T76" i="520" s="1"/>
  <c r="Q79" i="520"/>
  <c r="T79" i="520" s="1"/>
  <c r="Q84" i="520"/>
  <c r="T84" i="520" s="1"/>
  <c r="R87" i="520"/>
  <c r="U87" i="520" s="1"/>
  <c r="R89" i="520"/>
  <c r="U89" i="520" s="1"/>
  <c r="Q91" i="520"/>
  <c r="T91" i="520" s="1"/>
  <c r="W91" i="520" s="1"/>
  <c r="Q101" i="520"/>
  <c r="T101" i="520" s="1"/>
  <c r="R123" i="520"/>
  <c r="U123" i="520" s="1"/>
  <c r="Q126" i="520"/>
  <c r="T126" i="520" s="1"/>
  <c r="R131" i="520"/>
  <c r="U131" i="520" s="1"/>
  <c r="Q139" i="520"/>
  <c r="T139" i="520" s="1"/>
  <c r="R142" i="520"/>
  <c r="U142" i="520" s="1"/>
  <c r="R68" i="520"/>
  <c r="U68" i="520" s="1"/>
  <c r="Q72" i="520"/>
  <c r="T72" i="520" s="1"/>
  <c r="Q83" i="520"/>
  <c r="T83" i="520" s="1"/>
  <c r="Q98" i="520"/>
  <c r="T98" i="520" s="1"/>
  <c r="Q100" i="520"/>
  <c r="T100" i="520" s="1"/>
  <c r="R105" i="520"/>
  <c r="U105" i="520" s="1"/>
  <c r="Q110" i="520"/>
  <c r="T110" i="520" s="1"/>
  <c r="Q111" i="520"/>
  <c r="T111" i="520" s="1"/>
  <c r="Q113" i="520"/>
  <c r="T113" i="520" s="1"/>
  <c r="R42" i="520"/>
  <c r="U42" i="520" s="1"/>
  <c r="R50" i="520"/>
  <c r="U50" i="520" s="1"/>
  <c r="R54" i="520"/>
  <c r="U54" i="520" s="1"/>
  <c r="Q89" i="520"/>
  <c r="T89" i="520" s="1"/>
  <c r="W89" i="520" s="1"/>
  <c r="R94" i="520"/>
  <c r="U94" i="520" s="1"/>
  <c r="R96" i="520"/>
  <c r="U96" i="520" s="1"/>
  <c r="R108" i="520"/>
  <c r="U108" i="520" s="1"/>
  <c r="R110" i="520"/>
  <c r="U110" i="520" s="1"/>
  <c r="R113" i="520"/>
  <c r="U113" i="520" s="1"/>
  <c r="R145" i="520"/>
  <c r="U145" i="520" s="1"/>
  <c r="R40" i="520"/>
  <c r="U40" i="520" s="1"/>
  <c r="R44" i="520"/>
  <c r="U44" i="520" s="1"/>
  <c r="R48" i="520"/>
  <c r="U48" i="520" s="1"/>
  <c r="R52" i="520"/>
  <c r="U52" i="520" s="1"/>
  <c r="R56" i="520"/>
  <c r="U56" i="520" s="1"/>
  <c r="Q58" i="520"/>
  <c r="T58" i="520" s="1"/>
  <c r="Q60" i="520"/>
  <c r="T60" i="520" s="1"/>
  <c r="Q62" i="520"/>
  <c r="T62" i="520" s="1"/>
  <c r="W62" i="520" s="1"/>
  <c r="Q64" i="520"/>
  <c r="T64" i="520" s="1"/>
  <c r="Q66" i="520"/>
  <c r="T66" i="520" s="1"/>
  <c r="Q68" i="520"/>
  <c r="T68" i="520" s="1"/>
  <c r="R73" i="520"/>
  <c r="U73" i="520" s="1"/>
  <c r="R81" i="520"/>
  <c r="U81" i="520" s="1"/>
  <c r="Q86" i="520"/>
  <c r="T86" i="520" s="1"/>
  <c r="W86" i="520" s="1"/>
  <c r="R93" i="520"/>
  <c r="U93" i="520" s="1"/>
  <c r="Q105" i="520"/>
  <c r="T105" i="520" s="1"/>
  <c r="Q117" i="520"/>
  <c r="T117" i="520" s="1"/>
  <c r="W117" i="520" s="1"/>
  <c r="R120" i="520"/>
  <c r="U120" i="520" s="1"/>
  <c r="Q125" i="520"/>
  <c r="T125" i="520" s="1"/>
  <c r="Q138" i="520"/>
  <c r="T138" i="520" s="1"/>
  <c r="Q146" i="520"/>
  <c r="T146" i="520" s="1"/>
  <c r="R149" i="520"/>
  <c r="U149" i="520" s="1"/>
  <c r="Q90" i="520"/>
  <c r="T90" i="520" s="1"/>
  <c r="R97" i="520"/>
  <c r="U97" i="520" s="1"/>
  <c r="Q106" i="520"/>
  <c r="T106" i="520" s="1"/>
  <c r="R116" i="520"/>
  <c r="U116" i="520" s="1"/>
  <c r="R118" i="520"/>
  <c r="U118" i="520" s="1"/>
  <c r="R121" i="520"/>
  <c r="U121" i="520" s="1"/>
  <c r="R126" i="520"/>
  <c r="U126" i="520" s="1"/>
  <c r="R132" i="520"/>
  <c r="U132" i="520" s="1"/>
  <c r="Q133" i="520"/>
  <c r="T133" i="520" s="1"/>
  <c r="R136" i="520"/>
  <c r="U136" i="520" s="1"/>
  <c r="Q140" i="520"/>
  <c r="T140" i="520" s="1"/>
  <c r="R143" i="520"/>
  <c r="U143" i="520" s="1"/>
  <c r="Q73" i="520"/>
  <c r="T73" i="520" s="1"/>
  <c r="Q77" i="520"/>
  <c r="T77" i="520" s="1"/>
  <c r="Q81" i="520"/>
  <c r="T81" i="520" s="1"/>
  <c r="R85" i="520"/>
  <c r="U85" i="520" s="1"/>
  <c r="Q94" i="520"/>
  <c r="T94" i="520" s="1"/>
  <c r="W94" i="520" s="1"/>
  <c r="R101" i="520"/>
  <c r="U101" i="520" s="1"/>
  <c r="R127" i="520"/>
  <c r="U127" i="520" s="1"/>
  <c r="R133" i="520"/>
  <c r="U133" i="520" s="1"/>
  <c r="R140" i="520"/>
  <c r="U140" i="520" s="1"/>
  <c r="Q141" i="520"/>
  <c r="T141" i="520" s="1"/>
  <c r="R144" i="520"/>
  <c r="U144" i="520" s="1"/>
  <c r="R147" i="520"/>
  <c r="U147" i="520" s="1"/>
  <c r="Q148" i="520"/>
  <c r="T148" i="520" s="1"/>
  <c r="Q107" i="520"/>
  <c r="T107" i="520" s="1"/>
  <c r="R114" i="520"/>
  <c r="U114" i="520" s="1"/>
  <c r="R119" i="520"/>
  <c r="U119" i="520" s="1"/>
  <c r="R124" i="520"/>
  <c r="U124" i="520" s="1"/>
  <c r="R128" i="520"/>
  <c r="U128" i="520" s="1"/>
  <c r="Q132" i="520"/>
  <c r="T132" i="520" s="1"/>
  <c r="R134" i="520"/>
  <c r="U134" i="520" s="1"/>
  <c r="R139" i="520"/>
  <c r="U139" i="520" s="1"/>
  <c r="Q149" i="520"/>
  <c r="T149" i="520" s="1"/>
  <c r="Q120" i="520"/>
  <c r="T120" i="520" s="1"/>
  <c r="Q121" i="520"/>
  <c r="T121" i="520" s="1"/>
  <c r="Q128" i="520"/>
  <c r="T128" i="520" s="1"/>
  <c r="Q129" i="520"/>
  <c r="T129" i="520" s="1"/>
  <c r="W129" i="520" s="1"/>
  <c r="Q136" i="520"/>
  <c r="T136" i="520" s="1"/>
  <c r="Q137" i="520"/>
  <c r="T137" i="520" s="1"/>
  <c r="Q144" i="520"/>
  <c r="T144" i="520" s="1"/>
  <c r="Q145" i="520"/>
  <c r="T145" i="520" s="1"/>
  <c r="W145" i="520" s="1"/>
  <c r="Z21" i="519"/>
  <c r="Z22" i="519" s="1"/>
  <c r="AA22" i="519" s="1"/>
  <c r="Q134" i="519"/>
  <c r="T134" i="519" s="1"/>
  <c r="Q103" i="519"/>
  <c r="T103" i="519" s="1"/>
  <c r="Q138" i="519"/>
  <c r="T138" i="519" s="1"/>
  <c r="Q119" i="519"/>
  <c r="T119" i="519" s="1"/>
  <c r="Q97" i="519"/>
  <c r="T97" i="519" s="1"/>
  <c r="Q90" i="519"/>
  <c r="T90" i="519" s="1"/>
  <c r="Q83" i="519"/>
  <c r="T83" i="519" s="1"/>
  <c r="Q79" i="519"/>
  <c r="T79" i="519" s="1"/>
  <c r="Q75" i="519"/>
  <c r="T75" i="519" s="1"/>
  <c r="Q71" i="519"/>
  <c r="T71" i="519" s="1"/>
  <c r="Q67" i="519"/>
  <c r="T67" i="519" s="1"/>
  <c r="Q126" i="519"/>
  <c r="T126" i="519" s="1"/>
  <c r="Q122" i="519"/>
  <c r="T122" i="519" s="1"/>
  <c r="Q110" i="519"/>
  <c r="T110" i="519" s="1"/>
  <c r="Q87" i="519"/>
  <c r="T87" i="519" s="1"/>
  <c r="Q63" i="519"/>
  <c r="T63" i="519" s="1"/>
  <c r="Q61" i="519"/>
  <c r="T61" i="519" s="1"/>
  <c r="Q59" i="519"/>
  <c r="T59" i="519" s="1"/>
  <c r="Q57" i="519"/>
  <c r="T57" i="519" s="1"/>
  <c r="Q118" i="519"/>
  <c r="T118" i="519" s="1"/>
  <c r="Q115" i="519"/>
  <c r="T115" i="519" s="1"/>
  <c r="Q93" i="519"/>
  <c r="T93" i="519" s="1"/>
  <c r="Q91" i="519"/>
  <c r="T91" i="519" s="1"/>
  <c r="Q89" i="519"/>
  <c r="T89" i="519" s="1"/>
  <c r="Q55" i="519"/>
  <c r="T55" i="519" s="1"/>
  <c r="Q116" i="519"/>
  <c r="T116" i="519" s="1"/>
  <c r="Q98" i="519"/>
  <c r="T98" i="519" s="1"/>
  <c r="Q86" i="519"/>
  <c r="T86" i="519" s="1"/>
  <c r="Q81" i="519"/>
  <c r="T81" i="519" s="1"/>
  <c r="Q73" i="519"/>
  <c r="T73" i="519" s="1"/>
  <c r="Q65" i="519"/>
  <c r="T65" i="519" s="1"/>
  <c r="R141" i="519"/>
  <c r="U141" i="519" s="1"/>
  <c r="R115" i="519"/>
  <c r="U115" i="519" s="1"/>
  <c r="R113" i="519"/>
  <c r="U113" i="519" s="1"/>
  <c r="R100" i="519"/>
  <c r="U100" i="519" s="1"/>
  <c r="R93" i="519"/>
  <c r="U93" i="519" s="1"/>
  <c r="R86" i="519"/>
  <c r="U86" i="519" s="1"/>
  <c r="R84" i="519"/>
  <c r="U84" i="519" s="1"/>
  <c r="R80" i="519"/>
  <c r="U80" i="519" s="1"/>
  <c r="R76" i="519"/>
  <c r="U76" i="519" s="1"/>
  <c r="R72" i="519"/>
  <c r="U72" i="519" s="1"/>
  <c r="R68" i="519"/>
  <c r="U68" i="519" s="1"/>
  <c r="R133" i="519"/>
  <c r="U133" i="519" s="1"/>
  <c r="R125" i="519"/>
  <c r="U125" i="519" s="1"/>
  <c r="R121" i="519"/>
  <c r="U121" i="519" s="1"/>
  <c r="R106" i="519"/>
  <c r="U106" i="519" s="1"/>
  <c r="R77" i="519"/>
  <c r="U77" i="519" s="1"/>
  <c r="R69" i="519"/>
  <c r="U69" i="519" s="1"/>
  <c r="R96" i="519"/>
  <c r="U96" i="519" s="1"/>
  <c r="R73" i="519"/>
  <c r="U73" i="519" s="1"/>
  <c r="R65" i="519"/>
  <c r="U65" i="519" s="1"/>
  <c r="R64" i="519"/>
  <c r="U64" i="519" s="1"/>
  <c r="R62" i="519"/>
  <c r="U62" i="519" s="1"/>
  <c r="R60" i="519"/>
  <c r="U60" i="519" s="1"/>
  <c r="R58" i="519"/>
  <c r="U58" i="519" s="1"/>
  <c r="R56" i="519"/>
  <c r="U56" i="519" s="1"/>
  <c r="R111" i="519"/>
  <c r="U111" i="519" s="1"/>
  <c r="R89" i="519"/>
  <c r="U89" i="519" s="1"/>
  <c r="R98" i="519"/>
  <c r="U98" i="519" s="1"/>
  <c r="R81" i="519"/>
  <c r="U81" i="519" s="1"/>
  <c r="R54" i="519"/>
  <c r="U54" i="519" s="1"/>
  <c r="R114" i="519"/>
  <c r="U114" i="519" s="1"/>
  <c r="R109" i="519"/>
  <c r="U109" i="519" s="1"/>
  <c r="R78" i="519"/>
  <c r="U78" i="519" s="1"/>
  <c r="R35" i="519"/>
  <c r="U35" i="519" s="1"/>
  <c r="R27" i="519"/>
  <c r="U27" i="519" s="1"/>
  <c r="R70" i="519"/>
  <c r="U70" i="519" s="1"/>
  <c r="R49" i="519"/>
  <c r="U49" i="519" s="1"/>
  <c r="R45" i="519"/>
  <c r="U45" i="519" s="1"/>
  <c r="R41" i="519"/>
  <c r="U41" i="519" s="1"/>
  <c r="R37" i="519"/>
  <c r="U37" i="519" s="1"/>
  <c r="R33" i="519"/>
  <c r="U33" i="519" s="1"/>
  <c r="R29" i="519"/>
  <c r="U29" i="519" s="1"/>
  <c r="R25" i="519"/>
  <c r="U25" i="519" s="1"/>
  <c r="R51" i="519"/>
  <c r="U51" i="519" s="1"/>
  <c r="R47" i="519"/>
  <c r="U47" i="519" s="1"/>
  <c r="R43" i="519"/>
  <c r="U43" i="519" s="1"/>
  <c r="R39" i="519"/>
  <c r="U39" i="519" s="1"/>
  <c r="R31" i="519"/>
  <c r="U31" i="519" s="1"/>
  <c r="R23" i="519"/>
  <c r="U23" i="519" s="1"/>
  <c r="R21" i="519"/>
  <c r="U21" i="519" s="1"/>
  <c r="Q25" i="519"/>
  <c r="T25" i="519" s="1"/>
  <c r="R28" i="519"/>
  <c r="U28" i="519" s="1"/>
  <c r="Q33" i="519"/>
  <c r="T33" i="519" s="1"/>
  <c r="W33" i="519" s="1"/>
  <c r="R36" i="519"/>
  <c r="U36" i="519" s="1"/>
  <c r="Q41" i="519"/>
  <c r="T41" i="519" s="1"/>
  <c r="R44" i="519"/>
  <c r="U44" i="519" s="1"/>
  <c r="Q45" i="519"/>
  <c r="T45" i="519" s="1"/>
  <c r="Q49" i="519"/>
  <c r="T49" i="519" s="1"/>
  <c r="R52" i="519"/>
  <c r="U52" i="519" s="1"/>
  <c r="Q53" i="519"/>
  <c r="T53" i="519" s="1"/>
  <c r="R66" i="519"/>
  <c r="U66" i="519" s="1"/>
  <c r="Q74" i="519"/>
  <c r="T74" i="519" s="1"/>
  <c r="Q108" i="519"/>
  <c r="T108" i="519" s="1"/>
  <c r="R20" i="519"/>
  <c r="U20" i="519" s="1"/>
  <c r="Q22" i="519"/>
  <c r="T22" i="519" s="1"/>
  <c r="Q26" i="519"/>
  <c r="T26" i="519" s="1"/>
  <c r="Q30" i="519"/>
  <c r="T30" i="519" s="1"/>
  <c r="Q34" i="519"/>
  <c r="T34" i="519" s="1"/>
  <c r="Q38" i="519"/>
  <c r="T38" i="519" s="1"/>
  <c r="Q42" i="519"/>
  <c r="T42" i="519" s="1"/>
  <c r="Q46" i="519"/>
  <c r="T46" i="519" s="1"/>
  <c r="Q50" i="519"/>
  <c r="T50" i="519" s="1"/>
  <c r="R53" i="519"/>
  <c r="U53" i="519" s="1"/>
  <c r="Q69" i="519"/>
  <c r="T69" i="519" s="1"/>
  <c r="R74" i="519"/>
  <c r="U74" i="519" s="1"/>
  <c r="R82" i="519"/>
  <c r="U82" i="519" s="1"/>
  <c r="R92" i="519"/>
  <c r="U92" i="519" s="1"/>
  <c r="R94" i="519"/>
  <c r="U94" i="519" s="1"/>
  <c r="R148" i="519"/>
  <c r="U148" i="519" s="1"/>
  <c r="Q20" i="519"/>
  <c r="T20" i="519" s="1"/>
  <c r="R48" i="519"/>
  <c r="U48" i="519" s="1"/>
  <c r="R22" i="519"/>
  <c r="U22" i="519" s="1"/>
  <c r="Q23" i="519"/>
  <c r="T23" i="519" s="1"/>
  <c r="R26" i="519"/>
  <c r="U26" i="519" s="1"/>
  <c r="Q27" i="519"/>
  <c r="T27" i="519" s="1"/>
  <c r="R30" i="519"/>
  <c r="U30" i="519" s="1"/>
  <c r="Q31" i="519"/>
  <c r="T31" i="519" s="1"/>
  <c r="R34" i="519"/>
  <c r="U34" i="519" s="1"/>
  <c r="Q35" i="519"/>
  <c r="T35" i="519" s="1"/>
  <c r="R38" i="519"/>
  <c r="U38" i="519" s="1"/>
  <c r="Q39" i="519"/>
  <c r="T39" i="519" s="1"/>
  <c r="R42" i="519"/>
  <c r="U42" i="519" s="1"/>
  <c r="Q43" i="519"/>
  <c r="T43" i="519" s="1"/>
  <c r="R46" i="519"/>
  <c r="U46" i="519" s="1"/>
  <c r="Q47" i="519"/>
  <c r="T47" i="519" s="1"/>
  <c r="R50" i="519"/>
  <c r="U50" i="519" s="1"/>
  <c r="Q51" i="519"/>
  <c r="T51" i="519" s="1"/>
  <c r="Q77" i="519"/>
  <c r="T77" i="519" s="1"/>
  <c r="R24" i="519"/>
  <c r="U24" i="519" s="1"/>
  <c r="Q29" i="519"/>
  <c r="T29" i="519" s="1"/>
  <c r="R32" i="519"/>
  <c r="U32" i="519" s="1"/>
  <c r="Q37" i="519"/>
  <c r="T37" i="519" s="1"/>
  <c r="R40" i="519"/>
  <c r="U40" i="519" s="1"/>
  <c r="Q21" i="519"/>
  <c r="T21" i="519" s="1"/>
  <c r="L22" i="519"/>
  <c r="Z23" i="519"/>
  <c r="Q24" i="519"/>
  <c r="T24" i="519" s="1"/>
  <c r="Q28" i="519"/>
  <c r="T28" i="519" s="1"/>
  <c r="Q32" i="519"/>
  <c r="T32" i="519" s="1"/>
  <c r="Q36" i="519"/>
  <c r="T36" i="519" s="1"/>
  <c r="Q40" i="519"/>
  <c r="T40" i="519" s="1"/>
  <c r="Q44" i="519"/>
  <c r="T44" i="519" s="1"/>
  <c r="Q48" i="519"/>
  <c r="T48" i="519" s="1"/>
  <c r="W48" i="519" s="1"/>
  <c r="Q52" i="519"/>
  <c r="T52" i="519" s="1"/>
  <c r="Q66" i="519"/>
  <c r="T66" i="519" s="1"/>
  <c r="R85" i="519"/>
  <c r="U85" i="519" s="1"/>
  <c r="Q82" i="519"/>
  <c r="T82" i="519" s="1"/>
  <c r="R87" i="519"/>
  <c r="U87" i="519" s="1"/>
  <c r="Q99" i="519"/>
  <c r="T99" i="519" s="1"/>
  <c r="Q111" i="519"/>
  <c r="T111" i="519" s="1"/>
  <c r="R117" i="519"/>
  <c r="U117" i="519" s="1"/>
  <c r="Q128" i="519"/>
  <c r="T128" i="519" s="1"/>
  <c r="R138" i="519"/>
  <c r="U138" i="519" s="1"/>
  <c r="R143" i="519"/>
  <c r="U143" i="519" s="1"/>
  <c r="R97" i="519"/>
  <c r="U97" i="519" s="1"/>
  <c r="Q104" i="519"/>
  <c r="T104" i="519" s="1"/>
  <c r="Q106" i="519"/>
  <c r="T106" i="519" s="1"/>
  <c r="W106" i="519" s="1"/>
  <c r="Q112" i="519"/>
  <c r="T112" i="519" s="1"/>
  <c r="R118" i="519"/>
  <c r="U118" i="519" s="1"/>
  <c r="R130" i="519"/>
  <c r="U130" i="519" s="1"/>
  <c r="Q142" i="519"/>
  <c r="T142" i="519" s="1"/>
  <c r="AA21" i="519"/>
  <c r="Q54" i="519"/>
  <c r="T54" i="519" s="1"/>
  <c r="Q56" i="519"/>
  <c r="T56" i="519" s="1"/>
  <c r="Q58" i="519"/>
  <c r="T58" i="519" s="1"/>
  <c r="Q60" i="519"/>
  <c r="T60" i="519" s="1"/>
  <c r="Q62" i="519"/>
  <c r="T62" i="519" s="1"/>
  <c r="Q64" i="519"/>
  <c r="T64" i="519" s="1"/>
  <c r="Q70" i="519"/>
  <c r="T70" i="519" s="1"/>
  <c r="Q78" i="519"/>
  <c r="T78" i="519" s="1"/>
  <c r="R88" i="519"/>
  <c r="U88" i="519" s="1"/>
  <c r="R90" i="519"/>
  <c r="U90" i="519" s="1"/>
  <c r="Q96" i="519"/>
  <c r="T96" i="519" s="1"/>
  <c r="R101" i="519"/>
  <c r="U101" i="519" s="1"/>
  <c r="R102" i="519"/>
  <c r="U102" i="519" s="1"/>
  <c r="R103" i="519"/>
  <c r="U103" i="519" s="1"/>
  <c r="R104" i="519"/>
  <c r="U104" i="519" s="1"/>
  <c r="R105" i="519"/>
  <c r="U105" i="519" s="1"/>
  <c r="R107" i="519"/>
  <c r="U107" i="519" s="1"/>
  <c r="Q109" i="519"/>
  <c r="T109" i="519" s="1"/>
  <c r="R119" i="519"/>
  <c r="U119" i="519" s="1"/>
  <c r="Q129" i="519"/>
  <c r="T129" i="519" s="1"/>
  <c r="R137" i="519"/>
  <c r="U137" i="519" s="1"/>
  <c r="R139" i="519"/>
  <c r="U139" i="519" s="1"/>
  <c r="R144" i="519"/>
  <c r="U144" i="519" s="1"/>
  <c r="Q146" i="519"/>
  <c r="T146" i="519" s="1"/>
  <c r="L21" i="519"/>
  <c r="R71" i="519"/>
  <c r="U71" i="519" s="1"/>
  <c r="R79" i="519"/>
  <c r="U79" i="519" s="1"/>
  <c r="Q92" i="519"/>
  <c r="T92" i="519" s="1"/>
  <c r="Q94" i="519"/>
  <c r="T94" i="519" s="1"/>
  <c r="R99" i="519"/>
  <c r="U99" i="519" s="1"/>
  <c r="Q102" i="519"/>
  <c r="T102" i="519" s="1"/>
  <c r="Q105" i="519"/>
  <c r="T105" i="519" s="1"/>
  <c r="Q107" i="519"/>
  <c r="T107" i="519" s="1"/>
  <c r="W107" i="519" s="1"/>
  <c r="Q120" i="519"/>
  <c r="T120" i="519" s="1"/>
  <c r="R55" i="519"/>
  <c r="U55" i="519" s="1"/>
  <c r="R57" i="519"/>
  <c r="U57" i="519" s="1"/>
  <c r="R59" i="519"/>
  <c r="U59" i="519" s="1"/>
  <c r="R61" i="519"/>
  <c r="U61" i="519" s="1"/>
  <c r="R63" i="519"/>
  <c r="U63" i="519" s="1"/>
  <c r="R67" i="519"/>
  <c r="U67" i="519" s="1"/>
  <c r="R75" i="519"/>
  <c r="U75" i="519" s="1"/>
  <c r="R83" i="519"/>
  <c r="U83" i="519" s="1"/>
  <c r="Q85" i="519"/>
  <c r="T85" i="519" s="1"/>
  <c r="Q95" i="519"/>
  <c r="T95" i="519" s="1"/>
  <c r="R129" i="519"/>
  <c r="U129" i="519" s="1"/>
  <c r="R132" i="519"/>
  <c r="U132" i="519" s="1"/>
  <c r="Q141" i="519"/>
  <c r="T141" i="519" s="1"/>
  <c r="R146" i="519"/>
  <c r="U146" i="519" s="1"/>
  <c r="Q68" i="519"/>
  <c r="T68" i="519" s="1"/>
  <c r="Q72" i="519"/>
  <c r="T72" i="519" s="1"/>
  <c r="W72" i="519" s="1"/>
  <c r="Q76" i="519"/>
  <c r="T76" i="519" s="1"/>
  <c r="Q80" i="519"/>
  <c r="T80" i="519" s="1"/>
  <c r="Q84" i="519"/>
  <c r="T84" i="519" s="1"/>
  <c r="R91" i="519"/>
  <c r="U91" i="519" s="1"/>
  <c r="Q100" i="519"/>
  <c r="T100" i="519" s="1"/>
  <c r="R110" i="519"/>
  <c r="U110" i="519" s="1"/>
  <c r="R112" i="519"/>
  <c r="U112" i="519" s="1"/>
  <c r="Q113" i="519"/>
  <c r="T113" i="519" s="1"/>
  <c r="Q114" i="519"/>
  <c r="T114" i="519" s="1"/>
  <c r="R128" i="519"/>
  <c r="U128" i="519" s="1"/>
  <c r="Q133" i="519"/>
  <c r="T133" i="519" s="1"/>
  <c r="R134" i="519"/>
  <c r="U134" i="519" s="1"/>
  <c r="R135" i="519"/>
  <c r="U135" i="519" s="1"/>
  <c r="Q140" i="519"/>
  <c r="T140" i="519" s="1"/>
  <c r="Q145" i="519"/>
  <c r="T145" i="519" s="1"/>
  <c r="Q149" i="519"/>
  <c r="T149" i="519" s="1"/>
  <c r="Q88" i="519"/>
  <c r="T88" i="519" s="1"/>
  <c r="R95" i="519"/>
  <c r="U95" i="519" s="1"/>
  <c r="R116" i="519"/>
  <c r="U116" i="519" s="1"/>
  <c r="R122" i="519"/>
  <c r="U122" i="519" s="1"/>
  <c r="R123" i="519"/>
  <c r="U123" i="519" s="1"/>
  <c r="R124" i="519"/>
  <c r="U124" i="519" s="1"/>
  <c r="R127" i="519"/>
  <c r="U127" i="519" s="1"/>
  <c r="Q139" i="519"/>
  <c r="T139" i="519" s="1"/>
  <c r="R140" i="519"/>
  <c r="U140" i="519" s="1"/>
  <c r="Q144" i="519"/>
  <c r="T144" i="519" s="1"/>
  <c r="R145" i="519"/>
  <c r="U145" i="519" s="1"/>
  <c r="Q147" i="519"/>
  <c r="T147" i="519" s="1"/>
  <c r="R149" i="519"/>
  <c r="U149" i="519" s="1"/>
  <c r="Q101" i="519"/>
  <c r="T101" i="519" s="1"/>
  <c r="W101" i="519" s="1"/>
  <c r="R108" i="519"/>
  <c r="U108" i="519" s="1"/>
  <c r="Q117" i="519"/>
  <c r="T117" i="519" s="1"/>
  <c r="Q123" i="519"/>
  <c r="T123" i="519" s="1"/>
  <c r="Q124" i="519"/>
  <c r="T124" i="519" s="1"/>
  <c r="Q125" i="519"/>
  <c r="T125" i="519" s="1"/>
  <c r="W125" i="519" s="1"/>
  <c r="Q130" i="519"/>
  <c r="T130" i="519" s="1"/>
  <c r="W130" i="519" s="1"/>
  <c r="Q131" i="519"/>
  <c r="T131" i="519" s="1"/>
  <c r="Q135" i="519"/>
  <c r="T135" i="519" s="1"/>
  <c r="Q136" i="519"/>
  <c r="T136" i="519" s="1"/>
  <c r="R120" i="519"/>
  <c r="U120" i="519" s="1"/>
  <c r="Q121" i="519"/>
  <c r="T121" i="519" s="1"/>
  <c r="R126" i="519"/>
  <c r="U126" i="519" s="1"/>
  <c r="Q127" i="519"/>
  <c r="T127" i="519" s="1"/>
  <c r="R131" i="519"/>
  <c r="U131" i="519" s="1"/>
  <c r="Q132" i="519"/>
  <c r="T132" i="519" s="1"/>
  <c r="R136" i="519"/>
  <c r="U136" i="519" s="1"/>
  <c r="Q137" i="519"/>
  <c r="T137" i="519" s="1"/>
  <c r="W137" i="519" s="1"/>
  <c r="R142" i="519"/>
  <c r="U142" i="519" s="1"/>
  <c r="Q143" i="519"/>
  <c r="T143" i="519" s="1"/>
  <c r="R147" i="519"/>
  <c r="U147" i="519" s="1"/>
  <c r="Q148" i="519"/>
  <c r="T148" i="519" s="1"/>
  <c r="Q143" i="518"/>
  <c r="T143" i="518" s="1"/>
  <c r="Q135" i="518"/>
  <c r="T135" i="518" s="1"/>
  <c r="Q127" i="518"/>
  <c r="T127" i="518" s="1"/>
  <c r="Q146" i="518"/>
  <c r="T146" i="518" s="1"/>
  <c r="Q130" i="518"/>
  <c r="T130" i="518" s="1"/>
  <c r="Q131" i="518"/>
  <c r="T131" i="518" s="1"/>
  <c r="Q122" i="518"/>
  <c r="T122" i="518" s="1"/>
  <c r="Q112" i="518"/>
  <c r="T112" i="518" s="1"/>
  <c r="Q102" i="518"/>
  <c r="T102" i="518" s="1"/>
  <c r="Q94" i="518"/>
  <c r="T94" i="518" s="1"/>
  <c r="Q86" i="518"/>
  <c r="T86" i="518" s="1"/>
  <c r="Q64" i="518"/>
  <c r="T64" i="518" s="1"/>
  <c r="Q105" i="518"/>
  <c r="T105" i="518" s="1"/>
  <c r="Q89" i="518"/>
  <c r="T89" i="518" s="1"/>
  <c r="Q138" i="518"/>
  <c r="T138" i="518" s="1"/>
  <c r="Q73" i="518"/>
  <c r="T73" i="518" s="1"/>
  <c r="Q69" i="518"/>
  <c r="T69" i="518" s="1"/>
  <c r="Q147" i="518"/>
  <c r="T147" i="518" s="1"/>
  <c r="Q113" i="518"/>
  <c r="T113" i="518" s="1"/>
  <c r="Q38" i="518"/>
  <c r="T38" i="518" s="1"/>
  <c r="Q97" i="518"/>
  <c r="T97" i="518" s="1"/>
  <c r="Q81" i="518"/>
  <c r="T81" i="518" s="1"/>
  <c r="Q77" i="518"/>
  <c r="T77" i="518" s="1"/>
  <c r="Q65" i="518"/>
  <c r="T65" i="518" s="1"/>
  <c r="Q90" i="518"/>
  <c r="T90" i="518" s="1"/>
  <c r="R149" i="518"/>
  <c r="U149" i="518" s="1"/>
  <c r="R138" i="518"/>
  <c r="U138" i="518" s="1"/>
  <c r="R133" i="518"/>
  <c r="U133" i="518" s="1"/>
  <c r="R122" i="518"/>
  <c r="U122" i="518" s="1"/>
  <c r="R141" i="518"/>
  <c r="U141" i="518" s="1"/>
  <c r="R130" i="518"/>
  <c r="U130" i="518" s="1"/>
  <c r="R108" i="518"/>
  <c r="U108" i="518" s="1"/>
  <c r="R107" i="518"/>
  <c r="U107" i="518" s="1"/>
  <c r="R146" i="518"/>
  <c r="U146" i="518" s="1"/>
  <c r="R106" i="518"/>
  <c r="U106" i="518" s="1"/>
  <c r="R89" i="518"/>
  <c r="U89" i="518" s="1"/>
  <c r="R58" i="518"/>
  <c r="U58" i="518" s="1"/>
  <c r="R56" i="518"/>
  <c r="U56" i="518" s="1"/>
  <c r="R54" i="518"/>
  <c r="U54" i="518" s="1"/>
  <c r="R52" i="518"/>
  <c r="U52" i="518" s="1"/>
  <c r="R50" i="518"/>
  <c r="U50" i="518" s="1"/>
  <c r="R48" i="518"/>
  <c r="U48" i="518" s="1"/>
  <c r="R46" i="518"/>
  <c r="U46" i="518" s="1"/>
  <c r="R44" i="518"/>
  <c r="U44" i="518" s="1"/>
  <c r="R42" i="518"/>
  <c r="U42" i="518" s="1"/>
  <c r="R40" i="518"/>
  <c r="U40" i="518" s="1"/>
  <c r="R125" i="518"/>
  <c r="U125" i="518" s="1"/>
  <c r="R116" i="518"/>
  <c r="U116" i="518" s="1"/>
  <c r="R115" i="518"/>
  <c r="U115" i="518" s="1"/>
  <c r="R97" i="518"/>
  <c r="U97" i="518" s="1"/>
  <c r="R92" i="518"/>
  <c r="U92" i="518" s="1"/>
  <c r="R82" i="518"/>
  <c r="U82" i="518" s="1"/>
  <c r="R78" i="518"/>
  <c r="U78" i="518" s="1"/>
  <c r="R74" i="518"/>
  <c r="U74" i="518" s="1"/>
  <c r="R70" i="518"/>
  <c r="U70" i="518" s="1"/>
  <c r="R66" i="518"/>
  <c r="U66" i="518" s="1"/>
  <c r="R105" i="518"/>
  <c r="U105" i="518" s="1"/>
  <c r="R100" i="518"/>
  <c r="U100" i="518" s="1"/>
  <c r="R84" i="518"/>
  <c r="U84" i="518" s="1"/>
  <c r="R80" i="518"/>
  <c r="U80" i="518" s="1"/>
  <c r="R76" i="518"/>
  <c r="U76" i="518" s="1"/>
  <c r="R72" i="518"/>
  <c r="U72" i="518" s="1"/>
  <c r="R68" i="518"/>
  <c r="U68" i="518" s="1"/>
  <c r="R62" i="518"/>
  <c r="U62" i="518" s="1"/>
  <c r="R60" i="518"/>
  <c r="U60" i="518" s="1"/>
  <c r="L22" i="518"/>
  <c r="Z23" i="518"/>
  <c r="AA22" i="518"/>
  <c r="R23" i="518"/>
  <c r="U23" i="518" s="1"/>
  <c r="R25" i="518"/>
  <c r="U25" i="518" s="1"/>
  <c r="Q20" i="518"/>
  <c r="T20" i="518" s="1"/>
  <c r="Q22" i="518"/>
  <c r="T22" i="518" s="1"/>
  <c r="Q24" i="518"/>
  <c r="T24" i="518" s="1"/>
  <c r="Q26" i="518"/>
  <c r="T26" i="518" s="1"/>
  <c r="Q28" i="518"/>
  <c r="T28" i="518" s="1"/>
  <c r="Q30" i="518"/>
  <c r="T30" i="518" s="1"/>
  <c r="Q32" i="518"/>
  <c r="T32" i="518" s="1"/>
  <c r="Q34" i="518"/>
  <c r="T34" i="518" s="1"/>
  <c r="Q36" i="518"/>
  <c r="T36" i="518" s="1"/>
  <c r="Q40" i="518"/>
  <c r="T40" i="518" s="1"/>
  <c r="Q42" i="518"/>
  <c r="T42" i="518" s="1"/>
  <c r="W42" i="518" s="1"/>
  <c r="Q44" i="518"/>
  <c r="T44" i="518" s="1"/>
  <c r="Q46" i="518"/>
  <c r="T46" i="518" s="1"/>
  <c r="Q48" i="518"/>
  <c r="T48" i="518" s="1"/>
  <c r="Q50" i="518"/>
  <c r="T50" i="518" s="1"/>
  <c r="W50" i="518" s="1"/>
  <c r="Q52" i="518"/>
  <c r="T52" i="518" s="1"/>
  <c r="Q54" i="518"/>
  <c r="T54" i="518" s="1"/>
  <c r="Q56" i="518"/>
  <c r="T56" i="518" s="1"/>
  <c r="Q58" i="518"/>
  <c r="T58" i="518" s="1"/>
  <c r="Q60" i="518"/>
  <c r="T60" i="518" s="1"/>
  <c r="Q62" i="518"/>
  <c r="T62" i="518" s="1"/>
  <c r="Q98" i="518"/>
  <c r="T98" i="518" s="1"/>
  <c r="R20" i="518"/>
  <c r="U20" i="518" s="1"/>
  <c r="Q21" i="518"/>
  <c r="T21" i="518" s="1"/>
  <c r="R22" i="518"/>
  <c r="U22" i="518" s="1"/>
  <c r="R24" i="518"/>
  <c r="U24" i="518" s="1"/>
  <c r="R26" i="518"/>
  <c r="U26" i="518" s="1"/>
  <c r="R28" i="518"/>
  <c r="U28" i="518" s="1"/>
  <c r="R30" i="518"/>
  <c r="U30" i="518" s="1"/>
  <c r="R32" i="518"/>
  <c r="U32" i="518" s="1"/>
  <c r="R34" i="518"/>
  <c r="U34" i="518" s="1"/>
  <c r="R36" i="518"/>
  <c r="U36" i="518" s="1"/>
  <c r="R38" i="518"/>
  <c r="U38" i="518" s="1"/>
  <c r="R21" i="518"/>
  <c r="U21" i="518" s="1"/>
  <c r="Q23" i="518"/>
  <c r="T23" i="518" s="1"/>
  <c r="Q25" i="518"/>
  <c r="T25" i="518" s="1"/>
  <c r="W25" i="518" s="1"/>
  <c r="Q27" i="518"/>
  <c r="T27" i="518" s="1"/>
  <c r="Q29" i="518"/>
  <c r="T29" i="518" s="1"/>
  <c r="Q31" i="518"/>
  <c r="T31" i="518" s="1"/>
  <c r="Q33" i="518"/>
  <c r="T33" i="518" s="1"/>
  <c r="Q35" i="518"/>
  <c r="T35" i="518" s="1"/>
  <c r="Q37" i="518"/>
  <c r="T37" i="518" s="1"/>
  <c r="Q67" i="518"/>
  <c r="T67" i="518" s="1"/>
  <c r="Q71" i="518"/>
  <c r="T71" i="518" s="1"/>
  <c r="Q75" i="518"/>
  <c r="T75" i="518" s="1"/>
  <c r="Q79" i="518"/>
  <c r="T79" i="518" s="1"/>
  <c r="Q83" i="518"/>
  <c r="T83" i="518" s="1"/>
  <c r="R27" i="518"/>
  <c r="U27" i="518" s="1"/>
  <c r="R29" i="518"/>
  <c r="U29" i="518" s="1"/>
  <c r="R31" i="518"/>
  <c r="U31" i="518" s="1"/>
  <c r="R33" i="518"/>
  <c r="U33" i="518" s="1"/>
  <c r="R35" i="518"/>
  <c r="U35" i="518" s="1"/>
  <c r="R37" i="518"/>
  <c r="U37" i="518" s="1"/>
  <c r="Q66" i="518"/>
  <c r="T66" i="518" s="1"/>
  <c r="Q70" i="518"/>
  <c r="T70" i="518" s="1"/>
  <c r="Q74" i="518"/>
  <c r="T74" i="518" s="1"/>
  <c r="W74" i="518" s="1"/>
  <c r="Q78" i="518"/>
  <c r="T78" i="518" s="1"/>
  <c r="Q92" i="518"/>
  <c r="T92" i="518" s="1"/>
  <c r="R103" i="518"/>
  <c r="U103" i="518" s="1"/>
  <c r="R109" i="518"/>
  <c r="U109" i="518" s="1"/>
  <c r="R135" i="518"/>
  <c r="U135" i="518" s="1"/>
  <c r="L21" i="518"/>
  <c r="Q39" i="518"/>
  <c r="T39" i="518" s="1"/>
  <c r="Q41" i="518"/>
  <c r="T41" i="518" s="1"/>
  <c r="Q43" i="518"/>
  <c r="T43" i="518" s="1"/>
  <c r="Q47" i="518"/>
  <c r="T47" i="518" s="1"/>
  <c r="Q51" i="518"/>
  <c r="T51" i="518" s="1"/>
  <c r="Q55" i="518"/>
  <c r="T55" i="518" s="1"/>
  <c r="Q59" i="518"/>
  <c r="T59" i="518" s="1"/>
  <c r="R104" i="518"/>
  <c r="U104" i="518" s="1"/>
  <c r="Q108" i="518"/>
  <c r="T108" i="518" s="1"/>
  <c r="Q140" i="518"/>
  <c r="T140" i="518" s="1"/>
  <c r="AA21" i="518"/>
  <c r="R39" i="518"/>
  <c r="U39" i="518" s="1"/>
  <c r="R41" i="518"/>
  <c r="U41" i="518" s="1"/>
  <c r="R43" i="518"/>
  <c r="U43" i="518" s="1"/>
  <c r="R45" i="518"/>
  <c r="U45" i="518" s="1"/>
  <c r="R47" i="518"/>
  <c r="U47" i="518" s="1"/>
  <c r="R49" i="518"/>
  <c r="U49" i="518" s="1"/>
  <c r="R51" i="518"/>
  <c r="U51" i="518" s="1"/>
  <c r="R53" i="518"/>
  <c r="U53" i="518" s="1"/>
  <c r="R55" i="518"/>
  <c r="U55" i="518" s="1"/>
  <c r="R57" i="518"/>
  <c r="U57" i="518" s="1"/>
  <c r="R59" i="518"/>
  <c r="U59" i="518" s="1"/>
  <c r="R61" i="518"/>
  <c r="U61" i="518" s="1"/>
  <c r="R63" i="518"/>
  <c r="U63" i="518" s="1"/>
  <c r="R64" i="518"/>
  <c r="U64" i="518" s="1"/>
  <c r="Q68" i="518"/>
  <c r="T68" i="518" s="1"/>
  <c r="Q72" i="518"/>
  <c r="T72" i="518" s="1"/>
  <c r="Q76" i="518"/>
  <c r="T76" i="518" s="1"/>
  <c r="Q80" i="518"/>
  <c r="T80" i="518" s="1"/>
  <c r="Q84" i="518"/>
  <c r="T84" i="518" s="1"/>
  <c r="Q85" i="518"/>
  <c r="T85" i="518" s="1"/>
  <c r="R95" i="518"/>
  <c r="U95" i="518" s="1"/>
  <c r="Q100" i="518"/>
  <c r="T100" i="518" s="1"/>
  <c r="Q101" i="518"/>
  <c r="T101" i="518" s="1"/>
  <c r="Q106" i="518"/>
  <c r="T106" i="518" s="1"/>
  <c r="W106" i="518" s="1"/>
  <c r="R110" i="518"/>
  <c r="U110" i="518" s="1"/>
  <c r="R112" i="518"/>
  <c r="U112" i="518" s="1"/>
  <c r="R128" i="518"/>
  <c r="U128" i="518" s="1"/>
  <c r="Q82" i="518"/>
  <c r="T82" i="518" s="1"/>
  <c r="R87" i="518"/>
  <c r="U87" i="518" s="1"/>
  <c r="Q93" i="518"/>
  <c r="T93" i="518" s="1"/>
  <c r="R111" i="518"/>
  <c r="U111" i="518" s="1"/>
  <c r="R145" i="518"/>
  <c r="U145" i="518" s="1"/>
  <c r="Q45" i="518"/>
  <c r="T45" i="518" s="1"/>
  <c r="Q49" i="518"/>
  <c r="T49" i="518" s="1"/>
  <c r="W49" i="518" s="1"/>
  <c r="Q53" i="518"/>
  <c r="T53" i="518" s="1"/>
  <c r="Q57" i="518"/>
  <c r="T57" i="518" s="1"/>
  <c r="Q61" i="518"/>
  <c r="T61" i="518" s="1"/>
  <c r="Q63" i="518"/>
  <c r="T63" i="518" s="1"/>
  <c r="R88" i="518"/>
  <c r="U88" i="518" s="1"/>
  <c r="R93" i="518"/>
  <c r="U93" i="518" s="1"/>
  <c r="R94" i="518"/>
  <c r="U94" i="518" s="1"/>
  <c r="Q99" i="518"/>
  <c r="T99" i="518" s="1"/>
  <c r="Q110" i="518"/>
  <c r="T110" i="518" s="1"/>
  <c r="R85" i="518"/>
  <c r="U85" i="518" s="1"/>
  <c r="R86" i="518"/>
  <c r="U86" i="518" s="1"/>
  <c r="Q91" i="518"/>
  <c r="T91" i="518" s="1"/>
  <c r="R96" i="518"/>
  <c r="U96" i="518" s="1"/>
  <c r="R101" i="518"/>
  <c r="U101" i="518" s="1"/>
  <c r="R102" i="518"/>
  <c r="U102" i="518" s="1"/>
  <c r="Q109" i="518"/>
  <c r="T109" i="518" s="1"/>
  <c r="Q111" i="518"/>
  <c r="T111" i="518" s="1"/>
  <c r="Q123" i="518"/>
  <c r="T123" i="518" s="1"/>
  <c r="Q133" i="518"/>
  <c r="T133" i="518" s="1"/>
  <c r="W133" i="518" s="1"/>
  <c r="R65" i="518"/>
  <c r="U65" i="518" s="1"/>
  <c r="R67" i="518"/>
  <c r="U67" i="518" s="1"/>
  <c r="R69" i="518"/>
  <c r="U69" i="518" s="1"/>
  <c r="R71" i="518"/>
  <c r="U71" i="518" s="1"/>
  <c r="R73" i="518"/>
  <c r="U73" i="518" s="1"/>
  <c r="R75" i="518"/>
  <c r="U75" i="518" s="1"/>
  <c r="R77" i="518"/>
  <c r="U77" i="518" s="1"/>
  <c r="R79" i="518"/>
  <c r="U79" i="518" s="1"/>
  <c r="R81" i="518"/>
  <c r="U81" i="518" s="1"/>
  <c r="R83" i="518"/>
  <c r="U83" i="518" s="1"/>
  <c r="R90" i="518"/>
  <c r="U90" i="518" s="1"/>
  <c r="R91" i="518"/>
  <c r="U91" i="518" s="1"/>
  <c r="R98" i="518"/>
  <c r="U98" i="518" s="1"/>
  <c r="R99" i="518"/>
  <c r="U99" i="518" s="1"/>
  <c r="Q116" i="518"/>
  <c r="T116" i="518" s="1"/>
  <c r="Q117" i="518"/>
  <c r="T117" i="518" s="1"/>
  <c r="Q118" i="518"/>
  <c r="T118" i="518" s="1"/>
  <c r="Q119" i="518"/>
  <c r="T119" i="518" s="1"/>
  <c r="Q134" i="518"/>
  <c r="T134" i="518" s="1"/>
  <c r="Q139" i="518"/>
  <c r="T139" i="518" s="1"/>
  <c r="R144" i="518"/>
  <c r="U144" i="518" s="1"/>
  <c r="Q149" i="518"/>
  <c r="T149" i="518" s="1"/>
  <c r="Q87" i="518"/>
  <c r="T87" i="518" s="1"/>
  <c r="Q88" i="518"/>
  <c r="T88" i="518" s="1"/>
  <c r="Q95" i="518"/>
  <c r="T95" i="518" s="1"/>
  <c r="Q96" i="518"/>
  <c r="T96" i="518" s="1"/>
  <c r="W96" i="518" s="1"/>
  <c r="Q103" i="518"/>
  <c r="T103" i="518" s="1"/>
  <c r="Q104" i="518"/>
  <c r="T104" i="518" s="1"/>
  <c r="R117" i="518"/>
  <c r="U117" i="518" s="1"/>
  <c r="R118" i="518"/>
  <c r="U118" i="518" s="1"/>
  <c r="R119" i="518"/>
  <c r="U119" i="518" s="1"/>
  <c r="Q124" i="518"/>
  <c r="T124" i="518" s="1"/>
  <c r="R129" i="518"/>
  <c r="U129" i="518" s="1"/>
  <c r="R134" i="518"/>
  <c r="U134" i="518" s="1"/>
  <c r="Q107" i="518"/>
  <c r="T107" i="518" s="1"/>
  <c r="Q114" i="518"/>
  <c r="T114" i="518" s="1"/>
  <c r="Q115" i="518"/>
  <c r="T115" i="518" s="1"/>
  <c r="W115" i="518" s="1"/>
  <c r="R120" i="518"/>
  <c r="U120" i="518" s="1"/>
  <c r="Q125" i="518"/>
  <c r="T125" i="518" s="1"/>
  <c r="Q126" i="518"/>
  <c r="T126" i="518" s="1"/>
  <c r="R136" i="518"/>
  <c r="U136" i="518" s="1"/>
  <c r="Q141" i="518"/>
  <c r="T141" i="518" s="1"/>
  <c r="W141" i="518" s="1"/>
  <c r="Q142" i="518"/>
  <c r="T142" i="518" s="1"/>
  <c r="R113" i="518"/>
  <c r="U113" i="518" s="1"/>
  <c r="R114" i="518"/>
  <c r="U114" i="518" s="1"/>
  <c r="R121" i="518"/>
  <c r="U121" i="518" s="1"/>
  <c r="R126" i="518"/>
  <c r="U126" i="518" s="1"/>
  <c r="R127" i="518"/>
  <c r="U127" i="518" s="1"/>
  <c r="Q132" i="518"/>
  <c r="T132" i="518" s="1"/>
  <c r="R137" i="518"/>
  <c r="U137" i="518" s="1"/>
  <c r="R142" i="518"/>
  <c r="U142" i="518" s="1"/>
  <c r="R143" i="518"/>
  <c r="U143" i="518" s="1"/>
  <c r="Q148" i="518"/>
  <c r="T148" i="518" s="1"/>
  <c r="R123" i="518"/>
  <c r="U123" i="518" s="1"/>
  <c r="R124" i="518"/>
  <c r="U124" i="518" s="1"/>
  <c r="R131" i="518"/>
  <c r="U131" i="518" s="1"/>
  <c r="R132" i="518"/>
  <c r="U132" i="518" s="1"/>
  <c r="R139" i="518"/>
  <c r="U139" i="518" s="1"/>
  <c r="R140" i="518"/>
  <c r="U140" i="518" s="1"/>
  <c r="R147" i="518"/>
  <c r="U147" i="518" s="1"/>
  <c r="R148" i="518"/>
  <c r="U148" i="518" s="1"/>
  <c r="Q120" i="518"/>
  <c r="T120" i="518" s="1"/>
  <c r="Q121" i="518"/>
  <c r="T121" i="518" s="1"/>
  <c r="Q128" i="518"/>
  <c r="T128" i="518" s="1"/>
  <c r="Q129" i="518"/>
  <c r="T129" i="518" s="1"/>
  <c r="W129" i="518" s="1"/>
  <c r="Q136" i="518"/>
  <c r="T136" i="518" s="1"/>
  <c r="Q137" i="518"/>
  <c r="T137" i="518" s="1"/>
  <c r="Q144" i="518"/>
  <c r="T144" i="518" s="1"/>
  <c r="Q145" i="518"/>
  <c r="T145" i="518" s="1"/>
  <c r="AA20" i="517"/>
  <c r="L20" i="517"/>
  <c r="Q143" i="517"/>
  <c r="T143" i="517" s="1"/>
  <c r="Q135" i="517"/>
  <c r="T135" i="517" s="1"/>
  <c r="Q127" i="517"/>
  <c r="T127" i="517" s="1"/>
  <c r="Q138" i="517"/>
  <c r="T138" i="517" s="1"/>
  <c r="Q121" i="517"/>
  <c r="T121" i="517" s="1"/>
  <c r="Q119" i="517"/>
  <c r="T119" i="517" s="1"/>
  <c r="Q110" i="517"/>
  <c r="T110" i="517" s="1"/>
  <c r="Q147" i="517"/>
  <c r="T147" i="517" s="1"/>
  <c r="Q131" i="517"/>
  <c r="T131" i="517" s="1"/>
  <c r="Q130" i="517"/>
  <c r="T130" i="517" s="1"/>
  <c r="Q115" i="517"/>
  <c r="T115" i="517" s="1"/>
  <c r="Q111" i="517"/>
  <c r="T111" i="517" s="1"/>
  <c r="Q98" i="517"/>
  <c r="T98" i="517" s="1"/>
  <c r="Q146" i="517"/>
  <c r="T146" i="517" s="1"/>
  <c r="Q93" i="517"/>
  <c r="T93" i="517" s="1"/>
  <c r="R121" i="517"/>
  <c r="U121" i="517" s="1"/>
  <c r="R149" i="517"/>
  <c r="U149" i="517" s="1"/>
  <c r="R138" i="517"/>
  <c r="U138" i="517" s="1"/>
  <c r="R133" i="517"/>
  <c r="U133" i="517" s="1"/>
  <c r="R113" i="517"/>
  <c r="U113" i="517" s="1"/>
  <c r="R146" i="517"/>
  <c r="U146" i="517" s="1"/>
  <c r="R141" i="517"/>
  <c r="U141" i="517" s="1"/>
  <c r="R130" i="517"/>
  <c r="U130" i="517" s="1"/>
  <c r="R125" i="517"/>
  <c r="U125" i="517" s="1"/>
  <c r="R111" i="517"/>
  <c r="U111" i="517" s="1"/>
  <c r="R109" i="517"/>
  <c r="U109" i="517" s="1"/>
  <c r="R117" i="517"/>
  <c r="U117" i="517" s="1"/>
  <c r="R114" i="517"/>
  <c r="U114" i="517" s="1"/>
  <c r="R97" i="517"/>
  <c r="U97" i="517" s="1"/>
  <c r="R21" i="517"/>
  <c r="U21" i="517" s="1"/>
  <c r="R23" i="517"/>
  <c r="U23" i="517" s="1"/>
  <c r="R25" i="517"/>
  <c r="U25" i="517" s="1"/>
  <c r="R27" i="517"/>
  <c r="U27" i="517" s="1"/>
  <c r="R29" i="517"/>
  <c r="U29" i="517" s="1"/>
  <c r="R31" i="517"/>
  <c r="U31" i="517" s="1"/>
  <c r="R33" i="517"/>
  <c r="U33" i="517" s="1"/>
  <c r="R35" i="517"/>
  <c r="U35" i="517" s="1"/>
  <c r="R37" i="517"/>
  <c r="U37" i="517" s="1"/>
  <c r="R39" i="517"/>
  <c r="U39" i="517" s="1"/>
  <c r="R41" i="517"/>
  <c r="U41" i="517" s="1"/>
  <c r="R43" i="517"/>
  <c r="U43" i="517" s="1"/>
  <c r="R45" i="517"/>
  <c r="U45" i="517" s="1"/>
  <c r="R47" i="517"/>
  <c r="U47" i="517" s="1"/>
  <c r="Q20" i="517"/>
  <c r="T20" i="517" s="1"/>
  <c r="Q26" i="517"/>
  <c r="T26" i="517" s="1"/>
  <c r="Q38" i="517"/>
  <c r="T38" i="517" s="1"/>
  <c r="Q46" i="517"/>
  <c r="T46" i="517" s="1"/>
  <c r="Q55" i="517"/>
  <c r="T55" i="517" s="1"/>
  <c r="Z22" i="517"/>
  <c r="AA21" i="517"/>
  <c r="L21" i="517"/>
  <c r="R22" i="517"/>
  <c r="U22" i="517" s="1"/>
  <c r="Q27" i="517"/>
  <c r="T27" i="517" s="1"/>
  <c r="R30" i="517"/>
  <c r="U30" i="517" s="1"/>
  <c r="Q35" i="517"/>
  <c r="T35" i="517" s="1"/>
  <c r="R38" i="517"/>
  <c r="U38" i="517" s="1"/>
  <c r="Q43" i="517"/>
  <c r="T43" i="517" s="1"/>
  <c r="R46" i="517"/>
  <c r="U46" i="517" s="1"/>
  <c r="R52" i="517"/>
  <c r="U52" i="517" s="1"/>
  <c r="R64" i="517"/>
  <c r="U64" i="517" s="1"/>
  <c r="R68" i="517"/>
  <c r="U68" i="517" s="1"/>
  <c r="R72" i="517"/>
  <c r="U72" i="517" s="1"/>
  <c r="R76" i="517"/>
  <c r="U76" i="517" s="1"/>
  <c r="R80" i="517"/>
  <c r="U80" i="517" s="1"/>
  <c r="R84" i="517"/>
  <c r="U84" i="517" s="1"/>
  <c r="R88" i="517"/>
  <c r="U88" i="517" s="1"/>
  <c r="Q24" i="517"/>
  <c r="T24" i="517" s="1"/>
  <c r="Q28" i="517"/>
  <c r="T28" i="517" s="1"/>
  <c r="Q32" i="517"/>
  <c r="T32" i="517" s="1"/>
  <c r="Q36" i="517"/>
  <c r="T36" i="517" s="1"/>
  <c r="Q40" i="517"/>
  <c r="T40" i="517" s="1"/>
  <c r="Q44" i="517"/>
  <c r="T44" i="517" s="1"/>
  <c r="Q48" i="517"/>
  <c r="T48" i="517" s="1"/>
  <c r="R58" i="517"/>
  <c r="U58" i="517" s="1"/>
  <c r="Q85" i="517"/>
  <c r="T85" i="517" s="1"/>
  <c r="Q89" i="517"/>
  <c r="T89" i="517" s="1"/>
  <c r="Q22" i="517"/>
  <c r="T22" i="517" s="1"/>
  <c r="Q30" i="517"/>
  <c r="T30" i="517" s="1"/>
  <c r="Q34" i="517"/>
  <c r="T34" i="517" s="1"/>
  <c r="Q42" i="517"/>
  <c r="T42" i="517" s="1"/>
  <c r="R50" i="517"/>
  <c r="U50" i="517" s="1"/>
  <c r="R56" i="517"/>
  <c r="U56" i="517" s="1"/>
  <c r="R20" i="517"/>
  <c r="U20" i="517" s="1"/>
  <c r="Q23" i="517"/>
  <c r="T23" i="517" s="1"/>
  <c r="R26" i="517"/>
  <c r="U26" i="517" s="1"/>
  <c r="Q31" i="517"/>
  <c r="T31" i="517" s="1"/>
  <c r="R34" i="517"/>
  <c r="U34" i="517" s="1"/>
  <c r="Q39" i="517"/>
  <c r="T39" i="517" s="1"/>
  <c r="R42" i="517"/>
  <c r="U42" i="517" s="1"/>
  <c r="Q47" i="517"/>
  <c r="T47" i="517" s="1"/>
  <c r="Q51" i="517"/>
  <c r="T51" i="517" s="1"/>
  <c r="R62" i="517"/>
  <c r="U62" i="517" s="1"/>
  <c r="R66" i="517"/>
  <c r="U66" i="517" s="1"/>
  <c r="R70" i="517"/>
  <c r="U70" i="517" s="1"/>
  <c r="R74" i="517"/>
  <c r="U74" i="517" s="1"/>
  <c r="R78" i="517"/>
  <c r="U78" i="517" s="1"/>
  <c r="R82" i="517"/>
  <c r="U82" i="517" s="1"/>
  <c r="R92" i="517"/>
  <c r="U92" i="517" s="1"/>
  <c r="Q21" i="517"/>
  <c r="T21" i="517" s="1"/>
  <c r="R24" i="517"/>
  <c r="U24" i="517" s="1"/>
  <c r="Q25" i="517"/>
  <c r="T25" i="517" s="1"/>
  <c r="R28" i="517"/>
  <c r="U28" i="517" s="1"/>
  <c r="Q29" i="517"/>
  <c r="T29" i="517" s="1"/>
  <c r="R32" i="517"/>
  <c r="U32" i="517" s="1"/>
  <c r="Q33" i="517"/>
  <c r="T33" i="517" s="1"/>
  <c r="R36" i="517"/>
  <c r="U36" i="517" s="1"/>
  <c r="Q37" i="517"/>
  <c r="T37" i="517" s="1"/>
  <c r="R40" i="517"/>
  <c r="U40" i="517" s="1"/>
  <c r="Q41" i="517"/>
  <c r="T41" i="517" s="1"/>
  <c r="R44" i="517"/>
  <c r="U44" i="517" s="1"/>
  <c r="Q45" i="517"/>
  <c r="T45" i="517" s="1"/>
  <c r="R48" i="517"/>
  <c r="U48" i="517" s="1"/>
  <c r="Q49" i="517"/>
  <c r="T49" i="517" s="1"/>
  <c r="R54" i="517"/>
  <c r="U54" i="517" s="1"/>
  <c r="Q59" i="517"/>
  <c r="T59" i="517" s="1"/>
  <c r="R60" i="517"/>
  <c r="U60" i="517" s="1"/>
  <c r="Q67" i="517"/>
  <c r="T67" i="517" s="1"/>
  <c r="Q71" i="517"/>
  <c r="T71" i="517" s="1"/>
  <c r="Q88" i="517"/>
  <c r="T88" i="517" s="1"/>
  <c r="R93" i="517"/>
  <c r="U93" i="517" s="1"/>
  <c r="R51" i="517"/>
  <c r="U51" i="517" s="1"/>
  <c r="Q52" i="517"/>
  <c r="T52" i="517" s="1"/>
  <c r="R55" i="517"/>
  <c r="U55" i="517" s="1"/>
  <c r="Q56" i="517"/>
  <c r="T56" i="517" s="1"/>
  <c r="R59" i="517"/>
  <c r="U59" i="517" s="1"/>
  <c r="Q60" i="517"/>
  <c r="T60" i="517" s="1"/>
  <c r="R63" i="517"/>
  <c r="U63" i="517" s="1"/>
  <c r="Q64" i="517"/>
  <c r="T64" i="517" s="1"/>
  <c r="W64" i="517" s="1"/>
  <c r="R67" i="517"/>
  <c r="U67" i="517" s="1"/>
  <c r="Q68" i="517"/>
  <c r="T68" i="517" s="1"/>
  <c r="R71" i="517"/>
  <c r="U71" i="517" s="1"/>
  <c r="Q72" i="517"/>
  <c r="T72" i="517" s="1"/>
  <c r="R75" i="517"/>
  <c r="U75" i="517" s="1"/>
  <c r="Q76" i="517"/>
  <c r="T76" i="517" s="1"/>
  <c r="R79" i="517"/>
  <c r="U79" i="517" s="1"/>
  <c r="Q80" i="517"/>
  <c r="T80" i="517" s="1"/>
  <c r="R83" i="517"/>
  <c r="U83" i="517" s="1"/>
  <c r="Q84" i="517"/>
  <c r="T84" i="517" s="1"/>
  <c r="R89" i="517"/>
  <c r="U89" i="517" s="1"/>
  <c r="Q90" i="517"/>
  <c r="T90" i="517" s="1"/>
  <c r="R94" i="517"/>
  <c r="U94" i="517" s="1"/>
  <c r="Q95" i="517"/>
  <c r="T95" i="517" s="1"/>
  <c r="Q100" i="517"/>
  <c r="T100" i="517" s="1"/>
  <c r="R101" i="517"/>
  <c r="U101" i="517" s="1"/>
  <c r="Q106" i="517"/>
  <c r="T106" i="517" s="1"/>
  <c r="R110" i="517"/>
  <c r="U110" i="517" s="1"/>
  <c r="R112" i="517"/>
  <c r="U112" i="517" s="1"/>
  <c r="R127" i="517"/>
  <c r="U127" i="517" s="1"/>
  <c r="Q139" i="517"/>
  <c r="T139" i="517" s="1"/>
  <c r="Q63" i="517"/>
  <c r="T63" i="517" s="1"/>
  <c r="Q75" i="517"/>
  <c r="T75" i="517" s="1"/>
  <c r="Q79" i="517"/>
  <c r="T79" i="517" s="1"/>
  <c r="Q83" i="517"/>
  <c r="T83" i="517" s="1"/>
  <c r="R87" i="517"/>
  <c r="U87" i="517" s="1"/>
  <c r="Q94" i="517"/>
  <c r="T94" i="517" s="1"/>
  <c r="R99" i="517"/>
  <c r="U99" i="517" s="1"/>
  <c r="R105" i="517"/>
  <c r="U105" i="517" s="1"/>
  <c r="R49" i="517"/>
  <c r="U49" i="517" s="1"/>
  <c r="Q53" i="517"/>
  <c r="T53" i="517" s="1"/>
  <c r="Q57" i="517"/>
  <c r="T57" i="517" s="1"/>
  <c r="Q61" i="517"/>
  <c r="T61" i="517" s="1"/>
  <c r="Q65" i="517"/>
  <c r="T65" i="517" s="1"/>
  <c r="Q69" i="517"/>
  <c r="T69" i="517" s="1"/>
  <c r="Q73" i="517"/>
  <c r="T73" i="517" s="1"/>
  <c r="Q77" i="517"/>
  <c r="T77" i="517" s="1"/>
  <c r="Q81" i="517"/>
  <c r="T81" i="517" s="1"/>
  <c r="R85" i="517"/>
  <c r="U85" i="517" s="1"/>
  <c r="Q86" i="517"/>
  <c r="T86" i="517" s="1"/>
  <c r="R90" i="517"/>
  <c r="U90" i="517" s="1"/>
  <c r="Q91" i="517"/>
  <c r="T91" i="517" s="1"/>
  <c r="R95" i="517"/>
  <c r="U95" i="517" s="1"/>
  <c r="R104" i="517"/>
  <c r="U104" i="517" s="1"/>
  <c r="Q132" i="517"/>
  <c r="T132" i="517" s="1"/>
  <c r="R137" i="517"/>
  <c r="U137" i="517" s="1"/>
  <c r="Q50" i="517"/>
  <c r="T50" i="517" s="1"/>
  <c r="R53" i="517"/>
  <c r="U53" i="517" s="1"/>
  <c r="Q54" i="517"/>
  <c r="T54" i="517" s="1"/>
  <c r="R57" i="517"/>
  <c r="U57" i="517" s="1"/>
  <c r="Q58" i="517"/>
  <c r="T58" i="517" s="1"/>
  <c r="R61" i="517"/>
  <c r="U61" i="517" s="1"/>
  <c r="Q62" i="517"/>
  <c r="T62" i="517" s="1"/>
  <c r="R65" i="517"/>
  <c r="U65" i="517" s="1"/>
  <c r="Q66" i="517"/>
  <c r="T66" i="517" s="1"/>
  <c r="R69" i="517"/>
  <c r="U69" i="517" s="1"/>
  <c r="Q70" i="517"/>
  <c r="T70" i="517" s="1"/>
  <c r="R73" i="517"/>
  <c r="U73" i="517" s="1"/>
  <c r="Q74" i="517"/>
  <c r="T74" i="517" s="1"/>
  <c r="R77" i="517"/>
  <c r="U77" i="517" s="1"/>
  <c r="Q78" i="517"/>
  <c r="T78" i="517" s="1"/>
  <c r="R81" i="517"/>
  <c r="U81" i="517" s="1"/>
  <c r="Q82" i="517"/>
  <c r="T82" i="517" s="1"/>
  <c r="R86" i="517"/>
  <c r="U86" i="517" s="1"/>
  <c r="Q87" i="517"/>
  <c r="T87" i="517" s="1"/>
  <c r="R91" i="517"/>
  <c r="U91" i="517" s="1"/>
  <c r="Q92" i="517"/>
  <c r="T92" i="517" s="1"/>
  <c r="Q102" i="517"/>
  <c r="T102" i="517" s="1"/>
  <c r="Q105" i="517"/>
  <c r="T105" i="517" s="1"/>
  <c r="Q96" i="517"/>
  <c r="T96" i="517" s="1"/>
  <c r="R100" i="517"/>
  <c r="U100" i="517" s="1"/>
  <c r="Q101" i="517"/>
  <c r="T101" i="517" s="1"/>
  <c r="R106" i="517"/>
  <c r="U106" i="517" s="1"/>
  <c r="Q107" i="517"/>
  <c r="T107" i="517" s="1"/>
  <c r="R120" i="517"/>
  <c r="U120" i="517" s="1"/>
  <c r="R142" i="517"/>
  <c r="U142" i="517" s="1"/>
  <c r="R96" i="517"/>
  <c r="U96" i="517" s="1"/>
  <c r="Q97" i="517"/>
  <c r="T97" i="517" s="1"/>
  <c r="R102" i="517"/>
  <c r="U102" i="517" s="1"/>
  <c r="Q103" i="517"/>
  <c r="T103" i="517" s="1"/>
  <c r="R107" i="517"/>
  <c r="U107" i="517" s="1"/>
  <c r="Q108" i="517"/>
  <c r="T108" i="517" s="1"/>
  <c r="Q118" i="517"/>
  <c r="T118" i="517" s="1"/>
  <c r="R126" i="517"/>
  <c r="U126" i="517" s="1"/>
  <c r="R98" i="517"/>
  <c r="U98" i="517" s="1"/>
  <c r="Q99" i="517"/>
  <c r="T99" i="517" s="1"/>
  <c r="R103" i="517"/>
  <c r="U103" i="517" s="1"/>
  <c r="Q104" i="517"/>
  <c r="T104" i="517" s="1"/>
  <c r="Q112" i="517"/>
  <c r="T112" i="517" s="1"/>
  <c r="Q114" i="517"/>
  <c r="T114" i="517" s="1"/>
  <c r="R118" i="517"/>
  <c r="U118" i="517" s="1"/>
  <c r="R122" i="517"/>
  <c r="U122" i="517" s="1"/>
  <c r="R143" i="517"/>
  <c r="U143" i="517" s="1"/>
  <c r="Q148" i="517"/>
  <c r="T148" i="517" s="1"/>
  <c r="Q109" i="517"/>
  <c r="T109" i="517" s="1"/>
  <c r="Q116" i="517"/>
  <c r="T116" i="517" s="1"/>
  <c r="Q117" i="517"/>
  <c r="T117" i="517" s="1"/>
  <c r="Q120" i="517"/>
  <c r="T120" i="517" s="1"/>
  <c r="Q122" i="517"/>
  <c r="T122" i="517" s="1"/>
  <c r="R128" i="517"/>
  <c r="U128" i="517" s="1"/>
  <c r="Q133" i="517"/>
  <c r="T133" i="517" s="1"/>
  <c r="Q134" i="517"/>
  <c r="T134" i="517" s="1"/>
  <c r="R144" i="517"/>
  <c r="U144" i="517" s="1"/>
  <c r="Q149" i="517"/>
  <c r="T149" i="517" s="1"/>
  <c r="Q113" i="517"/>
  <c r="T113" i="517" s="1"/>
  <c r="R115" i="517"/>
  <c r="U115" i="517" s="1"/>
  <c r="R116" i="517"/>
  <c r="U116" i="517" s="1"/>
  <c r="Q124" i="517"/>
  <c r="T124" i="517" s="1"/>
  <c r="R129" i="517"/>
  <c r="U129" i="517" s="1"/>
  <c r="R134" i="517"/>
  <c r="U134" i="517" s="1"/>
  <c r="R135" i="517"/>
  <c r="U135" i="517" s="1"/>
  <c r="Q140" i="517"/>
  <c r="T140" i="517" s="1"/>
  <c r="R145" i="517"/>
  <c r="U145" i="517" s="1"/>
  <c r="R108" i="517"/>
  <c r="U108" i="517" s="1"/>
  <c r="Q123" i="517"/>
  <c r="T123" i="517" s="1"/>
  <c r="Q125" i="517"/>
  <c r="T125" i="517" s="1"/>
  <c r="W125" i="517" s="1"/>
  <c r="Q126" i="517"/>
  <c r="T126" i="517" s="1"/>
  <c r="R136" i="517"/>
  <c r="U136" i="517" s="1"/>
  <c r="Q141" i="517"/>
  <c r="T141" i="517" s="1"/>
  <c r="Q142" i="517"/>
  <c r="T142" i="517" s="1"/>
  <c r="R119" i="517"/>
  <c r="U119" i="517" s="1"/>
  <c r="R124" i="517"/>
  <c r="U124" i="517" s="1"/>
  <c r="R131" i="517"/>
  <c r="U131" i="517" s="1"/>
  <c r="R132" i="517"/>
  <c r="U132" i="517" s="1"/>
  <c r="R139" i="517"/>
  <c r="U139" i="517" s="1"/>
  <c r="R140" i="517"/>
  <c r="U140" i="517" s="1"/>
  <c r="R147" i="517"/>
  <c r="U147" i="517" s="1"/>
  <c r="R148" i="517"/>
  <c r="U148" i="517" s="1"/>
  <c r="R123" i="517"/>
  <c r="U123" i="517" s="1"/>
  <c r="Q128" i="517"/>
  <c r="T128" i="517" s="1"/>
  <c r="Q129" i="517"/>
  <c r="T129" i="517" s="1"/>
  <c r="Q136" i="517"/>
  <c r="T136" i="517" s="1"/>
  <c r="Q137" i="517"/>
  <c r="T137" i="517" s="1"/>
  <c r="Q144" i="517"/>
  <c r="T144" i="517" s="1"/>
  <c r="Q145" i="517"/>
  <c r="T145" i="517" s="1"/>
  <c r="L20" i="516"/>
  <c r="AA20" i="516"/>
  <c r="Z22" i="516"/>
  <c r="AA21" i="516"/>
  <c r="L20" i="515"/>
  <c r="L21" i="515"/>
  <c r="Z22" i="515"/>
  <c r="AA20" i="515"/>
  <c r="J149" i="514"/>
  <c r="I149" i="514"/>
  <c r="J148" i="514"/>
  <c r="I148" i="514"/>
  <c r="J147" i="514"/>
  <c r="I147" i="514"/>
  <c r="J146" i="514"/>
  <c r="I146" i="514"/>
  <c r="J145" i="514"/>
  <c r="I145" i="514"/>
  <c r="J144" i="514"/>
  <c r="I144" i="514"/>
  <c r="J143" i="514"/>
  <c r="I143" i="514"/>
  <c r="J142" i="514"/>
  <c r="I142" i="514"/>
  <c r="J141" i="514"/>
  <c r="I141" i="514"/>
  <c r="J140" i="514"/>
  <c r="I140" i="514"/>
  <c r="J139" i="514"/>
  <c r="I139" i="514"/>
  <c r="J138" i="514"/>
  <c r="I138" i="514"/>
  <c r="J137" i="514"/>
  <c r="I137" i="514"/>
  <c r="J136" i="514"/>
  <c r="I136" i="514"/>
  <c r="J135" i="514"/>
  <c r="I135" i="514"/>
  <c r="J134" i="514"/>
  <c r="I134" i="514"/>
  <c r="J133" i="514"/>
  <c r="I133" i="514"/>
  <c r="J132" i="514"/>
  <c r="I132" i="514"/>
  <c r="J131" i="514"/>
  <c r="I131" i="514"/>
  <c r="J130" i="514"/>
  <c r="I130" i="514"/>
  <c r="J129" i="514"/>
  <c r="I129" i="514"/>
  <c r="J128" i="514"/>
  <c r="I128" i="514"/>
  <c r="J127" i="514"/>
  <c r="I127" i="514"/>
  <c r="J126" i="514"/>
  <c r="I126" i="514"/>
  <c r="J125" i="514"/>
  <c r="I125" i="514"/>
  <c r="J124" i="514"/>
  <c r="I124" i="514"/>
  <c r="J123" i="514"/>
  <c r="I123" i="514"/>
  <c r="J122" i="514"/>
  <c r="I122" i="514"/>
  <c r="J121" i="514"/>
  <c r="I121" i="514"/>
  <c r="J120" i="514"/>
  <c r="I120" i="514"/>
  <c r="J119" i="514"/>
  <c r="I119" i="514"/>
  <c r="J118" i="514"/>
  <c r="I118" i="514"/>
  <c r="J117" i="514"/>
  <c r="I117" i="514"/>
  <c r="J116" i="514"/>
  <c r="I116" i="514"/>
  <c r="J115" i="514"/>
  <c r="I115" i="514"/>
  <c r="J114" i="514"/>
  <c r="I114" i="514"/>
  <c r="J113" i="514"/>
  <c r="I113" i="514"/>
  <c r="J112" i="514"/>
  <c r="I112" i="514"/>
  <c r="J111" i="514"/>
  <c r="I111" i="514"/>
  <c r="J110" i="514"/>
  <c r="I110" i="514"/>
  <c r="J109" i="514"/>
  <c r="I109" i="514"/>
  <c r="J108" i="514"/>
  <c r="I108" i="514"/>
  <c r="J107" i="514"/>
  <c r="I107" i="514"/>
  <c r="J106" i="514"/>
  <c r="I106" i="514"/>
  <c r="J105" i="514"/>
  <c r="I105" i="514"/>
  <c r="J104" i="514"/>
  <c r="I104" i="514"/>
  <c r="J103" i="514"/>
  <c r="I103" i="514"/>
  <c r="J102" i="514"/>
  <c r="I102" i="514"/>
  <c r="J101" i="514"/>
  <c r="I101" i="514"/>
  <c r="J100" i="514"/>
  <c r="I100" i="514"/>
  <c r="J99" i="514"/>
  <c r="I99" i="514"/>
  <c r="J98" i="514"/>
  <c r="I98" i="514"/>
  <c r="J97" i="514"/>
  <c r="I97" i="514"/>
  <c r="J96" i="514"/>
  <c r="I96" i="514"/>
  <c r="J95" i="514"/>
  <c r="I95" i="514"/>
  <c r="J94" i="514"/>
  <c r="I94" i="514"/>
  <c r="J93" i="514"/>
  <c r="I93" i="514"/>
  <c r="J92" i="514"/>
  <c r="I92" i="514"/>
  <c r="J91" i="514"/>
  <c r="I91" i="514"/>
  <c r="J90" i="514"/>
  <c r="I90" i="514"/>
  <c r="J89" i="514"/>
  <c r="I89" i="514"/>
  <c r="J88" i="514"/>
  <c r="I88" i="514"/>
  <c r="J87" i="514"/>
  <c r="I87" i="514"/>
  <c r="J86" i="514"/>
  <c r="I86" i="514"/>
  <c r="J85" i="514"/>
  <c r="I85" i="514"/>
  <c r="J84" i="514"/>
  <c r="I84" i="514"/>
  <c r="J83" i="514"/>
  <c r="I83" i="514"/>
  <c r="J82" i="514"/>
  <c r="I82" i="514"/>
  <c r="J81" i="514"/>
  <c r="I81" i="514"/>
  <c r="J80" i="514"/>
  <c r="I80" i="514"/>
  <c r="J79" i="514"/>
  <c r="I79" i="514"/>
  <c r="J78" i="514"/>
  <c r="I78" i="514"/>
  <c r="J77" i="514"/>
  <c r="I77" i="514"/>
  <c r="J76" i="514"/>
  <c r="I76" i="514"/>
  <c r="J75" i="514"/>
  <c r="I75" i="514"/>
  <c r="J74" i="514"/>
  <c r="I74" i="514"/>
  <c r="J73" i="514"/>
  <c r="I73" i="514"/>
  <c r="J72" i="514"/>
  <c r="I72" i="514"/>
  <c r="J71" i="514"/>
  <c r="I71" i="514"/>
  <c r="J70" i="514"/>
  <c r="I70" i="514"/>
  <c r="J69" i="514"/>
  <c r="I69" i="514"/>
  <c r="J68" i="514"/>
  <c r="I68" i="514"/>
  <c r="J67" i="514"/>
  <c r="I67" i="514"/>
  <c r="J66" i="514"/>
  <c r="I66" i="514"/>
  <c r="J65" i="514"/>
  <c r="I65" i="514"/>
  <c r="J64" i="514"/>
  <c r="I64" i="514"/>
  <c r="J63" i="514"/>
  <c r="I63" i="514"/>
  <c r="J62" i="514"/>
  <c r="I62" i="514"/>
  <c r="J61" i="514"/>
  <c r="I61" i="514"/>
  <c r="J60" i="514"/>
  <c r="I60" i="514"/>
  <c r="J59" i="514"/>
  <c r="I59" i="514"/>
  <c r="J58" i="514"/>
  <c r="I58" i="514"/>
  <c r="J57" i="514"/>
  <c r="I57" i="514"/>
  <c r="J56" i="514"/>
  <c r="I56" i="514"/>
  <c r="J55" i="514"/>
  <c r="I55" i="514"/>
  <c r="J54" i="514"/>
  <c r="I54" i="514"/>
  <c r="J53" i="514"/>
  <c r="I53" i="514"/>
  <c r="J52" i="514"/>
  <c r="I52" i="514"/>
  <c r="J51" i="514"/>
  <c r="I51" i="514"/>
  <c r="J50" i="514"/>
  <c r="I50" i="514"/>
  <c r="J49" i="514"/>
  <c r="I49" i="514"/>
  <c r="J48" i="514"/>
  <c r="I48" i="514"/>
  <c r="J47" i="514"/>
  <c r="I47" i="514"/>
  <c r="J46" i="514"/>
  <c r="I46" i="514"/>
  <c r="J45" i="514"/>
  <c r="I45" i="514"/>
  <c r="J44" i="514"/>
  <c r="I44" i="514"/>
  <c r="J43" i="514"/>
  <c r="I43" i="514"/>
  <c r="J42" i="514"/>
  <c r="I42" i="514"/>
  <c r="J41" i="514"/>
  <c r="I41" i="514"/>
  <c r="J40" i="514"/>
  <c r="I40" i="514"/>
  <c r="J39" i="514"/>
  <c r="I39" i="514"/>
  <c r="J38" i="514"/>
  <c r="I38" i="514"/>
  <c r="J37" i="514"/>
  <c r="I37" i="514"/>
  <c r="J36" i="514"/>
  <c r="I36" i="514"/>
  <c r="J35" i="514"/>
  <c r="I35" i="514"/>
  <c r="J34" i="514"/>
  <c r="I34" i="514"/>
  <c r="J33" i="514"/>
  <c r="I33" i="514"/>
  <c r="J32" i="514"/>
  <c r="I32" i="514"/>
  <c r="J31" i="514"/>
  <c r="I31" i="514"/>
  <c r="J30" i="514"/>
  <c r="I30" i="514"/>
  <c r="J29" i="514"/>
  <c r="I29" i="514"/>
  <c r="J28" i="514"/>
  <c r="I28" i="514"/>
  <c r="J27" i="514"/>
  <c r="I27" i="514"/>
  <c r="J26" i="514"/>
  <c r="I26" i="514"/>
  <c r="J25" i="514"/>
  <c r="I25" i="514"/>
  <c r="J24" i="514"/>
  <c r="I24" i="514"/>
  <c r="J23" i="514"/>
  <c r="I23" i="514"/>
  <c r="J22" i="514"/>
  <c r="I22" i="514"/>
  <c r="J21" i="514"/>
  <c r="I21" i="514"/>
  <c r="Z20" i="514"/>
  <c r="L20" i="514"/>
  <c r="J20" i="514"/>
  <c r="I20" i="514"/>
  <c r="M13" i="514"/>
  <c r="M12" i="514"/>
  <c r="M11" i="514"/>
  <c r="J149" i="513"/>
  <c r="I149" i="513"/>
  <c r="J148" i="513"/>
  <c r="I148" i="513"/>
  <c r="J147" i="513"/>
  <c r="I147" i="513"/>
  <c r="J146" i="513"/>
  <c r="I146" i="513"/>
  <c r="J145" i="513"/>
  <c r="I145" i="513"/>
  <c r="J144" i="513"/>
  <c r="I144" i="513"/>
  <c r="J143" i="513"/>
  <c r="I143" i="513"/>
  <c r="J142" i="513"/>
  <c r="I142" i="513"/>
  <c r="J141" i="513"/>
  <c r="I141" i="513"/>
  <c r="J140" i="513"/>
  <c r="I140" i="513"/>
  <c r="J139" i="513"/>
  <c r="I139" i="513"/>
  <c r="J138" i="513"/>
  <c r="I138" i="513"/>
  <c r="J137" i="513"/>
  <c r="I137" i="513"/>
  <c r="J136" i="513"/>
  <c r="I136" i="513"/>
  <c r="J135" i="513"/>
  <c r="I135" i="513"/>
  <c r="J134" i="513"/>
  <c r="I134" i="513"/>
  <c r="J133" i="513"/>
  <c r="I133" i="513"/>
  <c r="J132" i="513"/>
  <c r="I132" i="513"/>
  <c r="J131" i="513"/>
  <c r="I131" i="513"/>
  <c r="J130" i="513"/>
  <c r="I130" i="513"/>
  <c r="J129" i="513"/>
  <c r="I129" i="513"/>
  <c r="J128" i="513"/>
  <c r="I128" i="513"/>
  <c r="J127" i="513"/>
  <c r="I127" i="513"/>
  <c r="J126" i="513"/>
  <c r="I126" i="513"/>
  <c r="J125" i="513"/>
  <c r="I125" i="513"/>
  <c r="J124" i="513"/>
  <c r="I124" i="513"/>
  <c r="J123" i="513"/>
  <c r="I123" i="513"/>
  <c r="J122" i="513"/>
  <c r="I122" i="513"/>
  <c r="J121" i="513"/>
  <c r="I121" i="513"/>
  <c r="J120" i="513"/>
  <c r="I120" i="513"/>
  <c r="J119" i="513"/>
  <c r="I119" i="513"/>
  <c r="J118" i="513"/>
  <c r="I118" i="513"/>
  <c r="J117" i="513"/>
  <c r="I117" i="513"/>
  <c r="J116" i="513"/>
  <c r="I116" i="513"/>
  <c r="J115" i="513"/>
  <c r="I115" i="513"/>
  <c r="J114" i="513"/>
  <c r="I114" i="513"/>
  <c r="J113" i="513"/>
  <c r="I113" i="513"/>
  <c r="J112" i="513"/>
  <c r="I112" i="513"/>
  <c r="J111" i="513"/>
  <c r="I111" i="513"/>
  <c r="J110" i="513"/>
  <c r="I110" i="513"/>
  <c r="J109" i="513"/>
  <c r="I109" i="513"/>
  <c r="J108" i="513"/>
  <c r="I108" i="513"/>
  <c r="J107" i="513"/>
  <c r="I107" i="513"/>
  <c r="J106" i="513"/>
  <c r="I106" i="513"/>
  <c r="J105" i="513"/>
  <c r="I105" i="513"/>
  <c r="J104" i="513"/>
  <c r="I104" i="513"/>
  <c r="J103" i="513"/>
  <c r="I103" i="513"/>
  <c r="J102" i="513"/>
  <c r="I102" i="513"/>
  <c r="J101" i="513"/>
  <c r="I101" i="513"/>
  <c r="J100" i="513"/>
  <c r="I100" i="513"/>
  <c r="J99" i="513"/>
  <c r="I99" i="513"/>
  <c r="J98" i="513"/>
  <c r="I98" i="513"/>
  <c r="J97" i="513"/>
  <c r="I97" i="513"/>
  <c r="J96" i="513"/>
  <c r="I96" i="513"/>
  <c r="J95" i="513"/>
  <c r="I95" i="513"/>
  <c r="J94" i="513"/>
  <c r="I94" i="513"/>
  <c r="J93" i="513"/>
  <c r="I93" i="513"/>
  <c r="J92" i="513"/>
  <c r="I92" i="513"/>
  <c r="J91" i="513"/>
  <c r="I91" i="513"/>
  <c r="J90" i="513"/>
  <c r="I90" i="513"/>
  <c r="J89" i="513"/>
  <c r="I89" i="513"/>
  <c r="J88" i="513"/>
  <c r="I88" i="513"/>
  <c r="J87" i="513"/>
  <c r="I87" i="513"/>
  <c r="J86" i="513"/>
  <c r="I86" i="513"/>
  <c r="J85" i="513"/>
  <c r="I85" i="513"/>
  <c r="J84" i="513"/>
  <c r="I84" i="513"/>
  <c r="J83" i="513"/>
  <c r="I83" i="513"/>
  <c r="J82" i="513"/>
  <c r="I82" i="513"/>
  <c r="J81" i="513"/>
  <c r="I81" i="513"/>
  <c r="J80" i="513"/>
  <c r="I80" i="513"/>
  <c r="J79" i="513"/>
  <c r="I79" i="513"/>
  <c r="J78" i="513"/>
  <c r="I78" i="513"/>
  <c r="J77" i="513"/>
  <c r="I77" i="513"/>
  <c r="J76" i="513"/>
  <c r="I76" i="513"/>
  <c r="J75" i="513"/>
  <c r="I75" i="513"/>
  <c r="J74" i="513"/>
  <c r="I74" i="513"/>
  <c r="J73" i="513"/>
  <c r="I73" i="513"/>
  <c r="J72" i="513"/>
  <c r="I72" i="513"/>
  <c r="J71" i="513"/>
  <c r="I71" i="513"/>
  <c r="J70" i="513"/>
  <c r="I70" i="513"/>
  <c r="J69" i="513"/>
  <c r="I69" i="513"/>
  <c r="J68" i="513"/>
  <c r="I68" i="513"/>
  <c r="J67" i="513"/>
  <c r="I67" i="513"/>
  <c r="J66" i="513"/>
  <c r="I66" i="513"/>
  <c r="J65" i="513"/>
  <c r="I65" i="513"/>
  <c r="J64" i="513"/>
  <c r="I64" i="513"/>
  <c r="J63" i="513"/>
  <c r="I63" i="513"/>
  <c r="J62" i="513"/>
  <c r="I62" i="513"/>
  <c r="J61" i="513"/>
  <c r="I61" i="513"/>
  <c r="J60" i="513"/>
  <c r="I60" i="513"/>
  <c r="J59" i="513"/>
  <c r="I59" i="513"/>
  <c r="J58" i="513"/>
  <c r="I58" i="513"/>
  <c r="J57" i="513"/>
  <c r="I57" i="513"/>
  <c r="J56" i="513"/>
  <c r="I56" i="513"/>
  <c r="J55" i="513"/>
  <c r="I55" i="513"/>
  <c r="J54" i="513"/>
  <c r="I54" i="513"/>
  <c r="J53" i="513"/>
  <c r="I53" i="513"/>
  <c r="J52" i="513"/>
  <c r="I52" i="513"/>
  <c r="J51" i="513"/>
  <c r="I51" i="513"/>
  <c r="J50" i="513"/>
  <c r="I50" i="513"/>
  <c r="J49" i="513"/>
  <c r="I49" i="513"/>
  <c r="J48" i="513"/>
  <c r="I48" i="513"/>
  <c r="J47" i="513"/>
  <c r="I47" i="513"/>
  <c r="J46" i="513"/>
  <c r="I46" i="513"/>
  <c r="J45" i="513"/>
  <c r="I45" i="513"/>
  <c r="J44" i="513"/>
  <c r="I44" i="513"/>
  <c r="J43" i="513"/>
  <c r="I43" i="513"/>
  <c r="J42" i="513"/>
  <c r="I42" i="513"/>
  <c r="J41" i="513"/>
  <c r="I41" i="513"/>
  <c r="J40" i="513"/>
  <c r="I40" i="513"/>
  <c r="J39" i="513"/>
  <c r="I39" i="513"/>
  <c r="J38" i="513"/>
  <c r="I38" i="513"/>
  <c r="J37" i="513"/>
  <c r="I37" i="513"/>
  <c r="J36" i="513"/>
  <c r="I36" i="513"/>
  <c r="J35" i="513"/>
  <c r="I35" i="513"/>
  <c r="J34" i="513"/>
  <c r="I34" i="513"/>
  <c r="J33" i="513"/>
  <c r="I33" i="513"/>
  <c r="J32" i="513"/>
  <c r="I32" i="513"/>
  <c r="J31" i="513"/>
  <c r="I31" i="513"/>
  <c r="J30" i="513"/>
  <c r="I30" i="513"/>
  <c r="J29" i="513"/>
  <c r="I29" i="513"/>
  <c r="J28" i="513"/>
  <c r="I28" i="513"/>
  <c r="J27" i="513"/>
  <c r="I27" i="513"/>
  <c r="J26" i="513"/>
  <c r="I26" i="513"/>
  <c r="J25" i="513"/>
  <c r="I25" i="513"/>
  <c r="J24" i="513"/>
  <c r="I24" i="513"/>
  <c r="J23" i="513"/>
  <c r="I23" i="513"/>
  <c r="J22" i="513"/>
  <c r="I22" i="513"/>
  <c r="J21" i="513"/>
  <c r="I21" i="513"/>
  <c r="Z20" i="513"/>
  <c r="AA20" i="513" s="1"/>
  <c r="J20" i="513"/>
  <c r="I20" i="513"/>
  <c r="M13" i="513"/>
  <c r="M12" i="513"/>
  <c r="M11" i="513"/>
  <c r="J149" i="512"/>
  <c r="I149" i="512"/>
  <c r="J148" i="512"/>
  <c r="I148" i="512"/>
  <c r="J147" i="512"/>
  <c r="I147" i="512"/>
  <c r="J146" i="512"/>
  <c r="I146" i="512"/>
  <c r="J145" i="512"/>
  <c r="I145" i="512"/>
  <c r="J144" i="512"/>
  <c r="I144" i="512"/>
  <c r="J143" i="512"/>
  <c r="I143" i="512"/>
  <c r="J142" i="512"/>
  <c r="I142" i="512"/>
  <c r="J141" i="512"/>
  <c r="I141" i="512"/>
  <c r="J140" i="512"/>
  <c r="I140" i="512"/>
  <c r="J139" i="512"/>
  <c r="I139" i="512"/>
  <c r="J138" i="512"/>
  <c r="I138" i="512"/>
  <c r="J137" i="512"/>
  <c r="I137" i="512"/>
  <c r="J136" i="512"/>
  <c r="I136" i="512"/>
  <c r="J135" i="512"/>
  <c r="I135" i="512"/>
  <c r="J134" i="512"/>
  <c r="I134" i="512"/>
  <c r="J133" i="512"/>
  <c r="I133" i="512"/>
  <c r="J132" i="512"/>
  <c r="I132" i="512"/>
  <c r="J131" i="512"/>
  <c r="I131" i="512"/>
  <c r="J130" i="512"/>
  <c r="I130" i="512"/>
  <c r="J129" i="512"/>
  <c r="I129" i="512"/>
  <c r="J128" i="512"/>
  <c r="I128" i="512"/>
  <c r="J127" i="512"/>
  <c r="I127" i="512"/>
  <c r="J126" i="512"/>
  <c r="I126" i="512"/>
  <c r="J125" i="512"/>
  <c r="I125" i="512"/>
  <c r="J124" i="512"/>
  <c r="I124" i="512"/>
  <c r="J123" i="512"/>
  <c r="I123" i="512"/>
  <c r="J122" i="512"/>
  <c r="I122" i="512"/>
  <c r="J121" i="512"/>
  <c r="I121" i="512"/>
  <c r="J120" i="512"/>
  <c r="I120" i="512"/>
  <c r="J119" i="512"/>
  <c r="I119" i="512"/>
  <c r="J118" i="512"/>
  <c r="I118" i="512"/>
  <c r="J117" i="512"/>
  <c r="I117" i="512"/>
  <c r="J116" i="512"/>
  <c r="I116" i="512"/>
  <c r="J115" i="512"/>
  <c r="I115" i="512"/>
  <c r="J114" i="512"/>
  <c r="I114" i="512"/>
  <c r="J113" i="512"/>
  <c r="I113" i="512"/>
  <c r="J112" i="512"/>
  <c r="I112" i="512"/>
  <c r="J111" i="512"/>
  <c r="I111" i="512"/>
  <c r="J110" i="512"/>
  <c r="I110" i="512"/>
  <c r="J109" i="512"/>
  <c r="I109" i="512"/>
  <c r="J108" i="512"/>
  <c r="I108" i="512"/>
  <c r="J107" i="512"/>
  <c r="I107" i="512"/>
  <c r="J106" i="512"/>
  <c r="I106" i="512"/>
  <c r="J105" i="512"/>
  <c r="I105" i="512"/>
  <c r="J104" i="512"/>
  <c r="I104" i="512"/>
  <c r="J103" i="512"/>
  <c r="I103" i="512"/>
  <c r="J102" i="512"/>
  <c r="I102" i="512"/>
  <c r="J101" i="512"/>
  <c r="I101" i="512"/>
  <c r="J100" i="512"/>
  <c r="I100" i="512"/>
  <c r="J99" i="512"/>
  <c r="I99" i="512"/>
  <c r="J98" i="512"/>
  <c r="I98" i="512"/>
  <c r="J97" i="512"/>
  <c r="I97" i="512"/>
  <c r="J96" i="512"/>
  <c r="I96" i="512"/>
  <c r="J95" i="512"/>
  <c r="I95" i="512"/>
  <c r="J94" i="512"/>
  <c r="I94" i="512"/>
  <c r="J93" i="512"/>
  <c r="I93" i="512"/>
  <c r="J92" i="512"/>
  <c r="I92" i="512"/>
  <c r="J91" i="512"/>
  <c r="I91" i="512"/>
  <c r="J90" i="512"/>
  <c r="I90" i="512"/>
  <c r="J89" i="512"/>
  <c r="I89" i="512"/>
  <c r="J88" i="512"/>
  <c r="I88" i="512"/>
  <c r="J87" i="512"/>
  <c r="I87" i="512"/>
  <c r="J86" i="512"/>
  <c r="I86" i="512"/>
  <c r="J85" i="512"/>
  <c r="I85" i="512"/>
  <c r="J84" i="512"/>
  <c r="I84" i="512"/>
  <c r="J83" i="512"/>
  <c r="I83" i="512"/>
  <c r="J82" i="512"/>
  <c r="I82" i="512"/>
  <c r="J81" i="512"/>
  <c r="I81" i="512"/>
  <c r="J80" i="512"/>
  <c r="I80" i="512"/>
  <c r="J79" i="512"/>
  <c r="I79" i="512"/>
  <c r="J78" i="512"/>
  <c r="I78" i="512"/>
  <c r="J77" i="512"/>
  <c r="I77" i="512"/>
  <c r="J76" i="512"/>
  <c r="I76" i="512"/>
  <c r="J75" i="512"/>
  <c r="I75" i="512"/>
  <c r="J74" i="512"/>
  <c r="I74" i="512"/>
  <c r="J73" i="512"/>
  <c r="I73" i="512"/>
  <c r="J72" i="512"/>
  <c r="I72" i="512"/>
  <c r="J71" i="512"/>
  <c r="I71" i="512"/>
  <c r="J70" i="512"/>
  <c r="I70" i="512"/>
  <c r="J69" i="512"/>
  <c r="I69" i="512"/>
  <c r="J68" i="512"/>
  <c r="I68" i="512"/>
  <c r="J67" i="512"/>
  <c r="I67" i="512"/>
  <c r="J66" i="512"/>
  <c r="I66" i="512"/>
  <c r="J65" i="512"/>
  <c r="I65" i="512"/>
  <c r="J64" i="512"/>
  <c r="I64" i="512"/>
  <c r="J63" i="512"/>
  <c r="I63" i="512"/>
  <c r="J62" i="512"/>
  <c r="I62" i="512"/>
  <c r="J61" i="512"/>
  <c r="I61" i="512"/>
  <c r="J60" i="512"/>
  <c r="I60" i="512"/>
  <c r="J59" i="512"/>
  <c r="I59" i="512"/>
  <c r="J58" i="512"/>
  <c r="I58" i="512"/>
  <c r="J57" i="512"/>
  <c r="I57" i="512"/>
  <c r="J56" i="512"/>
  <c r="I56" i="512"/>
  <c r="J55" i="512"/>
  <c r="I55" i="512"/>
  <c r="J54" i="512"/>
  <c r="I54" i="512"/>
  <c r="J53" i="512"/>
  <c r="I53" i="512"/>
  <c r="J52" i="512"/>
  <c r="I52" i="512"/>
  <c r="J51" i="512"/>
  <c r="I51" i="512"/>
  <c r="J50" i="512"/>
  <c r="I50" i="512"/>
  <c r="J49" i="512"/>
  <c r="I49" i="512"/>
  <c r="J48" i="512"/>
  <c r="I48" i="512"/>
  <c r="J47" i="512"/>
  <c r="I47" i="512"/>
  <c r="J46" i="512"/>
  <c r="I46" i="512"/>
  <c r="J45" i="512"/>
  <c r="I45" i="512"/>
  <c r="J44" i="512"/>
  <c r="I44" i="512"/>
  <c r="J43" i="512"/>
  <c r="I43" i="512"/>
  <c r="J42" i="512"/>
  <c r="I42" i="512"/>
  <c r="J41" i="512"/>
  <c r="I41" i="512"/>
  <c r="J40" i="512"/>
  <c r="I40" i="512"/>
  <c r="J39" i="512"/>
  <c r="I39" i="512"/>
  <c r="J38" i="512"/>
  <c r="I38" i="512"/>
  <c r="J37" i="512"/>
  <c r="I37" i="512"/>
  <c r="J36" i="512"/>
  <c r="I36" i="512"/>
  <c r="J35" i="512"/>
  <c r="I35" i="512"/>
  <c r="J34" i="512"/>
  <c r="I34" i="512"/>
  <c r="J33" i="512"/>
  <c r="I33" i="512"/>
  <c r="J32" i="512"/>
  <c r="I32" i="512"/>
  <c r="J31" i="512"/>
  <c r="I31" i="512"/>
  <c r="J30" i="512"/>
  <c r="I30" i="512"/>
  <c r="J29" i="512"/>
  <c r="I29" i="512"/>
  <c r="J28" i="512"/>
  <c r="I28" i="512"/>
  <c r="J27" i="512"/>
  <c r="I27" i="512"/>
  <c r="J26" i="512"/>
  <c r="I26" i="512"/>
  <c r="J25" i="512"/>
  <c r="I25" i="512"/>
  <c r="J24" i="512"/>
  <c r="I24" i="512"/>
  <c r="J23" i="512"/>
  <c r="I23" i="512"/>
  <c r="J22" i="512"/>
  <c r="I22" i="512"/>
  <c r="J21" i="512"/>
  <c r="I21" i="512"/>
  <c r="Z20" i="512"/>
  <c r="Z21" i="512" s="1"/>
  <c r="J20" i="512"/>
  <c r="I20" i="512"/>
  <c r="M13" i="512"/>
  <c r="M12" i="512"/>
  <c r="M11" i="512"/>
  <c r="J149" i="511"/>
  <c r="I149" i="511"/>
  <c r="J148" i="511"/>
  <c r="I148" i="511"/>
  <c r="J147" i="511"/>
  <c r="I147" i="511"/>
  <c r="J146" i="511"/>
  <c r="I146" i="511"/>
  <c r="J145" i="511"/>
  <c r="I145" i="511"/>
  <c r="J144" i="511"/>
  <c r="I144" i="511"/>
  <c r="J143" i="511"/>
  <c r="I143" i="511"/>
  <c r="J142" i="511"/>
  <c r="I142" i="511"/>
  <c r="J141" i="511"/>
  <c r="I141" i="511"/>
  <c r="J140" i="511"/>
  <c r="I140" i="511"/>
  <c r="J139" i="511"/>
  <c r="I139" i="511"/>
  <c r="J138" i="511"/>
  <c r="I138" i="511"/>
  <c r="J137" i="511"/>
  <c r="I137" i="511"/>
  <c r="J136" i="511"/>
  <c r="I136" i="511"/>
  <c r="J135" i="511"/>
  <c r="I135" i="511"/>
  <c r="J134" i="511"/>
  <c r="I134" i="511"/>
  <c r="J133" i="511"/>
  <c r="I133" i="511"/>
  <c r="J132" i="511"/>
  <c r="I132" i="511"/>
  <c r="J131" i="511"/>
  <c r="I131" i="511"/>
  <c r="J130" i="511"/>
  <c r="I130" i="511"/>
  <c r="J129" i="511"/>
  <c r="I129" i="511"/>
  <c r="J128" i="511"/>
  <c r="I128" i="511"/>
  <c r="J127" i="511"/>
  <c r="I127" i="511"/>
  <c r="J126" i="511"/>
  <c r="I126" i="511"/>
  <c r="J125" i="511"/>
  <c r="I125" i="511"/>
  <c r="J124" i="511"/>
  <c r="I124" i="511"/>
  <c r="J123" i="511"/>
  <c r="I123" i="511"/>
  <c r="J122" i="511"/>
  <c r="I122" i="511"/>
  <c r="J121" i="511"/>
  <c r="I121" i="511"/>
  <c r="J120" i="511"/>
  <c r="I120" i="511"/>
  <c r="J119" i="511"/>
  <c r="I119" i="511"/>
  <c r="J118" i="511"/>
  <c r="I118" i="511"/>
  <c r="J117" i="511"/>
  <c r="I117" i="511"/>
  <c r="J116" i="511"/>
  <c r="I116" i="511"/>
  <c r="J115" i="511"/>
  <c r="I115" i="511"/>
  <c r="J114" i="511"/>
  <c r="I114" i="511"/>
  <c r="J113" i="511"/>
  <c r="I113" i="511"/>
  <c r="J112" i="511"/>
  <c r="I112" i="511"/>
  <c r="J111" i="511"/>
  <c r="I111" i="511"/>
  <c r="J110" i="511"/>
  <c r="I110" i="511"/>
  <c r="J109" i="511"/>
  <c r="I109" i="511"/>
  <c r="J108" i="511"/>
  <c r="I108" i="511"/>
  <c r="J107" i="511"/>
  <c r="I107" i="511"/>
  <c r="J106" i="511"/>
  <c r="I106" i="511"/>
  <c r="J105" i="511"/>
  <c r="I105" i="511"/>
  <c r="J104" i="511"/>
  <c r="I104" i="511"/>
  <c r="J103" i="511"/>
  <c r="I103" i="511"/>
  <c r="J102" i="511"/>
  <c r="I102" i="511"/>
  <c r="J101" i="511"/>
  <c r="I101" i="511"/>
  <c r="J100" i="511"/>
  <c r="I100" i="511"/>
  <c r="J99" i="511"/>
  <c r="I99" i="511"/>
  <c r="J98" i="511"/>
  <c r="I98" i="511"/>
  <c r="J97" i="511"/>
  <c r="I97" i="511"/>
  <c r="J96" i="511"/>
  <c r="I96" i="511"/>
  <c r="J95" i="511"/>
  <c r="I95" i="511"/>
  <c r="J94" i="511"/>
  <c r="I94" i="511"/>
  <c r="J93" i="511"/>
  <c r="I93" i="511"/>
  <c r="J92" i="511"/>
  <c r="I92" i="511"/>
  <c r="J91" i="511"/>
  <c r="I91" i="511"/>
  <c r="J90" i="511"/>
  <c r="I90" i="511"/>
  <c r="J89" i="511"/>
  <c r="I89" i="511"/>
  <c r="J88" i="511"/>
  <c r="I88" i="511"/>
  <c r="J87" i="511"/>
  <c r="I87" i="511"/>
  <c r="J86" i="511"/>
  <c r="I86" i="511"/>
  <c r="J85" i="511"/>
  <c r="I85" i="511"/>
  <c r="J84" i="511"/>
  <c r="I84" i="511"/>
  <c r="J83" i="511"/>
  <c r="I83" i="511"/>
  <c r="J82" i="511"/>
  <c r="I82" i="511"/>
  <c r="J81" i="511"/>
  <c r="I81" i="511"/>
  <c r="J80" i="511"/>
  <c r="I80" i="511"/>
  <c r="J79" i="511"/>
  <c r="I79" i="511"/>
  <c r="J78" i="511"/>
  <c r="I78" i="511"/>
  <c r="J77" i="511"/>
  <c r="I77" i="511"/>
  <c r="J76" i="511"/>
  <c r="I76" i="511"/>
  <c r="J75" i="511"/>
  <c r="I75" i="511"/>
  <c r="J74" i="511"/>
  <c r="I74" i="511"/>
  <c r="J73" i="511"/>
  <c r="I73" i="511"/>
  <c r="J72" i="511"/>
  <c r="I72" i="511"/>
  <c r="J71" i="511"/>
  <c r="I71" i="511"/>
  <c r="J70" i="511"/>
  <c r="I70" i="511"/>
  <c r="J69" i="511"/>
  <c r="I69" i="511"/>
  <c r="J68" i="511"/>
  <c r="I68" i="511"/>
  <c r="J67" i="511"/>
  <c r="I67" i="511"/>
  <c r="J66" i="511"/>
  <c r="I66" i="511"/>
  <c r="J65" i="511"/>
  <c r="I65" i="511"/>
  <c r="J64" i="511"/>
  <c r="I64" i="511"/>
  <c r="J63" i="511"/>
  <c r="I63" i="511"/>
  <c r="J62" i="511"/>
  <c r="I62" i="511"/>
  <c r="J61" i="511"/>
  <c r="I61" i="511"/>
  <c r="J60" i="511"/>
  <c r="I60" i="511"/>
  <c r="J59" i="511"/>
  <c r="I59" i="511"/>
  <c r="J58" i="511"/>
  <c r="I58" i="511"/>
  <c r="J57" i="511"/>
  <c r="I57" i="511"/>
  <c r="J56" i="511"/>
  <c r="I56" i="511"/>
  <c r="J55" i="511"/>
  <c r="I55" i="511"/>
  <c r="J54" i="511"/>
  <c r="I54" i="511"/>
  <c r="J53" i="511"/>
  <c r="I53" i="511"/>
  <c r="J52" i="511"/>
  <c r="I52" i="511"/>
  <c r="J51" i="511"/>
  <c r="I51" i="511"/>
  <c r="J50" i="511"/>
  <c r="I50" i="511"/>
  <c r="J49" i="511"/>
  <c r="I49" i="511"/>
  <c r="J48" i="511"/>
  <c r="I48" i="511"/>
  <c r="J47" i="511"/>
  <c r="I47" i="511"/>
  <c r="J46" i="511"/>
  <c r="I46" i="511"/>
  <c r="J45" i="511"/>
  <c r="I45" i="511"/>
  <c r="J44" i="511"/>
  <c r="I44" i="511"/>
  <c r="J43" i="511"/>
  <c r="I43" i="511"/>
  <c r="J42" i="511"/>
  <c r="I42" i="511"/>
  <c r="J41" i="511"/>
  <c r="I41" i="511"/>
  <c r="J40" i="511"/>
  <c r="I40" i="511"/>
  <c r="J39" i="511"/>
  <c r="I39" i="511"/>
  <c r="J38" i="511"/>
  <c r="I38" i="511"/>
  <c r="J37" i="511"/>
  <c r="I37" i="511"/>
  <c r="J36" i="511"/>
  <c r="I36" i="511"/>
  <c r="J35" i="511"/>
  <c r="I35" i="511"/>
  <c r="J34" i="511"/>
  <c r="I34" i="511"/>
  <c r="J33" i="511"/>
  <c r="I33" i="511"/>
  <c r="J32" i="511"/>
  <c r="I32" i="511"/>
  <c r="J31" i="511"/>
  <c r="I31" i="511"/>
  <c r="J30" i="511"/>
  <c r="I30" i="511"/>
  <c r="J29" i="511"/>
  <c r="I29" i="511"/>
  <c r="J28" i="511"/>
  <c r="I28" i="511"/>
  <c r="J27" i="511"/>
  <c r="I27" i="511"/>
  <c r="J26" i="511"/>
  <c r="I26" i="511"/>
  <c r="J25" i="511"/>
  <c r="I25" i="511"/>
  <c r="J24" i="511"/>
  <c r="I24" i="511"/>
  <c r="J23" i="511"/>
  <c r="I23" i="511"/>
  <c r="J22" i="511"/>
  <c r="I22" i="511"/>
  <c r="J21" i="511"/>
  <c r="I21" i="511"/>
  <c r="Z20" i="511"/>
  <c r="Z21" i="511" s="1"/>
  <c r="J20" i="511"/>
  <c r="I20" i="511"/>
  <c r="M13" i="511"/>
  <c r="M12" i="511"/>
  <c r="M11" i="511"/>
  <c r="J149" i="510"/>
  <c r="I149" i="510"/>
  <c r="J148" i="510"/>
  <c r="I148" i="510"/>
  <c r="J147" i="510"/>
  <c r="I147" i="510"/>
  <c r="J146" i="510"/>
  <c r="I146" i="510"/>
  <c r="J145" i="510"/>
  <c r="I145" i="510"/>
  <c r="J144" i="510"/>
  <c r="I144" i="510"/>
  <c r="J143" i="510"/>
  <c r="I143" i="510"/>
  <c r="J142" i="510"/>
  <c r="I142" i="510"/>
  <c r="J141" i="510"/>
  <c r="I141" i="510"/>
  <c r="J140" i="510"/>
  <c r="I140" i="510"/>
  <c r="J139" i="510"/>
  <c r="I139" i="510"/>
  <c r="J138" i="510"/>
  <c r="I138" i="510"/>
  <c r="J137" i="510"/>
  <c r="I137" i="510"/>
  <c r="J136" i="510"/>
  <c r="I136" i="510"/>
  <c r="J135" i="510"/>
  <c r="I135" i="510"/>
  <c r="J134" i="510"/>
  <c r="I134" i="510"/>
  <c r="J133" i="510"/>
  <c r="I133" i="510"/>
  <c r="J132" i="510"/>
  <c r="I132" i="510"/>
  <c r="J131" i="510"/>
  <c r="I131" i="510"/>
  <c r="J130" i="510"/>
  <c r="I130" i="510"/>
  <c r="J129" i="510"/>
  <c r="I129" i="510"/>
  <c r="J128" i="510"/>
  <c r="I128" i="510"/>
  <c r="J127" i="510"/>
  <c r="I127" i="510"/>
  <c r="J126" i="510"/>
  <c r="I126" i="510"/>
  <c r="J125" i="510"/>
  <c r="I125" i="510"/>
  <c r="J124" i="510"/>
  <c r="I124" i="510"/>
  <c r="J123" i="510"/>
  <c r="I123" i="510"/>
  <c r="J122" i="510"/>
  <c r="I122" i="510"/>
  <c r="J121" i="510"/>
  <c r="I121" i="510"/>
  <c r="J120" i="510"/>
  <c r="I120" i="510"/>
  <c r="J119" i="510"/>
  <c r="I119" i="510"/>
  <c r="J118" i="510"/>
  <c r="I118" i="510"/>
  <c r="J117" i="510"/>
  <c r="I117" i="510"/>
  <c r="J116" i="510"/>
  <c r="I116" i="510"/>
  <c r="J115" i="510"/>
  <c r="I115" i="510"/>
  <c r="J114" i="510"/>
  <c r="I114" i="510"/>
  <c r="J113" i="510"/>
  <c r="I113" i="510"/>
  <c r="J112" i="510"/>
  <c r="I112" i="510"/>
  <c r="J111" i="510"/>
  <c r="I111" i="510"/>
  <c r="J110" i="510"/>
  <c r="I110" i="510"/>
  <c r="J109" i="510"/>
  <c r="I109" i="510"/>
  <c r="J108" i="510"/>
  <c r="I108" i="510"/>
  <c r="J107" i="510"/>
  <c r="I107" i="510"/>
  <c r="J106" i="510"/>
  <c r="I106" i="510"/>
  <c r="J105" i="510"/>
  <c r="I105" i="510"/>
  <c r="J104" i="510"/>
  <c r="I104" i="510"/>
  <c r="J103" i="510"/>
  <c r="I103" i="510"/>
  <c r="J102" i="510"/>
  <c r="I102" i="510"/>
  <c r="J101" i="510"/>
  <c r="I101" i="510"/>
  <c r="J100" i="510"/>
  <c r="I100" i="510"/>
  <c r="J99" i="510"/>
  <c r="I99" i="510"/>
  <c r="J98" i="510"/>
  <c r="I98" i="510"/>
  <c r="J97" i="510"/>
  <c r="I97" i="510"/>
  <c r="J96" i="510"/>
  <c r="I96" i="510"/>
  <c r="J95" i="510"/>
  <c r="I95" i="510"/>
  <c r="J94" i="510"/>
  <c r="I94" i="510"/>
  <c r="J93" i="510"/>
  <c r="I93" i="510"/>
  <c r="J92" i="510"/>
  <c r="I92" i="510"/>
  <c r="J91" i="510"/>
  <c r="I91" i="510"/>
  <c r="J90" i="510"/>
  <c r="I90" i="510"/>
  <c r="J89" i="510"/>
  <c r="I89" i="510"/>
  <c r="J88" i="510"/>
  <c r="I88" i="510"/>
  <c r="J87" i="510"/>
  <c r="I87" i="510"/>
  <c r="J86" i="510"/>
  <c r="I86" i="510"/>
  <c r="J85" i="510"/>
  <c r="I85" i="510"/>
  <c r="J84" i="510"/>
  <c r="I84" i="510"/>
  <c r="J83" i="510"/>
  <c r="I83" i="510"/>
  <c r="J82" i="510"/>
  <c r="I82" i="510"/>
  <c r="J81" i="510"/>
  <c r="I81" i="510"/>
  <c r="J80" i="510"/>
  <c r="I80" i="510"/>
  <c r="J79" i="510"/>
  <c r="I79" i="510"/>
  <c r="J78" i="510"/>
  <c r="I78" i="510"/>
  <c r="J77" i="510"/>
  <c r="I77" i="510"/>
  <c r="J76" i="510"/>
  <c r="I76" i="510"/>
  <c r="J75" i="510"/>
  <c r="I75" i="510"/>
  <c r="J74" i="510"/>
  <c r="I74" i="510"/>
  <c r="J73" i="510"/>
  <c r="I73" i="510"/>
  <c r="J72" i="510"/>
  <c r="I72" i="510"/>
  <c r="J71" i="510"/>
  <c r="I71" i="510"/>
  <c r="J70" i="510"/>
  <c r="I70" i="510"/>
  <c r="J69" i="510"/>
  <c r="I69" i="510"/>
  <c r="J68" i="510"/>
  <c r="I68" i="510"/>
  <c r="J67" i="510"/>
  <c r="I67" i="510"/>
  <c r="J66" i="510"/>
  <c r="I66" i="510"/>
  <c r="J65" i="510"/>
  <c r="I65" i="510"/>
  <c r="J64" i="510"/>
  <c r="I64" i="510"/>
  <c r="J63" i="510"/>
  <c r="I63" i="510"/>
  <c r="J62" i="510"/>
  <c r="I62" i="510"/>
  <c r="J61" i="510"/>
  <c r="I61" i="510"/>
  <c r="J60" i="510"/>
  <c r="I60" i="510"/>
  <c r="J59" i="510"/>
  <c r="I59" i="510"/>
  <c r="J58" i="510"/>
  <c r="I58" i="510"/>
  <c r="J57" i="510"/>
  <c r="I57" i="510"/>
  <c r="J56" i="510"/>
  <c r="I56" i="510"/>
  <c r="J55" i="510"/>
  <c r="I55" i="510"/>
  <c r="J54" i="510"/>
  <c r="I54" i="510"/>
  <c r="J53" i="510"/>
  <c r="I53" i="510"/>
  <c r="J52" i="510"/>
  <c r="I52" i="510"/>
  <c r="J51" i="510"/>
  <c r="I51" i="510"/>
  <c r="J50" i="510"/>
  <c r="I50" i="510"/>
  <c r="J49" i="510"/>
  <c r="I49" i="510"/>
  <c r="J48" i="510"/>
  <c r="I48" i="510"/>
  <c r="J47" i="510"/>
  <c r="I47" i="510"/>
  <c r="J46" i="510"/>
  <c r="I46" i="510"/>
  <c r="J45" i="510"/>
  <c r="I45" i="510"/>
  <c r="J44" i="510"/>
  <c r="I44" i="510"/>
  <c r="J43" i="510"/>
  <c r="I43" i="510"/>
  <c r="J42" i="510"/>
  <c r="I42" i="510"/>
  <c r="J41" i="510"/>
  <c r="I41" i="510"/>
  <c r="J40" i="510"/>
  <c r="I40" i="510"/>
  <c r="J39" i="510"/>
  <c r="I39" i="510"/>
  <c r="J38" i="510"/>
  <c r="I38" i="510"/>
  <c r="J37" i="510"/>
  <c r="I37" i="510"/>
  <c r="J36" i="510"/>
  <c r="I36" i="510"/>
  <c r="J35" i="510"/>
  <c r="I35" i="510"/>
  <c r="J34" i="510"/>
  <c r="I34" i="510"/>
  <c r="J33" i="510"/>
  <c r="I33" i="510"/>
  <c r="J32" i="510"/>
  <c r="I32" i="510"/>
  <c r="J31" i="510"/>
  <c r="I31" i="510"/>
  <c r="J30" i="510"/>
  <c r="I30" i="510"/>
  <c r="J29" i="510"/>
  <c r="I29" i="510"/>
  <c r="J28" i="510"/>
  <c r="I28" i="510"/>
  <c r="J27" i="510"/>
  <c r="I27" i="510"/>
  <c r="J26" i="510"/>
  <c r="I26" i="510"/>
  <c r="J25" i="510"/>
  <c r="I25" i="510"/>
  <c r="J24" i="510"/>
  <c r="I24" i="510"/>
  <c r="J23" i="510"/>
  <c r="I23" i="510"/>
  <c r="J22" i="510"/>
  <c r="I22" i="510"/>
  <c r="J21" i="510"/>
  <c r="I21" i="510"/>
  <c r="Z20" i="510"/>
  <c r="Z21" i="510" s="1"/>
  <c r="J20" i="510"/>
  <c r="I20" i="510"/>
  <c r="M13" i="510"/>
  <c r="M12" i="510"/>
  <c r="M11" i="510"/>
  <c r="J149" i="509"/>
  <c r="I149" i="509"/>
  <c r="J148" i="509"/>
  <c r="I148" i="509"/>
  <c r="J147" i="509"/>
  <c r="I147" i="509"/>
  <c r="J146" i="509"/>
  <c r="I146" i="509"/>
  <c r="J145" i="509"/>
  <c r="I145" i="509"/>
  <c r="J144" i="509"/>
  <c r="I144" i="509"/>
  <c r="J143" i="509"/>
  <c r="I143" i="509"/>
  <c r="J142" i="509"/>
  <c r="I142" i="509"/>
  <c r="J141" i="509"/>
  <c r="I141" i="509"/>
  <c r="J140" i="509"/>
  <c r="I140" i="509"/>
  <c r="J139" i="509"/>
  <c r="I139" i="509"/>
  <c r="J138" i="509"/>
  <c r="I138" i="509"/>
  <c r="J137" i="509"/>
  <c r="I137" i="509"/>
  <c r="J136" i="509"/>
  <c r="I136" i="509"/>
  <c r="J135" i="509"/>
  <c r="I135" i="509"/>
  <c r="J134" i="509"/>
  <c r="I134" i="509"/>
  <c r="J133" i="509"/>
  <c r="I133" i="509"/>
  <c r="J132" i="509"/>
  <c r="I132" i="509"/>
  <c r="J131" i="509"/>
  <c r="I131" i="509"/>
  <c r="J130" i="509"/>
  <c r="I130" i="509"/>
  <c r="J129" i="509"/>
  <c r="I129" i="509"/>
  <c r="J128" i="509"/>
  <c r="I128" i="509"/>
  <c r="J127" i="509"/>
  <c r="I127" i="509"/>
  <c r="J126" i="509"/>
  <c r="I126" i="509"/>
  <c r="J125" i="509"/>
  <c r="I125" i="509"/>
  <c r="J124" i="509"/>
  <c r="I124" i="509"/>
  <c r="J123" i="509"/>
  <c r="I123" i="509"/>
  <c r="J122" i="509"/>
  <c r="I122" i="509"/>
  <c r="J121" i="509"/>
  <c r="I121" i="509"/>
  <c r="J120" i="509"/>
  <c r="I120" i="509"/>
  <c r="J119" i="509"/>
  <c r="I119" i="509"/>
  <c r="J118" i="509"/>
  <c r="I118" i="509"/>
  <c r="J117" i="509"/>
  <c r="I117" i="509"/>
  <c r="J116" i="509"/>
  <c r="I116" i="509"/>
  <c r="J115" i="509"/>
  <c r="I115" i="509"/>
  <c r="J114" i="509"/>
  <c r="I114" i="509"/>
  <c r="J113" i="509"/>
  <c r="I113" i="509"/>
  <c r="J112" i="509"/>
  <c r="I112" i="509"/>
  <c r="J111" i="509"/>
  <c r="I111" i="509"/>
  <c r="J110" i="509"/>
  <c r="I110" i="509"/>
  <c r="J109" i="509"/>
  <c r="I109" i="509"/>
  <c r="J108" i="509"/>
  <c r="I108" i="509"/>
  <c r="J107" i="509"/>
  <c r="I107" i="509"/>
  <c r="J106" i="509"/>
  <c r="I106" i="509"/>
  <c r="J105" i="509"/>
  <c r="I105" i="509"/>
  <c r="J104" i="509"/>
  <c r="I104" i="509"/>
  <c r="J103" i="509"/>
  <c r="I103" i="509"/>
  <c r="J102" i="509"/>
  <c r="I102" i="509"/>
  <c r="J101" i="509"/>
  <c r="I101" i="509"/>
  <c r="J100" i="509"/>
  <c r="I100" i="509"/>
  <c r="J99" i="509"/>
  <c r="I99" i="509"/>
  <c r="J98" i="509"/>
  <c r="I98" i="509"/>
  <c r="J97" i="509"/>
  <c r="I97" i="509"/>
  <c r="J96" i="509"/>
  <c r="I96" i="509"/>
  <c r="J95" i="509"/>
  <c r="I95" i="509"/>
  <c r="J94" i="509"/>
  <c r="I94" i="509"/>
  <c r="J93" i="509"/>
  <c r="I93" i="509"/>
  <c r="J92" i="509"/>
  <c r="I92" i="509"/>
  <c r="J91" i="509"/>
  <c r="I91" i="509"/>
  <c r="J90" i="509"/>
  <c r="I90" i="509"/>
  <c r="J89" i="509"/>
  <c r="I89" i="509"/>
  <c r="J88" i="509"/>
  <c r="I88" i="509"/>
  <c r="J87" i="509"/>
  <c r="I87" i="509"/>
  <c r="J86" i="509"/>
  <c r="I86" i="509"/>
  <c r="J85" i="509"/>
  <c r="I85" i="509"/>
  <c r="J84" i="509"/>
  <c r="I84" i="509"/>
  <c r="J83" i="509"/>
  <c r="I83" i="509"/>
  <c r="J82" i="509"/>
  <c r="I82" i="509"/>
  <c r="J81" i="509"/>
  <c r="I81" i="509"/>
  <c r="J80" i="509"/>
  <c r="I80" i="509"/>
  <c r="J79" i="509"/>
  <c r="I79" i="509"/>
  <c r="J78" i="509"/>
  <c r="I78" i="509"/>
  <c r="J77" i="509"/>
  <c r="I77" i="509"/>
  <c r="J76" i="509"/>
  <c r="I76" i="509"/>
  <c r="J75" i="509"/>
  <c r="I75" i="509"/>
  <c r="J74" i="509"/>
  <c r="I74" i="509"/>
  <c r="J73" i="509"/>
  <c r="I73" i="509"/>
  <c r="J72" i="509"/>
  <c r="I72" i="509"/>
  <c r="J71" i="509"/>
  <c r="I71" i="509"/>
  <c r="J70" i="509"/>
  <c r="I70" i="509"/>
  <c r="J69" i="509"/>
  <c r="I69" i="509"/>
  <c r="J68" i="509"/>
  <c r="I68" i="509"/>
  <c r="J67" i="509"/>
  <c r="I67" i="509"/>
  <c r="J66" i="509"/>
  <c r="I66" i="509"/>
  <c r="J65" i="509"/>
  <c r="I65" i="509"/>
  <c r="J64" i="509"/>
  <c r="I64" i="509"/>
  <c r="J63" i="509"/>
  <c r="I63" i="509"/>
  <c r="J62" i="509"/>
  <c r="I62" i="509"/>
  <c r="J61" i="509"/>
  <c r="I61" i="509"/>
  <c r="J60" i="509"/>
  <c r="I60" i="509"/>
  <c r="J59" i="509"/>
  <c r="I59" i="509"/>
  <c r="J58" i="509"/>
  <c r="I58" i="509"/>
  <c r="J57" i="509"/>
  <c r="I57" i="509"/>
  <c r="J56" i="509"/>
  <c r="I56" i="509"/>
  <c r="J55" i="509"/>
  <c r="I55" i="509"/>
  <c r="J54" i="509"/>
  <c r="I54" i="509"/>
  <c r="J53" i="509"/>
  <c r="I53" i="509"/>
  <c r="J52" i="509"/>
  <c r="I52" i="509"/>
  <c r="J51" i="509"/>
  <c r="I51" i="509"/>
  <c r="J50" i="509"/>
  <c r="I50" i="509"/>
  <c r="J49" i="509"/>
  <c r="I49" i="509"/>
  <c r="J48" i="509"/>
  <c r="I48" i="509"/>
  <c r="J47" i="509"/>
  <c r="I47" i="509"/>
  <c r="J46" i="509"/>
  <c r="I46" i="509"/>
  <c r="J45" i="509"/>
  <c r="I45" i="509"/>
  <c r="J44" i="509"/>
  <c r="I44" i="509"/>
  <c r="J43" i="509"/>
  <c r="I43" i="509"/>
  <c r="J42" i="509"/>
  <c r="I42" i="509"/>
  <c r="J41" i="509"/>
  <c r="I41" i="509"/>
  <c r="J40" i="509"/>
  <c r="I40" i="509"/>
  <c r="J39" i="509"/>
  <c r="I39" i="509"/>
  <c r="J38" i="509"/>
  <c r="I38" i="509"/>
  <c r="J37" i="509"/>
  <c r="I37" i="509"/>
  <c r="J36" i="509"/>
  <c r="I36" i="509"/>
  <c r="J35" i="509"/>
  <c r="I35" i="509"/>
  <c r="J34" i="509"/>
  <c r="I34" i="509"/>
  <c r="J33" i="509"/>
  <c r="I33" i="509"/>
  <c r="J32" i="509"/>
  <c r="I32" i="509"/>
  <c r="J31" i="509"/>
  <c r="I31" i="509"/>
  <c r="J30" i="509"/>
  <c r="I30" i="509"/>
  <c r="J29" i="509"/>
  <c r="I29" i="509"/>
  <c r="J28" i="509"/>
  <c r="I28" i="509"/>
  <c r="J27" i="509"/>
  <c r="I27" i="509"/>
  <c r="J26" i="509"/>
  <c r="I26" i="509"/>
  <c r="J25" i="509"/>
  <c r="I25" i="509"/>
  <c r="J24" i="509"/>
  <c r="I24" i="509"/>
  <c r="J23" i="509"/>
  <c r="I23" i="509"/>
  <c r="J22" i="509"/>
  <c r="I22" i="509"/>
  <c r="J21" i="509"/>
  <c r="I21" i="509"/>
  <c r="Z20" i="509"/>
  <c r="Z21" i="509" s="1"/>
  <c r="J20" i="509"/>
  <c r="I20" i="509"/>
  <c r="M13" i="509"/>
  <c r="M12" i="509"/>
  <c r="M11" i="509"/>
  <c r="J149" i="508"/>
  <c r="I149" i="508"/>
  <c r="J148" i="508"/>
  <c r="I148" i="508"/>
  <c r="J147" i="508"/>
  <c r="I147" i="508"/>
  <c r="J146" i="508"/>
  <c r="I146" i="508"/>
  <c r="J145" i="508"/>
  <c r="I145" i="508"/>
  <c r="J144" i="508"/>
  <c r="I144" i="508"/>
  <c r="J143" i="508"/>
  <c r="I143" i="508"/>
  <c r="J142" i="508"/>
  <c r="I142" i="508"/>
  <c r="J141" i="508"/>
  <c r="I141" i="508"/>
  <c r="J140" i="508"/>
  <c r="I140" i="508"/>
  <c r="J139" i="508"/>
  <c r="I139" i="508"/>
  <c r="J138" i="508"/>
  <c r="I138" i="508"/>
  <c r="J137" i="508"/>
  <c r="I137" i="508"/>
  <c r="J136" i="508"/>
  <c r="I136" i="508"/>
  <c r="J135" i="508"/>
  <c r="I135" i="508"/>
  <c r="J134" i="508"/>
  <c r="I134" i="508"/>
  <c r="J133" i="508"/>
  <c r="I133" i="508"/>
  <c r="J132" i="508"/>
  <c r="I132" i="508"/>
  <c r="J131" i="508"/>
  <c r="I131" i="508"/>
  <c r="J130" i="508"/>
  <c r="I130" i="508"/>
  <c r="J129" i="508"/>
  <c r="I129" i="508"/>
  <c r="J128" i="508"/>
  <c r="I128" i="508"/>
  <c r="J127" i="508"/>
  <c r="I127" i="508"/>
  <c r="J126" i="508"/>
  <c r="I126" i="508"/>
  <c r="J125" i="508"/>
  <c r="I125" i="508"/>
  <c r="J124" i="508"/>
  <c r="I124" i="508"/>
  <c r="J123" i="508"/>
  <c r="I123" i="508"/>
  <c r="J122" i="508"/>
  <c r="I122" i="508"/>
  <c r="J121" i="508"/>
  <c r="I121" i="508"/>
  <c r="J120" i="508"/>
  <c r="I120" i="508"/>
  <c r="J119" i="508"/>
  <c r="I119" i="508"/>
  <c r="J118" i="508"/>
  <c r="I118" i="508"/>
  <c r="J117" i="508"/>
  <c r="I117" i="508"/>
  <c r="J116" i="508"/>
  <c r="I116" i="508"/>
  <c r="J115" i="508"/>
  <c r="I115" i="508"/>
  <c r="J114" i="508"/>
  <c r="I114" i="508"/>
  <c r="J113" i="508"/>
  <c r="I113" i="508"/>
  <c r="J112" i="508"/>
  <c r="I112" i="508"/>
  <c r="J111" i="508"/>
  <c r="I111" i="508"/>
  <c r="J110" i="508"/>
  <c r="I110" i="508"/>
  <c r="J109" i="508"/>
  <c r="I109" i="508"/>
  <c r="J108" i="508"/>
  <c r="I108" i="508"/>
  <c r="J107" i="508"/>
  <c r="I107" i="508"/>
  <c r="J106" i="508"/>
  <c r="I106" i="508"/>
  <c r="J105" i="508"/>
  <c r="I105" i="508"/>
  <c r="J104" i="508"/>
  <c r="I104" i="508"/>
  <c r="J103" i="508"/>
  <c r="I103" i="508"/>
  <c r="J102" i="508"/>
  <c r="I102" i="508"/>
  <c r="J101" i="508"/>
  <c r="I101" i="508"/>
  <c r="J100" i="508"/>
  <c r="I100" i="508"/>
  <c r="J99" i="508"/>
  <c r="I99" i="508"/>
  <c r="J98" i="508"/>
  <c r="I98" i="508"/>
  <c r="J97" i="508"/>
  <c r="I97" i="508"/>
  <c r="J96" i="508"/>
  <c r="I96" i="508"/>
  <c r="J95" i="508"/>
  <c r="I95" i="508"/>
  <c r="J94" i="508"/>
  <c r="I94" i="508"/>
  <c r="J93" i="508"/>
  <c r="I93" i="508"/>
  <c r="J92" i="508"/>
  <c r="I92" i="508"/>
  <c r="J91" i="508"/>
  <c r="I91" i="508"/>
  <c r="J90" i="508"/>
  <c r="I90" i="508"/>
  <c r="J89" i="508"/>
  <c r="I89" i="508"/>
  <c r="J88" i="508"/>
  <c r="I88" i="508"/>
  <c r="J87" i="508"/>
  <c r="I87" i="508"/>
  <c r="J86" i="508"/>
  <c r="I86" i="508"/>
  <c r="J85" i="508"/>
  <c r="I85" i="508"/>
  <c r="J84" i="508"/>
  <c r="I84" i="508"/>
  <c r="J83" i="508"/>
  <c r="I83" i="508"/>
  <c r="J82" i="508"/>
  <c r="I82" i="508"/>
  <c r="J81" i="508"/>
  <c r="I81" i="508"/>
  <c r="J80" i="508"/>
  <c r="I80" i="508"/>
  <c r="J79" i="508"/>
  <c r="I79" i="508"/>
  <c r="J78" i="508"/>
  <c r="I78" i="508"/>
  <c r="J77" i="508"/>
  <c r="I77" i="508"/>
  <c r="J76" i="508"/>
  <c r="I76" i="508"/>
  <c r="J75" i="508"/>
  <c r="I75" i="508"/>
  <c r="J74" i="508"/>
  <c r="I74" i="508"/>
  <c r="J73" i="508"/>
  <c r="I73" i="508"/>
  <c r="J72" i="508"/>
  <c r="I72" i="508"/>
  <c r="J71" i="508"/>
  <c r="I71" i="508"/>
  <c r="J70" i="508"/>
  <c r="I70" i="508"/>
  <c r="J69" i="508"/>
  <c r="I69" i="508"/>
  <c r="J68" i="508"/>
  <c r="I68" i="508"/>
  <c r="J67" i="508"/>
  <c r="I67" i="508"/>
  <c r="J66" i="508"/>
  <c r="I66" i="508"/>
  <c r="J65" i="508"/>
  <c r="I65" i="508"/>
  <c r="J64" i="508"/>
  <c r="I64" i="508"/>
  <c r="J63" i="508"/>
  <c r="I63" i="508"/>
  <c r="J62" i="508"/>
  <c r="I62" i="508"/>
  <c r="J61" i="508"/>
  <c r="I61" i="508"/>
  <c r="J60" i="508"/>
  <c r="I60" i="508"/>
  <c r="J59" i="508"/>
  <c r="I59" i="508"/>
  <c r="J58" i="508"/>
  <c r="I58" i="508"/>
  <c r="J57" i="508"/>
  <c r="I57" i="508"/>
  <c r="J56" i="508"/>
  <c r="I56" i="508"/>
  <c r="J55" i="508"/>
  <c r="I55" i="508"/>
  <c r="J54" i="508"/>
  <c r="I54" i="508"/>
  <c r="J53" i="508"/>
  <c r="I53" i="508"/>
  <c r="J52" i="508"/>
  <c r="I52" i="508"/>
  <c r="J51" i="508"/>
  <c r="I51" i="508"/>
  <c r="J50" i="508"/>
  <c r="I50" i="508"/>
  <c r="J49" i="508"/>
  <c r="I49" i="508"/>
  <c r="J48" i="508"/>
  <c r="I48" i="508"/>
  <c r="J47" i="508"/>
  <c r="I47" i="508"/>
  <c r="J46" i="508"/>
  <c r="I46" i="508"/>
  <c r="J45" i="508"/>
  <c r="I45" i="508"/>
  <c r="J44" i="508"/>
  <c r="I44" i="508"/>
  <c r="J43" i="508"/>
  <c r="I43" i="508"/>
  <c r="J42" i="508"/>
  <c r="I42" i="508"/>
  <c r="J41" i="508"/>
  <c r="I41" i="508"/>
  <c r="J40" i="508"/>
  <c r="I40" i="508"/>
  <c r="J39" i="508"/>
  <c r="I39" i="508"/>
  <c r="J38" i="508"/>
  <c r="I38" i="508"/>
  <c r="J37" i="508"/>
  <c r="I37" i="508"/>
  <c r="J36" i="508"/>
  <c r="I36" i="508"/>
  <c r="J35" i="508"/>
  <c r="I35" i="508"/>
  <c r="J34" i="508"/>
  <c r="I34" i="508"/>
  <c r="J33" i="508"/>
  <c r="I33" i="508"/>
  <c r="J32" i="508"/>
  <c r="I32" i="508"/>
  <c r="J31" i="508"/>
  <c r="I31" i="508"/>
  <c r="J30" i="508"/>
  <c r="I30" i="508"/>
  <c r="J29" i="508"/>
  <c r="I29" i="508"/>
  <c r="J28" i="508"/>
  <c r="I28" i="508"/>
  <c r="J27" i="508"/>
  <c r="I27" i="508"/>
  <c r="J26" i="508"/>
  <c r="I26" i="508"/>
  <c r="J25" i="508"/>
  <c r="I25" i="508"/>
  <c r="J24" i="508"/>
  <c r="I24" i="508"/>
  <c r="J23" i="508"/>
  <c r="I23" i="508"/>
  <c r="J22" i="508"/>
  <c r="I22" i="508"/>
  <c r="J21" i="508"/>
  <c r="I21" i="508"/>
  <c r="Z20" i="508"/>
  <c r="Z21" i="508" s="1"/>
  <c r="L20" i="508"/>
  <c r="J20" i="508"/>
  <c r="I20" i="508"/>
  <c r="M13" i="508"/>
  <c r="M12" i="508"/>
  <c r="M11" i="508"/>
  <c r="J149" i="507"/>
  <c r="I149" i="507"/>
  <c r="J148" i="507"/>
  <c r="I148" i="507"/>
  <c r="J147" i="507"/>
  <c r="I147" i="507"/>
  <c r="J146" i="507"/>
  <c r="I146" i="507"/>
  <c r="J145" i="507"/>
  <c r="I145" i="507"/>
  <c r="J144" i="507"/>
  <c r="I144" i="507"/>
  <c r="J143" i="507"/>
  <c r="I143" i="507"/>
  <c r="J142" i="507"/>
  <c r="I142" i="507"/>
  <c r="J141" i="507"/>
  <c r="I141" i="507"/>
  <c r="J140" i="507"/>
  <c r="I140" i="507"/>
  <c r="J139" i="507"/>
  <c r="I139" i="507"/>
  <c r="J138" i="507"/>
  <c r="I138" i="507"/>
  <c r="J137" i="507"/>
  <c r="I137" i="507"/>
  <c r="J136" i="507"/>
  <c r="I136" i="507"/>
  <c r="J135" i="507"/>
  <c r="I135" i="507"/>
  <c r="J134" i="507"/>
  <c r="I134" i="507"/>
  <c r="J133" i="507"/>
  <c r="I133" i="507"/>
  <c r="J132" i="507"/>
  <c r="I132" i="507"/>
  <c r="J131" i="507"/>
  <c r="I131" i="507"/>
  <c r="J130" i="507"/>
  <c r="I130" i="507"/>
  <c r="J129" i="507"/>
  <c r="I129" i="507"/>
  <c r="J128" i="507"/>
  <c r="I128" i="507"/>
  <c r="J127" i="507"/>
  <c r="I127" i="507"/>
  <c r="J126" i="507"/>
  <c r="I126" i="507"/>
  <c r="J125" i="507"/>
  <c r="I125" i="507"/>
  <c r="J124" i="507"/>
  <c r="I124" i="507"/>
  <c r="J123" i="507"/>
  <c r="I123" i="507"/>
  <c r="J122" i="507"/>
  <c r="I122" i="507"/>
  <c r="J121" i="507"/>
  <c r="I121" i="507"/>
  <c r="J120" i="507"/>
  <c r="I120" i="507"/>
  <c r="J119" i="507"/>
  <c r="I119" i="507"/>
  <c r="J118" i="507"/>
  <c r="I118" i="507"/>
  <c r="J117" i="507"/>
  <c r="I117" i="507"/>
  <c r="J116" i="507"/>
  <c r="I116" i="507"/>
  <c r="J115" i="507"/>
  <c r="I115" i="507"/>
  <c r="J114" i="507"/>
  <c r="I114" i="507"/>
  <c r="J113" i="507"/>
  <c r="I113" i="507"/>
  <c r="J112" i="507"/>
  <c r="I112" i="507"/>
  <c r="J111" i="507"/>
  <c r="I111" i="507"/>
  <c r="J110" i="507"/>
  <c r="I110" i="507"/>
  <c r="J109" i="507"/>
  <c r="I109" i="507"/>
  <c r="J108" i="507"/>
  <c r="I108" i="507"/>
  <c r="J107" i="507"/>
  <c r="I107" i="507"/>
  <c r="J106" i="507"/>
  <c r="I106" i="507"/>
  <c r="J105" i="507"/>
  <c r="I105" i="507"/>
  <c r="J104" i="507"/>
  <c r="I104" i="507"/>
  <c r="J103" i="507"/>
  <c r="I103" i="507"/>
  <c r="J102" i="507"/>
  <c r="I102" i="507"/>
  <c r="J101" i="507"/>
  <c r="I101" i="507"/>
  <c r="J100" i="507"/>
  <c r="I100" i="507"/>
  <c r="J99" i="507"/>
  <c r="I99" i="507"/>
  <c r="J98" i="507"/>
  <c r="I98" i="507"/>
  <c r="J97" i="507"/>
  <c r="I97" i="507"/>
  <c r="J96" i="507"/>
  <c r="I96" i="507"/>
  <c r="J95" i="507"/>
  <c r="I95" i="507"/>
  <c r="J94" i="507"/>
  <c r="I94" i="507"/>
  <c r="J93" i="507"/>
  <c r="I93" i="507"/>
  <c r="J92" i="507"/>
  <c r="I92" i="507"/>
  <c r="J91" i="507"/>
  <c r="I91" i="507"/>
  <c r="J90" i="507"/>
  <c r="I90" i="507"/>
  <c r="J89" i="507"/>
  <c r="I89" i="507"/>
  <c r="J88" i="507"/>
  <c r="I88" i="507"/>
  <c r="J87" i="507"/>
  <c r="I87" i="507"/>
  <c r="J86" i="507"/>
  <c r="I86" i="507"/>
  <c r="J85" i="507"/>
  <c r="I85" i="507"/>
  <c r="J84" i="507"/>
  <c r="I84" i="507"/>
  <c r="J83" i="507"/>
  <c r="I83" i="507"/>
  <c r="J82" i="507"/>
  <c r="I82" i="507"/>
  <c r="J81" i="507"/>
  <c r="I81" i="507"/>
  <c r="J80" i="507"/>
  <c r="I80" i="507"/>
  <c r="J79" i="507"/>
  <c r="I79" i="507"/>
  <c r="J78" i="507"/>
  <c r="I78" i="507"/>
  <c r="J77" i="507"/>
  <c r="I77" i="507"/>
  <c r="J76" i="507"/>
  <c r="I76" i="507"/>
  <c r="J75" i="507"/>
  <c r="I75" i="507"/>
  <c r="J74" i="507"/>
  <c r="I74" i="507"/>
  <c r="J73" i="507"/>
  <c r="I73" i="507"/>
  <c r="J72" i="507"/>
  <c r="I72" i="507"/>
  <c r="J71" i="507"/>
  <c r="I71" i="507"/>
  <c r="J70" i="507"/>
  <c r="I70" i="507"/>
  <c r="J69" i="507"/>
  <c r="I69" i="507"/>
  <c r="J68" i="507"/>
  <c r="I68" i="507"/>
  <c r="J67" i="507"/>
  <c r="I67" i="507"/>
  <c r="J66" i="507"/>
  <c r="I66" i="507"/>
  <c r="J65" i="507"/>
  <c r="I65" i="507"/>
  <c r="J64" i="507"/>
  <c r="I64" i="507"/>
  <c r="J63" i="507"/>
  <c r="I63" i="507"/>
  <c r="J62" i="507"/>
  <c r="I62" i="507"/>
  <c r="J61" i="507"/>
  <c r="I61" i="507"/>
  <c r="J60" i="507"/>
  <c r="I60" i="507"/>
  <c r="J59" i="507"/>
  <c r="I59" i="507"/>
  <c r="J58" i="507"/>
  <c r="I58" i="507"/>
  <c r="J57" i="507"/>
  <c r="I57" i="507"/>
  <c r="J56" i="507"/>
  <c r="I56" i="507"/>
  <c r="J55" i="507"/>
  <c r="I55" i="507"/>
  <c r="J54" i="507"/>
  <c r="I54" i="507"/>
  <c r="J53" i="507"/>
  <c r="I53" i="507"/>
  <c r="J52" i="507"/>
  <c r="I52" i="507"/>
  <c r="J51" i="507"/>
  <c r="I51" i="507"/>
  <c r="J50" i="507"/>
  <c r="I50" i="507"/>
  <c r="J49" i="507"/>
  <c r="I49" i="507"/>
  <c r="J48" i="507"/>
  <c r="I48" i="507"/>
  <c r="J47" i="507"/>
  <c r="I47" i="507"/>
  <c r="J46" i="507"/>
  <c r="I46" i="507"/>
  <c r="J45" i="507"/>
  <c r="I45" i="507"/>
  <c r="J44" i="507"/>
  <c r="I44" i="507"/>
  <c r="J43" i="507"/>
  <c r="I43" i="507"/>
  <c r="J42" i="507"/>
  <c r="I42" i="507"/>
  <c r="J41" i="507"/>
  <c r="I41" i="507"/>
  <c r="J40" i="507"/>
  <c r="I40" i="507"/>
  <c r="J39" i="507"/>
  <c r="I39" i="507"/>
  <c r="J38" i="507"/>
  <c r="I38" i="507"/>
  <c r="J37" i="507"/>
  <c r="I37" i="507"/>
  <c r="J36" i="507"/>
  <c r="I36" i="507"/>
  <c r="J35" i="507"/>
  <c r="I35" i="507"/>
  <c r="J34" i="507"/>
  <c r="I34" i="507"/>
  <c r="J33" i="507"/>
  <c r="I33" i="507"/>
  <c r="J32" i="507"/>
  <c r="I32" i="507"/>
  <c r="J31" i="507"/>
  <c r="I31" i="507"/>
  <c r="J30" i="507"/>
  <c r="I30" i="507"/>
  <c r="J29" i="507"/>
  <c r="I29" i="507"/>
  <c r="J28" i="507"/>
  <c r="I28" i="507"/>
  <c r="J27" i="507"/>
  <c r="I27" i="507"/>
  <c r="J26" i="507"/>
  <c r="I26" i="507"/>
  <c r="J25" i="507"/>
  <c r="I25" i="507"/>
  <c r="J24" i="507"/>
  <c r="I24" i="507"/>
  <c r="J23" i="507"/>
  <c r="I23" i="507"/>
  <c r="J22" i="507"/>
  <c r="I22" i="507"/>
  <c r="J21" i="507"/>
  <c r="I21" i="507"/>
  <c r="Z20" i="507"/>
  <c r="L20" i="507" s="1"/>
  <c r="J20" i="507"/>
  <c r="I20" i="507"/>
  <c r="M13" i="507"/>
  <c r="M12" i="507"/>
  <c r="M11" i="507"/>
  <c r="J149" i="506"/>
  <c r="I149" i="506"/>
  <c r="J148" i="506"/>
  <c r="I148" i="506"/>
  <c r="J147" i="506"/>
  <c r="I147" i="506"/>
  <c r="J146" i="506"/>
  <c r="I146" i="506"/>
  <c r="J145" i="506"/>
  <c r="I145" i="506"/>
  <c r="J144" i="506"/>
  <c r="I144" i="506"/>
  <c r="J143" i="506"/>
  <c r="I143" i="506"/>
  <c r="J142" i="506"/>
  <c r="I142" i="506"/>
  <c r="J141" i="506"/>
  <c r="I141" i="506"/>
  <c r="J140" i="506"/>
  <c r="I140" i="506"/>
  <c r="J139" i="506"/>
  <c r="I139" i="506"/>
  <c r="J138" i="506"/>
  <c r="I138" i="506"/>
  <c r="J137" i="506"/>
  <c r="I137" i="506"/>
  <c r="J136" i="506"/>
  <c r="I136" i="506"/>
  <c r="J135" i="506"/>
  <c r="I135" i="506"/>
  <c r="J134" i="506"/>
  <c r="I134" i="506"/>
  <c r="J133" i="506"/>
  <c r="I133" i="506"/>
  <c r="J132" i="506"/>
  <c r="I132" i="506"/>
  <c r="J131" i="506"/>
  <c r="I131" i="506"/>
  <c r="J130" i="506"/>
  <c r="I130" i="506"/>
  <c r="J129" i="506"/>
  <c r="I129" i="506"/>
  <c r="J128" i="506"/>
  <c r="I128" i="506"/>
  <c r="J127" i="506"/>
  <c r="I127" i="506"/>
  <c r="J126" i="506"/>
  <c r="I126" i="506"/>
  <c r="J125" i="506"/>
  <c r="I125" i="506"/>
  <c r="J124" i="506"/>
  <c r="I124" i="506"/>
  <c r="J123" i="506"/>
  <c r="I123" i="506"/>
  <c r="J122" i="506"/>
  <c r="I122" i="506"/>
  <c r="J121" i="506"/>
  <c r="I121" i="506"/>
  <c r="J120" i="506"/>
  <c r="I120" i="506"/>
  <c r="J119" i="506"/>
  <c r="I119" i="506"/>
  <c r="J118" i="506"/>
  <c r="I118" i="506"/>
  <c r="J117" i="506"/>
  <c r="I117" i="506"/>
  <c r="J116" i="506"/>
  <c r="I116" i="506"/>
  <c r="J115" i="506"/>
  <c r="I115" i="506"/>
  <c r="J114" i="506"/>
  <c r="I114" i="506"/>
  <c r="J113" i="506"/>
  <c r="I113" i="506"/>
  <c r="J112" i="506"/>
  <c r="I112" i="506"/>
  <c r="J111" i="506"/>
  <c r="I111" i="506"/>
  <c r="J110" i="506"/>
  <c r="I110" i="506"/>
  <c r="J109" i="506"/>
  <c r="I109" i="506"/>
  <c r="J108" i="506"/>
  <c r="I108" i="506"/>
  <c r="J107" i="506"/>
  <c r="I107" i="506"/>
  <c r="J106" i="506"/>
  <c r="I106" i="506"/>
  <c r="J105" i="506"/>
  <c r="I105" i="506"/>
  <c r="J104" i="506"/>
  <c r="I104" i="506"/>
  <c r="J103" i="506"/>
  <c r="I103" i="506"/>
  <c r="J102" i="506"/>
  <c r="I102" i="506"/>
  <c r="J101" i="506"/>
  <c r="I101" i="506"/>
  <c r="J100" i="506"/>
  <c r="I100" i="506"/>
  <c r="J99" i="506"/>
  <c r="I99" i="506"/>
  <c r="J98" i="506"/>
  <c r="I98" i="506"/>
  <c r="J97" i="506"/>
  <c r="I97" i="506"/>
  <c r="J96" i="506"/>
  <c r="I96" i="506"/>
  <c r="J95" i="506"/>
  <c r="I95" i="506"/>
  <c r="J94" i="506"/>
  <c r="I94" i="506"/>
  <c r="J93" i="506"/>
  <c r="I93" i="506"/>
  <c r="J92" i="506"/>
  <c r="I92" i="506"/>
  <c r="J91" i="506"/>
  <c r="I91" i="506"/>
  <c r="J90" i="506"/>
  <c r="I90" i="506"/>
  <c r="J89" i="506"/>
  <c r="I89" i="506"/>
  <c r="J88" i="506"/>
  <c r="I88" i="506"/>
  <c r="J87" i="506"/>
  <c r="I87" i="506"/>
  <c r="J86" i="506"/>
  <c r="I86" i="506"/>
  <c r="J85" i="506"/>
  <c r="I85" i="506"/>
  <c r="J84" i="506"/>
  <c r="I84" i="506"/>
  <c r="J83" i="506"/>
  <c r="I83" i="506"/>
  <c r="J82" i="506"/>
  <c r="I82" i="506"/>
  <c r="J81" i="506"/>
  <c r="I81" i="506"/>
  <c r="J80" i="506"/>
  <c r="I80" i="506"/>
  <c r="J79" i="506"/>
  <c r="I79" i="506"/>
  <c r="J78" i="506"/>
  <c r="I78" i="506"/>
  <c r="J77" i="506"/>
  <c r="I77" i="506"/>
  <c r="J76" i="506"/>
  <c r="I76" i="506"/>
  <c r="J75" i="506"/>
  <c r="I75" i="506"/>
  <c r="J74" i="506"/>
  <c r="I74" i="506"/>
  <c r="J73" i="506"/>
  <c r="I73" i="506"/>
  <c r="J72" i="506"/>
  <c r="I72" i="506"/>
  <c r="J71" i="506"/>
  <c r="I71" i="506"/>
  <c r="J70" i="506"/>
  <c r="I70" i="506"/>
  <c r="J69" i="506"/>
  <c r="I69" i="506"/>
  <c r="J68" i="506"/>
  <c r="I68" i="506"/>
  <c r="J67" i="506"/>
  <c r="I67" i="506"/>
  <c r="J66" i="506"/>
  <c r="I66" i="506"/>
  <c r="J65" i="506"/>
  <c r="I65" i="506"/>
  <c r="J64" i="506"/>
  <c r="I64" i="506"/>
  <c r="J63" i="506"/>
  <c r="I63" i="506"/>
  <c r="J62" i="506"/>
  <c r="I62" i="506"/>
  <c r="J61" i="506"/>
  <c r="I61" i="506"/>
  <c r="J60" i="506"/>
  <c r="I60" i="506"/>
  <c r="J59" i="506"/>
  <c r="I59" i="506"/>
  <c r="J58" i="506"/>
  <c r="I58" i="506"/>
  <c r="J57" i="506"/>
  <c r="I57" i="506"/>
  <c r="J56" i="506"/>
  <c r="I56" i="506"/>
  <c r="J55" i="506"/>
  <c r="I55" i="506"/>
  <c r="J54" i="506"/>
  <c r="I54" i="506"/>
  <c r="J53" i="506"/>
  <c r="I53" i="506"/>
  <c r="J52" i="506"/>
  <c r="I52" i="506"/>
  <c r="J51" i="506"/>
  <c r="I51" i="506"/>
  <c r="J50" i="506"/>
  <c r="I50" i="506"/>
  <c r="J49" i="506"/>
  <c r="I49" i="506"/>
  <c r="J48" i="506"/>
  <c r="I48" i="506"/>
  <c r="J47" i="506"/>
  <c r="I47" i="506"/>
  <c r="J46" i="506"/>
  <c r="I46" i="506"/>
  <c r="J45" i="506"/>
  <c r="I45" i="506"/>
  <c r="J44" i="506"/>
  <c r="I44" i="506"/>
  <c r="J43" i="506"/>
  <c r="I43" i="506"/>
  <c r="J42" i="506"/>
  <c r="I42" i="506"/>
  <c r="J41" i="506"/>
  <c r="I41" i="506"/>
  <c r="J40" i="506"/>
  <c r="I40" i="506"/>
  <c r="J39" i="506"/>
  <c r="I39" i="506"/>
  <c r="J38" i="506"/>
  <c r="I38" i="506"/>
  <c r="J37" i="506"/>
  <c r="I37" i="506"/>
  <c r="J36" i="506"/>
  <c r="I36" i="506"/>
  <c r="J35" i="506"/>
  <c r="I35" i="506"/>
  <c r="J34" i="506"/>
  <c r="I34" i="506"/>
  <c r="J33" i="506"/>
  <c r="I33" i="506"/>
  <c r="J32" i="506"/>
  <c r="I32" i="506"/>
  <c r="J31" i="506"/>
  <c r="I31" i="506"/>
  <c r="J30" i="506"/>
  <c r="I30" i="506"/>
  <c r="J29" i="506"/>
  <c r="I29" i="506"/>
  <c r="J28" i="506"/>
  <c r="I28" i="506"/>
  <c r="J27" i="506"/>
  <c r="I27" i="506"/>
  <c r="J26" i="506"/>
  <c r="I26" i="506"/>
  <c r="J25" i="506"/>
  <c r="I25" i="506"/>
  <c r="J24" i="506"/>
  <c r="I24" i="506"/>
  <c r="J23" i="506"/>
  <c r="I23" i="506"/>
  <c r="J22" i="506"/>
  <c r="I22" i="506"/>
  <c r="J21" i="506"/>
  <c r="I21" i="506"/>
  <c r="Z20" i="506"/>
  <c r="AA20" i="506" s="1"/>
  <c r="J20" i="506"/>
  <c r="I20" i="506"/>
  <c r="M13" i="506"/>
  <c r="M12" i="506"/>
  <c r="M11" i="506"/>
  <c r="J149" i="505"/>
  <c r="I149" i="505"/>
  <c r="J148" i="505"/>
  <c r="I148" i="505"/>
  <c r="J147" i="505"/>
  <c r="I147" i="505"/>
  <c r="J146" i="505"/>
  <c r="I146" i="505"/>
  <c r="J145" i="505"/>
  <c r="I145" i="505"/>
  <c r="J144" i="505"/>
  <c r="I144" i="505"/>
  <c r="J143" i="505"/>
  <c r="I143" i="505"/>
  <c r="J142" i="505"/>
  <c r="I142" i="505"/>
  <c r="J141" i="505"/>
  <c r="I141" i="505"/>
  <c r="J140" i="505"/>
  <c r="I140" i="505"/>
  <c r="J139" i="505"/>
  <c r="I139" i="505"/>
  <c r="J138" i="505"/>
  <c r="I138" i="505"/>
  <c r="J137" i="505"/>
  <c r="I137" i="505"/>
  <c r="J136" i="505"/>
  <c r="I136" i="505"/>
  <c r="J135" i="505"/>
  <c r="I135" i="505"/>
  <c r="J134" i="505"/>
  <c r="I134" i="505"/>
  <c r="J133" i="505"/>
  <c r="I133" i="505"/>
  <c r="J132" i="505"/>
  <c r="I132" i="505"/>
  <c r="J131" i="505"/>
  <c r="I131" i="505"/>
  <c r="J130" i="505"/>
  <c r="I130" i="505"/>
  <c r="J129" i="505"/>
  <c r="I129" i="505"/>
  <c r="J128" i="505"/>
  <c r="I128" i="505"/>
  <c r="J127" i="505"/>
  <c r="I127" i="505"/>
  <c r="J126" i="505"/>
  <c r="I126" i="505"/>
  <c r="J125" i="505"/>
  <c r="I125" i="505"/>
  <c r="J124" i="505"/>
  <c r="I124" i="505"/>
  <c r="J123" i="505"/>
  <c r="I123" i="505"/>
  <c r="J122" i="505"/>
  <c r="I122" i="505"/>
  <c r="J121" i="505"/>
  <c r="I121" i="505"/>
  <c r="J120" i="505"/>
  <c r="I120" i="505"/>
  <c r="J119" i="505"/>
  <c r="I119" i="505"/>
  <c r="J118" i="505"/>
  <c r="I118" i="505"/>
  <c r="J117" i="505"/>
  <c r="I117" i="505"/>
  <c r="J116" i="505"/>
  <c r="I116" i="505"/>
  <c r="J115" i="505"/>
  <c r="I115" i="505"/>
  <c r="J114" i="505"/>
  <c r="I114" i="505"/>
  <c r="J113" i="505"/>
  <c r="I113" i="505"/>
  <c r="J112" i="505"/>
  <c r="I112" i="505"/>
  <c r="J111" i="505"/>
  <c r="I111" i="505"/>
  <c r="J110" i="505"/>
  <c r="I110" i="505"/>
  <c r="J109" i="505"/>
  <c r="I109" i="505"/>
  <c r="J108" i="505"/>
  <c r="I108" i="505"/>
  <c r="J107" i="505"/>
  <c r="I107" i="505"/>
  <c r="J106" i="505"/>
  <c r="I106" i="505"/>
  <c r="J105" i="505"/>
  <c r="I105" i="505"/>
  <c r="J104" i="505"/>
  <c r="I104" i="505"/>
  <c r="J103" i="505"/>
  <c r="I103" i="505"/>
  <c r="J102" i="505"/>
  <c r="I102" i="505"/>
  <c r="J101" i="505"/>
  <c r="I101" i="505"/>
  <c r="J100" i="505"/>
  <c r="I100" i="505"/>
  <c r="J99" i="505"/>
  <c r="I99" i="505"/>
  <c r="J98" i="505"/>
  <c r="I98" i="505"/>
  <c r="J97" i="505"/>
  <c r="I97" i="505"/>
  <c r="J96" i="505"/>
  <c r="I96" i="505"/>
  <c r="J95" i="505"/>
  <c r="I95" i="505"/>
  <c r="J94" i="505"/>
  <c r="I94" i="505"/>
  <c r="J93" i="505"/>
  <c r="I93" i="505"/>
  <c r="J92" i="505"/>
  <c r="I92" i="505"/>
  <c r="J91" i="505"/>
  <c r="I91" i="505"/>
  <c r="J90" i="505"/>
  <c r="I90" i="505"/>
  <c r="J89" i="505"/>
  <c r="I89" i="505"/>
  <c r="J88" i="505"/>
  <c r="I88" i="505"/>
  <c r="J87" i="505"/>
  <c r="I87" i="505"/>
  <c r="J86" i="505"/>
  <c r="I86" i="505"/>
  <c r="J85" i="505"/>
  <c r="I85" i="505"/>
  <c r="J84" i="505"/>
  <c r="I84" i="505"/>
  <c r="J83" i="505"/>
  <c r="I83" i="505"/>
  <c r="J82" i="505"/>
  <c r="I82" i="505"/>
  <c r="J81" i="505"/>
  <c r="I81" i="505"/>
  <c r="J80" i="505"/>
  <c r="I80" i="505"/>
  <c r="J79" i="505"/>
  <c r="I79" i="505"/>
  <c r="J78" i="505"/>
  <c r="I78" i="505"/>
  <c r="J77" i="505"/>
  <c r="I77" i="505"/>
  <c r="J76" i="505"/>
  <c r="I76" i="505"/>
  <c r="J75" i="505"/>
  <c r="I75" i="505"/>
  <c r="J74" i="505"/>
  <c r="I74" i="505"/>
  <c r="J73" i="505"/>
  <c r="I73" i="505"/>
  <c r="J72" i="505"/>
  <c r="I72" i="505"/>
  <c r="J71" i="505"/>
  <c r="I71" i="505"/>
  <c r="J70" i="505"/>
  <c r="I70" i="505"/>
  <c r="J69" i="505"/>
  <c r="I69" i="505"/>
  <c r="J68" i="505"/>
  <c r="I68" i="505"/>
  <c r="J67" i="505"/>
  <c r="I67" i="505"/>
  <c r="J66" i="505"/>
  <c r="I66" i="505"/>
  <c r="J65" i="505"/>
  <c r="I65" i="505"/>
  <c r="J64" i="505"/>
  <c r="I64" i="505"/>
  <c r="J63" i="505"/>
  <c r="I63" i="505"/>
  <c r="J62" i="505"/>
  <c r="I62" i="505"/>
  <c r="J61" i="505"/>
  <c r="I61" i="505"/>
  <c r="J60" i="505"/>
  <c r="I60" i="505"/>
  <c r="J59" i="505"/>
  <c r="I59" i="505"/>
  <c r="J58" i="505"/>
  <c r="I58" i="505"/>
  <c r="J57" i="505"/>
  <c r="I57" i="505"/>
  <c r="J56" i="505"/>
  <c r="I56" i="505"/>
  <c r="J55" i="505"/>
  <c r="I55" i="505"/>
  <c r="J54" i="505"/>
  <c r="I54" i="505"/>
  <c r="J53" i="505"/>
  <c r="I53" i="505"/>
  <c r="J52" i="505"/>
  <c r="I52" i="505"/>
  <c r="J51" i="505"/>
  <c r="I51" i="505"/>
  <c r="J50" i="505"/>
  <c r="I50" i="505"/>
  <c r="J49" i="505"/>
  <c r="I49" i="505"/>
  <c r="J48" i="505"/>
  <c r="I48" i="505"/>
  <c r="J47" i="505"/>
  <c r="I47" i="505"/>
  <c r="J46" i="505"/>
  <c r="I46" i="505"/>
  <c r="J45" i="505"/>
  <c r="I45" i="505"/>
  <c r="J44" i="505"/>
  <c r="I44" i="505"/>
  <c r="J43" i="505"/>
  <c r="I43" i="505"/>
  <c r="J42" i="505"/>
  <c r="I42" i="505"/>
  <c r="J41" i="505"/>
  <c r="I41" i="505"/>
  <c r="J40" i="505"/>
  <c r="I40" i="505"/>
  <c r="J39" i="505"/>
  <c r="I39" i="505"/>
  <c r="J38" i="505"/>
  <c r="I38" i="505"/>
  <c r="J37" i="505"/>
  <c r="I37" i="505"/>
  <c r="J36" i="505"/>
  <c r="I36" i="505"/>
  <c r="J35" i="505"/>
  <c r="I35" i="505"/>
  <c r="J34" i="505"/>
  <c r="I34" i="505"/>
  <c r="J33" i="505"/>
  <c r="I33" i="505"/>
  <c r="J32" i="505"/>
  <c r="I32" i="505"/>
  <c r="J31" i="505"/>
  <c r="I31" i="505"/>
  <c r="J30" i="505"/>
  <c r="I30" i="505"/>
  <c r="J29" i="505"/>
  <c r="I29" i="505"/>
  <c r="J28" i="505"/>
  <c r="I28" i="505"/>
  <c r="J27" i="505"/>
  <c r="I27" i="505"/>
  <c r="J26" i="505"/>
  <c r="I26" i="505"/>
  <c r="J25" i="505"/>
  <c r="I25" i="505"/>
  <c r="J24" i="505"/>
  <c r="I24" i="505"/>
  <c r="J23" i="505"/>
  <c r="I23" i="505"/>
  <c r="J22" i="505"/>
  <c r="I22" i="505"/>
  <c r="J21" i="505"/>
  <c r="I21" i="505"/>
  <c r="Z20" i="505"/>
  <c r="Z21" i="505" s="1"/>
  <c r="L20" i="505"/>
  <c r="J20" i="505"/>
  <c r="I20" i="505"/>
  <c r="M13" i="505"/>
  <c r="M12" i="505"/>
  <c r="M11" i="505"/>
  <c r="J149" i="504"/>
  <c r="I149" i="504"/>
  <c r="J148" i="504"/>
  <c r="I148" i="504"/>
  <c r="J147" i="504"/>
  <c r="I147" i="504"/>
  <c r="J146" i="504"/>
  <c r="I146" i="504"/>
  <c r="J145" i="504"/>
  <c r="I145" i="504"/>
  <c r="J144" i="504"/>
  <c r="I144" i="504"/>
  <c r="J143" i="504"/>
  <c r="I143" i="504"/>
  <c r="J142" i="504"/>
  <c r="I142" i="504"/>
  <c r="J141" i="504"/>
  <c r="I141" i="504"/>
  <c r="J140" i="504"/>
  <c r="I140" i="504"/>
  <c r="J139" i="504"/>
  <c r="I139" i="504"/>
  <c r="J138" i="504"/>
  <c r="I138" i="504"/>
  <c r="J137" i="504"/>
  <c r="I137" i="504"/>
  <c r="J136" i="504"/>
  <c r="I136" i="504"/>
  <c r="J135" i="504"/>
  <c r="I135" i="504"/>
  <c r="J134" i="504"/>
  <c r="I134" i="504"/>
  <c r="J133" i="504"/>
  <c r="I133" i="504"/>
  <c r="J132" i="504"/>
  <c r="I132" i="504"/>
  <c r="J131" i="504"/>
  <c r="I131" i="504"/>
  <c r="J130" i="504"/>
  <c r="I130" i="504"/>
  <c r="J129" i="504"/>
  <c r="I129" i="504"/>
  <c r="J128" i="504"/>
  <c r="I128" i="504"/>
  <c r="J127" i="504"/>
  <c r="I127" i="504"/>
  <c r="J126" i="504"/>
  <c r="I126" i="504"/>
  <c r="J125" i="504"/>
  <c r="I125" i="504"/>
  <c r="J124" i="504"/>
  <c r="I124" i="504"/>
  <c r="J123" i="504"/>
  <c r="I123" i="504"/>
  <c r="J122" i="504"/>
  <c r="I122" i="504"/>
  <c r="J121" i="504"/>
  <c r="I121" i="504"/>
  <c r="J120" i="504"/>
  <c r="I120" i="504"/>
  <c r="J119" i="504"/>
  <c r="I119" i="504"/>
  <c r="J118" i="504"/>
  <c r="I118" i="504"/>
  <c r="J117" i="504"/>
  <c r="I117" i="504"/>
  <c r="J116" i="504"/>
  <c r="I116" i="504"/>
  <c r="J115" i="504"/>
  <c r="I115" i="504"/>
  <c r="J114" i="504"/>
  <c r="I114" i="504"/>
  <c r="J113" i="504"/>
  <c r="I113" i="504"/>
  <c r="J112" i="504"/>
  <c r="I112" i="504"/>
  <c r="J111" i="504"/>
  <c r="I111" i="504"/>
  <c r="J110" i="504"/>
  <c r="I110" i="504"/>
  <c r="J109" i="504"/>
  <c r="I109" i="504"/>
  <c r="J108" i="504"/>
  <c r="I108" i="504"/>
  <c r="J107" i="504"/>
  <c r="I107" i="504"/>
  <c r="J106" i="504"/>
  <c r="I106" i="504"/>
  <c r="J105" i="504"/>
  <c r="I105" i="504"/>
  <c r="J104" i="504"/>
  <c r="I104" i="504"/>
  <c r="J103" i="504"/>
  <c r="I103" i="504"/>
  <c r="J102" i="504"/>
  <c r="I102" i="504"/>
  <c r="J101" i="504"/>
  <c r="I101" i="504"/>
  <c r="J100" i="504"/>
  <c r="I100" i="504"/>
  <c r="J99" i="504"/>
  <c r="I99" i="504"/>
  <c r="J98" i="504"/>
  <c r="I98" i="504"/>
  <c r="J97" i="504"/>
  <c r="I97" i="504"/>
  <c r="J96" i="504"/>
  <c r="I96" i="504"/>
  <c r="J95" i="504"/>
  <c r="I95" i="504"/>
  <c r="J94" i="504"/>
  <c r="I94" i="504"/>
  <c r="J93" i="504"/>
  <c r="I93" i="504"/>
  <c r="J92" i="504"/>
  <c r="I92" i="504"/>
  <c r="J91" i="504"/>
  <c r="I91" i="504"/>
  <c r="J90" i="504"/>
  <c r="I90" i="504"/>
  <c r="J89" i="504"/>
  <c r="I89" i="504"/>
  <c r="J88" i="504"/>
  <c r="I88" i="504"/>
  <c r="J87" i="504"/>
  <c r="I87" i="504"/>
  <c r="J86" i="504"/>
  <c r="I86" i="504"/>
  <c r="J85" i="504"/>
  <c r="I85" i="504"/>
  <c r="J84" i="504"/>
  <c r="I84" i="504"/>
  <c r="J83" i="504"/>
  <c r="I83" i="504"/>
  <c r="J82" i="504"/>
  <c r="I82" i="504"/>
  <c r="J81" i="504"/>
  <c r="I81" i="504"/>
  <c r="J80" i="504"/>
  <c r="I80" i="504"/>
  <c r="J79" i="504"/>
  <c r="I79" i="504"/>
  <c r="J78" i="504"/>
  <c r="I78" i="504"/>
  <c r="J77" i="504"/>
  <c r="I77" i="504"/>
  <c r="J76" i="504"/>
  <c r="I76" i="504"/>
  <c r="J75" i="504"/>
  <c r="I75" i="504"/>
  <c r="J74" i="504"/>
  <c r="I74" i="504"/>
  <c r="J73" i="504"/>
  <c r="I73" i="504"/>
  <c r="J72" i="504"/>
  <c r="I72" i="504"/>
  <c r="J71" i="504"/>
  <c r="I71" i="504"/>
  <c r="J70" i="504"/>
  <c r="I70" i="504"/>
  <c r="J69" i="504"/>
  <c r="I69" i="504"/>
  <c r="J68" i="504"/>
  <c r="I68" i="504"/>
  <c r="J67" i="504"/>
  <c r="I67" i="504"/>
  <c r="J66" i="504"/>
  <c r="I66" i="504"/>
  <c r="J65" i="504"/>
  <c r="I65" i="504"/>
  <c r="J64" i="504"/>
  <c r="I64" i="504"/>
  <c r="J63" i="504"/>
  <c r="I63" i="504"/>
  <c r="J62" i="504"/>
  <c r="I62" i="504"/>
  <c r="J61" i="504"/>
  <c r="I61" i="504"/>
  <c r="J60" i="504"/>
  <c r="I60" i="504"/>
  <c r="J59" i="504"/>
  <c r="I59" i="504"/>
  <c r="J58" i="504"/>
  <c r="I58" i="504"/>
  <c r="J57" i="504"/>
  <c r="I57" i="504"/>
  <c r="J56" i="504"/>
  <c r="I56" i="504"/>
  <c r="J55" i="504"/>
  <c r="I55" i="504"/>
  <c r="J54" i="504"/>
  <c r="I54" i="504"/>
  <c r="J53" i="504"/>
  <c r="I53" i="504"/>
  <c r="J52" i="504"/>
  <c r="I52" i="504"/>
  <c r="J51" i="504"/>
  <c r="I51" i="504"/>
  <c r="J50" i="504"/>
  <c r="I50" i="504"/>
  <c r="J49" i="504"/>
  <c r="I49" i="504"/>
  <c r="J48" i="504"/>
  <c r="I48" i="504"/>
  <c r="J47" i="504"/>
  <c r="I47" i="504"/>
  <c r="J46" i="504"/>
  <c r="I46" i="504"/>
  <c r="J45" i="504"/>
  <c r="I45" i="504"/>
  <c r="J44" i="504"/>
  <c r="I44" i="504"/>
  <c r="J43" i="504"/>
  <c r="I43" i="504"/>
  <c r="J42" i="504"/>
  <c r="I42" i="504"/>
  <c r="J41" i="504"/>
  <c r="I41" i="504"/>
  <c r="J40" i="504"/>
  <c r="I40" i="504"/>
  <c r="J39" i="504"/>
  <c r="I39" i="504"/>
  <c r="J38" i="504"/>
  <c r="I38" i="504"/>
  <c r="J37" i="504"/>
  <c r="I37" i="504"/>
  <c r="J36" i="504"/>
  <c r="I36" i="504"/>
  <c r="J35" i="504"/>
  <c r="I35" i="504"/>
  <c r="J34" i="504"/>
  <c r="I34" i="504"/>
  <c r="J33" i="504"/>
  <c r="I33" i="504"/>
  <c r="J32" i="504"/>
  <c r="I32" i="504"/>
  <c r="J31" i="504"/>
  <c r="I31" i="504"/>
  <c r="J30" i="504"/>
  <c r="I30" i="504"/>
  <c r="J29" i="504"/>
  <c r="I29" i="504"/>
  <c r="J28" i="504"/>
  <c r="I28" i="504"/>
  <c r="J27" i="504"/>
  <c r="I27" i="504"/>
  <c r="J26" i="504"/>
  <c r="I26" i="504"/>
  <c r="J25" i="504"/>
  <c r="I25" i="504"/>
  <c r="J24" i="504"/>
  <c r="I24" i="504"/>
  <c r="J23" i="504"/>
  <c r="I23" i="504"/>
  <c r="J22" i="504"/>
  <c r="I22" i="504"/>
  <c r="J21" i="504"/>
  <c r="I21" i="504"/>
  <c r="Z20" i="504"/>
  <c r="AA20" i="504" s="1"/>
  <c r="J20" i="504"/>
  <c r="I20" i="504"/>
  <c r="M13" i="504"/>
  <c r="M12" i="504"/>
  <c r="M11" i="504"/>
  <c r="J149" i="503"/>
  <c r="I149" i="503"/>
  <c r="J148" i="503"/>
  <c r="I148" i="503"/>
  <c r="J147" i="503"/>
  <c r="I147" i="503"/>
  <c r="J146" i="503"/>
  <c r="I146" i="503"/>
  <c r="J145" i="503"/>
  <c r="I145" i="503"/>
  <c r="J144" i="503"/>
  <c r="I144" i="503"/>
  <c r="J143" i="503"/>
  <c r="I143" i="503"/>
  <c r="J142" i="503"/>
  <c r="I142" i="503"/>
  <c r="J141" i="503"/>
  <c r="I141" i="503"/>
  <c r="J140" i="503"/>
  <c r="I140" i="503"/>
  <c r="J139" i="503"/>
  <c r="I139" i="503"/>
  <c r="J138" i="503"/>
  <c r="I138" i="503"/>
  <c r="J137" i="503"/>
  <c r="I137" i="503"/>
  <c r="J136" i="503"/>
  <c r="I136" i="503"/>
  <c r="J135" i="503"/>
  <c r="I135" i="503"/>
  <c r="J134" i="503"/>
  <c r="I134" i="503"/>
  <c r="J133" i="503"/>
  <c r="I133" i="503"/>
  <c r="J132" i="503"/>
  <c r="I132" i="503"/>
  <c r="J131" i="503"/>
  <c r="I131" i="503"/>
  <c r="J130" i="503"/>
  <c r="I130" i="503"/>
  <c r="J129" i="503"/>
  <c r="I129" i="503"/>
  <c r="J128" i="503"/>
  <c r="I128" i="503"/>
  <c r="J127" i="503"/>
  <c r="I127" i="503"/>
  <c r="J126" i="503"/>
  <c r="I126" i="503"/>
  <c r="J125" i="503"/>
  <c r="I125" i="503"/>
  <c r="J124" i="503"/>
  <c r="I124" i="503"/>
  <c r="J123" i="503"/>
  <c r="I123" i="503"/>
  <c r="J122" i="503"/>
  <c r="I122" i="503"/>
  <c r="J121" i="503"/>
  <c r="I121" i="503"/>
  <c r="J120" i="503"/>
  <c r="I120" i="503"/>
  <c r="J119" i="503"/>
  <c r="I119" i="503"/>
  <c r="J118" i="503"/>
  <c r="I118" i="503"/>
  <c r="J117" i="503"/>
  <c r="I117" i="503"/>
  <c r="J116" i="503"/>
  <c r="I116" i="503"/>
  <c r="J115" i="503"/>
  <c r="I115" i="503"/>
  <c r="J114" i="503"/>
  <c r="I114" i="503"/>
  <c r="J113" i="503"/>
  <c r="I113" i="503"/>
  <c r="J112" i="503"/>
  <c r="I112" i="503"/>
  <c r="J111" i="503"/>
  <c r="I111" i="503"/>
  <c r="J110" i="503"/>
  <c r="I110" i="503"/>
  <c r="J109" i="503"/>
  <c r="I109" i="503"/>
  <c r="J108" i="503"/>
  <c r="I108" i="503"/>
  <c r="J107" i="503"/>
  <c r="I107" i="503"/>
  <c r="J106" i="503"/>
  <c r="I106" i="503"/>
  <c r="J105" i="503"/>
  <c r="I105" i="503"/>
  <c r="J104" i="503"/>
  <c r="I104" i="503"/>
  <c r="J103" i="503"/>
  <c r="I103" i="503"/>
  <c r="J102" i="503"/>
  <c r="I102" i="503"/>
  <c r="J101" i="503"/>
  <c r="I101" i="503"/>
  <c r="J100" i="503"/>
  <c r="I100" i="503"/>
  <c r="J99" i="503"/>
  <c r="I99" i="503"/>
  <c r="J98" i="503"/>
  <c r="I98" i="503"/>
  <c r="J97" i="503"/>
  <c r="I97" i="503"/>
  <c r="J96" i="503"/>
  <c r="I96" i="503"/>
  <c r="J95" i="503"/>
  <c r="I95" i="503"/>
  <c r="J94" i="503"/>
  <c r="I94" i="503"/>
  <c r="J93" i="503"/>
  <c r="I93" i="503"/>
  <c r="J92" i="503"/>
  <c r="I92" i="503"/>
  <c r="J91" i="503"/>
  <c r="I91" i="503"/>
  <c r="J90" i="503"/>
  <c r="I90" i="503"/>
  <c r="J89" i="503"/>
  <c r="I89" i="503"/>
  <c r="J88" i="503"/>
  <c r="I88" i="503"/>
  <c r="J87" i="503"/>
  <c r="I87" i="503"/>
  <c r="J86" i="503"/>
  <c r="I86" i="503"/>
  <c r="J85" i="503"/>
  <c r="I85" i="503"/>
  <c r="J84" i="503"/>
  <c r="I84" i="503"/>
  <c r="J83" i="503"/>
  <c r="I83" i="503"/>
  <c r="J82" i="503"/>
  <c r="I82" i="503"/>
  <c r="J81" i="503"/>
  <c r="I81" i="503"/>
  <c r="J80" i="503"/>
  <c r="I80" i="503"/>
  <c r="J79" i="503"/>
  <c r="I79" i="503"/>
  <c r="J78" i="503"/>
  <c r="I78" i="503"/>
  <c r="J77" i="503"/>
  <c r="I77" i="503"/>
  <c r="J76" i="503"/>
  <c r="I76" i="503"/>
  <c r="J75" i="503"/>
  <c r="I75" i="503"/>
  <c r="J74" i="503"/>
  <c r="I74" i="503"/>
  <c r="J73" i="503"/>
  <c r="I73" i="503"/>
  <c r="J72" i="503"/>
  <c r="I72" i="503"/>
  <c r="J71" i="503"/>
  <c r="I71" i="503"/>
  <c r="J70" i="503"/>
  <c r="I70" i="503"/>
  <c r="J69" i="503"/>
  <c r="I69" i="503"/>
  <c r="J68" i="503"/>
  <c r="I68" i="503"/>
  <c r="J67" i="503"/>
  <c r="I67" i="503"/>
  <c r="J66" i="503"/>
  <c r="I66" i="503"/>
  <c r="J65" i="503"/>
  <c r="I65" i="503"/>
  <c r="J64" i="503"/>
  <c r="I64" i="503"/>
  <c r="J63" i="503"/>
  <c r="I63" i="503"/>
  <c r="J62" i="503"/>
  <c r="I62" i="503"/>
  <c r="J61" i="503"/>
  <c r="I61" i="503"/>
  <c r="J60" i="503"/>
  <c r="I60" i="503"/>
  <c r="J59" i="503"/>
  <c r="I59" i="503"/>
  <c r="J58" i="503"/>
  <c r="I58" i="503"/>
  <c r="J57" i="503"/>
  <c r="I57" i="503"/>
  <c r="J56" i="503"/>
  <c r="I56" i="503"/>
  <c r="J55" i="503"/>
  <c r="I55" i="503"/>
  <c r="J54" i="503"/>
  <c r="I54" i="503"/>
  <c r="J53" i="503"/>
  <c r="I53" i="503"/>
  <c r="J52" i="503"/>
  <c r="I52" i="503"/>
  <c r="J51" i="503"/>
  <c r="I51" i="503"/>
  <c r="J50" i="503"/>
  <c r="I50" i="503"/>
  <c r="J49" i="503"/>
  <c r="I49" i="503"/>
  <c r="J48" i="503"/>
  <c r="I48" i="503"/>
  <c r="J47" i="503"/>
  <c r="I47" i="503"/>
  <c r="J46" i="503"/>
  <c r="I46" i="503"/>
  <c r="J45" i="503"/>
  <c r="I45" i="503"/>
  <c r="J44" i="503"/>
  <c r="I44" i="503"/>
  <c r="J43" i="503"/>
  <c r="I43" i="503"/>
  <c r="J42" i="503"/>
  <c r="I42" i="503"/>
  <c r="J41" i="503"/>
  <c r="I41" i="503"/>
  <c r="J40" i="503"/>
  <c r="I40" i="503"/>
  <c r="J39" i="503"/>
  <c r="I39" i="503"/>
  <c r="J38" i="503"/>
  <c r="I38" i="503"/>
  <c r="J37" i="503"/>
  <c r="I37" i="503"/>
  <c r="J36" i="503"/>
  <c r="I36" i="503"/>
  <c r="J35" i="503"/>
  <c r="I35" i="503"/>
  <c r="J34" i="503"/>
  <c r="I34" i="503"/>
  <c r="J33" i="503"/>
  <c r="I33" i="503"/>
  <c r="J32" i="503"/>
  <c r="I32" i="503"/>
  <c r="J31" i="503"/>
  <c r="I31" i="503"/>
  <c r="J30" i="503"/>
  <c r="I30" i="503"/>
  <c r="J29" i="503"/>
  <c r="I29" i="503"/>
  <c r="J28" i="503"/>
  <c r="I28" i="503"/>
  <c r="J27" i="503"/>
  <c r="I27" i="503"/>
  <c r="J26" i="503"/>
  <c r="I26" i="503"/>
  <c r="J25" i="503"/>
  <c r="I25" i="503"/>
  <c r="J24" i="503"/>
  <c r="I24" i="503"/>
  <c r="J23" i="503"/>
  <c r="I23" i="503"/>
  <c r="J22" i="503"/>
  <c r="I22" i="503"/>
  <c r="J21" i="503"/>
  <c r="I21" i="503"/>
  <c r="Z20" i="503"/>
  <c r="Z21" i="503" s="1"/>
  <c r="AA21" i="503" s="1"/>
  <c r="L20" i="503"/>
  <c r="J20" i="503"/>
  <c r="I20" i="503"/>
  <c r="M13" i="503"/>
  <c r="M12" i="503"/>
  <c r="M11" i="503"/>
  <c r="J149" i="502"/>
  <c r="I149" i="502"/>
  <c r="J148" i="502"/>
  <c r="I148" i="502"/>
  <c r="J147" i="502"/>
  <c r="I147" i="502"/>
  <c r="J146" i="502"/>
  <c r="I146" i="502"/>
  <c r="J145" i="502"/>
  <c r="I145" i="502"/>
  <c r="J144" i="502"/>
  <c r="I144" i="502"/>
  <c r="J143" i="502"/>
  <c r="I143" i="502"/>
  <c r="J142" i="502"/>
  <c r="I142" i="502"/>
  <c r="J141" i="502"/>
  <c r="I141" i="502"/>
  <c r="J140" i="502"/>
  <c r="I140" i="502"/>
  <c r="J139" i="502"/>
  <c r="I139" i="502"/>
  <c r="J138" i="502"/>
  <c r="I138" i="502"/>
  <c r="J137" i="502"/>
  <c r="I137" i="502"/>
  <c r="J136" i="502"/>
  <c r="I136" i="502"/>
  <c r="J135" i="502"/>
  <c r="I135" i="502"/>
  <c r="J134" i="502"/>
  <c r="I134" i="502"/>
  <c r="J133" i="502"/>
  <c r="I133" i="502"/>
  <c r="J132" i="502"/>
  <c r="I132" i="502"/>
  <c r="J131" i="502"/>
  <c r="I131" i="502"/>
  <c r="J130" i="502"/>
  <c r="I130" i="502"/>
  <c r="J129" i="502"/>
  <c r="I129" i="502"/>
  <c r="J128" i="502"/>
  <c r="I128" i="502"/>
  <c r="J127" i="502"/>
  <c r="I127" i="502"/>
  <c r="J126" i="502"/>
  <c r="I126" i="502"/>
  <c r="J125" i="502"/>
  <c r="I125" i="502"/>
  <c r="J124" i="502"/>
  <c r="I124" i="502"/>
  <c r="J123" i="502"/>
  <c r="I123" i="502"/>
  <c r="J122" i="502"/>
  <c r="I122" i="502"/>
  <c r="J121" i="502"/>
  <c r="I121" i="502"/>
  <c r="J120" i="502"/>
  <c r="I120" i="502"/>
  <c r="J119" i="502"/>
  <c r="I119" i="502"/>
  <c r="J118" i="502"/>
  <c r="I118" i="502"/>
  <c r="J117" i="502"/>
  <c r="I117" i="502"/>
  <c r="J116" i="502"/>
  <c r="I116" i="502"/>
  <c r="J115" i="502"/>
  <c r="I115" i="502"/>
  <c r="J114" i="502"/>
  <c r="I114" i="502"/>
  <c r="J113" i="502"/>
  <c r="I113" i="502"/>
  <c r="J112" i="502"/>
  <c r="I112" i="502"/>
  <c r="J111" i="502"/>
  <c r="I111" i="502"/>
  <c r="J110" i="502"/>
  <c r="I110" i="502"/>
  <c r="J109" i="502"/>
  <c r="I109" i="502"/>
  <c r="J108" i="502"/>
  <c r="I108" i="502"/>
  <c r="J107" i="502"/>
  <c r="I107" i="502"/>
  <c r="J106" i="502"/>
  <c r="I106" i="502"/>
  <c r="J105" i="502"/>
  <c r="I105" i="502"/>
  <c r="J104" i="502"/>
  <c r="I104" i="502"/>
  <c r="J103" i="502"/>
  <c r="I103" i="502"/>
  <c r="J102" i="502"/>
  <c r="I102" i="502"/>
  <c r="J101" i="502"/>
  <c r="I101" i="502"/>
  <c r="J100" i="502"/>
  <c r="I100" i="502"/>
  <c r="J99" i="502"/>
  <c r="I99" i="502"/>
  <c r="J98" i="502"/>
  <c r="I98" i="502"/>
  <c r="J97" i="502"/>
  <c r="I97" i="502"/>
  <c r="J96" i="502"/>
  <c r="I96" i="502"/>
  <c r="J95" i="502"/>
  <c r="I95" i="502"/>
  <c r="J94" i="502"/>
  <c r="I94" i="502"/>
  <c r="J93" i="502"/>
  <c r="I93" i="502"/>
  <c r="J92" i="502"/>
  <c r="I92" i="502"/>
  <c r="J91" i="502"/>
  <c r="I91" i="502"/>
  <c r="J90" i="502"/>
  <c r="I90" i="502"/>
  <c r="J89" i="502"/>
  <c r="I89" i="502"/>
  <c r="J88" i="502"/>
  <c r="I88" i="502"/>
  <c r="J87" i="502"/>
  <c r="I87" i="502"/>
  <c r="J86" i="502"/>
  <c r="I86" i="502"/>
  <c r="J85" i="502"/>
  <c r="I85" i="502"/>
  <c r="J84" i="502"/>
  <c r="I84" i="502"/>
  <c r="J83" i="502"/>
  <c r="I83" i="502"/>
  <c r="J82" i="502"/>
  <c r="I82" i="502"/>
  <c r="J81" i="502"/>
  <c r="I81" i="502"/>
  <c r="J80" i="502"/>
  <c r="I80" i="502"/>
  <c r="J79" i="502"/>
  <c r="I79" i="502"/>
  <c r="J78" i="502"/>
  <c r="I78" i="502"/>
  <c r="J77" i="502"/>
  <c r="I77" i="502"/>
  <c r="J76" i="502"/>
  <c r="I76" i="502"/>
  <c r="J75" i="502"/>
  <c r="I75" i="502"/>
  <c r="J74" i="502"/>
  <c r="I74" i="502"/>
  <c r="J73" i="502"/>
  <c r="I73" i="502"/>
  <c r="J72" i="502"/>
  <c r="I72" i="502"/>
  <c r="J71" i="502"/>
  <c r="I71" i="502"/>
  <c r="J70" i="502"/>
  <c r="I70" i="502"/>
  <c r="J69" i="502"/>
  <c r="I69" i="502"/>
  <c r="J68" i="502"/>
  <c r="I68" i="502"/>
  <c r="J67" i="502"/>
  <c r="I67" i="502"/>
  <c r="J66" i="502"/>
  <c r="I66" i="502"/>
  <c r="J65" i="502"/>
  <c r="I65" i="502"/>
  <c r="J64" i="502"/>
  <c r="I64" i="502"/>
  <c r="J63" i="502"/>
  <c r="I63" i="502"/>
  <c r="J62" i="502"/>
  <c r="I62" i="502"/>
  <c r="J61" i="502"/>
  <c r="I61" i="502"/>
  <c r="J60" i="502"/>
  <c r="I60" i="502"/>
  <c r="J59" i="502"/>
  <c r="I59" i="502"/>
  <c r="J58" i="502"/>
  <c r="I58" i="502"/>
  <c r="J57" i="502"/>
  <c r="I57" i="502"/>
  <c r="J56" i="502"/>
  <c r="I56" i="502"/>
  <c r="J55" i="502"/>
  <c r="I55" i="502"/>
  <c r="J54" i="502"/>
  <c r="I54" i="502"/>
  <c r="J53" i="502"/>
  <c r="I53" i="502"/>
  <c r="J52" i="502"/>
  <c r="I52" i="502"/>
  <c r="J51" i="502"/>
  <c r="I51" i="502"/>
  <c r="J50" i="502"/>
  <c r="I50" i="502"/>
  <c r="J49" i="502"/>
  <c r="I49" i="502"/>
  <c r="J48" i="502"/>
  <c r="I48" i="502"/>
  <c r="J47" i="502"/>
  <c r="I47" i="502"/>
  <c r="J46" i="502"/>
  <c r="I46" i="502"/>
  <c r="J45" i="502"/>
  <c r="I45" i="502"/>
  <c r="J44" i="502"/>
  <c r="I44" i="502"/>
  <c r="J43" i="502"/>
  <c r="I43" i="502"/>
  <c r="J42" i="502"/>
  <c r="I42" i="502"/>
  <c r="J41" i="502"/>
  <c r="I41" i="502"/>
  <c r="J40" i="502"/>
  <c r="I40" i="502"/>
  <c r="J39" i="502"/>
  <c r="I39" i="502"/>
  <c r="J38" i="502"/>
  <c r="I38" i="502"/>
  <c r="J37" i="502"/>
  <c r="I37" i="502"/>
  <c r="J36" i="502"/>
  <c r="I36" i="502"/>
  <c r="J35" i="502"/>
  <c r="I35" i="502"/>
  <c r="J34" i="502"/>
  <c r="I34" i="502"/>
  <c r="J33" i="502"/>
  <c r="I33" i="502"/>
  <c r="J32" i="502"/>
  <c r="I32" i="502"/>
  <c r="J31" i="502"/>
  <c r="I31" i="502"/>
  <c r="J30" i="502"/>
  <c r="I30" i="502"/>
  <c r="J29" i="502"/>
  <c r="I29" i="502"/>
  <c r="J28" i="502"/>
  <c r="I28" i="502"/>
  <c r="J27" i="502"/>
  <c r="I27" i="502"/>
  <c r="J26" i="502"/>
  <c r="I26" i="502"/>
  <c r="J25" i="502"/>
  <c r="I25" i="502"/>
  <c r="J24" i="502"/>
  <c r="I24" i="502"/>
  <c r="J23" i="502"/>
  <c r="I23" i="502"/>
  <c r="J22" i="502"/>
  <c r="I22" i="502"/>
  <c r="J21" i="502"/>
  <c r="I21" i="502"/>
  <c r="Z20" i="502"/>
  <c r="AA20" i="502" s="1"/>
  <c r="L20" i="502"/>
  <c r="J20" i="502"/>
  <c r="I20" i="502"/>
  <c r="M13" i="502"/>
  <c r="M12" i="502"/>
  <c r="M11" i="502"/>
  <c r="J149" i="501"/>
  <c r="I149" i="501"/>
  <c r="J148" i="501"/>
  <c r="I148" i="501"/>
  <c r="J147" i="501"/>
  <c r="I147" i="501"/>
  <c r="J146" i="501"/>
  <c r="I146" i="501"/>
  <c r="J145" i="501"/>
  <c r="I145" i="501"/>
  <c r="J144" i="501"/>
  <c r="I144" i="501"/>
  <c r="J143" i="501"/>
  <c r="I143" i="501"/>
  <c r="J142" i="501"/>
  <c r="I142" i="501"/>
  <c r="J141" i="501"/>
  <c r="I141" i="501"/>
  <c r="J140" i="501"/>
  <c r="I140" i="501"/>
  <c r="J139" i="501"/>
  <c r="I139" i="501"/>
  <c r="J138" i="501"/>
  <c r="I138" i="501"/>
  <c r="J137" i="501"/>
  <c r="I137" i="501"/>
  <c r="J136" i="501"/>
  <c r="I136" i="501"/>
  <c r="J135" i="501"/>
  <c r="I135" i="501"/>
  <c r="J134" i="501"/>
  <c r="I134" i="501"/>
  <c r="J133" i="501"/>
  <c r="I133" i="501"/>
  <c r="J132" i="501"/>
  <c r="I132" i="501"/>
  <c r="J131" i="501"/>
  <c r="I131" i="501"/>
  <c r="J130" i="501"/>
  <c r="I130" i="501"/>
  <c r="J129" i="501"/>
  <c r="I129" i="501"/>
  <c r="J128" i="501"/>
  <c r="I128" i="501"/>
  <c r="J127" i="501"/>
  <c r="I127" i="501"/>
  <c r="J126" i="501"/>
  <c r="I126" i="501"/>
  <c r="J125" i="501"/>
  <c r="I125" i="501"/>
  <c r="J124" i="501"/>
  <c r="I124" i="501"/>
  <c r="J123" i="501"/>
  <c r="I123" i="501"/>
  <c r="J122" i="501"/>
  <c r="I122" i="501"/>
  <c r="J121" i="501"/>
  <c r="I121" i="501"/>
  <c r="J120" i="501"/>
  <c r="I120" i="501"/>
  <c r="J119" i="501"/>
  <c r="I119" i="501"/>
  <c r="J118" i="501"/>
  <c r="I118" i="501"/>
  <c r="J117" i="501"/>
  <c r="I117" i="501"/>
  <c r="J116" i="501"/>
  <c r="I116" i="501"/>
  <c r="J115" i="501"/>
  <c r="I115" i="501"/>
  <c r="J114" i="501"/>
  <c r="I114" i="501"/>
  <c r="J113" i="501"/>
  <c r="I113" i="501"/>
  <c r="J112" i="501"/>
  <c r="I112" i="501"/>
  <c r="J111" i="501"/>
  <c r="I111" i="501"/>
  <c r="J110" i="501"/>
  <c r="I110" i="501"/>
  <c r="J109" i="501"/>
  <c r="I109" i="501"/>
  <c r="J108" i="501"/>
  <c r="I108" i="501"/>
  <c r="J107" i="501"/>
  <c r="I107" i="501"/>
  <c r="J106" i="501"/>
  <c r="I106" i="501"/>
  <c r="J105" i="501"/>
  <c r="I105" i="501"/>
  <c r="J104" i="501"/>
  <c r="I104" i="501"/>
  <c r="J103" i="501"/>
  <c r="I103" i="501"/>
  <c r="J102" i="501"/>
  <c r="I102" i="501"/>
  <c r="J101" i="501"/>
  <c r="I101" i="501"/>
  <c r="J100" i="501"/>
  <c r="I100" i="501"/>
  <c r="J99" i="501"/>
  <c r="I99" i="501"/>
  <c r="J98" i="501"/>
  <c r="I98" i="501"/>
  <c r="J97" i="501"/>
  <c r="I97" i="501"/>
  <c r="J96" i="501"/>
  <c r="I96" i="501"/>
  <c r="J95" i="501"/>
  <c r="I95" i="501"/>
  <c r="J94" i="501"/>
  <c r="I94" i="501"/>
  <c r="J93" i="501"/>
  <c r="I93" i="501"/>
  <c r="J92" i="501"/>
  <c r="I92" i="501"/>
  <c r="J91" i="501"/>
  <c r="I91" i="501"/>
  <c r="J90" i="501"/>
  <c r="I90" i="501"/>
  <c r="J89" i="501"/>
  <c r="I89" i="501"/>
  <c r="J88" i="501"/>
  <c r="I88" i="501"/>
  <c r="J87" i="501"/>
  <c r="I87" i="501"/>
  <c r="J86" i="501"/>
  <c r="I86" i="501"/>
  <c r="J85" i="501"/>
  <c r="I85" i="501"/>
  <c r="J84" i="501"/>
  <c r="I84" i="501"/>
  <c r="J83" i="501"/>
  <c r="I83" i="501"/>
  <c r="J82" i="501"/>
  <c r="I82" i="501"/>
  <c r="J81" i="501"/>
  <c r="I81" i="501"/>
  <c r="J80" i="501"/>
  <c r="I80" i="501"/>
  <c r="J79" i="501"/>
  <c r="I79" i="501"/>
  <c r="J78" i="501"/>
  <c r="I78" i="501"/>
  <c r="J77" i="501"/>
  <c r="I77" i="501"/>
  <c r="J76" i="501"/>
  <c r="I76" i="501"/>
  <c r="J75" i="501"/>
  <c r="I75" i="501"/>
  <c r="J74" i="501"/>
  <c r="I74" i="501"/>
  <c r="J73" i="501"/>
  <c r="I73" i="501"/>
  <c r="J72" i="501"/>
  <c r="I72" i="501"/>
  <c r="J71" i="501"/>
  <c r="I71" i="501"/>
  <c r="J70" i="501"/>
  <c r="I70" i="501"/>
  <c r="J69" i="501"/>
  <c r="I69" i="501"/>
  <c r="J68" i="501"/>
  <c r="I68" i="501"/>
  <c r="J67" i="501"/>
  <c r="I67" i="501"/>
  <c r="J66" i="501"/>
  <c r="I66" i="501"/>
  <c r="J65" i="501"/>
  <c r="I65" i="501"/>
  <c r="J64" i="501"/>
  <c r="I64" i="501"/>
  <c r="J63" i="501"/>
  <c r="I63" i="501"/>
  <c r="J62" i="501"/>
  <c r="I62" i="501"/>
  <c r="J61" i="501"/>
  <c r="I61" i="501"/>
  <c r="J60" i="501"/>
  <c r="I60" i="501"/>
  <c r="J59" i="501"/>
  <c r="I59" i="501"/>
  <c r="J58" i="501"/>
  <c r="I58" i="501"/>
  <c r="J57" i="501"/>
  <c r="I57" i="501"/>
  <c r="J56" i="501"/>
  <c r="I56" i="501"/>
  <c r="J55" i="501"/>
  <c r="I55" i="501"/>
  <c r="J54" i="501"/>
  <c r="I54" i="501"/>
  <c r="J53" i="501"/>
  <c r="I53" i="501"/>
  <c r="J52" i="501"/>
  <c r="I52" i="501"/>
  <c r="J51" i="501"/>
  <c r="I51" i="501"/>
  <c r="J50" i="501"/>
  <c r="I50" i="501"/>
  <c r="J49" i="501"/>
  <c r="I49" i="501"/>
  <c r="J48" i="501"/>
  <c r="I48" i="501"/>
  <c r="J47" i="501"/>
  <c r="I47" i="501"/>
  <c r="J46" i="501"/>
  <c r="I46" i="501"/>
  <c r="J45" i="501"/>
  <c r="I45" i="501"/>
  <c r="J44" i="501"/>
  <c r="I44" i="501"/>
  <c r="J43" i="501"/>
  <c r="I43" i="501"/>
  <c r="J42" i="501"/>
  <c r="I42" i="501"/>
  <c r="J41" i="501"/>
  <c r="I41" i="501"/>
  <c r="J40" i="501"/>
  <c r="I40" i="501"/>
  <c r="J39" i="501"/>
  <c r="I39" i="501"/>
  <c r="J38" i="501"/>
  <c r="I38" i="501"/>
  <c r="J37" i="501"/>
  <c r="I37" i="501"/>
  <c r="J36" i="501"/>
  <c r="I36" i="501"/>
  <c r="J35" i="501"/>
  <c r="I35" i="501"/>
  <c r="J34" i="501"/>
  <c r="I34" i="501"/>
  <c r="J33" i="501"/>
  <c r="I33" i="501"/>
  <c r="J32" i="501"/>
  <c r="I32" i="501"/>
  <c r="J31" i="501"/>
  <c r="I31" i="501"/>
  <c r="J30" i="501"/>
  <c r="I30" i="501"/>
  <c r="J29" i="501"/>
  <c r="I29" i="501"/>
  <c r="J28" i="501"/>
  <c r="I28" i="501"/>
  <c r="J27" i="501"/>
  <c r="I27" i="501"/>
  <c r="J26" i="501"/>
  <c r="I26" i="501"/>
  <c r="J25" i="501"/>
  <c r="I25" i="501"/>
  <c r="J24" i="501"/>
  <c r="I24" i="501"/>
  <c r="J23" i="501"/>
  <c r="I23" i="501"/>
  <c r="J22" i="501"/>
  <c r="I22" i="501"/>
  <c r="J21" i="501"/>
  <c r="I21" i="501"/>
  <c r="Z20" i="501"/>
  <c r="Z21" i="501" s="1"/>
  <c r="J20" i="501"/>
  <c r="I20" i="501"/>
  <c r="M13" i="501"/>
  <c r="M12" i="501"/>
  <c r="M11" i="501"/>
  <c r="J149" i="500"/>
  <c r="I149" i="500"/>
  <c r="J148" i="500"/>
  <c r="I148" i="500"/>
  <c r="J147" i="500"/>
  <c r="I147" i="500"/>
  <c r="J146" i="500"/>
  <c r="I146" i="500"/>
  <c r="J145" i="500"/>
  <c r="I145" i="500"/>
  <c r="J144" i="500"/>
  <c r="I144" i="500"/>
  <c r="J143" i="500"/>
  <c r="I143" i="500"/>
  <c r="J142" i="500"/>
  <c r="I142" i="500"/>
  <c r="J141" i="500"/>
  <c r="I141" i="500"/>
  <c r="J140" i="500"/>
  <c r="I140" i="500"/>
  <c r="J139" i="500"/>
  <c r="I139" i="500"/>
  <c r="J138" i="500"/>
  <c r="I138" i="500"/>
  <c r="J137" i="500"/>
  <c r="I137" i="500"/>
  <c r="J136" i="500"/>
  <c r="I136" i="500"/>
  <c r="J135" i="500"/>
  <c r="I135" i="500"/>
  <c r="J134" i="500"/>
  <c r="I134" i="500"/>
  <c r="J133" i="500"/>
  <c r="I133" i="500"/>
  <c r="J132" i="500"/>
  <c r="I132" i="500"/>
  <c r="J131" i="500"/>
  <c r="I131" i="500"/>
  <c r="J130" i="500"/>
  <c r="I130" i="500"/>
  <c r="J129" i="500"/>
  <c r="I129" i="500"/>
  <c r="J128" i="500"/>
  <c r="I128" i="500"/>
  <c r="J127" i="500"/>
  <c r="I127" i="500"/>
  <c r="J126" i="500"/>
  <c r="I126" i="500"/>
  <c r="J125" i="500"/>
  <c r="I125" i="500"/>
  <c r="J124" i="500"/>
  <c r="I124" i="500"/>
  <c r="J123" i="500"/>
  <c r="I123" i="500"/>
  <c r="J122" i="500"/>
  <c r="I122" i="500"/>
  <c r="J121" i="500"/>
  <c r="I121" i="500"/>
  <c r="J120" i="500"/>
  <c r="I120" i="500"/>
  <c r="J119" i="500"/>
  <c r="I119" i="500"/>
  <c r="J118" i="500"/>
  <c r="I118" i="500"/>
  <c r="J117" i="500"/>
  <c r="I117" i="500"/>
  <c r="J116" i="500"/>
  <c r="I116" i="500"/>
  <c r="J115" i="500"/>
  <c r="I115" i="500"/>
  <c r="J114" i="500"/>
  <c r="I114" i="500"/>
  <c r="J113" i="500"/>
  <c r="I113" i="500"/>
  <c r="J112" i="500"/>
  <c r="I112" i="500"/>
  <c r="J111" i="500"/>
  <c r="I111" i="500"/>
  <c r="J110" i="500"/>
  <c r="I110" i="500"/>
  <c r="J109" i="500"/>
  <c r="I109" i="500"/>
  <c r="J108" i="500"/>
  <c r="I108" i="500"/>
  <c r="J107" i="500"/>
  <c r="I107" i="500"/>
  <c r="J106" i="500"/>
  <c r="I106" i="500"/>
  <c r="J105" i="500"/>
  <c r="I105" i="500"/>
  <c r="J104" i="500"/>
  <c r="I104" i="500"/>
  <c r="J103" i="500"/>
  <c r="I103" i="500"/>
  <c r="J102" i="500"/>
  <c r="I102" i="500"/>
  <c r="J101" i="500"/>
  <c r="I101" i="500"/>
  <c r="J100" i="500"/>
  <c r="I100" i="500"/>
  <c r="J99" i="500"/>
  <c r="I99" i="500"/>
  <c r="J98" i="500"/>
  <c r="I98" i="500"/>
  <c r="J97" i="500"/>
  <c r="I97" i="500"/>
  <c r="J96" i="500"/>
  <c r="I96" i="500"/>
  <c r="J95" i="500"/>
  <c r="I95" i="500"/>
  <c r="J94" i="500"/>
  <c r="I94" i="500"/>
  <c r="J93" i="500"/>
  <c r="I93" i="500"/>
  <c r="J92" i="500"/>
  <c r="I92" i="500"/>
  <c r="J91" i="500"/>
  <c r="I91" i="500"/>
  <c r="J90" i="500"/>
  <c r="I90" i="500"/>
  <c r="J89" i="500"/>
  <c r="I89" i="500"/>
  <c r="J88" i="500"/>
  <c r="I88" i="500"/>
  <c r="J87" i="500"/>
  <c r="I87" i="500"/>
  <c r="J86" i="500"/>
  <c r="I86" i="500"/>
  <c r="J85" i="500"/>
  <c r="I85" i="500"/>
  <c r="J84" i="500"/>
  <c r="I84" i="500"/>
  <c r="J83" i="500"/>
  <c r="I83" i="500"/>
  <c r="J82" i="500"/>
  <c r="I82" i="500"/>
  <c r="J81" i="500"/>
  <c r="I81" i="500"/>
  <c r="J80" i="500"/>
  <c r="I80" i="500"/>
  <c r="J79" i="500"/>
  <c r="I79" i="500"/>
  <c r="J78" i="500"/>
  <c r="I78" i="500"/>
  <c r="J77" i="500"/>
  <c r="I77" i="500"/>
  <c r="J76" i="500"/>
  <c r="I76" i="500"/>
  <c r="J75" i="500"/>
  <c r="I75" i="500"/>
  <c r="J74" i="500"/>
  <c r="I74" i="500"/>
  <c r="J73" i="500"/>
  <c r="I73" i="500"/>
  <c r="J72" i="500"/>
  <c r="I72" i="500"/>
  <c r="J71" i="500"/>
  <c r="I71" i="500"/>
  <c r="J70" i="500"/>
  <c r="I70" i="500"/>
  <c r="J69" i="500"/>
  <c r="I69" i="500"/>
  <c r="J68" i="500"/>
  <c r="I68" i="500"/>
  <c r="J67" i="500"/>
  <c r="I67" i="500"/>
  <c r="J66" i="500"/>
  <c r="I66" i="500"/>
  <c r="J65" i="500"/>
  <c r="I65" i="500"/>
  <c r="J64" i="500"/>
  <c r="I64" i="500"/>
  <c r="J63" i="500"/>
  <c r="I63" i="500"/>
  <c r="J62" i="500"/>
  <c r="I62" i="500"/>
  <c r="J61" i="500"/>
  <c r="I61" i="500"/>
  <c r="J60" i="500"/>
  <c r="I60" i="500"/>
  <c r="J59" i="500"/>
  <c r="I59" i="500"/>
  <c r="J58" i="500"/>
  <c r="I58" i="500"/>
  <c r="J57" i="500"/>
  <c r="I57" i="500"/>
  <c r="J56" i="500"/>
  <c r="I56" i="500"/>
  <c r="J55" i="500"/>
  <c r="I55" i="500"/>
  <c r="J54" i="500"/>
  <c r="I54" i="500"/>
  <c r="J53" i="500"/>
  <c r="I53" i="500"/>
  <c r="J52" i="500"/>
  <c r="I52" i="500"/>
  <c r="J51" i="500"/>
  <c r="I51" i="500"/>
  <c r="J50" i="500"/>
  <c r="I50" i="500"/>
  <c r="J49" i="500"/>
  <c r="I49" i="500"/>
  <c r="J48" i="500"/>
  <c r="I48" i="500"/>
  <c r="J47" i="500"/>
  <c r="I47" i="500"/>
  <c r="J46" i="500"/>
  <c r="I46" i="500"/>
  <c r="J45" i="500"/>
  <c r="I45" i="500"/>
  <c r="J44" i="500"/>
  <c r="I44" i="500"/>
  <c r="J43" i="500"/>
  <c r="I43" i="500"/>
  <c r="J42" i="500"/>
  <c r="I42" i="500"/>
  <c r="J41" i="500"/>
  <c r="I41" i="500"/>
  <c r="J40" i="500"/>
  <c r="I40" i="500"/>
  <c r="J39" i="500"/>
  <c r="I39" i="500"/>
  <c r="J38" i="500"/>
  <c r="I38" i="500"/>
  <c r="J37" i="500"/>
  <c r="I37" i="500"/>
  <c r="J36" i="500"/>
  <c r="I36" i="500"/>
  <c r="J35" i="500"/>
  <c r="I35" i="500"/>
  <c r="J34" i="500"/>
  <c r="I34" i="500"/>
  <c r="J33" i="500"/>
  <c r="I33" i="500"/>
  <c r="J32" i="500"/>
  <c r="I32" i="500"/>
  <c r="J31" i="500"/>
  <c r="I31" i="500"/>
  <c r="J30" i="500"/>
  <c r="I30" i="500"/>
  <c r="J29" i="500"/>
  <c r="I29" i="500"/>
  <c r="J28" i="500"/>
  <c r="I28" i="500"/>
  <c r="J27" i="500"/>
  <c r="I27" i="500"/>
  <c r="J26" i="500"/>
  <c r="I26" i="500"/>
  <c r="J25" i="500"/>
  <c r="I25" i="500"/>
  <c r="J24" i="500"/>
  <c r="I24" i="500"/>
  <c r="J23" i="500"/>
  <c r="I23" i="500"/>
  <c r="J22" i="500"/>
  <c r="I22" i="500"/>
  <c r="J21" i="500"/>
  <c r="I21" i="500"/>
  <c r="Z20" i="500"/>
  <c r="Z21" i="500" s="1"/>
  <c r="J20" i="500"/>
  <c r="I20" i="500"/>
  <c r="M13" i="500"/>
  <c r="M12" i="500"/>
  <c r="M11" i="500"/>
  <c r="J149" i="499"/>
  <c r="I149" i="499"/>
  <c r="J148" i="499"/>
  <c r="I148" i="499"/>
  <c r="J147" i="499"/>
  <c r="I147" i="499"/>
  <c r="J146" i="499"/>
  <c r="I146" i="499"/>
  <c r="J145" i="499"/>
  <c r="I145" i="499"/>
  <c r="J144" i="499"/>
  <c r="I144" i="499"/>
  <c r="J143" i="499"/>
  <c r="I143" i="499"/>
  <c r="J142" i="499"/>
  <c r="I142" i="499"/>
  <c r="J141" i="499"/>
  <c r="I141" i="499"/>
  <c r="J140" i="499"/>
  <c r="I140" i="499"/>
  <c r="J139" i="499"/>
  <c r="I139" i="499"/>
  <c r="J138" i="499"/>
  <c r="I138" i="499"/>
  <c r="J137" i="499"/>
  <c r="I137" i="499"/>
  <c r="J136" i="499"/>
  <c r="I136" i="499"/>
  <c r="J135" i="499"/>
  <c r="I135" i="499"/>
  <c r="J134" i="499"/>
  <c r="I134" i="499"/>
  <c r="J133" i="499"/>
  <c r="I133" i="499"/>
  <c r="J132" i="499"/>
  <c r="I132" i="499"/>
  <c r="J131" i="499"/>
  <c r="I131" i="499"/>
  <c r="J130" i="499"/>
  <c r="I130" i="499"/>
  <c r="J129" i="499"/>
  <c r="I129" i="499"/>
  <c r="J128" i="499"/>
  <c r="I128" i="499"/>
  <c r="J127" i="499"/>
  <c r="I127" i="499"/>
  <c r="J126" i="499"/>
  <c r="I126" i="499"/>
  <c r="J125" i="499"/>
  <c r="I125" i="499"/>
  <c r="J124" i="499"/>
  <c r="I124" i="499"/>
  <c r="J123" i="499"/>
  <c r="I123" i="499"/>
  <c r="J122" i="499"/>
  <c r="I122" i="499"/>
  <c r="J121" i="499"/>
  <c r="I121" i="499"/>
  <c r="J120" i="499"/>
  <c r="I120" i="499"/>
  <c r="J119" i="499"/>
  <c r="I119" i="499"/>
  <c r="J118" i="499"/>
  <c r="I118" i="499"/>
  <c r="J117" i="499"/>
  <c r="I117" i="499"/>
  <c r="J116" i="499"/>
  <c r="I116" i="499"/>
  <c r="J115" i="499"/>
  <c r="I115" i="499"/>
  <c r="J114" i="499"/>
  <c r="I114" i="499"/>
  <c r="J113" i="499"/>
  <c r="I113" i="499"/>
  <c r="J112" i="499"/>
  <c r="I112" i="499"/>
  <c r="J111" i="499"/>
  <c r="I111" i="499"/>
  <c r="J110" i="499"/>
  <c r="I110" i="499"/>
  <c r="J109" i="499"/>
  <c r="I109" i="499"/>
  <c r="J108" i="499"/>
  <c r="I108" i="499"/>
  <c r="J107" i="499"/>
  <c r="I107" i="499"/>
  <c r="J106" i="499"/>
  <c r="I106" i="499"/>
  <c r="J105" i="499"/>
  <c r="I105" i="499"/>
  <c r="J104" i="499"/>
  <c r="I104" i="499"/>
  <c r="J103" i="499"/>
  <c r="I103" i="499"/>
  <c r="J102" i="499"/>
  <c r="I102" i="499"/>
  <c r="J101" i="499"/>
  <c r="I101" i="499"/>
  <c r="J100" i="499"/>
  <c r="I100" i="499"/>
  <c r="J99" i="499"/>
  <c r="I99" i="499"/>
  <c r="J98" i="499"/>
  <c r="I98" i="499"/>
  <c r="J97" i="499"/>
  <c r="I97" i="499"/>
  <c r="J96" i="499"/>
  <c r="I96" i="499"/>
  <c r="J95" i="499"/>
  <c r="I95" i="499"/>
  <c r="J94" i="499"/>
  <c r="I94" i="499"/>
  <c r="J93" i="499"/>
  <c r="I93" i="499"/>
  <c r="J92" i="499"/>
  <c r="I92" i="499"/>
  <c r="J91" i="499"/>
  <c r="I91" i="499"/>
  <c r="J90" i="499"/>
  <c r="I90" i="499"/>
  <c r="J89" i="499"/>
  <c r="I89" i="499"/>
  <c r="J88" i="499"/>
  <c r="I88" i="499"/>
  <c r="J87" i="499"/>
  <c r="I87" i="499"/>
  <c r="J86" i="499"/>
  <c r="I86" i="499"/>
  <c r="J85" i="499"/>
  <c r="I85" i="499"/>
  <c r="J84" i="499"/>
  <c r="I84" i="499"/>
  <c r="J83" i="499"/>
  <c r="I83" i="499"/>
  <c r="J82" i="499"/>
  <c r="I82" i="499"/>
  <c r="J81" i="499"/>
  <c r="I81" i="499"/>
  <c r="J80" i="499"/>
  <c r="I80" i="499"/>
  <c r="J79" i="499"/>
  <c r="I79" i="499"/>
  <c r="J78" i="499"/>
  <c r="I78" i="499"/>
  <c r="J77" i="499"/>
  <c r="I77" i="499"/>
  <c r="J76" i="499"/>
  <c r="I76" i="499"/>
  <c r="J75" i="499"/>
  <c r="I75" i="499"/>
  <c r="J74" i="499"/>
  <c r="I74" i="499"/>
  <c r="J73" i="499"/>
  <c r="I73" i="499"/>
  <c r="J72" i="499"/>
  <c r="I72" i="499"/>
  <c r="J71" i="499"/>
  <c r="I71" i="499"/>
  <c r="J70" i="499"/>
  <c r="I70" i="499"/>
  <c r="J69" i="499"/>
  <c r="I69" i="499"/>
  <c r="J68" i="499"/>
  <c r="I68" i="499"/>
  <c r="J67" i="499"/>
  <c r="I67" i="499"/>
  <c r="J66" i="499"/>
  <c r="I66" i="499"/>
  <c r="J65" i="499"/>
  <c r="I65" i="499"/>
  <c r="J64" i="499"/>
  <c r="I64" i="499"/>
  <c r="J63" i="499"/>
  <c r="I63" i="499"/>
  <c r="J62" i="499"/>
  <c r="I62" i="499"/>
  <c r="J61" i="499"/>
  <c r="I61" i="499"/>
  <c r="J60" i="499"/>
  <c r="I60" i="499"/>
  <c r="J59" i="499"/>
  <c r="I59" i="499"/>
  <c r="J58" i="499"/>
  <c r="I58" i="499"/>
  <c r="J57" i="499"/>
  <c r="I57" i="499"/>
  <c r="J56" i="499"/>
  <c r="I56" i="499"/>
  <c r="J55" i="499"/>
  <c r="I55" i="499"/>
  <c r="J54" i="499"/>
  <c r="I54" i="499"/>
  <c r="J53" i="499"/>
  <c r="I53" i="499"/>
  <c r="J52" i="499"/>
  <c r="I52" i="499"/>
  <c r="J51" i="499"/>
  <c r="I51" i="499"/>
  <c r="J50" i="499"/>
  <c r="I50" i="499"/>
  <c r="J49" i="499"/>
  <c r="I49" i="499"/>
  <c r="J48" i="499"/>
  <c r="I48" i="499"/>
  <c r="J47" i="499"/>
  <c r="I47" i="499"/>
  <c r="J46" i="499"/>
  <c r="I46" i="499"/>
  <c r="J45" i="499"/>
  <c r="I45" i="499"/>
  <c r="J44" i="499"/>
  <c r="I44" i="499"/>
  <c r="J43" i="499"/>
  <c r="I43" i="499"/>
  <c r="J42" i="499"/>
  <c r="I42" i="499"/>
  <c r="J41" i="499"/>
  <c r="I41" i="499"/>
  <c r="J40" i="499"/>
  <c r="I40" i="499"/>
  <c r="J39" i="499"/>
  <c r="I39" i="499"/>
  <c r="J38" i="499"/>
  <c r="I38" i="499"/>
  <c r="J37" i="499"/>
  <c r="I37" i="499"/>
  <c r="J36" i="499"/>
  <c r="I36" i="499"/>
  <c r="J35" i="499"/>
  <c r="I35" i="499"/>
  <c r="J34" i="499"/>
  <c r="I34" i="499"/>
  <c r="J33" i="499"/>
  <c r="I33" i="499"/>
  <c r="J32" i="499"/>
  <c r="I32" i="499"/>
  <c r="J31" i="499"/>
  <c r="I31" i="499"/>
  <c r="J30" i="499"/>
  <c r="I30" i="499"/>
  <c r="J29" i="499"/>
  <c r="I29" i="499"/>
  <c r="J28" i="499"/>
  <c r="I28" i="499"/>
  <c r="J27" i="499"/>
  <c r="I27" i="499"/>
  <c r="J26" i="499"/>
  <c r="I26" i="499"/>
  <c r="J25" i="499"/>
  <c r="I25" i="499"/>
  <c r="J24" i="499"/>
  <c r="I24" i="499"/>
  <c r="J23" i="499"/>
  <c r="I23" i="499"/>
  <c r="J22" i="499"/>
  <c r="I22" i="499"/>
  <c r="J21" i="499"/>
  <c r="I21" i="499"/>
  <c r="Z20" i="499"/>
  <c r="AA20" i="499" s="1"/>
  <c r="J20" i="499"/>
  <c r="I20" i="499"/>
  <c r="M13" i="499"/>
  <c r="M12" i="499"/>
  <c r="M11" i="499"/>
  <c r="J149" i="498"/>
  <c r="I149" i="498"/>
  <c r="J148" i="498"/>
  <c r="I148" i="498"/>
  <c r="J147" i="498"/>
  <c r="I147" i="498"/>
  <c r="J146" i="498"/>
  <c r="I146" i="498"/>
  <c r="J145" i="498"/>
  <c r="I145" i="498"/>
  <c r="J144" i="498"/>
  <c r="I144" i="498"/>
  <c r="J143" i="498"/>
  <c r="I143" i="498"/>
  <c r="J142" i="498"/>
  <c r="I142" i="498"/>
  <c r="J141" i="498"/>
  <c r="I141" i="498"/>
  <c r="J140" i="498"/>
  <c r="I140" i="498"/>
  <c r="J139" i="498"/>
  <c r="I139" i="498"/>
  <c r="J138" i="498"/>
  <c r="I138" i="498"/>
  <c r="J137" i="498"/>
  <c r="I137" i="498"/>
  <c r="J136" i="498"/>
  <c r="I136" i="498"/>
  <c r="J135" i="498"/>
  <c r="I135" i="498"/>
  <c r="J134" i="498"/>
  <c r="I134" i="498"/>
  <c r="J133" i="498"/>
  <c r="I133" i="498"/>
  <c r="J132" i="498"/>
  <c r="I132" i="498"/>
  <c r="J131" i="498"/>
  <c r="I131" i="498"/>
  <c r="J130" i="498"/>
  <c r="I130" i="498"/>
  <c r="J129" i="498"/>
  <c r="I129" i="498"/>
  <c r="J128" i="498"/>
  <c r="I128" i="498"/>
  <c r="J127" i="498"/>
  <c r="I127" i="498"/>
  <c r="J126" i="498"/>
  <c r="I126" i="498"/>
  <c r="J125" i="498"/>
  <c r="I125" i="498"/>
  <c r="J124" i="498"/>
  <c r="I124" i="498"/>
  <c r="J123" i="498"/>
  <c r="I123" i="498"/>
  <c r="J122" i="498"/>
  <c r="I122" i="498"/>
  <c r="J121" i="498"/>
  <c r="I121" i="498"/>
  <c r="J120" i="498"/>
  <c r="I120" i="498"/>
  <c r="J119" i="498"/>
  <c r="I119" i="498"/>
  <c r="J118" i="498"/>
  <c r="I118" i="498"/>
  <c r="J117" i="498"/>
  <c r="I117" i="498"/>
  <c r="J116" i="498"/>
  <c r="I116" i="498"/>
  <c r="J115" i="498"/>
  <c r="I115" i="498"/>
  <c r="J114" i="498"/>
  <c r="I114" i="498"/>
  <c r="J113" i="498"/>
  <c r="I113" i="498"/>
  <c r="J112" i="498"/>
  <c r="I112" i="498"/>
  <c r="J111" i="498"/>
  <c r="I111" i="498"/>
  <c r="J110" i="498"/>
  <c r="I110" i="498"/>
  <c r="J109" i="498"/>
  <c r="I109" i="498"/>
  <c r="J108" i="498"/>
  <c r="I108" i="498"/>
  <c r="J107" i="498"/>
  <c r="I107" i="498"/>
  <c r="J106" i="498"/>
  <c r="I106" i="498"/>
  <c r="J105" i="498"/>
  <c r="I105" i="498"/>
  <c r="J104" i="498"/>
  <c r="I104" i="498"/>
  <c r="J103" i="498"/>
  <c r="I103" i="498"/>
  <c r="J102" i="498"/>
  <c r="I102" i="498"/>
  <c r="J101" i="498"/>
  <c r="I101" i="498"/>
  <c r="J100" i="498"/>
  <c r="I100" i="498"/>
  <c r="J99" i="498"/>
  <c r="I99" i="498"/>
  <c r="J98" i="498"/>
  <c r="I98" i="498"/>
  <c r="J97" i="498"/>
  <c r="I97" i="498"/>
  <c r="J96" i="498"/>
  <c r="I96" i="498"/>
  <c r="J95" i="498"/>
  <c r="I95" i="498"/>
  <c r="J94" i="498"/>
  <c r="I94" i="498"/>
  <c r="J93" i="498"/>
  <c r="I93" i="498"/>
  <c r="J92" i="498"/>
  <c r="I92" i="498"/>
  <c r="J91" i="498"/>
  <c r="I91" i="498"/>
  <c r="J90" i="498"/>
  <c r="I90" i="498"/>
  <c r="J89" i="498"/>
  <c r="I89" i="498"/>
  <c r="J88" i="498"/>
  <c r="I88" i="498"/>
  <c r="J87" i="498"/>
  <c r="I87" i="498"/>
  <c r="J86" i="498"/>
  <c r="I86" i="498"/>
  <c r="J85" i="498"/>
  <c r="I85" i="498"/>
  <c r="J84" i="498"/>
  <c r="I84" i="498"/>
  <c r="J83" i="498"/>
  <c r="I83" i="498"/>
  <c r="J82" i="498"/>
  <c r="I82" i="498"/>
  <c r="J81" i="498"/>
  <c r="I81" i="498"/>
  <c r="J80" i="498"/>
  <c r="I80" i="498"/>
  <c r="J79" i="498"/>
  <c r="I79" i="498"/>
  <c r="J78" i="498"/>
  <c r="I78" i="498"/>
  <c r="J77" i="498"/>
  <c r="I77" i="498"/>
  <c r="J76" i="498"/>
  <c r="I76" i="498"/>
  <c r="J75" i="498"/>
  <c r="I75" i="498"/>
  <c r="J74" i="498"/>
  <c r="I74" i="498"/>
  <c r="J73" i="498"/>
  <c r="I73" i="498"/>
  <c r="J72" i="498"/>
  <c r="I72" i="498"/>
  <c r="J71" i="498"/>
  <c r="I71" i="498"/>
  <c r="J70" i="498"/>
  <c r="I70" i="498"/>
  <c r="J69" i="498"/>
  <c r="I69" i="498"/>
  <c r="J68" i="498"/>
  <c r="I68" i="498"/>
  <c r="J67" i="498"/>
  <c r="I67" i="498"/>
  <c r="J66" i="498"/>
  <c r="I66" i="498"/>
  <c r="J65" i="498"/>
  <c r="I65" i="498"/>
  <c r="J64" i="498"/>
  <c r="I64" i="498"/>
  <c r="J63" i="498"/>
  <c r="I63" i="498"/>
  <c r="J62" i="498"/>
  <c r="I62" i="498"/>
  <c r="J61" i="498"/>
  <c r="I61" i="498"/>
  <c r="J60" i="498"/>
  <c r="I60" i="498"/>
  <c r="J59" i="498"/>
  <c r="I59" i="498"/>
  <c r="J58" i="498"/>
  <c r="I58" i="498"/>
  <c r="J57" i="498"/>
  <c r="I57" i="498"/>
  <c r="J56" i="498"/>
  <c r="I56" i="498"/>
  <c r="J55" i="498"/>
  <c r="I55" i="498"/>
  <c r="J54" i="498"/>
  <c r="I54" i="498"/>
  <c r="J53" i="498"/>
  <c r="I53" i="498"/>
  <c r="J52" i="498"/>
  <c r="I52" i="498"/>
  <c r="J51" i="498"/>
  <c r="I51" i="498"/>
  <c r="J50" i="498"/>
  <c r="I50" i="498"/>
  <c r="J49" i="498"/>
  <c r="I49" i="498"/>
  <c r="J48" i="498"/>
  <c r="I48" i="498"/>
  <c r="J47" i="498"/>
  <c r="I47" i="498"/>
  <c r="J46" i="498"/>
  <c r="I46" i="498"/>
  <c r="J45" i="498"/>
  <c r="I45" i="498"/>
  <c r="J44" i="498"/>
  <c r="I44" i="498"/>
  <c r="J43" i="498"/>
  <c r="I43" i="498"/>
  <c r="J42" i="498"/>
  <c r="I42" i="498"/>
  <c r="J41" i="498"/>
  <c r="I41" i="498"/>
  <c r="J40" i="498"/>
  <c r="I40" i="498"/>
  <c r="J39" i="498"/>
  <c r="I39" i="498"/>
  <c r="J38" i="498"/>
  <c r="I38" i="498"/>
  <c r="J37" i="498"/>
  <c r="I37" i="498"/>
  <c r="J36" i="498"/>
  <c r="I36" i="498"/>
  <c r="J35" i="498"/>
  <c r="I35" i="498"/>
  <c r="J34" i="498"/>
  <c r="I34" i="498"/>
  <c r="J33" i="498"/>
  <c r="I33" i="498"/>
  <c r="J32" i="498"/>
  <c r="I32" i="498"/>
  <c r="J31" i="498"/>
  <c r="I31" i="498"/>
  <c r="J30" i="498"/>
  <c r="I30" i="498"/>
  <c r="J29" i="498"/>
  <c r="I29" i="498"/>
  <c r="J28" i="498"/>
  <c r="I28" i="498"/>
  <c r="J27" i="498"/>
  <c r="I27" i="498"/>
  <c r="J26" i="498"/>
  <c r="I26" i="498"/>
  <c r="J25" i="498"/>
  <c r="I25" i="498"/>
  <c r="J24" i="498"/>
  <c r="I24" i="498"/>
  <c r="J23" i="498"/>
  <c r="I23" i="498"/>
  <c r="J22" i="498"/>
  <c r="I22" i="498"/>
  <c r="J21" i="498"/>
  <c r="I21" i="498"/>
  <c r="Z20" i="498"/>
  <c r="Z21" i="498" s="1"/>
  <c r="AA21" i="498" s="1"/>
  <c r="J20" i="498"/>
  <c r="I20" i="498"/>
  <c r="M13" i="498"/>
  <c r="M12" i="498"/>
  <c r="M11" i="498"/>
  <c r="J149" i="497"/>
  <c r="I149" i="497"/>
  <c r="J148" i="497"/>
  <c r="I148" i="497"/>
  <c r="J147" i="497"/>
  <c r="I147" i="497"/>
  <c r="J146" i="497"/>
  <c r="I146" i="497"/>
  <c r="J145" i="497"/>
  <c r="I145" i="497"/>
  <c r="J144" i="497"/>
  <c r="I144" i="497"/>
  <c r="J143" i="497"/>
  <c r="I143" i="497"/>
  <c r="J142" i="497"/>
  <c r="I142" i="497"/>
  <c r="J141" i="497"/>
  <c r="I141" i="497"/>
  <c r="J140" i="497"/>
  <c r="I140" i="497"/>
  <c r="J139" i="497"/>
  <c r="I139" i="497"/>
  <c r="J138" i="497"/>
  <c r="I138" i="497"/>
  <c r="J137" i="497"/>
  <c r="I137" i="497"/>
  <c r="J136" i="497"/>
  <c r="I136" i="497"/>
  <c r="J135" i="497"/>
  <c r="I135" i="497"/>
  <c r="J134" i="497"/>
  <c r="I134" i="497"/>
  <c r="J133" i="497"/>
  <c r="I133" i="497"/>
  <c r="J132" i="497"/>
  <c r="I132" i="497"/>
  <c r="J131" i="497"/>
  <c r="I131" i="497"/>
  <c r="J130" i="497"/>
  <c r="I130" i="497"/>
  <c r="J129" i="497"/>
  <c r="I129" i="497"/>
  <c r="J128" i="497"/>
  <c r="I128" i="497"/>
  <c r="J127" i="497"/>
  <c r="I127" i="497"/>
  <c r="J126" i="497"/>
  <c r="I126" i="497"/>
  <c r="J125" i="497"/>
  <c r="I125" i="497"/>
  <c r="J124" i="497"/>
  <c r="I124" i="497"/>
  <c r="J123" i="497"/>
  <c r="I123" i="497"/>
  <c r="J122" i="497"/>
  <c r="I122" i="497"/>
  <c r="J121" i="497"/>
  <c r="I121" i="497"/>
  <c r="J120" i="497"/>
  <c r="I120" i="497"/>
  <c r="J119" i="497"/>
  <c r="I119" i="497"/>
  <c r="J118" i="497"/>
  <c r="I118" i="497"/>
  <c r="J117" i="497"/>
  <c r="I117" i="497"/>
  <c r="J116" i="497"/>
  <c r="I116" i="497"/>
  <c r="J115" i="497"/>
  <c r="I115" i="497"/>
  <c r="J114" i="497"/>
  <c r="I114" i="497"/>
  <c r="J113" i="497"/>
  <c r="I113" i="497"/>
  <c r="J112" i="497"/>
  <c r="I112" i="497"/>
  <c r="J111" i="497"/>
  <c r="I111" i="497"/>
  <c r="J110" i="497"/>
  <c r="I110" i="497"/>
  <c r="J109" i="497"/>
  <c r="I109" i="497"/>
  <c r="J108" i="497"/>
  <c r="I108" i="497"/>
  <c r="J107" i="497"/>
  <c r="I107" i="497"/>
  <c r="J106" i="497"/>
  <c r="I106" i="497"/>
  <c r="J105" i="497"/>
  <c r="I105" i="497"/>
  <c r="J104" i="497"/>
  <c r="I104" i="497"/>
  <c r="J103" i="497"/>
  <c r="I103" i="497"/>
  <c r="J102" i="497"/>
  <c r="I102" i="497"/>
  <c r="J101" i="497"/>
  <c r="I101" i="497"/>
  <c r="J100" i="497"/>
  <c r="I100" i="497"/>
  <c r="J99" i="497"/>
  <c r="I99" i="497"/>
  <c r="J98" i="497"/>
  <c r="I98" i="497"/>
  <c r="J97" i="497"/>
  <c r="I97" i="497"/>
  <c r="J96" i="497"/>
  <c r="I96" i="497"/>
  <c r="J95" i="497"/>
  <c r="I95" i="497"/>
  <c r="J94" i="497"/>
  <c r="I94" i="497"/>
  <c r="J93" i="497"/>
  <c r="I93" i="497"/>
  <c r="J92" i="497"/>
  <c r="I92" i="497"/>
  <c r="J91" i="497"/>
  <c r="I91" i="497"/>
  <c r="J90" i="497"/>
  <c r="I90" i="497"/>
  <c r="J89" i="497"/>
  <c r="I89" i="497"/>
  <c r="J88" i="497"/>
  <c r="I88" i="497"/>
  <c r="J87" i="497"/>
  <c r="I87" i="497"/>
  <c r="J86" i="497"/>
  <c r="I86" i="497"/>
  <c r="J85" i="497"/>
  <c r="I85" i="497"/>
  <c r="J84" i="497"/>
  <c r="I84" i="497"/>
  <c r="J83" i="497"/>
  <c r="I83" i="497"/>
  <c r="J82" i="497"/>
  <c r="I82" i="497"/>
  <c r="J81" i="497"/>
  <c r="I81" i="497"/>
  <c r="J80" i="497"/>
  <c r="I80" i="497"/>
  <c r="J79" i="497"/>
  <c r="I79" i="497"/>
  <c r="J78" i="497"/>
  <c r="I78" i="497"/>
  <c r="J77" i="497"/>
  <c r="I77" i="497"/>
  <c r="J76" i="497"/>
  <c r="I76" i="497"/>
  <c r="J75" i="497"/>
  <c r="I75" i="497"/>
  <c r="J74" i="497"/>
  <c r="I74" i="497"/>
  <c r="J73" i="497"/>
  <c r="I73" i="497"/>
  <c r="J72" i="497"/>
  <c r="I72" i="497"/>
  <c r="J71" i="497"/>
  <c r="I71" i="497"/>
  <c r="J70" i="497"/>
  <c r="I70" i="497"/>
  <c r="J69" i="497"/>
  <c r="I69" i="497"/>
  <c r="J68" i="497"/>
  <c r="I68" i="497"/>
  <c r="J67" i="497"/>
  <c r="I67" i="497"/>
  <c r="J66" i="497"/>
  <c r="I66" i="497"/>
  <c r="J65" i="497"/>
  <c r="I65" i="497"/>
  <c r="J64" i="497"/>
  <c r="I64" i="497"/>
  <c r="J63" i="497"/>
  <c r="I63" i="497"/>
  <c r="J62" i="497"/>
  <c r="I62" i="497"/>
  <c r="J61" i="497"/>
  <c r="I61" i="497"/>
  <c r="J60" i="497"/>
  <c r="I60" i="497"/>
  <c r="J59" i="497"/>
  <c r="I59" i="497"/>
  <c r="J58" i="497"/>
  <c r="I58" i="497"/>
  <c r="J57" i="497"/>
  <c r="I57" i="497"/>
  <c r="J56" i="497"/>
  <c r="I56" i="497"/>
  <c r="J55" i="497"/>
  <c r="I55" i="497"/>
  <c r="J54" i="497"/>
  <c r="I54" i="497"/>
  <c r="J53" i="497"/>
  <c r="I53" i="497"/>
  <c r="J52" i="497"/>
  <c r="I52" i="497"/>
  <c r="J51" i="497"/>
  <c r="I51" i="497"/>
  <c r="J50" i="497"/>
  <c r="I50" i="497"/>
  <c r="J49" i="497"/>
  <c r="I49" i="497"/>
  <c r="J48" i="497"/>
  <c r="I48" i="497"/>
  <c r="J47" i="497"/>
  <c r="I47" i="497"/>
  <c r="J46" i="497"/>
  <c r="I46" i="497"/>
  <c r="J45" i="497"/>
  <c r="I45" i="497"/>
  <c r="J44" i="497"/>
  <c r="I44" i="497"/>
  <c r="J43" i="497"/>
  <c r="I43" i="497"/>
  <c r="J42" i="497"/>
  <c r="I42" i="497"/>
  <c r="J41" i="497"/>
  <c r="I41" i="497"/>
  <c r="J40" i="497"/>
  <c r="I40" i="497"/>
  <c r="J39" i="497"/>
  <c r="I39" i="497"/>
  <c r="J38" i="497"/>
  <c r="I38" i="497"/>
  <c r="J37" i="497"/>
  <c r="I37" i="497"/>
  <c r="J36" i="497"/>
  <c r="I36" i="497"/>
  <c r="J35" i="497"/>
  <c r="I35" i="497"/>
  <c r="J34" i="497"/>
  <c r="I34" i="497"/>
  <c r="J33" i="497"/>
  <c r="I33" i="497"/>
  <c r="J32" i="497"/>
  <c r="I32" i="497"/>
  <c r="J31" i="497"/>
  <c r="I31" i="497"/>
  <c r="J30" i="497"/>
  <c r="I30" i="497"/>
  <c r="J29" i="497"/>
  <c r="I29" i="497"/>
  <c r="J28" i="497"/>
  <c r="I28" i="497"/>
  <c r="J27" i="497"/>
  <c r="I27" i="497"/>
  <c r="J26" i="497"/>
  <c r="I26" i="497"/>
  <c r="J25" i="497"/>
  <c r="I25" i="497"/>
  <c r="J24" i="497"/>
  <c r="I24" i="497"/>
  <c r="J23" i="497"/>
  <c r="I23" i="497"/>
  <c r="J22" i="497"/>
  <c r="I22" i="497"/>
  <c r="J21" i="497"/>
  <c r="I21" i="497"/>
  <c r="Z20" i="497"/>
  <c r="L20" i="497" s="1"/>
  <c r="J20" i="497"/>
  <c r="I20" i="497"/>
  <c r="M13" i="497"/>
  <c r="M12" i="497"/>
  <c r="M11" i="497"/>
  <c r="W139" i="519" l="1"/>
  <c r="W20" i="519"/>
  <c r="X20" i="519" s="1"/>
  <c r="AC20" i="519" s="1"/>
  <c r="W57" i="520"/>
  <c r="X57" i="520" s="1"/>
  <c r="W77" i="520"/>
  <c r="X77" i="520" s="1"/>
  <c r="W38" i="522"/>
  <c r="W101" i="517"/>
  <c r="X101" i="517" s="1"/>
  <c r="W20" i="522"/>
  <c r="M20" i="522" s="1"/>
  <c r="W105" i="519"/>
  <c r="X105" i="519" s="1"/>
  <c r="W104" i="517"/>
  <c r="X104" i="517" s="1"/>
  <c r="W36" i="520"/>
  <c r="X36" i="520" s="1"/>
  <c r="W79" i="522"/>
  <c r="X79" i="522" s="1"/>
  <c r="L22" i="523"/>
  <c r="Z23" i="523"/>
  <c r="AA22" i="523"/>
  <c r="W121" i="522"/>
  <c r="X121" i="522" s="1"/>
  <c r="W101" i="522"/>
  <c r="X101" i="522" s="1"/>
  <c r="W56" i="522"/>
  <c r="X56" i="522" s="1"/>
  <c r="W40" i="522"/>
  <c r="X40" i="522" s="1"/>
  <c r="W50" i="522"/>
  <c r="X50" i="522" s="1"/>
  <c r="W81" i="522"/>
  <c r="X81" i="522" s="1"/>
  <c r="W73" i="522"/>
  <c r="X73" i="522" s="1"/>
  <c r="W65" i="522"/>
  <c r="X65" i="522" s="1"/>
  <c r="W91" i="522"/>
  <c r="X91" i="522" s="1"/>
  <c r="W48" i="522"/>
  <c r="X48" i="522" s="1"/>
  <c r="W42" i="522"/>
  <c r="X42" i="522" s="1"/>
  <c r="W128" i="522"/>
  <c r="X128" i="522" s="1"/>
  <c r="W108" i="522"/>
  <c r="X108" i="522" s="1"/>
  <c r="W98" i="522"/>
  <c r="X98" i="522" s="1"/>
  <c r="W54" i="522"/>
  <c r="X54" i="522" s="1"/>
  <c r="W22" i="522"/>
  <c r="X22" i="522" s="1"/>
  <c r="W95" i="522"/>
  <c r="X95" i="522" s="1"/>
  <c r="W36" i="522"/>
  <c r="X36" i="522" s="1"/>
  <c r="W83" i="522"/>
  <c r="X83" i="522" s="1"/>
  <c r="W132" i="522"/>
  <c r="X132" i="522" s="1"/>
  <c r="W125" i="522"/>
  <c r="X125" i="522" s="1"/>
  <c r="W112" i="522"/>
  <c r="X112" i="522" s="1"/>
  <c r="W52" i="522"/>
  <c r="X52" i="522" s="1"/>
  <c r="W99" i="522"/>
  <c r="X99" i="522" s="1"/>
  <c r="W60" i="522"/>
  <c r="X60" i="522" s="1"/>
  <c r="W30" i="522"/>
  <c r="X30" i="522" s="1"/>
  <c r="W148" i="522"/>
  <c r="X148" i="522" s="1"/>
  <c r="W37" i="522"/>
  <c r="X37" i="522" s="1"/>
  <c r="W46" i="522"/>
  <c r="X46" i="522" s="1"/>
  <c r="W24" i="522"/>
  <c r="X24" i="522" s="1"/>
  <c r="W104" i="522"/>
  <c r="X104" i="522" s="1"/>
  <c r="W58" i="522"/>
  <c r="X58" i="522" s="1"/>
  <c r="W32" i="522"/>
  <c r="X32" i="522" s="1"/>
  <c r="W139" i="522"/>
  <c r="X139" i="522" s="1"/>
  <c r="W127" i="522"/>
  <c r="X127" i="522" s="1"/>
  <c r="W115" i="522"/>
  <c r="X115" i="522" s="1"/>
  <c r="W145" i="522"/>
  <c r="X145" i="522" s="1"/>
  <c r="W86" i="522"/>
  <c r="X86" i="522" s="1"/>
  <c r="W61" i="522"/>
  <c r="X61" i="522" s="1"/>
  <c r="W141" i="522"/>
  <c r="X141" i="522" s="1"/>
  <c r="W107" i="522"/>
  <c r="W94" i="522"/>
  <c r="X94" i="522" s="1"/>
  <c r="W44" i="522"/>
  <c r="X44" i="522" s="1"/>
  <c r="W137" i="522"/>
  <c r="X137" i="522" s="1"/>
  <c r="W134" i="522"/>
  <c r="X134" i="522" s="1"/>
  <c r="W87" i="522"/>
  <c r="X87" i="522" s="1"/>
  <c r="W34" i="522"/>
  <c r="X34" i="522" s="1"/>
  <c r="W77" i="522"/>
  <c r="X77" i="522" s="1"/>
  <c r="W69" i="522"/>
  <c r="X69" i="522" s="1"/>
  <c r="W45" i="522"/>
  <c r="X45" i="522" s="1"/>
  <c r="X143" i="522"/>
  <c r="W129" i="522"/>
  <c r="X129" i="522" s="1"/>
  <c r="X107" i="522"/>
  <c r="W92" i="522"/>
  <c r="X92" i="522" s="1"/>
  <c r="W90" i="522"/>
  <c r="X75" i="522"/>
  <c r="X67" i="522"/>
  <c r="W29" i="522"/>
  <c r="X29" i="522" s="1"/>
  <c r="W21" i="522"/>
  <c r="X21" i="522" s="1"/>
  <c r="AC21" i="522" s="1"/>
  <c r="X26" i="522"/>
  <c r="X63" i="522"/>
  <c r="W62" i="522"/>
  <c r="X62" i="522" s="1"/>
  <c r="W57" i="522"/>
  <c r="X57" i="522" s="1"/>
  <c r="W118" i="522"/>
  <c r="X118" i="522" s="1"/>
  <c r="W51" i="522"/>
  <c r="X51" i="522" s="1"/>
  <c r="W105" i="522"/>
  <c r="X105" i="522" s="1"/>
  <c r="W93" i="522"/>
  <c r="X93" i="522" s="1"/>
  <c r="W106" i="522"/>
  <c r="W131" i="522"/>
  <c r="W120" i="522"/>
  <c r="X120" i="522" s="1"/>
  <c r="W140" i="522"/>
  <c r="X140" i="522" s="1"/>
  <c r="W124" i="522"/>
  <c r="X124" i="522" s="1"/>
  <c r="W123" i="522"/>
  <c r="X123" i="522" s="1"/>
  <c r="W130" i="522"/>
  <c r="X130" i="522" s="1"/>
  <c r="W89" i="522"/>
  <c r="X89" i="522" s="1"/>
  <c r="W76" i="522"/>
  <c r="X76" i="522" s="1"/>
  <c r="W68" i="522"/>
  <c r="X68" i="522" s="1"/>
  <c r="W82" i="522"/>
  <c r="X82" i="522" s="1"/>
  <c r="W74" i="522"/>
  <c r="X74" i="522" s="1"/>
  <c r="W66" i="522"/>
  <c r="X66" i="522" s="1"/>
  <c r="W35" i="522"/>
  <c r="X35" i="522" s="1"/>
  <c r="W27" i="522"/>
  <c r="X27" i="522" s="1"/>
  <c r="X38" i="522"/>
  <c r="W97" i="522"/>
  <c r="X97" i="522" s="1"/>
  <c r="W64" i="522"/>
  <c r="X64" i="522" s="1"/>
  <c r="W39" i="522"/>
  <c r="X39" i="522" s="1"/>
  <c r="W55" i="522"/>
  <c r="X55" i="522" s="1"/>
  <c r="W142" i="522"/>
  <c r="W102" i="522"/>
  <c r="X102" i="522" s="1"/>
  <c r="W114" i="522"/>
  <c r="W113" i="522"/>
  <c r="X113" i="522" s="1"/>
  <c r="W144" i="522"/>
  <c r="X144" i="522" s="1"/>
  <c r="X116" i="522"/>
  <c r="W84" i="522"/>
  <c r="W133" i="522"/>
  <c r="X71" i="522"/>
  <c r="W33" i="522"/>
  <c r="W25" i="522"/>
  <c r="W53" i="522"/>
  <c r="X53" i="522" s="1"/>
  <c r="W88" i="522"/>
  <c r="W43" i="522"/>
  <c r="W59" i="522"/>
  <c r="X59" i="522" s="1"/>
  <c r="W96" i="522"/>
  <c r="W117" i="522"/>
  <c r="W126" i="522"/>
  <c r="X126" i="522" s="1"/>
  <c r="W147" i="522"/>
  <c r="X147" i="522" s="1"/>
  <c r="W136" i="522"/>
  <c r="X136" i="522" s="1"/>
  <c r="W146" i="522"/>
  <c r="W149" i="522"/>
  <c r="W119" i="522"/>
  <c r="W110" i="522"/>
  <c r="W135" i="522"/>
  <c r="X135" i="522" s="1"/>
  <c r="W111" i="522"/>
  <c r="W80" i="522"/>
  <c r="W72" i="522"/>
  <c r="L21" i="522"/>
  <c r="Z22" i="522"/>
  <c r="AA21" i="522"/>
  <c r="W100" i="522"/>
  <c r="W78" i="522"/>
  <c r="W70" i="522"/>
  <c r="X70" i="522" s="1"/>
  <c r="W31" i="522"/>
  <c r="W23" i="522"/>
  <c r="X28" i="522"/>
  <c r="W49" i="522"/>
  <c r="X49" i="522" s="1"/>
  <c r="W41" i="522"/>
  <c r="W109" i="522"/>
  <c r="W47" i="522"/>
  <c r="X47" i="522" s="1"/>
  <c r="W103" i="522"/>
  <c r="X103" i="522" s="1"/>
  <c r="W85" i="522"/>
  <c r="W122" i="522"/>
  <c r="W138" i="522"/>
  <c r="X138" i="522" s="1"/>
  <c r="W44" i="519"/>
  <c r="X44" i="519" s="1"/>
  <c r="W120" i="518"/>
  <c r="X120" i="518" s="1"/>
  <c r="W58" i="518"/>
  <c r="X58" i="518" s="1"/>
  <c r="W111" i="518"/>
  <c r="X111" i="518" s="1"/>
  <c r="L20" i="510"/>
  <c r="W25" i="519"/>
  <c r="X25" i="519" s="1"/>
  <c r="W114" i="519"/>
  <c r="X114" i="519" s="1"/>
  <c r="W36" i="519"/>
  <c r="X36" i="519" s="1"/>
  <c r="W127" i="519"/>
  <c r="X127" i="519" s="1"/>
  <c r="W40" i="519"/>
  <c r="X40" i="519" s="1"/>
  <c r="W74" i="517"/>
  <c r="X74" i="517" s="1"/>
  <c r="W24" i="519"/>
  <c r="X24" i="519" s="1"/>
  <c r="W39" i="519"/>
  <c r="X39" i="519" s="1"/>
  <c r="W41" i="519"/>
  <c r="X41" i="519" s="1"/>
  <c r="W23" i="518"/>
  <c r="X23" i="518" s="1"/>
  <c r="AC23" i="518" s="1"/>
  <c r="W78" i="520"/>
  <c r="X78" i="520" s="1"/>
  <c r="W123" i="519"/>
  <c r="X123" i="519" s="1"/>
  <c r="W80" i="519"/>
  <c r="X80" i="519" s="1"/>
  <c r="W81" i="520"/>
  <c r="X81" i="520" s="1"/>
  <c r="AA21" i="521"/>
  <c r="Z22" i="521"/>
  <c r="L21" i="521"/>
  <c r="W106" i="520"/>
  <c r="X106" i="520" s="1"/>
  <c r="W138" i="520"/>
  <c r="X138" i="520" s="1"/>
  <c r="W80" i="517"/>
  <c r="X80" i="517" s="1"/>
  <c r="W141" i="520"/>
  <c r="X141" i="520" s="1"/>
  <c r="W83" i="520"/>
  <c r="X83" i="520" s="1"/>
  <c r="W84" i="520"/>
  <c r="X84" i="520" s="1"/>
  <c r="W30" i="520"/>
  <c r="X30" i="520" s="1"/>
  <c r="W146" i="520"/>
  <c r="X146" i="520" s="1"/>
  <c r="W71" i="520"/>
  <c r="X71" i="520" s="1"/>
  <c r="W82" i="520"/>
  <c r="X82" i="520" s="1"/>
  <c r="W120" i="520"/>
  <c r="X120" i="520" s="1"/>
  <c r="W64" i="520"/>
  <c r="X64" i="520" s="1"/>
  <c r="W115" i="520"/>
  <c r="X115" i="520" s="1"/>
  <c r="W102" i="520"/>
  <c r="X102" i="520" s="1"/>
  <c r="W104" i="520"/>
  <c r="X104" i="520" s="1"/>
  <c r="W41" i="520"/>
  <c r="X41" i="520" s="1"/>
  <c r="W107" i="520"/>
  <c r="X107" i="520" s="1"/>
  <c r="W28" i="520"/>
  <c r="X28" i="520" s="1"/>
  <c r="W148" i="520"/>
  <c r="X148" i="520" s="1"/>
  <c r="W72" i="520"/>
  <c r="X72" i="520" s="1"/>
  <c r="W79" i="520"/>
  <c r="X79" i="520" s="1"/>
  <c r="W140" i="520"/>
  <c r="X140" i="520" s="1"/>
  <c r="W132" i="520"/>
  <c r="X132" i="520" s="1"/>
  <c r="W32" i="519"/>
  <c r="X32" i="519" s="1"/>
  <c r="W136" i="520"/>
  <c r="X136" i="520" s="1"/>
  <c r="W98" i="520"/>
  <c r="X98" i="520" s="1"/>
  <c r="W75" i="520"/>
  <c r="X75" i="520" s="1"/>
  <c r="W74" i="520"/>
  <c r="X74" i="520" s="1"/>
  <c r="W125" i="518"/>
  <c r="X125" i="518" s="1"/>
  <c r="W111" i="520"/>
  <c r="X111" i="520" s="1"/>
  <c r="W27" i="520"/>
  <c r="X27" i="520" s="1"/>
  <c r="W105" i="520"/>
  <c r="X105" i="520" s="1"/>
  <c r="W149" i="520"/>
  <c r="X149" i="520" s="1"/>
  <c r="W68" i="520"/>
  <c r="X68" i="520" s="1"/>
  <c r="W63" i="520"/>
  <c r="X63" i="520" s="1"/>
  <c r="W55" i="520"/>
  <c r="X55" i="520" s="1"/>
  <c r="W67" i="520"/>
  <c r="X67" i="520" s="1"/>
  <c r="W147" i="520"/>
  <c r="X147" i="520" s="1"/>
  <c r="W109" i="520"/>
  <c r="X109" i="520" s="1"/>
  <c r="W110" i="520"/>
  <c r="X110" i="520" s="1"/>
  <c r="W29" i="520"/>
  <c r="X29" i="520" s="1"/>
  <c r="W139" i="520"/>
  <c r="X139" i="520" s="1"/>
  <c r="W124" i="520"/>
  <c r="X124" i="520" s="1"/>
  <c r="W93" i="520"/>
  <c r="X93" i="520" s="1"/>
  <c r="W116" i="520"/>
  <c r="X116" i="520" s="1"/>
  <c r="W143" i="520"/>
  <c r="X143" i="520" s="1"/>
  <c r="W133" i="520"/>
  <c r="X133" i="520" s="1"/>
  <c r="W85" i="520"/>
  <c r="X85" i="520" s="1"/>
  <c r="W108" i="520"/>
  <c r="W114" i="520"/>
  <c r="W101" i="520"/>
  <c r="X101" i="520" s="1"/>
  <c r="W39" i="520"/>
  <c r="W38" i="520"/>
  <c r="X38" i="520" s="1"/>
  <c r="W22" i="520"/>
  <c r="X129" i="520"/>
  <c r="W144" i="520"/>
  <c r="W128" i="520"/>
  <c r="X128" i="520" s="1"/>
  <c r="W73" i="520"/>
  <c r="W90" i="520"/>
  <c r="X90" i="520" s="1"/>
  <c r="W125" i="520"/>
  <c r="X125" i="520" s="1"/>
  <c r="W60" i="520"/>
  <c r="X60" i="520" s="1"/>
  <c r="X94" i="520"/>
  <c r="W118" i="520"/>
  <c r="W35" i="520"/>
  <c r="X35" i="520" s="1"/>
  <c r="Z23" i="520"/>
  <c r="L22" i="520"/>
  <c r="AA22" i="520"/>
  <c r="X37" i="520"/>
  <c r="W25" i="520"/>
  <c r="X25" i="520" s="1"/>
  <c r="W53" i="520"/>
  <c r="X53" i="520" s="1"/>
  <c r="W45" i="520"/>
  <c r="X45" i="520" s="1"/>
  <c r="W88" i="520"/>
  <c r="X88" i="520" s="1"/>
  <c r="W47" i="520"/>
  <c r="W59" i="520"/>
  <c r="X59" i="520" s="1"/>
  <c r="W97" i="520"/>
  <c r="X97" i="520" s="1"/>
  <c r="W122" i="520"/>
  <c r="W103" i="520"/>
  <c r="W135" i="520"/>
  <c r="X135" i="520" s="1"/>
  <c r="X91" i="520"/>
  <c r="X95" i="520"/>
  <c r="W33" i="520"/>
  <c r="W54" i="520"/>
  <c r="X54" i="520" s="1"/>
  <c r="W127" i="520"/>
  <c r="W87" i="520"/>
  <c r="X117" i="520"/>
  <c r="X145" i="520"/>
  <c r="W56" i="520"/>
  <c r="W23" i="520"/>
  <c r="X62" i="520"/>
  <c r="W49" i="520"/>
  <c r="X49" i="520" s="1"/>
  <c r="W65" i="520"/>
  <c r="W43" i="520"/>
  <c r="W70" i="520"/>
  <c r="X70" i="520" s="1"/>
  <c r="W69" i="520"/>
  <c r="X69" i="520" s="1"/>
  <c r="W96" i="520"/>
  <c r="X92" i="520"/>
  <c r="W137" i="520"/>
  <c r="W121" i="520"/>
  <c r="W66" i="520"/>
  <c r="W58" i="520"/>
  <c r="X58" i="520" s="1"/>
  <c r="W113" i="520"/>
  <c r="X113" i="520" s="1"/>
  <c r="W100" i="520"/>
  <c r="X100" i="520" s="1"/>
  <c r="W126" i="520"/>
  <c r="X89" i="520"/>
  <c r="W76" i="520"/>
  <c r="X76" i="520" s="1"/>
  <c r="W131" i="520"/>
  <c r="W112" i="520"/>
  <c r="X112" i="520" s="1"/>
  <c r="W80" i="520"/>
  <c r="W40" i="520"/>
  <c r="X40" i="520" s="1"/>
  <c r="W32" i="520"/>
  <c r="W24" i="520"/>
  <c r="W52" i="520"/>
  <c r="W31" i="520"/>
  <c r="X31" i="520" s="1"/>
  <c r="W21" i="520"/>
  <c r="M21" i="520" s="1"/>
  <c r="W48" i="520"/>
  <c r="W26" i="520"/>
  <c r="X26" i="520" s="1"/>
  <c r="M20" i="520"/>
  <c r="W44" i="520"/>
  <c r="W42" i="520"/>
  <c r="W50" i="520"/>
  <c r="X50" i="520" s="1"/>
  <c r="W46" i="520"/>
  <c r="W130" i="520"/>
  <c r="W99" i="520"/>
  <c r="W51" i="520"/>
  <c r="X51" i="520" s="1"/>
  <c r="W134" i="520"/>
  <c r="X134" i="520" s="1"/>
  <c r="W61" i="520"/>
  <c r="W119" i="520"/>
  <c r="W123" i="520"/>
  <c r="X123" i="520" s="1"/>
  <c r="W142" i="520"/>
  <c r="X20" i="520"/>
  <c r="AC20" i="520" s="1"/>
  <c r="X34" i="520"/>
  <c r="X86" i="520"/>
  <c r="W149" i="518"/>
  <c r="X149" i="518" s="1"/>
  <c r="W111" i="519"/>
  <c r="X111" i="519" s="1"/>
  <c r="W121" i="519"/>
  <c r="X121" i="519" s="1"/>
  <c r="W96" i="519"/>
  <c r="X96" i="519" s="1"/>
  <c r="W142" i="517"/>
  <c r="X142" i="517" s="1"/>
  <c r="W28" i="519"/>
  <c r="X28" i="519" s="1"/>
  <c r="W62" i="519"/>
  <c r="X62" i="519" s="1"/>
  <c r="W54" i="519"/>
  <c r="X54" i="519" s="1"/>
  <c r="W60" i="519"/>
  <c r="X60" i="519" s="1"/>
  <c r="W124" i="519"/>
  <c r="X124" i="519" s="1"/>
  <c r="W113" i="519"/>
  <c r="X113" i="519" s="1"/>
  <c r="W148" i="519"/>
  <c r="X148" i="519" s="1"/>
  <c r="W84" i="519"/>
  <c r="X84" i="519" s="1"/>
  <c r="W68" i="519"/>
  <c r="X68" i="519" s="1"/>
  <c r="W27" i="519"/>
  <c r="X27" i="519" s="1"/>
  <c r="W133" i="519"/>
  <c r="X133" i="519" s="1"/>
  <c r="W82" i="519"/>
  <c r="X82" i="519" s="1"/>
  <c r="W51" i="519"/>
  <c r="X51" i="519" s="1"/>
  <c r="W136" i="519"/>
  <c r="X136" i="519" s="1"/>
  <c r="W86" i="519"/>
  <c r="X86" i="519" s="1"/>
  <c r="W94" i="519"/>
  <c r="X94" i="519" s="1"/>
  <c r="W38" i="519"/>
  <c r="X38" i="519" s="1"/>
  <c r="W21" i="519"/>
  <c r="M21" i="519" s="1"/>
  <c r="W29" i="519"/>
  <c r="X29" i="519" s="1"/>
  <c r="W43" i="519"/>
  <c r="X43" i="519" s="1"/>
  <c r="W35" i="519"/>
  <c r="X35" i="519" s="1"/>
  <c r="W22" i="519"/>
  <c r="M22" i="519" s="1"/>
  <c r="W45" i="519"/>
  <c r="X45" i="519" s="1"/>
  <c r="W132" i="519"/>
  <c r="X132" i="519" s="1"/>
  <c r="W89" i="519"/>
  <c r="X89" i="519" s="1"/>
  <c r="W63" i="519"/>
  <c r="X63" i="519" s="1"/>
  <c r="W126" i="519"/>
  <c r="X126" i="519" s="1"/>
  <c r="W79" i="519"/>
  <c r="X79" i="519" s="1"/>
  <c r="W119" i="519"/>
  <c r="X119" i="519" s="1"/>
  <c r="W135" i="519"/>
  <c r="X135" i="519" s="1"/>
  <c r="W144" i="519"/>
  <c r="X144" i="519" s="1"/>
  <c r="W52" i="519"/>
  <c r="X52" i="519" s="1"/>
  <c r="L20" i="506"/>
  <c r="W140" i="519"/>
  <c r="X140" i="519" s="1"/>
  <c r="W91" i="519"/>
  <c r="X91" i="519" s="1"/>
  <c r="W87" i="519"/>
  <c r="X87" i="519" s="1"/>
  <c r="W83" i="519"/>
  <c r="X83" i="519" s="1"/>
  <c r="W138" i="519"/>
  <c r="X138" i="519" s="1"/>
  <c r="W149" i="519"/>
  <c r="X149" i="519" s="1"/>
  <c r="W145" i="519"/>
  <c r="X145" i="519" s="1"/>
  <c r="X137" i="519"/>
  <c r="X107" i="519"/>
  <c r="X48" i="519"/>
  <c r="X33" i="519"/>
  <c r="X125" i="519"/>
  <c r="W118" i="519"/>
  <c r="W95" i="519"/>
  <c r="X95" i="519" s="1"/>
  <c r="W92" i="519"/>
  <c r="W146" i="519"/>
  <c r="X146" i="519" s="1"/>
  <c r="W129" i="519"/>
  <c r="X101" i="519"/>
  <c r="W78" i="519"/>
  <c r="X78" i="519" s="1"/>
  <c r="W112" i="519"/>
  <c r="W50" i="519"/>
  <c r="X50" i="519" s="1"/>
  <c r="W34" i="519"/>
  <c r="X34" i="519" s="1"/>
  <c r="W53" i="519"/>
  <c r="W65" i="519"/>
  <c r="W98" i="519"/>
  <c r="W57" i="519"/>
  <c r="X57" i="519" s="1"/>
  <c r="W67" i="519"/>
  <c r="W143" i="519"/>
  <c r="W131" i="519"/>
  <c r="X131" i="519" s="1"/>
  <c r="W88" i="519"/>
  <c r="W100" i="519"/>
  <c r="W76" i="519"/>
  <c r="W141" i="519"/>
  <c r="W85" i="519"/>
  <c r="X85" i="519" s="1"/>
  <c r="W102" i="519"/>
  <c r="W70" i="519"/>
  <c r="W58" i="519"/>
  <c r="X58" i="519" s="1"/>
  <c r="W142" i="519"/>
  <c r="W99" i="519"/>
  <c r="X99" i="519" s="1"/>
  <c r="W66" i="519"/>
  <c r="W47" i="519"/>
  <c r="W31" i="519"/>
  <c r="W23" i="519"/>
  <c r="W46" i="519"/>
  <c r="X46" i="519" s="1"/>
  <c r="W30" i="519"/>
  <c r="X30" i="519" s="1"/>
  <c r="W108" i="519"/>
  <c r="X108" i="519" s="1"/>
  <c r="X106" i="519"/>
  <c r="W73" i="519"/>
  <c r="X73" i="519" s="1"/>
  <c r="W116" i="519"/>
  <c r="X116" i="519" s="1"/>
  <c r="W93" i="519"/>
  <c r="W59" i="519"/>
  <c r="X59" i="519" s="1"/>
  <c r="W110" i="519"/>
  <c r="W71" i="519"/>
  <c r="X71" i="519" s="1"/>
  <c r="W90" i="519"/>
  <c r="X90" i="519" s="1"/>
  <c r="W103" i="519"/>
  <c r="X103" i="519" s="1"/>
  <c r="W117" i="519"/>
  <c r="X117" i="519" s="1"/>
  <c r="W147" i="519"/>
  <c r="W120" i="519"/>
  <c r="X120" i="519" s="1"/>
  <c r="X139" i="519"/>
  <c r="W109" i="519"/>
  <c r="W64" i="519"/>
  <c r="X64" i="519" s="1"/>
  <c r="W56" i="519"/>
  <c r="X130" i="519"/>
  <c r="W104" i="519"/>
  <c r="W128" i="519"/>
  <c r="Z24" i="519"/>
  <c r="L23" i="519"/>
  <c r="AA23" i="519"/>
  <c r="W37" i="519"/>
  <c r="W77" i="519"/>
  <c r="X77" i="519" s="1"/>
  <c r="W69" i="519"/>
  <c r="W42" i="519"/>
  <c r="W26" i="519"/>
  <c r="X26" i="519" s="1"/>
  <c r="W74" i="519"/>
  <c r="W49" i="519"/>
  <c r="X72" i="519"/>
  <c r="W81" i="519"/>
  <c r="X81" i="519" s="1"/>
  <c r="W55" i="519"/>
  <c r="W115" i="519"/>
  <c r="W61" i="519"/>
  <c r="W122" i="519"/>
  <c r="W75" i="519"/>
  <c r="W97" i="519"/>
  <c r="W134" i="519"/>
  <c r="X134" i="519" s="1"/>
  <c r="AA20" i="505"/>
  <c r="W76" i="518"/>
  <c r="X76" i="518" s="1"/>
  <c r="W54" i="518"/>
  <c r="X54" i="518" s="1"/>
  <c r="W46" i="518"/>
  <c r="X46" i="518" s="1"/>
  <c r="W27" i="517"/>
  <c r="X27" i="517" s="1"/>
  <c r="W66" i="518"/>
  <c r="X66" i="518" s="1"/>
  <c r="W104" i="518"/>
  <c r="X104" i="518" s="1"/>
  <c r="W107" i="518"/>
  <c r="X107" i="518" s="1"/>
  <c r="W103" i="518"/>
  <c r="X103" i="518" s="1"/>
  <c r="W78" i="518"/>
  <c r="X78" i="518" s="1"/>
  <c r="W83" i="517"/>
  <c r="X83" i="517" s="1"/>
  <c r="W128" i="518"/>
  <c r="X128" i="518" s="1"/>
  <c r="W72" i="518"/>
  <c r="X72" i="518" s="1"/>
  <c r="W105" i="517"/>
  <c r="X105" i="517" s="1"/>
  <c r="W43" i="517"/>
  <c r="X43" i="517" s="1"/>
  <c r="W88" i="518"/>
  <c r="X88" i="518" s="1"/>
  <c r="W92" i="518"/>
  <c r="X92" i="518" s="1"/>
  <c r="W56" i="518"/>
  <c r="X56" i="518" s="1"/>
  <c r="W48" i="518"/>
  <c r="X48" i="518" s="1"/>
  <c r="W40" i="518"/>
  <c r="X40" i="518" s="1"/>
  <c r="W100" i="518"/>
  <c r="X100" i="518" s="1"/>
  <c r="W109" i="518"/>
  <c r="X109" i="518" s="1"/>
  <c r="W144" i="518"/>
  <c r="X144" i="518" s="1"/>
  <c r="W126" i="518"/>
  <c r="X126" i="518" s="1"/>
  <c r="W61" i="518"/>
  <c r="X61" i="518" s="1"/>
  <c r="W45" i="518"/>
  <c r="X45" i="518" s="1"/>
  <c r="W114" i="518"/>
  <c r="X114" i="518" s="1"/>
  <c r="W57" i="518"/>
  <c r="X57" i="518" s="1"/>
  <c r="W136" i="518"/>
  <c r="X136" i="518" s="1"/>
  <c r="W60" i="518"/>
  <c r="X60" i="518" s="1"/>
  <c r="W53" i="518"/>
  <c r="X53" i="518" s="1"/>
  <c r="W84" i="518"/>
  <c r="X84" i="518" s="1"/>
  <c r="W68" i="518"/>
  <c r="X68" i="518" s="1"/>
  <c r="W145" i="518"/>
  <c r="X145" i="518" s="1"/>
  <c r="W70" i="518"/>
  <c r="X70" i="518" s="1"/>
  <c r="W137" i="518"/>
  <c r="X137" i="518" s="1"/>
  <c r="W121" i="518"/>
  <c r="X121" i="518" s="1"/>
  <c r="W87" i="518"/>
  <c r="X87" i="518" s="1"/>
  <c r="W116" i="518"/>
  <c r="X116" i="518" s="1"/>
  <c r="W82" i="518"/>
  <c r="X82" i="518" s="1"/>
  <c r="W62" i="518"/>
  <c r="X62" i="518" s="1"/>
  <c r="W110" i="518"/>
  <c r="X110" i="518" s="1"/>
  <c r="W33" i="518"/>
  <c r="X33" i="518" s="1"/>
  <c r="W52" i="518"/>
  <c r="X52" i="518" s="1"/>
  <c r="W44" i="518"/>
  <c r="X44" i="518" s="1"/>
  <c r="W95" i="518"/>
  <c r="X95" i="518" s="1"/>
  <c r="W63" i="518"/>
  <c r="X63" i="518" s="1"/>
  <c r="W80" i="518"/>
  <c r="X80" i="518" s="1"/>
  <c r="W108" i="518"/>
  <c r="X108" i="518" s="1"/>
  <c r="W124" i="518"/>
  <c r="X124" i="518" s="1"/>
  <c r="W139" i="518"/>
  <c r="X139" i="518" s="1"/>
  <c r="W117" i="518"/>
  <c r="X117" i="518" s="1"/>
  <c r="W47" i="518"/>
  <c r="X47" i="518" s="1"/>
  <c r="W79" i="518"/>
  <c r="X79" i="518" s="1"/>
  <c r="W37" i="518"/>
  <c r="X37" i="518" s="1"/>
  <c r="W29" i="518"/>
  <c r="X29" i="518" s="1"/>
  <c r="W98" i="518"/>
  <c r="X98" i="518" s="1"/>
  <c r="W30" i="518"/>
  <c r="X30" i="518" s="1"/>
  <c r="W22" i="518"/>
  <c r="M22" i="518" s="1"/>
  <c r="X133" i="518"/>
  <c r="W65" i="518"/>
  <c r="X65" i="518" s="1"/>
  <c r="W38" i="518"/>
  <c r="X38" i="518" s="1"/>
  <c r="W73" i="518"/>
  <c r="X73" i="518" s="1"/>
  <c r="W64" i="518"/>
  <c r="X64" i="518" s="1"/>
  <c r="W112" i="518"/>
  <c r="X112" i="518" s="1"/>
  <c r="W146" i="518"/>
  <c r="X146" i="518" s="1"/>
  <c r="W142" i="518"/>
  <c r="X142" i="518" s="1"/>
  <c r="W134" i="518"/>
  <c r="X134" i="518" s="1"/>
  <c r="W123" i="518"/>
  <c r="X123" i="518" s="1"/>
  <c r="W85" i="518"/>
  <c r="X85" i="518" s="1"/>
  <c r="W59" i="518"/>
  <c r="X59" i="518" s="1"/>
  <c r="W43" i="518"/>
  <c r="W75" i="518"/>
  <c r="X75" i="518" s="1"/>
  <c r="W35" i="518"/>
  <c r="X35" i="518" s="1"/>
  <c r="W27" i="518"/>
  <c r="X27" i="518" s="1"/>
  <c r="W36" i="518"/>
  <c r="X36" i="518" s="1"/>
  <c r="W28" i="518"/>
  <c r="X28" i="518" s="1"/>
  <c r="W20" i="518"/>
  <c r="X20" i="518" s="1"/>
  <c r="AC20" i="518" s="1"/>
  <c r="Z24" i="518"/>
  <c r="AA23" i="518"/>
  <c r="L23" i="518"/>
  <c r="X106" i="518"/>
  <c r="W77" i="518"/>
  <c r="X77" i="518" s="1"/>
  <c r="W113" i="518"/>
  <c r="W138" i="518"/>
  <c r="W86" i="518"/>
  <c r="X86" i="518" s="1"/>
  <c r="W122" i="518"/>
  <c r="X122" i="518" s="1"/>
  <c r="W127" i="518"/>
  <c r="W119" i="518"/>
  <c r="X96" i="518"/>
  <c r="W101" i="518"/>
  <c r="W140" i="518"/>
  <c r="X140" i="518" s="1"/>
  <c r="W55" i="518"/>
  <c r="W41" i="518"/>
  <c r="W71" i="518"/>
  <c r="W21" i="518"/>
  <c r="M21" i="518" s="1"/>
  <c r="W34" i="518"/>
  <c r="X34" i="518" s="1"/>
  <c r="W26" i="518"/>
  <c r="X26" i="518" s="1"/>
  <c r="X25" i="518"/>
  <c r="X74" i="518"/>
  <c r="X141" i="518"/>
  <c r="W81" i="518"/>
  <c r="X81" i="518" s="1"/>
  <c r="W147" i="518"/>
  <c r="W89" i="518"/>
  <c r="X89" i="518" s="1"/>
  <c r="W94" i="518"/>
  <c r="W131" i="518"/>
  <c r="X131" i="518" s="1"/>
  <c r="W135" i="518"/>
  <c r="W148" i="518"/>
  <c r="X148" i="518" s="1"/>
  <c r="W132" i="518"/>
  <c r="X132" i="518" s="1"/>
  <c r="X129" i="518"/>
  <c r="W118" i="518"/>
  <c r="W91" i="518"/>
  <c r="W99" i="518"/>
  <c r="W93" i="518"/>
  <c r="X49" i="518"/>
  <c r="W51" i="518"/>
  <c r="X51" i="518" s="1"/>
  <c r="W39" i="518"/>
  <c r="X39" i="518" s="1"/>
  <c r="W83" i="518"/>
  <c r="W67" i="518"/>
  <c r="X67" i="518" s="1"/>
  <c r="W31" i="518"/>
  <c r="W32" i="518"/>
  <c r="W24" i="518"/>
  <c r="X24" i="518" s="1"/>
  <c r="X115" i="518"/>
  <c r="X42" i="518"/>
  <c r="X50" i="518"/>
  <c r="W90" i="518"/>
  <c r="X90" i="518" s="1"/>
  <c r="W97" i="518"/>
  <c r="X97" i="518" s="1"/>
  <c r="W69" i="518"/>
  <c r="W105" i="518"/>
  <c r="W102" i="518"/>
  <c r="X102" i="518" s="1"/>
  <c r="W130" i="518"/>
  <c r="X130" i="518" s="1"/>
  <c r="W143" i="518"/>
  <c r="W30" i="517"/>
  <c r="X30" i="517" s="1"/>
  <c r="W137" i="517"/>
  <c r="X137" i="517" s="1"/>
  <c r="W70" i="517"/>
  <c r="X70" i="517" s="1"/>
  <c r="W54" i="517"/>
  <c r="X54" i="517" s="1"/>
  <c r="W136" i="517"/>
  <c r="X136" i="517" s="1"/>
  <c r="W140" i="517"/>
  <c r="X140" i="517" s="1"/>
  <c r="W124" i="517"/>
  <c r="X124" i="517" s="1"/>
  <c r="W72" i="517"/>
  <c r="X72" i="517" s="1"/>
  <c r="W56" i="517"/>
  <c r="X56" i="517" s="1"/>
  <c r="W141" i="517"/>
  <c r="X141" i="517" s="1"/>
  <c r="W109" i="517"/>
  <c r="X109" i="517" s="1"/>
  <c r="W92" i="517"/>
  <c r="X92" i="517" s="1"/>
  <c r="W58" i="517"/>
  <c r="X58" i="517" s="1"/>
  <c r="W88" i="517"/>
  <c r="X88" i="517" s="1"/>
  <c r="W45" i="517"/>
  <c r="X45" i="517" s="1"/>
  <c r="W37" i="517"/>
  <c r="X37" i="517" s="1"/>
  <c r="W29" i="517"/>
  <c r="X29" i="517" s="1"/>
  <c r="W21" i="517"/>
  <c r="M21" i="517" s="1"/>
  <c r="W73" i="517"/>
  <c r="X73" i="517" s="1"/>
  <c r="W57" i="517"/>
  <c r="X57" i="517" s="1"/>
  <c r="W79" i="517"/>
  <c r="X79" i="517" s="1"/>
  <c r="W39" i="517"/>
  <c r="X39" i="517" s="1"/>
  <c r="W23" i="517"/>
  <c r="X23" i="517" s="1"/>
  <c r="AC23" i="517" s="1"/>
  <c r="W116" i="517"/>
  <c r="X116" i="517" s="1"/>
  <c r="W103" i="517"/>
  <c r="X103" i="517" s="1"/>
  <c r="W102" i="517"/>
  <c r="X102" i="517" s="1"/>
  <c r="W138" i="517"/>
  <c r="X138" i="517" s="1"/>
  <c r="W89" i="517"/>
  <c r="X89" i="517" s="1"/>
  <c r="W44" i="517"/>
  <c r="X44" i="517" s="1"/>
  <c r="W28" i="517"/>
  <c r="X28" i="517" s="1"/>
  <c r="W55" i="517"/>
  <c r="X55" i="517" s="1"/>
  <c r="W20" i="517"/>
  <c r="M20" i="517" s="1"/>
  <c r="W147" i="517"/>
  <c r="X147" i="517" s="1"/>
  <c r="W149" i="517"/>
  <c r="X149" i="517" s="1"/>
  <c r="W111" i="517"/>
  <c r="X111" i="517" s="1"/>
  <c r="W35" i="517"/>
  <c r="X35" i="517" s="1"/>
  <c r="W97" i="517"/>
  <c r="X97" i="517" s="1"/>
  <c r="W76" i="517"/>
  <c r="X76" i="517" s="1"/>
  <c r="W52" i="517"/>
  <c r="X52" i="517" s="1"/>
  <c r="W47" i="517"/>
  <c r="X47" i="517" s="1"/>
  <c r="W31" i="517"/>
  <c r="X31" i="517" s="1"/>
  <c r="W133" i="517"/>
  <c r="X133" i="517" s="1"/>
  <c r="W117" i="517"/>
  <c r="X117" i="517" s="1"/>
  <c r="W87" i="517"/>
  <c r="X87" i="517" s="1"/>
  <c r="W144" i="517"/>
  <c r="X144" i="517" s="1"/>
  <c r="W112" i="517"/>
  <c r="X112" i="517" s="1"/>
  <c r="W126" i="517"/>
  <c r="X126" i="517" s="1"/>
  <c r="W113" i="517"/>
  <c r="X113" i="517" s="1"/>
  <c r="W78" i="517"/>
  <c r="X78" i="517" s="1"/>
  <c r="W62" i="517"/>
  <c r="X62" i="517" s="1"/>
  <c r="W132" i="517"/>
  <c r="X132" i="517" s="1"/>
  <c r="W77" i="517"/>
  <c r="X77" i="517" s="1"/>
  <c r="W61" i="517"/>
  <c r="X61" i="517" s="1"/>
  <c r="W49" i="517"/>
  <c r="X49" i="517" s="1"/>
  <c r="W41" i="517"/>
  <c r="X41" i="517" s="1"/>
  <c r="W33" i="517"/>
  <c r="X33" i="517" s="1"/>
  <c r="W25" i="517"/>
  <c r="X25" i="517" s="1"/>
  <c r="W22" i="517"/>
  <c r="X22" i="517" s="1"/>
  <c r="AC22" i="517" s="1"/>
  <c r="W48" i="517"/>
  <c r="X48" i="517" s="1"/>
  <c r="W32" i="517"/>
  <c r="X32" i="517" s="1"/>
  <c r="W145" i="517"/>
  <c r="W129" i="517"/>
  <c r="X129" i="517" s="1"/>
  <c r="W123" i="517"/>
  <c r="X123" i="517" s="1"/>
  <c r="W122" i="517"/>
  <c r="X122" i="517" s="1"/>
  <c r="W118" i="517"/>
  <c r="X118" i="517" s="1"/>
  <c r="W82" i="517"/>
  <c r="X82" i="517" s="1"/>
  <c r="W66" i="517"/>
  <c r="W50" i="517"/>
  <c r="X50" i="517" s="1"/>
  <c r="W69" i="517"/>
  <c r="X69" i="517" s="1"/>
  <c r="W53" i="517"/>
  <c r="X53" i="517" s="1"/>
  <c r="W94" i="517"/>
  <c r="X94" i="517" s="1"/>
  <c r="W75" i="517"/>
  <c r="W100" i="517"/>
  <c r="X100" i="517" s="1"/>
  <c r="W59" i="517"/>
  <c r="X59" i="517" s="1"/>
  <c r="W51" i="517"/>
  <c r="X51" i="517" s="1"/>
  <c r="W34" i="517"/>
  <c r="X34" i="517" s="1"/>
  <c r="W85" i="517"/>
  <c r="X85" i="517" s="1"/>
  <c r="W40" i="517"/>
  <c r="W24" i="517"/>
  <c r="X24" i="517" s="1"/>
  <c r="W46" i="517"/>
  <c r="X46" i="517" s="1"/>
  <c r="W93" i="517"/>
  <c r="W115" i="517"/>
  <c r="X115" i="517" s="1"/>
  <c r="W110" i="517"/>
  <c r="X110" i="517" s="1"/>
  <c r="W127" i="517"/>
  <c r="X127" i="517" s="1"/>
  <c r="W86" i="517"/>
  <c r="X86" i="517" s="1"/>
  <c r="W90" i="517"/>
  <c r="X90" i="517" s="1"/>
  <c r="W42" i="517"/>
  <c r="X64" i="517"/>
  <c r="X125" i="517"/>
  <c r="W128" i="517"/>
  <c r="W134" i="517"/>
  <c r="X134" i="517" s="1"/>
  <c r="W120" i="517"/>
  <c r="X120" i="517" s="1"/>
  <c r="W148" i="517"/>
  <c r="W114" i="517"/>
  <c r="W99" i="517"/>
  <c r="W108" i="517"/>
  <c r="W107" i="517"/>
  <c r="W96" i="517"/>
  <c r="X96" i="517" s="1"/>
  <c r="W91" i="517"/>
  <c r="W81" i="517"/>
  <c r="X81" i="517" s="1"/>
  <c r="W65" i="517"/>
  <c r="X65" i="517" s="1"/>
  <c r="W63" i="517"/>
  <c r="X63" i="517" s="1"/>
  <c r="W95" i="517"/>
  <c r="W84" i="517"/>
  <c r="W68" i="517"/>
  <c r="X68" i="517" s="1"/>
  <c r="W60" i="517"/>
  <c r="X60" i="517" s="1"/>
  <c r="W71" i="517"/>
  <c r="W36" i="517"/>
  <c r="X36" i="517" s="1"/>
  <c r="W38" i="517"/>
  <c r="X38" i="517" s="1"/>
  <c r="W146" i="517"/>
  <c r="X146" i="517" s="1"/>
  <c r="W130" i="517"/>
  <c r="W119" i="517"/>
  <c r="X119" i="517" s="1"/>
  <c r="W135" i="517"/>
  <c r="X135" i="517" s="1"/>
  <c r="W139" i="517"/>
  <c r="W106" i="517"/>
  <c r="W67" i="517"/>
  <c r="X67" i="517" s="1"/>
  <c r="L22" i="517"/>
  <c r="Z23" i="517"/>
  <c r="AA22" i="517"/>
  <c r="W26" i="517"/>
  <c r="X26" i="517" s="1"/>
  <c r="W98" i="517"/>
  <c r="X98" i="517" s="1"/>
  <c r="W131" i="517"/>
  <c r="X131" i="517" s="1"/>
  <c r="W121" i="517"/>
  <c r="W143" i="517"/>
  <c r="AA22" i="516"/>
  <c r="L22" i="516"/>
  <c r="Z23" i="516"/>
  <c r="Z23" i="515"/>
  <c r="L22" i="515"/>
  <c r="AA22" i="515"/>
  <c r="L20" i="512"/>
  <c r="L20" i="513"/>
  <c r="Z21" i="513"/>
  <c r="L21" i="513" s="1"/>
  <c r="Z22" i="513"/>
  <c r="Z21" i="514"/>
  <c r="AA20" i="514"/>
  <c r="L20" i="511"/>
  <c r="AA21" i="511"/>
  <c r="L21" i="511"/>
  <c r="Z22" i="511"/>
  <c r="AA20" i="511"/>
  <c r="AA21" i="512"/>
  <c r="L21" i="512"/>
  <c r="Z22" i="512"/>
  <c r="AA20" i="512"/>
  <c r="L20" i="509"/>
  <c r="AA21" i="509"/>
  <c r="L21" i="509"/>
  <c r="Z22" i="509"/>
  <c r="AA20" i="509"/>
  <c r="AA21" i="510"/>
  <c r="L21" i="510"/>
  <c r="Z22" i="510"/>
  <c r="AA20" i="510"/>
  <c r="Z21" i="507"/>
  <c r="AA20" i="507"/>
  <c r="L21" i="508"/>
  <c r="Z22" i="508"/>
  <c r="AA21" i="508"/>
  <c r="AA20" i="508"/>
  <c r="Z21" i="506"/>
  <c r="L21" i="506" s="1"/>
  <c r="Z22" i="505"/>
  <c r="AA21" i="505"/>
  <c r="L21" i="505"/>
  <c r="L20" i="504"/>
  <c r="Z21" i="504"/>
  <c r="L21" i="504" s="1"/>
  <c r="L21" i="503"/>
  <c r="Z22" i="503"/>
  <c r="Z22" i="504"/>
  <c r="AA21" i="504"/>
  <c r="AA20" i="503"/>
  <c r="L20" i="501"/>
  <c r="AA20" i="501"/>
  <c r="Z21" i="502"/>
  <c r="AA21" i="502" s="1"/>
  <c r="Z22" i="501"/>
  <c r="AA21" i="501"/>
  <c r="L21" i="501"/>
  <c r="Z22" i="502"/>
  <c r="Z21" i="499"/>
  <c r="AA20" i="500"/>
  <c r="L20" i="500"/>
  <c r="Z22" i="499"/>
  <c r="AA21" i="499"/>
  <c r="L20" i="499"/>
  <c r="L21" i="499"/>
  <c r="Z22" i="500"/>
  <c r="AA21" i="500"/>
  <c r="L21" i="500"/>
  <c r="AA20" i="497"/>
  <c r="Z21" i="497"/>
  <c r="L20" i="498"/>
  <c r="AA21" i="497"/>
  <c r="L21" i="498"/>
  <c r="Z22" i="498"/>
  <c r="AA20" i="498"/>
  <c r="E69" i="4"/>
  <c r="F38" i="4"/>
  <c r="E78" i="4"/>
  <c r="F48" i="4"/>
  <c r="J25" i="4"/>
  <c r="E40" i="4"/>
  <c r="E25" i="4"/>
  <c r="F59" i="4"/>
  <c r="F40" i="4"/>
  <c r="E21" i="4"/>
  <c r="F57" i="4"/>
  <c r="E67" i="4"/>
  <c r="E19" i="4"/>
  <c r="E22" i="4"/>
  <c r="E76" i="4"/>
  <c r="J13" i="4"/>
  <c r="J9" i="4"/>
  <c r="E27" i="4"/>
  <c r="F61" i="4"/>
  <c r="E77" i="4"/>
  <c r="F50" i="4"/>
  <c r="F43" i="4"/>
  <c r="E38" i="4"/>
  <c r="E15" i="4"/>
  <c r="E49" i="4"/>
  <c r="E57" i="4"/>
  <c r="F58" i="4"/>
  <c r="F55" i="4"/>
  <c r="F56" i="4"/>
  <c r="E36" i="4"/>
  <c r="E60" i="4"/>
  <c r="E47" i="4"/>
  <c r="E20" i="4"/>
  <c r="F51" i="4"/>
  <c r="F36" i="4"/>
  <c r="E79" i="4"/>
  <c r="J20" i="4"/>
  <c r="E26" i="4"/>
  <c r="E45" i="4"/>
  <c r="J19" i="4"/>
  <c r="E10" i="4"/>
  <c r="E51" i="4"/>
  <c r="E70" i="4"/>
  <c r="E23" i="4"/>
  <c r="F60" i="4"/>
  <c r="E56" i="4"/>
  <c r="E81" i="4"/>
  <c r="E43" i="4"/>
  <c r="E59" i="4"/>
  <c r="E54" i="4"/>
  <c r="J10" i="4"/>
  <c r="E37" i="4"/>
  <c r="J16" i="4"/>
  <c r="E80" i="4"/>
  <c r="E55" i="4"/>
  <c r="J14" i="4"/>
  <c r="E58" i="4"/>
  <c r="E44" i="4"/>
  <c r="J8" i="4"/>
  <c r="J15" i="4"/>
  <c r="E11" i="4"/>
  <c r="E39" i="4"/>
  <c r="E83" i="4"/>
  <c r="E34" i="4"/>
  <c r="E61" i="4"/>
  <c r="J12" i="4"/>
  <c r="E65" i="4"/>
  <c r="E24" i="4"/>
  <c r="E12" i="4"/>
  <c r="F62" i="4"/>
  <c r="J23" i="4"/>
  <c r="J22" i="4"/>
  <c r="J27" i="4"/>
  <c r="F37" i="4"/>
  <c r="F39" i="4"/>
  <c r="E73" i="4"/>
  <c r="F32" i="4"/>
  <c r="E71" i="4"/>
  <c r="E9" i="4"/>
  <c r="E13" i="4"/>
  <c r="E46" i="4"/>
  <c r="F35" i="4"/>
  <c r="E14" i="4"/>
  <c r="E16" i="4"/>
  <c r="F33" i="4"/>
  <c r="E72" i="4"/>
  <c r="E33" i="4"/>
  <c r="J21" i="4"/>
  <c r="E48" i="4"/>
  <c r="E50" i="4"/>
  <c r="J24" i="4"/>
  <c r="E32" i="4"/>
  <c r="E68" i="4"/>
  <c r="E35" i="4"/>
  <c r="F46" i="4"/>
  <c r="E8" i="4"/>
  <c r="E62" i="4"/>
  <c r="J11" i="4"/>
  <c r="F44" i="4"/>
  <c r="E82" i="4"/>
  <c r="F45" i="4"/>
  <c r="F49" i="4"/>
  <c r="F34" i="4"/>
  <c r="J26" i="4"/>
  <c r="F47" i="4"/>
  <c r="F54" i="4"/>
  <c r="E84" i="4"/>
  <c r="E66" i="4"/>
  <c r="M20" i="519" l="1"/>
  <c r="AA21" i="513"/>
  <c r="X20" i="522"/>
  <c r="AC20" i="522" s="1"/>
  <c r="Z24" i="523"/>
  <c r="AA23" i="523"/>
  <c r="L23" i="523"/>
  <c r="Z23" i="522"/>
  <c r="AA22" i="522"/>
  <c r="L22" i="522"/>
  <c r="M22" i="522" s="1"/>
  <c r="X142" i="522"/>
  <c r="R11" i="522"/>
  <c r="X78" i="522"/>
  <c r="X122" i="522"/>
  <c r="X109" i="522"/>
  <c r="X41" i="522"/>
  <c r="X84" i="522"/>
  <c r="X119" i="522"/>
  <c r="X23" i="522"/>
  <c r="AC23" i="522" s="1"/>
  <c r="M21" i="522"/>
  <c r="X25" i="522"/>
  <c r="X106" i="522"/>
  <c r="X72" i="522"/>
  <c r="X90" i="522"/>
  <c r="X114" i="522"/>
  <c r="X111" i="522"/>
  <c r="X117" i="522"/>
  <c r="AC22" i="522"/>
  <c r="X100" i="522"/>
  <c r="X149" i="522"/>
  <c r="X88" i="522"/>
  <c r="X31" i="522"/>
  <c r="R12" i="522"/>
  <c r="X43" i="522"/>
  <c r="X85" i="522"/>
  <c r="X131" i="522"/>
  <c r="X96" i="522"/>
  <c r="X33" i="522"/>
  <c r="X133" i="522"/>
  <c r="X80" i="522"/>
  <c r="X110" i="522"/>
  <c r="X146" i="522"/>
  <c r="M23" i="518"/>
  <c r="L22" i="521"/>
  <c r="Z23" i="521"/>
  <c r="AA22" i="521"/>
  <c r="X21" i="520"/>
  <c r="AC21" i="520" s="1"/>
  <c r="X121" i="520"/>
  <c r="X96" i="520"/>
  <c r="X119" i="520"/>
  <c r="X99" i="520"/>
  <c r="X66" i="520"/>
  <c r="X48" i="520"/>
  <c r="X52" i="520"/>
  <c r="X126" i="520"/>
  <c r="X43" i="520"/>
  <c r="X56" i="520"/>
  <c r="R11" i="520"/>
  <c r="X80" i="520"/>
  <c r="L23" i="520"/>
  <c r="M23" i="520" s="1"/>
  <c r="Z24" i="520"/>
  <c r="AA23" i="520"/>
  <c r="X137" i="520"/>
  <c r="M22" i="520"/>
  <c r="X47" i="520"/>
  <c r="X144" i="520"/>
  <c r="X44" i="520"/>
  <c r="X65" i="520"/>
  <c r="X103" i="520"/>
  <c r="X24" i="520"/>
  <c r="AC24" i="520" s="1"/>
  <c r="X127" i="520"/>
  <c r="X32" i="520"/>
  <c r="X46" i="520"/>
  <c r="X42" i="520"/>
  <c r="X33" i="520"/>
  <c r="X23" i="520"/>
  <c r="AC23" i="520" s="1"/>
  <c r="R12" i="520"/>
  <c r="X130" i="520"/>
  <c r="X122" i="520"/>
  <c r="X22" i="520"/>
  <c r="AC22" i="520" s="1"/>
  <c r="X142" i="520"/>
  <c r="X114" i="520"/>
  <c r="X61" i="520"/>
  <c r="X131" i="520"/>
  <c r="X118" i="520"/>
  <c r="X73" i="520"/>
  <c r="X39" i="520"/>
  <c r="X87" i="520"/>
  <c r="X108" i="520"/>
  <c r="AC24" i="519"/>
  <c r="M23" i="519"/>
  <c r="X21" i="519"/>
  <c r="AC21" i="519" s="1"/>
  <c r="X22" i="519"/>
  <c r="AC22" i="519" s="1"/>
  <c r="Z22" i="506"/>
  <c r="AA21" i="506"/>
  <c r="X23" i="519"/>
  <c r="AC23" i="519" s="1"/>
  <c r="X42" i="519"/>
  <c r="X37" i="519"/>
  <c r="R12" i="519"/>
  <c r="X97" i="519"/>
  <c r="X115" i="519"/>
  <c r="X104" i="519"/>
  <c r="X98" i="519"/>
  <c r="X147" i="519"/>
  <c r="X141" i="519"/>
  <c r="X69" i="519"/>
  <c r="X75" i="519"/>
  <c r="X112" i="519"/>
  <c r="X142" i="519"/>
  <c r="X55" i="519"/>
  <c r="X109" i="519"/>
  <c r="X31" i="519"/>
  <c r="X67" i="519"/>
  <c r="X110" i="519"/>
  <c r="X93" i="519"/>
  <c r="X49" i="519"/>
  <c r="X53" i="519"/>
  <c r="X88" i="519"/>
  <c r="X129" i="519"/>
  <c r="L24" i="519"/>
  <c r="M24" i="519" s="1"/>
  <c r="Z25" i="519"/>
  <c r="AC25" i="519" s="1"/>
  <c r="AA24" i="519"/>
  <c r="X61" i="519"/>
  <c r="X122" i="519"/>
  <c r="X47" i="519"/>
  <c r="X74" i="519"/>
  <c r="X100" i="519"/>
  <c r="X65" i="519"/>
  <c r="X70" i="519"/>
  <c r="R11" i="519"/>
  <c r="X143" i="519"/>
  <c r="X128" i="519"/>
  <c r="X76" i="519"/>
  <c r="X56" i="519"/>
  <c r="X66" i="519"/>
  <c r="X92" i="519"/>
  <c r="X118" i="519"/>
  <c r="X102" i="519"/>
  <c r="AC24" i="518"/>
  <c r="X21" i="518"/>
  <c r="AC21" i="518" s="1"/>
  <c r="R12" i="518"/>
  <c r="M20" i="518"/>
  <c r="R11" i="518"/>
  <c r="X31" i="518"/>
  <c r="X41" i="518"/>
  <c r="X101" i="518"/>
  <c r="X91" i="518"/>
  <c r="X113" i="518"/>
  <c r="X147" i="518"/>
  <c r="X83" i="518"/>
  <c r="X22" i="518"/>
  <c r="AC22" i="518" s="1"/>
  <c r="X119" i="518"/>
  <c r="X127" i="518"/>
  <c r="X105" i="518"/>
  <c r="X43" i="518"/>
  <c r="X99" i="518"/>
  <c r="X118" i="518"/>
  <c r="X138" i="518"/>
  <c r="L24" i="518"/>
  <c r="M24" i="518" s="1"/>
  <c r="Z25" i="518"/>
  <c r="AC25" i="518" s="1"/>
  <c r="AA24" i="518"/>
  <c r="X135" i="518"/>
  <c r="X93" i="518"/>
  <c r="X69" i="518"/>
  <c r="X32" i="518"/>
  <c r="X55" i="518"/>
  <c r="X94" i="518"/>
  <c r="X71" i="518"/>
  <c r="X143" i="518"/>
  <c r="X21" i="517"/>
  <c r="AC21" i="517" s="1"/>
  <c r="X20" i="517"/>
  <c r="AC20" i="517" s="1"/>
  <c r="M22" i="517"/>
  <c r="X107" i="517"/>
  <c r="Z24" i="517"/>
  <c r="AA23" i="517"/>
  <c r="L23" i="517"/>
  <c r="M23" i="517" s="1"/>
  <c r="X84" i="517"/>
  <c r="X75" i="517"/>
  <c r="X139" i="517"/>
  <c r="X148" i="517"/>
  <c r="X95" i="517"/>
  <c r="X66" i="517"/>
  <c r="X143" i="517"/>
  <c r="X91" i="517"/>
  <c r="X108" i="517"/>
  <c r="X130" i="517"/>
  <c r="X121" i="517"/>
  <c r="R11" i="517"/>
  <c r="X128" i="517"/>
  <c r="X42" i="517"/>
  <c r="X93" i="517"/>
  <c r="X145" i="517"/>
  <c r="X71" i="517"/>
  <c r="X114" i="517"/>
  <c r="R12" i="517"/>
  <c r="X40" i="517"/>
  <c r="X99" i="517"/>
  <c r="X106" i="517"/>
  <c r="Z24" i="516"/>
  <c r="AA23" i="516"/>
  <c r="L23" i="516"/>
  <c r="L23" i="515"/>
  <c r="Z24" i="515"/>
  <c r="AA23" i="515"/>
  <c r="AA21" i="514"/>
  <c r="L21" i="514"/>
  <c r="Z22" i="514"/>
  <c r="AA22" i="513"/>
  <c r="L22" i="513"/>
  <c r="Z23" i="513"/>
  <c r="Z23" i="512"/>
  <c r="AA22" i="512"/>
  <c r="L22" i="512"/>
  <c r="Z23" i="511"/>
  <c r="AA22" i="511"/>
  <c r="L22" i="511"/>
  <c r="Z23" i="510"/>
  <c r="AA22" i="510"/>
  <c r="L22" i="510"/>
  <c r="Z23" i="509"/>
  <c r="AA22" i="509"/>
  <c r="L22" i="509"/>
  <c r="AA21" i="507"/>
  <c r="L21" i="507"/>
  <c r="Z22" i="507"/>
  <c r="Z23" i="508"/>
  <c r="AA22" i="508"/>
  <c r="L22" i="508"/>
  <c r="AA22" i="506"/>
  <c r="L22" i="506"/>
  <c r="Z23" i="506"/>
  <c r="L22" i="505"/>
  <c r="Z23" i="505"/>
  <c r="AA22" i="505"/>
  <c r="Z23" i="503"/>
  <c r="AA22" i="503"/>
  <c r="L22" i="503"/>
  <c r="AA22" i="504"/>
  <c r="L22" i="504"/>
  <c r="Z23" i="504"/>
  <c r="L21" i="502"/>
  <c r="L22" i="501"/>
  <c r="Z23" i="501"/>
  <c r="AA22" i="501"/>
  <c r="AA22" i="502"/>
  <c r="L22" i="502"/>
  <c r="Z23" i="502"/>
  <c r="L22" i="499"/>
  <c r="AA22" i="499"/>
  <c r="Z23" i="499"/>
  <c r="L22" i="500"/>
  <c r="Z23" i="500"/>
  <c r="AA22" i="500"/>
  <c r="Z22" i="497"/>
  <c r="L21" i="497"/>
  <c r="Z23" i="498"/>
  <c r="AA22" i="498"/>
  <c r="L22" i="498"/>
  <c r="F52" i="4"/>
  <c r="F41" i="4"/>
  <c r="F63" i="4"/>
  <c r="L24" i="523" l="1"/>
  <c r="Z25" i="523"/>
  <c r="AA24" i="523"/>
  <c r="L23" i="522"/>
  <c r="M23" i="522" s="1"/>
  <c r="Z24" i="522"/>
  <c r="AA23" i="522"/>
  <c r="AA23" i="521"/>
  <c r="L23" i="521"/>
  <c r="Z24" i="521"/>
  <c r="Z25" i="520"/>
  <c r="AA24" i="520"/>
  <c r="L24" i="520"/>
  <c r="M24" i="520" s="1"/>
  <c r="Z26" i="519"/>
  <c r="L25" i="519"/>
  <c r="M25" i="519" s="1"/>
  <c r="AA25" i="519"/>
  <c r="Z26" i="518"/>
  <c r="L25" i="518"/>
  <c r="M25" i="518" s="1"/>
  <c r="AA25" i="518"/>
  <c r="L24" i="517"/>
  <c r="M24" i="517" s="1"/>
  <c r="Z25" i="517"/>
  <c r="AA24" i="517"/>
  <c r="AC24" i="517"/>
  <c r="AA24" i="516"/>
  <c r="L24" i="516"/>
  <c r="Z25" i="516"/>
  <c r="Z25" i="515"/>
  <c r="L24" i="515"/>
  <c r="AA24" i="515"/>
  <c r="Z24" i="513"/>
  <c r="AA23" i="513"/>
  <c r="L23" i="513"/>
  <c r="Z23" i="514"/>
  <c r="AA22" i="514"/>
  <c r="L22" i="514"/>
  <c r="AA23" i="512"/>
  <c r="L23" i="512"/>
  <c r="Z24" i="512"/>
  <c r="AA23" i="511"/>
  <c r="L23" i="511"/>
  <c r="Z24" i="511"/>
  <c r="AA23" i="510"/>
  <c r="L23" i="510"/>
  <c r="Z24" i="510"/>
  <c r="AA23" i="509"/>
  <c r="L23" i="509"/>
  <c r="Z24" i="509"/>
  <c r="L23" i="508"/>
  <c r="Z24" i="508"/>
  <c r="AA23" i="508"/>
  <c r="Z23" i="507"/>
  <c r="AA22" i="507"/>
  <c r="L22" i="507"/>
  <c r="Z24" i="505"/>
  <c r="AA23" i="505"/>
  <c r="L23" i="505"/>
  <c r="Z24" i="506"/>
  <c r="AA23" i="506"/>
  <c r="L23" i="506"/>
  <c r="L23" i="503"/>
  <c r="Z24" i="503"/>
  <c r="AA23" i="503"/>
  <c r="Z24" i="504"/>
  <c r="AA23" i="504"/>
  <c r="L23" i="504"/>
  <c r="Z24" i="501"/>
  <c r="AA23" i="501"/>
  <c r="L23" i="501"/>
  <c r="Z24" i="502"/>
  <c r="AA23" i="502"/>
  <c r="L23" i="502"/>
  <c r="Z24" i="499"/>
  <c r="AA23" i="499"/>
  <c r="L23" i="499"/>
  <c r="Z24" i="500"/>
  <c r="AA23" i="500"/>
  <c r="L23" i="500"/>
  <c r="AA22" i="497"/>
  <c r="L22" i="497"/>
  <c r="Z23" i="497"/>
  <c r="L23" i="498"/>
  <c r="Z24" i="498"/>
  <c r="AA23" i="498"/>
  <c r="Z26" i="523" l="1"/>
  <c r="AA25" i="523"/>
  <c r="L25" i="523"/>
  <c r="Z25" i="522"/>
  <c r="AA24" i="522"/>
  <c r="L24" i="522"/>
  <c r="M24" i="522" s="1"/>
  <c r="AC24" i="522"/>
  <c r="AA24" i="521"/>
  <c r="Z25" i="521"/>
  <c r="L24" i="521"/>
  <c r="L25" i="520"/>
  <c r="M25" i="520" s="1"/>
  <c r="Z26" i="520"/>
  <c r="AA25" i="520"/>
  <c r="AC25" i="520"/>
  <c r="L26" i="519"/>
  <c r="M26" i="519" s="1"/>
  <c r="Z27" i="519"/>
  <c r="AA26" i="519"/>
  <c r="AC26" i="519"/>
  <c r="L26" i="518"/>
  <c r="M26" i="518" s="1"/>
  <c r="Z27" i="518"/>
  <c r="AA26" i="518"/>
  <c r="AC26" i="518"/>
  <c r="Z26" i="517"/>
  <c r="AA25" i="517"/>
  <c r="L25" i="517"/>
  <c r="M25" i="517" s="1"/>
  <c r="AC25" i="517"/>
  <c r="AA25" i="516"/>
  <c r="Z26" i="516"/>
  <c r="L25" i="516"/>
  <c r="L25" i="515"/>
  <c r="Z26" i="515"/>
  <c r="AA25" i="515"/>
  <c r="AA23" i="514"/>
  <c r="L23" i="514"/>
  <c r="Z24" i="514"/>
  <c r="AA24" i="513"/>
  <c r="L24" i="513"/>
  <c r="Z25" i="513"/>
  <c r="Z25" i="511"/>
  <c r="AA24" i="511"/>
  <c r="L24" i="511"/>
  <c r="Z25" i="512"/>
  <c r="AA24" i="512"/>
  <c r="L24" i="512"/>
  <c r="Z25" i="510"/>
  <c r="AA24" i="510"/>
  <c r="L24" i="510"/>
  <c r="Z25" i="509"/>
  <c r="AA24" i="509"/>
  <c r="L24" i="509"/>
  <c r="Z25" i="508"/>
  <c r="AA24" i="508"/>
  <c r="L24" i="508"/>
  <c r="AA23" i="507"/>
  <c r="L23" i="507"/>
  <c r="Z24" i="507"/>
  <c r="AA24" i="506"/>
  <c r="L24" i="506"/>
  <c r="Z25" i="506"/>
  <c r="L24" i="505"/>
  <c r="Z25" i="505"/>
  <c r="AA24" i="505"/>
  <c r="Z25" i="503"/>
  <c r="AA24" i="503"/>
  <c r="L24" i="503"/>
  <c r="AA24" i="504"/>
  <c r="L24" i="504"/>
  <c r="Z25" i="504"/>
  <c r="L24" i="501"/>
  <c r="Z25" i="501"/>
  <c r="AA24" i="501"/>
  <c r="AA24" i="502"/>
  <c r="L24" i="502"/>
  <c r="Z25" i="502"/>
  <c r="L24" i="499"/>
  <c r="Z25" i="499"/>
  <c r="AA24" i="499"/>
  <c r="L24" i="500"/>
  <c r="Z25" i="500"/>
  <c r="AA24" i="500"/>
  <c r="L23" i="497"/>
  <c r="Z24" i="497"/>
  <c r="AA23" i="497"/>
  <c r="Z25" i="498"/>
  <c r="AA24" i="498"/>
  <c r="L24" i="498"/>
  <c r="L26" i="523" l="1"/>
  <c r="Z27" i="523"/>
  <c r="AA26" i="523"/>
  <c r="L25" i="522"/>
  <c r="M25" i="522" s="1"/>
  <c r="Z26" i="522"/>
  <c r="AA25" i="522"/>
  <c r="AC25" i="522"/>
  <c r="AA25" i="521"/>
  <c r="Z26" i="521"/>
  <c r="L25" i="521"/>
  <c r="Z27" i="520"/>
  <c r="L26" i="520"/>
  <c r="M26" i="520" s="1"/>
  <c r="AA26" i="520"/>
  <c r="AC26" i="520"/>
  <c r="Z28" i="519"/>
  <c r="AA27" i="519"/>
  <c r="L27" i="519"/>
  <c r="M27" i="519" s="1"/>
  <c r="AC27" i="519"/>
  <c r="Z28" i="518"/>
  <c r="L27" i="518"/>
  <c r="M27" i="518" s="1"/>
  <c r="AA27" i="518"/>
  <c r="AC27" i="518"/>
  <c r="L26" i="517"/>
  <c r="M26" i="517" s="1"/>
  <c r="Z27" i="517"/>
  <c r="AA26" i="517"/>
  <c r="AC26" i="517"/>
  <c r="AA26" i="516"/>
  <c r="Z27" i="516"/>
  <c r="L26" i="516"/>
  <c r="Z27" i="515"/>
  <c r="L26" i="515"/>
  <c r="AA26" i="515"/>
  <c r="Z25" i="514"/>
  <c r="AA24" i="514"/>
  <c r="L24" i="514"/>
  <c r="Z26" i="513"/>
  <c r="AA25" i="513"/>
  <c r="L25" i="513"/>
  <c r="AA25" i="511"/>
  <c r="L25" i="511"/>
  <c r="Z26" i="511"/>
  <c r="AA25" i="512"/>
  <c r="L25" i="512"/>
  <c r="Z26" i="512"/>
  <c r="AA25" i="510"/>
  <c r="L25" i="510"/>
  <c r="Z26" i="510"/>
  <c r="AA25" i="509"/>
  <c r="L25" i="509"/>
  <c r="Z26" i="509"/>
  <c r="L25" i="508"/>
  <c r="Z26" i="508"/>
  <c r="AA25" i="508"/>
  <c r="Z25" i="507"/>
  <c r="AA24" i="507"/>
  <c r="L24" i="507"/>
  <c r="Z26" i="506"/>
  <c r="AA25" i="506"/>
  <c r="L25" i="506"/>
  <c r="Z26" i="505"/>
  <c r="AA25" i="505"/>
  <c r="L25" i="505"/>
  <c r="L25" i="503"/>
  <c r="Z26" i="503"/>
  <c r="AA25" i="503"/>
  <c r="Z26" i="504"/>
  <c r="AA25" i="504"/>
  <c r="L25" i="504"/>
  <c r="Z26" i="502"/>
  <c r="AA25" i="502"/>
  <c r="L25" i="502"/>
  <c r="Z26" i="501"/>
  <c r="AA25" i="501"/>
  <c r="L25" i="501"/>
  <c r="Z26" i="499"/>
  <c r="AA25" i="499"/>
  <c r="L25" i="499"/>
  <c r="Z26" i="500"/>
  <c r="AA25" i="500"/>
  <c r="L25" i="500"/>
  <c r="Z25" i="497"/>
  <c r="AA24" i="497"/>
  <c r="L24" i="497"/>
  <c r="L25" i="498"/>
  <c r="Z26" i="498"/>
  <c r="AA25" i="498"/>
  <c r="Z28" i="523" l="1"/>
  <c r="AA27" i="523"/>
  <c r="L27" i="523"/>
  <c r="Z27" i="522"/>
  <c r="AA26" i="522"/>
  <c r="L26" i="522"/>
  <c r="M26" i="522" s="1"/>
  <c r="AC26" i="522"/>
  <c r="L26" i="521"/>
  <c r="Z27" i="521"/>
  <c r="AA26" i="521"/>
  <c r="L27" i="520"/>
  <c r="M27" i="520" s="1"/>
  <c r="Z28" i="520"/>
  <c r="AA27" i="520"/>
  <c r="AC27" i="520"/>
  <c r="L28" i="519"/>
  <c r="M28" i="519" s="1"/>
  <c r="Z29" i="519"/>
  <c r="AA28" i="519"/>
  <c r="AC28" i="519"/>
  <c r="L28" i="518"/>
  <c r="M28" i="518" s="1"/>
  <c r="Z29" i="518"/>
  <c r="AA28" i="518"/>
  <c r="AC28" i="518"/>
  <c r="Z28" i="517"/>
  <c r="AA27" i="517"/>
  <c r="L27" i="517"/>
  <c r="M27" i="517" s="1"/>
  <c r="AC27" i="517"/>
  <c r="AA27" i="516"/>
  <c r="Z28" i="516"/>
  <c r="L27" i="516"/>
  <c r="L27" i="515"/>
  <c r="Z28" i="515"/>
  <c r="AA27" i="515"/>
  <c r="AA26" i="513"/>
  <c r="L26" i="513"/>
  <c r="Z27" i="513"/>
  <c r="AA25" i="514"/>
  <c r="L25" i="514"/>
  <c r="Z26" i="514"/>
  <c r="Z27" i="512"/>
  <c r="L26" i="512"/>
  <c r="AA26" i="512"/>
  <c r="Z27" i="511"/>
  <c r="AA26" i="511"/>
  <c r="L26" i="511"/>
  <c r="Z27" i="509"/>
  <c r="AA26" i="509"/>
  <c r="L26" i="509"/>
  <c r="Z27" i="510"/>
  <c r="AA26" i="510"/>
  <c r="L26" i="510"/>
  <c r="Z27" i="508"/>
  <c r="AA26" i="508"/>
  <c r="L26" i="508"/>
  <c r="AA25" i="507"/>
  <c r="L25" i="507"/>
  <c r="Z26" i="507"/>
  <c r="L26" i="505"/>
  <c r="Z27" i="505"/>
  <c r="AA26" i="505"/>
  <c r="AA26" i="506"/>
  <c r="L26" i="506"/>
  <c r="Z27" i="506"/>
  <c r="Z27" i="503"/>
  <c r="AA26" i="503"/>
  <c r="L26" i="503"/>
  <c r="AA26" i="504"/>
  <c r="L26" i="504"/>
  <c r="Z27" i="504"/>
  <c r="L26" i="501"/>
  <c r="Z27" i="501"/>
  <c r="AA26" i="501"/>
  <c r="AA26" i="502"/>
  <c r="L26" i="502"/>
  <c r="Z27" i="502"/>
  <c r="L26" i="500"/>
  <c r="Z27" i="500"/>
  <c r="AA26" i="500"/>
  <c r="L26" i="499"/>
  <c r="Z27" i="499"/>
  <c r="AA26" i="499"/>
  <c r="Z26" i="497"/>
  <c r="L25" i="497"/>
  <c r="AA25" i="497"/>
  <c r="Z27" i="498"/>
  <c r="AA26" i="498"/>
  <c r="L26" i="498"/>
  <c r="L28" i="523" l="1"/>
  <c r="Z29" i="523"/>
  <c r="AA28" i="523"/>
  <c r="L27" i="522"/>
  <c r="M27" i="522" s="1"/>
  <c r="Z28" i="522"/>
  <c r="AA27" i="522"/>
  <c r="AC27" i="522"/>
  <c r="AA27" i="521"/>
  <c r="L27" i="521"/>
  <c r="Z28" i="521"/>
  <c r="Z29" i="520"/>
  <c r="AA28" i="520"/>
  <c r="L28" i="520"/>
  <c r="M28" i="520" s="1"/>
  <c r="AC28" i="520"/>
  <c r="Z30" i="519"/>
  <c r="L29" i="519"/>
  <c r="M29" i="519" s="1"/>
  <c r="AA29" i="519"/>
  <c r="AC29" i="519"/>
  <c r="Z30" i="518"/>
  <c r="L29" i="518"/>
  <c r="M29" i="518" s="1"/>
  <c r="AA29" i="518"/>
  <c r="AC29" i="518"/>
  <c r="L28" i="517"/>
  <c r="M28" i="517" s="1"/>
  <c r="Z29" i="517"/>
  <c r="AA28" i="517"/>
  <c r="AC28" i="517"/>
  <c r="AA28" i="516"/>
  <c r="Z29" i="516"/>
  <c r="L28" i="516"/>
  <c r="Z29" i="515"/>
  <c r="AA28" i="515"/>
  <c r="L28" i="515"/>
  <c r="Z27" i="514"/>
  <c r="AA26" i="514"/>
  <c r="L26" i="514"/>
  <c r="Z28" i="513"/>
  <c r="AA27" i="513"/>
  <c r="L27" i="513"/>
  <c r="AA27" i="511"/>
  <c r="L27" i="511"/>
  <c r="Z28" i="511"/>
  <c r="AA27" i="512"/>
  <c r="L27" i="512"/>
  <c r="Z28" i="512"/>
  <c r="AA27" i="510"/>
  <c r="L27" i="510"/>
  <c r="Z28" i="510"/>
  <c r="AA27" i="509"/>
  <c r="L27" i="509"/>
  <c r="Z28" i="509"/>
  <c r="L27" i="508"/>
  <c r="Z28" i="508"/>
  <c r="AA27" i="508"/>
  <c r="Z27" i="507"/>
  <c r="AA26" i="507"/>
  <c r="L26" i="507"/>
  <c r="Z28" i="505"/>
  <c r="AA27" i="505"/>
  <c r="L27" i="505"/>
  <c r="Z28" i="506"/>
  <c r="AA27" i="506"/>
  <c r="L27" i="506"/>
  <c r="L27" i="503"/>
  <c r="Z28" i="503"/>
  <c r="AA27" i="503"/>
  <c r="Z28" i="504"/>
  <c r="AA27" i="504"/>
  <c r="L27" i="504"/>
  <c r="Z28" i="502"/>
  <c r="AA27" i="502"/>
  <c r="L27" i="502"/>
  <c r="Z28" i="501"/>
  <c r="AA27" i="501"/>
  <c r="L27" i="501"/>
  <c r="Z28" i="499"/>
  <c r="AA27" i="499"/>
  <c r="L27" i="499"/>
  <c r="Z28" i="500"/>
  <c r="AA27" i="500"/>
  <c r="L27" i="500"/>
  <c r="L26" i="497"/>
  <c r="AA26" i="497"/>
  <c r="Z27" i="497"/>
  <c r="L27" i="498"/>
  <c r="Z28" i="498"/>
  <c r="AA27" i="498"/>
  <c r="Z30" i="523" l="1"/>
  <c r="AA29" i="523"/>
  <c r="L29" i="523"/>
  <c r="Z29" i="522"/>
  <c r="AA28" i="522"/>
  <c r="L28" i="522"/>
  <c r="M28" i="522" s="1"/>
  <c r="AC28" i="522"/>
  <c r="Z29" i="521"/>
  <c r="AA28" i="521"/>
  <c r="L28" i="521"/>
  <c r="L29" i="520"/>
  <c r="M29" i="520" s="1"/>
  <c r="Z30" i="520"/>
  <c r="AA29" i="520"/>
  <c r="AC29" i="520"/>
  <c r="L30" i="519"/>
  <c r="M30" i="519" s="1"/>
  <c r="Z31" i="519"/>
  <c r="AA30" i="519"/>
  <c r="AC30" i="519"/>
  <c r="L30" i="518"/>
  <c r="M30" i="518" s="1"/>
  <c r="Z31" i="518"/>
  <c r="AA30" i="518"/>
  <c r="AC30" i="518"/>
  <c r="Z30" i="517"/>
  <c r="AA29" i="517"/>
  <c r="L29" i="517"/>
  <c r="M29" i="517" s="1"/>
  <c r="AC29" i="517"/>
  <c r="Z30" i="516"/>
  <c r="AA29" i="516"/>
  <c r="L29" i="516"/>
  <c r="L29" i="515"/>
  <c r="Z30" i="515"/>
  <c r="AA29" i="515"/>
  <c r="AA27" i="514"/>
  <c r="L27" i="514"/>
  <c r="Z28" i="514"/>
  <c r="AA28" i="513"/>
  <c r="L28" i="513"/>
  <c r="Z29" i="513"/>
  <c r="Z29" i="512"/>
  <c r="L28" i="512"/>
  <c r="AA28" i="512"/>
  <c r="Z29" i="511"/>
  <c r="AA28" i="511"/>
  <c r="L28" i="511"/>
  <c r="Z29" i="510"/>
  <c r="AA28" i="510"/>
  <c r="L28" i="510"/>
  <c r="Z29" i="509"/>
  <c r="AA28" i="509"/>
  <c r="L28" i="509"/>
  <c r="Z29" i="508"/>
  <c r="AA28" i="508"/>
  <c r="L28" i="508"/>
  <c r="AA27" i="507"/>
  <c r="L27" i="507"/>
  <c r="Z28" i="507"/>
  <c r="AA28" i="506"/>
  <c r="L28" i="506"/>
  <c r="Z29" i="506"/>
  <c r="L28" i="505"/>
  <c r="Z29" i="505"/>
  <c r="AA28" i="505"/>
  <c r="Z29" i="503"/>
  <c r="AA28" i="503"/>
  <c r="L28" i="503"/>
  <c r="AA28" i="504"/>
  <c r="L28" i="504"/>
  <c r="Z29" i="504"/>
  <c r="L28" i="501"/>
  <c r="Z29" i="501"/>
  <c r="AA28" i="501"/>
  <c r="AA28" i="502"/>
  <c r="L28" i="502"/>
  <c r="Z29" i="502"/>
  <c r="L28" i="500"/>
  <c r="Z29" i="500"/>
  <c r="AA28" i="500"/>
  <c r="L28" i="499"/>
  <c r="AA28" i="499"/>
  <c r="Z29" i="499"/>
  <c r="AA27" i="497"/>
  <c r="Z28" i="497"/>
  <c r="L27" i="497"/>
  <c r="Z29" i="498"/>
  <c r="AA28" i="498"/>
  <c r="L28" i="498"/>
  <c r="L30" i="523" l="1"/>
  <c r="Z31" i="523"/>
  <c r="AA30" i="523"/>
  <c r="L29" i="522"/>
  <c r="M29" i="522" s="1"/>
  <c r="Z30" i="522"/>
  <c r="AA29" i="522"/>
  <c r="AC29" i="522"/>
  <c r="L29" i="521"/>
  <c r="Z30" i="521"/>
  <c r="AA29" i="521"/>
  <c r="Z31" i="520"/>
  <c r="L30" i="520"/>
  <c r="M30" i="520" s="1"/>
  <c r="AA30" i="520"/>
  <c r="AC30" i="520"/>
  <c r="Z32" i="519"/>
  <c r="AA31" i="519"/>
  <c r="L31" i="519"/>
  <c r="M31" i="519" s="1"/>
  <c r="AC31" i="519"/>
  <c r="Z32" i="518"/>
  <c r="AA31" i="518"/>
  <c r="L31" i="518"/>
  <c r="M31" i="518" s="1"/>
  <c r="AC31" i="518"/>
  <c r="L30" i="517"/>
  <c r="M30" i="517" s="1"/>
  <c r="Z31" i="517"/>
  <c r="AA30" i="517"/>
  <c r="AC30" i="517"/>
  <c r="AA30" i="516"/>
  <c r="Z31" i="516"/>
  <c r="L30" i="516"/>
  <c r="Z31" i="515"/>
  <c r="L30" i="515"/>
  <c r="AA30" i="515"/>
  <c r="Z30" i="513"/>
  <c r="AA29" i="513"/>
  <c r="L29" i="513"/>
  <c r="Z29" i="514"/>
  <c r="AA28" i="514"/>
  <c r="L28" i="514"/>
  <c r="AA29" i="511"/>
  <c r="L29" i="511"/>
  <c r="Z30" i="511"/>
  <c r="AA29" i="512"/>
  <c r="L29" i="512"/>
  <c r="Z30" i="512"/>
  <c r="Z30" i="509"/>
  <c r="L29" i="509"/>
  <c r="AA29" i="509"/>
  <c r="AA29" i="510"/>
  <c r="L29" i="510"/>
  <c r="Z30" i="510"/>
  <c r="Z29" i="507"/>
  <c r="AA28" i="507"/>
  <c r="L28" i="507"/>
  <c r="L29" i="508"/>
  <c r="Z30" i="508"/>
  <c r="AA29" i="508"/>
  <c r="Z30" i="506"/>
  <c r="AA29" i="506"/>
  <c r="L29" i="506"/>
  <c r="Z30" i="505"/>
  <c r="AA29" i="505"/>
  <c r="L29" i="505"/>
  <c r="L29" i="503"/>
  <c r="Z30" i="503"/>
  <c r="AA29" i="503"/>
  <c r="Z30" i="504"/>
  <c r="AA29" i="504"/>
  <c r="L29" i="504"/>
  <c r="Z30" i="501"/>
  <c r="AA29" i="501"/>
  <c r="L29" i="501"/>
  <c r="Z30" i="502"/>
  <c r="AA29" i="502"/>
  <c r="L29" i="502"/>
  <c r="Z30" i="500"/>
  <c r="AA29" i="500"/>
  <c r="L29" i="500"/>
  <c r="Z30" i="499"/>
  <c r="AA29" i="499"/>
  <c r="L29" i="499"/>
  <c r="Z29" i="497"/>
  <c r="L28" i="497"/>
  <c r="AA28" i="497"/>
  <c r="L29" i="498"/>
  <c r="Z30" i="498"/>
  <c r="AA29" i="498"/>
  <c r="Z32" i="523" l="1"/>
  <c r="AA31" i="523"/>
  <c r="L31" i="523"/>
  <c r="Z31" i="522"/>
  <c r="AA30" i="522"/>
  <c r="L30" i="522"/>
  <c r="M30" i="522" s="1"/>
  <c r="AC30" i="522"/>
  <c r="Z31" i="521"/>
  <c r="AA30" i="521"/>
  <c r="L30" i="521"/>
  <c r="L31" i="520"/>
  <c r="M31" i="520" s="1"/>
  <c r="Z32" i="520"/>
  <c r="AA31" i="520"/>
  <c r="AC31" i="520"/>
  <c r="L32" i="519"/>
  <c r="M32" i="519" s="1"/>
  <c r="Z33" i="519"/>
  <c r="AA32" i="519"/>
  <c r="AC32" i="519"/>
  <c r="L32" i="518"/>
  <c r="M32" i="518" s="1"/>
  <c r="AA32" i="518"/>
  <c r="Z33" i="518"/>
  <c r="AC32" i="518"/>
  <c r="Z32" i="517"/>
  <c r="AA31" i="517"/>
  <c r="L31" i="517"/>
  <c r="M31" i="517" s="1"/>
  <c r="AC31" i="517"/>
  <c r="AA31" i="516"/>
  <c r="Z32" i="516"/>
  <c r="L31" i="516"/>
  <c r="L31" i="515"/>
  <c r="Z32" i="515"/>
  <c r="AA31" i="515"/>
  <c r="AA29" i="514"/>
  <c r="L29" i="514"/>
  <c r="Z30" i="514"/>
  <c r="AA30" i="513"/>
  <c r="L30" i="513"/>
  <c r="Z31" i="513"/>
  <c r="Z31" i="512"/>
  <c r="L30" i="512"/>
  <c r="AA30" i="512"/>
  <c r="Z31" i="511"/>
  <c r="AA30" i="511"/>
  <c r="L30" i="511"/>
  <c r="Z31" i="510"/>
  <c r="AA30" i="510"/>
  <c r="L30" i="510"/>
  <c r="L30" i="509"/>
  <c r="Z31" i="509"/>
  <c r="AA30" i="509"/>
  <c r="AA29" i="507"/>
  <c r="L29" i="507"/>
  <c r="Z30" i="507"/>
  <c r="Z31" i="508"/>
  <c r="AA30" i="508"/>
  <c r="L30" i="508"/>
  <c r="L30" i="505"/>
  <c r="Z31" i="505"/>
  <c r="AA30" i="505"/>
  <c r="AA30" i="506"/>
  <c r="L30" i="506"/>
  <c r="Z31" i="506"/>
  <c r="AA30" i="504"/>
  <c r="L30" i="504"/>
  <c r="Z31" i="504"/>
  <c r="Z31" i="503"/>
  <c r="AA30" i="503"/>
  <c r="L30" i="503"/>
  <c r="AA30" i="502"/>
  <c r="L30" i="502"/>
  <c r="Z31" i="502"/>
  <c r="L30" i="501"/>
  <c r="Z31" i="501"/>
  <c r="AA30" i="501"/>
  <c r="L30" i="499"/>
  <c r="Z31" i="499"/>
  <c r="AA30" i="499"/>
  <c r="L30" i="500"/>
  <c r="Z31" i="500"/>
  <c r="AA30" i="500"/>
  <c r="AA29" i="497"/>
  <c r="Z30" i="497"/>
  <c r="L29" i="497"/>
  <c r="Z31" i="498"/>
  <c r="AA30" i="498"/>
  <c r="L30" i="498"/>
  <c r="L32" i="523" l="1"/>
  <c r="Z33" i="523"/>
  <c r="AA32" i="523"/>
  <c r="L31" i="522"/>
  <c r="M31" i="522" s="1"/>
  <c r="Z32" i="522"/>
  <c r="AA31" i="522"/>
  <c r="AC31" i="522"/>
  <c r="L31" i="521"/>
  <c r="Z32" i="521"/>
  <c r="AA31" i="521"/>
  <c r="Z33" i="520"/>
  <c r="AA32" i="520"/>
  <c r="L32" i="520"/>
  <c r="M32" i="520" s="1"/>
  <c r="AC32" i="520"/>
  <c r="Z34" i="519"/>
  <c r="L33" i="519"/>
  <c r="M33" i="519" s="1"/>
  <c r="AA33" i="519"/>
  <c r="AC33" i="519"/>
  <c r="Z34" i="518"/>
  <c r="AA33" i="518"/>
  <c r="L33" i="518"/>
  <c r="M33" i="518" s="1"/>
  <c r="AC33" i="518"/>
  <c r="L32" i="517"/>
  <c r="M32" i="517" s="1"/>
  <c r="Z33" i="517"/>
  <c r="AA32" i="517"/>
  <c r="AC32" i="517"/>
  <c r="AA32" i="516"/>
  <c r="Z33" i="516"/>
  <c r="L32" i="516"/>
  <c r="Z33" i="515"/>
  <c r="AA32" i="515"/>
  <c r="L32" i="515"/>
  <c r="Z32" i="513"/>
  <c r="AA31" i="513"/>
  <c r="L31" i="513"/>
  <c r="Z31" i="514"/>
  <c r="AA30" i="514"/>
  <c r="L30" i="514"/>
  <c r="AA31" i="511"/>
  <c r="L31" i="511"/>
  <c r="Z32" i="511"/>
  <c r="AA31" i="512"/>
  <c r="L31" i="512"/>
  <c r="Z32" i="512"/>
  <c r="Z32" i="509"/>
  <c r="AA31" i="509"/>
  <c r="L31" i="509"/>
  <c r="AA31" i="510"/>
  <c r="L31" i="510"/>
  <c r="Z32" i="510"/>
  <c r="Z31" i="507"/>
  <c r="AA30" i="507"/>
  <c r="L30" i="507"/>
  <c r="L31" i="508"/>
  <c r="Z32" i="508"/>
  <c r="AA31" i="508"/>
  <c r="Z32" i="506"/>
  <c r="AA31" i="506"/>
  <c r="L31" i="506"/>
  <c r="Z32" i="505"/>
  <c r="AA31" i="505"/>
  <c r="L31" i="505"/>
  <c r="L31" i="503"/>
  <c r="Z32" i="503"/>
  <c r="AA31" i="503"/>
  <c r="Z32" i="504"/>
  <c r="AA31" i="504"/>
  <c r="L31" i="504"/>
  <c r="Z32" i="502"/>
  <c r="AA31" i="502"/>
  <c r="L31" i="502"/>
  <c r="Z32" i="501"/>
  <c r="AA31" i="501"/>
  <c r="L31" i="501"/>
  <c r="Z32" i="500"/>
  <c r="AA31" i="500"/>
  <c r="L31" i="500"/>
  <c r="Z32" i="499"/>
  <c r="AA31" i="499"/>
  <c r="L31" i="499"/>
  <c r="L30" i="497"/>
  <c r="AA30" i="497"/>
  <c r="Z31" i="497"/>
  <c r="L31" i="498"/>
  <c r="Z32" i="498"/>
  <c r="AA31" i="498"/>
  <c r="Z34" i="523" l="1"/>
  <c r="AA33" i="523"/>
  <c r="L33" i="523"/>
  <c r="Z33" i="522"/>
  <c r="AA32" i="522"/>
  <c r="L32" i="522"/>
  <c r="M32" i="522" s="1"/>
  <c r="AC32" i="522"/>
  <c r="Z33" i="521"/>
  <c r="AA32" i="521"/>
  <c r="L32" i="521"/>
  <c r="L33" i="520"/>
  <c r="M33" i="520" s="1"/>
  <c r="Z34" i="520"/>
  <c r="AA33" i="520"/>
  <c r="AC33" i="520"/>
  <c r="L34" i="519"/>
  <c r="M34" i="519" s="1"/>
  <c r="Z35" i="519"/>
  <c r="AA34" i="519"/>
  <c r="AC34" i="519"/>
  <c r="L34" i="518"/>
  <c r="M34" i="518" s="1"/>
  <c r="Z35" i="518"/>
  <c r="AA34" i="518"/>
  <c r="AC34" i="518"/>
  <c r="Z34" i="517"/>
  <c r="AA33" i="517"/>
  <c r="L33" i="517"/>
  <c r="M33" i="517" s="1"/>
  <c r="AC33" i="517"/>
  <c r="AA33" i="516"/>
  <c r="Z34" i="516"/>
  <c r="L33" i="516"/>
  <c r="L33" i="515"/>
  <c r="Z34" i="515"/>
  <c r="AA33" i="515"/>
  <c r="AA31" i="514"/>
  <c r="L31" i="514"/>
  <c r="Z32" i="514"/>
  <c r="AA32" i="513"/>
  <c r="L32" i="513"/>
  <c r="Z33" i="513"/>
  <c r="Z33" i="512"/>
  <c r="L32" i="512"/>
  <c r="AA32" i="512"/>
  <c r="Z33" i="511"/>
  <c r="AA32" i="511"/>
  <c r="L32" i="511"/>
  <c r="Z33" i="510"/>
  <c r="AA32" i="510"/>
  <c r="L32" i="510"/>
  <c r="L32" i="509"/>
  <c r="Z33" i="509"/>
  <c r="AA32" i="509"/>
  <c r="Z33" i="508"/>
  <c r="AA32" i="508"/>
  <c r="L32" i="508"/>
  <c r="AA31" i="507"/>
  <c r="L31" i="507"/>
  <c r="Z32" i="507"/>
  <c r="L32" i="505"/>
  <c r="Z33" i="505"/>
  <c r="AA32" i="505"/>
  <c r="AA32" i="506"/>
  <c r="L32" i="506"/>
  <c r="Z33" i="506"/>
  <c r="Z33" i="503"/>
  <c r="AA32" i="503"/>
  <c r="L32" i="503"/>
  <c r="AA32" i="504"/>
  <c r="L32" i="504"/>
  <c r="Z33" i="504"/>
  <c r="L32" i="501"/>
  <c r="Z33" i="501"/>
  <c r="AA32" i="501"/>
  <c r="AA32" i="502"/>
  <c r="L32" i="502"/>
  <c r="Z33" i="502"/>
  <c r="L32" i="499"/>
  <c r="Z33" i="499"/>
  <c r="AA32" i="499"/>
  <c r="L32" i="500"/>
  <c r="Z33" i="500"/>
  <c r="AA32" i="500"/>
  <c r="AA31" i="497"/>
  <c r="Z32" i="497"/>
  <c r="L31" i="497"/>
  <c r="Z33" i="498"/>
  <c r="AA32" i="498"/>
  <c r="L32" i="498"/>
  <c r="L34" i="523" l="1"/>
  <c r="Z35" i="523"/>
  <c r="AA34" i="523"/>
  <c r="L33" i="522"/>
  <c r="M33" i="522" s="1"/>
  <c r="Z34" i="522"/>
  <c r="AA33" i="522"/>
  <c r="AC33" i="522"/>
  <c r="L33" i="521"/>
  <c r="Z34" i="521"/>
  <c r="AA33" i="521"/>
  <c r="Z35" i="520"/>
  <c r="AA34" i="520"/>
  <c r="L34" i="520"/>
  <c r="M34" i="520" s="1"/>
  <c r="AC34" i="520"/>
  <c r="Z36" i="519"/>
  <c r="AA35" i="519"/>
  <c r="L35" i="519"/>
  <c r="M35" i="519" s="1"/>
  <c r="AC35" i="519"/>
  <c r="Z36" i="518"/>
  <c r="L35" i="518"/>
  <c r="M35" i="518" s="1"/>
  <c r="AA35" i="518"/>
  <c r="AC35" i="518"/>
  <c r="L34" i="517"/>
  <c r="M34" i="517" s="1"/>
  <c r="Z35" i="517"/>
  <c r="AA34" i="517"/>
  <c r="AC34" i="517"/>
  <c r="AA34" i="516"/>
  <c r="L34" i="516"/>
  <c r="Z35" i="516"/>
  <c r="Z35" i="515"/>
  <c r="L34" i="515"/>
  <c r="AA34" i="515"/>
  <c r="Z34" i="513"/>
  <c r="AA33" i="513"/>
  <c r="L33" i="513"/>
  <c r="Z33" i="514"/>
  <c r="AA32" i="514"/>
  <c r="L32" i="514"/>
  <c r="AA33" i="511"/>
  <c r="L33" i="511"/>
  <c r="Z34" i="511"/>
  <c r="AA33" i="512"/>
  <c r="L33" i="512"/>
  <c r="Z34" i="512"/>
  <c r="Z34" i="509"/>
  <c r="AA33" i="509"/>
  <c r="L33" i="509"/>
  <c r="AA33" i="510"/>
  <c r="L33" i="510"/>
  <c r="Z34" i="510"/>
  <c r="Z33" i="507"/>
  <c r="AA32" i="507"/>
  <c r="L32" i="507"/>
  <c r="Z34" i="508"/>
  <c r="L33" i="508"/>
  <c r="AA33" i="508"/>
  <c r="Z34" i="506"/>
  <c r="AA33" i="506"/>
  <c r="L33" i="506"/>
  <c r="Z34" i="505"/>
  <c r="AA33" i="505"/>
  <c r="L33" i="505"/>
  <c r="Z34" i="504"/>
  <c r="AA33" i="504"/>
  <c r="L33" i="504"/>
  <c r="L33" i="503"/>
  <c r="Z34" i="503"/>
  <c r="AA33" i="503"/>
  <c r="Z34" i="501"/>
  <c r="AA33" i="501"/>
  <c r="L33" i="501"/>
  <c r="Z34" i="502"/>
  <c r="AA33" i="502"/>
  <c r="L33" i="502"/>
  <c r="AA33" i="500"/>
  <c r="Z34" i="500"/>
  <c r="L33" i="500"/>
  <c r="Z34" i="499"/>
  <c r="AA33" i="499"/>
  <c r="L33" i="499"/>
  <c r="AA32" i="497"/>
  <c r="Z33" i="497"/>
  <c r="L32" i="497"/>
  <c r="L33" i="498"/>
  <c r="Z34" i="498"/>
  <c r="AA33" i="498"/>
  <c r="Z36" i="523" l="1"/>
  <c r="AA35" i="523"/>
  <c r="L35" i="523"/>
  <c r="Z35" i="522"/>
  <c r="AA34" i="522"/>
  <c r="L34" i="522"/>
  <c r="M34" i="522" s="1"/>
  <c r="AC34" i="522"/>
  <c r="Z35" i="521"/>
  <c r="AA34" i="521"/>
  <c r="L34" i="521"/>
  <c r="L35" i="520"/>
  <c r="M35" i="520" s="1"/>
  <c r="Z36" i="520"/>
  <c r="AA35" i="520"/>
  <c r="AC35" i="520"/>
  <c r="L36" i="519"/>
  <c r="M36" i="519" s="1"/>
  <c r="Z37" i="519"/>
  <c r="AA36" i="519"/>
  <c r="AC36" i="519"/>
  <c r="L36" i="518"/>
  <c r="M36" i="518" s="1"/>
  <c r="Z37" i="518"/>
  <c r="AA36" i="518"/>
  <c r="AC36" i="518"/>
  <c r="Z36" i="517"/>
  <c r="AA35" i="517"/>
  <c r="L35" i="517"/>
  <c r="M35" i="517" s="1"/>
  <c r="AC35" i="517"/>
  <c r="Z36" i="516"/>
  <c r="AA35" i="516"/>
  <c r="L35" i="516"/>
  <c r="L35" i="515"/>
  <c r="Z36" i="515"/>
  <c r="AA35" i="515"/>
  <c r="AA33" i="514"/>
  <c r="L33" i="514"/>
  <c r="Z34" i="514"/>
  <c r="AA34" i="513"/>
  <c r="L34" i="513"/>
  <c r="Z35" i="513"/>
  <c r="Z35" i="512"/>
  <c r="L34" i="512"/>
  <c r="AA34" i="512"/>
  <c r="Z35" i="511"/>
  <c r="AA34" i="511"/>
  <c r="L34" i="511"/>
  <c r="Z35" i="510"/>
  <c r="AA34" i="510"/>
  <c r="L34" i="510"/>
  <c r="L34" i="509"/>
  <c r="Z35" i="509"/>
  <c r="AA34" i="509"/>
  <c r="Z35" i="508"/>
  <c r="L34" i="508"/>
  <c r="AA34" i="508"/>
  <c r="AA33" i="507"/>
  <c r="L33" i="507"/>
  <c r="Z34" i="507"/>
  <c r="L34" i="505"/>
  <c r="Z35" i="505"/>
  <c r="AA34" i="505"/>
  <c r="AA34" i="506"/>
  <c r="L34" i="506"/>
  <c r="Z35" i="506"/>
  <c r="Z35" i="503"/>
  <c r="AA34" i="503"/>
  <c r="L34" i="503"/>
  <c r="AA34" i="504"/>
  <c r="L34" i="504"/>
  <c r="Z35" i="504"/>
  <c r="Z35" i="502"/>
  <c r="AA34" i="502"/>
  <c r="L34" i="502"/>
  <c r="L34" i="501"/>
  <c r="Z35" i="501"/>
  <c r="AA34" i="501"/>
  <c r="Z35" i="500"/>
  <c r="L34" i="500"/>
  <c r="AA34" i="500"/>
  <c r="L34" i="499"/>
  <c r="AA34" i="499"/>
  <c r="Z35" i="499"/>
  <c r="AA33" i="497"/>
  <c r="Z34" i="497"/>
  <c r="L33" i="497"/>
  <c r="Z35" i="498"/>
  <c r="AA34" i="498"/>
  <c r="L34" i="498"/>
  <c r="L36" i="523" l="1"/>
  <c r="Z37" i="523"/>
  <c r="AA36" i="523"/>
  <c r="L35" i="522"/>
  <c r="M35" i="522" s="1"/>
  <c r="Z36" i="522"/>
  <c r="AA35" i="522"/>
  <c r="AC35" i="522"/>
  <c r="L35" i="521"/>
  <c r="Z36" i="521"/>
  <c r="AA35" i="521"/>
  <c r="Z37" i="520"/>
  <c r="L36" i="520"/>
  <c r="M36" i="520" s="1"/>
  <c r="AA36" i="520"/>
  <c r="AC36" i="520"/>
  <c r="Z38" i="519"/>
  <c r="L37" i="519"/>
  <c r="M37" i="519" s="1"/>
  <c r="AA37" i="519"/>
  <c r="AC37" i="519"/>
  <c r="Z38" i="518"/>
  <c r="L37" i="518"/>
  <c r="M37" i="518" s="1"/>
  <c r="AA37" i="518"/>
  <c r="AC37" i="518"/>
  <c r="L36" i="517"/>
  <c r="M36" i="517" s="1"/>
  <c r="Z37" i="517"/>
  <c r="AA36" i="517"/>
  <c r="AC36" i="517"/>
  <c r="AA36" i="516"/>
  <c r="L36" i="516"/>
  <c r="Z37" i="516"/>
  <c r="Z37" i="515"/>
  <c r="AA36" i="515"/>
  <c r="L36" i="515"/>
  <c r="Z36" i="513"/>
  <c r="AA35" i="513"/>
  <c r="L35" i="513"/>
  <c r="AA34" i="514"/>
  <c r="L34" i="514"/>
  <c r="Z35" i="514"/>
  <c r="AA35" i="511"/>
  <c r="L35" i="511"/>
  <c r="Z36" i="511"/>
  <c r="AA35" i="512"/>
  <c r="L35" i="512"/>
  <c r="Z36" i="512"/>
  <c r="Z36" i="509"/>
  <c r="AA35" i="509"/>
  <c r="L35" i="509"/>
  <c r="AA35" i="510"/>
  <c r="L35" i="510"/>
  <c r="Z36" i="510"/>
  <c r="Z35" i="507"/>
  <c r="AA34" i="507"/>
  <c r="L34" i="507"/>
  <c r="AA35" i="508"/>
  <c r="Z36" i="508"/>
  <c r="L35" i="508"/>
  <c r="Z36" i="506"/>
  <c r="AA35" i="506"/>
  <c r="L35" i="506"/>
  <c r="Z36" i="505"/>
  <c r="AA35" i="505"/>
  <c r="L35" i="505"/>
  <c r="Z36" i="504"/>
  <c r="AA35" i="504"/>
  <c r="L35" i="504"/>
  <c r="L35" i="503"/>
  <c r="Z36" i="503"/>
  <c r="AA35" i="503"/>
  <c r="Z36" i="501"/>
  <c r="AA35" i="501"/>
  <c r="L35" i="501"/>
  <c r="Z36" i="502"/>
  <c r="AA35" i="502"/>
  <c r="L35" i="502"/>
  <c r="Z36" i="499"/>
  <c r="AA35" i="499"/>
  <c r="L35" i="499"/>
  <c r="AA35" i="500"/>
  <c r="L35" i="500"/>
  <c r="Z36" i="500"/>
  <c r="L34" i="497"/>
  <c r="AA34" i="497"/>
  <c r="Z35" i="497"/>
  <c r="L35" i="498"/>
  <c r="Z36" i="498"/>
  <c r="AA35" i="498"/>
  <c r="Z38" i="523" l="1"/>
  <c r="AA37" i="523"/>
  <c r="L37" i="523"/>
  <c r="Z37" i="522"/>
  <c r="AA36" i="522"/>
  <c r="L36" i="522"/>
  <c r="M36" i="522" s="1"/>
  <c r="AC36" i="522"/>
  <c r="Z37" i="521"/>
  <c r="AA36" i="521"/>
  <c r="L36" i="521"/>
  <c r="L37" i="520"/>
  <c r="M37" i="520" s="1"/>
  <c r="Z38" i="520"/>
  <c r="AA37" i="520"/>
  <c r="AC37" i="520"/>
  <c r="L38" i="519"/>
  <c r="M38" i="519" s="1"/>
  <c r="Z39" i="519"/>
  <c r="AA38" i="519"/>
  <c r="AC38" i="519"/>
  <c r="AA38" i="518"/>
  <c r="Z39" i="518"/>
  <c r="L38" i="518"/>
  <c r="M38" i="518" s="1"/>
  <c r="AC38" i="518"/>
  <c r="Z38" i="517"/>
  <c r="AA37" i="517"/>
  <c r="L37" i="517"/>
  <c r="M37" i="517" s="1"/>
  <c r="AC37" i="517"/>
  <c r="Z38" i="516"/>
  <c r="AA37" i="516"/>
  <c r="L37" i="516"/>
  <c r="L37" i="515"/>
  <c r="Z38" i="515"/>
  <c r="AA37" i="515"/>
  <c r="AA35" i="514"/>
  <c r="L35" i="514"/>
  <c r="Z36" i="514"/>
  <c r="AA36" i="513"/>
  <c r="L36" i="513"/>
  <c r="Z37" i="513"/>
  <c r="Z37" i="512"/>
  <c r="L36" i="512"/>
  <c r="AA36" i="512"/>
  <c r="Z37" i="511"/>
  <c r="AA36" i="511"/>
  <c r="L36" i="511"/>
  <c r="Z37" i="510"/>
  <c r="AA36" i="510"/>
  <c r="L36" i="510"/>
  <c r="L36" i="509"/>
  <c r="Z37" i="509"/>
  <c r="AA36" i="509"/>
  <c r="L36" i="508"/>
  <c r="AA36" i="508"/>
  <c r="Z37" i="508"/>
  <c r="AA35" i="507"/>
  <c r="L35" i="507"/>
  <c r="Z36" i="507"/>
  <c r="L36" i="505"/>
  <c r="Z37" i="505"/>
  <c r="AA36" i="505"/>
  <c r="AA36" i="506"/>
  <c r="L36" i="506"/>
  <c r="Z37" i="506"/>
  <c r="Z37" i="503"/>
  <c r="AA36" i="503"/>
  <c r="L36" i="503"/>
  <c r="AA36" i="504"/>
  <c r="L36" i="504"/>
  <c r="Z37" i="504"/>
  <c r="Z37" i="502"/>
  <c r="AA36" i="502"/>
  <c r="L36" i="502"/>
  <c r="L36" i="501"/>
  <c r="Z37" i="501"/>
  <c r="AA36" i="501"/>
  <c r="Z37" i="500"/>
  <c r="AA36" i="500"/>
  <c r="L36" i="500"/>
  <c r="L36" i="499"/>
  <c r="Z37" i="499"/>
  <c r="AA36" i="499"/>
  <c r="AA35" i="497"/>
  <c r="Z36" i="497"/>
  <c r="L35" i="497"/>
  <c r="Z37" i="498"/>
  <c r="AA36" i="498"/>
  <c r="L36" i="498"/>
  <c r="L38" i="523" l="1"/>
  <c r="Z39" i="523"/>
  <c r="AA38" i="523"/>
  <c r="L37" i="522"/>
  <c r="M37" i="522" s="1"/>
  <c r="Z38" i="522"/>
  <c r="AA37" i="522"/>
  <c r="AC37" i="522"/>
  <c r="L37" i="521"/>
  <c r="Z38" i="521"/>
  <c r="AA37" i="521"/>
  <c r="Z39" i="520"/>
  <c r="AA38" i="520"/>
  <c r="L38" i="520"/>
  <c r="M38" i="520" s="1"/>
  <c r="AC38" i="520"/>
  <c r="Z40" i="519"/>
  <c r="L39" i="519"/>
  <c r="M39" i="519" s="1"/>
  <c r="AA39" i="519"/>
  <c r="AC39" i="519"/>
  <c r="Z40" i="518"/>
  <c r="L39" i="518"/>
  <c r="M39" i="518" s="1"/>
  <c r="AA39" i="518"/>
  <c r="AC39" i="518"/>
  <c r="L38" i="517"/>
  <c r="M38" i="517" s="1"/>
  <c r="Z39" i="517"/>
  <c r="AA38" i="517"/>
  <c r="AC38" i="517"/>
  <c r="Z39" i="516"/>
  <c r="AA38" i="516"/>
  <c r="L38" i="516"/>
  <c r="Z39" i="515"/>
  <c r="L38" i="515"/>
  <c r="AA38" i="515"/>
  <c r="Z38" i="513"/>
  <c r="AA37" i="513"/>
  <c r="L37" i="513"/>
  <c r="AA36" i="514"/>
  <c r="L36" i="514"/>
  <c r="Z37" i="514"/>
  <c r="AA37" i="511"/>
  <c r="L37" i="511"/>
  <c r="Z38" i="511"/>
  <c r="AA37" i="512"/>
  <c r="L37" i="512"/>
  <c r="Z38" i="512"/>
  <c r="Z38" i="509"/>
  <c r="AA37" i="509"/>
  <c r="L37" i="509"/>
  <c r="AA37" i="510"/>
  <c r="L37" i="510"/>
  <c r="Z38" i="510"/>
  <c r="Z37" i="507"/>
  <c r="AA36" i="507"/>
  <c r="L36" i="507"/>
  <c r="AA37" i="508"/>
  <c r="L37" i="508"/>
  <c r="Z38" i="508"/>
  <c r="Z38" i="506"/>
  <c r="AA37" i="506"/>
  <c r="L37" i="506"/>
  <c r="Z38" i="505"/>
  <c r="AA37" i="505"/>
  <c r="L37" i="505"/>
  <c r="Z38" i="504"/>
  <c r="AA37" i="504"/>
  <c r="L37" i="504"/>
  <c r="L37" i="503"/>
  <c r="Z38" i="503"/>
  <c r="AA37" i="503"/>
  <c r="Z38" i="501"/>
  <c r="AA37" i="501"/>
  <c r="L37" i="501"/>
  <c r="Z38" i="502"/>
  <c r="AA37" i="502"/>
  <c r="L37" i="502"/>
  <c r="Z38" i="499"/>
  <c r="AA37" i="499"/>
  <c r="L37" i="499"/>
  <c r="AA37" i="500"/>
  <c r="L37" i="500"/>
  <c r="Z38" i="500"/>
  <c r="Z37" i="497"/>
  <c r="AA36" i="497"/>
  <c r="L36" i="497"/>
  <c r="L37" i="498"/>
  <c r="Z38" i="498"/>
  <c r="AA37" i="498"/>
  <c r="Z40" i="523" l="1"/>
  <c r="AA39" i="523"/>
  <c r="L39" i="523"/>
  <c r="Z39" i="522"/>
  <c r="L38" i="522"/>
  <c r="M38" i="522" s="1"/>
  <c r="AA38" i="522"/>
  <c r="AC38" i="522"/>
  <c r="Z39" i="521"/>
  <c r="AA38" i="521"/>
  <c r="L38" i="521"/>
  <c r="AA39" i="520"/>
  <c r="L39" i="520"/>
  <c r="M39" i="520" s="1"/>
  <c r="Z40" i="520"/>
  <c r="AC39" i="520"/>
  <c r="L40" i="519"/>
  <c r="M40" i="519" s="1"/>
  <c r="Z41" i="519"/>
  <c r="AA40" i="519"/>
  <c r="AC40" i="519"/>
  <c r="AA40" i="518"/>
  <c r="L40" i="518"/>
  <c r="M40" i="518" s="1"/>
  <c r="Z41" i="518"/>
  <c r="AC40" i="518"/>
  <c r="Z40" i="517"/>
  <c r="AA39" i="517"/>
  <c r="L39" i="517"/>
  <c r="M39" i="517" s="1"/>
  <c r="AC39" i="517"/>
  <c r="Z40" i="516"/>
  <c r="L39" i="516"/>
  <c r="AA39" i="516"/>
  <c r="L39" i="515"/>
  <c r="Z40" i="515"/>
  <c r="AA39" i="515"/>
  <c r="AA37" i="514"/>
  <c r="L37" i="514"/>
  <c r="Z38" i="514"/>
  <c r="AA38" i="513"/>
  <c r="L38" i="513"/>
  <c r="Z39" i="513"/>
  <c r="Z39" i="512"/>
  <c r="AA38" i="512"/>
  <c r="L38" i="512"/>
  <c r="Z39" i="511"/>
  <c r="AA38" i="511"/>
  <c r="L38" i="511"/>
  <c r="Z39" i="510"/>
  <c r="AA38" i="510"/>
  <c r="L38" i="510"/>
  <c r="L38" i="509"/>
  <c r="Z39" i="509"/>
  <c r="AA38" i="509"/>
  <c r="Z39" i="508"/>
  <c r="AA38" i="508"/>
  <c r="L38" i="508"/>
  <c r="AA37" i="507"/>
  <c r="L37" i="507"/>
  <c r="Z38" i="507"/>
  <c r="L38" i="505"/>
  <c r="Z39" i="505"/>
  <c r="AA38" i="505"/>
  <c r="AA38" i="506"/>
  <c r="L38" i="506"/>
  <c r="Z39" i="506"/>
  <c r="Z39" i="503"/>
  <c r="AA38" i="503"/>
  <c r="L38" i="503"/>
  <c r="AA38" i="504"/>
  <c r="Z39" i="504"/>
  <c r="L38" i="504"/>
  <c r="L38" i="502"/>
  <c r="Z39" i="502"/>
  <c r="AA38" i="502"/>
  <c r="L38" i="501"/>
  <c r="Z39" i="501"/>
  <c r="AA38" i="501"/>
  <c r="Z39" i="500"/>
  <c r="AA38" i="500"/>
  <c r="L38" i="500"/>
  <c r="L38" i="499"/>
  <c r="Z39" i="499"/>
  <c r="AA38" i="499"/>
  <c r="AA37" i="497"/>
  <c r="L37" i="497"/>
  <c r="Z38" i="497"/>
  <c r="Z39" i="498"/>
  <c r="AA38" i="498"/>
  <c r="L38" i="498"/>
  <c r="L40" i="523" l="1"/>
  <c r="Z41" i="523"/>
  <c r="AA40" i="523"/>
  <c r="L39" i="522"/>
  <c r="M39" i="522" s="1"/>
  <c r="AA39" i="522"/>
  <c r="Z40" i="522"/>
  <c r="AC39" i="522"/>
  <c r="L39" i="521"/>
  <c r="Z40" i="521"/>
  <c r="AA39" i="521"/>
  <c r="AA40" i="520"/>
  <c r="Z41" i="520"/>
  <c r="L40" i="520"/>
  <c r="M40" i="520" s="1"/>
  <c r="AC40" i="520"/>
  <c r="Z42" i="519"/>
  <c r="AA41" i="519"/>
  <c r="L41" i="519"/>
  <c r="M41" i="519" s="1"/>
  <c r="AC41" i="519"/>
  <c r="Z42" i="518"/>
  <c r="L41" i="518"/>
  <c r="M41" i="518" s="1"/>
  <c r="AA41" i="518"/>
  <c r="AC41" i="518"/>
  <c r="L40" i="517"/>
  <c r="M40" i="517" s="1"/>
  <c r="Z41" i="517"/>
  <c r="AA40" i="517"/>
  <c r="AC40" i="517"/>
  <c r="L40" i="516"/>
  <c r="AA40" i="516"/>
  <c r="Z41" i="516"/>
  <c r="Z41" i="515"/>
  <c r="AA40" i="515"/>
  <c r="L40" i="515"/>
  <c r="Z40" i="513"/>
  <c r="AA39" i="513"/>
  <c r="L39" i="513"/>
  <c r="Z39" i="514"/>
  <c r="AA38" i="514"/>
  <c r="L38" i="514"/>
  <c r="AA39" i="511"/>
  <c r="L39" i="511"/>
  <c r="Z40" i="511"/>
  <c r="AA39" i="512"/>
  <c r="L39" i="512"/>
  <c r="Z40" i="512"/>
  <c r="Z40" i="509"/>
  <c r="AA39" i="509"/>
  <c r="L39" i="509"/>
  <c r="AA39" i="510"/>
  <c r="L39" i="510"/>
  <c r="Z40" i="510"/>
  <c r="Z39" i="507"/>
  <c r="AA38" i="507"/>
  <c r="L38" i="507"/>
  <c r="AA39" i="508"/>
  <c r="L39" i="508"/>
  <c r="Z40" i="508"/>
  <c r="Z40" i="506"/>
  <c r="AA39" i="506"/>
  <c r="L39" i="506"/>
  <c r="Z40" i="505"/>
  <c r="AA39" i="505"/>
  <c r="L39" i="505"/>
  <c r="AA39" i="504"/>
  <c r="Z40" i="504"/>
  <c r="L39" i="504"/>
  <c r="L39" i="503"/>
  <c r="Z40" i="503"/>
  <c r="AA39" i="503"/>
  <c r="Z40" i="501"/>
  <c r="AA39" i="501"/>
  <c r="L39" i="501"/>
  <c r="Z40" i="502"/>
  <c r="AA39" i="502"/>
  <c r="L39" i="502"/>
  <c r="Z40" i="499"/>
  <c r="AA39" i="499"/>
  <c r="L39" i="499"/>
  <c r="Z40" i="500"/>
  <c r="AA39" i="500"/>
  <c r="L39" i="500"/>
  <c r="L38" i="497"/>
  <c r="Z39" i="497"/>
  <c r="AA38" i="497"/>
  <c r="Z40" i="498"/>
  <c r="AA39" i="498"/>
  <c r="L39" i="498"/>
  <c r="Z42" i="523" l="1"/>
  <c r="AA41" i="523"/>
  <c r="L41" i="523"/>
  <c r="Z41" i="522"/>
  <c r="AA40" i="522"/>
  <c r="L40" i="522"/>
  <c r="M40" i="522" s="1"/>
  <c r="AC40" i="522"/>
  <c r="Z41" i="521"/>
  <c r="AA40" i="521"/>
  <c r="L40" i="521"/>
  <c r="AA41" i="520"/>
  <c r="L41" i="520"/>
  <c r="M41" i="520" s="1"/>
  <c r="Z42" i="520"/>
  <c r="AC41" i="520"/>
  <c r="L42" i="519"/>
  <c r="M42" i="519" s="1"/>
  <c r="Z43" i="519"/>
  <c r="AA42" i="519"/>
  <c r="AC42" i="519"/>
  <c r="AA42" i="518"/>
  <c r="L42" i="518"/>
  <c r="M42" i="518" s="1"/>
  <c r="Z43" i="518"/>
  <c r="AC42" i="518"/>
  <c r="Z42" i="517"/>
  <c r="AA41" i="517"/>
  <c r="L41" i="517"/>
  <c r="M41" i="517" s="1"/>
  <c r="AC41" i="517"/>
  <c r="Z42" i="516"/>
  <c r="AA41" i="516"/>
  <c r="L41" i="516"/>
  <c r="L41" i="515"/>
  <c r="Z42" i="515"/>
  <c r="AA41" i="515"/>
  <c r="AA39" i="514"/>
  <c r="Z40" i="514"/>
  <c r="L39" i="514"/>
  <c r="AA40" i="513"/>
  <c r="L40" i="513"/>
  <c r="Z41" i="513"/>
  <c r="Z41" i="512"/>
  <c r="AA40" i="512"/>
  <c r="L40" i="512"/>
  <c r="Z41" i="511"/>
  <c r="AA40" i="511"/>
  <c r="L40" i="511"/>
  <c r="Z41" i="510"/>
  <c r="AA40" i="510"/>
  <c r="L40" i="510"/>
  <c r="L40" i="509"/>
  <c r="Z41" i="509"/>
  <c r="AA40" i="509"/>
  <c r="Z41" i="508"/>
  <c r="AA40" i="508"/>
  <c r="L40" i="508"/>
  <c r="AA39" i="507"/>
  <c r="L39" i="507"/>
  <c r="Z40" i="507"/>
  <c r="L40" i="505"/>
  <c r="Z41" i="505"/>
  <c r="AA40" i="505"/>
  <c r="AA40" i="506"/>
  <c r="L40" i="506"/>
  <c r="Z41" i="506"/>
  <c r="Z41" i="503"/>
  <c r="AA40" i="503"/>
  <c r="L40" i="503"/>
  <c r="AA40" i="504"/>
  <c r="Z41" i="504"/>
  <c r="L40" i="504"/>
  <c r="L40" i="502"/>
  <c r="Z41" i="502"/>
  <c r="AA40" i="502"/>
  <c r="L40" i="501"/>
  <c r="Z41" i="501"/>
  <c r="AA40" i="501"/>
  <c r="Z41" i="500"/>
  <c r="L40" i="500"/>
  <c r="AA40" i="500"/>
  <c r="L40" i="499"/>
  <c r="Z41" i="499"/>
  <c r="AA40" i="499"/>
  <c r="AA39" i="497"/>
  <c r="Z40" i="497"/>
  <c r="L39" i="497"/>
  <c r="L40" i="498"/>
  <c r="AA40" i="498"/>
  <c r="Z41" i="498"/>
  <c r="L42" i="523" l="1"/>
  <c r="Z43" i="523"/>
  <c r="AA42" i="523"/>
  <c r="L41" i="522"/>
  <c r="M41" i="522" s="1"/>
  <c r="AA41" i="522"/>
  <c r="Z42" i="522"/>
  <c r="AC41" i="522"/>
  <c r="L41" i="521"/>
  <c r="Z42" i="521"/>
  <c r="AA41" i="521"/>
  <c r="Z43" i="520"/>
  <c r="L42" i="520"/>
  <c r="M42" i="520" s="1"/>
  <c r="AA42" i="520"/>
  <c r="AC42" i="520"/>
  <c r="Z44" i="519"/>
  <c r="L43" i="519"/>
  <c r="M43" i="519" s="1"/>
  <c r="AA43" i="519"/>
  <c r="AC43" i="519"/>
  <c r="Z44" i="518"/>
  <c r="L43" i="518"/>
  <c r="M43" i="518" s="1"/>
  <c r="AA43" i="518"/>
  <c r="AC43" i="518"/>
  <c r="L42" i="517"/>
  <c r="M42" i="517" s="1"/>
  <c r="Z43" i="517"/>
  <c r="AA42" i="517"/>
  <c r="AC42" i="517"/>
  <c r="L42" i="516"/>
  <c r="Z43" i="516"/>
  <c r="AA42" i="516"/>
  <c r="Z43" i="515"/>
  <c r="L42" i="515"/>
  <c r="AA42" i="515"/>
  <c r="Z42" i="513"/>
  <c r="AA41" i="513"/>
  <c r="L41" i="513"/>
  <c r="Z41" i="514"/>
  <c r="AA40" i="514"/>
  <c r="L40" i="514"/>
  <c r="AA41" i="511"/>
  <c r="L41" i="511"/>
  <c r="Z42" i="511"/>
  <c r="AA41" i="512"/>
  <c r="L41" i="512"/>
  <c r="Z42" i="512"/>
  <c r="Z42" i="509"/>
  <c r="AA41" i="509"/>
  <c r="L41" i="509"/>
  <c r="AA41" i="510"/>
  <c r="L41" i="510"/>
  <c r="Z42" i="510"/>
  <c r="Z41" i="507"/>
  <c r="AA40" i="507"/>
  <c r="L40" i="507"/>
  <c r="AA41" i="508"/>
  <c r="L41" i="508"/>
  <c r="Z42" i="508"/>
  <c r="Z42" i="506"/>
  <c r="AA41" i="506"/>
  <c r="L41" i="506"/>
  <c r="Z42" i="505"/>
  <c r="AA41" i="505"/>
  <c r="L41" i="505"/>
  <c r="Z42" i="504"/>
  <c r="AA41" i="504"/>
  <c r="L41" i="504"/>
  <c r="L41" i="503"/>
  <c r="Z42" i="503"/>
  <c r="AA41" i="503"/>
  <c r="Z42" i="501"/>
  <c r="AA41" i="501"/>
  <c r="L41" i="501"/>
  <c r="Z42" i="502"/>
  <c r="AA41" i="502"/>
  <c r="L41" i="502"/>
  <c r="Z42" i="499"/>
  <c r="AA41" i="499"/>
  <c r="L41" i="499"/>
  <c r="AA41" i="500"/>
  <c r="L41" i="500"/>
  <c r="Z42" i="500"/>
  <c r="AA40" i="497"/>
  <c r="Z41" i="497"/>
  <c r="L40" i="497"/>
  <c r="Z42" i="498"/>
  <c r="L41" i="498"/>
  <c r="AA41" i="498"/>
  <c r="Z44" i="523" l="1"/>
  <c r="AA43" i="523"/>
  <c r="L43" i="523"/>
  <c r="Z43" i="522"/>
  <c r="L42" i="522"/>
  <c r="M42" i="522" s="1"/>
  <c r="AA42" i="522"/>
  <c r="AC42" i="522"/>
  <c r="Z43" i="521"/>
  <c r="AA42" i="521"/>
  <c r="L42" i="521"/>
  <c r="AA43" i="520"/>
  <c r="L43" i="520"/>
  <c r="M43" i="520" s="1"/>
  <c r="Z44" i="520"/>
  <c r="AC43" i="520"/>
  <c r="L44" i="519"/>
  <c r="M44" i="519" s="1"/>
  <c r="Z45" i="519"/>
  <c r="AA44" i="519"/>
  <c r="AC44" i="519"/>
  <c r="AA44" i="518"/>
  <c r="L44" i="518"/>
  <c r="M44" i="518" s="1"/>
  <c r="Z45" i="518"/>
  <c r="AC44" i="518"/>
  <c r="Z44" i="517"/>
  <c r="AA43" i="517"/>
  <c r="L43" i="517"/>
  <c r="M43" i="517" s="1"/>
  <c r="AC43" i="517"/>
  <c r="Z44" i="516"/>
  <c r="AA43" i="516"/>
  <c r="L43" i="516"/>
  <c r="L43" i="515"/>
  <c r="Z44" i="515"/>
  <c r="AA43" i="515"/>
  <c r="AA41" i="514"/>
  <c r="L41" i="514"/>
  <c r="Z42" i="514"/>
  <c r="AA42" i="513"/>
  <c r="L42" i="513"/>
  <c r="Z43" i="513"/>
  <c r="Z43" i="512"/>
  <c r="AA42" i="512"/>
  <c r="L42" i="512"/>
  <c r="Z43" i="511"/>
  <c r="AA42" i="511"/>
  <c r="L42" i="511"/>
  <c r="Z43" i="510"/>
  <c r="AA42" i="510"/>
  <c r="L42" i="510"/>
  <c r="L42" i="509"/>
  <c r="Z43" i="509"/>
  <c r="AA42" i="509"/>
  <c r="Z43" i="508"/>
  <c r="AA42" i="508"/>
  <c r="L42" i="508"/>
  <c r="AA41" i="507"/>
  <c r="L41" i="507"/>
  <c r="Z42" i="507"/>
  <c r="L42" i="505"/>
  <c r="Z43" i="505"/>
  <c r="AA42" i="505"/>
  <c r="AA42" i="506"/>
  <c r="L42" i="506"/>
  <c r="Z43" i="506"/>
  <c r="Z43" i="503"/>
  <c r="AA42" i="503"/>
  <c r="L42" i="503"/>
  <c r="AA42" i="504"/>
  <c r="Z43" i="504"/>
  <c r="L42" i="504"/>
  <c r="L42" i="502"/>
  <c r="Z43" i="502"/>
  <c r="AA42" i="502"/>
  <c r="L42" i="501"/>
  <c r="AA42" i="501"/>
  <c r="Z43" i="501"/>
  <c r="Z43" i="500"/>
  <c r="AA42" i="500"/>
  <c r="L42" i="500"/>
  <c r="L42" i="499"/>
  <c r="Z43" i="499"/>
  <c r="AA42" i="499"/>
  <c r="AA41" i="497"/>
  <c r="L41" i="497"/>
  <c r="Z42" i="497"/>
  <c r="L42" i="498"/>
  <c r="AA42" i="498"/>
  <c r="Z43" i="498"/>
  <c r="L44" i="523" l="1"/>
  <c r="Z45" i="523"/>
  <c r="AA44" i="523"/>
  <c r="L43" i="522"/>
  <c r="M43" i="522" s="1"/>
  <c r="AA43" i="522"/>
  <c r="Z44" i="522"/>
  <c r="AC43" i="522"/>
  <c r="L43" i="521"/>
  <c r="Z44" i="521"/>
  <c r="AA43" i="521"/>
  <c r="AA44" i="520"/>
  <c r="Z45" i="520"/>
  <c r="L44" i="520"/>
  <c r="M44" i="520" s="1"/>
  <c r="AC44" i="520"/>
  <c r="Z46" i="519"/>
  <c r="AA45" i="519"/>
  <c r="L45" i="519"/>
  <c r="M45" i="519" s="1"/>
  <c r="AC45" i="519"/>
  <c r="Z46" i="518"/>
  <c r="L45" i="518"/>
  <c r="M45" i="518" s="1"/>
  <c r="AA45" i="518"/>
  <c r="AC45" i="518"/>
  <c r="L44" i="517"/>
  <c r="M44" i="517" s="1"/>
  <c r="Z45" i="517"/>
  <c r="AA44" i="517"/>
  <c r="AC44" i="517"/>
  <c r="L44" i="516"/>
  <c r="Z45" i="516"/>
  <c r="AA44" i="516"/>
  <c r="Z45" i="515"/>
  <c r="AA44" i="515"/>
  <c r="L44" i="515"/>
  <c r="Z44" i="513"/>
  <c r="AA43" i="513"/>
  <c r="L43" i="513"/>
  <c r="Z43" i="514"/>
  <c r="AA42" i="514"/>
  <c r="L42" i="514"/>
  <c r="AA43" i="511"/>
  <c r="L43" i="511"/>
  <c r="Z44" i="511"/>
  <c r="AA43" i="512"/>
  <c r="L43" i="512"/>
  <c r="Z44" i="512"/>
  <c r="Z44" i="509"/>
  <c r="AA43" i="509"/>
  <c r="L43" i="509"/>
  <c r="AA43" i="510"/>
  <c r="L43" i="510"/>
  <c r="Z44" i="510"/>
  <c r="Z43" i="507"/>
  <c r="AA42" i="507"/>
  <c r="L42" i="507"/>
  <c r="AA43" i="508"/>
  <c r="L43" i="508"/>
  <c r="Z44" i="508"/>
  <c r="Z44" i="506"/>
  <c r="AA43" i="506"/>
  <c r="L43" i="506"/>
  <c r="Z44" i="505"/>
  <c r="AA43" i="505"/>
  <c r="L43" i="505"/>
  <c r="Z44" i="504"/>
  <c r="AA43" i="504"/>
  <c r="L43" i="504"/>
  <c r="L43" i="503"/>
  <c r="Z44" i="503"/>
  <c r="AA43" i="503"/>
  <c r="Z44" i="501"/>
  <c r="AA43" i="501"/>
  <c r="L43" i="501"/>
  <c r="Z44" i="502"/>
  <c r="AA43" i="502"/>
  <c r="L43" i="502"/>
  <c r="Z44" i="499"/>
  <c r="AA43" i="499"/>
  <c r="L43" i="499"/>
  <c r="AA43" i="500"/>
  <c r="L43" i="500"/>
  <c r="Z44" i="500"/>
  <c r="L42" i="497"/>
  <c r="Z43" i="497"/>
  <c r="AA42" i="497"/>
  <c r="Z44" i="498"/>
  <c r="AA43" i="498"/>
  <c r="L43" i="498"/>
  <c r="Z46" i="523" l="1"/>
  <c r="AA45" i="523"/>
  <c r="L45" i="523"/>
  <c r="Z45" i="522"/>
  <c r="AA44" i="522"/>
  <c r="L44" i="522"/>
  <c r="M44" i="522" s="1"/>
  <c r="AC44" i="522"/>
  <c r="Z45" i="521"/>
  <c r="AA44" i="521"/>
  <c r="L44" i="521"/>
  <c r="AA45" i="520"/>
  <c r="L45" i="520"/>
  <c r="M45" i="520" s="1"/>
  <c r="Z46" i="520"/>
  <c r="AC45" i="520"/>
  <c r="L46" i="519"/>
  <c r="M46" i="519" s="1"/>
  <c r="Z47" i="519"/>
  <c r="AA46" i="519"/>
  <c r="AC46" i="519"/>
  <c r="AA46" i="518"/>
  <c r="L46" i="518"/>
  <c r="M46" i="518" s="1"/>
  <c r="Z47" i="518"/>
  <c r="AC46" i="518"/>
  <c r="Z46" i="517"/>
  <c r="AA45" i="517"/>
  <c r="L45" i="517"/>
  <c r="M45" i="517" s="1"/>
  <c r="AC45" i="517"/>
  <c r="Z46" i="516"/>
  <c r="AA45" i="516"/>
  <c r="L45" i="516"/>
  <c r="L45" i="515"/>
  <c r="Z46" i="515"/>
  <c r="AA45" i="515"/>
  <c r="AA43" i="514"/>
  <c r="L43" i="514"/>
  <c r="Z44" i="514"/>
  <c r="AA44" i="513"/>
  <c r="L44" i="513"/>
  <c r="Z45" i="513"/>
  <c r="Z45" i="512"/>
  <c r="AA44" i="512"/>
  <c r="L44" i="512"/>
  <c r="Z45" i="511"/>
  <c r="AA44" i="511"/>
  <c r="L44" i="511"/>
  <c r="Z45" i="510"/>
  <c r="AA44" i="510"/>
  <c r="L44" i="510"/>
  <c r="L44" i="509"/>
  <c r="Z45" i="509"/>
  <c r="AA44" i="509"/>
  <c r="Z45" i="508"/>
  <c r="AA44" i="508"/>
  <c r="L44" i="508"/>
  <c r="AA43" i="507"/>
  <c r="L43" i="507"/>
  <c r="Z44" i="507"/>
  <c r="L44" i="505"/>
  <c r="Z45" i="505"/>
  <c r="AA44" i="505"/>
  <c r="AA44" i="506"/>
  <c r="L44" i="506"/>
  <c r="Z45" i="506"/>
  <c r="Z45" i="503"/>
  <c r="AA44" i="503"/>
  <c r="L44" i="503"/>
  <c r="AA44" i="504"/>
  <c r="L44" i="504"/>
  <c r="Z45" i="504"/>
  <c r="L44" i="502"/>
  <c r="Z45" i="502"/>
  <c r="AA44" i="502"/>
  <c r="L44" i="501"/>
  <c r="AA44" i="501"/>
  <c r="Z45" i="501"/>
  <c r="Z45" i="500"/>
  <c r="AA44" i="500"/>
  <c r="L44" i="500"/>
  <c r="L44" i="499"/>
  <c r="Z45" i="499"/>
  <c r="AA44" i="499"/>
  <c r="AA43" i="497"/>
  <c r="Z44" i="497"/>
  <c r="L43" i="497"/>
  <c r="L44" i="498"/>
  <c r="AA44" i="498"/>
  <c r="Z45" i="498"/>
  <c r="L46" i="523" l="1"/>
  <c r="Z47" i="523"/>
  <c r="AA46" i="523"/>
  <c r="L45" i="522"/>
  <c r="M45" i="522" s="1"/>
  <c r="Z46" i="522"/>
  <c r="AA45" i="522"/>
  <c r="AC45" i="522"/>
  <c r="L45" i="521"/>
  <c r="Z46" i="521"/>
  <c r="AA45" i="521"/>
  <c r="Z47" i="520"/>
  <c r="L46" i="520"/>
  <c r="M46" i="520" s="1"/>
  <c r="AA46" i="520"/>
  <c r="AC46" i="520"/>
  <c r="Z48" i="519"/>
  <c r="L47" i="519"/>
  <c r="M47" i="519" s="1"/>
  <c r="AA47" i="519"/>
  <c r="AC47" i="519"/>
  <c r="Z48" i="518"/>
  <c r="L47" i="518"/>
  <c r="M47" i="518" s="1"/>
  <c r="AA47" i="518"/>
  <c r="AC47" i="518"/>
  <c r="L46" i="517"/>
  <c r="M46" i="517" s="1"/>
  <c r="Z47" i="517"/>
  <c r="AA46" i="517"/>
  <c r="AC46" i="517"/>
  <c r="L46" i="516"/>
  <c r="Z47" i="516"/>
  <c r="AA46" i="516"/>
  <c r="Z47" i="515"/>
  <c r="L46" i="515"/>
  <c r="AA46" i="515"/>
  <c r="Z46" i="513"/>
  <c r="AA45" i="513"/>
  <c r="L45" i="513"/>
  <c r="Z45" i="514"/>
  <c r="AA44" i="514"/>
  <c r="L44" i="514"/>
  <c r="AA45" i="511"/>
  <c r="L45" i="511"/>
  <c r="Z46" i="511"/>
  <c r="AA45" i="512"/>
  <c r="L45" i="512"/>
  <c r="Z46" i="512"/>
  <c r="Z46" i="509"/>
  <c r="AA45" i="509"/>
  <c r="L45" i="509"/>
  <c r="AA45" i="510"/>
  <c r="L45" i="510"/>
  <c r="Z46" i="510"/>
  <c r="Z45" i="507"/>
  <c r="AA44" i="507"/>
  <c r="L44" i="507"/>
  <c r="AA45" i="508"/>
  <c r="L45" i="508"/>
  <c r="Z46" i="508"/>
  <c r="Z46" i="506"/>
  <c r="AA45" i="506"/>
  <c r="L45" i="506"/>
  <c r="Z46" i="505"/>
  <c r="AA45" i="505"/>
  <c r="L45" i="505"/>
  <c r="Z46" i="504"/>
  <c r="AA45" i="504"/>
  <c r="L45" i="504"/>
  <c r="L45" i="503"/>
  <c r="Z46" i="503"/>
  <c r="AA45" i="503"/>
  <c r="Z46" i="501"/>
  <c r="AA45" i="501"/>
  <c r="L45" i="501"/>
  <c r="Z46" i="502"/>
  <c r="AA45" i="502"/>
  <c r="L45" i="502"/>
  <c r="Z46" i="499"/>
  <c r="AA45" i="499"/>
  <c r="L45" i="499"/>
  <c r="AA45" i="500"/>
  <c r="L45" i="500"/>
  <c r="Z46" i="500"/>
  <c r="AA44" i="497"/>
  <c r="Z45" i="497"/>
  <c r="L44" i="497"/>
  <c r="Z46" i="498"/>
  <c r="L45" i="498"/>
  <c r="AA45" i="498"/>
  <c r="Z48" i="523" l="1"/>
  <c r="AA47" i="523"/>
  <c r="L47" i="523"/>
  <c r="Z47" i="522"/>
  <c r="L46" i="522"/>
  <c r="M46" i="522" s="1"/>
  <c r="AA46" i="522"/>
  <c r="AC46" i="522"/>
  <c r="Z47" i="521"/>
  <c r="AA46" i="521"/>
  <c r="L46" i="521"/>
  <c r="AA47" i="520"/>
  <c r="L47" i="520"/>
  <c r="M47" i="520" s="1"/>
  <c r="Z48" i="520"/>
  <c r="AC47" i="520"/>
  <c r="L48" i="519"/>
  <c r="M48" i="519" s="1"/>
  <c r="Z49" i="519"/>
  <c r="AA48" i="519"/>
  <c r="AC48" i="519"/>
  <c r="AA48" i="518"/>
  <c r="L48" i="518"/>
  <c r="M48" i="518" s="1"/>
  <c r="Z49" i="518"/>
  <c r="AC48" i="518"/>
  <c r="Z48" i="517"/>
  <c r="AA47" i="517"/>
  <c r="L47" i="517"/>
  <c r="M47" i="517" s="1"/>
  <c r="AC47" i="517"/>
  <c r="Z48" i="516"/>
  <c r="AA47" i="516"/>
  <c r="L47" i="516"/>
  <c r="L47" i="515"/>
  <c r="Z48" i="515"/>
  <c r="AA47" i="515"/>
  <c r="AA45" i="514"/>
  <c r="L45" i="514"/>
  <c r="Z46" i="514"/>
  <c r="AA46" i="513"/>
  <c r="L46" i="513"/>
  <c r="Z47" i="513"/>
  <c r="Z47" i="512"/>
  <c r="AA46" i="512"/>
  <c r="L46" i="512"/>
  <c r="Z47" i="511"/>
  <c r="AA46" i="511"/>
  <c r="L46" i="511"/>
  <c r="Z47" i="510"/>
  <c r="AA46" i="510"/>
  <c r="L46" i="510"/>
  <c r="L46" i="509"/>
  <c r="Z47" i="509"/>
  <c r="AA46" i="509"/>
  <c r="Z47" i="508"/>
  <c r="AA46" i="508"/>
  <c r="L46" i="508"/>
  <c r="AA45" i="507"/>
  <c r="L45" i="507"/>
  <c r="Z46" i="507"/>
  <c r="L46" i="505"/>
  <c r="Z47" i="505"/>
  <c r="AA46" i="505"/>
  <c r="AA46" i="506"/>
  <c r="L46" i="506"/>
  <c r="Z47" i="506"/>
  <c r="Z47" i="503"/>
  <c r="AA46" i="503"/>
  <c r="L46" i="503"/>
  <c r="AA46" i="504"/>
  <c r="L46" i="504"/>
  <c r="Z47" i="504"/>
  <c r="L46" i="502"/>
  <c r="Z47" i="502"/>
  <c r="AA46" i="502"/>
  <c r="L46" i="501"/>
  <c r="Z47" i="501"/>
  <c r="AA46" i="501"/>
  <c r="Z47" i="500"/>
  <c r="AA46" i="500"/>
  <c r="L46" i="500"/>
  <c r="L46" i="499"/>
  <c r="Z47" i="499"/>
  <c r="AA46" i="499"/>
  <c r="AA45" i="497"/>
  <c r="Z46" i="497"/>
  <c r="L45" i="497"/>
  <c r="L46" i="498"/>
  <c r="AA46" i="498"/>
  <c r="Z47" i="498"/>
  <c r="L48" i="523" l="1"/>
  <c r="Z49" i="523"/>
  <c r="AA48" i="523"/>
  <c r="L47" i="522"/>
  <c r="M47" i="522" s="1"/>
  <c r="AA47" i="522"/>
  <c r="Z48" i="522"/>
  <c r="AC47" i="522"/>
  <c r="L47" i="521"/>
  <c r="Z48" i="521"/>
  <c r="AA47" i="521"/>
  <c r="AA48" i="520"/>
  <c r="Z49" i="520"/>
  <c r="L48" i="520"/>
  <c r="M48" i="520" s="1"/>
  <c r="AC48" i="520"/>
  <c r="Z50" i="519"/>
  <c r="L49" i="519"/>
  <c r="M49" i="519" s="1"/>
  <c r="AA49" i="519"/>
  <c r="AC49" i="519"/>
  <c r="Z50" i="518"/>
  <c r="L49" i="518"/>
  <c r="M49" i="518" s="1"/>
  <c r="AA49" i="518"/>
  <c r="AC49" i="518"/>
  <c r="Z49" i="517"/>
  <c r="AA48" i="517"/>
  <c r="L48" i="517"/>
  <c r="M48" i="517" s="1"/>
  <c r="AC48" i="517"/>
  <c r="L48" i="516"/>
  <c r="Z49" i="516"/>
  <c r="AA48" i="516"/>
  <c r="Z49" i="515"/>
  <c r="L48" i="515"/>
  <c r="AA48" i="515"/>
  <c r="L47" i="513"/>
  <c r="Z48" i="513"/>
  <c r="AA47" i="513"/>
  <c r="Z47" i="514"/>
  <c r="AA46" i="514"/>
  <c r="L46" i="514"/>
  <c r="AA47" i="511"/>
  <c r="L47" i="511"/>
  <c r="Z48" i="511"/>
  <c r="AA47" i="512"/>
  <c r="L47" i="512"/>
  <c r="Z48" i="512"/>
  <c r="Z48" i="509"/>
  <c r="AA47" i="509"/>
  <c r="L47" i="509"/>
  <c r="AA47" i="510"/>
  <c r="L47" i="510"/>
  <c r="Z48" i="510"/>
  <c r="Z47" i="507"/>
  <c r="AA46" i="507"/>
  <c r="L46" i="507"/>
  <c r="AA47" i="508"/>
  <c r="L47" i="508"/>
  <c r="Z48" i="508"/>
  <c r="Z48" i="506"/>
  <c r="AA47" i="506"/>
  <c r="L47" i="506"/>
  <c r="Z48" i="505"/>
  <c r="AA47" i="505"/>
  <c r="L47" i="505"/>
  <c r="Z48" i="504"/>
  <c r="AA47" i="504"/>
  <c r="L47" i="504"/>
  <c r="L47" i="503"/>
  <c r="AA47" i="503"/>
  <c r="Z48" i="503"/>
  <c r="Z48" i="501"/>
  <c r="AA47" i="501"/>
  <c r="L47" i="501"/>
  <c r="Z48" i="502"/>
  <c r="AA47" i="502"/>
  <c r="L47" i="502"/>
  <c r="Z48" i="499"/>
  <c r="AA47" i="499"/>
  <c r="L47" i="499"/>
  <c r="AA47" i="500"/>
  <c r="L47" i="500"/>
  <c r="Z48" i="500"/>
  <c r="L46" i="497"/>
  <c r="AA46" i="497"/>
  <c r="Z47" i="497"/>
  <c r="Z48" i="498"/>
  <c r="AA47" i="498"/>
  <c r="L47" i="498"/>
  <c r="Z50" i="523" l="1"/>
  <c r="AA49" i="523"/>
  <c r="L49" i="523"/>
  <c r="Z49" i="522"/>
  <c r="AA48" i="522"/>
  <c r="L48" i="522"/>
  <c r="M48" i="522" s="1"/>
  <c r="AC48" i="522"/>
  <c r="Z49" i="521"/>
  <c r="AA48" i="521"/>
  <c r="L48" i="521"/>
  <c r="AA49" i="520"/>
  <c r="L49" i="520"/>
  <c r="M49" i="520" s="1"/>
  <c r="Z50" i="520"/>
  <c r="AC49" i="520"/>
  <c r="L50" i="519"/>
  <c r="M50" i="519" s="1"/>
  <c r="Z51" i="519"/>
  <c r="AA50" i="519"/>
  <c r="AC50" i="519"/>
  <c r="AA50" i="518"/>
  <c r="L50" i="518"/>
  <c r="M50" i="518" s="1"/>
  <c r="Z51" i="518"/>
  <c r="AC50" i="518"/>
  <c r="Z50" i="517"/>
  <c r="L49" i="517"/>
  <c r="M49" i="517" s="1"/>
  <c r="AA49" i="517"/>
  <c r="AC49" i="517"/>
  <c r="Z50" i="516"/>
  <c r="AA49" i="516"/>
  <c r="L49" i="516"/>
  <c r="L49" i="515"/>
  <c r="Z50" i="515"/>
  <c r="AA49" i="515"/>
  <c r="AA48" i="513"/>
  <c r="Z49" i="513"/>
  <c r="L48" i="513"/>
  <c r="AA47" i="514"/>
  <c r="L47" i="514"/>
  <c r="Z48" i="514"/>
  <c r="Z49" i="512"/>
  <c r="AA48" i="512"/>
  <c r="L48" i="512"/>
  <c r="Z49" i="511"/>
  <c r="AA48" i="511"/>
  <c r="L48" i="511"/>
  <c r="AA48" i="510"/>
  <c r="Z49" i="510"/>
  <c r="L48" i="510"/>
  <c r="L48" i="509"/>
  <c r="Z49" i="509"/>
  <c r="AA48" i="509"/>
  <c r="Z49" i="508"/>
  <c r="AA48" i="508"/>
  <c r="L48" i="508"/>
  <c r="AA47" i="507"/>
  <c r="L47" i="507"/>
  <c r="Z48" i="507"/>
  <c r="L48" i="505"/>
  <c r="Z49" i="505"/>
  <c r="AA48" i="505"/>
  <c r="AA48" i="506"/>
  <c r="L48" i="506"/>
  <c r="Z49" i="506"/>
  <c r="Z49" i="503"/>
  <c r="AA48" i="503"/>
  <c r="L48" i="503"/>
  <c r="AA48" i="504"/>
  <c r="L48" i="504"/>
  <c r="Z49" i="504"/>
  <c r="L48" i="502"/>
  <c r="Z49" i="502"/>
  <c r="AA48" i="502"/>
  <c r="L48" i="501"/>
  <c r="AA48" i="501"/>
  <c r="Z49" i="501"/>
  <c r="Z49" i="500"/>
  <c r="AA48" i="500"/>
  <c r="L48" i="500"/>
  <c r="L48" i="499"/>
  <c r="AA48" i="499"/>
  <c r="Z49" i="499"/>
  <c r="AA47" i="497"/>
  <c r="L47" i="497"/>
  <c r="Z48" i="497"/>
  <c r="L48" i="498"/>
  <c r="Z49" i="498"/>
  <c r="AA48" i="498"/>
  <c r="L50" i="523" l="1"/>
  <c r="Z51" i="523"/>
  <c r="AA50" i="523"/>
  <c r="L49" i="522"/>
  <c r="M49" i="522" s="1"/>
  <c r="AA49" i="522"/>
  <c r="Z50" i="522"/>
  <c r="AC49" i="522"/>
  <c r="L49" i="521"/>
  <c r="Z50" i="521"/>
  <c r="AA49" i="521"/>
  <c r="Z51" i="520"/>
  <c r="L50" i="520"/>
  <c r="M50" i="520" s="1"/>
  <c r="AA50" i="520"/>
  <c r="AC50" i="520"/>
  <c r="Z52" i="519"/>
  <c r="AA51" i="519"/>
  <c r="L51" i="519"/>
  <c r="M51" i="519" s="1"/>
  <c r="AC51" i="519"/>
  <c r="Z52" i="518"/>
  <c r="L51" i="518"/>
  <c r="M51" i="518" s="1"/>
  <c r="AA51" i="518"/>
  <c r="AC51" i="518"/>
  <c r="Z51" i="517"/>
  <c r="AA50" i="517"/>
  <c r="L50" i="517"/>
  <c r="M50" i="517" s="1"/>
  <c r="AC50" i="517"/>
  <c r="L50" i="516"/>
  <c r="Z51" i="516"/>
  <c r="AA50" i="516"/>
  <c r="Z51" i="515"/>
  <c r="AA50" i="515"/>
  <c r="L50" i="515"/>
  <c r="Z49" i="514"/>
  <c r="AA48" i="514"/>
  <c r="L48" i="514"/>
  <c r="Z50" i="513"/>
  <c r="AA49" i="513"/>
  <c r="L49" i="513"/>
  <c r="AA49" i="511"/>
  <c r="L49" i="511"/>
  <c r="Z50" i="511"/>
  <c r="AA49" i="512"/>
  <c r="L49" i="512"/>
  <c r="Z50" i="512"/>
  <c r="Z50" i="509"/>
  <c r="AA49" i="509"/>
  <c r="L49" i="509"/>
  <c r="Z50" i="510"/>
  <c r="AA49" i="510"/>
  <c r="L49" i="510"/>
  <c r="Z49" i="507"/>
  <c r="AA48" i="507"/>
  <c r="L48" i="507"/>
  <c r="AA49" i="508"/>
  <c r="L49" i="508"/>
  <c r="Z50" i="508"/>
  <c r="Z50" i="506"/>
  <c r="AA49" i="506"/>
  <c r="L49" i="506"/>
  <c r="Z50" i="505"/>
  <c r="AA49" i="505"/>
  <c r="L49" i="505"/>
  <c r="Z50" i="504"/>
  <c r="AA49" i="504"/>
  <c r="L49" i="504"/>
  <c r="L49" i="503"/>
  <c r="AA49" i="503"/>
  <c r="Z50" i="503"/>
  <c r="Z50" i="501"/>
  <c r="AA49" i="501"/>
  <c r="L49" i="501"/>
  <c r="Z50" i="502"/>
  <c r="AA49" i="502"/>
  <c r="L49" i="502"/>
  <c r="Z50" i="499"/>
  <c r="AA49" i="499"/>
  <c r="L49" i="499"/>
  <c r="AA49" i="500"/>
  <c r="L49" i="500"/>
  <c r="Z50" i="500"/>
  <c r="Z49" i="497"/>
  <c r="L48" i="497"/>
  <c r="AA48" i="497"/>
  <c r="Z50" i="498"/>
  <c r="AA49" i="498"/>
  <c r="L49" i="498"/>
  <c r="Z52" i="523" l="1"/>
  <c r="AA51" i="523"/>
  <c r="L51" i="523"/>
  <c r="Z51" i="522"/>
  <c r="L50" i="522"/>
  <c r="M50" i="522" s="1"/>
  <c r="AA50" i="522"/>
  <c r="AC50" i="522"/>
  <c r="Z51" i="521"/>
  <c r="AA50" i="521"/>
  <c r="L50" i="521"/>
  <c r="AA51" i="520"/>
  <c r="L51" i="520"/>
  <c r="M51" i="520" s="1"/>
  <c r="Z52" i="520"/>
  <c r="AC51" i="520"/>
  <c r="Z53" i="519"/>
  <c r="L52" i="519"/>
  <c r="M52" i="519" s="1"/>
  <c r="AA52" i="519"/>
  <c r="AC52" i="519"/>
  <c r="AA52" i="518"/>
  <c r="L52" i="518"/>
  <c r="M52" i="518" s="1"/>
  <c r="Z53" i="518"/>
  <c r="AC52" i="518"/>
  <c r="L51" i="517"/>
  <c r="M51" i="517" s="1"/>
  <c r="Z52" i="517"/>
  <c r="AA51" i="517"/>
  <c r="AC51" i="517"/>
  <c r="Z52" i="516"/>
  <c r="AA51" i="516"/>
  <c r="L51" i="516"/>
  <c r="L51" i="515"/>
  <c r="Z52" i="515"/>
  <c r="AA51" i="515"/>
  <c r="AA50" i="513"/>
  <c r="Z51" i="513"/>
  <c r="L50" i="513"/>
  <c r="AA49" i="514"/>
  <c r="L49" i="514"/>
  <c r="Z50" i="514"/>
  <c r="Z51" i="512"/>
  <c r="AA50" i="512"/>
  <c r="L50" i="512"/>
  <c r="Z51" i="511"/>
  <c r="AA50" i="511"/>
  <c r="L50" i="511"/>
  <c r="AA50" i="510"/>
  <c r="L50" i="510"/>
  <c r="Z51" i="510"/>
  <c r="L50" i="509"/>
  <c r="Z51" i="509"/>
  <c r="AA50" i="509"/>
  <c r="Z51" i="508"/>
  <c r="AA50" i="508"/>
  <c r="L50" i="508"/>
  <c r="AA49" i="507"/>
  <c r="L49" i="507"/>
  <c r="Z50" i="507"/>
  <c r="L50" i="505"/>
  <c r="Z51" i="505"/>
  <c r="AA50" i="505"/>
  <c r="AA50" i="506"/>
  <c r="L50" i="506"/>
  <c r="Z51" i="506"/>
  <c r="Z51" i="503"/>
  <c r="AA50" i="503"/>
  <c r="L50" i="503"/>
  <c r="AA50" i="504"/>
  <c r="L50" i="504"/>
  <c r="Z51" i="504"/>
  <c r="L50" i="502"/>
  <c r="Z51" i="502"/>
  <c r="AA50" i="502"/>
  <c r="L50" i="501"/>
  <c r="AA50" i="501"/>
  <c r="Z51" i="501"/>
  <c r="Z51" i="500"/>
  <c r="AA50" i="500"/>
  <c r="L50" i="500"/>
  <c r="L50" i="499"/>
  <c r="AA50" i="499"/>
  <c r="Z51" i="499"/>
  <c r="Z50" i="497"/>
  <c r="AA49" i="497"/>
  <c r="L49" i="497"/>
  <c r="L50" i="498"/>
  <c r="Z51" i="498"/>
  <c r="AA50" i="498"/>
  <c r="L52" i="523" l="1"/>
  <c r="Z53" i="523"/>
  <c r="AA52" i="523"/>
  <c r="L51" i="522"/>
  <c r="M51" i="522" s="1"/>
  <c r="AA51" i="522"/>
  <c r="Z52" i="522"/>
  <c r="AC51" i="522"/>
  <c r="L51" i="521"/>
  <c r="Z52" i="521"/>
  <c r="AA51" i="521"/>
  <c r="AA52" i="520"/>
  <c r="Z53" i="520"/>
  <c r="L52" i="520"/>
  <c r="M52" i="520" s="1"/>
  <c r="AC52" i="520"/>
  <c r="L53" i="519"/>
  <c r="M53" i="519" s="1"/>
  <c r="Z54" i="519"/>
  <c r="AA53" i="519"/>
  <c r="AC53" i="519"/>
  <c r="Z54" i="518"/>
  <c r="L53" i="518"/>
  <c r="M53" i="518" s="1"/>
  <c r="AA53" i="518"/>
  <c r="AC53" i="518"/>
  <c r="Z53" i="517"/>
  <c r="AA52" i="517"/>
  <c r="L52" i="517"/>
  <c r="M52" i="517" s="1"/>
  <c r="AC52" i="517"/>
  <c r="L52" i="516"/>
  <c r="Z53" i="516"/>
  <c r="AA52" i="516"/>
  <c r="Z53" i="515"/>
  <c r="L52" i="515"/>
  <c r="AA52" i="515"/>
  <c r="Z51" i="514"/>
  <c r="AA50" i="514"/>
  <c r="L50" i="514"/>
  <c r="L51" i="513"/>
  <c r="Z52" i="513"/>
  <c r="AA51" i="513"/>
  <c r="AA51" i="511"/>
  <c r="Z52" i="511"/>
  <c r="L51" i="511"/>
  <c r="AA51" i="512"/>
  <c r="L51" i="512"/>
  <c r="Z52" i="512"/>
  <c r="Z52" i="510"/>
  <c r="AA51" i="510"/>
  <c r="L51" i="510"/>
  <c r="Z52" i="509"/>
  <c r="AA51" i="509"/>
  <c r="L51" i="509"/>
  <c r="Z51" i="507"/>
  <c r="AA50" i="507"/>
  <c r="L50" i="507"/>
  <c r="AA51" i="508"/>
  <c r="L51" i="508"/>
  <c r="Z52" i="508"/>
  <c r="Z52" i="506"/>
  <c r="AA51" i="506"/>
  <c r="L51" i="506"/>
  <c r="Z52" i="505"/>
  <c r="AA51" i="505"/>
  <c r="L51" i="505"/>
  <c r="Z52" i="504"/>
  <c r="AA51" i="504"/>
  <c r="L51" i="504"/>
  <c r="L51" i="503"/>
  <c r="Z52" i="503"/>
  <c r="AA51" i="503"/>
  <c r="Z52" i="501"/>
  <c r="AA51" i="501"/>
  <c r="L51" i="501"/>
  <c r="Z52" i="502"/>
  <c r="AA51" i="502"/>
  <c r="L51" i="502"/>
  <c r="Z52" i="499"/>
  <c r="AA51" i="499"/>
  <c r="L51" i="499"/>
  <c r="AA51" i="500"/>
  <c r="L51" i="500"/>
  <c r="Z52" i="500"/>
  <c r="Z51" i="497"/>
  <c r="AA50" i="497"/>
  <c r="L50" i="497"/>
  <c r="Z52" i="498"/>
  <c r="L51" i="498"/>
  <c r="AA51" i="498"/>
  <c r="Z54" i="523" l="1"/>
  <c r="AA53" i="523"/>
  <c r="L53" i="523"/>
  <c r="Z53" i="522"/>
  <c r="AA52" i="522"/>
  <c r="L52" i="522"/>
  <c r="M52" i="522" s="1"/>
  <c r="AC52" i="522"/>
  <c r="Z53" i="521"/>
  <c r="AA52" i="521"/>
  <c r="L52" i="521"/>
  <c r="AA53" i="520"/>
  <c r="L53" i="520"/>
  <c r="M53" i="520" s="1"/>
  <c r="Z54" i="520"/>
  <c r="AC53" i="520"/>
  <c r="Z55" i="519"/>
  <c r="AA54" i="519"/>
  <c r="L54" i="519"/>
  <c r="M54" i="519" s="1"/>
  <c r="AC54" i="519"/>
  <c r="AA54" i="518"/>
  <c r="L54" i="518"/>
  <c r="M54" i="518" s="1"/>
  <c r="Z55" i="518"/>
  <c r="AC54" i="518"/>
  <c r="L53" i="517"/>
  <c r="M53" i="517" s="1"/>
  <c r="Z54" i="517"/>
  <c r="AA53" i="517"/>
  <c r="AC53" i="517"/>
  <c r="Z54" i="516"/>
  <c r="AA53" i="516"/>
  <c r="L53" i="516"/>
  <c r="L53" i="515"/>
  <c r="Z54" i="515"/>
  <c r="AA53" i="515"/>
  <c r="AA52" i="513"/>
  <c r="L52" i="513"/>
  <c r="Z53" i="513"/>
  <c r="AA51" i="514"/>
  <c r="L51" i="514"/>
  <c r="Z52" i="514"/>
  <c r="AA52" i="511"/>
  <c r="Z53" i="511"/>
  <c r="L52" i="511"/>
  <c r="Z53" i="512"/>
  <c r="AA52" i="512"/>
  <c r="L52" i="512"/>
  <c r="L52" i="509"/>
  <c r="Z53" i="509"/>
  <c r="AA52" i="509"/>
  <c r="AA52" i="510"/>
  <c r="L52" i="510"/>
  <c r="Z53" i="510"/>
  <c r="Z53" i="508"/>
  <c r="AA52" i="508"/>
  <c r="L52" i="508"/>
  <c r="AA51" i="507"/>
  <c r="L51" i="507"/>
  <c r="Z52" i="507"/>
  <c r="L52" i="505"/>
  <c r="Z53" i="505"/>
  <c r="AA52" i="505"/>
  <c r="Z53" i="506"/>
  <c r="L52" i="506"/>
  <c r="AA52" i="506"/>
  <c r="Z53" i="503"/>
  <c r="AA52" i="503"/>
  <c r="L52" i="503"/>
  <c r="AA52" i="504"/>
  <c r="L52" i="504"/>
  <c r="Z53" i="504"/>
  <c r="L52" i="502"/>
  <c r="Z53" i="502"/>
  <c r="AA52" i="502"/>
  <c r="L52" i="501"/>
  <c r="AA52" i="501"/>
  <c r="Z53" i="501"/>
  <c r="Z53" i="500"/>
  <c r="AA52" i="500"/>
  <c r="L52" i="500"/>
  <c r="L52" i="499"/>
  <c r="Z53" i="499"/>
  <c r="AA52" i="499"/>
  <c r="Z52" i="497"/>
  <c r="AA51" i="497"/>
  <c r="L51" i="497"/>
  <c r="L52" i="498"/>
  <c r="Z53" i="498"/>
  <c r="AA52" i="498"/>
  <c r="L54" i="523" l="1"/>
  <c r="Z55" i="523"/>
  <c r="AA54" i="523"/>
  <c r="L53" i="522"/>
  <c r="M53" i="522" s="1"/>
  <c r="AA53" i="522"/>
  <c r="Z54" i="522"/>
  <c r="AC53" i="522"/>
  <c r="L53" i="521"/>
  <c r="Z54" i="521"/>
  <c r="AA53" i="521"/>
  <c r="Z55" i="520"/>
  <c r="AA54" i="520"/>
  <c r="L54" i="520"/>
  <c r="M54" i="520" s="1"/>
  <c r="AC54" i="520"/>
  <c r="L55" i="519"/>
  <c r="M55" i="519" s="1"/>
  <c r="Z56" i="519"/>
  <c r="AA55" i="519"/>
  <c r="AC55" i="519"/>
  <c r="Z56" i="518"/>
  <c r="L55" i="518"/>
  <c r="M55" i="518" s="1"/>
  <c r="AA55" i="518"/>
  <c r="AC55" i="518"/>
  <c r="Z55" i="517"/>
  <c r="AA54" i="517"/>
  <c r="L54" i="517"/>
  <c r="M54" i="517" s="1"/>
  <c r="AC54" i="517"/>
  <c r="L54" i="516"/>
  <c r="Z55" i="516"/>
  <c r="AA54" i="516"/>
  <c r="Z55" i="515"/>
  <c r="AA54" i="515"/>
  <c r="L54" i="515"/>
  <c r="Z53" i="514"/>
  <c r="AA52" i="514"/>
  <c r="L52" i="514"/>
  <c r="Z54" i="513"/>
  <c r="L53" i="513"/>
  <c r="AA53" i="513"/>
  <c r="AA53" i="511"/>
  <c r="L53" i="511"/>
  <c r="Z54" i="511"/>
  <c r="AA53" i="512"/>
  <c r="L53" i="512"/>
  <c r="Z54" i="512"/>
  <c r="Z54" i="510"/>
  <c r="AA53" i="510"/>
  <c r="L53" i="510"/>
  <c r="Z54" i="509"/>
  <c r="AA53" i="509"/>
  <c r="L53" i="509"/>
  <c r="Z53" i="507"/>
  <c r="AA52" i="507"/>
  <c r="L52" i="507"/>
  <c r="AA53" i="508"/>
  <c r="L53" i="508"/>
  <c r="Z54" i="508"/>
  <c r="Z54" i="505"/>
  <c r="AA53" i="505"/>
  <c r="L53" i="505"/>
  <c r="Z54" i="506"/>
  <c r="AA53" i="506"/>
  <c r="L53" i="506"/>
  <c r="Z54" i="504"/>
  <c r="AA53" i="504"/>
  <c r="L53" i="504"/>
  <c r="L53" i="503"/>
  <c r="AA53" i="503"/>
  <c r="Z54" i="503"/>
  <c r="Z54" i="501"/>
  <c r="AA53" i="501"/>
  <c r="L53" i="501"/>
  <c r="Z54" i="502"/>
  <c r="AA53" i="502"/>
  <c r="L53" i="502"/>
  <c r="Z54" i="499"/>
  <c r="AA53" i="499"/>
  <c r="L53" i="499"/>
  <c r="AA53" i="500"/>
  <c r="L53" i="500"/>
  <c r="Z54" i="500"/>
  <c r="L52" i="497"/>
  <c r="AA52" i="497"/>
  <c r="Z53" i="497"/>
  <c r="Z54" i="498"/>
  <c r="L53" i="498"/>
  <c r="AA53" i="498"/>
  <c r="Z56" i="523" l="1"/>
  <c r="AA55" i="523"/>
  <c r="L55" i="523"/>
  <c r="Z55" i="522"/>
  <c r="L54" i="522"/>
  <c r="M54" i="522" s="1"/>
  <c r="AA54" i="522"/>
  <c r="AC54" i="522"/>
  <c r="Z55" i="521"/>
  <c r="AA54" i="521"/>
  <c r="L54" i="521"/>
  <c r="AA55" i="520"/>
  <c r="Z56" i="520"/>
  <c r="L55" i="520"/>
  <c r="M55" i="520" s="1"/>
  <c r="AC55" i="520"/>
  <c r="Z57" i="519"/>
  <c r="AA56" i="519"/>
  <c r="L56" i="519"/>
  <c r="M56" i="519" s="1"/>
  <c r="AC56" i="519"/>
  <c r="AA56" i="518"/>
  <c r="L56" i="518"/>
  <c r="M56" i="518" s="1"/>
  <c r="Z57" i="518"/>
  <c r="AC56" i="518"/>
  <c r="L55" i="517"/>
  <c r="M55" i="517" s="1"/>
  <c r="Z56" i="517"/>
  <c r="AA55" i="517"/>
  <c r="AC55" i="517"/>
  <c r="Z56" i="516"/>
  <c r="AA55" i="516"/>
  <c r="L55" i="516"/>
  <c r="L55" i="515"/>
  <c r="Z56" i="515"/>
  <c r="AA55" i="515"/>
  <c r="AA54" i="513"/>
  <c r="Z55" i="513"/>
  <c r="L54" i="513"/>
  <c r="AA53" i="514"/>
  <c r="L53" i="514"/>
  <c r="Z54" i="514"/>
  <c r="Z55" i="512"/>
  <c r="AA54" i="512"/>
  <c r="L54" i="512"/>
  <c r="Z55" i="511"/>
  <c r="L54" i="511"/>
  <c r="AA54" i="511"/>
  <c r="L54" i="509"/>
  <c r="Z55" i="509"/>
  <c r="AA54" i="509"/>
  <c r="AA54" i="510"/>
  <c r="L54" i="510"/>
  <c r="Z55" i="510"/>
  <c r="Z55" i="508"/>
  <c r="AA54" i="508"/>
  <c r="L54" i="508"/>
  <c r="AA53" i="507"/>
  <c r="L53" i="507"/>
  <c r="Z54" i="507"/>
  <c r="L54" i="506"/>
  <c r="Z55" i="506"/>
  <c r="AA54" i="506"/>
  <c r="L54" i="505"/>
  <c r="Z55" i="505"/>
  <c r="AA54" i="505"/>
  <c r="Z55" i="503"/>
  <c r="AA54" i="503"/>
  <c r="L54" i="503"/>
  <c r="AA54" i="504"/>
  <c r="L54" i="504"/>
  <c r="Z55" i="504"/>
  <c r="L54" i="502"/>
  <c r="Z55" i="502"/>
  <c r="AA54" i="502"/>
  <c r="L54" i="501"/>
  <c r="AA54" i="501"/>
  <c r="Z55" i="501"/>
  <c r="Z55" i="500"/>
  <c r="AA54" i="500"/>
  <c r="L54" i="500"/>
  <c r="L54" i="499"/>
  <c r="Z55" i="499"/>
  <c r="AA54" i="499"/>
  <c r="Z54" i="497"/>
  <c r="AA53" i="497"/>
  <c r="L53" i="497"/>
  <c r="L54" i="498"/>
  <c r="Z55" i="498"/>
  <c r="AA54" i="498"/>
  <c r="L56" i="523" l="1"/>
  <c r="Z57" i="523"/>
  <c r="AA56" i="523"/>
  <c r="L55" i="522"/>
  <c r="M55" i="522" s="1"/>
  <c r="AA55" i="522"/>
  <c r="Z56" i="522"/>
  <c r="AC55" i="522"/>
  <c r="L55" i="521"/>
  <c r="Z56" i="521"/>
  <c r="AA55" i="521"/>
  <c r="Z57" i="520"/>
  <c r="AA56" i="520"/>
  <c r="L56" i="520"/>
  <c r="M56" i="520" s="1"/>
  <c r="AC56" i="520"/>
  <c r="L57" i="519"/>
  <c r="M57" i="519" s="1"/>
  <c r="Z58" i="519"/>
  <c r="AA57" i="519"/>
  <c r="AC57" i="519"/>
  <c r="Z58" i="518"/>
  <c r="L57" i="518"/>
  <c r="M57" i="518" s="1"/>
  <c r="AA57" i="518"/>
  <c r="AC57" i="518"/>
  <c r="Z57" i="517"/>
  <c r="AA56" i="517"/>
  <c r="L56" i="517"/>
  <c r="M56" i="517" s="1"/>
  <c r="AC56" i="517"/>
  <c r="L56" i="516"/>
  <c r="Z57" i="516"/>
  <c r="AA56" i="516"/>
  <c r="Z57" i="515"/>
  <c r="L56" i="515"/>
  <c r="AA56" i="515"/>
  <c r="Z55" i="514"/>
  <c r="AA54" i="514"/>
  <c r="L54" i="514"/>
  <c r="Z56" i="513"/>
  <c r="AA55" i="513"/>
  <c r="L55" i="513"/>
  <c r="AA55" i="511"/>
  <c r="Z56" i="511"/>
  <c r="L55" i="511"/>
  <c r="AA55" i="512"/>
  <c r="L55" i="512"/>
  <c r="Z56" i="512"/>
  <c r="Z56" i="510"/>
  <c r="AA55" i="510"/>
  <c r="L55" i="510"/>
  <c r="Z56" i="509"/>
  <c r="AA55" i="509"/>
  <c r="L55" i="509"/>
  <c r="Z55" i="507"/>
  <c r="AA54" i="507"/>
  <c r="L54" i="507"/>
  <c r="AA55" i="508"/>
  <c r="L55" i="508"/>
  <c r="Z56" i="508"/>
  <c r="Z56" i="505"/>
  <c r="AA55" i="505"/>
  <c r="L55" i="505"/>
  <c r="Z56" i="506"/>
  <c r="AA55" i="506"/>
  <c r="L55" i="506"/>
  <c r="Z56" i="504"/>
  <c r="AA55" i="504"/>
  <c r="L55" i="504"/>
  <c r="L55" i="503"/>
  <c r="AA55" i="503"/>
  <c r="Z56" i="503"/>
  <c r="Z56" i="501"/>
  <c r="AA55" i="501"/>
  <c r="L55" i="501"/>
  <c r="Z56" i="502"/>
  <c r="AA55" i="502"/>
  <c r="L55" i="502"/>
  <c r="Z56" i="499"/>
  <c r="AA55" i="499"/>
  <c r="L55" i="499"/>
  <c r="AA55" i="500"/>
  <c r="L55" i="500"/>
  <c r="Z56" i="500"/>
  <c r="L54" i="497"/>
  <c r="Z55" i="497"/>
  <c r="AA54" i="497"/>
  <c r="Z56" i="498"/>
  <c r="L55" i="498"/>
  <c r="AA55" i="498"/>
  <c r="Z58" i="523" l="1"/>
  <c r="AA57" i="523"/>
  <c r="L57" i="523"/>
  <c r="Z57" i="522"/>
  <c r="AA56" i="522"/>
  <c r="L56" i="522"/>
  <c r="M56" i="522" s="1"/>
  <c r="AC56" i="522"/>
  <c r="Z57" i="521"/>
  <c r="AA56" i="521"/>
  <c r="L56" i="521"/>
  <c r="AA57" i="520"/>
  <c r="L57" i="520"/>
  <c r="M57" i="520" s="1"/>
  <c r="Z58" i="520"/>
  <c r="AC57" i="520"/>
  <c r="Z59" i="519"/>
  <c r="AA58" i="519"/>
  <c r="L58" i="519"/>
  <c r="M58" i="519" s="1"/>
  <c r="AC58" i="519"/>
  <c r="AA58" i="518"/>
  <c r="L58" i="518"/>
  <c r="M58" i="518" s="1"/>
  <c r="Z59" i="518"/>
  <c r="AC58" i="518"/>
  <c r="L57" i="517"/>
  <c r="M57" i="517" s="1"/>
  <c r="Z58" i="517"/>
  <c r="AA57" i="517"/>
  <c r="AC57" i="517"/>
  <c r="Z58" i="516"/>
  <c r="AA57" i="516"/>
  <c r="L57" i="516"/>
  <c r="L57" i="515"/>
  <c r="Z58" i="515"/>
  <c r="AA57" i="515"/>
  <c r="AA56" i="513"/>
  <c r="Z57" i="513"/>
  <c r="L56" i="513"/>
  <c r="AA55" i="514"/>
  <c r="L55" i="514"/>
  <c r="Z56" i="514"/>
  <c r="Z57" i="512"/>
  <c r="AA56" i="512"/>
  <c r="L56" i="512"/>
  <c r="AA56" i="511"/>
  <c r="Z57" i="511"/>
  <c r="L56" i="511"/>
  <c r="L56" i="509"/>
  <c r="Z57" i="509"/>
  <c r="AA56" i="509"/>
  <c r="AA56" i="510"/>
  <c r="L56" i="510"/>
  <c r="Z57" i="510"/>
  <c r="Z57" i="508"/>
  <c r="AA56" i="508"/>
  <c r="L56" i="508"/>
  <c r="AA55" i="507"/>
  <c r="L55" i="507"/>
  <c r="Z56" i="507"/>
  <c r="L56" i="506"/>
  <c r="Z57" i="506"/>
  <c r="AA56" i="506"/>
  <c r="L56" i="505"/>
  <c r="Z57" i="505"/>
  <c r="AA56" i="505"/>
  <c r="Z57" i="503"/>
  <c r="AA56" i="503"/>
  <c r="L56" i="503"/>
  <c r="AA56" i="504"/>
  <c r="L56" i="504"/>
  <c r="Z57" i="504"/>
  <c r="L56" i="502"/>
  <c r="Z57" i="502"/>
  <c r="AA56" i="502"/>
  <c r="L56" i="501"/>
  <c r="AA56" i="501"/>
  <c r="Z57" i="501"/>
  <c r="Z57" i="500"/>
  <c r="AA56" i="500"/>
  <c r="L56" i="500"/>
  <c r="L56" i="499"/>
  <c r="Z57" i="499"/>
  <c r="AA56" i="499"/>
  <c r="Z56" i="497"/>
  <c r="AA55" i="497"/>
  <c r="L55" i="497"/>
  <c r="L56" i="498"/>
  <c r="Z57" i="498"/>
  <c r="AA56" i="498"/>
  <c r="L58" i="523" l="1"/>
  <c r="Z59" i="523"/>
  <c r="AA58" i="523"/>
  <c r="L57" i="522"/>
  <c r="M57" i="522" s="1"/>
  <c r="AA57" i="522"/>
  <c r="Z58" i="522"/>
  <c r="AC57" i="522"/>
  <c r="L57" i="521"/>
  <c r="Z58" i="521"/>
  <c r="AA57" i="521"/>
  <c r="Z59" i="520"/>
  <c r="L58" i="520"/>
  <c r="M58" i="520" s="1"/>
  <c r="AA58" i="520"/>
  <c r="AC58" i="520"/>
  <c r="L59" i="519"/>
  <c r="M59" i="519" s="1"/>
  <c r="Z60" i="519"/>
  <c r="AA59" i="519"/>
  <c r="AC59" i="519"/>
  <c r="Z60" i="518"/>
  <c r="L59" i="518"/>
  <c r="M59" i="518" s="1"/>
  <c r="AA59" i="518"/>
  <c r="AC59" i="518"/>
  <c r="Z59" i="517"/>
  <c r="AA58" i="517"/>
  <c r="L58" i="517"/>
  <c r="M58" i="517" s="1"/>
  <c r="AC58" i="517"/>
  <c r="Z59" i="516"/>
  <c r="L58" i="516"/>
  <c r="AA58" i="516"/>
  <c r="Z59" i="515"/>
  <c r="L58" i="515"/>
  <c r="AA58" i="515"/>
  <c r="Z57" i="514"/>
  <c r="AA56" i="514"/>
  <c r="L56" i="514"/>
  <c r="Z58" i="513"/>
  <c r="L57" i="513"/>
  <c r="AA57" i="513"/>
  <c r="AA57" i="511"/>
  <c r="L57" i="511"/>
  <c r="Z58" i="511"/>
  <c r="AA57" i="512"/>
  <c r="L57" i="512"/>
  <c r="Z58" i="512"/>
  <c r="Z58" i="510"/>
  <c r="AA57" i="510"/>
  <c r="L57" i="510"/>
  <c r="Z58" i="509"/>
  <c r="AA57" i="509"/>
  <c r="L57" i="509"/>
  <c r="Z57" i="507"/>
  <c r="AA56" i="507"/>
  <c r="L56" i="507"/>
  <c r="AA57" i="508"/>
  <c r="L57" i="508"/>
  <c r="Z58" i="508"/>
  <c r="Z58" i="505"/>
  <c r="AA57" i="505"/>
  <c r="L57" i="505"/>
  <c r="Z58" i="506"/>
  <c r="AA57" i="506"/>
  <c r="L57" i="506"/>
  <c r="Z58" i="504"/>
  <c r="AA57" i="504"/>
  <c r="L57" i="504"/>
  <c r="L57" i="503"/>
  <c r="Z58" i="503"/>
  <c r="AA57" i="503"/>
  <c r="Z58" i="501"/>
  <c r="AA57" i="501"/>
  <c r="L57" i="501"/>
  <c r="Z58" i="502"/>
  <c r="AA57" i="502"/>
  <c r="L57" i="502"/>
  <c r="Z58" i="499"/>
  <c r="AA57" i="499"/>
  <c r="L57" i="499"/>
  <c r="AA57" i="500"/>
  <c r="L57" i="500"/>
  <c r="Z58" i="500"/>
  <c r="L56" i="497"/>
  <c r="Z57" i="497"/>
  <c r="AA56" i="497"/>
  <c r="Z58" i="498"/>
  <c r="L57" i="498"/>
  <c r="AA57" i="498"/>
  <c r="Z60" i="523" l="1"/>
  <c r="AA59" i="523"/>
  <c r="L59" i="523"/>
  <c r="Z59" i="522"/>
  <c r="L58" i="522"/>
  <c r="M58" i="522" s="1"/>
  <c r="AA58" i="522"/>
  <c r="AC58" i="522"/>
  <c r="Z59" i="521"/>
  <c r="AA58" i="521"/>
  <c r="L58" i="521"/>
  <c r="AA59" i="520"/>
  <c r="L59" i="520"/>
  <c r="M59" i="520" s="1"/>
  <c r="Z60" i="520"/>
  <c r="AC59" i="520"/>
  <c r="Z61" i="519"/>
  <c r="AA60" i="519"/>
  <c r="L60" i="519"/>
  <c r="M60" i="519" s="1"/>
  <c r="AC60" i="519"/>
  <c r="AA60" i="518"/>
  <c r="L60" i="518"/>
  <c r="M60" i="518" s="1"/>
  <c r="Z61" i="518"/>
  <c r="AC60" i="518"/>
  <c r="L59" i="517"/>
  <c r="M59" i="517" s="1"/>
  <c r="Z60" i="517"/>
  <c r="AA59" i="517"/>
  <c r="AC59" i="517"/>
  <c r="Z60" i="516"/>
  <c r="L59" i="516"/>
  <c r="AA59" i="516"/>
  <c r="Z60" i="515"/>
  <c r="L59" i="515"/>
  <c r="AA59" i="515"/>
  <c r="AA58" i="513"/>
  <c r="L58" i="513"/>
  <c r="Z59" i="513"/>
  <c r="AA57" i="514"/>
  <c r="L57" i="514"/>
  <c r="Z58" i="514"/>
  <c r="Z59" i="512"/>
  <c r="AA58" i="512"/>
  <c r="L58" i="512"/>
  <c r="AA58" i="511"/>
  <c r="Z59" i="511"/>
  <c r="L58" i="511"/>
  <c r="L58" i="509"/>
  <c r="Z59" i="509"/>
  <c r="AA58" i="509"/>
  <c r="AA58" i="510"/>
  <c r="L58" i="510"/>
  <c r="Z59" i="510"/>
  <c r="Z59" i="508"/>
  <c r="AA58" i="508"/>
  <c r="L58" i="508"/>
  <c r="AA57" i="507"/>
  <c r="L57" i="507"/>
  <c r="Z58" i="507"/>
  <c r="L58" i="506"/>
  <c r="Z59" i="506"/>
  <c r="AA58" i="506"/>
  <c r="L58" i="505"/>
  <c r="Z59" i="505"/>
  <c r="AA58" i="505"/>
  <c r="Z59" i="503"/>
  <c r="AA58" i="503"/>
  <c r="L58" i="503"/>
  <c r="AA58" i="504"/>
  <c r="L58" i="504"/>
  <c r="Z59" i="504"/>
  <c r="L58" i="502"/>
  <c r="Z59" i="502"/>
  <c r="AA58" i="502"/>
  <c r="L58" i="501"/>
  <c r="Z59" i="501"/>
  <c r="AA58" i="501"/>
  <c r="Z59" i="500"/>
  <c r="AA58" i="500"/>
  <c r="L58" i="500"/>
  <c r="L58" i="499"/>
  <c r="Z59" i="499"/>
  <c r="AA58" i="499"/>
  <c r="Z58" i="497"/>
  <c r="AA57" i="497"/>
  <c r="L57" i="497"/>
  <c r="L58" i="498"/>
  <c r="Z59" i="498"/>
  <c r="AA58" i="498"/>
  <c r="L60" i="523" l="1"/>
  <c r="Z61" i="523"/>
  <c r="AA60" i="523"/>
  <c r="Z60" i="522"/>
  <c r="AA59" i="522"/>
  <c r="L59" i="522"/>
  <c r="M59" i="522" s="1"/>
  <c r="AC59" i="522"/>
  <c r="L59" i="521"/>
  <c r="Z60" i="521"/>
  <c r="AA59" i="521"/>
  <c r="Z61" i="520"/>
  <c r="L60" i="520"/>
  <c r="M60" i="520" s="1"/>
  <c r="AA60" i="520"/>
  <c r="AC60" i="520"/>
  <c r="L61" i="519"/>
  <c r="M61" i="519" s="1"/>
  <c r="Z62" i="519"/>
  <c r="AA61" i="519"/>
  <c r="AC61" i="519"/>
  <c r="Z62" i="518"/>
  <c r="L61" i="518"/>
  <c r="M61" i="518" s="1"/>
  <c r="AA61" i="518"/>
  <c r="AC61" i="518"/>
  <c r="Z61" i="517"/>
  <c r="AA60" i="517"/>
  <c r="L60" i="517"/>
  <c r="M60" i="517" s="1"/>
  <c r="AC60" i="517"/>
  <c r="AA60" i="516"/>
  <c r="Z61" i="516"/>
  <c r="L60" i="516"/>
  <c r="AA60" i="515"/>
  <c r="L60" i="515"/>
  <c r="Z61" i="515"/>
  <c r="Z59" i="514"/>
  <c r="AA58" i="514"/>
  <c r="L58" i="514"/>
  <c r="L59" i="513"/>
  <c r="Z60" i="513"/>
  <c r="AA59" i="513"/>
  <c r="AA59" i="511"/>
  <c r="Z60" i="511"/>
  <c r="L59" i="511"/>
  <c r="AA59" i="512"/>
  <c r="L59" i="512"/>
  <c r="Z60" i="512"/>
  <c r="Z60" i="510"/>
  <c r="AA59" i="510"/>
  <c r="L59" i="510"/>
  <c r="Z60" i="509"/>
  <c r="AA59" i="509"/>
  <c r="L59" i="509"/>
  <c r="Z59" i="507"/>
  <c r="AA58" i="507"/>
  <c r="L58" i="507"/>
  <c r="AA59" i="508"/>
  <c r="L59" i="508"/>
  <c r="Z60" i="508"/>
  <c r="Z60" i="505"/>
  <c r="AA59" i="505"/>
  <c r="L59" i="505"/>
  <c r="Z60" i="506"/>
  <c r="AA59" i="506"/>
  <c r="L59" i="506"/>
  <c r="Z60" i="504"/>
  <c r="AA59" i="504"/>
  <c r="L59" i="504"/>
  <c r="L59" i="503"/>
  <c r="AA59" i="503"/>
  <c r="Z60" i="503"/>
  <c r="Z60" i="501"/>
  <c r="AA59" i="501"/>
  <c r="L59" i="501"/>
  <c r="Z60" i="502"/>
  <c r="AA59" i="502"/>
  <c r="L59" i="502"/>
  <c r="Z60" i="499"/>
  <c r="AA59" i="499"/>
  <c r="L59" i="499"/>
  <c r="AA59" i="500"/>
  <c r="L59" i="500"/>
  <c r="Z60" i="500"/>
  <c r="L58" i="497"/>
  <c r="Z59" i="497"/>
  <c r="AA58" i="497"/>
  <c r="Z60" i="498"/>
  <c r="L59" i="498"/>
  <c r="AA59" i="498"/>
  <c r="Z62" i="523" l="1"/>
  <c r="AA61" i="523"/>
  <c r="L61" i="523"/>
  <c r="L60" i="522"/>
  <c r="M60" i="522" s="1"/>
  <c r="Z61" i="522"/>
  <c r="AA60" i="522"/>
  <c r="AC60" i="522"/>
  <c r="Z61" i="521"/>
  <c r="AA60" i="521"/>
  <c r="L60" i="521"/>
  <c r="AA61" i="520"/>
  <c r="L61" i="520"/>
  <c r="M61" i="520" s="1"/>
  <c r="Z62" i="520"/>
  <c r="AC61" i="520"/>
  <c r="Z63" i="519"/>
  <c r="AA62" i="519"/>
  <c r="L62" i="519"/>
  <c r="M62" i="519" s="1"/>
  <c r="AC62" i="519"/>
  <c r="AA62" i="518"/>
  <c r="L62" i="518"/>
  <c r="M62" i="518" s="1"/>
  <c r="Z63" i="518"/>
  <c r="AC62" i="518"/>
  <c r="L61" i="517"/>
  <c r="M61" i="517" s="1"/>
  <c r="Z62" i="517"/>
  <c r="AA61" i="517"/>
  <c r="AC61" i="517"/>
  <c r="L61" i="516"/>
  <c r="Z62" i="516"/>
  <c r="AA61" i="516"/>
  <c r="Z62" i="515"/>
  <c r="AA61" i="515"/>
  <c r="L61" i="515"/>
  <c r="AA60" i="513"/>
  <c r="L60" i="513"/>
  <c r="Z61" i="513"/>
  <c r="AA59" i="514"/>
  <c r="L59" i="514"/>
  <c r="Z60" i="514"/>
  <c r="Z61" i="512"/>
  <c r="AA60" i="512"/>
  <c r="L60" i="512"/>
  <c r="Z61" i="511"/>
  <c r="AA60" i="511"/>
  <c r="L60" i="511"/>
  <c r="L60" i="509"/>
  <c r="Z61" i="509"/>
  <c r="AA60" i="509"/>
  <c r="AA60" i="510"/>
  <c r="L60" i="510"/>
  <c r="Z61" i="510"/>
  <c r="Z61" i="508"/>
  <c r="AA60" i="508"/>
  <c r="L60" i="508"/>
  <c r="AA59" i="507"/>
  <c r="L59" i="507"/>
  <c r="Z60" i="507"/>
  <c r="L60" i="506"/>
  <c r="Z61" i="506"/>
  <c r="AA60" i="506"/>
  <c r="L60" i="505"/>
  <c r="Z61" i="505"/>
  <c r="AA60" i="505"/>
  <c r="Z61" i="503"/>
  <c r="AA60" i="503"/>
  <c r="L60" i="503"/>
  <c r="AA60" i="504"/>
  <c r="L60" i="504"/>
  <c r="Z61" i="504"/>
  <c r="L60" i="502"/>
  <c r="Z61" i="502"/>
  <c r="AA60" i="502"/>
  <c r="L60" i="501"/>
  <c r="AA60" i="501"/>
  <c r="Z61" i="501"/>
  <c r="Z61" i="500"/>
  <c r="AA60" i="500"/>
  <c r="L60" i="500"/>
  <c r="L60" i="499"/>
  <c r="Z61" i="499"/>
  <c r="AA60" i="499"/>
  <c r="Z60" i="497"/>
  <c r="AA59" i="497"/>
  <c r="L59" i="497"/>
  <c r="L60" i="498"/>
  <c r="Z61" i="498"/>
  <c r="AA60" i="498"/>
  <c r="L62" i="523" l="1"/>
  <c r="Z63" i="523"/>
  <c r="AA62" i="523"/>
  <c r="Z62" i="522"/>
  <c r="AA61" i="522"/>
  <c r="L61" i="522"/>
  <c r="M61" i="522" s="1"/>
  <c r="AC61" i="522"/>
  <c r="L61" i="521"/>
  <c r="Z62" i="521"/>
  <c r="AA61" i="521"/>
  <c r="Z63" i="520"/>
  <c r="AA62" i="520"/>
  <c r="L62" i="520"/>
  <c r="M62" i="520" s="1"/>
  <c r="AC62" i="520"/>
  <c r="L63" i="519"/>
  <c r="M63" i="519" s="1"/>
  <c r="Z64" i="519"/>
  <c r="AA63" i="519"/>
  <c r="AC63" i="519"/>
  <c r="Z64" i="518"/>
  <c r="L63" i="518"/>
  <c r="M63" i="518" s="1"/>
  <c r="AA63" i="518"/>
  <c r="AC63" i="518"/>
  <c r="Z63" i="517"/>
  <c r="AA62" i="517"/>
  <c r="L62" i="517"/>
  <c r="M62" i="517" s="1"/>
  <c r="AC62" i="517"/>
  <c r="Z63" i="516"/>
  <c r="AA62" i="516"/>
  <c r="L62" i="516"/>
  <c r="AA62" i="515"/>
  <c r="L62" i="515"/>
  <c r="Z63" i="515"/>
  <c r="Z61" i="514"/>
  <c r="AA60" i="514"/>
  <c r="L60" i="514"/>
  <c r="Z62" i="513"/>
  <c r="L61" i="513"/>
  <c r="AA61" i="513"/>
  <c r="AA61" i="511"/>
  <c r="L61" i="511"/>
  <c r="Z62" i="511"/>
  <c r="AA61" i="512"/>
  <c r="L61" i="512"/>
  <c r="Z62" i="512"/>
  <c r="Z62" i="510"/>
  <c r="AA61" i="510"/>
  <c r="L61" i="510"/>
  <c r="Z62" i="509"/>
  <c r="AA61" i="509"/>
  <c r="L61" i="509"/>
  <c r="Z61" i="507"/>
  <c r="AA60" i="507"/>
  <c r="L60" i="507"/>
  <c r="AA61" i="508"/>
  <c r="L61" i="508"/>
  <c r="Z62" i="508"/>
  <c r="Z62" i="505"/>
  <c r="AA61" i="505"/>
  <c r="L61" i="505"/>
  <c r="Z62" i="506"/>
  <c r="AA61" i="506"/>
  <c r="L61" i="506"/>
  <c r="Z62" i="504"/>
  <c r="AA61" i="504"/>
  <c r="L61" i="504"/>
  <c r="L61" i="503"/>
  <c r="Z62" i="503"/>
  <c r="AA61" i="503"/>
  <c r="Z62" i="501"/>
  <c r="AA61" i="501"/>
  <c r="L61" i="501"/>
  <c r="Z62" i="502"/>
  <c r="AA61" i="502"/>
  <c r="L61" i="502"/>
  <c r="Z62" i="499"/>
  <c r="AA61" i="499"/>
  <c r="L61" i="499"/>
  <c r="AA61" i="500"/>
  <c r="Z62" i="500"/>
  <c r="L61" i="500"/>
  <c r="L60" i="497"/>
  <c r="Z61" i="497"/>
  <c r="AA60" i="497"/>
  <c r="Z62" i="498"/>
  <c r="L61" i="498"/>
  <c r="AA61" i="498"/>
  <c r="Z64" i="523" l="1"/>
  <c r="AA63" i="523"/>
  <c r="L63" i="523"/>
  <c r="L62" i="522"/>
  <c r="M62" i="522" s="1"/>
  <c r="AA62" i="522"/>
  <c r="Z63" i="522"/>
  <c r="AC62" i="522"/>
  <c r="Z63" i="521"/>
  <c r="AA62" i="521"/>
  <c r="L62" i="521"/>
  <c r="AA63" i="520"/>
  <c r="L63" i="520"/>
  <c r="M63" i="520" s="1"/>
  <c r="Z64" i="520"/>
  <c r="AC63" i="520"/>
  <c r="Z65" i="519"/>
  <c r="AA64" i="519"/>
  <c r="L64" i="519"/>
  <c r="M64" i="519" s="1"/>
  <c r="AC64" i="519"/>
  <c r="Z65" i="518"/>
  <c r="AA64" i="518"/>
  <c r="L64" i="518"/>
  <c r="M64" i="518" s="1"/>
  <c r="AC64" i="518"/>
  <c r="L63" i="517"/>
  <c r="M63" i="517" s="1"/>
  <c r="Z64" i="517"/>
  <c r="AA63" i="517"/>
  <c r="AC63" i="517"/>
  <c r="L63" i="516"/>
  <c r="Z64" i="516"/>
  <c r="AA63" i="516"/>
  <c r="Z64" i="515"/>
  <c r="AA63" i="515"/>
  <c r="L63" i="515"/>
  <c r="AA62" i="513"/>
  <c r="Z63" i="513"/>
  <c r="L62" i="513"/>
  <c r="AA61" i="514"/>
  <c r="L61" i="514"/>
  <c r="Z62" i="514"/>
  <c r="Z63" i="512"/>
  <c r="AA62" i="512"/>
  <c r="L62" i="512"/>
  <c r="Z63" i="511"/>
  <c r="AA62" i="511"/>
  <c r="L62" i="511"/>
  <c r="L62" i="509"/>
  <c r="Z63" i="509"/>
  <c r="AA62" i="509"/>
  <c r="AA62" i="510"/>
  <c r="L62" i="510"/>
  <c r="Z63" i="510"/>
  <c r="Z63" i="508"/>
  <c r="AA62" i="508"/>
  <c r="L62" i="508"/>
  <c r="AA61" i="507"/>
  <c r="L61" i="507"/>
  <c r="Z62" i="507"/>
  <c r="L62" i="506"/>
  <c r="Z63" i="506"/>
  <c r="AA62" i="506"/>
  <c r="L62" i="505"/>
  <c r="Z63" i="505"/>
  <c r="AA62" i="505"/>
  <c r="Z63" i="503"/>
  <c r="AA62" i="503"/>
  <c r="L62" i="503"/>
  <c r="AA62" i="504"/>
  <c r="L62" i="504"/>
  <c r="Z63" i="504"/>
  <c r="L62" i="502"/>
  <c r="Z63" i="502"/>
  <c r="AA62" i="502"/>
  <c r="L62" i="501"/>
  <c r="AA62" i="501"/>
  <c r="Z63" i="501"/>
  <c r="AA62" i="500"/>
  <c r="L62" i="500"/>
  <c r="Z63" i="500"/>
  <c r="L62" i="499"/>
  <c r="Z63" i="499"/>
  <c r="AA62" i="499"/>
  <c r="Z62" i="497"/>
  <c r="AA61" i="497"/>
  <c r="L61" i="497"/>
  <c r="L62" i="498"/>
  <c r="Z63" i="498"/>
  <c r="AA62" i="498"/>
  <c r="L64" i="523" l="1"/>
  <c r="Z65" i="523"/>
  <c r="AA64" i="523"/>
  <c r="Z64" i="522"/>
  <c r="AA63" i="522"/>
  <c r="L63" i="522"/>
  <c r="M63" i="522" s="1"/>
  <c r="AC63" i="522"/>
  <c r="L63" i="521"/>
  <c r="Z64" i="521"/>
  <c r="AA63" i="521"/>
  <c r="Z65" i="520"/>
  <c r="AA64" i="520"/>
  <c r="L64" i="520"/>
  <c r="M64" i="520" s="1"/>
  <c r="AC64" i="520"/>
  <c r="L65" i="519"/>
  <c r="M65" i="519" s="1"/>
  <c r="AA65" i="519"/>
  <c r="Z66" i="519"/>
  <c r="AC65" i="519"/>
  <c r="L65" i="518"/>
  <c r="M65" i="518" s="1"/>
  <c r="Z66" i="518"/>
  <c r="AA65" i="518"/>
  <c r="AC65" i="518"/>
  <c r="Z65" i="517"/>
  <c r="AA64" i="517"/>
  <c r="L64" i="517"/>
  <c r="M64" i="517" s="1"/>
  <c r="AC64" i="517"/>
  <c r="Z65" i="516"/>
  <c r="AA64" i="516"/>
  <c r="L64" i="516"/>
  <c r="AA64" i="515"/>
  <c r="L64" i="515"/>
  <c r="Z65" i="515"/>
  <c r="Z63" i="514"/>
  <c r="AA62" i="514"/>
  <c r="L62" i="514"/>
  <c r="L63" i="513"/>
  <c r="Z64" i="513"/>
  <c r="AA63" i="513"/>
  <c r="AA63" i="511"/>
  <c r="L63" i="511"/>
  <c r="Z64" i="511"/>
  <c r="AA63" i="512"/>
  <c r="Z64" i="512"/>
  <c r="L63" i="512"/>
  <c r="Z64" i="510"/>
  <c r="AA63" i="510"/>
  <c r="L63" i="510"/>
  <c r="Z64" i="509"/>
  <c r="AA63" i="509"/>
  <c r="L63" i="509"/>
  <c r="Z63" i="507"/>
  <c r="AA62" i="507"/>
  <c r="L62" i="507"/>
  <c r="AA63" i="508"/>
  <c r="L63" i="508"/>
  <c r="Z64" i="508"/>
  <c r="Z64" i="505"/>
  <c r="AA63" i="505"/>
  <c r="L63" i="505"/>
  <c r="Z64" i="506"/>
  <c r="AA63" i="506"/>
  <c r="L63" i="506"/>
  <c r="Z64" i="504"/>
  <c r="AA63" i="504"/>
  <c r="L63" i="504"/>
  <c r="L63" i="503"/>
  <c r="Z64" i="503"/>
  <c r="AA63" i="503"/>
  <c r="Z64" i="502"/>
  <c r="AA63" i="502"/>
  <c r="L63" i="502"/>
  <c r="Z64" i="501"/>
  <c r="AA63" i="501"/>
  <c r="L63" i="501"/>
  <c r="AA63" i="500"/>
  <c r="L63" i="500"/>
  <c r="Z64" i="500"/>
  <c r="Z64" i="499"/>
  <c r="AA63" i="499"/>
  <c r="L63" i="499"/>
  <c r="L62" i="497"/>
  <c r="Z63" i="497"/>
  <c r="AA62" i="497"/>
  <c r="Z64" i="498"/>
  <c r="L63" i="498"/>
  <c r="AA63" i="498"/>
  <c r="Z66" i="523" l="1"/>
  <c r="AA65" i="523"/>
  <c r="L65" i="523"/>
  <c r="L64" i="522"/>
  <c r="M64" i="522" s="1"/>
  <c r="AA64" i="522"/>
  <c r="Z65" i="522"/>
  <c r="AC64" i="522"/>
  <c r="Z65" i="521"/>
  <c r="AA64" i="521"/>
  <c r="L64" i="521"/>
  <c r="AA65" i="520"/>
  <c r="L65" i="520"/>
  <c r="M65" i="520" s="1"/>
  <c r="Z66" i="520"/>
  <c r="AC65" i="520"/>
  <c r="Z67" i="519"/>
  <c r="L66" i="519"/>
  <c r="M66" i="519" s="1"/>
  <c r="AA66" i="519"/>
  <c r="AC66" i="519"/>
  <c r="Z67" i="518"/>
  <c r="AA66" i="518"/>
  <c r="L66" i="518"/>
  <c r="M66" i="518" s="1"/>
  <c r="AC66" i="518"/>
  <c r="L65" i="517"/>
  <c r="M65" i="517" s="1"/>
  <c r="Z66" i="517"/>
  <c r="AA65" i="517"/>
  <c r="AC65" i="517"/>
  <c r="L65" i="516"/>
  <c r="Z66" i="516"/>
  <c r="AA65" i="516"/>
  <c r="Z66" i="515"/>
  <c r="AA65" i="515"/>
  <c r="L65" i="515"/>
  <c r="AA64" i="513"/>
  <c r="Z65" i="513"/>
  <c r="L64" i="513"/>
  <c r="AA63" i="514"/>
  <c r="L63" i="514"/>
  <c r="Z64" i="514"/>
  <c r="Z65" i="511"/>
  <c r="AA64" i="511"/>
  <c r="L64" i="511"/>
  <c r="AA64" i="512"/>
  <c r="Z65" i="512"/>
  <c r="L64" i="512"/>
  <c r="L64" i="509"/>
  <c r="Z65" i="509"/>
  <c r="AA64" i="509"/>
  <c r="AA64" i="510"/>
  <c r="L64" i="510"/>
  <c r="Z65" i="510"/>
  <c r="Z65" i="508"/>
  <c r="AA64" i="508"/>
  <c r="L64" i="508"/>
  <c r="AA63" i="507"/>
  <c r="L63" i="507"/>
  <c r="Z64" i="507"/>
  <c r="L64" i="506"/>
  <c r="Z65" i="506"/>
  <c r="AA64" i="506"/>
  <c r="L64" i="505"/>
  <c r="Z65" i="505"/>
  <c r="AA64" i="505"/>
  <c r="Z65" i="503"/>
  <c r="AA64" i="503"/>
  <c r="L64" i="503"/>
  <c r="AA64" i="504"/>
  <c r="L64" i="504"/>
  <c r="Z65" i="504"/>
  <c r="L64" i="501"/>
  <c r="Z65" i="501"/>
  <c r="AA64" i="501"/>
  <c r="L64" i="502"/>
  <c r="Z65" i="502"/>
  <c r="AA64" i="502"/>
  <c r="Z65" i="500"/>
  <c r="L64" i="500"/>
  <c r="AA64" i="500"/>
  <c r="L64" i="499"/>
  <c r="Z65" i="499"/>
  <c r="AA64" i="499"/>
  <c r="Z64" i="497"/>
  <c r="AA63" i="497"/>
  <c r="L63" i="497"/>
  <c r="L64" i="498"/>
  <c r="Z65" i="498"/>
  <c r="AA64" i="498"/>
  <c r="L66" i="523" l="1"/>
  <c r="Z67" i="523"/>
  <c r="AA66" i="523"/>
  <c r="Z66" i="522"/>
  <c r="AA65" i="522"/>
  <c r="L65" i="522"/>
  <c r="M65" i="522" s="1"/>
  <c r="AC65" i="522"/>
  <c r="AA65" i="521"/>
  <c r="L65" i="521"/>
  <c r="Z66" i="521"/>
  <c r="Z67" i="520"/>
  <c r="L66" i="520"/>
  <c r="M66" i="520" s="1"/>
  <c r="AA66" i="520"/>
  <c r="AC66" i="520"/>
  <c r="L67" i="519"/>
  <c r="M67" i="519" s="1"/>
  <c r="AA67" i="519"/>
  <c r="Z68" i="519"/>
  <c r="AC67" i="519"/>
  <c r="L67" i="518"/>
  <c r="M67" i="518" s="1"/>
  <c r="Z68" i="518"/>
  <c r="AA67" i="518"/>
  <c r="AC67" i="518"/>
  <c r="Z67" i="517"/>
  <c r="AA66" i="517"/>
  <c r="L66" i="517"/>
  <c r="M66" i="517" s="1"/>
  <c r="AC66" i="517"/>
  <c r="Z67" i="516"/>
  <c r="AA66" i="516"/>
  <c r="L66" i="516"/>
  <c r="AA66" i="515"/>
  <c r="L66" i="515"/>
  <c r="Z67" i="515"/>
  <c r="Z65" i="514"/>
  <c r="AA64" i="514"/>
  <c r="L64" i="514"/>
  <c r="Z66" i="513"/>
  <c r="AA65" i="513"/>
  <c r="L65" i="513"/>
  <c r="Z66" i="512"/>
  <c r="L65" i="512"/>
  <c r="AA65" i="512"/>
  <c r="AA65" i="511"/>
  <c r="L65" i="511"/>
  <c r="Z66" i="511"/>
  <c r="Z66" i="510"/>
  <c r="AA65" i="510"/>
  <c r="L65" i="510"/>
  <c r="Z66" i="509"/>
  <c r="AA65" i="509"/>
  <c r="L65" i="509"/>
  <c r="Z65" i="507"/>
  <c r="AA64" i="507"/>
  <c r="L64" i="507"/>
  <c r="AA65" i="508"/>
  <c r="L65" i="508"/>
  <c r="Z66" i="508"/>
  <c r="Z66" i="505"/>
  <c r="AA65" i="505"/>
  <c r="L65" i="505"/>
  <c r="Z66" i="506"/>
  <c r="AA65" i="506"/>
  <c r="L65" i="506"/>
  <c r="Z66" i="504"/>
  <c r="AA65" i="504"/>
  <c r="L65" i="504"/>
  <c r="L65" i="503"/>
  <c r="AA65" i="503"/>
  <c r="Z66" i="503"/>
  <c r="Z66" i="502"/>
  <c r="AA65" i="502"/>
  <c r="L65" i="502"/>
  <c r="Z66" i="501"/>
  <c r="AA65" i="501"/>
  <c r="L65" i="501"/>
  <c r="Z66" i="499"/>
  <c r="AA65" i="499"/>
  <c r="L65" i="499"/>
  <c r="AA65" i="500"/>
  <c r="Z66" i="500"/>
  <c r="L65" i="500"/>
  <c r="L64" i="497"/>
  <c r="Z65" i="497"/>
  <c r="AA64" i="497"/>
  <c r="Z66" i="498"/>
  <c r="L65" i="498"/>
  <c r="AA65" i="498"/>
  <c r="Z68" i="523" l="1"/>
  <c r="AA67" i="523"/>
  <c r="L67" i="523"/>
  <c r="AA66" i="522"/>
  <c r="L66" i="522"/>
  <c r="M66" i="522" s="1"/>
  <c r="Z67" i="522"/>
  <c r="AC66" i="522"/>
  <c r="Z67" i="521"/>
  <c r="AA66" i="521"/>
  <c r="L66" i="521"/>
  <c r="AA67" i="520"/>
  <c r="L67" i="520"/>
  <c r="M67" i="520" s="1"/>
  <c r="Z68" i="520"/>
  <c r="AC67" i="520"/>
  <c r="Z69" i="519"/>
  <c r="AA68" i="519"/>
  <c r="L68" i="519"/>
  <c r="M68" i="519" s="1"/>
  <c r="AC68" i="519"/>
  <c r="Z69" i="518"/>
  <c r="AA68" i="518"/>
  <c r="L68" i="518"/>
  <c r="M68" i="518" s="1"/>
  <c r="AC68" i="518"/>
  <c r="L67" i="517"/>
  <c r="M67" i="517" s="1"/>
  <c r="Z68" i="517"/>
  <c r="AA67" i="517"/>
  <c r="AC67" i="517"/>
  <c r="L67" i="516"/>
  <c r="Z68" i="516"/>
  <c r="AA67" i="516"/>
  <c r="Z68" i="515"/>
  <c r="AA67" i="515"/>
  <c r="L67" i="515"/>
  <c r="AA66" i="513"/>
  <c r="L66" i="513"/>
  <c r="Z67" i="513"/>
  <c r="AA65" i="514"/>
  <c r="L65" i="514"/>
  <c r="Z66" i="514"/>
  <c r="Z67" i="511"/>
  <c r="AA66" i="511"/>
  <c r="L66" i="511"/>
  <c r="AA66" i="512"/>
  <c r="Z67" i="512"/>
  <c r="L66" i="512"/>
  <c r="L66" i="509"/>
  <c r="Z67" i="509"/>
  <c r="AA66" i="509"/>
  <c r="AA66" i="510"/>
  <c r="L66" i="510"/>
  <c r="Z67" i="510"/>
  <c r="Z67" i="508"/>
  <c r="AA66" i="508"/>
  <c r="L66" i="508"/>
  <c r="AA65" i="507"/>
  <c r="L65" i="507"/>
  <c r="Z66" i="507"/>
  <c r="L66" i="506"/>
  <c r="Z67" i="506"/>
  <c r="AA66" i="506"/>
  <c r="L66" i="505"/>
  <c r="Z67" i="505"/>
  <c r="AA66" i="505"/>
  <c r="Z67" i="503"/>
  <c r="AA66" i="503"/>
  <c r="L66" i="503"/>
  <c r="AA66" i="504"/>
  <c r="L66" i="504"/>
  <c r="Z67" i="504"/>
  <c r="L66" i="501"/>
  <c r="AA66" i="501"/>
  <c r="Z67" i="501"/>
  <c r="L66" i="502"/>
  <c r="Z67" i="502"/>
  <c r="AA66" i="502"/>
  <c r="AA66" i="500"/>
  <c r="Z67" i="500"/>
  <c r="L66" i="500"/>
  <c r="L66" i="499"/>
  <c r="Z67" i="499"/>
  <c r="AA66" i="499"/>
  <c r="Z66" i="497"/>
  <c r="AA65" i="497"/>
  <c r="L65" i="497"/>
  <c r="L66" i="498"/>
  <c r="Z67" i="498"/>
  <c r="AA66" i="498"/>
  <c r="L68" i="523" l="1"/>
  <c r="Z69" i="523"/>
  <c r="AA68" i="523"/>
  <c r="Z68" i="522"/>
  <c r="AA67" i="522"/>
  <c r="L67" i="522"/>
  <c r="M67" i="522" s="1"/>
  <c r="AC67" i="522"/>
  <c r="AA67" i="521"/>
  <c r="L67" i="521"/>
  <c r="Z68" i="521"/>
  <c r="Z69" i="520"/>
  <c r="L68" i="520"/>
  <c r="M68" i="520" s="1"/>
  <c r="AA68" i="520"/>
  <c r="AC68" i="520"/>
  <c r="L69" i="519"/>
  <c r="M69" i="519" s="1"/>
  <c r="Z70" i="519"/>
  <c r="AA69" i="519"/>
  <c r="AC69" i="519"/>
  <c r="L69" i="518"/>
  <c r="M69" i="518" s="1"/>
  <c r="Z70" i="518"/>
  <c r="AA69" i="518"/>
  <c r="AC69" i="518"/>
  <c r="Z69" i="517"/>
  <c r="AA68" i="517"/>
  <c r="L68" i="517"/>
  <c r="M68" i="517" s="1"/>
  <c r="AC68" i="517"/>
  <c r="Z69" i="516"/>
  <c r="AA68" i="516"/>
  <c r="L68" i="516"/>
  <c r="AA68" i="515"/>
  <c r="L68" i="515"/>
  <c r="Z69" i="515"/>
  <c r="Z67" i="514"/>
  <c r="AA66" i="514"/>
  <c r="L66" i="514"/>
  <c r="Z68" i="513"/>
  <c r="AA67" i="513"/>
  <c r="L67" i="513"/>
  <c r="Z68" i="512"/>
  <c r="AA67" i="512"/>
  <c r="L67" i="512"/>
  <c r="AA67" i="511"/>
  <c r="L67" i="511"/>
  <c r="Z68" i="511"/>
  <c r="Z68" i="510"/>
  <c r="AA67" i="510"/>
  <c r="L67" i="510"/>
  <c r="Z68" i="509"/>
  <c r="AA67" i="509"/>
  <c r="L67" i="509"/>
  <c r="Z67" i="507"/>
  <c r="AA66" i="507"/>
  <c r="L66" i="507"/>
  <c r="AA67" i="508"/>
  <c r="L67" i="508"/>
  <c r="Z68" i="508"/>
  <c r="Z68" i="505"/>
  <c r="AA67" i="505"/>
  <c r="L67" i="505"/>
  <c r="Z68" i="506"/>
  <c r="AA67" i="506"/>
  <c r="L67" i="506"/>
  <c r="Z68" i="504"/>
  <c r="AA67" i="504"/>
  <c r="L67" i="504"/>
  <c r="L67" i="503"/>
  <c r="AA67" i="503"/>
  <c r="Z68" i="503"/>
  <c r="Z68" i="501"/>
  <c r="AA67" i="501"/>
  <c r="L67" i="501"/>
  <c r="Z68" i="502"/>
  <c r="AA67" i="502"/>
  <c r="L67" i="502"/>
  <c r="Z68" i="499"/>
  <c r="AA67" i="499"/>
  <c r="L67" i="499"/>
  <c r="AA67" i="500"/>
  <c r="L67" i="500"/>
  <c r="Z68" i="500"/>
  <c r="L66" i="497"/>
  <c r="Z67" i="497"/>
  <c r="AA66" i="497"/>
  <c r="Z68" i="498"/>
  <c r="L67" i="498"/>
  <c r="AA67" i="498"/>
  <c r="Z70" i="523" l="1"/>
  <c r="AA69" i="523"/>
  <c r="L69" i="523"/>
  <c r="AA68" i="522"/>
  <c r="L68" i="522"/>
  <c r="M68" i="522" s="1"/>
  <c r="Z69" i="522"/>
  <c r="AC68" i="522"/>
  <c r="Z69" i="521"/>
  <c r="AA68" i="521"/>
  <c r="L68" i="521"/>
  <c r="Z70" i="520"/>
  <c r="AA69" i="520"/>
  <c r="L69" i="520"/>
  <c r="M69" i="520" s="1"/>
  <c r="AC69" i="520"/>
  <c r="Z71" i="519"/>
  <c r="L70" i="519"/>
  <c r="M70" i="519" s="1"/>
  <c r="AA70" i="519"/>
  <c r="AC70" i="519"/>
  <c r="Z71" i="518"/>
  <c r="AA70" i="518"/>
  <c r="L70" i="518"/>
  <c r="M70" i="518" s="1"/>
  <c r="AC70" i="518"/>
  <c r="L69" i="517"/>
  <c r="M69" i="517" s="1"/>
  <c r="Z70" i="517"/>
  <c r="AA69" i="517"/>
  <c r="AC69" i="517"/>
  <c r="L69" i="516"/>
  <c r="Z70" i="516"/>
  <c r="AA69" i="516"/>
  <c r="Z70" i="515"/>
  <c r="AA69" i="515"/>
  <c r="L69" i="515"/>
  <c r="AA68" i="513"/>
  <c r="L68" i="513"/>
  <c r="Z69" i="513"/>
  <c r="AA67" i="514"/>
  <c r="L67" i="514"/>
  <c r="Z68" i="514"/>
  <c r="Z69" i="511"/>
  <c r="AA68" i="511"/>
  <c r="L68" i="511"/>
  <c r="AA68" i="512"/>
  <c r="L68" i="512"/>
  <c r="Z69" i="512"/>
  <c r="L68" i="509"/>
  <c r="Z69" i="509"/>
  <c r="AA68" i="509"/>
  <c r="AA68" i="510"/>
  <c r="L68" i="510"/>
  <c r="Z69" i="510"/>
  <c r="Z69" i="508"/>
  <c r="AA68" i="508"/>
  <c r="L68" i="508"/>
  <c r="AA67" i="507"/>
  <c r="L67" i="507"/>
  <c r="Z68" i="507"/>
  <c r="L68" i="506"/>
  <c r="Z69" i="506"/>
  <c r="AA68" i="506"/>
  <c r="L68" i="505"/>
  <c r="Z69" i="505"/>
  <c r="AA68" i="505"/>
  <c r="Z69" i="503"/>
  <c r="AA68" i="503"/>
  <c r="L68" i="503"/>
  <c r="AA68" i="504"/>
  <c r="L68" i="504"/>
  <c r="Z69" i="504"/>
  <c r="L68" i="502"/>
  <c r="Z69" i="502"/>
  <c r="AA68" i="502"/>
  <c r="L68" i="501"/>
  <c r="AA68" i="501"/>
  <c r="Z69" i="501"/>
  <c r="Z69" i="500"/>
  <c r="L68" i="500"/>
  <c r="AA68" i="500"/>
  <c r="L68" i="499"/>
  <c r="Z69" i="499"/>
  <c r="AA68" i="499"/>
  <c r="Z68" i="497"/>
  <c r="AA67" i="497"/>
  <c r="L67" i="497"/>
  <c r="L68" i="498"/>
  <c r="Z69" i="498"/>
  <c r="AA68" i="498"/>
  <c r="L70" i="523" l="1"/>
  <c r="Z71" i="523"/>
  <c r="AA70" i="523"/>
  <c r="Z70" i="522"/>
  <c r="AA69" i="522"/>
  <c r="L69" i="522"/>
  <c r="M69" i="522" s="1"/>
  <c r="AC69" i="522"/>
  <c r="AA69" i="521"/>
  <c r="L69" i="521"/>
  <c r="Z70" i="521"/>
  <c r="L70" i="520"/>
  <c r="M70" i="520" s="1"/>
  <c r="AA70" i="520"/>
  <c r="Z71" i="520"/>
  <c r="AC70" i="520"/>
  <c r="L71" i="519"/>
  <c r="M71" i="519" s="1"/>
  <c r="AA71" i="519"/>
  <c r="Z72" i="519"/>
  <c r="AC71" i="519"/>
  <c r="L71" i="518"/>
  <c r="M71" i="518" s="1"/>
  <c r="Z72" i="518"/>
  <c r="AA71" i="518"/>
  <c r="AC71" i="518"/>
  <c r="Z71" i="517"/>
  <c r="AA70" i="517"/>
  <c r="L70" i="517"/>
  <c r="M70" i="517" s="1"/>
  <c r="AC70" i="517"/>
  <c r="Z71" i="516"/>
  <c r="AA70" i="516"/>
  <c r="L70" i="516"/>
  <c r="AA70" i="515"/>
  <c r="L70" i="515"/>
  <c r="Z71" i="515"/>
  <c r="Z69" i="514"/>
  <c r="AA68" i="514"/>
  <c r="L68" i="514"/>
  <c r="L69" i="513"/>
  <c r="Z70" i="513"/>
  <c r="AA69" i="513"/>
  <c r="Z70" i="512"/>
  <c r="AA69" i="512"/>
  <c r="L69" i="512"/>
  <c r="AA69" i="511"/>
  <c r="L69" i="511"/>
  <c r="Z70" i="511"/>
  <c r="Z70" i="510"/>
  <c r="AA69" i="510"/>
  <c r="L69" i="510"/>
  <c r="Z70" i="509"/>
  <c r="AA69" i="509"/>
  <c r="L69" i="509"/>
  <c r="Z69" i="507"/>
  <c r="AA68" i="507"/>
  <c r="L68" i="507"/>
  <c r="AA69" i="508"/>
  <c r="L69" i="508"/>
  <c r="Z70" i="508"/>
  <c r="Z70" i="505"/>
  <c r="AA69" i="505"/>
  <c r="L69" i="505"/>
  <c r="Z70" i="506"/>
  <c r="AA69" i="506"/>
  <c r="L69" i="506"/>
  <c r="Z70" i="504"/>
  <c r="AA69" i="504"/>
  <c r="L69" i="504"/>
  <c r="L69" i="503"/>
  <c r="Z70" i="503"/>
  <c r="AA69" i="503"/>
  <c r="Z70" i="501"/>
  <c r="AA69" i="501"/>
  <c r="L69" i="501"/>
  <c r="Z70" i="502"/>
  <c r="AA69" i="502"/>
  <c r="L69" i="502"/>
  <c r="Z70" i="499"/>
  <c r="AA69" i="499"/>
  <c r="L69" i="499"/>
  <c r="AA69" i="500"/>
  <c r="Z70" i="500"/>
  <c r="L69" i="500"/>
  <c r="L68" i="497"/>
  <c r="Z69" i="497"/>
  <c r="AA68" i="497"/>
  <c r="Z70" i="498"/>
  <c r="L69" i="498"/>
  <c r="AA69" i="498"/>
  <c r="Z72" i="523" l="1"/>
  <c r="AA71" i="523"/>
  <c r="L71" i="523"/>
  <c r="AA70" i="522"/>
  <c r="L70" i="522"/>
  <c r="M70" i="522" s="1"/>
  <c r="Z71" i="522"/>
  <c r="AC70" i="522"/>
  <c r="Z71" i="521"/>
  <c r="AA70" i="521"/>
  <c r="L70" i="521"/>
  <c r="Z72" i="520"/>
  <c r="L71" i="520"/>
  <c r="M71" i="520" s="1"/>
  <c r="AA71" i="520"/>
  <c r="AC71" i="520"/>
  <c r="Z73" i="519"/>
  <c r="AA72" i="519"/>
  <c r="L72" i="519"/>
  <c r="M72" i="519" s="1"/>
  <c r="AC72" i="519"/>
  <c r="Z73" i="518"/>
  <c r="AA72" i="518"/>
  <c r="L72" i="518"/>
  <c r="M72" i="518" s="1"/>
  <c r="AC72" i="518"/>
  <c r="L71" i="517"/>
  <c r="M71" i="517" s="1"/>
  <c r="Z72" i="517"/>
  <c r="AA71" i="517"/>
  <c r="AC71" i="517"/>
  <c r="L71" i="516"/>
  <c r="Z72" i="516"/>
  <c r="AA71" i="516"/>
  <c r="Z72" i="515"/>
  <c r="AA71" i="515"/>
  <c r="L71" i="515"/>
  <c r="AA70" i="513"/>
  <c r="L70" i="513"/>
  <c r="Z71" i="513"/>
  <c r="AA69" i="514"/>
  <c r="L69" i="514"/>
  <c r="Z70" i="514"/>
  <c r="Z71" i="511"/>
  <c r="AA70" i="511"/>
  <c r="L70" i="511"/>
  <c r="AA70" i="512"/>
  <c r="L70" i="512"/>
  <c r="Z71" i="512"/>
  <c r="L70" i="509"/>
  <c r="Z71" i="509"/>
  <c r="AA70" i="509"/>
  <c r="Z71" i="510"/>
  <c r="AA70" i="510"/>
  <c r="L70" i="510"/>
  <c r="Z71" i="508"/>
  <c r="AA70" i="508"/>
  <c r="L70" i="508"/>
  <c r="AA69" i="507"/>
  <c r="L69" i="507"/>
  <c r="Z70" i="507"/>
  <c r="L70" i="506"/>
  <c r="Z71" i="506"/>
  <c r="AA70" i="506"/>
  <c r="L70" i="505"/>
  <c r="Z71" i="505"/>
  <c r="AA70" i="505"/>
  <c r="Z71" i="503"/>
  <c r="AA70" i="503"/>
  <c r="L70" i="503"/>
  <c r="AA70" i="504"/>
  <c r="L70" i="504"/>
  <c r="Z71" i="504"/>
  <c r="L70" i="502"/>
  <c r="Z71" i="502"/>
  <c r="AA70" i="502"/>
  <c r="L70" i="501"/>
  <c r="AA70" i="501"/>
  <c r="Z71" i="501"/>
  <c r="Z71" i="500"/>
  <c r="AA70" i="500"/>
  <c r="L70" i="500"/>
  <c r="L70" i="499"/>
  <c r="Z71" i="499"/>
  <c r="AA70" i="499"/>
  <c r="Z70" i="497"/>
  <c r="AA69" i="497"/>
  <c r="L69" i="497"/>
  <c r="L70" i="498"/>
  <c r="Z71" i="498"/>
  <c r="AA70" i="498"/>
  <c r="L72" i="523" l="1"/>
  <c r="Z73" i="523"/>
  <c r="AA72" i="523"/>
  <c r="Z72" i="522"/>
  <c r="AA71" i="522"/>
  <c r="L71" i="522"/>
  <c r="M71" i="522" s="1"/>
  <c r="AC71" i="522"/>
  <c r="AA71" i="521"/>
  <c r="L71" i="521"/>
  <c r="Z72" i="521"/>
  <c r="L72" i="520"/>
  <c r="M72" i="520" s="1"/>
  <c r="Z73" i="520"/>
  <c r="AA72" i="520"/>
  <c r="AC72" i="520"/>
  <c r="L73" i="519"/>
  <c r="M73" i="519" s="1"/>
  <c r="AA73" i="519"/>
  <c r="Z74" i="519"/>
  <c r="AC73" i="519"/>
  <c r="L73" i="518"/>
  <c r="M73" i="518" s="1"/>
  <c r="Z74" i="518"/>
  <c r="AA73" i="518"/>
  <c r="AC73" i="518"/>
  <c r="Z73" i="517"/>
  <c r="AA72" i="517"/>
  <c r="L72" i="517"/>
  <c r="M72" i="517" s="1"/>
  <c r="AC72" i="517"/>
  <c r="Z73" i="516"/>
  <c r="AA72" i="516"/>
  <c r="L72" i="516"/>
  <c r="AA72" i="515"/>
  <c r="L72" i="515"/>
  <c r="Z73" i="515"/>
  <c r="Z71" i="514"/>
  <c r="AA70" i="514"/>
  <c r="L70" i="514"/>
  <c r="Z72" i="513"/>
  <c r="L71" i="513"/>
  <c r="AA71" i="513"/>
  <c r="Z72" i="512"/>
  <c r="AA71" i="512"/>
  <c r="L71" i="512"/>
  <c r="AA71" i="511"/>
  <c r="L71" i="511"/>
  <c r="Z72" i="511"/>
  <c r="Z72" i="509"/>
  <c r="AA71" i="509"/>
  <c r="L71" i="509"/>
  <c r="Z72" i="510"/>
  <c r="AA71" i="510"/>
  <c r="L71" i="510"/>
  <c r="Z71" i="507"/>
  <c r="AA70" i="507"/>
  <c r="L70" i="507"/>
  <c r="AA71" i="508"/>
  <c r="L71" i="508"/>
  <c r="Z72" i="508"/>
  <c r="Z72" i="505"/>
  <c r="AA71" i="505"/>
  <c r="L71" i="505"/>
  <c r="Z72" i="506"/>
  <c r="AA71" i="506"/>
  <c r="L71" i="506"/>
  <c r="Z72" i="504"/>
  <c r="AA71" i="504"/>
  <c r="L71" i="504"/>
  <c r="L71" i="503"/>
  <c r="AA71" i="503"/>
  <c r="Z72" i="503"/>
  <c r="Z72" i="501"/>
  <c r="AA71" i="501"/>
  <c r="L71" i="501"/>
  <c r="Z72" i="502"/>
  <c r="AA71" i="502"/>
  <c r="L71" i="502"/>
  <c r="Z72" i="499"/>
  <c r="AA71" i="499"/>
  <c r="L71" i="499"/>
  <c r="Z72" i="500"/>
  <c r="AA71" i="500"/>
  <c r="L71" i="500"/>
  <c r="L70" i="497"/>
  <c r="Z71" i="497"/>
  <c r="AA70" i="497"/>
  <c r="Z72" i="498"/>
  <c r="L71" i="498"/>
  <c r="AA71" i="498"/>
  <c r="Z74" i="523" l="1"/>
  <c r="AA73" i="523"/>
  <c r="L73" i="523"/>
  <c r="AA72" i="522"/>
  <c r="L72" i="522"/>
  <c r="M72" i="522" s="1"/>
  <c r="Z73" i="522"/>
  <c r="AC72" i="522"/>
  <c r="Z73" i="521"/>
  <c r="AA72" i="521"/>
  <c r="L72" i="521"/>
  <c r="Z74" i="520"/>
  <c r="AA73" i="520"/>
  <c r="L73" i="520"/>
  <c r="M73" i="520" s="1"/>
  <c r="AC73" i="520"/>
  <c r="Z75" i="519"/>
  <c r="L74" i="519"/>
  <c r="M74" i="519" s="1"/>
  <c r="AA74" i="519"/>
  <c r="AC74" i="519"/>
  <c r="Z75" i="518"/>
  <c r="AA74" i="518"/>
  <c r="L74" i="518"/>
  <c r="M74" i="518" s="1"/>
  <c r="AC74" i="518"/>
  <c r="L73" i="517"/>
  <c r="M73" i="517" s="1"/>
  <c r="Z74" i="517"/>
  <c r="AA73" i="517"/>
  <c r="AC73" i="517"/>
  <c r="L73" i="516"/>
  <c r="Z74" i="516"/>
  <c r="AA73" i="516"/>
  <c r="Z74" i="515"/>
  <c r="AA73" i="515"/>
  <c r="L73" i="515"/>
  <c r="AA72" i="513"/>
  <c r="L72" i="513"/>
  <c r="Z73" i="513"/>
  <c r="AA71" i="514"/>
  <c r="L71" i="514"/>
  <c r="Z72" i="514"/>
  <c r="Z73" i="511"/>
  <c r="AA72" i="511"/>
  <c r="L72" i="511"/>
  <c r="AA72" i="512"/>
  <c r="L72" i="512"/>
  <c r="Z73" i="512"/>
  <c r="Z73" i="510"/>
  <c r="AA72" i="510"/>
  <c r="L72" i="510"/>
  <c r="L72" i="509"/>
  <c r="Z73" i="509"/>
  <c r="AA72" i="509"/>
  <c r="Z73" i="508"/>
  <c r="AA72" i="508"/>
  <c r="L72" i="508"/>
  <c r="AA71" i="507"/>
  <c r="L71" i="507"/>
  <c r="Z72" i="507"/>
  <c r="L72" i="506"/>
  <c r="Z73" i="506"/>
  <c r="AA72" i="506"/>
  <c r="L72" i="505"/>
  <c r="Z73" i="505"/>
  <c r="AA72" i="505"/>
  <c r="Z73" i="503"/>
  <c r="AA72" i="503"/>
  <c r="L72" i="503"/>
  <c r="AA72" i="504"/>
  <c r="L72" i="504"/>
  <c r="Z73" i="504"/>
  <c r="L72" i="502"/>
  <c r="Z73" i="502"/>
  <c r="AA72" i="502"/>
  <c r="L72" i="501"/>
  <c r="AA72" i="501"/>
  <c r="Z73" i="501"/>
  <c r="L72" i="500"/>
  <c r="Z73" i="500"/>
  <c r="AA72" i="500"/>
  <c r="L72" i="499"/>
  <c r="Z73" i="499"/>
  <c r="AA72" i="499"/>
  <c r="Z72" i="497"/>
  <c r="AA71" i="497"/>
  <c r="L71" i="497"/>
  <c r="L72" i="498"/>
  <c r="Z73" i="498"/>
  <c r="AA72" i="498"/>
  <c r="L74" i="523" l="1"/>
  <c r="Z75" i="523"/>
  <c r="AA74" i="523"/>
  <c r="Z74" i="522"/>
  <c r="AA73" i="522"/>
  <c r="L73" i="522"/>
  <c r="M73" i="522" s="1"/>
  <c r="AC73" i="522"/>
  <c r="AA73" i="521"/>
  <c r="L73" i="521"/>
  <c r="Z74" i="521"/>
  <c r="L74" i="520"/>
  <c r="M74" i="520" s="1"/>
  <c r="AA74" i="520"/>
  <c r="Z75" i="520"/>
  <c r="AC74" i="520"/>
  <c r="L75" i="519"/>
  <c r="M75" i="519" s="1"/>
  <c r="AA75" i="519"/>
  <c r="Z76" i="519"/>
  <c r="AC75" i="519"/>
  <c r="L75" i="518"/>
  <c r="M75" i="518" s="1"/>
  <c r="Z76" i="518"/>
  <c r="AA75" i="518"/>
  <c r="AC75" i="518"/>
  <c r="Z75" i="517"/>
  <c r="AA74" i="517"/>
  <c r="L74" i="517"/>
  <c r="M74" i="517" s="1"/>
  <c r="AC74" i="517"/>
  <c r="Z75" i="516"/>
  <c r="AA74" i="516"/>
  <c r="L74" i="516"/>
  <c r="AA74" i="515"/>
  <c r="L74" i="515"/>
  <c r="Z75" i="515"/>
  <c r="Z73" i="514"/>
  <c r="AA72" i="514"/>
  <c r="L72" i="514"/>
  <c r="Z74" i="513"/>
  <c r="L73" i="513"/>
  <c r="AA73" i="513"/>
  <c r="Z74" i="512"/>
  <c r="AA73" i="512"/>
  <c r="L73" i="512"/>
  <c r="AA73" i="511"/>
  <c r="L73" i="511"/>
  <c r="Z74" i="511"/>
  <c r="Z74" i="509"/>
  <c r="AA73" i="509"/>
  <c r="L73" i="509"/>
  <c r="L73" i="510"/>
  <c r="Z74" i="510"/>
  <c r="AA73" i="510"/>
  <c r="Z73" i="507"/>
  <c r="AA72" i="507"/>
  <c r="L72" i="507"/>
  <c r="AA73" i="508"/>
  <c r="L73" i="508"/>
  <c r="Z74" i="508"/>
  <c r="Z74" i="505"/>
  <c r="AA73" i="505"/>
  <c r="L73" i="505"/>
  <c r="Z74" i="506"/>
  <c r="AA73" i="506"/>
  <c r="L73" i="506"/>
  <c r="Z74" i="504"/>
  <c r="AA73" i="504"/>
  <c r="L73" i="504"/>
  <c r="L73" i="503"/>
  <c r="AA73" i="503"/>
  <c r="Z74" i="503"/>
  <c r="Z74" i="501"/>
  <c r="AA73" i="501"/>
  <c r="L73" i="501"/>
  <c r="Z74" i="502"/>
  <c r="AA73" i="502"/>
  <c r="L73" i="502"/>
  <c r="Z74" i="499"/>
  <c r="AA73" i="499"/>
  <c r="L73" i="499"/>
  <c r="Z74" i="500"/>
  <c r="AA73" i="500"/>
  <c r="L73" i="500"/>
  <c r="L72" i="497"/>
  <c r="Z73" i="497"/>
  <c r="AA72" i="497"/>
  <c r="Z74" i="498"/>
  <c r="L73" i="498"/>
  <c r="AA73" i="498"/>
  <c r="Z76" i="523" l="1"/>
  <c r="AA75" i="523"/>
  <c r="L75" i="523"/>
  <c r="AA74" i="522"/>
  <c r="L74" i="522"/>
  <c r="M74" i="522" s="1"/>
  <c r="Z75" i="522"/>
  <c r="AC74" i="522"/>
  <c r="Z75" i="521"/>
  <c r="AA74" i="521"/>
  <c r="L74" i="521"/>
  <c r="Z76" i="520"/>
  <c r="L75" i="520"/>
  <c r="M75" i="520" s="1"/>
  <c r="AA75" i="520"/>
  <c r="AC75" i="520"/>
  <c r="Z77" i="519"/>
  <c r="AA76" i="519"/>
  <c r="L76" i="519"/>
  <c r="M76" i="519" s="1"/>
  <c r="AC76" i="519"/>
  <c r="Z77" i="518"/>
  <c r="AA76" i="518"/>
  <c r="L76" i="518"/>
  <c r="M76" i="518" s="1"/>
  <c r="AC76" i="518"/>
  <c r="L75" i="517"/>
  <c r="M75" i="517" s="1"/>
  <c r="Z76" i="517"/>
  <c r="AA75" i="517"/>
  <c r="AC75" i="517"/>
  <c r="L75" i="516"/>
  <c r="Z76" i="516"/>
  <c r="AA75" i="516"/>
  <c r="Z76" i="515"/>
  <c r="AA75" i="515"/>
  <c r="L75" i="515"/>
  <c r="AA74" i="513"/>
  <c r="L74" i="513"/>
  <c r="Z75" i="513"/>
  <c r="AA73" i="514"/>
  <c r="L73" i="514"/>
  <c r="Z74" i="514"/>
  <c r="Z75" i="511"/>
  <c r="AA74" i="511"/>
  <c r="L74" i="511"/>
  <c r="AA74" i="512"/>
  <c r="L74" i="512"/>
  <c r="Z75" i="512"/>
  <c r="Z75" i="510"/>
  <c r="AA74" i="510"/>
  <c r="L74" i="510"/>
  <c r="L74" i="509"/>
  <c r="Z75" i="509"/>
  <c r="AA74" i="509"/>
  <c r="Z75" i="508"/>
  <c r="AA74" i="508"/>
  <c r="L74" i="508"/>
  <c r="AA73" i="507"/>
  <c r="L73" i="507"/>
  <c r="Z74" i="507"/>
  <c r="L74" i="506"/>
  <c r="Z75" i="506"/>
  <c r="AA74" i="506"/>
  <c r="L74" i="505"/>
  <c r="Z75" i="505"/>
  <c r="AA74" i="505"/>
  <c r="Z75" i="503"/>
  <c r="AA74" i="503"/>
  <c r="L74" i="503"/>
  <c r="AA74" i="504"/>
  <c r="L74" i="504"/>
  <c r="Z75" i="504"/>
  <c r="L74" i="502"/>
  <c r="Z75" i="502"/>
  <c r="AA74" i="502"/>
  <c r="L74" i="501"/>
  <c r="AA74" i="501"/>
  <c r="Z75" i="501"/>
  <c r="L74" i="500"/>
  <c r="Z75" i="500"/>
  <c r="AA74" i="500"/>
  <c r="L74" i="499"/>
  <c r="Z75" i="499"/>
  <c r="AA74" i="499"/>
  <c r="Z74" i="497"/>
  <c r="AA73" i="497"/>
  <c r="L73" i="497"/>
  <c r="L74" i="498"/>
  <c r="Z75" i="498"/>
  <c r="AA74" i="498"/>
  <c r="L76" i="523" l="1"/>
  <c r="Z77" i="523"/>
  <c r="AA76" i="523"/>
  <c r="Z76" i="522"/>
  <c r="AA75" i="522"/>
  <c r="L75" i="522"/>
  <c r="M75" i="522" s="1"/>
  <c r="AC75" i="522"/>
  <c r="AA75" i="521"/>
  <c r="L75" i="521"/>
  <c r="Z76" i="521"/>
  <c r="L76" i="520"/>
  <c r="M76" i="520" s="1"/>
  <c r="Z77" i="520"/>
  <c r="AA76" i="520"/>
  <c r="AC76" i="520"/>
  <c r="L77" i="519"/>
  <c r="M77" i="519" s="1"/>
  <c r="Z78" i="519"/>
  <c r="AA77" i="519"/>
  <c r="AC77" i="519"/>
  <c r="L77" i="518"/>
  <c r="M77" i="518" s="1"/>
  <c r="Z78" i="518"/>
  <c r="AA77" i="518"/>
  <c r="AC77" i="518"/>
  <c r="Z77" i="517"/>
  <c r="AA76" i="517"/>
  <c r="L76" i="517"/>
  <c r="M76" i="517" s="1"/>
  <c r="AC76" i="517"/>
  <c r="Z77" i="516"/>
  <c r="AA76" i="516"/>
  <c r="L76" i="516"/>
  <c r="AA76" i="515"/>
  <c r="L76" i="515"/>
  <c r="Z77" i="515"/>
  <c r="Z75" i="514"/>
  <c r="AA74" i="514"/>
  <c r="L74" i="514"/>
  <c r="Z76" i="513"/>
  <c r="AA75" i="513"/>
  <c r="L75" i="513"/>
  <c r="Z76" i="512"/>
  <c r="AA75" i="512"/>
  <c r="L75" i="512"/>
  <c r="AA75" i="511"/>
  <c r="L75" i="511"/>
  <c r="Z76" i="511"/>
  <c r="Z76" i="509"/>
  <c r="AA75" i="509"/>
  <c r="L75" i="509"/>
  <c r="L75" i="510"/>
  <c r="Z76" i="510"/>
  <c r="AA75" i="510"/>
  <c r="Z75" i="507"/>
  <c r="AA74" i="507"/>
  <c r="L74" i="507"/>
  <c r="AA75" i="508"/>
  <c r="L75" i="508"/>
  <c r="Z76" i="508"/>
  <c r="Z76" i="505"/>
  <c r="AA75" i="505"/>
  <c r="L75" i="505"/>
  <c r="Z76" i="506"/>
  <c r="AA75" i="506"/>
  <c r="L75" i="506"/>
  <c r="Z76" i="504"/>
  <c r="AA75" i="504"/>
  <c r="L75" i="504"/>
  <c r="L75" i="503"/>
  <c r="AA75" i="503"/>
  <c r="Z76" i="503"/>
  <c r="Z76" i="501"/>
  <c r="AA75" i="501"/>
  <c r="L75" i="501"/>
  <c r="Z76" i="502"/>
  <c r="AA75" i="502"/>
  <c r="L75" i="502"/>
  <c r="Z76" i="499"/>
  <c r="AA75" i="499"/>
  <c r="L75" i="499"/>
  <c r="Z76" i="500"/>
  <c r="AA75" i="500"/>
  <c r="L75" i="500"/>
  <c r="L74" i="497"/>
  <c r="Z75" i="497"/>
  <c r="AA74" i="497"/>
  <c r="Z76" i="498"/>
  <c r="L75" i="498"/>
  <c r="AA75" i="498"/>
  <c r="Z78" i="523" l="1"/>
  <c r="AA77" i="523"/>
  <c r="L77" i="523"/>
  <c r="AA76" i="522"/>
  <c r="L76" i="522"/>
  <c r="M76" i="522" s="1"/>
  <c r="Z77" i="522"/>
  <c r="AC76" i="522"/>
  <c r="Z77" i="521"/>
  <c r="AA76" i="521"/>
  <c r="L76" i="521"/>
  <c r="Z78" i="520"/>
  <c r="AA77" i="520"/>
  <c r="L77" i="520"/>
  <c r="M77" i="520" s="1"/>
  <c r="AC77" i="520"/>
  <c r="Z79" i="519"/>
  <c r="L78" i="519"/>
  <c r="M78" i="519" s="1"/>
  <c r="AA78" i="519"/>
  <c r="AC78" i="519"/>
  <c r="Z79" i="518"/>
  <c r="AA78" i="518"/>
  <c r="L78" i="518"/>
  <c r="M78" i="518" s="1"/>
  <c r="AC78" i="518"/>
  <c r="L77" i="517"/>
  <c r="M77" i="517" s="1"/>
  <c r="Z78" i="517"/>
  <c r="AA77" i="517"/>
  <c r="AC77" i="517"/>
  <c r="L77" i="516"/>
  <c r="Z78" i="516"/>
  <c r="AA77" i="516"/>
  <c r="AA77" i="515"/>
  <c r="L77" i="515"/>
  <c r="Z78" i="515"/>
  <c r="AA76" i="513"/>
  <c r="L76" i="513"/>
  <c r="Z77" i="513"/>
  <c r="AA75" i="514"/>
  <c r="L75" i="514"/>
  <c r="Z76" i="514"/>
  <c r="Z77" i="511"/>
  <c r="AA76" i="511"/>
  <c r="L76" i="511"/>
  <c r="AA76" i="512"/>
  <c r="L76" i="512"/>
  <c r="Z77" i="512"/>
  <c r="Z77" i="510"/>
  <c r="AA76" i="510"/>
  <c r="L76" i="510"/>
  <c r="AA76" i="509"/>
  <c r="L76" i="509"/>
  <c r="Z77" i="509"/>
  <c r="Z77" i="508"/>
  <c r="AA76" i="508"/>
  <c r="L76" i="508"/>
  <c r="AA75" i="507"/>
  <c r="L75" i="507"/>
  <c r="Z76" i="507"/>
  <c r="L76" i="506"/>
  <c r="Z77" i="506"/>
  <c r="AA76" i="506"/>
  <c r="L76" i="505"/>
  <c r="Z77" i="505"/>
  <c r="AA76" i="505"/>
  <c r="Z77" i="503"/>
  <c r="AA76" i="503"/>
  <c r="L76" i="503"/>
  <c r="AA76" i="504"/>
  <c r="L76" i="504"/>
  <c r="Z77" i="504"/>
  <c r="L76" i="502"/>
  <c r="Z77" i="502"/>
  <c r="AA76" i="502"/>
  <c r="L76" i="501"/>
  <c r="Z77" i="501"/>
  <c r="AA76" i="501"/>
  <c r="L76" i="500"/>
  <c r="Z77" i="500"/>
  <c r="AA76" i="500"/>
  <c r="L76" i="499"/>
  <c r="Z77" i="499"/>
  <c r="AA76" i="499"/>
  <c r="Z76" i="497"/>
  <c r="AA75" i="497"/>
  <c r="L75" i="497"/>
  <c r="L76" i="498"/>
  <c r="Z77" i="498"/>
  <c r="AA76" i="498"/>
  <c r="L78" i="523" l="1"/>
  <c r="Z79" i="523"/>
  <c r="AA78" i="523"/>
  <c r="Z78" i="522"/>
  <c r="AA77" i="522"/>
  <c r="L77" i="522"/>
  <c r="M77" i="522" s="1"/>
  <c r="AC77" i="522"/>
  <c r="AA77" i="521"/>
  <c r="L77" i="521"/>
  <c r="Z78" i="521"/>
  <c r="L78" i="520"/>
  <c r="M78" i="520" s="1"/>
  <c r="AA78" i="520"/>
  <c r="Z79" i="520"/>
  <c r="AC78" i="520"/>
  <c r="L79" i="519"/>
  <c r="M79" i="519" s="1"/>
  <c r="AA79" i="519"/>
  <c r="Z80" i="519"/>
  <c r="AC79" i="519"/>
  <c r="L79" i="518"/>
  <c r="M79" i="518" s="1"/>
  <c r="Z80" i="518"/>
  <c r="AA79" i="518"/>
  <c r="AC79" i="518"/>
  <c r="Z79" i="517"/>
  <c r="AA78" i="517"/>
  <c r="L78" i="517"/>
  <c r="M78" i="517" s="1"/>
  <c r="AC78" i="517"/>
  <c r="Z79" i="516"/>
  <c r="AA78" i="516"/>
  <c r="L78" i="516"/>
  <c r="Z79" i="515"/>
  <c r="L78" i="515"/>
  <c r="AA78" i="515"/>
  <c r="Z77" i="514"/>
  <c r="AA76" i="514"/>
  <c r="L76" i="514"/>
  <c r="Z78" i="513"/>
  <c r="L77" i="513"/>
  <c r="AA77" i="513"/>
  <c r="Z78" i="512"/>
  <c r="AA77" i="512"/>
  <c r="L77" i="512"/>
  <c r="AA77" i="511"/>
  <c r="L77" i="511"/>
  <c r="Z78" i="511"/>
  <c r="Z78" i="509"/>
  <c r="AA77" i="509"/>
  <c r="L77" i="509"/>
  <c r="L77" i="510"/>
  <c r="Z78" i="510"/>
  <c r="AA77" i="510"/>
  <c r="Z77" i="507"/>
  <c r="AA76" i="507"/>
  <c r="L76" i="507"/>
  <c r="AA77" i="508"/>
  <c r="L77" i="508"/>
  <c r="Z78" i="508"/>
  <c r="Z78" i="505"/>
  <c r="AA77" i="505"/>
  <c r="L77" i="505"/>
  <c r="Z78" i="506"/>
  <c r="AA77" i="506"/>
  <c r="L77" i="506"/>
  <c r="Z78" i="504"/>
  <c r="AA77" i="504"/>
  <c r="L77" i="504"/>
  <c r="L77" i="503"/>
  <c r="AA77" i="503"/>
  <c r="Z78" i="503"/>
  <c r="Z78" i="501"/>
  <c r="AA77" i="501"/>
  <c r="L77" i="501"/>
  <c r="Z78" i="502"/>
  <c r="AA77" i="502"/>
  <c r="L77" i="502"/>
  <c r="Z78" i="499"/>
  <c r="AA77" i="499"/>
  <c r="L77" i="499"/>
  <c r="Z78" i="500"/>
  <c r="AA77" i="500"/>
  <c r="L77" i="500"/>
  <c r="L76" i="497"/>
  <c r="Z77" i="497"/>
  <c r="AA76" i="497"/>
  <c r="Z78" i="498"/>
  <c r="L77" i="498"/>
  <c r="AA77" i="498"/>
  <c r="Z80" i="523" l="1"/>
  <c r="AA79" i="523"/>
  <c r="L79" i="523"/>
  <c r="AA78" i="522"/>
  <c r="L78" i="522"/>
  <c r="M78" i="522" s="1"/>
  <c r="Z79" i="522"/>
  <c r="AC78" i="522"/>
  <c r="Z79" i="521"/>
  <c r="AA78" i="521"/>
  <c r="L78" i="521"/>
  <c r="Z80" i="520"/>
  <c r="L79" i="520"/>
  <c r="M79" i="520" s="1"/>
  <c r="AA79" i="520"/>
  <c r="AC79" i="520"/>
  <c r="Z81" i="519"/>
  <c r="AA80" i="519"/>
  <c r="L80" i="519"/>
  <c r="M80" i="519" s="1"/>
  <c r="AC80" i="519"/>
  <c r="Z81" i="518"/>
  <c r="AA80" i="518"/>
  <c r="L80" i="518"/>
  <c r="M80" i="518" s="1"/>
  <c r="AC80" i="518"/>
  <c r="L79" i="517"/>
  <c r="M79" i="517" s="1"/>
  <c r="Z80" i="517"/>
  <c r="AA79" i="517"/>
  <c r="AC79" i="517"/>
  <c r="L79" i="516"/>
  <c r="Z80" i="516"/>
  <c r="AA79" i="516"/>
  <c r="AA79" i="515"/>
  <c r="Z80" i="515"/>
  <c r="L79" i="515"/>
  <c r="AA78" i="513"/>
  <c r="L78" i="513"/>
  <c r="Z79" i="513"/>
  <c r="AA77" i="514"/>
  <c r="L77" i="514"/>
  <c r="Z78" i="514"/>
  <c r="Z79" i="511"/>
  <c r="AA78" i="511"/>
  <c r="L78" i="511"/>
  <c r="AA78" i="512"/>
  <c r="L78" i="512"/>
  <c r="Z79" i="512"/>
  <c r="Z79" i="510"/>
  <c r="AA78" i="510"/>
  <c r="L78" i="510"/>
  <c r="AA78" i="509"/>
  <c r="L78" i="509"/>
  <c r="Z79" i="509"/>
  <c r="Z79" i="508"/>
  <c r="AA78" i="508"/>
  <c r="L78" i="508"/>
  <c r="AA77" i="507"/>
  <c r="L77" i="507"/>
  <c r="Z78" i="507"/>
  <c r="L78" i="506"/>
  <c r="Z79" i="506"/>
  <c r="AA78" i="506"/>
  <c r="L78" i="505"/>
  <c r="Z79" i="505"/>
  <c r="AA78" i="505"/>
  <c r="Z79" i="503"/>
  <c r="AA78" i="503"/>
  <c r="L78" i="503"/>
  <c r="AA78" i="504"/>
  <c r="L78" i="504"/>
  <c r="Z79" i="504"/>
  <c r="L78" i="502"/>
  <c r="Z79" i="502"/>
  <c r="AA78" i="502"/>
  <c r="L78" i="501"/>
  <c r="AA78" i="501"/>
  <c r="Z79" i="501"/>
  <c r="L78" i="500"/>
  <c r="Z79" i="500"/>
  <c r="AA78" i="500"/>
  <c r="L78" i="499"/>
  <c r="Z79" i="499"/>
  <c r="AA78" i="499"/>
  <c r="Z78" i="497"/>
  <c r="AA77" i="497"/>
  <c r="L77" i="497"/>
  <c r="L78" i="498"/>
  <c r="Z79" i="498"/>
  <c r="AA78" i="498"/>
  <c r="L80" i="523" l="1"/>
  <c r="Z81" i="523"/>
  <c r="AA80" i="523"/>
  <c r="Z80" i="522"/>
  <c r="AA79" i="522"/>
  <c r="L79" i="522"/>
  <c r="M79" i="522" s="1"/>
  <c r="AC79" i="522"/>
  <c r="AA79" i="521"/>
  <c r="L79" i="521"/>
  <c r="Z80" i="521"/>
  <c r="L80" i="520"/>
  <c r="M80" i="520" s="1"/>
  <c r="Z81" i="520"/>
  <c r="AA80" i="520"/>
  <c r="AC80" i="520"/>
  <c r="L81" i="519"/>
  <c r="M81" i="519" s="1"/>
  <c r="AA81" i="519"/>
  <c r="Z82" i="519"/>
  <c r="AC81" i="519"/>
  <c r="L81" i="518"/>
  <c r="M81" i="518" s="1"/>
  <c r="Z82" i="518"/>
  <c r="AA81" i="518"/>
  <c r="AC81" i="518"/>
  <c r="Z81" i="517"/>
  <c r="AA80" i="517"/>
  <c r="L80" i="517"/>
  <c r="M80" i="517" s="1"/>
  <c r="AC80" i="517"/>
  <c r="Z81" i="516"/>
  <c r="AA80" i="516"/>
  <c r="L80" i="516"/>
  <c r="AA80" i="515"/>
  <c r="L80" i="515"/>
  <c r="Z81" i="515"/>
  <c r="Z79" i="514"/>
  <c r="AA78" i="514"/>
  <c r="L78" i="514"/>
  <c r="Z80" i="513"/>
  <c r="L79" i="513"/>
  <c r="AA79" i="513"/>
  <c r="Z80" i="512"/>
  <c r="AA79" i="512"/>
  <c r="L79" i="512"/>
  <c r="AA79" i="511"/>
  <c r="L79" i="511"/>
  <c r="Z80" i="511"/>
  <c r="Z80" i="509"/>
  <c r="AA79" i="509"/>
  <c r="L79" i="509"/>
  <c r="L79" i="510"/>
  <c r="Z80" i="510"/>
  <c r="AA79" i="510"/>
  <c r="Z79" i="507"/>
  <c r="AA78" i="507"/>
  <c r="L78" i="507"/>
  <c r="Z80" i="508"/>
  <c r="AA79" i="508"/>
  <c r="L79" i="508"/>
  <c r="Z80" i="505"/>
  <c r="AA79" i="505"/>
  <c r="L79" i="505"/>
  <c r="Z80" i="506"/>
  <c r="AA79" i="506"/>
  <c r="L79" i="506"/>
  <c r="Z80" i="504"/>
  <c r="AA79" i="504"/>
  <c r="L79" i="504"/>
  <c r="L79" i="503"/>
  <c r="AA79" i="503"/>
  <c r="Z80" i="503"/>
  <c r="Z80" i="501"/>
  <c r="AA79" i="501"/>
  <c r="L79" i="501"/>
  <c r="Z80" i="502"/>
  <c r="AA79" i="502"/>
  <c r="L79" i="502"/>
  <c r="Z80" i="499"/>
  <c r="AA79" i="499"/>
  <c r="L79" i="499"/>
  <c r="Z80" i="500"/>
  <c r="AA79" i="500"/>
  <c r="L79" i="500"/>
  <c r="L78" i="497"/>
  <c r="Z79" i="497"/>
  <c r="AA78" i="497"/>
  <c r="Z80" i="498"/>
  <c r="L79" i="498"/>
  <c r="AA79" i="498"/>
  <c r="Z82" i="523" l="1"/>
  <c r="AA81" i="523"/>
  <c r="L81" i="523"/>
  <c r="AA80" i="522"/>
  <c r="L80" i="522"/>
  <c r="M80" i="522" s="1"/>
  <c r="Z81" i="522"/>
  <c r="AC80" i="522"/>
  <c r="Z81" i="521"/>
  <c r="AA80" i="521"/>
  <c r="L80" i="521"/>
  <c r="Z82" i="520"/>
  <c r="AA81" i="520"/>
  <c r="L81" i="520"/>
  <c r="M81" i="520" s="1"/>
  <c r="AC81" i="520"/>
  <c r="Z83" i="519"/>
  <c r="L82" i="519"/>
  <c r="M82" i="519" s="1"/>
  <c r="AA82" i="519"/>
  <c r="AC82" i="519"/>
  <c r="Z83" i="518"/>
  <c r="AA82" i="518"/>
  <c r="L82" i="518"/>
  <c r="M82" i="518" s="1"/>
  <c r="AC82" i="518"/>
  <c r="L81" i="517"/>
  <c r="M81" i="517" s="1"/>
  <c r="Z82" i="517"/>
  <c r="AA81" i="517"/>
  <c r="AC81" i="517"/>
  <c r="L81" i="516"/>
  <c r="Z82" i="516"/>
  <c r="AA81" i="516"/>
  <c r="AA81" i="515"/>
  <c r="L81" i="515"/>
  <c r="Z82" i="515"/>
  <c r="AA80" i="513"/>
  <c r="Z81" i="513"/>
  <c r="L80" i="513"/>
  <c r="AA79" i="514"/>
  <c r="L79" i="514"/>
  <c r="Z80" i="514"/>
  <c r="Z81" i="511"/>
  <c r="AA80" i="511"/>
  <c r="L80" i="511"/>
  <c r="AA80" i="512"/>
  <c r="L80" i="512"/>
  <c r="Z81" i="512"/>
  <c r="Z81" i="510"/>
  <c r="AA80" i="510"/>
  <c r="L80" i="510"/>
  <c r="AA80" i="509"/>
  <c r="L80" i="509"/>
  <c r="Z81" i="509"/>
  <c r="AA80" i="508"/>
  <c r="Z81" i="508"/>
  <c r="L80" i="508"/>
  <c r="AA79" i="507"/>
  <c r="L79" i="507"/>
  <c r="Z80" i="507"/>
  <c r="L80" i="506"/>
  <c r="Z81" i="506"/>
  <c r="AA80" i="506"/>
  <c r="L80" i="505"/>
  <c r="Z81" i="505"/>
  <c r="AA80" i="505"/>
  <c r="Z81" i="503"/>
  <c r="AA80" i="503"/>
  <c r="L80" i="503"/>
  <c r="AA80" i="504"/>
  <c r="L80" i="504"/>
  <c r="Z81" i="504"/>
  <c r="L80" i="502"/>
  <c r="Z81" i="502"/>
  <c r="AA80" i="502"/>
  <c r="L80" i="501"/>
  <c r="AA80" i="501"/>
  <c r="Z81" i="501"/>
  <c r="L80" i="500"/>
  <c r="Z81" i="500"/>
  <c r="AA80" i="500"/>
  <c r="L80" i="499"/>
  <c r="Z81" i="499"/>
  <c r="AA80" i="499"/>
  <c r="Z80" i="497"/>
  <c r="AA79" i="497"/>
  <c r="L79" i="497"/>
  <c r="L80" i="498"/>
  <c r="Z81" i="498"/>
  <c r="AA80" i="498"/>
  <c r="L82" i="523" l="1"/>
  <c r="Z83" i="523"/>
  <c r="AA82" i="523"/>
  <c r="Z82" i="522"/>
  <c r="AA81" i="522"/>
  <c r="L81" i="522"/>
  <c r="M81" i="522" s="1"/>
  <c r="AC81" i="522"/>
  <c r="AA81" i="521"/>
  <c r="L81" i="521"/>
  <c r="Z82" i="521"/>
  <c r="L82" i="520"/>
  <c r="M82" i="520" s="1"/>
  <c r="AA82" i="520"/>
  <c r="Z83" i="520"/>
  <c r="AC82" i="520"/>
  <c r="L83" i="519"/>
  <c r="M83" i="519" s="1"/>
  <c r="AA83" i="519"/>
  <c r="Z84" i="519"/>
  <c r="AC83" i="519"/>
  <c r="L83" i="518"/>
  <c r="M83" i="518" s="1"/>
  <c r="Z84" i="518"/>
  <c r="AA83" i="518"/>
  <c r="AC83" i="518"/>
  <c r="Z83" i="517"/>
  <c r="AA82" i="517"/>
  <c r="L82" i="517"/>
  <c r="M82" i="517" s="1"/>
  <c r="AC82" i="517"/>
  <c r="Z83" i="516"/>
  <c r="AA82" i="516"/>
  <c r="L82" i="516"/>
  <c r="Z83" i="515"/>
  <c r="L82" i="515"/>
  <c r="AA82" i="515"/>
  <c r="Z81" i="514"/>
  <c r="AA80" i="514"/>
  <c r="L80" i="514"/>
  <c r="Z82" i="513"/>
  <c r="L81" i="513"/>
  <c r="AA81" i="513"/>
  <c r="Z82" i="512"/>
  <c r="AA81" i="512"/>
  <c r="L81" i="512"/>
  <c r="AA81" i="511"/>
  <c r="L81" i="511"/>
  <c r="Z82" i="511"/>
  <c r="Z82" i="509"/>
  <c r="AA81" i="509"/>
  <c r="L81" i="509"/>
  <c r="L81" i="510"/>
  <c r="Z82" i="510"/>
  <c r="AA81" i="510"/>
  <c r="Z81" i="507"/>
  <c r="AA80" i="507"/>
  <c r="L80" i="507"/>
  <c r="Z82" i="508"/>
  <c r="AA81" i="508"/>
  <c r="L81" i="508"/>
  <c r="Z82" i="505"/>
  <c r="AA81" i="505"/>
  <c r="L81" i="505"/>
  <c r="Z82" i="506"/>
  <c r="AA81" i="506"/>
  <c r="L81" i="506"/>
  <c r="Z82" i="504"/>
  <c r="AA81" i="504"/>
  <c r="L81" i="504"/>
  <c r="L81" i="503"/>
  <c r="Z82" i="503"/>
  <c r="AA81" i="503"/>
  <c r="Z82" i="501"/>
  <c r="AA81" i="501"/>
  <c r="L81" i="501"/>
  <c r="Z82" i="502"/>
  <c r="AA81" i="502"/>
  <c r="L81" i="502"/>
  <c r="Z82" i="499"/>
  <c r="AA81" i="499"/>
  <c r="L81" i="499"/>
  <c r="Z82" i="500"/>
  <c r="AA81" i="500"/>
  <c r="L81" i="500"/>
  <c r="L80" i="497"/>
  <c r="Z81" i="497"/>
  <c r="AA80" i="497"/>
  <c r="Z82" i="498"/>
  <c r="L81" i="498"/>
  <c r="AA81" i="498"/>
  <c r="Z84" i="523" l="1"/>
  <c r="AA83" i="523"/>
  <c r="L83" i="523"/>
  <c r="AA82" i="522"/>
  <c r="L82" i="522"/>
  <c r="M82" i="522" s="1"/>
  <c r="Z83" i="522"/>
  <c r="AC82" i="522"/>
  <c r="Z83" i="521"/>
  <c r="AA82" i="521"/>
  <c r="L82" i="521"/>
  <c r="Z84" i="520"/>
  <c r="L83" i="520"/>
  <c r="M83" i="520" s="1"/>
  <c r="AA83" i="520"/>
  <c r="AC83" i="520"/>
  <c r="AA84" i="519"/>
  <c r="Z85" i="519"/>
  <c r="L84" i="519"/>
  <c r="M84" i="519" s="1"/>
  <c r="M7" i="519" s="1"/>
  <c r="AC84" i="519"/>
  <c r="Z85" i="518"/>
  <c r="AA84" i="518"/>
  <c r="L84" i="518"/>
  <c r="M84" i="518" s="1"/>
  <c r="M7" i="518" s="1"/>
  <c r="AC84" i="518"/>
  <c r="L83" i="517"/>
  <c r="M83" i="517" s="1"/>
  <c r="Z84" i="517"/>
  <c r="AA83" i="517"/>
  <c r="AC83" i="517"/>
  <c r="L83" i="516"/>
  <c r="Z84" i="516"/>
  <c r="AA83" i="516"/>
  <c r="AA83" i="515"/>
  <c r="Z84" i="515"/>
  <c r="L83" i="515"/>
  <c r="AA82" i="513"/>
  <c r="L82" i="513"/>
  <c r="Z83" i="513"/>
  <c r="Z82" i="514"/>
  <c r="AA81" i="514"/>
  <c r="L81" i="514"/>
  <c r="Z83" i="511"/>
  <c r="AA82" i="511"/>
  <c r="L82" i="511"/>
  <c r="AA82" i="512"/>
  <c r="L82" i="512"/>
  <c r="Z83" i="512"/>
  <c r="Z83" i="510"/>
  <c r="AA82" i="510"/>
  <c r="L82" i="510"/>
  <c r="AA82" i="509"/>
  <c r="L82" i="509"/>
  <c r="Z83" i="509"/>
  <c r="AA82" i="508"/>
  <c r="L82" i="508"/>
  <c r="Z83" i="508"/>
  <c r="AA81" i="507"/>
  <c r="L81" i="507"/>
  <c r="Z82" i="507"/>
  <c r="L82" i="506"/>
  <c r="Z83" i="506"/>
  <c r="AA82" i="506"/>
  <c r="L82" i="505"/>
  <c r="Z83" i="505"/>
  <c r="AA82" i="505"/>
  <c r="Z83" i="503"/>
  <c r="AA82" i="503"/>
  <c r="L82" i="503"/>
  <c r="Z83" i="504"/>
  <c r="AA82" i="504"/>
  <c r="L82" i="504"/>
  <c r="Z83" i="502"/>
  <c r="L82" i="502"/>
  <c r="AA82" i="502"/>
  <c r="L82" i="501"/>
  <c r="AA82" i="501"/>
  <c r="Z83" i="501"/>
  <c r="L82" i="500"/>
  <c r="Z83" i="500"/>
  <c r="AA82" i="500"/>
  <c r="L82" i="499"/>
  <c r="Z83" i="499"/>
  <c r="AA82" i="499"/>
  <c r="Z82" i="497"/>
  <c r="AA81" i="497"/>
  <c r="L81" i="497"/>
  <c r="L82" i="498"/>
  <c r="Z83" i="498"/>
  <c r="AA82" i="498"/>
  <c r="L84" i="523" l="1"/>
  <c r="Z85" i="523"/>
  <c r="AA84" i="523"/>
  <c r="Z84" i="522"/>
  <c r="AA83" i="522"/>
  <c r="L83" i="522"/>
  <c r="M83" i="522" s="1"/>
  <c r="AC83" i="522"/>
  <c r="AA83" i="521"/>
  <c r="L83" i="521"/>
  <c r="Z84" i="521"/>
  <c r="L84" i="520"/>
  <c r="M84" i="520" s="1"/>
  <c r="M7" i="520" s="1"/>
  <c r="Z85" i="520"/>
  <c r="AA84" i="520"/>
  <c r="AC84" i="520"/>
  <c r="Z86" i="519"/>
  <c r="AA85" i="519"/>
  <c r="L85" i="519"/>
  <c r="M85" i="519" s="1"/>
  <c r="AC85" i="519"/>
  <c r="Z86" i="518"/>
  <c r="AA85" i="518"/>
  <c r="L85" i="518"/>
  <c r="M85" i="518" s="1"/>
  <c r="AC85" i="518"/>
  <c r="Z85" i="517"/>
  <c r="AA84" i="517"/>
  <c r="L84" i="517"/>
  <c r="M84" i="517" s="1"/>
  <c r="M7" i="517" s="1"/>
  <c r="AC84" i="517"/>
  <c r="Z85" i="516"/>
  <c r="AA84" i="516"/>
  <c r="L84" i="516"/>
  <c r="AA84" i="515"/>
  <c r="Z85" i="515"/>
  <c r="L84" i="515"/>
  <c r="L83" i="513"/>
  <c r="Z84" i="513"/>
  <c r="AA83" i="513"/>
  <c r="L82" i="514"/>
  <c r="Z83" i="514"/>
  <c r="AA82" i="514"/>
  <c r="Z84" i="512"/>
  <c r="AA83" i="512"/>
  <c r="L83" i="512"/>
  <c r="AA83" i="511"/>
  <c r="L83" i="511"/>
  <c r="Z84" i="511"/>
  <c r="Z84" i="509"/>
  <c r="AA83" i="509"/>
  <c r="L83" i="509"/>
  <c r="L83" i="510"/>
  <c r="Z84" i="510"/>
  <c r="AA83" i="510"/>
  <c r="Z83" i="507"/>
  <c r="L82" i="507"/>
  <c r="AA82" i="507"/>
  <c r="Z84" i="508"/>
  <c r="AA83" i="508"/>
  <c r="L83" i="508"/>
  <c r="Z84" i="505"/>
  <c r="AA83" i="505"/>
  <c r="L83" i="505"/>
  <c r="Z84" i="506"/>
  <c r="AA83" i="506"/>
  <c r="L83" i="506"/>
  <c r="L83" i="504"/>
  <c r="Z84" i="504"/>
  <c r="AA83" i="504"/>
  <c r="L83" i="503"/>
  <c r="Z84" i="503"/>
  <c r="AA83" i="503"/>
  <c r="Z84" i="501"/>
  <c r="AA83" i="501"/>
  <c r="L83" i="501"/>
  <c r="L83" i="502"/>
  <c r="Z84" i="502"/>
  <c r="AA83" i="502"/>
  <c r="Z84" i="499"/>
  <c r="AA83" i="499"/>
  <c r="L83" i="499"/>
  <c r="Z84" i="500"/>
  <c r="AA83" i="500"/>
  <c r="L83" i="500"/>
  <c r="L82" i="497"/>
  <c r="Z83" i="497"/>
  <c r="AA82" i="497"/>
  <c r="Z84" i="498"/>
  <c r="AA83" i="498"/>
  <c r="L83" i="498"/>
  <c r="Z86" i="523" l="1"/>
  <c r="L85" i="523"/>
  <c r="AA85" i="523"/>
  <c r="Z85" i="522"/>
  <c r="AA84" i="522"/>
  <c r="L84" i="522"/>
  <c r="M84" i="522" s="1"/>
  <c r="M7" i="522" s="1"/>
  <c r="AC84" i="522"/>
  <c r="AA84" i="521"/>
  <c r="Z85" i="521"/>
  <c r="L84" i="521"/>
  <c r="AA85" i="520"/>
  <c r="L85" i="520"/>
  <c r="M85" i="520" s="1"/>
  <c r="Z86" i="520"/>
  <c r="AC85" i="520"/>
  <c r="L86" i="519"/>
  <c r="M86" i="519" s="1"/>
  <c r="AA86" i="519"/>
  <c r="Z87" i="519"/>
  <c r="AC86" i="519"/>
  <c r="L86" i="518"/>
  <c r="M86" i="518" s="1"/>
  <c r="Z87" i="518"/>
  <c r="AA86" i="518"/>
  <c r="AC86" i="518"/>
  <c r="Z86" i="517"/>
  <c r="AA85" i="517"/>
  <c r="L85" i="517"/>
  <c r="M85" i="517" s="1"/>
  <c r="AC85" i="517"/>
  <c r="Z86" i="516"/>
  <c r="AA85" i="516"/>
  <c r="L85" i="516"/>
  <c r="Z86" i="515"/>
  <c r="L85" i="515"/>
  <c r="AA85" i="515"/>
  <c r="Z84" i="514"/>
  <c r="AA83" i="514"/>
  <c r="L83" i="514"/>
  <c r="Z85" i="513"/>
  <c r="AA84" i="513"/>
  <c r="L84" i="513"/>
  <c r="Z85" i="511"/>
  <c r="AA84" i="511"/>
  <c r="L84" i="511"/>
  <c r="Z85" i="512"/>
  <c r="AA84" i="512"/>
  <c r="L84" i="512"/>
  <c r="Z85" i="510"/>
  <c r="AA84" i="510"/>
  <c r="L84" i="510"/>
  <c r="Z85" i="509"/>
  <c r="AA84" i="509"/>
  <c r="L84" i="509"/>
  <c r="Z85" i="508"/>
  <c r="AA84" i="508"/>
  <c r="L84" i="508"/>
  <c r="AA83" i="507"/>
  <c r="Z84" i="507"/>
  <c r="L83" i="507"/>
  <c r="L84" i="506"/>
  <c r="Z85" i="506"/>
  <c r="AA84" i="506"/>
  <c r="L84" i="505"/>
  <c r="AA84" i="505"/>
  <c r="Z85" i="505"/>
  <c r="Z85" i="503"/>
  <c r="AA84" i="503"/>
  <c r="L84" i="503"/>
  <c r="L84" i="504"/>
  <c r="AA84" i="504"/>
  <c r="Z85" i="504"/>
  <c r="Z85" i="502"/>
  <c r="AA84" i="502"/>
  <c r="L84" i="502"/>
  <c r="Z85" i="501"/>
  <c r="L84" i="501"/>
  <c r="AA84" i="501"/>
  <c r="L84" i="500"/>
  <c r="Z85" i="500"/>
  <c r="AA84" i="500"/>
  <c r="L84" i="499"/>
  <c r="Z85" i="499"/>
  <c r="AA84" i="499"/>
  <c r="Z84" i="497"/>
  <c r="AA83" i="497"/>
  <c r="L83" i="497"/>
  <c r="L84" i="498"/>
  <c r="AA84" i="498"/>
  <c r="Z85" i="498"/>
  <c r="AD83" i="519"/>
  <c r="AD83" i="518"/>
  <c r="AA86" i="523" l="1"/>
  <c r="L86" i="523"/>
  <c r="Z87" i="523"/>
  <c r="L85" i="522"/>
  <c r="M85" i="522" s="1"/>
  <c r="Z86" i="522"/>
  <c r="AA85" i="522"/>
  <c r="AC85" i="522"/>
  <c r="Z86" i="521"/>
  <c r="AA85" i="521"/>
  <c r="L85" i="521"/>
  <c r="Z87" i="520"/>
  <c r="L86" i="520"/>
  <c r="M86" i="520" s="1"/>
  <c r="AA86" i="520"/>
  <c r="AC86" i="520"/>
  <c r="Z88" i="519"/>
  <c r="L87" i="519"/>
  <c r="M87" i="519" s="1"/>
  <c r="AA87" i="519"/>
  <c r="AC87" i="519"/>
  <c r="AA87" i="518"/>
  <c r="L87" i="518"/>
  <c r="M87" i="518" s="1"/>
  <c r="Z88" i="518"/>
  <c r="AC87" i="518"/>
  <c r="L86" i="517"/>
  <c r="M86" i="517" s="1"/>
  <c r="Z87" i="517"/>
  <c r="AA86" i="517"/>
  <c r="AC86" i="517"/>
  <c r="L86" i="516"/>
  <c r="Z87" i="516"/>
  <c r="AA86" i="516"/>
  <c r="Z87" i="515"/>
  <c r="AA86" i="515"/>
  <c r="L86" i="515"/>
  <c r="L85" i="513"/>
  <c r="Z86" i="513"/>
  <c r="AA85" i="513"/>
  <c r="L84" i="514"/>
  <c r="Z85" i="514"/>
  <c r="AA84" i="514"/>
  <c r="L85" i="512"/>
  <c r="Z86" i="512"/>
  <c r="AA85" i="512"/>
  <c r="Z86" i="511"/>
  <c r="AA85" i="511"/>
  <c r="L85" i="511"/>
  <c r="L85" i="509"/>
  <c r="Z86" i="509"/>
  <c r="AA85" i="509"/>
  <c r="Z86" i="510"/>
  <c r="AA85" i="510"/>
  <c r="L85" i="510"/>
  <c r="Z85" i="507"/>
  <c r="AA84" i="507"/>
  <c r="L84" i="507"/>
  <c r="L85" i="508"/>
  <c r="Z86" i="508"/>
  <c r="AA85" i="508"/>
  <c r="Z86" i="505"/>
  <c r="AA85" i="505"/>
  <c r="L85" i="505"/>
  <c r="Z86" i="506"/>
  <c r="AA85" i="506"/>
  <c r="L85" i="506"/>
  <c r="Z86" i="504"/>
  <c r="AA85" i="504"/>
  <c r="L85" i="504"/>
  <c r="Z86" i="503"/>
  <c r="AA85" i="503"/>
  <c r="L85" i="503"/>
  <c r="Z86" i="501"/>
  <c r="AA85" i="501"/>
  <c r="L85" i="501"/>
  <c r="Z86" i="502"/>
  <c r="AA85" i="502"/>
  <c r="L85" i="502"/>
  <c r="Z86" i="499"/>
  <c r="AA85" i="499"/>
  <c r="L85" i="499"/>
  <c r="Z86" i="500"/>
  <c r="L85" i="500"/>
  <c r="AA85" i="500"/>
  <c r="L84" i="497"/>
  <c r="Z85" i="497"/>
  <c r="AA84" i="497"/>
  <c r="AA85" i="498"/>
  <c r="L85" i="498"/>
  <c r="Z86" i="498"/>
  <c r="AD82" i="518"/>
  <c r="AD83" i="520"/>
  <c r="AD82" i="519"/>
  <c r="AD83" i="517"/>
  <c r="AA87" i="523" l="1"/>
  <c r="L87" i="523"/>
  <c r="Z88" i="523"/>
  <c r="AA86" i="522"/>
  <c r="L86" i="522"/>
  <c r="M86" i="522" s="1"/>
  <c r="Z87" i="522"/>
  <c r="AC86" i="522"/>
  <c r="Z87" i="521"/>
  <c r="AA86" i="521"/>
  <c r="L86" i="521"/>
  <c r="Z88" i="520"/>
  <c r="AA87" i="520"/>
  <c r="L87" i="520"/>
  <c r="M87" i="520" s="1"/>
  <c r="AC87" i="520"/>
  <c r="L88" i="519"/>
  <c r="M88" i="519" s="1"/>
  <c r="AA88" i="519"/>
  <c r="Z89" i="519"/>
  <c r="AC88" i="519"/>
  <c r="Z89" i="518"/>
  <c r="AA88" i="518"/>
  <c r="L88" i="518"/>
  <c r="M88" i="518" s="1"/>
  <c r="AC88" i="518"/>
  <c r="Z88" i="517"/>
  <c r="AA87" i="517"/>
  <c r="L87" i="517"/>
  <c r="M87" i="517" s="1"/>
  <c r="AC87" i="517"/>
  <c r="L87" i="516"/>
  <c r="Z88" i="516"/>
  <c r="AA87" i="516"/>
  <c r="L87" i="515"/>
  <c r="Z88" i="515"/>
  <c r="AA87" i="515"/>
  <c r="Z86" i="514"/>
  <c r="AA85" i="514"/>
  <c r="L85" i="514"/>
  <c r="L86" i="513"/>
  <c r="Z87" i="513"/>
  <c r="AA86" i="513"/>
  <c r="Z87" i="512"/>
  <c r="AA86" i="512"/>
  <c r="L86" i="512"/>
  <c r="Z87" i="511"/>
  <c r="AA86" i="511"/>
  <c r="L86" i="511"/>
  <c r="Z87" i="509"/>
  <c r="AA86" i="509"/>
  <c r="L86" i="509"/>
  <c r="L86" i="510"/>
  <c r="Z87" i="510"/>
  <c r="AA86" i="510"/>
  <c r="Z87" i="508"/>
  <c r="AA86" i="508"/>
  <c r="L86" i="508"/>
  <c r="Z86" i="507"/>
  <c r="AA85" i="507"/>
  <c r="L85" i="507"/>
  <c r="Z87" i="506"/>
  <c r="AA86" i="506"/>
  <c r="L86" i="506"/>
  <c r="Z87" i="505"/>
  <c r="AA86" i="505"/>
  <c r="L86" i="505"/>
  <c r="L86" i="503"/>
  <c r="AA86" i="503"/>
  <c r="Z87" i="503"/>
  <c r="L86" i="504"/>
  <c r="AA86" i="504"/>
  <c r="Z87" i="504"/>
  <c r="L86" i="502"/>
  <c r="Z87" i="502"/>
  <c r="AA86" i="502"/>
  <c r="L86" i="501"/>
  <c r="AA86" i="501"/>
  <c r="Z87" i="501"/>
  <c r="Z87" i="500"/>
  <c r="AA86" i="500"/>
  <c r="L86" i="500"/>
  <c r="Z87" i="499"/>
  <c r="AA86" i="499"/>
  <c r="L86" i="499"/>
  <c r="AA85" i="497"/>
  <c r="Z86" i="497"/>
  <c r="L85" i="497"/>
  <c r="Z87" i="498"/>
  <c r="AA86" i="498"/>
  <c r="L86" i="498"/>
  <c r="AD82" i="520"/>
  <c r="AD81" i="518"/>
  <c r="AD81" i="519"/>
  <c r="AD83" i="522"/>
  <c r="AD82" i="517"/>
  <c r="Z89" i="523" l="1"/>
  <c r="L88" i="523"/>
  <c r="AA88" i="523"/>
  <c r="Z88" i="522"/>
  <c r="AA87" i="522"/>
  <c r="L87" i="522"/>
  <c r="M87" i="522" s="1"/>
  <c r="AC87" i="522"/>
  <c r="L87" i="521"/>
  <c r="Z88" i="521"/>
  <c r="AA87" i="521"/>
  <c r="L88" i="520"/>
  <c r="M88" i="520" s="1"/>
  <c r="Z89" i="520"/>
  <c r="AA88" i="520"/>
  <c r="AC88" i="520"/>
  <c r="Z90" i="519"/>
  <c r="AA89" i="519"/>
  <c r="L89" i="519"/>
  <c r="M89" i="519" s="1"/>
  <c r="AC89" i="519"/>
  <c r="Z90" i="518"/>
  <c r="AA89" i="518"/>
  <c r="L89" i="518"/>
  <c r="M89" i="518" s="1"/>
  <c r="AC89" i="518"/>
  <c r="Z89" i="517"/>
  <c r="AA88" i="517"/>
  <c r="L88" i="517"/>
  <c r="M88" i="517" s="1"/>
  <c r="AC88" i="517"/>
  <c r="Z89" i="516"/>
  <c r="AA88" i="516"/>
  <c r="L88" i="516"/>
  <c r="Z89" i="515"/>
  <c r="L88" i="515"/>
  <c r="AA88" i="515"/>
  <c r="Z88" i="513"/>
  <c r="AA87" i="513"/>
  <c r="L87" i="513"/>
  <c r="Z87" i="514"/>
  <c r="AA86" i="514"/>
  <c r="L86" i="514"/>
  <c r="L87" i="511"/>
  <c r="Z88" i="511"/>
  <c r="AA87" i="511"/>
  <c r="Z88" i="512"/>
  <c r="AA87" i="512"/>
  <c r="L87" i="512"/>
  <c r="Z88" i="510"/>
  <c r="AA87" i="510"/>
  <c r="L87" i="510"/>
  <c r="Z88" i="509"/>
  <c r="AA87" i="509"/>
  <c r="L87" i="509"/>
  <c r="Z87" i="507"/>
  <c r="AA86" i="507"/>
  <c r="L86" i="507"/>
  <c r="Z88" i="508"/>
  <c r="AA87" i="508"/>
  <c r="L87" i="508"/>
  <c r="Z88" i="505"/>
  <c r="AA87" i="505"/>
  <c r="L87" i="505"/>
  <c r="Z88" i="506"/>
  <c r="AA87" i="506"/>
  <c r="L87" i="506"/>
  <c r="Z88" i="504"/>
  <c r="AA87" i="504"/>
  <c r="L87" i="504"/>
  <c r="Z88" i="503"/>
  <c r="AA87" i="503"/>
  <c r="L87" i="503"/>
  <c r="Z88" i="502"/>
  <c r="AA87" i="502"/>
  <c r="L87" i="502"/>
  <c r="Z88" i="501"/>
  <c r="AA87" i="501"/>
  <c r="L87" i="501"/>
  <c r="Z88" i="499"/>
  <c r="AA87" i="499"/>
  <c r="L87" i="499"/>
  <c r="Z88" i="500"/>
  <c r="AA87" i="500"/>
  <c r="L87" i="500"/>
  <c r="AA86" i="497"/>
  <c r="Z87" i="497"/>
  <c r="L86" i="497"/>
  <c r="Z88" i="498"/>
  <c r="AA87" i="498"/>
  <c r="L87" i="498"/>
  <c r="AD80" i="519"/>
  <c r="AD80" i="518"/>
  <c r="AD81" i="520"/>
  <c r="AD82" i="522"/>
  <c r="AD81" i="517"/>
  <c r="Z90" i="523" l="1"/>
  <c r="AA89" i="523"/>
  <c r="L89" i="523"/>
  <c r="Z89" i="522"/>
  <c r="AA88" i="522"/>
  <c r="L88" i="522"/>
  <c r="M88" i="522" s="1"/>
  <c r="AC88" i="522"/>
  <c r="Z89" i="521"/>
  <c r="L88" i="521"/>
  <c r="AA88" i="521"/>
  <c r="Z90" i="520"/>
  <c r="L89" i="520"/>
  <c r="M89" i="520" s="1"/>
  <c r="AA89" i="520"/>
  <c r="AC89" i="520"/>
  <c r="L90" i="519"/>
  <c r="M90" i="519" s="1"/>
  <c r="AA90" i="519"/>
  <c r="Z91" i="519"/>
  <c r="AC90" i="519"/>
  <c r="L90" i="518"/>
  <c r="M90" i="518" s="1"/>
  <c r="Z91" i="518"/>
  <c r="AA90" i="518"/>
  <c r="AC90" i="518"/>
  <c r="Z90" i="517"/>
  <c r="AA89" i="517"/>
  <c r="L89" i="517"/>
  <c r="M89" i="517" s="1"/>
  <c r="AC89" i="517"/>
  <c r="Z90" i="516"/>
  <c r="AA89" i="516"/>
  <c r="L89" i="516"/>
  <c r="AA89" i="515"/>
  <c r="L89" i="515"/>
  <c r="Z90" i="515"/>
  <c r="Z88" i="514"/>
  <c r="AA87" i="514"/>
  <c r="L87" i="514"/>
  <c r="Z89" i="513"/>
  <c r="AA88" i="513"/>
  <c r="L88" i="513"/>
  <c r="Z89" i="511"/>
  <c r="AA88" i="511"/>
  <c r="L88" i="511"/>
  <c r="Z89" i="512"/>
  <c r="AA88" i="512"/>
  <c r="L88" i="512"/>
  <c r="Z89" i="509"/>
  <c r="AA88" i="509"/>
  <c r="L88" i="509"/>
  <c r="Z89" i="510"/>
  <c r="AA88" i="510"/>
  <c r="L88" i="510"/>
  <c r="Z89" i="508"/>
  <c r="AA88" i="508"/>
  <c r="L88" i="508"/>
  <c r="L87" i="507"/>
  <c r="Z88" i="507"/>
  <c r="AA87" i="507"/>
  <c r="L88" i="505"/>
  <c r="AA88" i="505"/>
  <c r="Z89" i="505"/>
  <c r="L88" i="506"/>
  <c r="AA88" i="506"/>
  <c r="Z89" i="506"/>
  <c r="Z89" i="504"/>
  <c r="AA88" i="504"/>
  <c r="L88" i="504"/>
  <c r="L88" i="503"/>
  <c r="Z89" i="503"/>
  <c r="AA88" i="503"/>
  <c r="L88" i="501"/>
  <c r="AA88" i="501"/>
  <c r="Z89" i="501"/>
  <c r="Z89" i="502"/>
  <c r="AA88" i="502"/>
  <c r="L88" i="502"/>
  <c r="L88" i="500"/>
  <c r="Z89" i="500"/>
  <c r="AA88" i="500"/>
  <c r="L88" i="499"/>
  <c r="AA88" i="499"/>
  <c r="Z89" i="499"/>
  <c r="Z88" i="497"/>
  <c r="AA87" i="497"/>
  <c r="L87" i="497"/>
  <c r="L88" i="498"/>
  <c r="AA88" i="498"/>
  <c r="Z89" i="498"/>
  <c r="AD80" i="520"/>
  <c r="AD79" i="518"/>
  <c r="AD79" i="519"/>
  <c r="AD81" i="522"/>
  <c r="AD80" i="517"/>
  <c r="L90" i="523" l="1"/>
  <c r="Z91" i="523"/>
  <c r="AA90" i="523"/>
  <c r="L89" i="522"/>
  <c r="M89" i="522" s="1"/>
  <c r="Z90" i="522"/>
  <c r="AA89" i="522"/>
  <c r="AC89" i="522"/>
  <c r="Z90" i="521"/>
  <c r="AA89" i="521"/>
  <c r="L89" i="521"/>
  <c r="AA90" i="520"/>
  <c r="Z91" i="520"/>
  <c r="L90" i="520"/>
  <c r="M90" i="520" s="1"/>
  <c r="AC90" i="520"/>
  <c r="L91" i="519"/>
  <c r="M91" i="519" s="1"/>
  <c r="AA91" i="519"/>
  <c r="Z92" i="519"/>
  <c r="AC91" i="519"/>
  <c r="Z92" i="518"/>
  <c r="L91" i="518"/>
  <c r="M91" i="518" s="1"/>
  <c r="AA91" i="518"/>
  <c r="AC91" i="518"/>
  <c r="L90" i="517"/>
  <c r="M90" i="517" s="1"/>
  <c r="Z91" i="517"/>
  <c r="AA90" i="517"/>
  <c r="AC90" i="517"/>
  <c r="L90" i="516"/>
  <c r="Z91" i="516"/>
  <c r="AA90" i="516"/>
  <c r="Z91" i="515"/>
  <c r="AA90" i="515"/>
  <c r="L90" i="515"/>
  <c r="Z90" i="513"/>
  <c r="AA89" i="513"/>
  <c r="L89" i="513"/>
  <c r="L88" i="514"/>
  <c r="AA88" i="514"/>
  <c r="Z89" i="514"/>
  <c r="L89" i="512"/>
  <c r="Z90" i="512"/>
  <c r="AA89" i="512"/>
  <c r="Z90" i="511"/>
  <c r="AA89" i="511"/>
  <c r="L89" i="511"/>
  <c r="Z90" i="510"/>
  <c r="AA89" i="510"/>
  <c r="L89" i="510"/>
  <c r="L89" i="509"/>
  <c r="Z90" i="509"/>
  <c r="AA89" i="509"/>
  <c r="Z89" i="507"/>
  <c r="AA88" i="507"/>
  <c r="L88" i="507"/>
  <c r="L89" i="508"/>
  <c r="Z90" i="508"/>
  <c r="AA89" i="508"/>
  <c r="Z90" i="506"/>
  <c r="AA89" i="506"/>
  <c r="L89" i="506"/>
  <c r="Z90" i="505"/>
  <c r="AA89" i="505"/>
  <c r="L89" i="505"/>
  <c r="Z90" i="504"/>
  <c r="AA89" i="504"/>
  <c r="L89" i="504"/>
  <c r="Z90" i="503"/>
  <c r="AA89" i="503"/>
  <c r="L89" i="503"/>
  <c r="Z90" i="502"/>
  <c r="AA89" i="502"/>
  <c r="L89" i="502"/>
  <c r="Z90" i="501"/>
  <c r="AA89" i="501"/>
  <c r="L89" i="501"/>
  <c r="AA89" i="500"/>
  <c r="Z90" i="500"/>
  <c r="L89" i="500"/>
  <c r="Z90" i="499"/>
  <c r="AA89" i="499"/>
  <c r="L89" i="499"/>
  <c r="L88" i="497"/>
  <c r="Z89" i="497"/>
  <c r="AA88" i="497"/>
  <c r="Z90" i="498"/>
  <c r="AA89" i="498"/>
  <c r="L89" i="498"/>
  <c r="AD80" i="522"/>
  <c r="AD79" i="520"/>
  <c r="AD78" i="519"/>
  <c r="AD78" i="518"/>
  <c r="AD79" i="517"/>
  <c r="Z92" i="523" l="1"/>
  <c r="L91" i="523"/>
  <c r="AA91" i="523"/>
  <c r="Z91" i="522"/>
  <c r="L90" i="522"/>
  <c r="M90" i="522" s="1"/>
  <c r="AA90" i="522"/>
  <c r="AC90" i="522"/>
  <c r="Z91" i="521"/>
  <c r="AA90" i="521"/>
  <c r="L90" i="521"/>
  <c r="Z92" i="520"/>
  <c r="AA91" i="520"/>
  <c r="L91" i="520"/>
  <c r="M91" i="520" s="1"/>
  <c r="AC91" i="520"/>
  <c r="Z93" i="519"/>
  <c r="L92" i="519"/>
  <c r="M92" i="519" s="1"/>
  <c r="AA92" i="519"/>
  <c r="AC92" i="519"/>
  <c r="Z93" i="518"/>
  <c r="AA92" i="518"/>
  <c r="L92" i="518"/>
  <c r="M92" i="518" s="1"/>
  <c r="AC92" i="518"/>
  <c r="Z92" i="517"/>
  <c r="AA91" i="517"/>
  <c r="L91" i="517"/>
  <c r="M91" i="517" s="1"/>
  <c r="AC91" i="517"/>
  <c r="AA91" i="516"/>
  <c r="Z92" i="516"/>
  <c r="L91" i="516"/>
  <c r="L91" i="515"/>
  <c r="AA91" i="515"/>
  <c r="Z92" i="515"/>
  <c r="L90" i="513"/>
  <c r="Z91" i="513"/>
  <c r="AA90" i="513"/>
  <c r="Z90" i="514"/>
  <c r="AA89" i="514"/>
  <c r="L89" i="514"/>
  <c r="Z91" i="512"/>
  <c r="AA90" i="512"/>
  <c r="L90" i="512"/>
  <c r="Z91" i="511"/>
  <c r="AA90" i="511"/>
  <c r="L90" i="511"/>
  <c r="Z91" i="509"/>
  <c r="AA90" i="509"/>
  <c r="L90" i="509"/>
  <c r="L90" i="510"/>
  <c r="Z91" i="510"/>
  <c r="AA90" i="510"/>
  <c r="Z91" i="508"/>
  <c r="AA90" i="508"/>
  <c r="L90" i="508"/>
  <c r="Z90" i="507"/>
  <c r="AA89" i="507"/>
  <c r="L89" i="507"/>
  <c r="Z91" i="505"/>
  <c r="AA90" i="505"/>
  <c r="L90" i="505"/>
  <c r="Z91" i="506"/>
  <c r="AA90" i="506"/>
  <c r="L90" i="506"/>
  <c r="L90" i="503"/>
  <c r="AA90" i="503"/>
  <c r="Z91" i="503"/>
  <c r="L90" i="504"/>
  <c r="AA90" i="504"/>
  <c r="Z91" i="504"/>
  <c r="L90" i="501"/>
  <c r="AA90" i="501"/>
  <c r="Z91" i="501"/>
  <c r="L90" i="502"/>
  <c r="Z91" i="502"/>
  <c r="AA90" i="502"/>
  <c r="Z91" i="500"/>
  <c r="AA90" i="500"/>
  <c r="L90" i="500"/>
  <c r="Z91" i="499"/>
  <c r="AA90" i="499"/>
  <c r="L90" i="499"/>
  <c r="Z90" i="497"/>
  <c r="L89" i="497"/>
  <c r="AA89" i="497"/>
  <c r="Z91" i="498"/>
  <c r="AA90" i="498"/>
  <c r="L90" i="498"/>
  <c r="AD77" i="519"/>
  <c r="AD78" i="520"/>
  <c r="AD77" i="518"/>
  <c r="AD78" i="517"/>
  <c r="AD79" i="522"/>
  <c r="Z93" i="523" l="1"/>
  <c r="AA92" i="523"/>
  <c r="L92" i="523"/>
  <c r="Z92" i="522"/>
  <c r="AA91" i="522"/>
  <c r="L91" i="522"/>
  <c r="M91" i="522" s="1"/>
  <c r="AC91" i="522"/>
  <c r="L91" i="521"/>
  <c r="AA91" i="521"/>
  <c r="Z92" i="521"/>
  <c r="L92" i="520"/>
  <c r="M92" i="520" s="1"/>
  <c r="AA92" i="520"/>
  <c r="Z93" i="520"/>
  <c r="AC92" i="520"/>
  <c r="Z94" i="519"/>
  <c r="AA93" i="519"/>
  <c r="L93" i="519"/>
  <c r="M93" i="519" s="1"/>
  <c r="AC93" i="519"/>
  <c r="Z94" i="518"/>
  <c r="AA93" i="518"/>
  <c r="L93" i="518"/>
  <c r="M93" i="518" s="1"/>
  <c r="AC93" i="518"/>
  <c r="Z93" i="517"/>
  <c r="AA92" i="517"/>
  <c r="L92" i="517"/>
  <c r="M92" i="517" s="1"/>
  <c r="AC92" i="517"/>
  <c r="Z93" i="516"/>
  <c r="AA92" i="516"/>
  <c r="L92" i="516"/>
  <c r="Z93" i="515"/>
  <c r="L92" i="515"/>
  <c r="AA92" i="515"/>
  <c r="AA91" i="513"/>
  <c r="Z92" i="513"/>
  <c r="L91" i="513"/>
  <c r="Z91" i="514"/>
  <c r="AA90" i="514"/>
  <c r="L90" i="514"/>
  <c r="L91" i="511"/>
  <c r="Z92" i="511"/>
  <c r="AA91" i="511"/>
  <c r="Z92" i="512"/>
  <c r="AA91" i="512"/>
  <c r="L91" i="512"/>
  <c r="Z92" i="510"/>
  <c r="AA91" i="510"/>
  <c r="L91" i="510"/>
  <c r="Z92" i="509"/>
  <c r="AA91" i="509"/>
  <c r="L91" i="509"/>
  <c r="Z91" i="507"/>
  <c r="AA90" i="507"/>
  <c r="L90" i="507"/>
  <c r="Z92" i="508"/>
  <c r="AA91" i="508"/>
  <c r="L91" i="508"/>
  <c r="Z92" i="506"/>
  <c r="AA91" i="506"/>
  <c r="L91" i="506"/>
  <c r="Z92" i="505"/>
  <c r="AA91" i="505"/>
  <c r="L91" i="505"/>
  <c r="Z92" i="504"/>
  <c r="AA91" i="504"/>
  <c r="L91" i="504"/>
  <c r="Z92" i="503"/>
  <c r="AA91" i="503"/>
  <c r="L91" i="503"/>
  <c r="Z92" i="501"/>
  <c r="AA91" i="501"/>
  <c r="L91" i="501"/>
  <c r="Z92" i="502"/>
  <c r="AA91" i="502"/>
  <c r="L91" i="502"/>
  <c r="Z92" i="499"/>
  <c r="AA91" i="499"/>
  <c r="L91" i="499"/>
  <c r="Z92" i="500"/>
  <c r="AA91" i="500"/>
  <c r="L91" i="500"/>
  <c r="Z91" i="497"/>
  <c r="AA90" i="497"/>
  <c r="L90" i="497"/>
  <c r="Z92" i="498"/>
  <c r="AA91" i="498"/>
  <c r="L91" i="498"/>
  <c r="AD76" i="519"/>
  <c r="AD77" i="517"/>
  <c r="AD76" i="518"/>
  <c r="AD77" i="520"/>
  <c r="AD78" i="522"/>
  <c r="Z94" i="523" l="1"/>
  <c r="AA93" i="523"/>
  <c r="L93" i="523"/>
  <c r="Z93" i="522"/>
  <c r="AA92" i="522"/>
  <c r="L92" i="522"/>
  <c r="M92" i="522" s="1"/>
  <c r="AC92" i="522"/>
  <c r="AA92" i="521"/>
  <c r="L92" i="521"/>
  <c r="Z93" i="521"/>
  <c r="Z94" i="520"/>
  <c r="L93" i="520"/>
  <c r="M93" i="520" s="1"/>
  <c r="AA93" i="520"/>
  <c r="AC93" i="520"/>
  <c r="L94" i="519"/>
  <c r="M94" i="519" s="1"/>
  <c r="Z95" i="519"/>
  <c r="AA94" i="519"/>
  <c r="AC94" i="519"/>
  <c r="L94" i="518"/>
  <c r="M94" i="518" s="1"/>
  <c r="Z95" i="518"/>
  <c r="AA94" i="518"/>
  <c r="AC94" i="518"/>
  <c r="Z94" i="517"/>
  <c r="AA93" i="517"/>
  <c r="L93" i="517"/>
  <c r="M93" i="517" s="1"/>
  <c r="AC93" i="517"/>
  <c r="Z94" i="516"/>
  <c r="AA93" i="516"/>
  <c r="L93" i="516"/>
  <c r="AA93" i="515"/>
  <c r="Z94" i="515"/>
  <c r="L93" i="515"/>
  <c r="Z93" i="513"/>
  <c r="AA92" i="513"/>
  <c r="L92" i="513"/>
  <c r="Z92" i="514"/>
  <c r="AA91" i="514"/>
  <c r="L91" i="514"/>
  <c r="Z93" i="511"/>
  <c r="AA92" i="511"/>
  <c r="L92" i="511"/>
  <c r="Z93" i="512"/>
  <c r="AA92" i="512"/>
  <c r="L92" i="512"/>
  <c r="Z93" i="509"/>
  <c r="AA92" i="509"/>
  <c r="L92" i="509"/>
  <c r="Z93" i="510"/>
  <c r="AA92" i="510"/>
  <c r="L92" i="510"/>
  <c r="Z93" i="508"/>
  <c r="AA92" i="508"/>
  <c r="L92" i="508"/>
  <c r="L91" i="507"/>
  <c r="Z92" i="507"/>
  <c r="AA91" i="507"/>
  <c r="L92" i="505"/>
  <c r="Z93" i="505"/>
  <c r="AA92" i="505"/>
  <c r="L92" i="506"/>
  <c r="Z93" i="506"/>
  <c r="AA92" i="506"/>
  <c r="L92" i="503"/>
  <c r="AA92" i="503"/>
  <c r="Z93" i="503"/>
  <c r="Z93" i="504"/>
  <c r="AA92" i="504"/>
  <c r="L92" i="504"/>
  <c r="Z93" i="502"/>
  <c r="AA92" i="502"/>
  <c r="L92" i="502"/>
  <c r="L92" i="501"/>
  <c r="AA92" i="501"/>
  <c r="Z93" i="501"/>
  <c r="L92" i="500"/>
  <c r="Z93" i="500"/>
  <c r="AA92" i="500"/>
  <c r="L92" i="499"/>
  <c r="Z93" i="499"/>
  <c r="AA92" i="499"/>
  <c r="Z92" i="497"/>
  <c r="AA91" i="497"/>
  <c r="L91" i="497"/>
  <c r="L92" i="498"/>
  <c r="Z93" i="498"/>
  <c r="AA92" i="498"/>
  <c r="AD75" i="519"/>
  <c r="AD76" i="520"/>
  <c r="AD76" i="517"/>
  <c r="AD75" i="518"/>
  <c r="AD77" i="522"/>
  <c r="L94" i="523" l="1"/>
  <c r="AA94" i="523"/>
  <c r="Z95" i="523"/>
  <c r="L93" i="522"/>
  <c r="M93" i="522" s="1"/>
  <c r="Z94" i="522"/>
  <c r="AA93" i="522"/>
  <c r="AC93" i="522"/>
  <c r="Z94" i="521"/>
  <c r="AA93" i="521"/>
  <c r="L93" i="521"/>
  <c r="Z95" i="520"/>
  <c r="L94" i="520"/>
  <c r="M94" i="520" s="1"/>
  <c r="AA94" i="520"/>
  <c r="AC94" i="520"/>
  <c r="AA95" i="519"/>
  <c r="Z96" i="519"/>
  <c r="L95" i="519"/>
  <c r="M95" i="519" s="1"/>
  <c r="AC95" i="519"/>
  <c r="AA95" i="518"/>
  <c r="L95" i="518"/>
  <c r="M95" i="518" s="1"/>
  <c r="Z96" i="518"/>
  <c r="AC95" i="518"/>
  <c r="Z95" i="517"/>
  <c r="L94" i="517"/>
  <c r="M94" i="517" s="1"/>
  <c r="AA94" i="517"/>
  <c r="AC94" i="517"/>
  <c r="L94" i="516"/>
  <c r="AA94" i="516"/>
  <c r="Z95" i="516"/>
  <c r="Z95" i="515"/>
  <c r="AA94" i="515"/>
  <c r="L94" i="515"/>
  <c r="L92" i="514"/>
  <c r="Z93" i="514"/>
  <c r="AA92" i="514"/>
  <c r="Z94" i="513"/>
  <c r="AA93" i="513"/>
  <c r="L93" i="513"/>
  <c r="Z94" i="512"/>
  <c r="L93" i="512"/>
  <c r="AA93" i="512"/>
  <c r="Z94" i="511"/>
  <c r="AA93" i="511"/>
  <c r="L93" i="511"/>
  <c r="Z94" i="510"/>
  <c r="AA93" i="510"/>
  <c r="L93" i="510"/>
  <c r="L93" i="509"/>
  <c r="Z94" i="509"/>
  <c r="AA93" i="509"/>
  <c r="L92" i="507"/>
  <c r="Z93" i="507"/>
  <c r="AA92" i="507"/>
  <c r="L93" i="508"/>
  <c r="AA93" i="508"/>
  <c r="Z94" i="508"/>
  <c r="Z94" i="506"/>
  <c r="AA93" i="506"/>
  <c r="L93" i="506"/>
  <c r="Z94" i="505"/>
  <c r="AA93" i="505"/>
  <c r="L93" i="505"/>
  <c r="Z94" i="503"/>
  <c r="AA93" i="503"/>
  <c r="L93" i="503"/>
  <c r="Z94" i="504"/>
  <c r="AA93" i="504"/>
  <c r="L93" i="504"/>
  <c r="Z94" i="501"/>
  <c r="AA93" i="501"/>
  <c r="L93" i="501"/>
  <c r="Z94" i="502"/>
  <c r="AA93" i="502"/>
  <c r="L93" i="502"/>
  <c r="Z94" i="499"/>
  <c r="AA93" i="499"/>
  <c r="L93" i="499"/>
  <c r="Z94" i="500"/>
  <c r="L93" i="500"/>
  <c r="AA93" i="500"/>
  <c r="L92" i="497"/>
  <c r="Z93" i="497"/>
  <c r="AA92" i="497"/>
  <c r="Z94" i="498"/>
  <c r="AA93" i="498"/>
  <c r="L93" i="498"/>
  <c r="AD75" i="517"/>
  <c r="AD74" i="519"/>
  <c r="AD76" i="522"/>
  <c r="AD74" i="518"/>
  <c r="AD75" i="520"/>
  <c r="AA95" i="523" l="1"/>
  <c r="L95" i="523"/>
  <c r="Z96" i="523"/>
  <c r="AA94" i="522"/>
  <c r="L94" i="522"/>
  <c r="M94" i="522" s="1"/>
  <c r="Z95" i="522"/>
  <c r="AC94" i="522"/>
  <c r="Z95" i="521"/>
  <c r="AA94" i="521"/>
  <c r="L94" i="521"/>
  <c r="Z96" i="520"/>
  <c r="AA95" i="520"/>
  <c r="L95" i="520"/>
  <c r="M95" i="520" s="1"/>
  <c r="AC95" i="520"/>
  <c r="Z97" i="519"/>
  <c r="L96" i="519"/>
  <c r="M96" i="519" s="1"/>
  <c r="AA96" i="519"/>
  <c r="AC96" i="519"/>
  <c r="Z97" i="518"/>
  <c r="AA96" i="518"/>
  <c r="L96" i="518"/>
  <c r="M96" i="518" s="1"/>
  <c r="AC96" i="518"/>
  <c r="AA95" i="517"/>
  <c r="Z96" i="517"/>
  <c r="L95" i="517"/>
  <c r="M95" i="517" s="1"/>
  <c r="AC95" i="517"/>
  <c r="Z96" i="516"/>
  <c r="L95" i="516"/>
  <c r="AA95" i="516"/>
  <c r="L95" i="515"/>
  <c r="AA95" i="515"/>
  <c r="Z96" i="515"/>
  <c r="Z94" i="514"/>
  <c r="AA93" i="514"/>
  <c r="L93" i="514"/>
  <c r="L94" i="513"/>
  <c r="AA94" i="513"/>
  <c r="Z95" i="513"/>
  <c r="Z95" i="511"/>
  <c r="AA94" i="511"/>
  <c r="L94" i="511"/>
  <c r="Z95" i="512"/>
  <c r="AA94" i="512"/>
  <c r="L94" i="512"/>
  <c r="Z95" i="509"/>
  <c r="AA94" i="509"/>
  <c r="L94" i="509"/>
  <c r="Z95" i="510"/>
  <c r="L94" i="510"/>
  <c r="AA94" i="510"/>
  <c r="Z95" i="508"/>
  <c r="AA94" i="508"/>
  <c r="L94" i="508"/>
  <c r="Z94" i="507"/>
  <c r="AA93" i="507"/>
  <c r="L93" i="507"/>
  <c r="Z95" i="505"/>
  <c r="AA94" i="505"/>
  <c r="L94" i="505"/>
  <c r="Z95" i="506"/>
  <c r="AA94" i="506"/>
  <c r="L94" i="506"/>
  <c r="L94" i="504"/>
  <c r="Z95" i="504"/>
  <c r="AA94" i="504"/>
  <c r="Z95" i="503"/>
  <c r="AA94" i="503"/>
  <c r="L94" i="503"/>
  <c r="L94" i="502"/>
  <c r="Z95" i="502"/>
  <c r="AA94" i="502"/>
  <c r="Z95" i="501"/>
  <c r="AA94" i="501"/>
  <c r="L94" i="501"/>
  <c r="Z95" i="500"/>
  <c r="AA94" i="500"/>
  <c r="L94" i="500"/>
  <c r="Z95" i="499"/>
  <c r="AA94" i="499"/>
  <c r="L94" i="499"/>
  <c r="AA93" i="497"/>
  <c r="Z94" i="497"/>
  <c r="L93" i="497"/>
  <c r="Z95" i="498"/>
  <c r="AA94" i="498"/>
  <c r="L94" i="498"/>
  <c r="AD73" i="519"/>
  <c r="AD74" i="520"/>
  <c r="AD73" i="518"/>
  <c r="AD74" i="517"/>
  <c r="AD75" i="522"/>
  <c r="Z97" i="523" l="1"/>
  <c r="AA96" i="523"/>
  <c r="L96" i="523"/>
  <c r="Z96" i="522"/>
  <c r="AA95" i="522"/>
  <c r="L95" i="522"/>
  <c r="M95" i="522" s="1"/>
  <c r="AC95" i="522"/>
  <c r="L95" i="521"/>
  <c r="Z96" i="521"/>
  <c r="AA95" i="521"/>
  <c r="L96" i="520"/>
  <c r="M96" i="520" s="1"/>
  <c r="AA96" i="520"/>
  <c r="Z97" i="520"/>
  <c r="AC96" i="520"/>
  <c r="Z98" i="519"/>
  <c r="AA97" i="519"/>
  <c r="L97" i="519"/>
  <c r="M97" i="519" s="1"/>
  <c r="AC97" i="519"/>
  <c r="Z98" i="518"/>
  <c r="AA97" i="518"/>
  <c r="L97" i="518"/>
  <c r="M97" i="518" s="1"/>
  <c r="AC97" i="518"/>
  <c r="Z97" i="517"/>
  <c r="AA96" i="517"/>
  <c r="L96" i="517"/>
  <c r="M96" i="517" s="1"/>
  <c r="AC96" i="517"/>
  <c r="Z97" i="516"/>
  <c r="AA96" i="516"/>
  <c r="L96" i="516"/>
  <c r="L96" i="515"/>
  <c r="AA96" i="515"/>
  <c r="Z97" i="515"/>
  <c r="Z96" i="513"/>
  <c r="AA95" i="513"/>
  <c r="L95" i="513"/>
  <c r="Z95" i="514"/>
  <c r="AA94" i="514"/>
  <c r="L94" i="514"/>
  <c r="Z96" i="512"/>
  <c r="AA95" i="512"/>
  <c r="L95" i="512"/>
  <c r="L95" i="511"/>
  <c r="Z96" i="511"/>
  <c r="AA95" i="511"/>
  <c r="Z96" i="510"/>
  <c r="AA95" i="510"/>
  <c r="L95" i="510"/>
  <c r="Z96" i="509"/>
  <c r="AA95" i="509"/>
  <c r="L95" i="509"/>
  <c r="Z95" i="507"/>
  <c r="AA94" i="507"/>
  <c r="L94" i="507"/>
  <c r="Z96" i="508"/>
  <c r="AA95" i="508"/>
  <c r="L95" i="508"/>
  <c r="Z96" i="506"/>
  <c r="AA95" i="506"/>
  <c r="L95" i="506"/>
  <c r="Z96" i="505"/>
  <c r="AA95" i="505"/>
  <c r="L95" i="505"/>
  <c r="Z96" i="504"/>
  <c r="AA95" i="504"/>
  <c r="L95" i="504"/>
  <c r="Z96" i="503"/>
  <c r="AA95" i="503"/>
  <c r="L95" i="503"/>
  <c r="Z96" i="502"/>
  <c r="AA95" i="502"/>
  <c r="L95" i="502"/>
  <c r="Z96" i="501"/>
  <c r="AA95" i="501"/>
  <c r="L95" i="501"/>
  <c r="Z96" i="499"/>
  <c r="AA95" i="499"/>
  <c r="L95" i="499"/>
  <c r="Z96" i="500"/>
  <c r="AA95" i="500"/>
  <c r="L95" i="500"/>
  <c r="Z95" i="497"/>
  <c r="AA94" i="497"/>
  <c r="L94" i="497"/>
  <c r="Z96" i="498"/>
  <c r="AA95" i="498"/>
  <c r="L95" i="498"/>
  <c r="AD73" i="517"/>
  <c r="AD72" i="519"/>
  <c r="AD72" i="518"/>
  <c r="AD73" i="520"/>
  <c r="AD74" i="522"/>
  <c r="Z98" i="523" l="1"/>
  <c r="AA97" i="523"/>
  <c r="L97" i="523"/>
  <c r="Z97" i="522"/>
  <c r="AA96" i="522"/>
  <c r="L96" i="522"/>
  <c r="M96" i="522" s="1"/>
  <c r="AC96" i="522"/>
  <c r="Z97" i="521"/>
  <c r="L96" i="521"/>
  <c r="AA96" i="521"/>
  <c r="L97" i="520"/>
  <c r="M97" i="520" s="1"/>
  <c r="AA97" i="520"/>
  <c r="Z98" i="520"/>
  <c r="AC97" i="520"/>
  <c r="L98" i="519"/>
  <c r="M98" i="519" s="1"/>
  <c r="Z99" i="519"/>
  <c r="AA98" i="519"/>
  <c r="AC98" i="519"/>
  <c r="L98" i="518"/>
  <c r="M98" i="518" s="1"/>
  <c r="Z99" i="518"/>
  <c r="AA98" i="518"/>
  <c r="AC98" i="518"/>
  <c r="Z98" i="517"/>
  <c r="AA97" i="517"/>
  <c r="L97" i="517"/>
  <c r="M97" i="517" s="1"/>
  <c r="AC97" i="517"/>
  <c r="Z98" i="516"/>
  <c r="AA97" i="516"/>
  <c r="L97" i="516"/>
  <c r="Z98" i="515"/>
  <c r="L97" i="515"/>
  <c r="AA97" i="515"/>
  <c r="Z96" i="514"/>
  <c r="AA95" i="514"/>
  <c r="L95" i="514"/>
  <c r="Z97" i="513"/>
  <c r="AA96" i="513"/>
  <c r="L96" i="513"/>
  <c r="Z97" i="511"/>
  <c r="AA96" i="511"/>
  <c r="L96" i="511"/>
  <c r="Z97" i="512"/>
  <c r="AA96" i="512"/>
  <c r="L96" i="512"/>
  <c r="Z97" i="509"/>
  <c r="AA96" i="509"/>
  <c r="L96" i="509"/>
  <c r="AA96" i="510"/>
  <c r="Z97" i="510"/>
  <c r="L96" i="510"/>
  <c r="Z97" i="508"/>
  <c r="AA96" i="508"/>
  <c r="L96" i="508"/>
  <c r="L95" i="507"/>
  <c r="Z96" i="507"/>
  <c r="AA95" i="507"/>
  <c r="L96" i="505"/>
  <c r="Z97" i="505"/>
  <c r="AA96" i="505"/>
  <c r="L96" i="506"/>
  <c r="Z97" i="506"/>
  <c r="AA96" i="506"/>
  <c r="L96" i="503"/>
  <c r="Z97" i="503"/>
  <c r="AA96" i="503"/>
  <c r="Z97" i="504"/>
  <c r="AA96" i="504"/>
  <c r="L96" i="504"/>
  <c r="L96" i="501"/>
  <c r="AA96" i="501"/>
  <c r="Z97" i="501"/>
  <c r="Z97" i="502"/>
  <c r="AA96" i="502"/>
  <c r="L96" i="502"/>
  <c r="L96" i="500"/>
  <c r="Z97" i="500"/>
  <c r="AA96" i="500"/>
  <c r="L96" i="499"/>
  <c r="Z97" i="499"/>
  <c r="AA96" i="499"/>
  <c r="AA95" i="497"/>
  <c r="Z96" i="497"/>
  <c r="L95" i="497"/>
  <c r="L96" i="498"/>
  <c r="AA96" i="498"/>
  <c r="Z97" i="498"/>
  <c r="AD71" i="519"/>
  <c r="AD72" i="520"/>
  <c r="AD72" i="517"/>
  <c r="AD71" i="518"/>
  <c r="AD73" i="522"/>
  <c r="L98" i="523" l="1"/>
  <c r="Z99" i="523"/>
  <c r="AA98" i="523"/>
  <c r="L97" i="522"/>
  <c r="M97" i="522" s="1"/>
  <c r="Z98" i="522"/>
  <c r="AA97" i="522"/>
  <c r="AC97" i="522"/>
  <c r="Z98" i="521"/>
  <c r="AA97" i="521"/>
  <c r="L97" i="521"/>
  <c r="Z99" i="520"/>
  <c r="L98" i="520"/>
  <c r="M98" i="520" s="1"/>
  <c r="AA98" i="520"/>
  <c r="AC98" i="520"/>
  <c r="AA99" i="519"/>
  <c r="L99" i="519"/>
  <c r="M99" i="519" s="1"/>
  <c r="Z100" i="519"/>
  <c r="AC99" i="519"/>
  <c r="Z100" i="518"/>
  <c r="L99" i="518"/>
  <c r="M99" i="518" s="1"/>
  <c r="AA99" i="518"/>
  <c r="AC99" i="518"/>
  <c r="Z99" i="517"/>
  <c r="AA98" i="517"/>
  <c r="L98" i="517"/>
  <c r="M98" i="517" s="1"/>
  <c r="AC98" i="517"/>
  <c r="L98" i="516"/>
  <c r="Z99" i="516"/>
  <c r="AA98" i="516"/>
  <c r="Z99" i="515"/>
  <c r="AA98" i="515"/>
  <c r="L98" i="515"/>
  <c r="Z98" i="513"/>
  <c r="AA97" i="513"/>
  <c r="L97" i="513"/>
  <c r="L96" i="514"/>
  <c r="Z97" i="514"/>
  <c r="AA96" i="514"/>
  <c r="Z98" i="512"/>
  <c r="AA97" i="512"/>
  <c r="L97" i="512"/>
  <c r="Z98" i="511"/>
  <c r="AA97" i="511"/>
  <c r="L97" i="511"/>
  <c r="Z98" i="510"/>
  <c r="AA97" i="510"/>
  <c r="L97" i="510"/>
  <c r="L97" i="509"/>
  <c r="Z98" i="509"/>
  <c r="AA97" i="509"/>
  <c r="L96" i="507"/>
  <c r="Z97" i="507"/>
  <c r="AA96" i="507"/>
  <c r="L97" i="508"/>
  <c r="Z98" i="508"/>
  <c r="AA97" i="508"/>
  <c r="Z98" i="506"/>
  <c r="AA97" i="506"/>
  <c r="L97" i="506"/>
  <c r="Z98" i="505"/>
  <c r="AA97" i="505"/>
  <c r="L97" i="505"/>
  <c r="Z98" i="503"/>
  <c r="AA97" i="503"/>
  <c r="L97" i="503"/>
  <c r="Z98" i="504"/>
  <c r="AA97" i="504"/>
  <c r="L97" i="504"/>
  <c r="Z98" i="501"/>
  <c r="AA97" i="501"/>
  <c r="L97" i="501"/>
  <c r="Z98" i="502"/>
  <c r="AA97" i="502"/>
  <c r="L97" i="502"/>
  <c r="Z98" i="499"/>
  <c r="AA97" i="499"/>
  <c r="L97" i="499"/>
  <c r="AA97" i="500"/>
  <c r="Z98" i="500"/>
  <c r="L97" i="500"/>
  <c r="Z97" i="497"/>
  <c r="AA96" i="497"/>
  <c r="L96" i="497"/>
  <c r="Z98" i="498"/>
  <c r="AA97" i="498"/>
  <c r="L97" i="498"/>
  <c r="AD70" i="519"/>
  <c r="AD71" i="520"/>
  <c r="AD71" i="517"/>
  <c r="AD72" i="522"/>
  <c r="AD70" i="518"/>
  <c r="Z100" i="523" l="1"/>
  <c r="L99" i="523"/>
  <c r="AA99" i="523"/>
  <c r="Z99" i="522"/>
  <c r="L98" i="522"/>
  <c r="M98" i="522" s="1"/>
  <c r="AA98" i="522"/>
  <c r="AC98" i="522"/>
  <c r="Z99" i="521"/>
  <c r="AA98" i="521"/>
  <c r="L98" i="521"/>
  <c r="Z100" i="520"/>
  <c r="AA99" i="520"/>
  <c r="L99" i="520"/>
  <c r="M99" i="520" s="1"/>
  <c r="AC99" i="520"/>
  <c r="Z101" i="519"/>
  <c r="AA100" i="519"/>
  <c r="L100" i="519"/>
  <c r="M100" i="519" s="1"/>
  <c r="AC100" i="519"/>
  <c r="Z101" i="518"/>
  <c r="AA100" i="518"/>
  <c r="L100" i="518"/>
  <c r="M100" i="518" s="1"/>
  <c r="AC100" i="518"/>
  <c r="L99" i="517"/>
  <c r="M99" i="517" s="1"/>
  <c r="AA99" i="517"/>
  <c r="Z100" i="517"/>
  <c r="AC99" i="517"/>
  <c r="AA99" i="516"/>
  <c r="L99" i="516"/>
  <c r="Z100" i="516"/>
  <c r="L99" i="515"/>
  <c r="Z100" i="515"/>
  <c r="AA99" i="515"/>
  <c r="Z98" i="514"/>
  <c r="AA97" i="514"/>
  <c r="L97" i="514"/>
  <c r="L98" i="513"/>
  <c r="Z99" i="513"/>
  <c r="AA98" i="513"/>
  <c r="AA98" i="511"/>
  <c r="Z99" i="511"/>
  <c r="L98" i="511"/>
  <c r="L98" i="512"/>
  <c r="Z99" i="512"/>
  <c r="AA98" i="512"/>
  <c r="Z99" i="509"/>
  <c r="AA98" i="509"/>
  <c r="L98" i="509"/>
  <c r="Z99" i="510"/>
  <c r="AA98" i="510"/>
  <c r="L98" i="510"/>
  <c r="Z99" i="508"/>
  <c r="AA98" i="508"/>
  <c r="L98" i="508"/>
  <c r="Z98" i="507"/>
  <c r="AA97" i="507"/>
  <c r="L97" i="507"/>
  <c r="Z99" i="505"/>
  <c r="AA98" i="505"/>
  <c r="L98" i="505"/>
  <c r="Z99" i="506"/>
  <c r="AA98" i="506"/>
  <c r="L98" i="506"/>
  <c r="L98" i="504"/>
  <c r="Z99" i="504"/>
  <c r="AA98" i="504"/>
  <c r="Z99" i="503"/>
  <c r="AA98" i="503"/>
  <c r="L98" i="503"/>
  <c r="L98" i="502"/>
  <c r="AA98" i="502"/>
  <c r="Z99" i="502"/>
  <c r="Z99" i="501"/>
  <c r="AA98" i="501"/>
  <c r="L98" i="501"/>
  <c r="Z99" i="500"/>
  <c r="AA98" i="500"/>
  <c r="L98" i="500"/>
  <c r="Z99" i="499"/>
  <c r="AA98" i="499"/>
  <c r="L98" i="499"/>
  <c r="Z98" i="497"/>
  <c r="AA97" i="497"/>
  <c r="L97" i="497"/>
  <c r="Z99" i="498"/>
  <c r="AA98" i="498"/>
  <c r="L98" i="498"/>
  <c r="AD69" i="519"/>
  <c r="AD70" i="520"/>
  <c r="AD70" i="517"/>
  <c r="AD69" i="518"/>
  <c r="AD71" i="522"/>
  <c r="L100" i="523" l="1"/>
  <c r="AA100" i="523"/>
  <c r="Z101" i="523"/>
  <c r="Z100" i="522"/>
  <c r="AA99" i="522"/>
  <c r="L99" i="522"/>
  <c r="M99" i="522" s="1"/>
  <c r="AC99" i="522"/>
  <c r="L99" i="521"/>
  <c r="Z100" i="521"/>
  <c r="AA99" i="521"/>
  <c r="L100" i="520"/>
  <c r="M100" i="520" s="1"/>
  <c r="Z101" i="520"/>
  <c r="AA100" i="520"/>
  <c r="AC100" i="520"/>
  <c r="AA101" i="519"/>
  <c r="Z102" i="519"/>
  <c r="L101" i="519"/>
  <c r="M101" i="519" s="1"/>
  <c r="AC101" i="519"/>
  <c r="Z102" i="518"/>
  <c r="AA101" i="518"/>
  <c r="L101" i="518"/>
  <c r="M101" i="518" s="1"/>
  <c r="AC101" i="518"/>
  <c r="Z101" i="517"/>
  <c r="AA100" i="517"/>
  <c r="L100" i="517"/>
  <c r="M100" i="517" s="1"/>
  <c r="AC100" i="517"/>
  <c r="Z101" i="516"/>
  <c r="AA100" i="516"/>
  <c r="L100" i="516"/>
  <c r="AA100" i="515"/>
  <c r="L100" i="515"/>
  <c r="Z101" i="515"/>
  <c r="Z100" i="513"/>
  <c r="AA99" i="513"/>
  <c r="L99" i="513"/>
  <c r="Z99" i="514"/>
  <c r="AA98" i="514"/>
  <c r="L98" i="514"/>
  <c r="Z100" i="512"/>
  <c r="AA99" i="512"/>
  <c r="L99" i="512"/>
  <c r="AA99" i="511"/>
  <c r="L99" i="511"/>
  <c r="Z100" i="511"/>
  <c r="L99" i="510"/>
  <c r="Z100" i="510"/>
  <c r="AA99" i="510"/>
  <c r="Z100" i="509"/>
  <c r="AA99" i="509"/>
  <c r="L99" i="509"/>
  <c r="Z99" i="507"/>
  <c r="L98" i="507"/>
  <c r="AA98" i="507"/>
  <c r="Z100" i="508"/>
  <c r="AA99" i="508"/>
  <c r="L99" i="508"/>
  <c r="Z100" i="506"/>
  <c r="L99" i="506"/>
  <c r="AA99" i="506"/>
  <c r="Z100" i="505"/>
  <c r="AA99" i="505"/>
  <c r="L99" i="505"/>
  <c r="Z100" i="504"/>
  <c r="AA99" i="504"/>
  <c r="L99" i="504"/>
  <c r="Z100" i="503"/>
  <c r="AA99" i="503"/>
  <c r="L99" i="503"/>
  <c r="AA99" i="502"/>
  <c r="L99" i="502"/>
  <c r="Z100" i="502"/>
  <c r="Z100" i="501"/>
  <c r="AA99" i="501"/>
  <c r="L99" i="501"/>
  <c r="Z100" i="499"/>
  <c r="AA99" i="499"/>
  <c r="L99" i="499"/>
  <c r="Z100" i="500"/>
  <c r="AA99" i="500"/>
  <c r="L99" i="500"/>
  <c r="L98" i="497"/>
  <c r="Z99" i="497"/>
  <c r="AA98" i="497"/>
  <c r="Z100" i="498"/>
  <c r="AA99" i="498"/>
  <c r="L99" i="498"/>
  <c r="AD68" i="519"/>
  <c r="AD68" i="518"/>
  <c r="AD69" i="520"/>
  <c r="AD69" i="517"/>
  <c r="AD70" i="522"/>
  <c r="Z102" i="523" l="1"/>
  <c r="L101" i="523"/>
  <c r="AA101" i="523"/>
  <c r="AA100" i="522"/>
  <c r="L100" i="522"/>
  <c r="M100" i="522" s="1"/>
  <c r="Z101" i="522"/>
  <c r="AC100" i="522"/>
  <c r="AA100" i="521"/>
  <c r="Z101" i="521"/>
  <c r="L100" i="521"/>
  <c r="AA101" i="520"/>
  <c r="Z102" i="520"/>
  <c r="L101" i="520"/>
  <c r="M101" i="520" s="1"/>
  <c r="AC101" i="520"/>
  <c r="Z103" i="519"/>
  <c r="AA102" i="519"/>
  <c r="L102" i="519"/>
  <c r="M102" i="519" s="1"/>
  <c r="AC102" i="519"/>
  <c r="L102" i="518"/>
  <c r="M102" i="518" s="1"/>
  <c r="Z103" i="518"/>
  <c r="AA102" i="518"/>
  <c r="AC102" i="518"/>
  <c r="Z102" i="517"/>
  <c r="AA101" i="517"/>
  <c r="L101" i="517"/>
  <c r="M101" i="517" s="1"/>
  <c r="AC101" i="517"/>
  <c r="Z102" i="516"/>
  <c r="AA101" i="516"/>
  <c r="L101" i="516"/>
  <c r="Z102" i="515"/>
  <c r="L101" i="515"/>
  <c r="AA101" i="515"/>
  <c r="AA99" i="514"/>
  <c r="Z100" i="514"/>
  <c r="L99" i="514"/>
  <c r="Z101" i="513"/>
  <c r="AA100" i="513"/>
  <c r="L100" i="513"/>
  <c r="L100" i="511"/>
  <c r="AA100" i="511"/>
  <c r="Z101" i="511"/>
  <c r="Z101" i="512"/>
  <c r="AA100" i="512"/>
  <c r="L100" i="512"/>
  <c r="Z101" i="510"/>
  <c r="AA100" i="510"/>
  <c r="L100" i="510"/>
  <c r="Z101" i="509"/>
  <c r="AA100" i="509"/>
  <c r="L100" i="509"/>
  <c r="Z101" i="508"/>
  <c r="AA100" i="508"/>
  <c r="L100" i="508"/>
  <c r="Z100" i="507"/>
  <c r="AA99" i="507"/>
  <c r="L99" i="507"/>
  <c r="L100" i="505"/>
  <c r="AA100" i="505"/>
  <c r="Z101" i="505"/>
  <c r="L100" i="506"/>
  <c r="AA100" i="506"/>
  <c r="Z101" i="506"/>
  <c r="L100" i="503"/>
  <c r="Z101" i="503"/>
  <c r="AA100" i="503"/>
  <c r="Z101" i="504"/>
  <c r="AA100" i="504"/>
  <c r="L100" i="504"/>
  <c r="Z101" i="502"/>
  <c r="AA100" i="502"/>
  <c r="L100" i="502"/>
  <c r="L100" i="501"/>
  <c r="Z101" i="501"/>
  <c r="AA100" i="501"/>
  <c r="Z101" i="500"/>
  <c r="L100" i="500"/>
  <c r="AA100" i="500"/>
  <c r="L100" i="499"/>
  <c r="Z101" i="499"/>
  <c r="AA100" i="499"/>
  <c r="AA99" i="497"/>
  <c r="Z100" i="497"/>
  <c r="L99" i="497"/>
  <c r="L100" i="498"/>
  <c r="Z101" i="498"/>
  <c r="AA100" i="498"/>
  <c r="AD67" i="519"/>
  <c r="AD68" i="520"/>
  <c r="AD67" i="518"/>
  <c r="AD68" i="517"/>
  <c r="AD69" i="522"/>
  <c r="Z103" i="523" l="1"/>
  <c r="AA102" i="523"/>
  <c r="L102" i="523"/>
  <c r="Z102" i="522"/>
  <c r="AA101" i="522"/>
  <c r="L101" i="522"/>
  <c r="M101" i="522" s="1"/>
  <c r="AC101" i="522"/>
  <c r="Z102" i="521"/>
  <c r="AA101" i="521"/>
  <c r="L101" i="521"/>
  <c r="Z103" i="520"/>
  <c r="L102" i="520"/>
  <c r="M102" i="520" s="1"/>
  <c r="AA102" i="520"/>
  <c r="AC102" i="520"/>
  <c r="L103" i="519"/>
  <c r="M103" i="519" s="1"/>
  <c r="AA103" i="519"/>
  <c r="Z104" i="519"/>
  <c r="AC103" i="519"/>
  <c r="AA103" i="518"/>
  <c r="L103" i="518"/>
  <c r="M103" i="518" s="1"/>
  <c r="Z104" i="518"/>
  <c r="AC103" i="518"/>
  <c r="Z103" i="517"/>
  <c r="AA102" i="517"/>
  <c r="L102" i="517"/>
  <c r="M102" i="517" s="1"/>
  <c r="AC102" i="517"/>
  <c r="L102" i="516"/>
  <c r="Z103" i="516"/>
  <c r="AA102" i="516"/>
  <c r="Z103" i="515"/>
  <c r="AA102" i="515"/>
  <c r="L102" i="515"/>
  <c r="Z101" i="514"/>
  <c r="AA100" i="514"/>
  <c r="L100" i="514"/>
  <c r="Z102" i="513"/>
  <c r="AA101" i="513"/>
  <c r="L101" i="513"/>
  <c r="Z102" i="511"/>
  <c r="AA101" i="511"/>
  <c r="L101" i="511"/>
  <c r="Z102" i="512"/>
  <c r="AA101" i="512"/>
  <c r="L101" i="512"/>
  <c r="L101" i="509"/>
  <c r="Z102" i="509"/>
  <c r="AA101" i="509"/>
  <c r="Z102" i="510"/>
  <c r="AA101" i="510"/>
  <c r="L101" i="510"/>
  <c r="L100" i="507"/>
  <c r="AA100" i="507"/>
  <c r="Z101" i="507"/>
  <c r="Z102" i="508"/>
  <c r="AA101" i="508"/>
  <c r="L101" i="508"/>
  <c r="Z102" i="506"/>
  <c r="AA101" i="506"/>
  <c r="L101" i="506"/>
  <c r="Z102" i="505"/>
  <c r="AA101" i="505"/>
  <c r="L101" i="505"/>
  <c r="Z102" i="503"/>
  <c r="AA101" i="503"/>
  <c r="L101" i="503"/>
  <c r="Z102" i="504"/>
  <c r="AA101" i="504"/>
  <c r="L101" i="504"/>
  <c r="Z102" i="501"/>
  <c r="AA101" i="501"/>
  <c r="L101" i="501"/>
  <c r="L101" i="502"/>
  <c r="Z102" i="502"/>
  <c r="AA101" i="502"/>
  <c r="Z102" i="499"/>
  <c r="AA101" i="499"/>
  <c r="L101" i="499"/>
  <c r="AA101" i="500"/>
  <c r="L101" i="500"/>
  <c r="Z102" i="500"/>
  <c r="Z101" i="497"/>
  <c r="AA100" i="497"/>
  <c r="L100" i="497"/>
  <c r="Z102" i="498"/>
  <c r="AA101" i="498"/>
  <c r="L101" i="498"/>
  <c r="AD68" i="522"/>
  <c r="AD66" i="519"/>
  <c r="AD67" i="520"/>
  <c r="AD66" i="518"/>
  <c r="AD67" i="517"/>
  <c r="Z104" i="523" l="1"/>
  <c r="AA103" i="523"/>
  <c r="L103" i="523"/>
  <c r="L102" i="522"/>
  <c r="M102" i="522" s="1"/>
  <c r="AA102" i="522"/>
  <c r="Z103" i="522"/>
  <c r="AC102" i="522"/>
  <c r="Z103" i="521"/>
  <c r="AA102" i="521"/>
  <c r="L102" i="521"/>
  <c r="Z104" i="520"/>
  <c r="AA103" i="520"/>
  <c r="L103" i="520"/>
  <c r="M103" i="520" s="1"/>
  <c r="AC103" i="520"/>
  <c r="L104" i="519"/>
  <c r="M104" i="519" s="1"/>
  <c r="AA104" i="519"/>
  <c r="Z105" i="519"/>
  <c r="AC104" i="519"/>
  <c r="Z105" i="518"/>
  <c r="AA104" i="518"/>
  <c r="L104" i="518"/>
  <c r="M104" i="518" s="1"/>
  <c r="AC104" i="518"/>
  <c r="L103" i="517"/>
  <c r="M103" i="517" s="1"/>
  <c r="Z104" i="517"/>
  <c r="AA103" i="517"/>
  <c r="AC103" i="517"/>
  <c r="AA103" i="516"/>
  <c r="Z104" i="516"/>
  <c r="L103" i="516"/>
  <c r="L103" i="515"/>
  <c r="Z104" i="515"/>
  <c r="AA103" i="515"/>
  <c r="L102" i="513"/>
  <c r="Z103" i="513"/>
  <c r="AA102" i="513"/>
  <c r="Z102" i="514"/>
  <c r="AA101" i="514"/>
  <c r="L101" i="514"/>
  <c r="L102" i="512"/>
  <c r="Z103" i="512"/>
  <c r="AA102" i="512"/>
  <c r="L102" i="511"/>
  <c r="Z103" i="511"/>
  <c r="AA102" i="511"/>
  <c r="Z103" i="509"/>
  <c r="AA102" i="509"/>
  <c r="L102" i="509"/>
  <c r="Z103" i="510"/>
  <c r="AA102" i="510"/>
  <c r="L102" i="510"/>
  <c r="Z102" i="507"/>
  <c r="AA101" i="507"/>
  <c r="L101" i="507"/>
  <c r="Z103" i="508"/>
  <c r="AA102" i="508"/>
  <c r="L102" i="508"/>
  <c r="Z103" i="505"/>
  <c r="AA102" i="505"/>
  <c r="L102" i="505"/>
  <c r="Z103" i="506"/>
  <c r="AA102" i="506"/>
  <c r="L102" i="506"/>
  <c r="L102" i="504"/>
  <c r="Z103" i="504"/>
  <c r="AA102" i="504"/>
  <c r="Z103" i="503"/>
  <c r="AA102" i="503"/>
  <c r="L102" i="503"/>
  <c r="Z103" i="502"/>
  <c r="AA102" i="502"/>
  <c r="L102" i="502"/>
  <c r="Z103" i="501"/>
  <c r="AA102" i="501"/>
  <c r="L102" i="501"/>
  <c r="Z103" i="500"/>
  <c r="AA102" i="500"/>
  <c r="L102" i="500"/>
  <c r="Z103" i="499"/>
  <c r="AA102" i="499"/>
  <c r="L102" i="499"/>
  <c r="Z102" i="497"/>
  <c r="AA101" i="497"/>
  <c r="L101" i="497"/>
  <c r="Z103" i="498"/>
  <c r="AA102" i="498"/>
  <c r="L102" i="498"/>
  <c r="AD67" i="522"/>
  <c r="AD65" i="518"/>
  <c r="AD65" i="519"/>
  <c r="AD66" i="520"/>
  <c r="AD66" i="517"/>
  <c r="L104" i="523" l="1"/>
  <c r="Z105" i="523"/>
  <c r="AA104" i="523"/>
  <c r="Z104" i="522"/>
  <c r="L103" i="522"/>
  <c r="M103" i="522" s="1"/>
  <c r="AA103" i="522"/>
  <c r="AC103" i="522"/>
  <c r="L103" i="521"/>
  <c r="Z104" i="521"/>
  <c r="AA103" i="521"/>
  <c r="L104" i="520"/>
  <c r="M104" i="520" s="1"/>
  <c r="Z105" i="520"/>
  <c r="AA104" i="520"/>
  <c r="AC104" i="520"/>
  <c r="Z106" i="519"/>
  <c r="AA105" i="519"/>
  <c r="L105" i="519"/>
  <c r="M105" i="519" s="1"/>
  <c r="AC105" i="519"/>
  <c r="AA105" i="518"/>
  <c r="L105" i="518"/>
  <c r="M105" i="518" s="1"/>
  <c r="Z106" i="518"/>
  <c r="AC105" i="518"/>
  <c r="Z105" i="517"/>
  <c r="AA104" i="517"/>
  <c r="L104" i="517"/>
  <c r="M104" i="517" s="1"/>
  <c r="AC104" i="517"/>
  <c r="Z105" i="516"/>
  <c r="L104" i="516"/>
  <c r="AA104" i="516"/>
  <c r="Z105" i="515"/>
  <c r="L104" i="515"/>
  <c r="AA104" i="515"/>
  <c r="Z104" i="513"/>
  <c r="AA103" i="513"/>
  <c r="L103" i="513"/>
  <c r="Z103" i="514"/>
  <c r="AA102" i="514"/>
  <c r="L102" i="514"/>
  <c r="Z104" i="511"/>
  <c r="AA103" i="511"/>
  <c r="L103" i="511"/>
  <c r="Z104" i="512"/>
  <c r="AA103" i="512"/>
  <c r="L103" i="512"/>
  <c r="L103" i="510"/>
  <c r="Z104" i="510"/>
  <c r="AA103" i="510"/>
  <c r="Z104" i="509"/>
  <c r="AA103" i="509"/>
  <c r="L103" i="509"/>
  <c r="Z104" i="508"/>
  <c r="AA103" i="508"/>
  <c r="L103" i="508"/>
  <c r="L102" i="507"/>
  <c r="AA102" i="507"/>
  <c r="Z103" i="507"/>
  <c r="Z104" i="506"/>
  <c r="AA103" i="506"/>
  <c r="L103" i="506"/>
  <c r="Z104" i="505"/>
  <c r="AA103" i="505"/>
  <c r="L103" i="505"/>
  <c r="Z104" i="504"/>
  <c r="AA103" i="504"/>
  <c r="L103" i="504"/>
  <c r="Z104" i="503"/>
  <c r="AA103" i="503"/>
  <c r="L103" i="503"/>
  <c r="Z104" i="501"/>
  <c r="AA103" i="501"/>
  <c r="L103" i="501"/>
  <c r="Z104" i="502"/>
  <c r="AA103" i="502"/>
  <c r="L103" i="502"/>
  <c r="Z104" i="499"/>
  <c r="AA103" i="499"/>
  <c r="L103" i="499"/>
  <c r="L103" i="500"/>
  <c r="AA103" i="500"/>
  <c r="Z104" i="500"/>
  <c r="L102" i="497"/>
  <c r="AA102" i="497"/>
  <c r="Z103" i="497"/>
  <c r="Z104" i="498"/>
  <c r="AA103" i="498"/>
  <c r="L103" i="498"/>
  <c r="AD64" i="519"/>
  <c r="AD65" i="520"/>
  <c r="AD66" i="522"/>
  <c r="AD64" i="518"/>
  <c r="AD65" i="517"/>
  <c r="AA105" i="523" l="1"/>
  <c r="Z106" i="523"/>
  <c r="L105" i="523"/>
  <c r="Z105" i="522"/>
  <c r="L104" i="522"/>
  <c r="M104" i="522" s="1"/>
  <c r="AA104" i="522"/>
  <c r="AC104" i="522"/>
  <c r="Z105" i="521"/>
  <c r="L104" i="521"/>
  <c r="AA104" i="521"/>
  <c r="Z106" i="520"/>
  <c r="L105" i="520"/>
  <c r="M105" i="520" s="1"/>
  <c r="AA105" i="520"/>
  <c r="AC105" i="520"/>
  <c r="Z107" i="519"/>
  <c r="AA106" i="519"/>
  <c r="L106" i="519"/>
  <c r="M106" i="519" s="1"/>
  <c r="AC106" i="519"/>
  <c r="L106" i="518"/>
  <c r="M106" i="518" s="1"/>
  <c r="Z107" i="518"/>
  <c r="AA106" i="518"/>
  <c r="AC106" i="518"/>
  <c r="Z106" i="517"/>
  <c r="AA105" i="517"/>
  <c r="L105" i="517"/>
  <c r="M105" i="517" s="1"/>
  <c r="AC105" i="517"/>
  <c r="Z106" i="516"/>
  <c r="AA105" i="516"/>
  <c r="L105" i="516"/>
  <c r="AA105" i="515"/>
  <c r="Z106" i="515"/>
  <c r="L105" i="515"/>
  <c r="L103" i="514"/>
  <c r="Z104" i="514"/>
  <c r="AA103" i="514"/>
  <c r="Z105" i="513"/>
  <c r="AA104" i="513"/>
  <c r="L104" i="513"/>
  <c r="Z105" i="512"/>
  <c r="AA104" i="512"/>
  <c r="L104" i="512"/>
  <c r="L104" i="511"/>
  <c r="Z105" i="511"/>
  <c r="AA104" i="511"/>
  <c r="Z105" i="510"/>
  <c r="AA104" i="510"/>
  <c r="L104" i="510"/>
  <c r="Z105" i="509"/>
  <c r="AA104" i="509"/>
  <c r="L104" i="509"/>
  <c r="Z104" i="507"/>
  <c r="AA103" i="507"/>
  <c r="L103" i="507"/>
  <c r="L104" i="508"/>
  <c r="Z105" i="508"/>
  <c r="AA104" i="508"/>
  <c r="L104" i="505"/>
  <c r="AA104" i="505"/>
  <c r="Z105" i="505"/>
  <c r="L104" i="506"/>
  <c r="Z105" i="506"/>
  <c r="AA104" i="506"/>
  <c r="L104" i="503"/>
  <c r="AA104" i="503"/>
  <c r="Z105" i="503"/>
  <c r="Z105" i="504"/>
  <c r="AA104" i="504"/>
  <c r="L104" i="504"/>
  <c r="Z105" i="502"/>
  <c r="AA104" i="502"/>
  <c r="L104" i="502"/>
  <c r="L104" i="501"/>
  <c r="Z105" i="501"/>
  <c r="AA104" i="501"/>
  <c r="L104" i="500"/>
  <c r="AA104" i="500"/>
  <c r="Z105" i="500"/>
  <c r="L104" i="499"/>
  <c r="AA104" i="499"/>
  <c r="Z105" i="499"/>
  <c r="AA103" i="497"/>
  <c r="Z104" i="497"/>
  <c r="L103" i="497"/>
  <c r="L104" i="498"/>
  <c r="Z105" i="498"/>
  <c r="AA104" i="498"/>
  <c r="AD65" i="522"/>
  <c r="AD63" i="519"/>
  <c r="AD63" i="518"/>
  <c r="AD64" i="517"/>
  <c r="AD64" i="520"/>
  <c r="Z107" i="523" l="1"/>
  <c r="AA106" i="523"/>
  <c r="L106" i="523"/>
  <c r="Z106" i="522"/>
  <c r="AA105" i="522"/>
  <c r="L105" i="522"/>
  <c r="M105" i="522" s="1"/>
  <c r="AC105" i="522"/>
  <c r="Z106" i="521"/>
  <c r="AA105" i="521"/>
  <c r="L105" i="521"/>
  <c r="Z107" i="520"/>
  <c r="AA106" i="520"/>
  <c r="L106" i="520"/>
  <c r="M106" i="520" s="1"/>
  <c r="AC106" i="520"/>
  <c r="L107" i="519"/>
  <c r="M107" i="519" s="1"/>
  <c r="Z108" i="519"/>
  <c r="AA107" i="519"/>
  <c r="AC107" i="519"/>
  <c r="Z108" i="518"/>
  <c r="AA107" i="518"/>
  <c r="L107" i="518"/>
  <c r="M107" i="518" s="1"/>
  <c r="AC107" i="518"/>
  <c r="Z107" i="517"/>
  <c r="AA106" i="517"/>
  <c r="L106" i="517"/>
  <c r="M106" i="517" s="1"/>
  <c r="AC106" i="517"/>
  <c r="Z107" i="516"/>
  <c r="L106" i="516"/>
  <c r="AA106" i="516"/>
  <c r="Z107" i="515"/>
  <c r="AA106" i="515"/>
  <c r="L106" i="515"/>
  <c r="Z105" i="514"/>
  <c r="AA104" i="514"/>
  <c r="L104" i="514"/>
  <c r="Z106" i="513"/>
  <c r="AA105" i="513"/>
  <c r="L105" i="513"/>
  <c r="Z106" i="511"/>
  <c r="AA105" i="511"/>
  <c r="L105" i="511"/>
  <c r="Z106" i="512"/>
  <c r="AA105" i="512"/>
  <c r="L105" i="512"/>
  <c r="L105" i="509"/>
  <c r="Z106" i="509"/>
  <c r="AA105" i="509"/>
  <c r="Z106" i="510"/>
  <c r="AA105" i="510"/>
  <c r="L105" i="510"/>
  <c r="Z106" i="508"/>
  <c r="AA105" i="508"/>
  <c r="L105" i="508"/>
  <c r="L104" i="507"/>
  <c r="AA104" i="507"/>
  <c r="Z105" i="507"/>
  <c r="Z106" i="505"/>
  <c r="AA105" i="505"/>
  <c r="L105" i="505"/>
  <c r="Z106" i="506"/>
  <c r="AA105" i="506"/>
  <c r="L105" i="506"/>
  <c r="Z106" i="503"/>
  <c r="AA105" i="503"/>
  <c r="L105" i="503"/>
  <c r="AA105" i="504"/>
  <c r="Z106" i="504"/>
  <c r="L105" i="504"/>
  <c r="Z106" i="501"/>
  <c r="AA105" i="501"/>
  <c r="L105" i="501"/>
  <c r="L105" i="502"/>
  <c r="Z106" i="502"/>
  <c r="AA105" i="502"/>
  <c r="Z106" i="499"/>
  <c r="AA105" i="499"/>
  <c r="L105" i="499"/>
  <c r="Z106" i="500"/>
  <c r="L105" i="500"/>
  <c r="AA105" i="500"/>
  <c r="Z105" i="497"/>
  <c r="L104" i="497"/>
  <c r="AA104" i="497"/>
  <c r="Z106" i="498"/>
  <c r="AA105" i="498"/>
  <c r="L105" i="498"/>
  <c r="AD64" i="522"/>
  <c r="AD62" i="519"/>
  <c r="AD63" i="520"/>
  <c r="AD62" i="518"/>
  <c r="AD63" i="517"/>
  <c r="Z108" i="523" l="1"/>
  <c r="AA107" i="523"/>
  <c r="L107" i="523"/>
  <c r="L106" i="522"/>
  <c r="M106" i="522" s="1"/>
  <c r="Z107" i="522"/>
  <c r="AA106" i="522"/>
  <c r="AC106" i="522"/>
  <c r="Z107" i="521"/>
  <c r="AA106" i="521"/>
  <c r="L106" i="521"/>
  <c r="AA107" i="520"/>
  <c r="Z108" i="520"/>
  <c r="L107" i="520"/>
  <c r="M107" i="520" s="1"/>
  <c r="AC107" i="520"/>
  <c r="AA108" i="519"/>
  <c r="Z109" i="519"/>
  <c r="L108" i="519"/>
  <c r="M108" i="519" s="1"/>
  <c r="AC108" i="519"/>
  <c r="Z109" i="518"/>
  <c r="AA108" i="518"/>
  <c r="L108" i="518"/>
  <c r="M108" i="518" s="1"/>
  <c r="AC108" i="518"/>
  <c r="L107" i="517"/>
  <c r="M107" i="517" s="1"/>
  <c r="Z108" i="517"/>
  <c r="AA107" i="517"/>
  <c r="AC107" i="517"/>
  <c r="L107" i="516"/>
  <c r="Z108" i="516"/>
  <c r="AA107" i="516"/>
  <c r="L107" i="515"/>
  <c r="AA107" i="515"/>
  <c r="Z108" i="515"/>
  <c r="L106" i="513"/>
  <c r="AA106" i="513"/>
  <c r="Z107" i="513"/>
  <c r="Z106" i="514"/>
  <c r="AA105" i="514"/>
  <c r="L105" i="514"/>
  <c r="L106" i="512"/>
  <c r="Z107" i="512"/>
  <c r="AA106" i="512"/>
  <c r="L106" i="511"/>
  <c r="Z107" i="511"/>
  <c r="AA106" i="511"/>
  <c r="Z107" i="509"/>
  <c r="AA106" i="509"/>
  <c r="L106" i="509"/>
  <c r="Z107" i="510"/>
  <c r="AA106" i="510"/>
  <c r="L106" i="510"/>
  <c r="Z106" i="507"/>
  <c r="AA105" i="507"/>
  <c r="L105" i="507"/>
  <c r="Z107" i="508"/>
  <c r="AA106" i="508"/>
  <c r="L106" i="508"/>
  <c r="Z107" i="506"/>
  <c r="AA106" i="506"/>
  <c r="L106" i="506"/>
  <c r="Z107" i="505"/>
  <c r="AA106" i="505"/>
  <c r="L106" i="505"/>
  <c r="Z107" i="504"/>
  <c r="AA106" i="504"/>
  <c r="L106" i="504"/>
  <c r="Z107" i="503"/>
  <c r="AA106" i="503"/>
  <c r="L106" i="503"/>
  <c r="Z107" i="502"/>
  <c r="AA106" i="502"/>
  <c r="L106" i="502"/>
  <c r="Z107" i="501"/>
  <c r="AA106" i="501"/>
  <c r="L106" i="501"/>
  <c r="Z107" i="500"/>
  <c r="AA106" i="500"/>
  <c r="L106" i="500"/>
  <c r="Z107" i="499"/>
  <c r="AA106" i="499"/>
  <c r="L106" i="499"/>
  <c r="Z106" i="497"/>
  <c r="AA105" i="497"/>
  <c r="L105" i="497"/>
  <c r="Z107" i="498"/>
  <c r="AA106" i="498"/>
  <c r="L106" i="498"/>
  <c r="AD61" i="518"/>
  <c r="AD61" i="519"/>
  <c r="AD63" i="522"/>
  <c r="AD62" i="520"/>
  <c r="AD62" i="517"/>
  <c r="L108" i="523" l="1"/>
  <c r="Z109" i="523"/>
  <c r="AA108" i="523"/>
  <c r="AA107" i="522"/>
  <c r="L107" i="522"/>
  <c r="M107" i="522" s="1"/>
  <c r="Z108" i="522"/>
  <c r="AC107" i="522"/>
  <c r="Z108" i="521"/>
  <c r="L107" i="521"/>
  <c r="AA107" i="521"/>
  <c r="Z109" i="520"/>
  <c r="AA108" i="520"/>
  <c r="L108" i="520"/>
  <c r="M108" i="520" s="1"/>
  <c r="AC108" i="520"/>
  <c r="Z110" i="519"/>
  <c r="L109" i="519"/>
  <c r="M109" i="519" s="1"/>
  <c r="AA109" i="519"/>
  <c r="AC109" i="519"/>
  <c r="L109" i="518"/>
  <c r="M109" i="518" s="1"/>
  <c r="Z110" i="518"/>
  <c r="AA109" i="518"/>
  <c r="AC109" i="518"/>
  <c r="AA108" i="517"/>
  <c r="Z109" i="517"/>
  <c r="L108" i="517"/>
  <c r="M108" i="517" s="1"/>
  <c r="AC108" i="517"/>
  <c r="AA108" i="516"/>
  <c r="L108" i="516"/>
  <c r="Z109" i="516"/>
  <c r="Z109" i="515"/>
  <c r="L108" i="515"/>
  <c r="AA108" i="515"/>
  <c r="Z108" i="513"/>
  <c r="AA107" i="513"/>
  <c r="L107" i="513"/>
  <c r="Z107" i="514"/>
  <c r="AA106" i="514"/>
  <c r="L106" i="514"/>
  <c r="Z108" i="511"/>
  <c r="AA107" i="511"/>
  <c r="L107" i="511"/>
  <c r="Z108" i="512"/>
  <c r="AA107" i="512"/>
  <c r="L107" i="512"/>
  <c r="L107" i="510"/>
  <c r="Z108" i="510"/>
  <c r="AA107" i="510"/>
  <c r="Z108" i="509"/>
  <c r="AA107" i="509"/>
  <c r="L107" i="509"/>
  <c r="Z108" i="508"/>
  <c r="AA107" i="508"/>
  <c r="L107" i="508"/>
  <c r="Z107" i="507"/>
  <c r="AA106" i="507"/>
  <c r="L106" i="507"/>
  <c r="Z108" i="505"/>
  <c r="AA107" i="505"/>
  <c r="L107" i="505"/>
  <c r="Z108" i="506"/>
  <c r="AA107" i="506"/>
  <c r="L107" i="506"/>
  <c r="Z108" i="503"/>
  <c r="AA107" i="503"/>
  <c r="L107" i="503"/>
  <c r="L107" i="504"/>
  <c r="AA107" i="504"/>
  <c r="Z108" i="504"/>
  <c r="Z108" i="501"/>
  <c r="AA107" i="501"/>
  <c r="L107" i="501"/>
  <c r="Z108" i="502"/>
  <c r="AA107" i="502"/>
  <c r="L107" i="502"/>
  <c r="Z108" i="499"/>
  <c r="AA107" i="499"/>
  <c r="L107" i="499"/>
  <c r="L107" i="500"/>
  <c r="Z108" i="500"/>
  <c r="AA107" i="500"/>
  <c r="L106" i="497"/>
  <c r="AA106" i="497"/>
  <c r="Z107" i="497"/>
  <c r="Z108" i="498"/>
  <c r="AA107" i="498"/>
  <c r="L107" i="498"/>
  <c r="AD62" i="522"/>
  <c r="AD60" i="519"/>
  <c r="AD60" i="518"/>
  <c r="AD61" i="517"/>
  <c r="AD61" i="520"/>
  <c r="AA109" i="523" l="1"/>
  <c r="Z110" i="523"/>
  <c r="L109" i="523"/>
  <c r="Z109" i="522"/>
  <c r="AA108" i="522"/>
  <c r="L108" i="522"/>
  <c r="M108" i="522" s="1"/>
  <c r="AC108" i="522"/>
  <c r="Z109" i="521"/>
  <c r="AA108" i="521"/>
  <c r="L108" i="521"/>
  <c r="L109" i="520"/>
  <c r="M109" i="520" s="1"/>
  <c r="AA109" i="520"/>
  <c r="Z110" i="520"/>
  <c r="AC109" i="520"/>
  <c r="Z111" i="519"/>
  <c r="AA110" i="519"/>
  <c r="L110" i="519"/>
  <c r="M110" i="519" s="1"/>
  <c r="AC110" i="519"/>
  <c r="AA110" i="518"/>
  <c r="Z111" i="518"/>
  <c r="L110" i="518"/>
  <c r="M110" i="518" s="1"/>
  <c r="AC110" i="518"/>
  <c r="Z110" i="517"/>
  <c r="L109" i="517"/>
  <c r="M109" i="517" s="1"/>
  <c r="AA109" i="517"/>
  <c r="AC109" i="517"/>
  <c r="Z110" i="516"/>
  <c r="AA109" i="516"/>
  <c r="L109" i="516"/>
  <c r="Z110" i="515"/>
  <c r="AA109" i="515"/>
  <c r="L109" i="515"/>
  <c r="L107" i="514"/>
  <c r="AA107" i="514"/>
  <c r="Z108" i="514"/>
  <c r="Z109" i="513"/>
  <c r="AA108" i="513"/>
  <c r="L108" i="513"/>
  <c r="Z109" i="512"/>
  <c r="AA108" i="512"/>
  <c r="L108" i="512"/>
  <c r="L108" i="511"/>
  <c r="Z109" i="511"/>
  <c r="AA108" i="511"/>
  <c r="Z109" i="510"/>
  <c r="AA108" i="510"/>
  <c r="L108" i="510"/>
  <c r="Z109" i="509"/>
  <c r="AA108" i="509"/>
  <c r="L108" i="509"/>
  <c r="Z108" i="507"/>
  <c r="AA107" i="507"/>
  <c r="L107" i="507"/>
  <c r="L108" i="508"/>
  <c r="Z109" i="508"/>
  <c r="AA108" i="508"/>
  <c r="L108" i="506"/>
  <c r="Z109" i="506"/>
  <c r="AA108" i="506"/>
  <c r="Z109" i="505"/>
  <c r="L108" i="505"/>
  <c r="AA108" i="505"/>
  <c r="Z109" i="504"/>
  <c r="AA108" i="504"/>
  <c r="L108" i="504"/>
  <c r="L108" i="503"/>
  <c r="AA108" i="503"/>
  <c r="Z109" i="503"/>
  <c r="Z109" i="502"/>
  <c r="AA108" i="502"/>
  <c r="L108" i="502"/>
  <c r="L108" i="501"/>
  <c r="AA108" i="501"/>
  <c r="Z109" i="501"/>
  <c r="Z109" i="500"/>
  <c r="L108" i="500"/>
  <c r="AA108" i="500"/>
  <c r="L108" i="499"/>
  <c r="Z109" i="499"/>
  <c r="AA108" i="499"/>
  <c r="AA107" i="497"/>
  <c r="Z108" i="497"/>
  <c r="L107" i="497"/>
  <c r="Z109" i="498"/>
  <c r="AA108" i="498"/>
  <c r="L108" i="498"/>
  <c r="AD59" i="519"/>
  <c r="AD61" i="522"/>
  <c r="AD60" i="517"/>
  <c r="AD60" i="520"/>
  <c r="AD59" i="518"/>
  <c r="Z111" i="523" l="1"/>
  <c r="AA110" i="523"/>
  <c r="L110" i="523"/>
  <c r="Z110" i="522"/>
  <c r="AA109" i="522"/>
  <c r="L109" i="522"/>
  <c r="M109" i="522" s="1"/>
  <c r="AC109" i="522"/>
  <c r="Z110" i="521"/>
  <c r="AA109" i="521"/>
  <c r="L109" i="521"/>
  <c r="L110" i="520"/>
  <c r="M110" i="520" s="1"/>
  <c r="AA110" i="520"/>
  <c r="Z111" i="520"/>
  <c r="AC110" i="520"/>
  <c r="L111" i="519"/>
  <c r="M111" i="519" s="1"/>
  <c r="Z112" i="519"/>
  <c r="AA111" i="519"/>
  <c r="AC111" i="519"/>
  <c r="Z112" i="518"/>
  <c r="AA111" i="518"/>
  <c r="L111" i="518"/>
  <c r="M111" i="518" s="1"/>
  <c r="AC111" i="518"/>
  <c r="Z111" i="517"/>
  <c r="AA110" i="517"/>
  <c r="L110" i="517"/>
  <c r="M110" i="517" s="1"/>
  <c r="AC110" i="517"/>
  <c r="Z111" i="516"/>
  <c r="AA110" i="516"/>
  <c r="L110" i="516"/>
  <c r="Z111" i="515"/>
  <c r="AA110" i="515"/>
  <c r="L110" i="515"/>
  <c r="Z109" i="514"/>
  <c r="AA108" i="514"/>
  <c r="L108" i="514"/>
  <c r="Z110" i="513"/>
  <c r="AA109" i="513"/>
  <c r="L109" i="513"/>
  <c r="Z110" i="511"/>
  <c r="AA109" i="511"/>
  <c r="L109" i="511"/>
  <c r="Z110" i="512"/>
  <c r="AA109" i="512"/>
  <c r="L109" i="512"/>
  <c r="L109" i="509"/>
  <c r="Z110" i="509"/>
  <c r="AA109" i="509"/>
  <c r="Z110" i="510"/>
  <c r="AA109" i="510"/>
  <c r="L109" i="510"/>
  <c r="Z110" i="508"/>
  <c r="AA109" i="508"/>
  <c r="L109" i="508"/>
  <c r="L108" i="507"/>
  <c r="Z109" i="507"/>
  <c r="AA108" i="507"/>
  <c r="Z110" i="506"/>
  <c r="AA109" i="506"/>
  <c r="L109" i="506"/>
  <c r="Z110" i="505"/>
  <c r="AA109" i="505"/>
  <c r="L109" i="505"/>
  <c r="Z110" i="503"/>
  <c r="AA109" i="503"/>
  <c r="L109" i="503"/>
  <c r="Z110" i="504"/>
  <c r="AA109" i="504"/>
  <c r="L109" i="504"/>
  <c r="Z110" i="501"/>
  <c r="AA109" i="501"/>
  <c r="L109" i="501"/>
  <c r="L109" i="502"/>
  <c r="Z110" i="502"/>
  <c r="AA109" i="502"/>
  <c r="Z110" i="499"/>
  <c r="AA109" i="499"/>
  <c r="L109" i="499"/>
  <c r="Z110" i="500"/>
  <c r="AA109" i="500"/>
  <c r="L109" i="500"/>
  <c r="Z109" i="497"/>
  <c r="AA108" i="497"/>
  <c r="L108" i="497"/>
  <c r="L109" i="498"/>
  <c r="AA109" i="498"/>
  <c r="Z110" i="498"/>
  <c r="AD58" i="519"/>
  <c r="AD59" i="520"/>
  <c r="AD59" i="517"/>
  <c r="AD58" i="518"/>
  <c r="AD60" i="522"/>
  <c r="Z112" i="523" l="1"/>
  <c r="AA111" i="523"/>
  <c r="L111" i="523"/>
  <c r="L110" i="522"/>
  <c r="M110" i="522" s="1"/>
  <c r="Z111" i="522"/>
  <c r="AA110" i="522"/>
  <c r="AC110" i="522"/>
  <c r="L110" i="521"/>
  <c r="AA110" i="521"/>
  <c r="Z111" i="521"/>
  <c r="Z112" i="520"/>
  <c r="AA111" i="520"/>
  <c r="L111" i="520"/>
  <c r="M111" i="520" s="1"/>
  <c r="AC111" i="520"/>
  <c r="L112" i="519"/>
  <c r="M112" i="519" s="1"/>
  <c r="AA112" i="519"/>
  <c r="Z113" i="519"/>
  <c r="AC112" i="519"/>
  <c r="Z113" i="518"/>
  <c r="AA112" i="518"/>
  <c r="L112" i="518"/>
  <c r="M112" i="518" s="1"/>
  <c r="AC112" i="518"/>
  <c r="L111" i="517"/>
  <c r="M111" i="517" s="1"/>
  <c r="Z112" i="517"/>
  <c r="AA111" i="517"/>
  <c r="AC111" i="517"/>
  <c r="L111" i="516"/>
  <c r="Z112" i="516"/>
  <c r="AA111" i="516"/>
  <c r="L111" i="515"/>
  <c r="AA111" i="515"/>
  <c r="Z112" i="515"/>
  <c r="L110" i="513"/>
  <c r="AA110" i="513"/>
  <c r="Z111" i="513"/>
  <c r="Z110" i="514"/>
  <c r="AA109" i="514"/>
  <c r="L109" i="514"/>
  <c r="L110" i="512"/>
  <c r="Z111" i="512"/>
  <c r="AA110" i="512"/>
  <c r="L110" i="511"/>
  <c r="Z111" i="511"/>
  <c r="AA110" i="511"/>
  <c r="Z111" i="509"/>
  <c r="AA110" i="509"/>
  <c r="L110" i="509"/>
  <c r="Z111" i="510"/>
  <c r="AA110" i="510"/>
  <c r="L110" i="510"/>
  <c r="Z110" i="507"/>
  <c r="AA109" i="507"/>
  <c r="L109" i="507"/>
  <c r="Z111" i="508"/>
  <c r="AA110" i="508"/>
  <c r="L110" i="508"/>
  <c r="Z111" i="505"/>
  <c r="AA110" i="505"/>
  <c r="L110" i="505"/>
  <c r="Z111" i="506"/>
  <c r="AA110" i="506"/>
  <c r="L110" i="506"/>
  <c r="Z111" i="504"/>
  <c r="AA110" i="504"/>
  <c r="L110" i="504"/>
  <c r="Z111" i="503"/>
  <c r="AA110" i="503"/>
  <c r="L110" i="503"/>
  <c r="Z111" i="502"/>
  <c r="AA110" i="502"/>
  <c r="L110" i="502"/>
  <c r="Z111" i="501"/>
  <c r="AA110" i="501"/>
  <c r="L110" i="501"/>
  <c r="Z111" i="500"/>
  <c r="AA110" i="500"/>
  <c r="L110" i="500"/>
  <c r="Z111" i="499"/>
  <c r="AA110" i="499"/>
  <c r="L110" i="499"/>
  <c r="Z110" i="497"/>
  <c r="AA109" i="497"/>
  <c r="L109" i="497"/>
  <c r="Z111" i="498"/>
  <c r="AA110" i="498"/>
  <c r="L110" i="498"/>
  <c r="AD58" i="517"/>
  <c r="AD57" i="519"/>
  <c r="AD57" i="518"/>
  <c r="AD59" i="522"/>
  <c r="AD58" i="520"/>
  <c r="L112" i="523" l="1"/>
  <c r="Z113" i="523"/>
  <c r="AA112" i="523"/>
  <c r="Z112" i="522"/>
  <c r="L111" i="522"/>
  <c r="M111" i="522" s="1"/>
  <c r="AA111" i="522"/>
  <c r="AC111" i="522"/>
  <c r="AA111" i="521"/>
  <c r="L111" i="521"/>
  <c r="Z112" i="521"/>
  <c r="Z113" i="520"/>
  <c r="AA112" i="520"/>
  <c r="L112" i="520"/>
  <c r="M112" i="520" s="1"/>
  <c r="AC112" i="520"/>
  <c r="AA113" i="519"/>
  <c r="Z114" i="519"/>
  <c r="L113" i="519"/>
  <c r="M113" i="519" s="1"/>
  <c r="AC113" i="519"/>
  <c r="L113" i="518"/>
  <c r="M113" i="518" s="1"/>
  <c r="Z114" i="518"/>
  <c r="AA113" i="518"/>
  <c r="AC113" i="518"/>
  <c r="Z113" i="517"/>
  <c r="L112" i="517"/>
  <c r="M112" i="517" s="1"/>
  <c r="AA112" i="517"/>
  <c r="AC112" i="517"/>
  <c r="Z113" i="516"/>
  <c r="L112" i="516"/>
  <c r="AA112" i="516"/>
  <c r="Z113" i="515"/>
  <c r="AA112" i="515"/>
  <c r="L112" i="515"/>
  <c r="Z112" i="513"/>
  <c r="AA111" i="513"/>
  <c r="L111" i="513"/>
  <c r="Z111" i="514"/>
  <c r="AA110" i="514"/>
  <c r="L110" i="514"/>
  <c r="Z112" i="511"/>
  <c r="AA111" i="511"/>
  <c r="L111" i="511"/>
  <c r="Z112" i="512"/>
  <c r="AA111" i="512"/>
  <c r="L111" i="512"/>
  <c r="L111" i="510"/>
  <c r="Z112" i="510"/>
  <c r="AA111" i="510"/>
  <c r="Z112" i="509"/>
  <c r="AA111" i="509"/>
  <c r="L111" i="509"/>
  <c r="Z112" i="508"/>
  <c r="AA111" i="508"/>
  <c r="L111" i="508"/>
  <c r="Z111" i="507"/>
  <c r="AA110" i="507"/>
  <c r="L110" i="507"/>
  <c r="Z112" i="506"/>
  <c r="AA111" i="506"/>
  <c r="L111" i="506"/>
  <c r="L111" i="505"/>
  <c r="Z112" i="505"/>
  <c r="AA111" i="505"/>
  <c r="Z112" i="503"/>
  <c r="AA111" i="503"/>
  <c r="L111" i="503"/>
  <c r="L111" i="504"/>
  <c r="Z112" i="504"/>
  <c r="AA111" i="504"/>
  <c r="Z112" i="501"/>
  <c r="AA111" i="501"/>
  <c r="L111" i="501"/>
  <c r="Z112" i="502"/>
  <c r="AA111" i="502"/>
  <c r="L111" i="502"/>
  <c r="Z112" i="499"/>
  <c r="AA111" i="499"/>
  <c r="L111" i="499"/>
  <c r="L111" i="500"/>
  <c r="AA111" i="500"/>
  <c r="Z112" i="500"/>
  <c r="L110" i="497"/>
  <c r="AA110" i="497"/>
  <c r="Z111" i="497"/>
  <c r="Z112" i="498"/>
  <c r="AA111" i="498"/>
  <c r="L111" i="498"/>
  <c r="AD56" i="519"/>
  <c r="AD57" i="520"/>
  <c r="AD58" i="522"/>
  <c r="AD56" i="518"/>
  <c r="AD57" i="517"/>
  <c r="AA113" i="523" l="1"/>
  <c r="Z114" i="523"/>
  <c r="L113" i="523"/>
  <c r="Z113" i="522"/>
  <c r="AA112" i="522"/>
  <c r="L112" i="522"/>
  <c r="M112" i="522" s="1"/>
  <c r="AC112" i="522"/>
  <c r="Z113" i="521"/>
  <c r="AA112" i="521"/>
  <c r="L112" i="521"/>
  <c r="L113" i="520"/>
  <c r="M113" i="520" s="1"/>
  <c r="Z114" i="520"/>
  <c r="AA113" i="520"/>
  <c r="AC113" i="520"/>
  <c r="Z115" i="519"/>
  <c r="AA114" i="519"/>
  <c r="L114" i="519"/>
  <c r="M114" i="519" s="1"/>
  <c r="AC114" i="519"/>
  <c r="Z115" i="518"/>
  <c r="AA114" i="518"/>
  <c r="L114" i="518"/>
  <c r="M114" i="518" s="1"/>
  <c r="AC114" i="518"/>
  <c r="Z114" i="517"/>
  <c r="AA113" i="517"/>
  <c r="L113" i="517"/>
  <c r="M113" i="517" s="1"/>
  <c r="AC113" i="517"/>
  <c r="Z114" i="516"/>
  <c r="AA113" i="516"/>
  <c r="L113" i="516"/>
  <c r="L113" i="515"/>
  <c r="AA113" i="515"/>
  <c r="Z114" i="515"/>
  <c r="L111" i="514"/>
  <c r="Z112" i="514"/>
  <c r="AA111" i="514"/>
  <c r="Z113" i="513"/>
  <c r="AA112" i="513"/>
  <c r="L112" i="513"/>
  <c r="Z113" i="512"/>
  <c r="AA112" i="512"/>
  <c r="L112" i="512"/>
  <c r="L112" i="511"/>
  <c r="Z113" i="511"/>
  <c r="AA112" i="511"/>
  <c r="Z113" i="510"/>
  <c r="AA112" i="510"/>
  <c r="L112" i="510"/>
  <c r="Z113" i="509"/>
  <c r="AA112" i="509"/>
  <c r="L112" i="509"/>
  <c r="Z112" i="507"/>
  <c r="AA111" i="507"/>
  <c r="L111" i="507"/>
  <c r="L112" i="508"/>
  <c r="AA112" i="508"/>
  <c r="Z113" i="508"/>
  <c r="Z113" i="505"/>
  <c r="AA112" i="505"/>
  <c r="L112" i="505"/>
  <c r="L112" i="506"/>
  <c r="Z113" i="506"/>
  <c r="AA112" i="506"/>
  <c r="Z113" i="504"/>
  <c r="AA112" i="504"/>
  <c r="L112" i="504"/>
  <c r="L112" i="503"/>
  <c r="Z113" i="503"/>
  <c r="AA112" i="503"/>
  <c r="Z113" i="502"/>
  <c r="AA112" i="502"/>
  <c r="L112" i="502"/>
  <c r="L112" i="501"/>
  <c r="AA112" i="501"/>
  <c r="Z113" i="501"/>
  <c r="AA112" i="500"/>
  <c r="L112" i="500"/>
  <c r="Z113" i="500"/>
  <c r="L112" i="499"/>
  <c r="AA112" i="499"/>
  <c r="Z113" i="499"/>
  <c r="Z112" i="497"/>
  <c r="L111" i="497"/>
  <c r="AA111" i="497"/>
  <c r="Z113" i="498"/>
  <c r="AA112" i="498"/>
  <c r="L112" i="498"/>
  <c r="AD55" i="519"/>
  <c r="AD56" i="517"/>
  <c r="AD55" i="518"/>
  <c r="AD56" i="520"/>
  <c r="AD57" i="522"/>
  <c r="Z115" i="523" l="1"/>
  <c r="AA114" i="523"/>
  <c r="L114" i="523"/>
  <c r="Z114" i="522"/>
  <c r="AA113" i="522"/>
  <c r="L113" i="522"/>
  <c r="M113" i="522" s="1"/>
  <c r="AC113" i="522"/>
  <c r="Z114" i="521"/>
  <c r="AA113" i="521"/>
  <c r="L113" i="521"/>
  <c r="AA114" i="520"/>
  <c r="Z115" i="520"/>
  <c r="L114" i="520"/>
  <c r="M114" i="520" s="1"/>
  <c r="AC114" i="520"/>
  <c r="L115" i="519"/>
  <c r="M115" i="519" s="1"/>
  <c r="Z116" i="519"/>
  <c r="AA115" i="519"/>
  <c r="AC115" i="519"/>
  <c r="Z116" i="518"/>
  <c r="AA115" i="518"/>
  <c r="L115" i="518"/>
  <c r="M115" i="518" s="1"/>
  <c r="AC115" i="518"/>
  <c r="Z115" i="517"/>
  <c r="AA114" i="517"/>
  <c r="L114" i="517"/>
  <c r="M114" i="517" s="1"/>
  <c r="AC114" i="517"/>
  <c r="Z115" i="516"/>
  <c r="AA114" i="516"/>
  <c r="L114" i="516"/>
  <c r="Z115" i="515"/>
  <c r="AA114" i="515"/>
  <c r="L114" i="515"/>
  <c r="Z113" i="514"/>
  <c r="AA112" i="514"/>
  <c r="L112" i="514"/>
  <c r="Z114" i="513"/>
  <c r="AA113" i="513"/>
  <c r="L113" i="513"/>
  <c r="Z114" i="511"/>
  <c r="AA113" i="511"/>
  <c r="L113" i="511"/>
  <c r="Z114" i="512"/>
  <c r="AA113" i="512"/>
  <c r="L113" i="512"/>
  <c r="L113" i="509"/>
  <c r="Z114" i="509"/>
  <c r="AA113" i="509"/>
  <c r="Z114" i="510"/>
  <c r="AA113" i="510"/>
  <c r="L113" i="510"/>
  <c r="Z114" i="508"/>
  <c r="AA113" i="508"/>
  <c r="L113" i="508"/>
  <c r="L112" i="507"/>
  <c r="Z113" i="507"/>
  <c r="AA112" i="507"/>
  <c r="Z114" i="506"/>
  <c r="AA113" i="506"/>
  <c r="L113" i="506"/>
  <c r="Z114" i="505"/>
  <c r="AA113" i="505"/>
  <c r="L113" i="505"/>
  <c r="Z114" i="503"/>
  <c r="AA113" i="503"/>
  <c r="L113" i="503"/>
  <c r="Z114" i="504"/>
  <c r="AA113" i="504"/>
  <c r="L113" i="504"/>
  <c r="Z114" i="501"/>
  <c r="AA113" i="501"/>
  <c r="L113" i="501"/>
  <c r="L113" i="502"/>
  <c r="AA113" i="502"/>
  <c r="Z114" i="502"/>
  <c r="Z114" i="500"/>
  <c r="AA113" i="500"/>
  <c r="L113" i="500"/>
  <c r="Z114" i="499"/>
  <c r="AA113" i="499"/>
  <c r="L113" i="499"/>
  <c r="Z113" i="497"/>
  <c r="AA112" i="497"/>
  <c r="L112" i="497"/>
  <c r="L113" i="498"/>
  <c r="Z114" i="498"/>
  <c r="AA113" i="498"/>
  <c r="AD54" i="519"/>
  <c r="AD55" i="517"/>
  <c r="AD54" i="518"/>
  <c r="AD55" i="520"/>
  <c r="AD56" i="522"/>
  <c r="Z116" i="523" l="1"/>
  <c r="AA115" i="523"/>
  <c r="L115" i="523"/>
  <c r="L114" i="522"/>
  <c r="M114" i="522" s="1"/>
  <c r="Z115" i="522"/>
  <c r="AA114" i="522"/>
  <c r="AC114" i="522"/>
  <c r="L114" i="521"/>
  <c r="Z115" i="521"/>
  <c r="AA114" i="521"/>
  <c r="Z116" i="520"/>
  <c r="L115" i="520"/>
  <c r="M115" i="520" s="1"/>
  <c r="AA115" i="520"/>
  <c r="AC115" i="520"/>
  <c r="Z117" i="519"/>
  <c r="L116" i="519"/>
  <c r="M116" i="519" s="1"/>
  <c r="AA116" i="519"/>
  <c r="AC116" i="519"/>
  <c r="Z117" i="518"/>
  <c r="AA116" i="518"/>
  <c r="L116" i="518"/>
  <c r="M116" i="518" s="1"/>
  <c r="AC116" i="518"/>
  <c r="L115" i="517"/>
  <c r="M115" i="517" s="1"/>
  <c r="Z116" i="517"/>
  <c r="AA115" i="517"/>
  <c r="AC115" i="517"/>
  <c r="L115" i="516"/>
  <c r="Z116" i="516"/>
  <c r="AA115" i="516"/>
  <c r="AA115" i="515"/>
  <c r="Z116" i="515"/>
  <c r="L115" i="515"/>
  <c r="L114" i="513"/>
  <c r="Z115" i="513"/>
  <c r="AA114" i="513"/>
  <c r="Z114" i="514"/>
  <c r="AA113" i="514"/>
  <c r="L113" i="514"/>
  <c r="L114" i="512"/>
  <c r="Z115" i="512"/>
  <c r="AA114" i="512"/>
  <c r="L114" i="511"/>
  <c r="Z115" i="511"/>
  <c r="AA114" i="511"/>
  <c r="Z115" i="510"/>
  <c r="AA114" i="510"/>
  <c r="L114" i="510"/>
  <c r="Z115" i="509"/>
  <c r="AA114" i="509"/>
  <c r="L114" i="509"/>
  <c r="Z114" i="507"/>
  <c r="AA113" i="507"/>
  <c r="L113" i="507"/>
  <c r="Z115" i="508"/>
  <c r="AA114" i="508"/>
  <c r="L114" i="508"/>
  <c r="Z115" i="505"/>
  <c r="AA114" i="505"/>
  <c r="L114" i="505"/>
  <c r="Z115" i="506"/>
  <c r="AA114" i="506"/>
  <c r="L114" i="506"/>
  <c r="Z115" i="504"/>
  <c r="AA114" i="504"/>
  <c r="L114" i="504"/>
  <c r="Z115" i="503"/>
  <c r="AA114" i="503"/>
  <c r="L114" i="503"/>
  <c r="Z115" i="502"/>
  <c r="AA114" i="502"/>
  <c r="L114" i="502"/>
  <c r="Z115" i="501"/>
  <c r="AA114" i="501"/>
  <c r="L114" i="501"/>
  <c r="Z115" i="499"/>
  <c r="AA114" i="499"/>
  <c r="L114" i="499"/>
  <c r="Z115" i="500"/>
  <c r="AA114" i="500"/>
  <c r="L114" i="500"/>
  <c r="Z114" i="497"/>
  <c r="AA113" i="497"/>
  <c r="L113" i="497"/>
  <c r="Z115" i="498"/>
  <c r="AA114" i="498"/>
  <c r="L114" i="498"/>
  <c r="AD53" i="518"/>
  <c r="AD53" i="519"/>
  <c r="AD54" i="520"/>
  <c r="AD55" i="522"/>
  <c r="AD54" i="517"/>
  <c r="L116" i="523" l="1"/>
  <c r="AA116" i="523"/>
  <c r="Z117" i="523"/>
  <c r="AA115" i="522"/>
  <c r="L115" i="522"/>
  <c r="M115" i="522" s="1"/>
  <c r="Z116" i="522"/>
  <c r="AC115" i="522"/>
  <c r="Z116" i="521"/>
  <c r="L115" i="521"/>
  <c r="AA115" i="521"/>
  <c r="Z117" i="520"/>
  <c r="AA116" i="520"/>
  <c r="L116" i="520"/>
  <c r="M116" i="520" s="1"/>
  <c r="AC116" i="520"/>
  <c r="AA117" i="519"/>
  <c r="L117" i="519"/>
  <c r="M117" i="519" s="1"/>
  <c r="Z118" i="519"/>
  <c r="AC117" i="519"/>
  <c r="L117" i="518"/>
  <c r="M117" i="518" s="1"/>
  <c r="Z118" i="518"/>
  <c r="AA117" i="518"/>
  <c r="AC117" i="518"/>
  <c r="Z117" i="517"/>
  <c r="L116" i="517"/>
  <c r="M116" i="517" s="1"/>
  <c r="AA116" i="517"/>
  <c r="AC116" i="517"/>
  <c r="AA116" i="516"/>
  <c r="Z117" i="516"/>
  <c r="L116" i="516"/>
  <c r="Z117" i="515"/>
  <c r="AA116" i="515"/>
  <c r="L116" i="515"/>
  <c r="Z116" i="513"/>
  <c r="AA115" i="513"/>
  <c r="L115" i="513"/>
  <c r="Z115" i="514"/>
  <c r="AA114" i="514"/>
  <c r="L114" i="514"/>
  <c r="Z116" i="511"/>
  <c r="AA115" i="511"/>
  <c r="L115" i="511"/>
  <c r="Z116" i="512"/>
  <c r="AA115" i="512"/>
  <c r="L115" i="512"/>
  <c r="Z116" i="509"/>
  <c r="AA115" i="509"/>
  <c r="L115" i="509"/>
  <c r="L115" i="510"/>
  <c r="Z116" i="510"/>
  <c r="AA115" i="510"/>
  <c r="Z116" i="508"/>
  <c r="AA115" i="508"/>
  <c r="L115" i="508"/>
  <c r="Z115" i="507"/>
  <c r="AA114" i="507"/>
  <c r="L114" i="507"/>
  <c r="Z116" i="506"/>
  <c r="AA115" i="506"/>
  <c r="L115" i="506"/>
  <c r="L115" i="505"/>
  <c r="Z116" i="505"/>
  <c r="AA115" i="505"/>
  <c r="Z116" i="503"/>
  <c r="AA115" i="503"/>
  <c r="L115" i="503"/>
  <c r="L115" i="504"/>
  <c r="Z116" i="504"/>
  <c r="AA115" i="504"/>
  <c r="Z116" i="501"/>
  <c r="AA115" i="501"/>
  <c r="L115" i="501"/>
  <c r="Z116" i="502"/>
  <c r="AA115" i="502"/>
  <c r="L115" i="502"/>
  <c r="L115" i="500"/>
  <c r="Z116" i="500"/>
  <c r="AA115" i="500"/>
  <c r="L115" i="499"/>
  <c r="Z116" i="499"/>
  <c r="AA115" i="499"/>
  <c r="L114" i="497"/>
  <c r="AA114" i="497"/>
  <c r="Z115" i="497"/>
  <c r="Z116" i="498"/>
  <c r="AA115" i="498"/>
  <c r="L115" i="498"/>
  <c r="AD53" i="520"/>
  <c r="AD54" i="522"/>
  <c r="AD52" i="518"/>
  <c r="AD52" i="519"/>
  <c r="AD53" i="517"/>
  <c r="Z118" i="523" l="1"/>
  <c r="L117" i="523"/>
  <c r="AA117" i="523"/>
  <c r="Z117" i="522"/>
  <c r="AA116" i="522"/>
  <c r="L116" i="522"/>
  <c r="M116" i="522" s="1"/>
  <c r="AC116" i="522"/>
  <c r="Z117" i="521"/>
  <c r="AA116" i="521"/>
  <c r="L116" i="521"/>
  <c r="L117" i="520"/>
  <c r="M117" i="520" s="1"/>
  <c r="Z118" i="520"/>
  <c r="AA117" i="520"/>
  <c r="AC117" i="520"/>
  <c r="Z119" i="519"/>
  <c r="AA118" i="519"/>
  <c r="L118" i="519"/>
  <c r="M118" i="519" s="1"/>
  <c r="AC118" i="519"/>
  <c r="Z119" i="518"/>
  <c r="AA118" i="518"/>
  <c r="L118" i="518"/>
  <c r="M118" i="518" s="1"/>
  <c r="AC118" i="518"/>
  <c r="Z118" i="517"/>
  <c r="AA117" i="517"/>
  <c r="L117" i="517"/>
  <c r="M117" i="517" s="1"/>
  <c r="AC117" i="517"/>
  <c r="Z118" i="516"/>
  <c r="AA117" i="516"/>
  <c r="L117" i="516"/>
  <c r="L117" i="515"/>
  <c r="AA117" i="515"/>
  <c r="Z118" i="515"/>
  <c r="L115" i="514"/>
  <c r="Z116" i="514"/>
  <c r="AA115" i="514"/>
  <c r="Z117" i="513"/>
  <c r="AA116" i="513"/>
  <c r="L116" i="513"/>
  <c r="Z117" i="512"/>
  <c r="AA116" i="512"/>
  <c r="L116" i="512"/>
  <c r="L116" i="511"/>
  <c r="AA116" i="511"/>
  <c r="Z117" i="511"/>
  <c r="Z117" i="510"/>
  <c r="AA116" i="510"/>
  <c r="L116" i="510"/>
  <c r="Z117" i="509"/>
  <c r="AA116" i="509"/>
  <c r="L116" i="509"/>
  <c r="Z116" i="507"/>
  <c r="AA115" i="507"/>
  <c r="L115" i="507"/>
  <c r="L116" i="508"/>
  <c r="Z117" i="508"/>
  <c r="AA116" i="508"/>
  <c r="Z117" i="505"/>
  <c r="AA116" i="505"/>
  <c r="L116" i="505"/>
  <c r="L116" i="506"/>
  <c r="AA116" i="506"/>
  <c r="Z117" i="506"/>
  <c r="Z117" i="504"/>
  <c r="AA116" i="504"/>
  <c r="L116" i="504"/>
  <c r="L116" i="503"/>
  <c r="Z117" i="503"/>
  <c r="AA116" i="503"/>
  <c r="Z117" i="502"/>
  <c r="AA116" i="502"/>
  <c r="L116" i="502"/>
  <c r="L116" i="501"/>
  <c r="Z117" i="501"/>
  <c r="AA116" i="501"/>
  <c r="AA116" i="499"/>
  <c r="Z117" i="499"/>
  <c r="L116" i="499"/>
  <c r="Z117" i="500"/>
  <c r="L116" i="500"/>
  <c r="AA116" i="500"/>
  <c r="AA115" i="497"/>
  <c r="L115" i="497"/>
  <c r="Z116" i="497"/>
  <c r="Z117" i="498"/>
  <c r="AA116" i="498"/>
  <c r="L116" i="498"/>
  <c r="AD51" i="518"/>
  <c r="AD51" i="519"/>
  <c r="AD52" i="520"/>
  <c r="AD52" i="517"/>
  <c r="AD53" i="522"/>
  <c r="Z119" i="523" l="1"/>
  <c r="AA118" i="523"/>
  <c r="L118" i="523"/>
  <c r="Z118" i="522"/>
  <c r="AA117" i="522"/>
  <c r="L117" i="522"/>
  <c r="M117" i="522" s="1"/>
  <c r="AC117" i="522"/>
  <c r="Z118" i="521"/>
  <c r="AA117" i="521"/>
  <c r="L117" i="521"/>
  <c r="Z119" i="520"/>
  <c r="L118" i="520"/>
  <c r="M118" i="520" s="1"/>
  <c r="AA118" i="520"/>
  <c r="AC118" i="520"/>
  <c r="L119" i="519"/>
  <c r="M119" i="519" s="1"/>
  <c r="AA119" i="519"/>
  <c r="Z120" i="519"/>
  <c r="AC119" i="519"/>
  <c r="L119" i="518"/>
  <c r="M119" i="518" s="1"/>
  <c r="Z120" i="518"/>
  <c r="AA119" i="518"/>
  <c r="AC119" i="518"/>
  <c r="AA118" i="517"/>
  <c r="L118" i="517"/>
  <c r="M118" i="517" s="1"/>
  <c r="Z119" i="517"/>
  <c r="AC118" i="517"/>
  <c r="Z119" i="516"/>
  <c r="AA118" i="516"/>
  <c r="L118" i="516"/>
  <c r="Z119" i="515"/>
  <c r="L118" i="515"/>
  <c r="AA118" i="515"/>
  <c r="Z117" i="514"/>
  <c r="AA116" i="514"/>
  <c r="L116" i="514"/>
  <c r="Z118" i="513"/>
  <c r="AA117" i="513"/>
  <c r="L117" i="513"/>
  <c r="Z118" i="511"/>
  <c r="AA117" i="511"/>
  <c r="L117" i="511"/>
  <c r="Z118" i="512"/>
  <c r="AA117" i="512"/>
  <c r="L117" i="512"/>
  <c r="L117" i="509"/>
  <c r="Z118" i="509"/>
  <c r="AA117" i="509"/>
  <c r="Z118" i="510"/>
  <c r="AA117" i="510"/>
  <c r="L117" i="510"/>
  <c r="Z118" i="508"/>
  <c r="AA117" i="508"/>
  <c r="L117" i="508"/>
  <c r="L116" i="507"/>
  <c r="AA116" i="507"/>
  <c r="Z117" i="507"/>
  <c r="Z118" i="506"/>
  <c r="AA117" i="506"/>
  <c r="L117" i="506"/>
  <c r="Z118" i="505"/>
  <c r="AA117" i="505"/>
  <c r="L117" i="505"/>
  <c r="Z118" i="503"/>
  <c r="AA117" i="503"/>
  <c r="L117" i="503"/>
  <c r="Z118" i="504"/>
  <c r="AA117" i="504"/>
  <c r="L117" i="504"/>
  <c r="Z118" i="501"/>
  <c r="AA117" i="501"/>
  <c r="L117" i="501"/>
  <c r="L117" i="502"/>
  <c r="Z118" i="502"/>
  <c r="AA117" i="502"/>
  <c r="Z118" i="499"/>
  <c r="AA117" i="499"/>
  <c r="L117" i="499"/>
  <c r="Z118" i="500"/>
  <c r="AA117" i="500"/>
  <c r="L117" i="500"/>
  <c r="Z117" i="497"/>
  <c r="AA116" i="497"/>
  <c r="L116" i="497"/>
  <c r="L117" i="498"/>
  <c r="Z118" i="498"/>
  <c r="AA117" i="498"/>
  <c r="AD51" i="517"/>
  <c r="AD50" i="519"/>
  <c r="AD51" i="520"/>
  <c r="AD50" i="518"/>
  <c r="AD52" i="522"/>
  <c r="Z120" i="523" l="1"/>
  <c r="L119" i="523"/>
  <c r="AA119" i="523"/>
  <c r="Z119" i="522"/>
  <c r="L118" i="522"/>
  <c r="M118" i="522" s="1"/>
  <c r="AA118" i="522"/>
  <c r="AC118" i="522"/>
  <c r="Z119" i="521"/>
  <c r="L118" i="521"/>
  <c r="AA118" i="521"/>
  <c r="L119" i="520"/>
  <c r="M119" i="520" s="1"/>
  <c r="AA119" i="520"/>
  <c r="Z120" i="520"/>
  <c r="AC119" i="520"/>
  <c r="Z121" i="519"/>
  <c r="AA120" i="519"/>
  <c r="L120" i="519"/>
  <c r="M120" i="519" s="1"/>
  <c r="AC120" i="519"/>
  <c r="AA120" i="518"/>
  <c r="L120" i="518"/>
  <c r="M120" i="518" s="1"/>
  <c r="Z121" i="518"/>
  <c r="AC120" i="518"/>
  <c r="L119" i="517"/>
  <c r="M119" i="517" s="1"/>
  <c r="AA119" i="517"/>
  <c r="Z120" i="517"/>
  <c r="AC119" i="517"/>
  <c r="L119" i="516"/>
  <c r="Z120" i="516"/>
  <c r="AA119" i="516"/>
  <c r="Z120" i="515"/>
  <c r="AA119" i="515"/>
  <c r="L119" i="515"/>
  <c r="L118" i="513"/>
  <c r="Z119" i="513"/>
  <c r="AA118" i="513"/>
  <c r="Z118" i="514"/>
  <c r="AA117" i="514"/>
  <c r="L117" i="514"/>
  <c r="Z119" i="512"/>
  <c r="L118" i="512"/>
  <c r="AA118" i="512"/>
  <c r="L118" i="511"/>
  <c r="Z119" i="511"/>
  <c r="AA118" i="511"/>
  <c r="Z119" i="509"/>
  <c r="AA118" i="509"/>
  <c r="L118" i="509"/>
  <c r="Z119" i="510"/>
  <c r="AA118" i="510"/>
  <c r="L118" i="510"/>
  <c r="Z118" i="507"/>
  <c r="AA117" i="507"/>
  <c r="L117" i="507"/>
  <c r="Z119" i="508"/>
  <c r="AA118" i="508"/>
  <c r="L118" i="508"/>
  <c r="Z119" i="505"/>
  <c r="AA118" i="505"/>
  <c r="L118" i="505"/>
  <c r="Z119" i="506"/>
  <c r="AA118" i="506"/>
  <c r="L118" i="506"/>
  <c r="AA118" i="504"/>
  <c r="Z119" i="504"/>
  <c r="L118" i="504"/>
  <c r="Z119" i="503"/>
  <c r="AA118" i="503"/>
  <c r="L118" i="503"/>
  <c r="Z119" i="502"/>
  <c r="AA118" i="502"/>
  <c r="L118" i="502"/>
  <c r="Z119" i="501"/>
  <c r="AA118" i="501"/>
  <c r="L118" i="501"/>
  <c r="Z119" i="500"/>
  <c r="AA118" i="500"/>
  <c r="L118" i="500"/>
  <c r="Z119" i="499"/>
  <c r="AA118" i="499"/>
  <c r="L118" i="499"/>
  <c r="Z118" i="497"/>
  <c r="AA117" i="497"/>
  <c r="L117" i="497"/>
  <c r="Z119" i="498"/>
  <c r="AA118" i="498"/>
  <c r="L118" i="498"/>
  <c r="AD51" i="522"/>
  <c r="AD50" i="517"/>
  <c r="AD50" i="520"/>
  <c r="AD49" i="519"/>
  <c r="AD49" i="518"/>
  <c r="Z121" i="523" l="1"/>
  <c r="AA120" i="523"/>
  <c r="L120" i="523"/>
  <c r="Z120" i="522"/>
  <c r="L119" i="522"/>
  <c r="M119" i="522" s="1"/>
  <c r="AA119" i="522"/>
  <c r="AC119" i="522"/>
  <c r="Z120" i="521"/>
  <c r="AA119" i="521"/>
  <c r="L119" i="521"/>
  <c r="AA120" i="520"/>
  <c r="L120" i="520"/>
  <c r="M120" i="520" s="1"/>
  <c r="Z121" i="520"/>
  <c r="AC120" i="520"/>
  <c r="Z122" i="519"/>
  <c r="AA121" i="519"/>
  <c r="L121" i="519"/>
  <c r="M121" i="519" s="1"/>
  <c r="AC121" i="519"/>
  <c r="Z122" i="518"/>
  <c r="AA121" i="518"/>
  <c r="L121" i="518"/>
  <c r="M121" i="518" s="1"/>
  <c r="AC121" i="518"/>
  <c r="Z121" i="517"/>
  <c r="L120" i="517"/>
  <c r="M120" i="517" s="1"/>
  <c r="AA120" i="517"/>
  <c r="AC120" i="517"/>
  <c r="AA120" i="516"/>
  <c r="Z121" i="516"/>
  <c r="L120" i="516"/>
  <c r="AA120" i="515"/>
  <c r="Z121" i="515"/>
  <c r="L120" i="515"/>
  <c r="Z119" i="514"/>
  <c r="AA118" i="514"/>
  <c r="L118" i="514"/>
  <c r="Z120" i="513"/>
  <c r="AA119" i="513"/>
  <c r="L119" i="513"/>
  <c r="Z120" i="511"/>
  <c r="AA119" i="511"/>
  <c r="L119" i="511"/>
  <c r="Z120" i="512"/>
  <c r="AA119" i="512"/>
  <c r="L119" i="512"/>
  <c r="L119" i="510"/>
  <c r="Z120" i="510"/>
  <c r="AA119" i="510"/>
  <c r="Z120" i="509"/>
  <c r="AA119" i="509"/>
  <c r="L119" i="509"/>
  <c r="Z120" i="508"/>
  <c r="L119" i="508"/>
  <c r="AA119" i="508"/>
  <c r="Z119" i="507"/>
  <c r="AA118" i="507"/>
  <c r="L118" i="507"/>
  <c r="L119" i="506"/>
  <c r="Z120" i="506"/>
  <c r="AA119" i="506"/>
  <c r="L119" i="505"/>
  <c r="Z120" i="505"/>
  <c r="AA119" i="505"/>
  <c r="AA119" i="504"/>
  <c r="L119" i="504"/>
  <c r="Z120" i="504"/>
  <c r="Z120" i="503"/>
  <c r="AA119" i="503"/>
  <c r="L119" i="503"/>
  <c r="Z120" i="501"/>
  <c r="AA119" i="501"/>
  <c r="L119" i="501"/>
  <c r="Z120" i="502"/>
  <c r="AA119" i="502"/>
  <c r="L119" i="502"/>
  <c r="L119" i="499"/>
  <c r="AA119" i="499"/>
  <c r="Z120" i="499"/>
  <c r="L119" i="500"/>
  <c r="AA119" i="500"/>
  <c r="Z120" i="500"/>
  <c r="L118" i="497"/>
  <c r="Z119" i="497"/>
  <c r="AA118" i="497"/>
  <c r="L119" i="498"/>
  <c r="AA119" i="498"/>
  <c r="Z120" i="498"/>
  <c r="AD50" i="522"/>
  <c r="AD48" i="519"/>
  <c r="AD48" i="518"/>
  <c r="AD49" i="517"/>
  <c r="AD49" i="520"/>
  <c r="Z122" i="523" l="1"/>
  <c r="AA121" i="523"/>
  <c r="L121" i="523"/>
  <c r="Z121" i="522"/>
  <c r="AA120" i="522"/>
  <c r="L120" i="522"/>
  <c r="M120" i="522" s="1"/>
  <c r="AC120" i="522"/>
  <c r="AA120" i="521"/>
  <c r="L120" i="521"/>
  <c r="Z121" i="521"/>
  <c r="Z122" i="520"/>
  <c r="AA121" i="520"/>
  <c r="L121" i="520"/>
  <c r="M121" i="520" s="1"/>
  <c r="AC121" i="520"/>
  <c r="Z123" i="519"/>
  <c r="AA122" i="519"/>
  <c r="L122" i="519"/>
  <c r="M122" i="519" s="1"/>
  <c r="AC122" i="519"/>
  <c r="Z123" i="518"/>
  <c r="AA122" i="518"/>
  <c r="L122" i="518"/>
  <c r="M122" i="518" s="1"/>
  <c r="AC122" i="518"/>
  <c r="Z122" i="517"/>
  <c r="AA121" i="517"/>
  <c r="L121" i="517"/>
  <c r="M121" i="517" s="1"/>
  <c r="AC121" i="517"/>
  <c r="Z122" i="516"/>
  <c r="AA121" i="516"/>
  <c r="L121" i="516"/>
  <c r="Z122" i="515"/>
  <c r="AA121" i="515"/>
  <c r="L121" i="515"/>
  <c r="Z121" i="513"/>
  <c r="AA120" i="513"/>
  <c r="L120" i="513"/>
  <c r="L119" i="514"/>
  <c r="Z120" i="514"/>
  <c r="AA119" i="514"/>
  <c r="Z121" i="512"/>
  <c r="AA120" i="512"/>
  <c r="L120" i="512"/>
  <c r="L120" i="511"/>
  <c r="Z121" i="511"/>
  <c r="AA120" i="511"/>
  <c r="Z121" i="510"/>
  <c r="L120" i="510"/>
  <c r="AA120" i="510"/>
  <c r="Z121" i="509"/>
  <c r="AA120" i="509"/>
  <c r="L120" i="509"/>
  <c r="Z120" i="507"/>
  <c r="AA119" i="507"/>
  <c r="L119" i="507"/>
  <c r="Z121" i="508"/>
  <c r="AA120" i="508"/>
  <c r="L120" i="508"/>
  <c r="Z121" i="505"/>
  <c r="AA120" i="505"/>
  <c r="L120" i="505"/>
  <c r="Z121" i="506"/>
  <c r="AA120" i="506"/>
  <c r="L120" i="506"/>
  <c r="Z121" i="504"/>
  <c r="AA120" i="504"/>
  <c r="L120" i="504"/>
  <c r="L120" i="503"/>
  <c r="AA120" i="503"/>
  <c r="Z121" i="503"/>
  <c r="AA120" i="502"/>
  <c r="Z121" i="502"/>
  <c r="L120" i="502"/>
  <c r="L120" i="501"/>
  <c r="Z121" i="501"/>
  <c r="AA120" i="501"/>
  <c r="Z121" i="500"/>
  <c r="L120" i="500"/>
  <c r="AA120" i="500"/>
  <c r="AA120" i="499"/>
  <c r="L120" i="499"/>
  <c r="Z121" i="499"/>
  <c r="AA119" i="497"/>
  <c r="L119" i="497"/>
  <c r="Z120" i="497"/>
  <c r="L120" i="498"/>
  <c r="AA120" i="498"/>
  <c r="Z121" i="498"/>
  <c r="AD49" i="522"/>
  <c r="AD47" i="519"/>
  <c r="AD48" i="520"/>
  <c r="AD48" i="517"/>
  <c r="AD47" i="518"/>
  <c r="Z123" i="523" l="1"/>
  <c r="AA122" i="523"/>
  <c r="L122" i="523"/>
  <c r="Z122" i="522"/>
  <c r="AA121" i="522"/>
  <c r="L121" i="522"/>
  <c r="M121" i="522" s="1"/>
  <c r="AC121" i="522"/>
  <c r="Z122" i="521"/>
  <c r="AA121" i="521"/>
  <c r="L121" i="521"/>
  <c r="Z123" i="520"/>
  <c r="AA122" i="520"/>
  <c r="L122" i="520"/>
  <c r="M122" i="520" s="1"/>
  <c r="AC122" i="520"/>
  <c r="L123" i="519"/>
  <c r="M123" i="519" s="1"/>
  <c r="Z124" i="519"/>
  <c r="AA123" i="519"/>
  <c r="AC123" i="519"/>
  <c r="L123" i="518"/>
  <c r="M123" i="518" s="1"/>
  <c r="Z124" i="518"/>
  <c r="AA123" i="518"/>
  <c r="AC123" i="518"/>
  <c r="L122" i="517"/>
  <c r="M122" i="517" s="1"/>
  <c r="Z123" i="517"/>
  <c r="AA122" i="517"/>
  <c r="AC122" i="517"/>
  <c r="Z123" i="516"/>
  <c r="AA122" i="516"/>
  <c r="L122" i="516"/>
  <c r="L122" i="515"/>
  <c r="AA122" i="515"/>
  <c r="Z123" i="515"/>
  <c r="Z121" i="514"/>
  <c r="AA120" i="514"/>
  <c r="L120" i="514"/>
  <c r="Z122" i="513"/>
  <c r="AA121" i="513"/>
  <c r="L121" i="513"/>
  <c r="Z122" i="511"/>
  <c r="AA121" i="511"/>
  <c r="L121" i="511"/>
  <c r="Z122" i="512"/>
  <c r="AA121" i="512"/>
  <c r="L121" i="512"/>
  <c r="L121" i="509"/>
  <c r="Z122" i="509"/>
  <c r="AA121" i="509"/>
  <c r="Z122" i="510"/>
  <c r="AA121" i="510"/>
  <c r="L121" i="510"/>
  <c r="Z122" i="508"/>
  <c r="AA121" i="508"/>
  <c r="L121" i="508"/>
  <c r="L120" i="507"/>
  <c r="AA120" i="507"/>
  <c r="Z121" i="507"/>
  <c r="Z122" i="506"/>
  <c r="AA121" i="506"/>
  <c r="L121" i="506"/>
  <c r="Z122" i="505"/>
  <c r="AA121" i="505"/>
  <c r="L121" i="505"/>
  <c r="Z122" i="503"/>
  <c r="AA121" i="503"/>
  <c r="L121" i="503"/>
  <c r="Z122" i="504"/>
  <c r="AA121" i="504"/>
  <c r="L121" i="504"/>
  <c r="Z122" i="501"/>
  <c r="AA121" i="501"/>
  <c r="L121" i="501"/>
  <c r="Z122" i="502"/>
  <c r="AA121" i="502"/>
  <c r="L121" i="502"/>
  <c r="Z122" i="499"/>
  <c r="AA121" i="499"/>
  <c r="L121" i="499"/>
  <c r="Z122" i="500"/>
  <c r="AA121" i="500"/>
  <c r="L121" i="500"/>
  <c r="Z121" i="497"/>
  <c r="AA120" i="497"/>
  <c r="L120" i="497"/>
  <c r="Z122" i="498"/>
  <c r="L121" i="498"/>
  <c r="AA121" i="498"/>
  <c r="AD47" i="517"/>
  <c r="AD47" i="520"/>
  <c r="AD46" i="518"/>
  <c r="AD48" i="522"/>
  <c r="AD46" i="519"/>
  <c r="L123" i="523" l="1"/>
  <c r="Z124" i="523"/>
  <c r="AA123" i="523"/>
  <c r="Z123" i="522"/>
  <c r="AA122" i="522"/>
  <c r="L122" i="522"/>
  <c r="M122" i="522" s="1"/>
  <c r="AC122" i="522"/>
  <c r="Z123" i="521"/>
  <c r="AA122" i="521"/>
  <c r="L122" i="521"/>
  <c r="L123" i="520"/>
  <c r="M123" i="520" s="1"/>
  <c r="Z124" i="520"/>
  <c r="AA123" i="520"/>
  <c r="AC123" i="520"/>
  <c r="Z125" i="519"/>
  <c r="AA124" i="519"/>
  <c r="L124" i="519"/>
  <c r="M124" i="519" s="1"/>
  <c r="AC124" i="519"/>
  <c r="Z125" i="518"/>
  <c r="L124" i="518"/>
  <c r="M124" i="518" s="1"/>
  <c r="AA124" i="518"/>
  <c r="AC124" i="518"/>
  <c r="Z124" i="517"/>
  <c r="AA123" i="517"/>
  <c r="L123" i="517"/>
  <c r="M123" i="517" s="1"/>
  <c r="AC123" i="517"/>
  <c r="L123" i="516"/>
  <c r="Z124" i="516"/>
  <c r="AA123" i="516"/>
  <c r="Z124" i="515"/>
  <c r="AA123" i="515"/>
  <c r="L123" i="515"/>
  <c r="L122" i="513"/>
  <c r="Z123" i="513"/>
  <c r="AA122" i="513"/>
  <c r="Z122" i="514"/>
  <c r="AA121" i="514"/>
  <c r="L121" i="514"/>
  <c r="Z123" i="512"/>
  <c r="AA122" i="512"/>
  <c r="L122" i="512"/>
  <c r="L122" i="511"/>
  <c r="Z123" i="511"/>
  <c r="AA122" i="511"/>
  <c r="Z123" i="509"/>
  <c r="AA122" i="509"/>
  <c r="L122" i="509"/>
  <c r="Z123" i="510"/>
  <c r="AA122" i="510"/>
  <c r="L122" i="510"/>
  <c r="Z122" i="507"/>
  <c r="AA121" i="507"/>
  <c r="L121" i="507"/>
  <c r="Z123" i="508"/>
  <c r="AA122" i="508"/>
  <c r="L122" i="508"/>
  <c r="Z123" i="505"/>
  <c r="AA122" i="505"/>
  <c r="L122" i="505"/>
  <c r="Z123" i="506"/>
  <c r="AA122" i="506"/>
  <c r="L122" i="506"/>
  <c r="L122" i="504"/>
  <c r="Z123" i="504"/>
  <c r="AA122" i="504"/>
  <c r="Z123" i="503"/>
  <c r="AA122" i="503"/>
  <c r="L122" i="503"/>
  <c r="Z123" i="502"/>
  <c r="AA122" i="502"/>
  <c r="L122" i="502"/>
  <c r="Z123" i="501"/>
  <c r="AA122" i="501"/>
  <c r="L122" i="501"/>
  <c r="Z123" i="500"/>
  <c r="AA122" i="500"/>
  <c r="L122" i="500"/>
  <c r="Z123" i="499"/>
  <c r="AA122" i="499"/>
  <c r="L122" i="499"/>
  <c r="Z122" i="497"/>
  <c r="AA121" i="497"/>
  <c r="L121" i="497"/>
  <c r="Z123" i="498"/>
  <c r="AA122" i="498"/>
  <c r="L122" i="498"/>
  <c r="AD45" i="519"/>
  <c r="AD46" i="520"/>
  <c r="AD45" i="518"/>
  <c r="AD46" i="517"/>
  <c r="AD47" i="522"/>
  <c r="Z125" i="523" l="1"/>
  <c r="AA124" i="523"/>
  <c r="L124" i="523"/>
  <c r="L123" i="522"/>
  <c r="M123" i="522" s="1"/>
  <c r="Z124" i="522"/>
  <c r="AA123" i="522"/>
  <c r="AC123" i="522"/>
  <c r="L123" i="521"/>
  <c r="Z124" i="521"/>
  <c r="AA123" i="521"/>
  <c r="Z125" i="520"/>
  <c r="L124" i="520"/>
  <c r="M124" i="520" s="1"/>
  <c r="AA124" i="520"/>
  <c r="AC124" i="520"/>
  <c r="Z126" i="519"/>
  <c r="AA125" i="519"/>
  <c r="L125" i="519"/>
  <c r="M125" i="519" s="1"/>
  <c r="AC125" i="519"/>
  <c r="Z126" i="518"/>
  <c r="AA125" i="518"/>
  <c r="L125" i="518"/>
  <c r="M125" i="518" s="1"/>
  <c r="AC125" i="518"/>
  <c r="Z125" i="517"/>
  <c r="L124" i="517"/>
  <c r="M124" i="517" s="1"/>
  <c r="AA124" i="517"/>
  <c r="AC124" i="517"/>
  <c r="Z125" i="516"/>
  <c r="L124" i="516"/>
  <c r="AA124" i="516"/>
  <c r="Z125" i="515"/>
  <c r="L124" i="515"/>
  <c r="AA124" i="515"/>
  <c r="Z124" i="513"/>
  <c r="AA123" i="513"/>
  <c r="L123" i="513"/>
  <c r="Z123" i="514"/>
  <c r="AA122" i="514"/>
  <c r="L122" i="514"/>
  <c r="Z124" i="511"/>
  <c r="AA123" i="511"/>
  <c r="L123" i="511"/>
  <c r="L123" i="512"/>
  <c r="Z124" i="512"/>
  <c r="AA123" i="512"/>
  <c r="L123" i="510"/>
  <c r="Z124" i="510"/>
  <c r="AA123" i="510"/>
  <c r="Z124" i="509"/>
  <c r="AA123" i="509"/>
  <c r="L123" i="509"/>
  <c r="L123" i="508"/>
  <c r="Z124" i="508"/>
  <c r="AA123" i="508"/>
  <c r="Z123" i="507"/>
  <c r="AA122" i="507"/>
  <c r="L122" i="507"/>
  <c r="L123" i="506"/>
  <c r="Z124" i="506"/>
  <c r="AA123" i="506"/>
  <c r="L123" i="505"/>
  <c r="AA123" i="505"/>
  <c r="Z124" i="505"/>
  <c r="AA123" i="504"/>
  <c r="Z124" i="504"/>
  <c r="L123" i="504"/>
  <c r="Z124" i="503"/>
  <c r="AA123" i="503"/>
  <c r="L123" i="503"/>
  <c r="Z124" i="501"/>
  <c r="AA123" i="501"/>
  <c r="L123" i="501"/>
  <c r="L123" i="502"/>
  <c r="Z124" i="502"/>
  <c r="AA123" i="502"/>
  <c r="Z124" i="499"/>
  <c r="AA123" i="499"/>
  <c r="L123" i="499"/>
  <c r="L123" i="500"/>
  <c r="Z124" i="500"/>
  <c r="AA123" i="500"/>
  <c r="L122" i="497"/>
  <c r="Z123" i="497"/>
  <c r="AA122" i="497"/>
  <c r="L123" i="498"/>
  <c r="Z124" i="498"/>
  <c r="AA123" i="498"/>
  <c r="AD46" i="522"/>
  <c r="AD45" i="520"/>
  <c r="AD44" i="519"/>
  <c r="AD44" i="518"/>
  <c r="AD45" i="517"/>
  <c r="Z126" i="523" l="1"/>
  <c r="AA125" i="523"/>
  <c r="L125" i="523"/>
  <c r="Z125" i="522"/>
  <c r="AA124" i="522"/>
  <c r="L124" i="522"/>
  <c r="M124" i="522" s="1"/>
  <c r="AC124" i="522"/>
  <c r="Z125" i="521"/>
  <c r="L124" i="521"/>
  <c r="AA124" i="521"/>
  <c r="Z126" i="520"/>
  <c r="AA125" i="520"/>
  <c r="L125" i="520"/>
  <c r="M125" i="520" s="1"/>
  <c r="AC125" i="520"/>
  <c r="Z127" i="519"/>
  <c r="AA126" i="519"/>
  <c r="L126" i="519"/>
  <c r="M126" i="519" s="1"/>
  <c r="AC126" i="519"/>
  <c r="Z127" i="518"/>
  <c r="AA126" i="518"/>
  <c r="L126" i="518"/>
  <c r="M126" i="518" s="1"/>
  <c r="AC126" i="518"/>
  <c r="Z126" i="517"/>
  <c r="AA125" i="517"/>
  <c r="L125" i="517"/>
  <c r="M125" i="517" s="1"/>
  <c r="AC125" i="517"/>
  <c r="Z126" i="516"/>
  <c r="AA125" i="516"/>
  <c r="L125" i="516"/>
  <c r="Z126" i="515"/>
  <c r="AA125" i="515"/>
  <c r="L125" i="515"/>
  <c r="L123" i="514"/>
  <c r="Z124" i="514"/>
  <c r="AA123" i="514"/>
  <c r="Z125" i="513"/>
  <c r="AA124" i="513"/>
  <c r="L124" i="513"/>
  <c r="Z125" i="512"/>
  <c r="AA124" i="512"/>
  <c r="L124" i="512"/>
  <c r="L124" i="511"/>
  <c r="Z125" i="511"/>
  <c r="AA124" i="511"/>
  <c r="Z125" i="510"/>
  <c r="AA124" i="510"/>
  <c r="L124" i="510"/>
  <c r="Z125" i="509"/>
  <c r="AA124" i="509"/>
  <c r="L124" i="509"/>
  <c r="Z125" i="508"/>
  <c r="AA124" i="508"/>
  <c r="L124" i="508"/>
  <c r="Z124" i="507"/>
  <c r="AA123" i="507"/>
  <c r="L123" i="507"/>
  <c r="Z125" i="505"/>
  <c r="AA124" i="505"/>
  <c r="L124" i="505"/>
  <c r="Z125" i="506"/>
  <c r="AA124" i="506"/>
  <c r="L124" i="506"/>
  <c r="Z125" i="504"/>
  <c r="AA124" i="504"/>
  <c r="L124" i="504"/>
  <c r="L124" i="503"/>
  <c r="AA124" i="503"/>
  <c r="Z125" i="503"/>
  <c r="Z125" i="502"/>
  <c r="AA124" i="502"/>
  <c r="L124" i="502"/>
  <c r="L124" i="501"/>
  <c r="Z125" i="501"/>
  <c r="AA124" i="501"/>
  <c r="Z125" i="500"/>
  <c r="AA124" i="500"/>
  <c r="L124" i="500"/>
  <c r="L124" i="499"/>
  <c r="Z125" i="499"/>
  <c r="AA124" i="499"/>
  <c r="AA123" i="497"/>
  <c r="L123" i="497"/>
  <c r="Z124" i="497"/>
  <c r="Z125" i="498"/>
  <c r="AA124" i="498"/>
  <c r="L124" i="498"/>
  <c r="AD44" i="517"/>
  <c r="AD43" i="519"/>
  <c r="AD45" i="522"/>
  <c r="AD44" i="520"/>
  <c r="AD43" i="518"/>
  <c r="Z127" i="523" l="1"/>
  <c r="AA126" i="523"/>
  <c r="L126" i="523"/>
  <c r="Z126" i="522"/>
  <c r="AA125" i="522"/>
  <c r="L125" i="522"/>
  <c r="M125" i="522" s="1"/>
  <c r="AC125" i="522"/>
  <c r="Z126" i="521"/>
  <c r="AA125" i="521"/>
  <c r="L125" i="521"/>
  <c r="Z127" i="520"/>
  <c r="AA126" i="520"/>
  <c r="L126" i="520"/>
  <c r="M126" i="520" s="1"/>
  <c r="AC126" i="520"/>
  <c r="L127" i="519"/>
  <c r="M127" i="519" s="1"/>
  <c r="AA127" i="519"/>
  <c r="Z128" i="519"/>
  <c r="AC127" i="519"/>
  <c r="L127" i="518"/>
  <c r="M127" i="518" s="1"/>
  <c r="Z128" i="518"/>
  <c r="AA127" i="518"/>
  <c r="AC127" i="518"/>
  <c r="Z127" i="517"/>
  <c r="AA126" i="517"/>
  <c r="L126" i="517"/>
  <c r="M126" i="517" s="1"/>
  <c r="AC126" i="517"/>
  <c r="Z127" i="516"/>
  <c r="AA126" i="516"/>
  <c r="L126" i="516"/>
  <c r="L126" i="515"/>
  <c r="AA126" i="515"/>
  <c r="Z127" i="515"/>
  <c r="Z125" i="514"/>
  <c r="AA124" i="514"/>
  <c r="L124" i="514"/>
  <c r="Z126" i="513"/>
  <c r="AA125" i="513"/>
  <c r="L125" i="513"/>
  <c r="Z126" i="511"/>
  <c r="AA125" i="511"/>
  <c r="L125" i="511"/>
  <c r="Z126" i="512"/>
  <c r="AA125" i="512"/>
  <c r="L125" i="512"/>
  <c r="Z126" i="509"/>
  <c r="AA125" i="509"/>
  <c r="L125" i="509"/>
  <c r="Z126" i="510"/>
  <c r="AA125" i="510"/>
  <c r="L125" i="510"/>
  <c r="L124" i="507"/>
  <c r="Z125" i="507"/>
  <c r="AA124" i="507"/>
  <c r="Z126" i="508"/>
  <c r="AA125" i="508"/>
  <c r="L125" i="508"/>
  <c r="Z126" i="506"/>
  <c r="AA125" i="506"/>
  <c r="L125" i="506"/>
  <c r="Z126" i="505"/>
  <c r="AA125" i="505"/>
  <c r="L125" i="505"/>
  <c r="Z126" i="503"/>
  <c r="AA125" i="503"/>
  <c r="L125" i="503"/>
  <c r="Z126" i="504"/>
  <c r="AA125" i="504"/>
  <c r="L125" i="504"/>
  <c r="Z126" i="501"/>
  <c r="AA125" i="501"/>
  <c r="L125" i="501"/>
  <c r="Z126" i="502"/>
  <c r="AA125" i="502"/>
  <c r="L125" i="502"/>
  <c r="Z126" i="499"/>
  <c r="AA125" i="499"/>
  <c r="L125" i="499"/>
  <c r="Z126" i="500"/>
  <c r="AA125" i="500"/>
  <c r="L125" i="500"/>
  <c r="Z125" i="497"/>
  <c r="AA124" i="497"/>
  <c r="L124" i="497"/>
  <c r="Z126" i="498"/>
  <c r="AA125" i="498"/>
  <c r="L125" i="498"/>
  <c r="AD42" i="519"/>
  <c r="AD43" i="520"/>
  <c r="AD43" i="517"/>
  <c r="AD42" i="518"/>
  <c r="AD44" i="522"/>
  <c r="L127" i="523" l="1"/>
  <c r="AA127" i="523"/>
  <c r="Z128" i="523"/>
  <c r="Z127" i="522"/>
  <c r="AA126" i="522"/>
  <c r="L126" i="522"/>
  <c r="M126" i="522" s="1"/>
  <c r="AC126" i="522"/>
  <c r="Z127" i="521"/>
  <c r="AA126" i="521"/>
  <c r="L126" i="521"/>
  <c r="L127" i="520"/>
  <c r="M127" i="520" s="1"/>
  <c r="Z128" i="520"/>
  <c r="AA127" i="520"/>
  <c r="AC127" i="520"/>
  <c r="Z129" i="519"/>
  <c r="AA128" i="519"/>
  <c r="L128" i="519"/>
  <c r="M128" i="519" s="1"/>
  <c r="AC128" i="519"/>
  <c r="AA128" i="518"/>
  <c r="L128" i="518"/>
  <c r="M128" i="518" s="1"/>
  <c r="Z129" i="518"/>
  <c r="AC128" i="518"/>
  <c r="L127" i="517"/>
  <c r="M127" i="517" s="1"/>
  <c r="AA127" i="517"/>
  <c r="Z128" i="517"/>
  <c r="AC127" i="517"/>
  <c r="L127" i="516"/>
  <c r="Z128" i="516"/>
  <c r="AA127" i="516"/>
  <c r="L127" i="515"/>
  <c r="Z128" i="515"/>
  <c r="AA127" i="515"/>
  <c r="L126" i="513"/>
  <c r="AA126" i="513"/>
  <c r="Z127" i="513"/>
  <c r="Z126" i="514"/>
  <c r="AA125" i="514"/>
  <c r="L125" i="514"/>
  <c r="Z127" i="512"/>
  <c r="AA126" i="512"/>
  <c r="L126" i="512"/>
  <c r="L126" i="511"/>
  <c r="Z127" i="511"/>
  <c r="AA126" i="511"/>
  <c r="Z127" i="510"/>
  <c r="AA126" i="510"/>
  <c r="L126" i="510"/>
  <c r="Z127" i="509"/>
  <c r="AA126" i="509"/>
  <c r="L126" i="509"/>
  <c r="Z126" i="507"/>
  <c r="AA125" i="507"/>
  <c r="L125" i="507"/>
  <c r="Z127" i="508"/>
  <c r="AA126" i="508"/>
  <c r="L126" i="508"/>
  <c r="Z127" i="505"/>
  <c r="AA126" i="505"/>
  <c r="L126" i="505"/>
  <c r="Z127" i="506"/>
  <c r="AA126" i="506"/>
  <c r="L126" i="506"/>
  <c r="L126" i="504"/>
  <c r="Z127" i="504"/>
  <c r="AA126" i="504"/>
  <c r="Z127" i="503"/>
  <c r="AA126" i="503"/>
  <c r="L126" i="503"/>
  <c r="Z127" i="502"/>
  <c r="AA126" i="502"/>
  <c r="L126" i="502"/>
  <c r="Z127" i="501"/>
  <c r="AA126" i="501"/>
  <c r="L126" i="501"/>
  <c r="Z127" i="500"/>
  <c r="AA126" i="500"/>
  <c r="L126" i="500"/>
  <c r="Z127" i="499"/>
  <c r="AA126" i="499"/>
  <c r="L126" i="499"/>
  <c r="Z126" i="497"/>
  <c r="AA125" i="497"/>
  <c r="L125" i="497"/>
  <c r="Z127" i="498"/>
  <c r="AA126" i="498"/>
  <c r="L126" i="498"/>
  <c r="AD41" i="518"/>
  <c r="AD41" i="519"/>
  <c r="AD42" i="517"/>
  <c r="AD42" i="520"/>
  <c r="AD43" i="522"/>
  <c r="Z129" i="523" l="1"/>
  <c r="AA128" i="523"/>
  <c r="L128" i="523"/>
  <c r="L127" i="522"/>
  <c r="M127" i="522" s="1"/>
  <c r="AA127" i="522"/>
  <c r="Z128" i="522"/>
  <c r="AC127" i="522"/>
  <c r="L127" i="521"/>
  <c r="Z128" i="521"/>
  <c r="AA127" i="521"/>
  <c r="Z129" i="520"/>
  <c r="L128" i="520"/>
  <c r="M128" i="520" s="1"/>
  <c r="AA128" i="520"/>
  <c r="AC128" i="520"/>
  <c r="Z130" i="519"/>
  <c r="AA129" i="519"/>
  <c r="L129" i="519"/>
  <c r="M129" i="519" s="1"/>
  <c r="AC129" i="519"/>
  <c r="Z130" i="518"/>
  <c r="AA129" i="518"/>
  <c r="L129" i="518"/>
  <c r="M129" i="518" s="1"/>
  <c r="AC129" i="518"/>
  <c r="AA128" i="517"/>
  <c r="L128" i="517"/>
  <c r="M128" i="517" s="1"/>
  <c r="Z129" i="517"/>
  <c r="AC128" i="517"/>
  <c r="AA128" i="516"/>
  <c r="L128" i="516"/>
  <c r="Z129" i="516"/>
  <c r="L128" i="515"/>
  <c r="Z129" i="515"/>
  <c r="AA128" i="515"/>
  <c r="Z128" i="513"/>
  <c r="AA127" i="513"/>
  <c r="L127" i="513"/>
  <c r="Z127" i="514"/>
  <c r="AA126" i="514"/>
  <c r="L126" i="514"/>
  <c r="Z128" i="511"/>
  <c r="AA127" i="511"/>
  <c r="L127" i="511"/>
  <c r="L127" i="512"/>
  <c r="Z128" i="512"/>
  <c r="AA127" i="512"/>
  <c r="L127" i="509"/>
  <c r="AA127" i="509"/>
  <c r="Z128" i="509"/>
  <c r="L127" i="510"/>
  <c r="Z128" i="510"/>
  <c r="AA127" i="510"/>
  <c r="L127" i="508"/>
  <c r="AA127" i="508"/>
  <c r="Z128" i="508"/>
  <c r="Z127" i="507"/>
  <c r="AA126" i="507"/>
  <c r="L126" i="507"/>
  <c r="L127" i="506"/>
  <c r="AA127" i="506"/>
  <c r="Z128" i="506"/>
  <c r="L127" i="505"/>
  <c r="Z128" i="505"/>
  <c r="AA127" i="505"/>
  <c r="AA127" i="504"/>
  <c r="Z128" i="504"/>
  <c r="L127" i="504"/>
  <c r="Z128" i="503"/>
  <c r="AA127" i="503"/>
  <c r="L127" i="503"/>
  <c r="Z128" i="501"/>
  <c r="AA127" i="501"/>
  <c r="L127" i="501"/>
  <c r="L127" i="502"/>
  <c r="AA127" i="502"/>
  <c r="Z128" i="502"/>
  <c r="Z128" i="499"/>
  <c r="AA127" i="499"/>
  <c r="L127" i="499"/>
  <c r="L127" i="500"/>
  <c r="AA127" i="500"/>
  <c r="Z128" i="500"/>
  <c r="L126" i="497"/>
  <c r="Z127" i="497"/>
  <c r="AA126" i="497"/>
  <c r="L127" i="498"/>
  <c r="Z128" i="498"/>
  <c r="AA127" i="498"/>
  <c r="AD42" i="522"/>
  <c r="AD41" i="517"/>
  <c r="AD40" i="519"/>
  <c r="AD40" i="518"/>
  <c r="AD41" i="520"/>
  <c r="Z130" i="523" l="1"/>
  <c r="AA129" i="523"/>
  <c r="L129" i="523"/>
  <c r="Z129" i="522"/>
  <c r="AA128" i="522"/>
  <c r="L128" i="522"/>
  <c r="M128" i="522" s="1"/>
  <c r="AC128" i="522"/>
  <c r="AA128" i="521"/>
  <c r="L128" i="521"/>
  <c r="Z129" i="521"/>
  <c r="Z130" i="520"/>
  <c r="AA129" i="520"/>
  <c r="L129" i="520"/>
  <c r="M129" i="520" s="1"/>
  <c r="AC129" i="520"/>
  <c r="Z131" i="519"/>
  <c r="AA130" i="519"/>
  <c r="L130" i="519"/>
  <c r="M130" i="519" s="1"/>
  <c r="AC130" i="519"/>
  <c r="Z131" i="518"/>
  <c r="AA130" i="518"/>
  <c r="L130" i="518"/>
  <c r="M130" i="518" s="1"/>
  <c r="AC130" i="518"/>
  <c r="Z130" i="517"/>
  <c r="AA129" i="517"/>
  <c r="L129" i="517"/>
  <c r="M129" i="517" s="1"/>
  <c r="AC129" i="517"/>
  <c r="Z130" i="516"/>
  <c r="AA129" i="516"/>
  <c r="L129" i="516"/>
  <c r="Z130" i="515"/>
  <c r="AA129" i="515"/>
  <c r="L129" i="515"/>
  <c r="L127" i="514"/>
  <c r="AA127" i="514"/>
  <c r="Z128" i="514"/>
  <c r="Z129" i="513"/>
  <c r="AA128" i="513"/>
  <c r="L128" i="513"/>
  <c r="Z129" i="512"/>
  <c r="AA128" i="512"/>
  <c r="L128" i="512"/>
  <c r="L128" i="511"/>
  <c r="Z129" i="511"/>
  <c r="AA128" i="511"/>
  <c r="Z129" i="509"/>
  <c r="AA128" i="509"/>
  <c r="L128" i="509"/>
  <c r="Z129" i="510"/>
  <c r="AA128" i="510"/>
  <c r="L128" i="510"/>
  <c r="Z129" i="508"/>
  <c r="AA128" i="508"/>
  <c r="L128" i="508"/>
  <c r="Z128" i="507"/>
  <c r="AA127" i="507"/>
  <c r="L127" i="507"/>
  <c r="Z129" i="506"/>
  <c r="AA128" i="506"/>
  <c r="L128" i="506"/>
  <c r="Z129" i="505"/>
  <c r="AA128" i="505"/>
  <c r="L128" i="505"/>
  <c r="Z129" i="504"/>
  <c r="AA128" i="504"/>
  <c r="L128" i="504"/>
  <c r="L128" i="503"/>
  <c r="Z129" i="503"/>
  <c r="AA128" i="503"/>
  <c r="Z129" i="502"/>
  <c r="AA128" i="502"/>
  <c r="L128" i="502"/>
  <c r="L128" i="501"/>
  <c r="AA128" i="501"/>
  <c r="Z129" i="501"/>
  <c r="Z129" i="500"/>
  <c r="AA128" i="500"/>
  <c r="L128" i="500"/>
  <c r="L128" i="499"/>
  <c r="Z129" i="499"/>
  <c r="AA128" i="499"/>
  <c r="Z128" i="497"/>
  <c r="AA127" i="497"/>
  <c r="L127" i="497"/>
  <c r="AA128" i="498"/>
  <c r="Z129" i="498"/>
  <c r="L128" i="498"/>
  <c r="AD40" i="520"/>
  <c r="AD39" i="519"/>
  <c r="AD41" i="522"/>
  <c r="AD40" i="517"/>
  <c r="AD39" i="518"/>
  <c r="Z131" i="523" l="1"/>
  <c r="AA130" i="523"/>
  <c r="L130" i="523"/>
  <c r="Z130" i="522"/>
  <c r="AA129" i="522"/>
  <c r="L129" i="522"/>
  <c r="M129" i="522" s="1"/>
  <c r="AC129" i="522"/>
  <c r="Z130" i="521"/>
  <c r="AA129" i="521"/>
  <c r="L129" i="521"/>
  <c r="Z131" i="520"/>
  <c r="AA130" i="520"/>
  <c r="L130" i="520"/>
  <c r="M130" i="520" s="1"/>
  <c r="AC130" i="520"/>
  <c r="L131" i="519"/>
  <c r="M131" i="519" s="1"/>
  <c r="Z132" i="519"/>
  <c r="AA131" i="519"/>
  <c r="AC131" i="519"/>
  <c r="L131" i="518"/>
  <c r="M131" i="518" s="1"/>
  <c r="Z132" i="518"/>
  <c r="AA131" i="518"/>
  <c r="AC131" i="518"/>
  <c r="Z131" i="517"/>
  <c r="AA130" i="517"/>
  <c r="L130" i="517"/>
  <c r="M130" i="517" s="1"/>
  <c r="AC130" i="517"/>
  <c r="Z131" i="516"/>
  <c r="AA130" i="516"/>
  <c r="L130" i="516"/>
  <c r="L130" i="515"/>
  <c r="AA130" i="515"/>
  <c r="Z131" i="515"/>
  <c r="Z129" i="514"/>
  <c r="AA128" i="514"/>
  <c r="L128" i="514"/>
  <c r="Z130" i="513"/>
  <c r="AA129" i="513"/>
  <c r="L129" i="513"/>
  <c r="Z130" i="511"/>
  <c r="AA129" i="511"/>
  <c r="L129" i="511"/>
  <c r="Z130" i="512"/>
  <c r="AA129" i="512"/>
  <c r="L129" i="512"/>
  <c r="Z130" i="510"/>
  <c r="AA129" i="510"/>
  <c r="L129" i="510"/>
  <c r="Z130" i="509"/>
  <c r="AA129" i="509"/>
  <c r="L129" i="509"/>
  <c r="L128" i="507"/>
  <c r="Z129" i="507"/>
  <c r="AA128" i="507"/>
  <c r="Z130" i="508"/>
  <c r="AA129" i="508"/>
  <c r="L129" i="508"/>
  <c r="Z130" i="505"/>
  <c r="AA129" i="505"/>
  <c r="L129" i="505"/>
  <c r="Z130" i="506"/>
  <c r="AA129" i="506"/>
  <c r="L129" i="506"/>
  <c r="Z130" i="503"/>
  <c r="AA129" i="503"/>
  <c r="L129" i="503"/>
  <c r="Z130" i="504"/>
  <c r="AA129" i="504"/>
  <c r="L129" i="504"/>
  <c r="Z130" i="501"/>
  <c r="AA129" i="501"/>
  <c r="L129" i="501"/>
  <c r="Z130" i="502"/>
  <c r="AA129" i="502"/>
  <c r="L129" i="502"/>
  <c r="Z130" i="499"/>
  <c r="AA129" i="499"/>
  <c r="L129" i="499"/>
  <c r="Z130" i="500"/>
  <c r="AA129" i="500"/>
  <c r="L129" i="500"/>
  <c r="Z129" i="497"/>
  <c r="AA128" i="497"/>
  <c r="L128" i="497"/>
  <c r="Z130" i="498"/>
  <c r="AA129" i="498"/>
  <c r="L129" i="498"/>
  <c r="AD39" i="520"/>
  <c r="AD38" i="519"/>
  <c r="AD38" i="518"/>
  <c r="AD39" i="517"/>
  <c r="AD40" i="522"/>
  <c r="L131" i="523" l="1"/>
  <c r="Z132" i="523"/>
  <c r="AA131" i="523"/>
  <c r="Z131" i="522"/>
  <c r="AA130" i="522"/>
  <c r="L130" i="522"/>
  <c r="M130" i="522" s="1"/>
  <c r="AC130" i="522"/>
  <c r="Z131" i="521"/>
  <c r="AA130" i="521"/>
  <c r="L130" i="521"/>
  <c r="L131" i="520"/>
  <c r="M131" i="520" s="1"/>
  <c r="Z132" i="520"/>
  <c r="AA131" i="520"/>
  <c r="AC131" i="520"/>
  <c r="Z133" i="519"/>
  <c r="AA132" i="519"/>
  <c r="L132" i="519"/>
  <c r="M132" i="519" s="1"/>
  <c r="AC132" i="519"/>
  <c r="Z133" i="518"/>
  <c r="L132" i="518"/>
  <c r="M132" i="518" s="1"/>
  <c r="AA132" i="518"/>
  <c r="AC132" i="518"/>
  <c r="L131" i="517"/>
  <c r="M131" i="517" s="1"/>
  <c r="Z132" i="517"/>
  <c r="AA131" i="517"/>
  <c r="AC131" i="517"/>
  <c r="L131" i="516"/>
  <c r="Z132" i="516"/>
  <c r="AA131" i="516"/>
  <c r="AA131" i="515"/>
  <c r="L131" i="515"/>
  <c r="Z132" i="515"/>
  <c r="Z131" i="513"/>
  <c r="L130" i="513"/>
  <c r="AA130" i="513"/>
  <c r="Z130" i="514"/>
  <c r="AA129" i="514"/>
  <c r="L129" i="514"/>
  <c r="Z131" i="512"/>
  <c r="AA130" i="512"/>
  <c r="L130" i="512"/>
  <c r="L130" i="511"/>
  <c r="Z131" i="511"/>
  <c r="AA130" i="511"/>
  <c r="Z131" i="509"/>
  <c r="AA130" i="509"/>
  <c r="L130" i="509"/>
  <c r="Z131" i="510"/>
  <c r="AA130" i="510"/>
  <c r="L130" i="510"/>
  <c r="Z130" i="507"/>
  <c r="AA129" i="507"/>
  <c r="L129" i="507"/>
  <c r="Z131" i="508"/>
  <c r="AA130" i="508"/>
  <c r="L130" i="508"/>
  <c r="Z131" i="506"/>
  <c r="AA130" i="506"/>
  <c r="L130" i="506"/>
  <c r="Z131" i="505"/>
  <c r="AA130" i="505"/>
  <c r="L130" i="505"/>
  <c r="L130" i="504"/>
  <c r="Z131" i="504"/>
  <c r="AA130" i="504"/>
  <c r="Z131" i="503"/>
  <c r="AA130" i="503"/>
  <c r="L130" i="503"/>
  <c r="Z131" i="502"/>
  <c r="AA130" i="502"/>
  <c r="L130" i="502"/>
  <c r="Z131" i="501"/>
  <c r="AA130" i="501"/>
  <c r="L130" i="501"/>
  <c r="Z131" i="500"/>
  <c r="AA130" i="500"/>
  <c r="L130" i="500"/>
  <c r="Z131" i="499"/>
  <c r="AA130" i="499"/>
  <c r="L130" i="499"/>
  <c r="Z130" i="497"/>
  <c r="L129" i="497"/>
  <c r="AA129" i="497"/>
  <c r="Z131" i="498"/>
  <c r="AA130" i="498"/>
  <c r="L130" i="498"/>
  <c r="AD37" i="518"/>
  <c r="AD38" i="517"/>
  <c r="AD39" i="522"/>
  <c r="AD37" i="519"/>
  <c r="AD38" i="520"/>
  <c r="Z133" i="523" l="1"/>
  <c r="AA132" i="523"/>
  <c r="L132" i="523"/>
  <c r="L131" i="522"/>
  <c r="M131" i="522" s="1"/>
  <c r="Z132" i="522"/>
  <c r="AA131" i="522"/>
  <c r="AC131" i="522"/>
  <c r="L131" i="521"/>
  <c r="Z132" i="521"/>
  <c r="AA131" i="521"/>
  <c r="Z133" i="520"/>
  <c r="L132" i="520"/>
  <c r="M132" i="520" s="1"/>
  <c r="AA132" i="520"/>
  <c r="AC132" i="520"/>
  <c r="Z134" i="519"/>
  <c r="AA133" i="519"/>
  <c r="L133" i="519"/>
  <c r="M133" i="519" s="1"/>
  <c r="AC133" i="519"/>
  <c r="Z134" i="518"/>
  <c r="AA133" i="518"/>
  <c r="L133" i="518"/>
  <c r="M133" i="518" s="1"/>
  <c r="AC133" i="518"/>
  <c r="Z133" i="517"/>
  <c r="L132" i="517"/>
  <c r="M132" i="517" s="1"/>
  <c r="AA132" i="517"/>
  <c r="AC132" i="517"/>
  <c r="Z133" i="516"/>
  <c r="L132" i="516"/>
  <c r="AA132" i="516"/>
  <c r="Z133" i="515"/>
  <c r="L132" i="515"/>
  <c r="AA132" i="515"/>
  <c r="Z131" i="514"/>
  <c r="AA130" i="514"/>
  <c r="L130" i="514"/>
  <c r="Z132" i="513"/>
  <c r="L131" i="513"/>
  <c r="AA131" i="513"/>
  <c r="Z132" i="511"/>
  <c r="AA131" i="511"/>
  <c r="L131" i="511"/>
  <c r="L131" i="512"/>
  <c r="Z132" i="512"/>
  <c r="AA131" i="512"/>
  <c r="L131" i="510"/>
  <c r="Z132" i="510"/>
  <c r="AA131" i="510"/>
  <c r="L131" i="509"/>
  <c r="Z132" i="509"/>
  <c r="AA131" i="509"/>
  <c r="L131" i="508"/>
  <c r="Z132" i="508"/>
  <c r="AA131" i="508"/>
  <c r="Z131" i="507"/>
  <c r="AA130" i="507"/>
  <c r="L130" i="507"/>
  <c r="L131" i="505"/>
  <c r="Z132" i="505"/>
  <c r="AA131" i="505"/>
  <c r="L131" i="506"/>
  <c r="Z132" i="506"/>
  <c r="AA131" i="506"/>
  <c r="AA131" i="504"/>
  <c r="Z132" i="504"/>
  <c r="L131" i="504"/>
  <c r="Z132" i="503"/>
  <c r="AA131" i="503"/>
  <c r="L131" i="503"/>
  <c r="AA131" i="501"/>
  <c r="L131" i="501"/>
  <c r="Z132" i="501"/>
  <c r="L131" i="502"/>
  <c r="Z132" i="502"/>
  <c r="AA131" i="502"/>
  <c r="Z132" i="499"/>
  <c r="AA131" i="499"/>
  <c r="L131" i="499"/>
  <c r="L131" i="500"/>
  <c r="Z132" i="500"/>
  <c r="AA131" i="500"/>
  <c r="L130" i="497"/>
  <c r="AA130" i="497"/>
  <c r="Z131" i="497"/>
  <c r="L131" i="498"/>
  <c r="Z132" i="498"/>
  <c r="AA131" i="498"/>
  <c r="AD37" i="520"/>
  <c r="AD38" i="522"/>
  <c r="AD36" i="519"/>
  <c r="AD36" i="518"/>
  <c r="AD37" i="517"/>
  <c r="Z134" i="523" l="1"/>
  <c r="AA133" i="523"/>
  <c r="L133" i="523"/>
  <c r="Z133" i="522"/>
  <c r="AA132" i="522"/>
  <c r="L132" i="522"/>
  <c r="M132" i="522" s="1"/>
  <c r="AC132" i="522"/>
  <c r="Z133" i="521"/>
  <c r="L132" i="521"/>
  <c r="AA132" i="521"/>
  <c r="Z134" i="520"/>
  <c r="AA133" i="520"/>
  <c r="L133" i="520"/>
  <c r="M133" i="520" s="1"/>
  <c r="AC133" i="520"/>
  <c r="Z135" i="519"/>
  <c r="AA134" i="519"/>
  <c r="L134" i="519"/>
  <c r="M134" i="519" s="1"/>
  <c r="AC134" i="519"/>
  <c r="Z135" i="518"/>
  <c r="AA134" i="518"/>
  <c r="L134" i="518"/>
  <c r="M134" i="518" s="1"/>
  <c r="AC134" i="518"/>
  <c r="Z134" i="517"/>
  <c r="AA133" i="517"/>
  <c r="L133" i="517"/>
  <c r="M133" i="517" s="1"/>
  <c r="AC133" i="517"/>
  <c r="Z134" i="516"/>
  <c r="AA133" i="516"/>
  <c r="L133" i="516"/>
  <c r="Z134" i="515"/>
  <c r="AA133" i="515"/>
  <c r="L133" i="515"/>
  <c r="Z133" i="513"/>
  <c r="AA132" i="513"/>
  <c r="L132" i="513"/>
  <c r="L131" i="514"/>
  <c r="Z132" i="514"/>
  <c r="AA131" i="514"/>
  <c r="Z133" i="512"/>
  <c r="AA132" i="512"/>
  <c r="L132" i="512"/>
  <c r="L132" i="511"/>
  <c r="AA132" i="511"/>
  <c r="Z133" i="511"/>
  <c r="Z133" i="509"/>
  <c r="AA132" i="509"/>
  <c r="L132" i="509"/>
  <c r="Z133" i="510"/>
  <c r="AA132" i="510"/>
  <c r="L132" i="510"/>
  <c r="Z133" i="508"/>
  <c r="AA132" i="508"/>
  <c r="L132" i="508"/>
  <c r="Z132" i="507"/>
  <c r="AA131" i="507"/>
  <c r="L131" i="507"/>
  <c r="Z133" i="506"/>
  <c r="AA132" i="506"/>
  <c r="L132" i="506"/>
  <c r="Z133" i="505"/>
  <c r="AA132" i="505"/>
  <c r="L132" i="505"/>
  <c r="Z133" i="504"/>
  <c r="AA132" i="504"/>
  <c r="L132" i="504"/>
  <c r="Z133" i="503"/>
  <c r="L132" i="503"/>
  <c r="AA132" i="503"/>
  <c r="Z133" i="501"/>
  <c r="AA132" i="501"/>
  <c r="L132" i="501"/>
  <c r="Z133" i="502"/>
  <c r="AA132" i="502"/>
  <c r="L132" i="502"/>
  <c r="Z133" i="500"/>
  <c r="AA132" i="500"/>
  <c r="L132" i="500"/>
  <c r="L132" i="499"/>
  <c r="Z133" i="499"/>
  <c r="AA132" i="499"/>
  <c r="AA131" i="497"/>
  <c r="Z132" i="497"/>
  <c r="L131" i="497"/>
  <c r="Z133" i="498"/>
  <c r="L132" i="498"/>
  <c r="AA132" i="498"/>
  <c r="AD35" i="519"/>
  <c r="AD36" i="517"/>
  <c r="AD37" i="522"/>
  <c r="AD35" i="518"/>
  <c r="AD36" i="520"/>
  <c r="Z135" i="523" l="1"/>
  <c r="AA134" i="523"/>
  <c r="L134" i="523"/>
  <c r="Z134" i="522"/>
  <c r="AA133" i="522"/>
  <c r="L133" i="522"/>
  <c r="M133" i="522" s="1"/>
  <c r="AC133" i="522"/>
  <c r="Z134" i="521"/>
  <c r="AA133" i="521"/>
  <c r="L133" i="521"/>
  <c r="Z135" i="520"/>
  <c r="AA134" i="520"/>
  <c r="L134" i="520"/>
  <c r="M134" i="520" s="1"/>
  <c r="AC134" i="520"/>
  <c r="L135" i="519"/>
  <c r="M135" i="519" s="1"/>
  <c r="Z136" i="519"/>
  <c r="AA135" i="519"/>
  <c r="AC135" i="519"/>
  <c r="L135" i="518"/>
  <c r="M135" i="518" s="1"/>
  <c r="Z136" i="518"/>
  <c r="AA135" i="518"/>
  <c r="AC135" i="518"/>
  <c r="Z135" i="517"/>
  <c r="AA134" i="517"/>
  <c r="L134" i="517"/>
  <c r="M134" i="517" s="1"/>
  <c r="AC134" i="517"/>
  <c r="Z135" i="516"/>
  <c r="AA134" i="516"/>
  <c r="L134" i="516"/>
  <c r="L134" i="515"/>
  <c r="Z135" i="515"/>
  <c r="AA134" i="515"/>
  <c r="Z133" i="514"/>
  <c r="AA132" i="514"/>
  <c r="L132" i="514"/>
  <c r="Z134" i="513"/>
  <c r="AA133" i="513"/>
  <c r="L133" i="513"/>
  <c r="Z134" i="511"/>
  <c r="AA133" i="511"/>
  <c r="L133" i="511"/>
  <c r="Z134" i="512"/>
  <c r="AA133" i="512"/>
  <c r="L133" i="512"/>
  <c r="Z134" i="510"/>
  <c r="AA133" i="510"/>
  <c r="L133" i="510"/>
  <c r="Z134" i="509"/>
  <c r="AA133" i="509"/>
  <c r="L133" i="509"/>
  <c r="L132" i="507"/>
  <c r="Z133" i="507"/>
  <c r="AA132" i="507"/>
  <c r="Z134" i="508"/>
  <c r="AA133" i="508"/>
  <c r="L133" i="508"/>
  <c r="Z134" i="505"/>
  <c r="AA133" i="505"/>
  <c r="L133" i="505"/>
  <c r="Z134" i="506"/>
  <c r="AA133" i="506"/>
  <c r="L133" i="506"/>
  <c r="AA133" i="503"/>
  <c r="Z134" i="503"/>
  <c r="L133" i="503"/>
  <c r="Z134" i="504"/>
  <c r="AA133" i="504"/>
  <c r="L133" i="504"/>
  <c r="Z134" i="502"/>
  <c r="AA133" i="502"/>
  <c r="L133" i="502"/>
  <c r="L133" i="501"/>
  <c r="AA133" i="501"/>
  <c r="Z134" i="501"/>
  <c r="Z134" i="499"/>
  <c r="AA133" i="499"/>
  <c r="L133" i="499"/>
  <c r="Z134" i="500"/>
  <c r="AA133" i="500"/>
  <c r="L133" i="500"/>
  <c r="Z133" i="497"/>
  <c r="AA132" i="497"/>
  <c r="L132" i="497"/>
  <c r="Z134" i="498"/>
  <c r="AA133" i="498"/>
  <c r="L133" i="498"/>
  <c r="AD34" i="518"/>
  <c r="AD35" i="520"/>
  <c r="AD34" i="519"/>
  <c r="AD36" i="522"/>
  <c r="AD35" i="517"/>
  <c r="L135" i="523" l="1"/>
  <c r="Z136" i="523"/>
  <c r="AA135" i="523"/>
  <c r="Z135" i="522"/>
  <c r="AA134" i="522"/>
  <c r="L134" i="522"/>
  <c r="M134" i="522" s="1"/>
  <c r="AC134" i="522"/>
  <c r="Z135" i="521"/>
  <c r="AA134" i="521"/>
  <c r="L134" i="521"/>
  <c r="L135" i="520"/>
  <c r="M135" i="520" s="1"/>
  <c r="AA135" i="520"/>
  <c r="Z136" i="520"/>
  <c r="AC135" i="520"/>
  <c r="Z137" i="519"/>
  <c r="AA136" i="519"/>
  <c r="L136" i="519"/>
  <c r="M136" i="519" s="1"/>
  <c r="AC136" i="519"/>
  <c r="AA136" i="518"/>
  <c r="L136" i="518"/>
  <c r="M136" i="518" s="1"/>
  <c r="Z137" i="518"/>
  <c r="AC136" i="518"/>
  <c r="L135" i="517"/>
  <c r="M135" i="517" s="1"/>
  <c r="Z136" i="517"/>
  <c r="AA135" i="517"/>
  <c r="AC135" i="517"/>
  <c r="L135" i="516"/>
  <c r="Z136" i="516"/>
  <c r="AA135" i="516"/>
  <c r="Z136" i="515"/>
  <c r="L135" i="515"/>
  <c r="AA135" i="515"/>
  <c r="Z135" i="513"/>
  <c r="AA134" i="513"/>
  <c r="L134" i="513"/>
  <c r="Z134" i="514"/>
  <c r="AA133" i="514"/>
  <c r="L133" i="514"/>
  <c r="Z135" i="512"/>
  <c r="AA134" i="512"/>
  <c r="L134" i="512"/>
  <c r="L134" i="511"/>
  <c r="Z135" i="511"/>
  <c r="AA134" i="511"/>
  <c r="Z135" i="509"/>
  <c r="AA134" i="509"/>
  <c r="L134" i="509"/>
  <c r="Z135" i="510"/>
  <c r="AA134" i="510"/>
  <c r="L134" i="510"/>
  <c r="Z134" i="507"/>
  <c r="AA133" i="507"/>
  <c r="L133" i="507"/>
  <c r="Z135" i="508"/>
  <c r="AA134" i="508"/>
  <c r="L134" i="508"/>
  <c r="Z135" i="506"/>
  <c r="AA134" i="506"/>
  <c r="L134" i="506"/>
  <c r="Z135" i="505"/>
  <c r="AA134" i="505"/>
  <c r="L134" i="505"/>
  <c r="Z135" i="503"/>
  <c r="AA134" i="503"/>
  <c r="L134" i="503"/>
  <c r="L134" i="504"/>
  <c r="Z135" i="504"/>
  <c r="AA134" i="504"/>
  <c r="Z135" i="501"/>
  <c r="AA134" i="501"/>
  <c r="L134" i="501"/>
  <c r="Z135" i="502"/>
  <c r="AA134" i="502"/>
  <c r="L134" i="502"/>
  <c r="Z135" i="500"/>
  <c r="AA134" i="500"/>
  <c r="L134" i="500"/>
  <c r="Z135" i="499"/>
  <c r="AA134" i="499"/>
  <c r="L134" i="499"/>
  <c r="Z134" i="497"/>
  <c r="AA133" i="497"/>
  <c r="L133" i="497"/>
  <c r="Z135" i="498"/>
  <c r="AA134" i="498"/>
  <c r="L134" i="498"/>
  <c r="AD34" i="520"/>
  <c r="AD33" i="518"/>
  <c r="AD35" i="522"/>
  <c r="AD33" i="519"/>
  <c r="AD34" i="517"/>
  <c r="Z137" i="523" l="1"/>
  <c r="AA136" i="523"/>
  <c r="L136" i="523"/>
  <c r="L135" i="522"/>
  <c r="M135" i="522" s="1"/>
  <c r="Z136" i="522"/>
  <c r="AA135" i="522"/>
  <c r="AC135" i="522"/>
  <c r="L135" i="521"/>
  <c r="AA135" i="521"/>
  <c r="Z136" i="521"/>
  <c r="Z137" i="520"/>
  <c r="L136" i="520"/>
  <c r="M136" i="520" s="1"/>
  <c r="AA136" i="520"/>
  <c r="AC136" i="520"/>
  <c r="Z138" i="519"/>
  <c r="AA137" i="519"/>
  <c r="L137" i="519"/>
  <c r="M137" i="519" s="1"/>
  <c r="AC137" i="519"/>
  <c r="Z138" i="518"/>
  <c r="AA137" i="518"/>
  <c r="L137" i="518"/>
  <c r="M137" i="518" s="1"/>
  <c r="AC137" i="518"/>
  <c r="AA136" i="517"/>
  <c r="Z137" i="517"/>
  <c r="L136" i="517"/>
  <c r="M136" i="517" s="1"/>
  <c r="AC136" i="517"/>
  <c r="AA136" i="516"/>
  <c r="Z137" i="516"/>
  <c r="L136" i="516"/>
  <c r="AA136" i="515"/>
  <c r="Z137" i="515"/>
  <c r="L136" i="515"/>
  <c r="Z135" i="514"/>
  <c r="AA134" i="514"/>
  <c r="L134" i="514"/>
  <c r="L135" i="513"/>
  <c r="AA135" i="513"/>
  <c r="Z136" i="513"/>
  <c r="Z136" i="511"/>
  <c r="AA135" i="511"/>
  <c r="L135" i="511"/>
  <c r="L135" i="512"/>
  <c r="Z136" i="512"/>
  <c r="AA135" i="512"/>
  <c r="L135" i="510"/>
  <c r="Z136" i="510"/>
  <c r="AA135" i="510"/>
  <c r="L135" i="509"/>
  <c r="Z136" i="509"/>
  <c r="AA135" i="509"/>
  <c r="L135" i="508"/>
  <c r="Z136" i="508"/>
  <c r="AA135" i="508"/>
  <c r="Z135" i="507"/>
  <c r="AA134" i="507"/>
  <c r="L134" i="507"/>
  <c r="L135" i="505"/>
  <c r="AA135" i="505"/>
  <c r="Z136" i="505"/>
  <c r="L135" i="506"/>
  <c r="Z136" i="506"/>
  <c r="AA135" i="506"/>
  <c r="AA135" i="504"/>
  <c r="Z136" i="504"/>
  <c r="L135" i="504"/>
  <c r="L135" i="503"/>
  <c r="AA135" i="503"/>
  <c r="Z136" i="503"/>
  <c r="L135" i="502"/>
  <c r="Z136" i="502"/>
  <c r="AA135" i="502"/>
  <c r="L135" i="501"/>
  <c r="Z136" i="501"/>
  <c r="AA135" i="501"/>
  <c r="Z136" i="499"/>
  <c r="AA135" i="499"/>
  <c r="L135" i="499"/>
  <c r="L135" i="500"/>
  <c r="Z136" i="500"/>
  <c r="AA135" i="500"/>
  <c r="L134" i="497"/>
  <c r="Z135" i="497"/>
  <c r="AA134" i="497"/>
  <c r="L135" i="498"/>
  <c r="Z136" i="498"/>
  <c r="AA135" i="498"/>
  <c r="AD34" i="522"/>
  <c r="AD32" i="519"/>
  <c r="AD32" i="518"/>
  <c r="AD33" i="520"/>
  <c r="AD33" i="517"/>
  <c r="Z138" i="523" l="1"/>
  <c r="AA137" i="523"/>
  <c r="L137" i="523"/>
  <c r="Z137" i="522"/>
  <c r="AA136" i="522"/>
  <c r="L136" i="522"/>
  <c r="M136" i="522" s="1"/>
  <c r="AC136" i="522"/>
  <c r="AA136" i="521"/>
  <c r="L136" i="521"/>
  <c r="Z137" i="521"/>
  <c r="Z138" i="520"/>
  <c r="AA137" i="520"/>
  <c r="L137" i="520"/>
  <c r="M137" i="520" s="1"/>
  <c r="AC137" i="520"/>
  <c r="Z139" i="519"/>
  <c r="AA138" i="519"/>
  <c r="L138" i="519"/>
  <c r="M138" i="519" s="1"/>
  <c r="AC138" i="519"/>
  <c r="Z139" i="518"/>
  <c r="AA138" i="518"/>
  <c r="L138" i="518"/>
  <c r="M138" i="518" s="1"/>
  <c r="AC138" i="518"/>
  <c r="Z138" i="517"/>
  <c r="AA137" i="517"/>
  <c r="L137" i="517"/>
  <c r="M137" i="517" s="1"/>
  <c r="AC137" i="517"/>
  <c r="Z138" i="516"/>
  <c r="AA137" i="516"/>
  <c r="L137" i="516"/>
  <c r="Z138" i="515"/>
  <c r="AA137" i="515"/>
  <c r="L137" i="515"/>
  <c r="Z137" i="513"/>
  <c r="AA136" i="513"/>
  <c r="L136" i="513"/>
  <c r="L135" i="514"/>
  <c r="Z136" i="514"/>
  <c r="AA135" i="514"/>
  <c r="Z137" i="512"/>
  <c r="AA136" i="512"/>
  <c r="L136" i="512"/>
  <c r="Z137" i="511"/>
  <c r="AA136" i="511"/>
  <c r="L136" i="511"/>
  <c r="Z137" i="509"/>
  <c r="AA136" i="509"/>
  <c r="L136" i="509"/>
  <c r="Z137" i="510"/>
  <c r="AA136" i="510"/>
  <c r="L136" i="510"/>
  <c r="Z137" i="508"/>
  <c r="AA136" i="508"/>
  <c r="L136" i="508"/>
  <c r="Z136" i="507"/>
  <c r="AA135" i="507"/>
  <c r="L135" i="507"/>
  <c r="Z137" i="505"/>
  <c r="AA136" i="505"/>
  <c r="L136" i="505"/>
  <c r="Z137" i="506"/>
  <c r="AA136" i="506"/>
  <c r="L136" i="506"/>
  <c r="Z137" i="503"/>
  <c r="AA136" i="503"/>
  <c r="L136" i="503"/>
  <c r="Z137" i="504"/>
  <c r="AA136" i="504"/>
  <c r="L136" i="504"/>
  <c r="Z137" i="501"/>
  <c r="AA136" i="501"/>
  <c r="L136" i="501"/>
  <c r="Z137" i="502"/>
  <c r="AA136" i="502"/>
  <c r="L136" i="502"/>
  <c r="Z137" i="500"/>
  <c r="AA136" i="500"/>
  <c r="L136" i="500"/>
  <c r="L136" i="499"/>
  <c r="AA136" i="499"/>
  <c r="Z137" i="499"/>
  <c r="AA135" i="497"/>
  <c r="Z136" i="497"/>
  <c r="L135" i="497"/>
  <c r="AA136" i="498"/>
  <c r="Z137" i="498"/>
  <c r="L136" i="498"/>
  <c r="AD32" i="520"/>
  <c r="AD31" i="519"/>
  <c r="AD33" i="522"/>
  <c r="AD32" i="517"/>
  <c r="AD31" i="518"/>
  <c r="Z139" i="523" l="1"/>
  <c r="AA138" i="523"/>
  <c r="L138" i="523"/>
  <c r="Z138" i="522"/>
  <c r="AA137" i="522"/>
  <c r="L137" i="522"/>
  <c r="M137" i="522" s="1"/>
  <c r="AC137" i="522"/>
  <c r="Z138" i="521"/>
  <c r="AA137" i="521"/>
  <c r="L137" i="521"/>
  <c r="Z139" i="520"/>
  <c r="AA138" i="520"/>
  <c r="L138" i="520"/>
  <c r="M138" i="520" s="1"/>
  <c r="AC138" i="520"/>
  <c r="L139" i="519"/>
  <c r="M139" i="519" s="1"/>
  <c r="Z140" i="519"/>
  <c r="AA139" i="519"/>
  <c r="AC139" i="519"/>
  <c r="L139" i="518"/>
  <c r="M139" i="518" s="1"/>
  <c r="Z140" i="518"/>
  <c r="AA139" i="518"/>
  <c r="AC139" i="518"/>
  <c r="Z139" i="517"/>
  <c r="AA138" i="517"/>
  <c r="L138" i="517"/>
  <c r="M138" i="517" s="1"/>
  <c r="AC138" i="517"/>
  <c r="Z139" i="516"/>
  <c r="AA138" i="516"/>
  <c r="L138" i="516"/>
  <c r="L138" i="515"/>
  <c r="AA138" i="515"/>
  <c r="Z139" i="515"/>
  <c r="Z137" i="514"/>
  <c r="AA136" i="514"/>
  <c r="L136" i="514"/>
  <c r="Z138" i="513"/>
  <c r="AA137" i="513"/>
  <c r="L137" i="513"/>
  <c r="Z138" i="511"/>
  <c r="AA137" i="511"/>
  <c r="L137" i="511"/>
  <c r="Z138" i="512"/>
  <c r="AA137" i="512"/>
  <c r="L137" i="512"/>
  <c r="Z138" i="510"/>
  <c r="AA137" i="510"/>
  <c r="L137" i="510"/>
  <c r="Z138" i="509"/>
  <c r="AA137" i="509"/>
  <c r="L137" i="509"/>
  <c r="Z137" i="507"/>
  <c r="AA136" i="507"/>
  <c r="L136" i="507"/>
  <c r="Z138" i="508"/>
  <c r="AA137" i="508"/>
  <c r="L137" i="508"/>
  <c r="Z138" i="506"/>
  <c r="AA137" i="506"/>
  <c r="L137" i="506"/>
  <c r="Z138" i="505"/>
  <c r="AA137" i="505"/>
  <c r="L137" i="505"/>
  <c r="Z138" i="504"/>
  <c r="AA137" i="504"/>
  <c r="L137" i="504"/>
  <c r="L137" i="503"/>
  <c r="Z138" i="503"/>
  <c r="AA137" i="503"/>
  <c r="Z138" i="502"/>
  <c r="AA137" i="502"/>
  <c r="L137" i="502"/>
  <c r="L137" i="501"/>
  <c r="AA137" i="501"/>
  <c r="Z138" i="501"/>
  <c r="Z138" i="499"/>
  <c r="AA137" i="499"/>
  <c r="L137" i="499"/>
  <c r="Z138" i="500"/>
  <c r="AA137" i="500"/>
  <c r="L137" i="500"/>
  <c r="Z137" i="497"/>
  <c r="AA136" i="497"/>
  <c r="L136" i="497"/>
  <c r="Z138" i="498"/>
  <c r="AA137" i="498"/>
  <c r="L137" i="498"/>
  <c r="AD32" i="522"/>
  <c r="AD31" i="520"/>
  <c r="AD30" i="519"/>
  <c r="AD30" i="518"/>
  <c r="AD31" i="517"/>
  <c r="L139" i="523" l="1"/>
  <c r="Z140" i="523"/>
  <c r="AA139" i="523"/>
  <c r="Z139" i="522"/>
  <c r="AA138" i="522"/>
  <c r="L138" i="522"/>
  <c r="M138" i="522" s="1"/>
  <c r="AC138" i="522"/>
  <c r="Z139" i="521"/>
  <c r="AA138" i="521"/>
  <c r="L138" i="521"/>
  <c r="L139" i="520"/>
  <c r="M139" i="520" s="1"/>
  <c r="Z140" i="520"/>
  <c r="AA139" i="520"/>
  <c r="AC139" i="520"/>
  <c r="Z141" i="519"/>
  <c r="AA140" i="519"/>
  <c r="L140" i="519"/>
  <c r="M140" i="519" s="1"/>
  <c r="AC140" i="519"/>
  <c r="Z141" i="518"/>
  <c r="L140" i="518"/>
  <c r="M140" i="518" s="1"/>
  <c r="AA140" i="518"/>
  <c r="AC140" i="518"/>
  <c r="L139" i="517"/>
  <c r="M139" i="517" s="1"/>
  <c r="Z140" i="517"/>
  <c r="AA139" i="517"/>
  <c r="AC139" i="517"/>
  <c r="L139" i="516"/>
  <c r="Z140" i="516"/>
  <c r="AA139" i="516"/>
  <c r="Z140" i="515"/>
  <c r="AA139" i="515"/>
  <c r="L139" i="515"/>
  <c r="Z139" i="513"/>
  <c r="AA138" i="513"/>
  <c r="L138" i="513"/>
  <c r="Z138" i="514"/>
  <c r="AA137" i="514"/>
  <c r="L137" i="514"/>
  <c r="Z139" i="512"/>
  <c r="AA138" i="512"/>
  <c r="L138" i="512"/>
  <c r="L138" i="511"/>
  <c r="Z139" i="511"/>
  <c r="AA138" i="511"/>
  <c r="Z139" i="509"/>
  <c r="AA138" i="509"/>
  <c r="L138" i="509"/>
  <c r="Z139" i="510"/>
  <c r="AA138" i="510"/>
  <c r="L138" i="510"/>
  <c r="Z139" i="508"/>
  <c r="AA138" i="508"/>
  <c r="L138" i="508"/>
  <c r="Z138" i="507"/>
  <c r="AA137" i="507"/>
  <c r="L137" i="507"/>
  <c r="Z139" i="505"/>
  <c r="AA138" i="505"/>
  <c r="L138" i="505"/>
  <c r="Z139" i="506"/>
  <c r="AA138" i="506"/>
  <c r="L138" i="506"/>
  <c r="Z139" i="503"/>
  <c r="AA138" i="503"/>
  <c r="L138" i="503"/>
  <c r="L138" i="504"/>
  <c r="Z139" i="504"/>
  <c r="AA138" i="504"/>
  <c r="Z139" i="501"/>
  <c r="AA138" i="501"/>
  <c r="L138" i="501"/>
  <c r="Z139" i="502"/>
  <c r="AA138" i="502"/>
  <c r="L138" i="502"/>
  <c r="Z139" i="500"/>
  <c r="AA138" i="500"/>
  <c r="L138" i="500"/>
  <c r="Z139" i="499"/>
  <c r="AA138" i="499"/>
  <c r="L138" i="499"/>
  <c r="Z138" i="497"/>
  <c r="AA137" i="497"/>
  <c r="L137" i="497"/>
  <c r="Z139" i="498"/>
  <c r="AA138" i="498"/>
  <c r="L138" i="498"/>
  <c r="AD29" i="518"/>
  <c r="AD31" i="522"/>
  <c r="AD29" i="519"/>
  <c r="AD30" i="517"/>
  <c r="AD30" i="520"/>
  <c r="Z141" i="523" l="1"/>
  <c r="AA140" i="523"/>
  <c r="L140" i="523"/>
  <c r="L139" i="522"/>
  <c r="M139" i="522" s="1"/>
  <c r="Z140" i="522"/>
  <c r="AA139" i="522"/>
  <c r="AC139" i="522"/>
  <c r="L139" i="521"/>
  <c r="Z140" i="521"/>
  <c r="AA139" i="521"/>
  <c r="Z141" i="520"/>
  <c r="L140" i="520"/>
  <c r="M140" i="520" s="1"/>
  <c r="AA140" i="520"/>
  <c r="AC140" i="520"/>
  <c r="Z142" i="519"/>
  <c r="AA141" i="519"/>
  <c r="L141" i="519"/>
  <c r="M141" i="519" s="1"/>
  <c r="AC141" i="519"/>
  <c r="Z142" i="518"/>
  <c r="AA141" i="518"/>
  <c r="L141" i="518"/>
  <c r="M141" i="518" s="1"/>
  <c r="AC141" i="518"/>
  <c r="Z141" i="517"/>
  <c r="L140" i="517"/>
  <c r="M140" i="517" s="1"/>
  <c r="AA140" i="517"/>
  <c r="AC140" i="517"/>
  <c r="Z141" i="516"/>
  <c r="L140" i="516"/>
  <c r="AA140" i="516"/>
  <c r="AA140" i="515"/>
  <c r="Z141" i="515"/>
  <c r="L140" i="515"/>
  <c r="Z139" i="514"/>
  <c r="AA138" i="514"/>
  <c r="L138" i="514"/>
  <c r="L139" i="513"/>
  <c r="Z140" i="513"/>
  <c r="AA139" i="513"/>
  <c r="Z140" i="511"/>
  <c r="AA139" i="511"/>
  <c r="L139" i="511"/>
  <c r="L139" i="512"/>
  <c r="Z140" i="512"/>
  <c r="AA139" i="512"/>
  <c r="L139" i="510"/>
  <c r="Z140" i="510"/>
  <c r="AA139" i="510"/>
  <c r="L139" i="509"/>
  <c r="Z140" i="509"/>
  <c r="AA139" i="509"/>
  <c r="L138" i="507"/>
  <c r="Z139" i="507"/>
  <c r="AA138" i="507"/>
  <c r="L139" i="508"/>
  <c r="Z140" i="508"/>
  <c r="AA139" i="508"/>
  <c r="L139" i="506"/>
  <c r="Z140" i="506"/>
  <c r="AA139" i="506"/>
  <c r="L139" i="505"/>
  <c r="AA139" i="505"/>
  <c r="Z140" i="505"/>
  <c r="AA139" i="504"/>
  <c r="Z140" i="504"/>
  <c r="L139" i="504"/>
  <c r="Z140" i="503"/>
  <c r="L139" i="503"/>
  <c r="AA139" i="503"/>
  <c r="L139" i="502"/>
  <c r="Z140" i="502"/>
  <c r="AA139" i="502"/>
  <c r="Z140" i="501"/>
  <c r="AA139" i="501"/>
  <c r="L139" i="501"/>
  <c r="Z140" i="499"/>
  <c r="AA139" i="499"/>
  <c r="L139" i="499"/>
  <c r="L139" i="500"/>
  <c r="AA139" i="500"/>
  <c r="Z140" i="500"/>
  <c r="L138" i="497"/>
  <c r="Z139" i="497"/>
  <c r="AA138" i="497"/>
  <c r="L139" i="498"/>
  <c r="Z140" i="498"/>
  <c r="AA139" i="498"/>
  <c r="AD29" i="520"/>
  <c r="AD30" i="522"/>
  <c r="AD28" i="519"/>
  <c r="AD29" i="517"/>
  <c r="AD28" i="518"/>
  <c r="Z142" i="523" l="1"/>
  <c r="AA141" i="523"/>
  <c r="L141" i="523"/>
  <c r="Z141" i="522"/>
  <c r="AA140" i="522"/>
  <c r="L140" i="522"/>
  <c r="M140" i="522" s="1"/>
  <c r="AC140" i="522"/>
  <c r="Z141" i="521"/>
  <c r="L140" i="521"/>
  <c r="AA140" i="521"/>
  <c r="Z142" i="520"/>
  <c r="AA141" i="520"/>
  <c r="L141" i="520"/>
  <c r="M141" i="520" s="1"/>
  <c r="AC141" i="520"/>
  <c r="Z143" i="519"/>
  <c r="AA142" i="519"/>
  <c r="L142" i="519"/>
  <c r="M142" i="519" s="1"/>
  <c r="AC142" i="519"/>
  <c r="Z143" i="518"/>
  <c r="AA142" i="518"/>
  <c r="L142" i="518"/>
  <c r="M142" i="518" s="1"/>
  <c r="AC142" i="518"/>
  <c r="Z142" i="517"/>
  <c r="AA141" i="517"/>
  <c r="L141" i="517"/>
  <c r="M141" i="517" s="1"/>
  <c r="AC141" i="517"/>
  <c r="Z142" i="516"/>
  <c r="AA141" i="516"/>
  <c r="L141" i="516"/>
  <c r="Z142" i="515"/>
  <c r="AA141" i="515"/>
  <c r="L141" i="515"/>
  <c r="Z141" i="513"/>
  <c r="AA140" i="513"/>
  <c r="L140" i="513"/>
  <c r="L139" i="514"/>
  <c r="Z140" i="514"/>
  <c r="AA139" i="514"/>
  <c r="Z141" i="512"/>
  <c r="AA140" i="512"/>
  <c r="L140" i="512"/>
  <c r="Z141" i="511"/>
  <c r="AA140" i="511"/>
  <c r="L140" i="511"/>
  <c r="Z141" i="509"/>
  <c r="AA140" i="509"/>
  <c r="L140" i="509"/>
  <c r="Z141" i="510"/>
  <c r="AA140" i="510"/>
  <c r="L140" i="510"/>
  <c r="Z141" i="508"/>
  <c r="AA140" i="508"/>
  <c r="L140" i="508"/>
  <c r="AA139" i="507"/>
  <c r="Z140" i="507"/>
  <c r="L139" i="507"/>
  <c r="Z141" i="505"/>
  <c r="AA140" i="505"/>
  <c r="L140" i="505"/>
  <c r="Z141" i="506"/>
  <c r="AA140" i="506"/>
  <c r="L140" i="506"/>
  <c r="Z141" i="504"/>
  <c r="AA140" i="504"/>
  <c r="L140" i="504"/>
  <c r="Z141" i="503"/>
  <c r="AA140" i="503"/>
  <c r="L140" i="503"/>
  <c r="Z141" i="502"/>
  <c r="AA140" i="502"/>
  <c r="L140" i="502"/>
  <c r="Z141" i="501"/>
  <c r="AA140" i="501"/>
  <c r="L140" i="501"/>
  <c r="Z141" i="500"/>
  <c r="AA140" i="500"/>
  <c r="L140" i="500"/>
  <c r="L140" i="499"/>
  <c r="Z141" i="499"/>
  <c r="AA140" i="499"/>
  <c r="Z140" i="497"/>
  <c r="L139" i="497"/>
  <c r="AA139" i="497"/>
  <c r="Z141" i="498"/>
  <c r="L140" i="498"/>
  <c r="AA140" i="498"/>
  <c r="AD28" i="517"/>
  <c r="AD27" i="519"/>
  <c r="AD27" i="518"/>
  <c r="AD29" i="522"/>
  <c r="AD28" i="520"/>
  <c r="Z143" i="523" l="1"/>
  <c r="AA142" i="523"/>
  <c r="L142" i="523"/>
  <c r="Z142" i="522"/>
  <c r="AA141" i="522"/>
  <c r="L141" i="522"/>
  <c r="M141" i="522" s="1"/>
  <c r="AC141" i="522"/>
  <c r="Z142" i="521"/>
  <c r="AA141" i="521"/>
  <c r="L141" i="521"/>
  <c r="Z143" i="520"/>
  <c r="AA142" i="520"/>
  <c r="L142" i="520"/>
  <c r="M142" i="520" s="1"/>
  <c r="AC142" i="520"/>
  <c r="L143" i="519"/>
  <c r="M143" i="519" s="1"/>
  <c r="AA143" i="519"/>
  <c r="Z144" i="519"/>
  <c r="AC143" i="519"/>
  <c r="L143" i="518"/>
  <c r="M143" i="518" s="1"/>
  <c r="Z144" i="518"/>
  <c r="AA143" i="518"/>
  <c r="AC143" i="518"/>
  <c r="Z143" i="517"/>
  <c r="AA142" i="517"/>
  <c r="L142" i="517"/>
  <c r="M142" i="517" s="1"/>
  <c r="AC142" i="517"/>
  <c r="Z143" i="516"/>
  <c r="AA142" i="516"/>
  <c r="L142" i="516"/>
  <c r="L142" i="515"/>
  <c r="AA142" i="515"/>
  <c r="Z143" i="515"/>
  <c r="Z141" i="514"/>
  <c r="AA140" i="514"/>
  <c r="L140" i="514"/>
  <c r="Z142" i="513"/>
  <c r="AA141" i="513"/>
  <c r="L141" i="513"/>
  <c r="Z142" i="511"/>
  <c r="AA141" i="511"/>
  <c r="L141" i="511"/>
  <c r="Z142" i="512"/>
  <c r="AA141" i="512"/>
  <c r="L141" i="512"/>
  <c r="Z142" i="510"/>
  <c r="AA141" i="510"/>
  <c r="L141" i="510"/>
  <c r="Z142" i="509"/>
  <c r="AA141" i="509"/>
  <c r="L141" i="509"/>
  <c r="Z141" i="507"/>
  <c r="AA140" i="507"/>
  <c r="L140" i="507"/>
  <c r="Z142" i="508"/>
  <c r="AA141" i="508"/>
  <c r="L141" i="508"/>
  <c r="Z142" i="506"/>
  <c r="AA141" i="506"/>
  <c r="L141" i="506"/>
  <c r="Z142" i="505"/>
  <c r="AA141" i="505"/>
  <c r="L141" i="505"/>
  <c r="L141" i="503"/>
  <c r="AA141" i="503"/>
  <c r="Z142" i="503"/>
  <c r="Z142" i="504"/>
  <c r="AA141" i="504"/>
  <c r="L141" i="504"/>
  <c r="L141" i="501"/>
  <c r="AA141" i="501"/>
  <c r="Z142" i="501"/>
  <c r="Z142" i="502"/>
  <c r="AA141" i="502"/>
  <c r="L141" i="502"/>
  <c r="Z142" i="499"/>
  <c r="AA141" i="499"/>
  <c r="L141" i="499"/>
  <c r="Z142" i="500"/>
  <c r="AA141" i="500"/>
  <c r="L141" i="500"/>
  <c r="Z141" i="497"/>
  <c r="AA140" i="497"/>
  <c r="L140" i="497"/>
  <c r="Z142" i="498"/>
  <c r="AA141" i="498"/>
  <c r="L141" i="498"/>
  <c r="AD27" i="520"/>
  <c r="AD26" i="519"/>
  <c r="AD27" i="517"/>
  <c r="AD26" i="518"/>
  <c r="AD28" i="522"/>
  <c r="L143" i="523" l="1"/>
  <c r="AA143" i="523"/>
  <c r="Z144" i="523"/>
  <c r="Z143" i="522"/>
  <c r="AA142" i="522"/>
  <c r="L142" i="522"/>
  <c r="M142" i="522" s="1"/>
  <c r="AC142" i="522"/>
  <c r="Z143" i="521"/>
  <c r="AA142" i="521"/>
  <c r="L142" i="521"/>
  <c r="L143" i="520"/>
  <c r="M143" i="520" s="1"/>
  <c r="Z144" i="520"/>
  <c r="AA143" i="520"/>
  <c r="AC143" i="520"/>
  <c r="Z145" i="519"/>
  <c r="AA144" i="519"/>
  <c r="L144" i="519"/>
  <c r="M144" i="519" s="1"/>
  <c r="AC144" i="519"/>
  <c r="AA144" i="518"/>
  <c r="L144" i="518"/>
  <c r="M144" i="518" s="1"/>
  <c r="Z145" i="518"/>
  <c r="AC144" i="518"/>
  <c r="L143" i="517"/>
  <c r="M143" i="517" s="1"/>
  <c r="AA143" i="517"/>
  <c r="Z144" i="517"/>
  <c r="AC143" i="517"/>
  <c r="L143" i="516"/>
  <c r="Z144" i="516"/>
  <c r="AA143" i="516"/>
  <c r="L143" i="515"/>
  <c r="AA143" i="515"/>
  <c r="Z144" i="515"/>
  <c r="Z143" i="513"/>
  <c r="AA142" i="513"/>
  <c r="L142" i="513"/>
  <c r="Z142" i="514"/>
  <c r="AA141" i="514"/>
  <c r="L141" i="514"/>
  <c r="Z143" i="512"/>
  <c r="AA142" i="512"/>
  <c r="L142" i="512"/>
  <c r="L142" i="511"/>
  <c r="Z143" i="511"/>
  <c r="AA142" i="511"/>
  <c r="Z143" i="509"/>
  <c r="AA142" i="509"/>
  <c r="L142" i="509"/>
  <c r="Z143" i="510"/>
  <c r="AA142" i="510"/>
  <c r="L142" i="510"/>
  <c r="Z143" i="508"/>
  <c r="AA142" i="508"/>
  <c r="L142" i="508"/>
  <c r="Z142" i="507"/>
  <c r="AA141" i="507"/>
  <c r="L141" i="507"/>
  <c r="Z143" i="505"/>
  <c r="AA142" i="505"/>
  <c r="L142" i="505"/>
  <c r="Z143" i="506"/>
  <c r="AA142" i="506"/>
  <c r="L142" i="506"/>
  <c r="Z143" i="503"/>
  <c r="AA142" i="503"/>
  <c r="L142" i="503"/>
  <c r="L142" i="504"/>
  <c r="Z143" i="504"/>
  <c r="AA142" i="504"/>
  <c r="Z143" i="501"/>
  <c r="AA142" i="501"/>
  <c r="L142" i="501"/>
  <c r="Z143" i="502"/>
  <c r="AA142" i="502"/>
  <c r="L142" i="502"/>
  <c r="Z143" i="500"/>
  <c r="AA142" i="500"/>
  <c r="L142" i="500"/>
  <c r="Z143" i="499"/>
  <c r="AA142" i="499"/>
  <c r="L142" i="499"/>
  <c r="Z142" i="497"/>
  <c r="AA141" i="497"/>
  <c r="L141" i="497"/>
  <c r="Z143" i="498"/>
  <c r="AA142" i="498"/>
  <c r="L142" i="498"/>
  <c r="AD27" i="522"/>
  <c r="AD26" i="520"/>
  <c r="AD25" i="519"/>
  <c r="AD26" i="517"/>
  <c r="AD25" i="518"/>
  <c r="Z145" i="523" l="1"/>
  <c r="AA144" i="523"/>
  <c r="L144" i="523"/>
  <c r="L143" i="522"/>
  <c r="M143" i="522" s="1"/>
  <c r="AA143" i="522"/>
  <c r="Z144" i="522"/>
  <c r="AC143" i="522"/>
  <c r="L143" i="521"/>
  <c r="Z144" i="521"/>
  <c r="AA143" i="521"/>
  <c r="AA144" i="520"/>
  <c r="Z145" i="520"/>
  <c r="L144" i="520"/>
  <c r="M144" i="520" s="1"/>
  <c r="AC144" i="520"/>
  <c r="Z146" i="519"/>
  <c r="AA145" i="519"/>
  <c r="L145" i="519"/>
  <c r="M145" i="519" s="1"/>
  <c r="AC145" i="519"/>
  <c r="Z146" i="518"/>
  <c r="AA145" i="518"/>
  <c r="L145" i="518"/>
  <c r="M145" i="518" s="1"/>
  <c r="AC145" i="518"/>
  <c r="AA144" i="517"/>
  <c r="L144" i="517"/>
  <c r="M144" i="517" s="1"/>
  <c r="Z145" i="517"/>
  <c r="AC144" i="517"/>
  <c r="AA144" i="516"/>
  <c r="Z145" i="516"/>
  <c r="L144" i="516"/>
  <c r="Z145" i="515"/>
  <c r="AA144" i="515"/>
  <c r="L144" i="515"/>
  <c r="Z143" i="514"/>
  <c r="AA142" i="514"/>
  <c r="L142" i="514"/>
  <c r="L143" i="513"/>
  <c r="Z144" i="513"/>
  <c r="AA143" i="513"/>
  <c r="Z144" i="511"/>
  <c r="AA143" i="511"/>
  <c r="L143" i="511"/>
  <c r="L143" i="512"/>
  <c r="Z144" i="512"/>
  <c r="AA143" i="512"/>
  <c r="L143" i="510"/>
  <c r="Z144" i="510"/>
  <c r="AA143" i="510"/>
  <c r="L143" i="509"/>
  <c r="Z144" i="509"/>
  <c r="AA143" i="509"/>
  <c r="L142" i="507"/>
  <c r="Z143" i="507"/>
  <c r="AA142" i="507"/>
  <c r="L143" i="508"/>
  <c r="AA143" i="508"/>
  <c r="Z144" i="508"/>
  <c r="L143" i="506"/>
  <c r="AA143" i="506"/>
  <c r="Z144" i="506"/>
  <c r="L143" i="505"/>
  <c r="Z144" i="505"/>
  <c r="AA143" i="505"/>
  <c r="AA143" i="504"/>
  <c r="Z144" i="504"/>
  <c r="L143" i="504"/>
  <c r="Z144" i="503"/>
  <c r="AA143" i="503"/>
  <c r="L143" i="503"/>
  <c r="L143" i="502"/>
  <c r="AA143" i="502"/>
  <c r="Z144" i="502"/>
  <c r="Z144" i="501"/>
  <c r="AA143" i="501"/>
  <c r="L143" i="501"/>
  <c r="Z144" i="499"/>
  <c r="AA143" i="499"/>
  <c r="L143" i="499"/>
  <c r="L143" i="500"/>
  <c r="AA143" i="500"/>
  <c r="Z144" i="500"/>
  <c r="L142" i="497"/>
  <c r="AA142" i="497"/>
  <c r="Z143" i="497"/>
  <c r="L143" i="498"/>
  <c r="Z144" i="498"/>
  <c r="AA143" i="498"/>
  <c r="AD24" i="519"/>
  <c r="AD25" i="517"/>
  <c r="AD26" i="522"/>
  <c r="AD24" i="518"/>
  <c r="AD25" i="520"/>
  <c r="Z146" i="523" l="1"/>
  <c r="AA145" i="523"/>
  <c r="L145" i="523"/>
  <c r="Z145" i="522"/>
  <c r="AA144" i="522"/>
  <c r="L144" i="522"/>
  <c r="M144" i="522" s="1"/>
  <c r="AC144" i="522"/>
  <c r="AA144" i="521"/>
  <c r="L144" i="521"/>
  <c r="Z145" i="521"/>
  <c r="Z146" i="520"/>
  <c r="AA145" i="520"/>
  <c r="L145" i="520"/>
  <c r="M145" i="520" s="1"/>
  <c r="AC145" i="520"/>
  <c r="Z147" i="519"/>
  <c r="AA146" i="519"/>
  <c r="L146" i="519"/>
  <c r="M146" i="519" s="1"/>
  <c r="AC146" i="519"/>
  <c r="Z147" i="518"/>
  <c r="AA146" i="518"/>
  <c r="L146" i="518"/>
  <c r="M146" i="518" s="1"/>
  <c r="AC146" i="518"/>
  <c r="Z146" i="517"/>
  <c r="AA145" i="517"/>
  <c r="L145" i="517"/>
  <c r="M145" i="517" s="1"/>
  <c r="AC145" i="517"/>
  <c r="Z146" i="516"/>
  <c r="AA145" i="516"/>
  <c r="L145" i="516"/>
  <c r="Z146" i="515"/>
  <c r="AA145" i="515"/>
  <c r="L145" i="515"/>
  <c r="Z145" i="513"/>
  <c r="AA144" i="513"/>
  <c r="L144" i="513"/>
  <c r="L143" i="514"/>
  <c r="AA143" i="514"/>
  <c r="Z144" i="514"/>
  <c r="Z145" i="512"/>
  <c r="AA144" i="512"/>
  <c r="L144" i="512"/>
  <c r="Z145" i="511"/>
  <c r="AA144" i="511"/>
  <c r="L144" i="511"/>
  <c r="Z145" i="509"/>
  <c r="AA144" i="509"/>
  <c r="L144" i="509"/>
  <c r="Z145" i="510"/>
  <c r="AA144" i="510"/>
  <c r="L144" i="510"/>
  <c r="Z145" i="508"/>
  <c r="AA144" i="508"/>
  <c r="L144" i="508"/>
  <c r="Z144" i="507"/>
  <c r="L143" i="507"/>
  <c r="AA143" i="507"/>
  <c r="Z145" i="506"/>
  <c r="AA144" i="506"/>
  <c r="L144" i="506"/>
  <c r="Z145" i="505"/>
  <c r="AA144" i="505"/>
  <c r="L144" i="505"/>
  <c r="Z145" i="504"/>
  <c r="AA144" i="504"/>
  <c r="L144" i="504"/>
  <c r="Z145" i="503"/>
  <c r="AA144" i="503"/>
  <c r="L144" i="503"/>
  <c r="Z145" i="502"/>
  <c r="AA144" i="502"/>
  <c r="L144" i="502"/>
  <c r="Z145" i="501"/>
  <c r="AA144" i="501"/>
  <c r="L144" i="501"/>
  <c r="Z145" i="500"/>
  <c r="AA144" i="500"/>
  <c r="L144" i="500"/>
  <c r="L144" i="499"/>
  <c r="Z145" i="499"/>
  <c r="AA144" i="499"/>
  <c r="AA143" i="497"/>
  <c r="Z144" i="497"/>
  <c r="L143" i="497"/>
  <c r="AA144" i="498"/>
  <c r="Z145" i="498"/>
  <c r="L144" i="498"/>
  <c r="AD23" i="519"/>
  <c r="AD25" i="522"/>
  <c r="AD24" i="520"/>
  <c r="AD23" i="518"/>
  <c r="AD24" i="517"/>
  <c r="Z147" i="523" l="1"/>
  <c r="AA146" i="523"/>
  <c r="L146" i="523"/>
  <c r="Z146" i="522"/>
  <c r="AA145" i="522"/>
  <c r="L145" i="522"/>
  <c r="M145" i="522" s="1"/>
  <c r="AC145" i="522"/>
  <c r="Z146" i="521"/>
  <c r="AA145" i="521"/>
  <c r="L145" i="521"/>
  <c r="Z147" i="520"/>
  <c r="AA146" i="520"/>
  <c r="L146" i="520"/>
  <c r="M146" i="520" s="1"/>
  <c r="AC146" i="520"/>
  <c r="L147" i="519"/>
  <c r="M147" i="519" s="1"/>
  <c r="Z148" i="519"/>
  <c r="AA147" i="519"/>
  <c r="AC147" i="519"/>
  <c r="L147" i="518"/>
  <c r="M147" i="518" s="1"/>
  <c r="Z148" i="518"/>
  <c r="AA147" i="518"/>
  <c r="AC147" i="518"/>
  <c r="Z147" i="517"/>
  <c r="AA146" i="517"/>
  <c r="L146" i="517"/>
  <c r="M146" i="517" s="1"/>
  <c r="AC146" i="517"/>
  <c r="Z147" i="516"/>
  <c r="AA146" i="516"/>
  <c r="L146" i="516"/>
  <c r="L146" i="515"/>
  <c r="Z147" i="515"/>
  <c r="AA146" i="515"/>
  <c r="Z145" i="514"/>
  <c r="AA144" i="514"/>
  <c r="L144" i="514"/>
  <c r="Z146" i="513"/>
  <c r="AA145" i="513"/>
  <c r="L145" i="513"/>
  <c r="Z146" i="511"/>
  <c r="AA145" i="511"/>
  <c r="L145" i="511"/>
  <c r="Z146" i="512"/>
  <c r="AA145" i="512"/>
  <c r="L145" i="512"/>
  <c r="Z146" i="510"/>
  <c r="AA145" i="510"/>
  <c r="L145" i="510"/>
  <c r="Z146" i="509"/>
  <c r="AA145" i="509"/>
  <c r="L145" i="509"/>
  <c r="Z145" i="507"/>
  <c r="AA144" i="507"/>
  <c r="L144" i="507"/>
  <c r="Z146" i="508"/>
  <c r="AA145" i="508"/>
  <c r="L145" i="508"/>
  <c r="Z146" i="505"/>
  <c r="AA145" i="505"/>
  <c r="L145" i="505"/>
  <c r="Z146" i="506"/>
  <c r="AA145" i="506"/>
  <c r="L145" i="506"/>
  <c r="L145" i="503"/>
  <c r="Z146" i="503"/>
  <c r="AA145" i="503"/>
  <c r="Z146" i="504"/>
  <c r="AA145" i="504"/>
  <c r="L145" i="504"/>
  <c r="L145" i="501"/>
  <c r="Z146" i="501"/>
  <c r="AA145" i="501"/>
  <c r="Z146" i="502"/>
  <c r="AA145" i="502"/>
  <c r="L145" i="502"/>
  <c r="Z146" i="499"/>
  <c r="AA145" i="499"/>
  <c r="L145" i="499"/>
  <c r="Z146" i="500"/>
  <c r="AA145" i="500"/>
  <c r="L145" i="500"/>
  <c r="Z145" i="497"/>
  <c r="AA144" i="497"/>
  <c r="L144" i="497"/>
  <c r="Z146" i="498"/>
  <c r="AA145" i="498"/>
  <c r="L145" i="498"/>
  <c r="AD22" i="519"/>
  <c r="AD23" i="520"/>
  <c r="AD23" i="517"/>
  <c r="AD24" i="522"/>
  <c r="AD22" i="518"/>
  <c r="L147" i="523" l="1"/>
  <c r="Z148" i="523"/>
  <c r="AA147" i="523"/>
  <c r="Z147" i="522"/>
  <c r="AA146" i="522"/>
  <c r="L146" i="522"/>
  <c r="M146" i="522" s="1"/>
  <c r="AC146" i="522"/>
  <c r="Z147" i="521"/>
  <c r="AA146" i="521"/>
  <c r="L146" i="521"/>
  <c r="L147" i="520"/>
  <c r="M147" i="520" s="1"/>
  <c r="Z148" i="520"/>
  <c r="AA147" i="520"/>
  <c r="AC147" i="520"/>
  <c r="Z149" i="519"/>
  <c r="AA148" i="519"/>
  <c r="L148" i="519"/>
  <c r="M148" i="519" s="1"/>
  <c r="AC148" i="519"/>
  <c r="Z149" i="518"/>
  <c r="L148" i="518"/>
  <c r="M148" i="518" s="1"/>
  <c r="AA148" i="518"/>
  <c r="AC148" i="518"/>
  <c r="L147" i="517"/>
  <c r="M147" i="517" s="1"/>
  <c r="Z148" i="517"/>
  <c r="AA147" i="517"/>
  <c r="AC147" i="517"/>
  <c r="L147" i="516"/>
  <c r="Z148" i="516"/>
  <c r="AA147" i="516"/>
  <c r="AA147" i="515"/>
  <c r="Z148" i="515"/>
  <c r="L147" i="515"/>
  <c r="Z147" i="513"/>
  <c r="AA146" i="513"/>
  <c r="L146" i="513"/>
  <c r="Z146" i="514"/>
  <c r="AA145" i="514"/>
  <c r="L145" i="514"/>
  <c r="Z147" i="512"/>
  <c r="AA146" i="512"/>
  <c r="L146" i="512"/>
  <c r="Z147" i="511"/>
  <c r="AA146" i="511"/>
  <c r="L146" i="511"/>
  <c r="Z147" i="509"/>
  <c r="AA146" i="509"/>
  <c r="L146" i="509"/>
  <c r="Z147" i="510"/>
  <c r="AA146" i="510"/>
  <c r="L146" i="510"/>
  <c r="Z147" i="508"/>
  <c r="AA146" i="508"/>
  <c r="L146" i="508"/>
  <c r="Z146" i="507"/>
  <c r="AA145" i="507"/>
  <c r="L145" i="507"/>
  <c r="Z147" i="506"/>
  <c r="AA146" i="506"/>
  <c r="L146" i="506"/>
  <c r="Z147" i="505"/>
  <c r="AA146" i="505"/>
  <c r="L146" i="505"/>
  <c r="Z147" i="503"/>
  <c r="AA146" i="503"/>
  <c r="L146" i="503"/>
  <c r="L146" i="504"/>
  <c r="AA146" i="504"/>
  <c r="Z147" i="504"/>
  <c r="Z147" i="501"/>
  <c r="AA146" i="501"/>
  <c r="L146" i="501"/>
  <c r="Z147" i="502"/>
  <c r="AA146" i="502"/>
  <c r="L146" i="502"/>
  <c r="Z147" i="500"/>
  <c r="AA146" i="500"/>
  <c r="L146" i="500"/>
  <c r="Z147" i="499"/>
  <c r="AA146" i="499"/>
  <c r="L146" i="499"/>
  <c r="Z146" i="497"/>
  <c r="AA145" i="497"/>
  <c r="L145" i="497"/>
  <c r="Z147" i="498"/>
  <c r="AA146" i="498"/>
  <c r="L146" i="498"/>
  <c r="AD21" i="519"/>
  <c r="AD23" i="522"/>
  <c r="AD21" i="518"/>
  <c r="AD22" i="517"/>
  <c r="AD22" i="520"/>
  <c r="Z149" i="523" l="1"/>
  <c r="AA148" i="523"/>
  <c r="L148" i="523"/>
  <c r="L147" i="522"/>
  <c r="M147" i="522" s="1"/>
  <c r="Z148" i="522"/>
  <c r="AA147" i="522"/>
  <c r="AC147" i="522"/>
  <c r="L147" i="521"/>
  <c r="Z148" i="521"/>
  <c r="AA147" i="521"/>
  <c r="Z149" i="520"/>
  <c r="L148" i="520"/>
  <c r="M148" i="520" s="1"/>
  <c r="AA148" i="520"/>
  <c r="AC148" i="520"/>
  <c r="R7" i="519"/>
  <c r="R8" i="519"/>
  <c r="AA149" i="519"/>
  <c r="L149" i="519"/>
  <c r="M149" i="519" s="1"/>
  <c r="O7" i="519" s="1"/>
  <c r="AC149" i="519"/>
  <c r="R7" i="518"/>
  <c r="R8" i="518"/>
  <c r="AA149" i="518"/>
  <c r="L149" i="518"/>
  <c r="M149" i="518" s="1"/>
  <c r="O7" i="518" s="1"/>
  <c r="AC149" i="518"/>
  <c r="Z149" i="517"/>
  <c r="L148" i="517"/>
  <c r="M148" i="517" s="1"/>
  <c r="AA148" i="517"/>
  <c r="AC148" i="517"/>
  <c r="Z149" i="516"/>
  <c r="L148" i="516"/>
  <c r="AA148" i="516"/>
  <c r="Z149" i="515"/>
  <c r="L148" i="515"/>
  <c r="AA148" i="515"/>
  <c r="Z147" i="514"/>
  <c r="AA146" i="514"/>
  <c r="L146" i="514"/>
  <c r="L147" i="513"/>
  <c r="Z148" i="513"/>
  <c r="AA147" i="513"/>
  <c r="L147" i="511"/>
  <c r="Z148" i="511"/>
  <c r="AA147" i="511"/>
  <c r="L147" i="512"/>
  <c r="Z148" i="512"/>
  <c r="AA147" i="512"/>
  <c r="L147" i="510"/>
  <c r="Z148" i="510"/>
  <c r="AA147" i="510"/>
  <c r="L147" i="509"/>
  <c r="Z148" i="509"/>
  <c r="AA147" i="509"/>
  <c r="L146" i="507"/>
  <c r="Z147" i="507"/>
  <c r="AA146" i="507"/>
  <c r="L147" i="508"/>
  <c r="Z148" i="508"/>
  <c r="AA147" i="508"/>
  <c r="L147" i="506"/>
  <c r="Z148" i="506"/>
  <c r="AA147" i="506"/>
  <c r="L147" i="505"/>
  <c r="Z148" i="505"/>
  <c r="AA147" i="505"/>
  <c r="AA147" i="504"/>
  <c r="L147" i="504"/>
  <c r="Z148" i="504"/>
  <c r="Z148" i="503"/>
  <c r="AA147" i="503"/>
  <c r="L147" i="503"/>
  <c r="L147" i="502"/>
  <c r="Z148" i="502"/>
  <c r="AA147" i="502"/>
  <c r="Z148" i="501"/>
  <c r="AA147" i="501"/>
  <c r="L147" i="501"/>
  <c r="Z148" i="499"/>
  <c r="AA147" i="499"/>
  <c r="L147" i="499"/>
  <c r="L147" i="500"/>
  <c r="Z148" i="500"/>
  <c r="AA147" i="500"/>
  <c r="L146" i="497"/>
  <c r="AA146" i="497"/>
  <c r="Z147" i="497"/>
  <c r="L147" i="498"/>
  <c r="Z148" i="498"/>
  <c r="AA147" i="498"/>
  <c r="AD22" i="522"/>
  <c r="AD20" i="519"/>
  <c r="AD21" i="520"/>
  <c r="AD20" i="518"/>
  <c r="AD21" i="517"/>
  <c r="AA149" i="523" l="1"/>
  <c r="L149" i="523"/>
  <c r="Z149" i="522"/>
  <c r="AA148" i="522"/>
  <c r="L148" i="522"/>
  <c r="M148" i="522" s="1"/>
  <c r="AC148" i="522"/>
  <c r="Z149" i="521"/>
  <c r="L148" i="521"/>
  <c r="AA148" i="521"/>
  <c r="R7" i="520"/>
  <c r="R8" i="520"/>
  <c r="AA149" i="520"/>
  <c r="L149" i="520"/>
  <c r="M149" i="520" s="1"/>
  <c r="O7" i="520" s="1"/>
  <c r="AC149" i="520"/>
  <c r="R3" i="519"/>
  <c r="R4" i="519"/>
  <c r="R4" i="518"/>
  <c r="R3" i="518"/>
  <c r="R7" i="517"/>
  <c r="R8" i="517"/>
  <c r="AA149" i="517"/>
  <c r="L149" i="517"/>
  <c r="M149" i="517" s="1"/>
  <c r="O7" i="517" s="1"/>
  <c r="AC149" i="517"/>
  <c r="AA149" i="516"/>
  <c r="L149" i="516"/>
  <c r="AA149" i="515"/>
  <c r="L149" i="515"/>
  <c r="Z149" i="513"/>
  <c r="AA148" i="513"/>
  <c r="L148" i="513"/>
  <c r="L147" i="514"/>
  <c r="Z148" i="514"/>
  <c r="AA147" i="514"/>
  <c r="Z149" i="512"/>
  <c r="AA148" i="512"/>
  <c r="L148" i="512"/>
  <c r="AA148" i="511"/>
  <c r="Z149" i="511"/>
  <c r="L148" i="511"/>
  <c r="Z149" i="509"/>
  <c r="AA148" i="509"/>
  <c r="L148" i="509"/>
  <c r="Z149" i="510"/>
  <c r="AA148" i="510"/>
  <c r="L148" i="510"/>
  <c r="Z149" i="508"/>
  <c r="AA148" i="508"/>
  <c r="L148" i="508"/>
  <c r="AA147" i="507"/>
  <c r="Z148" i="507"/>
  <c r="L147" i="507"/>
  <c r="Z149" i="505"/>
  <c r="AA148" i="505"/>
  <c r="L148" i="505"/>
  <c r="Z149" i="506"/>
  <c r="AA148" i="506"/>
  <c r="L148" i="506"/>
  <c r="Z149" i="504"/>
  <c r="AA148" i="504"/>
  <c r="L148" i="504"/>
  <c r="Z149" i="503"/>
  <c r="AA148" i="503"/>
  <c r="L148" i="503"/>
  <c r="Z149" i="502"/>
  <c r="AA148" i="502"/>
  <c r="L148" i="502"/>
  <c r="Z149" i="501"/>
  <c r="AA148" i="501"/>
  <c r="L148" i="501"/>
  <c r="Z149" i="500"/>
  <c r="AA148" i="500"/>
  <c r="L148" i="500"/>
  <c r="L148" i="499"/>
  <c r="Z149" i="499"/>
  <c r="AA148" i="499"/>
  <c r="Z148" i="497"/>
  <c r="L147" i="497"/>
  <c r="AA147" i="497"/>
  <c r="Z149" i="498"/>
  <c r="L148" i="498"/>
  <c r="AA148" i="498"/>
  <c r="AD21" i="522"/>
  <c r="AD20" i="517"/>
  <c r="AD20" i="520"/>
  <c r="R8" i="522" l="1"/>
  <c r="R7" i="522"/>
  <c r="AA149" i="522"/>
  <c r="L149" i="522"/>
  <c r="M149" i="522" s="1"/>
  <c r="O7" i="522" s="1"/>
  <c r="AC149" i="522"/>
  <c r="AA149" i="521"/>
  <c r="L149" i="521"/>
  <c r="R3" i="520"/>
  <c r="R4" i="520"/>
  <c r="R4" i="517"/>
  <c r="R3" i="517"/>
  <c r="Z149" i="514"/>
  <c r="AA148" i="514"/>
  <c r="L148" i="514"/>
  <c r="AA149" i="513"/>
  <c r="L149" i="513"/>
  <c r="AA149" i="511"/>
  <c r="L149" i="511"/>
  <c r="AA149" i="512"/>
  <c r="L149" i="512"/>
  <c r="AA149" i="510"/>
  <c r="L149" i="510"/>
  <c r="AA149" i="509"/>
  <c r="L149" i="509"/>
  <c r="Z149" i="507"/>
  <c r="AA148" i="507"/>
  <c r="L148" i="507"/>
  <c r="AA149" i="508"/>
  <c r="L149" i="508"/>
  <c r="AA149" i="506"/>
  <c r="L149" i="506"/>
  <c r="L149" i="505"/>
  <c r="AA149" i="505"/>
  <c r="L149" i="503"/>
  <c r="AA149" i="503"/>
  <c r="AA149" i="504"/>
  <c r="L149" i="504"/>
  <c r="L149" i="501"/>
  <c r="AA149" i="501"/>
  <c r="AA149" i="502"/>
  <c r="L149" i="502"/>
  <c r="AA149" i="499"/>
  <c r="L149" i="499"/>
  <c r="AA149" i="500"/>
  <c r="L149" i="500"/>
  <c r="Z149" i="497"/>
  <c r="AA148" i="497"/>
  <c r="L148" i="497"/>
  <c r="AA149" i="498"/>
  <c r="L149" i="498"/>
  <c r="AD20" i="522"/>
  <c r="R4" i="522" l="1"/>
  <c r="R3" i="522"/>
  <c r="AA149" i="514"/>
  <c r="L149" i="514"/>
  <c r="AA149" i="507"/>
  <c r="L149" i="507"/>
  <c r="AA149" i="497"/>
  <c r="L149" i="497"/>
  <c r="E8" i="296" l="1"/>
  <c r="D8" i="296"/>
  <c r="J7" i="513"/>
  <c r="J4" i="504"/>
  <c r="J3" i="523"/>
  <c r="J3" i="504"/>
  <c r="J9" i="523"/>
  <c r="J10" i="505"/>
  <c r="J6" i="523"/>
  <c r="J4" i="505"/>
  <c r="J4" i="497"/>
  <c r="J3" i="521"/>
  <c r="J9" i="500"/>
  <c r="J4" i="512"/>
  <c r="J7" i="501"/>
  <c r="J10" i="511"/>
  <c r="J3" i="502"/>
  <c r="J6" i="511"/>
  <c r="J9" i="502"/>
  <c r="J3" i="513"/>
  <c r="J7" i="506"/>
  <c r="J6" i="513"/>
  <c r="J6" i="506"/>
  <c r="J7" i="515"/>
  <c r="J9" i="506"/>
  <c r="J10" i="515"/>
  <c r="J4" i="507"/>
  <c r="J9" i="515"/>
  <c r="J10" i="509"/>
  <c r="J4" i="516"/>
  <c r="J6" i="510"/>
  <c r="J9" i="499"/>
  <c r="J3" i="509"/>
  <c r="J6" i="500"/>
  <c r="J4" i="498"/>
  <c r="J4" i="503"/>
  <c r="J11" i="510"/>
  <c r="J11" i="521"/>
  <c r="J11" i="523"/>
  <c r="J11" i="501"/>
  <c r="J11" i="504"/>
  <c r="J11" i="505"/>
  <c r="J4" i="511"/>
  <c r="J10" i="501"/>
  <c r="J6" i="504"/>
  <c r="J6" i="514"/>
  <c r="J7" i="510"/>
  <c r="J11" i="512"/>
  <c r="J11" i="500"/>
  <c r="J3" i="505"/>
  <c r="J9" i="497"/>
  <c r="J3" i="497"/>
  <c r="J9" i="512"/>
  <c r="J10" i="514"/>
  <c r="J3" i="503"/>
  <c r="J7" i="505"/>
  <c r="J10" i="508"/>
  <c r="J7" i="500"/>
  <c r="J10" i="510"/>
  <c r="J7" i="512"/>
  <c r="J6" i="501"/>
  <c r="J10" i="503"/>
  <c r="J11" i="508"/>
  <c r="J11" i="514"/>
  <c r="J11" i="498"/>
  <c r="J9" i="509"/>
  <c r="J4" i="501"/>
  <c r="J10" i="512"/>
  <c r="J3" i="501"/>
  <c r="J3" i="511"/>
  <c r="J6" i="502"/>
  <c r="J9" i="511"/>
  <c r="J7" i="504"/>
  <c r="P11" i="4"/>
  <c r="J9" i="508"/>
  <c r="J6" i="498"/>
  <c r="J10" i="521"/>
  <c r="J10" i="500"/>
  <c r="J4" i="521"/>
  <c r="J4" i="499"/>
  <c r="J6" i="521"/>
  <c r="J3" i="500"/>
  <c r="J6" i="512"/>
  <c r="J9" i="501"/>
  <c r="J7" i="514"/>
  <c r="J10" i="504"/>
  <c r="J10" i="513"/>
  <c r="J9" i="503"/>
  <c r="J4" i="513"/>
  <c r="J6" i="503"/>
  <c r="P10" i="4"/>
  <c r="J4" i="508"/>
  <c r="J10" i="498"/>
  <c r="J3" i="508"/>
  <c r="J6" i="515"/>
  <c r="J6" i="508"/>
  <c r="J7" i="516"/>
  <c r="J3" i="506"/>
  <c r="J9" i="510"/>
  <c r="J11" i="497"/>
  <c r="J11" i="503"/>
  <c r="J11" i="516"/>
  <c r="J11" i="513"/>
  <c r="J11" i="509"/>
  <c r="J3" i="499"/>
  <c r="J6" i="499"/>
  <c r="J7" i="511"/>
  <c r="J4" i="523"/>
  <c r="J9" i="513"/>
  <c r="J6" i="505"/>
  <c r="J4" i="502"/>
  <c r="J11" i="511"/>
  <c r="J11" i="506"/>
  <c r="J7" i="497"/>
  <c r="J7" i="507"/>
  <c r="J3" i="507"/>
  <c r="J6" i="497"/>
  <c r="J7" i="503"/>
  <c r="J9" i="504"/>
  <c r="J3" i="514"/>
  <c r="P12" i="4"/>
  <c r="J6" i="507"/>
  <c r="J10" i="499"/>
  <c r="J4" i="500"/>
  <c r="J3" i="512"/>
  <c r="J7" i="523"/>
  <c r="J10" i="523"/>
  <c r="J11" i="502"/>
  <c r="J11" i="499"/>
  <c r="P13" i="4"/>
  <c r="J7" i="521"/>
  <c r="J7" i="499"/>
  <c r="J4" i="510"/>
  <c r="J3" i="516"/>
  <c r="J6" i="509"/>
  <c r="J9" i="516"/>
  <c r="J3" i="510"/>
  <c r="J6" i="516"/>
  <c r="J9" i="514"/>
  <c r="J4" i="506"/>
  <c r="J4" i="515"/>
  <c r="J9" i="505"/>
  <c r="J10" i="497"/>
  <c r="J7" i="508"/>
  <c r="J9" i="498"/>
  <c r="J10" i="507"/>
  <c r="J3" i="498"/>
  <c r="J4" i="509"/>
  <c r="J9" i="521"/>
  <c r="J7" i="502"/>
  <c r="J10" i="506"/>
  <c r="J7" i="498"/>
  <c r="J11" i="507"/>
  <c r="P15" i="4"/>
  <c r="J9" i="507"/>
  <c r="J4" i="514"/>
  <c r="J3" i="515"/>
  <c r="J7" i="509"/>
  <c r="J10" i="502"/>
  <c r="J10" i="516"/>
  <c r="J11" i="515"/>
  <c r="Q20" i="502" l="1"/>
  <c r="T20" i="502" s="1"/>
  <c r="Q88" i="502"/>
  <c r="T88" i="502" s="1"/>
  <c r="Q72" i="502"/>
  <c r="T72" i="502" s="1"/>
  <c r="Q61" i="502"/>
  <c r="T61" i="502" s="1"/>
  <c r="Q36" i="502"/>
  <c r="T36" i="502" s="1"/>
  <c r="Q91" i="502"/>
  <c r="T91" i="502" s="1"/>
  <c r="Q102" i="502"/>
  <c r="T102" i="502" s="1"/>
  <c r="Q32" i="502"/>
  <c r="T32" i="502" s="1"/>
  <c r="Q56" i="502"/>
  <c r="T56" i="502" s="1"/>
  <c r="Q89" i="502"/>
  <c r="T89" i="502" s="1"/>
  <c r="Q63" i="502"/>
  <c r="T63" i="502" s="1"/>
  <c r="Q84" i="502"/>
  <c r="T84" i="502" s="1"/>
  <c r="Q98" i="502"/>
  <c r="T98" i="502" s="1"/>
  <c r="Q121" i="502"/>
  <c r="T121" i="502" s="1"/>
  <c r="Q135" i="502"/>
  <c r="T135" i="502" s="1"/>
  <c r="Q127" i="502"/>
  <c r="T127" i="502" s="1"/>
  <c r="Q93" i="502"/>
  <c r="T93" i="502" s="1"/>
  <c r="Q25" i="502"/>
  <c r="T25" i="502" s="1"/>
  <c r="Q76" i="502"/>
  <c r="T76" i="502" s="1"/>
  <c r="Q49" i="502"/>
  <c r="T49" i="502" s="1"/>
  <c r="Q81" i="502"/>
  <c r="T81" i="502" s="1"/>
  <c r="Q74" i="502"/>
  <c r="T74" i="502" s="1"/>
  <c r="Q101" i="502"/>
  <c r="T101" i="502" s="1"/>
  <c r="Q118" i="502"/>
  <c r="T118" i="502" s="1"/>
  <c r="Q24" i="502"/>
  <c r="T24" i="502" s="1"/>
  <c r="Q60" i="502"/>
  <c r="T60" i="502" s="1"/>
  <c r="Q43" i="502"/>
  <c r="T43" i="502" s="1"/>
  <c r="Q75" i="502"/>
  <c r="T75" i="502" s="1"/>
  <c r="Q103" i="502"/>
  <c r="T103" i="502" s="1"/>
  <c r="Q105" i="502"/>
  <c r="T105" i="502" s="1"/>
  <c r="Q133" i="502"/>
  <c r="T133" i="502" s="1"/>
  <c r="Q136" i="502"/>
  <c r="T136" i="502" s="1"/>
  <c r="Q34" i="502"/>
  <c r="T34" i="502" s="1"/>
  <c r="Q23" i="502"/>
  <c r="T23" i="502" s="1"/>
  <c r="Q37" i="502"/>
  <c r="T37" i="502" s="1"/>
  <c r="Q69" i="502"/>
  <c r="T69" i="502" s="1"/>
  <c r="Q50" i="502"/>
  <c r="T50" i="502" s="1"/>
  <c r="Q106" i="502"/>
  <c r="T106" i="502" s="1"/>
  <c r="Q113" i="502"/>
  <c r="T113" i="502" s="1"/>
  <c r="Q52" i="502"/>
  <c r="T52" i="502" s="1"/>
  <c r="Q38" i="502"/>
  <c r="T38" i="502" s="1"/>
  <c r="Q39" i="502"/>
  <c r="T39" i="502" s="1"/>
  <c r="Q71" i="502"/>
  <c r="T71" i="502" s="1"/>
  <c r="Q95" i="502"/>
  <c r="T95" i="502" s="1"/>
  <c r="Q144" i="502"/>
  <c r="T144" i="502" s="1"/>
  <c r="Q146" i="502"/>
  <c r="T146" i="502" s="1"/>
  <c r="Q145" i="502"/>
  <c r="T145" i="502" s="1"/>
  <c r="Q137" i="502"/>
  <c r="T137" i="502" s="1"/>
  <c r="Q28" i="502"/>
  <c r="T28" i="502" s="1"/>
  <c r="Q80" i="502"/>
  <c r="T80" i="502" s="1"/>
  <c r="Q40" i="502"/>
  <c r="T40" i="502" s="1"/>
  <c r="Q57" i="502"/>
  <c r="T57" i="502" s="1"/>
  <c r="Q104" i="502"/>
  <c r="T104" i="502" s="1"/>
  <c r="Q116" i="502"/>
  <c r="T116" i="502" s="1"/>
  <c r="Q111" i="502"/>
  <c r="T111" i="502" s="1"/>
  <c r="Q130" i="502"/>
  <c r="T130" i="502" s="1"/>
  <c r="Q33" i="502"/>
  <c r="T33" i="502" s="1"/>
  <c r="Q46" i="502"/>
  <c r="T46" i="502" s="1"/>
  <c r="Q51" i="502"/>
  <c r="T51" i="502" s="1"/>
  <c r="Q90" i="502"/>
  <c r="T90" i="502" s="1"/>
  <c r="Q83" i="502"/>
  <c r="T83" i="502" s="1"/>
  <c r="Q115" i="502"/>
  <c r="T115" i="502" s="1"/>
  <c r="Q129" i="502"/>
  <c r="T129" i="502" s="1"/>
  <c r="Q147" i="502"/>
  <c r="T147" i="502" s="1"/>
  <c r="Q112" i="502"/>
  <c r="T112" i="502" s="1"/>
  <c r="Q44" i="502"/>
  <c r="T44" i="502" s="1"/>
  <c r="Q99" i="502"/>
  <c r="T99" i="502" s="1"/>
  <c r="Q139" i="502"/>
  <c r="T139" i="502" s="1"/>
  <c r="Q22" i="502"/>
  <c r="T22" i="502" s="1"/>
  <c r="Q55" i="502"/>
  <c r="T55" i="502" s="1"/>
  <c r="Q87" i="502"/>
  <c r="T87" i="502" s="1"/>
  <c r="Q124" i="502"/>
  <c r="T124" i="502" s="1"/>
  <c r="Q122" i="502"/>
  <c r="T122" i="502" s="1"/>
  <c r="Q35" i="502"/>
  <c r="T35" i="502" s="1"/>
  <c r="Q73" i="502"/>
  <c r="T73" i="502" s="1"/>
  <c r="Q96" i="502"/>
  <c r="T96" i="502" s="1"/>
  <c r="Q97" i="502"/>
  <c r="T97" i="502" s="1"/>
  <c r="Q78" i="502"/>
  <c r="T78" i="502" s="1"/>
  <c r="Q119" i="502"/>
  <c r="T119" i="502" s="1"/>
  <c r="Q120" i="502"/>
  <c r="T120" i="502" s="1"/>
  <c r="Q143" i="502"/>
  <c r="T143" i="502" s="1"/>
  <c r="Q26" i="502"/>
  <c r="T26" i="502" s="1"/>
  <c r="Q45" i="502"/>
  <c r="T45" i="502" s="1"/>
  <c r="Q66" i="502"/>
  <c r="T66" i="502" s="1"/>
  <c r="Q138" i="502"/>
  <c r="T138" i="502" s="1"/>
  <c r="Q54" i="502"/>
  <c r="T54" i="502" s="1"/>
  <c r="Q79" i="502"/>
  <c r="T79" i="502" s="1"/>
  <c r="Q110" i="502"/>
  <c r="T110" i="502" s="1"/>
  <c r="Q131" i="502"/>
  <c r="T131" i="502" s="1"/>
  <c r="Q68" i="502"/>
  <c r="T68" i="502" s="1"/>
  <c r="Q85" i="502"/>
  <c r="T85" i="502" s="1"/>
  <c r="Q42" i="502"/>
  <c r="T42" i="502" s="1"/>
  <c r="Q149" i="502"/>
  <c r="T149" i="502" s="1"/>
  <c r="Q21" i="502"/>
  <c r="T21" i="502" s="1"/>
  <c r="Q59" i="502"/>
  <c r="T59" i="502" s="1"/>
  <c r="Q92" i="502"/>
  <c r="T92" i="502" s="1"/>
  <c r="Q140" i="502"/>
  <c r="T140" i="502" s="1"/>
  <c r="Q142" i="502"/>
  <c r="T142" i="502" s="1"/>
  <c r="Q77" i="502"/>
  <c r="T77" i="502" s="1"/>
  <c r="Q29" i="502"/>
  <c r="T29" i="502" s="1"/>
  <c r="Q123" i="502"/>
  <c r="T123" i="502" s="1"/>
  <c r="Q27" i="502"/>
  <c r="T27" i="502" s="1"/>
  <c r="Q86" i="502"/>
  <c r="T86" i="502" s="1"/>
  <c r="Q62" i="502"/>
  <c r="T62" i="502" s="1"/>
  <c r="Q134" i="502"/>
  <c r="T134" i="502" s="1"/>
  <c r="Q48" i="502"/>
  <c r="T48" i="502" s="1"/>
  <c r="Q53" i="502"/>
  <c r="T53" i="502" s="1"/>
  <c r="Q82" i="502"/>
  <c r="T82" i="502" s="1"/>
  <c r="Q108" i="502"/>
  <c r="T108" i="502" s="1"/>
  <c r="Q70" i="502"/>
  <c r="T70" i="502" s="1"/>
  <c r="Q94" i="502"/>
  <c r="T94" i="502" s="1"/>
  <c r="Q128" i="502"/>
  <c r="T128" i="502" s="1"/>
  <c r="Q141" i="502"/>
  <c r="T141" i="502" s="1"/>
  <c r="Q30" i="502"/>
  <c r="T30" i="502" s="1"/>
  <c r="Q41" i="502"/>
  <c r="T41" i="502" s="1"/>
  <c r="Q58" i="502"/>
  <c r="T58" i="502" s="1"/>
  <c r="Q107" i="502"/>
  <c r="T107" i="502" s="1"/>
  <c r="Q64" i="502"/>
  <c r="T64" i="502" s="1"/>
  <c r="Q67" i="502"/>
  <c r="T67" i="502" s="1"/>
  <c r="Q114" i="502"/>
  <c r="T114" i="502" s="1"/>
  <c r="Q125" i="502"/>
  <c r="T125" i="502" s="1"/>
  <c r="Q31" i="502"/>
  <c r="T31" i="502" s="1"/>
  <c r="Q117" i="502"/>
  <c r="T117" i="502" s="1"/>
  <c r="Q47" i="502"/>
  <c r="T47" i="502" s="1"/>
  <c r="Q109" i="502"/>
  <c r="T109" i="502" s="1"/>
  <c r="Q148" i="502"/>
  <c r="T148" i="502" s="1"/>
  <c r="Q65" i="502"/>
  <c r="T65" i="502" s="1"/>
  <c r="Q126" i="502"/>
  <c r="T126" i="502" s="1"/>
  <c r="Q100" i="502"/>
  <c r="T100" i="502" s="1"/>
  <c r="Q132" i="502"/>
  <c r="T132" i="502" s="1"/>
  <c r="Q93" i="503"/>
  <c r="T93" i="503" s="1"/>
  <c r="Q81" i="503"/>
  <c r="T81" i="503" s="1"/>
  <c r="Q41" i="503"/>
  <c r="T41" i="503" s="1"/>
  <c r="Q46" i="503"/>
  <c r="T46" i="503" s="1"/>
  <c r="Q78" i="503"/>
  <c r="T78" i="503" s="1"/>
  <c r="Q39" i="503"/>
  <c r="T39" i="503" s="1"/>
  <c r="Q110" i="503"/>
  <c r="T110" i="503" s="1"/>
  <c r="Q101" i="503"/>
  <c r="T101" i="503" s="1"/>
  <c r="Q141" i="503"/>
  <c r="T141" i="503" s="1"/>
  <c r="Q65" i="503"/>
  <c r="T65" i="503" s="1"/>
  <c r="Q127" i="503"/>
  <c r="T127" i="503" s="1"/>
  <c r="Q48" i="503"/>
  <c r="T48" i="503" s="1"/>
  <c r="Q80" i="503"/>
  <c r="T80" i="503" s="1"/>
  <c r="Q27" i="503"/>
  <c r="T27" i="503" s="1"/>
  <c r="Q90" i="503"/>
  <c r="T90" i="503" s="1"/>
  <c r="Q97" i="503"/>
  <c r="T97" i="503" s="1"/>
  <c r="Q143" i="503"/>
  <c r="T143" i="503" s="1"/>
  <c r="Q57" i="503"/>
  <c r="T57" i="503" s="1"/>
  <c r="Q99" i="503"/>
  <c r="T99" i="503" s="1"/>
  <c r="Q26" i="503"/>
  <c r="T26" i="503" s="1"/>
  <c r="Q58" i="503"/>
  <c r="T58" i="503" s="1"/>
  <c r="Q32" i="503"/>
  <c r="T32" i="503" s="1"/>
  <c r="Q105" i="503"/>
  <c r="T105" i="503" s="1"/>
  <c r="Q106" i="503"/>
  <c r="T106" i="503" s="1"/>
  <c r="Q98" i="503"/>
  <c r="T98" i="503" s="1"/>
  <c r="Q138" i="503"/>
  <c r="T138" i="503" s="1"/>
  <c r="Q79" i="503"/>
  <c r="T79" i="503" s="1"/>
  <c r="Q37" i="503"/>
  <c r="T37" i="503" s="1"/>
  <c r="Q76" i="503"/>
  <c r="T76" i="503" s="1"/>
  <c r="Q35" i="503"/>
  <c r="T35" i="503" s="1"/>
  <c r="Q148" i="503"/>
  <c r="T148" i="503" s="1"/>
  <c r="Q124" i="503"/>
  <c r="T124" i="503" s="1"/>
  <c r="Q145" i="503"/>
  <c r="T145" i="503" s="1"/>
  <c r="Q47" i="503"/>
  <c r="T47" i="503" s="1"/>
  <c r="Q91" i="503"/>
  <c r="T91" i="503" s="1"/>
  <c r="Q22" i="503"/>
  <c r="T22" i="503" s="1"/>
  <c r="Q54" i="503"/>
  <c r="T54" i="503" s="1"/>
  <c r="Q24" i="503"/>
  <c r="T24" i="503" s="1"/>
  <c r="Q130" i="503"/>
  <c r="T130" i="503" s="1"/>
  <c r="Q121" i="503"/>
  <c r="T121" i="503" s="1"/>
  <c r="Q112" i="503"/>
  <c r="T112" i="503" s="1"/>
  <c r="Q123" i="503"/>
  <c r="T123" i="503" s="1"/>
  <c r="Q73" i="503"/>
  <c r="T73" i="503" s="1"/>
  <c r="Q29" i="503"/>
  <c r="T29" i="503" s="1"/>
  <c r="Q56" i="503"/>
  <c r="T56" i="503" s="1"/>
  <c r="Q28" i="503"/>
  <c r="T28" i="503" s="1"/>
  <c r="Q43" i="503"/>
  <c r="T43" i="503" s="1"/>
  <c r="Q144" i="503"/>
  <c r="T144" i="503" s="1"/>
  <c r="Q108" i="503"/>
  <c r="T108" i="503" s="1"/>
  <c r="Q107" i="503"/>
  <c r="T107" i="503" s="1"/>
  <c r="Q67" i="503"/>
  <c r="T67" i="503" s="1"/>
  <c r="Q131" i="503"/>
  <c r="T131" i="503" s="1"/>
  <c r="Q34" i="503"/>
  <c r="T34" i="503" s="1"/>
  <c r="Q66" i="503"/>
  <c r="T66" i="503" s="1"/>
  <c r="Q49" i="503"/>
  <c r="T49" i="503" s="1"/>
  <c r="Q116" i="503"/>
  <c r="T116" i="503" s="1"/>
  <c r="Q117" i="503"/>
  <c r="T117" i="503" s="1"/>
  <c r="Q139" i="503"/>
  <c r="T139" i="503" s="1"/>
  <c r="Q89" i="503"/>
  <c r="T89" i="503" s="1"/>
  <c r="Q87" i="503"/>
  <c r="T87" i="503" s="1"/>
  <c r="Q52" i="503"/>
  <c r="T52" i="503" s="1"/>
  <c r="Q84" i="503"/>
  <c r="T84" i="503" s="1"/>
  <c r="Q120" i="503"/>
  <c r="T120" i="503" s="1"/>
  <c r="Q94" i="503"/>
  <c r="T94" i="503" s="1"/>
  <c r="Q140" i="503"/>
  <c r="T140" i="503" s="1"/>
  <c r="Q63" i="503"/>
  <c r="T63" i="503" s="1"/>
  <c r="Q115" i="503"/>
  <c r="T115" i="503" s="1"/>
  <c r="Q30" i="503"/>
  <c r="T30" i="503" s="1"/>
  <c r="Q62" i="503"/>
  <c r="T62" i="503" s="1"/>
  <c r="Q59" i="503"/>
  <c r="T59" i="503" s="1"/>
  <c r="Q86" i="503"/>
  <c r="T86" i="503" s="1"/>
  <c r="Q132" i="503"/>
  <c r="T132" i="503" s="1"/>
  <c r="Q122" i="503"/>
  <c r="T122" i="503" s="1"/>
  <c r="Q119" i="503"/>
  <c r="T119" i="503" s="1"/>
  <c r="Q83" i="503"/>
  <c r="T83" i="503" s="1"/>
  <c r="Q45" i="503"/>
  <c r="T45" i="503" s="1"/>
  <c r="Q64" i="503"/>
  <c r="T64" i="503" s="1"/>
  <c r="Q44" i="503"/>
  <c r="T44" i="503" s="1"/>
  <c r="Q104" i="503"/>
  <c r="T104" i="503" s="1"/>
  <c r="Q92" i="503"/>
  <c r="T92" i="503" s="1"/>
  <c r="Q118" i="503"/>
  <c r="T118" i="503" s="1"/>
  <c r="Q103" i="503"/>
  <c r="T103" i="503" s="1"/>
  <c r="Q77" i="503"/>
  <c r="T77" i="503" s="1"/>
  <c r="Q33" i="503"/>
  <c r="T33" i="503" s="1"/>
  <c r="Q42" i="503"/>
  <c r="T42" i="503" s="1"/>
  <c r="Q74" i="503"/>
  <c r="T74" i="503" s="1"/>
  <c r="Q31" i="503"/>
  <c r="T31" i="503" s="1"/>
  <c r="Q126" i="503"/>
  <c r="T126" i="503" s="1"/>
  <c r="Q128" i="503"/>
  <c r="T128" i="503" s="1"/>
  <c r="Q135" i="503"/>
  <c r="T135" i="503" s="1"/>
  <c r="Q61" i="503"/>
  <c r="T61" i="503" s="1"/>
  <c r="Q111" i="503"/>
  <c r="T111" i="503" s="1"/>
  <c r="Q60" i="503"/>
  <c r="T60" i="503" s="1"/>
  <c r="Q40" i="503"/>
  <c r="T40" i="503" s="1"/>
  <c r="Q88" i="503"/>
  <c r="T88" i="503" s="1"/>
  <c r="Q102" i="503"/>
  <c r="T102" i="503" s="1"/>
  <c r="Q149" i="503"/>
  <c r="T149" i="503" s="1"/>
  <c r="Q38" i="503"/>
  <c r="T38" i="503" s="1"/>
  <c r="Q136" i="503"/>
  <c r="T136" i="503" s="1"/>
  <c r="Q51" i="503"/>
  <c r="T51" i="503" s="1"/>
  <c r="Q125" i="503"/>
  <c r="T125" i="503" s="1"/>
  <c r="Q20" i="503"/>
  <c r="T20" i="503" s="1"/>
  <c r="Q96" i="503"/>
  <c r="T96" i="503" s="1"/>
  <c r="Q21" i="503"/>
  <c r="T21" i="503" s="1"/>
  <c r="Q113" i="503"/>
  <c r="T113" i="503" s="1"/>
  <c r="Q134" i="503"/>
  <c r="T134" i="503" s="1"/>
  <c r="Q70" i="503"/>
  <c r="T70" i="503" s="1"/>
  <c r="Q137" i="503"/>
  <c r="T137" i="503" s="1"/>
  <c r="Q72" i="503"/>
  <c r="T72" i="503" s="1"/>
  <c r="Q129" i="503"/>
  <c r="T129" i="503" s="1"/>
  <c r="Q50" i="503"/>
  <c r="T50" i="503" s="1"/>
  <c r="Q147" i="503"/>
  <c r="T147" i="503" s="1"/>
  <c r="Q68" i="503"/>
  <c r="T68" i="503" s="1"/>
  <c r="Q133" i="503"/>
  <c r="T133" i="503" s="1"/>
  <c r="Q25" i="503"/>
  <c r="T25" i="503" s="1"/>
  <c r="Q95" i="503"/>
  <c r="T95" i="503" s="1"/>
  <c r="Q114" i="503"/>
  <c r="T114" i="503" s="1"/>
  <c r="Q109" i="503"/>
  <c r="T109" i="503" s="1"/>
  <c r="Q71" i="503"/>
  <c r="T71" i="503" s="1"/>
  <c r="Q23" i="503"/>
  <c r="T23" i="503" s="1"/>
  <c r="Q53" i="503"/>
  <c r="T53" i="503" s="1"/>
  <c r="Q75" i="503"/>
  <c r="T75" i="503" s="1"/>
  <c r="Q36" i="503"/>
  <c r="T36" i="503" s="1"/>
  <c r="Q82" i="503"/>
  <c r="T82" i="503" s="1"/>
  <c r="Q146" i="503"/>
  <c r="T146" i="503" s="1"/>
  <c r="Q55" i="503"/>
  <c r="T55" i="503" s="1"/>
  <c r="Q100" i="503"/>
  <c r="T100" i="503" s="1"/>
  <c r="Q142" i="503"/>
  <c r="T142" i="503" s="1"/>
  <c r="Q85" i="503"/>
  <c r="T85" i="503" s="1"/>
  <c r="Q69" i="503"/>
  <c r="T69" i="503" s="1"/>
  <c r="R59" i="506"/>
  <c r="U59" i="506" s="1"/>
  <c r="R50" i="506"/>
  <c r="U50" i="506" s="1"/>
  <c r="R57" i="506"/>
  <c r="U57" i="506" s="1"/>
  <c r="R69" i="506"/>
  <c r="U69" i="506" s="1"/>
  <c r="R102" i="506"/>
  <c r="U102" i="506" s="1"/>
  <c r="R87" i="506"/>
  <c r="U87" i="506" s="1"/>
  <c r="R122" i="506"/>
  <c r="U122" i="506" s="1"/>
  <c r="R135" i="506"/>
  <c r="U135" i="506" s="1"/>
  <c r="R45" i="506"/>
  <c r="U45" i="506" s="1"/>
  <c r="R38" i="506"/>
  <c r="U38" i="506" s="1"/>
  <c r="R43" i="506"/>
  <c r="U43" i="506" s="1"/>
  <c r="R79" i="506"/>
  <c r="U79" i="506" s="1"/>
  <c r="R111" i="506"/>
  <c r="U111" i="506" s="1"/>
  <c r="R92" i="506"/>
  <c r="U92" i="506" s="1"/>
  <c r="R132" i="506"/>
  <c r="U132" i="506" s="1"/>
  <c r="R140" i="506"/>
  <c r="U140" i="506" s="1"/>
  <c r="R25" i="506"/>
  <c r="U25" i="506" s="1"/>
  <c r="R42" i="506"/>
  <c r="U42" i="506" s="1"/>
  <c r="R47" i="506"/>
  <c r="U47" i="506" s="1"/>
  <c r="R98" i="506"/>
  <c r="U98" i="506" s="1"/>
  <c r="R133" i="506"/>
  <c r="U133" i="506" s="1"/>
  <c r="R97" i="506"/>
  <c r="U97" i="506" s="1"/>
  <c r="R104" i="506"/>
  <c r="U104" i="506" s="1"/>
  <c r="R146" i="506"/>
  <c r="U146" i="506" s="1"/>
  <c r="R41" i="506"/>
  <c r="U41" i="506" s="1"/>
  <c r="R46" i="506"/>
  <c r="U46" i="506" s="1"/>
  <c r="R51" i="506"/>
  <c r="U51" i="506" s="1"/>
  <c r="R63" i="506"/>
  <c r="U63" i="506" s="1"/>
  <c r="R95" i="506"/>
  <c r="U95" i="506" s="1"/>
  <c r="R82" i="506"/>
  <c r="U82" i="506" s="1"/>
  <c r="R113" i="506"/>
  <c r="U113" i="506" s="1"/>
  <c r="R130" i="506"/>
  <c r="U130" i="506" s="1"/>
  <c r="R125" i="506"/>
  <c r="U125" i="506" s="1"/>
  <c r="R49" i="506"/>
  <c r="U49" i="506" s="1"/>
  <c r="R77" i="506"/>
  <c r="U77" i="506" s="1"/>
  <c r="R93" i="506"/>
  <c r="U93" i="506" s="1"/>
  <c r="R127" i="506"/>
  <c r="U127" i="506" s="1"/>
  <c r="R91" i="506"/>
  <c r="U91" i="506" s="1"/>
  <c r="R116" i="506"/>
  <c r="U116" i="506" s="1"/>
  <c r="R115" i="506"/>
  <c r="U115" i="506" s="1"/>
  <c r="R126" i="506"/>
  <c r="U126" i="506" s="1"/>
  <c r="R37" i="506"/>
  <c r="U37" i="506" s="1"/>
  <c r="R55" i="506"/>
  <c r="U55" i="506" s="1"/>
  <c r="R67" i="506"/>
  <c r="U67" i="506" s="1"/>
  <c r="R52" i="506"/>
  <c r="U52" i="506" s="1"/>
  <c r="R96" i="506"/>
  <c r="U96" i="506" s="1"/>
  <c r="R121" i="506"/>
  <c r="U121" i="506" s="1"/>
  <c r="R137" i="506"/>
  <c r="U137" i="506" s="1"/>
  <c r="R131" i="506"/>
  <c r="U131" i="506" s="1"/>
  <c r="R94" i="506"/>
  <c r="U94" i="506" s="1"/>
  <c r="R61" i="506"/>
  <c r="U61" i="506" s="1"/>
  <c r="R73" i="506"/>
  <c r="U73" i="506" s="1"/>
  <c r="R56" i="506"/>
  <c r="U56" i="506" s="1"/>
  <c r="R105" i="506"/>
  <c r="U105" i="506" s="1"/>
  <c r="R101" i="506"/>
  <c r="U101" i="506" s="1"/>
  <c r="R143" i="506"/>
  <c r="U143" i="506" s="1"/>
  <c r="R136" i="506"/>
  <c r="U136" i="506" s="1"/>
  <c r="R33" i="506"/>
  <c r="U33" i="506" s="1"/>
  <c r="R71" i="506"/>
  <c r="U71" i="506" s="1"/>
  <c r="R83" i="506"/>
  <c r="U83" i="506" s="1"/>
  <c r="R100" i="506"/>
  <c r="U100" i="506" s="1"/>
  <c r="R85" i="506"/>
  <c r="U85" i="506" s="1"/>
  <c r="R110" i="506"/>
  <c r="U110" i="506" s="1"/>
  <c r="R109" i="506"/>
  <c r="U109" i="506" s="1"/>
  <c r="R120" i="506"/>
  <c r="U120" i="506" s="1"/>
  <c r="R29" i="506"/>
  <c r="U29" i="506" s="1"/>
  <c r="R20" i="506"/>
  <c r="U20" i="506" s="1"/>
  <c r="R23" i="506"/>
  <c r="U23" i="506" s="1"/>
  <c r="R28" i="506"/>
  <c r="U28" i="506" s="1"/>
  <c r="R64" i="506"/>
  <c r="U64" i="506" s="1"/>
  <c r="R54" i="506"/>
  <c r="U54" i="506" s="1"/>
  <c r="R112" i="506"/>
  <c r="U112" i="506" s="1"/>
  <c r="R119" i="506"/>
  <c r="U119" i="506" s="1"/>
  <c r="R147" i="506"/>
  <c r="U147" i="506" s="1"/>
  <c r="R75" i="506"/>
  <c r="U75" i="506" s="1"/>
  <c r="R90" i="506"/>
  <c r="U90" i="506" s="1"/>
  <c r="R32" i="506"/>
  <c r="U32" i="506" s="1"/>
  <c r="R68" i="506"/>
  <c r="U68" i="506" s="1"/>
  <c r="R58" i="506"/>
  <c r="U58" i="506" s="1"/>
  <c r="R117" i="506"/>
  <c r="U117" i="506" s="1"/>
  <c r="R123" i="506"/>
  <c r="U123" i="506" s="1"/>
  <c r="R114" i="506"/>
  <c r="U114" i="506" s="1"/>
  <c r="R81" i="506"/>
  <c r="U81" i="506" s="1"/>
  <c r="R99" i="506"/>
  <c r="U99" i="506" s="1"/>
  <c r="R36" i="506"/>
  <c r="U36" i="506" s="1"/>
  <c r="R72" i="506"/>
  <c r="U72" i="506" s="1"/>
  <c r="R62" i="506"/>
  <c r="U62" i="506" s="1"/>
  <c r="R129" i="506"/>
  <c r="U129" i="506" s="1"/>
  <c r="R128" i="506"/>
  <c r="U128" i="506" s="1"/>
  <c r="R86" i="506"/>
  <c r="U86" i="506" s="1"/>
  <c r="R88" i="506"/>
  <c r="U88" i="506" s="1"/>
  <c r="R118" i="506"/>
  <c r="U118" i="506" s="1"/>
  <c r="R24" i="506"/>
  <c r="U24" i="506" s="1"/>
  <c r="R60" i="506"/>
  <c r="U60" i="506" s="1"/>
  <c r="R145" i="506"/>
  <c r="U145" i="506" s="1"/>
  <c r="R107" i="506"/>
  <c r="U107" i="506" s="1"/>
  <c r="R149" i="506"/>
  <c r="U149" i="506" s="1"/>
  <c r="R142" i="506"/>
  <c r="U142" i="506" s="1"/>
  <c r="R106" i="506"/>
  <c r="U106" i="506" s="1"/>
  <c r="R80" i="506"/>
  <c r="U80" i="506" s="1"/>
  <c r="R141" i="506"/>
  <c r="U141" i="506" s="1"/>
  <c r="R84" i="506"/>
  <c r="U84" i="506" s="1"/>
  <c r="R65" i="506"/>
  <c r="U65" i="506" s="1"/>
  <c r="R89" i="506"/>
  <c r="U89" i="506" s="1"/>
  <c r="R21" i="506"/>
  <c r="U21" i="506" s="1"/>
  <c r="R76" i="506"/>
  <c r="U76" i="506" s="1"/>
  <c r="R34" i="506"/>
  <c r="U34" i="506" s="1"/>
  <c r="R70" i="506"/>
  <c r="U70" i="506" s="1"/>
  <c r="R22" i="506"/>
  <c r="U22" i="506" s="1"/>
  <c r="R74" i="506"/>
  <c r="U74" i="506" s="1"/>
  <c r="R26" i="506"/>
  <c r="U26" i="506" s="1"/>
  <c r="R78" i="506"/>
  <c r="U78" i="506" s="1"/>
  <c r="R30" i="506"/>
  <c r="U30" i="506" s="1"/>
  <c r="R66" i="506"/>
  <c r="U66" i="506" s="1"/>
  <c r="R39" i="506"/>
  <c r="U39" i="506" s="1"/>
  <c r="R148" i="506"/>
  <c r="U148" i="506" s="1"/>
  <c r="R27" i="506"/>
  <c r="U27" i="506" s="1"/>
  <c r="R103" i="506"/>
  <c r="U103" i="506" s="1"/>
  <c r="R31" i="506"/>
  <c r="U31" i="506" s="1"/>
  <c r="R108" i="506"/>
  <c r="U108" i="506" s="1"/>
  <c r="R35" i="506"/>
  <c r="U35" i="506" s="1"/>
  <c r="R138" i="506"/>
  <c r="U138" i="506" s="1"/>
  <c r="R44" i="506"/>
  <c r="U44" i="506" s="1"/>
  <c r="R53" i="506"/>
  <c r="U53" i="506" s="1"/>
  <c r="R139" i="506"/>
  <c r="U139" i="506" s="1"/>
  <c r="R124" i="506"/>
  <c r="U124" i="506" s="1"/>
  <c r="R144" i="506"/>
  <c r="U144" i="506" s="1"/>
  <c r="R48" i="506"/>
  <c r="U48" i="506" s="1"/>
  <c r="R40" i="506"/>
  <c r="U40" i="506" s="1"/>
  <c r="R134" i="506"/>
  <c r="U134" i="506" s="1"/>
  <c r="Q147" i="498"/>
  <c r="T147" i="498" s="1"/>
  <c r="Q28" i="498"/>
  <c r="T28" i="498" s="1"/>
  <c r="Q146" i="498"/>
  <c r="T146" i="498" s="1"/>
  <c r="Q102" i="498"/>
  <c r="T102" i="498" s="1"/>
  <c r="Q26" i="498"/>
  <c r="T26" i="498" s="1"/>
  <c r="Q39" i="498"/>
  <c r="T39" i="498" s="1"/>
  <c r="Q95" i="498"/>
  <c r="T95" i="498" s="1"/>
  <c r="Q130" i="498"/>
  <c r="T130" i="498" s="1"/>
  <c r="Q25" i="498"/>
  <c r="T25" i="498" s="1"/>
  <c r="Q38" i="498"/>
  <c r="T38" i="498" s="1"/>
  <c r="Q52" i="498"/>
  <c r="T52" i="498" s="1"/>
  <c r="Q68" i="498"/>
  <c r="T68" i="498" s="1"/>
  <c r="Q43" i="498"/>
  <c r="T43" i="498" s="1"/>
  <c r="Q100" i="498"/>
  <c r="T100" i="498" s="1"/>
  <c r="Q142" i="498"/>
  <c r="T142" i="498" s="1"/>
  <c r="Q125" i="498"/>
  <c r="T125" i="498" s="1"/>
  <c r="Q99" i="498"/>
  <c r="T99" i="498" s="1"/>
  <c r="Q65" i="498"/>
  <c r="T65" i="498" s="1"/>
  <c r="Q81" i="498"/>
  <c r="T81" i="498" s="1"/>
  <c r="Q103" i="498"/>
  <c r="T103" i="498" s="1"/>
  <c r="Q118" i="498"/>
  <c r="T118" i="498" s="1"/>
  <c r="Q148" i="498"/>
  <c r="T148" i="498" s="1"/>
  <c r="Q62" i="498"/>
  <c r="T62" i="498" s="1"/>
  <c r="Q78" i="498"/>
  <c r="T78" i="498" s="1"/>
  <c r="Q104" i="498"/>
  <c r="T104" i="498" s="1"/>
  <c r="Q101" i="498"/>
  <c r="T101" i="498" s="1"/>
  <c r="Q123" i="498"/>
  <c r="T123" i="498" s="1"/>
  <c r="Q27" i="498"/>
  <c r="T27" i="498" s="1"/>
  <c r="Q63" i="498"/>
  <c r="T63" i="498" s="1"/>
  <c r="Q79" i="498"/>
  <c r="T79" i="498" s="1"/>
  <c r="Q112" i="498"/>
  <c r="T112" i="498" s="1"/>
  <c r="Q109" i="498"/>
  <c r="T109" i="498" s="1"/>
  <c r="Q128" i="498"/>
  <c r="T128" i="498" s="1"/>
  <c r="Q36" i="498"/>
  <c r="T36" i="498" s="1"/>
  <c r="Q91" i="498"/>
  <c r="T91" i="498" s="1"/>
  <c r="Q35" i="498"/>
  <c r="T35" i="498" s="1"/>
  <c r="Q117" i="498"/>
  <c r="T117" i="498" s="1"/>
  <c r="Q77" i="498"/>
  <c r="T77" i="498" s="1"/>
  <c r="Q58" i="498"/>
  <c r="T58" i="498" s="1"/>
  <c r="Q127" i="498"/>
  <c r="T127" i="498" s="1"/>
  <c r="Q113" i="498"/>
  <c r="T113" i="498" s="1"/>
  <c r="Q138" i="498"/>
  <c r="T138" i="498" s="1"/>
  <c r="Q33" i="498"/>
  <c r="T33" i="498" s="1"/>
  <c r="Q139" i="498"/>
  <c r="T139" i="498" s="1"/>
  <c r="Q21" i="498"/>
  <c r="T21" i="498" s="1"/>
  <c r="Q34" i="498"/>
  <c r="T34" i="498" s="1"/>
  <c r="Q51" i="498"/>
  <c r="T51" i="498" s="1"/>
  <c r="Q32" i="498"/>
  <c r="T32" i="498" s="1"/>
  <c r="Q46" i="498"/>
  <c r="T46" i="498" s="1"/>
  <c r="Q29" i="498"/>
  <c r="T29" i="498" s="1"/>
  <c r="Q92" i="498"/>
  <c r="T92" i="498" s="1"/>
  <c r="Q56" i="498"/>
  <c r="T56" i="498" s="1"/>
  <c r="Q72" i="498"/>
  <c r="T72" i="498" s="1"/>
  <c r="Q87" i="498"/>
  <c r="T87" i="498" s="1"/>
  <c r="Q96" i="498"/>
  <c r="T96" i="498" s="1"/>
  <c r="Q134" i="498"/>
  <c r="T134" i="498" s="1"/>
  <c r="Q141" i="498"/>
  <c r="T141" i="498" s="1"/>
  <c r="Q53" i="498"/>
  <c r="T53" i="498" s="1"/>
  <c r="Q69" i="498"/>
  <c r="T69" i="498" s="1"/>
  <c r="Q97" i="498"/>
  <c r="T97" i="498" s="1"/>
  <c r="Q94" i="498"/>
  <c r="T94" i="498" s="1"/>
  <c r="Q114" i="498"/>
  <c r="T114" i="498" s="1"/>
  <c r="Q136" i="498"/>
  <c r="T136" i="498" s="1"/>
  <c r="Q66" i="498"/>
  <c r="T66" i="498" s="1"/>
  <c r="Q82" i="498"/>
  <c r="T82" i="498" s="1"/>
  <c r="Q105" i="498"/>
  <c r="T105" i="498" s="1"/>
  <c r="Q111" i="498"/>
  <c r="T111" i="498" s="1"/>
  <c r="Q133" i="498"/>
  <c r="T133" i="498" s="1"/>
  <c r="Q50" i="498"/>
  <c r="T50" i="498" s="1"/>
  <c r="Q67" i="498"/>
  <c r="T67" i="498" s="1"/>
  <c r="Q86" i="498"/>
  <c r="T86" i="498" s="1"/>
  <c r="Q108" i="498"/>
  <c r="T108" i="498" s="1"/>
  <c r="Q119" i="498"/>
  <c r="T119" i="498" s="1"/>
  <c r="Q144" i="498"/>
  <c r="T144" i="498" s="1"/>
  <c r="Q48" i="498"/>
  <c r="T48" i="498" s="1"/>
  <c r="Q23" i="498"/>
  <c r="T23" i="498" s="1"/>
  <c r="Q122" i="498"/>
  <c r="T122" i="498" s="1"/>
  <c r="Q30" i="498"/>
  <c r="T30" i="498" s="1"/>
  <c r="Q80" i="498"/>
  <c r="T80" i="498" s="1"/>
  <c r="Q126" i="498"/>
  <c r="T126" i="498" s="1"/>
  <c r="Q61" i="498"/>
  <c r="T61" i="498" s="1"/>
  <c r="Q116" i="498"/>
  <c r="T116" i="498" s="1"/>
  <c r="Q74" i="498"/>
  <c r="T74" i="498" s="1"/>
  <c r="Q90" i="498"/>
  <c r="T90" i="498" s="1"/>
  <c r="Q59" i="498"/>
  <c r="T59" i="498" s="1"/>
  <c r="Q84" i="498"/>
  <c r="T84" i="498" s="1"/>
  <c r="Q42" i="498"/>
  <c r="T42" i="498" s="1"/>
  <c r="Q24" i="498"/>
  <c r="T24" i="498" s="1"/>
  <c r="Q44" i="498"/>
  <c r="T44" i="498" s="1"/>
  <c r="Q37" i="498"/>
  <c r="T37" i="498" s="1"/>
  <c r="Q49" i="498"/>
  <c r="T49" i="498" s="1"/>
  <c r="Q131" i="498"/>
  <c r="T131" i="498" s="1"/>
  <c r="Q85" i="498"/>
  <c r="T85" i="498" s="1"/>
  <c r="Q40" i="498"/>
  <c r="T40" i="498" s="1"/>
  <c r="Q22" i="498"/>
  <c r="T22" i="498" s="1"/>
  <c r="Q31" i="498"/>
  <c r="T31" i="498" s="1"/>
  <c r="Q60" i="498"/>
  <c r="T60" i="498" s="1"/>
  <c r="Q76" i="498"/>
  <c r="T76" i="498" s="1"/>
  <c r="Q98" i="498"/>
  <c r="T98" i="498" s="1"/>
  <c r="Q106" i="498"/>
  <c r="T106" i="498" s="1"/>
  <c r="Q120" i="498"/>
  <c r="T120" i="498" s="1"/>
  <c r="Q129" i="498"/>
  <c r="T129" i="498" s="1"/>
  <c r="Q57" i="498"/>
  <c r="T57" i="498" s="1"/>
  <c r="Q73" i="498"/>
  <c r="T73" i="498" s="1"/>
  <c r="Q47" i="498"/>
  <c r="T47" i="498" s="1"/>
  <c r="Q107" i="498"/>
  <c r="T107" i="498" s="1"/>
  <c r="Q121" i="498"/>
  <c r="T121" i="498" s="1"/>
  <c r="Q54" i="498"/>
  <c r="T54" i="498" s="1"/>
  <c r="Q70" i="498"/>
  <c r="T70" i="498" s="1"/>
  <c r="Q89" i="498"/>
  <c r="T89" i="498" s="1"/>
  <c r="Q143" i="498"/>
  <c r="T143" i="498" s="1"/>
  <c r="Q135" i="498"/>
  <c r="T135" i="498" s="1"/>
  <c r="Q149" i="498"/>
  <c r="T149" i="498" s="1"/>
  <c r="Q55" i="498"/>
  <c r="T55" i="498" s="1"/>
  <c r="Q71" i="498"/>
  <c r="T71" i="498" s="1"/>
  <c r="Q83" i="498"/>
  <c r="T83" i="498" s="1"/>
  <c r="Q110" i="498"/>
  <c r="T110" i="498" s="1"/>
  <c r="Q124" i="498"/>
  <c r="T124" i="498" s="1"/>
  <c r="Q45" i="498"/>
  <c r="T45" i="498" s="1"/>
  <c r="Q20" i="498"/>
  <c r="T20" i="498" s="1"/>
  <c r="Q41" i="498"/>
  <c r="T41" i="498" s="1"/>
  <c r="Q64" i="498"/>
  <c r="T64" i="498" s="1"/>
  <c r="Q115" i="498"/>
  <c r="T115" i="498" s="1"/>
  <c r="Q145" i="498"/>
  <c r="T145" i="498" s="1"/>
  <c r="Q88" i="498"/>
  <c r="T88" i="498" s="1"/>
  <c r="Q132" i="498"/>
  <c r="T132" i="498" s="1"/>
  <c r="Q93" i="498"/>
  <c r="T93" i="498" s="1"/>
  <c r="Q137" i="498"/>
  <c r="T137" i="498" s="1"/>
  <c r="Q75" i="498"/>
  <c r="T75" i="498" s="1"/>
  <c r="Q140" i="498"/>
  <c r="T140" i="498" s="1"/>
  <c r="R125" i="509"/>
  <c r="U125" i="509" s="1"/>
  <c r="R44" i="509"/>
  <c r="U44" i="509" s="1"/>
  <c r="R35" i="509"/>
  <c r="U35" i="509" s="1"/>
  <c r="R67" i="509"/>
  <c r="U67" i="509" s="1"/>
  <c r="R98" i="509"/>
  <c r="U98" i="509" s="1"/>
  <c r="R83" i="509"/>
  <c r="U83" i="509" s="1"/>
  <c r="R115" i="509"/>
  <c r="U115" i="509" s="1"/>
  <c r="R148" i="509"/>
  <c r="U148" i="509" s="1"/>
  <c r="R30" i="509"/>
  <c r="U30" i="509" s="1"/>
  <c r="R38" i="509"/>
  <c r="U38" i="509" s="1"/>
  <c r="R70" i="509"/>
  <c r="U70" i="509" s="1"/>
  <c r="R53" i="509"/>
  <c r="U53" i="509" s="1"/>
  <c r="R84" i="509"/>
  <c r="U84" i="509" s="1"/>
  <c r="R116" i="509"/>
  <c r="U116" i="509" s="1"/>
  <c r="R101" i="509"/>
  <c r="U101" i="509" s="1"/>
  <c r="R134" i="509"/>
  <c r="U134" i="509" s="1"/>
  <c r="R143" i="509"/>
  <c r="U143" i="509" s="1"/>
  <c r="R32" i="509"/>
  <c r="U32" i="509" s="1"/>
  <c r="R64" i="509"/>
  <c r="U64" i="509" s="1"/>
  <c r="R47" i="509"/>
  <c r="U47" i="509" s="1"/>
  <c r="R78" i="509"/>
  <c r="U78" i="509" s="1"/>
  <c r="R110" i="509"/>
  <c r="U110" i="509" s="1"/>
  <c r="R95" i="509"/>
  <c r="U95" i="509" s="1"/>
  <c r="R76" i="509"/>
  <c r="U76" i="509" s="1"/>
  <c r="R28" i="509"/>
  <c r="U28" i="509" s="1"/>
  <c r="R52" i="509"/>
  <c r="U52" i="509" s="1"/>
  <c r="R43" i="509"/>
  <c r="U43" i="509" s="1"/>
  <c r="R75" i="509"/>
  <c r="U75" i="509" s="1"/>
  <c r="R106" i="509"/>
  <c r="U106" i="509" s="1"/>
  <c r="R91" i="509"/>
  <c r="U91" i="509" s="1"/>
  <c r="R123" i="509"/>
  <c r="U123" i="509" s="1"/>
  <c r="R133" i="509"/>
  <c r="U133" i="509" s="1"/>
  <c r="R22" i="509"/>
  <c r="U22" i="509" s="1"/>
  <c r="R46" i="509"/>
  <c r="U46" i="509" s="1"/>
  <c r="R29" i="509"/>
  <c r="U29" i="509" s="1"/>
  <c r="R61" i="509"/>
  <c r="U61" i="509" s="1"/>
  <c r="R92" i="509"/>
  <c r="U92" i="509" s="1"/>
  <c r="R124" i="509"/>
  <c r="U124" i="509" s="1"/>
  <c r="R109" i="509"/>
  <c r="U109" i="509" s="1"/>
  <c r="R142" i="509"/>
  <c r="U142" i="509" s="1"/>
  <c r="R126" i="509"/>
  <c r="U126" i="509" s="1"/>
  <c r="R40" i="509"/>
  <c r="U40" i="509" s="1"/>
  <c r="R72" i="509"/>
  <c r="U72" i="509" s="1"/>
  <c r="R55" i="509"/>
  <c r="U55" i="509" s="1"/>
  <c r="R86" i="509"/>
  <c r="U86" i="509" s="1"/>
  <c r="R118" i="509"/>
  <c r="U118" i="509" s="1"/>
  <c r="R103" i="509"/>
  <c r="U103" i="509" s="1"/>
  <c r="R25" i="509"/>
  <c r="U25" i="509" s="1"/>
  <c r="R60" i="509"/>
  <c r="U60" i="509" s="1"/>
  <c r="R51" i="509"/>
  <c r="U51" i="509" s="1"/>
  <c r="R82" i="509"/>
  <c r="U82" i="509" s="1"/>
  <c r="R114" i="509"/>
  <c r="U114" i="509" s="1"/>
  <c r="R99" i="509"/>
  <c r="U99" i="509" s="1"/>
  <c r="R132" i="509"/>
  <c r="U132" i="509" s="1"/>
  <c r="R141" i="509"/>
  <c r="U141" i="509" s="1"/>
  <c r="R20" i="509"/>
  <c r="U20" i="509" s="1"/>
  <c r="R54" i="509"/>
  <c r="U54" i="509" s="1"/>
  <c r="R37" i="509"/>
  <c r="U37" i="509" s="1"/>
  <c r="R69" i="509"/>
  <c r="U69" i="509" s="1"/>
  <c r="R100" i="509"/>
  <c r="U100" i="509" s="1"/>
  <c r="R85" i="509"/>
  <c r="U85" i="509" s="1"/>
  <c r="R117" i="509"/>
  <c r="U117" i="509" s="1"/>
  <c r="R128" i="509"/>
  <c r="U128" i="509" s="1"/>
  <c r="R24" i="509"/>
  <c r="U24" i="509" s="1"/>
  <c r="R48" i="509"/>
  <c r="U48" i="509" s="1"/>
  <c r="R31" i="509"/>
  <c r="U31" i="509" s="1"/>
  <c r="R63" i="509"/>
  <c r="U63" i="509" s="1"/>
  <c r="R94" i="509"/>
  <c r="U94" i="509" s="1"/>
  <c r="R79" i="509"/>
  <c r="U79" i="509" s="1"/>
  <c r="R111" i="509"/>
  <c r="U111" i="509" s="1"/>
  <c r="R68" i="509"/>
  <c r="U68" i="509" s="1"/>
  <c r="R107" i="509"/>
  <c r="U107" i="509" s="1"/>
  <c r="R62" i="509"/>
  <c r="U62" i="509" s="1"/>
  <c r="R93" i="509"/>
  <c r="U93" i="509" s="1"/>
  <c r="R56" i="509"/>
  <c r="U56" i="509" s="1"/>
  <c r="R87" i="509"/>
  <c r="U87" i="509" s="1"/>
  <c r="R130" i="509"/>
  <c r="U130" i="509" s="1"/>
  <c r="R23" i="509"/>
  <c r="U23" i="509" s="1"/>
  <c r="R58" i="509"/>
  <c r="U58" i="509" s="1"/>
  <c r="R41" i="509"/>
  <c r="U41" i="509" s="1"/>
  <c r="R73" i="509"/>
  <c r="U73" i="509" s="1"/>
  <c r="R104" i="509"/>
  <c r="U104" i="509" s="1"/>
  <c r="R89" i="509"/>
  <c r="U89" i="509" s="1"/>
  <c r="R121" i="509"/>
  <c r="U121" i="509" s="1"/>
  <c r="R131" i="509"/>
  <c r="U131" i="509" s="1"/>
  <c r="R59" i="509"/>
  <c r="U59" i="509" s="1"/>
  <c r="R140" i="509"/>
  <c r="U140" i="509" s="1"/>
  <c r="R45" i="509"/>
  <c r="U45" i="509" s="1"/>
  <c r="R129" i="509"/>
  <c r="U129" i="509" s="1"/>
  <c r="R39" i="509"/>
  <c r="U39" i="509" s="1"/>
  <c r="R119" i="509"/>
  <c r="U119" i="509" s="1"/>
  <c r="R137" i="509"/>
  <c r="U137" i="509" s="1"/>
  <c r="R34" i="509"/>
  <c r="U34" i="509" s="1"/>
  <c r="R66" i="509"/>
  <c r="U66" i="509" s="1"/>
  <c r="R49" i="509"/>
  <c r="U49" i="509" s="1"/>
  <c r="R80" i="509"/>
  <c r="U80" i="509" s="1"/>
  <c r="R112" i="509"/>
  <c r="U112" i="509" s="1"/>
  <c r="R97" i="509"/>
  <c r="U97" i="509" s="1"/>
  <c r="R127" i="509"/>
  <c r="U127" i="509" s="1"/>
  <c r="R139" i="509"/>
  <c r="U139" i="509" s="1"/>
  <c r="R90" i="509"/>
  <c r="U90" i="509" s="1"/>
  <c r="R149" i="509"/>
  <c r="U149" i="509" s="1"/>
  <c r="R77" i="509"/>
  <c r="U77" i="509" s="1"/>
  <c r="R135" i="509"/>
  <c r="U135" i="509" s="1"/>
  <c r="R71" i="509"/>
  <c r="U71" i="509" s="1"/>
  <c r="R136" i="509"/>
  <c r="U136" i="509" s="1"/>
  <c r="R145" i="509"/>
  <c r="U145" i="509" s="1"/>
  <c r="R42" i="509"/>
  <c r="U42" i="509" s="1"/>
  <c r="R74" i="509"/>
  <c r="U74" i="509" s="1"/>
  <c r="R57" i="509"/>
  <c r="U57" i="509" s="1"/>
  <c r="R88" i="509"/>
  <c r="U88" i="509" s="1"/>
  <c r="R120" i="509"/>
  <c r="U120" i="509" s="1"/>
  <c r="R105" i="509"/>
  <c r="U105" i="509" s="1"/>
  <c r="R138" i="509"/>
  <c r="U138" i="509" s="1"/>
  <c r="R147" i="509"/>
  <c r="U147" i="509" s="1"/>
  <c r="R36" i="509"/>
  <c r="U36" i="509" s="1"/>
  <c r="R21" i="509"/>
  <c r="U21" i="509" s="1"/>
  <c r="R50" i="509"/>
  <c r="U50" i="509" s="1"/>
  <c r="R81" i="509"/>
  <c r="U81" i="509" s="1"/>
  <c r="R122" i="509"/>
  <c r="U122" i="509" s="1"/>
  <c r="R102" i="509"/>
  <c r="U102" i="509" s="1"/>
  <c r="R33" i="509"/>
  <c r="U33" i="509" s="1"/>
  <c r="R113" i="509"/>
  <c r="U113" i="509" s="1"/>
  <c r="R27" i="509"/>
  <c r="U27" i="509" s="1"/>
  <c r="R144" i="509"/>
  <c r="U144" i="509" s="1"/>
  <c r="R65" i="509"/>
  <c r="U65" i="509" s="1"/>
  <c r="R146" i="509"/>
  <c r="U146" i="509" s="1"/>
  <c r="R108" i="509"/>
  <c r="U108" i="509" s="1"/>
  <c r="R26" i="509"/>
  <c r="U26" i="509" s="1"/>
  <c r="R96" i="509"/>
  <c r="U96" i="509" s="1"/>
  <c r="R39" i="508"/>
  <c r="U39" i="508" s="1"/>
  <c r="R26" i="508"/>
  <c r="U26" i="508" s="1"/>
  <c r="R58" i="508"/>
  <c r="U58" i="508" s="1"/>
  <c r="R101" i="508"/>
  <c r="U101" i="508" s="1"/>
  <c r="R43" i="508"/>
  <c r="U43" i="508" s="1"/>
  <c r="R30" i="508"/>
  <c r="U30" i="508" s="1"/>
  <c r="R74" i="508"/>
  <c r="U74" i="508" s="1"/>
  <c r="R33" i="508"/>
  <c r="U33" i="508" s="1"/>
  <c r="R23" i="508"/>
  <c r="U23" i="508" s="1"/>
  <c r="R52" i="508"/>
  <c r="U52" i="508" s="1"/>
  <c r="R127" i="508"/>
  <c r="U127" i="508" s="1"/>
  <c r="R97" i="508"/>
  <c r="U97" i="508" s="1"/>
  <c r="R105" i="508"/>
  <c r="U105" i="508" s="1"/>
  <c r="R120" i="508"/>
  <c r="U120" i="508" s="1"/>
  <c r="R59" i="508"/>
  <c r="U59" i="508" s="1"/>
  <c r="R51" i="508"/>
  <c r="U51" i="508" s="1"/>
  <c r="R78" i="508"/>
  <c r="U78" i="508" s="1"/>
  <c r="R21" i="508"/>
  <c r="U21" i="508" s="1"/>
  <c r="R95" i="508"/>
  <c r="U95" i="508" s="1"/>
  <c r="R85" i="508"/>
  <c r="U85" i="508" s="1"/>
  <c r="R138" i="508"/>
  <c r="U138" i="508" s="1"/>
  <c r="R139" i="508"/>
  <c r="U139" i="508" s="1"/>
  <c r="R125" i="508"/>
  <c r="U125" i="508" s="1"/>
  <c r="R34" i="508"/>
  <c r="U34" i="508" s="1"/>
  <c r="R50" i="508"/>
  <c r="U50" i="508" s="1"/>
  <c r="R61" i="508"/>
  <c r="U61" i="508" s="1"/>
  <c r="R60" i="508"/>
  <c r="U60" i="508" s="1"/>
  <c r="R112" i="508"/>
  <c r="U112" i="508" s="1"/>
  <c r="R113" i="508"/>
  <c r="U113" i="508" s="1"/>
  <c r="R123" i="508"/>
  <c r="U123" i="508" s="1"/>
  <c r="R141" i="508"/>
  <c r="U141" i="508" s="1"/>
  <c r="R47" i="508"/>
  <c r="U47" i="508" s="1"/>
  <c r="R70" i="508"/>
  <c r="U70" i="508" s="1"/>
  <c r="R29" i="508"/>
  <c r="U29" i="508" s="1"/>
  <c r="R36" i="508"/>
  <c r="U36" i="508" s="1"/>
  <c r="R96" i="508"/>
  <c r="U96" i="508" s="1"/>
  <c r="R104" i="508"/>
  <c r="U104" i="508" s="1"/>
  <c r="R124" i="508"/>
  <c r="U124" i="508" s="1"/>
  <c r="R100" i="508"/>
  <c r="U100" i="508" s="1"/>
  <c r="R42" i="508"/>
  <c r="U42" i="508" s="1"/>
  <c r="R68" i="508"/>
  <c r="U68" i="508" s="1"/>
  <c r="R94" i="508"/>
  <c r="U94" i="508" s="1"/>
  <c r="R103" i="508"/>
  <c r="U103" i="508" s="1"/>
  <c r="R143" i="508"/>
  <c r="U143" i="508" s="1"/>
  <c r="R142" i="508"/>
  <c r="U142" i="508" s="1"/>
  <c r="R24" i="508"/>
  <c r="U24" i="508" s="1"/>
  <c r="R27" i="508"/>
  <c r="U27" i="508" s="1"/>
  <c r="R41" i="508"/>
  <c r="U41" i="508" s="1"/>
  <c r="R40" i="508"/>
  <c r="U40" i="508" s="1"/>
  <c r="R88" i="508"/>
  <c r="U88" i="508" s="1"/>
  <c r="R114" i="508"/>
  <c r="U114" i="508" s="1"/>
  <c r="R115" i="508"/>
  <c r="U115" i="508" s="1"/>
  <c r="R135" i="508"/>
  <c r="U135" i="508" s="1"/>
  <c r="R37" i="508"/>
  <c r="U37" i="508" s="1"/>
  <c r="R55" i="508"/>
  <c r="U55" i="508" s="1"/>
  <c r="R66" i="508"/>
  <c r="U66" i="508" s="1"/>
  <c r="R77" i="508"/>
  <c r="U77" i="508" s="1"/>
  <c r="R76" i="508"/>
  <c r="U76" i="508" s="1"/>
  <c r="R90" i="508"/>
  <c r="U90" i="508" s="1"/>
  <c r="R148" i="508"/>
  <c r="U148" i="508" s="1"/>
  <c r="R144" i="508"/>
  <c r="U144" i="508" s="1"/>
  <c r="R110" i="508"/>
  <c r="U110" i="508" s="1"/>
  <c r="R87" i="508"/>
  <c r="U87" i="508" s="1"/>
  <c r="R49" i="508"/>
  <c r="U49" i="508" s="1"/>
  <c r="R48" i="508"/>
  <c r="U48" i="508" s="1"/>
  <c r="R82" i="508"/>
  <c r="U82" i="508" s="1"/>
  <c r="R92" i="508"/>
  <c r="U92" i="508" s="1"/>
  <c r="R132" i="508"/>
  <c r="U132" i="508" s="1"/>
  <c r="R146" i="508"/>
  <c r="U146" i="508" s="1"/>
  <c r="R20" i="508"/>
  <c r="U20" i="508" s="1"/>
  <c r="R53" i="508"/>
  <c r="U53" i="508" s="1"/>
  <c r="R86" i="508"/>
  <c r="U86" i="508" s="1"/>
  <c r="R133" i="508"/>
  <c r="U133" i="508" s="1"/>
  <c r="R129" i="508"/>
  <c r="U129" i="508" s="1"/>
  <c r="R134" i="508"/>
  <c r="U134" i="508" s="1"/>
  <c r="R91" i="508"/>
  <c r="U91" i="508" s="1"/>
  <c r="R79" i="508"/>
  <c r="U79" i="508" s="1"/>
  <c r="R46" i="508"/>
  <c r="U46" i="508" s="1"/>
  <c r="R57" i="508"/>
  <c r="U57" i="508" s="1"/>
  <c r="R56" i="508"/>
  <c r="U56" i="508" s="1"/>
  <c r="R81" i="508"/>
  <c r="U81" i="508" s="1"/>
  <c r="R107" i="508"/>
  <c r="U107" i="508" s="1"/>
  <c r="R111" i="508"/>
  <c r="U111" i="508" s="1"/>
  <c r="R126" i="508"/>
  <c r="U126" i="508" s="1"/>
  <c r="R22" i="508"/>
  <c r="U22" i="508" s="1"/>
  <c r="R67" i="508"/>
  <c r="U67" i="508" s="1"/>
  <c r="R93" i="508"/>
  <c r="U93" i="508" s="1"/>
  <c r="R25" i="508"/>
  <c r="U25" i="508" s="1"/>
  <c r="R98" i="508"/>
  <c r="U98" i="508" s="1"/>
  <c r="R145" i="508"/>
  <c r="U145" i="508" s="1"/>
  <c r="R122" i="508"/>
  <c r="U122" i="508" s="1"/>
  <c r="R140" i="508"/>
  <c r="U140" i="508" s="1"/>
  <c r="R32" i="508"/>
  <c r="U32" i="508" s="1"/>
  <c r="R38" i="508"/>
  <c r="U38" i="508" s="1"/>
  <c r="R65" i="508"/>
  <c r="U65" i="508" s="1"/>
  <c r="R64" i="508"/>
  <c r="U64" i="508" s="1"/>
  <c r="R89" i="508"/>
  <c r="U89" i="508" s="1"/>
  <c r="R121" i="508"/>
  <c r="U121" i="508" s="1"/>
  <c r="R137" i="508"/>
  <c r="U137" i="508" s="1"/>
  <c r="R136" i="508"/>
  <c r="U136" i="508" s="1"/>
  <c r="R63" i="508"/>
  <c r="U63" i="508" s="1"/>
  <c r="R109" i="508"/>
  <c r="U109" i="508" s="1"/>
  <c r="R62" i="508"/>
  <c r="U62" i="508" s="1"/>
  <c r="R108" i="508"/>
  <c r="U108" i="508" s="1"/>
  <c r="R31" i="508"/>
  <c r="U31" i="508" s="1"/>
  <c r="R117" i="508"/>
  <c r="U117" i="508" s="1"/>
  <c r="R54" i="508"/>
  <c r="U54" i="508" s="1"/>
  <c r="R119" i="508"/>
  <c r="U119" i="508" s="1"/>
  <c r="R69" i="508"/>
  <c r="U69" i="508" s="1"/>
  <c r="R130" i="508"/>
  <c r="U130" i="508" s="1"/>
  <c r="R73" i="508"/>
  <c r="U73" i="508" s="1"/>
  <c r="R149" i="508"/>
  <c r="U149" i="508" s="1"/>
  <c r="R45" i="508"/>
  <c r="U45" i="508" s="1"/>
  <c r="R116" i="508"/>
  <c r="U116" i="508" s="1"/>
  <c r="R99" i="508"/>
  <c r="U99" i="508" s="1"/>
  <c r="R128" i="508"/>
  <c r="U128" i="508" s="1"/>
  <c r="R83" i="508"/>
  <c r="U83" i="508" s="1"/>
  <c r="R71" i="508"/>
  <c r="U71" i="508" s="1"/>
  <c r="R72" i="508"/>
  <c r="U72" i="508" s="1"/>
  <c r="R147" i="508"/>
  <c r="U147" i="508" s="1"/>
  <c r="R44" i="508"/>
  <c r="U44" i="508" s="1"/>
  <c r="R131" i="508"/>
  <c r="U131" i="508" s="1"/>
  <c r="R80" i="508"/>
  <c r="U80" i="508" s="1"/>
  <c r="R102" i="508"/>
  <c r="U102" i="508" s="1"/>
  <c r="R84" i="508"/>
  <c r="U84" i="508" s="1"/>
  <c r="R35" i="508"/>
  <c r="U35" i="508" s="1"/>
  <c r="R28" i="508"/>
  <c r="U28" i="508" s="1"/>
  <c r="R106" i="508"/>
  <c r="U106" i="508" s="1"/>
  <c r="R118" i="508"/>
  <c r="U118" i="508" s="1"/>
  <c r="R75" i="508"/>
  <c r="U75" i="508" s="1"/>
  <c r="R27" i="512"/>
  <c r="U27" i="512" s="1"/>
  <c r="R50" i="512"/>
  <c r="U50" i="512" s="1"/>
  <c r="R41" i="512"/>
  <c r="U41" i="512" s="1"/>
  <c r="R76" i="512"/>
  <c r="U76" i="512" s="1"/>
  <c r="R79" i="512"/>
  <c r="U79" i="512" s="1"/>
  <c r="R112" i="512"/>
  <c r="U112" i="512" s="1"/>
  <c r="R117" i="512"/>
  <c r="U117" i="512" s="1"/>
  <c r="R119" i="512"/>
  <c r="U119" i="512" s="1"/>
  <c r="R66" i="512"/>
  <c r="U66" i="512" s="1"/>
  <c r="R44" i="512"/>
  <c r="U44" i="512" s="1"/>
  <c r="R24" i="512"/>
  <c r="U24" i="512" s="1"/>
  <c r="R70" i="512"/>
  <c r="U70" i="512" s="1"/>
  <c r="R73" i="512"/>
  <c r="U73" i="512" s="1"/>
  <c r="R106" i="512"/>
  <c r="U106" i="512" s="1"/>
  <c r="R111" i="512"/>
  <c r="U111" i="512" s="1"/>
  <c r="R144" i="512"/>
  <c r="U144" i="512" s="1"/>
  <c r="R145" i="512"/>
  <c r="U145" i="512" s="1"/>
  <c r="R38" i="512"/>
  <c r="U38" i="512" s="1"/>
  <c r="R36" i="512"/>
  <c r="U36" i="512" s="1"/>
  <c r="R61" i="512"/>
  <c r="U61" i="512" s="1"/>
  <c r="R67" i="512"/>
  <c r="U67" i="512" s="1"/>
  <c r="R100" i="512"/>
  <c r="U100" i="512" s="1"/>
  <c r="R105" i="512"/>
  <c r="U105" i="512" s="1"/>
  <c r="R138" i="512"/>
  <c r="U138" i="512" s="1"/>
  <c r="R139" i="512"/>
  <c r="U139" i="512" s="1"/>
  <c r="R40" i="512"/>
  <c r="U40" i="512" s="1"/>
  <c r="R20" i="512"/>
  <c r="U20" i="512" s="1"/>
  <c r="R63" i="512"/>
  <c r="U63" i="512" s="1"/>
  <c r="R69" i="512"/>
  <c r="U69" i="512" s="1"/>
  <c r="R102" i="512"/>
  <c r="U102" i="512" s="1"/>
  <c r="R107" i="512"/>
  <c r="U107" i="512" s="1"/>
  <c r="R140" i="512"/>
  <c r="U140" i="512" s="1"/>
  <c r="R141" i="512"/>
  <c r="U141" i="512" s="1"/>
  <c r="R42" i="512"/>
  <c r="U42" i="512" s="1"/>
  <c r="R49" i="512"/>
  <c r="U49" i="512" s="1"/>
  <c r="R92" i="512"/>
  <c r="U92" i="512" s="1"/>
  <c r="R104" i="512"/>
  <c r="U104" i="512" s="1"/>
  <c r="R126" i="512"/>
  <c r="U126" i="512" s="1"/>
  <c r="R135" i="512"/>
  <c r="U135" i="512" s="1"/>
  <c r="R30" i="512"/>
  <c r="U30" i="512" s="1"/>
  <c r="R43" i="512"/>
  <c r="U43" i="512" s="1"/>
  <c r="R86" i="512"/>
  <c r="U86" i="512" s="1"/>
  <c r="R98" i="512"/>
  <c r="U98" i="512" s="1"/>
  <c r="R120" i="512"/>
  <c r="U120" i="512" s="1"/>
  <c r="R129" i="512"/>
  <c r="U129" i="512" s="1"/>
  <c r="R34" i="512"/>
  <c r="U34" i="512" s="1"/>
  <c r="R37" i="512"/>
  <c r="U37" i="512" s="1"/>
  <c r="R80" i="512"/>
  <c r="U80" i="512" s="1"/>
  <c r="R91" i="512"/>
  <c r="U91" i="512" s="1"/>
  <c r="R113" i="512"/>
  <c r="U113" i="512" s="1"/>
  <c r="R123" i="512"/>
  <c r="U123" i="512" s="1"/>
  <c r="R33" i="512"/>
  <c r="U33" i="512" s="1"/>
  <c r="R39" i="512"/>
  <c r="U39" i="512" s="1"/>
  <c r="R82" i="512"/>
  <c r="U82" i="512" s="1"/>
  <c r="R93" i="512"/>
  <c r="U93" i="512" s="1"/>
  <c r="R115" i="512"/>
  <c r="U115" i="512" s="1"/>
  <c r="R125" i="512"/>
  <c r="U125" i="512" s="1"/>
  <c r="R58" i="512"/>
  <c r="U58" i="512" s="1"/>
  <c r="R57" i="512"/>
  <c r="U57" i="512" s="1"/>
  <c r="R71" i="512"/>
  <c r="U71" i="512" s="1"/>
  <c r="R94" i="512"/>
  <c r="U94" i="512" s="1"/>
  <c r="R134" i="512"/>
  <c r="U134" i="512" s="1"/>
  <c r="R143" i="512"/>
  <c r="U143" i="512" s="1"/>
  <c r="R52" i="512"/>
  <c r="U52" i="512" s="1"/>
  <c r="R51" i="512"/>
  <c r="U51" i="512" s="1"/>
  <c r="R65" i="512"/>
  <c r="U65" i="512" s="1"/>
  <c r="R114" i="512"/>
  <c r="U114" i="512" s="1"/>
  <c r="R128" i="512"/>
  <c r="U128" i="512" s="1"/>
  <c r="R137" i="512"/>
  <c r="U137" i="512" s="1"/>
  <c r="R46" i="512"/>
  <c r="U46" i="512" s="1"/>
  <c r="R45" i="512"/>
  <c r="U45" i="512" s="1"/>
  <c r="R88" i="512"/>
  <c r="U88" i="512" s="1"/>
  <c r="R108" i="512"/>
  <c r="U108" i="512" s="1"/>
  <c r="R122" i="512"/>
  <c r="U122" i="512" s="1"/>
  <c r="R131" i="512"/>
  <c r="U131" i="512" s="1"/>
  <c r="R48" i="512"/>
  <c r="U48" i="512" s="1"/>
  <c r="R47" i="512"/>
  <c r="U47" i="512" s="1"/>
  <c r="R90" i="512"/>
  <c r="U90" i="512" s="1"/>
  <c r="R110" i="512"/>
  <c r="U110" i="512" s="1"/>
  <c r="R124" i="512"/>
  <c r="U124" i="512" s="1"/>
  <c r="R133" i="512"/>
  <c r="U133" i="512" s="1"/>
  <c r="R29" i="512"/>
  <c r="U29" i="512" s="1"/>
  <c r="R28" i="512"/>
  <c r="U28" i="512" s="1"/>
  <c r="R68" i="512"/>
  <c r="U68" i="512" s="1"/>
  <c r="R87" i="512"/>
  <c r="U87" i="512" s="1"/>
  <c r="R101" i="512"/>
  <c r="U101" i="512" s="1"/>
  <c r="R142" i="512"/>
  <c r="U142" i="512" s="1"/>
  <c r="R23" i="512"/>
  <c r="U23" i="512" s="1"/>
  <c r="R60" i="512"/>
  <c r="U60" i="512" s="1"/>
  <c r="R59" i="512"/>
  <c r="U59" i="512" s="1"/>
  <c r="R81" i="512"/>
  <c r="U81" i="512" s="1"/>
  <c r="R95" i="512"/>
  <c r="U95" i="512" s="1"/>
  <c r="R136" i="512"/>
  <c r="U136" i="512" s="1"/>
  <c r="R35" i="512"/>
  <c r="U35" i="512" s="1"/>
  <c r="R54" i="512"/>
  <c r="U54" i="512" s="1"/>
  <c r="R53" i="512"/>
  <c r="U53" i="512" s="1"/>
  <c r="R75" i="512"/>
  <c r="U75" i="512" s="1"/>
  <c r="R116" i="512"/>
  <c r="U116" i="512" s="1"/>
  <c r="R130" i="512"/>
  <c r="U130" i="512" s="1"/>
  <c r="R147" i="512"/>
  <c r="U147" i="512" s="1"/>
  <c r="R56" i="512"/>
  <c r="U56" i="512" s="1"/>
  <c r="R55" i="512"/>
  <c r="U55" i="512" s="1"/>
  <c r="R77" i="512"/>
  <c r="U77" i="512" s="1"/>
  <c r="R118" i="512"/>
  <c r="U118" i="512" s="1"/>
  <c r="R132" i="512"/>
  <c r="U132" i="512" s="1"/>
  <c r="R149" i="512"/>
  <c r="U149" i="512" s="1"/>
  <c r="R22" i="512"/>
  <c r="U22" i="512" s="1"/>
  <c r="R127" i="512"/>
  <c r="U127" i="512" s="1"/>
  <c r="R89" i="512"/>
  <c r="U89" i="512" s="1"/>
  <c r="R62" i="512"/>
  <c r="U62" i="512" s="1"/>
  <c r="R146" i="512"/>
  <c r="U146" i="512" s="1"/>
  <c r="R85" i="512"/>
  <c r="U85" i="512" s="1"/>
  <c r="R84" i="512"/>
  <c r="U84" i="512" s="1"/>
  <c r="R25" i="512"/>
  <c r="U25" i="512" s="1"/>
  <c r="R103" i="512"/>
  <c r="U103" i="512" s="1"/>
  <c r="R72" i="512"/>
  <c r="U72" i="512" s="1"/>
  <c r="R31" i="512"/>
  <c r="U31" i="512" s="1"/>
  <c r="R99" i="512"/>
  <c r="U99" i="512" s="1"/>
  <c r="R96" i="512"/>
  <c r="U96" i="512" s="1"/>
  <c r="R32" i="512"/>
  <c r="U32" i="512" s="1"/>
  <c r="R121" i="512"/>
  <c r="U121" i="512" s="1"/>
  <c r="R83" i="512"/>
  <c r="U83" i="512" s="1"/>
  <c r="R64" i="512"/>
  <c r="U64" i="512" s="1"/>
  <c r="R148" i="512"/>
  <c r="U148" i="512" s="1"/>
  <c r="R21" i="512"/>
  <c r="U21" i="512" s="1"/>
  <c r="R26" i="512"/>
  <c r="U26" i="512" s="1"/>
  <c r="R97" i="512"/>
  <c r="U97" i="512" s="1"/>
  <c r="R109" i="512"/>
  <c r="U109" i="512" s="1"/>
  <c r="R74" i="512"/>
  <c r="U74" i="512" s="1"/>
  <c r="R78" i="512"/>
  <c r="U78" i="512" s="1"/>
  <c r="Q147" i="516"/>
  <c r="T147" i="516" s="1"/>
  <c r="Q85" i="516"/>
  <c r="T85" i="516" s="1"/>
  <c r="Q40" i="516"/>
  <c r="T40" i="516" s="1"/>
  <c r="Q47" i="516"/>
  <c r="T47" i="516" s="1"/>
  <c r="Q74" i="516"/>
  <c r="T74" i="516" s="1"/>
  <c r="Q112" i="516"/>
  <c r="T112" i="516" s="1"/>
  <c r="Q104" i="516"/>
  <c r="T104" i="516" s="1"/>
  <c r="Q149" i="516"/>
  <c r="T149" i="516" s="1"/>
  <c r="Q94" i="516"/>
  <c r="T94" i="516" s="1"/>
  <c r="Q23" i="516"/>
  <c r="T23" i="516" s="1"/>
  <c r="Q62" i="516"/>
  <c r="T62" i="516" s="1"/>
  <c r="Q142" i="516"/>
  <c r="T142" i="516" s="1"/>
  <c r="Q146" i="516"/>
  <c r="T146" i="516" s="1"/>
  <c r="Q60" i="516"/>
  <c r="T60" i="516" s="1"/>
  <c r="Q42" i="516"/>
  <c r="T42" i="516" s="1"/>
  <c r="Q35" i="516"/>
  <c r="T35" i="516" s="1"/>
  <c r="Q70" i="516"/>
  <c r="T70" i="516" s="1"/>
  <c r="Q39" i="516"/>
  <c r="T39" i="516" s="1"/>
  <c r="Q83" i="516"/>
  <c r="T83" i="516" s="1"/>
  <c r="Q116" i="516"/>
  <c r="T116" i="516" s="1"/>
  <c r="Q115" i="516"/>
  <c r="T115" i="516" s="1"/>
  <c r="Q21" i="516"/>
  <c r="T21" i="516" s="1"/>
  <c r="Q90" i="516"/>
  <c r="T90" i="516" s="1"/>
  <c r="Q108" i="516"/>
  <c r="T108" i="516" s="1"/>
  <c r="Q122" i="516"/>
  <c r="T122" i="516" s="1"/>
  <c r="Q61" i="516"/>
  <c r="T61" i="516" s="1"/>
  <c r="Q36" i="516"/>
  <c r="T36" i="516" s="1"/>
  <c r="Q37" i="516"/>
  <c r="T37" i="516" s="1"/>
  <c r="Q66" i="516"/>
  <c r="T66" i="516" s="1"/>
  <c r="Q100" i="516"/>
  <c r="T100" i="516" s="1"/>
  <c r="Q41" i="516"/>
  <c r="T41" i="516" s="1"/>
  <c r="Q127" i="516"/>
  <c r="T127" i="516" s="1"/>
  <c r="Q136" i="516"/>
  <c r="T136" i="516" s="1"/>
  <c r="Q33" i="516"/>
  <c r="T33" i="516" s="1"/>
  <c r="Q87" i="516"/>
  <c r="T87" i="516" s="1"/>
  <c r="Q111" i="516"/>
  <c r="T111" i="516" s="1"/>
  <c r="Q34" i="516"/>
  <c r="T34" i="516" s="1"/>
  <c r="Q125" i="516"/>
  <c r="T125" i="516" s="1"/>
  <c r="Q137" i="516"/>
  <c r="T137" i="516" s="1"/>
  <c r="Q82" i="516"/>
  <c r="T82" i="516" s="1"/>
  <c r="Q120" i="516"/>
  <c r="T120" i="516" s="1"/>
  <c r="Q107" i="516"/>
  <c r="T107" i="516" s="1"/>
  <c r="Q93" i="516"/>
  <c r="T93" i="516" s="1"/>
  <c r="Q48" i="516"/>
  <c r="T48" i="516" s="1"/>
  <c r="Q55" i="516"/>
  <c r="T55" i="516" s="1"/>
  <c r="Q80" i="516"/>
  <c r="T80" i="516" s="1"/>
  <c r="Q63" i="516"/>
  <c r="T63" i="516" s="1"/>
  <c r="Q103" i="516"/>
  <c r="T103" i="516" s="1"/>
  <c r="Q128" i="516"/>
  <c r="T128" i="516" s="1"/>
  <c r="Q30" i="516"/>
  <c r="T30" i="516" s="1"/>
  <c r="Q25" i="516"/>
  <c r="T25" i="516" s="1"/>
  <c r="Q73" i="516"/>
  <c r="T73" i="516" s="1"/>
  <c r="Q134" i="516"/>
  <c r="T134" i="516" s="1"/>
  <c r="Q105" i="516"/>
  <c r="T105" i="516" s="1"/>
  <c r="Q86" i="516"/>
  <c r="T86" i="516" s="1"/>
  <c r="Q50" i="516"/>
  <c r="T50" i="516" s="1"/>
  <c r="Q49" i="516"/>
  <c r="T49" i="516" s="1"/>
  <c r="Q76" i="516"/>
  <c r="T76" i="516" s="1"/>
  <c r="Q126" i="516"/>
  <c r="T126" i="516" s="1"/>
  <c r="Q135" i="516"/>
  <c r="T135" i="516" s="1"/>
  <c r="Q140" i="516"/>
  <c r="T140" i="516" s="1"/>
  <c r="Q130" i="516"/>
  <c r="T130" i="516" s="1"/>
  <c r="Q68" i="516"/>
  <c r="T68" i="516" s="1"/>
  <c r="Q75" i="516"/>
  <c r="T75" i="516" s="1"/>
  <c r="Q132" i="516"/>
  <c r="T132" i="516" s="1"/>
  <c r="Q131" i="516"/>
  <c r="T131" i="516" s="1"/>
  <c r="Q24" i="516"/>
  <c r="T24" i="516" s="1"/>
  <c r="Q44" i="516"/>
  <c r="T44" i="516" s="1"/>
  <c r="Q43" i="516"/>
  <c r="T43" i="516" s="1"/>
  <c r="Q72" i="516"/>
  <c r="T72" i="516" s="1"/>
  <c r="Q89" i="516"/>
  <c r="T89" i="516" s="1"/>
  <c r="Q143" i="516"/>
  <c r="T143" i="516" s="1"/>
  <c r="Q117" i="516"/>
  <c r="T117" i="516" s="1"/>
  <c r="Q101" i="516"/>
  <c r="T101" i="516" s="1"/>
  <c r="Q32" i="516"/>
  <c r="T32" i="516" s="1"/>
  <c r="Q91" i="516"/>
  <c r="T91" i="516" s="1"/>
  <c r="Q133" i="516"/>
  <c r="T133" i="516" s="1"/>
  <c r="Q46" i="516"/>
  <c r="T46" i="516" s="1"/>
  <c r="Q119" i="516"/>
  <c r="T119" i="516" s="1"/>
  <c r="Q65" i="516"/>
  <c r="T65" i="516" s="1"/>
  <c r="Q67" i="516"/>
  <c r="T67" i="516" s="1"/>
  <c r="Q31" i="516"/>
  <c r="T31" i="516" s="1"/>
  <c r="Q114" i="516"/>
  <c r="T114" i="516" s="1"/>
  <c r="Q28" i="516"/>
  <c r="T28" i="516" s="1"/>
  <c r="Q59" i="516"/>
  <c r="T59" i="516" s="1"/>
  <c r="Q113" i="516"/>
  <c r="T113" i="516" s="1"/>
  <c r="Q139" i="516"/>
  <c r="T139" i="516" s="1"/>
  <c r="Q26" i="516"/>
  <c r="T26" i="516" s="1"/>
  <c r="Q56" i="516"/>
  <c r="T56" i="516" s="1"/>
  <c r="Q64" i="516"/>
  <c r="T64" i="516" s="1"/>
  <c r="Q97" i="516"/>
  <c r="T97" i="516" s="1"/>
  <c r="Q79" i="516"/>
  <c r="T79" i="516" s="1"/>
  <c r="Q109" i="516"/>
  <c r="T109" i="516" s="1"/>
  <c r="Q144" i="516"/>
  <c r="T144" i="516" s="1"/>
  <c r="Q38" i="516"/>
  <c r="T38" i="516" s="1"/>
  <c r="Q45" i="516"/>
  <c r="T45" i="516" s="1"/>
  <c r="Q84" i="516"/>
  <c r="T84" i="516" s="1"/>
  <c r="Q124" i="516"/>
  <c r="T124" i="516" s="1"/>
  <c r="Q138" i="516"/>
  <c r="T138" i="516" s="1"/>
  <c r="Q22" i="516"/>
  <c r="T22" i="516" s="1"/>
  <c r="Q58" i="516"/>
  <c r="T58" i="516" s="1"/>
  <c r="Q57" i="516"/>
  <c r="T57" i="516" s="1"/>
  <c r="Q81" i="516"/>
  <c r="T81" i="516" s="1"/>
  <c r="Q92" i="516"/>
  <c r="T92" i="516" s="1"/>
  <c r="Q88" i="516"/>
  <c r="T88" i="516" s="1"/>
  <c r="Q129" i="516"/>
  <c r="T129" i="516" s="1"/>
  <c r="Q54" i="516"/>
  <c r="T54" i="516" s="1"/>
  <c r="Q78" i="516"/>
  <c r="T78" i="516" s="1"/>
  <c r="Q96" i="516"/>
  <c r="T96" i="516" s="1"/>
  <c r="Q121" i="516"/>
  <c r="T121" i="516" s="1"/>
  <c r="Q123" i="516"/>
  <c r="T123" i="516" s="1"/>
  <c r="Q20" i="516"/>
  <c r="T20" i="516" s="1"/>
  <c r="Q52" i="516"/>
  <c r="T52" i="516" s="1"/>
  <c r="Q51" i="516"/>
  <c r="T51" i="516" s="1"/>
  <c r="Q77" i="516"/>
  <c r="T77" i="516" s="1"/>
  <c r="Q71" i="516"/>
  <c r="T71" i="516" s="1"/>
  <c r="Q95" i="516"/>
  <c r="T95" i="516" s="1"/>
  <c r="Q141" i="516"/>
  <c r="T141" i="516" s="1"/>
  <c r="Q106" i="516"/>
  <c r="T106" i="516" s="1"/>
  <c r="Q69" i="516"/>
  <c r="T69" i="516" s="1"/>
  <c r="Q118" i="516"/>
  <c r="T118" i="516" s="1"/>
  <c r="Q53" i="516"/>
  <c r="T53" i="516" s="1"/>
  <c r="Q148" i="516"/>
  <c r="T148" i="516" s="1"/>
  <c r="Q27" i="516"/>
  <c r="T27" i="516" s="1"/>
  <c r="Q99" i="516"/>
  <c r="T99" i="516" s="1"/>
  <c r="Q145" i="516"/>
  <c r="T145" i="516" s="1"/>
  <c r="Q102" i="516"/>
  <c r="T102" i="516" s="1"/>
  <c r="Q110" i="516"/>
  <c r="T110" i="516" s="1"/>
  <c r="Q29" i="516"/>
  <c r="T29" i="516" s="1"/>
  <c r="Q98" i="516"/>
  <c r="T98" i="516" s="1"/>
  <c r="Q107" i="508"/>
  <c r="T107" i="508" s="1"/>
  <c r="Q55" i="508"/>
  <c r="T55" i="508" s="1"/>
  <c r="Q25" i="508"/>
  <c r="T25" i="508" s="1"/>
  <c r="Q64" i="508"/>
  <c r="T64" i="508" s="1"/>
  <c r="Q85" i="508"/>
  <c r="T85" i="508" s="1"/>
  <c r="Q134" i="508"/>
  <c r="T134" i="508" s="1"/>
  <c r="Q106" i="508"/>
  <c r="T106" i="508" s="1"/>
  <c r="Q145" i="508"/>
  <c r="T145" i="508" s="1"/>
  <c r="W145" i="508" s="1"/>
  <c r="M145" i="508" s="1"/>
  <c r="Q111" i="508"/>
  <c r="T111" i="508" s="1"/>
  <c r="W111" i="508" s="1"/>
  <c r="M111" i="508" s="1"/>
  <c r="Q53" i="508"/>
  <c r="T53" i="508" s="1"/>
  <c r="Q28" i="508"/>
  <c r="T28" i="508" s="1"/>
  <c r="Q94" i="508"/>
  <c r="T94" i="508" s="1"/>
  <c r="W94" i="508" s="1"/>
  <c r="M94" i="508" s="1"/>
  <c r="Q58" i="508"/>
  <c r="T58" i="508" s="1"/>
  <c r="W58" i="508" s="1"/>
  <c r="M58" i="508" s="1"/>
  <c r="Q91" i="508"/>
  <c r="T91" i="508" s="1"/>
  <c r="W91" i="508" s="1"/>
  <c r="M91" i="508" s="1"/>
  <c r="Q149" i="508"/>
  <c r="T149" i="508" s="1"/>
  <c r="Q141" i="508"/>
  <c r="T141" i="508" s="1"/>
  <c r="Q75" i="508"/>
  <c r="T75" i="508" s="1"/>
  <c r="Q43" i="508"/>
  <c r="T43" i="508" s="1"/>
  <c r="Q115" i="508"/>
  <c r="T115" i="508" s="1"/>
  <c r="Q68" i="508"/>
  <c r="T68" i="508" s="1"/>
  <c r="Q103" i="508"/>
  <c r="T103" i="508" s="1"/>
  <c r="W103" i="508" s="1"/>
  <c r="M103" i="508" s="1"/>
  <c r="Q110" i="508"/>
  <c r="T110" i="508" s="1"/>
  <c r="Q129" i="508"/>
  <c r="T129" i="508" s="1"/>
  <c r="Q73" i="508"/>
  <c r="T73" i="508" s="1"/>
  <c r="Q41" i="508"/>
  <c r="T41" i="508" s="1"/>
  <c r="Q37" i="508"/>
  <c r="T37" i="508" s="1"/>
  <c r="Q21" i="508"/>
  <c r="T21" i="508" s="1"/>
  <c r="Q83" i="508"/>
  <c r="T83" i="508" s="1"/>
  <c r="Q54" i="508"/>
  <c r="T54" i="508" s="1"/>
  <c r="W54" i="508" s="1"/>
  <c r="M54" i="508" s="1"/>
  <c r="Q96" i="508"/>
  <c r="T96" i="508" s="1"/>
  <c r="W96" i="508" s="1"/>
  <c r="M96" i="508" s="1"/>
  <c r="Q93" i="508"/>
  <c r="T93" i="508" s="1"/>
  <c r="Q136" i="508"/>
  <c r="T136" i="508" s="1"/>
  <c r="Q148" i="508"/>
  <c r="T148" i="508" s="1"/>
  <c r="Q79" i="508"/>
  <c r="T79" i="508" s="1"/>
  <c r="Q47" i="508"/>
  <c r="T47" i="508" s="1"/>
  <c r="Q40" i="508"/>
  <c r="T40" i="508" s="1"/>
  <c r="Q72" i="508"/>
  <c r="T72" i="508" s="1"/>
  <c r="W72" i="508" s="1"/>
  <c r="M72" i="508" s="1"/>
  <c r="Q95" i="508"/>
  <c r="T95" i="508" s="1"/>
  <c r="Q105" i="508"/>
  <c r="T105" i="508" s="1"/>
  <c r="W105" i="508" s="1"/>
  <c r="M105" i="508" s="1"/>
  <c r="Q117" i="508"/>
  <c r="T117" i="508" s="1"/>
  <c r="W117" i="508" s="1"/>
  <c r="M117" i="508" s="1"/>
  <c r="Q121" i="508"/>
  <c r="T121" i="508" s="1"/>
  <c r="Q77" i="508"/>
  <c r="T77" i="508" s="1"/>
  <c r="Q45" i="508"/>
  <c r="T45" i="508" s="1"/>
  <c r="W45" i="508" s="1"/>
  <c r="M45" i="508" s="1"/>
  <c r="Q29" i="508"/>
  <c r="T29" i="508" s="1"/>
  <c r="W29" i="508" s="1"/>
  <c r="M29" i="508" s="1"/>
  <c r="Q108" i="508"/>
  <c r="T108" i="508" s="1"/>
  <c r="Q66" i="508"/>
  <c r="T66" i="508" s="1"/>
  <c r="W66" i="508" s="1"/>
  <c r="M66" i="508" s="1"/>
  <c r="Q113" i="508"/>
  <c r="T113" i="508" s="1"/>
  <c r="W113" i="508" s="1"/>
  <c r="M113" i="508" s="1"/>
  <c r="Q123" i="508"/>
  <c r="T123" i="508" s="1"/>
  <c r="W123" i="508" s="1"/>
  <c r="M123" i="508" s="1"/>
  <c r="Q132" i="508"/>
  <c r="T132" i="508" s="1"/>
  <c r="Q67" i="508"/>
  <c r="T67" i="508" s="1"/>
  <c r="Q81" i="508"/>
  <c r="T81" i="508" s="1"/>
  <c r="W81" i="508" s="1"/>
  <c r="M81" i="508" s="1"/>
  <c r="Q44" i="508"/>
  <c r="T44" i="508" s="1"/>
  <c r="Q76" i="508"/>
  <c r="T76" i="508" s="1"/>
  <c r="Q144" i="508"/>
  <c r="T144" i="508" s="1"/>
  <c r="Q101" i="508"/>
  <c r="T101" i="508" s="1"/>
  <c r="Q140" i="508"/>
  <c r="T140" i="508" s="1"/>
  <c r="Q65" i="508"/>
  <c r="T65" i="508" s="1"/>
  <c r="W65" i="508" s="1"/>
  <c r="M65" i="508" s="1"/>
  <c r="Q82" i="508"/>
  <c r="T82" i="508" s="1"/>
  <c r="Q24" i="508"/>
  <c r="T24" i="508" s="1"/>
  <c r="Q20" i="508"/>
  <c r="T20" i="508" s="1"/>
  <c r="W20" i="508" s="1"/>
  <c r="Q100" i="508"/>
  <c r="T100" i="508" s="1"/>
  <c r="W100" i="508" s="1"/>
  <c r="M100" i="508" s="1"/>
  <c r="Q62" i="508"/>
  <c r="T62" i="508" s="1"/>
  <c r="Q86" i="508"/>
  <c r="T86" i="508" s="1"/>
  <c r="Q139" i="508"/>
  <c r="T139" i="508" s="1"/>
  <c r="W139" i="508" s="1"/>
  <c r="M139" i="508" s="1"/>
  <c r="Q147" i="508"/>
  <c r="T147" i="508" s="1"/>
  <c r="Q71" i="508"/>
  <c r="T71" i="508" s="1"/>
  <c r="Q39" i="508"/>
  <c r="T39" i="508" s="1"/>
  <c r="W39" i="508" s="1"/>
  <c r="M39" i="508" s="1"/>
  <c r="Q48" i="508"/>
  <c r="T48" i="508" s="1"/>
  <c r="Q80" i="508"/>
  <c r="T80" i="508" s="1"/>
  <c r="W80" i="508" s="1"/>
  <c r="M80" i="508" s="1"/>
  <c r="Q104" i="508"/>
  <c r="T104" i="508" s="1"/>
  <c r="Q116" i="508"/>
  <c r="T116" i="508" s="1"/>
  <c r="Q124" i="508"/>
  <c r="T124" i="508" s="1"/>
  <c r="W124" i="508" s="1"/>
  <c r="M124" i="508" s="1"/>
  <c r="Q143" i="508"/>
  <c r="T143" i="508" s="1"/>
  <c r="Q69" i="508"/>
  <c r="T69" i="508" s="1"/>
  <c r="Q35" i="508"/>
  <c r="T35" i="508" s="1"/>
  <c r="Q22" i="508"/>
  <c r="T22" i="508" s="1"/>
  <c r="Q42" i="508"/>
  <c r="T42" i="508" s="1"/>
  <c r="Q74" i="508"/>
  <c r="T74" i="508" s="1"/>
  <c r="Q87" i="508"/>
  <c r="T87" i="508" s="1"/>
  <c r="Q120" i="508"/>
  <c r="T120" i="508" s="1"/>
  <c r="W120" i="508" s="1"/>
  <c r="M120" i="508" s="1"/>
  <c r="Q126" i="508"/>
  <c r="T126" i="508" s="1"/>
  <c r="Q59" i="508"/>
  <c r="T59" i="508" s="1"/>
  <c r="Q23" i="508"/>
  <c r="T23" i="508" s="1"/>
  <c r="W23" i="508" s="1"/>
  <c r="M23" i="508" s="1"/>
  <c r="Q52" i="508"/>
  <c r="T52" i="508" s="1"/>
  <c r="W52" i="508" s="1"/>
  <c r="M52" i="508" s="1"/>
  <c r="Q89" i="508"/>
  <c r="T89" i="508" s="1"/>
  <c r="Q109" i="508"/>
  <c r="T109" i="508" s="1"/>
  <c r="Q112" i="508"/>
  <c r="T112" i="508" s="1"/>
  <c r="Q142" i="508"/>
  <c r="T142" i="508" s="1"/>
  <c r="Q57" i="508"/>
  <c r="T57" i="508" s="1"/>
  <c r="W57" i="508" s="1"/>
  <c r="M57" i="508" s="1"/>
  <c r="Q118" i="508"/>
  <c r="T118" i="508" s="1"/>
  <c r="Q32" i="508"/>
  <c r="T32" i="508" s="1"/>
  <c r="Q26" i="508"/>
  <c r="T26" i="508" s="1"/>
  <c r="W26" i="508" s="1"/>
  <c r="M26" i="508" s="1"/>
  <c r="Q38" i="508"/>
  <c r="T38" i="508" s="1"/>
  <c r="Q70" i="508"/>
  <c r="T70" i="508" s="1"/>
  <c r="Q97" i="508"/>
  <c r="T97" i="508" s="1"/>
  <c r="Q133" i="508"/>
  <c r="T133" i="508" s="1"/>
  <c r="Q127" i="508"/>
  <c r="T127" i="508" s="1"/>
  <c r="W127" i="508" s="1"/>
  <c r="M127" i="508" s="1"/>
  <c r="Q31" i="508"/>
  <c r="T31" i="508" s="1"/>
  <c r="Q146" i="508"/>
  <c r="T146" i="508" s="1"/>
  <c r="W146" i="508" s="1"/>
  <c r="M146" i="508" s="1"/>
  <c r="Q27" i="508"/>
  <c r="T27" i="508" s="1"/>
  <c r="Q98" i="508"/>
  <c r="T98" i="508" s="1"/>
  <c r="Q33" i="508"/>
  <c r="T33" i="508" s="1"/>
  <c r="W33" i="508" s="1"/>
  <c r="M33" i="508" s="1"/>
  <c r="Q130" i="508"/>
  <c r="T130" i="508" s="1"/>
  <c r="Q84" i="508"/>
  <c r="T84" i="508" s="1"/>
  <c r="Q119" i="508"/>
  <c r="T119" i="508" s="1"/>
  <c r="Q56" i="508"/>
  <c r="T56" i="508" s="1"/>
  <c r="W56" i="508" s="1"/>
  <c r="M56" i="508" s="1"/>
  <c r="Q135" i="508"/>
  <c r="T135" i="508" s="1"/>
  <c r="W135" i="508" s="1"/>
  <c r="M135" i="508" s="1"/>
  <c r="Q30" i="508"/>
  <c r="T30" i="508" s="1"/>
  <c r="W30" i="508" s="1"/>
  <c r="M30" i="508" s="1"/>
  <c r="Q131" i="508"/>
  <c r="T131" i="508" s="1"/>
  <c r="Q60" i="508"/>
  <c r="T60" i="508" s="1"/>
  <c r="Q92" i="508"/>
  <c r="T92" i="508" s="1"/>
  <c r="Q34" i="508"/>
  <c r="T34" i="508" s="1"/>
  <c r="Q125" i="508"/>
  <c r="T125" i="508" s="1"/>
  <c r="W125" i="508" s="1"/>
  <c r="M125" i="508" s="1"/>
  <c r="Q138" i="508"/>
  <c r="T138" i="508" s="1"/>
  <c r="Q99" i="508"/>
  <c r="T99" i="508" s="1"/>
  <c r="Q122" i="508"/>
  <c r="T122" i="508" s="1"/>
  <c r="Q50" i="508"/>
  <c r="T50" i="508" s="1"/>
  <c r="Q88" i="508"/>
  <c r="T88" i="508" s="1"/>
  <c r="Q90" i="508"/>
  <c r="T90" i="508" s="1"/>
  <c r="Q49" i="508"/>
  <c r="T49" i="508" s="1"/>
  <c r="Q46" i="508"/>
  <c r="T46" i="508" s="1"/>
  <c r="Q137" i="508"/>
  <c r="T137" i="508" s="1"/>
  <c r="Q114" i="508"/>
  <c r="T114" i="508" s="1"/>
  <c r="Q128" i="508"/>
  <c r="T128" i="508" s="1"/>
  <c r="Q61" i="508"/>
  <c r="T61" i="508" s="1"/>
  <c r="Q36" i="508"/>
  <c r="T36" i="508" s="1"/>
  <c r="Q63" i="508"/>
  <c r="T63" i="508" s="1"/>
  <c r="W63" i="508" s="1"/>
  <c r="M63" i="508" s="1"/>
  <c r="Q51" i="508"/>
  <c r="T51" i="508" s="1"/>
  <c r="Q102" i="508"/>
  <c r="T102" i="508" s="1"/>
  <c r="Q78" i="508"/>
  <c r="T78" i="508" s="1"/>
  <c r="Q70" i="523"/>
  <c r="T70" i="523" s="1"/>
  <c r="Q28" i="523"/>
  <c r="T28" i="523" s="1"/>
  <c r="Q21" i="523"/>
  <c r="T21" i="523" s="1"/>
  <c r="Q73" i="523"/>
  <c r="T73" i="523" s="1"/>
  <c r="Q35" i="523"/>
  <c r="T35" i="523" s="1"/>
  <c r="Q144" i="523"/>
  <c r="T144" i="523" s="1"/>
  <c r="Q117" i="523"/>
  <c r="T117" i="523" s="1"/>
  <c r="Q136" i="523"/>
  <c r="T136" i="523" s="1"/>
  <c r="Q148" i="523"/>
  <c r="T148" i="523" s="1"/>
  <c r="Q50" i="523"/>
  <c r="T50" i="523" s="1"/>
  <c r="Q78" i="523"/>
  <c r="T78" i="523" s="1"/>
  <c r="Q67" i="523"/>
  <c r="T67" i="523" s="1"/>
  <c r="Q71" i="523"/>
  <c r="T71" i="523" s="1"/>
  <c r="Q124" i="523"/>
  <c r="T124" i="523" s="1"/>
  <c r="Q118" i="523"/>
  <c r="T118" i="523" s="1"/>
  <c r="Q116" i="523"/>
  <c r="T116" i="523" s="1"/>
  <c r="Q32" i="523"/>
  <c r="T32" i="523" s="1"/>
  <c r="Q80" i="523"/>
  <c r="T80" i="523" s="1"/>
  <c r="Q135" i="523"/>
  <c r="T135" i="523" s="1"/>
  <c r="Q81" i="523"/>
  <c r="T81" i="523" s="1"/>
  <c r="Q86" i="523"/>
  <c r="T86" i="523" s="1"/>
  <c r="Q104" i="523"/>
  <c r="T104" i="523" s="1"/>
  <c r="Q120" i="523"/>
  <c r="T120" i="523" s="1"/>
  <c r="Q132" i="523"/>
  <c r="T132" i="523" s="1"/>
  <c r="Q89" i="523"/>
  <c r="T89" i="523" s="1"/>
  <c r="Q30" i="523"/>
  <c r="T30" i="523" s="1"/>
  <c r="Q68" i="523"/>
  <c r="T68" i="523" s="1"/>
  <c r="Q113" i="523"/>
  <c r="T113" i="523" s="1"/>
  <c r="Q69" i="523"/>
  <c r="T69" i="523" s="1"/>
  <c r="Q33" i="523"/>
  <c r="T33" i="523" s="1"/>
  <c r="Q123" i="523"/>
  <c r="T123" i="523" s="1"/>
  <c r="Q145" i="523"/>
  <c r="T145" i="523" s="1"/>
  <c r="Q122" i="523"/>
  <c r="T122" i="523" s="1"/>
  <c r="Q36" i="523"/>
  <c r="T36" i="523" s="1"/>
  <c r="Q130" i="523"/>
  <c r="T130" i="523" s="1"/>
  <c r="Q51" i="523"/>
  <c r="T51" i="523" s="1"/>
  <c r="Q93" i="523"/>
  <c r="T93" i="523" s="1"/>
  <c r="Q149" i="523"/>
  <c r="T149" i="523" s="1"/>
  <c r="Q127" i="523"/>
  <c r="T127" i="523" s="1"/>
  <c r="Q66" i="523"/>
  <c r="T66" i="523" s="1"/>
  <c r="Q60" i="523"/>
  <c r="T60" i="523" s="1"/>
  <c r="Q61" i="523"/>
  <c r="T61" i="523" s="1"/>
  <c r="Q45" i="523"/>
  <c r="T45" i="523" s="1"/>
  <c r="Q134" i="523"/>
  <c r="T134" i="523" s="1"/>
  <c r="Q46" i="523"/>
  <c r="T46" i="523" s="1"/>
  <c r="Q64" i="523"/>
  <c r="T64" i="523" s="1"/>
  <c r="Q75" i="523"/>
  <c r="T75" i="523" s="1"/>
  <c r="Q31" i="523"/>
  <c r="T31" i="523" s="1"/>
  <c r="Q111" i="523"/>
  <c r="T111" i="523" s="1"/>
  <c r="Q131" i="523"/>
  <c r="T131" i="523" s="1"/>
  <c r="Q126" i="523"/>
  <c r="T126" i="523" s="1"/>
  <c r="Q38" i="523"/>
  <c r="T38" i="523" s="1"/>
  <c r="Q84" i="523"/>
  <c r="T84" i="523" s="1"/>
  <c r="Q83" i="523"/>
  <c r="T83" i="523" s="1"/>
  <c r="Q25" i="523"/>
  <c r="T25" i="523" s="1"/>
  <c r="Q92" i="523"/>
  <c r="T92" i="523" s="1"/>
  <c r="Q129" i="523"/>
  <c r="T129" i="523" s="1"/>
  <c r="Q44" i="523"/>
  <c r="T44" i="523" s="1"/>
  <c r="Q63" i="523"/>
  <c r="T63" i="523" s="1"/>
  <c r="Q43" i="523"/>
  <c r="T43" i="523" s="1"/>
  <c r="Q101" i="523"/>
  <c r="T101" i="523" s="1"/>
  <c r="Q137" i="523"/>
  <c r="T137" i="523" s="1"/>
  <c r="Q34" i="523"/>
  <c r="T34" i="523" s="1"/>
  <c r="Q133" i="523"/>
  <c r="T133" i="523" s="1"/>
  <c r="Q103" i="523"/>
  <c r="T103" i="523" s="1"/>
  <c r="Q108" i="523"/>
  <c r="T108" i="523" s="1"/>
  <c r="Q74" i="523"/>
  <c r="T74" i="523" s="1"/>
  <c r="Q49" i="523"/>
  <c r="T49" i="523" s="1"/>
  <c r="Q88" i="523"/>
  <c r="T88" i="523" s="1"/>
  <c r="Q139" i="523"/>
  <c r="T139" i="523" s="1"/>
  <c r="Q94" i="523"/>
  <c r="T94" i="523" s="1"/>
  <c r="Q98" i="523"/>
  <c r="T98" i="523" s="1"/>
  <c r="Q59" i="523"/>
  <c r="T59" i="523" s="1"/>
  <c r="Q41" i="523"/>
  <c r="T41" i="523" s="1"/>
  <c r="Q105" i="523"/>
  <c r="T105" i="523" s="1"/>
  <c r="Q82" i="523"/>
  <c r="T82" i="523" s="1"/>
  <c r="Q57" i="523"/>
  <c r="T57" i="523" s="1"/>
  <c r="Q114" i="523"/>
  <c r="T114" i="523" s="1"/>
  <c r="Q146" i="523"/>
  <c r="T146" i="523" s="1"/>
  <c r="Q115" i="523"/>
  <c r="T115" i="523" s="1"/>
  <c r="Q26" i="523"/>
  <c r="T26" i="523" s="1"/>
  <c r="Q77" i="523"/>
  <c r="T77" i="523" s="1"/>
  <c r="Q119" i="523"/>
  <c r="T119" i="523" s="1"/>
  <c r="Q62" i="523"/>
  <c r="T62" i="523" s="1"/>
  <c r="Q56" i="523"/>
  <c r="T56" i="523" s="1"/>
  <c r="Q65" i="523"/>
  <c r="T65" i="523" s="1"/>
  <c r="Q112" i="523"/>
  <c r="T112" i="523" s="1"/>
  <c r="Q141" i="523"/>
  <c r="T141" i="523" s="1"/>
  <c r="Q58" i="523"/>
  <c r="T58" i="523" s="1"/>
  <c r="Q48" i="523"/>
  <c r="T48" i="523" s="1"/>
  <c r="Q53" i="523"/>
  <c r="T53" i="523" s="1"/>
  <c r="Q87" i="523"/>
  <c r="T87" i="523" s="1"/>
  <c r="Q110" i="523"/>
  <c r="T110" i="523" s="1"/>
  <c r="Q54" i="523"/>
  <c r="T54" i="523" s="1"/>
  <c r="Q27" i="523"/>
  <c r="T27" i="523" s="1"/>
  <c r="Q147" i="523"/>
  <c r="T147" i="523" s="1"/>
  <c r="Q47" i="523"/>
  <c r="T47" i="523" s="1"/>
  <c r="Q138" i="523"/>
  <c r="T138" i="523" s="1"/>
  <c r="Q99" i="523"/>
  <c r="T99" i="523" s="1"/>
  <c r="Q140" i="523"/>
  <c r="T140" i="523" s="1"/>
  <c r="Q22" i="523"/>
  <c r="T22" i="523" s="1"/>
  <c r="Q100" i="523"/>
  <c r="T100" i="523" s="1"/>
  <c r="Q52" i="523"/>
  <c r="T52" i="523" s="1"/>
  <c r="Q96" i="523"/>
  <c r="T96" i="523" s="1"/>
  <c r="Q142" i="523"/>
  <c r="T142" i="523" s="1"/>
  <c r="Q29" i="523"/>
  <c r="T29" i="523" s="1"/>
  <c r="Q40" i="523"/>
  <c r="T40" i="523" s="1"/>
  <c r="Q23" i="523"/>
  <c r="T23" i="523" s="1"/>
  <c r="Q121" i="523"/>
  <c r="T121" i="523" s="1"/>
  <c r="Q20" i="523"/>
  <c r="T20" i="523" s="1"/>
  <c r="Q91" i="523"/>
  <c r="T91" i="523" s="1"/>
  <c r="Q72" i="523"/>
  <c r="T72" i="523" s="1"/>
  <c r="Q106" i="523"/>
  <c r="T106" i="523" s="1"/>
  <c r="Q42" i="523"/>
  <c r="T42" i="523" s="1"/>
  <c r="Q37" i="523"/>
  <c r="T37" i="523" s="1"/>
  <c r="Q24" i="523"/>
  <c r="T24" i="523" s="1"/>
  <c r="Q39" i="523"/>
  <c r="T39" i="523" s="1"/>
  <c r="Q143" i="523"/>
  <c r="T143" i="523" s="1"/>
  <c r="Q79" i="523"/>
  <c r="T79" i="523" s="1"/>
  <c r="Q95" i="523"/>
  <c r="T95" i="523" s="1"/>
  <c r="Q125" i="523"/>
  <c r="T125" i="523" s="1"/>
  <c r="Q109" i="523"/>
  <c r="T109" i="523" s="1"/>
  <c r="Q76" i="523"/>
  <c r="T76" i="523" s="1"/>
  <c r="Q97" i="523"/>
  <c r="T97" i="523" s="1"/>
  <c r="Q107" i="523"/>
  <c r="T107" i="523" s="1"/>
  <c r="Q102" i="523"/>
  <c r="T102" i="523" s="1"/>
  <c r="Q85" i="523"/>
  <c r="T85" i="523" s="1"/>
  <c r="Q90" i="523"/>
  <c r="T90" i="523" s="1"/>
  <c r="Q55" i="523"/>
  <c r="T55" i="523" s="1"/>
  <c r="Q128" i="523"/>
  <c r="T128" i="523" s="1"/>
  <c r="Q115" i="500"/>
  <c r="T115" i="500" s="1"/>
  <c r="Q45" i="500"/>
  <c r="T45" i="500" s="1"/>
  <c r="Q69" i="500"/>
  <c r="T69" i="500" s="1"/>
  <c r="Q51" i="500"/>
  <c r="T51" i="500" s="1"/>
  <c r="Q30" i="500"/>
  <c r="T30" i="500" s="1"/>
  <c r="Q24" i="500"/>
  <c r="T24" i="500" s="1"/>
  <c r="Q74" i="500"/>
  <c r="T74" i="500" s="1"/>
  <c r="Q80" i="500"/>
  <c r="T80" i="500" s="1"/>
  <c r="Q96" i="500"/>
  <c r="T96" i="500" s="1"/>
  <c r="Q55" i="500"/>
  <c r="T55" i="500" s="1"/>
  <c r="Q20" i="500"/>
  <c r="T20" i="500" s="1"/>
  <c r="Q40" i="500"/>
  <c r="T40" i="500" s="1"/>
  <c r="Q58" i="500"/>
  <c r="T58" i="500" s="1"/>
  <c r="Q103" i="500"/>
  <c r="T103" i="500" s="1"/>
  <c r="Q146" i="500"/>
  <c r="T146" i="500" s="1"/>
  <c r="Q131" i="500"/>
  <c r="T131" i="500" s="1"/>
  <c r="Q21" i="500"/>
  <c r="T21" i="500" s="1"/>
  <c r="Q70" i="500"/>
  <c r="T70" i="500" s="1"/>
  <c r="Q60" i="500"/>
  <c r="T60" i="500" s="1"/>
  <c r="Q81" i="500"/>
  <c r="T81" i="500" s="1"/>
  <c r="Q105" i="500"/>
  <c r="T105" i="500" s="1"/>
  <c r="Q149" i="500"/>
  <c r="T149" i="500" s="1"/>
  <c r="Q37" i="500"/>
  <c r="T37" i="500" s="1"/>
  <c r="Q46" i="500"/>
  <c r="T46" i="500" s="1"/>
  <c r="Q83" i="500"/>
  <c r="T83" i="500" s="1"/>
  <c r="Q90" i="500"/>
  <c r="T90" i="500" s="1"/>
  <c r="Q112" i="500"/>
  <c r="T112" i="500" s="1"/>
  <c r="Q147" i="500"/>
  <c r="T147" i="500" s="1"/>
  <c r="Q68" i="500"/>
  <c r="T68" i="500" s="1"/>
  <c r="Q77" i="500"/>
  <c r="T77" i="500" s="1"/>
  <c r="Q97" i="500"/>
  <c r="T97" i="500" s="1"/>
  <c r="Q113" i="500"/>
  <c r="T113" i="500" s="1"/>
  <c r="Q22" i="500"/>
  <c r="T22" i="500" s="1"/>
  <c r="Q82" i="500"/>
  <c r="T82" i="500" s="1"/>
  <c r="Q50" i="500"/>
  <c r="T50" i="500" s="1"/>
  <c r="Q36" i="500"/>
  <c r="T36" i="500" s="1"/>
  <c r="Q134" i="500"/>
  <c r="T134" i="500" s="1"/>
  <c r="Q122" i="500"/>
  <c r="T122" i="500" s="1"/>
  <c r="Q56" i="500"/>
  <c r="T56" i="500" s="1"/>
  <c r="Q100" i="500"/>
  <c r="T100" i="500" s="1"/>
  <c r="Q126" i="500"/>
  <c r="T126" i="500" s="1"/>
  <c r="Q92" i="500"/>
  <c r="T92" i="500" s="1"/>
  <c r="Q43" i="500"/>
  <c r="T43" i="500" s="1"/>
  <c r="Q23" i="500"/>
  <c r="T23" i="500" s="1"/>
  <c r="Q106" i="500"/>
  <c r="T106" i="500" s="1"/>
  <c r="Q57" i="500"/>
  <c r="T57" i="500" s="1"/>
  <c r="Q39" i="500"/>
  <c r="T39" i="500" s="1"/>
  <c r="Q61" i="500"/>
  <c r="T61" i="500" s="1"/>
  <c r="Q47" i="500"/>
  <c r="T47" i="500" s="1"/>
  <c r="Q27" i="500"/>
  <c r="T27" i="500" s="1"/>
  <c r="Q76" i="500"/>
  <c r="T76" i="500" s="1"/>
  <c r="Q79" i="500"/>
  <c r="T79" i="500" s="1"/>
  <c r="Q98" i="500"/>
  <c r="T98" i="500" s="1"/>
  <c r="Q124" i="500"/>
  <c r="T124" i="500" s="1"/>
  <c r="Q141" i="500"/>
  <c r="T141" i="500" s="1"/>
  <c r="Q29" i="500"/>
  <c r="T29" i="500" s="1"/>
  <c r="Q104" i="500"/>
  <c r="T104" i="500" s="1"/>
  <c r="Q107" i="500"/>
  <c r="T107" i="500" s="1"/>
  <c r="Q93" i="500"/>
  <c r="T93" i="500" s="1"/>
  <c r="Q123" i="500"/>
  <c r="T123" i="500" s="1"/>
  <c r="Q127" i="500"/>
  <c r="T127" i="500" s="1"/>
  <c r="Q38" i="500"/>
  <c r="T38" i="500" s="1"/>
  <c r="Q54" i="500"/>
  <c r="T54" i="500" s="1"/>
  <c r="Q94" i="500"/>
  <c r="T94" i="500" s="1"/>
  <c r="Q109" i="500"/>
  <c r="T109" i="500" s="1"/>
  <c r="Q133" i="500"/>
  <c r="T133" i="500" s="1"/>
  <c r="Q25" i="500"/>
  <c r="T25" i="500" s="1"/>
  <c r="Q116" i="500"/>
  <c r="T116" i="500" s="1"/>
  <c r="Q85" i="500"/>
  <c r="T85" i="500" s="1"/>
  <c r="Q110" i="500"/>
  <c r="T110" i="500" s="1"/>
  <c r="Q120" i="500"/>
  <c r="T120" i="500" s="1"/>
  <c r="Q53" i="500"/>
  <c r="T53" i="500" s="1"/>
  <c r="Q59" i="500"/>
  <c r="T59" i="500" s="1"/>
  <c r="Q91" i="500"/>
  <c r="T91" i="500" s="1"/>
  <c r="Q35" i="500"/>
  <c r="T35" i="500" s="1"/>
  <c r="Q63" i="500"/>
  <c r="T63" i="500" s="1"/>
  <c r="Q140" i="500"/>
  <c r="T140" i="500" s="1"/>
  <c r="Q28" i="500"/>
  <c r="T28" i="500" s="1"/>
  <c r="Q102" i="500"/>
  <c r="T102" i="500" s="1"/>
  <c r="Q89" i="500"/>
  <c r="T89" i="500" s="1"/>
  <c r="Q87" i="500"/>
  <c r="T87" i="500" s="1"/>
  <c r="Q139" i="500"/>
  <c r="T139" i="500" s="1"/>
  <c r="Q71" i="500"/>
  <c r="T71" i="500" s="1"/>
  <c r="Q128" i="500"/>
  <c r="T128" i="500" s="1"/>
  <c r="Q142" i="500"/>
  <c r="T142" i="500" s="1"/>
  <c r="Q78" i="500"/>
  <c r="T78" i="500" s="1"/>
  <c r="Q26" i="500"/>
  <c r="T26" i="500" s="1"/>
  <c r="Q99" i="500"/>
  <c r="T99" i="500" s="1"/>
  <c r="Q84" i="500"/>
  <c r="T84" i="500" s="1"/>
  <c r="Q31" i="500"/>
  <c r="T31" i="500" s="1"/>
  <c r="Q65" i="500"/>
  <c r="T65" i="500" s="1"/>
  <c r="Q49" i="500"/>
  <c r="T49" i="500" s="1"/>
  <c r="Q34" i="500"/>
  <c r="T34" i="500" s="1"/>
  <c r="Q114" i="500"/>
  <c r="T114" i="500" s="1"/>
  <c r="Q67" i="500"/>
  <c r="T67" i="500" s="1"/>
  <c r="Q32" i="500"/>
  <c r="T32" i="500" s="1"/>
  <c r="Q42" i="500"/>
  <c r="T42" i="500" s="1"/>
  <c r="Q86" i="500"/>
  <c r="T86" i="500" s="1"/>
  <c r="Q111" i="500"/>
  <c r="T111" i="500" s="1"/>
  <c r="Q145" i="500"/>
  <c r="T145" i="500" s="1"/>
  <c r="Q95" i="500"/>
  <c r="T95" i="500" s="1"/>
  <c r="Q72" i="500"/>
  <c r="T72" i="500" s="1"/>
  <c r="Q44" i="500"/>
  <c r="T44" i="500" s="1"/>
  <c r="Q66" i="500"/>
  <c r="T66" i="500" s="1"/>
  <c r="Q117" i="500"/>
  <c r="T117" i="500" s="1"/>
  <c r="Q144" i="500"/>
  <c r="T144" i="500" s="1"/>
  <c r="Q137" i="500"/>
  <c r="T137" i="500" s="1"/>
  <c r="Q62" i="500"/>
  <c r="T62" i="500" s="1"/>
  <c r="Q73" i="500"/>
  <c r="T73" i="500" s="1"/>
  <c r="Q118" i="500"/>
  <c r="T118" i="500" s="1"/>
  <c r="Q129" i="500"/>
  <c r="T129" i="500" s="1"/>
  <c r="Q125" i="500"/>
  <c r="T125" i="500" s="1"/>
  <c r="Q33" i="500"/>
  <c r="T33" i="500" s="1"/>
  <c r="Q48" i="500"/>
  <c r="T48" i="500" s="1"/>
  <c r="Q101" i="500"/>
  <c r="T101" i="500" s="1"/>
  <c r="Q135" i="500"/>
  <c r="T135" i="500" s="1"/>
  <c r="Q132" i="500"/>
  <c r="T132" i="500" s="1"/>
  <c r="Q88" i="500"/>
  <c r="T88" i="500" s="1"/>
  <c r="Q138" i="500"/>
  <c r="T138" i="500" s="1"/>
  <c r="Q75" i="500"/>
  <c r="T75" i="500" s="1"/>
  <c r="Q41" i="500"/>
  <c r="T41" i="500" s="1"/>
  <c r="Q64" i="500"/>
  <c r="T64" i="500" s="1"/>
  <c r="Q130" i="500"/>
  <c r="T130" i="500" s="1"/>
  <c r="Q121" i="500"/>
  <c r="T121" i="500" s="1"/>
  <c r="Q52" i="500"/>
  <c r="T52" i="500" s="1"/>
  <c r="Q148" i="500"/>
  <c r="T148" i="500" s="1"/>
  <c r="Q108" i="500"/>
  <c r="T108" i="500" s="1"/>
  <c r="Q136" i="500"/>
  <c r="T136" i="500" s="1"/>
  <c r="Q119" i="500"/>
  <c r="T119" i="500" s="1"/>
  <c r="Q143" i="500"/>
  <c r="T143" i="500" s="1"/>
  <c r="Q73" i="507"/>
  <c r="T73" i="507" s="1"/>
  <c r="Q23" i="507"/>
  <c r="T23" i="507" s="1"/>
  <c r="Q83" i="507"/>
  <c r="T83" i="507" s="1"/>
  <c r="Q84" i="507"/>
  <c r="T84" i="507" s="1"/>
  <c r="Q112" i="507"/>
  <c r="T112" i="507" s="1"/>
  <c r="Q114" i="507"/>
  <c r="T114" i="507" s="1"/>
  <c r="Q138" i="507"/>
  <c r="T138" i="507" s="1"/>
  <c r="Q53" i="507"/>
  <c r="T53" i="507" s="1"/>
  <c r="Q43" i="507"/>
  <c r="T43" i="507" s="1"/>
  <c r="Q74" i="507"/>
  <c r="T74" i="507" s="1"/>
  <c r="Q127" i="507"/>
  <c r="T127" i="507" s="1"/>
  <c r="Q52" i="507"/>
  <c r="T52" i="507" s="1"/>
  <c r="Q22" i="507"/>
  <c r="T22" i="507" s="1"/>
  <c r="Q86" i="507"/>
  <c r="T86" i="507" s="1"/>
  <c r="Q124" i="507"/>
  <c r="T124" i="507" s="1"/>
  <c r="Q147" i="507"/>
  <c r="T147" i="507" s="1"/>
  <c r="Q65" i="507"/>
  <c r="T65" i="507" s="1"/>
  <c r="Q47" i="507"/>
  <c r="T47" i="507" s="1"/>
  <c r="Q87" i="507"/>
  <c r="T87" i="507" s="1"/>
  <c r="Q80" i="507"/>
  <c r="T80" i="507" s="1"/>
  <c r="Q106" i="507"/>
  <c r="T106" i="507" s="1"/>
  <c r="Q137" i="507"/>
  <c r="T137" i="507" s="1"/>
  <c r="Q148" i="507"/>
  <c r="T148" i="507" s="1"/>
  <c r="Q61" i="507"/>
  <c r="T61" i="507" s="1"/>
  <c r="Q51" i="507"/>
  <c r="T51" i="507" s="1"/>
  <c r="Q70" i="507"/>
  <c r="T70" i="507" s="1"/>
  <c r="Q97" i="507"/>
  <c r="T97" i="507" s="1"/>
  <c r="Q32" i="507"/>
  <c r="T32" i="507" s="1"/>
  <c r="Q64" i="507"/>
  <c r="T64" i="507" s="1"/>
  <c r="Q50" i="507"/>
  <c r="T50" i="507" s="1"/>
  <c r="Q126" i="507"/>
  <c r="T126" i="507" s="1"/>
  <c r="Q104" i="507"/>
  <c r="T104" i="507" s="1"/>
  <c r="Q146" i="507"/>
  <c r="T146" i="507" s="1"/>
  <c r="Q57" i="507"/>
  <c r="T57" i="507" s="1"/>
  <c r="Q39" i="507"/>
  <c r="T39" i="507" s="1"/>
  <c r="Q91" i="507"/>
  <c r="T91" i="507" s="1"/>
  <c r="Q92" i="507"/>
  <c r="T92" i="507" s="1"/>
  <c r="Q122" i="507"/>
  <c r="T122" i="507" s="1"/>
  <c r="Q125" i="507"/>
  <c r="T125" i="507" s="1"/>
  <c r="Q119" i="507"/>
  <c r="T119" i="507" s="1"/>
  <c r="Q37" i="507"/>
  <c r="T37" i="507" s="1"/>
  <c r="Q59" i="507"/>
  <c r="T59" i="507" s="1"/>
  <c r="Q85" i="507"/>
  <c r="T85" i="507" s="1"/>
  <c r="Q28" i="507"/>
  <c r="T28" i="507" s="1"/>
  <c r="Q60" i="507"/>
  <c r="T60" i="507" s="1"/>
  <c r="Q30" i="507"/>
  <c r="T30" i="507" s="1"/>
  <c r="Q94" i="507"/>
  <c r="T94" i="507" s="1"/>
  <c r="Q134" i="507"/>
  <c r="T134" i="507" s="1"/>
  <c r="Q149" i="507"/>
  <c r="T149" i="507" s="1"/>
  <c r="Q49" i="507"/>
  <c r="T49" i="507" s="1"/>
  <c r="Q63" i="507"/>
  <c r="T63" i="507" s="1"/>
  <c r="Q95" i="507"/>
  <c r="T95" i="507" s="1"/>
  <c r="Q88" i="507"/>
  <c r="T88" i="507" s="1"/>
  <c r="Q117" i="507"/>
  <c r="T117" i="507" s="1"/>
  <c r="Q109" i="507"/>
  <c r="T109" i="507" s="1"/>
  <c r="Q141" i="507"/>
  <c r="T141" i="507" s="1"/>
  <c r="Q45" i="507"/>
  <c r="T45" i="507" s="1"/>
  <c r="Q67" i="507"/>
  <c r="T67" i="507" s="1"/>
  <c r="Q78" i="507"/>
  <c r="T78" i="507" s="1"/>
  <c r="Q111" i="507"/>
  <c r="T111" i="507" s="1"/>
  <c r="Q40" i="507"/>
  <c r="T40" i="507" s="1"/>
  <c r="Q72" i="507"/>
  <c r="T72" i="507" s="1"/>
  <c r="Q82" i="507"/>
  <c r="T82" i="507" s="1"/>
  <c r="Q108" i="507"/>
  <c r="T108" i="507" s="1"/>
  <c r="Q136" i="507"/>
  <c r="T136" i="507" s="1"/>
  <c r="Q135" i="507"/>
  <c r="T135" i="507" s="1"/>
  <c r="Q41" i="507"/>
  <c r="T41" i="507" s="1"/>
  <c r="Q55" i="507"/>
  <c r="T55" i="507" s="1"/>
  <c r="Q101" i="507"/>
  <c r="T101" i="507" s="1"/>
  <c r="Q102" i="507"/>
  <c r="T102" i="507" s="1"/>
  <c r="Q133" i="507"/>
  <c r="T133" i="507" s="1"/>
  <c r="Q143" i="507"/>
  <c r="T143" i="507" s="1"/>
  <c r="Q115" i="507"/>
  <c r="T115" i="507" s="1"/>
  <c r="Q21" i="507"/>
  <c r="T21" i="507" s="1"/>
  <c r="Q75" i="507"/>
  <c r="T75" i="507" s="1"/>
  <c r="Q93" i="507"/>
  <c r="T93" i="507" s="1"/>
  <c r="Q36" i="507"/>
  <c r="T36" i="507" s="1"/>
  <c r="Q68" i="507"/>
  <c r="T68" i="507" s="1"/>
  <c r="Q42" i="507"/>
  <c r="T42" i="507" s="1"/>
  <c r="Q116" i="507"/>
  <c r="T116" i="507" s="1"/>
  <c r="Q132" i="507"/>
  <c r="T132" i="507" s="1"/>
  <c r="Q99" i="507"/>
  <c r="T99" i="507" s="1"/>
  <c r="Q33" i="507"/>
  <c r="T33" i="507" s="1"/>
  <c r="Q38" i="507"/>
  <c r="T38" i="507" s="1"/>
  <c r="Q107" i="507"/>
  <c r="T107" i="507" s="1"/>
  <c r="Q96" i="507"/>
  <c r="T96" i="507" s="1"/>
  <c r="Q128" i="507"/>
  <c r="T128" i="507" s="1"/>
  <c r="Q120" i="507"/>
  <c r="T120" i="507" s="1"/>
  <c r="Q103" i="507"/>
  <c r="T103" i="507" s="1"/>
  <c r="Q29" i="507"/>
  <c r="T29" i="507" s="1"/>
  <c r="Q46" i="507"/>
  <c r="T46" i="507" s="1"/>
  <c r="Q81" i="507"/>
  <c r="T81" i="507" s="1"/>
  <c r="Q20" i="507"/>
  <c r="T20" i="507" s="1"/>
  <c r="Q48" i="507"/>
  <c r="T48" i="507" s="1"/>
  <c r="Q26" i="507"/>
  <c r="T26" i="507" s="1"/>
  <c r="Q90" i="507"/>
  <c r="T90" i="507" s="1"/>
  <c r="Q118" i="507"/>
  <c r="T118" i="507" s="1"/>
  <c r="Q139" i="507"/>
  <c r="T139" i="507" s="1"/>
  <c r="Q25" i="507"/>
  <c r="T25" i="507" s="1"/>
  <c r="Q110" i="507"/>
  <c r="T110" i="507" s="1"/>
  <c r="Q66" i="507"/>
  <c r="T66" i="507" s="1"/>
  <c r="Q54" i="507"/>
  <c r="T54" i="507" s="1"/>
  <c r="Q31" i="507"/>
  <c r="T31" i="507" s="1"/>
  <c r="Q145" i="507"/>
  <c r="T145" i="507" s="1"/>
  <c r="Q62" i="507"/>
  <c r="T62" i="507" s="1"/>
  <c r="Q34" i="507"/>
  <c r="T34" i="507" s="1"/>
  <c r="Q71" i="507"/>
  <c r="T71" i="507" s="1"/>
  <c r="Q140" i="507"/>
  <c r="T140" i="507" s="1"/>
  <c r="Q105" i="507"/>
  <c r="T105" i="507" s="1"/>
  <c r="Q113" i="507"/>
  <c r="T113" i="507" s="1"/>
  <c r="Q79" i="507"/>
  <c r="T79" i="507" s="1"/>
  <c r="Q130" i="507"/>
  <c r="T130" i="507" s="1"/>
  <c r="Q89" i="507"/>
  <c r="T89" i="507" s="1"/>
  <c r="Q98" i="507"/>
  <c r="T98" i="507" s="1"/>
  <c r="Q123" i="507"/>
  <c r="T123" i="507" s="1"/>
  <c r="Q69" i="507"/>
  <c r="T69" i="507" s="1"/>
  <c r="Q44" i="507"/>
  <c r="T44" i="507" s="1"/>
  <c r="Q144" i="507"/>
  <c r="T144" i="507" s="1"/>
  <c r="Q58" i="507"/>
  <c r="T58" i="507" s="1"/>
  <c r="Q77" i="507"/>
  <c r="T77" i="507" s="1"/>
  <c r="Q24" i="507"/>
  <c r="T24" i="507" s="1"/>
  <c r="Q129" i="507"/>
  <c r="T129" i="507" s="1"/>
  <c r="Q100" i="507"/>
  <c r="T100" i="507" s="1"/>
  <c r="Q121" i="507"/>
  <c r="T121" i="507" s="1"/>
  <c r="Q27" i="507"/>
  <c r="T27" i="507" s="1"/>
  <c r="Q35" i="507"/>
  <c r="T35" i="507" s="1"/>
  <c r="Q142" i="507"/>
  <c r="T142" i="507" s="1"/>
  <c r="Q76" i="507"/>
  <c r="T76" i="507" s="1"/>
  <c r="Q56" i="507"/>
  <c r="T56" i="507" s="1"/>
  <c r="Q131" i="507"/>
  <c r="T131" i="507" s="1"/>
  <c r="Q146" i="513"/>
  <c r="T146" i="513" s="1"/>
  <c r="Q30" i="513"/>
  <c r="T30" i="513" s="1"/>
  <c r="Q69" i="513"/>
  <c r="T69" i="513" s="1"/>
  <c r="Q52" i="513"/>
  <c r="T52" i="513" s="1"/>
  <c r="Q84" i="513"/>
  <c r="T84" i="513" s="1"/>
  <c r="Q123" i="513"/>
  <c r="T123" i="513" s="1"/>
  <c r="Q114" i="513"/>
  <c r="T114" i="513" s="1"/>
  <c r="Q91" i="513"/>
  <c r="T91" i="513" s="1"/>
  <c r="Q20" i="513"/>
  <c r="T20" i="513" s="1"/>
  <c r="Q39" i="513"/>
  <c r="T39" i="513" s="1"/>
  <c r="Q71" i="513"/>
  <c r="T71" i="513" s="1"/>
  <c r="Q29" i="513"/>
  <c r="T29" i="513" s="1"/>
  <c r="Q62" i="513"/>
  <c r="T62" i="513" s="1"/>
  <c r="Q136" i="513"/>
  <c r="T136" i="513" s="1"/>
  <c r="Q22" i="513"/>
  <c r="T22" i="513" s="1"/>
  <c r="Q65" i="513"/>
  <c r="T65" i="513" s="1"/>
  <c r="Q117" i="513"/>
  <c r="T117" i="513" s="1"/>
  <c r="Q72" i="513"/>
  <c r="T72" i="513" s="1"/>
  <c r="Q96" i="513"/>
  <c r="T96" i="513" s="1"/>
  <c r="Q98" i="513"/>
  <c r="T98" i="513" s="1"/>
  <c r="Q93" i="513"/>
  <c r="T93" i="513" s="1"/>
  <c r="Q42" i="513"/>
  <c r="T42" i="513" s="1"/>
  <c r="Q51" i="513"/>
  <c r="T51" i="513" s="1"/>
  <c r="Q83" i="513"/>
  <c r="T83" i="513" s="1"/>
  <c r="Q25" i="513"/>
  <c r="T25" i="513" s="1"/>
  <c r="Q58" i="513"/>
  <c r="T58" i="513" s="1"/>
  <c r="Q90" i="513"/>
  <c r="T90" i="513" s="1"/>
  <c r="Q138" i="513"/>
  <c r="T138" i="513" s="1"/>
  <c r="Q126" i="513"/>
  <c r="T126" i="513" s="1"/>
  <c r="Q149" i="513"/>
  <c r="T149" i="513" s="1"/>
  <c r="Q99" i="513"/>
  <c r="T99" i="513" s="1"/>
  <c r="Q133" i="513"/>
  <c r="T133" i="513" s="1"/>
  <c r="Q135" i="513"/>
  <c r="T135" i="513" s="1"/>
  <c r="Q24" i="513"/>
  <c r="T24" i="513" s="1"/>
  <c r="Q77" i="513"/>
  <c r="T77" i="513" s="1"/>
  <c r="Q68" i="513"/>
  <c r="T68" i="513" s="1"/>
  <c r="Q112" i="513"/>
  <c r="T112" i="513" s="1"/>
  <c r="Q124" i="513"/>
  <c r="T124" i="513" s="1"/>
  <c r="Q121" i="513"/>
  <c r="T121" i="513" s="1"/>
  <c r="Q31" i="513"/>
  <c r="T31" i="513" s="1"/>
  <c r="Q79" i="513"/>
  <c r="T79" i="513" s="1"/>
  <c r="Q45" i="513"/>
  <c r="T45" i="513" s="1"/>
  <c r="Q86" i="513"/>
  <c r="T86" i="513" s="1"/>
  <c r="Q38" i="513"/>
  <c r="T38" i="513" s="1"/>
  <c r="Q81" i="513"/>
  <c r="T81" i="513" s="1"/>
  <c r="Q64" i="513"/>
  <c r="T64" i="513" s="1"/>
  <c r="Q107" i="513"/>
  <c r="T107" i="513" s="1"/>
  <c r="Q119" i="513"/>
  <c r="T119" i="513" s="1"/>
  <c r="Q26" i="513"/>
  <c r="T26" i="513" s="1"/>
  <c r="Q59" i="513"/>
  <c r="T59" i="513" s="1"/>
  <c r="Q129" i="513"/>
  <c r="T129" i="513" s="1"/>
  <c r="Q50" i="513"/>
  <c r="T50" i="513" s="1"/>
  <c r="Q111" i="513"/>
  <c r="T111" i="513" s="1"/>
  <c r="Q104" i="513"/>
  <c r="T104" i="513" s="1"/>
  <c r="Q139" i="513"/>
  <c r="T139" i="513" s="1"/>
  <c r="Q144" i="513"/>
  <c r="T144" i="513" s="1"/>
  <c r="Q120" i="513"/>
  <c r="T120" i="513" s="1"/>
  <c r="Q44" i="513"/>
  <c r="T44" i="513" s="1"/>
  <c r="Q85" i="513"/>
  <c r="T85" i="513" s="1"/>
  <c r="Q127" i="513"/>
  <c r="T127" i="513" s="1"/>
  <c r="Q103" i="513"/>
  <c r="T103" i="513" s="1"/>
  <c r="Q40" i="513"/>
  <c r="T40" i="513" s="1"/>
  <c r="Q55" i="513"/>
  <c r="T55" i="513" s="1"/>
  <c r="Q37" i="513"/>
  <c r="T37" i="513" s="1"/>
  <c r="Q109" i="513"/>
  <c r="T109" i="513" s="1"/>
  <c r="Q57" i="513"/>
  <c r="T57" i="513" s="1"/>
  <c r="Q56" i="513"/>
  <c r="T56" i="513" s="1"/>
  <c r="Q118" i="513"/>
  <c r="T118" i="513" s="1"/>
  <c r="Q28" i="513"/>
  <c r="T28" i="513" s="1"/>
  <c r="Q46" i="513"/>
  <c r="T46" i="513" s="1"/>
  <c r="Q105" i="513"/>
  <c r="T105" i="513" s="1"/>
  <c r="Q102" i="513"/>
  <c r="T102" i="513" s="1"/>
  <c r="Q141" i="513"/>
  <c r="T141" i="513" s="1"/>
  <c r="Q34" i="513"/>
  <c r="T34" i="513" s="1"/>
  <c r="Q63" i="513"/>
  <c r="T63" i="513" s="1"/>
  <c r="Q54" i="513"/>
  <c r="T54" i="513" s="1"/>
  <c r="Q125" i="513"/>
  <c r="T125" i="513" s="1"/>
  <c r="Q73" i="513"/>
  <c r="T73" i="513" s="1"/>
  <c r="Q80" i="513"/>
  <c r="T80" i="513" s="1"/>
  <c r="Q128" i="513"/>
  <c r="T128" i="513" s="1"/>
  <c r="Q32" i="513"/>
  <c r="T32" i="513" s="1"/>
  <c r="Q134" i="513"/>
  <c r="T134" i="513" s="1"/>
  <c r="Q76" i="513"/>
  <c r="T76" i="513" s="1"/>
  <c r="Q97" i="513"/>
  <c r="T97" i="513" s="1"/>
  <c r="Q113" i="513"/>
  <c r="T113" i="513" s="1"/>
  <c r="Q49" i="513"/>
  <c r="T49" i="513" s="1"/>
  <c r="Q142" i="513"/>
  <c r="T142" i="513" s="1"/>
  <c r="Q35" i="513"/>
  <c r="T35" i="513" s="1"/>
  <c r="Q101" i="513"/>
  <c r="T101" i="513" s="1"/>
  <c r="Q66" i="513"/>
  <c r="T66" i="513" s="1"/>
  <c r="Q122" i="513"/>
  <c r="T122" i="513" s="1"/>
  <c r="Q143" i="513"/>
  <c r="T143" i="513" s="1"/>
  <c r="Q140" i="513"/>
  <c r="T140" i="513" s="1"/>
  <c r="Q145" i="513"/>
  <c r="T145" i="513" s="1"/>
  <c r="Q53" i="513"/>
  <c r="T53" i="513" s="1"/>
  <c r="Q147" i="513"/>
  <c r="T147" i="513" s="1"/>
  <c r="Q23" i="513"/>
  <c r="T23" i="513" s="1"/>
  <c r="Q70" i="513"/>
  <c r="T70" i="513" s="1"/>
  <c r="Q89" i="513"/>
  <c r="T89" i="513" s="1"/>
  <c r="Q108" i="513"/>
  <c r="T108" i="513" s="1"/>
  <c r="Q43" i="513"/>
  <c r="T43" i="513" s="1"/>
  <c r="Q21" i="513"/>
  <c r="T21" i="513" s="1"/>
  <c r="Q74" i="513"/>
  <c r="T74" i="513" s="1"/>
  <c r="Q94" i="513"/>
  <c r="T94" i="513" s="1"/>
  <c r="Q131" i="513"/>
  <c r="T131" i="513" s="1"/>
  <c r="Q92" i="513"/>
  <c r="T92" i="513" s="1"/>
  <c r="Q61" i="513"/>
  <c r="T61" i="513" s="1"/>
  <c r="Q100" i="513"/>
  <c r="T100" i="513" s="1"/>
  <c r="Q47" i="513"/>
  <c r="T47" i="513" s="1"/>
  <c r="Q78" i="513"/>
  <c r="T78" i="513" s="1"/>
  <c r="Q48" i="513"/>
  <c r="T48" i="513" s="1"/>
  <c r="Q130" i="513"/>
  <c r="T130" i="513" s="1"/>
  <c r="Q67" i="513"/>
  <c r="T67" i="513" s="1"/>
  <c r="Q33" i="513"/>
  <c r="T33" i="513" s="1"/>
  <c r="Q82" i="513"/>
  <c r="T82" i="513" s="1"/>
  <c r="Q115" i="513"/>
  <c r="T115" i="513" s="1"/>
  <c r="Q110" i="513"/>
  <c r="T110" i="513" s="1"/>
  <c r="Q116" i="513"/>
  <c r="T116" i="513" s="1"/>
  <c r="Q60" i="513"/>
  <c r="T60" i="513" s="1"/>
  <c r="Q88" i="513"/>
  <c r="T88" i="513" s="1"/>
  <c r="Q95" i="513"/>
  <c r="T95" i="513" s="1"/>
  <c r="Q106" i="513"/>
  <c r="T106" i="513" s="1"/>
  <c r="Q27" i="513"/>
  <c r="T27" i="513" s="1"/>
  <c r="Q132" i="513"/>
  <c r="T132" i="513" s="1"/>
  <c r="Q87" i="513"/>
  <c r="T87" i="513" s="1"/>
  <c r="Q75" i="513"/>
  <c r="T75" i="513" s="1"/>
  <c r="Q137" i="513"/>
  <c r="T137" i="513" s="1"/>
  <c r="Q41" i="513"/>
  <c r="T41" i="513" s="1"/>
  <c r="Q148" i="513"/>
  <c r="T148" i="513" s="1"/>
  <c r="Q36" i="513"/>
  <c r="T36" i="513" s="1"/>
  <c r="Q33" i="511"/>
  <c r="T33" i="511" s="1"/>
  <c r="Q22" i="511"/>
  <c r="T22" i="511" s="1"/>
  <c r="Q54" i="511"/>
  <c r="T54" i="511" s="1"/>
  <c r="Q89" i="511"/>
  <c r="T89" i="511" s="1"/>
  <c r="Q72" i="511"/>
  <c r="T72" i="511" s="1"/>
  <c r="Q106" i="511"/>
  <c r="T106" i="511" s="1"/>
  <c r="Q147" i="511"/>
  <c r="T147" i="511" s="1"/>
  <c r="Q105" i="511"/>
  <c r="T105" i="511" s="1"/>
  <c r="Q146" i="511"/>
  <c r="T146" i="511" s="1"/>
  <c r="Q27" i="511"/>
  <c r="T27" i="511" s="1"/>
  <c r="Q61" i="511"/>
  <c r="T61" i="511" s="1"/>
  <c r="Q48" i="511"/>
  <c r="T48" i="511" s="1"/>
  <c r="Q83" i="511"/>
  <c r="T83" i="511" s="1"/>
  <c r="Q66" i="511"/>
  <c r="T66" i="511" s="1"/>
  <c r="Q98" i="511"/>
  <c r="T98" i="511" s="1"/>
  <c r="Q134" i="511"/>
  <c r="T134" i="511" s="1"/>
  <c r="Q107" i="511"/>
  <c r="T107" i="511" s="1"/>
  <c r="Q37" i="511"/>
  <c r="T37" i="511" s="1"/>
  <c r="Q34" i="511"/>
  <c r="T34" i="511" s="1"/>
  <c r="Q77" i="511"/>
  <c r="T77" i="511" s="1"/>
  <c r="Q60" i="511"/>
  <c r="T60" i="511" s="1"/>
  <c r="Q92" i="511"/>
  <c r="T92" i="511" s="1"/>
  <c r="Q135" i="511"/>
  <c r="T135" i="511" s="1"/>
  <c r="Q125" i="511"/>
  <c r="T125" i="511" s="1"/>
  <c r="Q132" i="511"/>
  <c r="T132" i="511" s="1"/>
  <c r="Q58" i="511"/>
  <c r="T58" i="511" s="1"/>
  <c r="Q47" i="511"/>
  <c r="T47" i="511" s="1"/>
  <c r="Q44" i="511"/>
  <c r="T44" i="511" s="1"/>
  <c r="Q79" i="511"/>
  <c r="T79" i="511" s="1"/>
  <c r="Q62" i="511"/>
  <c r="T62" i="511" s="1"/>
  <c r="Q94" i="511"/>
  <c r="T94" i="511" s="1"/>
  <c r="Q137" i="511"/>
  <c r="T137" i="511" s="1"/>
  <c r="Q25" i="511"/>
  <c r="T25" i="511" s="1"/>
  <c r="Q30" i="511"/>
  <c r="T30" i="511" s="1"/>
  <c r="Q73" i="511"/>
  <c r="T73" i="511" s="1"/>
  <c r="Q64" i="511"/>
  <c r="T64" i="511" s="1"/>
  <c r="Q117" i="511"/>
  <c r="T117" i="511" s="1"/>
  <c r="Q120" i="511"/>
  <c r="T120" i="511" s="1"/>
  <c r="Q138" i="511"/>
  <c r="T138" i="511" s="1"/>
  <c r="Q35" i="511"/>
  <c r="T35" i="511" s="1"/>
  <c r="Q32" i="511"/>
  <c r="T32" i="511" s="1"/>
  <c r="Q75" i="511"/>
  <c r="T75" i="511" s="1"/>
  <c r="Q74" i="511"/>
  <c r="T74" i="511" s="1"/>
  <c r="Q113" i="511"/>
  <c r="T113" i="511" s="1"/>
  <c r="Q148" i="511"/>
  <c r="T148" i="511" s="1"/>
  <c r="Q45" i="511"/>
  <c r="T45" i="511" s="1"/>
  <c r="Q50" i="511"/>
  <c r="T50" i="511" s="1"/>
  <c r="Q103" i="511"/>
  <c r="T103" i="511" s="1"/>
  <c r="Q112" i="511"/>
  <c r="T112" i="511" s="1"/>
  <c r="Q104" i="511"/>
  <c r="T104" i="511" s="1"/>
  <c r="Q121" i="511"/>
  <c r="T121" i="511" s="1"/>
  <c r="Q23" i="511"/>
  <c r="T23" i="511" s="1"/>
  <c r="Q28" i="511"/>
  <c r="T28" i="511" s="1"/>
  <c r="Q71" i="511"/>
  <c r="T71" i="511" s="1"/>
  <c r="Q70" i="511"/>
  <c r="T70" i="511" s="1"/>
  <c r="Q118" i="511"/>
  <c r="T118" i="511" s="1"/>
  <c r="Q144" i="511"/>
  <c r="T144" i="511" s="1"/>
  <c r="Q41" i="511"/>
  <c r="T41" i="511" s="1"/>
  <c r="Q38" i="511"/>
  <c r="T38" i="511" s="1"/>
  <c r="Q81" i="511"/>
  <c r="T81" i="511" s="1"/>
  <c r="Q80" i="511"/>
  <c r="T80" i="511" s="1"/>
  <c r="Q128" i="511"/>
  <c r="T128" i="511" s="1"/>
  <c r="Q130" i="511"/>
  <c r="T130" i="511" s="1"/>
  <c r="Q123" i="511"/>
  <c r="T123" i="511" s="1"/>
  <c r="Q43" i="511"/>
  <c r="T43" i="511" s="1"/>
  <c r="Q40" i="511"/>
  <c r="T40" i="511" s="1"/>
  <c r="Q91" i="511"/>
  <c r="T91" i="511" s="1"/>
  <c r="Q82" i="511"/>
  <c r="T82" i="511" s="1"/>
  <c r="Q124" i="511"/>
  <c r="T124" i="511" s="1"/>
  <c r="Q59" i="511"/>
  <c r="T59" i="511" s="1"/>
  <c r="Q53" i="511"/>
  <c r="T53" i="511" s="1"/>
  <c r="Q69" i="511"/>
  <c r="T69" i="511" s="1"/>
  <c r="Q68" i="511"/>
  <c r="T68" i="511" s="1"/>
  <c r="Q122" i="511"/>
  <c r="T122" i="511" s="1"/>
  <c r="Q114" i="511"/>
  <c r="T114" i="511" s="1"/>
  <c r="Q142" i="511"/>
  <c r="T142" i="511" s="1"/>
  <c r="Q31" i="511"/>
  <c r="T31" i="511" s="1"/>
  <c r="Q36" i="511"/>
  <c r="T36" i="511" s="1"/>
  <c r="Q87" i="511"/>
  <c r="T87" i="511" s="1"/>
  <c r="Q78" i="511"/>
  <c r="T78" i="511" s="1"/>
  <c r="Q129" i="511"/>
  <c r="T129" i="511" s="1"/>
  <c r="Q49" i="511"/>
  <c r="T49" i="511" s="1"/>
  <c r="Q46" i="511"/>
  <c r="T46" i="511" s="1"/>
  <c r="Q97" i="511"/>
  <c r="T97" i="511" s="1"/>
  <c r="Q88" i="511"/>
  <c r="T88" i="511" s="1"/>
  <c r="Q139" i="511"/>
  <c r="T139" i="511" s="1"/>
  <c r="Q116" i="511"/>
  <c r="T116" i="511" s="1"/>
  <c r="Q111" i="511"/>
  <c r="T111" i="511" s="1"/>
  <c r="Q51" i="511"/>
  <c r="T51" i="511" s="1"/>
  <c r="Q56" i="511"/>
  <c r="T56" i="511" s="1"/>
  <c r="Q99" i="511"/>
  <c r="T99" i="511" s="1"/>
  <c r="Q90" i="511"/>
  <c r="T90" i="511" s="1"/>
  <c r="Q141" i="511"/>
  <c r="T141" i="511" s="1"/>
  <c r="Q21" i="511"/>
  <c r="T21" i="511" s="1"/>
  <c r="Q26" i="511"/>
  <c r="T26" i="511" s="1"/>
  <c r="Q85" i="511"/>
  <c r="T85" i="511" s="1"/>
  <c r="Q76" i="511"/>
  <c r="T76" i="511" s="1"/>
  <c r="Q133" i="511"/>
  <c r="T133" i="511" s="1"/>
  <c r="Q102" i="511"/>
  <c r="T102" i="511" s="1"/>
  <c r="Q149" i="511"/>
  <c r="T149" i="511" s="1"/>
  <c r="Q39" i="511"/>
  <c r="T39" i="511" s="1"/>
  <c r="Q52" i="511"/>
  <c r="T52" i="511" s="1"/>
  <c r="Q95" i="511"/>
  <c r="T95" i="511" s="1"/>
  <c r="Q86" i="511"/>
  <c r="T86" i="511" s="1"/>
  <c r="Q145" i="511"/>
  <c r="T145" i="511" s="1"/>
  <c r="Q57" i="511"/>
  <c r="T57" i="511" s="1"/>
  <c r="Q109" i="511"/>
  <c r="T109" i="511" s="1"/>
  <c r="Q67" i="511"/>
  <c r="T67" i="511" s="1"/>
  <c r="Q29" i="511"/>
  <c r="T29" i="511" s="1"/>
  <c r="Q143" i="511"/>
  <c r="T143" i="511" s="1"/>
  <c r="Q63" i="511"/>
  <c r="T63" i="511" s="1"/>
  <c r="Q65" i="511"/>
  <c r="T65" i="511" s="1"/>
  <c r="Q126" i="511"/>
  <c r="T126" i="511" s="1"/>
  <c r="Q131" i="511"/>
  <c r="T131" i="511" s="1"/>
  <c r="Q42" i="511"/>
  <c r="T42" i="511" s="1"/>
  <c r="Q110" i="511"/>
  <c r="T110" i="511" s="1"/>
  <c r="Q115" i="511"/>
  <c r="T115" i="511" s="1"/>
  <c r="Q119" i="511"/>
  <c r="T119" i="511" s="1"/>
  <c r="Q20" i="511"/>
  <c r="T20" i="511" s="1"/>
  <c r="Q100" i="511"/>
  <c r="T100" i="511" s="1"/>
  <c r="Q93" i="511"/>
  <c r="T93" i="511" s="1"/>
  <c r="Q101" i="511"/>
  <c r="T101" i="511" s="1"/>
  <c r="Q108" i="511"/>
  <c r="T108" i="511" s="1"/>
  <c r="Q96" i="511"/>
  <c r="T96" i="511" s="1"/>
  <c r="Q55" i="511"/>
  <c r="T55" i="511" s="1"/>
  <c r="Q24" i="511"/>
  <c r="T24" i="511" s="1"/>
  <c r="Q136" i="511"/>
  <c r="T136" i="511" s="1"/>
  <c r="Q140" i="511"/>
  <c r="T140" i="511" s="1"/>
  <c r="Q127" i="511"/>
  <c r="T127" i="511" s="1"/>
  <c r="Q84" i="511"/>
  <c r="T84" i="511" s="1"/>
  <c r="R98" i="515"/>
  <c r="U98" i="515" s="1"/>
  <c r="R70" i="515"/>
  <c r="U70" i="515" s="1"/>
  <c r="R32" i="515"/>
  <c r="U32" i="515" s="1"/>
  <c r="R54" i="515"/>
  <c r="U54" i="515" s="1"/>
  <c r="R31" i="515"/>
  <c r="U31" i="515" s="1"/>
  <c r="R137" i="515"/>
  <c r="U137" i="515" s="1"/>
  <c r="R119" i="515"/>
  <c r="U119" i="515" s="1"/>
  <c r="R149" i="515"/>
  <c r="U149" i="515" s="1"/>
  <c r="R91" i="515"/>
  <c r="U91" i="515" s="1"/>
  <c r="R68" i="515"/>
  <c r="U68" i="515" s="1"/>
  <c r="R36" i="515"/>
  <c r="U36" i="515" s="1"/>
  <c r="R60" i="515"/>
  <c r="U60" i="515" s="1"/>
  <c r="R35" i="515"/>
  <c r="U35" i="515" s="1"/>
  <c r="R114" i="515"/>
  <c r="U114" i="515" s="1"/>
  <c r="R116" i="515"/>
  <c r="U116" i="515" s="1"/>
  <c r="R124" i="515"/>
  <c r="U124" i="515" s="1"/>
  <c r="R89" i="515"/>
  <c r="U89" i="515" s="1"/>
  <c r="R66" i="515"/>
  <c r="U66" i="515" s="1"/>
  <c r="R40" i="515"/>
  <c r="U40" i="515" s="1"/>
  <c r="R86" i="515"/>
  <c r="U86" i="515" s="1"/>
  <c r="R23" i="515"/>
  <c r="U23" i="515" s="1"/>
  <c r="R82" i="515"/>
  <c r="U82" i="515" s="1"/>
  <c r="R95" i="515"/>
  <c r="U95" i="515" s="1"/>
  <c r="R143" i="515"/>
  <c r="U143" i="515" s="1"/>
  <c r="R105" i="515"/>
  <c r="U105" i="515" s="1"/>
  <c r="R72" i="515"/>
  <c r="U72" i="515" s="1"/>
  <c r="R28" i="515"/>
  <c r="U28" i="515" s="1"/>
  <c r="R50" i="515"/>
  <c r="U50" i="515" s="1"/>
  <c r="R53" i="515"/>
  <c r="U53" i="515" s="1"/>
  <c r="R111" i="515"/>
  <c r="U111" i="515" s="1"/>
  <c r="R73" i="515"/>
  <c r="U73" i="515" s="1"/>
  <c r="R140" i="515"/>
  <c r="U140" i="515" s="1"/>
  <c r="R148" i="515"/>
  <c r="U148" i="515" s="1"/>
  <c r="R29" i="515"/>
  <c r="U29" i="515" s="1"/>
  <c r="R120" i="515"/>
  <c r="U120" i="515" s="1"/>
  <c r="R93" i="515"/>
  <c r="U93" i="515" s="1"/>
  <c r="R24" i="515"/>
  <c r="U24" i="515" s="1"/>
  <c r="R100" i="515"/>
  <c r="U100" i="515" s="1"/>
  <c r="R21" i="515"/>
  <c r="U21" i="515" s="1"/>
  <c r="R131" i="515"/>
  <c r="U131" i="515" s="1"/>
  <c r="R129" i="515"/>
  <c r="U129" i="515" s="1"/>
  <c r="R62" i="515"/>
  <c r="U62" i="515" s="1"/>
  <c r="R48" i="515"/>
  <c r="U48" i="515" s="1"/>
  <c r="R25" i="515"/>
  <c r="U25" i="515" s="1"/>
  <c r="R47" i="515"/>
  <c r="U47" i="515" s="1"/>
  <c r="R67" i="515"/>
  <c r="U67" i="515" s="1"/>
  <c r="R80" i="515"/>
  <c r="U80" i="515" s="1"/>
  <c r="R147" i="515"/>
  <c r="U147" i="515" s="1"/>
  <c r="R110" i="515"/>
  <c r="U110" i="515" s="1"/>
  <c r="R132" i="515"/>
  <c r="U132" i="515" s="1"/>
  <c r="R52" i="515"/>
  <c r="U52" i="515" s="1"/>
  <c r="R33" i="515"/>
  <c r="U33" i="515" s="1"/>
  <c r="R51" i="515"/>
  <c r="U51" i="515" s="1"/>
  <c r="R61" i="515"/>
  <c r="U61" i="515" s="1"/>
  <c r="R96" i="515"/>
  <c r="U96" i="515" s="1"/>
  <c r="R133" i="515"/>
  <c r="U133" i="515" s="1"/>
  <c r="R76" i="515"/>
  <c r="U76" i="515" s="1"/>
  <c r="R130" i="515"/>
  <c r="U130" i="515" s="1"/>
  <c r="R56" i="515"/>
  <c r="U56" i="515" s="1"/>
  <c r="R41" i="515"/>
  <c r="U41" i="515" s="1"/>
  <c r="R39" i="515"/>
  <c r="U39" i="515" s="1"/>
  <c r="R121" i="515"/>
  <c r="U121" i="515" s="1"/>
  <c r="R117" i="515"/>
  <c r="U117" i="515" s="1"/>
  <c r="R126" i="515"/>
  <c r="U126" i="515" s="1"/>
  <c r="R94" i="515"/>
  <c r="U94" i="515" s="1"/>
  <c r="R64" i="515"/>
  <c r="U64" i="515" s="1"/>
  <c r="R44" i="515"/>
  <c r="U44" i="515" s="1"/>
  <c r="R90" i="515"/>
  <c r="U90" i="515" s="1"/>
  <c r="R27" i="515"/>
  <c r="U27" i="515" s="1"/>
  <c r="R102" i="515"/>
  <c r="U102" i="515" s="1"/>
  <c r="R108" i="515"/>
  <c r="U108" i="515" s="1"/>
  <c r="R144" i="515"/>
  <c r="U144" i="515" s="1"/>
  <c r="R122" i="515"/>
  <c r="U122" i="515" s="1"/>
  <c r="R38" i="515"/>
  <c r="U38" i="515" s="1"/>
  <c r="R115" i="515"/>
  <c r="U115" i="515" s="1"/>
  <c r="R77" i="515"/>
  <c r="U77" i="515" s="1"/>
  <c r="R37" i="515"/>
  <c r="U37" i="515" s="1"/>
  <c r="R142" i="515"/>
  <c r="U142" i="515" s="1"/>
  <c r="R74" i="515"/>
  <c r="U74" i="515" s="1"/>
  <c r="R45" i="515"/>
  <c r="U45" i="515" s="1"/>
  <c r="R71" i="515"/>
  <c r="U71" i="515" s="1"/>
  <c r="R81" i="515"/>
  <c r="U81" i="515" s="1"/>
  <c r="R34" i="515"/>
  <c r="U34" i="515" s="1"/>
  <c r="R65" i="515"/>
  <c r="U65" i="515" s="1"/>
  <c r="R138" i="515"/>
  <c r="U138" i="515" s="1"/>
  <c r="R125" i="515"/>
  <c r="U125" i="515" s="1"/>
  <c r="R99" i="515"/>
  <c r="U99" i="515" s="1"/>
  <c r="R22" i="515"/>
  <c r="U22" i="515" s="1"/>
  <c r="R57" i="515"/>
  <c r="U57" i="515" s="1"/>
  <c r="R78" i="515"/>
  <c r="U78" i="515" s="1"/>
  <c r="R75" i="515"/>
  <c r="U75" i="515" s="1"/>
  <c r="R141" i="515"/>
  <c r="U141" i="515" s="1"/>
  <c r="R136" i="515"/>
  <c r="U136" i="515" s="1"/>
  <c r="R103" i="515"/>
  <c r="U103" i="515" s="1"/>
  <c r="R87" i="515"/>
  <c r="U87" i="515" s="1"/>
  <c r="R26" i="515"/>
  <c r="U26" i="515" s="1"/>
  <c r="R83" i="515"/>
  <c r="U83" i="515" s="1"/>
  <c r="R92" i="515"/>
  <c r="U92" i="515" s="1"/>
  <c r="R69" i="515"/>
  <c r="U69" i="515" s="1"/>
  <c r="R84" i="515"/>
  <c r="U84" i="515" s="1"/>
  <c r="R128" i="515"/>
  <c r="U128" i="515" s="1"/>
  <c r="R101" i="515"/>
  <c r="U101" i="515" s="1"/>
  <c r="R20" i="515"/>
  <c r="U20" i="515" s="1"/>
  <c r="R30" i="515"/>
  <c r="U30" i="515" s="1"/>
  <c r="R88" i="515"/>
  <c r="U88" i="515" s="1"/>
  <c r="R55" i="515"/>
  <c r="U55" i="515" s="1"/>
  <c r="R63" i="515"/>
  <c r="U63" i="515" s="1"/>
  <c r="R112" i="515"/>
  <c r="U112" i="515" s="1"/>
  <c r="R135" i="515"/>
  <c r="U135" i="515" s="1"/>
  <c r="R134" i="515"/>
  <c r="U134" i="515" s="1"/>
  <c r="R106" i="515"/>
  <c r="U106" i="515" s="1"/>
  <c r="R58" i="515"/>
  <c r="U58" i="515" s="1"/>
  <c r="R49" i="515"/>
  <c r="U49" i="515" s="1"/>
  <c r="R43" i="515"/>
  <c r="U43" i="515" s="1"/>
  <c r="R123" i="515"/>
  <c r="U123" i="515" s="1"/>
  <c r="R118" i="515"/>
  <c r="U118" i="515" s="1"/>
  <c r="R127" i="515"/>
  <c r="U127" i="515" s="1"/>
  <c r="R85" i="515"/>
  <c r="U85" i="515" s="1"/>
  <c r="R104" i="515"/>
  <c r="U104" i="515" s="1"/>
  <c r="R146" i="515"/>
  <c r="U146" i="515" s="1"/>
  <c r="R145" i="515"/>
  <c r="U145" i="515" s="1"/>
  <c r="R42" i="515"/>
  <c r="U42" i="515" s="1"/>
  <c r="R79" i="515"/>
  <c r="U79" i="515" s="1"/>
  <c r="R107" i="515"/>
  <c r="U107" i="515" s="1"/>
  <c r="R46" i="515"/>
  <c r="U46" i="515" s="1"/>
  <c r="R109" i="515"/>
  <c r="U109" i="515" s="1"/>
  <c r="R113" i="515"/>
  <c r="U113" i="515" s="1"/>
  <c r="R97" i="515"/>
  <c r="U97" i="515" s="1"/>
  <c r="R59" i="515"/>
  <c r="U59" i="515" s="1"/>
  <c r="R139" i="515"/>
  <c r="U139" i="515" s="1"/>
  <c r="R25" i="499"/>
  <c r="U25" i="499" s="1"/>
  <c r="R57" i="499"/>
  <c r="U57" i="499" s="1"/>
  <c r="R98" i="499"/>
  <c r="U98" i="499" s="1"/>
  <c r="R24" i="499"/>
  <c r="U24" i="499" s="1"/>
  <c r="R85" i="499"/>
  <c r="U85" i="499" s="1"/>
  <c r="R54" i="499"/>
  <c r="U54" i="499" s="1"/>
  <c r="R78" i="499"/>
  <c r="U78" i="499" s="1"/>
  <c r="R137" i="499"/>
  <c r="U137" i="499" s="1"/>
  <c r="R138" i="499"/>
  <c r="U138" i="499" s="1"/>
  <c r="R43" i="499"/>
  <c r="U43" i="499" s="1"/>
  <c r="R75" i="499"/>
  <c r="U75" i="499" s="1"/>
  <c r="R80" i="499"/>
  <c r="U80" i="499" s="1"/>
  <c r="R89" i="499"/>
  <c r="U89" i="499" s="1"/>
  <c r="R56" i="499"/>
  <c r="U56" i="499" s="1"/>
  <c r="R82" i="499"/>
  <c r="U82" i="499" s="1"/>
  <c r="R143" i="499"/>
  <c r="U143" i="499" s="1"/>
  <c r="R140" i="499"/>
  <c r="U140" i="499" s="1"/>
  <c r="R29" i="499"/>
  <c r="U29" i="499" s="1"/>
  <c r="R61" i="499"/>
  <c r="U61" i="499" s="1"/>
  <c r="R110" i="499"/>
  <c r="U110" i="499" s="1"/>
  <c r="R44" i="499"/>
  <c r="U44" i="499" s="1"/>
  <c r="R33" i="499"/>
  <c r="U33" i="499" s="1"/>
  <c r="R65" i="499"/>
  <c r="U65" i="499" s="1"/>
  <c r="R46" i="499"/>
  <c r="U46" i="499" s="1"/>
  <c r="R38" i="499"/>
  <c r="U38" i="499" s="1"/>
  <c r="R107" i="499"/>
  <c r="U107" i="499" s="1"/>
  <c r="R99" i="499"/>
  <c r="U99" i="499" s="1"/>
  <c r="R97" i="499"/>
  <c r="U97" i="499" s="1"/>
  <c r="R139" i="499"/>
  <c r="U139" i="499" s="1"/>
  <c r="R102" i="499"/>
  <c r="U102" i="499" s="1"/>
  <c r="R51" i="499"/>
  <c r="U51" i="499" s="1"/>
  <c r="R83" i="499"/>
  <c r="U83" i="499" s="1"/>
  <c r="R28" i="499"/>
  <c r="U28" i="499" s="1"/>
  <c r="R91" i="499"/>
  <c r="U91" i="499" s="1"/>
  <c r="R104" i="499"/>
  <c r="U104" i="499" s="1"/>
  <c r="R103" i="499"/>
  <c r="U103" i="499" s="1"/>
  <c r="R123" i="499"/>
  <c r="U123" i="499" s="1"/>
  <c r="R121" i="499"/>
  <c r="U121" i="499" s="1"/>
  <c r="R37" i="499"/>
  <c r="U37" i="499" s="1"/>
  <c r="R69" i="499"/>
  <c r="U69" i="499" s="1"/>
  <c r="R109" i="499"/>
  <c r="U109" i="499" s="1"/>
  <c r="R49" i="499"/>
  <c r="U49" i="499" s="1"/>
  <c r="R147" i="499"/>
  <c r="U147" i="499" s="1"/>
  <c r="R22" i="499"/>
  <c r="U22" i="499" s="1"/>
  <c r="R115" i="499"/>
  <c r="U115" i="499" s="1"/>
  <c r="R35" i="499"/>
  <c r="U35" i="499" s="1"/>
  <c r="R48" i="499"/>
  <c r="U48" i="499" s="1"/>
  <c r="R26" i="499"/>
  <c r="U26" i="499" s="1"/>
  <c r="R116" i="499"/>
  <c r="U116" i="499" s="1"/>
  <c r="R20" i="499"/>
  <c r="U20" i="499" s="1"/>
  <c r="R90" i="499"/>
  <c r="U90" i="499" s="1"/>
  <c r="R68" i="499"/>
  <c r="U68" i="499" s="1"/>
  <c r="R88" i="499"/>
  <c r="U88" i="499" s="1"/>
  <c r="R87" i="499"/>
  <c r="U87" i="499" s="1"/>
  <c r="R128" i="499"/>
  <c r="U128" i="499" s="1"/>
  <c r="R113" i="499"/>
  <c r="U113" i="499" s="1"/>
  <c r="R39" i="499"/>
  <c r="U39" i="499" s="1"/>
  <c r="R71" i="499"/>
  <c r="U71" i="499" s="1"/>
  <c r="R64" i="499"/>
  <c r="U64" i="499" s="1"/>
  <c r="R142" i="499"/>
  <c r="U142" i="499" s="1"/>
  <c r="R36" i="499"/>
  <c r="U36" i="499" s="1"/>
  <c r="R74" i="499"/>
  <c r="U74" i="499" s="1"/>
  <c r="R133" i="499"/>
  <c r="U133" i="499" s="1"/>
  <c r="R76" i="499"/>
  <c r="U76" i="499" s="1"/>
  <c r="R31" i="499"/>
  <c r="U31" i="499" s="1"/>
  <c r="R132" i="499"/>
  <c r="U132" i="499" s="1"/>
  <c r="R134" i="499"/>
  <c r="U134" i="499" s="1"/>
  <c r="R73" i="499"/>
  <c r="U73" i="499" s="1"/>
  <c r="R52" i="499"/>
  <c r="U52" i="499" s="1"/>
  <c r="R95" i="499"/>
  <c r="U95" i="499" s="1"/>
  <c r="R119" i="499"/>
  <c r="U119" i="499" s="1"/>
  <c r="R59" i="499"/>
  <c r="U59" i="499" s="1"/>
  <c r="R40" i="499"/>
  <c r="U40" i="499" s="1"/>
  <c r="R100" i="499"/>
  <c r="U100" i="499" s="1"/>
  <c r="R144" i="499"/>
  <c r="U144" i="499" s="1"/>
  <c r="R45" i="499"/>
  <c r="U45" i="499" s="1"/>
  <c r="R111" i="499"/>
  <c r="U111" i="499" s="1"/>
  <c r="R96" i="499"/>
  <c r="U96" i="499" s="1"/>
  <c r="R130" i="499"/>
  <c r="U130" i="499" s="1"/>
  <c r="R108" i="499"/>
  <c r="U108" i="499" s="1"/>
  <c r="R149" i="499"/>
  <c r="U149" i="499" s="1"/>
  <c r="R114" i="499"/>
  <c r="U114" i="499" s="1"/>
  <c r="R47" i="499"/>
  <c r="U47" i="499" s="1"/>
  <c r="R79" i="499"/>
  <c r="U79" i="499" s="1"/>
  <c r="R126" i="499"/>
  <c r="U126" i="499" s="1"/>
  <c r="R72" i="499"/>
  <c r="U72" i="499" s="1"/>
  <c r="R93" i="499"/>
  <c r="U93" i="499" s="1"/>
  <c r="R92" i="499"/>
  <c r="U92" i="499" s="1"/>
  <c r="R129" i="499"/>
  <c r="U129" i="499" s="1"/>
  <c r="R41" i="499"/>
  <c r="U41" i="499" s="1"/>
  <c r="R125" i="499"/>
  <c r="U125" i="499" s="1"/>
  <c r="R106" i="499"/>
  <c r="U106" i="499" s="1"/>
  <c r="R86" i="499"/>
  <c r="U86" i="499" s="1"/>
  <c r="R136" i="499"/>
  <c r="U136" i="499" s="1"/>
  <c r="R32" i="499"/>
  <c r="U32" i="499" s="1"/>
  <c r="R148" i="499"/>
  <c r="U148" i="499" s="1"/>
  <c r="R145" i="499"/>
  <c r="U145" i="499" s="1"/>
  <c r="R42" i="499"/>
  <c r="U42" i="499" s="1"/>
  <c r="R131" i="499"/>
  <c r="U131" i="499" s="1"/>
  <c r="R21" i="499"/>
  <c r="U21" i="499" s="1"/>
  <c r="R81" i="499"/>
  <c r="U81" i="499" s="1"/>
  <c r="R84" i="499"/>
  <c r="U84" i="499" s="1"/>
  <c r="R62" i="499"/>
  <c r="U62" i="499" s="1"/>
  <c r="R135" i="499"/>
  <c r="U135" i="499" s="1"/>
  <c r="R67" i="499"/>
  <c r="U67" i="499" s="1"/>
  <c r="R117" i="499"/>
  <c r="U117" i="499" s="1"/>
  <c r="R66" i="499"/>
  <c r="U66" i="499" s="1"/>
  <c r="R120" i="499"/>
  <c r="U120" i="499" s="1"/>
  <c r="R53" i="499"/>
  <c r="U53" i="499" s="1"/>
  <c r="R30" i="499"/>
  <c r="U30" i="499" s="1"/>
  <c r="R122" i="499"/>
  <c r="U122" i="499" s="1"/>
  <c r="R105" i="499"/>
  <c r="U105" i="499" s="1"/>
  <c r="R127" i="499"/>
  <c r="U127" i="499" s="1"/>
  <c r="R124" i="499"/>
  <c r="U124" i="499" s="1"/>
  <c r="R23" i="499"/>
  <c r="U23" i="499" s="1"/>
  <c r="R55" i="499"/>
  <c r="U55" i="499" s="1"/>
  <c r="R94" i="499"/>
  <c r="U94" i="499" s="1"/>
  <c r="R34" i="499"/>
  <c r="U34" i="499" s="1"/>
  <c r="R101" i="499"/>
  <c r="U101" i="499" s="1"/>
  <c r="R60" i="499"/>
  <c r="U60" i="499" s="1"/>
  <c r="R118" i="499"/>
  <c r="U118" i="499" s="1"/>
  <c r="R141" i="499"/>
  <c r="U141" i="499" s="1"/>
  <c r="R27" i="499"/>
  <c r="U27" i="499" s="1"/>
  <c r="R112" i="499"/>
  <c r="U112" i="499" s="1"/>
  <c r="R146" i="499"/>
  <c r="U146" i="499" s="1"/>
  <c r="R77" i="499"/>
  <c r="U77" i="499" s="1"/>
  <c r="R70" i="499"/>
  <c r="U70" i="499" s="1"/>
  <c r="R63" i="499"/>
  <c r="U63" i="499" s="1"/>
  <c r="R50" i="499"/>
  <c r="U50" i="499" s="1"/>
  <c r="R58" i="499"/>
  <c r="U58" i="499" s="1"/>
  <c r="Q23" i="509"/>
  <c r="T23" i="509" s="1"/>
  <c r="W23" i="509" s="1"/>
  <c r="M23" i="509" s="1"/>
  <c r="Q47" i="509"/>
  <c r="T47" i="509" s="1"/>
  <c r="Q34" i="509"/>
  <c r="T34" i="509" s="1"/>
  <c r="Q66" i="509"/>
  <c r="T66" i="509" s="1"/>
  <c r="W66" i="509" s="1"/>
  <c r="M66" i="509" s="1"/>
  <c r="Q97" i="509"/>
  <c r="T97" i="509" s="1"/>
  <c r="W97" i="509" s="1"/>
  <c r="M97" i="509" s="1"/>
  <c r="Q78" i="509"/>
  <c r="T78" i="509" s="1"/>
  <c r="Q110" i="509"/>
  <c r="T110" i="509" s="1"/>
  <c r="W110" i="509" s="1"/>
  <c r="M110" i="509" s="1"/>
  <c r="Q137" i="509"/>
  <c r="T137" i="509" s="1"/>
  <c r="W137" i="509" s="1"/>
  <c r="M137" i="509" s="1"/>
  <c r="Q28" i="509"/>
  <c r="T28" i="509" s="1"/>
  <c r="W28" i="509" s="1"/>
  <c r="M28" i="509" s="1"/>
  <c r="Q41" i="509"/>
  <c r="T41" i="509" s="1"/>
  <c r="Q73" i="509"/>
  <c r="T73" i="509" s="1"/>
  <c r="Q60" i="509"/>
  <c r="T60" i="509" s="1"/>
  <c r="Q91" i="509"/>
  <c r="T91" i="509" s="1"/>
  <c r="W91" i="509" s="1"/>
  <c r="M91" i="509" s="1"/>
  <c r="Q123" i="509"/>
  <c r="T123" i="509" s="1"/>
  <c r="Q104" i="509"/>
  <c r="T104" i="509" s="1"/>
  <c r="W104" i="509" s="1"/>
  <c r="M104" i="509" s="1"/>
  <c r="Q139" i="509"/>
  <c r="T139" i="509" s="1"/>
  <c r="W139" i="509" s="1"/>
  <c r="M139" i="509" s="1"/>
  <c r="Q20" i="509"/>
  <c r="T20" i="509" s="1"/>
  <c r="Q43" i="509"/>
  <c r="T43" i="509" s="1"/>
  <c r="Q75" i="509"/>
  <c r="T75" i="509" s="1"/>
  <c r="Q62" i="509"/>
  <c r="T62" i="509" s="1"/>
  <c r="Q101" i="509"/>
  <c r="T101" i="509" s="1"/>
  <c r="Q90" i="509"/>
  <c r="T90" i="509" s="1"/>
  <c r="Q122" i="509"/>
  <c r="T122" i="509" s="1"/>
  <c r="Q141" i="509"/>
  <c r="T141" i="509" s="1"/>
  <c r="Q146" i="509"/>
  <c r="T146" i="509" s="1"/>
  <c r="Q45" i="509"/>
  <c r="T45" i="509" s="1"/>
  <c r="Q30" i="509"/>
  <c r="T30" i="509" s="1"/>
  <c r="Q56" i="509"/>
  <c r="T56" i="509" s="1"/>
  <c r="Q87" i="509"/>
  <c r="T87" i="509" s="1"/>
  <c r="Q119" i="509"/>
  <c r="T119" i="509" s="1"/>
  <c r="Q100" i="509"/>
  <c r="T100" i="509" s="1"/>
  <c r="Q135" i="509"/>
  <c r="T135" i="509" s="1"/>
  <c r="W135" i="509" s="1"/>
  <c r="M135" i="509" s="1"/>
  <c r="Q148" i="509"/>
  <c r="T148" i="509" s="1"/>
  <c r="Q22" i="509"/>
  <c r="T22" i="509" s="1"/>
  <c r="Q55" i="509"/>
  <c r="T55" i="509" s="1"/>
  <c r="Q42" i="509"/>
  <c r="T42" i="509" s="1"/>
  <c r="W42" i="509" s="1"/>
  <c r="M42" i="509" s="1"/>
  <c r="Q74" i="509"/>
  <c r="T74" i="509" s="1"/>
  <c r="W74" i="509" s="1"/>
  <c r="M74" i="509" s="1"/>
  <c r="Q105" i="509"/>
  <c r="T105" i="509" s="1"/>
  <c r="Q86" i="509"/>
  <c r="T86" i="509" s="1"/>
  <c r="Q118" i="509"/>
  <c r="T118" i="509" s="1"/>
  <c r="W118" i="509" s="1"/>
  <c r="M118" i="509" s="1"/>
  <c r="Q145" i="509"/>
  <c r="T145" i="509" s="1"/>
  <c r="Q25" i="509"/>
  <c r="T25" i="509" s="1"/>
  <c r="Q49" i="509"/>
  <c r="T49" i="509" s="1"/>
  <c r="W49" i="509" s="1"/>
  <c r="M49" i="509" s="1"/>
  <c r="Q36" i="509"/>
  <c r="T36" i="509" s="1"/>
  <c r="W36" i="509" s="1"/>
  <c r="M36" i="509" s="1"/>
  <c r="Q68" i="509"/>
  <c r="T68" i="509" s="1"/>
  <c r="Q99" i="509"/>
  <c r="T99" i="509" s="1"/>
  <c r="Q80" i="509"/>
  <c r="T80" i="509" s="1"/>
  <c r="Q112" i="509"/>
  <c r="T112" i="509" s="1"/>
  <c r="Q147" i="509"/>
  <c r="T147" i="509" s="1"/>
  <c r="Q27" i="509"/>
  <c r="T27" i="509" s="1"/>
  <c r="Q51" i="509"/>
  <c r="T51" i="509" s="1"/>
  <c r="W51" i="509" s="1"/>
  <c r="M51" i="509" s="1"/>
  <c r="Q38" i="509"/>
  <c r="T38" i="509" s="1"/>
  <c r="W38" i="509" s="1"/>
  <c r="M38" i="509" s="1"/>
  <c r="Q70" i="509"/>
  <c r="T70" i="509" s="1"/>
  <c r="Q109" i="509"/>
  <c r="T109" i="509" s="1"/>
  <c r="Q98" i="509"/>
  <c r="T98" i="509" s="1"/>
  <c r="Q128" i="509"/>
  <c r="T128" i="509" s="1"/>
  <c r="Q149" i="509"/>
  <c r="T149" i="509" s="1"/>
  <c r="W149" i="509" s="1"/>
  <c r="M149" i="509" s="1"/>
  <c r="Q21" i="509"/>
  <c r="T21" i="509" s="1"/>
  <c r="Q53" i="509"/>
  <c r="T53" i="509" s="1"/>
  <c r="Q32" i="509"/>
  <c r="T32" i="509" s="1"/>
  <c r="W32" i="509" s="1"/>
  <c r="M32" i="509" s="1"/>
  <c r="Q64" i="509"/>
  <c r="T64" i="509" s="1"/>
  <c r="Q95" i="509"/>
  <c r="T95" i="509" s="1"/>
  <c r="Q77" i="509"/>
  <c r="T77" i="509" s="1"/>
  <c r="W77" i="509" s="1"/>
  <c r="M77" i="509" s="1"/>
  <c r="Q108" i="509"/>
  <c r="T108" i="509" s="1"/>
  <c r="W108" i="509" s="1"/>
  <c r="M108" i="509" s="1"/>
  <c r="Q143" i="509"/>
  <c r="T143" i="509" s="1"/>
  <c r="W143" i="509" s="1"/>
  <c r="M143" i="509" s="1"/>
  <c r="Q31" i="509"/>
  <c r="T31" i="509" s="1"/>
  <c r="W31" i="509" s="1"/>
  <c r="M31" i="509" s="1"/>
  <c r="Q63" i="509"/>
  <c r="T63" i="509" s="1"/>
  <c r="W63" i="509" s="1"/>
  <c r="M63" i="509" s="1"/>
  <c r="Q50" i="509"/>
  <c r="T50" i="509" s="1"/>
  <c r="W50" i="509" s="1"/>
  <c r="M50" i="509" s="1"/>
  <c r="Q81" i="509"/>
  <c r="T81" i="509" s="1"/>
  <c r="Q113" i="509"/>
  <c r="T113" i="509" s="1"/>
  <c r="Q94" i="509"/>
  <c r="T94" i="509" s="1"/>
  <c r="Q130" i="509"/>
  <c r="T130" i="509" s="1"/>
  <c r="Q134" i="509"/>
  <c r="T134" i="509" s="1"/>
  <c r="Q24" i="509"/>
  <c r="T24" i="509" s="1"/>
  <c r="Q57" i="509"/>
  <c r="T57" i="509" s="1"/>
  <c r="W57" i="509" s="1"/>
  <c r="M57" i="509" s="1"/>
  <c r="Q44" i="509"/>
  <c r="T44" i="509" s="1"/>
  <c r="W44" i="509" s="1"/>
  <c r="M44" i="509" s="1"/>
  <c r="Q76" i="509"/>
  <c r="T76" i="509" s="1"/>
  <c r="Q107" i="509"/>
  <c r="T107" i="509" s="1"/>
  <c r="Q88" i="509"/>
  <c r="T88" i="509" s="1"/>
  <c r="W88" i="509" s="1"/>
  <c r="M88" i="509" s="1"/>
  <c r="Q120" i="509"/>
  <c r="T120" i="509" s="1"/>
  <c r="W120" i="509" s="1"/>
  <c r="M120" i="509" s="1"/>
  <c r="Q136" i="509"/>
  <c r="T136" i="509" s="1"/>
  <c r="W136" i="509" s="1"/>
  <c r="M136" i="509" s="1"/>
  <c r="Q26" i="509"/>
  <c r="T26" i="509" s="1"/>
  <c r="Q59" i="509"/>
  <c r="T59" i="509" s="1"/>
  <c r="W59" i="509" s="1"/>
  <c r="M59" i="509" s="1"/>
  <c r="Q46" i="509"/>
  <c r="T46" i="509" s="1"/>
  <c r="W46" i="509" s="1"/>
  <c r="M46" i="509" s="1"/>
  <c r="Q85" i="509"/>
  <c r="T85" i="509" s="1"/>
  <c r="W85" i="509" s="1"/>
  <c r="M85" i="509" s="1"/>
  <c r="Q117" i="509"/>
  <c r="T117" i="509" s="1"/>
  <c r="W117" i="509" s="1"/>
  <c r="M117" i="509" s="1"/>
  <c r="Q106" i="509"/>
  <c r="T106" i="509" s="1"/>
  <c r="Q125" i="509"/>
  <c r="T125" i="509" s="1"/>
  <c r="Q127" i="509"/>
  <c r="T127" i="509" s="1"/>
  <c r="Q29" i="509"/>
  <c r="T29" i="509" s="1"/>
  <c r="Q61" i="509"/>
  <c r="T61" i="509" s="1"/>
  <c r="Q40" i="509"/>
  <c r="T40" i="509" s="1"/>
  <c r="W40" i="509" s="1"/>
  <c r="M40" i="509" s="1"/>
  <c r="Q72" i="509"/>
  <c r="T72" i="509" s="1"/>
  <c r="Q103" i="509"/>
  <c r="T103" i="509" s="1"/>
  <c r="Q84" i="509"/>
  <c r="T84" i="509" s="1"/>
  <c r="Q116" i="509"/>
  <c r="T116" i="509" s="1"/>
  <c r="W116" i="509" s="1"/>
  <c r="M116" i="509" s="1"/>
  <c r="Q132" i="509"/>
  <c r="T132" i="509" s="1"/>
  <c r="W132" i="509" s="1"/>
  <c r="M132" i="509" s="1"/>
  <c r="Q126" i="509"/>
  <c r="T126" i="509" s="1"/>
  <c r="Q89" i="509"/>
  <c r="T89" i="509" s="1"/>
  <c r="W89" i="509" s="1"/>
  <c r="M89" i="509" s="1"/>
  <c r="Q142" i="509"/>
  <c r="T142" i="509" s="1"/>
  <c r="W142" i="509" s="1"/>
  <c r="M142" i="509" s="1"/>
  <c r="Q83" i="509"/>
  <c r="T83" i="509" s="1"/>
  <c r="W83" i="509" s="1"/>
  <c r="M83" i="509" s="1"/>
  <c r="Q144" i="509"/>
  <c r="T144" i="509" s="1"/>
  <c r="Q93" i="509"/>
  <c r="T93" i="509" s="1"/>
  <c r="W93" i="509" s="1"/>
  <c r="M93" i="509" s="1"/>
  <c r="Q138" i="509"/>
  <c r="T138" i="509" s="1"/>
  <c r="W138" i="509" s="1"/>
  <c r="M138" i="509" s="1"/>
  <c r="Q79" i="509"/>
  <c r="T79" i="509" s="1"/>
  <c r="W79" i="509" s="1"/>
  <c r="M79" i="509" s="1"/>
  <c r="Q140" i="509"/>
  <c r="T140" i="509" s="1"/>
  <c r="Q39" i="509"/>
  <c r="T39" i="509" s="1"/>
  <c r="W39" i="509" s="1"/>
  <c r="M39" i="509" s="1"/>
  <c r="Q121" i="509"/>
  <c r="T121" i="509" s="1"/>
  <c r="W121" i="509" s="1"/>
  <c r="M121" i="509" s="1"/>
  <c r="Q33" i="509"/>
  <c r="T33" i="509" s="1"/>
  <c r="W33" i="509" s="1"/>
  <c r="M33" i="509" s="1"/>
  <c r="Q115" i="509"/>
  <c r="T115" i="509" s="1"/>
  <c r="Q35" i="509"/>
  <c r="T35" i="509" s="1"/>
  <c r="W35" i="509" s="1"/>
  <c r="M35" i="509" s="1"/>
  <c r="Q82" i="509"/>
  <c r="T82" i="509" s="1"/>
  <c r="Q37" i="509"/>
  <c r="T37" i="509" s="1"/>
  <c r="W37" i="509" s="1"/>
  <c r="M37" i="509" s="1"/>
  <c r="Q111" i="509"/>
  <c r="T111" i="509" s="1"/>
  <c r="W111" i="509" s="1"/>
  <c r="M111" i="509" s="1"/>
  <c r="Q71" i="509"/>
  <c r="T71" i="509" s="1"/>
  <c r="Q102" i="509"/>
  <c r="T102" i="509" s="1"/>
  <c r="Q65" i="509"/>
  <c r="T65" i="509" s="1"/>
  <c r="W65" i="509" s="1"/>
  <c r="M65" i="509" s="1"/>
  <c r="Q96" i="509"/>
  <c r="T96" i="509" s="1"/>
  <c r="W96" i="509" s="1"/>
  <c r="M96" i="509" s="1"/>
  <c r="Q67" i="509"/>
  <c r="T67" i="509" s="1"/>
  <c r="Q114" i="509"/>
  <c r="T114" i="509" s="1"/>
  <c r="W114" i="509" s="1"/>
  <c r="M114" i="509" s="1"/>
  <c r="Q69" i="509"/>
  <c r="T69" i="509" s="1"/>
  <c r="Q92" i="509"/>
  <c r="T92" i="509" s="1"/>
  <c r="Q131" i="509"/>
  <c r="T131" i="509" s="1"/>
  <c r="Q124" i="509"/>
  <c r="T124" i="509" s="1"/>
  <c r="W124" i="509" s="1"/>
  <c r="M124" i="509" s="1"/>
  <c r="Q58" i="509"/>
  <c r="T58" i="509" s="1"/>
  <c r="Q54" i="509"/>
  <c r="T54" i="509" s="1"/>
  <c r="Q129" i="509"/>
  <c r="T129" i="509" s="1"/>
  <c r="Q133" i="509"/>
  <c r="T133" i="509" s="1"/>
  <c r="W133" i="509" s="1"/>
  <c r="M133" i="509" s="1"/>
  <c r="Q48" i="509"/>
  <c r="T48" i="509" s="1"/>
  <c r="W48" i="509" s="1"/>
  <c r="M48" i="509" s="1"/>
  <c r="Q52" i="509"/>
  <c r="T52" i="509" s="1"/>
  <c r="W52" i="509" s="1"/>
  <c r="M52" i="509" s="1"/>
  <c r="R72" i="513"/>
  <c r="U72" i="513" s="1"/>
  <c r="R25" i="513"/>
  <c r="U25" i="513" s="1"/>
  <c r="R65" i="513"/>
  <c r="U65" i="513" s="1"/>
  <c r="R40" i="513"/>
  <c r="U40" i="513" s="1"/>
  <c r="R141" i="513"/>
  <c r="U141" i="513" s="1"/>
  <c r="R41" i="513"/>
  <c r="U41" i="513" s="1"/>
  <c r="R26" i="513"/>
  <c r="U26" i="513" s="1"/>
  <c r="R39" i="513"/>
  <c r="U39" i="513" s="1"/>
  <c r="R75" i="513"/>
  <c r="U75" i="513" s="1"/>
  <c r="R84" i="513"/>
  <c r="U84" i="513" s="1"/>
  <c r="R111" i="513"/>
  <c r="U111" i="513" s="1"/>
  <c r="R145" i="513"/>
  <c r="U145" i="513" s="1"/>
  <c r="R147" i="513"/>
  <c r="U147" i="513" s="1"/>
  <c r="R82" i="513"/>
  <c r="U82" i="513" s="1"/>
  <c r="R53" i="513"/>
  <c r="U53" i="513" s="1"/>
  <c r="R32" i="513"/>
  <c r="U32" i="513" s="1"/>
  <c r="R120" i="513"/>
  <c r="U120" i="513" s="1"/>
  <c r="R77" i="513"/>
  <c r="U77" i="513" s="1"/>
  <c r="R117" i="513"/>
  <c r="U117" i="513" s="1"/>
  <c r="R68" i="513"/>
  <c r="U68" i="513" s="1"/>
  <c r="R21" i="513"/>
  <c r="U21" i="513" s="1"/>
  <c r="R55" i="513"/>
  <c r="U55" i="513" s="1"/>
  <c r="R87" i="513"/>
  <c r="U87" i="513" s="1"/>
  <c r="R36" i="513"/>
  <c r="U36" i="513" s="1"/>
  <c r="R126" i="513"/>
  <c r="U126" i="513" s="1"/>
  <c r="R93" i="513"/>
  <c r="U93" i="513" s="1"/>
  <c r="R143" i="513"/>
  <c r="U143" i="513" s="1"/>
  <c r="R62" i="513"/>
  <c r="U62" i="513" s="1"/>
  <c r="R106" i="513"/>
  <c r="U106" i="513" s="1"/>
  <c r="R119" i="513"/>
  <c r="U119" i="513" s="1"/>
  <c r="R97" i="513"/>
  <c r="U97" i="513" s="1"/>
  <c r="R138" i="513"/>
  <c r="U138" i="513" s="1"/>
  <c r="R22" i="513"/>
  <c r="U22" i="513" s="1"/>
  <c r="R57" i="513"/>
  <c r="U57" i="513" s="1"/>
  <c r="R127" i="513"/>
  <c r="U127" i="513" s="1"/>
  <c r="R112" i="513"/>
  <c r="U112" i="513" s="1"/>
  <c r="R104" i="513"/>
  <c r="U104" i="513" s="1"/>
  <c r="R51" i="513"/>
  <c r="U51" i="513" s="1"/>
  <c r="R50" i="513"/>
  <c r="U50" i="513" s="1"/>
  <c r="R44" i="513"/>
  <c r="U44" i="513" s="1"/>
  <c r="R121" i="513"/>
  <c r="U121" i="513" s="1"/>
  <c r="R96" i="513"/>
  <c r="U96" i="513" s="1"/>
  <c r="R27" i="513"/>
  <c r="U27" i="513" s="1"/>
  <c r="R95" i="513"/>
  <c r="U95" i="513" s="1"/>
  <c r="R43" i="513"/>
  <c r="U43" i="513" s="1"/>
  <c r="R90" i="513"/>
  <c r="U90" i="513" s="1"/>
  <c r="R86" i="513"/>
  <c r="U86" i="513" s="1"/>
  <c r="R31" i="513"/>
  <c r="U31" i="513" s="1"/>
  <c r="R79" i="513"/>
  <c r="U79" i="513" s="1"/>
  <c r="R91" i="513"/>
  <c r="U91" i="513" s="1"/>
  <c r="R123" i="513"/>
  <c r="U123" i="513" s="1"/>
  <c r="R136" i="513"/>
  <c r="U136" i="513" s="1"/>
  <c r="R80" i="513"/>
  <c r="U80" i="513" s="1"/>
  <c r="R129" i="513"/>
  <c r="U129" i="513" s="1"/>
  <c r="R144" i="513"/>
  <c r="U144" i="513" s="1"/>
  <c r="R134" i="513"/>
  <c r="U134" i="513" s="1"/>
  <c r="R133" i="513"/>
  <c r="U133" i="513" s="1"/>
  <c r="R35" i="513"/>
  <c r="U35" i="513" s="1"/>
  <c r="R116" i="513"/>
  <c r="U116" i="513" s="1"/>
  <c r="R124" i="513"/>
  <c r="U124" i="513" s="1"/>
  <c r="R29" i="513"/>
  <c r="U29" i="513" s="1"/>
  <c r="R83" i="513"/>
  <c r="U83" i="513" s="1"/>
  <c r="R140" i="513"/>
  <c r="U140" i="513" s="1"/>
  <c r="R125" i="513"/>
  <c r="U125" i="513" s="1"/>
  <c r="R33" i="513"/>
  <c r="U33" i="513" s="1"/>
  <c r="R108" i="513"/>
  <c r="U108" i="513" s="1"/>
  <c r="R54" i="513"/>
  <c r="U54" i="513" s="1"/>
  <c r="R52" i="513"/>
  <c r="U52" i="513" s="1"/>
  <c r="R47" i="513"/>
  <c r="U47" i="513" s="1"/>
  <c r="R76" i="513"/>
  <c r="U76" i="513" s="1"/>
  <c r="R102" i="513"/>
  <c r="U102" i="513" s="1"/>
  <c r="R139" i="513"/>
  <c r="U139" i="513" s="1"/>
  <c r="R56" i="513"/>
  <c r="U56" i="513" s="1"/>
  <c r="R49" i="513"/>
  <c r="U49" i="513" s="1"/>
  <c r="R137" i="513"/>
  <c r="U137" i="513" s="1"/>
  <c r="R60" i="513"/>
  <c r="U60" i="513" s="1"/>
  <c r="R23" i="513"/>
  <c r="U23" i="513" s="1"/>
  <c r="R66" i="513"/>
  <c r="U66" i="513" s="1"/>
  <c r="R105" i="513"/>
  <c r="U105" i="513" s="1"/>
  <c r="R132" i="513"/>
  <c r="U132" i="513" s="1"/>
  <c r="R69" i="513"/>
  <c r="U69" i="513" s="1"/>
  <c r="R64" i="513"/>
  <c r="U64" i="513" s="1"/>
  <c r="R88" i="513"/>
  <c r="U88" i="513" s="1"/>
  <c r="R20" i="513"/>
  <c r="U20" i="513" s="1"/>
  <c r="R63" i="513"/>
  <c r="U63" i="513" s="1"/>
  <c r="R100" i="513"/>
  <c r="U100" i="513" s="1"/>
  <c r="R94" i="513"/>
  <c r="U94" i="513" s="1"/>
  <c r="R74" i="513"/>
  <c r="U74" i="513" s="1"/>
  <c r="R107" i="513"/>
  <c r="U107" i="513" s="1"/>
  <c r="R109" i="513"/>
  <c r="U109" i="513" s="1"/>
  <c r="R146" i="513"/>
  <c r="U146" i="513" s="1"/>
  <c r="R92" i="513"/>
  <c r="U92" i="513" s="1"/>
  <c r="R73" i="513"/>
  <c r="U73" i="513" s="1"/>
  <c r="R99" i="513"/>
  <c r="U99" i="513" s="1"/>
  <c r="R78" i="513"/>
  <c r="U78" i="513" s="1"/>
  <c r="R59" i="513"/>
  <c r="U59" i="513" s="1"/>
  <c r="R128" i="513"/>
  <c r="U128" i="513" s="1"/>
  <c r="R113" i="513"/>
  <c r="U113" i="513" s="1"/>
  <c r="R48" i="513"/>
  <c r="U48" i="513" s="1"/>
  <c r="R85" i="513"/>
  <c r="U85" i="513" s="1"/>
  <c r="R46" i="513"/>
  <c r="U46" i="513" s="1"/>
  <c r="R89" i="513"/>
  <c r="U89" i="513" s="1"/>
  <c r="R34" i="513"/>
  <c r="U34" i="513" s="1"/>
  <c r="R71" i="513"/>
  <c r="U71" i="513" s="1"/>
  <c r="R101" i="513"/>
  <c r="U101" i="513" s="1"/>
  <c r="R114" i="513"/>
  <c r="U114" i="513" s="1"/>
  <c r="R81" i="513"/>
  <c r="U81" i="513" s="1"/>
  <c r="R98" i="513"/>
  <c r="U98" i="513" s="1"/>
  <c r="R118" i="513"/>
  <c r="U118" i="513" s="1"/>
  <c r="R130" i="513"/>
  <c r="U130" i="513" s="1"/>
  <c r="R103" i="513"/>
  <c r="U103" i="513" s="1"/>
  <c r="R149" i="513"/>
  <c r="U149" i="513" s="1"/>
  <c r="R135" i="513"/>
  <c r="U135" i="513" s="1"/>
  <c r="R148" i="513"/>
  <c r="U148" i="513" s="1"/>
  <c r="R42" i="513"/>
  <c r="U42" i="513" s="1"/>
  <c r="R30" i="513"/>
  <c r="U30" i="513" s="1"/>
  <c r="R37" i="513"/>
  <c r="U37" i="513" s="1"/>
  <c r="R24" i="513"/>
  <c r="U24" i="513" s="1"/>
  <c r="R131" i="513"/>
  <c r="U131" i="513" s="1"/>
  <c r="R38" i="513"/>
  <c r="U38" i="513" s="1"/>
  <c r="R67" i="513"/>
  <c r="U67" i="513" s="1"/>
  <c r="R70" i="513"/>
  <c r="U70" i="513" s="1"/>
  <c r="R58" i="513"/>
  <c r="U58" i="513" s="1"/>
  <c r="R110" i="513"/>
  <c r="U110" i="513" s="1"/>
  <c r="R115" i="513"/>
  <c r="U115" i="513" s="1"/>
  <c r="R45" i="513"/>
  <c r="U45" i="513" s="1"/>
  <c r="R142" i="513"/>
  <c r="U142" i="513" s="1"/>
  <c r="R28" i="513"/>
  <c r="U28" i="513" s="1"/>
  <c r="R61" i="513"/>
  <c r="U61" i="513" s="1"/>
  <c r="R122" i="513"/>
  <c r="U122" i="513" s="1"/>
  <c r="R149" i="498"/>
  <c r="U149" i="498" s="1"/>
  <c r="R87" i="498"/>
  <c r="U87" i="498" s="1"/>
  <c r="R69" i="498"/>
  <c r="U69" i="498" s="1"/>
  <c r="R53" i="498"/>
  <c r="U53" i="498" s="1"/>
  <c r="R28" i="498"/>
  <c r="U28" i="498" s="1"/>
  <c r="R114" i="498"/>
  <c r="U114" i="498" s="1"/>
  <c r="R89" i="498"/>
  <c r="U89" i="498" s="1"/>
  <c r="R128" i="498"/>
  <c r="U128" i="498" s="1"/>
  <c r="R146" i="498"/>
  <c r="U146" i="498" s="1"/>
  <c r="R44" i="498"/>
  <c r="U44" i="498" s="1"/>
  <c r="R72" i="498"/>
  <c r="U72" i="498" s="1"/>
  <c r="R56" i="498"/>
  <c r="U56" i="498" s="1"/>
  <c r="R31" i="498"/>
  <c r="U31" i="498" s="1"/>
  <c r="R106" i="498"/>
  <c r="U106" i="498" s="1"/>
  <c r="R144" i="498"/>
  <c r="U144" i="498" s="1"/>
  <c r="R110" i="498"/>
  <c r="U110" i="498" s="1"/>
  <c r="R131" i="498"/>
  <c r="U131" i="498" s="1"/>
  <c r="R107" i="498"/>
  <c r="U107" i="498" s="1"/>
  <c r="R79" i="498"/>
  <c r="U79" i="498" s="1"/>
  <c r="R63" i="498"/>
  <c r="U63" i="498" s="1"/>
  <c r="R38" i="498"/>
  <c r="U38" i="498" s="1"/>
  <c r="R93" i="498"/>
  <c r="U93" i="498" s="1"/>
  <c r="R99" i="498"/>
  <c r="U99" i="498" s="1"/>
  <c r="R116" i="498"/>
  <c r="U116" i="498" s="1"/>
  <c r="R132" i="498"/>
  <c r="U132" i="498" s="1"/>
  <c r="R86" i="498"/>
  <c r="U86" i="498" s="1"/>
  <c r="R78" i="498"/>
  <c r="U78" i="498" s="1"/>
  <c r="R62" i="498"/>
  <c r="U62" i="498" s="1"/>
  <c r="R22" i="498"/>
  <c r="U22" i="498" s="1"/>
  <c r="R102" i="498"/>
  <c r="U102" i="498" s="1"/>
  <c r="R104" i="498"/>
  <c r="U104" i="498" s="1"/>
  <c r="R129" i="498"/>
  <c r="U129" i="498" s="1"/>
  <c r="R139" i="498"/>
  <c r="U139" i="498" s="1"/>
  <c r="R57" i="498"/>
  <c r="U57" i="498" s="1"/>
  <c r="R109" i="498"/>
  <c r="U109" i="498" s="1"/>
  <c r="R76" i="498"/>
  <c r="U76" i="498" s="1"/>
  <c r="R111" i="498"/>
  <c r="U111" i="498" s="1"/>
  <c r="R67" i="498"/>
  <c r="U67" i="498" s="1"/>
  <c r="R134" i="498"/>
  <c r="U134" i="498" s="1"/>
  <c r="R66" i="498"/>
  <c r="U66" i="498" s="1"/>
  <c r="R103" i="498"/>
  <c r="U103" i="498" s="1"/>
  <c r="R121" i="498"/>
  <c r="U121" i="498" s="1"/>
  <c r="R81" i="498"/>
  <c r="U81" i="498" s="1"/>
  <c r="R65" i="498"/>
  <c r="U65" i="498" s="1"/>
  <c r="R49" i="498"/>
  <c r="U49" i="498" s="1"/>
  <c r="R35" i="498"/>
  <c r="U35" i="498" s="1"/>
  <c r="R88" i="498"/>
  <c r="U88" i="498" s="1"/>
  <c r="R108" i="498"/>
  <c r="U108" i="498" s="1"/>
  <c r="R118" i="498"/>
  <c r="U118" i="498" s="1"/>
  <c r="R125" i="498"/>
  <c r="U125" i="498" s="1"/>
  <c r="R41" i="498"/>
  <c r="U41" i="498" s="1"/>
  <c r="R68" i="498"/>
  <c r="U68" i="498" s="1"/>
  <c r="R52" i="498"/>
  <c r="U52" i="498" s="1"/>
  <c r="R32" i="498"/>
  <c r="U32" i="498" s="1"/>
  <c r="R82" i="498"/>
  <c r="U82" i="498" s="1"/>
  <c r="R115" i="498"/>
  <c r="U115" i="498" s="1"/>
  <c r="R143" i="498"/>
  <c r="U143" i="498" s="1"/>
  <c r="R147" i="498"/>
  <c r="U147" i="498" s="1"/>
  <c r="R43" i="498"/>
  <c r="U43" i="498" s="1"/>
  <c r="R75" i="498"/>
  <c r="U75" i="498" s="1"/>
  <c r="R59" i="498"/>
  <c r="U59" i="498" s="1"/>
  <c r="R42" i="498"/>
  <c r="U42" i="498" s="1"/>
  <c r="R91" i="498"/>
  <c r="U91" i="498" s="1"/>
  <c r="R84" i="498"/>
  <c r="U84" i="498" s="1"/>
  <c r="R112" i="498"/>
  <c r="U112" i="498" s="1"/>
  <c r="R148" i="498"/>
  <c r="U148" i="498" s="1"/>
  <c r="R94" i="498"/>
  <c r="U94" i="498" s="1"/>
  <c r="R74" i="498"/>
  <c r="U74" i="498" s="1"/>
  <c r="R58" i="498"/>
  <c r="U58" i="498" s="1"/>
  <c r="R23" i="498"/>
  <c r="U23" i="498" s="1"/>
  <c r="R98" i="498"/>
  <c r="U98" i="498" s="1"/>
  <c r="R85" i="498"/>
  <c r="U85" i="498" s="1"/>
  <c r="R117" i="498"/>
  <c r="U117" i="498" s="1"/>
  <c r="R124" i="498"/>
  <c r="U124" i="498" s="1"/>
  <c r="R48" i="498"/>
  <c r="U48" i="498" s="1"/>
  <c r="R33" i="498"/>
  <c r="U33" i="498" s="1"/>
  <c r="R140" i="498"/>
  <c r="U140" i="498" s="1"/>
  <c r="R60" i="498"/>
  <c r="U60" i="498" s="1"/>
  <c r="R37" i="498"/>
  <c r="U37" i="498" s="1"/>
  <c r="R127" i="498"/>
  <c r="U127" i="498" s="1"/>
  <c r="R51" i="498"/>
  <c r="U51" i="498" s="1"/>
  <c r="R97" i="498"/>
  <c r="U97" i="498" s="1"/>
  <c r="R123" i="498"/>
  <c r="U123" i="498" s="1"/>
  <c r="R50" i="498"/>
  <c r="U50" i="498" s="1"/>
  <c r="R126" i="498"/>
  <c r="U126" i="498" s="1"/>
  <c r="R83" i="498"/>
  <c r="U83" i="498" s="1"/>
  <c r="R77" i="498"/>
  <c r="U77" i="498" s="1"/>
  <c r="R61" i="498"/>
  <c r="U61" i="498" s="1"/>
  <c r="R20" i="498"/>
  <c r="U20" i="498" s="1"/>
  <c r="R24" i="498"/>
  <c r="U24" i="498" s="1"/>
  <c r="R119" i="498"/>
  <c r="U119" i="498" s="1"/>
  <c r="R137" i="498"/>
  <c r="U137" i="498" s="1"/>
  <c r="R120" i="498"/>
  <c r="U120" i="498" s="1"/>
  <c r="R141" i="498"/>
  <c r="U141" i="498" s="1"/>
  <c r="R80" i="498"/>
  <c r="U80" i="498" s="1"/>
  <c r="R64" i="498"/>
  <c r="U64" i="498" s="1"/>
  <c r="R30" i="498"/>
  <c r="U30" i="498" s="1"/>
  <c r="R21" i="498"/>
  <c r="U21" i="498" s="1"/>
  <c r="R90" i="498"/>
  <c r="U90" i="498" s="1"/>
  <c r="R95" i="498"/>
  <c r="U95" i="498" s="1"/>
  <c r="R135" i="498"/>
  <c r="U135" i="498" s="1"/>
  <c r="R138" i="498"/>
  <c r="U138" i="498" s="1"/>
  <c r="R40" i="498"/>
  <c r="U40" i="498" s="1"/>
  <c r="R71" i="498"/>
  <c r="U71" i="498" s="1"/>
  <c r="R55" i="498"/>
  <c r="U55" i="498" s="1"/>
  <c r="R25" i="498"/>
  <c r="U25" i="498" s="1"/>
  <c r="R96" i="498"/>
  <c r="U96" i="498" s="1"/>
  <c r="R100" i="498"/>
  <c r="U100" i="498" s="1"/>
  <c r="R142" i="498"/>
  <c r="U142" i="498" s="1"/>
  <c r="R130" i="498"/>
  <c r="U130" i="498" s="1"/>
  <c r="R45" i="498"/>
  <c r="U45" i="498" s="1"/>
  <c r="R70" i="498"/>
  <c r="U70" i="498" s="1"/>
  <c r="R54" i="498"/>
  <c r="U54" i="498" s="1"/>
  <c r="R27" i="498"/>
  <c r="U27" i="498" s="1"/>
  <c r="R101" i="498"/>
  <c r="U101" i="498" s="1"/>
  <c r="R105" i="498"/>
  <c r="U105" i="498" s="1"/>
  <c r="R113" i="498"/>
  <c r="U113" i="498" s="1"/>
  <c r="R73" i="498"/>
  <c r="U73" i="498" s="1"/>
  <c r="R36" i="498"/>
  <c r="U36" i="498" s="1"/>
  <c r="R136" i="498"/>
  <c r="U136" i="498" s="1"/>
  <c r="R47" i="498"/>
  <c r="U47" i="498" s="1"/>
  <c r="R39" i="498"/>
  <c r="U39" i="498" s="1"/>
  <c r="R92" i="498"/>
  <c r="U92" i="498" s="1"/>
  <c r="R133" i="498"/>
  <c r="U133" i="498" s="1"/>
  <c r="R34" i="498"/>
  <c r="U34" i="498" s="1"/>
  <c r="R46" i="498"/>
  <c r="U46" i="498" s="1"/>
  <c r="R122" i="498"/>
  <c r="U122" i="498" s="1"/>
  <c r="R26" i="498"/>
  <c r="U26" i="498" s="1"/>
  <c r="R29" i="498"/>
  <c r="U29" i="498" s="1"/>
  <c r="R145" i="498"/>
  <c r="U145" i="498" s="1"/>
  <c r="R94" i="500"/>
  <c r="U94" i="500" s="1"/>
  <c r="R86" i="500"/>
  <c r="U86" i="500" s="1"/>
  <c r="R39" i="500"/>
  <c r="U39" i="500" s="1"/>
  <c r="R98" i="500"/>
  <c r="U98" i="500" s="1"/>
  <c r="R90" i="500"/>
  <c r="U90" i="500" s="1"/>
  <c r="R100" i="500"/>
  <c r="U100" i="500" s="1"/>
  <c r="R115" i="500"/>
  <c r="U115" i="500" s="1"/>
  <c r="R131" i="500"/>
  <c r="U131" i="500" s="1"/>
  <c r="R63" i="500"/>
  <c r="U63" i="500" s="1"/>
  <c r="R83" i="500"/>
  <c r="U83" i="500" s="1"/>
  <c r="R25" i="500"/>
  <c r="U25" i="500" s="1"/>
  <c r="R95" i="500"/>
  <c r="U95" i="500" s="1"/>
  <c r="R61" i="500"/>
  <c r="U61" i="500" s="1"/>
  <c r="R85" i="500"/>
  <c r="U85" i="500" s="1"/>
  <c r="R104" i="500"/>
  <c r="U104" i="500" s="1"/>
  <c r="R146" i="500"/>
  <c r="U146" i="500" s="1"/>
  <c r="R99" i="500"/>
  <c r="U99" i="500" s="1"/>
  <c r="R43" i="500"/>
  <c r="U43" i="500" s="1"/>
  <c r="R34" i="500"/>
  <c r="U34" i="500" s="1"/>
  <c r="R137" i="500"/>
  <c r="U137" i="500" s="1"/>
  <c r="R110" i="500"/>
  <c r="U110" i="500" s="1"/>
  <c r="R113" i="500"/>
  <c r="U113" i="500" s="1"/>
  <c r="R129" i="500"/>
  <c r="U129" i="500" s="1"/>
  <c r="R142" i="500"/>
  <c r="U142" i="500" s="1"/>
  <c r="R91" i="500"/>
  <c r="U91" i="500" s="1"/>
  <c r="R41" i="500"/>
  <c r="U41" i="500" s="1"/>
  <c r="R20" i="500"/>
  <c r="U20" i="500" s="1"/>
  <c r="R24" i="500"/>
  <c r="U24" i="500" s="1"/>
  <c r="R42" i="500"/>
  <c r="U42" i="500" s="1"/>
  <c r="R112" i="500"/>
  <c r="U112" i="500" s="1"/>
  <c r="R118" i="500"/>
  <c r="U118" i="500" s="1"/>
  <c r="R134" i="500"/>
  <c r="U134" i="500" s="1"/>
  <c r="R26" i="500"/>
  <c r="U26" i="500" s="1"/>
  <c r="R84" i="500"/>
  <c r="U84" i="500" s="1"/>
  <c r="R33" i="500"/>
  <c r="U33" i="500" s="1"/>
  <c r="R70" i="500"/>
  <c r="U70" i="500" s="1"/>
  <c r="R21" i="500"/>
  <c r="U21" i="500" s="1"/>
  <c r="R107" i="500"/>
  <c r="U107" i="500" s="1"/>
  <c r="R27" i="500"/>
  <c r="U27" i="500" s="1"/>
  <c r="R93" i="500"/>
  <c r="U93" i="500" s="1"/>
  <c r="R71" i="500"/>
  <c r="U71" i="500" s="1"/>
  <c r="R77" i="500"/>
  <c r="U77" i="500" s="1"/>
  <c r="R28" i="500"/>
  <c r="U28" i="500" s="1"/>
  <c r="R44" i="500"/>
  <c r="U44" i="500" s="1"/>
  <c r="R145" i="500"/>
  <c r="U145" i="500" s="1"/>
  <c r="R127" i="500"/>
  <c r="U127" i="500" s="1"/>
  <c r="R143" i="500"/>
  <c r="U143" i="500" s="1"/>
  <c r="R141" i="500"/>
  <c r="U141" i="500" s="1"/>
  <c r="R67" i="500"/>
  <c r="U67" i="500" s="1"/>
  <c r="R81" i="500"/>
  <c r="U81" i="500" s="1"/>
  <c r="R30" i="500"/>
  <c r="U30" i="500" s="1"/>
  <c r="R133" i="500"/>
  <c r="U133" i="500" s="1"/>
  <c r="R97" i="500"/>
  <c r="U97" i="500" s="1"/>
  <c r="R101" i="500"/>
  <c r="U101" i="500" s="1"/>
  <c r="R116" i="500"/>
  <c r="U116" i="500" s="1"/>
  <c r="R136" i="500"/>
  <c r="U136" i="500" s="1"/>
  <c r="R105" i="500"/>
  <c r="U105" i="500" s="1"/>
  <c r="R79" i="500"/>
  <c r="U79" i="500" s="1"/>
  <c r="R37" i="500"/>
  <c r="U37" i="500" s="1"/>
  <c r="R48" i="500"/>
  <c r="U48" i="500" s="1"/>
  <c r="R72" i="500"/>
  <c r="U72" i="500" s="1"/>
  <c r="R138" i="500"/>
  <c r="U138" i="500" s="1"/>
  <c r="R139" i="500"/>
  <c r="U139" i="500" s="1"/>
  <c r="R126" i="500"/>
  <c r="U126" i="500" s="1"/>
  <c r="R75" i="500"/>
  <c r="U75" i="500" s="1"/>
  <c r="R73" i="500"/>
  <c r="U73" i="500" s="1"/>
  <c r="R22" i="500"/>
  <c r="U22" i="500" s="1"/>
  <c r="R40" i="500"/>
  <c r="U40" i="500" s="1"/>
  <c r="R50" i="500"/>
  <c r="U50" i="500" s="1"/>
  <c r="R74" i="500"/>
  <c r="U74" i="500" s="1"/>
  <c r="R62" i="500"/>
  <c r="U62" i="500" s="1"/>
  <c r="R149" i="500"/>
  <c r="U149" i="500" s="1"/>
  <c r="R114" i="500"/>
  <c r="U114" i="500" s="1"/>
  <c r="R88" i="500"/>
  <c r="U88" i="500" s="1"/>
  <c r="R140" i="500"/>
  <c r="U140" i="500" s="1"/>
  <c r="R45" i="500"/>
  <c r="U45" i="500" s="1"/>
  <c r="R54" i="500"/>
  <c r="U54" i="500" s="1"/>
  <c r="R124" i="500"/>
  <c r="U124" i="500" s="1"/>
  <c r="R51" i="500"/>
  <c r="U51" i="500" s="1"/>
  <c r="R64" i="500"/>
  <c r="U64" i="500" s="1"/>
  <c r="R125" i="500"/>
  <c r="U125" i="500" s="1"/>
  <c r="R38" i="500"/>
  <c r="U38" i="500" s="1"/>
  <c r="R69" i="500"/>
  <c r="U69" i="500" s="1"/>
  <c r="R108" i="500"/>
  <c r="U108" i="500" s="1"/>
  <c r="R117" i="500"/>
  <c r="U117" i="500" s="1"/>
  <c r="R55" i="500"/>
  <c r="U55" i="500" s="1"/>
  <c r="R23" i="500"/>
  <c r="U23" i="500" s="1"/>
  <c r="R89" i="500"/>
  <c r="U89" i="500" s="1"/>
  <c r="R52" i="500"/>
  <c r="U52" i="500" s="1"/>
  <c r="R76" i="500"/>
  <c r="U76" i="500" s="1"/>
  <c r="R66" i="500"/>
  <c r="U66" i="500" s="1"/>
  <c r="R119" i="500"/>
  <c r="U119" i="500" s="1"/>
  <c r="R106" i="500"/>
  <c r="U106" i="500" s="1"/>
  <c r="R53" i="500"/>
  <c r="U53" i="500" s="1"/>
  <c r="R29" i="500"/>
  <c r="U29" i="500" s="1"/>
  <c r="R32" i="500"/>
  <c r="U32" i="500" s="1"/>
  <c r="R46" i="500"/>
  <c r="U46" i="500" s="1"/>
  <c r="R148" i="500"/>
  <c r="U148" i="500" s="1"/>
  <c r="R132" i="500"/>
  <c r="U132" i="500" s="1"/>
  <c r="R128" i="500"/>
  <c r="U128" i="500" s="1"/>
  <c r="R122" i="500"/>
  <c r="U122" i="500" s="1"/>
  <c r="R59" i="500"/>
  <c r="U59" i="500" s="1"/>
  <c r="R31" i="500"/>
  <c r="U31" i="500" s="1"/>
  <c r="R65" i="500"/>
  <c r="U65" i="500" s="1"/>
  <c r="R56" i="500"/>
  <c r="U56" i="500" s="1"/>
  <c r="R80" i="500"/>
  <c r="U80" i="500" s="1"/>
  <c r="R103" i="500"/>
  <c r="U103" i="500" s="1"/>
  <c r="R130" i="500"/>
  <c r="U130" i="500" s="1"/>
  <c r="R121" i="500"/>
  <c r="U121" i="500" s="1"/>
  <c r="R57" i="500"/>
  <c r="U57" i="500" s="1"/>
  <c r="R36" i="500"/>
  <c r="U36" i="500" s="1"/>
  <c r="R35" i="500"/>
  <c r="U35" i="500" s="1"/>
  <c r="R68" i="500"/>
  <c r="U68" i="500" s="1"/>
  <c r="R58" i="500"/>
  <c r="U58" i="500" s="1"/>
  <c r="R82" i="500"/>
  <c r="U82" i="500" s="1"/>
  <c r="R123" i="500"/>
  <c r="U123" i="500" s="1"/>
  <c r="R135" i="500"/>
  <c r="U135" i="500" s="1"/>
  <c r="R47" i="500"/>
  <c r="U47" i="500" s="1"/>
  <c r="R60" i="500"/>
  <c r="U60" i="500" s="1"/>
  <c r="R144" i="500"/>
  <c r="U144" i="500" s="1"/>
  <c r="R109" i="500"/>
  <c r="U109" i="500" s="1"/>
  <c r="R96" i="500"/>
  <c r="U96" i="500" s="1"/>
  <c r="R78" i="500"/>
  <c r="U78" i="500" s="1"/>
  <c r="R102" i="500"/>
  <c r="U102" i="500" s="1"/>
  <c r="R111" i="500"/>
  <c r="U111" i="500" s="1"/>
  <c r="R92" i="500"/>
  <c r="U92" i="500" s="1"/>
  <c r="R120" i="500"/>
  <c r="U120" i="500" s="1"/>
  <c r="R49" i="500"/>
  <c r="U49" i="500" s="1"/>
  <c r="R87" i="500"/>
  <c r="U87" i="500" s="1"/>
  <c r="R147" i="500"/>
  <c r="U147" i="500" s="1"/>
  <c r="R125" i="514"/>
  <c r="U125" i="514" s="1"/>
  <c r="R55" i="514"/>
  <c r="U55" i="514" s="1"/>
  <c r="R58" i="514"/>
  <c r="U58" i="514" s="1"/>
  <c r="R84" i="514"/>
  <c r="U84" i="514" s="1"/>
  <c r="R59" i="514"/>
  <c r="U59" i="514" s="1"/>
  <c r="R64" i="514"/>
  <c r="U64" i="514" s="1"/>
  <c r="R57" i="514"/>
  <c r="U57" i="514" s="1"/>
  <c r="R91" i="514"/>
  <c r="U91" i="514" s="1"/>
  <c r="R104" i="514"/>
  <c r="U104" i="514" s="1"/>
  <c r="R119" i="514"/>
  <c r="U119" i="514" s="1"/>
  <c r="R100" i="514"/>
  <c r="U100" i="514" s="1"/>
  <c r="R23" i="514"/>
  <c r="U23" i="514" s="1"/>
  <c r="R51" i="514"/>
  <c r="U51" i="514" s="1"/>
  <c r="R56" i="514"/>
  <c r="U56" i="514" s="1"/>
  <c r="R49" i="514"/>
  <c r="U49" i="514" s="1"/>
  <c r="R133" i="514"/>
  <c r="U133" i="514" s="1"/>
  <c r="R138" i="514"/>
  <c r="U138" i="514" s="1"/>
  <c r="R139" i="514"/>
  <c r="U139" i="514" s="1"/>
  <c r="R94" i="514"/>
  <c r="U94" i="514" s="1"/>
  <c r="R71" i="514"/>
  <c r="U71" i="514" s="1"/>
  <c r="R35" i="514"/>
  <c r="U35" i="514" s="1"/>
  <c r="R45" i="514"/>
  <c r="U45" i="514" s="1"/>
  <c r="R129" i="514"/>
  <c r="U129" i="514" s="1"/>
  <c r="R63" i="514"/>
  <c r="U63" i="514" s="1"/>
  <c r="R85" i="514"/>
  <c r="U85" i="514" s="1"/>
  <c r="R144" i="514"/>
  <c r="U144" i="514" s="1"/>
  <c r="R29" i="514"/>
  <c r="U29" i="514" s="1"/>
  <c r="R68" i="514"/>
  <c r="U68" i="514" s="1"/>
  <c r="R96" i="514"/>
  <c r="U96" i="514" s="1"/>
  <c r="R124" i="514"/>
  <c r="U124" i="514" s="1"/>
  <c r="R76" i="514"/>
  <c r="U76" i="514" s="1"/>
  <c r="R112" i="514"/>
  <c r="U112" i="514" s="1"/>
  <c r="R135" i="514"/>
  <c r="U135" i="514" s="1"/>
  <c r="R27" i="514"/>
  <c r="U27" i="514" s="1"/>
  <c r="R21" i="514"/>
  <c r="U21" i="514" s="1"/>
  <c r="R20" i="514"/>
  <c r="U20" i="514" s="1"/>
  <c r="R99" i="514"/>
  <c r="U99" i="514" s="1"/>
  <c r="R41" i="514"/>
  <c r="U41" i="514" s="1"/>
  <c r="R145" i="514"/>
  <c r="U145" i="514" s="1"/>
  <c r="R137" i="514"/>
  <c r="U137" i="514" s="1"/>
  <c r="R105" i="514"/>
  <c r="U105" i="514" s="1"/>
  <c r="R50" i="514"/>
  <c r="U50" i="514" s="1"/>
  <c r="R83" i="514"/>
  <c r="U83" i="514" s="1"/>
  <c r="R38" i="514"/>
  <c r="U38" i="514" s="1"/>
  <c r="R102" i="514"/>
  <c r="U102" i="514" s="1"/>
  <c r="R111" i="514"/>
  <c r="U111" i="514" s="1"/>
  <c r="R142" i="514"/>
  <c r="U142" i="514" s="1"/>
  <c r="R90" i="514"/>
  <c r="U90" i="514" s="1"/>
  <c r="R52" i="514"/>
  <c r="U52" i="514" s="1"/>
  <c r="R87" i="514"/>
  <c r="U87" i="514" s="1"/>
  <c r="R60" i="514"/>
  <c r="U60" i="514" s="1"/>
  <c r="R148" i="514"/>
  <c r="U148" i="514" s="1"/>
  <c r="R33" i="514"/>
  <c r="U33" i="514" s="1"/>
  <c r="R37" i="514"/>
  <c r="U37" i="514" s="1"/>
  <c r="R110" i="514"/>
  <c r="U110" i="514" s="1"/>
  <c r="R62" i="514"/>
  <c r="U62" i="514" s="1"/>
  <c r="R108" i="514"/>
  <c r="U108" i="514" s="1"/>
  <c r="R141" i="514"/>
  <c r="U141" i="514" s="1"/>
  <c r="R46" i="514"/>
  <c r="U46" i="514" s="1"/>
  <c r="R80" i="514"/>
  <c r="U80" i="514" s="1"/>
  <c r="R109" i="514"/>
  <c r="U109" i="514" s="1"/>
  <c r="R128" i="514"/>
  <c r="U128" i="514" s="1"/>
  <c r="R26" i="514"/>
  <c r="U26" i="514" s="1"/>
  <c r="R67" i="514"/>
  <c r="U67" i="514" s="1"/>
  <c r="R65" i="514"/>
  <c r="U65" i="514" s="1"/>
  <c r="R103" i="514"/>
  <c r="U103" i="514" s="1"/>
  <c r="R120" i="514"/>
  <c r="U120" i="514" s="1"/>
  <c r="R101" i="514"/>
  <c r="U101" i="514" s="1"/>
  <c r="R77" i="514"/>
  <c r="U77" i="514" s="1"/>
  <c r="R146" i="514"/>
  <c r="U146" i="514" s="1"/>
  <c r="R116" i="514"/>
  <c r="U116" i="514" s="1"/>
  <c r="R24" i="514"/>
  <c r="U24" i="514" s="1"/>
  <c r="R121" i="514"/>
  <c r="U121" i="514" s="1"/>
  <c r="R39" i="514"/>
  <c r="U39" i="514" s="1"/>
  <c r="R123" i="514"/>
  <c r="U123" i="514" s="1"/>
  <c r="R86" i="514"/>
  <c r="U86" i="514" s="1"/>
  <c r="R25" i="514"/>
  <c r="U25" i="514" s="1"/>
  <c r="R43" i="514"/>
  <c r="U43" i="514" s="1"/>
  <c r="R36" i="514"/>
  <c r="U36" i="514" s="1"/>
  <c r="R117" i="514"/>
  <c r="U117" i="514" s="1"/>
  <c r="R140" i="514"/>
  <c r="U140" i="514" s="1"/>
  <c r="R70" i="514"/>
  <c r="U70" i="514" s="1"/>
  <c r="R40" i="514"/>
  <c r="U40" i="514" s="1"/>
  <c r="R81" i="514"/>
  <c r="U81" i="514" s="1"/>
  <c r="R115" i="514"/>
  <c r="U115" i="514" s="1"/>
  <c r="R30" i="514"/>
  <c r="U30" i="514" s="1"/>
  <c r="R54" i="514"/>
  <c r="U54" i="514" s="1"/>
  <c r="R118" i="514"/>
  <c r="U118" i="514" s="1"/>
  <c r="R53" i="514"/>
  <c r="U53" i="514" s="1"/>
  <c r="R126" i="514"/>
  <c r="U126" i="514" s="1"/>
  <c r="R79" i="514"/>
  <c r="U79" i="514" s="1"/>
  <c r="R143" i="514"/>
  <c r="U143" i="514" s="1"/>
  <c r="R69" i="514"/>
  <c r="U69" i="514" s="1"/>
  <c r="R147" i="514"/>
  <c r="U147" i="514" s="1"/>
  <c r="R44" i="514"/>
  <c r="U44" i="514" s="1"/>
  <c r="R48" i="514"/>
  <c r="U48" i="514" s="1"/>
  <c r="R132" i="514"/>
  <c r="U132" i="514" s="1"/>
  <c r="R78" i="514"/>
  <c r="U78" i="514" s="1"/>
  <c r="R92" i="514"/>
  <c r="U92" i="514" s="1"/>
  <c r="R88" i="514"/>
  <c r="U88" i="514" s="1"/>
  <c r="R134" i="514"/>
  <c r="U134" i="514" s="1"/>
  <c r="R74" i="514"/>
  <c r="U74" i="514" s="1"/>
  <c r="R22" i="514"/>
  <c r="U22" i="514" s="1"/>
  <c r="R34" i="514"/>
  <c r="U34" i="514" s="1"/>
  <c r="R73" i="514"/>
  <c r="U73" i="514" s="1"/>
  <c r="R131" i="514"/>
  <c r="U131" i="514" s="1"/>
  <c r="R72" i="514"/>
  <c r="U72" i="514" s="1"/>
  <c r="R149" i="514"/>
  <c r="U149" i="514" s="1"/>
  <c r="R47" i="514"/>
  <c r="U47" i="514" s="1"/>
  <c r="R98" i="514"/>
  <c r="U98" i="514" s="1"/>
  <c r="R61" i="514"/>
  <c r="U61" i="514" s="1"/>
  <c r="R95" i="514"/>
  <c r="U95" i="514" s="1"/>
  <c r="R31" i="514"/>
  <c r="U31" i="514" s="1"/>
  <c r="R113" i="514"/>
  <c r="U113" i="514" s="1"/>
  <c r="R42" i="514"/>
  <c r="U42" i="514" s="1"/>
  <c r="R93" i="514"/>
  <c r="U93" i="514" s="1"/>
  <c r="R130" i="514"/>
  <c r="U130" i="514" s="1"/>
  <c r="R82" i="514"/>
  <c r="U82" i="514" s="1"/>
  <c r="R97" i="514"/>
  <c r="U97" i="514" s="1"/>
  <c r="R127" i="514"/>
  <c r="U127" i="514" s="1"/>
  <c r="R122" i="514"/>
  <c r="U122" i="514" s="1"/>
  <c r="R28" i="514"/>
  <c r="U28" i="514" s="1"/>
  <c r="R107" i="514"/>
  <c r="U107" i="514" s="1"/>
  <c r="R32" i="514"/>
  <c r="U32" i="514" s="1"/>
  <c r="R89" i="514"/>
  <c r="U89" i="514" s="1"/>
  <c r="R136" i="514"/>
  <c r="U136" i="514" s="1"/>
  <c r="R75" i="514"/>
  <c r="U75" i="514" s="1"/>
  <c r="R66" i="514"/>
  <c r="U66" i="514" s="1"/>
  <c r="R114" i="514"/>
  <c r="U114" i="514" s="1"/>
  <c r="R106" i="514"/>
  <c r="U106" i="514" s="1"/>
  <c r="Q119" i="499"/>
  <c r="T119" i="499" s="1"/>
  <c r="Q30" i="499"/>
  <c r="T30" i="499" s="1"/>
  <c r="W30" i="499" s="1"/>
  <c r="M30" i="499" s="1"/>
  <c r="Q126" i="499"/>
  <c r="T126" i="499" s="1"/>
  <c r="Q123" i="499"/>
  <c r="T123" i="499" s="1"/>
  <c r="Q97" i="499"/>
  <c r="T97" i="499" s="1"/>
  <c r="Q65" i="499"/>
  <c r="T65" i="499" s="1"/>
  <c r="Q49" i="499"/>
  <c r="T49" i="499" s="1"/>
  <c r="Q52" i="499"/>
  <c r="T52" i="499" s="1"/>
  <c r="Q99" i="499"/>
  <c r="T99" i="499" s="1"/>
  <c r="Q69" i="499"/>
  <c r="T69" i="499" s="1"/>
  <c r="Q106" i="499"/>
  <c r="T106" i="499" s="1"/>
  <c r="Q73" i="499"/>
  <c r="T73" i="499" s="1"/>
  <c r="W73" i="499" s="1"/>
  <c r="M73" i="499" s="1"/>
  <c r="Q51" i="499"/>
  <c r="T51" i="499" s="1"/>
  <c r="Q83" i="499"/>
  <c r="T83" i="499" s="1"/>
  <c r="Q122" i="499"/>
  <c r="T122" i="499" s="1"/>
  <c r="W122" i="499" s="1"/>
  <c r="M122" i="499" s="1"/>
  <c r="Q129" i="499"/>
  <c r="T129" i="499" s="1"/>
  <c r="Q135" i="499"/>
  <c r="T135" i="499" s="1"/>
  <c r="Q26" i="499"/>
  <c r="T26" i="499" s="1"/>
  <c r="Q89" i="499"/>
  <c r="T89" i="499" s="1"/>
  <c r="Q105" i="499"/>
  <c r="T105" i="499" s="1"/>
  <c r="W105" i="499" s="1"/>
  <c r="M105" i="499" s="1"/>
  <c r="Q92" i="499"/>
  <c r="T92" i="499" s="1"/>
  <c r="Q81" i="499"/>
  <c r="T81" i="499" s="1"/>
  <c r="Q45" i="499"/>
  <c r="T45" i="499" s="1"/>
  <c r="Q48" i="499"/>
  <c r="T48" i="499" s="1"/>
  <c r="Q87" i="499"/>
  <c r="T87" i="499" s="1"/>
  <c r="Q143" i="499"/>
  <c r="T143" i="499" s="1"/>
  <c r="Q148" i="499"/>
  <c r="T148" i="499" s="1"/>
  <c r="Q39" i="499"/>
  <c r="T39" i="499" s="1"/>
  <c r="Q71" i="499"/>
  <c r="T71" i="499" s="1"/>
  <c r="Q109" i="499"/>
  <c r="T109" i="499" s="1"/>
  <c r="Q149" i="499"/>
  <c r="T149" i="499" s="1"/>
  <c r="Q145" i="499"/>
  <c r="T145" i="499" s="1"/>
  <c r="Q120" i="499"/>
  <c r="T120" i="499" s="1"/>
  <c r="Q38" i="499"/>
  <c r="T38" i="499" s="1"/>
  <c r="Q41" i="499"/>
  <c r="T41" i="499" s="1"/>
  <c r="Q116" i="499"/>
  <c r="T116" i="499" s="1"/>
  <c r="Q121" i="499"/>
  <c r="T121" i="499" s="1"/>
  <c r="Q80" i="499"/>
  <c r="T80" i="499" s="1"/>
  <c r="Q56" i="499"/>
  <c r="T56" i="499" s="1"/>
  <c r="Q61" i="499"/>
  <c r="T61" i="499" s="1"/>
  <c r="Q63" i="499"/>
  <c r="T63" i="499" s="1"/>
  <c r="Q134" i="499"/>
  <c r="T134" i="499" s="1"/>
  <c r="Q54" i="499"/>
  <c r="T54" i="499" s="1"/>
  <c r="Q22" i="499"/>
  <c r="T22" i="499" s="1"/>
  <c r="W22" i="499" s="1"/>
  <c r="M22" i="499" s="1"/>
  <c r="Q90" i="499"/>
  <c r="T90" i="499" s="1"/>
  <c r="Q58" i="499"/>
  <c r="T58" i="499" s="1"/>
  <c r="W58" i="499" s="1"/>
  <c r="M58" i="499" s="1"/>
  <c r="Q108" i="499"/>
  <c r="T108" i="499" s="1"/>
  <c r="Q25" i="499"/>
  <c r="T25" i="499" s="1"/>
  <c r="Q117" i="499"/>
  <c r="T117" i="499" s="1"/>
  <c r="Q44" i="499"/>
  <c r="T44" i="499" s="1"/>
  <c r="Q91" i="499"/>
  <c r="T91" i="499" s="1"/>
  <c r="Q96" i="499"/>
  <c r="T96" i="499" s="1"/>
  <c r="Q62" i="499"/>
  <c r="T62" i="499" s="1"/>
  <c r="Q27" i="499"/>
  <c r="T27" i="499" s="1"/>
  <c r="Q59" i="499"/>
  <c r="T59" i="499" s="1"/>
  <c r="Q93" i="499"/>
  <c r="T93" i="499" s="1"/>
  <c r="Q133" i="499"/>
  <c r="T133" i="499" s="1"/>
  <c r="Q140" i="499"/>
  <c r="T140" i="499" s="1"/>
  <c r="Q50" i="499"/>
  <c r="T50" i="499" s="1"/>
  <c r="Q103" i="499"/>
  <c r="T103" i="499" s="1"/>
  <c r="W103" i="499" s="1"/>
  <c r="M103" i="499" s="1"/>
  <c r="Q101" i="499"/>
  <c r="T101" i="499" s="1"/>
  <c r="Q57" i="499"/>
  <c r="T57" i="499" s="1"/>
  <c r="W57" i="499" s="1"/>
  <c r="M57" i="499" s="1"/>
  <c r="Q102" i="499"/>
  <c r="T102" i="499" s="1"/>
  <c r="Q112" i="499"/>
  <c r="T112" i="499" s="1"/>
  <c r="W112" i="499" s="1"/>
  <c r="M112" i="499" s="1"/>
  <c r="Q53" i="499"/>
  <c r="T53" i="499" s="1"/>
  <c r="W53" i="499" s="1"/>
  <c r="M53" i="499" s="1"/>
  <c r="Q40" i="499"/>
  <c r="T40" i="499" s="1"/>
  <c r="Q20" i="499"/>
  <c r="T20" i="499" s="1"/>
  <c r="Q84" i="499"/>
  <c r="T84" i="499" s="1"/>
  <c r="Q76" i="499"/>
  <c r="T76" i="499" s="1"/>
  <c r="Q47" i="499"/>
  <c r="T47" i="499" s="1"/>
  <c r="Q79" i="499"/>
  <c r="T79" i="499" s="1"/>
  <c r="Q132" i="499"/>
  <c r="T132" i="499" s="1"/>
  <c r="Q113" i="499"/>
  <c r="T113" i="499" s="1"/>
  <c r="Q125" i="499"/>
  <c r="T125" i="499" s="1"/>
  <c r="Q141" i="499"/>
  <c r="T141" i="499" s="1"/>
  <c r="Q94" i="499"/>
  <c r="T94" i="499" s="1"/>
  <c r="Q86" i="499"/>
  <c r="T86" i="499" s="1"/>
  <c r="W86" i="499" s="1"/>
  <c r="M86" i="499" s="1"/>
  <c r="Q118" i="499"/>
  <c r="T118" i="499" s="1"/>
  <c r="Q72" i="499"/>
  <c r="T72" i="499" s="1"/>
  <c r="Q43" i="499"/>
  <c r="T43" i="499" s="1"/>
  <c r="Q147" i="499"/>
  <c r="T147" i="499" s="1"/>
  <c r="Q21" i="499"/>
  <c r="T21" i="499" s="1"/>
  <c r="Q64" i="499"/>
  <c r="T64" i="499" s="1"/>
  <c r="W64" i="499" s="1"/>
  <c r="M64" i="499" s="1"/>
  <c r="Q24" i="499"/>
  <c r="T24" i="499" s="1"/>
  <c r="W24" i="499" s="1"/>
  <c r="M24" i="499" s="1"/>
  <c r="Q31" i="499"/>
  <c r="T31" i="499" s="1"/>
  <c r="W31" i="499" s="1"/>
  <c r="M31" i="499" s="1"/>
  <c r="Q138" i="499"/>
  <c r="T138" i="499" s="1"/>
  <c r="Q46" i="499"/>
  <c r="T46" i="499" s="1"/>
  <c r="Q95" i="499"/>
  <c r="T95" i="499" s="1"/>
  <c r="Q115" i="499"/>
  <c r="T115" i="499" s="1"/>
  <c r="W115" i="499" s="1"/>
  <c r="M115" i="499" s="1"/>
  <c r="Q74" i="499"/>
  <c r="T74" i="499" s="1"/>
  <c r="W74" i="499" s="1"/>
  <c r="M74" i="499" s="1"/>
  <c r="Q127" i="499"/>
  <c r="T127" i="499" s="1"/>
  <c r="Q33" i="499"/>
  <c r="T33" i="499" s="1"/>
  <c r="Q139" i="499"/>
  <c r="T139" i="499" s="1"/>
  <c r="W139" i="499" s="1"/>
  <c r="M139" i="499" s="1"/>
  <c r="Q36" i="499"/>
  <c r="T36" i="499" s="1"/>
  <c r="Q107" i="499"/>
  <c r="T107" i="499" s="1"/>
  <c r="Q100" i="499"/>
  <c r="T100" i="499" s="1"/>
  <c r="Q78" i="499"/>
  <c r="T78" i="499" s="1"/>
  <c r="Q35" i="499"/>
  <c r="T35" i="499" s="1"/>
  <c r="W35" i="499" s="1"/>
  <c r="M35" i="499" s="1"/>
  <c r="Q67" i="499"/>
  <c r="T67" i="499" s="1"/>
  <c r="Q104" i="499"/>
  <c r="T104" i="499" s="1"/>
  <c r="Q144" i="499"/>
  <c r="T144" i="499" s="1"/>
  <c r="Q130" i="499"/>
  <c r="T130" i="499" s="1"/>
  <c r="Q42" i="499"/>
  <c r="T42" i="499" s="1"/>
  <c r="Q111" i="499"/>
  <c r="T111" i="499" s="1"/>
  <c r="Q137" i="499"/>
  <c r="T137" i="499" s="1"/>
  <c r="Q66" i="499"/>
  <c r="T66" i="499" s="1"/>
  <c r="Q114" i="499"/>
  <c r="T114" i="499" s="1"/>
  <c r="Q29" i="499"/>
  <c r="T29" i="499" s="1"/>
  <c r="Q131" i="499"/>
  <c r="T131" i="499" s="1"/>
  <c r="Q32" i="499"/>
  <c r="T32" i="499" s="1"/>
  <c r="Q60" i="499"/>
  <c r="T60" i="499" s="1"/>
  <c r="Q85" i="499"/>
  <c r="T85" i="499" s="1"/>
  <c r="Q23" i="499"/>
  <c r="T23" i="499" s="1"/>
  <c r="Q55" i="499"/>
  <c r="T55" i="499" s="1"/>
  <c r="Q88" i="499"/>
  <c r="T88" i="499" s="1"/>
  <c r="Q128" i="499"/>
  <c r="T128" i="499" s="1"/>
  <c r="Q124" i="499"/>
  <c r="T124" i="499" s="1"/>
  <c r="Q136" i="499"/>
  <c r="T136" i="499" s="1"/>
  <c r="W136" i="499" s="1"/>
  <c r="M136" i="499" s="1"/>
  <c r="Q68" i="499"/>
  <c r="T68" i="499" s="1"/>
  <c r="Q110" i="499"/>
  <c r="T110" i="499" s="1"/>
  <c r="W110" i="499" s="1"/>
  <c r="M110" i="499" s="1"/>
  <c r="Q28" i="499"/>
  <c r="T28" i="499" s="1"/>
  <c r="W28" i="499" s="1"/>
  <c r="M28" i="499" s="1"/>
  <c r="Q77" i="499"/>
  <c r="T77" i="499" s="1"/>
  <c r="W77" i="499" s="1"/>
  <c r="M77" i="499" s="1"/>
  <c r="Q75" i="499"/>
  <c r="T75" i="499" s="1"/>
  <c r="W75" i="499" s="1"/>
  <c r="M75" i="499" s="1"/>
  <c r="Q142" i="499"/>
  <c r="T142" i="499" s="1"/>
  <c r="W142" i="499" s="1"/>
  <c r="M142" i="499" s="1"/>
  <c r="Q34" i="499"/>
  <c r="T34" i="499" s="1"/>
  <c r="Q82" i="499"/>
  <c r="T82" i="499" s="1"/>
  <c r="Q37" i="499"/>
  <c r="T37" i="499" s="1"/>
  <c r="W37" i="499" s="1"/>
  <c r="M37" i="499" s="1"/>
  <c r="Q70" i="499"/>
  <c r="T70" i="499" s="1"/>
  <c r="Q98" i="499"/>
  <c r="T98" i="499" s="1"/>
  <c r="Q146" i="499"/>
  <c r="T146" i="499" s="1"/>
  <c r="R43" i="502"/>
  <c r="U43" i="502" s="1"/>
  <c r="R27" i="502"/>
  <c r="U27" i="502" s="1"/>
  <c r="R68" i="502"/>
  <c r="U68" i="502" s="1"/>
  <c r="R62" i="502"/>
  <c r="U62" i="502" s="1"/>
  <c r="R90" i="502"/>
  <c r="U90" i="502" s="1"/>
  <c r="R148" i="502"/>
  <c r="U148" i="502" s="1"/>
  <c r="R128" i="502"/>
  <c r="U128" i="502" s="1"/>
  <c r="R141" i="502"/>
  <c r="U141" i="502" s="1"/>
  <c r="R49" i="502"/>
  <c r="U49" i="502" s="1"/>
  <c r="R61" i="502"/>
  <c r="U61" i="502" s="1"/>
  <c r="R56" i="502"/>
  <c r="U56" i="502" s="1"/>
  <c r="R50" i="502"/>
  <c r="U50" i="502" s="1"/>
  <c r="R102" i="502"/>
  <c r="U102" i="502" s="1"/>
  <c r="R119" i="502"/>
  <c r="U119" i="502" s="1"/>
  <c r="R149" i="502"/>
  <c r="U149" i="502" s="1"/>
  <c r="R147" i="502"/>
  <c r="U147" i="502" s="1"/>
  <c r="R24" i="502"/>
  <c r="U24" i="502" s="1"/>
  <c r="R22" i="502"/>
  <c r="U22" i="502" s="1"/>
  <c r="R67" i="502"/>
  <c r="U67" i="502" s="1"/>
  <c r="R118" i="502"/>
  <c r="U118" i="502" s="1"/>
  <c r="R83" i="502"/>
  <c r="U83" i="502" s="1"/>
  <c r="R91" i="502"/>
  <c r="U91" i="502" s="1"/>
  <c r="R101" i="502"/>
  <c r="U101" i="502" s="1"/>
  <c r="R135" i="502"/>
  <c r="U135" i="502" s="1"/>
  <c r="R79" i="502"/>
  <c r="U79" i="502" s="1"/>
  <c r="R26" i="502"/>
  <c r="U26" i="502" s="1"/>
  <c r="R41" i="502"/>
  <c r="U41" i="502" s="1"/>
  <c r="R80" i="502"/>
  <c r="U80" i="502" s="1"/>
  <c r="R74" i="502"/>
  <c r="U74" i="502" s="1"/>
  <c r="R113" i="502"/>
  <c r="U113" i="502" s="1"/>
  <c r="R116" i="502"/>
  <c r="U116" i="502" s="1"/>
  <c r="R144" i="502"/>
  <c r="U144" i="502" s="1"/>
  <c r="R125" i="502"/>
  <c r="U125" i="502" s="1"/>
  <c r="R75" i="502"/>
  <c r="U75" i="502" s="1"/>
  <c r="R51" i="502"/>
  <c r="U51" i="502" s="1"/>
  <c r="R88" i="502"/>
  <c r="U88" i="502" s="1"/>
  <c r="R78" i="502"/>
  <c r="U78" i="502" s="1"/>
  <c r="R145" i="502"/>
  <c r="U145" i="502" s="1"/>
  <c r="R122" i="502"/>
  <c r="U122" i="502" s="1"/>
  <c r="R124" i="502"/>
  <c r="U124" i="502" s="1"/>
  <c r="R28" i="502"/>
  <c r="U28" i="502" s="1"/>
  <c r="R81" i="502"/>
  <c r="U81" i="502" s="1"/>
  <c r="R31" i="502"/>
  <c r="U31" i="502" s="1"/>
  <c r="R72" i="502"/>
  <c r="U72" i="502" s="1"/>
  <c r="R66" i="502"/>
  <c r="U66" i="502" s="1"/>
  <c r="R95" i="502"/>
  <c r="U95" i="502" s="1"/>
  <c r="R105" i="502"/>
  <c r="U105" i="502" s="1"/>
  <c r="R134" i="502"/>
  <c r="U134" i="502" s="1"/>
  <c r="R111" i="502"/>
  <c r="U111" i="502" s="1"/>
  <c r="R47" i="502"/>
  <c r="U47" i="502" s="1"/>
  <c r="R39" i="502"/>
  <c r="U39" i="502" s="1"/>
  <c r="R44" i="502"/>
  <c r="U44" i="502" s="1"/>
  <c r="R38" i="502"/>
  <c r="U38" i="502" s="1"/>
  <c r="R89" i="502"/>
  <c r="U89" i="502" s="1"/>
  <c r="R104" i="502"/>
  <c r="U104" i="502" s="1"/>
  <c r="R121" i="502"/>
  <c r="U121" i="502" s="1"/>
  <c r="R131" i="502"/>
  <c r="U131" i="502" s="1"/>
  <c r="R63" i="502"/>
  <c r="U63" i="502" s="1"/>
  <c r="R45" i="502"/>
  <c r="U45" i="502" s="1"/>
  <c r="R73" i="502"/>
  <c r="U73" i="502" s="1"/>
  <c r="R84" i="502"/>
  <c r="U84" i="502" s="1"/>
  <c r="R87" i="502"/>
  <c r="U87" i="502" s="1"/>
  <c r="R97" i="502"/>
  <c r="U97" i="502" s="1"/>
  <c r="R106" i="502"/>
  <c r="U106" i="502" s="1"/>
  <c r="R140" i="502"/>
  <c r="U140" i="502" s="1"/>
  <c r="R69" i="502"/>
  <c r="U69" i="502" s="1"/>
  <c r="R30" i="502"/>
  <c r="U30" i="502" s="1"/>
  <c r="R92" i="502"/>
  <c r="U92" i="502" s="1"/>
  <c r="R93" i="502"/>
  <c r="U93" i="502" s="1"/>
  <c r="R108" i="502"/>
  <c r="U108" i="502" s="1"/>
  <c r="R103" i="502"/>
  <c r="U103" i="502" s="1"/>
  <c r="R112" i="502"/>
  <c r="U112" i="502" s="1"/>
  <c r="R146" i="502"/>
  <c r="U146" i="502" s="1"/>
  <c r="R32" i="502"/>
  <c r="U32" i="502" s="1"/>
  <c r="R20" i="502"/>
  <c r="U20" i="502" s="1"/>
  <c r="R57" i="502"/>
  <c r="U57" i="502" s="1"/>
  <c r="R100" i="502"/>
  <c r="U100" i="502" s="1"/>
  <c r="R82" i="502"/>
  <c r="U82" i="502" s="1"/>
  <c r="R86" i="502"/>
  <c r="U86" i="502" s="1"/>
  <c r="R132" i="502"/>
  <c r="U132" i="502" s="1"/>
  <c r="R130" i="502"/>
  <c r="U130" i="502" s="1"/>
  <c r="R53" i="502"/>
  <c r="U53" i="502" s="1"/>
  <c r="R29" i="502"/>
  <c r="U29" i="502" s="1"/>
  <c r="R71" i="502"/>
  <c r="U71" i="502" s="1"/>
  <c r="R60" i="502"/>
  <c r="U60" i="502" s="1"/>
  <c r="R54" i="502"/>
  <c r="U54" i="502" s="1"/>
  <c r="R133" i="502"/>
  <c r="U133" i="502" s="1"/>
  <c r="R129" i="502"/>
  <c r="U129" i="502" s="1"/>
  <c r="R120" i="502"/>
  <c r="U120" i="502" s="1"/>
  <c r="R96" i="502"/>
  <c r="U96" i="502" s="1"/>
  <c r="R33" i="502"/>
  <c r="U33" i="502" s="1"/>
  <c r="R77" i="502"/>
  <c r="U77" i="502" s="1"/>
  <c r="R48" i="502"/>
  <c r="U48" i="502" s="1"/>
  <c r="R42" i="502"/>
  <c r="U42" i="502" s="1"/>
  <c r="R94" i="502"/>
  <c r="U94" i="502" s="1"/>
  <c r="R109" i="502"/>
  <c r="U109" i="502" s="1"/>
  <c r="R137" i="502"/>
  <c r="U137" i="502" s="1"/>
  <c r="R136" i="502"/>
  <c r="U136" i="502" s="1"/>
  <c r="R52" i="502"/>
  <c r="U52" i="502" s="1"/>
  <c r="R143" i="502"/>
  <c r="U143" i="502" s="1"/>
  <c r="R40" i="502"/>
  <c r="U40" i="502" s="1"/>
  <c r="R117" i="502"/>
  <c r="U117" i="502" s="1"/>
  <c r="R35" i="502"/>
  <c r="U35" i="502" s="1"/>
  <c r="R110" i="502"/>
  <c r="U110" i="502" s="1"/>
  <c r="R23" i="502"/>
  <c r="U23" i="502" s="1"/>
  <c r="R138" i="502"/>
  <c r="U138" i="502" s="1"/>
  <c r="R46" i="502"/>
  <c r="U46" i="502" s="1"/>
  <c r="R142" i="502"/>
  <c r="U142" i="502" s="1"/>
  <c r="R36" i="502"/>
  <c r="U36" i="502" s="1"/>
  <c r="R126" i="502"/>
  <c r="U126" i="502" s="1"/>
  <c r="R76" i="502"/>
  <c r="U76" i="502" s="1"/>
  <c r="R139" i="502"/>
  <c r="U139" i="502" s="1"/>
  <c r="R64" i="502"/>
  <c r="U64" i="502" s="1"/>
  <c r="R123" i="502"/>
  <c r="U123" i="502" s="1"/>
  <c r="R114" i="502"/>
  <c r="U114" i="502" s="1"/>
  <c r="R115" i="502"/>
  <c r="U115" i="502" s="1"/>
  <c r="R59" i="502"/>
  <c r="U59" i="502" s="1"/>
  <c r="R65" i="502"/>
  <c r="U65" i="502" s="1"/>
  <c r="R21" i="502"/>
  <c r="U21" i="502" s="1"/>
  <c r="R99" i="502"/>
  <c r="U99" i="502" s="1"/>
  <c r="R25" i="502"/>
  <c r="U25" i="502" s="1"/>
  <c r="R127" i="502"/>
  <c r="U127" i="502" s="1"/>
  <c r="R37" i="502"/>
  <c r="U37" i="502" s="1"/>
  <c r="R70" i="502"/>
  <c r="U70" i="502" s="1"/>
  <c r="R98" i="502"/>
  <c r="U98" i="502" s="1"/>
  <c r="R58" i="502"/>
  <c r="U58" i="502" s="1"/>
  <c r="R55" i="502"/>
  <c r="U55" i="502" s="1"/>
  <c r="R34" i="502"/>
  <c r="U34" i="502" s="1"/>
  <c r="R107" i="502"/>
  <c r="U107" i="502" s="1"/>
  <c r="R85" i="502"/>
  <c r="U85" i="502" s="1"/>
  <c r="R114" i="503"/>
  <c r="U114" i="503" s="1"/>
  <c r="R26" i="503"/>
  <c r="U26" i="503" s="1"/>
  <c r="R71" i="503"/>
  <c r="U71" i="503" s="1"/>
  <c r="R41" i="503"/>
  <c r="U41" i="503" s="1"/>
  <c r="R76" i="503"/>
  <c r="U76" i="503" s="1"/>
  <c r="R109" i="503"/>
  <c r="U109" i="503" s="1"/>
  <c r="R100" i="503"/>
  <c r="U100" i="503" s="1"/>
  <c r="R140" i="503"/>
  <c r="U140" i="503" s="1"/>
  <c r="R98" i="503"/>
  <c r="U98" i="503" s="1"/>
  <c r="R20" i="503"/>
  <c r="U20" i="503" s="1"/>
  <c r="R73" i="503"/>
  <c r="U73" i="503" s="1"/>
  <c r="R45" i="503"/>
  <c r="U45" i="503" s="1"/>
  <c r="R70" i="503"/>
  <c r="U70" i="503" s="1"/>
  <c r="R91" i="503"/>
  <c r="U91" i="503" s="1"/>
  <c r="R105" i="503"/>
  <c r="U105" i="503" s="1"/>
  <c r="R112" i="503"/>
  <c r="U112" i="503" s="1"/>
  <c r="R147" i="503"/>
  <c r="U147" i="503" s="1"/>
  <c r="R36" i="503"/>
  <c r="U36" i="503" s="1"/>
  <c r="R59" i="503"/>
  <c r="U59" i="503" s="1"/>
  <c r="R35" i="503"/>
  <c r="U35" i="503" s="1"/>
  <c r="R56" i="503"/>
  <c r="U56" i="503" s="1"/>
  <c r="R92" i="503"/>
  <c r="U92" i="503" s="1"/>
  <c r="R108" i="503"/>
  <c r="U108" i="503" s="1"/>
  <c r="R129" i="503"/>
  <c r="U129" i="503" s="1"/>
  <c r="R148" i="503"/>
  <c r="U148" i="503" s="1"/>
  <c r="R30" i="503"/>
  <c r="U30" i="503" s="1"/>
  <c r="R106" i="503"/>
  <c r="U106" i="503" s="1"/>
  <c r="R47" i="503"/>
  <c r="U47" i="503" s="1"/>
  <c r="R79" i="503"/>
  <c r="U79" i="503" s="1"/>
  <c r="R52" i="503"/>
  <c r="U52" i="503" s="1"/>
  <c r="R84" i="503"/>
  <c r="U84" i="503" s="1"/>
  <c r="R131" i="503"/>
  <c r="U131" i="503" s="1"/>
  <c r="R121" i="503"/>
  <c r="U121" i="503" s="1"/>
  <c r="R144" i="503"/>
  <c r="U144" i="503" s="1"/>
  <c r="R38" i="503"/>
  <c r="U38" i="503" s="1"/>
  <c r="R49" i="503"/>
  <c r="U49" i="503" s="1"/>
  <c r="R81" i="503"/>
  <c r="U81" i="503" s="1"/>
  <c r="R46" i="503"/>
  <c r="U46" i="503" s="1"/>
  <c r="R78" i="503"/>
  <c r="U78" i="503" s="1"/>
  <c r="R115" i="503"/>
  <c r="U115" i="503" s="1"/>
  <c r="R127" i="503"/>
  <c r="U127" i="503" s="1"/>
  <c r="R134" i="503"/>
  <c r="U134" i="503" s="1"/>
  <c r="R139" i="503"/>
  <c r="U139" i="503" s="1"/>
  <c r="R22" i="503"/>
  <c r="U22" i="503" s="1"/>
  <c r="R67" i="503"/>
  <c r="U67" i="503" s="1"/>
  <c r="R33" i="503"/>
  <c r="U33" i="503" s="1"/>
  <c r="R64" i="503"/>
  <c r="U64" i="503" s="1"/>
  <c r="R118" i="503"/>
  <c r="U118" i="503" s="1"/>
  <c r="R89" i="503"/>
  <c r="U89" i="503" s="1"/>
  <c r="R96" i="503"/>
  <c r="U96" i="503" s="1"/>
  <c r="R133" i="503"/>
  <c r="U133" i="503" s="1"/>
  <c r="R32" i="503"/>
  <c r="U32" i="503" s="1"/>
  <c r="R61" i="503"/>
  <c r="U61" i="503" s="1"/>
  <c r="R21" i="503"/>
  <c r="U21" i="503" s="1"/>
  <c r="R66" i="503"/>
  <c r="U66" i="503" s="1"/>
  <c r="R126" i="503"/>
  <c r="U126" i="503" s="1"/>
  <c r="R113" i="503"/>
  <c r="U113" i="503" s="1"/>
  <c r="R101" i="503"/>
  <c r="U101" i="503" s="1"/>
  <c r="R44" i="503"/>
  <c r="U44" i="503" s="1"/>
  <c r="R55" i="503"/>
  <c r="U55" i="503" s="1"/>
  <c r="R27" i="503"/>
  <c r="U27" i="503" s="1"/>
  <c r="R60" i="503"/>
  <c r="U60" i="503" s="1"/>
  <c r="R102" i="503"/>
  <c r="U102" i="503" s="1"/>
  <c r="R97" i="503"/>
  <c r="U97" i="503" s="1"/>
  <c r="R107" i="503"/>
  <c r="U107" i="503" s="1"/>
  <c r="R145" i="503"/>
  <c r="U145" i="503" s="1"/>
  <c r="R40" i="503"/>
  <c r="U40" i="503" s="1"/>
  <c r="R57" i="503"/>
  <c r="U57" i="503" s="1"/>
  <c r="R31" i="503"/>
  <c r="U31" i="503" s="1"/>
  <c r="R54" i="503"/>
  <c r="U54" i="503" s="1"/>
  <c r="R86" i="503"/>
  <c r="U86" i="503" s="1"/>
  <c r="R146" i="503"/>
  <c r="U146" i="503" s="1"/>
  <c r="R119" i="503"/>
  <c r="U119" i="503" s="1"/>
  <c r="R142" i="503"/>
  <c r="U142" i="503" s="1"/>
  <c r="R88" i="503"/>
  <c r="U88" i="503" s="1"/>
  <c r="R23" i="503"/>
  <c r="U23" i="503" s="1"/>
  <c r="R75" i="503"/>
  <c r="U75" i="503" s="1"/>
  <c r="R43" i="503"/>
  <c r="U43" i="503" s="1"/>
  <c r="R72" i="503"/>
  <c r="U72" i="503" s="1"/>
  <c r="R99" i="503"/>
  <c r="U99" i="503" s="1"/>
  <c r="R111" i="503"/>
  <c r="U111" i="503" s="1"/>
  <c r="R117" i="503"/>
  <c r="U117" i="503" s="1"/>
  <c r="R130" i="503"/>
  <c r="U130" i="503" s="1"/>
  <c r="R42" i="503"/>
  <c r="U42" i="503" s="1"/>
  <c r="R69" i="503"/>
  <c r="U69" i="503" s="1"/>
  <c r="R37" i="503"/>
  <c r="U37" i="503" s="1"/>
  <c r="R74" i="503"/>
  <c r="U74" i="503" s="1"/>
  <c r="R104" i="503"/>
  <c r="U104" i="503" s="1"/>
  <c r="R95" i="503"/>
  <c r="U95" i="503" s="1"/>
  <c r="R123" i="503"/>
  <c r="U123" i="503" s="1"/>
  <c r="R25" i="503"/>
  <c r="U25" i="503" s="1"/>
  <c r="R128" i="503"/>
  <c r="U128" i="503" s="1"/>
  <c r="R29" i="503"/>
  <c r="U29" i="503" s="1"/>
  <c r="R87" i="503"/>
  <c r="U87" i="503" s="1"/>
  <c r="R83" i="503"/>
  <c r="U83" i="503" s="1"/>
  <c r="R132" i="503"/>
  <c r="U132" i="503" s="1"/>
  <c r="R53" i="503"/>
  <c r="U53" i="503" s="1"/>
  <c r="R58" i="503"/>
  <c r="U58" i="503" s="1"/>
  <c r="R93" i="503"/>
  <c r="U93" i="503" s="1"/>
  <c r="R136" i="503"/>
  <c r="U136" i="503" s="1"/>
  <c r="R137" i="503"/>
  <c r="U137" i="503" s="1"/>
  <c r="R68" i="503"/>
  <c r="U68" i="503" s="1"/>
  <c r="R90" i="503"/>
  <c r="U90" i="503" s="1"/>
  <c r="R62" i="503"/>
  <c r="U62" i="503" s="1"/>
  <c r="R149" i="503"/>
  <c r="U149" i="503" s="1"/>
  <c r="R48" i="503"/>
  <c r="U48" i="503" s="1"/>
  <c r="R141" i="503"/>
  <c r="U141" i="503" s="1"/>
  <c r="R77" i="503"/>
  <c r="U77" i="503" s="1"/>
  <c r="R82" i="503"/>
  <c r="U82" i="503" s="1"/>
  <c r="R116" i="503"/>
  <c r="U116" i="503" s="1"/>
  <c r="R28" i="503"/>
  <c r="U28" i="503" s="1"/>
  <c r="R143" i="503"/>
  <c r="U143" i="503" s="1"/>
  <c r="R24" i="503"/>
  <c r="U24" i="503" s="1"/>
  <c r="R110" i="503"/>
  <c r="U110" i="503" s="1"/>
  <c r="R34" i="503"/>
  <c r="U34" i="503" s="1"/>
  <c r="R80" i="503"/>
  <c r="U80" i="503" s="1"/>
  <c r="R122" i="503"/>
  <c r="U122" i="503" s="1"/>
  <c r="R85" i="503"/>
  <c r="U85" i="503" s="1"/>
  <c r="R94" i="503"/>
  <c r="U94" i="503" s="1"/>
  <c r="R135" i="503"/>
  <c r="U135" i="503" s="1"/>
  <c r="R63" i="503"/>
  <c r="U63" i="503" s="1"/>
  <c r="R51" i="503"/>
  <c r="U51" i="503" s="1"/>
  <c r="R125" i="503"/>
  <c r="U125" i="503" s="1"/>
  <c r="R124" i="503"/>
  <c r="U124" i="503" s="1"/>
  <c r="R120" i="503"/>
  <c r="U120" i="503" s="1"/>
  <c r="R138" i="503"/>
  <c r="U138" i="503" s="1"/>
  <c r="R103" i="503"/>
  <c r="U103" i="503" s="1"/>
  <c r="R65" i="503"/>
  <c r="U65" i="503" s="1"/>
  <c r="R39" i="503"/>
  <c r="U39" i="503" s="1"/>
  <c r="R50" i="503"/>
  <c r="U50" i="503" s="1"/>
  <c r="Q130" i="521"/>
  <c r="T130" i="521" s="1"/>
  <c r="Q65" i="521"/>
  <c r="T65" i="521" s="1"/>
  <c r="Q81" i="521"/>
  <c r="T81" i="521" s="1"/>
  <c r="Q29" i="521"/>
  <c r="T29" i="521" s="1"/>
  <c r="Q56" i="521"/>
  <c r="T56" i="521" s="1"/>
  <c r="Q88" i="521"/>
  <c r="T88" i="521" s="1"/>
  <c r="Q115" i="521"/>
  <c r="T115" i="521" s="1"/>
  <c r="Q92" i="521"/>
  <c r="T92" i="521" s="1"/>
  <c r="Q129" i="521"/>
  <c r="T129" i="521" s="1"/>
  <c r="Q99" i="521"/>
  <c r="T99" i="521" s="1"/>
  <c r="Q49" i="521"/>
  <c r="T49" i="521" s="1"/>
  <c r="Q57" i="521"/>
  <c r="T57" i="521" s="1"/>
  <c r="Q42" i="521"/>
  <c r="T42" i="521" s="1"/>
  <c r="Q98" i="521"/>
  <c r="T98" i="521" s="1"/>
  <c r="Q105" i="521"/>
  <c r="T105" i="521" s="1"/>
  <c r="Q93" i="521"/>
  <c r="T93" i="521" s="1"/>
  <c r="Q120" i="521"/>
  <c r="T120" i="521" s="1"/>
  <c r="Q131" i="521"/>
  <c r="T131" i="521" s="1"/>
  <c r="Q47" i="521"/>
  <c r="T47" i="521" s="1"/>
  <c r="Q55" i="521"/>
  <c r="T55" i="521" s="1"/>
  <c r="Q44" i="521"/>
  <c r="T44" i="521" s="1"/>
  <c r="Q124" i="521"/>
  <c r="T124" i="521" s="1"/>
  <c r="Q123" i="521"/>
  <c r="T123" i="521" s="1"/>
  <c r="Q112" i="521"/>
  <c r="T112" i="521" s="1"/>
  <c r="Q147" i="521"/>
  <c r="T147" i="521" s="1"/>
  <c r="Q53" i="521"/>
  <c r="T53" i="521" s="1"/>
  <c r="Q61" i="521"/>
  <c r="T61" i="521" s="1"/>
  <c r="Q27" i="521"/>
  <c r="T27" i="521" s="1"/>
  <c r="Q54" i="521"/>
  <c r="T54" i="521" s="1"/>
  <c r="Q109" i="521"/>
  <c r="T109" i="521" s="1"/>
  <c r="Q85" i="521"/>
  <c r="T85" i="521" s="1"/>
  <c r="Q119" i="521"/>
  <c r="T119" i="521" s="1"/>
  <c r="Q144" i="521"/>
  <c r="T144" i="521" s="1"/>
  <c r="Q138" i="521"/>
  <c r="T138" i="521" s="1"/>
  <c r="Q51" i="521"/>
  <c r="T51" i="521" s="1"/>
  <c r="Q59" i="521"/>
  <c r="T59" i="521" s="1"/>
  <c r="Q32" i="521"/>
  <c r="T32" i="521" s="1"/>
  <c r="Q64" i="521"/>
  <c r="T64" i="521" s="1"/>
  <c r="Q104" i="521"/>
  <c r="T104" i="521" s="1"/>
  <c r="Q116" i="521"/>
  <c r="T116" i="521" s="1"/>
  <c r="Q107" i="521"/>
  <c r="T107" i="521" s="1"/>
  <c r="Q145" i="521"/>
  <c r="T145" i="521" s="1"/>
  <c r="Q79" i="521"/>
  <c r="T79" i="521" s="1"/>
  <c r="Q41" i="521"/>
  <c r="T41" i="521" s="1"/>
  <c r="Q23" i="521"/>
  <c r="T23" i="521" s="1"/>
  <c r="Q50" i="521"/>
  <c r="T50" i="521" s="1"/>
  <c r="Q108" i="521"/>
  <c r="T108" i="521" s="1"/>
  <c r="Q117" i="521"/>
  <c r="T117" i="521" s="1"/>
  <c r="Q140" i="521"/>
  <c r="T140" i="521" s="1"/>
  <c r="Q136" i="521"/>
  <c r="T136" i="521" s="1"/>
  <c r="Q75" i="521"/>
  <c r="T75" i="521" s="1"/>
  <c r="Q39" i="521"/>
  <c r="T39" i="521" s="1"/>
  <c r="Q25" i="521"/>
  <c r="T25" i="521" s="1"/>
  <c r="Q52" i="521"/>
  <c r="T52" i="521" s="1"/>
  <c r="Q68" i="521"/>
  <c r="T68" i="521" s="1"/>
  <c r="Q76" i="521"/>
  <c r="T76" i="521" s="1"/>
  <c r="Q121" i="521"/>
  <c r="T121" i="521" s="1"/>
  <c r="Q113" i="521"/>
  <c r="T113" i="521" s="1"/>
  <c r="Q45" i="521"/>
  <c r="T45" i="521" s="1"/>
  <c r="Q95" i="521"/>
  <c r="T95" i="521" s="1"/>
  <c r="Q30" i="521"/>
  <c r="T30" i="521" s="1"/>
  <c r="Q62" i="521"/>
  <c r="T62" i="521" s="1"/>
  <c r="Q70" i="521"/>
  <c r="T70" i="521" s="1"/>
  <c r="Q101" i="521"/>
  <c r="T101" i="521" s="1"/>
  <c r="Q132" i="521"/>
  <c r="T132" i="521" s="1"/>
  <c r="Q83" i="521"/>
  <c r="T83" i="521" s="1"/>
  <c r="Q43" i="521"/>
  <c r="T43" i="521" s="1"/>
  <c r="Q28" i="521"/>
  <c r="T28" i="521" s="1"/>
  <c r="Q40" i="521"/>
  <c r="T40" i="521" s="1"/>
  <c r="Q114" i="521"/>
  <c r="T114" i="521" s="1"/>
  <c r="Q139" i="521"/>
  <c r="T139" i="521" s="1"/>
  <c r="Q133" i="521"/>
  <c r="T133" i="521" s="1"/>
  <c r="Q125" i="521"/>
  <c r="T125" i="521" s="1"/>
  <c r="Q135" i="521"/>
  <c r="T135" i="521" s="1"/>
  <c r="Q86" i="521"/>
  <c r="T86" i="521" s="1"/>
  <c r="Q33" i="521"/>
  <c r="T33" i="521" s="1"/>
  <c r="Q24" i="521"/>
  <c r="T24" i="521" s="1"/>
  <c r="Q58" i="521"/>
  <c r="T58" i="521" s="1"/>
  <c r="Q66" i="521"/>
  <c r="T66" i="521" s="1"/>
  <c r="Q74" i="521"/>
  <c r="T74" i="521" s="1"/>
  <c r="Q126" i="521"/>
  <c r="T126" i="521" s="1"/>
  <c r="Q127" i="521"/>
  <c r="T127" i="521" s="1"/>
  <c r="Q73" i="521"/>
  <c r="T73" i="521" s="1"/>
  <c r="Q31" i="521"/>
  <c r="T31" i="521" s="1"/>
  <c r="Q26" i="521"/>
  <c r="T26" i="521" s="1"/>
  <c r="Q60" i="521"/>
  <c r="T60" i="521" s="1"/>
  <c r="Q90" i="521"/>
  <c r="T90" i="521" s="1"/>
  <c r="Q84" i="521"/>
  <c r="T84" i="521" s="1"/>
  <c r="Q137" i="521"/>
  <c r="T137" i="521" s="1"/>
  <c r="Q122" i="521"/>
  <c r="T122" i="521" s="1"/>
  <c r="Q37" i="521"/>
  <c r="T37" i="521" s="1"/>
  <c r="Q22" i="521"/>
  <c r="T22" i="521" s="1"/>
  <c r="Q38" i="521"/>
  <c r="T38" i="521" s="1"/>
  <c r="Q134" i="521"/>
  <c r="T134" i="521" s="1"/>
  <c r="Q91" i="521"/>
  <c r="T91" i="521" s="1"/>
  <c r="Q149" i="521"/>
  <c r="T149" i="521" s="1"/>
  <c r="Q148" i="521"/>
  <c r="T148" i="521" s="1"/>
  <c r="Q102" i="521"/>
  <c r="T102" i="521" s="1"/>
  <c r="Q96" i="521"/>
  <c r="T96" i="521" s="1"/>
  <c r="Q118" i="521"/>
  <c r="T118" i="521" s="1"/>
  <c r="Q87" i="521"/>
  <c r="T87" i="521" s="1"/>
  <c r="Q110" i="521"/>
  <c r="T110" i="521" s="1"/>
  <c r="Q97" i="521"/>
  <c r="T97" i="521" s="1"/>
  <c r="Q69" i="521"/>
  <c r="T69" i="521" s="1"/>
  <c r="Q103" i="521"/>
  <c r="T103" i="521" s="1"/>
  <c r="Q35" i="521"/>
  <c r="T35" i="521" s="1"/>
  <c r="Q72" i="521"/>
  <c r="T72" i="521" s="1"/>
  <c r="Q71" i="521"/>
  <c r="T71" i="521" s="1"/>
  <c r="Q89" i="521"/>
  <c r="T89" i="521" s="1"/>
  <c r="Q67" i="521"/>
  <c r="T67" i="521" s="1"/>
  <c r="Q106" i="521"/>
  <c r="T106" i="521" s="1"/>
  <c r="Q94" i="521"/>
  <c r="T94" i="521" s="1"/>
  <c r="Q78" i="521"/>
  <c r="T78" i="521" s="1"/>
  <c r="Q21" i="521"/>
  <c r="T21" i="521" s="1"/>
  <c r="Q80" i="521"/>
  <c r="T80" i="521" s="1"/>
  <c r="Q77" i="521"/>
  <c r="T77" i="521" s="1"/>
  <c r="Q82" i="521"/>
  <c r="T82" i="521" s="1"/>
  <c r="Q63" i="521"/>
  <c r="T63" i="521" s="1"/>
  <c r="Q100" i="521"/>
  <c r="T100" i="521" s="1"/>
  <c r="Q20" i="521"/>
  <c r="T20" i="521" s="1"/>
  <c r="Q141" i="521"/>
  <c r="T141" i="521" s="1"/>
  <c r="Q143" i="521"/>
  <c r="T143" i="521" s="1"/>
  <c r="Q111" i="521"/>
  <c r="T111" i="521" s="1"/>
  <c r="Q128" i="521"/>
  <c r="T128" i="521" s="1"/>
  <c r="Q48" i="521"/>
  <c r="T48" i="521" s="1"/>
  <c r="Q36" i="521"/>
  <c r="T36" i="521" s="1"/>
  <c r="Q142" i="521"/>
  <c r="T142" i="521" s="1"/>
  <c r="Q146" i="521"/>
  <c r="T146" i="521" s="1"/>
  <c r="Q46" i="521"/>
  <c r="T46" i="521" s="1"/>
  <c r="Q34" i="521"/>
  <c r="T34" i="521" s="1"/>
  <c r="Q38" i="514"/>
  <c r="T38" i="514" s="1"/>
  <c r="Q49" i="514"/>
  <c r="T49" i="514" s="1"/>
  <c r="Q59" i="514"/>
  <c r="T59" i="514" s="1"/>
  <c r="W59" i="514" s="1"/>
  <c r="M59" i="514" s="1"/>
  <c r="Q138" i="514"/>
  <c r="T138" i="514" s="1"/>
  <c r="Q73" i="514"/>
  <c r="T73" i="514" s="1"/>
  <c r="Q63" i="514"/>
  <c r="T63" i="514" s="1"/>
  <c r="W63" i="514" s="1"/>
  <c r="M63" i="514" s="1"/>
  <c r="Q36" i="514"/>
  <c r="T36" i="514" s="1"/>
  <c r="Q82" i="514"/>
  <c r="T82" i="514" s="1"/>
  <c r="W82" i="514" s="1"/>
  <c r="M82" i="514" s="1"/>
  <c r="Q79" i="514"/>
  <c r="T79" i="514" s="1"/>
  <c r="W79" i="514" s="1"/>
  <c r="M79" i="514" s="1"/>
  <c r="Q24" i="514"/>
  <c r="T24" i="514" s="1"/>
  <c r="W24" i="514" s="1"/>
  <c r="M24" i="514" s="1"/>
  <c r="Q37" i="514"/>
  <c r="T37" i="514" s="1"/>
  <c r="Q126" i="514"/>
  <c r="T126" i="514" s="1"/>
  <c r="W126" i="514" s="1"/>
  <c r="M126" i="514" s="1"/>
  <c r="Q45" i="514"/>
  <c r="T45" i="514" s="1"/>
  <c r="Q84" i="514"/>
  <c r="T84" i="514" s="1"/>
  <c r="W84" i="514" s="1"/>
  <c r="M84" i="514" s="1"/>
  <c r="Q33" i="514"/>
  <c r="T33" i="514" s="1"/>
  <c r="W33" i="514" s="1"/>
  <c r="M33" i="514" s="1"/>
  <c r="Q31" i="514"/>
  <c r="T31" i="514" s="1"/>
  <c r="Q71" i="514"/>
  <c r="T71" i="514" s="1"/>
  <c r="Q68" i="514"/>
  <c r="T68" i="514" s="1"/>
  <c r="W68" i="514" s="1"/>
  <c r="M68" i="514" s="1"/>
  <c r="Q50" i="514"/>
  <c r="T50" i="514" s="1"/>
  <c r="Q91" i="514"/>
  <c r="T91" i="514" s="1"/>
  <c r="Q88" i="514"/>
  <c r="T88" i="514" s="1"/>
  <c r="Q127" i="514"/>
  <c r="T127" i="514" s="1"/>
  <c r="W127" i="514" s="1"/>
  <c r="M127" i="514" s="1"/>
  <c r="Q85" i="514"/>
  <c r="T85" i="514" s="1"/>
  <c r="W85" i="514" s="1"/>
  <c r="M85" i="514" s="1"/>
  <c r="Q104" i="514"/>
  <c r="T104" i="514" s="1"/>
  <c r="Q116" i="514"/>
  <c r="T116" i="514" s="1"/>
  <c r="W116" i="514" s="1"/>
  <c r="M116" i="514" s="1"/>
  <c r="Q124" i="514"/>
  <c r="T124" i="514" s="1"/>
  <c r="Q136" i="514"/>
  <c r="T136" i="514" s="1"/>
  <c r="Q48" i="514"/>
  <c r="T48" i="514" s="1"/>
  <c r="Q80" i="514"/>
  <c r="T80" i="514" s="1"/>
  <c r="Q62" i="514"/>
  <c r="T62" i="514" s="1"/>
  <c r="W62" i="514" s="1"/>
  <c r="M62" i="514" s="1"/>
  <c r="Q92" i="514"/>
  <c r="T92" i="514" s="1"/>
  <c r="Q144" i="514"/>
  <c r="T144" i="514" s="1"/>
  <c r="W144" i="514" s="1"/>
  <c r="M144" i="514" s="1"/>
  <c r="Q75" i="514"/>
  <c r="T75" i="514" s="1"/>
  <c r="W75" i="514" s="1"/>
  <c r="M75" i="514" s="1"/>
  <c r="Q119" i="514"/>
  <c r="T119" i="514" s="1"/>
  <c r="Q128" i="514"/>
  <c r="T128" i="514" s="1"/>
  <c r="Q130" i="514"/>
  <c r="T130" i="514" s="1"/>
  <c r="Q131" i="514"/>
  <c r="T131" i="514" s="1"/>
  <c r="Q143" i="514"/>
  <c r="T143" i="514" s="1"/>
  <c r="W143" i="514" s="1"/>
  <c r="M143" i="514" s="1"/>
  <c r="Q29" i="514"/>
  <c r="T29" i="514" s="1"/>
  <c r="Q32" i="514"/>
  <c r="T32" i="514" s="1"/>
  <c r="Q25" i="514"/>
  <c r="T25" i="514" s="1"/>
  <c r="Q57" i="514"/>
  <c r="T57" i="514" s="1"/>
  <c r="Q39" i="514"/>
  <c r="T39" i="514" s="1"/>
  <c r="Q35" i="514"/>
  <c r="T35" i="514" s="1"/>
  <c r="Q43" i="514"/>
  <c r="T43" i="514" s="1"/>
  <c r="Q76" i="514"/>
  <c r="T76" i="514" s="1"/>
  <c r="Q66" i="514"/>
  <c r="T66" i="514" s="1"/>
  <c r="Q97" i="514"/>
  <c r="T97" i="514" s="1"/>
  <c r="Q30" i="514"/>
  <c r="T30" i="514" s="1"/>
  <c r="Q81" i="514"/>
  <c r="T81" i="514" s="1"/>
  <c r="W81" i="514" s="1"/>
  <c r="M81" i="514" s="1"/>
  <c r="Q105" i="514"/>
  <c r="T105" i="514" s="1"/>
  <c r="W105" i="514" s="1"/>
  <c r="M105" i="514" s="1"/>
  <c r="Q135" i="514"/>
  <c r="T135" i="514" s="1"/>
  <c r="Q148" i="514"/>
  <c r="T148" i="514" s="1"/>
  <c r="Q72" i="514"/>
  <c r="T72" i="514" s="1"/>
  <c r="Q70" i="514"/>
  <c r="T70" i="514" s="1"/>
  <c r="Q93" i="514"/>
  <c r="T93" i="514" s="1"/>
  <c r="Q123" i="514"/>
  <c r="T123" i="514" s="1"/>
  <c r="W123" i="514" s="1"/>
  <c r="M123" i="514" s="1"/>
  <c r="Q113" i="514"/>
  <c r="T113" i="514" s="1"/>
  <c r="Q101" i="514"/>
  <c r="T101" i="514" s="1"/>
  <c r="Q120" i="514"/>
  <c r="T120" i="514" s="1"/>
  <c r="Q147" i="514"/>
  <c r="T147" i="514" s="1"/>
  <c r="Q118" i="514"/>
  <c r="T118" i="514" s="1"/>
  <c r="W118" i="514" s="1"/>
  <c r="M118" i="514" s="1"/>
  <c r="Q34" i="514"/>
  <c r="T34" i="514" s="1"/>
  <c r="Q102" i="514"/>
  <c r="T102" i="514" s="1"/>
  <c r="Q22" i="514"/>
  <c r="T22" i="514" s="1"/>
  <c r="W22" i="514" s="1"/>
  <c r="M22" i="514" s="1"/>
  <c r="Q21" i="514"/>
  <c r="T21" i="514" s="1"/>
  <c r="Q69" i="514"/>
  <c r="T69" i="514" s="1"/>
  <c r="W69" i="514" s="1"/>
  <c r="M69" i="514" s="1"/>
  <c r="Q26" i="514"/>
  <c r="T26" i="514" s="1"/>
  <c r="Q44" i="514"/>
  <c r="T44" i="514" s="1"/>
  <c r="W44" i="514" s="1"/>
  <c r="M44" i="514" s="1"/>
  <c r="Q89" i="514"/>
  <c r="T89" i="514" s="1"/>
  <c r="Q74" i="514"/>
  <c r="T74" i="514" s="1"/>
  <c r="Q98" i="514"/>
  <c r="T98" i="514" s="1"/>
  <c r="W98" i="514" s="1"/>
  <c r="M98" i="514" s="1"/>
  <c r="Q51" i="514"/>
  <c r="T51" i="514" s="1"/>
  <c r="Q103" i="514"/>
  <c r="T103" i="514" s="1"/>
  <c r="Q146" i="514"/>
  <c r="T146" i="514" s="1"/>
  <c r="Q145" i="514"/>
  <c r="T145" i="514" s="1"/>
  <c r="Q40" i="514"/>
  <c r="T40" i="514" s="1"/>
  <c r="W40" i="514" s="1"/>
  <c r="M40" i="514" s="1"/>
  <c r="Q95" i="514"/>
  <c r="T95" i="514" s="1"/>
  <c r="W95" i="514" s="1"/>
  <c r="M95" i="514" s="1"/>
  <c r="Q78" i="514"/>
  <c r="T78" i="514" s="1"/>
  <c r="Q110" i="514"/>
  <c r="T110" i="514" s="1"/>
  <c r="Q28" i="514"/>
  <c r="T28" i="514" s="1"/>
  <c r="Q100" i="514"/>
  <c r="T100" i="514" s="1"/>
  <c r="Q112" i="514"/>
  <c r="T112" i="514" s="1"/>
  <c r="Q141" i="514"/>
  <c r="T141" i="514" s="1"/>
  <c r="W141" i="514" s="1"/>
  <c r="M141" i="514" s="1"/>
  <c r="Q53" i="514"/>
  <c r="T53" i="514" s="1"/>
  <c r="Q27" i="514"/>
  <c r="T27" i="514" s="1"/>
  <c r="Q99" i="514"/>
  <c r="T99" i="514" s="1"/>
  <c r="W99" i="514" s="1"/>
  <c r="M99" i="514" s="1"/>
  <c r="Q106" i="514"/>
  <c r="T106" i="514" s="1"/>
  <c r="Q23" i="514"/>
  <c r="T23" i="514" s="1"/>
  <c r="Q41" i="514"/>
  <c r="T41" i="514" s="1"/>
  <c r="Q55" i="514"/>
  <c r="T55" i="514" s="1"/>
  <c r="Q52" i="514"/>
  <c r="T52" i="514" s="1"/>
  <c r="Q42" i="514"/>
  <c r="T42" i="514" s="1"/>
  <c r="W42" i="514" s="1"/>
  <c r="M42" i="514" s="1"/>
  <c r="Q114" i="514"/>
  <c r="T114" i="514" s="1"/>
  <c r="Q139" i="514"/>
  <c r="T139" i="514" s="1"/>
  <c r="Q94" i="514"/>
  <c r="T94" i="514" s="1"/>
  <c r="Q115" i="514"/>
  <c r="T115" i="514" s="1"/>
  <c r="Q107" i="514"/>
  <c r="T107" i="514" s="1"/>
  <c r="Q125" i="514"/>
  <c r="T125" i="514" s="1"/>
  <c r="W125" i="514" s="1"/>
  <c r="M125" i="514" s="1"/>
  <c r="Q56" i="514"/>
  <c r="T56" i="514" s="1"/>
  <c r="W56" i="514" s="1"/>
  <c r="M56" i="514" s="1"/>
  <c r="Q46" i="514"/>
  <c r="T46" i="514" s="1"/>
  <c r="W46" i="514" s="1"/>
  <c r="M46" i="514" s="1"/>
  <c r="Q108" i="514"/>
  <c r="T108" i="514" s="1"/>
  <c r="Q122" i="514"/>
  <c r="T122" i="514" s="1"/>
  <c r="W122" i="514" s="1"/>
  <c r="M122" i="514" s="1"/>
  <c r="Q67" i="514"/>
  <c r="T67" i="514" s="1"/>
  <c r="Q109" i="514"/>
  <c r="T109" i="514" s="1"/>
  <c r="Q129" i="514"/>
  <c r="T129" i="514" s="1"/>
  <c r="Q121" i="514"/>
  <c r="T121" i="514" s="1"/>
  <c r="W121" i="514" s="1"/>
  <c r="M121" i="514" s="1"/>
  <c r="Q77" i="514"/>
  <c r="T77" i="514" s="1"/>
  <c r="Q142" i="514"/>
  <c r="T142" i="514" s="1"/>
  <c r="W142" i="514" s="1"/>
  <c r="M142" i="514" s="1"/>
  <c r="Q58" i="514"/>
  <c r="T58" i="514" s="1"/>
  <c r="Q134" i="514"/>
  <c r="T134" i="514" s="1"/>
  <c r="W134" i="514" s="1"/>
  <c r="M134" i="514" s="1"/>
  <c r="Q54" i="514"/>
  <c r="T54" i="514" s="1"/>
  <c r="Q111" i="514"/>
  <c r="T111" i="514" s="1"/>
  <c r="Q20" i="514"/>
  <c r="T20" i="514" s="1"/>
  <c r="W20" i="514" s="1"/>
  <c r="Q65" i="514"/>
  <c r="T65" i="514" s="1"/>
  <c r="W65" i="514" s="1"/>
  <c r="M65" i="514" s="1"/>
  <c r="Q86" i="514"/>
  <c r="T86" i="514" s="1"/>
  <c r="Q117" i="514"/>
  <c r="T117" i="514" s="1"/>
  <c r="Q83" i="514"/>
  <c r="T83" i="514" s="1"/>
  <c r="Q140" i="514"/>
  <c r="T140" i="514" s="1"/>
  <c r="W140" i="514" s="1"/>
  <c r="M140" i="514" s="1"/>
  <c r="Q61" i="514"/>
  <c r="T61" i="514" s="1"/>
  <c r="Q47" i="514"/>
  <c r="T47" i="514" s="1"/>
  <c r="Q133" i="514"/>
  <c r="T133" i="514" s="1"/>
  <c r="W133" i="514" s="1"/>
  <c r="M133" i="514" s="1"/>
  <c r="Q137" i="514"/>
  <c r="T137" i="514" s="1"/>
  <c r="Q149" i="514"/>
  <c r="T149" i="514" s="1"/>
  <c r="Q132" i="514"/>
  <c r="T132" i="514" s="1"/>
  <c r="Q96" i="514"/>
  <c r="T96" i="514" s="1"/>
  <c r="Q64" i="514"/>
  <c r="T64" i="514" s="1"/>
  <c r="Q87" i="514"/>
  <c r="T87" i="514" s="1"/>
  <c r="W87" i="514" s="1"/>
  <c r="M87" i="514" s="1"/>
  <c r="Q90" i="514"/>
  <c r="T90" i="514" s="1"/>
  <c r="Q60" i="514"/>
  <c r="T60" i="514" s="1"/>
  <c r="Q21" i="512"/>
  <c r="T21" i="512" s="1"/>
  <c r="W21" i="512" s="1"/>
  <c r="Q62" i="512"/>
  <c r="T62" i="512" s="1"/>
  <c r="W62" i="512" s="1"/>
  <c r="M62" i="512" s="1"/>
  <c r="Q37" i="512"/>
  <c r="T37" i="512" s="1"/>
  <c r="W37" i="512" s="1"/>
  <c r="Q34" i="512"/>
  <c r="T34" i="512" s="1"/>
  <c r="W34" i="512" s="1"/>
  <c r="Q69" i="512"/>
  <c r="T69" i="512" s="1"/>
  <c r="W69" i="512" s="1"/>
  <c r="M69" i="512" s="1"/>
  <c r="Q96" i="512"/>
  <c r="T96" i="512" s="1"/>
  <c r="Q101" i="512"/>
  <c r="T101" i="512" s="1"/>
  <c r="W101" i="512" s="1"/>
  <c r="Q130" i="512"/>
  <c r="T130" i="512" s="1"/>
  <c r="Q135" i="512"/>
  <c r="T135" i="512" s="1"/>
  <c r="Q23" i="512"/>
  <c r="T23" i="512" s="1"/>
  <c r="Q56" i="512"/>
  <c r="T56" i="512" s="1"/>
  <c r="Q47" i="512"/>
  <c r="T47" i="512" s="1"/>
  <c r="Q82" i="512"/>
  <c r="T82" i="512" s="1"/>
  <c r="W82" i="512" s="1"/>
  <c r="Q89" i="512"/>
  <c r="T89" i="512" s="1"/>
  <c r="Q95" i="512"/>
  <c r="T95" i="512" s="1"/>
  <c r="Q124" i="512"/>
  <c r="T124" i="512" s="1"/>
  <c r="W124" i="512" s="1"/>
  <c r="Q121" i="512"/>
  <c r="T121" i="512" s="1"/>
  <c r="W121" i="512" s="1"/>
  <c r="Q42" i="512"/>
  <c r="T42" i="512" s="1"/>
  <c r="W42" i="512" s="1"/>
  <c r="M42" i="512" s="1"/>
  <c r="Q28" i="512"/>
  <c r="T28" i="512" s="1"/>
  <c r="W28" i="512" s="1"/>
  <c r="Q49" i="512"/>
  <c r="T49" i="512" s="1"/>
  <c r="Q76" i="512"/>
  <c r="T76" i="512" s="1"/>
  <c r="Q83" i="512"/>
  <c r="T83" i="512" s="1"/>
  <c r="W83" i="512" s="1"/>
  <c r="M83" i="512" s="1"/>
  <c r="Q116" i="512"/>
  <c r="T116" i="512" s="1"/>
  <c r="W116" i="512" s="1"/>
  <c r="Q126" i="512"/>
  <c r="T126" i="512" s="1"/>
  <c r="W126" i="512" s="1"/>
  <c r="Q131" i="512"/>
  <c r="T131" i="512" s="1"/>
  <c r="Q35" i="512"/>
  <c r="T35" i="512" s="1"/>
  <c r="W35" i="512" s="1"/>
  <c r="M35" i="512" s="1"/>
  <c r="Q32" i="512"/>
  <c r="T32" i="512" s="1"/>
  <c r="Q59" i="512"/>
  <c r="T59" i="512" s="1"/>
  <c r="W59" i="512" s="1"/>
  <c r="M59" i="512" s="1"/>
  <c r="Q86" i="512"/>
  <c r="T86" i="512" s="1"/>
  <c r="W86" i="512" s="1"/>
  <c r="Q102" i="512"/>
  <c r="T102" i="512" s="1"/>
  <c r="W102" i="512" s="1"/>
  <c r="M102" i="512" s="1"/>
  <c r="Q107" i="512"/>
  <c r="T107" i="512" s="1"/>
  <c r="W107" i="512" s="1"/>
  <c r="Q136" i="512"/>
  <c r="T136" i="512" s="1"/>
  <c r="Q141" i="512"/>
  <c r="T141" i="512" s="1"/>
  <c r="W141" i="512" s="1"/>
  <c r="Q36" i="512"/>
  <c r="T36" i="512" s="1"/>
  <c r="Q53" i="512"/>
  <c r="T53" i="512" s="1"/>
  <c r="Q88" i="512"/>
  <c r="T88" i="512" s="1"/>
  <c r="W88" i="512" s="1"/>
  <c r="Q104" i="512"/>
  <c r="T104" i="512" s="1"/>
  <c r="W104" i="512" s="1"/>
  <c r="Q117" i="512"/>
  <c r="T117" i="512" s="1"/>
  <c r="Q127" i="512"/>
  <c r="T127" i="512" s="1"/>
  <c r="Q31" i="512"/>
  <c r="T31" i="512" s="1"/>
  <c r="Q24" i="512"/>
  <c r="T24" i="512" s="1"/>
  <c r="Q74" i="512"/>
  <c r="T74" i="512" s="1"/>
  <c r="Q98" i="512"/>
  <c r="T98" i="512" s="1"/>
  <c r="W98" i="512" s="1"/>
  <c r="Q111" i="512"/>
  <c r="T111" i="512" s="1"/>
  <c r="Q148" i="512"/>
  <c r="T148" i="512" s="1"/>
  <c r="Q50" i="512"/>
  <c r="T50" i="512" s="1"/>
  <c r="W50" i="512" s="1"/>
  <c r="Q33" i="512"/>
  <c r="T33" i="512" s="1"/>
  <c r="Q26" i="512"/>
  <c r="T26" i="512" s="1"/>
  <c r="W26" i="512" s="1"/>
  <c r="Q91" i="512"/>
  <c r="T91" i="512" s="1"/>
  <c r="W91" i="512" s="1"/>
  <c r="M91" i="512" s="1"/>
  <c r="Q105" i="512"/>
  <c r="T105" i="512" s="1"/>
  <c r="Q123" i="512"/>
  <c r="T123" i="512" s="1"/>
  <c r="W123" i="512" s="1"/>
  <c r="Q44" i="512"/>
  <c r="T44" i="512" s="1"/>
  <c r="W44" i="512" s="1"/>
  <c r="Q43" i="512"/>
  <c r="T43" i="512" s="1"/>
  <c r="W43" i="512" s="1"/>
  <c r="Q78" i="512"/>
  <c r="T78" i="512" s="1"/>
  <c r="W78" i="512" s="1"/>
  <c r="M78" i="512" s="1"/>
  <c r="Q110" i="512"/>
  <c r="T110" i="512" s="1"/>
  <c r="W110" i="512" s="1"/>
  <c r="Q120" i="512"/>
  <c r="T120" i="512" s="1"/>
  <c r="W120" i="512" s="1"/>
  <c r="Q133" i="512"/>
  <c r="T133" i="512" s="1"/>
  <c r="W133" i="512" s="1"/>
  <c r="Q38" i="512"/>
  <c r="T38" i="512" s="1"/>
  <c r="W38" i="512" s="1"/>
  <c r="M38" i="512" s="1"/>
  <c r="Q22" i="512"/>
  <c r="T22" i="512" s="1"/>
  <c r="W22" i="512" s="1"/>
  <c r="M22" i="512" s="1"/>
  <c r="Q61" i="512"/>
  <c r="T61" i="512" s="1"/>
  <c r="W61" i="512" s="1"/>
  <c r="M61" i="512" s="1"/>
  <c r="Q71" i="512"/>
  <c r="T71" i="512" s="1"/>
  <c r="Q112" i="512"/>
  <c r="T112" i="512" s="1"/>
  <c r="W112" i="512" s="1"/>
  <c r="Q122" i="512"/>
  <c r="T122" i="512" s="1"/>
  <c r="W122" i="512" s="1"/>
  <c r="M122" i="512" s="1"/>
  <c r="Q143" i="512"/>
  <c r="T143" i="512" s="1"/>
  <c r="Q40" i="512"/>
  <c r="T40" i="512" s="1"/>
  <c r="W40" i="512" s="1"/>
  <c r="Q39" i="512"/>
  <c r="T39" i="512" s="1"/>
  <c r="Q90" i="512"/>
  <c r="T90" i="512" s="1"/>
  <c r="W90" i="512" s="1"/>
  <c r="Q106" i="512"/>
  <c r="T106" i="512" s="1"/>
  <c r="W106" i="512" s="1"/>
  <c r="Q119" i="512"/>
  <c r="T119" i="512" s="1"/>
  <c r="Q129" i="512"/>
  <c r="T129" i="512" s="1"/>
  <c r="Q58" i="512"/>
  <c r="T58" i="512" s="1"/>
  <c r="W58" i="512" s="1"/>
  <c r="Q41" i="512"/>
  <c r="T41" i="512" s="1"/>
  <c r="Q84" i="512"/>
  <c r="T84" i="512" s="1"/>
  <c r="W84" i="512" s="1"/>
  <c r="Q100" i="512"/>
  <c r="T100" i="512" s="1"/>
  <c r="W100" i="512" s="1"/>
  <c r="Q113" i="512"/>
  <c r="T113" i="512" s="1"/>
  <c r="W113" i="512" s="1"/>
  <c r="Q139" i="512"/>
  <c r="T139" i="512" s="1"/>
  <c r="Q52" i="512"/>
  <c r="T52" i="512" s="1"/>
  <c r="Q51" i="512"/>
  <c r="T51" i="512" s="1"/>
  <c r="Q77" i="512"/>
  <c r="T77" i="512" s="1"/>
  <c r="W77" i="512" s="1"/>
  <c r="M77" i="512" s="1"/>
  <c r="Q118" i="512"/>
  <c r="T118" i="512" s="1"/>
  <c r="W118" i="512" s="1"/>
  <c r="Q128" i="512"/>
  <c r="T128" i="512" s="1"/>
  <c r="Q149" i="512"/>
  <c r="T149" i="512" s="1"/>
  <c r="W149" i="512" s="1"/>
  <c r="M149" i="512" s="1"/>
  <c r="Q46" i="512"/>
  <c r="T46" i="512" s="1"/>
  <c r="W46" i="512" s="1"/>
  <c r="Q29" i="512"/>
  <c r="T29" i="512" s="1"/>
  <c r="W29" i="512" s="1"/>
  <c r="M29" i="512" s="1"/>
  <c r="Q72" i="512"/>
  <c r="T72" i="512" s="1"/>
  <c r="Q79" i="512"/>
  <c r="T79" i="512" s="1"/>
  <c r="Q94" i="512"/>
  <c r="T94" i="512" s="1"/>
  <c r="Q138" i="512"/>
  <c r="T138" i="512" s="1"/>
  <c r="W138" i="512" s="1"/>
  <c r="Q145" i="512"/>
  <c r="T145" i="512" s="1"/>
  <c r="W145" i="512" s="1"/>
  <c r="Q48" i="512"/>
  <c r="T48" i="512" s="1"/>
  <c r="Q55" i="512"/>
  <c r="T55" i="512" s="1"/>
  <c r="W55" i="512" s="1"/>
  <c r="M55" i="512" s="1"/>
  <c r="Q73" i="512"/>
  <c r="T73" i="512" s="1"/>
  <c r="Q114" i="512"/>
  <c r="T114" i="512" s="1"/>
  <c r="Q132" i="512"/>
  <c r="T132" i="512" s="1"/>
  <c r="Q137" i="512"/>
  <c r="T137" i="512" s="1"/>
  <c r="Q68" i="512"/>
  <c r="T68" i="512" s="1"/>
  <c r="W68" i="512" s="1"/>
  <c r="M68" i="512" s="1"/>
  <c r="Q57" i="512"/>
  <c r="T57" i="512" s="1"/>
  <c r="Q92" i="512"/>
  <c r="T92" i="512" s="1"/>
  <c r="Q108" i="512"/>
  <c r="T108" i="512" s="1"/>
  <c r="Q134" i="512"/>
  <c r="T134" i="512" s="1"/>
  <c r="W134" i="512" s="1"/>
  <c r="M134" i="512" s="1"/>
  <c r="Q147" i="512"/>
  <c r="T147" i="512" s="1"/>
  <c r="Q60" i="512"/>
  <c r="T60" i="512" s="1"/>
  <c r="Q30" i="512"/>
  <c r="T30" i="512" s="1"/>
  <c r="Q85" i="512"/>
  <c r="T85" i="512" s="1"/>
  <c r="W85" i="512" s="1"/>
  <c r="Q99" i="512"/>
  <c r="T99" i="512" s="1"/>
  <c r="W99" i="512" s="1"/>
  <c r="M99" i="512" s="1"/>
  <c r="Q144" i="512"/>
  <c r="T144" i="512" s="1"/>
  <c r="Q54" i="512"/>
  <c r="T54" i="512" s="1"/>
  <c r="W54" i="512" s="1"/>
  <c r="Q109" i="512"/>
  <c r="T109" i="512" s="1"/>
  <c r="W109" i="512" s="1"/>
  <c r="Q63" i="512"/>
  <c r="T63" i="512" s="1"/>
  <c r="Q67" i="512"/>
  <c r="T67" i="512" s="1"/>
  <c r="Q97" i="512"/>
  <c r="T97" i="512" s="1"/>
  <c r="W97" i="512" s="1"/>
  <c r="M97" i="512" s="1"/>
  <c r="Q70" i="512"/>
  <c r="T70" i="512" s="1"/>
  <c r="W70" i="512" s="1"/>
  <c r="Q45" i="512"/>
  <c r="T45" i="512" s="1"/>
  <c r="Q146" i="512"/>
  <c r="T146" i="512" s="1"/>
  <c r="Q81" i="512"/>
  <c r="T81" i="512" s="1"/>
  <c r="W81" i="512" s="1"/>
  <c r="Q25" i="512"/>
  <c r="T25" i="512" s="1"/>
  <c r="W25" i="512" s="1"/>
  <c r="M25" i="512" s="1"/>
  <c r="Q142" i="512"/>
  <c r="T142" i="512" s="1"/>
  <c r="Q93" i="512"/>
  <c r="T93" i="512" s="1"/>
  <c r="Q80" i="512"/>
  <c r="T80" i="512" s="1"/>
  <c r="Q64" i="512"/>
  <c r="T64" i="512" s="1"/>
  <c r="Q103" i="512"/>
  <c r="T103" i="512" s="1"/>
  <c r="Q65" i="512"/>
  <c r="T65" i="512" s="1"/>
  <c r="W65" i="512" s="1"/>
  <c r="M65" i="512" s="1"/>
  <c r="Q27" i="512"/>
  <c r="T27" i="512" s="1"/>
  <c r="Q115" i="512"/>
  <c r="T115" i="512" s="1"/>
  <c r="W115" i="512" s="1"/>
  <c r="Q140" i="512"/>
  <c r="T140" i="512" s="1"/>
  <c r="Q75" i="512"/>
  <c r="T75" i="512" s="1"/>
  <c r="Q87" i="512"/>
  <c r="T87" i="512" s="1"/>
  <c r="Q20" i="512"/>
  <c r="T20" i="512" s="1"/>
  <c r="Q66" i="512"/>
  <c r="T66" i="512" s="1"/>
  <c r="W66" i="512" s="1"/>
  <c r="M66" i="512" s="1"/>
  <c r="Q125" i="512"/>
  <c r="T125" i="512" s="1"/>
  <c r="Q138" i="515"/>
  <c r="T138" i="515" s="1"/>
  <c r="Q103" i="515"/>
  <c r="T103" i="515" s="1"/>
  <c r="Q66" i="515"/>
  <c r="T66" i="515" s="1"/>
  <c r="Q54" i="515"/>
  <c r="T54" i="515" s="1"/>
  <c r="Q87" i="515"/>
  <c r="T87" i="515" s="1"/>
  <c r="W87" i="515" s="1"/>
  <c r="M87" i="515" s="1"/>
  <c r="Q50" i="515"/>
  <c r="T50" i="515" s="1"/>
  <c r="W50" i="515" s="1"/>
  <c r="M50" i="515" s="1"/>
  <c r="Q65" i="515"/>
  <c r="T65" i="515" s="1"/>
  <c r="Q128" i="515"/>
  <c r="T128" i="515" s="1"/>
  <c r="Q115" i="515"/>
  <c r="T115" i="515" s="1"/>
  <c r="W115" i="515" s="1"/>
  <c r="M115" i="515" s="1"/>
  <c r="Q86" i="515"/>
  <c r="T86" i="515" s="1"/>
  <c r="W86" i="515" s="1"/>
  <c r="M86" i="515" s="1"/>
  <c r="Q74" i="515"/>
  <c r="T74" i="515" s="1"/>
  <c r="Q27" i="515"/>
  <c r="T27" i="515" s="1"/>
  <c r="Q28" i="515"/>
  <c r="T28" i="515" s="1"/>
  <c r="W28" i="515" s="1"/>
  <c r="M28" i="515" s="1"/>
  <c r="Q60" i="515"/>
  <c r="T60" i="515" s="1"/>
  <c r="W60" i="515" s="1"/>
  <c r="M60" i="515" s="1"/>
  <c r="Q97" i="515"/>
  <c r="T97" i="515" s="1"/>
  <c r="Q105" i="515"/>
  <c r="T105" i="515" s="1"/>
  <c r="Q136" i="515"/>
  <c r="T136" i="515" s="1"/>
  <c r="Q111" i="515"/>
  <c r="T111" i="515" s="1"/>
  <c r="Q81" i="515"/>
  <c r="T81" i="515" s="1"/>
  <c r="Q30" i="515"/>
  <c r="T30" i="515" s="1"/>
  <c r="Q47" i="515"/>
  <c r="T47" i="515" s="1"/>
  <c r="Q26" i="515"/>
  <c r="T26" i="515" s="1"/>
  <c r="W26" i="515" s="1"/>
  <c r="M26" i="515" s="1"/>
  <c r="Q85" i="515"/>
  <c r="T85" i="515" s="1"/>
  <c r="Q123" i="515"/>
  <c r="T123" i="515" s="1"/>
  <c r="Q109" i="515"/>
  <c r="T109" i="515" s="1"/>
  <c r="Q102" i="515"/>
  <c r="T102" i="515" s="1"/>
  <c r="Q108" i="515"/>
  <c r="T108" i="515" s="1"/>
  <c r="Q100" i="515"/>
  <c r="T100" i="515" s="1"/>
  <c r="W100" i="515" s="1"/>
  <c r="M100" i="515" s="1"/>
  <c r="Q80" i="515"/>
  <c r="T80" i="515" s="1"/>
  <c r="W80" i="515" s="1"/>
  <c r="M80" i="515" s="1"/>
  <c r="Q40" i="515"/>
  <c r="T40" i="515" s="1"/>
  <c r="Q63" i="515"/>
  <c r="T63" i="515" s="1"/>
  <c r="Q89" i="515"/>
  <c r="T89" i="515" s="1"/>
  <c r="Q148" i="515"/>
  <c r="T148" i="515" s="1"/>
  <c r="Q64" i="515"/>
  <c r="T64" i="515" s="1"/>
  <c r="Q118" i="515"/>
  <c r="T118" i="515" s="1"/>
  <c r="Q45" i="515"/>
  <c r="T45" i="515" s="1"/>
  <c r="Q135" i="515"/>
  <c r="T135" i="515" s="1"/>
  <c r="Q31" i="515"/>
  <c r="T31" i="515" s="1"/>
  <c r="Q149" i="515"/>
  <c r="T149" i="515" s="1"/>
  <c r="Q121" i="515"/>
  <c r="T121" i="515" s="1"/>
  <c r="W121" i="515" s="1"/>
  <c r="M121" i="515" s="1"/>
  <c r="Q114" i="515"/>
  <c r="T114" i="515" s="1"/>
  <c r="Q126" i="515"/>
  <c r="T126" i="515" s="1"/>
  <c r="W126" i="515" s="1"/>
  <c r="M126" i="515" s="1"/>
  <c r="Q49" i="515"/>
  <c r="T49" i="515" s="1"/>
  <c r="W49" i="515" s="1"/>
  <c r="M49" i="515" s="1"/>
  <c r="Q23" i="515"/>
  <c r="T23" i="515" s="1"/>
  <c r="Q37" i="515"/>
  <c r="T37" i="515" s="1"/>
  <c r="Q90" i="515"/>
  <c r="T90" i="515" s="1"/>
  <c r="W90" i="515" s="1"/>
  <c r="M90" i="515" s="1"/>
  <c r="Q73" i="515"/>
  <c r="T73" i="515" s="1"/>
  <c r="Q145" i="515"/>
  <c r="T145" i="515" s="1"/>
  <c r="Q132" i="515"/>
  <c r="T132" i="515" s="1"/>
  <c r="Q107" i="515"/>
  <c r="T107" i="515" s="1"/>
  <c r="W107" i="515" s="1"/>
  <c r="M107" i="515" s="1"/>
  <c r="Q62" i="515"/>
  <c r="T62" i="515" s="1"/>
  <c r="Q43" i="515"/>
  <c r="T43" i="515" s="1"/>
  <c r="W43" i="515" s="1"/>
  <c r="M43" i="515" s="1"/>
  <c r="Q36" i="515"/>
  <c r="T36" i="515" s="1"/>
  <c r="W36" i="515" s="1"/>
  <c r="M36" i="515" s="1"/>
  <c r="Q94" i="515"/>
  <c r="T94" i="515" s="1"/>
  <c r="Q106" i="515"/>
  <c r="T106" i="515" s="1"/>
  <c r="Q141" i="515"/>
  <c r="T141" i="515" s="1"/>
  <c r="Q140" i="515"/>
  <c r="T140" i="515" s="1"/>
  <c r="Q83" i="515"/>
  <c r="T83" i="515" s="1"/>
  <c r="Q72" i="515"/>
  <c r="T72" i="515" s="1"/>
  <c r="Q46" i="515"/>
  <c r="T46" i="515" s="1"/>
  <c r="Q82" i="515"/>
  <c r="T82" i="515" s="1"/>
  <c r="Q42" i="515"/>
  <c r="T42" i="515" s="1"/>
  <c r="Q61" i="515"/>
  <c r="T61" i="515" s="1"/>
  <c r="Q101" i="515"/>
  <c r="T101" i="515" s="1"/>
  <c r="W101" i="515" s="1"/>
  <c r="M101" i="515" s="1"/>
  <c r="Q137" i="515"/>
  <c r="T137" i="515" s="1"/>
  <c r="Q79" i="515"/>
  <c r="T79" i="515" s="1"/>
  <c r="Q70" i="515"/>
  <c r="T70" i="515" s="1"/>
  <c r="Q35" i="515"/>
  <c r="T35" i="515" s="1"/>
  <c r="Q92" i="515"/>
  <c r="T92" i="515" s="1"/>
  <c r="Q48" i="515"/>
  <c r="T48" i="515" s="1"/>
  <c r="Q71" i="515"/>
  <c r="T71" i="515" s="1"/>
  <c r="W71" i="515" s="1"/>
  <c r="M71" i="515" s="1"/>
  <c r="Q125" i="515"/>
  <c r="T125" i="515" s="1"/>
  <c r="W125" i="515" s="1"/>
  <c r="M125" i="515" s="1"/>
  <c r="Q124" i="515"/>
  <c r="T124" i="515" s="1"/>
  <c r="Q134" i="515"/>
  <c r="T134" i="515" s="1"/>
  <c r="Q55" i="515"/>
  <c r="T55" i="515" s="1"/>
  <c r="Q131" i="515"/>
  <c r="T131" i="515" s="1"/>
  <c r="Q113" i="515"/>
  <c r="T113" i="515" s="1"/>
  <c r="W113" i="515" s="1"/>
  <c r="M113" i="515" s="1"/>
  <c r="Q112" i="515"/>
  <c r="T112" i="515" s="1"/>
  <c r="W112" i="515" s="1"/>
  <c r="M112" i="515" s="1"/>
  <c r="Q52" i="515"/>
  <c r="T52" i="515" s="1"/>
  <c r="Q122" i="515"/>
  <c r="T122" i="515" s="1"/>
  <c r="Q78" i="515"/>
  <c r="T78" i="515" s="1"/>
  <c r="Q53" i="515"/>
  <c r="T53" i="515" s="1"/>
  <c r="Q143" i="515"/>
  <c r="T143" i="515" s="1"/>
  <c r="Q129" i="515"/>
  <c r="T129" i="515" s="1"/>
  <c r="Q29" i="515"/>
  <c r="T29" i="515" s="1"/>
  <c r="Q88" i="515"/>
  <c r="T88" i="515" s="1"/>
  <c r="Q95" i="515"/>
  <c r="T95" i="515" s="1"/>
  <c r="Q76" i="515"/>
  <c r="T76" i="515" s="1"/>
  <c r="Q22" i="515"/>
  <c r="T22" i="515" s="1"/>
  <c r="Q39" i="515"/>
  <c r="T39" i="515" s="1"/>
  <c r="Q20" i="515"/>
  <c r="T20" i="515" s="1"/>
  <c r="Q104" i="515"/>
  <c r="T104" i="515" s="1"/>
  <c r="Q84" i="515"/>
  <c r="T84" i="515" s="1"/>
  <c r="Q93" i="515"/>
  <c r="T93" i="515" s="1"/>
  <c r="W93" i="515" s="1"/>
  <c r="M93" i="515" s="1"/>
  <c r="Q133" i="515"/>
  <c r="T133" i="515" s="1"/>
  <c r="Q91" i="515"/>
  <c r="T91" i="515" s="1"/>
  <c r="Q25" i="515"/>
  <c r="T25" i="515" s="1"/>
  <c r="Q59" i="515"/>
  <c r="T59" i="515" s="1"/>
  <c r="Q44" i="515"/>
  <c r="T44" i="515" s="1"/>
  <c r="Q67" i="515"/>
  <c r="T67" i="515" s="1"/>
  <c r="W67" i="515" s="1"/>
  <c r="M67" i="515" s="1"/>
  <c r="Q119" i="515"/>
  <c r="T119" i="515" s="1"/>
  <c r="W119" i="515" s="1"/>
  <c r="M119" i="515" s="1"/>
  <c r="Q146" i="515"/>
  <c r="T146" i="515" s="1"/>
  <c r="W146" i="515" s="1"/>
  <c r="M146" i="515" s="1"/>
  <c r="Q142" i="515"/>
  <c r="T142" i="515" s="1"/>
  <c r="Q98" i="515"/>
  <c r="T98" i="515" s="1"/>
  <c r="Q110" i="515"/>
  <c r="T110" i="515" s="1"/>
  <c r="Q96" i="515"/>
  <c r="T96" i="515" s="1"/>
  <c r="Q21" i="515"/>
  <c r="T21" i="515" s="1"/>
  <c r="Q58" i="515"/>
  <c r="T58" i="515" s="1"/>
  <c r="Q69" i="515"/>
  <c r="T69" i="515" s="1"/>
  <c r="W69" i="515" s="1"/>
  <c r="M69" i="515" s="1"/>
  <c r="Q127" i="515"/>
  <c r="T127" i="515" s="1"/>
  <c r="Q139" i="515"/>
  <c r="T139" i="515" s="1"/>
  <c r="Q147" i="515"/>
  <c r="T147" i="515" s="1"/>
  <c r="Q68" i="515"/>
  <c r="T68" i="515" s="1"/>
  <c r="Q51" i="515"/>
  <c r="T51" i="515" s="1"/>
  <c r="Q24" i="515"/>
  <c r="T24" i="515" s="1"/>
  <c r="W24" i="515" s="1"/>
  <c r="M24" i="515" s="1"/>
  <c r="Q56" i="515"/>
  <c r="T56" i="515" s="1"/>
  <c r="Q116" i="515"/>
  <c r="T116" i="515" s="1"/>
  <c r="W116" i="515" s="1"/>
  <c r="M116" i="515" s="1"/>
  <c r="Q144" i="515"/>
  <c r="T144" i="515" s="1"/>
  <c r="W144" i="515" s="1"/>
  <c r="M144" i="515" s="1"/>
  <c r="Q38" i="515"/>
  <c r="T38" i="515" s="1"/>
  <c r="Q34" i="515"/>
  <c r="T34" i="515" s="1"/>
  <c r="Q130" i="515"/>
  <c r="T130" i="515" s="1"/>
  <c r="Q57" i="515"/>
  <c r="T57" i="515" s="1"/>
  <c r="Q75" i="515"/>
  <c r="T75" i="515" s="1"/>
  <c r="Q117" i="515"/>
  <c r="T117" i="515" s="1"/>
  <c r="Q33" i="515"/>
  <c r="T33" i="515" s="1"/>
  <c r="Q77" i="515"/>
  <c r="T77" i="515" s="1"/>
  <c r="W77" i="515" s="1"/>
  <c r="M77" i="515" s="1"/>
  <c r="Q99" i="515"/>
  <c r="T99" i="515" s="1"/>
  <c r="Q41" i="515"/>
  <c r="T41" i="515" s="1"/>
  <c r="Q32" i="515"/>
  <c r="T32" i="515" s="1"/>
  <c r="W32" i="515" s="1"/>
  <c r="M32" i="515" s="1"/>
  <c r="Q120" i="515"/>
  <c r="T120" i="515" s="1"/>
  <c r="Q115" i="506"/>
  <c r="T115" i="506" s="1"/>
  <c r="Q50" i="506"/>
  <c r="T50" i="506" s="1"/>
  <c r="W50" i="506" s="1"/>
  <c r="M50" i="506" s="1"/>
  <c r="Q51" i="506"/>
  <c r="T51" i="506" s="1"/>
  <c r="W51" i="506" s="1"/>
  <c r="M51" i="506" s="1"/>
  <c r="Q57" i="506"/>
  <c r="T57" i="506" s="1"/>
  <c r="W57" i="506" s="1"/>
  <c r="M57" i="506" s="1"/>
  <c r="Q90" i="506"/>
  <c r="T90" i="506" s="1"/>
  <c r="Q67" i="506"/>
  <c r="T67" i="506" s="1"/>
  <c r="Q106" i="506"/>
  <c r="T106" i="506" s="1"/>
  <c r="W106" i="506" s="1"/>
  <c r="M106" i="506" s="1"/>
  <c r="Q134" i="506"/>
  <c r="T134" i="506" s="1"/>
  <c r="W134" i="506" s="1"/>
  <c r="M134" i="506" s="1"/>
  <c r="Q105" i="506"/>
  <c r="T105" i="506" s="1"/>
  <c r="W105" i="506" s="1"/>
  <c r="M105" i="506" s="1"/>
  <c r="Q147" i="506"/>
  <c r="T147" i="506" s="1"/>
  <c r="W147" i="506" s="1"/>
  <c r="M147" i="506" s="1"/>
  <c r="Q135" i="506"/>
  <c r="T135" i="506" s="1"/>
  <c r="Q32" i="506"/>
  <c r="T32" i="506" s="1"/>
  <c r="Q22" i="506"/>
  <c r="T22" i="506" s="1"/>
  <c r="W22" i="506" s="1"/>
  <c r="M22" i="506" s="1"/>
  <c r="Q25" i="506"/>
  <c r="T25" i="506" s="1"/>
  <c r="Q94" i="506"/>
  <c r="T94" i="506" s="1"/>
  <c r="W94" i="506" s="1"/>
  <c r="M94" i="506" s="1"/>
  <c r="Q86" i="506"/>
  <c r="T86" i="506" s="1"/>
  <c r="W86" i="506" s="1"/>
  <c r="M86" i="506" s="1"/>
  <c r="Q123" i="506"/>
  <c r="T123" i="506" s="1"/>
  <c r="W123" i="506" s="1"/>
  <c r="M123" i="506" s="1"/>
  <c r="Q87" i="506"/>
  <c r="T87" i="506" s="1"/>
  <c r="W87" i="506" s="1"/>
  <c r="M87" i="506" s="1"/>
  <c r="Q23" i="506"/>
  <c r="T23" i="506" s="1"/>
  <c r="Q60" i="506"/>
  <c r="T60" i="506" s="1"/>
  <c r="W60" i="506" s="1"/>
  <c r="M60" i="506" s="1"/>
  <c r="Q77" i="506"/>
  <c r="T77" i="506" s="1"/>
  <c r="Q78" i="506"/>
  <c r="T78" i="506" s="1"/>
  <c r="Q79" i="506"/>
  <c r="T79" i="506" s="1"/>
  <c r="Q113" i="506"/>
  <c r="T113" i="506" s="1"/>
  <c r="W113" i="506" s="1"/>
  <c r="M113" i="506" s="1"/>
  <c r="Q110" i="506"/>
  <c r="T110" i="506" s="1"/>
  <c r="Q141" i="506"/>
  <c r="T141" i="506" s="1"/>
  <c r="Q138" i="506"/>
  <c r="T138" i="506" s="1"/>
  <c r="W138" i="506" s="1"/>
  <c r="M138" i="506" s="1"/>
  <c r="Q46" i="506"/>
  <c r="T46" i="506" s="1"/>
  <c r="W46" i="506" s="1"/>
  <c r="M46" i="506" s="1"/>
  <c r="Q89" i="506"/>
  <c r="T89" i="506" s="1"/>
  <c r="Q37" i="506"/>
  <c r="T37" i="506" s="1"/>
  <c r="W37" i="506" s="1"/>
  <c r="M37" i="506" s="1"/>
  <c r="Q66" i="506"/>
  <c r="T66" i="506" s="1"/>
  <c r="W66" i="506" s="1"/>
  <c r="M66" i="506" s="1"/>
  <c r="Q103" i="506"/>
  <c r="T103" i="506" s="1"/>
  <c r="W103" i="506" s="1"/>
  <c r="M103" i="506" s="1"/>
  <c r="Q140" i="506"/>
  <c r="T140" i="506" s="1"/>
  <c r="Q24" i="506"/>
  <c r="T24" i="506" s="1"/>
  <c r="Q27" i="506"/>
  <c r="T27" i="506" s="1"/>
  <c r="Q56" i="506"/>
  <c r="T56" i="506" s="1"/>
  <c r="Q65" i="506"/>
  <c r="T65" i="506" s="1"/>
  <c r="Q54" i="506"/>
  <c r="T54" i="506" s="1"/>
  <c r="Q75" i="506"/>
  <c r="T75" i="506" s="1"/>
  <c r="W75" i="506" s="1"/>
  <c r="M75" i="506" s="1"/>
  <c r="Q144" i="506"/>
  <c r="T144" i="506" s="1"/>
  <c r="W144" i="506" s="1"/>
  <c r="M144" i="506" s="1"/>
  <c r="Q104" i="506"/>
  <c r="T104" i="506" s="1"/>
  <c r="Q116" i="506"/>
  <c r="T116" i="506" s="1"/>
  <c r="Q127" i="506"/>
  <c r="T127" i="506" s="1"/>
  <c r="Q126" i="506"/>
  <c r="T126" i="506" s="1"/>
  <c r="Q80" i="506"/>
  <c r="T80" i="506" s="1"/>
  <c r="Q76" i="506"/>
  <c r="T76" i="506" s="1"/>
  <c r="W76" i="506" s="1"/>
  <c r="M76" i="506" s="1"/>
  <c r="Q33" i="506"/>
  <c r="T33" i="506" s="1"/>
  <c r="W33" i="506" s="1"/>
  <c r="M33" i="506" s="1"/>
  <c r="Q107" i="506"/>
  <c r="T107" i="506" s="1"/>
  <c r="W107" i="506" s="1"/>
  <c r="M107" i="506" s="1"/>
  <c r="Q97" i="506"/>
  <c r="T97" i="506" s="1"/>
  <c r="W97" i="506" s="1"/>
  <c r="M97" i="506" s="1"/>
  <c r="Q124" i="506"/>
  <c r="T124" i="506" s="1"/>
  <c r="W124" i="506" s="1"/>
  <c r="M124" i="506" s="1"/>
  <c r="Q28" i="506"/>
  <c r="T28" i="506" s="1"/>
  <c r="Q31" i="506"/>
  <c r="T31" i="506" s="1"/>
  <c r="W31" i="506" s="1"/>
  <c r="M31" i="506" s="1"/>
  <c r="Q53" i="506"/>
  <c r="T53" i="506" s="1"/>
  <c r="Q85" i="506"/>
  <c r="T85" i="506" s="1"/>
  <c r="W85" i="506" s="1"/>
  <c r="M85" i="506" s="1"/>
  <c r="Q55" i="506"/>
  <c r="T55" i="506" s="1"/>
  <c r="W55" i="506" s="1"/>
  <c r="M55" i="506" s="1"/>
  <c r="Q88" i="506"/>
  <c r="T88" i="506" s="1"/>
  <c r="W88" i="506" s="1"/>
  <c r="M88" i="506" s="1"/>
  <c r="Q128" i="506"/>
  <c r="T128" i="506" s="1"/>
  <c r="W128" i="506" s="1"/>
  <c r="M128" i="506" s="1"/>
  <c r="Q130" i="506"/>
  <c r="T130" i="506" s="1"/>
  <c r="Q121" i="506"/>
  <c r="T121" i="506" s="1"/>
  <c r="W121" i="506" s="1"/>
  <c r="M121" i="506" s="1"/>
  <c r="Q111" i="506"/>
  <c r="T111" i="506" s="1"/>
  <c r="Q26" i="506"/>
  <c r="T26" i="506" s="1"/>
  <c r="Q72" i="506"/>
  <c r="T72" i="506" s="1"/>
  <c r="W72" i="506" s="1"/>
  <c r="M72" i="506" s="1"/>
  <c r="Q45" i="506"/>
  <c r="T45" i="506" s="1"/>
  <c r="Q82" i="506"/>
  <c r="T82" i="506" s="1"/>
  <c r="W82" i="506" s="1"/>
  <c r="M82" i="506" s="1"/>
  <c r="Q139" i="506"/>
  <c r="T139" i="506" s="1"/>
  <c r="W139" i="506" s="1"/>
  <c r="M139" i="506" s="1"/>
  <c r="Q48" i="506"/>
  <c r="T48" i="506" s="1"/>
  <c r="Q35" i="506"/>
  <c r="T35" i="506" s="1"/>
  <c r="Q68" i="506"/>
  <c r="T68" i="506" s="1"/>
  <c r="W68" i="506" s="1"/>
  <c r="M68" i="506" s="1"/>
  <c r="Q73" i="506"/>
  <c r="T73" i="506" s="1"/>
  <c r="Q70" i="506"/>
  <c r="T70" i="506" s="1"/>
  <c r="Q83" i="506"/>
  <c r="T83" i="506" s="1"/>
  <c r="Q108" i="506"/>
  <c r="T108" i="506" s="1"/>
  <c r="W108" i="506" s="1"/>
  <c r="M108" i="506" s="1"/>
  <c r="Q114" i="506"/>
  <c r="T114" i="506" s="1"/>
  <c r="W114" i="506" s="1"/>
  <c r="M114" i="506" s="1"/>
  <c r="Q125" i="506"/>
  <c r="T125" i="506" s="1"/>
  <c r="Q137" i="506"/>
  <c r="T137" i="506" s="1"/>
  <c r="Q99" i="506"/>
  <c r="T99" i="506" s="1"/>
  <c r="W99" i="506" s="1"/>
  <c r="M99" i="506" s="1"/>
  <c r="Q30" i="506"/>
  <c r="T30" i="506" s="1"/>
  <c r="W30" i="506" s="1"/>
  <c r="M30" i="506" s="1"/>
  <c r="Q95" i="506"/>
  <c r="T95" i="506" s="1"/>
  <c r="Q41" i="506"/>
  <c r="T41" i="506" s="1"/>
  <c r="Q58" i="506"/>
  <c r="T58" i="506" s="1"/>
  <c r="W58" i="506" s="1"/>
  <c r="M58" i="506" s="1"/>
  <c r="Q119" i="506"/>
  <c r="T119" i="506" s="1"/>
  <c r="W119" i="506" s="1"/>
  <c r="M119" i="506" s="1"/>
  <c r="Q145" i="506"/>
  <c r="T145" i="506" s="1"/>
  <c r="Q52" i="506"/>
  <c r="T52" i="506" s="1"/>
  <c r="Q39" i="506"/>
  <c r="T39" i="506" s="1"/>
  <c r="W39" i="506" s="1"/>
  <c r="M39" i="506" s="1"/>
  <c r="Q61" i="506"/>
  <c r="T61" i="506" s="1"/>
  <c r="Q96" i="506"/>
  <c r="T96" i="506" s="1"/>
  <c r="W96" i="506" s="1"/>
  <c r="M96" i="506" s="1"/>
  <c r="Q63" i="506"/>
  <c r="T63" i="506" s="1"/>
  <c r="Q98" i="506"/>
  <c r="T98" i="506" s="1"/>
  <c r="W98" i="506" s="1"/>
  <c r="M98" i="506" s="1"/>
  <c r="Q109" i="506"/>
  <c r="T109" i="506" s="1"/>
  <c r="Q120" i="506"/>
  <c r="T120" i="506" s="1"/>
  <c r="Q132" i="506"/>
  <c r="T132" i="506" s="1"/>
  <c r="W132" i="506" s="1"/>
  <c r="M132" i="506" s="1"/>
  <c r="Q40" i="506"/>
  <c r="T40" i="506" s="1"/>
  <c r="Q34" i="506"/>
  <c r="T34" i="506" s="1"/>
  <c r="Q117" i="506"/>
  <c r="T117" i="506" s="1"/>
  <c r="Q84" i="506"/>
  <c r="T84" i="506" s="1"/>
  <c r="W84" i="506" s="1"/>
  <c r="M84" i="506" s="1"/>
  <c r="Q92" i="506"/>
  <c r="T92" i="506" s="1"/>
  <c r="W92" i="506" s="1"/>
  <c r="M92" i="506" s="1"/>
  <c r="Q133" i="506"/>
  <c r="T133" i="506" s="1"/>
  <c r="W133" i="506" s="1"/>
  <c r="M133" i="506" s="1"/>
  <c r="Q122" i="506"/>
  <c r="T122" i="506" s="1"/>
  <c r="Q81" i="506"/>
  <c r="T81" i="506" s="1"/>
  <c r="W81" i="506" s="1"/>
  <c r="M81" i="506" s="1"/>
  <c r="Q146" i="506"/>
  <c r="T146" i="506" s="1"/>
  <c r="W146" i="506" s="1"/>
  <c r="M146" i="506" s="1"/>
  <c r="Q42" i="506"/>
  <c r="T42" i="506" s="1"/>
  <c r="W42" i="506" s="1"/>
  <c r="M42" i="506" s="1"/>
  <c r="Q149" i="506"/>
  <c r="T149" i="506" s="1"/>
  <c r="Q69" i="506"/>
  <c r="T69" i="506" s="1"/>
  <c r="Q100" i="506"/>
  <c r="T100" i="506" s="1"/>
  <c r="Q38" i="506"/>
  <c r="T38" i="506" s="1"/>
  <c r="W38" i="506" s="1"/>
  <c r="M38" i="506" s="1"/>
  <c r="Q129" i="506"/>
  <c r="T129" i="506" s="1"/>
  <c r="Q64" i="506"/>
  <c r="T64" i="506" s="1"/>
  <c r="W64" i="506" s="1"/>
  <c r="M64" i="506" s="1"/>
  <c r="Q59" i="506"/>
  <c r="T59" i="506" s="1"/>
  <c r="Q136" i="506"/>
  <c r="T136" i="506" s="1"/>
  <c r="W136" i="506" s="1"/>
  <c r="M136" i="506" s="1"/>
  <c r="Q21" i="506"/>
  <c r="T21" i="506" s="1"/>
  <c r="Q142" i="506"/>
  <c r="T142" i="506" s="1"/>
  <c r="W142" i="506" s="1"/>
  <c r="M142" i="506" s="1"/>
  <c r="Q62" i="506"/>
  <c r="T62" i="506" s="1"/>
  <c r="W62" i="506" s="1"/>
  <c r="M62" i="506" s="1"/>
  <c r="Q131" i="506"/>
  <c r="T131" i="506" s="1"/>
  <c r="W131" i="506" s="1"/>
  <c r="M131" i="506" s="1"/>
  <c r="Q29" i="506"/>
  <c r="T29" i="506" s="1"/>
  <c r="W29" i="506" s="1"/>
  <c r="M29" i="506" s="1"/>
  <c r="Q43" i="506"/>
  <c r="T43" i="506" s="1"/>
  <c r="W43" i="506" s="1"/>
  <c r="M43" i="506" s="1"/>
  <c r="Q93" i="506"/>
  <c r="T93" i="506" s="1"/>
  <c r="W93" i="506" s="1"/>
  <c r="M93" i="506" s="1"/>
  <c r="Q148" i="506"/>
  <c r="T148" i="506" s="1"/>
  <c r="Q49" i="506"/>
  <c r="T49" i="506" s="1"/>
  <c r="W49" i="506" s="1"/>
  <c r="M49" i="506" s="1"/>
  <c r="Q20" i="506"/>
  <c r="T20" i="506" s="1"/>
  <c r="W20" i="506" s="1"/>
  <c r="Q71" i="506"/>
  <c r="T71" i="506" s="1"/>
  <c r="W71" i="506" s="1"/>
  <c r="M71" i="506" s="1"/>
  <c r="Q143" i="506"/>
  <c r="T143" i="506" s="1"/>
  <c r="Q101" i="506"/>
  <c r="T101" i="506" s="1"/>
  <c r="Q91" i="506"/>
  <c r="T91" i="506" s="1"/>
  <c r="W91" i="506" s="1"/>
  <c r="M91" i="506" s="1"/>
  <c r="Q47" i="506"/>
  <c r="T47" i="506" s="1"/>
  <c r="W47" i="506" s="1"/>
  <c r="M47" i="506" s="1"/>
  <c r="Q118" i="506"/>
  <c r="T118" i="506" s="1"/>
  <c r="Q102" i="506"/>
  <c r="T102" i="506" s="1"/>
  <c r="Q74" i="506"/>
  <c r="T74" i="506" s="1"/>
  <c r="W74" i="506" s="1"/>
  <c r="M74" i="506" s="1"/>
  <c r="Q44" i="506"/>
  <c r="T44" i="506" s="1"/>
  <c r="W44" i="506" s="1"/>
  <c r="M44" i="506" s="1"/>
  <c r="Q36" i="506"/>
  <c r="T36" i="506" s="1"/>
  <c r="W36" i="506" s="1"/>
  <c r="M36" i="506" s="1"/>
  <c r="Q112" i="506"/>
  <c r="T112" i="506" s="1"/>
  <c r="R102" i="521"/>
  <c r="U102" i="521" s="1"/>
  <c r="R30" i="521"/>
  <c r="U30" i="521" s="1"/>
  <c r="R21" i="521"/>
  <c r="U21" i="521" s="1"/>
  <c r="R72" i="521"/>
  <c r="U72" i="521" s="1"/>
  <c r="R57" i="521"/>
  <c r="U57" i="521" s="1"/>
  <c r="R73" i="521"/>
  <c r="U73" i="521" s="1"/>
  <c r="R118" i="521"/>
  <c r="U118" i="521" s="1"/>
  <c r="R131" i="521"/>
  <c r="U131" i="521" s="1"/>
  <c r="R58" i="521"/>
  <c r="U58" i="521" s="1"/>
  <c r="R63" i="521"/>
  <c r="U63" i="521" s="1"/>
  <c r="R124" i="521"/>
  <c r="U124" i="521" s="1"/>
  <c r="R52" i="521"/>
  <c r="U52" i="521" s="1"/>
  <c r="R62" i="521"/>
  <c r="U62" i="521" s="1"/>
  <c r="R78" i="521"/>
  <c r="U78" i="521" s="1"/>
  <c r="R85" i="521"/>
  <c r="U85" i="521" s="1"/>
  <c r="R59" i="521"/>
  <c r="U59" i="521" s="1"/>
  <c r="R76" i="521"/>
  <c r="U76" i="521" s="1"/>
  <c r="R135" i="521"/>
  <c r="U135" i="521" s="1"/>
  <c r="R132" i="521"/>
  <c r="U132" i="521" s="1"/>
  <c r="R24" i="521"/>
  <c r="U24" i="521" s="1"/>
  <c r="R83" i="521"/>
  <c r="U83" i="521" s="1"/>
  <c r="R113" i="521"/>
  <c r="U113" i="521" s="1"/>
  <c r="R34" i="521"/>
  <c r="U34" i="521" s="1"/>
  <c r="R28" i="521"/>
  <c r="U28" i="521" s="1"/>
  <c r="R69" i="521"/>
  <c r="U69" i="521" s="1"/>
  <c r="R45" i="521"/>
  <c r="U45" i="521" s="1"/>
  <c r="R79" i="521"/>
  <c r="U79" i="521" s="1"/>
  <c r="R103" i="521"/>
  <c r="U103" i="521" s="1"/>
  <c r="R127" i="521"/>
  <c r="U127" i="521" s="1"/>
  <c r="R122" i="521"/>
  <c r="U122" i="521" s="1"/>
  <c r="R77" i="521"/>
  <c r="U77" i="521" s="1"/>
  <c r="R84" i="521"/>
  <c r="U84" i="521" s="1"/>
  <c r="R116" i="521"/>
  <c r="U116" i="521" s="1"/>
  <c r="R56" i="521"/>
  <c r="U56" i="521" s="1"/>
  <c r="R82" i="521"/>
  <c r="U82" i="521" s="1"/>
  <c r="R66" i="521"/>
  <c r="U66" i="521" s="1"/>
  <c r="R95" i="521"/>
  <c r="U95" i="521" s="1"/>
  <c r="R142" i="521"/>
  <c r="U142" i="521" s="1"/>
  <c r="R27" i="521"/>
  <c r="U27" i="521" s="1"/>
  <c r="R88" i="521"/>
  <c r="U88" i="521" s="1"/>
  <c r="R97" i="521"/>
  <c r="U97" i="521" s="1"/>
  <c r="R54" i="521"/>
  <c r="U54" i="521" s="1"/>
  <c r="R65" i="521"/>
  <c r="U65" i="521" s="1"/>
  <c r="R51" i="521"/>
  <c r="U51" i="521" s="1"/>
  <c r="R110" i="521"/>
  <c r="U110" i="521" s="1"/>
  <c r="R126" i="521"/>
  <c r="U126" i="521" s="1"/>
  <c r="R32" i="521"/>
  <c r="U32" i="521" s="1"/>
  <c r="R104" i="521"/>
  <c r="U104" i="521" s="1"/>
  <c r="R50" i="521"/>
  <c r="U50" i="521" s="1"/>
  <c r="R89" i="521"/>
  <c r="U89" i="521" s="1"/>
  <c r="R71" i="521"/>
  <c r="U71" i="521" s="1"/>
  <c r="R61" i="521"/>
  <c r="U61" i="521" s="1"/>
  <c r="R87" i="521"/>
  <c r="U87" i="521" s="1"/>
  <c r="R123" i="521"/>
  <c r="U123" i="521" s="1"/>
  <c r="R94" i="521"/>
  <c r="U94" i="521" s="1"/>
  <c r="R101" i="521"/>
  <c r="U101" i="521" s="1"/>
  <c r="R46" i="521"/>
  <c r="U46" i="521" s="1"/>
  <c r="R26" i="521"/>
  <c r="U26" i="521" s="1"/>
  <c r="R33" i="521"/>
  <c r="U33" i="521" s="1"/>
  <c r="R144" i="521"/>
  <c r="U144" i="521" s="1"/>
  <c r="R111" i="521"/>
  <c r="U111" i="521" s="1"/>
  <c r="R147" i="521"/>
  <c r="U147" i="521" s="1"/>
  <c r="R74" i="521"/>
  <c r="U74" i="521" s="1"/>
  <c r="R107" i="521"/>
  <c r="U107" i="521" s="1"/>
  <c r="R44" i="521"/>
  <c r="U44" i="521" s="1"/>
  <c r="R22" i="521"/>
  <c r="U22" i="521" s="1"/>
  <c r="R90" i="521"/>
  <c r="U90" i="521" s="1"/>
  <c r="R70" i="521"/>
  <c r="U70" i="521" s="1"/>
  <c r="R96" i="521"/>
  <c r="U96" i="521" s="1"/>
  <c r="R143" i="521"/>
  <c r="U143" i="521" s="1"/>
  <c r="R109" i="521"/>
  <c r="U109" i="521" s="1"/>
  <c r="R136" i="521"/>
  <c r="U136" i="521" s="1"/>
  <c r="R42" i="521"/>
  <c r="U42" i="521" s="1"/>
  <c r="R25" i="521"/>
  <c r="U25" i="521" s="1"/>
  <c r="R91" i="521"/>
  <c r="U91" i="521" s="1"/>
  <c r="R81" i="521"/>
  <c r="U81" i="521" s="1"/>
  <c r="R112" i="521"/>
  <c r="U112" i="521" s="1"/>
  <c r="R139" i="521"/>
  <c r="U139" i="521" s="1"/>
  <c r="R20" i="521"/>
  <c r="U20" i="521" s="1"/>
  <c r="R117" i="521"/>
  <c r="U117" i="521" s="1"/>
  <c r="R149" i="521"/>
  <c r="U149" i="521" s="1"/>
  <c r="R38" i="521"/>
  <c r="U38" i="521" s="1"/>
  <c r="R67" i="521"/>
  <c r="U67" i="521" s="1"/>
  <c r="R41" i="521"/>
  <c r="U41" i="521" s="1"/>
  <c r="R93" i="521"/>
  <c r="U93" i="521" s="1"/>
  <c r="R114" i="521"/>
  <c r="U114" i="521" s="1"/>
  <c r="R108" i="521"/>
  <c r="U108" i="521" s="1"/>
  <c r="R39" i="521"/>
  <c r="U39" i="521" s="1"/>
  <c r="R138" i="521"/>
  <c r="U138" i="521" s="1"/>
  <c r="R36" i="521"/>
  <c r="U36" i="521" s="1"/>
  <c r="R23" i="521"/>
  <c r="U23" i="521" s="1"/>
  <c r="R35" i="521"/>
  <c r="U35" i="521" s="1"/>
  <c r="R75" i="521"/>
  <c r="U75" i="521" s="1"/>
  <c r="R128" i="521"/>
  <c r="U128" i="521" s="1"/>
  <c r="R148" i="521"/>
  <c r="U148" i="521" s="1"/>
  <c r="R92" i="521"/>
  <c r="U92" i="521" s="1"/>
  <c r="R133" i="521"/>
  <c r="U133" i="521" s="1"/>
  <c r="R105" i="521"/>
  <c r="U105" i="521" s="1"/>
  <c r="R106" i="521"/>
  <c r="U106" i="521" s="1"/>
  <c r="R37" i="521"/>
  <c r="U37" i="521" s="1"/>
  <c r="R99" i="521"/>
  <c r="U99" i="521" s="1"/>
  <c r="R145" i="521"/>
  <c r="U145" i="521" s="1"/>
  <c r="R119" i="521"/>
  <c r="U119" i="521" s="1"/>
  <c r="R31" i="521"/>
  <c r="U31" i="521" s="1"/>
  <c r="R137" i="521"/>
  <c r="U137" i="521" s="1"/>
  <c r="R146" i="521"/>
  <c r="U146" i="521" s="1"/>
  <c r="R100" i="521"/>
  <c r="U100" i="521" s="1"/>
  <c r="R125" i="521"/>
  <c r="U125" i="521" s="1"/>
  <c r="R98" i="521"/>
  <c r="U98" i="521" s="1"/>
  <c r="R86" i="521"/>
  <c r="U86" i="521" s="1"/>
  <c r="R80" i="521"/>
  <c r="U80" i="521" s="1"/>
  <c r="R140" i="521"/>
  <c r="U140" i="521" s="1"/>
  <c r="R64" i="521"/>
  <c r="U64" i="521" s="1"/>
  <c r="R121" i="521"/>
  <c r="U121" i="521" s="1"/>
  <c r="R141" i="521"/>
  <c r="U141" i="521" s="1"/>
  <c r="R115" i="521"/>
  <c r="U115" i="521" s="1"/>
  <c r="R60" i="521"/>
  <c r="U60" i="521" s="1"/>
  <c r="R120" i="521"/>
  <c r="U120" i="521" s="1"/>
  <c r="R129" i="521"/>
  <c r="U129" i="521" s="1"/>
  <c r="R48" i="521"/>
  <c r="U48" i="521" s="1"/>
  <c r="R29" i="521"/>
  <c r="U29" i="521" s="1"/>
  <c r="R130" i="521"/>
  <c r="U130" i="521" s="1"/>
  <c r="R68" i="521"/>
  <c r="U68" i="521" s="1"/>
  <c r="R40" i="521"/>
  <c r="U40" i="521" s="1"/>
  <c r="R49" i="521"/>
  <c r="U49" i="521" s="1"/>
  <c r="R53" i="521"/>
  <c r="U53" i="521" s="1"/>
  <c r="R134" i="521"/>
  <c r="U134" i="521" s="1"/>
  <c r="R55" i="521"/>
  <c r="U55" i="521" s="1"/>
  <c r="R43" i="521"/>
  <c r="U43" i="521" s="1"/>
  <c r="R47" i="521"/>
  <c r="U47" i="521" s="1"/>
  <c r="Q126" i="497"/>
  <c r="T126" i="497" s="1"/>
  <c r="Q43" i="497"/>
  <c r="T43" i="497" s="1"/>
  <c r="Q62" i="497"/>
  <c r="T62" i="497" s="1"/>
  <c r="Q22" i="497"/>
  <c r="T22" i="497" s="1"/>
  <c r="Q89" i="497"/>
  <c r="T89" i="497" s="1"/>
  <c r="Q53" i="497"/>
  <c r="T53" i="497" s="1"/>
  <c r="Q85" i="497"/>
  <c r="T85" i="497" s="1"/>
  <c r="Q111" i="497"/>
  <c r="T111" i="497" s="1"/>
  <c r="Q117" i="497"/>
  <c r="T117" i="497" s="1"/>
  <c r="Q23" i="497"/>
  <c r="T23" i="497" s="1"/>
  <c r="Q54" i="497"/>
  <c r="T54" i="497" s="1"/>
  <c r="Q25" i="497"/>
  <c r="T25" i="497" s="1"/>
  <c r="Q108" i="497"/>
  <c r="T108" i="497" s="1"/>
  <c r="Q63" i="497"/>
  <c r="T63" i="497" s="1"/>
  <c r="Q98" i="497"/>
  <c r="T98" i="497" s="1"/>
  <c r="Q128" i="497"/>
  <c r="T128" i="497" s="1"/>
  <c r="Q110" i="497"/>
  <c r="T110" i="497" s="1"/>
  <c r="Q27" i="497"/>
  <c r="T27" i="497" s="1"/>
  <c r="Q58" i="497"/>
  <c r="T58" i="497" s="1"/>
  <c r="Q39" i="497"/>
  <c r="T39" i="497" s="1"/>
  <c r="Q121" i="497"/>
  <c r="T121" i="497" s="1"/>
  <c r="Q65" i="497"/>
  <c r="T65" i="497" s="1"/>
  <c r="Q99" i="497"/>
  <c r="T99" i="497" s="1"/>
  <c r="Q119" i="497"/>
  <c r="T119" i="497" s="1"/>
  <c r="Q125" i="497"/>
  <c r="T125" i="497" s="1"/>
  <c r="Q96" i="497"/>
  <c r="T96" i="497" s="1"/>
  <c r="Q48" i="497"/>
  <c r="T48" i="497" s="1"/>
  <c r="Q84" i="497"/>
  <c r="T84" i="497" s="1"/>
  <c r="Q122" i="497"/>
  <c r="T122" i="497" s="1"/>
  <c r="Q67" i="497"/>
  <c r="T67" i="497" s="1"/>
  <c r="Q100" i="497"/>
  <c r="T100" i="497" s="1"/>
  <c r="Q120" i="497"/>
  <c r="T120" i="497" s="1"/>
  <c r="Q95" i="497"/>
  <c r="T95" i="497" s="1"/>
  <c r="Q77" i="497"/>
  <c r="T77" i="497" s="1"/>
  <c r="Q40" i="497"/>
  <c r="T40" i="497" s="1"/>
  <c r="Q86" i="497"/>
  <c r="T86" i="497" s="1"/>
  <c r="Q82" i="497"/>
  <c r="T82" i="497" s="1"/>
  <c r="Q93" i="497"/>
  <c r="T93" i="497" s="1"/>
  <c r="Q37" i="497"/>
  <c r="T37" i="497" s="1"/>
  <c r="Q94" i="497"/>
  <c r="T94" i="497" s="1"/>
  <c r="Q49" i="497"/>
  <c r="T49" i="497" s="1"/>
  <c r="Q21" i="497"/>
  <c r="T21" i="497" s="1"/>
  <c r="Q70" i="497"/>
  <c r="T70" i="497" s="1"/>
  <c r="Q38" i="497"/>
  <c r="T38" i="497" s="1"/>
  <c r="Q107" i="497"/>
  <c r="T107" i="497" s="1"/>
  <c r="Q61" i="497"/>
  <c r="T61" i="497" s="1"/>
  <c r="Q97" i="497"/>
  <c r="T97" i="497" s="1"/>
  <c r="Q127" i="497"/>
  <c r="T127" i="497" s="1"/>
  <c r="Q45" i="497"/>
  <c r="T45" i="497" s="1"/>
  <c r="Q91" i="497"/>
  <c r="T91" i="497" s="1"/>
  <c r="Q64" i="497"/>
  <c r="T64" i="497" s="1"/>
  <c r="Q26" i="497"/>
  <c r="T26" i="497" s="1"/>
  <c r="Q124" i="497"/>
  <c r="T124" i="497" s="1"/>
  <c r="Q71" i="497"/>
  <c r="T71" i="497" s="1"/>
  <c r="Q114" i="497"/>
  <c r="T114" i="497" s="1"/>
  <c r="Q144" i="497"/>
  <c r="T144" i="497" s="1"/>
  <c r="Q41" i="497"/>
  <c r="T41" i="497" s="1"/>
  <c r="Q20" i="497"/>
  <c r="T20" i="497" s="1"/>
  <c r="Q66" i="497"/>
  <c r="T66" i="497" s="1"/>
  <c r="Q30" i="497"/>
  <c r="T30" i="497" s="1"/>
  <c r="Q137" i="497"/>
  <c r="T137" i="497" s="1"/>
  <c r="Q73" i="497"/>
  <c r="T73" i="497" s="1"/>
  <c r="Q115" i="497"/>
  <c r="T115" i="497" s="1"/>
  <c r="Q135" i="497"/>
  <c r="T135" i="497" s="1"/>
  <c r="Q133" i="497"/>
  <c r="T133" i="497" s="1"/>
  <c r="Q47" i="497"/>
  <c r="T47" i="497" s="1"/>
  <c r="Q60" i="497"/>
  <c r="T60" i="497" s="1"/>
  <c r="Q34" i="497"/>
  <c r="T34" i="497" s="1"/>
  <c r="Q138" i="497"/>
  <c r="T138" i="497" s="1"/>
  <c r="Q75" i="497"/>
  <c r="T75" i="497" s="1"/>
  <c r="Q116" i="497"/>
  <c r="T116" i="497" s="1"/>
  <c r="Q136" i="497"/>
  <c r="T136" i="497" s="1"/>
  <c r="Q118" i="497"/>
  <c r="T118" i="497" s="1"/>
  <c r="Q92" i="497"/>
  <c r="T92" i="497" s="1"/>
  <c r="Q139" i="497"/>
  <c r="T139" i="497" s="1"/>
  <c r="Q109" i="497"/>
  <c r="T109" i="497" s="1"/>
  <c r="Q80" i="497"/>
  <c r="T80" i="497" s="1"/>
  <c r="Q90" i="497"/>
  <c r="T90" i="497" s="1"/>
  <c r="Q112" i="497"/>
  <c r="T112" i="497" s="1"/>
  <c r="Q31" i="497"/>
  <c r="T31" i="497" s="1"/>
  <c r="Q105" i="497"/>
  <c r="T105" i="497" s="1"/>
  <c r="Q103" i="497"/>
  <c r="T103" i="497" s="1"/>
  <c r="Q76" i="497"/>
  <c r="T76" i="497" s="1"/>
  <c r="Q59" i="497"/>
  <c r="T59" i="497" s="1"/>
  <c r="Q143" i="497"/>
  <c r="T143" i="497" s="1"/>
  <c r="Q149" i="497"/>
  <c r="T149" i="497" s="1"/>
  <c r="Q33" i="497"/>
  <c r="T33" i="497" s="1"/>
  <c r="Q36" i="497"/>
  <c r="T36" i="497" s="1"/>
  <c r="Q78" i="497"/>
  <c r="T78" i="497" s="1"/>
  <c r="Q56" i="497"/>
  <c r="T56" i="497" s="1"/>
  <c r="Q123" i="497"/>
  <c r="T123" i="497" s="1"/>
  <c r="Q69" i="497"/>
  <c r="T69" i="497" s="1"/>
  <c r="Q113" i="497"/>
  <c r="T113" i="497" s="1"/>
  <c r="Q145" i="497"/>
  <c r="T145" i="497" s="1"/>
  <c r="Q29" i="497"/>
  <c r="T29" i="497" s="1"/>
  <c r="Q24" i="497"/>
  <c r="T24" i="497" s="1"/>
  <c r="Q72" i="497"/>
  <c r="T72" i="497" s="1"/>
  <c r="Q42" i="497"/>
  <c r="T42" i="497" s="1"/>
  <c r="Q140" i="497"/>
  <c r="T140" i="497" s="1"/>
  <c r="Q79" i="497"/>
  <c r="T79" i="497" s="1"/>
  <c r="Q130" i="497"/>
  <c r="T130" i="497" s="1"/>
  <c r="Q134" i="497"/>
  <c r="T134" i="497" s="1"/>
  <c r="Q87" i="497"/>
  <c r="T87" i="497" s="1"/>
  <c r="Q28" i="497"/>
  <c r="T28" i="497" s="1"/>
  <c r="Q74" i="497"/>
  <c r="T74" i="497" s="1"/>
  <c r="Q46" i="497"/>
  <c r="T46" i="497" s="1"/>
  <c r="Q146" i="497"/>
  <c r="T146" i="497" s="1"/>
  <c r="Q81" i="497"/>
  <c r="T81" i="497" s="1"/>
  <c r="Q131" i="497"/>
  <c r="T131" i="497" s="1"/>
  <c r="Q147" i="497"/>
  <c r="T147" i="497" s="1"/>
  <c r="Q101" i="497"/>
  <c r="T101" i="497" s="1"/>
  <c r="Q35" i="497"/>
  <c r="T35" i="497" s="1"/>
  <c r="Q68" i="497"/>
  <c r="T68" i="497" s="1"/>
  <c r="Q50" i="497"/>
  <c r="T50" i="497" s="1"/>
  <c r="Q51" i="497"/>
  <c r="T51" i="497" s="1"/>
  <c r="Q83" i="497"/>
  <c r="T83" i="497" s="1"/>
  <c r="Q132" i="497"/>
  <c r="T132" i="497" s="1"/>
  <c r="Q148" i="497"/>
  <c r="T148" i="497" s="1"/>
  <c r="Q52" i="497"/>
  <c r="T52" i="497" s="1"/>
  <c r="Q141" i="497"/>
  <c r="T141" i="497" s="1"/>
  <c r="Q129" i="497"/>
  <c r="T129" i="497" s="1"/>
  <c r="Q88" i="497"/>
  <c r="T88" i="497" s="1"/>
  <c r="Q55" i="497"/>
  <c r="T55" i="497" s="1"/>
  <c r="Q102" i="497"/>
  <c r="T102" i="497" s="1"/>
  <c r="Q44" i="497"/>
  <c r="T44" i="497" s="1"/>
  <c r="Q57" i="497"/>
  <c r="T57" i="497" s="1"/>
  <c r="Q142" i="497"/>
  <c r="T142" i="497" s="1"/>
  <c r="Q32" i="497"/>
  <c r="T32" i="497" s="1"/>
  <c r="Q106" i="497"/>
  <c r="T106" i="497" s="1"/>
  <c r="Q104" i="497"/>
  <c r="T104" i="497" s="1"/>
  <c r="Q40" i="505"/>
  <c r="T40" i="505" s="1"/>
  <c r="Q26" i="505"/>
  <c r="T26" i="505" s="1"/>
  <c r="Q86" i="505"/>
  <c r="T86" i="505" s="1"/>
  <c r="Q68" i="505"/>
  <c r="T68" i="505" s="1"/>
  <c r="Q134" i="505"/>
  <c r="T134" i="505" s="1"/>
  <c r="Q94" i="505"/>
  <c r="T94" i="505" s="1"/>
  <c r="Q45" i="505"/>
  <c r="T45" i="505" s="1"/>
  <c r="Q77" i="505"/>
  <c r="T77" i="505" s="1"/>
  <c r="Q142" i="505"/>
  <c r="T142" i="505" s="1"/>
  <c r="Q62" i="505"/>
  <c r="T62" i="505" s="1"/>
  <c r="Q23" i="505"/>
  <c r="T23" i="505" s="1"/>
  <c r="Q55" i="505"/>
  <c r="T55" i="505" s="1"/>
  <c r="Q88" i="505"/>
  <c r="T88" i="505" s="1"/>
  <c r="Q120" i="505"/>
  <c r="T120" i="505" s="1"/>
  <c r="Q127" i="505"/>
  <c r="T127" i="505" s="1"/>
  <c r="Q128" i="505"/>
  <c r="T128" i="505" s="1"/>
  <c r="Q91" i="505"/>
  <c r="T91" i="505" s="1"/>
  <c r="Q124" i="505"/>
  <c r="T124" i="505" s="1"/>
  <c r="Q34" i="505"/>
  <c r="T34" i="505" s="1"/>
  <c r="Q92" i="505"/>
  <c r="T92" i="505" s="1"/>
  <c r="Q140" i="505"/>
  <c r="T140" i="505" s="1"/>
  <c r="Q80" i="505"/>
  <c r="T80" i="505" s="1"/>
  <c r="Q41" i="505"/>
  <c r="T41" i="505" s="1"/>
  <c r="Q73" i="505"/>
  <c r="T73" i="505" s="1"/>
  <c r="Q44" i="505"/>
  <c r="T44" i="505" s="1"/>
  <c r="Q54" i="505"/>
  <c r="T54" i="505" s="1"/>
  <c r="Q27" i="505"/>
  <c r="T27" i="505" s="1"/>
  <c r="Q59" i="505"/>
  <c r="T59" i="505" s="1"/>
  <c r="Q93" i="505"/>
  <c r="T93" i="505" s="1"/>
  <c r="Q125" i="505"/>
  <c r="T125" i="505" s="1"/>
  <c r="Q121" i="505"/>
  <c r="T121" i="505" s="1"/>
  <c r="Q123" i="505"/>
  <c r="T123" i="505" s="1"/>
  <c r="Q138" i="505"/>
  <c r="T138" i="505" s="1"/>
  <c r="Q110" i="505"/>
  <c r="T110" i="505" s="1"/>
  <c r="Q42" i="505"/>
  <c r="T42" i="505" s="1"/>
  <c r="Q97" i="505"/>
  <c r="T97" i="505" s="1"/>
  <c r="Q126" i="505"/>
  <c r="T126" i="505" s="1"/>
  <c r="Q99" i="505"/>
  <c r="T99" i="505" s="1"/>
  <c r="Q21" i="505"/>
  <c r="T21" i="505" s="1"/>
  <c r="Q53" i="505"/>
  <c r="T53" i="505" s="1"/>
  <c r="Q85" i="505"/>
  <c r="T85" i="505" s="1"/>
  <c r="Q60" i="505"/>
  <c r="T60" i="505" s="1"/>
  <c r="Q78" i="505"/>
  <c r="T78" i="505" s="1"/>
  <c r="Q31" i="505"/>
  <c r="T31" i="505" s="1"/>
  <c r="Q63" i="505"/>
  <c r="T63" i="505" s="1"/>
  <c r="Q98" i="505"/>
  <c r="T98" i="505" s="1"/>
  <c r="Q131" i="505"/>
  <c r="T131" i="505" s="1"/>
  <c r="Q137" i="505"/>
  <c r="T137" i="505" s="1"/>
  <c r="Q139" i="505"/>
  <c r="T139" i="505" s="1"/>
  <c r="Q32" i="505"/>
  <c r="T32" i="505" s="1"/>
  <c r="Q146" i="505"/>
  <c r="T146" i="505" s="1"/>
  <c r="Q50" i="505"/>
  <c r="T50" i="505" s="1"/>
  <c r="Q102" i="505"/>
  <c r="T102" i="505" s="1"/>
  <c r="Q87" i="505"/>
  <c r="T87" i="505" s="1"/>
  <c r="Q105" i="505"/>
  <c r="T105" i="505" s="1"/>
  <c r="Q49" i="505"/>
  <c r="T49" i="505" s="1"/>
  <c r="Q81" i="505"/>
  <c r="T81" i="505" s="1"/>
  <c r="Q89" i="505"/>
  <c r="T89" i="505" s="1"/>
  <c r="Q70" i="505"/>
  <c r="T70" i="505" s="1"/>
  <c r="Q35" i="505"/>
  <c r="T35" i="505" s="1"/>
  <c r="Q67" i="505"/>
  <c r="T67" i="505" s="1"/>
  <c r="Q104" i="505"/>
  <c r="T104" i="505" s="1"/>
  <c r="Q136" i="505"/>
  <c r="T136" i="505" s="1"/>
  <c r="Q132" i="505"/>
  <c r="T132" i="505" s="1"/>
  <c r="Q133" i="505"/>
  <c r="T133" i="505" s="1"/>
  <c r="Q122" i="505"/>
  <c r="T122" i="505" s="1"/>
  <c r="Q130" i="505"/>
  <c r="T130" i="505" s="1"/>
  <c r="Q58" i="505"/>
  <c r="T58" i="505" s="1"/>
  <c r="Q108" i="505"/>
  <c r="T108" i="505" s="1"/>
  <c r="Q145" i="505"/>
  <c r="T145" i="505" s="1"/>
  <c r="Q28" i="505"/>
  <c r="T28" i="505" s="1"/>
  <c r="Q29" i="505"/>
  <c r="T29" i="505" s="1"/>
  <c r="Q61" i="505"/>
  <c r="T61" i="505" s="1"/>
  <c r="Q96" i="505"/>
  <c r="T96" i="505" s="1"/>
  <c r="Q30" i="505"/>
  <c r="T30" i="505" s="1"/>
  <c r="Q114" i="505"/>
  <c r="T114" i="505" s="1"/>
  <c r="Q39" i="505"/>
  <c r="T39" i="505" s="1"/>
  <c r="Q71" i="505"/>
  <c r="T71" i="505" s="1"/>
  <c r="Q109" i="505"/>
  <c r="T109" i="505" s="1"/>
  <c r="Q141" i="505"/>
  <c r="T141" i="505" s="1"/>
  <c r="Q148" i="505"/>
  <c r="T148" i="505" s="1"/>
  <c r="Q118" i="505"/>
  <c r="T118" i="505" s="1"/>
  <c r="Q76" i="505"/>
  <c r="T76" i="505" s="1"/>
  <c r="Q84" i="505"/>
  <c r="T84" i="505" s="1"/>
  <c r="Q66" i="505"/>
  <c r="T66" i="505" s="1"/>
  <c r="Q52" i="505"/>
  <c r="T52" i="505" s="1"/>
  <c r="Q95" i="505"/>
  <c r="T95" i="505" s="1"/>
  <c r="Q25" i="505"/>
  <c r="T25" i="505" s="1"/>
  <c r="Q57" i="505"/>
  <c r="T57" i="505" s="1"/>
  <c r="Q90" i="505"/>
  <c r="T90" i="505" s="1"/>
  <c r="Q22" i="505"/>
  <c r="T22" i="505" s="1"/>
  <c r="Q64" i="505"/>
  <c r="T64" i="505" s="1"/>
  <c r="Q43" i="505"/>
  <c r="T43" i="505" s="1"/>
  <c r="Q75" i="505"/>
  <c r="T75" i="505" s="1"/>
  <c r="Q119" i="505"/>
  <c r="T119" i="505" s="1"/>
  <c r="Q147" i="505"/>
  <c r="T147" i="505" s="1"/>
  <c r="Q143" i="505"/>
  <c r="T143" i="505" s="1"/>
  <c r="Q144" i="505"/>
  <c r="T144" i="505" s="1"/>
  <c r="Q24" i="505"/>
  <c r="T24" i="505" s="1"/>
  <c r="Q69" i="505"/>
  <c r="T69" i="505" s="1"/>
  <c r="Q47" i="505"/>
  <c r="T47" i="505" s="1"/>
  <c r="Q117" i="505"/>
  <c r="T117" i="505" s="1"/>
  <c r="Q82" i="505"/>
  <c r="T82" i="505" s="1"/>
  <c r="Q65" i="505"/>
  <c r="T65" i="505" s="1"/>
  <c r="Q51" i="505"/>
  <c r="T51" i="505" s="1"/>
  <c r="Q112" i="505"/>
  <c r="T112" i="505" s="1"/>
  <c r="Q107" i="505"/>
  <c r="T107" i="505" s="1"/>
  <c r="Q149" i="505"/>
  <c r="T149" i="505" s="1"/>
  <c r="Q106" i="505"/>
  <c r="T106" i="505" s="1"/>
  <c r="Q79" i="505"/>
  <c r="T79" i="505" s="1"/>
  <c r="Q103" i="505"/>
  <c r="T103" i="505" s="1"/>
  <c r="Q135" i="505"/>
  <c r="T135" i="505" s="1"/>
  <c r="Q101" i="505"/>
  <c r="T101" i="505" s="1"/>
  <c r="Q83" i="505"/>
  <c r="T83" i="505" s="1"/>
  <c r="Q56" i="505"/>
  <c r="T56" i="505" s="1"/>
  <c r="Q72" i="505"/>
  <c r="T72" i="505" s="1"/>
  <c r="Q46" i="505"/>
  <c r="T46" i="505" s="1"/>
  <c r="Q129" i="505"/>
  <c r="T129" i="505" s="1"/>
  <c r="Q100" i="505"/>
  <c r="T100" i="505" s="1"/>
  <c r="Q36" i="505"/>
  <c r="T36" i="505" s="1"/>
  <c r="Q38" i="505"/>
  <c r="T38" i="505" s="1"/>
  <c r="Q115" i="505"/>
  <c r="T115" i="505" s="1"/>
  <c r="Q74" i="505"/>
  <c r="T74" i="505" s="1"/>
  <c r="Q20" i="505"/>
  <c r="T20" i="505" s="1"/>
  <c r="Q37" i="505"/>
  <c r="T37" i="505" s="1"/>
  <c r="Q33" i="505"/>
  <c r="T33" i="505" s="1"/>
  <c r="Q116" i="505"/>
  <c r="T116" i="505" s="1"/>
  <c r="Q48" i="505"/>
  <c r="T48" i="505" s="1"/>
  <c r="Q113" i="505"/>
  <c r="T113" i="505" s="1"/>
  <c r="Q111" i="505"/>
  <c r="T111" i="505" s="1"/>
  <c r="R28" i="510"/>
  <c r="U28" i="510" s="1"/>
  <c r="R31" i="510"/>
  <c r="U31" i="510" s="1"/>
  <c r="R58" i="510"/>
  <c r="U58" i="510" s="1"/>
  <c r="R69" i="510"/>
  <c r="U69" i="510" s="1"/>
  <c r="R75" i="510"/>
  <c r="U75" i="510" s="1"/>
  <c r="R108" i="510"/>
  <c r="U108" i="510" s="1"/>
  <c r="R117" i="510"/>
  <c r="U117" i="510" s="1"/>
  <c r="R120" i="510"/>
  <c r="U120" i="510" s="1"/>
  <c r="R22" i="510"/>
  <c r="U22" i="510" s="1"/>
  <c r="R25" i="510"/>
  <c r="U25" i="510" s="1"/>
  <c r="R52" i="510"/>
  <c r="U52" i="510" s="1"/>
  <c r="R63" i="510"/>
  <c r="U63" i="510" s="1"/>
  <c r="R94" i="510"/>
  <c r="U94" i="510" s="1"/>
  <c r="R102" i="510"/>
  <c r="U102" i="510" s="1"/>
  <c r="R111" i="510"/>
  <c r="U111" i="510" s="1"/>
  <c r="R146" i="510"/>
  <c r="U146" i="510" s="1"/>
  <c r="R145" i="510"/>
  <c r="U145" i="510" s="1"/>
  <c r="R20" i="510"/>
  <c r="U20" i="510" s="1"/>
  <c r="R49" i="510"/>
  <c r="U49" i="510" s="1"/>
  <c r="R57" i="510"/>
  <c r="U57" i="510" s="1"/>
  <c r="R88" i="510"/>
  <c r="U88" i="510" s="1"/>
  <c r="R97" i="510"/>
  <c r="U97" i="510" s="1"/>
  <c r="R105" i="510"/>
  <c r="U105" i="510" s="1"/>
  <c r="R140" i="510"/>
  <c r="U140" i="510" s="1"/>
  <c r="R139" i="510"/>
  <c r="U139" i="510" s="1"/>
  <c r="R42" i="510"/>
  <c r="U42" i="510" s="1"/>
  <c r="R36" i="510"/>
  <c r="U36" i="510" s="1"/>
  <c r="R47" i="510"/>
  <c r="U47" i="510" s="1"/>
  <c r="R61" i="510"/>
  <c r="U61" i="510" s="1"/>
  <c r="R83" i="510"/>
  <c r="U83" i="510" s="1"/>
  <c r="R101" i="510"/>
  <c r="U101" i="510" s="1"/>
  <c r="R144" i="510"/>
  <c r="U144" i="510" s="1"/>
  <c r="R30" i="510"/>
  <c r="U30" i="510" s="1"/>
  <c r="R41" i="510"/>
  <c r="U41" i="510" s="1"/>
  <c r="R55" i="510"/>
  <c r="U55" i="510" s="1"/>
  <c r="R77" i="510"/>
  <c r="U77" i="510" s="1"/>
  <c r="R118" i="510"/>
  <c r="U118" i="510" s="1"/>
  <c r="R138" i="510"/>
  <c r="U138" i="510" s="1"/>
  <c r="R24" i="510"/>
  <c r="U24" i="510" s="1"/>
  <c r="R35" i="510"/>
  <c r="U35" i="510" s="1"/>
  <c r="R70" i="510"/>
  <c r="U70" i="510" s="1"/>
  <c r="R98" i="510"/>
  <c r="U98" i="510" s="1"/>
  <c r="R112" i="510"/>
  <c r="U112" i="510" s="1"/>
  <c r="R132" i="510"/>
  <c r="U132" i="510" s="1"/>
  <c r="R147" i="510"/>
  <c r="U147" i="510" s="1"/>
  <c r="R29" i="510"/>
  <c r="U29" i="510" s="1"/>
  <c r="R64" i="510"/>
  <c r="U64" i="510" s="1"/>
  <c r="R74" i="510"/>
  <c r="U74" i="510" s="1"/>
  <c r="R81" i="510"/>
  <c r="U81" i="510" s="1"/>
  <c r="R114" i="510"/>
  <c r="U114" i="510" s="1"/>
  <c r="R126" i="510"/>
  <c r="U126" i="510" s="1"/>
  <c r="R125" i="510"/>
  <c r="U125" i="510" s="1"/>
  <c r="R44" i="510"/>
  <c r="U44" i="510" s="1"/>
  <c r="R50" i="510"/>
  <c r="U50" i="510" s="1"/>
  <c r="R76" i="510"/>
  <c r="U76" i="510" s="1"/>
  <c r="R91" i="510"/>
  <c r="U91" i="510" s="1"/>
  <c r="R109" i="510"/>
  <c r="U109" i="510" s="1"/>
  <c r="R127" i="510"/>
  <c r="U127" i="510" s="1"/>
  <c r="R38" i="510"/>
  <c r="U38" i="510" s="1"/>
  <c r="R48" i="510"/>
  <c r="U48" i="510" s="1"/>
  <c r="R71" i="510"/>
  <c r="U71" i="510" s="1"/>
  <c r="R85" i="510"/>
  <c r="U85" i="510" s="1"/>
  <c r="R103" i="510"/>
  <c r="U103" i="510" s="1"/>
  <c r="R122" i="510"/>
  <c r="U122" i="510" s="1"/>
  <c r="R32" i="510"/>
  <c r="U32" i="510" s="1"/>
  <c r="R43" i="510"/>
  <c r="U43" i="510" s="1"/>
  <c r="R65" i="510"/>
  <c r="U65" i="510" s="1"/>
  <c r="R79" i="510"/>
  <c r="U79" i="510" s="1"/>
  <c r="R99" i="510"/>
  <c r="U99" i="510" s="1"/>
  <c r="R148" i="510"/>
  <c r="U148" i="510" s="1"/>
  <c r="R26" i="510"/>
  <c r="U26" i="510" s="1"/>
  <c r="R37" i="510"/>
  <c r="U37" i="510" s="1"/>
  <c r="R51" i="510"/>
  <c r="U51" i="510" s="1"/>
  <c r="R82" i="510"/>
  <c r="U82" i="510" s="1"/>
  <c r="R89" i="510"/>
  <c r="U89" i="510" s="1"/>
  <c r="R95" i="510"/>
  <c r="U95" i="510" s="1"/>
  <c r="R134" i="510"/>
  <c r="U134" i="510" s="1"/>
  <c r="R133" i="510"/>
  <c r="U133" i="510" s="1"/>
  <c r="R23" i="510"/>
  <c r="U23" i="510" s="1"/>
  <c r="R66" i="510"/>
  <c r="U66" i="510" s="1"/>
  <c r="R84" i="510"/>
  <c r="U84" i="510" s="1"/>
  <c r="R100" i="510"/>
  <c r="U100" i="510" s="1"/>
  <c r="R128" i="510"/>
  <c r="U128" i="510" s="1"/>
  <c r="R135" i="510"/>
  <c r="U135" i="510" s="1"/>
  <c r="R46" i="510"/>
  <c r="U46" i="510" s="1"/>
  <c r="R60" i="510"/>
  <c r="U60" i="510" s="1"/>
  <c r="R78" i="510"/>
  <c r="U78" i="510" s="1"/>
  <c r="R93" i="510"/>
  <c r="U93" i="510" s="1"/>
  <c r="R121" i="510"/>
  <c r="U121" i="510" s="1"/>
  <c r="R129" i="510"/>
  <c r="U129" i="510" s="1"/>
  <c r="R40" i="510"/>
  <c r="U40" i="510" s="1"/>
  <c r="R54" i="510"/>
  <c r="U54" i="510" s="1"/>
  <c r="R72" i="510"/>
  <c r="U72" i="510" s="1"/>
  <c r="R87" i="510"/>
  <c r="U87" i="510" s="1"/>
  <c r="R113" i="510"/>
  <c r="U113" i="510" s="1"/>
  <c r="R123" i="510"/>
  <c r="U123" i="510" s="1"/>
  <c r="R34" i="510"/>
  <c r="U34" i="510" s="1"/>
  <c r="R45" i="510"/>
  <c r="U45" i="510" s="1"/>
  <c r="R59" i="510"/>
  <c r="U59" i="510" s="1"/>
  <c r="R90" i="510"/>
  <c r="U90" i="510" s="1"/>
  <c r="R96" i="510"/>
  <c r="U96" i="510" s="1"/>
  <c r="R107" i="510"/>
  <c r="U107" i="510" s="1"/>
  <c r="R142" i="510"/>
  <c r="U142" i="510" s="1"/>
  <c r="R141" i="510"/>
  <c r="U141" i="510" s="1"/>
  <c r="R116" i="510"/>
  <c r="U116" i="510" s="1"/>
  <c r="R68" i="510"/>
  <c r="U68" i="510" s="1"/>
  <c r="R137" i="510"/>
  <c r="U137" i="510" s="1"/>
  <c r="R104" i="510"/>
  <c r="U104" i="510" s="1"/>
  <c r="R56" i="510"/>
  <c r="U56" i="510" s="1"/>
  <c r="R115" i="510"/>
  <c r="U115" i="510" s="1"/>
  <c r="R39" i="510"/>
  <c r="U39" i="510" s="1"/>
  <c r="R136" i="510"/>
  <c r="U136" i="510" s="1"/>
  <c r="R86" i="510"/>
  <c r="U86" i="510" s="1"/>
  <c r="R27" i="510"/>
  <c r="U27" i="510" s="1"/>
  <c r="R124" i="510"/>
  <c r="U124" i="510" s="1"/>
  <c r="R67" i="510"/>
  <c r="U67" i="510" s="1"/>
  <c r="R119" i="510"/>
  <c r="U119" i="510" s="1"/>
  <c r="R53" i="510"/>
  <c r="U53" i="510" s="1"/>
  <c r="R143" i="510"/>
  <c r="U143" i="510" s="1"/>
  <c r="R110" i="510"/>
  <c r="U110" i="510" s="1"/>
  <c r="R62" i="510"/>
  <c r="U62" i="510" s="1"/>
  <c r="R131" i="510"/>
  <c r="U131" i="510" s="1"/>
  <c r="R73" i="510"/>
  <c r="U73" i="510" s="1"/>
  <c r="R149" i="510"/>
  <c r="U149" i="510" s="1"/>
  <c r="R130" i="510"/>
  <c r="U130" i="510" s="1"/>
  <c r="R80" i="510"/>
  <c r="U80" i="510" s="1"/>
  <c r="R92" i="510"/>
  <c r="U92" i="510" s="1"/>
  <c r="R21" i="510"/>
  <c r="U21" i="510" s="1"/>
  <c r="R106" i="510"/>
  <c r="U106" i="510" s="1"/>
  <c r="R33" i="510"/>
  <c r="U33" i="510" s="1"/>
  <c r="R47" i="497"/>
  <c r="U47" i="497" s="1"/>
  <c r="R37" i="497"/>
  <c r="U37" i="497" s="1"/>
  <c r="R75" i="497"/>
  <c r="U75" i="497" s="1"/>
  <c r="R58" i="497"/>
  <c r="U58" i="497" s="1"/>
  <c r="R76" i="497"/>
  <c r="U76" i="497" s="1"/>
  <c r="R96" i="497"/>
  <c r="U96" i="497" s="1"/>
  <c r="R78" i="497"/>
  <c r="U78" i="497" s="1"/>
  <c r="R127" i="497"/>
  <c r="U127" i="497" s="1"/>
  <c r="R27" i="497"/>
  <c r="U27" i="497" s="1"/>
  <c r="R41" i="497"/>
  <c r="U41" i="497" s="1"/>
  <c r="R77" i="497"/>
  <c r="U77" i="497" s="1"/>
  <c r="R66" i="497"/>
  <c r="U66" i="497" s="1"/>
  <c r="R82" i="497"/>
  <c r="U82" i="497" s="1"/>
  <c r="R106" i="497"/>
  <c r="U106" i="497" s="1"/>
  <c r="R85" i="497"/>
  <c r="U85" i="497" s="1"/>
  <c r="R118" i="497"/>
  <c r="U118" i="497" s="1"/>
  <c r="R129" i="497"/>
  <c r="U129" i="497" s="1"/>
  <c r="R45" i="497"/>
  <c r="U45" i="497" s="1"/>
  <c r="R79" i="497"/>
  <c r="U79" i="497" s="1"/>
  <c r="R70" i="497"/>
  <c r="U70" i="497" s="1"/>
  <c r="R84" i="497"/>
  <c r="U84" i="497" s="1"/>
  <c r="R107" i="497"/>
  <c r="U107" i="497" s="1"/>
  <c r="R64" i="497"/>
  <c r="U64" i="497" s="1"/>
  <c r="R103" i="497"/>
  <c r="U103" i="497" s="1"/>
  <c r="R104" i="497"/>
  <c r="U104" i="497" s="1"/>
  <c r="R33" i="497"/>
  <c r="U33" i="497" s="1"/>
  <c r="R73" i="497"/>
  <c r="U73" i="497" s="1"/>
  <c r="R36" i="497"/>
  <c r="U36" i="497" s="1"/>
  <c r="R74" i="497"/>
  <c r="U74" i="497" s="1"/>
  <c r="R42" i="497"/>
  <c r="U42" i="497" s="1"/>
  <c r="R140" i="497"/>
  <c r="U140" i="497" s="1"/>
  <c r="R110" i="497"/>
  <c r="U110" i="497" s="1"/>
  <c r="R121" i="497"/>
  <c r="U121" i="497" s="1"/>
  <c r="R86" i="497"/>
  <c r="U86" i="497" s="1"/>
  <c r="R52" i="497"/>
  <c r="U52" i="497" s="1"/>
  <c r="R94" i="497"/>
  <c r="U94" i="497" s="1"/>
  <c r="R105" i="497"/>
  <c r="U105" i="497" s="1"/>
  <c r="R88" i="497"/>
  <c r="U88" i="497" s="1"/>
  <c r="R43" i="497"/>
  <c r="U43" i="497" s="1"/>
  <c r="R26" i="497"/>
  <c r="U26" i="497" s="1"/>
  <c r="R113" i="497"/>
  <c r="U113" i="497" s="1"/>
  <c r="R51" i="497"/>
  <c r="U51" i="497" s="1"/>
  <c r="R83" i="497"/>
  <c r="U83" i="497" s="1"/>
  <c r="R98" i="497"/>
  <c r="U98" i="497" s="1"/>
  <c r="R101" i="497"/>
  <c r="U101" i="497" s="1"/>
  <c r="R109" i="497"/>
  <c r="U109" i="497" s="1"/>
  <c r="R117" i="497"/>
  <c r="U117" i="497" s="1"/>
  <c r="R147" i="497"/>
  <c r="U147" i="497" s="1"/>
  <c r="R112" i="497"/>
  <c r="U112" i="497" s="1"/>
  <c r="R53" i="497"/>
  <c r="U53" i="497" s="1"/>
  <c r="R91" i="497"/>
  <c r="U91" i="497" s="1"/>
  <c r="R99" i="497"/>
  <c r="U99" i="497" s="1"/>
  <c r="R116" i="497"/>
  <c r="U116" i="497" s="1"/>
  <c r="R122" i="497"/>
  <c r="U122" i="497" s="1"/>
  <c r="R132" i="497"/>
  <c r="U132" i="497" s="1"/>
  <c r="R134" i="497"/>
  <c r="U134" i="497" s="1"/>
  <c r="R95" i="497"/>
  <c r="U95" i="497" s="1"/>
  <c r="R55" i="497"/>
  <c r="U55" i="497" s="1"/>
  <c r="R97" i="497"/>
  <c r="U97" i="497" s="1"/>
  <c r="R114" i="497"/>
  <c r="U114" i="497" s="1"/>
  <c r="R130" i="497"/>
  <c r="U130" i="497" s="1"/>
  <c r="R123" i="497"/>
  <c r="U123" i="497" s="1"/>
  <c r="R93" i="497"/>
  <c r="U93" i="497" s="1"/>
  <c r="R119" i="497"/>
  <c r="U119" i="497" s="1"/>
  <c r="R128" i="497"/>
  <c r="U128" i="497" s="1"/>
  <c r="R49" i="497"/>
  <c r="U49" i="497" s="1"/>
  <c r="R81" i="497"/>
  <c r="U81" i="497" s="1"/>
  <c r="R80" i="497"/>
  <c r="U80" i="497" s="1"/>
  <c r="R92" i="497"/>
  <c r="U92" i="497" s="1"/>
  <c r="R89" i="497"/>
  <c r="U89" i="497" s="1"/>
  <c r="R40" i="497"/>
  <c r="U40" i="497" s="1"/>
  <c r="R126" i="497"/>
  <c r="U126" i="497" s="1"/>
  <c r="R39" i="497"/>
  <c r="U39" i="497" s="1"/>
  <c r="R46" i="497"/>
  <c r="U46" i="497" s="1"/>
  <c r="R120" i="497"/>
  <c r="U120" i="497" s="1"/>
  <c r="R25" i="497"/>
  <c r="U25" i="497" s="1"/>
  <c r="R62" i="497"/>
  <c r="U62" i="497" s="1"/>
  <c r="R50" i="497"/>
  <c r="U50" i="497" s="1"/>
  <c r="R60" i="497"/>
  <c r="U60" i="497" s="1"/>
  <c r="R29" i="497"/>
  <c r="U29" i="497" s="1"/>
  <c r="R28" i="497"/>
  <c r="U28" i="497" s="1"/>
  <c r="R149" i="497"/>
  <c r="U149" i="497" s="1"/>
  <c r="R65" i="497"/>
  <c r="U65" i="497" s="1"/>
  <c r="R54" i="497"/>
  <c r="U54" i="497" s="1"/>
  <c r="R100" i="497"/>
  <c r="U100" i="497" s="1"/>
  <c r="R145" i="497"/>
  <c r="U145" i="497" s="1"/>
  <c r="R90" i="497"/>
  <c r="U90" i="497" s="1"/>
  <c r="R59" i="497"/>
  <c r="U59" i="497" s="1"/>
  <c r="R20" i="497"/>
  <c r="U20" i="497" s="1"/>
  <c r="R131" i="497"/>
  <c r="U131" i="497" s="1"/>
  <c r="R30" i="497"/>
  <c r="U30" i="497" s="1"/>
  <c r="R125" i="497"/>
  <c r="U125" i="497" s="1"/>
  <c r="R141" i="497"/>
  <c r="U141" i="497" s="1"/>
  <c r="R148" i="497"/>
  <c r="U148" i="497" s="1"/>
  <c r="R35" i="497"/>
  <c r="U35" i="497" s="1"/>
  <c r="R61" i="497"/>
  <c r="U61" i="497" s="1"/>
  <c r="R21" i="497"/>
  <c r="U21" i="497" s="1"/>
  <c r="R44" i="497"/>
  <c r="U44" i="497" s="1"/>
  <c r="R34" i="497"/>
  <c r="U34" i="497" s="1"/>
  <c r="R138" i="497"/>
  <c r="U138" i="497" s="1"/>
  <c r="R142" i="497"/>
  <c r="U142" i="497" s="1"/>
  <c r="R137" i="497"/>
  <c r="U137" i="497" s="1"/>
  <c r="R31" i="497"/>
  <c r="U31" i="497" s="1"/>
  <c r="R63" i="497"/>
  <c r="U63" i="497" s="1"/>
  <c r="R22" i="497"/>
  <c r="U22" i="497" s="1"/>
  <c r="R48" i="497"/>
  <c r="U48" i="497" s="1"/>
  <c r="R38" i="497"/>
  <c r="U38" i="497" s="1"/>
  <c r="R139" i="497"/>
  <c r="U139" i="497" s="1"/>
  <c r="R144" i="497"/>
  <c r="U144" i="497" s="1"/>
  <c r="R135" i="497"/>
  <c r="U135" i="497" s="1"/>
  <c r="R87" i="497"/>
  <c r="U87" i="497" s="1"/>
  <c r="R57" i="497"/>
  <c r="U57" i="497" s="1"/>
  <c r="R23" i="497"/>
  <c r="U23" i="497" s="1"/>
  <c r="R115" i="497"/>
  <c r="U115" i="497" s="1"/>
  <c r="R133" i="497"/>
  <c r="U133" i="497" s="1"/>
  <c r="R108" i="497"/>
  <c r="U108" i="497" s="1"/>
  <c r="R68" i="497"/>
  <c r="U68" i="497" s="1"/>
  <c r="R143" i="497"/>
  <c r="U143" i="497" s="1"/>
  <c r="R67" i="497"/>
  <c r="U67" i="497" s="1"/>
  <c r="R56" i="497"/>
  <c r="U56" i="497" s="1"/>
  <c r="R111" i="497"/>
  <c r="U111" i="497" s="1"/>
  <c r="R69" i="497"/>
  <c r="U69" i="497" s="1"/>
  <c r="R102" i="497"/>
  <c r="U102" i="497" s="1"/>
  <c r="R71" i="497"/>
  <c r="U71" i="497" s="1"/>
  <c r="R72" i="497"/>
  <c r="U72" i="497" s="1"/>
  <c r="R32" i="497"/>
  <c r="U32" i="497" s="1"/>
  <c r="R136" i="497"/>
  <c r="U136" i="497" s="1"/>
  <c r="R24" i="497"/>
  <c r="U24" i="497" s="1"/>
  <c r="R124" i="497"/>
  <c r="U124" i="497" s="1"/>
  <c r="R146" i="497"/>
  <c r="U146" i="497" s="1"/>
  <c r="R49" i="507"/>
  <c r="U49" i="507" s="1"/>
  <c r="R102" i="507"/>
  <c r="U102" i="507" s="1"/>
  <c r="R62" i="507"/>
  <c r="U62" i="507" s="1"/>
  <c r="R55" i="507"/>
  <c r="U55" i="507" s="1"/>
  <c r="R21" i="507"/>
  <c r="U21" i="507" s="1"/>
  <c r="R56" i="507"/>
  <c r="U56" i="507" s="1"/>
  <c r="R115" i="507"/>
  <c r="U115" i="507" s="1"/>
  <c r="R129" i="507"/>
  <c r="U129" i="507" s="1"/>
  <c r="R100" i="507"/>
  <c r="U100" i="507" s="1"/>
  <c r="R92" i="507"/>
  <c r="U92" i="507" s="1"/>
  <c r="R50" i="507"/>
  <c r="U50" i="507" s="1"/>
  <c r="R43" i="507"/>
  <c r="U43" i="507" s="1"/>
  <c r="R93" i="507"/>
  <c r="U93" i="507" s="1"/>
  <c r="R44" i="507"/>
  <c r="U44" i="507" s="1"/>
  <c r="R146" i="507"/>
  <c r="U146" i="507" s="1"/>
  <c r="R113" i="507"/>
  <c r="U113" i="507" s="1"/>
  <c r="R61" i="507"/>
  <c r="U61" i="507" s="1"/>
  <c r="R106" i="507"/>
  <c r="U106" i="507" s="1"/>
  <c r="R70" i="507"/>
  <c r="U70" i="507" s="1"/>
  <c r="R79" i="507"/>
  <c r="U79" i="507" s="1"/>
  <c r="R53" i="507"/>
  <c r="U53" i="507" s="1"/>
  <c r="R125" i="507"/>
  <c r="U125" i="507" s="1"/>
  <c r="R117" i="507"/>
  <c r="U117" i="507" s="1"/>
  <c r="R137" i="507"/>
  <c r="U137" i="507" s="1"/>
  <c r="R80" i="507"/>
  <c r="U80" i="507" s="1"/>
  <c r="R26" i="507"/>
  <c r="U26" i="507" s="1"/>
  <c r="R35" i="507"/>
  <c r="U35" i="507" s="1"/>
  <c r="R89" i="507"/>
  <c r="U89" i="507" s="1"/>
  <c r="R36" i="507"/>
  <c r="U36" i="507" s="1"/>
  <c r="R111" i="507"/>
  <c r="U111" i="507" s="1"/>
  <c r="R123" i="507"/>
  <c r="U123" i="507" s="1"/>
  <c r="R124" i="507"/>
  <c r="U124" i="507" s="1"/>
  <c r="R149" i="507"/>
  <c r="U149" i="507" s="1"/>
  <c r="R69" i="507"/>
  <c r="U69" i="507" s="1"/>
  <c r="R122" i="507"/>
  <c r="U122" i="507" s="1"/>
  <c r="R78" i="507"/>
  <c r="U78" i="507" s="1"/>
  <c r="R71" i="507"/>
  <c r="U71" i="507" s="1"/>
  <c r="R37" i="507"/>
  <c r="U37" i="507" s="1"/>
  <c r="R72" i="507"/>
  <c r="U72" i="507" s="1"/>
  <c r="R107" i="507"/>
  <c r="U107" i="507" s="1"/>
  <c r="R143" i="507"/>
  <c r="U143" i="507" s="1"/>
  <c r="R57" i="507"/>
  <c r="U57" i="507" s="1"/>
  <c r="R104" i="507"/>
  <c r="U104" i="507" s="1"/>
  <c r="R66" i="507"/>
  <c r="U66" i="507" s="1"/>
  <c r="R59" i="507"/>
  <c r="U59" i="507" s="1"/>
  <c r="R25" i="507"/>
  <c r="U25" i="507" s="1"/>
  <c r="R60" i="507"/>
  <c r="U60" i="507" s="1"/>
  <c r="R120" i="507"/>
  <c r="U120" i="507" s="1"/>
  <c r="R135" i="507"/>
  <c r="U135" i="507" s="1"/>
  <c r="R77" i="507"/>
  <c r="U77" i="507" s="1"/>
  <c r="R22" i="507"/>
  <c r="U22" i="507" s="1"/>
  <c r="R31" i="507"/>
  <c r="U31" i="507" s="1"/>
  <c r="R87" i="507"/>
  <c r="U87" i="507" s="1"/>
  <c r="R32" i="507"/>
  <c r="U32" i="507" s="1"/>
  <c r="R101" i="507"/>
  <c r="U101" i="507" s="1"/>
  <c r="R138" i="507"/>
  <c r="U138" i="507" s="1"/>
  <c r="R110" i="507"/>
  <c r="U110" i="507" s="1"/>
  <c r="R88" i="507"/>
  <c r="U88" i="507" s="1"/>
  <c r="R42" i="507"/>
  <c r="U42" i="507" s="1"/>
  <c r="R51" i="507"/>
  <c r="U51" i="507" s="1"/>
  <c r="R97" i="507"/>
  <c r="U97" i="507" s="1"/>
  <c r="R52" i="507"/>
  <c r="U52" i="507" s="1"/>
  <c r="R132" i="507"/>
  <c r="U132" i="507" s="1"/>
  <c r="R145" i="507"/>
  <c r="U145" i="507" s="1"/>
  <c r="R148" i="507"/>
  <c r="U148" i="507" s="1"/>
  <c r="R98" i="507"/>
  <c r="U98" i="507" s="1"/>
  <c r="R82" i="507"/>
  <c r="U82" i="507" s="1"/>
  <c r="R30" i="507"/>
  <c r="U30" i="507" s="1"/>
  <c r="R23" i="507"/>
  <c r="U23" i="507" s="1"/>
  <c r="R83" i="507"/>
  <c r="U83" i="507" s="1"/>
  <c r="R24" i="507"/>
  <c r="U24" i="507" s="1"/>
  <c r="R116" i="507"/>
  <c r="U116" i="507" s="1"/>
  <c r="R128" i="507"/>
  <c r="U128" i="507" s="1"/>
  <c r="R141" i="507"/>
  <c r="U141" i="507" s="1"/>
  <c r="R73" i="507"/>
  <c r="U73" i="507" s="1"/>
  <c r="R130" i="507"/>
  <c r="U130" i="507" s="1"/>
  <c r="R41" i="507"/>
  <c r="U41" i="507" s="1"/>
  <c r="R75" i="507"/>
  <c r="U75" i="507" s="1"/>
  <c r="R45" i="507"/>
  <c r="U45" i="507" s="1"/>
  <c r="R76" i="507"/>
  <c r="U76" i="507" s="1"/>
  <c r="R112" i="507"/>
  <c r="U112" i="507" s="1"/>
  <c r="R126" i="507"/>
  <c r="U126" i="507" s="1"/>
  <c r="R86" i="507"/>
  <c r="U86" i="507" s="1"/>
  <c r="R38" i="507"/>
  <c r="U38" i="507" s="1"/>
  <c r="R47" i="507"/>
  <c r="U47" i="507" s="1"/>
  <c r="R95" i="507"/>
  <c r="U95" i="507" s="1"/>
  <c r="R39" i="507"/>
  <c r="U39" i="507" s="1"/>
  <c r="R108" i="507"/>
  <c r="U108" i="507" s="1"/>
  <c r="R27" i="507"/>
  <c r="U27" i="507" s="1"/>
  <c r="R133" i="507"/>
  <c r="U133" i="507" s="1"/>
  <c r="R63" i="507"/>
  <c r="U63" i="507" s="1"/>
  <c r="R127" i="507"/>
  <c r="U127" i="507" s="1"/>
  <c r="R134" i="507"/>
  <c r="U134" i="507" s="1"/>
  <c r="R58" i="507"/>
  <c r="U58" i="507" s="1"/>
  <c r="R33" i="507"/>
  <c r="U33" i="507" s="1"/>
  <c r="R103" i="507"/>
  <c r="U103" i="507" s="1"/>
  <c r="R142" i="507"/>
  <c r="U142" i="507" s="1"/>
  <c r="R118" i="507"/>
  <c r="U118" i="507" s="1"/>
  <c r="R91" i="507"/>
  <c r="U91" i="507" s="1"/>
  <c r="R136" i="507"/>
  <c r="U136" i="507" s="1"/>
  <c r="R85" i="507"/>
  <c r="U85" i="507" s="1"/>
  <c r="R144" i="507"/>
  <c r="U144" i="507" s="1"/>
  <c r="R29" i="507"/>
  <c r="U29" i="507" s="1"/>
  <c r="R140" i="507"/>
  <c r="U140" i="507" s="1"/>
  <c r="R65" i="507"/>
  <c r="U65" i="507" s="1"/>
  <c r="R74" i="507"/>
  <c r="U74" i="507" s="1"/>
  <c r="R20" i="507"/>
  <c r="U20" i="507" s="1"/>
  <c r="R99" i="507"/>
  <c r="U99" i="507" s="1"/>
  <c r="R90" i="507"/>
  <c r="U90" i="507" s="1"/>
  <c r="R40" i="507"/>
  <c r="U40" i="507" s="1"/>
  <c r="R84" i="507"/>
  <c r="U84" i="507" s="1"/>
  <c r="R28" i="507"/>
  <c r="U28" i="507" s="1"/>
  <c r="R94" i="507"/>
  <c r="U94" i="507" s="1"/>
  <c r="R48" i="507"/>
  <c r="U48" i="507" s="1"/>
  <c r="R109" i="507"/>
  <c r="U109" i="507" s="1"/>
  <c r="R96" i="507"/>
  <c r="U96" i="507" s="1"/>
  <c r="R67" i="507"/>
  <c r="U67" i="507" s="1"/>
  <c r="R68" i="507"/>
  <c r="U68" i="507" s="1"/>
  <c r="R147" i="507"/>
  <c r="U147" i="507" s="1"/>
  <c r="R121" i="507"/>
  <c r="U121" i="507" s="1"/>
  <c r="R114" i="507"/>
  <c r="U114" i="507" s="1"/>
  <c r="R46" i="507"/>
  <c r="U46" i="507" s="1"/>
  <c r="R54" i="507"/>
  <c r="U54" i="507" s="1"/>
  <c r="R81" i="507"/>
  <c r="U81" i="507" s="1"/>
  <c r="R139" i="507"/>
  <c r="U139" i="507" s="1"/>
  <c r="R64" i="507"/>
  <c r="U64" i="507" s="1"/>
  <c r="R131" i="507"/>
  <c r="U131" i="507" s="1"/>
  <c r="R105" i="507"/>
  <c r="U105" i="507" s="1"/>
  <c r="R34" i="507"/>
  <c r="U34" i="507" s="1"/>
  <c r="R119" i="507"/>
  <c r="U119" i="507" s="1"/>
  <c r="R53" i="511"/>
  <c r="U53" i="511" s="1"/>
  <c r="R20" i="511"/>
  <c r="U20" i="511" s="1"/>
  <c r="R51" i="511"/>
  <c r="U51" i="511" s="1"/>
  <c r="R88" i="511"/>
  <c r="U88" i="511" s="1"/>
  <c r="R73" i="511"/>
  <c r="U73" i="511" s="1"/>
  <c r="R58" i="511"/>
  <c r="U58" i="511" s="1"/>
  <c r="R107" i="511"/>
  <c r="U107" i="511" s="1"/>
  <c r="R143" i="511"/>
  <c r="U143" i="511" s="1"/>
  <c r="R106" i="511"/>
  <c r="U106" i="511" s="1"/>
  <c r="R38" i="511"/>
  <c r="U38" i="511" s="1"/>
  <c r="R37" i="511"/>
  <c r="U37" i="511" s="1"/>
  <c r="R74" i="511"/>
  <c r="U74" i="511" s="1"/>
  <c r="R67" i="511"/>
  <c r="U67" i="511" s="1"/>
  <c r="R99" i="511"/>
  <c r="U99" i="511" s="1"/>
  <c r="R142" i="511"/>
  <c r="U142" i="511" s="1"/>
  <c r="R137" i="511"/>
  <c r="U137" i="511" s="1"/>
  <c r="R114" i="511"/>
  <c r="U114" i="511" s="1"/>
  <c r="R48" i="511"/>
  <c r="U48" i="511" s="1"/>
  <c r="R47" i="511"/>
  <c r="U47" i="511" s="1"/>
  <c r="R84" i="511"/>
  <c r="U84" i="511" s="1"/>
  <c r="R69" i="511"/>
  <c r="U69" i="511" s="1"/>
  <c r="R52" i="511"/>
  <c r="U52" i="511" s="1"/>
  <c r="R144" i="511"/>
  <c r="U144" i="511" s="1"/>
  <c r="R139" i="511"/>
  <c r="U139" i="511" s="1"/>
  <c r="R57" i="511"/>
  <c r="U57" i="511" s="1"/>
  <c r="R50" i="511"/>
  <c r="U50" i="511" s="1"/>
  <c r="R49" i="511"/>
  <c r="U49" i="511" s="1"/>
  <c r="R86" i="511"/>
  <c r="U86" i="511" s="1"/>
  <c r="R71" i="511"/>
  <c r="U71" i="511" s="1"/>
  <c r="R56" i="511"/>
  <c r="U56" i="511" s="1"/>
  <c r="R146" i="511"/>
  <c r="U146" i="511" s="1"/>
  <c r="R141" i="511"/>
  <c r="U141" i="511" s="1"/>
  <c r="R36" i="511"/>
  <c r="U36" i="511" s="1"/>
  <c r="R43" i="511"/>
  <c r="U43" i="511" s="1"/>
  <c r="R96" i="511"/>
  <c r="U96" i="511" s="1"/>
  <c r="R89" i="511"/>
  <c r="U89" i="511" s="1"/>
  <c r="R140" i="511"/>
  <c r="U140" i="511" s="1"/>
  <c r="R109" i="511"/>
  <c r="U109" i="511" s="1"/>
  <c r="R22" i="511"/>
  <c r="U22" i="511" s="1"/>
  <c r="R29" i="511"/>
  <c r="U29" i="511" s="1"/>
  <c r="R82" i="511"/>
  <c r="U82" i="511" s="1"/>
  <c r="R83" i="511"/>
  <c r="U83" i="511" s="1"/>
  <c r="R132" i="511"/>
  <c r="U132" i="511" s="1"/>
  <c r="R145" i="511"/>
  <c r="U145" i="511" s="1"/>
  <c r="R32" i="511"/>
  <c r="U32" i="511" s="1"/>
  <c r="R39" i="511"/>
  <c r="U39" i="511" s="1"/>
  <c r="R92" i="511"/>
  <c r="U92" i="511" s="1"/>
  <c r="R85" i="511"/>
  <c r="U85" i="511" s="1"/>
  <c r="R136" i="511"/>
  <c r="U136" i="511" s="1"/>
  <c r="R149" i="511"/>
  <c r="U149" i="511" s="1"/>
  <c r="R34" i="511"/>
  <c r="U34" i="511" s="1"/>
  <c r="R41" i="511"/>
  <c r="U41" i="511" s="1"/>
  <c r="R94" i="511"/>
  <c r="U94" i="511" s="1"/>
  <c r="R87" i="511"/>
  <c r="U87" i="511" s="1"/>
  <c r="R122" i="511"/>
  <c r="U122" i="511" s="1"/>
  <c r="R44" i="511"/>
  <c r="U44" i="511" s="1"/>
  <c r="R64" i="511"/>
  <c r="U64" i="511" s="1"/>
  <c r="R134" i="511"/>
  <c r="U134" i="511" s="1"/>
  <c r="R97" i="511"/>
  <c r="U97" i="511" s="1"/>
  <c r="R128" i="511"/>
  <c r="U128" i="511" s="1"/>
  <c r="R131" i="511"/>
  <c r="U131" i="511" s="1"/>
  <c r="R30" i="511"/>
  <c r="U30" i="511" s="1"/>
  <c r="R45" i="511"/>
  <c r="U45" i="511" s="1"/>
  <c r="R90" i="511"/>
  <c r="U90" i="511" s="1"/>
  <c r="R91" i="511"/>
  <c r="U91" i="511" s="1"/>
  <c r="R112" i="511"/>
  <c r="U112" i="511" s="1"/>
  <c r="R115" i="511"/>
  <c r="U115" i="511" s="1"/>
  <c r="R40" i="511"/>
  <c r="U40" i="511" s="1"/>
  <c r="R61" i="511"/>
  <c r="U61" i="511" s="1"/>
  <c r="R100" i="511"/>
  <c r="U100" i="511" s="1"/>
  <c r="R93" i="511"/>
  <c r="U93" i="511" s="1"/>
  <c r="R117" i="511"/>
  <c r="U117" i="511" s="1"/>
  <c r="R120" i="511"/>
  <c r="U120" i="511" s="1"/>
  <c r="R42" i="511"/>
  <c r="U42" i="511" s="1"/>
  <c r="R62" i="511"/>
  <c r="U62" i="511" s="1"/>
  <c r="R118" i="511"/>
  <c r="U118" i="511" s="1"/>
  <c r="R110" i="511"/>
  <c r="U110" i="511" s="1"/>
  <c r="R27" i="511"/>
  <c r="U27" i="511" s="1"/>
  <c r="R72" i="511"/>
  <c r="U72" i="511" s="1"/>
  <c r="R65" i="511"/>
  <c r="U65" i="511" s="1"/>
  <c r="R105" i="511"/>
  <c r="U105" i="511" s="1"/>
  <c r="R113" i="511"/>
  <c r="U113" i="511" s="1"/>
  <c r="R148" i="511"/>
  <c r="U148" i="511" s="1"/>
  <c r="R46" i="511"/>
  <c r="U46" i="511" s="1"/>
  <c r="R55" i="511"/>
  <c r="U55" i="511" s="1"/>
  <c r="R98" i="511"/>
  <c r="U98" i="511" s="1"/>
  <c r="R59" i="511"/>
  <c r="U59" i="511" s="1"/>
  <c r="R133" i="511"/>
  <c r="U133" i="511" s="1"/>
  <c r="R102" i="511"/>
  <c r="U102" i="511" s="1"/>
  <c r="R23" i="511"/>
  <c r="U23" i="511" s="1"/>
  <c r="R68" i="511"/>
  <c r="U68" i="511" s="1"/>
  <c r="R54" i="511"/>
  <c r="U54" i="511" s="1"/>
  <c r="R60" i="511"/>
  <c r="U60" i="511" s="1"/>
  <c r="R103" i="511"/>
  <c r="U103" i="511" s="1"/>
  <c r="R126" i="511"/>
  <c r="U126" i="511" s="1"/>
  <c r="R25" i="511"/>
  <c r="U25" i="511" s="1"/>
  <c r="R70" i="511"/>
  <c r="U70" i="511" s="1"/>
  <c r="R63" i="511"/>
  <c r="U63" i="511" s="1"/>
  <c r="R101" i="511"/>
  <c r="U101" i="511" s="1"/>
  <c r="R35" i="511"/>
  <c r="U35" i="511" s="1"/>
  <c r="R135" i="511"/>
  <c r="U135" i="511" s="1"/>
  <c r="R75" i="511"/>
  <c r="U75" i="511" s="1"/>
  <c r="R31" i="511"/>
  <c r="U31" i="511" s="1"/>
  <c r="R124" i="511"/>
  <c r="U124" i="511" s="1"/>
  <c r="R79" i="511"/>
  <c r="U79" i="511" s="1"/>
  <c r="R123" i="511"/>
  <c r="U123" i="511" s="1"/>
  <c r="R125" i="511"/>
  <c r="U125" i="511" s="1"/>
  <c r="R80" i="511"/>
  <c r="U80" i="511" s="1"/>
  <c r="R130" i="511"/>
  <c r="U130" i="511" s="1"/>
  <c r="R111" i="511"/>
  <c r="U111" i="511" s="1"/>
  <c r="R76" i="511"/>
  <c r="U76" i="511" s="1"/>
  <c r="R26" i="511"/>
  <c r="U26" i="511" s="1"/>
  <c r="R95" i="511"/>
  <c r="U95" i="511" s="1"/>
  <c r="R108" i="511"/>
  <c r="U108" i="511" s="1"/>
  <c r="R147" i="511"/>
  <c r="U147" i="511" s="1"/>
  <c r="R81" i="511"/>
  <c r="U81" i="511" s="1"/>
  <c r="R21" i="511"/>
  <c r="U21" i="511" s="1"/>
  <c r="R119" i="511"/>
  <c r="U119" i="511" s="1"/>
  <c r="R77" i="511"/>
  <c r="U77" i="511" s="1"/>
  <c r="R33" i="511"/>
  <c r="U33" i="511" s="1"/>
  <c r="R121" i="511"/>
  <c r="U121" i="511" s="1"/>
  <c r="R129" i="511"/>
  <c r="U129" i="511" s="1"/>
  <c r="R127" i="511"/>
  <c r="U127" i="511" s="1"/>
  <c r="R78" i="511"/>
  <c r="U78" i="511" s="1"/>
  <c r="R66" i="511"/>
  <c r="U66" i="511" s="1"/>
  <c r="R138" i="511"/>
  <c r="U138" i="511" s="1"/>
  <c r="R24" i="511"/>
  <c r="U24" i="511" s="1"/>
  <c r="R104" i="511"/>
  <c r="U104" i="511" s="1"/>
  <c r="R116" i="511"/>
  <c r="U116" i="511" s="1"/>
  <c r="R28" i="511"/>
  <c r="U28" i="511" s="1"/>
  <c r="R146" i="516"/>
  <c r="U146" i="516" s="1"/>
  <c r="R39" i="516"/>
  <c r="U39" i="516" s="1"/>
  <c r="R23" i="516"/>
  <c r="U23" i="516" s="1"/>
  <c r="R53" i="516"/>
  <c r="U53" i="516" s="1"/>
  <c r="R67" i="516"/>
  <c r="U67" i="516" s="1"/>
  <c r="R107" i="516"/>
  <c r="U107" i="516" s="1"/>
  <c r="R91" i="516"/>
  <c r="U91" i="516" s="1"/>
  <c r="R115" i="516"/>
  <c r="U115" i="516" s="1"/>
  <c r="R139" i="516"/>
  <c r="U139" i="516" s="1"/>
  <c r="R118" i="516"/>
  <c r="U118" i="516" s="1"/>
  <c r="R34" i="516"/>
  <c r="U34" i="516" s="1"/>
  <c r="R47" i="516"/>
  <c r="U47" i="516" s="1"/>
  <c r="R63" i="516"/>
  <c r="U63" i="516" s="1"/>
  <c r="R99" i="516"/>
  <c r="U99" i="516" s="1"/>
  <c r="R84" i="516"/>
  <c r="U84" i="516" s="1"/>
  <c r="R95" i="516"/>
  <c r="U95" i="516" s="1"/>
  <c r="R124" i="516"/>
  <c r="U124" i="516" s="1"/>
  <c r="R133" i="516"/>
  <c r="U133" i="516" s="1"/>
  <c r="R28" i="516"/>
  <c r="U28" i="516" s="1"/>
  <c r="R49" i="516"/>
  <c r="U49" i="516" s="1"/>
  <c r="R65" i="516"/>
  <c r="U65" i="516" s="1"/>
  <c r="R102" i="516"/>
  <c r="U102" i="516" s="1"/>
  <c r="R100" i="516"/>
  <c r="U100" i="516" s="1"/>
  <c r="R109" i="516"/>
  <c r="U109" i="516" s="1"/>
  <c r="R131" i="516"/>
  <c r="U131" i="516" s="1"/>
  <c r="R88" i="516"/>
  <c r="U88" i="516" s="1"/>
  <c r="R30" i="516"/>
  <c r="U30" i="516" s="1"/>
  <c r="R51" i="516"/>
  <c r="U51" i="516" s="1"/>
  <c r="R66" i="516"/>
  <c r="U66" i="516" s="1"/>
  <c r="R105" i="516"/>
  <c r="U105" i="516" s="1"/>
  <c r="R90" i="516"/>
  <c r="U90" i="516" s="1"/>
  <c r="R114" i="516"/>
  <c r="U114" i="516" s="1"/>
  <c r="R132" i="516"/>
  <c r="U132" i="516" s="1"/>
  <c r="R125" i="516"/>
  <c r="U125" i="516" s="1"/>
  <c r="R89" i="516"/>
  <c r="U89" i="516" s="1"/>
  <c r="R24" i="516"/>
  <c r="U24" i="516" s="1"/>
  <c r="R42" i="516"/>
  <c r="U42" i="516" s="1"/>
  <c r="R73" i="516"/>
  <c r="U73" i="516" s="1"/>
  <c r="R46" i="516"/>
  <c r="U46" i="516" s="1"/>
  <c r="R61" i="516"/>
  <c r="U61" i="516" s="1"/>
  <c r="R128" i="516"/>
  <c r="U128" i="516" s="1"/>
  <c r="R138" i="516"/>
  <c r="U138" i="516" s="1"/>
  <c r="R113" i="516"/>
  <c r="U113" i="516" s="1"/>
  <c r="R27" i="516"/>
  <c r="U27" i="516" s="1"/>
  <c r="R55" i="516"/>
  <c r="U55" i="516" s="1"/>
  <c r="R69" i="516"/>
  <c r="U69" i="516" s="1"/>
  <c r="R117" i="516"/>
  <c r="U117" i="516" s="1"/>
  <c r="R92" i="516"/>
  <c r="U92" i="516" s="1"/>
  <c r="R120" i="516"/>
  <c r="U120" i="516" s="1"/>
  <c r="R140" i="516"/>
  <c r="U140" i="516" s="1"/>
  <c r="R97" i="516"/>
  <c r="U97" i="516" s="1"/>
  <c r="R36" i="516"/>
  <c r="U36" i="516" s="1"/>
  <c r="R57" i="516"/>
  <c r="U57" i="516" s="1"/>
  <c r="R70" i="516"/>
  <c r="U70" i="516" s="1"/>
  <c r="R136" i="516"/>
  <c r="U136" i="516" s="1"/>
  <c r="R93" i="516"/>
  <c r="U93" i="516" s="1"/>
  <c r="R111" i="516"/>
  <c r="U111" i="516" s="1"/>
  <c r="R147" i="516"/>
  <c r="U147" i="516" s="1"/>
  <c r="R96" i="516"/>
  <c r="U96" i="516" s="1"/>
  <c r="R38" i="516"/>
  <c r="U38" i="516" s="1"/>
  <c r="R127" i="516"/>
  <c r="U127" i="516" s="1"/>
  <c r="R71" i="516"/>
  <c r="U71" i="516" s="1"/>
  <c r="R144" i="516"/>
  <c r="U144" i="516" s="1"/>
  <c r="R116" i="516"/>
  <c r="U116" i="516" s="1"/>
  <c r="R112" i="516"/>
  <c r="U112" i="516" s="1"/>
  <c r="R148" i="516"/>
  <c r="U148" i="516" s="1"/>
  <c r="R32" i="516"/>
  <c r="U32" i="516" s="1"/>
  <c r="R62" i="516"/>
  <c r="U62" i="516" s="1"/>
  <c r="R81" i="516"/>
  <c r="U81" i="516" s="1"/>
  <c r="R123" i="516"/>
  <c r="U123" i="516" s="1"/>
  <c r="R26" i="516"/>
  <c r="U26" i="516" s="1"/>
  <c r="R54" i="516"/>
  <c r="U54" i="516" s="1"/>
  <c r="R76" i="516"/>
  <c r="U76" i="516" s="1"/>
  <c r="R134" i="516"/>
  <c r="U134" i="516" s="1"/>
  <c r="R21" i="516"/>
  <c r="U21" i="516" s="1"/>
  <c r="R56" i="516"/>
  <c r="U56" i="516" s="1"/>
  <c r="R77" i="516"/>
  <c r="U77" i="516" s="1"/>
  <c r="R145" i="516"/>
  <c r="U145" i="516" s="1"/>
  <c r="R25" i="516"/>
  <c r="U25" i="516" s="1"/>
  <c r="R58" i="516"/>
  <c r="U58" i="516" s="1"/>
  <c r="R79" i="516"/>
  <c r="U79" i="516" s="1"/>
  <c r="R119" i="516"/>
  <c r="U119" i="516" s="1"/>
  <c r="R110" i="516"/>
  <c r="U110" i="516" s="1"/>
  <c r="R35" i="516"/>
  <c r="U35" i="516" s="1"/>
  <c r="R80" i="516"/>
  <c r="U80" i="516" s="1"/>
  <c r="R137" i="516"/>
  <c r="U137" i="516" s="1"/>
  <c r="R101" i="516"/>
  <c r="U101" i="516" s="1"/>
  <c r="R29" i="516"/>
  <c r="U29" i="516" s="1"/>
  <c r="R74" i="516"/>
  <c r="U74" i="516" s="1"/>
  <c r="R108" i="516"/>
  <c r="U108" i="516" s="1"/>
  <c r="R130" i="516"/>
  <c r="U130" i="516" s="1"/>
  <c r="R31" i="516"/>
  <c r="U31" i="516" s="1"/>
  <c r="R75" i="516"/>
  <c r="U75" i="516" s="1"/>
  <c r="R121" i="516"/>
  <c r="U121" i="516" s="1"/>
  <c r="R149" i="516"/>
  <c r="U149" i="516" s="1"/>
  <c r="R33" i="516"/>
  <c r="U33" i="516" s="1"/>
  <c r="R78" i="516"/>
  <c r="U78" i="516" s="1"/>
  <c r="R126" i="516"/>
  <c r="U126" i="516" s="1"/>
  <c r="R22" i="516"/>
  <c r="U22" i="516" s="1"/>
  <c r="R129" i="516"/>
  <c r="U129" i="516" s="1"/>
  <c r="R44" i="516"/>
  <c r="U44" i="516" s="1"/>
  <c r="R135" i="516"/>
  <c r="U135" i="516" s="1"/>
  <c r="R106" i="516"/>
  <c r="U106" i="516" s="1"/>
  <c r="R64" i="516"/>
  <c r="U64" i="516" s="1"/>
  <c r="R104" i="516"/>
  <c r="U104" i="516" s="1"/>
  <c r="R68" i="516"/>
  <c r="U68" i="516" s="1"/>
  <c r="R40" i="516"/>
  <c r="U40" i="516" s="1"/>
  <c r="R45" i="516"/>
  <c r="U45" i="516" s="1"/>
  <c r="R98" i="516"/>
  <c r="U98" i="516" s="1"/>
  <c r="R94" i="516"/>
  <c r="U94" i="516" s="1"/>
  <c r="R60" i="516"/>
  <c r="U60" i="516" s="1"/>
  <c r="R37" i="516"/>
  <c r="U37" i="516" s="1"/>
  <c r="R82" i="516"/>
  <c r="U82" i="516" s="1"/>
  <c r="R143" i="516"/>
  <c r="U143" i="516" s="1"/>
  <c r="R141" i="516"/>
  <c r="U141" i="516" s="1"/>
  <c r="R41" i="516"/>
  <c r="U41" i="516" s="1"/>
  <c r="R83" i="516"/>
  <c r="U83" i="516" s="1"/>
  <c r="R86" i="516"/>
  <c r="U86" i="516" s="1"/>
  <c r="R122" i="516"/>
  <c r="U122" i="516" s="1"/>
  <c r="R43" i="516"/>
  <c r="U43" i="516" s="1"/>
  <c r="R85" i="516"/>
  <c r="U85" i="516" s="1"/>
  <c r="R87" i="516"/>
  <c r="U87" i="516" s="1"/>
  <c r="R52" i="516"/>
  <c r="U52" i="516" s="1"/>
  <c r="R72" i="516"/>
  <c r="U72" i="516" s="1"/>
  <c r="R20" i="516"/>
  <c r="U20" i="516" s="1"/>
  <c r="R59" i="516"/>
  <c r="U59" i="516" s="1"/>
  <c r="R48" i="516"/>
  <c r="U48" i="516" s="1"/>
  <c r="R142" i="516"/>
  <c r="U142" i="516" s="1"/>
  <c r="R50" i="516"/>
  <c r="U50" i="516" s="1"/>
  <c r="R103" i="516"/>
  <c r="U103" i="516" s="1"/>
  <c r="R126" i="501"/>
  <c r="U126" i="501" s="1"/>
  <c r="R26" i="501"/>
  <c r="U26" i="501" s="1"/>
  <c r="R67" i="501"/>
  <c r="U67" i="501" s="1"/>
  <c r="R44" i="501"/>
  <c r="U44" i="501" s="1"/>
  <c r="R76" i="501"/>
  <c r="U76" i="501" s="1"/>
  <c r="R97" i="501"/>
  <c r="U97" i="501" s="1"/>
  <c r="R104" i="501"/>
  <c r="U104" i="501" s="1"/>
  <c r="R141" i="501"/>
  <c r="U141" i="501" s="1"/>
  <c r="R134" i="501"/>
  <c r="U134" i="501" s="1"/>
  <c r="R31" i="501"/>
  <c r="U31" i="501" s="1"/>
  <c r="R53" i="501"/>
  <c r="U53" i="501" s="1"/>
  <c r="R85" i="501"/>
  <c r="U85" i="501" s="1"/>
  <c r="R62" i="501"/>
  <c r="U62" i="501" s="1"/>
  <c r="R114" i="501"/>
  <c r="U114" i="501" s="1"/>
  <c r="R123" i="501"/>
  <c r="U123" i="501" s="1"/>
  <c r="R100" i="501"/>
  <c r="U100" i="501" s="1"/>
  <c r="R147" i="501"/>
  <c r="U147" i="501" s="1"/>
  <c r="R33" i="501"/>
  <c r="U33" i="501" s="1"/>
  <c r="R55" i="501"/>
  <c r="U55" i="501" s="1"/>
  <c r="R24" i="501"/>
  <c r="U24" i="501" s="1"/>
  <c r="R64" i="501"/>
  <c r="U64" i="501" s="1"/>
  <c r="R122" i="501"/>
  <c r="U122" i="501" s="1"/>
  <c r="R115" i="501"/>
  <c r="U115" i="501" s="1"/>
  <c r="R127" i="501"/>
  <c r="U127" i="501" s="1"/>
  <c r="R135" i="501"/>
  <c r="U135" i="501" s="1"/>
  <c r="R35" i="501"/>
  <c r="U35" i="501" s="1"/>
  <c r="R49" i="501"/>
  <c r="U49" i="501" s="1"/>
  <c r="R81" i="501"/>
  <c r="U81" i="501" s="1"/>
  <c r="R58" i="501"/>
  <c r="U58" i="501" s="1"/>
  <c r="R98" i="501"/>
  <c r="U98" i="501" s="1"/>
  <c r="R133" i="501"/>
  <c r="U133" i="501" s="1"/>
  <c r="R117" i="501"/>
  <c r="U117" i="501" s="1"/>
  <c r="R144" i="501"/>
  <c r="U144" i="501" s="1"/>
  <c r="R21" i="501"/>
  <c r="U21" i="501" s="1"/>
  <c r="R43" i="501"/>
  <c r="U43" i="501" s="1"/>
  <c r="R75" i="501"/>
  <c r="U75" i="501" s="1"/>
  <c r="R52" i="501"/>
  <c r="U52" i="501" s="1"/>
  <c r="R84" i="501"/>
  <c r="U84" i="501" s="1"/>
  <c r="R119" i="501"/>
  <c r="U119" i="501" s="1"/>
  <c r="R125" i="501"/>
  <c r="U125" i="501" s="1"/>
  <c r="R95" i="501"/>
  <c r="U95" i="501" s="1"/>
  <c r="R102" i="501"/>
  <c r="U102" i="501" s="1"/>
  <c r="R39" i="501"/>
  <c r="U39" i="501" s="1"/>
  <c r="R61" i="501"/>
  <c r="U61" i="501" s="1"/>
  <c r="R36" i="501"/>
  <c r="U36" i="501" s="1"/>
  <c r="R70" i="501"/>
  <c r="U70" i="501" s="1"/>
  <c r="R128" i="501"/>
  <c r="U128" i="501" s="1"/>
  <c r="R109" i="501"/>
  <c r="U109" i="501" s="1"/>
  <c r="R121" i="501"/>
  <c r="U121" i="501" s="1"/>
  <c r="R137" i="501"/>
  <c r="U137" i="501" s="1"/>
  <c r="R41" i="501"/>
  <c r="U41" i="501" s="1"/>
  <c r="R63" i="501"/>
  <c r="U63" i="501" s="1"/>
  <c r="R40" i="501"/>
  <c r="U40" i="501" s="1"/>
  <c r="R72" i="501"/>
  <c r="U72" i="501" s="1"/>
  <c r="R108" i="501"/>
  <c r="U108" i="501" s="1"/>
  <c r="R132" i="501"/>
  <c r="U132" i="501" s="1"/>
  <c r="R142" i="501"/>
  <c r="U142" i="501" s="1"/>
  <c r="R92" i="501"/>
  <c r="U92" i="501" s="1"/>
  <c r="R20" i="501"/>
  <c r="U20" i="501" s="1"/>
  <c r="R57" i="501"/>
  <c r="U57" i="501" s="1"/>
  <c r="R28" i="501"/>
  <c r="U28" i="501" s="1"/>
  <c r="R66" i="501"/>
  <c r="U66" i="501" s="1"/>
  <c r="R130" i="501"/>
  <c r="U130" i="501" s="1"/>
  <c r="R99" i="501"/>
  <c r="U99" i="501" s="1"/>
  <c r="R91" i="501"/>
  <c r="U91" i="501" s="1"/>
  <c r="R29" i="501"/>
  <c r="U29" i="501" s="1"/>
  <c r="R51" i="501"/>
  <c r="U51" i="501" s="1"/>
  <c r="R83" i="501"/>
  <c r="U83" i="501" s="1"/>
  <c r="R60" i="501"/>
  <c r="U60" i="501" s="1"/>
  <c r="R106" i="501"/>
  <c r="U106" i="501" s="1"/>
  <c r="R143" i="501"/>
  <c r="U143" i="501" s="1"/>
  <c r="R146" i="501"/>
  <c r="U146" i="501" s="1"/>
  <c r="R116" i="501"/>
  <c r="U116" i="501" s="1"/>
  <c r="R110" i="501"/>
  <c r="U110" i="501" s="1"/>
  <c r="R30" i="501"/>
  <c r="U30" i="501" s="1"/>
  <c r="R69" i="501"/>
  <c r="U69" i="501" s="1"/>
  <c r="R46" i="501"/>
  <c r="U46" i="501" s="1"/>
  <c r="R78" i="501"/>
  <c r="U78" i="501" s="1"/>
  <c r="R103" i="501"/>
  <c r="U103" i="501" s="1"/>
  <c r="R131" i="501"/>
  <c r="U131" i="501" s="1"/>
  <c r="R138" i="501"/>
  <c r="U138" i="501" s="1"/>
  <c r="R94" i="501"/>
  <c r="U94" i="501" s="1"/>
  <c r="R34" i="501"/>
  <c r="U34" i="501" s="1"/>
  <c r="R71" i="501"/>
  <c r="U71" i="501" s="1"/>
  <c r="R48" i="501"/>
  <c r="U48" i="501" s="1"/>
  <c r="R80" i="501"/>
  <c r="U80" i="501" s="1"/>
  <c r="R129" i="501"/>
  <c r="U129" i="501" s="1"/>
  <c r="R101" i="501"/>
  <c r="U101" i="501" s="1"/>
  <c r="R136" i="501"/>
  <c r="U136" i="501" s="1"/>
  <c r="R86" i="501"/>
  <c r="U86" i="501" s="1"/>
  <c r="R22" i="501"/>
  <c r="U22" i="501" s="1"/>
  <c r="R65" i="501"/>
  <c r="U65" i="501" s="1"/>
  <c r="R42" i="501"/>
  <c r="U42" i="501" s="1"/>
  <c r="R74" i="501"/>
  <c r="U74" i="501" s="1"/>
  <c r="R87" i="501"/>
  <c r="U87" i="501" s="1"/>
  <c r="R120" i="501"/>
  <c r="U120" i="501" s="1"/>
  <c r="R111" i="501"/>
  <c r="U111" i="501" s="1"/>
  <c r="R59" i="501"/>
  <c r="U59" i="501" s="1"/>
  <c r="R107" i="501"/>
  <c r="U107" i="501" s="1"/>
  <c r="R45" i="501"/>
  <c r="U45" i="501" s="1"/>
  <c r="R124" i="501"/>
  <c r="U124" i="501" s="1"/>
  <c r="R47" i="501"/>
  <c r="U47" i="501" s="1"/>
  <c r="R93" i="501"/>
  <c r="U93" i="501" s="1"/>
  <c r="R38" i="501"/>
  <c r="U38" i="501" s="1"/>
  <c r="R113" i="501"/>
  <c r="U113" i="501" s="1"/>
  <c r="R32" i="501"/>
  <c r="U32" i="501" s="1"/>
  <c r="R89" i="501"/>
  <c r="U89" i="501" s="1"/>
  <c r="R77" i="501"/>
  <c r="U77" i="501" s="1"/>
  <c r="R96" i="501"/>
  <c r="U96" i="501" s="1"/>
  <c r="R79" i="501"/>
  <c r="U79" i="501" s="1"/>
  <c r="R105" i="501"/>
  <c r="U105" i="501" s="1"/>
  <c r="R73" i="501"/>
  <c r="U73" i="501" s="1"/>
  <c r="R139" i="501"/>
  <c r="U139" i="501" s="1"/>
  <c r="R112" i="501"/>
  <c r="U112" i="501" s="1"/>
  <c r="R23" i="501"/>
  <c r="U23" i="501" s="1"/>
  <c r="R25" i="501"/>
  <c r="U25" i="501" s="1"/>
  <c r="R82" i="501"/>
  <c r="U82" i="501" s="1"/>
  <c r="R118" i="501"/>
  <c r="U118" i="501" s="1"/>
  <c r="R68" i="501"/>
  <c r="U68" i="501" s="1"/>
  <c r="R149" i="501"/>
  <c r="U149" i="501" s="1"/>
  <c r="R54" i="501"/>
  <c r="U54" i="501" s="1"/>
  <c r="R140" i="501"/>
  <c r="U140" i="501" s="1"/>
  <c r="R56" i="501"/>
  <c r="U56" i="501" s="1"/>
  <c r="R145" i="501"/>
  <c r="U145" i="501" s="1"/>
  <c r="R50" i="501"/>
  <c r="U50" i="501" s="1"/>
  <c r="R148" i="501"/>
  <c r="U148" i="501" s="1"/>
  <c r="R37" i="501"/>
  <c r="U37" i="501" s="1"/>
  <c r="R88" i="501"/>
  <c r="U88" i="501" s="1"/>
  <c r="R90" i="501"/>
  <c r="U90" i="501" s="1"/>
  <c r="R27" i="501"/>
  <c r="U27" i="501" s="1"/>
  <c r="R132" i="504"/>
  <c r="U132" i="504" s="1"/>
  <c r="R36" i="504"/>
  <c r="U36" i="504" s="1"/>
  <c r="R26" i="504"/>
  <c r="U26" i="504" s="1"/>
  <c r="R44" i="504"/>
  <c r="U44" i="504" s="1"/>
  <c r="R57" i="504"/>
  <c r="U57" i="504" s="1"/>
  <c r="R66" i="504"/>
  <c r="U66" i="504" s="1"/>
  <c r="R89" i="504"/>
  <c r="U89" i="504" s="1"/>
  <c r="R116" i="504"/>
  <c r="U116" i="504" s="1"/>
  <c r="R121" i="504"/>
  <c r="U121" i="504" s="1"/>
  <c r="R24" i="504"/>
  <c r="U24" i="504" s="1"/>
  <c r="R59" i="504"/>
  <c r="U59" i="504" s="1"/>
  <c r="R48" i="504"/>
  <c r="U48" i="504" s="1"/>
  <c r="R61" i="504"/>
  <c r="U61" i="504" s="1"/>
  <c r="R70" i="504"/>
  <c r="U70" i="504" s="1"/>
  <c r="R94" i="504"/>
  <c r="U94" i="504" s="1"/>
  <c r="R145" i="504"/>
  <c r="U145" i="504" s="1"/>
  <c r="R148" i="504"/>
  <c r="U148" i="504" s="1"/>
  <c r="R51" i="504"/>
  <c r="U51" i="504" s="1"/>
  <c r="R34" i="504"/>
  <c r="U34" i="504" s="1"/>
  <c r="R41" i="504"/>
  <c r="U41" i="504" s="1"/>
  <c r="R49" i="504"/>
  <c r="U49" i="504" s="1"/>
  <c r="R58" i="504"/>
  <c r="U58" i="504" s="1"/>
  <c r="R98" i="504"/>
  <c r="U98" i="504" s="1"/>
  <c r="R128" i="504"/>
  <c r="U128" i="504" s="1"/>
  <c r="R146" i="504"/>
  <c r="U146" i="504" s="1"/>
  <c r="R83" i="504"/>
  <c r="U83" i="504" s="1"/>
  <c r="R37" i="504"/>
  <c r="U37" i="504" s="1"/>
  <c r="R95" i="504"/>
  <c r="U95" i="504" s="1"/>
  <c r="R100" i="504"/>
  <c r="U100" i="504" s="1"/>
  <c r="R46" i="504"/>
  <c r="U46" i="504" s="1"/>
  <c r="R117" i="504"/>
  <c r="U117" i="504" s="1"/>
  <c r="R136" i="504"/>
  <c r="U136" i="504" s="1"/>
  <c r="R131" i="504"/>
  <c r="U131" i="504" s="1"/>
  <c r="R120" i="504"/>
  <c r="U120" i="504" s="1"/>
  <c r="R67" i="504"/>
  <c r="U67" i="504" s="1"/>
  <c r="R43" i="504"/>
  <c r="U43" i="504" s="1"/>
  <c r="R60" i="504"/>
  <c r="U60" i="504" s="1"/>
  <c r="R73" i="504"/>
  <c r="U73" i="504" s="1"/>
  <c r="R82" i="504"/>
  <c r="U82" i="504" s="1"/>
  <c r="R109" i="504"/>
  <c r="U109" i="504" s="1"/>
  <c r="R134" i="504"/>
  <c r="U134" i="504" s="1"/>
  <c r="R124" i="504"/>
  <c r="U124" i="504" s="1"/>
  <c r="R29" i="504"/>
  <c r="U29" i="504" s="1"/>
  <c r="R23" i="504"/>
  <c r="U23" i="504" s="1"/>
  <c r="R64" i="504"/>
  <c r="U64" i="504" s="1"/>
  <c r="R77" i="504"/>
  <c r="U77" i="504" s="1"/>
  <c r="R92" i="504"/>
  <c r="U92" i="504" s="1"/>
  <c r="R118" i="504"/>
  <c r="U118" i="504" s="1"/>
  <c r="R135" i="504"/>
  <c r="U135" i="504" s="1"/>
  <c r="R149" i="504"/>
  <c r="U149" i="504" s="1"/>
  <c r="R33" i="504"/>
  <c r="U33" i="504" s="1"/>
  <c r="R75" i="504"/>
  <c r="U75" i="504" s="1"/>
  <c r="R52" i="504"/>
  <c r="U52" i="504" s="1"/>
  <c r="R65" i="504"/>
  <c r="U65" i="504" s="1"/>
  <c r="R74" i="504"/>
  <c r="U74" i="504" s="1"/>
  <c r="R99" i="504"/>
  <c r="U99" i="504" s="1"/>
  <c r="R126" i="504"/>
  <c r="U126" i="504" s="1"/>
  <c r="R140" i="504"/>
  <c r="U140" i="504" s="1"/>
  <c r="R28" i="504"/>
  <c r="U28" i="504" s="1"/>
  <c r="R22" i="504"/>
  <c r="U22" i="504" s="1"/>
  <c r="R42" i="504"/>
  <c r="U42" i="504" s="1"/>
  <c r="R53" i="504"/>
  <c r="U53" i="504" s="1"/>
  <c r="R62" i="504"/>
  <c r="U62" i="504" s="1"/>
  <c r="R103" i="504"/>
  <c r="U103" i="504" s="1"/>
  <c r="R111" i="504"/>
  <c r="U111" i="504" s="1"/>
  <c r="R147" i="504"/>
  <c r="U147" i="504" s="1"/>
  <c r="R47" i="504"/>
  <c r="U47" i="504" s="1"/>
  <c r="R106" i="504"/>
  <c r="U106" i="504" s="1"/>
  <c r="R144" i="504"/>
  <c r="U144" i="504" s="1"/>
  <c r="R138" i="504"/>
  <c r="U138" i="504" s="1"/>
  <c r="R30" i="504"/>
  <c r="U30" i="504" s="1"/>
  <c r="R45" i="504"/>
  <c r="U45" i="504" s="1"/>
  <c r="R93" i="504"/>
  <c r="U93" i="504" s="1"/>
  <c r="R139" i="504"/>
  <c r="U139" i="504" s="1"/>
  <c r="R20" i="504"/>
  <c r="U20" i="504" s="1"/>
  <c r="R87" i="504"/>
  <c r="U87" i="504" s="1"/>
  <c r="R102" i="504"/>
  <c r="U102" i="504" s="1"/>
  <c r="R130" i="504"/>
  <c r="U130" i="504" s="1"/>
  <c r="R21" i="504"/>
  <c r="U21" i="504" s="1"/>
  <c r="R72" i="504"/>
  <c r="U72" i="504" s="1"/>
  <c r="R85" i="504"/>
  <c r="U85" i="504" s="1"/>
  <c r="R143" i="504"/>
  <c r="U143" i="504" s="1"/>
  <c r="R107" i="504"/>
  <c r="U107" i="504" s="1"/>
  <c r="R35" i="504"/>
  <c r="U35" i="504" s="1"/>
  <c r="R90" i="504"/>
  <c r="U90" i="504" s="1"/>
  <c r="R114" i="504"/>
  <c r="U114" i="504" s="1"/>
  <c r="R113" i="504"/>
  <c r="U113" i="504" s="1"/>
  <c r="R55" i="504"/>
  <c r="U55" i="504" s="1"/>
  <c r="R96" i="504"/>
  <c r="U96" i="504" s="1"/>
  <c r="R119" i="504"/>
  <c r="U119" i="504" s="1"/>
  <c r="R133" i="504"/>
  <c r="U133" i="504" s="1"/>
  <c r="R27" i="504"/>
  <c r="U27" i="504" s="1"/>
  <c r="R81" i="504"/>
  <c r="U81" i="504" s="1"/>
  <c r="R137" i="504"/>
  <c r="U137" i="504" s="1"/>
  <c r="R125" i="504"/>
  <c r="U125" i="504" s="1"/>
  <c r="R38" i="504"/>
  <c r="U38" i="504" s="1"/>
  <c r="R69" i="504"/>
  <c r="U69" i="504" s="1"/>
  <c r="R105" i="504"/>
  <c r="U105" i="504" s="1"/>
  <c r="R104" i="504"/>
  <c r="U104" i="504" s="1"/>
  <c r="R39" i="504"/>
  <c r="U39" i="504" s="1"/>
  <c r="R50" i="504"/>
  <c r="U50" i="504" s="1"/>
  <c r="R110" i="504"/>
  <c r="U110" i="504" s="1"/>
  <c r="R88" i="504"/>
  <c r="U88" i="504" s="1"/>
  <c r="R40" i="504"/>
  <c r="U40" i="504" s="1"/>
  <c r="R54" i="504"/>
  <c r="U54" i="504" s="1"/>
  <c r="R115" i="504"/>
  <c r="U115" i="504" s="1"/>
  <c r="R84" i="504"/>
  <c r="U84" i="504" s="1"/>
  <c r="R71" i="504"/>
  <c r="U71" i="504" s="1"/>
  <c r="R112" i="504"/>
  <c r="U112" i="504" s="1"/>
  <c r="R129" i="504"/>
  <c r="U129" i="504" s="1"/>
  <c r="R141" i="504"/>
  <c r="U141" i="504" s="1"/>
  <c r="R31" i="504"/>
  <c r="U31" i="504" s="1"/>
  <c r="R86" i="504"/>
  <c r="U86" i="504" s="1"/>
  <c r="R108" i="504"/>
  <c r="U108" i="504" s="1"/>
  <c r="R91" i="504"/>
  <c r="U91" i="504" s="1"/>
  <c r="R97" i="504"/>
  <c r="U97" i="504" s="1"/>
  <c r="R101" i="504"/>
  <c r="U101" i="504" s="1"/>
  <c r="R78" i="504"/>
  <c r="U78" i="504" s="1"/>
  <c r="R122" i="504"/>
  <c r="U122" i="504" s="1"/>
  <c r="R123" i="504"/>
  <c r="U123" i="504" s="1"/>
  <c r="R142" i="504"/>
  <c r="U142" i="504" s="1"/>
  <c r="R127" i="504"/>
  <c r="U127" i="504" s="1"/>
  <c r="R76" i="504"/>
  <c r="U76" i="504" s="1"/>
  <c r="R68" i="504"/>
  <c r="U68" i="504" s="1"/>
  <c r="R25" i="504"/>
  <c r="U25" i="504" s="1"/>
  <c r="R63" i="504"/>
  <c r="U63" i="504" s="1"/>
  <c r="R79" i="504"/>
  <c r="U79" i="504" s="1"/>
  <c r="R32" i="504"/>
  <c r="U32" i="504" s="1"/>
  <c r="R80" i="504"/>
  <c r="U80" i="504" s="1"/>
  <c r="R56" i="504"/>
  <c r="U56" i="504" s="1"/>
  <c r="Q46" i="510"/>
  <c r="T46" i="510" s="1"/>
  <c r="Q47" i="510"/>
  <c r="T47" i="510" s="1"/>
  <c r="W47" i="510" s="1"/>
  <c r="M47" i="510" s="1"/>
  <c r="Q59" i="510"/>
  <c r="T59" i="510" s="1"/>
  <c r="Q90" i="510"/>
  <c r="T90" i="510" s="1"/>
  <c r="Q48" i="510"/>
  <c r="T48" i="510" s="1"/>
  <c r="Q50" i="510"/>
  <c r="T50" i="510" s="1"/>
  <c r="Q61" i="510"/>
  <c r="T61" i="510" s="1"/>
  <c r="W61" i="510" s="1"/>
  <c r="M61" i="510" s="1"/>
  <c r="Q92" i="510"/>
  <c r="T92" i="510" s="1"/>
  <c r="Q42" i="510"/>
  <c r="T42" i="510" s="1"/>
  <c r="Q43" i="510"/>
  <c r="T43" i="510" s="1"/>
  <c r="Q55" i="510"/>
  <c r="T55" i="510" s="1"/>
  <c r="Q86" i="510"/>
  <c r="T86" i="510" s="1"/>
  <c r="Q44" i="510"/>
  <c r="T44" i="510" s="1"/>
  <c r="Q45" i="510"/>
  <c r="T45" i="510" s="1"/>
  <c r="Q57" i="510"/>
  <c r="T57" i="510" s="1"/>
  <c r="Q80" i="510"/>
  <c r="T80" i="510" s="1"/>
  <c r="W80" i="510" s="1"/>
  <c r="M80" i="510" s="1"/>
  <c r="Q95" i="510"/>
  <c r="T95" i="510" s="1"/>
  <c r="Q103" i="510"/>
  <c r="T103" i="510" s="1"/>
  <c r="Q140" i="510"/>
  <c r="T140" i="510" s="1"/>
  <c r="Q143" i="510"/>
  <c r="T143" i="510" s="1"/>
  <c r="Q96" i="510"/>
  <c r="T96" i="510" s="1"/>
  <c r="Q105" i="510"/>
  <c r="T105" i="510" s="1"/>
  <c r="Q142" i="510"/>
  <c r="T142" i="510" s="1"/>
  <c r="Q145" i="510"/>
  <c r="T145" i="510" s="1"/>
  <c r="Q91" i="510"/>
  <c r="T91" i="510" s="1"/>
  <c r="Q107" i="510"/>
  <c r="T107" i="510" s="1"/>
  <c r="Q144" i="510"/>
  <c r="T144" i="510" s="1"/>
  <c r="Q139" i="510"/>
  <c r="T139" i="510" s="1"/>
  <c r="Q93" i="510"/>
  <c r="T93" i="510" s="1"/>
  <c r="Q99" i="510"/>
  <c r="T99" i="510" s="1"/>
  <c r="Q130" i="510"/>
  <c r="T130" i="510" s="1"/>
  <c r="W130" i="510" s="1"/>
  <c r="M130" i="510" s="1"/>
  <c r="Q133" i="510"/>
  <c r="T133" i="510" s="1"/>
  <c r="W133" i="510" s="1"/>
  <c r="M133" i="510" s="1"/>
  <c r="Q22" i="510"/>
  <c r="T22" i="510" s="1"/>
  <c r="Q23" i="510"/>
  <c r="T23" i="510" s="1"/>
  <c r="Q56" i="510"/>
  <c r="T56" i="510" s="1"/>
  <c r="W56" i="510" s="1"/>
  <c r="M56" i="510" s="1"/>
  <c r="Q67" i="510"/>
  <c r="T67" i="510" s="1"/>
  <c r="Q24" i="510"/>
  <c r="T24" i="510" s="1"/>
  <c r="W24" i="510" s="1"/>
  <c r="M24" i="510" s="1"/>
  <c r="Q25" i="510"/>
  <c r="T25" i="510" s="1"/>
  <c r="Q58" i="510"/>
  <c r="T58" i="510" s="1"/>
  <c r="Q69" i="510"/>
  <c r="T69" i="510" s="1"/>
  <c r="Q98" i="510"/>
  <c r="T98" i="510" s="1"/>
  <c r="Q20" i="510"/>
  <c r="T20" i="510" s="1"/>
  <c r="Q52" i="510"/>
  <c r="T52" i="510" s="1"/>
  <c r="Q63" i="510"/>
  <c r="T63" i="510" s="1"/>
  <c r="Q94" i="510"/>
  <c r="T94" i="510" s="1"/>
  <c r="Q21" i="510"/>
  <c r="T21" i="510" s="1"/>
  <c r="W21" i="510" s="1"/>
  <c r="M21" i="510" s="1"/>
  <c r="Q54" i="510"/>
  <c r="T54" i="510" s="1"/>
  <c r="Q65" i="510"/>
  <c r="T65" i="510" s="1"/>
  <c r="Q88" i="510"/>
  <c r="T88" i="510" s="1"/>
  <c r="Q102" i="510"/>
  <c r="T102" i="510" s="1"/>
  <c r="Q111" i="510"/>
  <c r="T111" i="510" s="1"/>
  <c r="Q148" i="510"/>
  <c r="T148" i="510" s="1"/>
  <c r="W148" i="510" s="1"/>
  <c r="M148" i="510" s="1"/>
  <c r="Q73" i="510"/>
  <c r="T73" i="510" s="1"/>
  <c r="W73" i="510" s="1"/>
  <c r="M73" i="510" s="1"/>
  <c r="Q104" i="510"/>
  <c r="T104" i="510" s="1"/>
  <c r="W104" i="510" s="1"/>
  <c r="M104" i="510" s="1"/>
  <c r="Q113" i="510"/>
  <c r="T113" i="510" s="1"/>
  <c r="Q120" i="510"/>
  <c r="T120" i="510" s="1"/>
  <c r="Q124" i="510"/>
  <c r="T124" i="510" s="1"/>
  <c r="W124" i="510" s="1"/>
  <c r="M124" i="510" s="1"/>
  <c r="Q97" i="510"/>
  <c r="T97" i="510" s="1"/>
  <c r="Q115" i="510"/>
  <c r="T115" i="510" s="1"/>
  <c r="Q121" i="510"/>
  <c r="T121" i="510" s="1"/>
  <c r="Q147" i="510"/>
  <c r="T147" i="510" s="1"/>
  <c r="Q100" i="510"/>
  <c r="T100" i="510" s="1"/>
  <c r="Q101" i="510"/>
  <c r="T101" i="510" s="1"/>
  <c r="Q138" i="510"/>
  <c r="T138" i="510" s="1"/>
  <c r="W138" i="510" s="1"/>
  <c r="M138" i="510" s="1"/>
  <c r="Q141" i="510"/>
  <c r="T141" i="510" s="1"/>
  <c r="Q30" i="510"/>
  <c r="T30" i="510" s="1"/>
  <c r="Q31" i="510"/>
  <c r="T31" i="510" s="1"/>
  <c r="Q64" i="510"/>
  <c r="T64" i="510" s="1"/>
  <c r="Q74" i="510"/>
  <c r="T74" i="510" s="1"/>
  <c r="Q32" i="510"/>
  <c r="T32" i="510" s="1"/>
  <c r="Q33" i="510"/>
  <c r="T33" i="510" s="1"/>
  <c r="Q66" i="510"/>
  <c r="T66" i="510" s="1"/>
  <c r="Q76" i="510"/>
  <c r="T76" i="510" s="1"/>
  <c r="W76" i="510" s="1"/>
  <c r="M76" i="510" s="1"/>
  <c r="Q26" i="510"/>
  <c r="T26" i="510" s="1"/>
  <c r="Q27" i="510"/>
  <c r="T27" i="510" s="1"/>
  <c r="Q60" i="510"/>
  <c r="T60" i="510" s="1"/>
  <c r="W60" i="510" s="1"/>
  <c r="M60" i="510" s="1"/>
  <c r="Q71" i="510"/>
  <c r="T71" i="510" s="1"/>
  <c r="Q28" i="510"/>
  <c r="T28" i="510" s="1"/>
  <c r="Q29" i="510"/>
  <c r="T29" i="510" s="1"/>
  <c r="Q62" i="510"/>
  <c r="T62" i="510" s="1"/>
  <c r="Q49" i="510"/>
  <c r="T49" i="510" s="1"/>
  <c r="W49" i="510" s="1"/>
  <c r="M49" i="510" s="1"/>
  <c r="Q79" i="510"/>
  <c r="T79" i="510" s="1"/>
  <c r="Q110" i="510"/>
  <c r="T110" i="510" s="1"/>
  <c r="Q119" i="510"/>
  <c r="T119" i="510" s="1"/>
  <c r="Q127" i="510"/>
  <c r="T127" i="510" s="1"/>
  <c r="Q81" i="510"/>
  <c r="T81" i="510" s="1"/>
  <c r="Q112" i="510"/>
  <c r="T112" i="510" s="1"/>
  <c r="Q126" i="510"/>
  <c r="T126" i="510" s="1"/>
  <c r="Q129" i="510"/>
  <c r="T129" i="510" s="1"/>
  <c r="Q75" i="510"/>
  <c r="T75" i="510" s="1"/>
  <c r="Q106" i="510"/>
  <c r="T106" i="510" s="1"/>
  <c r="W106" i="510" s="1"/>
  <c r="M106" i="510" s="1"/>
  <c r="Q128" i="510"/>
  <c r="T128" i="510" s="1"/>
  <c r="Q123" i="510"/>
  <c r="T123" i="510" s="1"/>
  <c r="Q77" i="510"/>
  <c r="T77" i="510" s="1"/>
  <c r="W77" i="510" s="1"/>
  <c r="M77" i="510" s="1"/>
  <c r="Q108" i="510"/>
  <c r="T108" i="510" s="1"/>
  <c r="Q109" i="510"/>
  <c r="T109" i="510" s="1"/>
  <c r="Q146" i="510"/>
  <c r="T146" i="510" s="1"/>
  <c r="Q149" i="510"/>
  <c r="T149" i="510" s="1"/>
  <c r="W149" i="510" s="1"/>
  <c r="M149" i="510" s="1"/>
  <c r="Q38" i="510"/>
  <c r="T38" i="510" s="1"/>
  <c r="Q40" i="510"/>
  <c r="T40" i="510" s="1"/>
  <c r="Q34" i="510"/>
  <c r="T34" i="510" s="1"/>
  <c r="Q36" i="510"/>
  <c r="T36" i="510" s="1"/>
  <c r="Q87" i="510"/>
  <c r="T87" i="510" s="1"/>
  <c r="Q89" i="510"/>
  <c r="T89" i="510" s="1"/>
  <c r="Q83" i="510"/>
  <c r="T83" i="510" s="1"/>
  <c r="Q85" i="510"/>
  <c r="T85" i="510" s="1"/>
  <c r="Q39" i="510"/>
  <c r="T39" i="510" s="1"/>
  <c r="Q41" i="510"/>
  <c r="T41" i="510" s="1"/>
  <c r="W41" i="510" s="1"/>
  <c r="M41" i="510" s="1"/>
  <c r="Q35" i="510"/>
  <c r="T35" i="510" s="1"/>
  <c r="Q37" i="510"/>
  <c r="T37" i="510" s="1"/>
  <c r="W37" i="510" s="1"/>
  <c r="M37" i="510" s="1"/>
  <c r="Q118" i="510"/>
  <c r="T118" i="510" s="1"/>
  <c r="W118" i="510" s="1"/>
  <c r="M118" i="510" s="1"/>
  <c r="Q122" i="510"/>
  <c r="T122" i="510" s="1"/>
  <c r="Q114" i="510"/>
  <c r="T114" i="510" s="1"/>
  <c r="Q116" i="510"/>
  <c r="T116" i="510" s="1"/>
  <c r="Q51" i="510"/>
  <c r="T51" i="510" s="1"/>
  <c r="W51" i="510" s="1"/>
  <c r="M51" i="510" s="1"/>
  <c r="Q53" i="510"/>
  <c r="T53" i="510" s="1"/>
  <c r="W53" i="510" s="1"/>
  <c r="M53" i="510" s="1"/>
  <c r="Q68" i="510"/>
  <c r="T68" i="510" s="1"/>
  <c r="Q70" i="510"/>
  <c r="T70" i="510" s="1"/>
  <c r="Q132" i="510"/>
  <c r="T132" i="510" s="1"/>
  <c r="Q134" i="510"/>
  <c r="T134" i="510" s="1"/>
  <c r="Q136" i="510"/>
  <c r="T136" i="510" s="1"/>
  <c r="Q117" i="510"/>
  <c r="T117" i="510" s="1"/>
  <c r="Q72" i="510"/>
  <c r="T72" i="510" s="1"/>
  <c r="W72" i="510" s="1"/>
  <c r="M72" i="510" s="1"/>
  <c r="Q125" i="510"/>
  <c r="T125" i="510" s="1"/>
  <c r="Q82" i="510"/>
  <c r="T82" i="510" s="1"/>
  <c r="Q135" i="510"/>
  <c r="T135" i="510" s="1"/>
  <c r="W135" i="510" s="1"/>
  <c r="M135" i="510" s="1"/>
  <c r="Q84" i="510"/>
  <c r="T84" i="510" s="1"/>
  <c r="W84" i="510" s="1"/>
  <c r="M84" i="510" s="1"/>
  <c r="Q137" i="510"/>
  <c r="T137" i="510" s="1"/>
  <c r="Q78" i="510"/>
  <c r="T78" i="510" s="1"/>
  <c r="W78" i="510" s="1"/>
  <c r="M78" i="510" s="1"/>
  <c r="Q131" i="510"/>
  <c r="T131" i="510" s="1"/>
  <c r="R125" i="523"/>
  <c r="U125" i="523" s="1"/>
  <c r="R75" i="523"/>
  <c r="U75" i="523" s="1"/>
  <c r="R57" i="523"/>
  <c r="U57" i="523" s="1"/>
  <c r="R22" i="523"/>
  <c r="U22" i="523" s="1"/>
  <c r="R38" i="523"/>
  <c r="U38" i="523" s="1"/>
  <c r="R76" i="523"/>
  <c r="U76" i="523" s="1"/>
  <c r="R99" i="523"/>
  <c r="U99" i="523" s="1"/>
  <c r="R129" i="523"/>
  <c r="U129" i="523" s="1"/>
  <c r="R111" i="523"/>
  <c r="U111" i="523" s="1"/>
  <c r="R71" i="523"/>
  <c r="U71" i="523" s="1"/>
  <c r="R49" i="523"/>
  <c r="U49" i="523" s="1"/>
  <c r="R43" i="523"/>
  <c r="U43" i="523" s="1"/>
  <c r="R26" i="523"/>
  <c r="U26" i="523" s="1"/>
  <c r="R62" i="523"/>
  <c r="U62" i="523" s="1"/>
  <c r="R139" i="523"/>
  <c r="U139" i="523" s="1"/>
  <c r="R144" i="523"/>
  <c r="U144" i="523" s="1"/>
  <c r="R120" i="523"/>
  <c r="U120" i="523" s="1"/>
  <c r="R77" i="523"/>
  <c r="U77" i="523" s="1"/>
  <c r="R88" i="523"/>
  <c r="U88" i="523" s="1"/>
  <c r="R37" i="523"/>
  <c r="U37" i="523" s="1"/>
  <c r="R95" i="523"/>
  <c r="U95" i="523" s="1"/>
  <c r="R56" i="523"/>
  <c r="U56" i="523" s="1"/>
  <c r="R96" i="523"/>
  <c r="U96" i="523" s="1"/>
  <c r="R128" i="523"/>
  <c r="U128" i="523" s="1"/>
  <c r="R135" i="523"/>
  <c r="U135" i="523" s="1"/>
  <c r="R141" i="523"/>
  <c r="U141" i="523" s="1"/>
  <c r="R47" i="523"/>
  <c r="U47" i="523" s="1"/>
  <c r="R31" i="523"/>
  <c r="U31" i="523" s="1"/>
  <c r="R93" i="523"/>
  <c r="U93" i="523" s="1"/>
  <c r="R58" i="523"/>
  <c r="U58" i="523" s="1"/>
  <c r="R107" i="523"/>
  <c r="U107" i="523" s="1"/>
  <c r="R123" i="523"/>
  <c r="U123" i="523" s="1"/>
  <c r="R140" i="523"/>
  <c r="U140" i="523" s="1"/>
  <c r="R103" i="523"/>
  <c r="U103" i="523" s="1"/>
  <c r="R102" i="523"/>
  <c r="U102" i="523" s="1"/>
  <c r="R41" i="523"/>
  <c r="U41" i="523" s="1"/>
  <c r="R52" i="523"/>
  <c r="U52" i="523" s="1"/>
  <c r="R137" i="523"/>
  <c r="U137" i="523" s="1"/>
  <c r="R109" i="523"/>
  <c r="U109" i="523" s="1"/>
  <c r="R100" i="523"/>
  <c r="U100" i="523" s="1"/>
  <c r="R97" i="523"/>
  <c r="U97" i="523" s="1"/>
  <c r="R35" i="523"/>
  <c r="U35" i="523" s="1"/>
  <c r="R44" i="523"/>
  <c r="U44" i="523" s="1"/>
  <c r="R78" i="523"/>
  <c r="U78" i="523" s="1"/>
  <c r="R138" i="523"/>
  <c r="U138" i="523" s="1"/>
  <c r="R142" i="523"/>
  <c r="U142" i="523" s="1"/>
  <c r="R67" i="523"/>
  <c r="U67" i="523" s="1"/>
  <c r="R29" i="523"/>
  <c r="U29" i="523" s="1"/>
  <c r="R30" i="523"/>
  <c r="U30" i="523" s="1"/>
  <c r="R72" i="523"/>
  <c r="U72" i="523" s="1"/>
  <c r="R113" i="523"/>
  <c r="U113" i="523" s="1"/>
  <c r="R126" i="523"/>
  <c r="U126" i="523" s="1"/>
  <c r="R79" i="523"/>
  <c r="U79" i="523" s="1"/>
  <c r="R23" i="523"/>
  <c r="U23" i="523" s="1"/>
  <c r="R34" i="523"/>
  <c r="U34" i="523" s="1"/>
  <c r="R74" i="523"/>
  <c r="U74" i="523" s="1"/>
  <c r="R114" i="523"/>
  <c r="U114" i="523" s="1"/>
  <c r="R131" i="523"/>
  <c r="U131" i="523" s="1"/>
  <c r="R118" i="523"/>
  <c r="U118" i="523" s="1"/>
  <c r="R25" i="523"/>
  <c r="U25" i="523" s="1"/>
  <c r="R105" i="523"/>
  <c r="U105" i="523" s="1"/>
  <c r="R127" i="523"/>
  <c r="U127" i="523" s="1"/>
  <c r="R146" i="523"/>
  <c r="U146" i="523" s="1"/>
  <c r="R55" i="523"/>
  <c r="U55" i="523" s="1"/>
  <c r="R24" i="523"/>
  <c r="U24" i="523" s="1"/>
  <c r="R54" i="523"/>
  <c r="U54" i="523" s="1"/>
  <c r="R112" i="523"/>
  <c r="U112" i="523" s="1"/>
  <c r="R110" i="523"/>
  <c r="U110" i="523" s="1"/>
  <c r="R69" i="523"/>
  <c r="U69" i="523" s="1"/>
  <c r="R42" i="523"/>
  <c r="U42" i="523" s="1"/>
  <c r="R80" i="523"/>
  <c r="U80" i="523" s="1"/>
  <c r="R117" i="523"/>
  <c r="U117" i="523" s="1"/>
  <c r="R73" i="523"/>
  <c r="U73" i="523" s="1"/>
  <c r="R39" i="523"/>
  <c r="U39" i="523" s="1"/>
  <c r="R50" i="523"/>
  <c r="U50" i="523" s="1"/>
  <c r="R98" i="523"/>
  <c r="U98" i="523" s="1"/>
  <c r="R61" i="523"/>
  <c r="U61" i="523" s="1"/>
  <c r="R33" i="523"/>
  <c r="U33" i="523" s="1"/>
  <c r="R60" i="523"/>
  <c r="U60" i="523" s="1"/>
  <c r="R115" i="523"/>
  <c r="U115" i="523" s="1"/>
  <c r="R136" i="523"/>
  <c r="U136" i="523" s="1"/>
  <c r="R81" i="523"/>
  <c r="U81" i="523" s="1"/>
  <c r="R40" i="523"/>
  <c r="U40" i="523" s="1"/>
  <c r="R70" i="523"/>
  <c r="U70" i="523" s="1"/>
  <c r="R116" i="523"/>
  <c r="U116" i="523" s="1"/>
  <c r="R89" i="523"/>
  <c r="U89" i="523" s="1"/>
  <c r="R21" i="523"/>
  <c r="U21" i="523" s="1"/>
  <c r="R87" i="523"/>
  <c r="U87" i="523" s="1"/>
  <c r="R145" i="523"/>
  <c r="U145" i="523" s="1"/>
  <c r="R143" i="523"/>
  <c r="U143" i="523" s="1"/>
  <c r="R63" i="523"/>
  <c r="U63" i="523" s="1"/>
  <c r="R32" i="523"/>
  <c r="U32" i="523" s="1"/>
  <c r="R66" i="523"/>
  <c r="U66" i="523" s="1"/>
  <c r="R108" i="523"/>
  <c r="U108" i="523" s="1"/>
  <c r="R59" i="523"/>
  <c r="U59" i="523" s="1"/>
  <c r="R36" i="523"/>
  <c r="U36" i="523" s="1"/>
  <c r="R68" i="523"/>
  <c r="U68" i="523" s="1"/>
  <c r="R132" i="523"/>
  <c r="U132" i="523" s="1"/>
  <c r="R119" i="523"/>
  <c r="U119" i="523" s="1"/>
  <c r="R20" i="523"/>
  <c r="U20" i="523" s="1"/>
  <c r="R133" i="523"/>
  <c r="U133" i="523" s="1"/>
  <c r="R85" i="523"/>
  <c r="U85" i="523" s="1"/>
  <c r="R134" i="523"/>
  <c r="U134" i="523" s="1"/>
  <c r="R83" i="523"/>
  <c r="U83" i="523" s="1"/>
  <c r="R45" i="523"/>
  <c r="U45" i="523" s="1"/>
  <c r="R48" i="523"/>
  <c r="U48" i="523" s="1"/>
  <c r="R91" i="523"/>
  <c r="U91" i="523" s="1"/>
  <c r="R147" i="523"/>
  <c r="U147" i="523" s="1"/>
  <c r="R86" i="523"/>
  <c r="U86" i="523" s="1"/>
  <c r="R104" i="523"/>
  <c r="U104" i="523" s="1"/>
  <c r="R82" i="523"/>
  <c r="U82" i="523" s="1"/>
  <c r="R122" i="523"/>
  <c r="U122" i="523" s="1"/>
  <c r="R92" i="523"/>
  <c r="U92" i="523" s="1"/>
  <c r="R53" i="523"/>
  <c r="U53" i="523" s="1"/>
  <c r="R130" i="523"/>
  <c r="U130" i="523" s="1"/>
  <c r="R101" i="523"/>
  <c r="U101" i="523" s="1"/>
  <c r="R106" i="523"/>
  <c r="U106" i="523" s="1"/>
  <c r="R94" i="523"/>
  <c r="U94" i="523" s="1"/>
  <c r="R27" i="523"/>
  <c r="U27" i="523" s="1"/>
  <c r="R51" i="523"/>
  <c r="U51" i="523" s="1"/>
  <c r="R121" i="523"/>
  <c r="U121" i="523" s="1"/>
  <c r="R149" i="523"/>
  <c r="U149" i="523" s="1"/>
  <c r="R84" i="523"/>
  <c r="U84" i="523" s="1"/>
  <c r="R46" i="523"/>
  <c r="U46" i="523" s="1"/>
  <c r="R28" i="523"/>
  <c r="U28" i="523" s="1"/>
  <c r="R65" i="523"/>
  <c r="U65" i="523" s="1"/>
  <c r="R124" i="523"/>
  <c r="U124" i="523" s="1"/>
  <c r="R90" i="523"/>
  <c r="U90" i="523" s="1"/>
  <c r="R64" i="523"/>
  <c r="U64" i="523" s="1"/>
  <c r="R148" i="523"/>
  <c r="U148" i="523" s="1"/>
  <c r="Q61" i="501"/>
  <c r="T61" i="501" s="1"/>
  <c r="Q28" i="501"/>
  <c r="T28" i="501" s="1"/>
  <c r="Q66" i="501"/>
  <c r="T66" i="501" s="1"/>
  <c r="Q43" i="501"/>
  <c r="T43" i="501" s="1"/>
  <c r="Q33" i="501"/>
  <c r="T33" i="501" s="1"/>
  <c r="Q94" i="501"/>
  <c r="T94" i="501" s="1"/>
  <c r="W94" i="501" s="1"/>
  <c r="M94" i="501" s="1"/>
  <c r="Q124" i="501"/>
  <c r="T124" i="501" s="1"/>
  <c r="Q133" i="501"/>
  <c r="T133" i="501" s="1"/>
  <c r="Q65" i="501"/>
  <c r="T65" i="501" s="1"/>
  <c r="Q27" i="501"/>
  <c r="T27" i="501" s="1"/>
  <c r="W27" i="501" s="1"/>
  <c r="M27" i="501" s="1"/>
  <c r="Q52" i="501"/>
  <c r="T52" i="501" s="1"/>
  <c r="Q84" i="501"/>
  <c r="T84" i="501" s="1"/>
  <c r="Q83" i="501"/>
  <c r="T83" i="501" s="1"/>
  <c r="Q125" i="501"/>
  <c r="T125" i="501" s="1"/>
  <c r="Q106" i="501"/>
  <c r="T106" i="501" s="1"/>
  <c r="Q135" i="501"/>
  <c r="T135" i="501" s="1"/>
  <c r="Q107" i="501"/>
  <c r="T107" i="501" s="1"/>
  <c r="Q103" i="501"/>
  <c r="T103" i="501" s="1"/>
  <c r="Q54" i="501"/>
  <c r="T54" i="501" s="1"/>
  <c r="Q20" i="501"/>
  <c r="T20" i="501" s="1"/>
  <c r="Q21" i="501"/>
  <c r="T21" i="501" s="1"/>
  <c r="Q118" i="501"/>
  <c r="T118" i="501" s="1"/>
  <c r="W118" i="501" s="1"/>
  <c r="M118" i="501" s="1"/>
  <c r="Q110" i="501"/>
  <c r="T110" i="501" s="1"/>
  <c r="Q134" i="501"/>
  <c r="T134" i="501" s="1"/>
  <c r="Q57" i="501"/>
  <c r="T57" i="501" s="1"/>
  <c r="Q23" i="501"/>
  <c r="T23" i="501" s="1"/>
  <c r="Q40" i="501"/>
  <c r="T40" i="501" s="1"/>
  <c r="Q72" i="501"/>
  <c r="T72" i="501" s="1"/>
  <c r="Q140" i="501"/>
  <c r="T140" i="501" s="1"/>
  <c r="Q79" i="501"/>
  <c r="T79" i="501" s="1"/>
  <c r="W79" i="501" s="1"/>
  <c r="M79" i="501" s="1"/>
  <c r="Q42" i="501"/>
  <c r="T42" i="501" s="1"/>
  <c r="Q74" i="501"/>
  <c r="T74" i="501" s="1"/>
  <c r="Q59" i="501"/>
  <c r="T59" i="501" s="1"/>
  <c r="Q41" i="501"/>
  <c r="T41" i="501" s="1"/>
  <c r="Q105" i="501"/>
  <c r="T105" i="501" s="1"/>
  <c r="W105" i="501" s="1"/>
  <c r="M105" i="501" s="1"/>
  <c r="Q147" i="501"/>
  <c r="T147" i="501" s="1"/>
  <c r="Q89" i="501"/>
  <c r="T89" i="501" s="1"/>
  <c r="Q81" i="501"/>
  <c r="T81" i="501" s="1"/>
  <c r="Q35" i="501"/>
  <c r="T35" i="501" s="1"/>
  <c r="Q60" i="501"/>
  <c r="T60" i="501" s="1"/>
  <c r="Q30" i="501"/>
  <c r="T30" i="501" s="1"/>
  <c r="Q93" i="501"/>
  <c r="T93" i="501" s="1"/>
  <c r="Q139" i="501"/>
  <c r="T139" i="501" s="1"/>
  <c r="Q117" i="501"/>
  <c r="T117" i="501" s="1"/>
  <c r="W117" i="501" s="1"/>
  <c r="M117" i="501" s="1"/>
  <c r="Q146" i="501"/>
  <c r="T146" i="501" s="1"/>
  <c r="Q53" i="501"/>
  <c r="T53" i="501" s="1"/>
  <c r="Q71" i="501"/>
  <c r="T71" i="501" s="1"/>
  <c r="Q62" i="501"/>
  <c r="T62" i="501" s="1"/>
  <c r="Q34" i="501"/>
  <c r="T34" i="501" s="1"/>
  <c r="Q29" i="501"/>
  <c r="T29" i="501" s="1"/>
  <c r="W29" i="501" s="1"/>
  <c r="M29" i="501" s="1"/>
  <c r="Q142" i="501"/>
  <c r="T142" i="501" s="1"/>
  <c r="Q121" i="501"/>
  <c r="T121" i="501" s="1"/>
  <c r="Q149" i="501"/>
  <c r="T149" i="501" s="1"/>
  <c r="Q75" i="501"/>
  <c r="T75" i="501" s="1"/>
  <c r="Q31" i="501"/>
  <c r="T31" i="501" s="1"/>
  <c r="Q48" i="501"/>
  <c r="T48" i="501" s="1"/>
  <c r="Q80" i="501"/>
  <c r="T80" i="501" s="1"/>
  <c r="Q73" i="501"/>
  <c r="T73" i="501" s="1"/>
  <c r="Q109" i="501"/>
  <c r="T109" i="501" s="1"/>
  <c r="Q138" i="501"/>
  <c r="T138" i="501" s="1"/>
  <c r="Q144" i="501"/>
  <c r="T144" i="501" s="1"/>
  <c r="W144" i="501" s="1"/>
  <c r="M144" i="501" s="1"/>
  <c r="Q136" i="501"/>
  <c r="T136" i="501" s="1"/>
  <c r="Q91" i="501"/>
  <c r="T91" i="501" s="1"/>
  <c r="Q50" i="501"/>
  <c r="T50" i="501" s="1"/>
  <c r="Q82" i="501"/>
  <c r="T82" i="501" s="1"/>
  <c r="W82" i="501" s="1"/>
  <c r="M82" i="501" s="1"/>
  <c r="Q77" i="501"/>
  <c r="T77" i="501" s="1"/>
  <c r="Q108" i="501"/>
  <c r="T108" i="501" s="1"/>
  <c r="W108" i="501" s="1"/>
  <c r="M108" i="501" s="1"/>
  <c r="Q116" i="501"/>
  <c r="T116" i="501" s="1"/>
  <c r="Q143" i="501"/>
  <c r="T143" i="501" s="1"/>
  <c r="Q123" i="501"/>
  <c r="T123" i="501" s="1"/>
  <c r="Q99" i="501"/>
  <c r="T99" i="501" s="1"/>
  <c r="Q32" i="501"/>
  <c r="T32" i="501" s="1"/>
  <c r="Q68" i="501"/>
  <c r="T68" i="501" s="1"/>
  <c r="Q47" i="501"/>
  <c r="T47" i="501" s="1"/>
  <c r="W47" i="501" s="1"/>
  <c r="M47" i="501" s="1"/>
  <c r="Q104" i="501"/>
  <c r="T104" i="501" s="1"/>
  <c r="W104" i="501" s="1"/>
  <c r="M104" i="501" s="1"/>
  <c r="Q129" i="501"/>
  <c r="T129" i="501" s="1"/>
  <c r="Q128" i="501"/>
  <c r="T128" i="501" s="1"/>
  <c r="Q132" i="501"/>
  <c r="T132" i="501" s="1"/>
  <c r="Q69" i="501"/>
  <c r="T69" i="501" s="1"/>
  <c r="Q36" i="501"/>
  <c r="T36" i="501" s="1"/>
  <c r="Q70" i="501"/>
  <c r="T70" i="501" s="1"/>
  <c r="Q51" i="501"/>
  <c r="T51" i="501" s="1"/>
  <c r="Q37" i="501"/>
  <c r="T37" i="501" s="1"/>
  <c r="W37" i="501" s="1"/>
  <c r="M37" i="501" s="1"/>
  <c r="Q92" i="501"/>
  <c r="T92" i="501" s="1"/>
  <c r="Q113" i="501"/>
  <c r="T113" i="501" s="1"/>
  <c r="W113" i="501" s="1"/>
  <c r="M113" i="501" s="1"/>
  <c r="Q111" i="501"/>
  <c r="T111" i="501" s="1"/>
  <c r="Q87" i="501"/>
  <c r="T87" i="501" s="1"/>
  <c r="W87" i="501" s="1"/>
  <c r="M87" i="501" s="1"/>
  <c r="Q39" i="501"/>
  <c r="T39" i="501" s="1"/>
  <c r="Q56" i="501"/>
  <c r="T56" i="501" s="1"/>
  <c r="Q22" i="501"/>
  <c r="T22" i="501" s="1"/>
  <c r="Q102" i="501"/>
  <c r="T102" i="501" s="1"/>
  <c r="Q120" i="501"/>
  <c r="T120" i="501" s="1"/>
  <c r="W120" i="501" s="1"/>
  <c r="M120" i="501" s="1"/>
  <c r="Q101" i="501"/>
  <c r="T101" i="501" s="1"/>
  <c r="Q141" i="501"/>
  <c r="T141" i="501" s="1"/>
  <c r="Q119" i="501"/>
  <c r="T119" i="501" s="1"/>
  <c r="W119" i="501" s="1"/>
  <c r="M119" i="501" s="1"/>
  <c r="Q148" i="501"/>
  <c r="T148" i="501" s="1"/>
  <c r="Q131" i="501"/>
  <c r="T131" i="501" s="1"/>
  <c r="Q114" i="501"/>
  <c r="T114" i="501" s="1"/>
  <c r="W114" i="501" s="1"/>
  <c r="M114" i="501" s="1"/>
  <c r="Q85" i="501"/>
  <c r="T85" i="501" s="1"/>
  <c r="Q88" i="501"/>
  <c r="T88" i="501" s="1"/>
  <c r="W88" i="501" s="1"/>
  <c r="M88" i="501" s="1"/>
  <c r="Q115" i="501"/>
  <c r="T115" i="501" s="1"/>
  <c r="Q55" i="501"/>
  <c r="T55" i="501" s="1"/>
  <c r="Q97" i="501"/>
  <c r="T97" i="501" s="1"/>
  <c r="Q58" i="501"/>
  <c r="T58" i="501" s="1"/>
  <c r="Q126" i="501"/>
  <c r="T126" i="501" s="1"/>
  <c r="W126" i="501" s="1"/>
  <c r="M126" i="501" s="1"/>
  <c r="Q44" i="501"/>
  <c r="T44" i="501" s="1"/>
  <c r="Q96" i="501"/>
  <c r="T96" i="501" s="1"/>
  <c r="Q46" i="501"/>
  <c r="T46" i="501" s="1"/>
  <c r="Q100" i="501"/>
  <c r="T100" i="501" s="1"/>
  <c r="Q24" i="501"/>
  <c r="T24" i="501" s="1"/>
  <c r="Q86" i="501"/>
  <c r="T86" i="501" s="1"/>
  <c r="Q112" i="501"/>
  <c r="T112" i="501" s="1"/>
  <c r="Q25" i="501"/>
  <c r="T25" i="501" s="1"/>
  <c r="Q63" i="501"/>
  <c r="T63" i="501" s="1"/>
  <c r="Q127" i="501"/>
  <c r="T127" i="501" s="1"/>
  <c r="Q95" i="501"/>
  <c r="T95" i="501" s="1"/>
  <c r="Q38" i="501"/>
  <c r="T38" i="501" s="1"/>
  <c r="Q26" i="501"/>
  <c r="T26" i="501" s="1"/>
  <c r="W26" i="501" s="1"/>
  <c r="M26" i="501" s="1"/>
  <c r="Q145" i="501"/>
  <c r="T145" i="501" s="1"/>
  <c r="Q76" i="501"/>
  <c r="T76" i="501" s="1"/>
  <c r="Q137" i="501"/>
  <c r="T137" i="501" s="1"/>
  <c r="Q78" i="501"/>
  <c r="T78" i="501" s="1"/>
  <c r="W78" i="501" s="1"/>
  <c r="M78" i="501" s="1"/>
  <c r="Q90" i="501"/>
  <c r="T90" i="501" s="1"/>
  <c r="Q64" i="501"/>
  <c r="T64" i="501" s="1"/>
  <c r="Q98" i="501"/>
  <c r="T98" i="501" s="1"/>
  <c r="Q122" i="501"/>
  <c r="T122" i="501" s="1"/>
  <c r="W122" i="501" s="1"/>
  <c r="M122" i="501" s="1"/>
  <c r="Q45" i="501"/>
  <c r="T45" i="501" s="1"/>
  <c r="Q49" i="501"/>
  <c r="T49" i="501" s="1"/>
  <c r="Q67" i="501"/>
  <c r="T67" i="501" s="1"/>
  <c r="Q130" i="501"/>
  <c r="T130" i="501" s="1"/>
  <c r="Q78" i="504"/>
  <c r="T78" i="504" s="1"/>
  <c r="Q25" i="504"/>
  <c r="T25" i="504" s="1"/>
  <c r="Q82" i="504"/>
  <c r="T82" i="504" s="1"/>
  <c r="W82" i="504" s="1"/>
  <c r="M82" i="504" s="1"/>
  <c r="Q87" i="504"/>
  <c r="T87" i="504" s="1"/>
  <c r="W87" i="504" s="1"/>
  <c r="M87" i="504" s="1"/>
  <c r="Q24" i="504"/>
  <c r="T24" i="504" s="1"/>
  <c r="Q76" i="504"/>
  <c r="T76" i="504" s="1"/>
  <c r="Q59" i="504"/>
  <c r="T59" i="504" s="1"/>
  <c r="W59" i="504" s="1"/>
  <c r="M59" i="504" s="1"/>
  <c r="Q83" i="504"/>
  <c r="T83" i="504" s="1"/>
  <c r="Q108" i="504"/>
  <c r="T108" i="504" s="1"/>
  <c r="Q126" i="504"/>
  <c r="T126" i="504" s="1"/>
  <c r="Q139" i="504"/>
  <c r="T139" i="504" s="1"/>
  <c r="Q66" i="504"/>
  <c r="T66" i="504" s="1"/>
  <c r="Q30" i="504"/>
  <c r="T30" i="504" s="1"/>
  <c r="Q68" i="504"/>
  <c r="T68" i="504" s="1"/>
  <c r="Q48" i="504"/>
  <c r="T48" i="504" s="1"/>
  <c r="Q65" i="504"/>
  <c r="T65" i="504" s="1"/>
  <c r="Q84" i="504"/>
  <c r="T84" i="504" s="1"/>
  <c r="Q120" i="504"/>
  <c r="T120" i="504" s="1"/>
  <c r="W120" i="504" s="1"/>
  <c r="M120" i="504" s="1"/>
  <c r="Q111" i="504"/>
  <c r="T111" i="504" s="1"/>
  <c r="Q147" i="504"/>
  <c r="T147" i="504" s="1"/>
  <c r="Q50" i="504"/>
  <c r="T50" i="504" s="1"/>
  <c r="W50" i="504" s="1"/>
  <c r="M50" i="504" s="1"/>
  <c r="Q38" i="504"/>
  <c r="T38" i="504" s="1"/>
  <c r="Q85" i="504"/>
  <c r="T85" i="504" s="1"/>
  <c r="Q71" i="504"/>
  <c r="T71" i="504" s="1"/>
  <c r="W71" i="504" s="1"/>
  <c r="M71" i="504" s="1"/>
  <c r="Q113" i="504"/>
  <c r="T113" i="504" s="1"/>
  <c r="Q142" i="504"/>
  <c r="T142" i="504" s="1"/>
  <c r="Q148" i="504"/>
  <c r="T148" i="504" s="1"/>
  <c r="Q89" i="504"/>
  <c r="T89" i="504" s="1"/>
  <c r="Q33" i="504"/>
  <c r="T33" i="504" s="1"/>
  <c r="Q34" i="504"/>
  <c r="T34" i="504" s="1"/>
  <c r="Q31" i="504"/>
  <c r="T31" i="504" s="1"/>
  <c r="Q45" i="504"/>
  <c r="T45" i="504" s="1"/>
  <c r="W45" i="504" s="1"/>
  <c r="M45" i="504" s="1"/>
  <c r="Q77" i="504"/>
  <c r="T77" i="504" s="1"/>
  <c r="Q143" i="504"/>
  <c r="T143" i="504" s="1"/>
  <c r="Q116" i="504"/>
  <c r="T116" i="504" s="1"/>
  <c r="Q146" i="504"/>
  <c r="T146" i="504" s="1"/>
  <c r="Q37" i="504"/>
  <c r="T37" i="504" s="1"/>
  <c r="Q93" i="504"/>
  <c r="T93" i="504" s="1"/>
  <c r="Q67" i="504"/>
  <c r="T67" i="504" s="1"/>
  <c r="W67" i="504" s="1"/>
  <c r="M67" i="504" s="1"/>
  <c r="Q92" i="504"/>
  <c r="T92" i="504" s="1"/>
  <c r="Q115" i="504"/>
  <c r="T115" i="504" s="1"/>
  <c r="Q124" i="504"/>
  <c r="T124" i="504" s="1"/>
  <c r="W124" i="504" s="1"/>
  <c r="M124" i="504" s="1"/>
  <c r="Q145" i="504"/>
  <c r="T145" i="504" s="1"/>
  <c r="Q36" i="504"/>
  <c r="T36" i="504" s="1"/>
  <c r="Q21" i="504"/>
  <c r="T21" i="504" s="1"/>
  <c r="Q121" i="504"/>
  <c r="T121" i="504" s="1"/>
  <c r="Q80" i="504"/>
  <c r="T80" i="504" s="1"/>
  <c r="Q73" i="504"/>
  <c r="T73" i="504" s="1"/>
  <c r="Q110" i="504"/>
  <c r="T110" i="504" s="1"/>
  <c r="Q90" i="504"/>
  <c r="T90" i="504" s="1"/>
  <c r="Q112" i="504"/>
  <c r="T112" i="504" s="1"/>
  <c r="Q138" i="504"/>
  <c r="T138" i="504" s="1"/>
  <c r="Q32" i="504"/>
  <c r="T32" i="504" s="1"/>
  <c r="Q125" i="504"/>
  <c r="T125" i="504" s="1"/>
  <c r="Q47" i="504"/>
  <c r="T47" i="504" s="1"/>
  <c r="W47" i="504" s="1"/>
  <c r="M47" i="504" s="1"/>
  <c r="Q79" i="504"/>
  <c r="T79" i="504" s="1"/>
  <c r="Q122" i="504"/>
  <c r="T122" i="504" s="1"/>
  <c r="Q134" i="504"/>
  <c r="T134" i="504" s="1"/>
  <c r="Q144" i="504"/>
  <c r="T144" i="504" s="1"/>
  <c r="Q70" i="504"/>
  <c r="T70" i="504" s="1"/>
  <c r="Q29" i="504"/>
  <c r="T29" i="504" s="1"/>
  <c r="Q52" i="504"/>
  <c r="T52" i="504" s="1"/>
  <c r="Q42" i="504"/>
  <c r="T42" i="504" s="1"/>
  <c r="Q53" i="504"/>
  <c r="T53" i="504" s="1"/>
  <c r="Q136" i="504"/>
  <c r="T136" i="504" s="1"/>
  <c r="Q95" i="504"/>
  <c r="T95" i="504" s="1"/>
  <c r="Q141" i="504"/>
  <c r="T141" i="504" s="1"/>
  <c r="W141" i="504" s="1"/>
  <c r="M141" i="504" s="1"/>
  <c r="Q129" i="504"/>
  <c r="T129" i="504" s="1"/>
  <c r="Q119" i="504"/>
  <c r="T119" i="504" s="1"/>
  <c r="Q43" i="504"/>
  <c r="T43" i="504" s="1"/>
  <c r="Q75" i="504"/>
  <c r="T75" i="504" s="1"/>
  <c r="Q103" i="504"/>
  <c r="T103" i="504" s="1"/>
  <c r="W103" i="504" s="1"/>
  <c r="M103" i="504" s="1"/>
  <c r="Q135" i="504"/>
  <c r="T135" i="504" s="1"/>
  <c r="W135" i="504" s="1"/>
  <c r="M135" i="504" s="1"/>
  <c r="Q140" i="504"/>
  <c r="T140" i="504" s="1"/>
  <c r="W140" i="504" s="1"/>
  <c r="M140" i="504" s="1"/>
  <c r="Q118" i="504"/>
  <c r="T118" i="504" s="1"/>
  <c r="Q74" i="504"/>
  <c r="T74" i="504" s="1"/>
  <c r="Q40" i="504"/>
  <c r="T40" i="504" s="1"/>
  <c r="Q27" i="504"/>
  <c r="T27" i="504" s="1"/>
  <c r="Q49" i="504"/>
  <c r="T49" i="504" s="1"/>
  <c r="Q81" i="504"/>
  <c r="T81" i="504" s="1"/>
  <c r="Q88" i="504"/>
  <c r="T88" i="504" s="1"/>
  <c r="Q100" i="504"/>
  <c r="T100" i="504" s="1"/>
  <c r="Q130" i="504"/>
  <c r="T130" i="504" s="1"/>
  <c r="Q101" i="504"/>
  <c r="T101" i="504" s="1"/>
  <c r="Q20" i="504"/>
  <c r="T20" i="504" s="1"/>
  <c r="Q60" i="504"/>
  <c r="T60" i="504" s="1"/>
  <c r="Q55" i="504"/>
  <c r="T55" i="504" s="1"/>
  <c r="Q97" i="504"/>
  <c r="T97" i="504" s="1"/>
  <c r="W97" i="504" s="1"/>
  <c r="M97" i="504" s="1"/>
  <c r="Q114" i="504"/>
  <c r="T114" i="504" s="1"/>
  <c r="Q133" i="504"/>
  <c r="T133" i="504" s="1"/>
  <c r="Q137" i="504"/>
  <c r="T137" i="504" s="1"/>
  <c r="Q28" i="504"/>
  <c r="T28" i="504" s="1"/>
  <c r="Q22" i="504"/>
  <c r="T22" i="504" s="1"/>
  <c r="Q102" i="504"/>
  <c r="T102" i="504" s="1"/>
  <c r="Q64" i="504"/>
  <c r="T64" i="504" s="1"/>
  <c r="Q61" i="504"/>
  <c r="T61" i="504" s="1"/>
  <c r="Q94" i="504"/>
  <c r="T94" i="504" s="1"/>
  <c r="Q106" i="504"/>
  <c r="T106" i="504" s="1"/>
  <c r="Q123" i="504"/>
  <c r="T123" i="504" s="1"/>
  <c r="Q51" i="504"/>
  <c r="T51" i="504" s="1"/>
  <c r="Q117" i="504"/>
  <c r="T117" i="504" s="1"/>
  <c r="Q35" i="504"/>
  <c r="T35" i="504" s="1"/>
  <c r="Q107" i="504"/>
  <c r="T107" i="504" s="1"/>
  <c r="W107" i="504" s="1"/>
  <c r="M107" i="504" s="1"/>
  <c r="Q86" i="504"/>
  <c r="T86" i="504" s="1"/>
  <c r="Q132" i="504"/>
  <c r="T132" i="504" s="1"/>
  <c r="W132" i="504" s="1"/>
  <c r="M132" i="504" s="1"/>
  <c r="Q23" i="504"/>
  <c r="T23" i="504" s="1"/>
  <c r="Q149" i="504"/>
  <c r="T149" i="504" s="1"/>
  <c r="Q91" i="504"/>
  <c r="T91" i="504" s="1"/>
  <c r="Q62" i="504"/>
  <c r="T62" i="504" s="1"/>
  <c r="Q57" i="504"/>
  <c r="T57" i="504" s="1"/>
  <c r="Q131" i="504"/>
  <c r="T131" i="504" s="1"/>
  <c r="Q63" i="504"/>
  <c r="T63" i="504" s="1"/>
  <c r="Q105" i="504"/>
  <c r="T105" i="504" s="1"/>
  <c r="Q41" i="504"/>
  <c r="T41" i="504" s="1"/>
  <c r="Q44" i="504"/>
  <c r="T44" i="504" s="1"/>
  <c r="Q39" i="504"/>
  <c r="T39" i="504" s="1"/>
  <c r="W39" i="504" s="1"/>
  <c r="M39" i="504" s="1"/>
  <c r="Q26" i="504"/>
  <c r="T26" i="504" s="1"/>
  <c r="Q56" i="504"/>
  <c r="T56" i="504" s="1"/>
  <c r="W56" i="504" s="1"/>
  <c r="M56" i="504" s="1"/>
  <c r="Q54" i="504"/>
  <c r="T54" i="504" s="1"/>
  <c r="Q109" i="504"/>
  <c r="T109" i="504" s="1"/>
  <c r="W109" i="504" s="1"/>
  <c r="M109" i="504" s="1"/>
  <c r="Q72" i="504"/>
  <c r="T72" i="504" s="1"/>
  <c r="Q96" i="504"/>
  <c r="T96" i="504" s="1"/>
  <c r="Q46" i="504"/>
  <c r="T46" i="504" s="1"/>
  <c r="Q98" i="504"/>
  <c r="T98" i="504" s="1"/>
  <c r="Q58" i="504"/>
  <c r="T58" i="504" s="1"/>
  <c r="Q69" i="504"/>
  <c r="T69" i="504" s="1"/>
  <c r="Q127" i="504"/>
  <c r="T127" i="504" s="1"/>
  <c r="Q99" i="504"/>
  <c r="T99" i="504" s="1"/>
  <c r="W99" i="504" s="1"/>
  <c r="M99" i="504" s="1"/>
  <c r="Q128" i="504"/>
  <c r="T128" i="504" s="1"/>
  <c r="Q104" i="504"/>
  <c r="T104" i="504" s="1"/>
  <c r="R121" i="505"/>
  <c r="U121" i="505" s="1"/>
  <c r="R69" i="505"/>
  <c r="U69" i="505" s="1"/>
  <c r="R45" i="505"/>
  <c r="U45" i="505" s="1"/>
  <c r="R40" i="505"/>
  <c r="U40" i="505" s="1"/>
  <c r="R125" i="505"/>
  <c r="U125" i="505" s="1"/>
  <c r="R22" i="505"/>
  <c r="U22" i="505" s="1"/>
  <c r="R87" i="505"/>
  <c r="U87" i="505" s="1"/>
  <c r="R126" i="505"/>
  <c r="U126" i="505" s="1"/>
  <c r="R129" i="505"/>
  <c r="U129" i="505" s="1"/>
  <c r="R57" i="505"/>
  <c r="U57" i="505" s="1"/>
  <c r="R33" i="505"/>
  <c r="U33" i="505" s="1"/>
  <c r="R28" i="505"/>
  <c r="U28" i="505" s="1"/>
  <c r="R95" i="505"/>
  <c r="U95" i="505" s="1"/>
  <c r="R26" i="505"/>
  <c r="U26" i="505" s="1"/>
  <c r="R92" i="505"/>
  <c r="U92" i="505" s="1"/>
  <c r="R134" i="505"/>
  <c r="U134" i="505" s="1"/>
  <c r="R143" i="505"/>
  <c r="U143" i="505" s="1"/>
  <c r="R47" i="505"/>
  <c r="U47" i="505" s="1"/>
  <c r="R21" i="505"/>
  <c r="U21" i="505" s="1"/>
  <c r="R133" i="505"/>
  <c r="U133" i="505" s="1"/>
  <c r="R80" i="505"/>
  <c r="U80" i="505" s="1"/>
  <c r="R99" i="505"/>
  <c r="U99" i="505" s="1"/>
  <c r="R78" i="505"/>
  <c r="U78" i="505" s="1"/>
  <c r="R144" i="505"/>
  <c r="U144" i="505" s="1"/>
  <c r="R148" i="505"/>
  <c r="U148" i="505" s="1"/>
  <c r="R51" i="505"/>
  <c r="U51" i="505" s="1"/>
  <c r="R25" i="505"/>
  <c r="U25" i="505" s="1"/>
  <c r="R141" i="505"/>
  <c r="U141" i="505" s="1"/>
  <c r="R84" i="505"/>
  <c r="U84" i="505" s="1"/>
  <c r="R109" i="505"/>
  <c r="U109" i="505" s="1"/>
  <c r="R82" i="505"/>
  <c r="U82" i="505" s="1"/>
  <c r="R149" i="505"/>
  <c r="U149" i="505" s="1"/>
  <c r="R132" i="505"/>
  <c r="U132" i="505" s="1"/>
  <c r="R23" i="505"/>
  <c r="U23" i="505" s="1"/>
  <c r="R77" i="505"/>
  <c r="U77" i="505" s="1"/>
  <c r="R63" i="505"/>
  <c r="U63" i="505" s="1"/>
  <c r="R56" i="505"/>
  <c r="U56" i="505" s="1"/>
  <c r="R91" i="505"/>
  <c r="U91" i="505" s="1"/>
  <c r="R38" i="505"/>
  <c r="U38" i="505" s="1"/>
  <c r="R108" i="505"/>
  <c r="U108" i="505" s="1"/>
  <c r="R147" i="505"/>
  <c r="U147" i="505" s="1"/>
  <c r="R102" i="505"/>
  <c r="U102" i="505" s="1"/>
  <c r="R71" i="505"/>
  <c r="U71" i="505" s="1"/>
  <c r="R49" i="505"/>
  <c r="U49" i="505" s="1"/>
  <c r="R44" i="505"/>
  <c r="U44" i="505" s="1"/>
  <c r="R93" i="505"/>
  <c r="U93" i="505" s="1"/>
  <c r="R42" i="505"/>
  <c r="U42" i="505" s="1"/>
  <c r="R112" i="505"/>
  <c r="U112" i="505" s="1"/>
  <c r="R110" i="505"/>
  <c r="U110" i="505" s="1"/>
  <c r="R113" i="505"/>
  <c r="U113" i="505" s="1"/>
  <c r="R61" i="505"/>
  <c r="U61" i="505" s="1"/>
  <c r="R37" i="505"/>
  <c r="U37" i="505" s="1"/>
  <c r="R32" i="505"/>
  <c r="U32" i="505" s="1"/>
  <c r="R100" i="505"/>
  <c r="U100" i="505" s="1"/>
  <c r="R30" i="505"/>
  <c r="U30" i="505" s="1"/>
  <c r="R97" i="505"/>
  <c r="U97" i="505" s="1"/>
  <c r="R115" i="505"/>
  <c r="U115" i="505" s="1"/>
  <c r="R137" i="505"/>
  <c r="U137" i="505" s="1"/>
  <c r="R65" i="505"/>
  <c r="U65" i="505" s="1"/>
  <c r="R41" i="505"/>
  <c r="U41" i="505" s="1"/>
  <c r="R36" i="505"/>
  <c r="U36" i="505" s="1"/>
  <c r="R105" i="505"/>
  <c r="U105" i="505" s="1"/>
  <c r="R34" i="505"/>
  <c r="U34" i="505" s="1"/>
  <c r="R103" i="505"/>
  <c r="U103" i="505" s="1"/>
  <c r="R120" i="505"/>
  <c r="U120" i="505" s="1"/>
  <c r="R39" i="505"/>
  <c r="U39" i="505" s="1"/>
  <c r="R98" i="505"/>
  <c r="U98" i="505" s="1"/>
  <c r="R117" i="505"/>
  <c r="U117" i="505" s="1"/>
  <c r="R72" i="505"/>
  <c r="U72" i="505" s="1"/>
  <c r="R118" i="505"/>
  <c r="U118" i="505" s="1"/>
  <c r="R54" i="505"/>
  <c r="U54" i="505" s="1"/>
  <c r="R119" i="505"/>
  <c r="U119" i="505" s="1"/>
  <c r="R116" i="505"/>
  <c r="U116" i="505" s="1"/>
  <c r="R27" i="505"/>
  <c r="U27" i="505" s="1"/>
  <c r="R79" i="505"/>
  <c r="U79" i="505" s="1"/>
  <c r="R67" i="505"/>
  <c r="U67" i="505" s="1"/>
  <c r="R60" i="505"/>
  <c r="U60" i="505" s="1"/>
  <c r="R96" i="505"/>
  <c r="U96" i="505" s="1"/>
  <c r="R58" i="505"/>
  <c r="U58" i="505" s="1"/>
  <c r="R124" i="505"/>
  <c r="U124" i="505" s="1"/>
  <c r="R131" i="505"/>
  <c r="U131" i="505" s="1"/>
  <c r="R94" i="505"/>
  <c r="U94" i="505" s="1"/>
  <c r="R73" i="505"/>
  <c r="U73" i="505" s="1"/>
  <c r="R55" i="505"/>
  <c r="U55" i="505" s="1"/>
  <c r="R48" i="505"/>
  <c r="U48" i="505" s="1"/>
  <c r="R104" i="505"/>
  <c r="U104" i="505" s="1"/>
  <c r="R46" i="505"/>
  <c r="U46" i="505" s="1"/>
  <c r="R139" i="505"/>
  <c r="U139" i="505" s="1"/>
  <c r="R136" i="505"/>
  <c r="U136" i="505" s="1"/>
  <c r="R86" i="505"/>
  <c r="U86" i="505" s="1"/>
  <c r="R75" i="505"/>
  <c r="U75" i="505" s="1"/>
  <c r="R59" i="505"/>
  <c r="U59" i="505" s="1"/>
  <c r="R52" i="505"/>
  <c r="U52" i="505" s="1"/>
  <c r="R85" i="505"/>
  <c r="U85" i="505" s="1"/>
  <c r="R50" i="505"/>
  <c r="U50" i="505" s="1"/>
  <c r="R114" i="505"/>
  <c r="U114" i="505" s="1"/>
  <c r="R142" i="505"/>
  <c r="U142" i="505" s="1"/>
  <c r="R53" i="505"/>
  <c r="U53" i="505" s="1"/>
  <c r="R20" i="505"/>
  <c r="U20" i="505" s="1"/>
  <c r="R43" i="505"/>
  <c r="U43" i="505" s="1"/>
  <c r="R128" i="505"/>
  <c r="U128" i="505" s="1"/>
  <c r="R31" i="505"/>
  <c r="U31" i="505" s="1"/>
  <c r="R101" i="505"/>
  <c r="U101" i="505" s="1"/>
  <c r="R35" i="505"/>
  <c r="U35" i="505" s="1"/>
  <c r="R107" i="505"/>
  <c r="U107" i="505" s="1"/>
  <c r="R29" i="505"/>
  <c r="U29" i="505" s="1"/>
  <c r="R70" i="505"/>
  <c r="U70" i="505" s="1"/>
  <c r="R106" i="505"/>
  <c r="U106" i="505" s="1"/>
  <c r="R74" i="505"/>
  <c r="U74" i="505" s="1"/>
  <c r="R83" i="505"/>
  <c r="U83" i="505" s="1"/>
  <c r="R62" i="505"/>
  <c r="U62" i="505" s="1"/>
  <c r="R90" i="505"/>
  <c r="U90" i="505" s="1"/>
  <c r="R66" i="505"/>
  <c r="U66" i="505" s="1"/>
  <c r="R24" i="505"/>
  <c r="U24" i="505" s="1"/>
  <c r="R140" i="505"/>
  <c r="U140" i="505" s="1"/>
  <c r="R123" i="505"/>
  <c r="U123" i="505" s="1"/>
  <c r="R146" i="505"/>
  <c r="U146" i="505" s="1"/>
  <c r="R81" i="505"/>
  <c r="U81" i="505" s="1"/>
  <c r="R130" i="505"/>
  <c r="U130" i="505" s="1"/>
  <c r="R88" i="505"/>
  <c r="U88" i="505" s="1"/>
  <c r="R135" i="505"/>
  <c r="U135" i="505" s="1"/>
  <c r="R89" i="505"/>
  <c r="U89" i="505" s="1"/>
  <c r="R64" i="505"/>
  <c r="U64" i="505" s="1"/>
  <c r="R138" i="505"/>
  <c r="U138" i="505" s="1"/>
  <c r="R127" i="505"/>
  <c r="U127" i="505" s="1"/>
  <c r="R122" i="505"/>
  <c r="U122" i="505" s="1"/>
  <c r="R76" i="505"/>
  <c r="U76" i="505" s="1"/>
  <c r="R68" i="505"/>
  <c r="U68" i="505" s="1"/>
  <c r="R145" i="505"/>
  <c r="U145" i="505" s="1"/>
  <c r="R111" i="505"/>
  <c r="U111" i="505" s="1"/>
  <c r="W79" i="510" l="1"/>
  <c r="M79" i="510" s="1"/>
  <c r="W106" i="514"/>
  <c r="M106" i="514" s="1"/>
  <c r="W51" i="508"/>
  <c r="M51" i="508" s="1"/>
  <c r="W128" i="508"/>
  <c r="M128" i="508" s="1"/>
  <c r="W49" i="508"/>
  <c r="M49" i="508" s="1"/>
  <c r="W34" i="508"/>
  <c r="M34" i="508" s="1"/>
  <c r="W140" i="508"/>
  <c r="M140" i="508" s="1"/>
  <c r="W136" i="508"/>
  <c r="M136" i="508" s="1"/>
  <c r="W64" i="508"/>
  <c r="M64" i="508" s="1"/>
  <c r="W97" i="508"/>
  <c r="M97" i="508" s="1"/>
  <c r="W32" i="508"/>
  <c r="M32" i="508" s="1"/>
  <c r="W112" i="508"/>
  <c r="M112" i="508" s="1"/>
  <c r="W86" i="508"/>
  <c r="M86" i="508" s="1"/>
  <c r="W101" i="508"/>
  <c r="M101" i="508" s="1"/>
  <c r="W47" i="508"/>
  <c r="M47" i="508" s="1"/>
  <c r="W115" i="508"/>
  <c r="M115" i="508" s="1"/>
  <c r="W149" i="508"/>
  <c r="M149" i="508" s="1"/>
  <c r="W25" i="508"/>
  <c r="M25" i="508" s="1"/>
  <c r="W102" i="508"/>
  <c r="M102" i="508" s="1"/>
  <c r="W119" i="508"/>
  <c r="M119" i="508" s="1"/>
  <c r="W126" i="508"/>
  <c r="M126" i="508" s="1"/>
  <c r="W42" i="508"/>
  <c r="M42" i="508" s="1"/>
  <c r="W143" i="508"/>
  <c r="M143" i="508" s="1"/>
  <c r="W147" i="508"/>
  <c r="M147" i="508" s="1"/>
  <c r="W132" i="508"/>
  <c r="M132" i="508" s="1"/>
  <c r="W108" i="508"/>
  <c r="M108" i="508" s="1"/>
  <c r="W148" i="508"/>
  <c r="M148" i="508" s="1"/>
  <c r="W41" i="508"/>
  <c r="M41" i="508" s="1"/>
  <c r="W85" i="508"/>
  <c r="M85" i="508" s="1"/>
  <c r="W134" i="515"/>
  <c r="M134" i="515" s="1"/>
  <c r="W42" i="515"/>
  <c r="M42" i="515" s="1"/>
  <c r="W64" i="515"/>
  <c r="M64" i="515" s="1"/>
  <c r="W102" i="515"/>
  <c r="M102" i="515" s="1"/>
  <c r="W111" i="515"/>
  <c r="M111" i="515" s="1"/>
  <c r="W103" i="515"/>
  <c r="M103" i="515" s="1"/>
  <c r="W55" i="499"/>
  <c r="M55" i="499" s="1"/>
  <c r="W21" i="499"/>
  <c r="M21" i="499" s="1"/>
  <c r="W80" i="499"/>
  <c r="M80" i="499" s="1"/>
  <c r="W143" i="499"/>
  <c r="M143" i="499" s="1"/>
  <c r="W26" i="499"/>
  <c r="M26" i="499" s="1"/>
  <c r="W83" i="499"/>
  <c r="M83" i="499" s="1"/>
  <c r="W69" i="499"/>
  <c r="M69" i="499" s="1"/>
  <c r="W130" i="515"/>
  <c r="M130" i="515" s="1"/>
  <c r="W68" i="515"/>
  <c r="M68" i="515" s="1"/>
  <c r="W29" i="515"/>
  <c r="M29" i="515" s="1"/>
  <c r="W78" i="515"/>
  <c r="M78" i="515" s="1"/>
  <c r="W92" i="515"/>
  <c r="M92" i="515" s="1"/>
  <c r="W137" i="515"/>
  <c r="M137" i="515" s="1"/>
  <c r="W82" i="515"/>
  <c r="M82" i="515" s="1"/>
  <c r="W132" i="515"/>
  <c r="M132" i="515" s="1"/>
  <c r="W114" i="515"/>
  <c r="M114" i="515" s="1"/>
  <c r="W109" i="515"/>
  <c r="M109" i="515" s="1"/>
  <c r="W38" i="515"/>
  <c r="M38" i="515" s="1"/>
  <c r="W139" i="515"/>
  <c r="M139" i="515" s="1"/>
  <c r="W142" i="515"/>
  <c r="M142" i="515" s="1"/>
  <c r="W55" i="515"/>
  <c r="M55" i="515" s="1"/>
  <c r="W70" i="515"/>
  <c r="M70" i="515" s="1"/>
  <c r="W61" i="515"/>
  <c r="M61" i="515" s="1"/>
  <c r="W72" i="515"/>
  <c r="M72" i="515" s="1"/>
  <c r="W62" i="515"/>
  <c r="M62" i="515" s="1"/>
  <c r="W85" i="515"/>
  <c r="M85" i="515" s="1"/>
  <c r="W81" i="515"/>
  <c r="M81" i="515" s="1"/>
  <c r="W66" i="515"/>
  <c r="M66" i="515" s="1"/>
  <c r="W120" i="515"/>
  <c r="M120" i="515" s="1"/>
  <c r="W96" i="515"/>
  <c r="M96" i="515" s="1"/>
  <c r="W48" i="515"/>
  <c r="M48" i="515" s="1"/>
  <c r="W79" i="515"/>
  <c r="M79" i="515" s="1"/>
  <c r="W40" i="515"/>
  <c r="M40" i="515" s="1"/>
  <c r="W20" i="512"/>
  <c r="M20" i="512" s="1"/>
  <c r="W64" i="512"/>
  <c r="X64" i="512" s="1"/>
  <c r="AC64" i="512" s="1"/>
  <c r="W41" i="512"/>
  <c r="M41" i="512" s="1"/>
  <c r="W143" i="512"/>
  <c r="X143" i="512" s="1"/>
  <c r="AC143" i="512" s="1"/>
  <c r="W111" i="512"/>
  <c r="M111" i="512" s="1"/>
  <c r="W49" i="512"/>
  <c r="M49" i="512" s="1"/>
  <c r="W130" i="512"/>
  <c r="M130" i="512" s="1"/>
  <c r="W36" i="499"/>
  <c r="M36" i="499" s="1"/>
  <c r="W138" i="499"/>
  <c r="M138" i="499" s="1"/>
  <c r="W40" i="499"/>
  <c r="M40" i="499" s="1"/>
  <c r="W140" i="499"/>
  <c r="M140" i="499" s="1"/>
  <c r="W44" i="499"/>
  <c r="M44" i="499" s="1"/>
  <c r="W38" i="499"/>
  <c r="M38" i="499" s="1"/>
  <c r="W109" i="499"/>
  <c r="M109" i="499" s="1"/>
  <c r="W82" i="509"/>
  <c r="M82" i="509" s="1"/>
  <c r="W128" i="509"/>
  <c r="M128" i="509" s="1"/>
  <c r="W56" i="509"/>
  <c r="M56" i="509" s="1"/>
  <c r="W141" i="509"/>
  <c r="M141" i="509" s="1"/>
  <c r="W84" i="508"/>
  <c r="M84" i="508" s="1"/>
  <c r="W133" i="508"/>
  <c r="M133" i="508" s="1"/>
  <c r="W142" i="508"/>
  <c r="M142" i="508" s="1"/>
  <c r="W22" i="508"/>
  <c r="M22" i="508" s="1"/>
  <c r="W48" i="508"/>
  <c r="M48" i="508" s="1"/>
  <c r="W44" i="508"/>
  <c r="M44" i="508" s="1"/>
  <c r="W40" i="508"/>
  <c r="M40" i="508" s="1"/>
  <c r="W83" i="508"/>
  <c r="M83" i="508" s="1"/>
  <c r="W68" i="508"/>
  <c r="M68" i="508" s="1"/>
  <c r="W143" i="504"/>
  <c r="M143" i="504" s="1"/>
  <c r="W41" i="514"/>
  <c r="M41" i="514" s="1"/>
  <c r="W27" i="514"/>
  <c r="M27" i="514" s="1"/>
  <c r="W103" i="514"/>
  <c r="M103" i="514" s="1"/>
  <c r="W113" i="514"/>
  <c r="M113" i="514" s="1"/>
  <c r="W119" i="514"/>
  <c r="M119" i="514" s="1"/>
  <c r="W124" i="514"/>
  <c r="M124" i="514" s="1"/>
  <c r="W64" i="514"/>
  <c r="M64" i="514" s="1"/>
  <c r="W98" i="504"/>
  <c r="M98" i="504" s="1"/>
  <c r="W28" i="504"/>
  <c r="M28" i="504" s="1"/>
  <c r="W117" i="510"/>
  <c r="M117" i="510" s="1"/>
  <c r="W36" i="510"/>
  <c r="M36" i="510" s="1"/>
  <c r="W26" i="510"/>
  <c r="M26" i="510" s="1"/>
  <c r="W23" i="510"/>
  <c r="M23" i="510" s="1"/>
  <c r="W105" i="510"/>
  <c r="M105" i="510" s="1"/>
  <c r="W103" i="510"/>
  <c r="M103" i="510" s="1"/>
  <c r="W60" i="514"/>
  <c r="M60" i="514" s="1"/>
  <c r="W83" i="514"/>
  <c r="M83" i="514" s="1"/>
  <c r="W58" i="514"/>
  <c r="M58" i="514" s="1"/>
  <c r="W129" i="514"/>
  <c r="M129" i="514" s="1"/>
  <c r="W100" i="514"/>
  <c r="M100" i="514" s="1"/>
  <c r="W146" i="499"/>
  <c r="M146" i="499" s="1"/>
  <c r="W118" i="499"/>
  <c r="M118" i="499" s="1"/>
  <c r="W81" i="499"/>
  <c r="M81" i="499" s="1"/>
  <c r="W63" i="504"/>
  <c r="M63" i="504" s="1"/>
  <c r="W51" i="504"/>
  <c r="M51" i="504" s="1"/>
  <c r="W129" i="504"/>
  <c r="M129" i="504" s="1"/>
  <c r="W53" i="504"/>
  <c r="M53" i="504" s="1"/>
  <c r="W70" i="504"/>
  <c r="M70" i="504" s="1"/>
  <c r="W138" i="504"/>
  <c r="M138" i="504" s="1"/>
  <c r="W73" i="504"/>
  <c r="M73" i="504" s="1"/>
  <c r="W36" i="504"/>
  <c r="M36" i="504" s="1"/>
  <c r="W147" i="504"/>
  <c r="M147" i="504" s="1"/>
  <c r="W65" i="504"/>
  <c r="M65" i="504" s="1"/>
  <c r="W66" i="504"/>
  <c r="M66" i="504" s="1"/>
  <c r="W83" i="504"/>
  <c r="M83" i="504" s="1"/>
  <c r="W63" i="501"/>
  <c r="M63" i="501" s="1"/>
  <c r="W24" i="501"/>
  <c r="M24" i="501" s="1"/>
  <c r="W44" i="501"/>
  <c r="M44" i="501" s="1"/>
  <c r="W141" i="501"/>
  <c r="M141" i="501" s="1"/>
  <c r="W132" i="501"/>
  <c r="M132" i="501" s="1"/>
  <c r="W77" i="501"/>
  <c r="M77" i="501" s="1"/>
  <c r="W73" i="501"/>
  <c r="M73" i="501" s="1"/>
  <c r="W75" i="501"/>
  <c r="M75" i="501" s="1"/>
  <c r="W81" i="501"/>
  <c r="M81" i="501" s="1"/>
  <c r="W125" i="501"/>
  <c r="M125" i="501" s="1"/>
  <c r="W131" i="510"/>
  <c r="M131" i="510" s="1"/>
  <c r="W85" i="510"/>
  <c r="M85" i="510" s="1"/>
  <c r="W100" i="510"/>
  <c r="M100" i="510" s="1"/>
  <c r="W97" i="510"/>
  <c r="M97" i="510" s="1"/>
  <c r="W102" i="510"/>
  <c r="M102" i="510" s="1"/>
  <c r="W20" i="510"/>
  <c r="M20" i="510" s="1"/>
  <c r="W25" i="510"/>
  <c r="M25" i="510" s="1"/>
  <c r="W107" i="510"/>
  <c r="M107" i="510" s="1"/>
  <c r="W45" i="510"/>
  <c r="M45" i="510" s="1"/>
  <c r="W43" i="510"/>
  <c r="M43" i="510" s="1"/>
  <c r="W50" i="510"/>
  <c r="M50" i="510" s="1"/>
  <c r="W111" i="514"/>
  <c r="M111" i="514" s="1"/>
  <c r="W137" i="499"/>
  <c r="M137" i="499" s="1"/>
  <c r="W113" i="499"/>
  <c r="M113" i="499" s="1"/>
  <c r="W76" i="499"/>
  <c r="M76" i="499" s="1"/>
  <c r="W63" i="499"/>
  <c r="M63" i="499" s="1"/>
  <c r="W120" i="499"/>
  <c r="M120" i="499" s="1"/>
  <c r="W92" i="499"/>
  <c r="M92" i="499" s="1"/>
  <c r="W135" i="499"/>
  <c r="M135" i="499" s="1"/>
  <c r="W97" i="499"/>
  <c r="M97" i="499" s="1"/>
  <c r="W139" i="514"/>
  <c r="M139" i="514" s="1"/>
  <c r="W55" i="514"/>
  <c r="M55" i="514" s="1"/>
  <c r="W68" i="499"/>
  <c r="M68" i="499" s="1"/>
  <c r="W60" i="499"/>
  <c r="M60" i="499" s="1"/>
  <c r="W46" i="499"/>
  <c r="M46" i="499" s="1"/>
  <c r="W79" i="499"/>
  <c r="M79" i="499" s="1"/>
  <c r="W59" i="499"/>
  <c r="M59" i="499" s="1"/>
  <c r="W108" i="499"/>
  <c r="M108" i="499" s="1"/>
  <c r="W148" i="499"/>
  <c r="M148" i="499" s="1"/>
  <c r="W45" i="499"/>
  <c r="M45" i="499" s="1"/>
  <c r="W106" i="499"/>
  <c r="M106" i="499" s="1"/>
  <c r="W107" i="514"/>
  <c r="M107" i="514" s="1"/>
  <c r="W21" i="514"/>
  <c r="M21" i="514" s="1"/>
  <c r="W72" i="514"/>
  <c r="M72" i="514" s="1"/>
  <c r="W76" i="514"/>
  <c r="M76" i="514" s="1"/>
  <c r="W57" i="514"/>
  <c r="M57" i="514" s="1"/>
  <c r="W49" i="514"/>
  <c r="M49" i="514" s="1"/>
  <c r="W91" i="504"/>
  <c r="M91" i="504" s="1"/>
  <c r="W74" i="504"/>
  <c r="M74" i="504" s="1"/>
  <c r="W79" i="504"/>
  <c r="M79" i="504" s="1"/>
  <c r="W92" i="504"/>
  <c r="M92" i="504" s="1"/>
  <c r="W89" i="504"/>
  <c r="M89" i="504" s="1"/>
  <c r="W111" i="501"/>
  <c r="M111" i="501" s="1"/>
  <c r="W136" i="501"/>
  <c r="M136" i="501" s="1"/>
  <c r="W28" i="501"/>
  <c r="M28" i="501" s="1"/>
  <c r="W59" i="506"/>
  <c r="M59" i="506" s="1"/>
  <c r="W100" i="506"/>
  <c r="M100" i="506" s="1"/>
  <c r="W40" i="506"/>
  <c r="M40" i="506" s="1"/>
  <c r="W111" i="506"/>
  <c r="M111" i="506" s="1"/>
  <c r="W126" i="506"/>
  <c r="M126" i="506" s="1"/>
  <c r="W56" i="506"/>
  <c r="M56" i="506" s="1"/>
  <c r="W32" i="506"/>
  <c r="M32" i="506" s="1"/>
  <c r="W57" i="515"/>
  <c r="M57" i="515" s="1"/>
  <c r="W51" i="515"/>
  <c r="M51" i="515" s="1"/>
  <c r="W127" i="515"/>
  <c r="M127" i="515" s="1"/>
  <c r="W59" i="515"/>
  <c r="M59" i="515" s="1"/>
  <c r="W39" i="515"/>
  <c r="M39" i="515" s="1"/>
  <c r="W88" i="515"/>
  <c r="M88" i="515" s="1"/>
  <c r="W53" i="515"/>
  <c r="M53" i="515" s="1"/>
  <c r="W83" i="515"/>
  <c r="M83" i="515" s="1"/>
  <c r="W94" i="515"/>
  <c r="M94" i="515" s="1"/>
  <c r="W31" i="515"/>
  <c r="M31" i="515" s="1"/>
  <c r="W73" i="512"/>
  <c r="M73" i="512" s="1"/>
  <c r="W139" i="512"/>
  <c r="M139" i="512" s="1"/>
  <c r="W31" i="512"/>
  <c r="M31" i="512" s="1"/>
  <c r="W136" i="512"/>
  <c r="M136" i="512" s="1"/>
  <c r="W47" i="512"/>
  <c r="M47" i="512" s="1"/>
  <c r="W96" i="514"/>
  <c r="M96" i="514" s="1"/>
  <c r="W108" i="514"/>
  <c r="M108" i="514" s="1"/>
  <c r="W114" i="514"/>
  <c r="M114" i="514" s="1"/>
  <c r="W89" i="514"/>
  <c r="M89" i="514" s="1"/>
  <c r="W82" i="499"/>
  <c r="M82" i="499" s="1"/>
  <c r="W32" i="499"/>
  <c r="M32" i="499" s="1"/>
  <c r="W66" i="499"/>
  <c r="M66" i="499" s="1"/>
  <c r="W130" i="499"/>
  <c r="M130" i="499" s="1"/>
  <c r="W125" i="499"/>
  <c r="M125" i="499" s="1"/>
  <c r="W47" i="499"/>
  <c r="M47" i="499" s="1"/>
  <c r="W27" i="499"/>
  <c r="M27" i="499" s="1"/>
  <c r="W134" i="499"/>
  <c r="M134" i="499" s="1"/>
  <c r="W65" i="499"/>
  <c r="M65" i="499" s="1"/>
  <c r="W102" i="509"/>
  <c r="M102" i="509" s="1"/>
  <c r="W125" i="509"/>
  <c r="M125" i="509" s="1"/>
  <c r="W130" i="509"/>
  <c r="M130" i="509" s="1"/>
  <c r="W112" i="509"/>
  <c r="M112" i="509" s="1"/>
  <c r="W62" i="509"/>
  <c r="M62" i="509" s="1"/>
  <c r="W60" i="509"/>
  <c r="M60" i="509" s="1"/>
  <c r="W122" i="508"/>
  <c r="M122" i="508" s="1"/>
  <c r="W27" i="508"/>
  <c r="M27" i="508" s="1"/>
  <c r="W73" i="508"/>
  <c r="M73" i="508" s="1"/>
  <c r="W141" i="508"/>
  <c r="M141" i="508" s="1"/>
  <c r="W52" i="506"/>
  <c r="M52" i="506" s="1"/>
  <c r="W41" i="506"/>
  <c r="M41" i="506" s="1"/>
  <c r="W35" i="506"/>
  <c r="M35" i="506" s="1"/>
  <c r="W45" i="506"/>
  <c r="M45" i="506" s="1"/>
  <c r="W28" i="506"/>
  <c r="M28" i="506" s="1"/>
  <c r="W127" i="506"/>
  <c r="M127" i="506" s="1"/>
  <c r="W27" i="506"/>
  <c r="M27" i="506" s="1"/>
  <c r="W110" i="515"/>
  <c r="M110" i="515" s="1"/>
  <c r="W37" i="515"/>
  <c r="M37" i="515" s="1"/>
  <c r="W135" i="515"/>
  <c r="M135" i="515" s="1"/>
  <c r="W148" i="515"/>
  <c r="M148" i="515" s="1"/>
  <c r="W47" i="515"/>
  <c r="M47" i="515" s="1"/>
  <c r="W136" i="515"/>
  <c r="M136" i="515" s="1"/>
  <c r="W138" i="515"/>
  <c r="M138" i="515" s="1"/>
  <c r="W87" i="512"/>
  <c r="M87" i="512" s="1"/>
  <c r="W27" i="512"/>
  <c r="M27" i="512" s="1"/>
  <c r="W108" i="512"/>
  <c r="M108" i="512" s="1"/>
  <c r="W137" i="512"/>
  <c r="M137" i="512" s="1"/>
  <c r="W94" i="512"/>
  <c r="M94" i="512" s="1"/>
  <c r="W56" i="512"/>
  <c r="M56" i="512" s="1"/>
  <c r="W132" i="514"/>
  <c r="M132" i="514" s="1"/>
  <c r="W47" i="514"/>
  <c r="M47" i="514" s="1"/>
  <c r="W109" i="514"/>
  <c r="M109" i="514" s="1"/>
  <c r="W115" i="514"/>
  <c r="M115" i="514" s="1"/>
  <c r="W53" i="514"/>
  <c r="M53" i="514" s="1"/>
  <c r="W51" i="514"/>
  <c r="M51" i="514" s="1"/>
  <c r="W25" i="514"/>
  <c r="M25" i="514" s="1"/>
  <c r="W98" i="499"/>
  <c r="M98" i="499" s="1"/>
  <c r="W23" i="499"/>
  <c r="M23" i="499" s="1"/>
  <c r="W131" i="499"/>
  <c r="M131" i="499" s="1"/>
  <c r="W144" i="499"/>
  <c r="M144" i="499" s="1"/>
  <c r="W78" i="499"/>
  <c r="M78" i="499" s="1"/>
  <c r="W147" i="499"/>
  <c r="M147" i="499" s="1"/>
  <c r="W101" i="499"/>
  <c r="M101" i="499" s="1"/>
  <c r="W133" i="499"/>
  <c r="M133" i="499" s="1"/>
  <c r="W62" i="499"/>
  <c r="M62" i="499" s="1"/>
  <c r="W90" i="499"/>
  <c r="M90" i="499" s="1"/>
  <c r="W51" i="499"/>
  <c r="M51" i="499" s="1"/>
  <c r="W99" i="499"/>
  <c r="M99" i="499" s="1"/>
  <c r="W119" i="499"/>
  <c r="M119" i="499" s="1"/>
  <c r="W129" i="509"/>
  <c r="M129" i="509" s="1"/>
  <c r="W131" i="509"/>
  <c r="M131" i="509" s="1"/>
  <c r="W71" i="509"/>
  <c r="M71" i="509" s="1"/>
  <c r="W84" i="509"/>
  <c r="M84" i="509" s="1"/>
  <c r="W106" i="509"/>
  <c r="M106" i="509" s="1"/>
  <c r="W98" i="509"/>
  <c r="M98" i="509" s="1"/>
  <c r="W86" i="509"/>
  <c r="M86" i="509" s="1"/>
  <c r="W30" i="509"/>
  <c r="M30" i="509" s="1"/>
  <c r="W73" i="509"/>
  <c r="M73" i="509" s="1"/>
  <c r="W34" i="509"/>
  <c r="M34" i="509" s="1"/>
  <c r="W114" i="508"/>
  <c r="M114" i="508" s="1"/>
  <c r="W90" i="508"/>
  <c r="M90" i="508" s="1"/>
  <c r="W99" i="508"/>
  <c r="M99" i="508" s="1"/>
  <c r="W92" i="508"/>
  <c r="M92" i="508" s="1"/>
  <c r="W87" i="508"/>
  <c r="M87" i="508" s="1"/>
  <c r="W93" i="508"/>
  <c r="M93" i="508" s="1"/>
  <c r="W28" i="508"/>
  <c r="M28" i="508" s="1"/>
  <c r="W102" i="506"/>
  <c r="M102" i="506" s="1"/>
  <c r="W21" i="506"/>
  <c r="M21" i="506" s="1"/>
  <c r="W149" i="506"/>
  <c r="M149" i="506" s="1"/>
  <c r="W120" i="506"/>
  <c r="M120" i="506" s="1"/>
  <c r="W95" i="506"/>
  <c r="M95" i="506" s="1"/>
  <c r="W125" i="506"/>
  <c r="M125" i="506" s="1"/>
  <c r="W24" i="506"/>
  <c r="M24" i="506" s="1"/>
  <c r="W141" i="506"/>
  <c r="M141" i="506" s="1"/>
  <c r="W25" i="506"/>
  <c r="M25" i="506" s="1"/>
  <c r="W98" i="515"/>
  <c r="M98" i="515" s="1"/>
  <c r="W91" i="515"/>
  <c r="M91" i="515" s="1"/>
  <c r="W76" i="515"/>
  <c r="M76" i="515" s="1"/>
  <c r="W129" i="515"/>
  <c r="M129" i="515" s="1"/>
  <c r="W122" i="515"/>
  <c r="M122" i="515" s="1"/>
  <c r="W35" i="515"/>
  <c r="M35" i="515" s="1"/>
  <c r="W46" i="515"/>
  <c r="M46" i="515" s="1"/>
  <c r="W145" i="515"/>
  <c r="M145" i="515" s="1"/>
  <c r="W23" i="515"/>
  <c r="M23" i="515" s="1"/>
  <c r="W89" i="515"/>
  <c r="M89" i="515" s="1"/>
  <c r="W105" i="515"/>
  <c r="M105" i="515" s="1"/>
  <c r="W27" i="515"/>
  <c r="M27" i="515" s="1"/>
  <c r="W128" i="515"/>
  <c r="M128" i="515" s="1"/>
  <c r="W125" i="512"/>
  <c r="M125" i="512" s="1"/>
  <c r="W75" i="512"/>
  <c r="M75" i="512" s="1"/>
  <c r="W67" i="512"/>
  <c r="X67" i="512" s="1"/>
  <c r="AC67" i="512" s="1"/>
  <c r="W60" i="512"/>
  <c r="M60" i="512" s="1"/>
  <c r="W132" i="512"/>
  <c r="M132" i="512" s="1"/>
  <c r="W79" i="512"/>
  <c r="M79" i="512" s="1"/>
  <c r="W51" i="512"/>
  <c r="M51" i="512" s="1"/>
  <c r="W129" i="512"/>
  <c r="M129" i="512" s="1"/>
  <c r="W39" i="512"/>
  <c r="M39" i="512" s="1"/>
  <c r="W74" i="512"/>
  <c r="M74" i="512" s="1"/>
  <c r="W89" i="512"/>
  <c r="M89" i="512" s="1"/>
  <c r="W77" i="514"/>
  <c r="M77" i="514" s="1"/>
  <c r="W52" i="514"/>
  <c r="M52" i="514" s="1"/>
  <c r="W102" i="514"/>
  <c r="M102" i="514" s="1"/>
  <c r="W135" i="514"/>
  <c r="M135" i="514" s="1"/>
  <c r="W35" i="514"/>
  <c r="M35" i="514" s="1"/>
  <c r="W104" i="514"/>
  <c r="M104" i="514" s="1"/>
  <c r="W138" i="514"/>
  <c r="M138" i="514" s="1"/>
  <c r="W70" i="499"/>
  <c r="M70" i="499" s="1"/>
  <c r="W128" i="499"/>
  <c r="M128" i="499" s="1"/>
  <c r="W104" i="499"/>
  <c r="M104" i="499" s="1"/>
  <c r="W93" i="499"/>
  <c r="M93" i="499" s="1"/>
  <c r="W61" i="499"/>
  <c r="M61" i="499" s="1"/>
  <c r="W48" i="499"/>
  <c r="M48" i="499" s="1"/>
  <c r="W54" i="509"/>
  <c r="M54" i="509" s="1"/>
  <c r="W92" i="509"/>
  <c r="M92" i="509" s="1"/>
  <c r="W144" i="509"/>
  <c r="M144" i="509" s="1"/>
  <c r="W126" i="509"/>
  <c r="M126" i="509" s="1"/>
  <c r="W26" i="509"/>
  <c r="M26" i="509" s="1"/>
  <c r="W21" i="509"/>
  <c r="M21" i="509" s="1"/>
  <c r="W99" i="509"/>
  <c r="M99" i="509" s="1"/>
  <c r="W105" i="509"/>
  <c r="M105" i="509" s="1"/>
  <c r="W22" i="509"/>
  <c r="M22" i="509" s="1"/>
  <c r="W90" i="509"/>
  <c r="M90" i="509" s="1"/>
  <c r="W78" i="509"/>
  <c r="M78" i="509" s="1"/>
  <c r="W36" i="508"/>
  <c r="M36" i="508" s="1"/>
  <c r="W137" i="508"/>
  <c r="M137" i="508" s="1"/>
  <c r="W60" i="508"/>
  <c r="M60" i="508" s="1"/>
  <c r="W59" i="508"/>
  <c r="M59" i="508" s="1"/>
  <c r="W74" i="508"/>
  <c r="M74" i="508" s="1"/>
  <c r="W62" i="508"/>
  <c r="M62" i="508" s="1"/>
  <c r="W95" i="508"/>
  <c r="M95" i="508" s="1"/>
  <c r="W53" i="508"/>
  <c r="M53" i="508" s="1"/>
  <c r="W134" i="508"/>
  <c r="M134" i="508" s="1"/>
  <c r="W55" i="508"/>
  <c r="M55" i="508" s="1"/>
  <c r="W24" i="497"/>
  <c r="M24" i="497" s="1"/>
  <c r="W36" i="497"/>
  <c r="M36" i="497" s="1"/>
  <c r="W59" i="497"/>
  <c r="M59" i="497" s="1"/>
  <c r="W26" i="497"/>
  <c r="M26" i="497" s="1"/>
  <c r="W127" i="497"/>
  <c r="M127" i="497" s="1"/>
  <c r="W101" i="504"/>
  <c r="M101" i="504" s="1"/>
  <c r="W146" i="504"/>
  <c r="M146" i="504" s="1"/>
  <c r="W22" i="501"/>
  <c r="M22" i="501" s="1"/>
  <c r="W53" i="501"/>
  <c r="M53" i="501" s="1"/>
  <c r="W93" i="501"/>
  <c r="M93" i="501" s="1"/>
  <c r="W41" i="501"/>
  <c r="M41" i="501" s="1"/>
  <c r="W23" i="501"/>
  <c r="M23" i="501" s="1"/>
  <c r="W103" i="501"/>
  <c r="M103" i="501" s="1"/>
  <c r="W70" i="510"/>
  <c r="M70" i="510" s="1"/>
  <c r="W116" i="510"/>
  <c r="M116" i="510" s="1"/>
  <c r="W75" i="510"/>
  <c r="M75" i="510" s="1"/>
  <c r="W81" i="510"/>
  <c r="M81" i="510" s="1"/>
  <c r="W28" i="510"/>
  <c r="M28" i="510" s="1"/>
  <c r="W32" i="510"/>
  <c r="M32" i="510" s="1"/>
  <c r="W30" i="510"/>
  <c r="M30" i="510" s="1"/>
  <c r="W99" i="510"/>
  <c r="M99" i="510" s="1"/>
  <c r="W102" i="497"/>
  <c r="M102" i="497" s="1"/>
  <c r="W141" i="497"/>
  <c r="M141" i="497" s="1"/>
  <c r="W83" i="497"/>
  <c r="M83" i="497" s="1"/>
  <c r="W35" i="497"/>
  <c r="M35" i="497" s="1"/>
  <c r="W81" i="497"/>
  <c r="M81" i="497" s="1"/>
  <c r="W28" i="497"/>
  <c r="M28" i="497" s="1"/>
  <c r="W79" i="497"/>
  <c r="M79" i="497" s="1"/>
  <c r="W31" i="497"/>
  <c r="M31" i="497" s="1"/>
  <c r="W136" i="497"/>
  <c r="M136" i="497" s="1"/>
  <c r="W34" i="497"/>
  <c r="M34" i="497" s="1"/>
  <c r="W30" i="497"/>
  <c r="M30" i="497" s="1"/>
  <c r="W144" i="497"/>
  <c r="M144" i="497" s="1"/>
  <c r="W38" i="497"/>
  <c r="M38" i="497" s="1"/>
  <c r="W94" i="497"/>
  <c r="M94" i="497" s="1"/>
  <c r="W120" i="497"/>
  <c r="M120" i="497" s="1"/>
  <c r="W84" i="497"/>
  <c r="M84" i="497" s="1"/>
  <c r="W39" i="497"/>
  <c r="M39" i="497" s="1"/>
  <c r="W128" i="497"/>
  <c r="M128" i="497" s="1"/>
  <c r="W86" i="504"/>
  <c r="M86" i="504" s="1"/>
  <c r="W130" i="501"/>
  <c r="M130" i="501" s="1"/>
  <c r="W55" i="501"/>
  <c r="M55" i="501" s="1"/>
  <c r="W51" i="501"/>
  <c r="M51" i="501" s="1"/>
  <c r="W123" i="501"/>
  <c r="M123" i="501" s="1"/>
  <c r="W54" i="504"/>
  <c r="M54" i="504" s="1"/>
  <c r="W131" i="504"/>
  <c r="M131" i="504" s="1"/>
  <c r="W64" i="504"/>
  <c r="M64" i="504" s="1"/>
  <c r="W49" i="504"/>
  <c r="M49" i="504" s="1"/>
  <c r="W42" i="504"/>
  <c r="M42" i="504" s="1"/>
  <c r="W144" i="504"/>
  <c r="M144" i="504" s="1"/>
  <c r="W112" i="504"/>
  <c r="M112" i="504" s="1"/>
  <c r="W80" i="504"/>
  <c r="M80" i="504" s="1"/>
  <c r="W148" i="504"/>
  <c r="M148" i="504" s="1"/>
  <c r="W85" i="504"/>
  <c r="M85" i="504" s="1"/>
  <c r="W111" i="504"/>
  <c r="M111" i="504" s="1"/>
  <c r="W67" i="501"/>
  <c r="M67" i="501" s="1"/>
  <c r="W115" i="501"/>
  <c r="M115" i="501" s="1"/>
  <c r="W56" i="501"/>
  <c r="M56" i="501" s="1"/>
  <c r="W128" i="501"/>
  <c r="M128" i="501" s="1"/>
  <c r="W68" i="501"/>
  <c r="M68" i="501" s="1"/>
  <c r="W143" i="501"/>
  <c r="M143" i="501" s="1"/>
  <c r="W34" i="501"/>
  <c r="M34" i="501" s="1"/>
  <c r="W30" i="501"/>
  <c r="M30" i="501" s="1"/>
  <c r="W34" i="510"/>
  <c r="M34" i="510" s="1"/>
  <c r="W71" i="510"/>
  <c r="M71" i="510" s="1"/>
  <c r="W147" i="510"/>
  <c r="M147" i="510" s="1"/>
  <c r="W88" i="510"/>
  <c r="M88" i="510" s="1"/>
  <c r="W94" i="510"/>
  <c r="M94" i="510" s="1"/>
  <c r="W22" i="510"/>
  <c r="M22" i="510" s="1"/>
  <c r="W96" i="510"/>
  <c r="M96" i="510" s="1"/>
  <c r="W44" i="510"/>
  <c r="M44" i="510" s="1"/>
  <c r="W46" i="510"/>
  <c r="M46" i="510" s="1"/>
  <c r="W61" i="504"/>
  <c r="M61" i="504" s="1"/>
  <c r="W81" i="504"/>
  <c r="M81" i="504" s="1"/>
  <c r="W69" i="504"/>
  <c r="M69" i="504" s="1"/>
  <c r="W96" i="504"/>
  <c r="M96" i="504" s="1"/>
  <c r="W57" i="504"/>
  <c r="M57" i="504" s="1"/>
  <c r="W102" i="504"/>
  <c r="M102" i="504" s="1"/>
  <c r="W60" i="504"/>
  <c r="M60" i="504" s="1"/>
  <c r="W100" i="504"/>
  <c r="M100" i="504" s="1"/>
  <c r="W52" i="504"/>
  <c r="M52" i="504" s="1"/>
  <c r="W134" i="504"/>
  <c r="M134" i="504" s="1"/>
  <c r="W90" i="504"/>
  <c r="M90" i="504" s="1"/>
  <c r="W121" i="504"/>
  <c r="M121" i="504" s="1"/>
  <c r="W93" i="504"/>
  <c r="M93" i="504" s="1"/>
  <c r="W142" i="504"/>
  <c r="M142" i="504" s="1"/>
  <c r="W126" i="504"/>
  <c r="M126" i="504" s="1"/>
  <c r="W25" i="504"/>
  <c r="M25" i="504" s="1"/>
  <c r="W49" i="501"/>
  <c r="M49" i="501" s="1"/>
  <c r="W39" i="501"/>
  <c r="M39" i="501" s="1"/>
  <c r="W129" i="501"/>
  <c r="M129" i="501" s="1"/>
  <c r="W20" i="501"/>
  <c r="M20" i="501" s="1"/>
  <c r="W133" i="501"/>
  <c r="M133" i="501" s="1"/>
  <c r="W43" i="501"/>
  <c r="M43" i="501" s="1"/>
  <c r="W134" i="510"/>
  <c r="M134" i="510" s="1"/>
  <c r="W109" i="510"/>
  <c r="M109" i="510" s="1"/>
  <c r="W119" i="510"/>
  <c r="M119" i="510" s="1"/>
  <c r="W62" i="510"/>
  <c r="M62" i="510" s="1"/>
  <c r="W121" i="510"/>
  <c r="M121" i="510" s="1"/>
  <c r="W139" i="510"/>
  <c r="M139" i="510" s="1"/>
  <c r="W145" i="510"/>
  <c r="M145" i="510" s="1"/>
  <c r="W86" i="510"/>
  <c r="M86" i="510" s="1"/>
  <c r="W33" i="505"/>
  <c r="M33" i="505" s="1"/>
  <c r="W115" i="505"/>
  <c r="M115" i="505" s="1"/>
  <c r="W129" i="505"/>
  <c r="M129" i="505" s="1"/>
  <c r="W79" i="505"/>
  <c r="M79" i="505" s="1"/>
  <c r="W112" i="505"/>
  <c r="M112" i="505" s="1"/>
  <c r="W117" i="505"/>
  <c r="M117" i="505" s="1"/>
  <c r="W144" i="505"/>
  <c r="M144" i="505" s="1"/>
  <c r="W75" i="505"/>
  <c r="M75" i="505" s="1"/>
  <c r="W90" i="505"/>
  <c r="M90" i="505" s="1"/>
  <c r="W52" i="505"/>
  <c r="M52" i="505" s="1"/>
  <c r="W71" i="505"/>
  <c r="M71" i="505" s="1"/>
  <c r="W145" i="505"/>
  <c r="M145" i="505" s="1"/>
  <c r="W87" i="505"/>
  <c r="M87" i="505" s="1"/>
  <c r="W32" i="505"/>
  <c r="M32" i="505" s="1"/>
  <c r="W98" i="505"/>
  <c r="M98" i="505" s="1"/>
  <c r="W60" i="505"/>
  <c r="M60" i="505" s="1"/>
  <c r="W110" i="505"/>
  <c r="M110" i="505" s="1"/>
  <c r="W125" i="505"/>
  <c r="M125" i="505" s="1"/>
  <c r="W54" i="505"/>
  <c r="M54" i="505" s="1"/>
  <c r="W80" i="505"/>
  <c r="M80" i="505" s="1"/>
  <c r="W124" i="505"/>
  <c r="M124" i="505" s="1"/>
  <c r="W120" i="505"/>
  <c r="M120" i="505" s="1"/>
  <c r="W62" i="505"/>
  <c r="M62" i="505" s="1"/>
  <c r="W119" i="497"/>
  <c r="M119" i="497" s="1"/>
  <c r="W25" i="497"/>
  <c r="M25" i="497" s="1"/>
  <c r="W111" i="497"/>
  <c r="M111" i="497" s="1"/>
  <c r="W22" i="497"/>
  <c r="M22" i="497" s="1"/>
  <c r="W20" i="521"/>
  <c r="X20" i="521" s="1"/>
  <c r="AC20" i="521" s="1"/>
  <c r="W77" i="521"/>
  <c r="M77" i="521" s="1"/>
  <c r="W94" i="521"/>
  <c r="M94" i="521" s="1"/>
  <c r="W71" i="521"/>
  <c r="M71" i="521" s="1"/>
  <c r="W69" i="521"/>
  <c r="M69" i="521" s="1"/>
  <c r="W118" i="521"/>
  <c r="M118" i="521" s="1"/>
  <c r="W149" i="521"/>
  <c r="M149" i="521" s="1"/>
  <c r="W84" i="521"/>
  <c r="M84" i="521" s="1"/>
  <c r="W31" i="521"/>
  <c r="M31" i="521" s="1"/>
  <c r="W74" i="521"/>
  <c r="M74" i="521" s="1"/>
  <c r="W33" i="521"/>
  <c r="M33" i="521" s="1"/>
  <c r="W133" i="521"/>
  <c r="M133" i="521" s="1"/>
  <c r="W28" i="521"/>
  <c r="M28" i="521" s="1"/>
  <c r="W101" i="521"/>
  <c r="M101" i="521" s="1"/>
  <c r="W95" i="521"/>
  <c r="M95" i="521" s="1"/>
  <c r="W76" i="521"/>
  <c r="M76" i="521" s="1"/>
  <c r="W39" i="521"/>
  <c r="M39" i="521" s="1"/>
  <c r="W117" i="521"/>
  <c r="M117" i="521" s="1"/>
  <c r="W41" i="521"/>
  <c r="M41" i="521" s="1"/>
  <c r="W116" i="521"/>
  <c r="M116" i="521" s="1"/>
  <c r="W59" i="521"/>
  <c r="M59" i="521" s="1"/>
  <c r="W119" i="521"/>
  <c r="M119" i="521" s="1"/>
  <c r="W27" i="521"/>
  <c r="M27" i="521" s="1"/>
  <c r="W112" i="521"/>
  <c r="M112" i="521" s="1"/>
  <c r="W55" i="521"/>
  <c r="M55" i="521" s="1"/>
  <c r="W93" i="521"/>
  <c r="M93" i="521" s="1"/>
  <c r="W57" i="521"/>
  <c r="M57" i="521" s="1"/>
  <c r="W92" i="521"/>
  <c r="M92" i="521" s="1"/>
  <c r="W29" i="521"/>
  <c r="M29" i="521" s="1"/>
  <c r="W132" i="513"/>
  <c r="M132" i="513" s="1"/>
  <c r="W88" i="513"/>
  <c r="M88" i="513" s="1"/>
  <c r="W115" i="513"/>
  <c r="M115" i="513" s="1"/>
  <c r="W94" i="513"/>
  <c r="M94" i="513" s="1"/>
  <c r="W147" i="513"/>
  <c r="M147" i="513" s="1"/>
  <c r="W143" i="513"/>
  <c r="M143" i="513" s="1"/>
  <c r="W97" i="513"/>
  <c r="M97" i="513" s="1"/>
  <c r="W128" i="513"/>
  <c r="M128" i="513" s="1"/>
  <c r="W54" i="513"/>
  <c r="M54" i="513" s="1"/>
  <c r="W102" i="513"/>
  <c r="M102" i="513" s="1"/>
  <c r="W118" i="513"/>
  <c r="M118" i="513" s="1"/>
  <c r="W37" i="513"/>
  <c r="M37" i="513" s="1"/>
  <c r="W127" i="513"/>
  <c r="M127" i="513" s="1"/>
  <c r="W144" i="513"/>
  <c r="M144" i="513" s="1"/>
  <c r="W50" i="513"/>
  <c r="M50" i="513" s="1"/>
  <c r="W38" i="513"/>
  <c r="M38" i="513" s="1"/>
  <c r="W31" i="513"/>
  <c r="M31" i="513" s="1"/>
  <c r="W68" i="513"/>
  <c r="M68" i="513" s="1"/>
  <c r="W133" i="513"/>
  <c r="M133" i="513" s="1"/>
  <c r="W138" i="513"/>
  <c r="M138" i="513" s="1"/>
  <c r="W98" i="513"/>
  <c r="M98" i="513" s="1"/>
  <c r="W65" i="513"/>
  <c r="M65" i="513" s="1"/>
  <c r="W29" i="513"/>
  <c r="M29" i="513" s="1"/>
  <c r="W52" i="513"/>
  <c r="M52" i="513" s="1"/>
  <c r="W106" i="508"/>
  <c r="M106" i="508" s="1"/>
  <c r="W101" i="506"/>
  <c r="M101" i="506" s="1"/>
  <c r="W122" i="506"/>
  <c r="M122" i="506" s="1"/>
  <c r="W145" i="506"/>
  <c r="M145" i="506" s="1"/>
  <c r="W116" i="506"/>
  <c r="M116" i="506" s="1"/>
  <c r="W54" i="506"/>
  <c r="M54" i="506" s="1"/>
  <c r="W93" i="512"/>
  <c r="X93" i="512" s="1"/>
  <c r="AC93" i="512" s="1"/>
  <c r="W146" i="512"/>
  <c r="M146" i="512" s="1"/>
  <c r="W105" i="512"/>
  <c r="M105" i="512" s="1"/>
  <c r="W117" i="512"/>
  <c r="X117" i="512" s="1"/>
  <c r="AC117" i="512" s="1"/>
  <c r="W36" i="512"/>
  <c r="M36" i="512" s="1"/>
  <c r="W96" i="512"/>
  <c r="M96" i="512" s="1"/>
  <c r="W34" i="506"/>
  <c r="M34" i="506" s="1"/>
  <c r="W61" i="506"/>
  <c r="M61" i="506" s="1"/>
  <c r="W26" i="506"/>
  <c r="M26" i="506" s="1"/>
  <c r="W104" i="506"/>
  <c r="M104" i="506" s="1"/>
  <c r="W65" i="506"/>
  <c r="M65" i="506" s="1"/>
  <c r="W110" i="506"/>
  <c r="M110" i="506" s="1"/>
  <c r="W77" i="506"/>
  <c r="M77" i="506" s="1"/>
  <c r="W103" i="512"/>
  <c r="X103" i="512" s="1"/>
  <c r="AC103" i="512" s="1"/>
  <c r="W142" i="512"/>
  <c r="M142" i="512" s="1"/>
  <c r="W45" i="512"/>
  <c r="M45" i="512" s="1"/>
  <c r="W57" i="512"/>
  <c r="X57" i="512" s="1"/>
  <c r="AC57" i="512" s="1"/>
  <c r="W114" i="512"/>
  <c r="M114" i="512" s="1"/>
  <c r="W24" i="512"/>
  <c r="X24" i="512" s="1"/>
  <c r="AC24" i="512" s="1"/>
  <c r="W131" i="512"/>
  <c r="X131" i="512" s="1"/>
  <c r="AC131" i="512" s="1"/>
  <c r="W135" i="512"/>
  <c r="X135" i="512" s="1"/>
  <c r="AC135" i="512" s="1"/>
  <c r="W34" i="504"/>
  <c r="M34" i="504" s="1"/>
  <c r="W64" i="501"/>
  <c r="M64" i="501" s="1"/>
  <c r="W95" i="501"/>
  <c r="M95" i="501" s="1"/>
  <c r="W36" i="501"/>
  <c r="M36" i="501" s="1"/>
  <c r="W138" i="501"/>
  <c r="M138" i="501" s="1"/>
  <c r="W104" i="504"/>
  <c r="M104" i="504" s="1"/>
  <c r="W133" i="504"/>
  <c r="M133" i="504" s="1"/>
  <c r="W125" i="504"/>
  <c r="M125" i="504" s="1"/>
  <c r="W76" i="504"/>
  <c r="M76" i="504" s="1"/>
  <c r="W76" i="501"/>
  <c r="M76" i="501" s="1"/>
  <c r="W46" i="501"/>
  <c r="M46" i="501" s="1"/>
  <c r="W58" i="501"/>
  <c r="M58" i="501" s="1"/>
  <c r="W116" i="501"/>
  <c r="M116" i="501" s="1"/>
  <c r="W50" i="501"/>
  <c r="M50" i="501" s="1"/>
  <c r="W48" i="501"/>
  <c r="M48" i="501" s="1"/>
  <c r="W121" i="501"/>
  <c r="M121" i="501" s="1"/>
  <c r="W92" i="510"/>
  <c r="M92" i="510" s="1"/>
  <c r="W117" i="515"/>
  <c r="M117" i="515" s="1"/>
  <c r="W34" i="515"/>
  <c r="M34" i="515" s="1"/>
  <c r="W56" i="515"/>
  <c r="M56" i="515" s="1"/>
  <c r="W104" i="515"/>
  <c r="M104" i="515" s="1"/>
  <c r="W123" i="515"/>
  <c r="M123" i="515" s="1"/>
  <c r="W61" i="514"/>
  <c r="M61" i="514" s="1"/>
  <c r="W54" i="514"/>
  <c r="M54" i="514" s="1"/>
  <c r="W94" i="514"/>
  <c r="M94" i="514" s="1"/>
  <c r="W110" i="514"/>
  <c r="M110" i="514" s="1"/>
  <c r="W145" i="514"/>
  <c r="M145" i="514" s="1"/>
  <c r="W26" i="514"/>
  <c r="M26" i="514" s="1"/>
  <c r="W120" i="514"/>
  <c r="M120" i="514" s="1"/>
  <c r="W97" i="514"/>
  <c r="M97" i="514" s="1"/>
  <c r="W85" i="499"/>
  <c r="M85" i="499" s="1"/>
  <c r="W111" i="499"/>
  <c r="M111" i="499" s="1"/>
  <c r="W94" i="499"/>
  <c r="M94" i="499" s="1"/>
  <c r="W25" i="499"/>
  <c r="M25" i="499" s="1"/>
  <c r="W116" i="499"/>
  <c r="M116" i="499" s="1"/>
  <c r="W145" i="499"/>
  <c r="M145" i="499" s="1"/>
  <c r="W39" i="499"/>
  <c r="M39" i="499" s="1"/>
  <c r="W129" i="499"/>
  <c r="M129" i="499" s="1"/>
  <c r="W52" i="499"/>
  <c r="M52" i="499" s="1"/>
  <c r="W123" i="499"/>
  <c r="M123" i="499" s="1"/>
  <c r="W115" i="509"/>
  <c r="M115" i="509" s="1"/>
  <c r="W140" i="509"/>
  <c r="M140" i="509" s="1"/>
  <c r="W103" i="509"/>
  <c r="M103" i="509" s="1"/>
  <c r="W29" i="509"/>
  <c r="M29" i="509" s="1"/>
  <c r="W113" i="509"/>
  <c r="M113" i="509" s="1"/>
  <c r="W95" i="509"/>
  <c r="M95" i="509" s="1"/>
  <c r="W109" i="509"/>
  <c r="M109" i="509" s="1"/>
  <c r="W119" i="509"/>
  <c r="M119" i="509" s="1"/>
  <c r="W43" i="509"/>
  <c r="M43" i="509" s="1"/>
  <c r="W123" i="509"/>
  <c r="M123" i="509" s="1"/>
  <c r="W78" i="508"/>
  <c r="M78" i="508" s="1"/>
  <c r="W138" i="508"/>
  <c r="M138" i="508" s="1"/>
  <c r="W31" i="508"/>
  <c r="M31" i="508" s="1"/>
  <c r="W70" i="508"/>
  <c r="M70" i="508" s="1"/>
  <c r="W118" i="508"/>
  <c r="M118" i="508" s="1"/>
  <c r="W69" i="508"/>
  <c r="M69" i="508" s="1"/>
  <c r="W104" i="508"/>
  <c r="M104" i="508" s="1"/>
  <c r="W144" i="508"/>
  <c r="M144" i="508" s="1"/>
  <c r="W77" i="508"/>
  <c r="M77" i="508" s="1"/>
  <c r="W79" i="508"/>
  <c r="M79" i="508" s="1"/>
  <c r="W43" i="508"/>
  <c r="M43" i="508" s="1"/>
  <c r="W62" i="501"/>
  <c r="M62" i="501" s="1"/>
  <c r="W60" i="501"/>
  <c r="M60" i="501" s="1"/>
  <c r="W147" i="501"/>
  <c r="M147" i="501" s="1"/>
  <c r="W134" i="501"/>
  <c r="M134" i="501" s="1"/>
  <c r="W135" i="501"/>
  <c r="M135" i="501" s="1"/>
  <c r="W137" i="510"/>
  <c r="M137" i="510" s="1"/>
  <c r="W89" i="510"/>
  <c r="M89" i="510" s="1"/>
  <c r="W40" i="510"/>
  <c r="M40" i="510" s="1"/>
  <c r="W128" i="510"/>
  <c r="M128" i="510" s="1"/>
  <c r="W126" i="510"/>
  <c r="M126" i="510" s="1"/>
  <c r="W64" i="510"/>
  <c r="M64" i="510" s="1"/>
  <c r="W65" i="510"/>
  <c r="M65" i="510" s="1"/>
  <c r="W143" i="510"/>
  <c r="M143" i="510" s="1"/>
  <c r="W26" i="504"/>
  <c r="M26" i="504" s="1"/>
  <c r="W62" i="504"/>
  <c r="M62" i="504" s="1"/>
  <c r="W117" i="504"/>
  <c r="M117" i="504" s="1"/>
  <c r="W94" i="504"/>
  <c r="M94" i="504" s="1"/>
  <c r="W20" i="504"/>
  <c r="M20" i="504" s="1"/>
  <c r="W88" i="504"/>
  <c r="M88" i="504" s="1"/>
  <c r="W29" i="504"/>
  <c r="M29" i="504" s="1"/>
  <c r="W122" i="504"/>
  <c r="M122" i="504" s="1"/>
  <c r="W21" i="504"/>
  <c r="M21" i="504" s="1"/>
  <c r="W37" i="504"/>
  <c r="M37" i="504" s="1"/>
  <c r="W33" i="504"/>
  <c r="M33" i="504" s="1"/>
  <c r="W113" i="504"/>
  <c r="M113" i="504" s="1"/>
  <c r="W84" i="504"/>
  <c r="M84" i="504" s="1"/>
  <c r="W30" i="504"/>
  <c r="M30" i="504" s="1"/>
  <c r="W90" i="501"/>
  <c r="M90" i="501" s="1"/>
  <c r="W96" i="501"/>
  <c r="M96" i="501" s="1"/>
  <c r="W91" i="501"/>
  <c r="M91" i="501" s="1"/>
  <c r="W142" i="501"/>
  <c r="M142" i="501" s="1"/>
  <c r="W139" i="501"/>
  <c r="M139" i="501" s="1"/>
  <c r="W42" i="501"/>
  <c r="M42" i="501" s="1"/>
  <c r="W40" i="501"/>
  <c r="M40" i="501" s="1"/>
  <c r="W54" i="501"/>
  <c r="M54" i="501" s="1"/>
  <c r="W52" i="501"/>
  <c r="M52" i="501" s="1"/>
  <c r="W124" i="501"/>
  <c r="M124" i="501" s="1"/>
  <c r="W39" i="510"/>
  <c r="M39" i="510" s="1"/>
  <c r="W38" i="510"/>
  <c r="M38" i="510" s="1"/>
  <c r="W112" i="510"/>
  <c r="M112" i="510" s="1"/>
  <c r="W101" i="510"/>
  <c r="M101" i="510" s="1"/>
  <c r="W113" i="510"/>
  <c r="M113" i="510" s="1"/>
  <c r="W111" i="510"/>
  <c r="M111" i="510" s="1"/>
  <c r="W52" i="510"/>
  <c r="M52" i="510" s="1"/>
  <c r="W58" i="510"/>
  <c r="M58" i="510" s="1"/>
  <c r="W142" i="510"/>
  <c r="M142" i="510" s="1"/>
  <c r="W55" i="510"/>
  <c r="M55" i="510" s="1"/>
  <c r="W59" i="510"/>
  <c r="M59" i="510" s="1"/>
  <c r="W99" i="515"/>
  <c r="M99" i="515" s="1"/>
  <c r="W75" i="515"/>
  <c r="M75" i="515" s="1"/>
  <c r="W21" i="515"/>
  <c r="M21" i="515" s="1"/>
  <c r="W44" i="515"/>
  <c r="M44" i="515" s="1"/>
  <c r="W20" i="515"/>
  <c r="M20" i="515" s="1"/>
  <c r="W95" i="515"/>
  <c r="M95" i="515" s="1"/>
  <c r="W52" i="515"/>
  <c r="M52" i="515" s="1"/>
  <c r="W106" i="515"/>
  <c r="M106" i="515" s="1"/>
  <c r="W73" i="515"/>
  <c r="M73" i="515" s="1"/>
  <c r="W63" i="515"/>
  <c r="M63" i="515" s="1"/>
  <c r="W108" i="515"/>
  <c r="M108" i="515" s="1"/>
  <c r="W74" i="515"/>
  <c r="M74" i="515" s="1"/>
  <c r="W29" i="514"/>
  <c r="M29" i="514" s="1"/>
  <c r="W92" i="514"/>
  <c r="M92" i="514" s="1"/>
  <c r="W36" i="514"/>
  <c r="M36" i="514" s="1"/>
  <c r="W88" i="499"/>
  <c r="M88" i="499" s="1"/>
  <c r="W67" i="499"/>
  <c r="M67" i="499" s="1"/>
  <c r="W127" i="499"/>
  <c r="M127" i="499" s="1"/>
  <c r="W50" i="499"/>
  <c r="M50" i="499" s="1"/>
  <c r="W149" i="499"/>
  <c r="M149" i="499" s="1"/>
  <c r="W89" i="499"/>
  <c r="M89" i="499" s="1"/>
  <c r="W126" i="499"/>
  <c r="M126" i="499" s="1"/>
  <c r="W58" i="509"/>
  <c r="M58" i="509" s="1"/>
  <c r="W69" i="509"/>
  <c r="M69" i="509" s="1"/>
  <c r="W72" i="509"/>
  <c r="M72" i="509" s="1"/>
  <c r="W127" i="509"/>
  <c r="M127" i="509" s="1"/>
  <c r="W81" i="509"/>
  <c r="M81" i="509" s="1"/>
  <c r="W64" i="509"/>
  <c r="M64" i="509" s="1"/>
  <c r="W70" i="509"/>
  <c r="M70" i="509" s="1"/>
  <c r="W147" i="509"/>
  <c r="M147" i="509" s="1"/>
  <c r="W68" i="509"/>
  <c r="M68" i="509" s="1"/>
  <c r="W145" i="509"/>
  <c r="M145" i="509" s="1"/>
  <c r="W146" i="509"/>
  <c r="M146" i="509" s="1"/>
  <c r="W101" i="509"/>
  <c r="M101" i="509" s="1"/>
  <c r="W50" i="508"/>
  <c r="M50" i="508" s="1"/>
  <c r="W98" i="508"/>
  <c r="M98" i="508" s="1"/>
  <c r="W89" i="508"/>
  <c r="M89" i="508" s="1"/>
  <c r="W89" i="501"/>
  <c r="M89" i="501" s="1"/>
  <c r="W107" i="501"/>
  <c r="M107" i="501" s="1"/>
  <c r="W73" i="514"/>
  <c r="M73" i="514" s="1"/>
  <c r="W130" i="514"/>
  <c r="M130" i="514" s="1"/>
  <c r="W31" i="514"/>
  <c r="M31" i="514" s="1"/>
  <c r="W127" i="504"/>
  <c r="M127" i="504" s="1"/>
  <c r="W46" i="504"/>
  <c r="M46" i="504" s="1"/>
  <c r="W149" i="504"/>
  <c r="M149" i="504" s="1"/>
  <c r="W137" i="504"/>
  <c r="M137" i="504" s="1"/>
  <c r="W130" i="504"/>
  <c r="M130" i="504" s="1"/>
  <c r="W139" i="504"/>
  <c r="M139" i="504" s="1"/>
  <c r="W38" i="501"/>
  <c r="M38" i="501" s="1"/>
  <c r="W25" i="501"/>
  <c r="M25" i="501" s="1"/>
  <c r="W100" i="501"/>
  <c r="M100" i="501" s="1"/>
  <c r="W131" i="501"/>
  <c r="M131" i="501" s="1"/>
  <c r="W101" i="501"/>
  <c r="M101" i="501" s="1"/>
  <c r="W149" i="501"/>
  <c r="M149" i="501" s="1"/>
  <c r="W146" i="501"/>
  <c r="M146" i="501" s="1"/>
  <c r="W57" i="501"/>
  <c r="M57" i="501" s="1"/>
  <c r="W83" i="501"/>
  <c r="M83" i="501" s="1"/>
  <c r="W65" i="501"/>
  <c r="M65" i="501" s="1"/>
  <c r="W61" i="501"/>
  <c r="M61" i="501" s="1"/>
  <c r="W82" i="510"/>
  <c r="M82" i="510" s="1"/>
  <c r="W68" i="510"/>
  <c r="M68" i="510" s="1"/>
  <c r="W114" i="510"/>
  <c r="M114" i="510" s="1"/>
  <c r="W83" i="510"/>
  <c r="M83" i="510" s="1"/>
  <c r="W129" i="510"/>
  <c r="M129" i="510" s="1"/>
  <c r="W127" i="510"/>
  <c r="M127" i="510" s="1"/>
  <c r="W98" i="510"/>
  <c r="M98" i="510" s="1"/>
  <c r="W42" i="510"/>
  <c r="M42" i="510" s="1"/>
  <c r="W69" i="506"/>
  <c r="M69" i="506" s="1"/>
  <c r="W63" i="506"/>
  <c r="M63" i="506" s="1"/>
  <c r="W137" i="506"/>
  <c r="M137" i="506" s="1"/>
  <c r="W83" i="506"/>
  <c r="M83" i="506" s="1"/>
  <c r="W79" i="506"/>
  <c r="M79" i="506" s="1"/>
  <c r="W23" i="506"/>
  <c r="M23" i="506" s="1"/>
  <c r="W135" i="506"/>
  <c r="M135" i="506" s="1"/>
  <c r="W28" i="514"/>
  <c r="M28" i="514" s="1"/>
  <c r="W147" i="514"/>
  <c r="M147" i="514" s="1"/>
  <c r="W30" i="514"/>
  <c r="M30" i="514" s="1"/>
  <c r="W43" i="514"/>
  <c r="M43" i="514" s="1"/>
  <c r="W131" i="514"/>
  <c r="M131" i="514" s="1"/>
  <c r="W45" i="514"/>
  <c r="M45" i="514" s="1"/>
  <c r="W112" i="506"/>
  <c r="M112" i="506" s="1"/>
  <c r="W129" i="506"/>
  <c r="M129" i="506" s="1"/>
  <c r="W117" i="506"/>
  <c r="M117" i="506" s="1"/>
  <c r="W70" i="506"/>
  <c r="M70" i="506" s="1"/>
  <c r="W48" i="506"/>
  <c r="M48" i="506" s="1"/>
  <c r="W130" i="506"/>
  <c r="M130" i="506" s="1"/>
  <c r="W78" i="506"/>
  <c r="M78" i="506" s="1"/>
  <c r="W67" i="506"/>
  <c r="M67" i="506" s="1"/>
  <c r="W58" i="504"/>
  <c r="M58" i="504" s="1"/>
  <c r="W105" i="504"/>
  <c r="M105" i="504" s="1"/>
  <c r="W114" i="504"/>
  <c r="M114" i="504" s="1"/>
  <c r="W119" i="504"/>
  <c r="M119" i="504" s="1"/>
  <c r="W110" i="504"/>
  <c r="M110" i="504" s="1"/>
  <c r="W115" i="504"/>
  <c r="M115" i="504" s="1"/>
  <c r="W77" i="504"/>
  <c r="M77" i="504" s="1"/>
  <c r="W108" i="504"/>
  <c r="M108" i="504" s="1"/>
  <c r="W24" i="504"/>
  <c r="M24" i="504" s="1"/>
  <c r="W78" i="504"/>
  <c r="M78" i="504" s="1"/>
  <c r="W45" i="501"/>
  <c r="M45" i="501" s="1"/>
  <c r="W145" i="501"/>
  <c r="M145" i="501" s="1"/>
  <c r="W127" i="501"/>
  <c r="M127" i="501" s="1"/>
  <c r="W85" i="501"/>
  <c r="M85" i="501" s="1"/>
  <c r="W69" i="501"/>
  <c r="M69" i="501" s="1"/>
  <c r="W99" i="501"/>
  <c r="M99" i="501" s="1"/>
  <c r="W109" i="501"/>
  <c r="M109" i="501" s="1"/>
  <c r="W71" i="501"/>
  <c r="M71" i="501" s="1"/>
  <c r="W87" i="510"/>
  <c r="M87" i="510" s="1"/>
  <c r="W108" i="510"/>
  <c r="M108" i="510" s="1"/>
  <c r="W29" i="510"/>
  <c r="M29" i="510" s="1"/>
  <c r="W27" i="510"/>
  <c r="M27" i="510" s="1"/>
  <c r="W33" i="510"/>
  <c r="M33" i="510" s="1"/>
  <c r="W31" i="510"/>
  <c r="M31" i="510" s="1"/>
  <c r="W115" i="510"/>
  <c r="M115" i="510" s="1"/>
  <c r="W118" i="506"/>
  <c r="M118" i="506" s="1"/>
  <c r="W143" i="506"/>
  <c r="M143" i="506" s="1"/>
  <c r="W148" i="506"/>
  <c r="M148" i="506" s="1"/>
  <c r="W109" i="506"/>
  <c r="M109" i="506" s="1"/>
  <c r="W73" i="506"/>
  <c r="M73" i="506" s="1"/>
  <c r="W53" i="506"/>
  <c r="M53" i="506" s="1"/>
  <c r="W80" i="506"/>
  <c r="M80" i="506" s="1"/>
  <c r="W140" i="506"/>
  <c r="M140" i="506" s="1"/>
  <c r="W89" i="506"/>
  <c r="M89" i="506" s="1"/>
  <c r="W90" i="506"/>
  <c r="M90" i="506" s="1"/>
  <c r="W115" i="506"/>
  <c r="M115" i="506" s="1"/>
  <c r="W78" i="514"/>
  <c r="M78" i="514" s="1"/>
  <c r="W146" i="514"/>
  <c r="M146" i="514" s="1"/>
  <c r="W74" i="514"/>
  <c r="M74" i="514" s="1"/>
  <c r="W70" i="514"/>
  <c r="M70" i="514" s="1"/>
  <c r="W39" i="514"/>
  <c r="M39" i="514" s="1"/>
  <c r="W128" i="514"/>
  <c r="M128" i="514" s="1"/>
  <c r="W136" i="514"/>
  <c r="M136" i="514" s="1"/>
  <c r="W50" i="514"/>
  <c r="M50" i="514" s="1"/>
  <c r="W37" i="514"/>
  <c r="M37" i="514" s="1"/>
  <c r="W84" i="511"/>
  <c r="M84" i="511" s="1"/>
  <c r="W24" i="511"/>
  <c r="M24" i="511" s="1"/>
  <c r="W101" i="511"/>
  <c r="X101" i="511" s="1"/>
  <c r="AC101" i="511" s="1"/>
  <c r="W131" i="511"/>
  <c r="X131" i="511" s="1"/>
  <c r="AC131" i="511" s="1"/>
  <c r="W143" i="511"/>
  <c r="M143" i="511" s="1"/>
  <c r="W57" i="511"/>
  <c r="X57" i="511" s="1"/>
  <c r="AC57" i="511" s="1"/>
  <c r="W133" i="511"/>
  <c r="M133" i="511" s="1"/>
  <c r="W21" i="511"/>
  <c r="M21" i="511" s="1"/>
  <c r="W139" i="511"/>
  <c r="X139" i="511" s="1"/>
  <c r="AC139" i="511" s="1"/>
  <c r="W49" i="511"/>
  <c r="X49" i="511" s="1"/>
  <c r="AC49" i="511" s="1"/>
  <c r="W36" i="511"/>
  <c r="M36" i="511" s="1"/>
  <c r="W122" i="511"/>
  <c r="X122" i="511" s="1"/>
  <c r="AC122" i="511" s="1"/>
  <c r="W59" i="511"/>
  <c r="X59" i="511" s="1"/>
  <c r="AC59" i="511" s="1"/>
  <c r="W40" i="511"/>
  <c r="M40" i="511" s="1"/>
  <c r="W128" i="511"/>
  <c r="X128" i="511" s="1"/>
  <c r="AC128" i="511" s="1"/>
  <c r="W41" i="511"/>
  <c r="X41" i="511" s="1"/>
  <c r="AC41" i="511" s="1"/>
  <c r="W71" i="511"/>
  <c r="M71" i="511" s="1"/>
  <c r="W104" i="511"/>
  <c r="X104" i="511" s="1"/>
  <c r="AC104" i="511" s="1"/>
  <c r="W45" i="511"/>
  <c r="M45" i="511" s="1"/>
  <c r="W120" i="511"/>
  <c r="X120" i="511" s="1"/>
  <c r="AC120" i="511" s="1"/>
  <c r="W62" i="511"/>
  <c r="M62" i="511" s="1"/>
  <c r="W92" i="511"/>
  <c r="M92" i="511" s="1"/>
  <c r="W37" i="511"/>
  <c r="M37" i="511" s="1"/>
  <c r="W66" i="511"/>
  <c r="M66" i="511" s="1"/>
  <c r="W106" i="511"/>
  <c r="M106" i="511" s="1"/>
  <c r="W22" i="511"/>
  <c r="M22" i="511" s="1"/>
  <c r="W131" i="507"/>
  <c r="M131" i="507" s="1"/>
  <c r="W35" i="507"/>
  <c r="M35" i="507" s="1"/>
  <c r="W144" i="507"/>
  <c r="M144" i="507" s="1"/>
  <c r="W98" i="507"/>
  <c r="M98" i="507" s="1"/>
  <c r="W34" i="507"/>
  <c r="M34" i="507" s="1"/>
  <c r="W54" i="507"/>
  <c r="M54" i="507" s="1"/>
  <c r="W139" i="507"/>
  <c r="M139" i="507" s="1"/>
  <c r="W48" i="507"/>
  <c r="M48" i="507" s="1"/>
  <c r="W29" i="507"/>
  <c r="M29" i="507" s="1"/>
  <c r="W68" i="507"/>
  <c r="M68" i="507" s="1"/>
  <c r="W21" i="507"/>
  <c r="M21" i="507" s="1"/>
  <c r="W102" i="507"/>
  <c r="M102" i="507" s="1"/>
  <c r="W135" i="507"/>
  <c r="M135" i="507" s="1"/>
  <c r="W72" i="507"/>
  <c r="M72" i="507" s="1"/>
  <c r="W67" i="507"/>
  <c r="M67" i="507" s="1"/>
  <c r="W117" i="507"/>
  <c r="M117" i="507" s="1"/>
  <c r="W49" i="507"/>
  <c r="M49" i="507" s="1"/>
  <c r="W59" i="507"/>
  <c r="M59" i="507" s="1"/>
  <c r="W122" i="507"/>
  <c r="M122" i="507" s="1"/>
  <c r="W57" i="507"/>
  <c r="M57" i="507" s="1"/>
  <c r="W50" i="507"/>
  <c r="M50" i="507" s="1"/>
  <c r="W70" i="507"/>
  <c r="M70" i="507" s="1"/>
  <c r="W47" i="507"/>
  <c r="M47" i="507" s="1"/>
  <c r="W86" i="507"/>
  <c r="M86" i="507" s="1"/>
  <c r="W23" i="507"/>
  <c r="M23" i="507" s="1"/>
  <c r="W136" i="500"/>
  <c r="M136" i="500" s="1"/>
  <c r="W121" i="500"/>
  <c r="M121" i="500" s="1"/>
  <c r="W75" i="500"/>
  <c r="M75" i="500" s="1"/>
  <c r="W135" i="500"/>
  <c r="M135" i="500" s="1"/>
  <c r="W125" i="500"/>
  <c r="M125" i="500" s="1"/>
  <c r="W62" i="500"/>
  <c r="M62" i="500" s="1"/>
  <c r="W66" i="500"/>
  <c r="M66" i="500" s="1"/>
  <c r="W145" i="500"/>
  <c r="M145" i="500" s="1"/>
  <c r="W32" i="500"/>
  <c r="M32" i="500" s="1"/>
  <c r="W49" i="500"/>
  <c r="M49" i="500" s="1"/>
  <c r="W99" i="500"/>
  <c r="M99" i="500" s="1"/>
  <c r="W128" i="500"/>
  <c r="M128" i="500" s="1"/>
  <c r="W89" i="500"/>
  <c r="M89" i="500" s="1"/>
  <c r="W63" i="500"/>
  <c r="M63" i="500" s="1"/>
  <c r="W116" i="500"/>
  <c r="M116" i="500" s="1"/>
  <c r="W94" i="500"/>
  <c r="M94" i="500" s="1"/>
  <c r="W123" i="500"/>
  <c r="M123" i="500" s="1"/>
  <c r="W29" i="500"/>
  <c r="M29" i="500" s="1"/>
  <c r="W61" i="500"/>
  <c r="M61" i="500" s="1"/>
  <c r="W23" i="500"/>
  <c r="M23" i="500" s="1"/>
  <c r="W36" i="500"/>
  <c r="M36" i="500" s="1"/>
  <c r="W46" i="500"/>
  <c r="M46" i="500" s="1"/>
  <c r="W131" i="500"/>
  <c r="M131" i="500" s="1"/>
  <c r="W40" i="500"/>
  <c r="M40" i="500" s="1"/>
  <c r="W51" i="500"/>
  <c r="M51" i="500" s="1"/>
  <c r="W140" i="498"/>
  <c r="M140" i="498" s="1"/>
  <c r="W132" i="498"/>
  <c r="M132" i="498" s="1"/>
  <c r="W124" i="498"/>
  <c r="M124" i="498" s="1"/>
  <c r="W55" i="498"/>
  <c r="M55" i="498" s="1"/>
  <c r="W89" i="498"/>
  <c r="M89" i="498" s="1"/>
  <c r="W107" i="498"/>
  <c r="M107" i="498" s="1"/>
  <c r="W40" i="498"/>
  <c r="M40" i="498" s="1"/>
  <c r="W37" i="498"/>
  <c r="M37" i="498" s="1"/>
  <c r="W30" i="498"/>
  <c r="M30" i="498" s="1"/>
  <c r="W144" i="498"/>
  <c r="M144" i="498" s="1"/>
  <c r="W67" i="498"/>
  <c r="M67" i="498" s="1"/>
  <c r="W114" i="498"/>
  <c r="M114" i="498" s="1"/>
  <c r="W87" i="498"/>
  <c r="M87" i="498" s="1"/>
  <c r="W29" i="498"/>
  <c r="M29" i="498" s="1"/>
  <c r="W34" i="498"/>
  <c r="M34" i="498" s="1"/>
  <c r="W138" i="498"/>
  <c r="M138" i="498" s="1"/>
  <c r="W77" i="498"/>
  <c r="M77" i="498" s="1"/>
  <c r="W36" i="498"/>
  <c r="M36" i="498" s="1"/>
  <c r="W79" i="498"/>
  <c r="M79" i="498" s="1"/>
  <c r="W101" i="498"/>
  <c r="M101" i="498" s="1"/>
  <c r="W148" i="498"/>
  <c r="M148" i="498" s="1"/>
  <c r="W38" i="498"/>
  <c r="M38" i="498" s="1"/>
  <c r="W39" i="498"/>
  <c r="M39" i="498" s="1"/>
  <c r="W28" i="498"/>
  <c r="M28" i="498" s="1"/>
  <c r="W69" i="503"/>
  <c r="M69" i="503" s="1"/>
  <c r="W55" i="503"/>
  <c r="M55" i="503" s="1"/>
  <c r="W75" i="503"/>
  <c r="M75" i="503" s="1"/>
  <c r="W133" i="503"/>
  <c r="M133" i="503" s="1"/>
  <c r="W129" i="503"/>
  <c r="M129" i="503" s="1"/>
  <c r="W38" i="503"/>
  <c r="M38" i="503" s="1"/>
  <c r="W40" i="503"/>
  <c r="M40" i="503" s="1"/>
  <c r="W135" i="503"/>
  <c r="M135" i="503" s="1"/>
  <c r="W74" i="503"/>
  <c r="M74" i="503" s="1"/>
  <c r="W103" i="503"/>
  <c r="M103" i="503" s="1"/>
  <c r="W44" i="503"/>
  <c r="M44" i="503" s="1"/>
  <c r="W119" i="503"/>
  <c r="M119" i="503" s="1"/>
  <c r="W59" i="503"/>
  <c r="M59" i="503" s="1"/>
  <c r="W63" i="503"/>
  <c r="M63" i="503" s="1"/>
  <c r="W84" i="503"/>
  <c r="M84" i="503" s="1"/>
  <c r="W139" i="503"/>
  <c r="M139" i="503" s="1"/>
  <c r="W66" i="503"/>
  <c r="M66" i="503" s="1"/>
  <c r="W107" i="503"/>
  <c r="M107" i="503" s="1"/>
  <c r="W47" i="503"/>
  <c r="M47" i="503" s="1"/>
  <c r="W35" i="503"/>
  <c r="M35" i="503" s="1"/>
  <c r="W32" i="503"/>
  <c r="M32" i="503" s="1"/>
  <c r="W81" i="503"/>
  <c r="M81" i="503" s="1"/>
  <c r="W126" i="502"/>
  <c r="M126" i="502" s="1"/>
  <c r="W47" i="502"/>
  <c r="M47" i="502" s="1"/>
  <c r="W114" i="502"/>
  <c r="M114" i="502" s="1"/>
  <c r="W58" i="502"/>
  <c r="M58" i="502" s="1"/>
  <c r="W128" i="502"/>
  <c r="M128" i="502" s="1"/>
  <c r="W82" i="502"/>
  <c r="M82" i="502" s="1"/>
  <c r="W29" i="502"/>
  <c r="M29" i="502" s="1"/>
  <c r="W42" i="502"/>
  <c r="M42" i="502" s="1"/>
  <c r="W66" i="502"/>
  <c r="M66" i="502" s="1"/>
  <c r="W120" i="502"/>
  <c r="M120" i="502" s="1"/>
  <c r="W96" i="502"/>
  <c r="M96" i="502" s="1"/>
  <c r="W90" i="502"/>
  <c r="M90" i="502" s="1"/>
  <c r="W130" i="502"/>
  <c r="M130" i="502" s="1"/>
  <c r="W95" i="502"/>
  <c r="M95" i="502" s="1"/>
  <c r="W75" i="502"/>
  <c r="M75" i="502" s="1"/>
  <c r="W49" i="502"/>
  <c r="M49" i="502" s="1"/>
  <c r="W61" i="502"/>
  <c r="M61" i="502" s="1"/>
  <c r="X71" i="504"/>
  <c r="AC71" i="504" s="1"/>
  <c r="X87" i="504"/>
  <c r="AC87" i="504" s="1"/>
  <c r="X99" i="504"/>
  <c r="AC99" i="504" s="1"/>
  <c r="X109" i="504"/>
  <c r="AC109" i="504" s="1"/>
  <c r="X118" i="501"/>
  <c r="AC118" i="501" s="1"/>
  <c r="X26" i="501"/>
  <c r="AC26" i="501" s="1"/>
  <c r="X37" i="510"/>
  <c r="AC37" i="510" s="1"/>
  <c r="X47" i="510"/>
  <c r="AC47" i="510" s="1"/>
  <c r="W83" i="505"/>
  <c r="M83" i="505" s="1"/>
  <c r="W89" i="505"/>
  <c r="M89" i="505" s="1"/>
  <c r="W99" i="505"/>
  <c r="M99" i="505" s="1"/>
  <c r="W94" i="505"/>
  <c r="M94" i="505" s="1"/>
  <c r="W32" i="497"/>
  <c r="M32" i="497" s="1"/>
  <c r="X85" i="512"/>
  <c r="AC85" i="512" s="1"/>
  <c r="M85" i="512"/>
  <c r="X120" i="512"/>
  <c r="AC120" i="512" s="1"/>
  <c r="M120" i="512"/>
  <c r="X34" i="512"/>
  <c r="AC34" i="512" s="1"/>
  <c r="M34" i="512"/>
  <c r="W128" i="521"/>
  <c r="M128" i="521" s="1"/>
  <c r="X95" i="514"/>
  <c r="AC95" i="514" s="1"/>
  <c r="X143" i="514"/>
  <c r="AC143" i="514" s="1"/>
  <c r="X24" i="514"/>
  <c r="AC24" i="514" s="1"/>
  <c r="X63" i="514"/>
  <c r="AC63" i="514" s="1"/>
  <c r="X84" i="514"/>
  <c r="AC84" i="514" s="1"/>
  <c r="X58" i="499"/>
  <c r="AC58" i="499" s="1"/>
  <c r="X77" i="499"/>
  <c r="AC77" i="499" s="1"/>
  <c r="X30" i="499"/>
  <c r="AC30" i="499" s="1"/>
  <c r="X136" i="499"/>
  <c r="AC136" i="499" s="1"/>
  <c r="X74" i="499"/>
  <c r="AC74" i="499" s="1"/>
  <c r="X35" i="499"/>
  <c r="AC35" i="499" s="1"/>
  <c r="X57" i="499"/>
  <c r="AC57" i="499" s="1"/>
  <c r="X107" i="515"/>
  <c r="AC107" i="515" s="1"/>
  <c r="X146" i="515"/>
  <c r="AC146" i="515" s="1"/>
  <c r="X112" i="515"/>
  <c r="AC112" i="515" s="1"/>
  <c r="X26" i="515"/>
  <c r="AC26" i="515" s="1"/>
  <c r="X77" i="515"/>
  <c r="AC77" i="515" s="1"/>
  <c r="X144" i="515"/>
  <c r="AC144" i="515" s="1"/>
  <c r="X90" i="515"/>
  <c r="AC90" i="515" s="1"/>
  <c r="X126" i="515"/>
  <c r="AC126" i="515" s="1"/>
  <c r="X93" i="515"/>
  <c r="AC93" i="515" s="1"/>
  <c r="X50" i="515"/>
  <c r="AC50" i="515" s="1"/>
  <c r="X86" i="515"/>
  <c r="AC86" i="515" s="1"/>
  <c r="X60" i="515"/>
  <c r="AC60" i="515" s="1"/>
  <c r="W119" i="511"/>
  <c r="M119" i="511" s="1"/>
  <c r="W52" i="511"/>
  <c r="M52" i="511" s="1"/>
  <c r="W56" i="511"/>
  <c r="M56" i="511" s="1"/>
  <c r="W75" i="511"/>
  <c r="M75" i="511" s="1"/>
  <c r="W30" i="511"/>
  <c r="M30" i="511" s="1"/>
  <c r="W58" i="511"/>
  <c r="M58" i="511" s="1"/>
  <c r="W27" i="511"/>
  <c r="M27" i="511" s="1"/>
  <c r="W41" i="513"/>
  <c r="M41" i="513" s="1"/>
  <c r="W130" i="513"/>
  <c r="M130" i="513" s="1"/>
  <c r="W100" i="513"/>
  <c r="M100" i="513" s="1"/>
  <c r="W108" i="513"/>
  <c r="M108" i="513" s="1"/>
  <c r="W35" i="513"/>
  <c r="M35" i="513" s="1"/>
  <c r="W119" i="513"/>
  <c r="M119" i="513" s="1"/>
  <c r="W83" i="513"/>
  <c r="M83" i="513" s="1"/>
  <c r="W91" i="513"/>
  <c r="M91" i="513" s="1"/>
  <c r="W129" i="507"/>
  <c r="M129" i="507" s="1"/>
  <c r="W113" i="507"/>
  <c r="M113" i="507" s="1"/>
  <c r="W96" i="507"/>
  <c r="M96" i="507" s="1"/>
  <c r="W99" i="507"/>
  <c r="M99" i="507" s="1"/>
  <c r="W30" i="507"/>
  <c r="M30" i="507" s="1"/>
  <c r="W137" i="507"/>
  <c r="M137" i="507" s="1"/>
  <c r="W74" i="507"/>
  <c r="M74" i="507" s="1"/>
  <c r="W114" i="507"/>
  <c r="M114" i="507" s="1"/>
  <c r="W53" i="500"/>
  <c r="M53" i="500" s="1"/>
  <c r="W79" i="500"/>
  <c r="M79" i="500" s="1"/>
  <c r="W100" i="500"/>
  <c r="M100" i="500" s="1"/>
  <c r="W113" i="500"/>
  <c r="M113" i="500" s="1"/>
  <c r="W147" i="500"/>
  <c r="M147" i="500" s="1"/>
  <c r="W81" i="500"/>
  <c r="M81" i="500" s="1"/>
  <c r="W80" i="500"/>
  <c r="M80" i="500" s="1"/>
  <c r="W128" i="523"/>
  <c r="M128" i="523" s="1"/>
  <c r="W102" i="523"/>
  <c r="M102" i="523" s="1"/>
  <c r="W109" i="523"/>
  <c r="M109" i="523" s="1"/>
  <c r="W143" i="523"/>
  <c r="M143" i="523" s="1"/>
  <c r="W42" i="523"/>
  <c r="M42" i="523" s="1"/>
  <c r="W20" i="523"/>
  <c r="W29" i="523"/>
  <c r="M29" i="523" s="1"/>
  <c r="W100" i="523"/>
  <c r="M100" i="523" s="1"/>
  <c r="W138" i="523"/>
  <c r="M138" i="523" s="1"/>
  <c r="W54" i="523"/>
  <c r="M54" i="523" s="1"/>
  <c r="W48" i="523"/>
  <c r="M48" i="523" s="1"/>
  <c r="W65" i="523"/>
  <c r="M65" i="523" s="1"/>
  <c r="W77" i="523"/>
  <c r="M77" i="523" s="1"/>
  <c r="W114" i="523"/>
  <c r="M114" i="523" s="1"/>
  <c r="W41" i="523"/>
  <c r="M41" i="523" s="1"/>
  <c r="W139" i="523"/>
  <c r="M139" i="523" s="1"/>
  <c r="W108" i="523"/>
  <c r="M108" i="523" s="1"/>
  <c r="W137" i="523"/>
  <c r="M137" i="523" s="1"/>
  <c r="W44" i="523"/>
  <c r="M44" i="523" s="1"/>
  <c r="W83" i="523"/>
  <c r="M83" i="523" s="1"/>
  <c r="W131" i="523"/>
  <c r="M131" i="523" s="1"/>
  <c r="W64" i="523"/>
  <c r="M64" i="523" s="1"/>
  <c r="W61" i="523"/>
  <c r="M61" i="523" s="1"/>
  <c r="W149" i="523"/>
  <c r="M149" i="523" s="1"/>
  <c r="W36" i="523"/>
  <c r="M36" i="523" s="1"/>
  <c r="W33" i="523"/>
  <c r="M33" i="523" s="1"/>
  <c r="W30" i="523"/>
  <c r="M30" i="523" s="1"/>
  <c r="W104" i="523"/>
  <c r="M104" i="523" s="1"/>
  <c r="W80" i="523"/>
  <c r="M80" i="523" s="1"/>
  <c r="W124" i="523"/>
  <c r="M124" i="523" s="1"/>
  <c r="W50" i="523"/>
  <c r="M50" i="523" s="1"/>
  <c r="W144" i="523"/>
  <c r="M144" i="523" s="1"/>
  <c r="W28" i="523"/>
  <c r="M28" i="523" s="1"/>
  <c r="M20" i="508"/>
  <c r="W98" i="516"/>
  <c r="M98" i="516" s="1"/>
  <c r="W145" i="516"/>
  <c r="M145" i="516" s="1"/>
  <c r="W53" i="516"/>
  <c r="M53" i="516" s="1"/>
  <c r="W141" i="516"/>
  <c r="M141" i="516" s="1"/>
  <c r="W51" i="516"/>
  <c r="M51" i="516" s="1"/>
  <c r="W121" i="516"/>
  <c r="M121" i="516" s="1"/>
  <c r="W129" i="516"/>
  <c r="M129" i="516" s="1"/>
  <c r="W57" i="516"/>
  <c r="M57" i="516" s="1"/>
  <c r="W124" i="516"/>
  <c r="M124" i="516" s="1"/>
  <c r="W144" i="516"/>
  <c r="M144" i="516" s="1"/>
  <c r="W64" i="516"/>
  <c r="M64" i="516" s="1"/>
  <c r="W113" i="516"/>
  <c r="M113" i="516" s="1"/>
  <c r="W31" i="516"/>
  <c r="M31" i="516" s="1"/>
  <c r="W46" i="516"/>
  <c r="M46" i="516" s="1"/>
  <c r="W101" i="516"/>
  <c r="M101" i="516" s="1"/>
  <c r="W72" i="516"/>
  <c r="M72" i="516" s="1"/>
  <c r="W131" i="516"/>
  <c r="M131" i="516" s="1"/>
  <c r="W130" i="516"/>
  <c r="M130" i="516" s="1"/>
  <c r="W76" i="516"/>
  <c r="M76" i="516" s="1"/>
  <c r="W105" i="516"/>
  <c r="M105" i="516" s="1"/>
  <c r="W30" i="516"/>
  <c r="M30" i="516" s="1"/>
  <c r="W80" i="516"/>
  <c r="M80" i="516" s="1"/>
  <c r="W107" i="516"/>
  <c r="M107" i="516" s="1"/>
  <c r="W125" i="516"/>
  <c r="M125" i="516" s="1"/>
  <c r="W33" i="516"/>
  <c r="M33" i="516" s="1"/>
  <c r="W100" i="516"/>
  <c r="M100" i="516" s="1"/>
  <c r="W61" i="516"/>
  <c r="M61" i="516" s="1"/>
  <c r="W21" i="516"/>
  <c r="M21" i="516" s="1"/>
  <c r="W39" i="516"/>
  <c r="M39" i="516" s="1"/>
  <c r="W60" i="516"/>
  <c r="M60" i="516" s="1"/>
  <c r="W23" i="516"/>
  <c r="M23" i="516" s="1"/>
  <c r="W112" i="516"/>
  <c r="M112" i="516" s="1"/>
  <c r="W85" i="516"/>
  <c r="M85" i="516" s="1"/>
  <c r="X68" i="512"/>
  <c r="AC68" i="512" s="1"/>
  <c r="X61" i="512"/>
  <c r="AC61" i="512" s="1"/>
  <c r="X117" i="508"/>
  <c r="AC117" i="508" s="1"/>
  <c r="X145" i="508"/>
  <c r="AC145" i="508" s="1"/>
  <c r="X20" i="508"/>
  <c r="AC20" i="508" s="1"/>
  <c r="X94" i="508"/>
  <c r="AC94" i="508" s="1"/>
  <c r="X124" i="508"/>
  <c r="AC124" i="508" s="1"/>
  <c r="X29" i="508"/>
  <c r="AC29" i="508" s="1"/>
  <c r="X123" i="508"/>
  <c r="AC123" i="508" s="1"/>
  <c r="X139" i="508"/>
  <c r="AC139" i="508" s="1"/>
  <c r="X120" i="508"/>
  <c r="AC120" i="508" s="1"/>
  <c r="X52" i="508"/>
  <c r="AC52" i="508" s="1"/>
  <c r="X30" i="508"/>
  <c r="AC30" i="508" s="1"/>
  <c r="X26" i="508"/>
  <c r="AC26" i="508" s="1"/>
  <c r="X108" i="509"/>
  <c r="AC108" i="509" s="1"/>
  <c r="X36" i="509"/>
  <c r="AC36" i="509" s="1"/>
  <c r="X120" i="509"/>
  <c r="AC120" i="509" s="1"/>
  <c r="X42" i="509"/>
  <c r="AC42" i="509" s="1"/>
  <c r="X135" i="509"/>
  <c r="AC135" i="509" s="1"/>
  <c r="X139" i="509"/>
  <c r="AC139" i="509" s="1"/>
  <c r="X137" i="509"/>
  <c r="AC137" i="509" s="1"/>
  <c r="X121" i="509"/>
  <c r="AC121" i="509" s="1"/>
  <c r="X114" i="509"/>
  <c r="AC114" i="509" s="1"/>
  <c r="X142" i="509"/>
  <c r="AC142" i="509" s="1"/>
  <c r="X133" i="509"/>
  <c r="AC133" i="509" s="1"/>
  <c r="W64" i="498"/>
  <c r="M64" i="498" s="1"/>
  <c r="W129" i="498"/>
  <c r="M129" i="498" s="1"/>
  <c r="W76" i="498"/>
  <c r="M76" i="498" s="1"/>
  <c r="W84" i="498"/>
  <c r="M84" i="498" s="1"/>
  <c r="W116" i="498"/>
  <c r="M116" i="498" s="1"/>
  <c r="W105" i="498"/>
  <c r="M105" i="498" s="1"/>
  <c r="W53" i="498"/>
  <c r="M53" i="498" s="1"/>
  <c r="W65" i="498"/>
  <c r="M65" i="498" s="1"/>
  <c r="W100" i="498"/>
  <c r="M100" i="498" s="1"/>
  <c r="X108" i="506"/>
  <c r="AC108" i="506" s="1"/>
  <c r="X107" i="506"/>
  <c r="AC107" i="506" s="1"/>
  <c r="X99" i="506"/>
  <c r="AC99" i="506" s="1"/>
  <c r="X93" i="506"/>
  <c r="AC93" i="506" s="1"/>
  <c r="X146" i="506"/>
  <c r="AC146" i="506" s="1"/>
  <c r="X98" i="506"/>
  <c r="AC98" i="506" s="1"/>
  <c r="W109" i="503"/>
  <c r="M109" i="503" s="1"/>
  <c r="W134" i="503"/>
  <c r="M134" i="503" s="1"/>
  <c r="W20" i="503"/>
  <c r="X97" i="504"/>
  <c r="AC97" i="504" s="1"/>
  <c r="X39" i="504"/>
  <c r="AC39" i="504" s="1"/>
  <c r="X47" i="501"/>
  <c r="AC47" i="501" s="1"/>
  <c r="X122" i="501"/>
  <c r="AC122" i="501" s="1"/>
  <c r="X149" i="510"/>
  <c r="AC149" i="510" s="1"/>
  <c r="X104" i="510"/>
  <c r="AC104" i="510" s="1"/>
  <c r="W96" i="505"/>
  <c r="M96" i="505" s="1"/>
  <c r="W104" i="505"/>
  <c r="M104" i="505" s="1"/>
  <c r="W109" i="497"/>
  <c r="M109" i="497" s="1"/>
  <c r="X138" i="512"/>
  <c r="AC138" i="512" s="1"/>
  <c r="M138" i="512"/>
  <c r="X106" i="512"/>
  <c r="AC106" i="512" s="1"/>
  <c r="M106" i="512"/>
  <c r="X44" i="512"/>
  <c r="AC44" i="512" s="1"/>
  <c r="M44" i="512"/>
  <c r="X88" i="512"/>
  <c r="AC88" i="512" s="1"/>
  <c r="M88" i="512"/>
  <c r="X126" i="512"/>
  <c r="AC126" i="512" s="1"/>
  <c r="M126" i="512"/>
  <c r="X81" i="514"/>
  <c r="AC81" i="514" s="1"/>
  <c r="X62" i="514"/>
  <c r="AC62" i="514" s="1"/>
  <c r="X20" i="514"/>
  <c r="AC20" i="514" s="1"/>
  <c r="W44" i="504"/>
  <c r="M44" i="504" s="1"/>
  <c r="W123" i="504"/>
  <c r="M123" i="504" s="1"/>
  <c r="W55" i="504"/>
  <c r="M55" i="504" s="1"/>
  <c r="W118" i="504"/>
  <c r="M118" i="504" s="1"/>
  <c r="W75" i="504"/>
  <c r="M75" i="504" s="1"/>
  <c r="W145" i="504"/>
  <c r="M145" i="504" s="1"/>
  <c r="W116" i="504"/>
  <c r="M116" i="504" s="1"/>
  <c r="W31" i="504"/>
  <c r="M31" i="504" s="1"/>
  <c r="W48" i="504"/>
  <c r="M48" i="504" s="1"/>
  <c r="W98" i="501"/>
  <c r="M98" i="501" s="1"/>
  <c r="W137" i="501"/>
  <c r="M137" i="501" s="1"/>
  <c r="W70" i="501"/>
  <c r="M70" i="501" s="1"/>
  <c r="W80" i="501"/>
  <c r="M80" i="501" s="1"/>
  <c r="W59" i="501"/>
  <c r="M59" i="501" s="1"/>
  <c r="W140" i="501"/>
  <c r="M140" i="501" s="1"/>
  <c r="W21" i="501"/>
  <c r="M21" i="501" s="1"/>
  <c r="W33" i="501"/>
  <c r="M33" i="501" s="1"/>
  <c r="W136" i="510"/>
  <c r="M136" i="510" s="1"/>
  <c r="W35" i="510"/>
  <c r="M35" i="510" s="1"/>
  <c r="W146" i="510"/>
  <c r="M146" i="510" s="1"/>
  <c r="W123" i="510"/>
  <c r="M123" i="510" s="1"/>
  <c r="W74" i="510"/>
  <c r="M74" i="510" s="1"/>
  <c r="W141" i="510"/>
  <c r="M141" i="510" s="1"/>
  <c r="W93" i="510"/>
  <c r="M93" i="510" s="1"/>
  <c r="W91" i="510"/>
  <c r="M91" i="510" s="1"/>
  <c r="W95" i="510"/>
  <c r="M95" i="510" s="1"/>
  <c r="W48" i="510"/>
  <c r="M48" i="510" s="1"/>
  <c r="X141" i="504"/>
  <c r="AC141" i="504" s="1"/>
  <c r="X107" i="504"/>
  <c r="AC107" i="504" s="1"/>
  <c r="X47" i="504"/>
  <c r="AC47" i="504" s="1"/>
  <c r="X82" i="504"/>
  <c r="AC82" i="504" s="1"/>
  <c r="X67" i="504"/>
  <c r="AC67" i="504" s="1"/>
  <c r="X59" i="504"/>
  <c r="AC59" i="504" s="1"/>
  <c r="X82" i="501"/>
  <c r="AC82" i="501" s="1"/>
  <c r="X113" i="501"/>
  <c r="AC113" i="501" s="1"/>
  <c r="X144" i="501"/>
  <c r="AC144" i="501" s="1"/>
  <c r="X126" i="501"/>
  <c r="AC126" i="501" s="1"/>
  <c r="X73" i="510"/>
  <c r="AC73" i="510" s="1"/>
  <c r="X124" i="510"/>
  <c r="AC124" i="510" s="1"/>
  <c r="X78" i="510"/>
  <c r="AC78" i="510" s="1"/>
  <c r="X26" i="510"/>
  <c r="AC26" i="510" s="1"/>
  <c r="X76" i="510"/>
  <c r="AC76" i="510" s="1"/>
  <c r="X24" i="510"/>
  <c r="AC24" i="510" s="1"/>
  <c r="X49" i="510"/>
  <c r="AC49" i="510" s="1"/>
  <c r="W113" i="505"/>
  <c r="M113" i="505" s="1"/>
  <c r="W37" i="505"/>
  <c r="M37" i="505" s="1"/>
  <c r="W38" i="505"/>
  <c r="M38" i="505" s="1"/>
  <c r="W46" i="505"/>
  <c r="M46" i="505" s="1"/>
  <c r="W101" i="505"/>
  <c r="M101" i="505" s="1"/>
  <c r="W106" i="505"/>
  <c r="M106" i="505" s="1"/>
  <c r="W51" i="505"/>
  <c r="M51" i="505" s="1"/>
  <c r="W47" i="505"/>
  <c r="M47" i="505" s="1"/>
  <c r="W143" i="505"/>
  <c r="M143" i="505" s="1"/>
  <c r="W43" i="505"/>
  <c r="M43" i="505" s="1"/>
  <c r="W57" i="505"/>
  <c r="M57" i="505" s="1"/>
  <c r="W66" i="505"/>
  <c r="M66" i="505" s="1"/>
  <c r="W148" i="505"/>
  <c r="M148" i="505" s="1"/>
  <c r="W39" i="505"/>
  <c r="M39" i="505" s="1"/>
  <c r="W61" i="505"/>
  <c r="M61" i="505" s="1"/>
  <c r="W108" i="505"/>
  <c r="M108" i="505" s="1"/>
  <c r="W133" i="505"/>
  <c r="M133" i="505" s="1"/>
  <c r="W67" i="505"/>
  <c r="M67" i="505" s="1"/>
  <c r="W81" i="505"/>
  <c r="M81" i="505" s="1"/>
  <c r="W102" i="505"/>
  <c r="M102" i="505" s="1"/>
  <c r="W139" i="505"/>
  <c r="M139" i="505" s="1"/>
  <c r="W63" i="505"/>
  <c r="M63" i="505" s="1"/>
  <c r="W85" i="505"/>
  <c r="M85" i="505" s="1"/>
  <c r="W126" i="505"/>
  <c r="M126" i="505" s="1"/>
  <c r="W138" i="505"/>
  <c r="M138" i="505" s="1"/>
  <c r="W93" i="505"/>
  <c r="M93" i="505" s="1"/>
  <c r="W44" i="505"/>
  <c r="M44" i="505" s="1"/>
  <c r="W140" i="505"/>
  <c r="M140" i="505" s="1"/>
  <c r="W91" i="505"/>
  <c r="M91" i="505" s="1"/>
  <c r="W88" i="505"/>
  <c r="M88" i="505" s="1"/>
  <c r="W142" i="505"/>
  <c r="M142" i="505" s="1"/>
  <c r="W134" i="505"/>
  <c r="M134" i="505" s="1"/>
  <c r="W40" i="505"/>
  <c r="M40" i="505" s="1"/>
  <c r="W142" i="497"/>
  <c r="M142" i="497" s="1"/>
  <c r="W55" i="497"/>
  <c r="M55" i="497" s="1"/>
  <c r="W52" i="497"/>
  <c r="M52" i="497" s="1"/>
  <c r="W51" i="497"/>
  <c r="M51" i="497" s="1"/>
  <c r="W101" i="497"/>
  <c r="M101" i="497" s="1"/>
  <c r="W146" i="497"/>
  <c r="M146" i="497" s="1"/>
  <c r="W87" i="497"/>
  <c r="M87" i="497" s="1"/>
  <c r="W140" i="497"/>
  <c r="M140" i="497" s="1"/>
  <c r="W29" i="497"/>
  <c r="M29" i="497" s="1"/>
  <c r="W123" i="497"/>
  <c r="M123" i="497" s="1"/>
  <c r="W33" i="497"/>
  <c r="M33" i="497" s="1"/>
  <c r="W76" i="497"/>
  <c r="M76" i="497" s="1"/>
  <c r="W112" i="497"/>
  <c r="M112" i="497" s="1"/>
  <c r="W139" i="497"/>
  <c r="M139" i="497" s="1"/>
  <c r="W116" i="497"/>
  <c r="M116" i="497" s="1"/>
  <c r="W60" i="497"/>
  <c r="M60" i="497" s="1"/>
  <c r="W115" i="497"/>
  <c r="M115" i="497" s="1"/>
  <c r="W66" i="497"/>
  <c r="M66" i="497" s="1"/>
  <c r="W114" i="497"/>
  <c r="M114" i="497" s="1"/>
  <c r="W64" i="497"/>
  <c r="M64" i="497" s="1"/>
  <c r="W97" i="497"/>
  <c r="M97" i="497" s="1"/>
  <c r="W70" i="497"/>
  <c r="M70" i="497" s="1"/>
  <c r="W37" i="497"/>
  <c r="M37" i="497" s="1"/>
  <c r="W40" i="497"/>
  <c r="M40" i="497" s="1"/>
  <c r="W100" i="497"/>
  <c r="M100" i="497" s="1"/>
  <c r="W48" i="497"/>
  <c r="M48" i="497" s="1"/>
  <c r="W99" i="497"/>
  <c r="M99" i="497" s="1"/>
  <c r="W58" i="497"/>
  <c r="M58" i="497" s="1"/>
  <c r="W98" i="497"/>
  <c r="M98" i="497" s="1"/>
  <c r="W54" i="497"/>
  <c r="M54" i="497" s="1"/>
  <c r="W85" i="497"/>
  <c r="M85" i="497" s="1"/>
  <c r="W62" i="497"/>
  <c r="M62" i="497" s="1"/>
  <c r="M20" i="506"/>
  <c r="W33" i="515"/>
  <c r="M33" i="515" s="1"/>
  <c r="W25" i="515"/>
  <c r="M25" i="515" s="1"/>
  <c r="W84" i="515"/>
  <c r="M84" i="515" s="1"/>
  <c r="W22" i="515"/>
  <c r="M22" i="515" s="1"/>
  <c r="W124" i="515"/>
  <c r="M124" i="515" s="1"/>
  <c r="W140" i="515"/>
  <c r="M140" i="515" s="1"/>
  <c r="W80" i="512"/>
  <c r="M80" i="512" s="1"/>
  <c r="X81" i="512"/>
  <c r="AC81" i="512" s="1"/>
  <c r="M81" i="512"/>
  <c r="X54" i="512"/>
  <c r="AC54" i="512" s="1"/>
  <c r="M54" i="512"/>
  <c r="W30" i="512"/>
  <c r="M30" i="512" s="1"/>
  <c r="X46" i="512"/>
  <c r="AC46" i="512" s="1"/>
  <c r="M46" i="512"/>
  <c r="X113" i="512"/>
  <c r="AC113" i="512" s="1"/>
  <c r="M113" i="512"/>
  <c r="X58" i="512"/>
  <c r="AC58" i="512" s="1"/>
  <c r="M58" i="512"/>
  <c r="X90" i="512"/>
  <c r="AC90" i="512" s="1"/>
  <c r="M90" i="512"/>
  <c r="X110" i="512"/>
  <c r="AC110" i="512" s="1"/>
  <c r="M110" i="512"/>
  <c r="X123" i="512"/>
  <c r="AC123" i="512" s="1"/>
  <c r="M123" i="512"/>
  <c r="W33" i="512"/>
  <c r="X98" i="512"/>
  <c r="AC98" i="512" s="1"/>
  <c r="M98" i="512"/>
  <c r="W127" i="512"/>
  <c r="W53" i="512"/>
  <c r="X107" i="512"/>
  <c r="AC107" i="512" s="1"/>
  <c r="M107" i="512"/>
  <c r="W32" i="512"/>
  <c r="X116" i="512"/>
  <c r="AC116" i="512" s="1"/>
  <c r="M116" i="512"/>
  <c r="X28" i="512"/>
  <c r="AC28" i="512" s="1"/>
  <c r="M28" i="512"/>
  <c r="W95" i="512"/>
  <c r="M95" i="512" s="1"/>
  <c r="X101" i="512"/>
  <c r="AC101" i="512" s="1"/>
  <c r="M101" i="512"/>
  <c r="X37" i="512"/>
  <c r="AC37" i="512" s="1"/>
  <c r="M37" i="512"/>
  <c r="W90" i="514"/>
  <c r="M90" i="514" s="1"/>
  <c r="W117" i="514"/>
  <c r="M117" i="514" s="1"/>
  <c r="W23" i="514"/>
  <c r="M23" i="514" s="1"/>
  <c r="W148" i="514"/>
  <c r="M148" i="514" s="1"/>
  <c r="W80" i="514"/>
  <c r="M80" i="514" s="1"/>
  <c r="W88" i="514"/>
  <c r="M88" i="514" s="1"/>
  <c r="W71" i="514"/>
  <c r="M71" i="514" s="1"/>
  <c r="W38" i="514"/>
  <c r="M38" i="514" s="1"/>
  <c r="W142" i="521"/>
  <c r="M142" i="521" s="1"/>
  <c r="W111" i="521"/>
  <c r="M111" i="521" s="1"/>
  <c r="W100" i="521"/>
  <c r="M100" i="521" s="1"/>
  <c r="W80" i="521"/>
  <c r="M80" i="521" s="1"/>
  <c r="W106" i="521"/>
  <c r="M106" i="521" s="1"/>
  <c r="W72" i="521"/>
  <c r="M72" i="521" s="1"/>
  <c r="W97" i="521"/>
  <c r="M97" i="521" s="1"/>
  <c r="W96" i="521"/>
  <c r="M96" i="521" s="1"/>
  <c r="W91" i="521"/>
  <c r="M91" i="521" s="1"/>
  <c r="W37" i="521"/>
  <c r="M37" i="521" s="1"/>
  <c r="W90" i="521"/>
  <c r="M90" i="521" s="1"/>
  <c r="W73" i="521"/>
  <c r="M73" i="521" s="1"/>
  <c r="W66" i="521"/>
  <c r="M66" i="521" s="1"/>
  <c r="W86" i="521"/>
  <c r="M86" i="521" s="1"/>
  <c r="W139" i="521"/>
  <c r="M139" i="521" s="1"/>
  <c r="W43" i="521"/>
  <c r="M43" i="521" s="1"/>
  <c r="W70" i="521"/>
  <c r="M70" i="521" s="1"/>
  <c r="W45" i="521"/>
  <c r="M45" i="521" s="1"/>
  <c r="W68" i="521"/>
  <c r="M68" i="521" s="1"/>
  <c r="W75" i="521"/>
  <c r="M75" i="521" s="1"/>
  <c r="W108" i="521"/>
  <c r="M108" i="521" s="1"/>
  <c r="W79" i="521"/>
  <c r="M79" i="521" s="1"/>
  <c r="W104" i="521"/>
  <c r="M104" i="521" s="1"/>
  <c r="W51" i="521"/>
  <c r="M51" i="521" s="1"/>
  <c r="W85" i="521"/>
  <c r="M85" i="521" s="1"/>
  <c r="W61" i="521"/>
  <c r="M61" i="521" s="1"/>
  <c r="W123" i="521"/>
  <c r="M123" i="521" s="1"/>
  <c r="W47" i="521"/>
  <c r="M47" i="521" s="1"/>
  <c r="W105" i="521"/>
  <c r="M105" i="521" s="1"/>
  <c r="W49" i="521"/>
  <c r="M49" i="521" s="1"/>
  <c r="W115" i="521"/>
  <c r="M115" i="521" s="1"/>
  <c r="W81" i="521"/>
  <c r="M81" i="521" s="1"/>
  <c r="X103" i="504"/>
  <c r="AC103" i="504" s="1"/>
  <c r="X27" i="501"/>
  <c r="AC27" i="501" s="1"/>
  <c r="X94" i="501"/>
  <c r="AC94" i="501" s="1"/>
  <c r="X29" i="501"/>
  <c r="AC29" i="501" s="1"/>
  <c r="W26" i="505"/>
  <c r="M26" i="505" s="1"/>
  <c r="W69" i="497"/>
  <c r="M69" i="497" s="1"/>
  <c r="W135" i="497"/>
  <c r="M135" i="497" s="1"/>
  <c r="X115" i="512"/>
  <c r="AC115" i="512" s="1"/>
  <c r="M115" i="512"/>
  <c r="X70" i="512"/>
  <c r="AC70" i="512" s="1"/>
  <c r="M70" i="512"/>
  <c r="X118" i="512"/>
  <c r="AC118" i="512" s="1"/>
  <c r="M118" i="512"/>
  <c r="X124" i="512"/>
  <c r="AC124" i="512" s="1"/>
  <c r="M124" i="512"/>
  <c r="M20" i="514"/>
  <c r="W22" i="521"/>
  <c r="M22" i="521" s="1"/>
  <c r="X68" i="514"/>
  <c r="AC68" i="514" s="1"/>
  <c r="W41" i="504"/>
  <c r="M41" i="504" s="1"/>
  <c r="W23" i="504"/>
  <c r="M23" i="504" s="1"/>
  <c r="W35" i="504"/>
  <c r="M35" i="504" s="1"/>
  <c r="W106" i="504"/>
  <c r="M106" i="504" s="1"/>
  <c r="W27" i="504"/>
  <c r="M27" i="504" s="1"/>
  <c r="W43" i="504"/>
  <c r="M43" i="504" s="1"/>
  <c r="W95" i="504"/>
  <c r="M95" i="504" s="1"/>
  <c r="W38" i="504"/>
  <c r="M38" i="504" s="1"/>
  <c r="W68" i="504"/>
  <c r="M68" i="504" s="1"/>
  <c r="W112" i="501"/>
  <c r="M112" i="501" s="1"/>
  <c r="W148" i="501"/>
  <c r="M148" i="501" s="1"/>
  <c r="W92" i="501"/>
  <c r="M92" i="501" s="1"/>
  <c r="W32" i="501"/>
  <c r="M32" i="501" s="1"/>
  <c r="W74" i="501"/>
  <c r="M74" i="501" s="1"/>
  <c r="W72" i="501"/>
  <c r="M72" i="501" s="1"/>
  <c r="W84" i="501"/>
  <c r="M84" i="501" s="1"/>
  <c r="W125" i="510"/>
  <c r="M125" i="510" s="1"/>
  <c r="W122" i="510"/>
  <c r="M122" i="510" s="1"/>
  <c r="W66" i="510"/>
  <c r="M66" i="510" s="1"/>
  <c r="W120" i="510"/>
  <c r="M120" i="510" s="1"/>
  <c r="W63" i="510"/>
  <c r="M63" i="510" s="1"/>
  <c r="W69" i="510"/>
  <c r="M69" i="510" s="1"/>
  <c r="W67" i="510"/>
  <c r="M67" i="510" s="1"/>
  <c r="W90" i="510"/>
  <c r="M90" i="510" s="1"/>
  <c r="X56" i="504"/>
  <c r="AC56" i="504" s="1"/>
  <c r="X140" i="504"/>
  <c r="AC140" i="504" s="1"/>
  <c r="X124" i="504"/>
  <c r="AC124" i="504" s="1"/>
  <c r="X120" i="504"/>
  <c r="AC120" i="504" s="1"/>
  <c r="X88" i="501"/>
  <c r="AC88" i="501" s="1"/>
  <c r="X120" i="501"/>
  <c r="AC120" i="501" s="1"/>
  <c r="X117" i="501"/>
  <c r="AC117" i="501" s="1"/>
  <c r="X24" i="497"/>
  <c r="AC24" i="497" s="1"/>
  <c r="X80" i="510"/>
  <c r="AC80" i="510" s="1"/>
  <c r="X53" i="510"/>
  <c r="AC53" i="510" s="1"/>
  <c r="X60" i="510"/>
  <c r="AC60" i="510" s="1"/>
  <c r="X133" i="510"/>
  <c r="AC133" i="510" s="1"/>
  <c r="X148" i="510"/>
  <c r="AC148" i="510" s="1"/>
  <c r="X138" i="510"/>
  <c r="AC138" i="510" s="1"/>
  <c r="X41" i="510"/>
  <c r="AC41" i="510" s="1"/>
  <c r="X25" i="510"/>
  <c r="AC25" i="510" s="1"/>
  <c r="W48" i="505"/>
  <c r="M48" i="505" s="1"/>
  <c r="W20" i="505"/>
  <c r="X20" i="505" s="1"/>
  <c r="AC20" i="505" s="1"/>
  <c r="W36" i="505"/>
  <c r="M36" i="505" s="1"/>
  <c r="W72" i="505"/>
  <c r="M72" i="505" s="1"/>
  <c r="W135" i="505"/>
  <c r="M135" i="505" s="1"/>
  <c r="W149" i="505"/>
  <c r="M149" i="505" s="1"/>
  <c r="W65" i="505"/>
  <c r="M65" i="505" s="1"/>
  <c r="W69" i="505"/>
  <c r="M69" i="505" s="1"/>
  <c r="W147" i="505"/>
  <c r="M147" i="505" s="1"/>
  <c r="W64" i="505"/>
  <c r="M64" i="505" s="1"/>
  <c r="W25" i="505"/>
  <c r="M25" i="505" s="1"/>
  <c r="W84" i="505"/>
  <c r="M84" i="505" s="1"/>
  <c r="W141" i="505"/>
  <c r="M141" i="505" s="1"/>
  <c r="W114" i="505"/>
  <c r="M114" i="505" s="1"/>
  <c r="W29" i="505"/>
  <c r="M29" i="505" s="1"/>
  <c r="W58" i="505"/>
  <c r="M58" i="505" s="1"/>
  <c r="W132" i="505"/>
  <c r="M132" i="505" s="1"/>
  <c r="W35" i="505"/>
  <c r="M35" i="505" s="1"/>
  <c r="W49" i="505"/>
  <c r="M49" i="505" s="1"/>
  <c r="W50" i="505"/>
  <c r="M50" i="505" s="1"/>
  <c r="W137" i="505"/>
  <c r="M137" i="505" s="1"/>
  <c r="W31" i="505"/>
  <c r="M31" i="505" s="1"/>
  <c r="W53" i="505"/>
  <c r="M53" i="505" s="1"/>
  <c r="W97" i="505"/>
  <c r="M97" i="505" s="1"/>
  <c r="W123" i="505"/>
  <c r="M123" i="505" s="1"/>
  <c r="W59" i="505"/>
  <c r="M59" i="505" s="1"/>
  <c r="W73" i="505"/>
  <c r="M73" i="505" s="1"/>
  <c r="W92" i="505"/>
  <c r="M92" i="505" s="1"/>
  <c r="W128" i="505"/>
  <c r="M128" i="505" s="1"/>
  <c r="W55" i="505"/>
  <c r="M55" i="505" s="1"/>
  <c r="W77" i="505"/>
  <c r="M77" i="505" s="1"/>
  <c r="W68" i="505"/>
  <c r="M68" i="505" s="1"/>
  <c r="W104" i="497"/>
  <c r="M104" i="497" s="1"/>
  <c r="W57" i="497"/>
  <c r="M57" i="497" s="1"/>
  <c r="W88" i="497"/>
  <c r="M88" i="497" s="1"/>
  <c r="W148" i="497"/>
  <c r="M148" i="497" s="1"/>
  <c r="W50" i="497"/>
  <c r="M50" i="497" s="1"/>
  <c r="W147" i="497"/>
  <c r="M147" i="497" s="1"/>
  <c r="W46" i="497"/>
  <c r="M46" i="497" s="1"/>
  <c r="W134" i="497"/>
  <c r="M134" i="497" s="1"/>
  <c r="W42" i="497"/>
  <c r="M42" i="497" s="1"/>
  <c r="W145" i="497"/>
  <c r="M145" i="497" s="1"/>
  <c r="W56" i="497"/>
  <c r="M56" i="497" s="1"/>
  <c r="W149" i="497"/>
  <c r="M149" i="497" s="1"/>
  <c r="W103" i="497"/>
  <c r="M103" i="497" s="1"/>
  <c r="W90" i="497"/>
  <c r="M90" i="497" s="1"/>
  <c r="W92" i="497"/>
  <c r="M92" i="497" s="1"/>
  <c r="W75" i="497"/>
  <c r="M75" i="497" s="1"/>
  <c r="W47" i="497"/>
  <c r="M47" i="497" s="1"/>
  <c r="W73" i="497"/>
  <c r="M73" i="497" s="1"/>
  <c r="W20" i="497"/>
  <c r="W71" i="497"/>
  <c r="M71" i="497" s="1"/>
  <c r="W91" i="497"/>
  <c r="M91" i="497" s="1"/>
  <c r="W61" i="497"/>
  <c r="M61" i="497" s="1"/>
  <c r="W21" i="497"/>
  <c r="M21" i="497" s="1"/>
  <c r="W93" i="497"/>
  <c r="M93" i="497" s="1"/>
  <c r="W77" i="497"/>
  <c r="M77" i="497" s="1"/>
  <c r="W67" i="497"/>
  <c r="M67" i="497" s="1"/>
  <c r="W96" i="497"/>
  <c r="M96" i="497" s="1"/>
  <c r="W65" i="497"/>
  <c r="M65" i="497" s="1"/>
  <c r="W27" i="497"/>
  <c r="M27" i="497" s="1"/>
  <c r="W63" i="497"/>
  <c r="M63" i="497" s="1"/>
  <c r="W23" i="497"/>
  <c r="M23" i="497" s="1"/>
  <c r="W53" i="497"/>
  <c r="M53" i="497" s="1"/>
  <c r="W43" i="497"/>
  <c r="M43" i="497" s="1"/>
  <c r="W41" i="515"/>
  <c r="M41" i="515" s="1"/>
  <c r="W147" i="515"/>
  <c r="M147" i="515" s="1"/>
  <c r="W58" i="515"/>
  <c r="M58" i="515" s="1"/>
  <c r="W131" i="515"/>
  <c r="M131" i="515" s="1"/>
  <c r="W141" i="515"/>
  <c r="M141" i="515" s="1"/>
  <c r="W45" i="515"/>
  <c r="M45" i="515" s="1"/>
  <c r="W30" i="515"/>
  <c r="M30" i="515" s="1"/>
  <c r="W54" i="515"/>
  <c r="M54" i="515" s="1"/>
  <c r="W144" i="512"/>
  <c r="M144" i="512" s="1"/>
  <c r="W92" i="512"/>
  <c r="W48" i="512"/>
  <c r="M48" i="512" s="1"/>
  <c r="X100" i="512"/>
  <c r="AC100" i="512" s="1"/>
  <c r="M100" i="512"/>
  <c r="X112" i="512"/>
  <c r="AC112" i="512" s="1"/>
  <c r="M112" i="512"/>
  <c r="X50" i="512"/>
  <c r="AC50" i="512" s="1"/>
  <c r="M50" i="512"/>
  <c r="W23" i="512"/>
  <c r="M23" i="512" s="1"/>
  <c r="W149" i="514"/>
  <c r="M149" i="514" s="1"/>
  <c r="W86" i="514"/>
  <c r="M86" i="514" s="1"/>
  <c r="W67" i="514"/>
  <c r="M67" i="514" s="1"/>
  <c r="W93" i="514"/>
  <c r="M93" i="514" s="1"/>
  <c r="W32" i="514"/>
  <c r="M32" i="514" s="1"/>
  <c r="W48" i="514"/>
  <c r="M48" i="514" s="1"/>
  <c r="W91" i="514"/>
  <c r="M91" i="514" s="1"/>
  <c r="W34" i="521"/>
  <c r="M34" i="521" s="1"/>
  <c r="W36" i="521"/>
  <c r="M36" i="521" s="1"/>
  <c r="W143" i="521"/>
  <c r="M143" i="521" s="1"/>
  <c r="W63" i="521"/>
  <c r="M63" i="521" s="1"/>
  <c r="W21" i="521"/>
  <c r="M21" i="521" s="1"/>
  <c r="W67" i="521"/>
  <c r="M67" i="521" s="1"/>
  <c r="W35" i="521"/>
  <c r="M35" i="521" s="1"/>
  <c r="W110" i="521"/>
  <c r="M110" i="521" s="1"/>
  <c r="W102" i="521"/>
  <c r="M102" i="521" s="1"/>
  <c r="W134" i="521"/>
  <c r="M134" i="521" s="1"/>
  <c r="W122" i="521"/>
  <c r="M122" i="521" s="1"/>
  <c r="W60" i="521"/>
  <c r="M60" i="521" s="1"/>
  <c r="W127" i="521"/>
  <c r="M127" i="521" s="1"/>
  <c r="W58" i="521"/>
  <c r="M58" i="521" s="1"/>
  <c r="W135" i="521"/>
  <c r="M135" i="521" s="1"/>
  <c r="W114" i="521"/>
  <c r="M114" i="521" s="1"/>
  <c r="W83" i="521"/>
  <c r="M83" i="521" s="1"/>
  <c r="W62" i="521"/>
  <c r="M62" i="521" s="1"/>
  <c r="W113" i="521"/>
  <c r="M113" i="521" s="1"/>
  <c r="W52" i="521"/>
  <c r="M52" i="521" s="1"/>
  <c r="W136" i="521"/>
  <c r="M136" i="521" s="1"/>
  <c r="W50" i="521"/>
  <c r="M50" i="521" s="1"/>
  <c r="W145" i="521"/>
  <c r="M145" i="521" s="1"/>
  <c r="W64" i="521"/>
  <c r="M64" i="521" s="1"/>
  <c r="W138" i="521"/>
  <c r="M138" i="521" s="1"/>
  <c r="W109" i="521"/>
  <c r="M109" i="521" s="1"/>
  <c r="W53" i="521"/>
  <c r="M53" i="521" s="1"/>
  <c r="W124" i="521"/>
  <c r="M124" i="521" s="1"/>
  <c r="W131" i="521"/>
  <c r="M131" i="521" s="1"/>
  <c r="W98" i="521"/>
  <c r="M98" i="521" s="1"/>
  <c r="W99" i="521"/>
  <c r="M99" i="521" s="1"/>
  <c r="W88" i="521"/>
  <c r="M88" i="521" s="1"/>
  <c r="W65" i="521"/>
  <c r="M65" i="521" s="1"/>
  <c r="X45" i="504"/>
  <c r="AC45" i="504" s="1"/>
  <c r="X79" i="501"/>
  <c r="AC79" i="501" s="1"/>
  <c r="X78" i="501"/>
  <c r="AC78" i="501" s="1"/>
  <c r="X114" i="501"/>
  <c r="AC114" i="501" s="1"/>
  <c r="X21" i="510"/>
  <c r="AC21" i="510" s="1"/>
  <c r="X135" i="510"/>
  <c r="AC135" i="510" s="1"/>
  <c r="X79" i="510"/>
  <c r="AC79" i="510" s="1"/>
  <c r="X77" i="510"/>
  <c r="AC77" i="510" s="1"/>
  <c r="W111" i="505"/>
  <c r="M111" i="505" s="1"/>
  <c r="W118" i="505"/>
  <c r="M118" i="505" s="1"/>
  <c r="W122" i="505"/>
  <c r="M122" i="505" s="1"/>
  <c r="W86" i="497"/>
  <c r="M86" i="497" s="1"/>
  <c r="X109" i="512"/>
  <c r="AC109" i="512" s="1"/>
  <c r="M109" i="512"/>
  <c r="X26" i="512"/>
  <c r="AC26" i="512" s="1"/>
  <c r="M26" i="512"/>
  <c r="W146" i="521"/>
  <c r="M146" i="521" s="1"/>
  <c r="X127" i="514"/>
  <c r="AC127" i="514" s="1"/>
  <c r="X118" i="514"/>
  <c r="AC118" i="514" s="1"/>
  <c r="X133" i="514"/>
  <c r="AC133" i="514" s="1"/>
  <c r="W128" i="504"/>
  <c r="M128" i="504" s="1"/>
  <c r="W72" i="504"/>
  <c r="M72" i="504" s="1"/>
  <c r="W22" i="504"/>
  <c r="M22" i="504" s="1"/>
  <c r="W40" i="504"/>
  <c r="M40" i="504" s="1"/>
  <c r="W136" i="504"/>
  <c r="M136" i="504" s="1"/>
  <c r="W32" i="504"/>
  <c r="M32" i="504" s="1"/>
  <c r="W86" i="501"/>
  <c r="M86" i="501" s="1"/>
  <c r="W97" i="501"/>
  <c r="M97" i="501" s="1"/>
  <c r="W102" i="501"/>
  <c r="M102" i="501" s="1"/>
  <c r="W31" i="501"/>
  <c r="M31" i="501" s="1"/>
  <c r="W35" i="501"/>
  <c r="M35" i="501" s="1"/>
  <c r="W110" i="501"/>
  <c r="M110" i="501" s="1"/>
  <c r="W106" i="501"/>
  <c r="M106" i="501" s="1"/>
  <c r="W66" i="501"/>
  <c r="M66" i="501" s="1"/>
  <c r="W132" i="510"/>
  <c r="M132" i="510" s="1"/>
  <c r="W110" i="510"/>
  <c r="M110" i="510" s="1"/>
  <c r="W54" i="510"/>
  <c r="M54" i="510" s="1"/>
  <c r="W144" i="510"/>
  <c r="M144" i="510" s="1"/>
  <c r="W140" i="510"/>
  <c r="M140" i="510" s="1"/>
  <c r="W57" i="510"/>
  <c r="M57" i="510" s="1"/>
  <c r="X50" i="504"/>
  <c r="AC50" i="504" s="1"/>
  <c r="X135" i="504"/>
  <c r="AC135" i="504" s="1"/>
  <c r="X132" i="504"/>
  <c r="AC132" i="504" s="1"/>
  <c r="X37" i="501"/>
  <c r="AC37" i="501" s="1"/>
  <c r="X105" i="501"/>
  <c r="AC105" i="501" s="1"/>
  <c r="X87" i="501"/>
  <c r="AC87" i="501" s="1"/>
  <c r="X108" i="501"/>
  <c r="AC108" i="501" s="1"/>
  <c r="X119" i="501"/>
  <c r="AC119" i="501" s="1"/>
  <c r="X104" i="501"/>
  <c r="AC104" i="501" s="1"/>
  <c r="X106" i="510"/>
  <c r="AC106" i="510" s="1"/>
  <c r="X130" i="510"/>
  <c r="AC130" i="510" s="1"/>
  <c r="X56" i="510"/>
  <c r="AC56" i="510" s="1"/>
  <c r="X72" i="510"/>
  <c r="AC72" i="510" s="1"/>
  <c r="X84" i="510"/>
  <c r="AC84" i="510" s="1"/>
  <c r="X51" i="510"/>
  <c r="AC51" i="510" s="1"/>
  <c r="X118" i="510"/>
  <c r="AC118" i="510" s="1"/>
  <c r="X61" i="510"/>
  <c r="AC61" i="510" s="1"/>
  <c r="W116" i="505"/>
  <c r="M116" i="505" s="1"/>
  <c r="W74" i="505"/>
  <c r="M74" i="505" s="1"/>
  <c r="W100" i="505"/>
  <c r="M100" i="505" s="1"/>
  <c r="W56" i="505"/>
  <c r="M56" i="505" s="1"/>
  <c r="W103" i="505"/>
  <c r="M103" i="505" s="1"/>
  <c r="W107" i="505"/>
  <c r="M107" i="505" s="1"/>
  <c r="W82" i="505"/>
  <c r="M82" i="505" s="1"/>
  <c r="W24" i="505"/>
  <c r="M24" i="505" s="1"/>
  <c r="W119" i="505"/>
  <c r="M119" i="505" s="1"/>
  <c r="W22" i="505"/>
  <c r="M22" i="505" s="1"/>
  <c r="W95" i="505"/>
  <c r="M95" i="505" s="1"/>
  <c r="W76" i="505"/>
  <c r="M76" i="505" s="1"/>
  <c r="W109" i="505"/>
  <c r="M109" i="505" s="1"/>
  <c r="W30" i="505"/>
  <c r="M30" i="505" s="1"/>
  <c r="W28" i="505"/>
  <c r="M28" i="505" s="1"/>
  <c r="W130" i="505"/>
  <c r="M130" i="505" s="1"/>
  <c r="W136" i="505"/>
  <c r="M136" i="505" s="1"/>
  <c r="W70" i="505"/>
  <c r="M70" i="505" s="1"/>
  <c r="W105" i="505"/>
  <c r="M105" i="505" s="1"/>
  <c r="W146" i="505"/>
  <c r="M146" i="505" s="1"/>
  <c r="W131" i="505"/>
  <c r="M131" i="505" s="1"/>
  <c r="W78" i="505"/>
  <c r="M78" i="505" s="1"/>
  <c r="W21" i="505"/>
  <c r="M21" i="505" s="1"/>
  <c r="W42" i="505"/>
  <c r="M42" i="505" s="1"/>
  <c r="W121" i="505"/>
  <c r="M121" i="505" s="1"/>
  <c r="W27" i="505"/>
  <c r="M27" i="505" s="1"/>
  <c r="W41" i="505"/>
  <c r="M41" i="505" s="1"/>
  <c r="W34" i="505"/>
  <c r="M34" i="505" s="1"/>
  <c r="W127" i="505"/>
  <c r="M127" i="505" s="1"/>
  <c r="W23" i="505"/>
  <c r="M23" i="505" s="1"/>
  <c r="W45" i="505"/>
  <c r="M45" i="505" s="1"/>
  <c r="W86" i="505"/>
  <c r="M86" i="505" s="1"/>
  <c r="W106" i="497"/>
  <c r="M106" i="497" s="1"/>
  <c r="W44" i="497"/>
  <c r="M44" i="497" s="1"/>
  <c r="W129" i="497"/>
  <c r="M129" i="497" s="1"/>
  <c r="W132" i="497"/>
  <c r="M132" i="497" s="1"/>
  <c r="W68" i="497"/>
  <c r="M68" i="497" s="1"/>
  <c r="W131" i="497"/>
  <c r="M131" i="497" s="1"/>
  <c r="W74" i="497"/>
  <c r="M74" i="497" s="1"/>
  <c r="W130" i="497"/>
  <c r="M130" i="497" s="1"/>
  <c r="W72" i="497"/>
  <c r="M72" i="497" s="1"/>
  <c r="W113" i="497"/>
  <c r="M113" i="497" s="1"/>
  <c r="W78" i="497"/>
  <c r="M78" i="497" s="1"/>
  <c r="W143" i="497"/>
  <c r="M143" i="497" s="1"/>
  <c r="W105" i="497"/>
  <c r="M105" i="497" s="1"/>
  <c r="W80" i="497"/>
  <c r="M80" i="497" s="1"/>
  <c r="W118" i="497"/>
  <c r="M118" i="497" s="1"/>
  <c r="W138" i="497"/>
  <c r="M138" i="497" s="1"/>
  <c r="W133" i="497"/>
  <c r="M133" i="497" s="1"/>
  <c r="W137" i="497"/>
  <c r="M137" i="497" s="1"/>
  <c r="W41" i="497"/>
  <c r="M41" i="497" s="1"/>
  <c r="W124" i="497"/>
  <c r="M124" i="497" s="1"/>
  <c r="W45" i="497"/>
  <c r="M45" i="497" s="1"/>
  <c r="W107" i="497"/>
  <c r="M107" i="497" s="1"/>
  <c r="W49" i="497"/>
  <c r="M49" i="497" s="1"/>
  <c r="W82" i="497"/>
  <c r="M82" i="497" s="1"/>
  <c r="W95" i="497"/>
  <c r="M95" i="497" s="1"/>
  <c r="W122" i="497"/>
  <c r="M122" i="497" s="1"/>
  <c r="W125" i="497"/>
  <c r="M125" i="497" s="1"/>
  <c r="W121" i="497"/>
  <c r="M121" i="497" s="1"/>
  <c r="W110" i="497"/>
  <c r="M110" i="497" s="1"/>
  <c r="W108" i="497"/>
  <c r="M108" i="497" s="1"/>
  <c r="W117" i="497"/>
  <c r="M117" i="497" s="1"/>
  <c r="W89" i="497"/>
  <c r="M89" i="497" s="1"/>
  <c r="W126" i="497"/>
  <c r="M126" i="497" s="1"/>
  <c r="W133" i="515"/>
  <c r="M133" i="515" s="1"/>
  <c r="W143" i="515"/>
  <c r="M143" i="515" s="1"/>
  <c r="W149" i="515"/>
  <c r="M149" i="515" s="1"/>
  <c r="W118" i="515"/>
  <c r="M118" i="515" s="1"/>
  <c r="W97" i="515"/>
  <c r="M97" i="515" s="1"/>
  <c r="W65" i="515"/>
  <c r="M65" i="515" s="1"/>
  <c r="W140" i="512"/>
  <c r="W63" i="512"/>
  <c r="W147" i="512"/>
  <c r="X145" i="512"/>
  <c r="AC145" i="512" s="1"/>
  <c r="M145" i="512"/>
  <c r="W72" i="512"/>
  <c r="M72" i="512" s="1"/>
  <c r="W128" i="512"/>
  <c r="M128" i="512" s="1"/>
  <c r="W52" i="512"/>
  <c r="X84" i="512"/>
  <c r="AC84" i="512" s="1"/>
  <c r="M84" i="512"/>
  <c r="W119" i="512"/>
  <c r="X40" i="512"/>
  <c r="AC40" i="512" s="1"/>
  <c r="M40" i="512"/>
  <c r="W71" i="512"/>
  <c r="X133" i="512"/>
  <c r="AC133" i="512" s="1"/>
  <c r="M133" i="512"/>
  <c r="X43" i="512"/>
  <c r="AC43" i="512" s="1"/>
  <c r="M43" i="512"/>
  <c r="W148" i="512"/>
  <c r="X104" i="512"/>
  <c r="AC104" i="512" s="1"/>
  <c r="M104" i="512"/>
  <c r="X141" i="512"/>
  <c r="AC141" i="512" s="1"/>
  <c r="M141" i="512"/>
  <c r="X86" i="512"/>
  <c r="AC86" i="512" s="1"/>
  <c r="M86" i="512"/>
  <c r="W76" i="512"/>
  <c r="M76" i="512" s="1"/>
  <c r="X121" i="512"/>
  <c r="AC121" i="512" s="1"/>
  <c r="M121" i="512"/>
  <c r="X82" i="512"/>
  <c r="AC82" i="512" s="1"/>
  <c r="M82" i="512"/>
  <c r="X21" i="512"/>
  <c r="AC21" i="512" s="1"/>
  <c r="M21" i="512"/>
  <c r="W137" i="514"/>
  <c r="M137" i="514" s="1"/>
  <c r="W112" i="514"/>
  <c r="M112" i="514" s="1"/>
  <c r="W34" i="514"/>
  <c r="M34" i="514" s="1"/>
  <c r="W101" i="514"/>
  <c r="M101" i="514" s="1"/>
  <c r="W66" i="514"/>
  <c r="M66" i="514" s="1"/>
  <c r="W46" i="521"/>
  <c r="M46" i="521" s="1"/>
  <c r="W48" i="521"/>
  <c r="M48" i="521" s="1"/>
  <c r="W141" i="521"/>
  <c r="M141" i="521" s="1"/>
  <c r="W82" i="521"/>
  <c r="M82" i="521" s="1"/>
  <c r="W78" i="521"/>
  <c r="M78" i="521" s="1"/>
  <c r="W89" i="521"/>
  <c r="M89" i="521" s="1"/>
  <c r="W103" i="521"/>
  <c r="M103" i="521" s="1"/>
  <c r="W87" i="521"/>
  <c r="M87" i="521" s="1"/>
  <c r="W148" i="521"/>
  <c r="M148" i="521" s="1"/>
  <c r="W38" i="521"/>
  <c r="M38" i="521" s="1"/>
  <c r="W137" i="521"/>
  <c r="M137" i="521" s="1"/>
  <c r="W26" i="521"/>
  <c r="M26" i="521" s="1"/>
  <c r="W126" i="521"/>
  <c r="M126" i="521" s="1"/>
  <c r="W24" i="521"/>
  <c r="M24" i="521" s="1"/>
  <c r="W125" i="521"/>
  <c r="M125" i="521" s="1"/>
  <c r="W40" i="521"/>
  <c r="M40" i="521" s="1"/>
  <c r="W132" i="521"/>
  <c r="M132" i="521" s="1"/>
  <c r="W30" i="521"/>
  <c r="M30" i="521" s="1"/>
  <c r="W121" i="521"/>
  <c r="M121" i="521" s="1"/>
  <c r="W25" i="521"/>
  <c r="M25" i="521" s="1"/>
  <c r="W140" i="521"/>
  <c r="M140" i="521" s="1"/>
  <c r="W23" i="521"/>
  <c r="M23" i="521" s="1"/>
  <c r="W107" i="521"/>
  <c r="M107" i="521" s="1"/>
  <c r="W32" i="521"/>
  <c r="M32" i="521" s="1"/>
  <c r="W144" i="521"/>
  <c r="M144" i="521" s="1"/>
  <c r="W54" i="521"/>
  <c r="M54" i="521" s="1"/>
  <c r="W147" i="521"/>
  <c r="M147" i="521" s="1"/>
  <c r="W44" i="521"/>
  <c r="M44" i="521" s="1"/>
  <c r="W120" i="521"/>
  <c r="M120" i="521" s="1"/>
  <c r="W42" i="521"/>
  <c r="M42" i="521" s="1"/>
  <c r="W129" i="521"/>
  <c r="M129" i="521" s="1"/>
  <c r="W56" i="521"/>
  <c r="M56" i="521" s="1"/>
  <c r="W130" i="521"/>
  <c r="M130" i="521" s="1"/>
  <c r="W28" i="503"/>
  <c r="M28" i="503" s="1"/>
  <c r="W123" i="503"/>
  <c r="M123" i="503" s="1"/>
  <c r="W24" i="503"/>
  <c r="M24" i="503" s="1"/>
  <c r="W138" i="503"/>
  <c r="M138" i="503" s="1"/>
  <c r="W57" i="503"/>
  <c r="M57" i="503" s="1"/>
  <c r="W27" i="503"/>
  <c r="M27" i="503" s="1"/>
  <c r="W65" i="503"/>
  <c r="M65" i="503" s="1"/>
  <c r="W39" i="503"/>
  <c r="M39" i="503" s="1"/>
  <c r="W62" i="502"/>
  <c r="M62" i="502" s="1"/>
  <c r="W92" i="502"/>
  <c r="M92" i="502" s="1"/>
  <c r="W110" i="502"/>
  <c r="M110" i="502" s="1"/>
  <c r="W124" i="502"/>
  <c r="M124" i="502" s="1"/>
  <c r="W139" i="502"/>
  <c r="M139" i="502" s="1"/>
  <c r="W147" i="502"/>
  <c r="M147" i="502" s="1"/>
  <c r="W57" i="502"/>
  <c r="M57" i="502" s="1"/>
  <c r="W137" i="502"/>
  <c r="M137" i="502" s="1"/>
  <c r="W52" i="502"/>
  <c r="M52" i="502" s="1"/>
  <c r="W69" i="502"/>
  <c r="M69" i="502" s="1"/>
  <c r="W136" i="502"/>
  <c r="M136" i="502" s="1"/>
  <c r="W118" i="502"/>
  <c r="M118" i="502" s="1"/>
  <c r="W127" i="502"/>
  <c r="M127" i="502" s="1"/>
  <c r="W84" i="502"/>
  <c r="M84" i="502" s="1"/>
  <c r="W32" i="502"/>
  <c r="M32" i="502" s="1"/>
  <c r="W34" i="499"/>
  <c r="M34" i="499" s="1"/>
  <c r="W124" i="499"/>
  <c r="M124" i="499" s="1"/>
  <c r="W117" i="499"/>
  <c r="M117" i="499" s="1"/>
  <c r="W121" i="499"/>
  <c r="M121" i="499" s="1"/>
  <c r="W71" i="499"/>
  <c r="M71" i="499" s="1"/>
  <c r="W87" i="499"/>
  <c r="M87" i="499" s="1"/>
  <c r="X75" i="514"/>
  <c r="AC75" i="514" s="1"/>
  <c r="X42" i="514"/>
  <c r="AC42" i="514" s="1"/>
  <c r="X22" i="514"/>
  <c r="AC22" i="514" s="1"/>
  <c r="X44" i="514"/>
  <c r="AC44" i="514" s="1"/>
  <c r="X79" i="514"/>
  <c r="AC79" i="514" s="1"/>
  <c r="X40" i="514"/>
  <c r="AC40" i="514" s="1"/>
  <c r="X123" i="514"/>
  <c r="AC123" i="514" s="1"/>
  <c r="X116" i="514"/>
  <c r="AC116" i="514" s="1"/>
  <c r="X46" i="514"/>
  <c r="AC46" i="514" s="1"/>
  <c r="X142" i="514"/>
  <c r="AC142" i="514" s="1"/>
  <c r="W67" i="509"/>
  <c r="M67" i="509" s="1"/>
  <c r="W61" i="509"/>
  <c r="M61" i="509" s="1"/>
  <c r="W94" i="509"/>
  <c r="M94" i="509" s="1"/>
  <c r="W53" i="509"/>
  <c r="M53" i="509" s="1"/>
  <c r="W80" i="509"/>
  <c r="M80" i="509" s="1"/>
  <c r="W55" i="509"/>
  <c r="M55" i="509" s="1"/>
  <c r="W100" i="509"/>
  <c r="M100" i="509" s="1"/>
  <c r="W122" i="509"/>
  <c r="M122" i="509" s="1"/>
  <c r="W75" i="509"/>
  <c r="M75" i="509" s="1"/>
  <c r="X53" i="499"/>
  <c r="AC53" i="499" s="1"/>
  <c r="X86" i="499"/>
  <c r="AC86" i="499" s="1"/>
  <c r="X31" i="499"/>
  <c r="AC31" i="499" s="1"/>
  <c r="X115" i="499"/>
  <c r="AC115" i="499" s="1"/>
  <c r="X28" i="499"/>
  <c r="AC28" i="499" s="1"/>
  <c r="X139" i="499"/>
  <c r="AC139" i="499" s="1"/>
  <c r="X113" i="515"/>
  <c r="AC113" i="515" s="1"/>
  <c r="X69" i="515"/>
  <c r="AC69" i="515" s="1"/>
  <c r="X87" i="515"/>
  <c r="AC87" i="515" s="1"/>
  <c r="X115" i="515"/>
  <c r="AC115" i="515" s="1"/>
  <c r="X80" i="515"/>
  <c r="AC80" i="515" s="1"/>
  <c r="X28" i="515"/>
  <c r="AC28" i="515" s="1"/>
  <c r="X116" i="515"/>
  <c r="AC116" i="515" s="1"/>
  <c r="X36" i="515"/>
  <c r="AC36" i="515" s="1"/>
  <c r="X119" i="515"/>
  <c r="AC119" i="515" s="1"/>
  <c r="X32" i="515"/>
  <c r="AC32" i="515" s="1"/>
  <c r="W127" i="511"/>
  <c r="W55" i="511"/>
  <c r="M55" i="511" s="1"/>
  <c r="W93" i="511"/>
  <c r="M93" i="511" s="1"/>
  <c r="W115" i="511"/>
  <c r="W126" i="511"/>
  <c r="M126" i="511" s="1"/>
  <c r="W29" i="511"/>
  <c r="W145" i="511"/>
  <c r="W39" i="511"/>
  <c r="M39" i="511" s="1"/>
  <c r="W76" i="511"/>
  <c r="W141" i="511"/>
  <c r="W51" i="511"/>
  <c r="M51" i="511" s="1"/>
  <c r="W88" i="511"/>
  <c r="W129" i="511"/>
  <c r="W31" i="511"/>
  <c r="W68" i="511"/>
  <c r="W124" i="511"/>
  <c r="W43" i="511"/>
  <c r="W80" i="511"/>
  <c r="W144" i="511"/>
  <c r="W28" i="511"/>
  <c r="W112" i="511"/>
  <c r="M112" i="511" s="1"/>
  <c r="W148" i="511"/>
  <c r="W32" i="511"/>
  <c r="W117" i="511"/>
  <c r="W25" i="511"/>
  <c r="W79" i="511"/>
  <c r="W132" i="511"/>
  <c r="W60" i="511"/>
  <c r="M60" i="511" s="1"/>
  <c r="W107" i="511"/>
  <c r="W83" i="511"/>
  <c r="W146" i="511"/>
  <c r="W72" i="511"/>
  <c r="M72" i="511" s="1"/>
  <c r="W33" i="511"/>
  <c r="W137" i="513"/>
  <c r="M137" i="513" s="1"/>
  <c r="W27" i="513"/>
  <c r="M27" i="513" s="1"/>
  <c r="W60" i="513"/>
  <c r="M60" i="513" s="1"/>
  <c r="W82" i="513"/>
  <c r="M82" i="513" s="1"/>
  <c r="W48" i="513"/>
  <c r="M48" i="513" s="1"/>
  <c r="W61" i="513"/>
  <c r="M61" i="513" s="1"/>
  <c r="W74" i="513"/>
  <c r="M74" i="513" s="1"/>
  <c r="W89" i="513"/>
  <c r="M89" i="513" s="1"/>
  <c r="W53" i="513"/>
  <c r="M53" i="513" s="1"/>
  <c r="W122" i="513"/>
  <c r="M122" i="513" s="1"/>
  <c r="W142" i="513"/>
  <c r="M142" i="513" s="1"/>
  <c r="W76" i="513"/>
  <c r="M76" i="513" s="1"/>
  <c r="W80" i="513"/>
  <c r="M80" i="513" s="1"/>
  <c r="W63" i="513"/>
  <c r="M63" i="513" s="1"/>
  <c r="W105" i="513"/>
  <c r="M105" i="513" s="1"/>
  <c r="W56" i="513"/>
  <c r="M56" i="513" s="1"/>
  <c r="W55" i="513"/>
  <c r="M55" i="513" s="1"/>
  <c r="W85" i="513"/>
  <c r="M85" i="513" s="1"/>
  <c r="W139" i="513"/>
  <c r="M139" i="513" s="1"/>
  <c r="W129" i="513"/>
  <c r="M129" i="513" s="1"/>
  <c r="W107" i="513"/>
  <c r="M107" i="513" s="1"/>
  <c r="W86" i="513"/>
  <c r="M86" i="513" s="1"/>
  <c r="W121" i="513"/>
  <c r="M121" i="513" s="1"/>
  <c r="W77" i="513"/>
  <c r="M77" i="513" s="1"/>
  <c r="W99" i="513"/>
  <c r="M99" i="513" s="1"/>
  <c r="W90" i="513"/>
  <c r="M90" i="513" s="1"/>
  <c r="W51" i="513"/>
  <c r="M51" i="513" s="1"/>
  <c r="W96" i="513"/>
  <c r="M96" i="513" s="1"/>
  <c r="W22" i="513"/>
  <c r="M22" i="513" s="1"/>
  <c r="W71" i="513"/>
  <c r="M71" i="513" s="1"/>
  <c r="W114" i="513"/>
  <c r="M114" i="513" s="1"/>
  <c r="W69" i="513"/>
  <c r="M69" i="513" s="1"/>
  <c r="W56" i="507"/>
  <c r="M56" i="507" s="1"/>
  <c r="W27" i="507"/>
  <c r="M27" i="507" s="1"/>
  <c r="W24" i="507"/>
  <c r="M24" i="507" s="1"/>
  <c r="W44" i="507"/>
  <c r="M44" i="507" s="1"/>
  <c r="W89" i="507"/>
  <c r="M89" i="507" s="1"/>
  <c r="W105" i="507"/>
  <c r="M105" i="507" s="1"/>
  <c r="W62" i="507"/>
  <c r="M62" i="507" s="1"/>
  <c r="W66" i="507"/>
  <c r="M66" i="507" s="1"/>
  <c r="W118" i="507"/>
  <c r="M118" i="507" s="1"/>
  <c r="W20" i="507"/>
  <c r="W103" i="507"/>
  <c r="M103" i="507" s="1"/>
  <c r="W107" i="507"/>
  <c r="M107" i="507" s="1"/>
  <c r="W132" i="507"/>
  <c r="M132" i="507" s="1"/>
  <c r="W36" i="507"/>
  <c r="M36" i="507" s="1"/>
  <c r="W115" i="507"/>
  <c r="M115" i="507" s="1"/>
  <c r="W101" i="507"/>
  <c r="M101" i="507" s="1"/>
  <c r="W136" i="507"/>
  <c r="M136" i="507" s="1"/>
  <c r="W40" i="507"/>
  <c r="M40" i="507" s="1"/>
  <c r="W45" i="507"/>
  <c r="M45" i="507" s="1"/>
  <c r="W88" i="507"/>
  <c r="M88" i="507" s="1"/>
  <c r="W149" i="507"/>
  <c r="M149" i="507" s="1"/>
  <c r="W60" i="507"/>
  <c r="M60" i="507" s="1"/>
  <c r="W37" i="507"/>
  <c r="M37" i="507" s="1"/>
  <c r="W92" i="507"/>
  <c r="M92" i="507" s="1"/>
  <c r="W146" i="507"/>
  <c r="M146" i="507" s="1"/>
  <c r="W64" i="507"/>
  <c r="M64" i="507" s="1"/>
  <c r="W51" i="507"/>
  <c r="M51" i="507" s="1"/>
  <c r="W106" i="507"/>
  <c r="M106" i="507" s="1"/>
  <c r="W65" i="507"/>
  <c r="M65" i="507" s="1"/>
  <c r="W22" i="507"/>
  <c r="M22" i="507" s="1"/>
  <c r="W43" i="507"/>
  <c r="M43" i="507" s="1"/>
  <c r="W112" i="507"/>
  <c r="M112" i="507" s="1"/>
  <c r="W73" i="507"/>
  <c r="M73" i="507" s="1"/>
  <c r="W108" i="500"/>
  <c r="M108" i="500" s="1"/>
  <c r="W130" i="500"/>
  <c r="M130" i="500" s="1"/>
  <c r="W138" i="500"/>
  <c r="M138" i="500" s="1"/>
  <c r="W101" i="500"/>
  <c r="M101" i="500" s="1"/>
  <c r="W129" i="500"/>
  <c r="M129" i="500" s="1"/>
  <c r="W137" i="500"/>
  <c r="M137" i="500" s="1"/>
  <c r="W44" i="500"/>
  <c r="M44" i="500" s="1"/>
  <c r="W111" i="500"/>
  <c r="M111" i="500" s="1"/>
  <c r="W67" i="500"/>
  <c r="M67" i="500" s="1"/>
  <c r="W65" i="500"/>
  <c r="M65" i="500" s="1"/>
  <c r="W26" i="500"/>
  <c r="M26" i="500" s="1"/>
  <c r="W71" i="500"/>
  <c r="M71" i="500" s="1"/>
  <c r="W102" i="500"/>
  <c r="M102" i="500" s="1"/>
  <c r="W35" i="500"/>
  <c r="M35" i="500" s="1"/>
  <c r="W120" i="500"/>
  <c r="M120" i="500" s="1"/>
  <c r="W25" i="500"/>
  <c r="M25" i="500" s="1"/>
  <c r="W54" i="500"/>
  <c r="M54" i="500" s="1"/>
  <c r="W93" i="500"/>
  <c r="M93" i="500" s="1"/>
  <c r="W141" i="500"/>
  <c r="M141" i="500" s="1"/>
  <c r="W76" i="500"/>
  <c r="M76" i="500" s="1"/>
  <c r="W39" i="500"/>
  <c r="M39" i="500" s="1"/>
  <c r="W43" i="500"/>
  <c r="M43" i="500" s="1"/>
  <c r="W56" i="500"/>
  <c r="M56" i="500" s="1"/>
  <c r="W50" i="500"/>
  <c r="M50" i="500" s="1"/>
  <c r="W97" i="500"/>
  <c r="M97" i="500" s="1"/>
  <c r="W112" i="500"/>
  <c r="M112" i="500" s="1"/>
  <c r="W37" i="500"/>
  <c r="M37" i="500" s="1"/>
  <c r="W60" i="500"/>
  <c r="M60" i="500" s="1"/>
  <c r="W146" i="500"/>
  <c r="M146" i="500" s="1"/>
  <c r="W20" i="500"/>
  <c r="X20" i="500" s="1"/>
  <c r="AC20" i="500" s="1"/>
  <c r="W74" i="500"/>
  <c r="M74" i="500" s="1"/>
  <c r="W69" i="500"/>
  <c r="M69" i="500" s="1"/>
  <c r="W55" i="523"/>
  <c r="M55" i="523" s="1"/>
  <c r="W107" i="523"/>
  <c r="M107" i="523" s="1"/>
  <c r="W125" i="523"/>
  <c r="M125" i="523" s="1"/>
  <c r="W39" i="523"/>
  <c r="M39" i="523" s="1"/>
  <c r="W106" i="523"/>
  <c r="M106" i="523" s="1"/>
  <c r="W121" i="523"/>
  <c r="M121" i="523" s="1"/>
  <c r="W142" i="523"/>
  <c r="M142" i="523" s="1"/>
  <c r="W22" i="523"/>
  <c r="M22" i="523" s="1"/>
  <c r="W47" i="523"/>
  <c r="M47" i="523" s="1"/>
  <c r="W110" i="523"/>
  <c r="M110" i="523" s="1"/>
  <c r="W58" i="523"/>
  <c r="M58" i="523" s="1"/>
  <c r="W56" i="523"/>
  <c r="M56" i="523" s="1"/>
  <c r="W26" i="523"/>
  <c r="M26" i="523" s="1"/>
  <c r="W57" i="523"/>
  <c r="M57" i="523" s="1"/>
  <c r="W59" i="523"/>
  <c r="M59" i="523" s="1"/>
  <c r="W88" i="523"/>
  <c r="M88" i="523" s="1"/>
  <c r="W103" i="523"/>
  <c r="M103" i="523" s="1"/>
  <c r="W101" i="523"/>
  <c r="M101" i="523" s="1"/>
  <c r="W129" i="523"/>
  <c r="M129" i="523" s="1"/>
  <c r="W84" i="523"/>
  <c r="M84" i="523" s="1"/>
  <c r="W111" i="523"/>
  <c r="M111" i="523" s="1"/>
  <c r="W46" i="523"/>
  <c r="M46" i="523" s="1"/>
  <c r="W60" i="523"/>
  <c r="M60" i="523" s="1"/>
  <c r="W93" i="523"/>
  <c r="M93" i="523" s="1"/>
  <c r="W122" i="523"/>
  <c r="M122" i="523" s="1"/>
  <c r="W69" i="523"/>
  <c r="M69" i="523" s="1"/>
  <c r="W89" i="523"/>
  <c r="M89" i="523" s="1"/>
  <c r="W86" i="523"/>
  <c r="M86" i="523" s="1"/>
  <c r="W32" i="523"/>
  <c r="M32" i="523" s="1"/>
  <c r="W71" i="523"/>
  <c r="M71" i="523" s="1"/>
  <c r="W148" i="523"/>
  <c r="M148" i="523" s="1"/>
  <c r="W35" i="523"/>
  <c r="M35" i="523" s="1"/>
  <c r="W70" i="523"/>
  <c r="M70" i="523" s="1"/>
  <c r="W130" i="508"/>
  <c r="M130" i="508" s="1"/>
  <c r="W35" i="508"/>
  <c r="M35" i="508" s="1"/>
  <c r="W116" i="508"/>
  <c r="M116" i="508" s="1"/>
  <c r="W24" i="508"/>
  <c r="M24" i="508" s="1"/>
  <c r="W21" i="508"/>
  <c r="M21" i="508" s="1"/>
  <c r="W129" i="508"/>
  <c r="M129" i="508" s="1"/>
  <c r="W29" i="516"/>
  <c r="M29" i="516" s="1"/>
  <c r="W99" i="516"/>
  <c r="M99" i="516" s="1"/>
  <c r="W118" i="516"/>
  <c r="M118" i="516" s="1"/>
  <c r="W95" i="516"/>
  <c r="M95" i="516" s="1"/>
  <c r="W52" i="516"/>
  <c r="M52" i="516" s="1"/>
  <c r="W96" i="516"/>
  <c r="M96" i="516" s="1"/>
  <c r="W88" i="516"/>
  <c r="M88" i="516" s="1"/>
  <c r="W58" i="516"/>
  <c r="M58" i="516" s="1"/>
  <c r="W84" i="516"/>
  <c r="M84" i="516" s="1"/>
  <c r="W109" i="516"/>
  <c r="M109" i="516" s="1"/>
  <c r="W56" i="516"/>
  <c r="M56" i="516" s="1"/>
  <c r="W59" i="516"/>
  <c r="M59" i="516" s="1"/>
  <c r="W67" i="516"/>
  <c r="M67" i="516" s="1"/>
  <c r="W133" i="516"/>
  <c r="M133" i="516" s="1"/>
  <c r="W117" i="516"/>
  <c r="M117" i="516" s="1"/>
  <c r="W43" i="516"/>
  <c r="M43" i="516" s="1"/>
  <c r="W132" i="516"/>
  <c r="M132" i="516" s="1"/>
  <c r="W140" i="516"/>
  <c r="M140" i="516" s="1"/>
  <c r="W49" i="516"/>
  <c r="M49" i="516" s="1"/>
  <c r="W134" i="516"/>
  <c r="M134" i="516" s="1"/>
  <c r="W128" i="516"/>
  <c r="M128" i="516" s="1"/>
  <c r="W55" i="516"/>
  <c r="M55" i="516" s="1"/>
  <c r="W120" i="516"/>
  <c r="M120" i="516" s="1"/>
  <c r="W34" i="516"/>
  <c r="M34" i="516" s="1"/>
  <c r="W136" i="516"/>
  <c r="M136" i="516" s="1"/>
  <c r="W66" i="516"/>
  <c r="M66" i="516" s="1"/>
  <c r="W122" i="516"/>
  <c r="M122" i="516" s="1"/>
  <c r="W115" i="516"/>
  <c r="M115" i="516" s="1"/>
  <c r="W70" i="516"/>
  <c r="M70" i="516" s="1"/>
  <c r="W146" i="516"/>
  <c r="M146" i="516" s="1"/>
  <c r="W94" i="516"/>
  <c r="M94" i="516" s="1"/>
  <c r="W74" i="516"/>
  <c r="M74" i="516" s="1"/>
  <c r="W147" i="516"/>
  <c r="M147" i="516" s="1"/>
  <c r="X97" i="512"/>
  <c r="AC97" i="512" s="1"/>
  <c r="X22" i="512"/>
  <c r="AC22" i="512" s="1"/>
  <c r="X77" i="512"/>
  <c r="AC77" i="512" s="1"/>
  <c r="X45" i="508"/>
  <c r="AC45" i="508" s="1"/>
  <c r="X63" i="508"/>
  <c r="AC63" i="508" s="1"/>
  <c r="X81" i="508"/>
  <c r="AC81" i="508" s="1"/>
  <c r="X146" i="508"/>
  <c r="AC146" i="508" s="1"/>
  <c r="X135" i="508"/>
  <c r="AC135" i="508" s="1"/>
  <c r="X113" i="508"/>
  <c r="AC113" i="508" s="1"/>
  <c r="X105" i="508"/>
  <c r="AC105" i="508" s="1"/>
  <c r="X23" i="508"/>
  <c r="AC23" i="508" s="1"/>
  <c r="X39" i="508"/>
  <c r="AC39" i="508" s="1"/>
  <c r="X88" i="509"/>
  <c r="AC88" i="509" s="1"/>
  <c r="X77" i="509"/>
  <c r="AC77" i="509" s="1"/>
  <c r="X49" i="509"/>
  <c r="AC49" i="509" s="1"/>
  <c r="X89" i="509"/>
  <c r="AC89" i="509" s="1"/>
  <c r="X63" i="509"/>
  <c r="AC63" i="509" s="1"/>
  <c r="X35" i="509"/>
  <c r="AC35" i="509" s="1"/>
  <c r="W75" i="498"/>
  <c r="M75" i="498" s="1"/>
  <c r="W88" i="498"/>
  <c r="M88" i="498" s="1"/>
  <c r="W41" i="498"/>
  <c r="M41" i="498" s="1"/>
  <c r="W110" i="498"/>
  <c r="M110" i="498" s="1"/>
  <c r="W149" i="498"/>
  <c r="M149" i="498" s="1"/>
  <c r="W70" i="498"/>
  <c r="M70" i="498" s="1"/>
  <c r="W47" i="498"/>
  <c r="M47" i="498" s="1"/>
  <c r="W120" i="498"/>
  <c r="M120" i="498" s="1"/>
  <c r="W60" i="498"/>
  <c r="M60" i="498" s="1"/>
  <c r="W85" i="498"/>
  <c r="M85" i="498" s="1"/>
  <c r="W44" i="498"/>
  <c r="M44" i="498" s="1"/>
  <c r="W59" i="498"/>
  <c r="M59" i="498" s="1"/>
  <c r="W61" i="498"/>
  <c r="M61" i="498" s="1"/>
  <c r="W122" i="498"/>
  <c r="M122" i="498" s="1"/>
  <c r="W119" i="498"/>
  <c r="M119" i="498" s="1"/>
  <c r="W50" i="498"/>
  <c r="M50" i="498" s="1"/>
  <c r="W82" i="498"/>
  <c r="M82" i="498" s="1"/>
  <c r="W94" i="498"/>
  <c r="M94" i="498" s="1"/>
  <c r="W141" i="498"/>
  <c r="M141" i="498" s="1"/>
  <c r="W72" i="498"/>
  <c r="M72" i="498" s="1"/>
  <c r="W46" i="498"/>
  <c r="M46" i="498" s="1"/>
  <c r="W21" i="498"/>
  <c r="M21" i="498" s="1"/>
  <c r="W113" i="498"/>
  <c r="M113" i="498" s="1"/>
  <c r="W117" i="498"/>
  <c r="M117" i="498" s="1"/>
  <c r="W128" i="498"/>
  <c r="M128" i="498" s="1"/>
  <c r="W63" i="498"/>
  <c r="M63" i="498" s="1"/>
  <c r="W104" i="498"/>
  <c r="M104" i="498" s="1"/>
  <c r="W118" i="498"/>
  <c r="M118" i="498" s="1"/>
  <c r="W99" i="498"/>
  <c r="M99" i="498" s="1"/>
  <c r="W43" i="498"/>
  <c r="M43" i="498" s="1"/>
  <c r="W25" i="498"/>
  <c r="M25" i="498" s="1"/>
  <c r="W26" i="498"/>
  <c r="M26" i="498" s="1"/>
  <c r="W147" i="498"/>
  <c r="M147" i="498" s="1"/>
  <c r="X144" i="506"/>
  <c r="AC144" i="506" s="1"/>
  <c r="X44" i="506"/>
  <c r="AC44" i="506" s="1"/>
  <c r="X31" i="506"/>
  <c r="AC31" i="506" s="1"/>
  <c r="X39" i="506"/>
  <c r="AC39" i="506" s="1"/>
  <c r="X106" i="506"/>
  <c r="AC106" i="506" s="1"/>
  <c r="X88" i="506"/>
  <c r="AC88" i="506" s="1"/>
  <c r="X62" i="506"/>
  <c r="AC62" i="506" s="1"/>
  <c r="X81" i="506"/>
  <c r="AC81" i="506" s="1"/>
  <c r="X58" i="506"/>
  <c r="AC58" i="506" s="1"/>
  <c r="X75" i="506"/>
  <c r="AC75" i="506" s="1"/>
  <c r="X20" i="506"/>
  <c r="AC20" i="506" s="1"/>
  <c r="X71" i="506"/>
  <c r="AC71" i="506" s="1"/>
  <c r="X121" i="506"/>
  <c r="AC121" i="506" s="1"/>
  <c r="X55" i="506"/>
  <c r="AC55" i="506" s="1"/>
  <c r="X113" i="506"/>
  <c r="AC113" i="506" s="1"/>
  <c r="X51" i="506"/>
  <c r="AC51" i="506" s="1"/>
  <c r="X47" i="506"/>
  <c r="AC47" i="506" s="1"/>
  <c r="X132" i="506"/>
  <c r="AC132" i="506" s="1"/>
  <c r="X43" i="506"/>
  <c r="AC43" i="506" s="1"/>
  <c r="X57" i="506"/>
  <c r="AC57" i="506" s="1"/>
  <c r="W85" i="503"/>
  <c r="M85" i="503" s="1"/>
  <c r="W146" i="503"/>
  <c r="M146" i="503" s="1"/>
  <c r="W53" i="503"/>
  <c r="M53" i="503" s="1"/>
  <c r="W114" i="503"/>
  <c r="M114" i="503" s="1"/>
  <c r="W68" i="503"/>
  <c r="M68" i="503" s="1"/>
  <c r="W72" i="503"/>
  <c r="M72" i="503" s="1"/>
  <c r="W113" i="503"/>
  <c r="M113" i="503" s="1"/>
  <c r="W125" i="503"/>
  <c r="M125" i="503" s="1"/>
  <c r="W149" i="503"/>
  <c r="M149" i="503" s="1"/>
  <c r="W60" i="503"/>
  <c r="M60" i="503" s="1"/>
  <c r="W128" i="503"/>
  <c r="M128" i="503" s="1"/>
  <c r="W42" i="503"/>
  <c r="M42" i="503" s="1"/>
  <c r="W118" i="503"/>
  <c r="M118" i="503" s="1"/>
  <c r="W64" i="503"/>
  <c r="M64" i="503" s="1"/>
  <c r="W122" i="503"/>
  <c r="M122" i="503" s="1"/>
  <c r="W62" i="503"/>
  <c r="M62" i="503" s="1"/>
  <c r="W140" i="503"/>
  <c r="M140" i="503" s="1"/>
  <c r="W52" i="503"/>
  <c r="M52" i="503" s="1"/>
  <c r="W117" i="503"/>
  <c r="M117" i="503" s="1"/>
  <c r="W34" i="503"/>
  <c r="M34" i="503" s="1"/>
  <c r="W108" i="503"/>
  <c r="M108" i="503" s="1"/>
  <c r="W56" i="503"/>
  <c r="M56" i="503" s="1"/>
  <c r="W112" i="503"/>
  <c r="M112" i="503" s="1"/>
  <c r="W54" i="503"/>
  <c r="M54" i="503" s="1"/>
  <c r="W145" i="503"/>
  <c r="M145" i="503" s="1"/>
  <c r="W76" i="503"/>
  <c r="M76" i="503" s="1"/>
  <c r="W98" i="503"/>
  <c r="M98" i="503" s="1"/>
  <c r="W58" i="503"/>
  <c r="M58" i="503" s="1"/>
  <c r="W143" i="503"/>
  <c r="M143" i="503" s="1"/>
  <c r="W80" i="503"/>
  <c r="M80" i="503" s="1"/>
  <c r="W141" i="503"/>
  <c r="M141" i="503" s="1"/>
  <c r="W78" i="503"/>
  <c r="M78" i="503" s="1"/>
  <c r="W93" i="503"/>
  <c r="M93" i="503" s="1"/>
  <c r="W65" i="502"/>
  <c r="M65" i="502" s="1"/>
  <c r="W117" i="502"/>
  <c r="M117" i="502" s="1"/>
  <c r="W67" i="502"/>
  <c r="M67" i="502" s="1"/>
  <c r="W41" i="502"/>
  <c r="M41" i="502" s="1"/>
  <c r="W94" i="502"/>
  <c r="M94" i="502" s="1"/>
  <c r="W53" i="502"/>
  <c r="M53" i="502" s="1"/>
  <c r="W86" i="502"/>
  <c r="M86" i="502" s="1"/>
  <c r="W77" i="502"/>
  <c r="M77" i="502" s="1"/>
  <c r="W59" i="502"/>
  <c r="M59" i="502" s="1"/>
  <c r="W85" i="502"/>
  <c r="M85" i="502" s="1"/>
  <c r="W79" i="502"/>
  <c r="M79" i="502" s="1"/>
  <c r="W45" i="502"/>
  <c r="M45" i="502" s="1"/>
  <c r="W119" i="502"/>
  <c r="M119" i="502" s="1"/>
  <c r="W73" i="502"/>
  <c r="M73" i="502" s="1"/>
  <c r="W87" i="502"/>
  <c r="M87" i="502" s="1"/>
  <c r="W99" i="502"/>
  <c r="M99" i="502" s="1"/>
  <c r="W129" i="502"/>
  <c r="M129" i="502" s="1"/>
  <c r="W51" i="502"/>
  <c r="M51" i="502" s="1"/>
  <c r="W111" i="502"/>
  <c r="M111" i="502" s="1"/>
  <c r="W40" i="502"/>
  <c r="M40" i="502" s="1"/>
  <c r="W145" i="502"/>
  <c r="M145" i="502" s="1"/>
  <c r="W71" i="502"/>
  <c r="M71" i="502" s="1"/>
  <c r="W113" i="502"/>
  <c r="M113" i="502" s="1"/>
  <c r="W37" i="502"/>
  <c r="M37" i="502" s="1"/>
  <c r="W133" i="502"/>
  <c r="M133" i="502" s="1"/>
  <c r="W43" i="502"/>
  <c r="M43" i="502" s="1"/>
  <c r="W101" i="502"/>
  <c r="M101" i="502" s="1"/>
  <c r="W76" i="502"/>
  <c r="M76" i="502" s="1"/>
  <c r="W135" i="502"/>
  <c r="M135" i="502" s="1"/>
  <c r="W63" i="502"/>
  <c r="M63" i="502" s="1"/>
  <c r="W102" i="502"/>
  <c r="M102" i="502" s="1"/>
  <c r="W72" i="502"/>
  <c r="M72" i="502" s="1"/>
  <c r="W29" i="499"/>
  <c r="M29" i="499" s="1"/>
  <c r="W100" i="499"/>
  <c r="M100" i="499" s="1"/>
  <c r="W33" i="499"/>
  <c r="M33" i="499" s="1"/>
  <c r="W95" i="499"/>
  <c r="M95" i="499" s="1"/>
  <c r="W43" i="499"/>
  <c r="M43" i="499" s="1"/>
  <c r="W132" i="499"/>
  <c r="M132" i="499" s="1"/>
  <c r="W84" i="499"/>
  <c r="M84" i="499" s="1"/>
  <c r="W96" i="499"/>
  <c r="M96" i="499" s="1"/>
  <c r="X82" i="514"/>
  <c r="AC82" i="514" s="1"/>
  <c r="X98" i="514"/>
  <c r="AC98" i="514" s="1"/>
  <c r="X126" i="514"/>
  <c r="AC126" i="514" s="1"/>
  <c r="X141" i="514"/>
  <c r="AC141" i="514" s="1"/>
  <c r="X87" i="514"/>
  <c r="AC87" i="514" s="1"/>
  <c r="X144" i="514"/>
  <c r="AC144" i="514" s="1"/>
  <c r="X56" i="514"/>
  <c r="AC56" i="514" s="1"/>
  <c r="W107" i="509"/>
  <c r="M107" i="509" s="1"/>
  <c r="W24" i="509"/>
  <c r="M24" i="509" s="1"/>
  <c r="W27" i="509"/>
  <c r="M27" i="509" s="1"/>
  <c r="W25" i="509"/>
  <c r="M25" i="509" s="1"/>
  <c r="W45" i="509"/>
  <c r="M45" i="509" s="1"/>
  <c r="W41" i="509"/>
  <c r="M41" i="509" s="1"/>
  <c r="W47" i="509"/>
  <c r="M47" i="509" s="1"/>
  <c r="X112" i="499"/>
  <c r="AC112" i="499" s="1"/>
  <c r="X105" i="499"/>
  <c r="AC105" i="499" s="1"/>
  <c r="X73" i="499"/>
  <c r="AC73" i="499" s="1"/>
  <c r="X142" i="499"/>
  <c r="AC142" i="499" s="1"/>
  <c r="X22" i="499"/>
  <c r="AC22" i="499" s="1"/>
  <c r="X103" i="499"/>
  <c r="AC103" i="499" s="1"/>
  <c r="X110" i="499"/>
  <c r="AC110" i="499" s="1"/>
  <c r="X24" i="499"/>
  <c r="AC24" i="499" s="1"/>
  <c r="X43" i="515"/>
  <c r="AC43" i="515" s="1"/>
  <c r="X101" i="515"/>
  <c r="AC101" i="515" s="1"/>
  <c r="X125" i="515"/>
  <c r="AC125" i="515" s="1"/>
  <c r="X121" i="515"/>
  <c r="AC121" i="515" s="1"/>
  <c r="X67" i="515"/>
  <c r="AC67" i="515" s="1"/>
  <c r="X100" i="515"/>
  <c r="AC100" i="515" s="1"/>
  <c r="W140" i="511"/>
  <c r="W96" i="511"/>
  <c r="W100" i="511"/>
  <c r="W110" i="511"/>
  <c r="M110" i="511" s="1"/>
  <c r="W65" i="511"/>
  <c r="M65" i="511" s="1"/>
  <c r="W67" i="511"/>
  <c r="W86" i="511"/>
  <c r="M86" i="511" s="1"/>
  <c r="W149" i="511"/>
  <c r="W85" i="511"/>
  <c r="M85" i="511" s="1"/>
  <c r="W90" i="511"/>
  <c r="M90" i="511" s="1"/>
  <c r="W111" i="511"/>
  <c r="W97" i="511"/>
  <c r="M97" i="511" s="1"/>
  <c r="W78" i="511"/>
  <c r="W142" i="511"/>
  <c r="W69" i="511"/>
  <c r="W82" i="511"/>
  <c r="W123" i="511"/>
  <c r="W81" i="511"/>
  <c r="M81" i="511" s="1"/>
  <c r="W118" i="511"/>
  <c r="W23" i="511"/>
  <c r="M23" i="511" s="1"/>
  <c r="W103" i="511"/>
  <c r="W113" i="511"/>
  <c r="W35" i="511"/>
  <c r="M35" i="511" s="1"/>
  <c r="W64" i="511"/>
  <c r="W137" i="511"/>
  <c r="W44" i="511"/>
  <c r="M44" i="511" s="1"/>
  <c r="W125" i="511"/>
  <c r="W77" i="511"/>
  <c r="W134" i="511"/>
  <c r="W48" i="511"/>
  <c r="M48" i="511" s="1"/>
  <c r="W105" i="511"/>
  <c r="W89" i="511"/>
  <c r="W36" i="513"/>
  <c r="M36" i="513" s="1"/>
  <c r="W75" i="513"/>
  <c r="M75" i="513" s="1"/>
  <c r="W106" i="513"/>
  <c r="M106" i="513" s="1"/>
  <c r="W116" i="513"/>
  <c r="M116" i="513" s="1"/>
  <c r="W33" i="513"/>
  <c r="M33" i="513" s="1"/>
  <c r="W78" i="513"/>
  <c r="M78" i="513" s="1"/>
  <c r="W92" i="513"/>
  <c r="M92" i="513" s="1"/>
  <c r="W21" i="513"/>
  <c r="M21" i="513" s="1"/>
  <c r="W70" i="513"/>
  <c r="M70" i="513" s="1"/>
  <c r="W145" i="513"/>
  <c r="M145" i="513" s="1"/>
  <c r="W66" i="513"/>
  <c r="M66" i="513" s="1"/>
  <c r="W49" i="513"/>
  <c r="M49" i="513" s="1"/>
  <c r="W134" i="513"/>
  <c r="M134" i="513" s="1"/>
  <c r="W73" i="513"/>
  <c r="M73" i="513" s="1"/>
  <c r="W34" i="513"/>
  <c r="M34" i="513" s="1"/>
  <c r="W46" i="513"/>
  <c r="M46" i="513" s="1"/>
  <c r="W57" i="513"/>
  <c r="M57" i="513" s="1"/>
  <c r="W40" i="513"/>
  <c r="M40" i="513" s="1"/>
  <c r="W44" i="513"/>
  <c r="M44" i="513" s="1"/>
  <c r="W104" i="513"/>
  <c r="M104" i="513" s="1"/>
  <c r="W59" i="513"/>
  <c r="M59" i="513" s="1"/>
  <c r="W64" i="513"/>
  <c r="M64" i="513" s="1"/>
  <c r="W45" i="513"/>
  <c r="M45" i="513" s="1"/>
  <c r="W124" i="513"/>
  <c r="M124" i="513" s="1"/>
  <c r="W24" i="513"/>
  <c r="M24" i="513" s="1"/>
  <c r="W149" i="513"/>
  <c r="M149" i="513" s="1"/>
  <c r="W58" i="513"/>
  <c r="M58" i="513" s="1"/>
  <c r="W42" i="513"/>
  <c r="M42" i="513" s="1"/>
  <c r="W72" i="513"/>
  <c r="M72" i="513" s="1"/>
  <c r="W136" i="513"/>
  <c r="M136" i="513" s="1"/>
  <c r="W39" i="513"/>
  <c r="M39" i="513" s="1"/>
  <c r="W123" i="513"/>
  <c r="M123" i="513" s="1"/>
  <c r="W30" i="513"/>
  <c r="M30" i="513" s="1"/>
  <c r="W76" i="507"/>
  <c r="M76" i="507" s="1"/>
  <c r="W121" i="507"/>
  <c r="M121" i="507" s="1"/>
  <c r="W77" i="507"/>
  <c r="M77" i="507" s="1"/>
  <c r="W69" i="507"/>
  <c r="M69" i="507" s="1"/>
  <c r="W130" i="507"/>
  <c r="M130" i="507" s="1"/>
  <c r="W140" i="507"/>
  <c r="M140" i="507" s="1"/>
  <c r="W145" i="507"/>
  <c r="M145" i="507" s="1"/>
  <c r="W110" i="507"/>
  <c r="M110" i="507" s="1"/>
  <c r="W90" i="507"/>
  <c r="M90" i="507" s="1"/>
  <c r="W81" i="507"/>
  <c r="M81" i="507" s="1"/>
  <c r="W120" i="507"/>
  <c r="M120" i="507" s="1"/>
  <c r="W38" i="507"/>
  <c r="M38" i="507" s="1"/>
  <c r="W116" i="507"/>
  <c r="M116" i="507" s="1"/>
  <c r="W93" i="507"/>
  <c r="M93" i="507" s="1"/>
  <c r="W143" i="507"/>
  <c r="M143" i="507" s="1"/>
  <c r="W55" i="507"/>
  <c r="M55" i="507" s="1"/>
  <c r="W108" i="507"/>
  <c r="M108" i="507" s="1"/>
  <c r="W111" i="507"/>
  <c r="M111" i="507" s="1"/>
  <c r="W141" i="507"/>
  <c r="M141" i="507" s="1"/>
  <c r="W95" i="507"/>
  <c r="M95" i="507" s="1"/>
  <c r="W134" i="507"/>
  <c r="M134" i="507" s="1"/>
  <c r="W28" i="507"/>
  <c r="M28" i="507" s="1"/>
  <c r="W119" i="507"/>
  <c r="M119" i="507" s="1"/>
  <c r="W91" i="507"/>
  <c r="M91" i="507" s="1"/>
  <c r="W104" i="507"/>
  <c r="M104" i="507" s="1"/>
  <c r="W32" i="507"/>
  <c r="M32" i="507" s="1"/>
  <c r="W61" i="507"/>
  <c r="M61" i="507" s="1"/>
  <c r="W80" i="507"/>
  <c r="M80" i="507" s="1"/>
  <c r="W147" i="507"/>
  <c r="M147" i="507" s="1"/>
  <c r="W52" i="507"/>
  <c r="M52" i="507" s="1"/>
  <c r="W53" i="507"/>
  <c r="M53" i="507" s="1"/>
  <c r="W84" i="507"/>
  <c r="M84" i="507" s="1"/>
  <c r="W143" i="500"/>
  <c r="M143" i="500" s="1"/>
  <c r="W148" i="500"/>
  <c r="M148" i="500" s="1"/>
  <c r="W64" i="500"/>
  <c r="M64" i="500" s="1"/>
  <c r="W88" i="500"/>
  <c r="M88" i="500" s="1"/>
  <c r="W48" i="500"/>
  <c r="M48" i="500" s="1"/>
  <c r="W118" i="500"/>
  <c r="M118" i="500" s="1"/>
  <c r="W144" i="500"/>
  <c r="M144" i="500" s="1"/>
  <c r="W72" i="500"/>
  <c r="M72" i="500" s="1"/>
  <c r="W86" i="500"/>
  <c r="M86" i="500" s="1"/>
  <c r="W114" i="500"/>
  <c r="M114" i="500" s="1"/>
  <c r="W31" i="500"/>
  <c r="M31" i="500" s="1"/>
  <c r="W78" i="500"/>
  <c r="M78" i="500" s="1"/>
  <c r="W139" i="500"/>
  <c r="M139" i="500" s="1"/>
  <c r="W28" i="500"/>
  <c r="M28" i="500" s="1"/>
  <c r="W91" i="500"/>
  <c r="M91" i="500" s="1"/>
  <c r="W110" i="500"/>
  <c r="M110" i="500" s="1"/>
  <c r="W133" i="500"/>
  <c r="M133" i="500" s="1"/>
  <c r="W38" i="500"/>
  <c r="M38" i="500" s="1"/>
  <c r="W107" i="500"/>
  <c r="M107" i="500" s="1"/>
  <c r="W124" i="500"/>
  <c r="M124" i="500" s="1"/>
  <c r="W27" i="500"/>
  <c r="M27" i="500" s="1"/>
  <c r="W57" i="500"/>
  <c r="M57" i="500" s="1"/>
  <c r="W92" i="500"/>
  <c r="M92" i="500" s="1"/>
  <c r="W122" i="500"/>
  <c r="M122" i="500" s="1"/>
  <c r="W82" i="500"/>
  <c r="M82" i="500" s="1"/>
  <c r="W77" i="500"/>
  <c r="M77" i="500" s="1"/>
  <c r="W90" i="500"/>
  <c r="M90" i="500" s="1"/>
  <c r="W149" i="500"/>
  <c r="M149" i="500" s="1"/>
  <c r="W70" i="500"/>
  <c r="M70" i="500" s="1"/>
  <c r="W103" i="500"/>
  <c r="M103" i="500" s="1"/>
  <c r="W55" i="500"/>
  <c r="M55" i="500" s="1"/>
  <c r="W24" i="500"/>
  <c r="M24" i="500" s="1"/>
  <c r="W45" i="500"/>
  <c r="M45" i="500" s="1"/>
  <c r="W90" i="523"/>
  <c r="M90" i="523" s="1"/>
  <c r="W97" i="523"/>
  <c r="M97" i="523" s="1"/>
  <c r="W95" i="523"/>
  <c r="M95" i="523" s="1"/>
  <c r="W24" i="523"/>
  <c r="M24" i="523" s="1"/>
  <c r="W72" i="523"/>
  <c r="M72" i="523" s="1"/>
  <c r="W23" i="523"/>
  <c r="M23" i="523" s="1"/>
  <c r="W96" i="523"/>
  <c r="M96" i="523" s="1"/>
  <c r="W140" i="523"/>
  <c r="M140" i="523" s="1"/>
  <c r="W147" i="523"/>
  <c r="M147" i="523" s="1"/>
  <c r="W87" i="523"/>
  <c r="M87" i="523" s="1"/>
  <c r="W141" i="523"/>
  <c r="M141" i="523" s="1"/>
  <c r="W62" i="523"/>
  <c r="M62" i="523" s="1"/>
  <c r="W115" i="523"/>
  <c r="M115" i="523" s="1"/>
  <c r="W82" i="523"/>
  <c r="M82" i="523" s="1"/>
  <c r="W98" i="523"/>
  <c r="M98" i="523" s="1"/>
  <c r="W49" i="523"/>
  <c r="M49" i="523" s="1"/>
  <c r="W133" i="523"/>
  <c r="M133" i="523" s="1"/>
  <c r="W43" i="523"/>
  <c r="M43" i="523" s="1"/>
  <c r="W92" i="523"/>
  <c r="M92" i="523" s="1"/>
  <c r="W38" i="523"/>
  <c r="M38" i="523" s="1"/>
  <c r="W31" i="523"/>
  <c r="M31" i="523" s="1"/>
  <c r="W134" i="523"/>
  <c r="M134" i="523" s="1"/>
  <c r="W66" i="523"/>
  <c r="M66" i="523" s="1"/>
  <c r="W51" i="523"/>
  <c r="M51" i="523" s="1"/>
  <c r="W145" i="523"/>
  <c r="M145" i="523" s="1"/>
  <c r="W113" i="523"/>
  <c r="M113" i="523" s="1"/>
  <c r="W132" i="523"/>
  <c r="M132" i="523" s="1"/>
  <c r="W81" i="523"/>
  <c r="M81" i="523" s="1"/>
  <c r="W116" i="523"/>
  <c r="M116" i="523" s="1"/>
  <c r="W67" i="523"/>
  <c r="M67" i="523" s="1"/>
  <c r="W136" i="523"/>
  <c r="M136" i="523" s="1"/>
  <c r="W73" i="523"/>
  <c r="M73" i="523" s="1"/>
  <c r="W88" i="508"/>
  <c r="M88" i="508" s="1"/>
  <c r="W109" i="508"/>
  <c r="M109" i="508" s="1"/>
  <c r="W71" i="508"/>
  <c r="M71" i="508" s="1"/>
  <c r="W82" i="508"/>
  <c r="M82" i="508" s="1"/>
  <c r="W67" i="508"/>
  <c r="M67" i="508" s="1"/>
  <c r="W37" i="508"/>
  <c r="M37" i="508" s="1"/>
  <c r="W110" i="508"/>
  <c r="M110" i="508" s="1"/>
  <c r="W110" i="516"/>
  <c r="M110" i="516" s="1"/>
  <c r="W27" i="516"/>
  <c r="M27" i="516" s="1"/>
  <c r="W69" i="516"/>
  <c r="M69" i="516" s="1"/>
  <c r="W71" i="516"/>
  <c r="M71" i="516" s="1"/>
  <c r="W20" i="516"/>
  <c r="X20" i="516" s="1"/>
  <c r="AC20" i="516" s="1"/>
  <c r="W78" i="516"/>
  <c r="M78" i="516" s="1"/>
  <c r="W92" i="516"/>
  <c r="M92" i="516" s="1"/>
  <c r="W22" i="516"/>
  <c r="M22" i="516" s="1"/>
  <c r="W45" i="516"/>
  <c r="M45" i="516" s="1"/>
  <c r="W79" i="516"/>
  <c r="M79" i="516" s="1"/>
  <c r="W26" i="516"/>
  <c r="M26" i="516" s="1"/>
  <c r="W28" i="516"/>
  <c r="M28" i="516" s="1"/>
  <c r="W65" i="516"/>
  <c r="M65" i="516" s="1"/>
  <c r="W91" i="516"/>
  <c r="M91" i="516" s="1"/>
  <c r="W143" i="516"/>
  <c r="M143" i="516" s="1"/>
  <c r="W44" i="516"/>
  <c r="M44" i="516" s="1"/>
  <c r="W75" i="516"/>
  <c r="M75" i="516" s="1"/>
  <c r="W135" i="516"/>
  <c r="M135" i="516" s="1"/>
  <c r="W50" i="516"/>
  <c r="M50" i="516" s="1"/>
  <c r="W73" i="516"/>
  <c r="M73" i="516" s="1"/>
  <c r="W103" i="516"/>
  <c r="M103" i="516" s="1"/>
  <c r="W48" i="516"/>
  <c r="M48" i="516" s="1"/>
  <c r="W82" i="516"/>
  <c r="M82" i="516" s="1"/>
  <c r="W111" i="516"/>
  <c r="M111" i="516" s="1"/>
  <c r="W127" i="516"/>
  <c r="M127" i="516" s="1"/>
  <c r="W37" i="516"/>
  <c r="M37" i="516" s="1"/>
  <c r="W108" i="516"/>
  <c r="M108" i="516" s="1"/>
  <c r="W116" i="516"/>
  <c r="M116" i="516" s="1"/>
  <c r="W35" i="516"/>
  <c r="M35" i="516" s="1"/>
  <c r="W142" i="516"/>
  <c r="M142" i="516" s="1"/>
  <c r="W149" i="516"/>
  <c r="M149" i="516" s="1"/>
  <c r="W47" i="516"/>
  <c r="M47" i="516" s="1"/>
  <c r="X78" i="512"/>
  <c r="AC78" i="512" s="1"/>
  <c r="X83" i="512"/>
  <c r="AC83" i="512" s="1"/>
  <c r="X99" i="512"/>
  <c r="AC99" i="512" s="1"/>
  <c r="X25" i="512"/>
  <c r="AC25" i="512" s="1"/>
  <c r="X62" i="512"/>
  <c r="AC62" i="512" s="1"/>
  <c r="X149" i="512"/>
  <c r="AC149" i="512" s="1"/>
  <c r="X55" i="512"/>
  <c r="AC55" i="512" s="1"/>
  <c r="X35" i="512"/>
  <c r="AC35" i="512" s="1"/>
  <c r="X59" i="512"/>
  <c r="AC59" i="512" s="1"/>
  <c r="X29" i="512"/>
  <c r="AC29" i="512" s="1"/>
  <c r="X122" i="512"/>
  <c r="AC122" i="512" s="1"/>
  <c r="X65" i="512"/>
  <c r="AC65" i="512" s="1"/>
  <c r="X134" i="512"/>
  <c r="AC134" i="512" s="1"/>
  <c r="X42" i="512"/>
  <c r="AC42" i="512" s="1"/>
  <c r="X102" i="512"/>
  <c r="AC102" i="512" s="1"/>
  <c r="X38" i="512"/>
  <c r="AC38" i="512" s="1"/>
  <c r="X56" i="508"/>
  <c r="AC56" i="508" s="1"/>
  <c r="X91" i="508"/>
  <c r="AC91" i="508" s="1"/>
  <c r="X66" i="508"/>
  <c r="AC66" i="508" s="1"/>
  <c r="X96" i="508"/>
  <c r="AC96" i="508" s="1"/>
  <c r="X33" i="508"/>
  <c r="AC33" i="508" s="1"/>
  <c r="X96" i="509"/>
  <c r="AC96" i="509" s="1"/>
  <c r="X65" i="509"/>
  <c r="AC65" i="509" s="1"/>
  <c r="X33" i="509"/>
  <c r="AC33" i="509" s="1"/>
  <c r="X50" i="509"/>
  <c r="AC50" i="509" s="1"/>
  <c r="X138" i="509"/>
  <c r="AC138" i="509" s="1"/>
  <c r="X57" i="509"/>
  <c r="AC57" i="509" s="1"/>
  <c r="X136" i="509"/>
  <c r="AC136" i="509" s="1"/>
  <c r="X149" i="509"/>
  <c r="AC149" i="509" s="1"/>
  <c r="X97" i="509"/>
  <c r="AC97" i="509" s="1"/>
  <c r="X66" i="509"/>
  <c r="AC66" i="509" s="1"/>
  <c r="X39" i="509"/>
  <c r="AC39" i="509" s="1"/>
  <c r="X59" i="509"/>
  <c r="AC59" i="509" s="1"/>
  <c r="X104" i="509"/>
  <c r="AC104" i="509" s="1"/>
  <c r="X23" i="509"/>
  <c r="AC23" i="509" s="1"/>
  <c r="X93" i="509"/>
  <c r="AC93" i="509" s="1"/>
  <c r="X111" i="509"/>
  <c r="AC111" i="509" s="1"/>
  <c r="X31" i="509"/>
  <c r="AC31" i="509" s="1"/>
  <c r="X117" i="509"/>
  <c r="AC117" i="509" s="1"/>
  <c r="X37" i="509"/>
  <c r="AC37" i="509" s="1"/>
  <c r="X132" i="509"/>
  <c r="AC132" i="509" s="1"/>
  <c r="X51" i="509"/>
  <c r="AC51" i="509" s="1"/>
  <c r="X118" i="509"/>
  <c r="AC118" i="509" s="1"/>
  <c r="X40" i="509"/>
  <c r="AC40" i="509" s="1"/>
  <c r="X124" i="509"/>
  <c r="AC124" i="509" s="1"/>
  <c r="X46" i="509"/>
  <c r="AC46" i="509" s="1"/>
  <c r="X91" i="509"/>
  <c r="AC91" i="509" s="1"/>
  <c r="X52" i="509"/>
  <c r="AC52" i="509" s="1"/>
  <c r="X110" i="509"/>
  <c r="AC110" i="509" s="1"/>
  <c r="X32" i="509"/>
  <c r="AC32" i="509" s="1"/>
  <c r="X116" i="509"/>
  <c r="AC116" i="509" s="1"/>
  <c r="X38" i="509"/>
  <c r="AC38" i="509" s="1"/>
  <c r="X83" i="509"/>
  <c r="AC83" i="509" s="1"/>
  <c r="X44" i="509"/>
  <c r="AC44" i="509" s="1"/>
  <c r="W137" i="498"/>
  <c r="M137" i="498" s="1"/>
  <c r="W145" i="498"/>
  <c r="M145" i="498" s="1"/>
  <c r="W20" i="498"/>
  <c r="X20" i="498" s="1"/>
  <c r="AC20" i="498" s="1"/>
  <c r="W83" i="498"/>
  <c r="M83" i="498" s="1"/>
  <c r="W135" i="498"/>
  <c r="M135" i="498" s="1"/>
  <c r="W54" i="498"/>
  <c r="M54" i="498" s="1"/>
  <c r="W73" i="498"/>
  <c r="M73" i="498" s="1"/>
  <c r="W106" i="498"/>
  <c r="M106" i="498" s="1"/>
  <c r="W31" i="498"/>
  <c r="M31" i="498" s="1"/>
  <c r="W131" i="498"/>
  <c r="M131" i="498" s="1"/>
  <c r="W24" i="498"/>
  <c r="M24" i="498" s="1"/>
  <c r="W90" i="498"/>
  <c r="M90" i="498" s="1"/>
  <c r="W126" i="498"/>
  <c r="M126" i="498" s="1"/>
  <c r="W23" i="498"/>
  <c r="M23" i="498" s="1"/>
  <c r="W108" i="498"/>
  <c r="M108" i="498" s="1"/>
  <c r="W133" i="498"/>
  <c r="M133" i="498" s="1"/>
  <c r="W66" i="498"/>
  <c r="M66" i="498" s="1"/>
  <c r="W97" i="498"/>
  <c r="M97" i="498" s="1"/>
  <c r="W134" i="498"/>
  <c r="M134" i="498" s="1"/>
  <c r="W56" i="498"/>
  <c r="M56" i="498" s="1"/>
  <c r="W32" i="498"/>
  <c r="M32" i="498" s="1"/>
  <c r="W139" i="498"/>
  <c r="M139" i="498" s="1"/>
  <c r="W127" i="498"/>
  <c r="M127" i="498" s="1"/>
  <c r="W35" i="498"/>
  <c r="M35" i="498" s="1"/>
  <c r="W109" i="498"/>
  <c r="M109" i="498" s="1"/>
  <c r="W27" i="498"/>
  <c r="M27" i="498" s="1"/>
  <c r="W78" i="498"/>
  <c r="M78" i="498" s="1"/>
  <c r="W103" i="498"/>
  <c r="M103" i="498" s="1"/>
  <c r="W125" i="498"/>
  <c r="M125" i="498" s="1"/>
  <c r="W68" i="498"/>
  <c r="M68" i="498" s="1"/>
  <c r="W130" i="498"/>
  <c r="M130" i="498" s="1"/>
  <c r="W102" i="498"/>
  <c r="M102" i="498" s="1"/>
  <c r="X134" i="506"/>
  <c r="AC134" i="506" s="1"/>
  <c r="X124" i="506"/>
  <c r="AC124" i="506" s="1"/>
  <c r="X138" i="506"/>
  <c r="AC138" i="506" s="1"/>
  <c r="X103" i="506"/>
  <c r="AC103" i="506" s="1"/>
  <c r="X66" i="506"/>
  <c r="AC66" i="506" s="1"/>
  <c r="X74" i="506"/>
  <c r="AC74" i="506" s="1"/>
  <c r="X76" i="506"/>
  <c r="AC76" i="506" s="1"/>
  <c r="X84" i="506"/>
  <c r="AC84" i="506" s="1"/>
  <c r="X142" i="506"/>
  <c r="AC142" i="506" s="1"/>
  <c r="X60" i="506"/>
  <c r="AC60" i="506" s="1"/>
  <c r="X86" i="506"/>
  <c r="AC86" i="506" s="1"/>
  <c r="X72" i="506"/>
  <c r="AC72" i="506" s="1"/>
  <c r="X114" i="506"/>
  <c r="AC114" i="506" s="1"/>
  <c r="X68" i="506"/>
  <c r="AC68" i="506" s="1"/>
  <c r="X147" i="506"/>
  <c r="AC147" i="506" s="1"/>
  <c r="X64" i="506"/>
  <c r="AC64" i="506" s="1"/>
  <c r="X29" i="506"/>
  <c r="AC29" i="506" s="1"/>
  <c r="X85" i="506"/>
  <c r="AC85" i="506" s="1"/>
  <c r="X33" i="506"/>
  <c r="AC33" i="506" s="1"/>
  <c r="X105" i="506"/>
  <c r="AC105" i="506" s="1"/>
  <c r="X94" i="506"/>
  <c r="AC94" i="506" s="1"/>
  <c r="X96" i="506"/>
  <c r="AC96" i="506" s="1"/>
  <c r="X37" i="506"/>
  <c r="AC37" i="506" s="1"/>
  <c r="X91" i="506"/>
  <c r="AC91" i="506" s="1"/>
  <c r="X49" i="506"/>
  <c r="AC49" i="506" s="1"/>
  <c r="X82" i="506"/>
  <c r="AC82" i="506" s="1"/>
  <c r="X46" i="506"/>
  <c r="AC46" i="506" s="1"/>
  <c r="X97" i="506"/>
  <c r="AC97" i="506" s="1"/>
  <c r="X42" i="506"/>
  <c r="AC42" i="506" s="1"/>
  <c r="X92" i="506"/>
  <c r="AC92" i="506" s="1"/>
  <c r="X38" i="506"/>
  <c r="AC38" i="506" s="1"/>
  <c r="X87" i="506"/>
  <c r="AC87" i="506" s="1"/>
  <c r="X50" i="506"/>
  <c r="AC50" i="506" s="1"/>
  <c r="W142" i="503"/>
  <c r="M142" i="503" s="1"/>
  <c r="W82" i="503"/>
  <c r="M82" i="503" s="1"/>
  <c r="W23" i="503"/>
  <c r="M23" i="503" s="1"/>
  <c r="W95" i="503"/>
  <c r="M95" i="503" s="1"/>
  <c r="W147" i="503"/>
  <c r="M147" i="503" s="1"/>
  <c r="W137" i="503"/>
  <c r="M137" i="503" s="1"/>
  <c r="W21" i="503"/>
  <c r="M21" i="503" s="1"/>
  <c r="W51" i="503"/>
  <c r="M51" i="503" s="1"/>
  <c r="W102" i="503"/>
  <c r="M102" i="503" s="1"/>
  <c r="W111" i="503"/>
  <c r="M111" i="503" s="1"/>
  <c r="W126" i="503"/>
  <c r="M126" i="503" s="1"/>
  <c r="W33" i="503"/>
  <c r="M33" i="503" s="1"/>
  <c r="W92" i="503"/>
  <c r="M92" i="503" s="1"/>
  <c r="W45" i="503"/>
  <c r="M45" i="503" s="1"/>
  <c r="W132" i="503"/>
  <c r="M132" i="503" s="1"/>
  <c r="W30" i="503"/>
  <c r="M30" i="503" s="1"/>
  <c r="W94" i="503"/>
  <c r="M94" i="503" s="1"/>
  <c r="W87" i="503"/>
  <c r="M87" i="503" s="1"/>
  <c r="W116" i="503"/>
  <c r="M116" i="503" s="1"/>
  <c r="W131" i="503"/>
  <c r="M131" i="503" s="1"/>
  <c r="W144" i="503"/>
  <c r="M144" i="503" s="1"/>
  <c r="W29" i="503"/>
  <c r="M29" i="503" s="1"/>
  <c r="W121" i="503"/>
  <c r="M121" i="503" s="1"/>
  <c r="W22" i="503"/>
  <c r="M22" i="503" s="1"/>
  <c r="W124" i="503"/>
  <c r="M124" i="503" s="1"/>
  <c r="W37" i="503"/>
  <c r="M37" i="503" s="1"/>
  <c r="W106" i="503"/>
  <c r="M106" i="503" s="1"/>
  <c r="W26" i="503"/>
  <c r="M26" i="503" s="1"/>
  <c r="W97" i="503"/>
  <c r="M97" i="503" s="1"/>
  <c r="W48" i="503"/>
  <c r="M48" i="503" s="1"/>
  <c r="W101" i="503"/>
  <c r="M101" i="503" s="1"/>
  <c r="W46" i="503"/>
  <c r="M46" i="503" s="1"/>
  <c r="W132" i="502"/>
  <c r="M132" i="502" s="1"/>
  <c r="W148" i="502"/>
  <c r="M148" i="502" s="1"/>
  <c r="W31" i="502"/>
  <c r="M31" i="502" s="1"/>
  <c r="W64" i="502"/>
  <c r="M64" i="502" s="1"/>
  <c r="W30" i="502"/>
  <c r="M30" i="502" s="1"/>
  <c r="W70" i="502"/>
  <c r="M70" i="502" s="1"/>
  <c r="W48" i="502"/>
  <c r="M48" i="502" s="1"/>
  <c r="W27" i="502"/>
  <c r="M27" i="502" s="1"/>
  <c r="W142" i="502"/>
  <c r="M142" i="502" s="1"/>
  <c r="W21" i="502"/>
  <c r="M21" i="502" s="1"/>
  <c r="W68" i="502"/>
  <c r="M68" i="502" s="1"/>
  <c r="W54" i="502"/>
  <c r="M54" i="502" s="1"/>
  <c r="W26" i="502"/>
  <c r="M26" i="502" s="1"/>
  <c r="W78" i="502"/>
  <c r="M78" i="502" s="1"/>
  <c r="W35" i="502"/>
  <c r="M35" i="502" s="1"/>
  <c r="W55" i="502"/>
  <c r="M55" i="502" s="1"/>
  <c r="W44" i="502"/>
  <c r="M44" i="502" s="1"/>
  <c r="W115" i="502"/>
  <c r="M115" i="502" s="1"/>
  <c r="W46" i="502"/>
  <c r="M46" i="502" s="1"/>
  <c r="W116" i="502"/>
  <c r="M116" i="502" s="1"/>
  <c r="W80" i="502"/>
  <c r="M80" i="502" s="1"/>
  <c r="W146" i="502"/>
  <c r="M146" i="502" s="1"/>
  <c r="W39" i="502"/>
  <c r="M39" i="502" s="1"/>
  <c r="W106" i="502"/>
  <c r="M106" i="502" s="1"/>
  <c r="W23" i="502"/>
  <c r="M23" i="502" s="1"/>
  <c r="W105" i="502"/>
  <c r="M105" i="502" s="1"/>
  <c r="W60" i="502"/>
  <c r="M60" i="502" s="1"/>
  <c r="W74" i="502"/>
  <c r="M74" i="502" s="1"/>
  <c r="W25" i="502"/>
  <c r="M25" i="502" s="1"/>
  <c r="W121" i="502"/>
  <c r="M121" i="502" s="1"/>
  <c r="W89" i="502"/>
  <c r="M89" i="502" s="1"/>
  <c r="W91" i="502"/>
  <c r="M91" i="502" s="1"/>
  <c r="W88" i="502"/>
  <c r="M88" i="502" s="1"/>
  <c r="W114" i="499"/>
  <c r="M114" i="499" s="1"/>
  <c r="W42" i="499"/>
  <c r="M42" i="499" s="1"/>
  <c r="W107" i="499"/>
  <c r="M107" i="499" s="1"/>
  <c r="W72" i="499"/>
  <c r="M72" i="499" s="1"/>
  <c r="W141" i="499"/>
  <c r="M141" i="499" s="1"/>
  <c r="W20" i="499"/>
  <c r="W102" i="499"/>
  <c r="M102" i="499" s="1"/>
  <c r="W91" i="499"/>
  <c r="M91" i="499" s="1"/>
  <c r="W54" i="499"/>
  <c r="M54" i="499" s="1"/>
  <c r="W56" i="499"/>
  <c r="M56" i="499" s="1"/>
  <c r="W41" i="499"/>
  <c r="M41" i="499" s="1"/>
  <c r="W49" i="499"/>
  <c r="M49" i="499" s="1"/>
  <c r="X122" i="514"/>
  <c r="AC122" i="514" s="1"/>
  <c r="X134" i="514"/>
  <c r="AC134" i="514" s="1"/>
  <c r="X69" i="514"/>
  <c r="AC69" i="514" s="1"/>
  <c r="X140" i="514"/>
  <c r="AC140" i="514" s="1"/>
  <c r="X121" i="514"/>
  <c r="AC121" i="514" s="1"/>
  <c r="X65" i="514"/>
  <c r="AC65" i="514" s="1"/>
  <c r="X33" i="514"/>
  <c r="AC33" i="514" s="1"/>
  <c r="X105" i="514"/>
  <c r="AC105" i="514" s="1"/>
  <c r="X99" i="514"/>
  <c r="AC99" i="514" s="1"/>
  <c r="X85" i="514"/>
  <c r="AC85" i="514" s="1"/>
  <c r="X59" i="514"/>
  <c r="AC59" i="514" s="1"/>
  <c r="X125" i="514"/>
  <c r="AC125" i="514" s="1"/>
  <c r="W76" i="509"/>
  <c r="M76" i="509" s="1"/>
  <c r="W134" i="509"/>
  <c r="M134" i="509" s="1"/>
  <c r="W148" i="509"/>
  <c r="M148" i="509" s="1"/>
  <c r="W87" i="509"/>
  <c r="M87" i="509" s="1"/>
  <c r="W20" i="509"/>
  <c r="X122" i="499"/>
  <c r="AC122" i="499" s="1"/>
  <c r="X64" i="499"/>
  <c r="AC64" i="499" s="1"/>
  <c r="X37" i="499"/>
  <c r="AC37" i="499" s="1"/>
  <c r="X75" i="499"/>
  <c r="AC75" i="499" s="1"/>
  <c r="X49" i="515"/>
  <c r="AC49" i="515" s="1"/>
  <c r="X71" i="515"/>
  <c r="AC71" i="515" s="1"/>
  <c r="X24" i="515"/>
  <c r="AC24" i="515" s="1"/>
  <c r="W136" i="511"/>
  <c r="W108" i="511"/>
  <c r="W20" i="511"/>
  <c r="X20" i="511" s="1"/>
  <c r="AC20" i="511" s="1"/>
  <c r="W42" i="511"/>
  <c r="M42" i="511" s="1"/>
  <c r="W63" i="511"/>
  <c r="W109" i="511"/>
  <c r="W95" i="511"/>
  <c r="W102" i="511"/>
  <c r="W26" i="511"/>
  <c r="M26" i="511" s="1"/>
  <c r="W99" i="511"/>
  <c r="W116" i="511"/>
  <c r="W46" i="511"/>
  <c r="W87" i="511"/>
  <c r="W114" i="511"/>
  <c r="W53" i="511"/>
  <c r="W91" i="511"/>
  <c r="W130" i="511"/>
  <c r="M130" i="511" s="1"/>
  <c r="W38" i="511"/>
  <c r="W70" i="511"/>
  <c r="W121" i="511"/>
  <c r="W50" i="511"/>
  <c r="W74" i="511"/>
  <c r="W138" i="511"/>
  <c r="W73" i="511"/>
  <c r="W94" i="511"/>
  <c r="W47" i="511"/>
  <c r="W135" i="511"/>
  <c r="W34" i="511"/>
  <c r="W98" i="511"/>
  <c r="M98" i="511" s="1"/>
  <c r="W61" i="511"/>
  <c r="W147" i="511"/>
  <c r="M147" i="511" s="1"/>
  <c r="W54" i="511"/>
  <c r="W148" i="513"/>
  <c r="M148" i="513" s="1"/>
  <c r="W87" i="513"/>
  <c r="M87" i="513" s="1"/>
  <c r="W95" i="513"/>
  <c r="M95" i="513" s="1"/>
  <c r="W110" i="513"/>
  <c r="M110" i="513" s="1"/>
  <c r="W67" i="513"/>
  <c r="M67" i="513" s="1"/>
  <c r="W47" i="513"/>
  <c r="M47" i="513" s="1"/>
  <c r="W131" i="513"/>
  <c r="M131" i="513" s="1"/>
  <c r="W43" i="513"/>
  <c r="M43" i="513" s="1"/>
  <c r="W23" i="513"/>
  <c r="M23" i="513" s="1"/>
  <c r="W140" i="513"/>
  <c r="M140" i="513" s="1"/>
  <c r="W101" i="513"/>
  <c r="M101" i="513" s="1"/>
  <c r="W113" i="513"/>
  <c r="M113" i="513" s="1"/>
  <c r="W32" i="513"/>
  <c r="M32" i="513" s="1"/>
  <c r="W125" i="513"/>
  <c r="M125" i="513" s="1"/>
  <c r="W141" i="513"/>
  <c r="M141" i="513" s="1"/>
  <c r="W28" i="513"/>
  <c r="M28" i="513" s="1"/>
  <c r="W109" i="513"/>
  <c r="M109" i="513" s="1"/>
  <c r="W103" i="513"/>
  <c r="M103" i="513" s="1"/>
  <c r="W120" i="513"/>
  <c r="M120" i="513" s="1"/>
  <c r="W111" i="513"/>
  <c r="M111" i="513" s="1"/>
  <c r="W26" i="513"/>
  <c r="M26" i="513" s="1"/>
  <c r="W81" i="513"/>
  <c r="M81" i="513" s="1"/>
  <c r="W79" i="513"/>
  <c r="M79" i="513" s="1"/>
  <c r="W112" i="513"/>
  <c r="M112" i="513" s="1"/>
  <c r="W135" i="513"/>
  <c r="M135" i="513" s="1"/>
  <c r="W126" i="513"/>
  <c r="M126" i="513" s="1"/>
  <c r="W25" i="513"/>
  <c r="M25" i="513" s="1"/>
  <c r="W93" i="513"/>
  <c r="M93" i="513" s="1"/>
  <c r="W117" i="513"/>
  <c r="M117" i="513" s="1"/>
  <c r="W62" i="513"/>
  <c r="M62" i="513" s="1"/>
  <c r="W20" i="513"/>
  <c r="X20" i="513" s="1"/>
  <c r="AC20" i="513" s="1"/>
  <c r="W84" i="513"/>
  <c r="M84" i="513" s="1"/>
  <c r="W146" i="513"/>
  <c r="M146" i="513" s="1"/>
  <c r="W142" i="507"/>
  <c r="M142" i="507" s="1"/>
  <c r="W100" i="507"/>
  <c r="M100" i="507" s="1"/>
  <c r="W58" i="507"/>
  <c r="M58" i="507" s="1"/>
  <c r="W123" i="507"/>
  <c r="M123" i="507" s="1"/>
  <c r="W79" i="507"/>
  <c r="M79" i="507" s="1"/>
  <c r="W71" i="507"/>
  <c r="M71" i="507" s="1"/>
  <c r="W31" i="507"/>
  <c r="M31" i="507" s="1"/>
  <c r="W25" i="507"/>
  <c r="M25" i="507" s="1"/>
  <c r="W26" i="507"/>
  <c r="M26" i="507" s="1"/>
  <c r="W46" i="507"/>
  <c r="M46" i="507" s="1"/>
  <c r="W128" i="507"/>
  <c r="M128" i="507" s="1"/>
  <c r="W33" i="507"/>
  <c r="M33" i="507" s="1"/>
  <c r="W42" i="507"/>
  <c r="M42" i="507" s="1"/>
  <c r="W75" i="507"/>
  <c r="M75" i="507" s="1"/>
  <c r="W133" i="507"/>
  <c r="M133" i="507" s="1"/>
  <c r="W41" i="507"/>
  <c r="M41" i="507" s="1"/>
  <c r="W82" i="507"/>
  <c r="M82" i="507" s="1"/>
  <c r="W78" i="507"/>
  <c r="M78" i="507" s="1"/>
  <c r="W109" i="507"/>
  <c r="M109" i="507" s="1"/>
  <c r="W63" i="507"/>
  <c r="M63" i="507" s="1"/>
  <c r="W94" i="507"/>
  <c r="M94" i="507" s="1"/>
  <c r="W85" i="507"/>
  <c r="M85" i="507" s="1"/>
  <c r="W125" i="507"/>
  <c r="M125" i="507" s="1"/>
  <c r="W39" i="507"/>
  <c r="M39" i="507" s="1"/>
  <c r="W126" i="507"/>
  <c r="M126" i="507" s="1"/>
  <c r="W97" i="507"/>
  <c r="M97" i="507" s="1"/>
  <c r="W148" i="507"/>
  <c r="M148" i="507" s="1"/>
  <c r="W87" i="507"/>
  <c r="M87" i="507" s="1"/>
  <c r="W124" i="507"/>
  <c r="M124" i="507" s="1"/>
  <c r="W127" i="507"/>
  <c r="M127" i="507" s="1"/>
  <c r="W138" i="507"/>
  <c r="M138" i="507" s="1"/>
  <c r="W83" i="507"/>
  <c r="M83" i="507" s="1"/>
  <c r="W119" i="500"/>
  <c r="M119" i="500" s="1"/>
  <c r="W52" i="500"/>
  <c r="M52" i="500" s="1"/>
  <c r="W41" i="500"/>
  <c r="M41" i="500" s="1"/>
  <c r="W132" i="500"/>
  <c r="M132" i="500" s="1"/>
  <c r="W33" i="500"/>
  <c r="M33" i="500" s="1"/>
  <c r="W73" i="500"/>
  <c r="M73" i="500" s="1"/>
  <c r="W117" i="500"/>
  <c r="M117" i="500" s="1"/>
  <c r="W95" i="500"/>
  <c r="M95" i="500" s="1"/>
  <c r="W42" i="500"/>
  <c r="M42" i="500" s="1"/>
  <c r="W34" i="500"/>
  <c r="M34" i="500" s="1"/>
  <c r="W84" i="500"/>
  <c r="M84" i="500" s="1"/>
  <c r="W142" i="500"/>
  <c r="M142" i="500" s="1"/>
  <c r="W87" i="500"/>
  <c r="M87" i="500" s="1"/>
  <c r="W140" i="500"/>
  <c r="M140" i="500" s="1"/>
  <c r="W59" i="500"/>
  <c r="M59" i="500" s="1"/>
  <c r="W85" i="500"/>
  <c r="M85" i="500" s="1"/>
  <c r="W109" i="500"/>
  <c r="M109" i="500" s="1"/>
  <c r="W127" i="500"/>
  <c r="M127" i="500" s="1"/>
  <c r="W104" i="500"/>
  <c r="M104" i="500" s="1"/>
  <c r="W98" i="500"/>
  <c r="M98" i="500" s="1"/>
  <c r="W47" i="500"/>
  <c r="M47" i="500" s="1"/>
  <c r="W106" i="500"/>
  <c r="M106" i="500" s="1"/>
  <c r="W126" i="500"/>
  <c r="M126" i="500" s="1"/>
  <c r="W134" i="500"/>
  <c r="M134" i="500" s="1"/>
  <c r="W22" i="500"/>
  <c r="M22" i="500" s="1"/>
  <c r="W68" i="500"/>
  <c r="M68" i="500" s="1"/>
  <c r="W83" i="500"/>
  <c r="M83" i="500" s="1"/>
  <c r="W105" i="500"/>
  <c r="M105" i="500" s="1"/>
  <c r="W21" i="500"/>
  <c r="M21" i="500" s="1"/>
  <c r="W58" i="500"/>
  <c r="M58" i="500" s="1"/>
  <c r="W96" i="500"/>
  <c r="M96" i="500" s="1"/>
  <c r="W30" i="500"/>
  <c r="M30" i="500" s="1"/>
  <c r="W115" i="500"/>
  <c r="M115" i="500" s="1"/>
  <c r="W85" i="523"/>
  <c r="M85" i="523" s="1"/>
  <c r="W76" i="523"/>
  <c r="M76" i="523" s="1"/>
  <c r="W79" i="523"/>
  <c r="M79" i="523" s="1"/>
  <c r="W37" i="523"/>
  <c r="M37" i="523" s="1"/>
  <c r="W91" i="523"/>
  <c r="M91" i="523" s="1"/>
  <c r="W40" i="523"/>
  <c r="M40" i="523" s="1"/>
  <c r="W52" i="523"/>
  <c r="M52" i="523" s="1"/>
  <c r="W99" i="523"/>
  <c r="M99" i="523" s="1"/>
  <c r="W27" i="523"/>
  <c r="M27" i="523" s="1"/>
  <c r="W53" i="523"/>
  <c r="M53" i="523" s="1"/>
  <c r="W112" i="523"/>
  <c r="M112" i="523" s="1"/>
  <c r="W119" i="523"/>
  <c r="M119" i="523" s="1"/>
  <c r="W146" i="523"/>
  <c r="M146" i="523" s="1"/>
  <c r="W105" i="523"/>
  <c r="M105" i="523" s="1"/>
  <c r="W94" i="523"/>
  <c r="M94" i="523" s="1"/>
  <c r="W74" i="523"/>
  <c r="M74" i="523" s="1"/>
  <c r="W34" i="523"/>
  <c r="M34" i="523" s="1"/>
  <c r="W63" i="523"/>
  <c r="M63" i="523" s="1"/>
  <c r="W25" i="523"/>
  <c r="M25" i="523" s="1"/>
  <c r="W126" i="523"/>
  <c r="M126" i="523" s="1"/>
  <c r="W75" i="523"/>
  <c r="M75" i="523" s="1"/>
  <c r="W45" i="523"/>
  <c r="M45" i="523" s="1"/>
  <c r="W127" i="523"/>
  <c r="M127" i="523" s="1"/>
  <c r="W130" i="523"/>
  <c r="M130" i="523" s="1"/>
  <c r="W123" i="523"/>
  <c r="M123" i="523" s="1"/>
  <c r="W68" i="523"/>
  <c r="M68" i="523" s="1"/>
  <c r="W120" i="523"/>
  <c r="M120" i="523" s="1"/>
  <c r="W135" i="523"/>
  <c r="M135" i="523" s="1"/>
  <c r="W118" i="523"/>
  <c r="M118" i="523" s="1"/>
  <c r="W78" i="523"/>
  <c r="M78" i="523" s="1"/>
  <c r="W117" i="523"/>
  <c r="M117" i="523" s="1"/>
  <c r="W21" i="523"/>
  <c r="M21" i="523" s="1"/>
  <c r="W61" i="508"/>
  <c r="M61" i="508" s="1"/>
  <c r="W46" i="508"/>
  <c r="M46" i="508" s="1"/>
  <c r="W131" i="508"/>
  <c r="M131" i="508" s="1"/>
  <c r="W38" i="508"/>
  <c r="M38" i="508" s="1"/>
  <c r="W76" i="508"/>
  <c r="M76" i="508" s="1"/>
  <c r="W121" i="508"/>
  <c r="M121" i="508" s="1"/>
  <c r="W75" i="508"/>
  <c r="M75" i="508" s="1"/>
  <c r="W107" i="508"/>
  <c r="M107" i="508" s="1"/>
  <c r="W102" i="516"/>
  <c r="M102" i="516" s="1"/>
  <c r="W148" i="516"/>
  <c r="M148" i="516" s="1"/>
  <c r="W106" i="516"/>
  <c r="M106" i="516" s="1"/>
  <c r="W77" i="516"/>
  <c r="M77" i="516" s="1"/>
  <c r="W123" i="516"/>
  <c r="M123" i="516" s="1"/>
  <c r="W54" i="516"/>
  <c r="M54" i="516" s="1"/>
  <c r="W81" i="516"/>
  <c r="M81" i="516" s="1"/>
  <c r="W138" i="516"/>
  <c r="M138" i="516" s="1"/>
  <c r="W38" i="516"/>
  <c r="M38" i="516" s="1"/>
  <c r="W97" i="516"/>
  <c r="M97" i="516" s="1"/>
  <c r="W139" i="516"/>
  <c r="M139" i="516" s="1"/>
  <c r="W114" i="516"/>
  <c r="M114" i="516" s="1"/>
  <c r="W119" i="516"/>
  <c r="M119" i="516" s="1"/>
  <c r="W32" i="516"/>
  <c r="M32" i="516" s="1"/>
  <c r="W89" i="516"/>
  <c r="M89" i="516" s="1"/>
  <c r="W24" i="516"/>
  <c r="M24" i="516" s="1"/>
  <c r="W68" i="516"/>
  <c r="M68" i="516" s="1"/>
  <c r="W126" i="516"/>
  <c r="M126" i="516" s="1"/>
  <c r="W86" i="516"/>
  <c r="M86" i="516" s="1"/>
  <c r="W25" i="516"/>
  <c r="M25" i="516" s="1"/>
  <c r="W63" i="516"/>
  <c r="M63" i="516" s="1"/>
  <c r="W93" i="516"/>
  <c r="M93" i="516" s="1"/>
  <c r="W137" i="516"/>
  <c r="M137" i="516" s="1"/>
  <c r="W87" i="516"/>
  <c r="M87" i="516" s="1"/>
  <c r="W41" i="516"/>
  <c r="M41" i="516" s="1"/>
  <c r="W36" i="516"/>
  <c r="M36" i="516" s="1"/>
  <c r="W90" i="516"/>
  <c r="M90" i="516" s="1"/>
  <c r="W83" i="516"/>
  <c r="M83" i="516" s="1"/>
  <c r="W42" i="516"/>
  <c r="M42" i="516" s="1"/>
  <c r="W62" i="516"/>
  <c r="M62" i="516" s="1"/>
  <c r="W104" i="516"/>
  <c r="M104" i="516" s="1"/>
  <c r="W40" i="516"/>
  <c r="M40" i="516" s="1"/>
  <c r="X91" i="512"/>
  <c r="AC91" i="512" s="1"/>
  <c r="X69" i="512"/>
  <c r="AC69" i="512" s="1"/>
  <c r="X66" i="512"/>
  <c r="AC66" i="512" s="1"/>
  <c r="X80" i="508"/>
  <c r="AC80" i="508" s="1"/>
  <c r="X72" i="508"/>
  <c r="AC72" i="508" s="1"/>
  <c r="X54" i="508"/>
  <c r="AC54" i="508" s="1"/>
  <c r="X65" i="508"/>
  <c r="AC65" i="508" s="1"/>
  <c r="X111" i="508"/>
  <c r="AC111" i="508" s="1"/>
  <c r="X57" i="508"/>
  <c r="AC57" i="508" s="1"/>
  <c r="X103" i="508"/>
  <c r="AC103" i="508" s="1"/>
  <c r="X100" i="508"/>
  <c r="AC100" i="508" s="1"/>
  <c r="X125" i="508"/>
  <c r="AC125" i="508" s="1"/>
  <c r="X127" i="508"/>
  <c r="AC127" i="508" s="1"/>
  <c r="X58" i="508"/>
  <c r="AC58" i="508" s="1"/>
  <c r="X74" i="509"/>
  <c r="AC74" i="509" s="1"/>
  <c r="X79" i="509"/>
  <c r="AC79" i="509" s="1"/>
  <c r="X48" i="509"/>
  <c r="AC48" i="509" s="1"/>
  <c r="X85" i="509"/>
  <c r="AC85" i="509" s="1"/>
  <c r="X28" i="509"/>
  <c r="AC28" i="509" s="1"/>
  <c r="X143" i="509"/>
  <c r="AC143" i="509" s="1"/>
  <c r="W93" i="498"/>
  <c r="M93" i="498" s="1"/>
  <c r="W115" i="498"/>
  <c r="M115" i="498" s="1"/>
  <c r="W45" i="498"/>
  <c r="M45" i="498" s="1"/>
  <c r="W71" i="498"/>
  <c r="M71" i="498" s="1"/>
  <c r="W143" i="498"/>
  <c r="M143" i="498" s="1"/>
  <c r="W121" i="498"/>
  <c r="M121" i="498" s="1"/>
  <c r="W57" i="498"/>
  <c r="M57" i="498" s="1"/>
  <c r="W98" i="498"/>
  <c r="M98" i="498" s="1"/>
  <c r="W22" i="498"/>
  <c r="M22" i="498" s="1"/>
  <c r="W49" i="498"/>
  <c r="M49" i="498" s="1"/>
  <c r="W42" i="498"/>
  <c r="M42" i="498" s="1"/>
  <c r="W74" i="498"/>
  <c r="M74" i="498" s="1"/>
  <c r="W80" i="498"/>
  <c r="M80" i="498" s="1"/>
  <c r="W48" i="498"/>
  <c r="M48" i="498" s="1"/>
  <c r="W86" i="498"/>
  <c r="M86" i="498" s="1"/>
  <c r="W111" i="498"/>
  <c r="M111" i="498" s="1"/>
  <c r="W136" i="498"/>
  <c r="M136" i="498" s="1"/>
  <c r="W69" i="498"/>
  <c r="M69" i="498" s="1"/>
  <c r="W96" i="498"/>
  <c r="M96" i="498" s="1"/>
  <c r="W92" i="498"/>
  <c r="M92" i="498" s="1"/>
  <c r="W51" i="498"/>
  <c r="M51" i="498" s="1"/>
  <c r="W33" i="498"/>
  <c r="M33" i="498" s="1"/>
  <c r="W58" i="498"/>
  <c r="M58" i="498" s="1"/>
  <c r="W91" i="498"/>
  <c r="M91" i="498" s="1"/>
  <c r="W112" i="498"/>
  <c r="M112" i="498" s="1"/>
  <c r="W123" i="498"/>
  <c r="M123" i="498" s="1"/>
  <c r="W62" i="498"/>
  <c r="M62" i="498" s="1"/>
  <c r="W81" i="498"/>
  <c r="M81" i="498" s="1"/>
  <c r="W142" i="498"/>
  <c r="M142" i="498" s="1"/>
  <c r="W52" i="498"/>
  <c r="M52" i="498" s="1"/>
  <c r="W95" i="498"/>
  <c r="M95" i="498" s="1"/>
  <c r="W146" i="498"/>
  <c r="M146" i="498" s="1"/>
  <c r="X139" i="506"/>
  <c r="AC139" i="506" s="1"/>
  <c r="X30" i="506"/>
  <c r="AC30" i="506" s="1"/>
  <c r="X22" i="506"/>
  <c r="AC22" i="506" s="1"/>
  <c r="X128" i="506"/>
  <c r="AC128" i="506" s="1"/>
  <c r="X36" i="506"/>
  <c r="AC36" i="506" s="1"/>
  <c r="X123" i="506"/>
  <c r="AC123" i="506" s="1"/>
  <c r="X119" i="506"/>
  <c r="AC119" i="506" s="1"/>
  <c r="X136" i="506"/>
  <c r="AC136" i="506" s="1"/>
  <c r="X131" i="506"/>
  <c r="AC131" i="506" s="1"/>
  <c r="X133" i="506"/>
  <c r="AC133" i="506" s="1"/>
  <c r="W100" i="503"/>
  <c r="M100" i="503" s="1"/>
  <c r="W36" i="503"/>
  <c r="M36" i="503" s="1"/>
  <c r="W71" i="503"/>
  <c r="M71" i="503" s="1"/>
  <c r="W25" i="503"/>
  <c r="M25" i="503" s="1"/>
  <c r="W50" i="503"/>
  <c r="M50" i="503" s="1"/>
  <c r="W70" i="503"/>
  <c r="M70" i="503" s="1"/>
  <c r="W96" i="503"/>
  <c r="M96" i="503" s="1"/>
  <c r="W136" i="503"/>
  <c r="M136" i="503" s="1"/>
  <c r="W88" i="503"/>
  <c r="M88" i="503" s="1"/>
  <c r="W61" i="503"/>
  <c r="M61" i="503" s="1"/>
  <c r="W31" i="503"/>
  <c r="M31" i="503" s="1"/>
  <c r="W77" i="503"/>
  <c r="M77" i="503" s="1"/>
  <c r="W104" i="503"/>
  <c r="M104" i="503" s="1"/>
  <c r="W83" i="503"/>
  <c r="M83" i="503" s="1"/>
  <c r="W86" i="503"/>
  <c r="M86" i="503" s="1"/>
  <c r="W115" i="503"/>
  <c r="M115" i="503" s="1"/>
  <c r="W120" i="503"/>
  <c r="M120" i="503" s="1"/>
  <c r="W89" i="503"/>
  <c r="M89" i="503" s="1"/>
  <c r="W49" i="503"/>
  <c r="M49" i="503" s="1"/>
  <c r="W67" i="503"/>
  <c r="M67" i="503" s="1"/>
  <c r="W43" i="503"/>
  <c r="M43" i="503" s="1"/>
  <c r="W73" i="503"/>
  <c r="M73" i="503" s="1"/>
  <c r="W130" i="503"/>
  <c r="M130" i="503" s="1"/>
  <c r="W91" i="503"/>
  <c r="M91" i="503" s="1"/>
  <c r="W148" i="503"/>
  <c r="M148" i="503" s="1"/>
  <c r="W79" i="503"/>
  <c r="M79" i="503" s="1"/>
  <c r="W105" i="503"/>
  <c r="M105" i="503" s="1"/>
  <c r="W99" i="503"/>
  <c r="M99" i="503" s="1"/>
  <c r="W90" i="503"/>
  <c r="M90" i="503" s="1"/>
  <c r="W127" i="503"/>
  <c r="M127" i="503" s="1"/>
  <c r="W110" i="503"/>
  <c r="M110" i="503" s="1"/>
  <c r="W41" i="503"/>
  <c r="M41" i="503" s="1"/>
  <c r="W100" i="502"/>
  <c r="M100" i="502" s="1"/>
  <c r="W109" i="502"/>
  <c r="M109" i="502" s="1"/>
  <c r="W125" i="502"/>
  <c r="M125" i="502" s="1"/>
  <c r="W107" i="502"/>
  <c r="M107" i="502" s="1"/>
  <c r="W141" i="502"/>
  <c r="M141" i="502" s="1"/>
  <c r="W108" i="502"/>
  <c r="M108" i="502" s="1"/>
  <c r="W134" i="502"/>
  <c r="M134" i="502" s="1"/>
  <c r="W123" i="502"/>
  <c r="M123" i="502" s="1"/>
  <c r="W140" i="502"/>
  <c r="M140" i="502" s="1"/>
  <c r="W149" i="502"/>
  <c r="M149" i="502" s="1"/>
  <c r="W131" i="502"/>
  <c r="M131" i="502" s="1"/>
  <c r="W138" i="502"/>
  <c r="M138" i="502" s="1"/>
  <c r="W143" i="502"/>
  <c r="M143" i="502" s="1"/>
  <c r="W97" i="502"/>
  <c r="M97" i="502" s="1"/>
  <c r="W122" i="502"/>
  <c r="M122" i="502" s="1"/>
  <c r="W22" i="502"/>
  <c r="M22" i="502" s="1"/>
  <c r="W112" i="502"/>
  <c r="M112" i="502" s="1"/>
  <c r="W83" i="502"/>
  <c r="M83" i="502" s="1"/>
  <c r="W33" i="502"/>
  <c r="M33" i="502" s="1"/>
  <c r="W104" i="502"/>
  <c r="M104" i="502" s="1"/>
  <c r="W28" i="502"/>
  <c r="M28" i="502" s="1"/>
  <c r="W144" i="502"/>
  <c r="M144" i="502" s="1"/>
  <c r="W38" i="502"/>
  <c r="M38" i="502" s="1"/>
  <c r="W50" i="502"/>
  <c r="M50" i="502" s="1"/>
  <c r="W34" i="502"/>
  <c r="M34" i="502" s="1"/>
  <c r="W103" i="502"/>
  <c r="M103" i="502" s="1"/>
  <c r="W24" i="502"/>
  <c r="M24" i="502" s="1"/>
  <c r="W81" i="502"/>
  <c r="M81" i="502" s="1"/>
  <c r="W93" i="502"/>
  <c r="M93" i="502" s="1"/>
  <c r="W98" i="502"/>
  <c r="M98" i="502" s="1"/>
  <c r="W56" i="502"/>
  <c r="M56" i="502" s="1"/>
  <c r="W36" i="502"/>
  <c r="M36" i="502" s="1"/>
  <c r="W20" i="502"/>
  <c r="X20" i="502" s="1"/>
  <c r="AC20" i="502" s="1"/>
  <c r="AD47" i="501"/>
  <c r="AD54" i="512"/>
  <c r="AD23" i="508"/>
  <c r="AD78" i="512"/>
  <c r="AD56" i="508"/>
  <c r="AD31" i="509"/>
  <c r="AD82" i="501"/>
  <c r="AD71" i="506"/>
  <c r="AD66" i="506"/>
  <c r="AD41" i="511"/>
  <c r="AD70" i="512"/>
  <c r="AD42" i="514"/>
  <c r="AD45" i="508"/>
  <c r="AD34" i="512"/>
  <c r="AD28" i="512"/>
  <c r="AD38" i="512"/>
  <c r="AD50" i="515"/>
  <c r="AD30" i="508"/>
  <c r="AD82" i="504"/>
  <c r="AD24" i="512"/>
  <c r="AD82" i="514"/>
  <c r="AD62" i="512"/>
  <c r="AD51" i="509"/>
  <c r="AD72" i="506"/>
  <c r="AD36" i="506"/>
  <c r="AD55" i="506"/>
  <c r="AD83" i="512"/>
  <c r="AD67" i="512"/>
  <c r="AD69" i="515"/>
  <c r="AD43" i="515"/>
  <c r="AD37" i="509"/>
  <c r="AD52" i="508"/>
  <c r="AD51" i="510"/>
  <c r="AD58" i="508"/>
  <c r="AD46" i="514"/>
  <c r="AD59" i="512"/>
  <c r="AD64" i="506"/>
  <c r="AD48" i="509"/>
  <c r="AD36" i="509"/>
  <c r="AD46" i="512"/>
  <c r="AD26" i="512"/>
  <c r="AD65" i="509"/>
  <c r="AD30" i="506"/>
  <c r="AD31" i="506"/>
  <c r="AD69" i="512"/>
  <c r="AD81" i="506"/>
  <c r="AD35" i="512"/>
  <c r="AD46" i="506"/>
  <c r="AD33" i="506"/>
  <c r="AD49" i="509"/>
  <c r="AD37" i="506"/>
  <c r="AD49" i="511"/>
  <c r="AD32" i="509"/>
  <c r="AD68" i="512"/>
  <c r="AD43" i="512"/>
  <c r="AD75" i="506"/>
  <c r="AD50" i="506"/>
  <c r="AD57" i="499"/>
  <c r="AD81" i="512"/>
  <c r="AD57" i="512"/>
  <c r="AD62" i="506"/>
  <c r="AD66" i="508"/>
  <c r="AD33" i="509"/>
  <c r="AD52" i="509"/>
  <c r="AD82" i="506"/>
  <c r="AD22" i="506"/>
  <c r="AD30" i="499"/>
  <c r="AD45" i="504"/>
  <c r="AD44" i="514"/>
  <c r="AD65" i="512"/>
  <c r="AD76" i="506"/>
  <c r="AD38" i="506"/>
  <c r="AD64" i="499"/>
  <c r="AD66" i="512"/>
  <c r="AD59" i="509"/>
  <c r="X106" i="514" l="1"/>
  <c r="AC106" i="514" s="1"/>
  <c r="X99" i="508"/>
  <c r="AC99" i="508" s="1"/>
  <c r="X28" i="506"/>
  <c r="AC28" i="506" s="1"/>
  <c r="X59" i="499"/>
  <c r="AC59" i="499" s="1"/>
  <c r="X56" i="506"/>
  <c r="AC56" i="506" s="1"/>
  <c r="X90" i="499"/>
  <c r="AC90" i="499" s="1"/>
  <c r="X68" i="515"/>
  <c r="AC68" i="515" s="1"/>
  <c r="X68" i="499"/>
  <c r="AC68" i="499" s="1"/>
  <c r="X60" i="508"/>
  <c r="AC60" i="508" s="1"/>
  <c r="X138" i="514"/>
  <c r="AC138" i="514" s="1"/>
  <c r="X92" i="509"/>
  <c r="AC92" i="509" s="1"/>
  <c r="X130" i="509"/>
  <c r="AC130" i="509" s="1"/>
  <c r="X47" i="512"/>
  <c r="AC47" i="512" s="1"/>
  <c r="X53" i="515"/>
  <c r="AC53" i="515" s="1"/>
  <c r="X46" i="515"/>
  <c r="AC46" i="515" s="1"/>
  <c r="X97" i="513"/>
  <c r="AC97" i="513" s="1"/>
  <c r="X115" i="508"/>
  <c r="AC115" i="508" s="1"/>
  <c r="X136" i="508"/>
  <c r="AC136" i="508" s="1"/>
  <c r="X55" i="499"/>
  <c r="AC55" i="499" s="1"/>
  <c r="X100" i="514"/>
  <c r="AC100" i="514" s="1"/>
  <c r="M143" i="512"/>
  <c r="X102" i="514"/>
  <c r="AC102" i="514" s="1"/>
  <c r="X52" i="506"/>
  <c r="AC52" i="506" s="1"/>
  <c r="X100" i="506"/>
  <c r="AC100" i="506" s="1"/>
  <c r="X129" i="509"/>
  <c r="AC129" i="509" s="1"/>
  <c r="X95" i="508"/>
  <c r="AC95" i="508" s="1"/>
  <c r="X74" i="512"/>
  <c r="AC74" i="512" s="1"/>
  <c r="X93" i="499"/>
  <c r="AC93" i="499" s="1"/>
  <c r="X128" i="508"/>
  <c r="AC128" i="508" s="1"/>
  <c r="X55" i="515"/>
  <c r="AC55" i="515" s="1"/>
  <c r="X141" i="506"/>
  <c r="AC141" i="506" s="1"/>
  <c r="X73" i="509"/>
  <c r="AC73" i="509" s="1"/>
  <c r="X21" i="509"/>
  <c r="AC21" i="509" s="1"/>
  <c r="X28" i="508"/>
  <c r="AC28" i="508" s="1"/>
  <c r="X108" i="512"/>
  <c r="AC108" i="512" s="1"/>
  <c r="X136" i="515"/>
  <c r="AC136" i="515" s="1"/>
  <c r="X50" i="513"/>
  <c r="AC50" i="513" s="1"/>
  <c r="X53" i="514"/>
  <c r="AC53" i="514" s="1"/>
  <c r="X41" i="508"/>
  <c r="AC41" i="508" s="1"/>
  <c r="X147" i="508"/>
  <c r="AC147" i="508" s="1"/>
  <c r="X64" i="515"/>
  <c r="AC64" i="515" s="1"/>
  <c r="X106" i="499"/>
  <c r="AC106" i="499" s="1"/>
  <c r="X128" i="509"/>
  <c r="AC128" i="509" s="1"/>
  <c r="X133" i="508"/>
  <c r="AC133" i="508" s="1"/>
  <c r="X44" i="508"/>
  <c r="AC44" i="508" s="1"/>
  <c r="X120" i="515"/>
  <c r="AC120" i="515" s="1"/>
  <c r="X76" i="514"/>
  <c r="AC76" i="514" s="1"/>
  <c r="X81" i="501"/>
  <c r="AC81" i="501" s="1"/>
  <c r="X62" i="515"/>
  <c r="AC62" i="515" s="1"/>
  <c r="X71" i="521"/>
  <c r="AC71" i="521" s="1"/>
  <c r="X99" i="510"/>
  <c r="AC99" i="510" s="1"/>
  <c r="X73" i="512"/>
  <c r="AC73" i="512" s="1"/>
  <c r="X70" i="504"/>
  <c r="AC70" i="504" s="1"/>
  <c r="X143" i="504"/>
  <c r="AC143" i="504" s="1"/>
  <c r="X76" i="515"/>
  <c r="AC76" i="515" s="1"/>
  <c r="X134" i="499"/>
  <c r="AC134" i="499" s="1"/>
  <c r="X23" i="499"/>
  <c r="AC23" i="499" s="1"/>
  <c r="X89" i="514"/>
  <c r="AC89" i="514" s="1"/>
  <c r="X109" i="515"/>
  <c r="AC109" i="515" s="1"/>
  <c r="X76" i="499"/>
  <c r="AC76" i="499" s="1"/>
  <c r="X135" i="499"/>
  <c r="AC135" i="499" s="1"/>
  <c r="X120" i="506"/>
  <c r="AC120" i="506" s="1"/>
  <c r="X106" i="509"/>
  <c r="AC106" i="509" s="1"/>
  <c r="X90" i="509"/>
  <c r="AC90" i="509" s="1"/>
  <c r="X122" i="508"/>
  <c r="AC122" i="508" s="1"/>
  <c r="X75" i="512"/>
  <c r="AC75" i="512" s="1"/>
  <c r="X105" i="515"/>
  <c r="AC105" i="515" s="1"/>
  <c r="X37" i="515"/>
  <c r="AC37" i="515" s="1"/>
  <c r="X127" i="515"/>
  <c r="AC127" i="515" s="1"/>
  <c r="X147" i="499"/>
  <c r="AC147" i="499" s="1"/>
  <c r="X130" i="499"/>
  <c r="AC130" i="499" s="1"/>
  <c r="X132" i="514"/>
  <c r="AC132" i="514" s="1"/>
  <c r="X112" i="508"/>
  <c r="AC112" i="508" s="1"/>
  <c r="X119" i="508"/>
  <c r="AC119" i="508" s="1"/>
  <c r="X137" i="515"/>
  <c r="AC137" i="515" s="1"/>
  <c r="X26" i="499"/>
  <c r="AC26" i="499" s="1"/>
  <c r="X113" i="514"/>
  <c r="AC113" i="514" s="1"/>
  <c r="X40" i="515"/>
  <c r="AC40" i="515" s="1"/>
  <c r="X44" i="499"/>
  <c r="AC44" i="499" s="1"/>
  <c r="X36" i="499"/>
  <c r="AC36" i="499" s="1"/>
  <c r="X60" i="514"/>
  <c r="AC60" i="514" s="1"/>
  <c r="X63" i="501"/>
  <c r="AC63" i="501" s="1"/>
  <c r="X126" i="508"/>
  <c r="AC126" i="508" s="1"/>
  <c r="X108" i="499"/>
  <c r="AC108" i="499" s="1"/>
  <c r="X49" i="508"/>
  <c r="AC49" i="508" s="1"/>
  <c r="X70" i="515"/>
  <c r="AC70" i="515" s="1"/>
  <c r="X83" i="515"/>
  <c r="AC83" i="515" s="1"/>
  <c r="X132" i="508"/>
  <c r="AC132" i="508" s="1"/>
  <c r="X64" i="508"/>
  <c r="AC64" i="508" s="1"/>
  <c r="X142" i="508"/>
  <c r="AC142" i="508" s="1"/>
  <c r="X51" i="508"/>
  <c r="AC51" i="508" s="1"/>
  <c r="X96" i="515"/>
  <c r="AC96" i="515" s="1"/>
  <c r="X111" i="512"/>
  <c r="AC111" i="512" s="1"/>
  <c r="X97" i="508"/>
  <c r="AC97" i="508" s="1"/>
  <c r="X34" i="508"/>
  <c r="AC34" i="508" s="1"/>
  <c r="X51" i="512"/>
  <c r="AC51" i="512" s="1"/>
  <c r="X38" i="499"/>
  <c r="AC38" i="499" s="1"/>
  <c r="X62" i="510"/>
  <c r="AC62" i="510" s="1"/>
  <c r="X43" i="501"/>
  <c r="AC43" i="501" s="1"/>
  <c r="X28" i="504"/>
  <c r="AC28" i="504" s="1"/>
  <c r="X79" i="504"/>
  <c r="AC79" i="504" s="1"/>
  <c r="X114" i="514"/>
  <c r="AC114" i="514" s="1"/>
  <c r="X32" i="508"/>
  <c r="AC32" i="508" s="1"/>
  <c r="X140" i="508"/>
  <c r="AC140" i="508" s="1"/>
  <c r="X29" i="498"/>
  <c r="AC29" i="498" s="1"/>
  <c r="X29" i="513"/>
  <c r="AC29" i="513" s="1"/>
  <c r="X114" i="508"/>
  <c r="AC114" i="508" s="1"/>
  <c r="X60" i="512"/>
  <c r="AC60" i="512" s="1"/>
  <c r="X127" i="513"/>
  <c r="AC127" i="513" s="1"/>
  <c r="X77" i="514"/>
  <c r="AC77" i="514" s="1"/>
  <c r="X61" i="515"/>
  <c r="AC61" i="515" s="1"/>
  <c r="X126" i="509"/>
  <c r="AC126" i="509" s="1"/>
  <c r="X74" i="508"/>
  <c r="AC74" i="508" s="1"/>
  <c r="X105" i="509"/>
  <c r="AC105" i="509" s="1"/>
  <c r="X73" i="508"/>
  <c r="AC73" i="508" s="1"/>
  <c r="X94" i="512"/>
  <c r="AC94" i="512" s="1"/>
  <c r="X27" i="514"/>
  <c r="AC27" i="514" s="1"/>
  <c r="X82" i="502"/>
  <c r="AC82" i="502" s="1"/>
  <c r="X70" i="509"/>
  <c r="AC70" i="509" s="1"/>
  <c r="X134" i="515"/>
  <c r="AC134" i="515" s="1"/>
  <c r="X148" i="499"/>
  <c r="AC148" i="499" s="1"/>
  <c r="X110" i="505"/>
  <c r="AC110" i="505" s="1"/>
  <c r="M64" i="512"/>
  <c r="X46" i="499"/>
  <c r="AC46" i="499" s="1"/>
  <c r="X146" i="504"/>
  <c r="AC146" i="504" s="1"/>
  <c r="X125" i="506"/>
  <c r="AC125" i="506" s="1"/>
  <c r="X27" i="506"/>
  <c r="AC27" i="506" s="1"/>
  <c r="X86" i="509"/>
  <c r="AC86" i="509" s="1"/>
  <c r="X62" i="509"/>
  <c r="AC62" i="509" s="1"/>
  <c r="X36" i="508"/>
  <c r="AC36" i="508" s="1"/>
  <c r="X87" i="508"/>
  <c r="AC87" i="508" s="1"/>
  <c r="X39" i="515"/>
  <c r="AC39" i="515" s="1"/>
  <c r="X128" i="515"/>
  <c r="AC128" i="515" s="1"/>
  <c r="X48" i="499"/>
  <c r="AC48" i="499" s="1"/>
  <c r="X133" i="499"/>
  <c r="AC133" i="499" s="1"/>
  <c r="X47" i="499"/>
  <c r="AC47" i="499" s="1"/>
  <c r="X108" i="514"/>
  <c r="AC108" i="514" s="1"/>
  <c r="X42" i="508"/>
  <c r="AC42" i="508" s="1"/>
  <c r="X78" i="515"/>
  <c r="AC78" i="515" s="1"/>
  <c r="X137" i="499"/>
  <c r="AC137" i="499" s="1"/>
  <c r="X31" i="513"/>
  <c r="AC31" i="513" s="1"/>
  <c r="X139" i="514"/>
  <c r="AC139" i="514" s="1"/>
  <c r="X141" i="509"/>
  <c r="AC141" i="509" s="1"/>
  <c r="X22" i="508"/>
  <c r="AC22" i="508" s="1"/>
  <c r="X83" i="508"/>
  <c r="AC83" i="508" s="1"/>
  <c r="X20" i="515"/>
  <c r="AC20" i="515" s="1"/>
  <c r="X58" i="514"/>
  <c r="AC58" i="514" s="1"/>
  <c r="X21" i="514"/>
  <c r="AC21" i="514" s="1"/>
  <c r="X134" i="510"/>
  <c r="AC134" i="510" s="1"/>
  <c r="X61" i="523"/>
  <c r="AC61" i="523" s="1"/>
  <c r="X71" i="509"/>
  <c r="AC71" i="509" s="1"/>
  <c r="X98" i="515"/>
  <c r="AC98" i="515" s="1"/>
  <c r="X148" i="515"/>
  <c r="AC148" i="515" s="1"/>
  <c r="X94" i="515"/>
  <c r="AC94" i="515" s="1"/>
  <c r="X57" i="515"/>
  <c r="AC57" i="515" s="1"/>
  <c r="X99" i="499"/>
  <c r="AC99" i="499" s="1"/>
  <c r="X54" i="513"/>
  <c r="AC54" i="513" s="1"/>
  <c r="X109" i="514"/>
  <c r="AC109" i="514" s="1"/>
  <c r="X25" i="514"/>
  <c r="AC25" i="514" s="1"/>
  <c r="X101" i="508"/>
  <c r="AC101" i="508" s="1"/>
  <c r="X25" i="508"/>
  <c r="AC25" i="508" s="1"/>
  <c r="X108" i="508"/>
  <c r="AC108" i="508" s="1"/>
  <c r="X106" i="508"/>
  <c r="AC106" i="508" s="1"/>
  <c r="X80" i="499"/>
  <c r="AC80" i="499" s="1"/>
  <c r="X69" i="499"/>
  <c r="AC69" i="499" s="1"/>
  <c r="X120" i="499"/>
  <c r="AC120" i="499" s="1"/>
  <c r="X132" i="513"/>
  <c r="AC132" i="513" s="1"/>
  <c r="X118" i="499"/>
  <c r="AC118" i="499" s="1"/>
  <c r="X44" i="510"/>
  <c r="AC44" i="510" s="1"/>
  <c r="X129" i="512"/>
  <c r="AC129" i="512" s="1"/>
  <c r="X21" i="506"/>
  <c r="AC21" i="506" s="1"/>
  <c r="X35" i="506"/>
  <c r="AC35" i="506" s="1"/>
  <c r="X102" i="509"/>
  <c r="AC102" i="509" s="1"/>
  <c r="X134" i="508"/>
  <c r="AC134" i="508" s="1"/>
  <c r="X31" i="512"/>
  <c r="AC31" i="512" s="1"/>
  <c r="X111" i="506"/>
  <c r="AC111" i="506" s="1"/>
  <c r="X87" i="512"/>
  <c r="AC87" i="512" s="1"/>
  <c r="X23" i="515"/>
  <c r="AC23" i="515" s="1"/>
  <c r="X122" i="515"/>
  <c r="AC122" i="515" s="1"/>
  <c r="X128" i="499"/>
  <c r="AC128" i="499" s="1"/>
  <c r="X144" i="499"/>
  <c r="AC144" i="499" s="1"/>
  <c r="X32" i="499"/>
  <c r="AC32" i="499" s="1"/>
  <c r="X35" i="514"/>
  <c r="AC35" i="514" s="1"/>
  <c r="X111" i="515"/>
  <c r="AC111" i="515" s="1"/>
  <c r="X132" i="515"/>
  <c r="AC132" i="515" s="1"/>
  <c r="X81" i="515"/>
  <c r="AC81" i="515" s="1"/>
  <c r="X139" i="515"/>
  <c r="AC139" i="515" s="1"/>
  <c r="X98" i="513"/>
  <c r="AC98" i="513" s="1"/>
  <c r="X124" i="514"/>
  <c r="AC124" i="514" s="1"/>
  <c r="X48" i="515"/>
  <c r="AC48" i="515" s="1"/>
  <c r="X109" i="499"/>
  <c r="AC109" i="499" s="1"/>
  <c r="X40" i="499"/>
  <c r="AC40" i="499" s="1"/>
  <c r="X49" i="514"/>
  <c r="AC49" i="514" s="1"/>
  <c r="X44" i="501"/>
  <c r="AC44" i="501" s="1"/>
  <c r="X114" i="498"/>
  <c r="AC114" i="498" s="1"/>
  <c r="X144" i="508"/>
  <c r="AC144" i="508" s="1"/>
  <c r="X147" i="513"/>
  <c r="AC147" i="513" s="1"/>
  <c r="X74" i="521"/>
  <c r="AC74" i="521" s="1"/>
  <c r="X116" i="510"/>
  <c r="AC116" i="510" s="1"/>
  <c r="X41" i="501"/>
  <c r="AC41" i="501" s="1"/>
  <c r="X64" i="504"/>
  <c r="AC64" i="504" s="1"/>
  <c r="X112" i="504"/>
  <c r="AC112" i="504" s="1"/>
  <c r="X105" i="512"/>
  <c r="AC105" i="512" s="1"/>
  <c r="X73" i="501"/>
  <c r="AC73" i="501" s="1"/>
  <c r="X112" i="505"/>
  <c r="AC112" i="505" s="1"/>
  <c r="X94" i="497"/>
  <c r="AC94" i="497" s="1"/>
  <c r="X124" i="505"/>
  <c r="AC124" i="505" s="1"/>
  <c r="X123" i="509"/>
  <c r="AC123" i="509" s="1"/>
  <c r="X89" i="508"/>
  <c r="AC89" i="508" s="1"/>
  <c r="X88" i="510"/>
  <c r="AC88" i="510" s="1"/>
  <c r="X32" i="510"/>
  <c r="AC32" i="510" s="1"/>
  <c r="X129" i="501"/>
  <c r="AC129" i="501" s="1"/>
  <c r="X90" i="504"/>
  <c r="AC90" i="504" s="1"/>
  <c r="X33" i="505"/>
  <c r="AC33" i="505" s="1"/>
  <c r="X117" i="521"/>
  <c r="AC117" i="521" s="1"/>
  <c r="X45" i="510"/>
  <c r="AC45" i="510" s="1"/>
  <c r="X92" i="508"/>
  <c r="AC92" i="508" s="1"/>
  <c r="X131" i="509"/>
  <c r="AC131" i="509" s="1"/>
  <c r="X38" i="515"/>
  <c r="AC38" i="515" s="1"/>
  <c r="X85" i="515"/>
  <c r="AC85" i="515" s="1"/>
  <c r="X83" i="499"/>
  <c r="AC83" i="499" s="1"/>
  <c r="X138" i="499"/>
  <c r="AC138" i="499" s="1"/>
  <c r="X131" i="504"/>
  <c r="AC131" i="504" s="1"/>
  <c r="X24" i="501"/>
  <c r="AC24" i="501" s="1"/>
  <c r="X20" i="512"/>
  <c r="AC20" i="512" s="1"/>
  <c r="X78" i="509"/>
  <c r="AC78" i="509" s="1"/>
  <c r="X41" i="506"/>
  <c r="AC41" i="506" s="1"/>
  <c r="X98" i="509"/>
  <c r="AC98" i="509" s="1"/>
  <c r="X99" i="509"/>
  <c r="AC99" i="509" s="1"/>
  <c r="X82" i="499"/>
  <c r="AC82" i="499" s="1"/>
  <c r="X85" i="508"/>
  <c r="AC85" i="508" s="1"/>
  <c r="X149" i="508"/>
  <c r="AC149" i="508" s="1"/>
  <c r="X82" i="515"/>
  <c r="AC82" i="515" s="1"/>
  <c r="X21" i="499"/>
  <c r="AC21" i="499" s="1"/>
  <c r="X56" i="509"/>
  <c r="AC56" i="509" s="1"/>
  <c r="X81" i="504"/>
  <c r="AC81" i="504" s="1"/>
  <c r="X137" i="512"/>
  <c r="AC137" i="512" s="1"/>
  <c r="X59" i="515"/>
  <c r="AC59" i="515" s="1"/>
  <c r="X51" i="499"/>
  <c r="AC51" i="499" s="1"/>
  <c r="X70" i="499"/>
  <c r="AC70" i="499" s="1"/>
  <c r="X135" i="514"/>
  <c r="AC135" i="514" s="1"/>
  <c r="X86" i="508"/>
  <c r="AC86" i="508" s="1"/>
  <c r="X29" i="515"/>
  <c r="AC29" i="515" s="1"/>
  <c r="X102" i="515"/>
  <c r="AC102" i="515" s="1"/>
  <c r="X63" i="499"/>
  <c r="AC63" i="499" s="1"/>
  <c r="X119" i="514"/>
  <c r="AC119" i="514" s="1"/>
  <c r="X40" i="508"/>
  <c r="AC40" i="508" s="1"/>
  <c r="X147" i="510"/>
  <c r="AC147" i="510" s="1"/>
  <c r="X96" i="510"/>
  <c r="AC96" i="510" s="1"/>
  <c r="X102" i="504"/>
  <c r="AC102" i="504" s="1"/>
  <c r="X139" i="512"/>
  <c r="AC139" i="512" s="1"/>
  <c r="X125" i="501"/>
  <c r="AC125" i="501" s="1"/>
  <c r="X45" i="499"/>
  <c r="AC45" i="499" s="1"/>
  <c r="X62" i="508"/>
  <c r="AC62" i="508" s="1"/>
  <c r="X66" i="499"/>
  <c r="AC66" i="499" s="1"/>
  <c r="X62" i="501"/>
  <c r="AC62" i="501" s="1"/>
  <c r="X93" i="508"/>
  <c r="AC93" i="508" s="1"/>
  <c r="X91" i="515"/>
  <c r="AC91" i="515" s="1"/>
  <c r="X102" i="513"/>
  <c r="AC102" i="513" s="1"/>
  <c r="X104" i="514"/>
  <c r="AC104" i="514" s="1"/>
  <c r="X52" i="514"/>
  <c r="AC52" i="514" s="1"/>
  <c r="X72" i="515"/>
  <c r="AC72" i="515" s="1"/>
  <c r="X130" i="515"/>
  <c r="AC130" i="515" s="1"/>
  <c r="X111" i="497"/>
  <c r="AC111" i="497" s="1"/>
  <c r="X104" i="499"/>
  <c r="AC104" i="499" s="1"/>
  <c r="X143" i="508"/>
  <c r="AC143" i="508" s="1"/>
  <c r="X148" i="508"/>
  <c r="AC148" i="508" s="1"/>
  <c r="X102" i="508"/>
  <c r="AC102" i="508" s="1"/>
  <c r="X42" i="515"/>
  <c r="AC42" i="515" s="1"/>
  <c r="X68" i="513"/>
  <c r="AC68" i="513" s="1"/>
  <c r="X72" i="514"/>
  <c r="AC72" i="514" s="1"/>
  <c r="X67" i="501"/>
  <c r="AC67" i="501" s="1"/>
  <c r="X22" i="509"/>
  <c r="AC22" i="509" s="1"/>
  <c r="X60" i="509"/>
  <c r="AC60" i="509" s="1"/>
  <c r="X126" i="506"/>
  <c r="AC126" i="506" s="1"/>
  <c r="X149" i="506"/>
  <c r="AC149" i="506" s="1"/>
  <c r="X125" i="509"/>
  <c r="AC125" i="509" s="1"/>
  <c r="X141" i="508"/>
  <c r="AC141" i="508" s="1"/>
  <c r="X47" i="515"/>
  <c r="AC47" i="515" s="1"/>
  <c r="X47" i="508"/>
  <c r="AC47" i="508" s="1"/>
  <c r="X83" i="504"/>
  <c r="AC83" i="504" s="1"/>
  <c r="X89" i="504"/>
  <c r="AC89" i="504" s="1"/>
  <c r="X103" i="514"/>
  <c r="AC103" i="514" s="1"/>
  <c r="X82" i="509"/>
  <c r="AC82" i="509" s="1"/>
  <c r="X119" i="511"/>
  <c r="AC119" i="511" s="1"/>
  <c r="X84" i="502"/>
  <c r="AC84" i="502" s="1"/>
  <c r="X77" i="521"/>
  <c r="AC77" i="521" s="1"/>
  <c r="X128" i="501"/>
  <c r="AC128" i="501" s="1"/>
  <c r="X30" i="501"/>
  <c r="AC30" i="501" s="1"/>
  <c r="X60" i="504"/>
  <c r="AC60" i="504" s="1"/>
  <c r="X111" i="504"/>
  <c r="AC111" i="504" s="1"/>
  <c r="X69" i="504"/>
  <c r="AC69" i="504" s="1"/>
  <c r="X87" i="505"/>
  <c r="AC87" i="505" s="1"/>
  <c r="X101" i="521"/>
  <c r="AC101" i="521" s="1"/>
  <c r="X102" i="510"/>
  <c r="AC102" i="510" s="1"/>
  <c r="X131" i="510"/>
  <c r="AC131" i="510" s="1"/>
  <c r="X59" i="497"/>
  <c r="AC59" i="497" s="1"/>
  <c r="X117" i="510"/>
  <c r="AC117" i="510" s="1"/>
  <c r="X94" i="504"/>
  <c r="AC94" i="504" s="1"/>
  <c r="X49" i="512"/>
  <c r="AC49" i="512" s="1"/>
  <c r="X105" i="510"/>
  <c r="AC105" i="510" s="1"/>
  <c r="X128" i="510"/>
  <c r="AC128" i="510" s="1"/>
  <c r="X28" i="497"/>
  <c r="AC28" i="497" s="1"/>
  <c r="X89" i="500"/>
  <c r="AC89" i="500" s="1"/>
  <c r="X99" i="515"/>
  <c r="AC99" i="515" s="1"/>
  <c r="X29" i="514"/>
  <c r="AC29" i="514" s="1"/>
  <c r="X118" i="521"/>
  <c r="AC118" i="521" s="1"/>
  <c r="X119" i="521"/>
  <c r="AC119" i="521" s="1"/>
  <c r="X121" i="510"/>
  <c r="AC121" i="510" s="1"/>
  <c r="X34" i="497"/>
  <c r="AC34" i="497" s="1"/>
  <c r="X51" i="501"/>
  <c r="AC51" i="501" s="1"/>
  <c r="X126" i="504"/>
  <c r="AC126" i="504" s="1"/>
  <c r="X25" i="497"/>
  <c r="AC25" i="497" s="1"/>
  <c r="X66" i="504"/>
  <c r="AC66" i="504" s="1"/>
  <c r="X73" i="504"/>
  <c r="AC73" i="504" s="1"/>
  <c r="X129" i="504"/>
  <c r="AC129" i="504" s="1"/>
  <c r="X90" i="505"/>
  <c r="AC90" i="505" s="1"/>
  <c r="X28" i="501"/>
  <c r="AC28" i="501" s="1"/>
  <c r="X92" i="504"/>
  <c r="AC92" i="504" s="1"/>
  <c r="X93" i="521"/>
  <c r="AC93" i="521" s="1"/>
  <c r="X143" i="510"/>
  <c r="AC143" i="510" s="1"/>
  <c r="X141" i="497"/>
  <c r="AC141" i="497" s="1"/>
  <c r="X50" i="501"/>
  <c r="AC50" i="501" s="1"/>
  <c r="X58" i="510"/>
  <c r="AC58" i="510" s="1"/>
  <c r="X128" i="497"/>
  <c r="AC128" i="497" s="1"/>
  <c r="X113" i="504"/>
  <c r="AC113" i="504" s="1"/>
  <c r="X125" i="512"/>
  <c r="AC125" i="512" s="1"/>
  <c r="X132" i="512"/>
  <c r="AC132" i="512" s="1"/>
  <c r="X27" i="512"/>
  <c r="AC27" i="512" s="1"/>
  <c r="X149" i="521"/>
  <c r="AC149" i="521" s="1"/>
  <c r="X130" i="512"/>
  <c r="AC130" i="512" s="1"/>
  <c r="X45" i="506"/>
  <c r="AC45" i="506" s="1"/>
  <c r="X30" i="509"/>
  <c r="AC30" i="509" s="1"/>
  <c r="X54" i="509"/>
  <c r="AC54" i="509" s="1"/>
  <c r="X90" i="508"/>
  <c r="AC90" i="508" s="1"/>
  <c r="X39" i="512"/>
  <c r="AC39" i="512" s="1"/>
  <c r="X89" i="515"/>
  <c r="AC89" i="515" s="1"/>
  <c r="X51" i="515"/>
  <c r="AC51" i="515" s="1"/>
  <c r="X98" i="499"/>
  <c r="AC98" i="499" s="1"/>
  <c r="X143" i="513"/>
  <c r="AC143" i="513" s="1"/>
  <c r="X144" i="513"/>
  <c r="AC144" i="513" s="1"/>
  <c r="X66" i="515"/>
  <c r="AC66" i="515" s="1"/>
  <c r="X92" i="515"/>
  <c r="AC92" i="515" s="1"/>
  <c r="X143" i="499"/>
  <c r="AC143" i="499" s="1"/>
  <c r="X79" i="499"/>
  <c r="AC79" i="499" s="1"/>
  <c r="X55" i="514"/>
  <c r="AC55" i="514" s="1"/>
  <c r="X84" i="508"/>
  <c r="AC84" i="508" s="1"/>
  <c r="X81" i="499"/>
  <c r="AC81" i="499" s="1"/>
  <c r="X83" i="497"/>
  <c r="AC83" i="497" s="1"/>
  <c r="X68" i="501"/>
  <c r="AC68" i="501" s="1"/>
  <c r="X20" i="510"/>
  <c r="AC20" i="510" s="1"/>
  <c r="X43" i="510"/>
  <c r="AC43" i="510" s="1"/>
  <c r="X136" i="512"/>
  <c r="AC136" i="512" s="1"/>
  <c r="X103" i="510"/>
  <c r="AC103" i="510" s="1"/>
  <c r="X41" i="512"/>
  <c r="AC41" i="512" s="1"/>
  <c r="X24" i="506"/>
  <c r="AC24" i="506" s="1"/>
  <c r="X84" i="509"/>
  <c r="AC84" i="509" s="1"/>
  <c r="X137" i="508"/>
  <c r="AC137" i="508" s="1"/>
  <c r="X31" i="515"/>
  <c r="AC31" i="515" s="1"/>
  <c r="X78" i="499"/>
  <c r="AC78" i="499" s="1"/>
  <c r="X62" i="499"/>
  <c r="AC62" i="499" s="1"/>
  <c r="X27" i="499"/>
  <c r="AC27" i="499" s="1"/>
  <c r="X113" i="499"/>
  <c r="AC113" i="499" s="1"/>
  <c r="X92" i="499"/>
  <c r="AC92" i="499" s="1"/>
  <c r="X64" i="514"/>
  <c r="AC64" i="514" s="1"/>
  <c r="X48" i="508"/>
  <c r="AC48" i="508" s="1"/>
  <c r="X79" i="515"/>
  <c r="AC79" i="515" s="1"/>
  <c r="X140" i="499"/>
  <c r="AC140" i="499" s="1"/>
  <c r="X129" i="514"/>
  <c r="AC129" i="514" s="1"/>
  <c r="X34" i="510"/>
  <c r="AC34" i="510" s="1"/>
  <c r="X20" i="501"/>
  <c r="AC20" i="501" s="1"/>
  <c r="X22" i="501"/>
  <c r="AC22" i="501" s="1"/>
  <c r="X86" i="504"/>
  <c r="AC86" i="504" s="1"/>
  <c r="X141" i="501"/>
  <c r="AC141" i="501" s="1"/>
  <c r="X75" i="501"/>
  <c r="AC75" i="501" s="1"/>
  <c r="X36" i="510"/>
  <c r="AC36" i="510" s="1"/>
  <c r="X91" i="504"/>
  <c r="AC91" i="504" s="1"/>
  <c r="X59" i="506"/>
  <c r="AC59" i="506" s="1"/>
  <c r="X26" i="509"/>
  <c r="AC26" i="509" s="1"/>
  <c r="X55" i="508"/>
  <c r="AC55" i="508" s="1"/>
  <c r="X56" i="512"/>
  <c r="AC56" i="512" s="1"/>
  <c r="X35" i="515"/>
  <c r="AC35" i="515" s="1"/>
  <c r="X110" i="515"/>
  <c r="AC110" i="515" s="1"/>
  <c r="X88" i="515"/>
  <c r="AC88" i="515" s="1"/>
  <c r="X119" i="499"/>
  <c r="AC119" i="499" s="1"/>
  <c r="X115" i="514"/>
  <c r="AC115" i="514" s="1"/>
  <c r="X114" i="515"/>
  <c r="AC114" i="515" s="1"/>
  <c r="X142" i="515"/>
  <c r="AC142" i="515" s="1"/>
  <c r="X103" i="515"/>
  <c r="AC103" i="515" s="1"/>
  <c r="X68" i="508"/>
  <c r="AC68" i="508" s="1"/>
  <c r="X77" i="508"/>
  <c r="AC77" i="508" s="1"/>
  <c r="X85" i="499"/>
  <c r="AC85" i="499" s="1"/>
  <c r="M131" i="512"/>
  <c r="X49" i="504"/>
  <c r="AC49" i="504" s="1"/>
  <c r="X85" i="510"/>
  <c r="AC85" i="510" s="1"/>
  <c r="X36" i="504"/>
  <c r="AC36" i="504" s="1"/>
  <c r="X53" i="504"/>
  <c r="AC53" i="504" s="1"/>
  <c r="M117" i="512"/>
  <c r="X61" i="506"/>
  <c r="AC61" i="506" s="1"/>
  <c r="X109" i="509"/>
  <c r="AC109" i="509" s="1"/>
  <c r="X45" i="512"/>
  <c r="AC45" i="512" s="1"/>
  <c r="X33" i="521"/>
  <c r="AC33" i="521" s="1"/>
  <c r="X75" i="510"/>
  <c r="AC75" i="510" s="1"/>
  <c r="X30" i="497"/>
  <c r="AC30" i="497" s="1"/>
  <c r="X123" i="501"/>
  <c r="AC123" i="501" s="1"/>
  <c r="X100" i="504"/>
  <c r="AC100" i="504" s="1"/>
  <c r="X80" i="504"/>
  <c r="AC80" i="504" s="1"/>
  <c r="X26" i="497"/>
  <c r="AC26" i="497" s="1"/>
  <c r="X52" i="505"/>
  <c r="AC52" i="505" s="1"/>
  <c r="X31" i="514"/>
  <c r="AC31" i="514" s="1"/>
  <c r="X101" i="506"/>
  <c r="AC101" i="506" s="1"/>
  <c r="X54" i="506"/>
  <c r="AC54" i="506" s="1"/>
  <c r="X52" i="499"/>
  <c r="AC52" i="499" s="1"/>
  <c r="X27" i="521"/>
  <c r="AC27" i="521" s="1"/>
  <c r="X94" i="510"/>
  <c r="AC94" i="510" s="1"/>
  <c r="X30" i="510"/>
  <c r="AC30" i="510" s="1"/>
  <c r="X109" i="510"/>
  <c r="AC109" i="510" s="1"/>
  <c r="X79" i="497"/>
  <c r="AC79" i="497" s="1"/>
  <c r="X23" i="501"/>
  <c r="AC23" i="501" s="1"/>
  <c r="X121" i="504"/>
  <c r="AC121" i="504" s="1"/>
  <c r="X96" i="504"/>
  <c r="AC96" i="504" s="1"/>
  <c r="X115" i="505"/>
  <c r="AC115" i="505" s="1"/>
  <c r="X117" i="505"/>
  <c r="AC117" i="505" s="1"/>
  <c r="X95" i="521"/>
  <c r="AC95" i="521" s="1"/>
  <c r="X65" i="513"/>
  <c r="AC65" i="513" s="1"/>
  <c r="X88" i="513"/>
  <c r="AC88" i="513" s="1"/>
  <c r="X110" i="506"/>
  <c r="AC110" i="506" s="1"/>
  <c r="X95" i="515"/>
  <c r="AC95" i="515" s="1"/>
  <c r="X75" i="515"/>
  <c r="AC75" i="515" s="1"/>
  <c r="X63" i="515"/>
  <c r="AC63" i="515" s="1"/>
  <c r="X126" i="499"/>
  <c r="AC126" i="499" s="1"/>
  <c r="X63" i="500"/>
  <c r="AC63" i="500" s="1"/>
  <c r="X145" i="514"/>
  <c r="AC145" i="514" s="1"/>
  <c r="X94" i="521"/>
  <c r="AC94" i="521" s="1"/>
  <c r="X139" i="510"/>
  <c r="AC139" i="510" s="1"/>
  <c r="X46" i="510"/>
  <c r="AC46" i="510" s="1"/>
  <c r="X120" i="497"/>
  <c r="AC120" i="497" s="1"/>
  <c r="X25" i="504"/>
  <c r="AC25" i="504" s="1"/>
  <c r="X41" i="521"/>
  <c r="AC41" i="521" s="1"/>
  <c r="X133" i="504"/>
  <c r="AC133" i="504" s="1"/>
  <c r="X21" i="511"/>
  <c r="AC21" i="511" s="1"/>
  <c r="X113" i="510"/>
  <c r="AC113" i="510" s="1"/>
  <c r="X20" i="504"/>
  <c r="AC20" i="504" s="1"/>
  <c r="X125" i="505"/>
  <c r="AC125" i="505" s="1"/>
  <c r="X25" i="506"/>
  <c r="AC25" i="506" s="1"/>
  <c r="X40" i="506"/>
  <c r="AC40" i="506" s="1"/>
  <c r="X34" i="509"/>
  <c r="AC34" i="509" s="1"/>
  <c r="X144" i="509"/>
  <c r="AC144" i="509" s="1"/>
  <c r="X129" i="515"/>
  <c r="AC129" i="515" s="1"/>
  <c r="X145" i="515"/>
  <c r="AC145" i="515" s="1"/>
  <c r="X65" i="499"/>
  <c r="AC65" i="499" s="1"/>
  <c r="X101" i="499"/>
  <c r="AC101" i="499" s="1"/>
  <c r="X47" i="514"/>
  <c r="AC47" i="514" s="1"/>
  <c r="X60" i="499"/>
  <c r="AC60" i="499" s="1"/>
  <c r="X41" i="514"/>
  <c r="AC41" i="514" s="1"/>
  <c r="X102" i="497"/>
  <c r="AC102" i="497" s="1"/>
  <c r="X39" i="501"/>
  <c r="AC39" i="501" s="1"/>
  <c r="X134" i="504"/>
  <c r="AC134" i="504" s="1"/>
  <c r="X142" i="504"/>
  <c r="AC142" i="504" s="1"/>
  <c r="X60" i="505"/>
  <c r="AC60" i="505" s="1"/>
  <c r="M67" i="512"/>
  <c r="X97" i="510"/>
  <c r="AC97" i="510" s="1"/>
  <c r="X119" i="497"/>
  <c r="AC119" i="497" s="1"/>
  <c r="X65" i="504"/>
  <c r="AC65" i="504" s="1"/>
  <c r="X136" i="501"/>
  <c r="AC136" i="501" s="1"/>
  <c r="X102" i="506"/>
  <c r="AC102" i="506" s="1"/>
  <c r="X127" i="506"/>
  <c r="AC127" i="506" s="1"/>
  <c r="X112" i="509"/>
  <c r="AC112" i="509" s="1"/>
  <c r="X59" i="508"/>
  <c r="AC59" i="508" s="1"/>
  <c r="X27" i="508"/>
  <c r="AC27" i="508" s="1"/>
  <c r="X89" i="512"/>
  <c r="AC89" i="512" s="1"/>
  <c r="X135" i="515"/>
  <c r="AC135" i="515" s="1"/>
  <c r="X125" i="499"/>
  <c r="AC125" i="499" s="1"/>
  <c r="X51" i="514"/>
  <c r="AC51" i="514" s="1"/>
  <c r="X96" i="514"/>
  <c r="AC96" i="514" s="1"/>
  <c r="X97" i="499"/>
  <c r="AC97" i="499" s="1"/>
  <c r="X111" i="514"/>
  <c r="AC111" i="514" s="1"/>
  <c r="X146" i="499"/>
  <c r="AC146" i="499" s="1"/>
  <c r="X28" i="510"/>
  <c r="AC28" i="510" s="1"/>
  <c r="X70" i="510"/>
  <c r="AC70" i="510" s="1"/>
  <c r="X86" i="510"/>
  <c r="AC86" i="510" s="1"/>
  <c r="X136" i="497"/>
  <c r="AC136" i="497" s="1"/>
  <c r="X55" i="501"/>
  <c r="AC55" i="501" s="1"/>
  <c r="X144" i="504"/>
  <c r="AC144" i="504" s="1"/>
  <c r="X107" i="510"/>
  <c r="AC107" i="510" s="1"/>
  <c r="X36" i="497"/>
  <c r="AC36" i="497" s="1"/>
  <c r="X77" i="501"/>
  <c r="AC77" i="501" s="1"/>
  <c r="X95" i="506"/>
  <c r="AC95" i="506" s="1"/>
  <c r="X32" i="506"/>
  <c r="AC32" i="506" s="1"/>
  <c r="X53" i="508"/>
  <c r="AC53" i="508" s="1"/>
  <c r="X27" i="515"/>
  <c r="AC27" i="515" s="1"/>
  <c r="X138" i="515"/>
  <c r="AC138" i="515" s="1"/>
  <c r="X61" i="499"/>
  <c r="AC61" i="499" s="1"/>
  <c r="X131" i="499"/>
  <c r="AC131" i="499" s="1"/>
  <c r="X145" i="506"/>
  <c r="AC145" i="506" s="1"/>
  <c r="X57" i="514"/>
  <c r="AC57" i="514" s="1"/>
  <c r="X83" i="514"/>
  <c r="AC83" i="514" s="1"/>
  <c r="X107" i="514"/>
  <c r="AC107" i="514" s="1"/>
  <c r="X81" i="497"/>
  <c r="AC81" i="497" s="1"/>
  <c r="X38" i="497"/>
  <c r="AC38" i="497" s="1"/>
  <c r="X34" i="501"/>
  <c r="AC34" i="501" s="1"/>
  <c r="X93" i="501"/>
  <c r="AC93" i="501" s="1"/>
  <c r="X56" i="501"/>
  <c r="AC56" i="501" s="1"/>
  <c r="X85" i="504"/>
  <c r="AC85" i="504" s="1"/>
  <c r="X101" i="504"/>
  <c r="AC101" i="504" s="1"/>
  <c r="X55" i="521"/>
  <c r="AC55" i="521" s="1"/>
  <c r="X51" i="504"/>
  <c r="AC51" i="504" s="1"/>
  <c r="X138" i="504"/>
  <c r="AC138" i="504" s="1"/>
  <c r="X23" i="510"/>
  <c r="AC23" i="510" s="1"/>
  <c r="X39" i="497"/>
  <c r="AC39" i="497" s="1"/>
  <c r="X80" i="505"/>
  <c r="AC80" i="505" s="1"/>
  <c r="X70" i="507"/>
  <c r="AC70" i="507" s="1"/>
  <c r="X57" i="521"/>
  <c r="AC57" i="521" s="1"/>
  <c r="X46" i="501"/>
  <c r="AC46" i="501" s="1"/>
  <c r="X120" i="505"/>
  <c r="AC120" i="505" s="1"/>
  <c r="X21" i="504"/>
  <c r="AC21" i="504" s="1"/>
  <c r="X84" i="504"/>
  <c r="AC84" i="504" s="1"/>
  <c r="X32" i="505"/>
  <c r="AC32" i="505" s="1"/>
  <c r="X39" i="510"/>
  <c r="AC39" i="510" s="1"/>
  <c r="X137" i="510"/>
  <c r="AC137" i="510" s="1"/>
  <c r="X91" i="501"/>
  <c r="AC91" i="501" s="1"/>
  <c r="X64" i="497"/>
  <c r="AC64" i="497" s="1"/>
  <c r="X122" i="506"/>
  <c r="AC122" i="506" s="1"/>
  <c r="X68" i="509"/>
  <c r="AC68" i="509" s="1"/>
  <c r="X123" i="499"/>
  <c r="AC123" i="499" s="1"/>
  <c r="X115" i="513"/>
  <c r="AC115" i="513" s="1"/>
  <c r="X52" i="504"/>
  <c r="AC52" i="504" s="1"/>
  <c r="X71" i="505"/>
  <c r="AC71" i="505" s="1"/>
  <c r="X79" i="512"/>
  <c r="AC79" i="512" s="1"/>
  <c r="X132" i="501"/>
  <c r="AC132" i="501" s="1"/>
  <c r="X147" i="504"/>
  <c r="AC147" i="504" s="1"/>
  <c r="X63" i="504"/>
  <c r="AC63" i="504" s="1"/>
  <c r="X131" i="500"/>
  <c r="AC131" i="500" s="1"/>
  <c r="X71" i="510"/>
  <c r="AC71" i="510" s="1"/>
  <c r="X53" i="516"/>
  <c r="AC53" i="516" s="1"/>
  <c r="X50" i="510"/>
  <c r="AC50" i="510" s="1"/>
  <c r="X133" i="521"/>
  <c r="AC133" i="521" s="1"/>
  <c r="X98" i="504"/>
  <c r="AC98" i="504" s="1"/>
  <c r="X74" i="504"/>
  <c r="AC74" i="504" s="1"/>
  <c r="X38" i="498"/>
  <c r="AC38" i="498" s="1"/>
  <c r="X77" i="506"/>
  <c r="AC77" i="506" s="1"/>
  <c r="X26" i="506"/>
  <c r="AC26" i="506" s="1"/>
  <c r="X81" i="509"/>
  <c r="AC81" i="509" s="1"/>
  <c r="X138" i="508"/>
  <c r="AC138" i="508" s="1"/>
  <c r="X36" i="512"/>
  <c r="AC36" i="512" s="1"/>
  <c r="X53" i="501"/>
  <c r="AC53" i="501" s="1"/>
  <c r="X107" i="501"/>
  <c r="AC107" i="501" s="1"/>
  <c r="X57" i="504"/>
  <c r="AC57" i="504" s="1"/>
  <c r="X100" i="510"/>
  <c r="AC100" i="510" s="1"/>
  <c r="X108" i="503"/>
  <c r="AC108" i="503" s="1"/>
  <c r="X44" i="523"/>
  <c r="AC44" i="523" s="1"/>
  <c r="X67" i="521"/>
  <c r="AC67" i="521" s="1"/>
  <c r="X103" i="503"/>
  <c r="AC103" i="503" s="1"/>
  <c r="X127" i="497"/>
  <c r="AC127" i="497" s="1"/>
  <c r="X48" i="507"/>
  <c r="AC48" i="507" s="1"/>
  <c r="X144" i="505"/>
  <c r="AC144" i="505" s="1"/>
  <c r="X144" i="497"/>
  <c r="AC144" i="497" s="1"/>
  <c r="X111" i="501"/>
  <c r="AC111" i="501" s="1"/>
  <c r="X129" i="505"/>
  <c r="AC129" i="505" s="1"/>
  <c r="M57" i="512"/>
  <c r="X62" i="505"/>
  <c r="AC62" i="505" s="1"/>
  <c r="X89" i="510"/>
  <c r="AC89" i="510" s="1"/>
  <c r="X58" i="501"/>
  <c r="AC58" i="501" s="1"/>
  <c r="X101" i="505"/>
  <c r="AC101" i="505" s="1"/>
  <c r="X109" i="503"/>
  <c r="AC109" i="503" s="1"/>
  <c r="X115" i="497"/>
  <c r="AC115" i="497" s="1"/>
  <c r="X37" i="500"/>
  <c r="AC37" i="500" s="1"/>
  <c r="X44" i="500"/>
  <c r="AC44" i="500" s="1"/>
  <c r="X21" i="515"/>
  <c r="AC21" i="515" s="1"/>
  <c r="X108" i="515"/>
  <c r="AC108" i="515" s="1"/>
  <c r="X133" i="513"/>
  <c r="AC133" i="513" s="1"/>
  <c r="X144" i="498"/>
  <c r="AC144" i="498" s="1"/>
  <c r="M135" i="512"/>
  <c r="X145" i="510"/>
  <c r="AC145" i="510" s="1"/>
  <c r="X81" i="510"/>
  <c r="AC81" i="510" s="1"/>
  <c r="X97" i="497"/>
  <c r="AC97" i="497" s="1"/>
  <c r="X35" i="497"/>
  <c r="AC35" i="497" s="1"/>
  <c r="X115" i="501"/>
  <c r="AC115" i="501" s="1"/>
  <c r="X143" i="501"/>
  <c r="AC143" i="501" s="1"/>
  <c r="X93" i="504"/>
  <c r="AC93" i="504" s="1"/>
  <c r="X54" i="504"/>
  <c r="AC54" i="504" s="1"/>
  <c r="X98" i="505"/>
  <c r="AC98" i="505" s="1"/>
  <c r="X45" i="501"/>
  <c r="AC45" i="501" s="1"/>
  <c r="X88" i="505"/>
  <c r="AC88" i="505" s="1"/>
  <c r="X99" i="505"/>
  <c r="AC99" i="505" s="1"/>
  <c r="X112" i="521"/>
  <c r="AC112" i="521" s="1"/>
  <c r="X38" i="510"/>
  <c r="AC38" i="510" s="1"/>
  <c r="X113" i="516"/>
  <c r="AC113" i="516" s="1"/>
  <c r="X83" i="506"/>
  <c r="AC83" i="506" s="1"/>
  <c r="X22" i="511"/>
  <c r="AC22" i="511" s="1"/>
  <c r="M57" i="511"/>
  <c r="X119" i="510"/>
  <c r="AC119" i="510" s="1"/>
  <c r="X49" i="501"/>
  <c r="AC49" i="501" s="1"/>
  <c r="X61" i="504"/>
  <c r="AC61" i="504" s="1"/>
  <c r="X42" i="504"/>
  <c r="AC42" i="504" s="1"/>
  <c r="X114" i="523"/>
  <c r="AC114" i="523" s="1"/>
  <c r="X54" i="505"/>
  <c r="AC54" i="505" s="1"/>
  <c r="M93" i="512"/>
  <c r="X84" i="521"/>
  <c r="AC84" i="521" s="1"/>
  <c r="X92" i="521"/>
  <c r="AC92" i="521" s="1"/>
  <c r="X33" i="523"/>
  <c r="AC33" i="523" s="1"/>
  <c r="X63" i="503"/>
  <c r="AC63" i="503" s="1"/>
  <c r="X76" i="521"/>
  <c r="AC76" i="521" s="1"/>
  <c r="X84" i="497"/>
  <c r="AC84" i="497" s="1"/>
  <c r="X36" i="501"/>
  <c r="AC36" i="501" s="1"/>
  <c r="X129" i="507"/>
  <c r="AC129" i="507" s="1"/>
  <c r="M49" i="511"/>
  <c r="X118" i="513"/>
  <c r="AC118" i="513" s="1"/>
  <c r="X54" i="514"/>
  <c r="AC54" i="514" s="1"/>
  <c r="X22" i="510"/>
  <c r="AC22" i="510" s="1"/>
  <c r="X31" i="497"/>
  <c r="AC31" i="497" s="1"/>
  <c r="X57" i="516"/>
  <c r="AC57" i="516" s="1"/>
  <c r="X133" i="501"/>
  <c r="AC133" i="501" s="1"/>
  <c r="X130" i="501"/>
  <c r="AC130" i="501" s="1"/>
  <c r="X103" i="501"/>
  <c r="AC103" i="501" s="1"/>
  <c r="X148" i="504"/>
  <c r="AC148" i="504" s="1"/>
  <c r="X102" i="507"/>
  <c r="AC102" i="507" s="1"/>
  <c r="X100" i="501"/>
  <c r="AC100" i="501" s="1"/>
  <c r="X146" i="501"/>
  <c r="AC146" i="501" s="1"/>
  <c r="X147" i="500"/>
  <c r="AC147" i="500" s="1"/>
  <c r="X30" i="507"/>
  <c r="AC30" i="507" s="1"/>
  <c r="X116" i="521"/>
  <c r="AC116" i="521" s="1"/>
  <c r="X22" i="497"/>
  <c r="AC22" i="497" s="1"/>
  <c r="X117" i="507"/>
  <c r="AC117" i="507" s="1"/>
  <c r="X37" i="504"/>
  <c r="AC37" i="504" s="1"/>
  <c r="X38" i="513"/>
  <c r="AC38" i="513" s="1"/>
  <c r="X149" i="499"/>
  <c r="AC149" i="499" s="1"/>
  <c r="X31" i="516"/>
  <c r="AC31" i="516" s="1"/>
  <c r="X96" i="505"/>
  <c r="AC96" i="505" s="1"/>
  <c r="X113" i="509"/>
  <c r="AC113" i="509" s="1"/>
  <c r="X113" i="507"/>
  <c r="AC113" i="507" s="1"/>
  <c r="X47" i="505"/>
  <c r="AC47" i="505" s="1"/>
  <c r="X28" i="521"/>
  <c r="AC28" i="521" s="1"/>
  <c r="X30" i="516"/>
  <c r="AC30" i="516" s="1"/>
  <c r="X58" i="511"/>
  <c r="AC58" i="511" s="1"/>
  <c r="X41" i="523"/>
  <c r="AC41" i="523" s="1"/>
  <c r="X69" i="521"/>
  <c r="AC69" i="521" s="1"/>
  <c r="X109" i="523"/>
  <c r="AC109" i="523" s="1"/>
  <c r="X79" i="500"/>
  <c r="AC79" i="500" s="1"/>
  <c r="M20" i="521"/>
  <c r="M7" i="521" s="1"/>
  <c r="X94" i="513"/>
  <c r="AC94" i="513" s="1"/>
  <c r="X44" i="503"/>
  <c r="AC44" i="503" s="1"/>
  <c r="X52" i="513"/>
  <c r="AC52" i="513" s="1"/>
  <c r="X45" i="514"/>
  <c r="AC45" i="514" s="1"/>
  <c r="X47" i="503"/>
  <c r="AC47" i="503" s="1"/>
  <c r="X37" i="513"/>
  <c r="AC37" i="513" s="1"/>
  <c r="X60" i="497"/>
  <c r="AC60" i="497" s="1"/>
  <c r="X112" i="516"/>
  <c r="AC112" i="516" s="1"/>
  <c r="X145" i="505"/>
  <c r="AC145" i="505" s="1"/>
  <c r="X39" i="521"/>
  <c r="AC39" i="521" s="1"/>
  <c r="X138" i="505"/>
  <c r="AC138" i="505" s="1"/>
  <c r="X91" i="505"/>
  <c r="AC91" i="505" s="1"/>
  <c r="X131" i="507"/>
  <c r="AC131" i="507" s="1"/>
  <c r="X141" i="516"/>
  <c r="AC141" i="516" s="1"/>
  <c r="X149" i="498"/>
  <c r="AC149" i="498" s="1"/>
  <c r="X139" i="500"/>
  <c r="AC139" i="500" s="1"/>
  <c r="X147" i="498"/>
  <c r="AC147" i="498" s="1"/>
  <c r="X40" i="500"/>
  <c r="AC40" i="500" s="1"/>
  <c r="X43" i="509"/>
  <c r="AC43" i="509" s="1"/>
  <c r="X90" i="497"/>
  <c r="AC90" i="497" s="1"/>
  <c r="X49" i="507"/>
  <c r="AC49" i="507" s="1"/>
  <c r="X64" i="523"/>
  <c r="AC64" i="523" s="1"/>
  <c r="X79" i="505"/>
  <c r="AC79" i="505" s="1"/>
  <c r="X105" i="516"/>
  <c r="AC105" i="516" s="1"/>
  <c r="X99" i="501"/>
  <c r="AC99" i="501" s="1"/>
  <c r="X137" i="523"/>
  <c r="AC137" i="523" s="1"/>
  <c r="X40" i="505"/>
  <c r="AC40" i="505" s="1"/>
  <c r="X50" i="507"/>
  <c r="AC50" i="507" s="1"/>
  <c r="X138" i="501"/>
  <c r="AC138" i="501" s="1"/>
  <c r="X139" i="501"/>
  <c r="AC139" i="501" s="1"/>
  <c r="X36" i="511"/>
  <c r="AC36" i="511" s="1"/>
  <c r="X60" i="502"/>
  <c r="AC60" i="502" s="1"/>
  <c r="X138" i="513"/>
  <c r="AC138" i="513" s="1"/>
  <c r="X124" i="498"/>
  <c r="AC124" i="498" s="1"/>
  <c r="X147" i="514"/>
  <c r="AC147" i="514" s="1"/>
  <c r="X106" i="515"/>
  <c r="AC106" i="515" s="1"/>
  <c r="X128" i="513"/>
  <c r="AC128" i="513" s="1"/>
  <c r="X75" i="503"/>
  <c r="AC75" i="503" s="1"/>
  <c r="M103" i="512"/>
  <c r="X37" i="511"/>
  <c r="AC37" i="511" s="1"/>
  <c r="X75" i="505"/>
  <c r="AC75" i="505" s="1"/>
  <c r="X59" i="521"/>
  <c r="AC59" i="521" s="1"/>
  <c r="X31" i="521"/>
  <c r="AC31" i="521" s="1"/>
  <c r="X125" i="516"/>
  <c r="AC125" i="516" s="1"/>
  <c r="X54" i="523"/>
  <c r="AC54" i="523" s="1"/>
  <c r="X53" i="500"/>
  <c r="AC53" i="500" s="1"/>
  <c r="X29" i="521"/>
  <c r="AC29" i="521" s="1"/>
  <c r="X52" i="510"/>
  <c r="AC52" i="510" s="1"/>
  <c r="X105" i="498"/>
  <c r="AC105" i="498" s="1"/>
  <c r="X67" i="506"/>
  <c r="AC67" i="506" s="1"/>
  <c r="X80" i="506"/>
  <c r="AC80" i="506" s="1"/>
  <c r="X74" i="502"/>
  <c r="AC74" i="502" s="1"/>
  <c r="X27" i="500"/>
  <c r="AC27" i="500" s="1"/>
  <c r="X23" i="500"/>
  <c r="AC23" i="500" s="1"/>
  <c r="X73" i="514"/>
  <c r="AC73" i="514" s="1"/>
  <c r="X66" i="502"/>
  <c r="AC66" i="502" s="1"/>
  <c r="X59" i="502"/>
  <c r="AC59" i="502" s="1"/>
  <c r="X40" i="503"/>
  <c r="AC40" i="503" s="1"/>
  <c r="X39" i="498"/>
  <c r="AC39" i="498" s="1"/>
  <c r="X50" i="514"/>
  <c r="AC50" i="514" s="1"/>
  <c r="X61" i="502"/>
  <c r="AC61" i="502" s="1"/>
  <c r="X115" i="509"/>
  <c r="AC115" i="509" s="1"/>
  <c r="X69" i="509"/>
  <c r="AC69" i="509" s="1"/>
  <c r="X145" i="509"/>
  <c r="AC145" i="509" s="1"/>
  <c r="X114" i="512"/>
  <c r="AC114" i="512" s="1"/>
  <c r="X146" i="512"/>
  <c r="AC146" i="512" s="1"/>
  <c r="X74" i="515"/>
  <c r="AC74" i="515" s="1"/>
  <c r="X104" i="515"/>
  <c r="AC104" i="515" s="1"/>
  <c r="X94" i="499"/>
  <c r="AC94" i="499" s="1"/>
  <c r="X79" i="498"/>
  <c r="AC79" i="498" s="1"/>
  <c r="X145" i="500"/>
  <c r="AC145" i="500" s="1"/>
  <c r="X120" i="514"/>
  <c r="AC120" i="514" s="1"/>
  <c r="X135" i="507"/>
  <c r="AC135" i="507" s="1"/>
  <c r="X45" i="511"/>
  <c r="AC45" i="511" s="1"/>
  <c r="X119" i="504"/>
  <c r="AC119" i="504" s="1"/>
  <c r="X145" i="504"/>
  <c r="AC145" i="504" s="1"/>
  <c r="X112" i="510"/>
  <c r="AC112" i="510" s="1"/>
  <c r="X65" i="510"/>
  <c r="AC65" i="510" s="1"/>
  <c r="X59" i="510"/>
  <c r="AC59" i="510" s="1"/>
  <c r="X29" i="504"/>
  <c r="AC29" i="504" s="1"/>
  <c r="X70" i="506"/>
  <c r="AC70" i="506" s="1"/>
  <c r="M128" i="511"/>
  <c r="X103" i="498"/>
  <c r="AC103" i="498" s="1"/>
  <c r="X82" i="500"/>
  <c r="AC82" i="500" s="1"/>
  <c r="X67" i="498"/>
  <c r="AC67" i="498" s="1"/>
  <c r="X128" i="500"/>
  <c r="AC128" i="500" s="1"/>
  <c r="X70" i="514"/>
  <c r="AC70" i="514" s="1"/>
  <c r="X43" i="508"/>
  <c r="AC43" i="508" s="1"/>
  <c r="X96" i="512"/>
  <c r="AC96" i="512" s="1"/>
  <c r="X44" i="515"/>
  <c r="AC44" i="515" s="1"/>
  <c r="X88" i="499"/>
  <c r="AC88" i="499" s="1"/>
  <c r="X40" i="498"/>
  <c r="AC40" i="498" s="1"/>
  <c r="X135" i="500"/>
  <c r="AC135" i="500" s="1"/>
  <c r="X23" i="507"/>
  <c r="AC23" i="507" s="1"/>
  <c r="X98" i="501"/>
  <c r="AC98" i="501" s="1"/>
  <c r="X123" i="504"/>
  <c r="AC123" i="504" s="1"/>
  <c r="X31" i="510"/>
  <c r="AC31" i="510" s="1"/>
  <c r="X82" i="510"/>
  <c r="AC82" i="510" s="1"/>
  <c r="X129" i="510"/>
  <c r="AC129" i="510" s="1"/>
  <c r="X133" i="511"/>
  <c r="AC133" i="511" s="1"/>
  <c r="X131" i="501"/>
  <c r="AC131" i="501" s="1"/>
  <c r="X46" i="504"/>
  <c r="AC46" i="504" s="1"/>
  <c r="X134" i="501"/>
  <c r="AC134" i="501" s="1"/>
  <c r="X52" i="501"/>
  <c r="AC52" i="501" s="1"/>
  <c r="X116" i="501"/>
  <c r="AC116" i="501" s="1"/>
  <c r="X117" i="504"/>
  <c r="AC117" i="504" s="1"/>
  <c r="X94" i="505"/>
  <c r="AC94" i="505" s="1"/>
  <c r="X69" i="506"/>
  <c r="AC69" i="506" s="1"/>
  <c r="X148" i="506"/>
  <c r="AC148" i="506" s="1"/>
  <c r="M101" i="511"/>
  <c r="X143" i="500"/>
  <c r="AC143" i="500" s="1"/>
  <c r="X78" i="513"/>
  <c r="AC78" i="513" s="1"/>
  <c r="X34" i="498"/>
  <c r="AC34" i="498" s="1"/>
  <c r="X79" i="502"/>
  <c r="AC79" i="502" s="1"/>
  <c r="X130" i="502"/>
  <c r="AC130" i="502" s="1"/>
  <c r="X84" i="503"/>
  <c r="AC84" i="503" s="1"/>
  <c r="X126" i="502"/>
  <c r="AC126" i="502" s="1"/>
  <c r="X104" i="506"/>
  <c r="AC104" i="506" s="1"/>
  <c r="X64" i="509"/>
  <c r="AC64" i="509" s="1"/>
  <c r="X104" i="508"/>
  <c r="AC104" i="508" s="1"/>
  <c r="X98" i="508"/>
  <c r="AC98" i="508" s="1"/>
  <c r="X31" i="508"/>
  <c r="AC31" i="508" s="1"/>
  <c r="X39" i="499"/>
  <c r="AC39" i="499" s="1"/>
  <c r="X94" i="500"/>
  <c r="AC94" i="500" s="1"/>
  <c r="X94" i="514"/>
  <c r="AC94" i="514" s="1"/>
  <c r="X128" i="502"/>
  <c r="AC128" i="502" s="1"/>
  <c r="X34" i="507"/>
  <c r="AC34" i="507" s="1"/>
  <c r="X108" i="510"/>
  <c r="AC108" i="510" s="1"/>
  <c r="X57" i="501"/>
  <c r="AC57" i="501" s="1"/>
  <c r="X145" i="501"/>
  <c r="AC145" i="501" s="1"/>
  <c r="X139" i="504"/>
  <c r="AC139" i="504" s="1"/>
  <c r="X108" i="504"/>
  <c r="AC108" i="504" s="1"/>
  <c r="X40" i="510"/>
  <c r="AC40" i="510" s="1"/>
  <c r="X92" i="510"/>
  <c r="AC92" i="510" s="1"/>
  <c r="X29" i="507"/>
  <c r="AC29" i="507" s="1"/>
  <c r="X90" i="501"/>
  <c r="AC90" i="501" s="1"/>
  <c r="X34" i="504"/>
  <c r="AC34" i="504" s="1"/>
  <c r="X33" i="504"/>
  <c r="AC33" i="504" s="1"/>
  <c r="X76" i="504"/>
  <c r="AC76" i="504" s="1"/>
  <c r="X128" i="521"/>
  <c r="AC128" i="521" s="1"/>
  <c r="X79" i="506"/>
  <c r="AC79" i="506" s="1"/>
  <c r="X115" i="506"/>
  <c r="AC115" i="506" s="1"/>
  <c r="X130" i="514"/>
  <c r="AC130" i="514" s="1"/>
  <c r="X70" i="508"/>
  <c r="AC70" i="508" s="1"/>
  <c r="X73" i="515"/>
  <c r="AC73" i="515" s="1"/>
  <c r="M24" i="512"/>
  <c r="X21" i="521"/>
  <c r="AC21" i="521" s="1"/>
  <c r="X65" i="521"/>
  <c r="AC65" i="521" s="1"/>
  <c r="X29" i="505"/>
  <c r="AC29" i="505" s="1"/>
  <c r="X127" i="501"/>
  <c r="AC127" i="501" s="1"/>
  <c r="X134" i="505"/>
  <c r="AC134" i="505" s="1"/>
  <c r="X23" i="514"/>
  <c r="AC23" i="514" s="1"/>
  <c r="X83" i="505"/>
  <c r="AC83" i="505" s="1"/>
  <c r="X64" i="501"/>
  <c r="AC64" i="501" s="1"/>
  <c r="X42" i="501"/>
  <c r="AC42" i="501" s="1"/>
  <c r="X96" i="501"/>
  <c r="AC96" i="501" s="1"/>
  <c r="X124" i="523"/>
  <c r="AC124" i="523" s="1"/>
  <c r="M131" i="511"/>
  <c r="X123" i="500"/>
  <c r="AC123" i="500" s="1"/>
  <c r="X78" i="514"/>
  <c r="AC78" i="514" s="1"/>
  <c r="X116" i="506"/>
  <c r="AC116" i="506" s="1"/>
  <c r="X65" i="506"/>
  <c r="AC65" i="506" s="1"/>
  <c r="X95" i="509"/>
  <c r="AC95" i="509" s="1"/>
  <c r="X72" i="509"/>
  <c r="AC72" i="509" s="1"/>
  <c r="X146" i="509"/>
  <c r="AC146" i="509" s="1"/>
  <c r="X142" i="512"/>
  <c r="AC142" i="512" s="1"/>
  <c r="X89" i="499"/>
  <c r="AC89" i="499" s="1"/>
  <c r="X67" i="499"/>
  <c r="AC67" i="499" s="1"/>
  <c r="X90" i="521"/>
  <c r="AC90" i="521" s="1"/>
  <c r="X100" i="521"/>
  <c r="AC100" i="521" s="1"/>
  <c r="X85" i="497"/>
  <c r="AC85" i="497" s="1"/>
  <c r="X55" i="504"/>
  <c r="AC55" i="504" s="1"/>
  <c r="X101" i="510"/>
  <c r="AC101" i="510" s="1"/>
  <c r="X76" i="501"/>
  <c r="AC76" i="501" s="1"/>
  <c r="X135" i="501"/>
  <c r="AC135" i="501" s="1"/>
  <c r="X104" i="504"/>
  <c r="AC104" i="504" s="1"/>
  <c r="X122" i="504"/>
  <c r="AC122" i="504" s="1"/>
  <c r="X140" i="506"/>
  <c r="AC140" i="506" s="1"/>
  <c r="X55" i="498"/>
  <c r="AC55" i="498" s="1"/>
  <c r="X36" i="500"/>
  <c r="AC36" i="500" s="1"/>
  <c r="X133" i="503"/>
  <c r="AC133" i="503" s="1"/>
  <c r="X30" i="514"/>
  <c r="AC30" i="514" s="1"/>
  <c r="X57" i="503"/>
  <c r="AC57" i="503" s="1"/>
  <c r="X34" i="506"/>
  <c r="AC34" i="506" s="1"/>
  <c r="X140" i="509"/>
  <c r="AC140" i="509" s="1"/>
  <c r="X117" i="515"/>
  <c r="AC117" i="515" s="1"/>
  <c r="X123" i="515"/>
  <c r="AC123" i="515" s="1"/>
  <c r="X25" i="499"/>
  <c r="AC25" i="499" s="1"/>
  <c r="X129" i="499"/>
  <c r="AC129" i="499" s="1"/>
  <c r="X110" i="514"/>
  <c r="AC110" i="514" s="1"/>
  <c r="X97" i="514"/>
  <c r="AC97" i="514" s="1"/>
  <c r="X68" i="521"/>
  <c r="AC68" i="521" s="1"/>
  <c r="X59" i="507"/>
  <c r="AC59" i="507" s="1"/>
  <c r="X143" i="521"/>
  <c r="AC143" i="521" s="1"/>
  <c r="X114" i="497"/>
  <c r="AC114" i="497" s="1"/>
  <c r="X149" i="504"/>
  <c r="AC149" i="504" s="1"/>
  <c r="X108" i="505"/>
  <c r="AC108" i="505" s="1"/>
  <c r="X21" i="516"/>
  <c r="AC21" i="516" s="1"/>
  <c r="X124" i="501"/>
  <c r="AC124" i="501" s="1"/>
  <c r="X72" i="516"/>
  <c r="AC72" i="516" s="1"/>
  <c r="M120" i="511"/>
  <c r="X113" i="498"/>
  <c r="AC113" i="498" s="1"/>
  <c r="X39" i="500"/>
  <c r="AC39" i="500" s="1"/>
  <c r="X116" i="500"/>
  <c r="AC116" i="500" s="1"/>
  <c r="X66" i="500"/>
  <c r="AC66" i="500" s="1"/>
  <c r="X119" i="509"/>
  <c r="AC119" i="509" s="1"/>
  <c r="X75" i="500"/>
  <c r="AC75" i="500" s="1"/>
  <c r="X57" i="507"/>
  <c r="AC57" i="507" s="1"/>
  <c r="X69" i="501"/>
  <c r="AC69" i="501" s="1"/>
  <c r="X114" i="504"/>
  <c r="AC114" i="504" s="1"/>
  <c r="X127" i="504"/>
  <c r="AC127" i="504" s="1"/>
  <c r="X123" i="510"/>
  <c r="AC123" i="510" s="1"/>
  <c r="X111" i="510"/>
  <c r="AC111" i="510" s="1"/>
  <c r="X64" i="510"/>
  <c r="AC64" i="510" s="1"/>
  <c r="X86" i="507"/>
  <c r="AC86" i="507" s="1"/>
  <c r="X147" i="501"/>
  <c r="AC147" i="501" s="1"/>
  <c r="X121" i="501"/>
  <c r="AC121" i="501" s="1"/>
  <c r="X62" i="504"/>
  <c r="AC62" i="504" s="1"/>
  <c r="X125" i="504"/>
  <c r="AC125" i="504" s="1"/>
  <c r="X90" i="506"/>
  <c r="AC90" i="506" s="1"/>
  <c r="X132" i="498"/>
  <c r="AC132" i="498" s="1"/>
  <c r="X85" i="513"/>
  <c r="AC85" i="513" s="1"/>
  <c r="X146" i="500"/>
  <c r="AC146" i="500" s="1"/>
  <c r="X74" i="514"/>
  <c r="AC74" i="514" s="1"/>
  <c r="X50" i="508"/>
  <c r="AC50" i="508" s="1"/>
  <c r="X56" i="515"/>
  <c r="AC56" i="515" s="1"/>
  <c r="X24" i="511"/>
  <c r="AC24" i="511" s="1"/>
  <c r="X33" i="510"/>
  <c r="AC33" i="510" s="1"/>
  <c r="X40" i="511"/>
  <c r="AC40" i="511" s="1"/>
  <c r="X42" i="513"/>
  <c r="AC42" i="513" s="1"/>
  <c r="X47" i="498"/>
  <c r="AC47" i="498" s="1"/>
  <c r="X129" i="500"/>
  <c r="AC129" i="500" s="1"/>
  <c r="X29" i="500"/>
  <c r="AC29" i="500" s="1"/>
  <c r="X90" i="502"/>
  <c r="AC90" i="502" s="1"/>
  <c r="X137" i="502"/>
  <c r="AC137" i="502" s="1"/>
  <c r="X71" i="513"/>
  <c r="AC71" i="513" s="1"/>
  <c r="X107" i="498"/>
  <c r="AC107" i="498" s="1"/>
  <c r="X25" i="498"/>
  <c r="AC25" i="498" s="1"/>
  <c r="X131" i="514"/>
  <c r="AC131" i="514" s="1"/>
  <c r="X28" i="514"/>
  <c r="AC28" i="514" s="1"/>
  <c r="X101" i="509"/>
  <c r="AC101" i="509" s="1"/>
  <c r="X103" i="509"/>
  <c r="AC103" i="509" s="1"/>
  <c r="X58" i="509"/>
  <c r="AC58" i="509" s="1"/>
  <c r="X79" i="508"/>
  <c r="AC79" i="508" s="1"/>
  <c r="X69" i="508"/>
  <c r="AC69" i="508" s="1"/>
  <c r="X111" i="499"/>
  <c r="AC111" i="499" s="1"/>
  <c r="X61" i="500"/>
  <c r="AC61" i="500" s="1"/>
  <c r="X26" i="514"/>
  <c r="AC26" i="514" s="1"/>
  <c r="X36" i="514"/>
  <c r="AC36" i="514" s="1"/>
  <c r="X61" i="514"/>
  <c r="AC61" i="514" s="1"/>
  <c r="X81" i="503"/>
  <c r="AC81" i="503" s="1"/>
  <c r="X34" i="521"/>
  <c r="AC34" i="521" s="1"/>
  <c r="X140" i="497"/>
  <c r="AC140" i="497" s="1"/>
  <c r="X40" i="497"/>
  <c r="AC40" i="497" s="1"/>
  <c r="X124" i="516"/>
  <c r="AC124" i="516" s="1"/>
  <c r="X98" i="516"/>
  <c r="AC98" i="516" s="1"/>
  <c r="X89" i="501"/>
  <c r="AC89" i="501" s="1"/>
  <c r="X51" i="516"/>
  <c r="AC51" i="516" s="1"/>
  <c r="X42" i="510"/>
  <c r="AC42" i="510" s="1"/>
  <c r="X58" i="497"/>
  <c r="AC58" i="497" s="1"/>
  <c r="X98" i="507"/>
  <c r="AC98" i="507" s="1"/>
  <c r="X139" i="505"/>
  <c r="AC139" i="505" s="1"/>
  <c r="X109" i="497"/>
  <c r="AC109" i="497" s="1"/>
  <c r="X33" i="501"/>
  <c r="AC33" i="501" s="1"/>
  <c r="X29" i="523"/>
  <c r="AC29" i="523" s="1"/>
  <c r="X55" i="510"/>
  <c r="AC55" i="510" s="1"/>
  <c r="X126" i="510"/>
  <c r="AC126" i="510" s="1"/>
  <c r="X40" i="501"/>
  <c r="AC40" i="501" s="1"/>
  <c r="X60" i="501"/>
  <c r="AC60" i="501" s="1"/>
  <c r="X48" i="501"/>
  <c r="AC48" i="501" s="1"/>
  <c r="X26" i="504"/>
  <c r="AC26" i="504" s="1"/>
  <c r="X50" i="523"/>
  <c r="AC50" i="523" s="1"/>
  <c r="X117" i="506"/>
  <c r="AC117" i="506" s="1"/>
  <c r="X53" i="506"/>
  <c r="AC53" i="506" s="1"/>
  <c r="M104" i="511"/>
  <c r="X143" i="511"/>
  <c r="AC143" i="511" s="1"/>
  <c r="X58" i="502"/>
  <c r="AC58" i="502" s="1"/>
  <c r="X123" i="513"/>
  <c r="AC123" i="513" s="1"/>
  <c r="X49" i="502"/>
  <c r="AC49" i="502" s="1"/>
  <c r="X40" i="502"/>
  <c r="AC40" i="502" s="1"/>
  <c r="X38" i="503"/>
  <c r="AC38" i="503" s="1"/>
  <c r="X93" i="503"/>
  <c r="AC93" i="503" s="1"/>
  <c r="X102" i="500"/>
  <c r="AC102" i="500" s="1"/>
  <c r="X43" i="514"/>
  <c r="AC43" i="514" s="1"/>
  <c r="X136" i="514"/>
  <c r="AC136" i="514" s="1"/>
  <c r="X42" i="502"/>
  <c r="AC42" i="502" s="1"/>
  <c r="X55" i="503"/>
  <c r="AC55" i="503" s="1"/>
  <c r="X29" i="509"/>
  <c r="AC29" i="509" s="1"/>
  <c r="X127" i="509"/>
  <c r="AC127" i="509" s="1"/>
  <c r="X147" i="509"/>
  <c r="AC147" i="509" s="1"/>
  <c r="X78" i="508"/>
  <c r="AC78" i="508" s="1"/>
  <c r="X118" i="508"/>
  <c r="AC118" i="508" s="1"/>
  <c r="X52" i="515"/>
  <c r="AC52" i="515" s="1"/>
  <c r="X34" i="515"/>
  <c r="AC34" i="515" s="1"/>
  <c r="X116" i="499"/>
  <c r="AC116" i="499" s="1"/>
  <c r="X145" i="499"/>
  <c r="AC145" i="499" s="1"/>
  <c r="X127" i="499"/>
  <c r="AC127" i="499" s="1"/>
  <c r="X50" i="499"/>
  <c r="AC50" i="499" s="1"/>
  <c r="X36" i="498"/>
  <c r="AC36" i="498" s="1"/>
  <c r="X99" i="500"/>
  <c r="AC99" i="500" s="1"/>
  <c r="X92" i="514"/>
  <c r="AC92" i="514" s="1"/>
  <c r="X107" i="503"/>
  <c r="AC107" i="503" s="1"/>
  <c r="X80" i="521"/>
  <c r="AC80" i="521" s="1"/>
  <c r="X92" i="511"/>
  <c r="AC92" i="511" s="1"/>
  <c r="X131" i="516"/>
  <c r="AC131" i="516" s="1"/>
  <c r="X85" i="516"/>
  <c r="AC85" i="516" s="1"/>
  <c r="X30" i="523"/>
  <c r="AC30" i="523" s="1"/>
  <c r="X27" i="511"/>
  <c r="AC27" i="511" s="1"/>
  <c r="X48" i="504"/>
  <c r="AC48" i="504" s="1"/>
  <c r="X83" i="510"/>
  <c r="AC83" i="510" s="1"/>
  <c r="X87" i="510"/>
  <c r="AC87" i="510" s="1"/>
  <c r="X74" i="507"/>
  <c r="AC74" i="507" s="1"/>
  <c r="X39" i="516"/>
  <c r="AC39" i="516" s="1"/>
  <c r="X61" i="501"/>
  <c r="AC61" i="501" s="1"/>
  <c r="X25" i="501"/>
  <c r="AC25" i="501" s="1"/>
  <c r="X77" i="504"/>
  <c r="AC77" i="504" s="1"/>
  <c r="X130" i="504"/>
  <c r="AC130" i="504" s="1"/>
  <c r="X48" i="523"/>
  <c r="AC48" i="523" s="1"/>
  <c r="X133" i="505"/>
  <c r="AC133" i="505" s="1"/>
  <c r="X37" i="505"/>
  <c r="AC37" i="505" s="1"/>
  <c r="X137" i="507"/>
  <c r="AC137" i="507" s="1"/>
  <c r="X83" i="523"/>
  <c r="AC83" i="523" s="1"/>
  <c r="X142" i="510"/>
  <c r="AC142" i="510" s="1"/>
  <c r="X95" i="501"/>
  <c r="AC95" i="501" s="1"/>
  <c r="X142" i="501"/>
  <c r="AC142" i="501" s="1"/>
  <c r="X54" i="501"/>
  <c r="AC54" i="501" s="1"/>
  <c r="X30" i="504"/>
  <c r="AC30" i="504" s="1"/>
  <c r="X88" i="504"/>
  <c r="AC88" i="504" s="1"/>
  <c r="X81" i="500"/>
  <c r="AC81" i="500" s="1"/>
  <c r="X143" i="506"/>
  <c r="AC143" i="506" s="1"/>
  <c r="X78" i="506"/>
  <c r="AC78" i="506" s="1"/>
  <c r="X28" i="498"/>
  <c r="AC28" i="498" s="1"/>
  <c r="X139" i="498"/>
  <c r="AC139" i="498" s="1"/>
  <c r="X28" i="500"/>
  <c r="AC28" i="500" s="1"/>
  <c r="X78" i="503"/>
  <c r="AC78" i="503" s="1"/>
  <c r="X60" i="498"/>
  <c r="AC60" i="498" s="1"/>
  <c r="X46" i="498"/>
  <c r="AC46" i="498" s="1"/>
  <c r="X141" i="500"/>
  <c r="AC141" i="500" s="1"/>
  <c r="X32" i="500"/>
  <c r="AC32" i="500" s="1"/>
  <c r="X39" i="514"/>
  <c r="AC39" i="514" s="1"/>
  <c r="X95" i="502"/>
  <c r="AC95" i="502" s="1"/>
  <c r="X35" i="503"/>
  <c r="AC35" i="503" s="1"/>
  <c r="X42" i="503"/>
  <c r="AC42" i="503" s="1"/>
  <c r="X101" i="498"/>
  <c r="AC101" i="498" s="1"/>
  <c r="X125" i="500"/>
  <c r="AC125" i="500" s="1"/>
  <c r="X119" i="503"/>
  <c r="AC119" i="503" s="1"/>
  <c r="X79" i="521"/>
  <c r="AC79" i="521" s="1"/>
  <c r="X91" i="497"/>
  <c r="AC91" i="497" s="1"/>
  <c r="X88" i="514"/>
  <c r="AC88" i="514" s="1"/>
  <c r="X123" i="497"/>
  <c r="AC123" i="497" s="1"/>
  <c r="X148" i="501"/>
  <c r="AC148" i="501" s="1"/>
  <c r="X135" i="503"/>
  <c r="AC135" i="503" s="1"/>
  <c r="X37" i="521"/>
  <c r="AC37" i="521" s="1"/>
  <c r="X127" i="510"/>
  <c r="AC127" i="510" s="1"/>
  <c r="X68" i="510"/>
  <c r="AC68" i="510" s="1"/>
  <c r="X58" i="504"/>
  <c r="AC58" i="504" s="1"/>
  <c r="X65" i="523"/>
  <c r="AC65" i="523" s="1"/>
  <c r="X136" i="510"/>
  <c r="AC136" i="510" s="1"/>
  <c r="X66" i="511"/>
  <c r="AC66" i="511" s="1"/>
  <c r="X139" i="523"/>
  <c r="AC139" i="523" s="1"/>
  <c r="X109" i="506"/>
  <c r="AC109" i="506" s="1"/>
  <c r="M41" i="511"/>
  <c r="M122" i="511"/>
  <c r="X131" i="498"/>
  <c r="AC131" i="498" s="1"/>
  <c r="X51" i="500"/>
  <c r="AC51" i="500" s="1"/>
  <c r="X31" i="500"/>
  <c r="AC31" i="500" s="1"/>
  <c r="X120" i="500"/>
  <c r="AC120" i="500" s="1"/>
  <c r="X102" i="502"/>
  <c r="AC102" i="502" s="1"/>
  <c r="X111" i="502"/>
  <c r="AC111" i="502" s="1"/>
  <c r="X120" i="502"/>
  <c r="AC120" i="502" s="1"/>
  <c r="X139" i="503"/>
  <c r="AC139" i="503" s="1"/>
  <c r="X138" i="498"/>
  <c r="AC138" i="498" s="1"/>
  <c r="X136" i="500"/>
  <c r="AC136" i="500" s="1"/>
  <c r="X37" i="514"/>
  <c r="AC37" i="514" s="1"/>
  <c r="X47" i="502"/>
  <c r="AC47" i="502" s="1"/>
  <c r="X117" i="502"/>
  <c r="AC117" i="502" s="1"/>
  <c r="X77" i="497"/>
  <c r="AC77" i="497" s="1"/>
  <c r="X38" i="505"/>
  <c r="AC38" i="505" s="1"/>
  <c r="X132" i="505"/>
  <c r="AC132" i="505" s="1"/>
  <c r="X67" i="514"/>
  <c r="AC67" i="514" s="1"/>
  <c r="X72" i="521"/>
  <c r="AC72" i="521" s="1"/>
  <c r="X104" i="521"/>
  <c r="AC104" i="521" s="1"/>
  <c r="X115" i="510"/>
  <c r="AC115" i="510" s="1"/>
  <c r="X68" i="507"/>
  <c r="AC68" i="507" s="1"/>
  <c r="X109" i="501"/>
  <c r="AC109" i="501" s="1"/>
  <c r="X38" i="501"/>
  <c r="AC38" i="501" s="1"/>
  <c r="X24" i="504"/>
  <c r="AC24" i="504" s="1"/>
  <c r="X35" i="507"/>
  <c r="AC35" i="507" s="1"/>
  <c r="X54" i="507"/>
  <c r="AC54" i="507" s="1"/>
  <c r="X134" i="503"/>
  <c r="AC134" i="503" s="1"/>
  <c r="X23" i="506"/>
  <c r="AC23" i="506" s="1"/>
  <c r="X48" i="506"/>
  <c r="AC48" i="506" s="1"/>
  <c r="X118" i="500"/>
  <c r="AC118" i="500" s="1"/>
  <c r="X103" i="500"/>
  <c r="AC103" i="500" s="1"/>
  <c r="X69" i="502"/>
  <c r="AC69" i="502" s="1"/>
  <c r="X37" i="498"/>
  <c r="AC37" i="498" s="1"/>
  <c r="X27" i="503"/>
  <c r="AC27" i="503" s="1"/>
  <c r="X43" i="497"/>
  <c r="AC43" i="497" s="1"/>
  <c r="X147" i="505"/>
  <c r="AC147" i="505" s="1"/>
  <c r="X128" i="505"/>
  <c r="AC128" i="505" s="1"/>
  <c r="X117" i="514"/>
  <c r="AC117" i="514" s="1"/>
  <c r="X137" i="505"/>
  <c r="AC137" i="505" s="1"/>
  <c r="X61" i="521"/>
  <c r="AC61" i="521" s="1"/>
  <c r="X29" i="510"/>
  <c r="AC29" i="510" s="1"/>
  <c r="X83" i="501"/>
  <c r="AC83" i="501" s="1"/>
  <c r="X101" i="501"/>
  <c r="AC101" i="501" s="1"/>
  <c r="X110" i="504"/>
  <c r="AC110" i="504" s="1"/>
  <c r="X74" i="510"/>
  <c r="AC74" i="510" s="1"/>
  <c r="X137" i="501"/>
  <c r="AC137" i="501" s="1"/>
  <c r="X72" i="507"/>
  <c r="AC72" i="507" s="1"/>
  <c r="X63" i="506"/>
  <c r="AC63" i="506" s="1"/>
  <c r="X112" i="506"/>
  <c r="AC112" i="506" s="1"/>
  <c r="O7" i="506"/>
  <c r="X139" i="497"/>
  <c r="AC139" i="497" s="1"/>
  <c r="X78" i="500"/>
  <c r="AC78" i="500" s="1"/>
  <c r="X93" i="500"/>
  <c r="AC93" i="500" s="1"/>
  <c r="X93" i="497"/>
  <c r="AC93" i="497" s="1"/>
  <c r="X76" i="516"/>
  <c r="AC76" i="516" s="1"/>
  <c r="X146" i="521"/>
  <c r="AC146" i="521" s="1"/>
  <c r="X30" i="511"/>
  <c r="AC30" i="511" s="1"/>
  <c r="X66" i="497"/>
  <c r="AC66" i="497" s="1"/>
  <c r="X71" i="501"/>
  <c r="AC71" i="501" s="1"/>
  <c r="X77" i="523"/>
  <c r="AC77" i="523" s="1"/>
  <c r="X42" i="523"/>
  <c r="AC42" i="523" s="1"/>
  <c r="X99" i="507"/>
  <c r="AC99" i="507" s="1"/>
  <c r="X135" i="506"/>
  <c r="AC135" i="506" s="1"/>
  <c r="X89" i="506"/>
  <c r="AC89" i="506" s="1"/>
  <c r="X60" i="513"/>
  <c r="AC60" i="513" s="1"/>
  <c r="X27" i="513"/>
  <c r="AC27" i="513" s="1"/>
  <c r="X116" i="513"/>
  <c r="AC116" i="513" s="1"/>
  <c r="X142" i="513"/>
  <c r="AC142" i="513" s="1"/>
  <c r="X59" i="498"/>
  <c r="AC59" i="498" s="1"/>
  <c r="X141" i="498"/>
  <c r="AC141" i="498" s="1"/>
  <c r="X108" i="500"/>
  <c r="AC108" i="500" s="1"/>
  <c r="X130" i="500"/>
  <c r="AC130" i="500" s="1"/>
  <c r="X65" i="502"/>
  <c r="AC65" i="502" s="1"/>
  <c r="X32" i="503"/>
  <c r="AC32" i="503" s="1"/>
  <c r="X29" i="502"/>
  <c r="AC29" i="502" s="1"/>
  <c r="X67" i="507"/>
  <c r="AC67" i="507" s="1"/>
  <c r="X25" i="505"/>
  <c r="AC25" i="505" s="1"/>
  <c r="X61" i="505"/>
  <c r="AC61" i="505" s="1"/>
  <c r="X100" i="498"/>
  <c r="AC100" i="498" s="1"/>
  <c r="X63" i="521"/>
  <c r="AC63" i="521" s="1"/>
  <c r="X120" i="510"/>
  <c r="AC120" i="510" s="1"/>
  <c r="X90" i="510"/>
  <c r="AC90" i="510" s="1"/>
  <c r="X146" i="497"/>
  <c r="AC146" i="497" s="1"/>
  <c r="X61" i="516"/>
  <c r="AC61" i="516" s="1"/>
  <c r="X74" i="501"/>
  <c r="AC74" i="501" s="1"/>
  <c r="X95" i="504"/>
  <c r="AC95" i="504" s="1"/>
  <c r="X36" i="523"/>
  <c r="AC36" i="523" s="1"/>
  <c r="X98" i="510"/>
  <c r="AC98" i="510" s="1"/>
  <c r="X70" i="497"/>
  <c r="AC70" i="497" s="1"/>
  <c r="X98" i="497"/>
  <c r="AC98" i="497" s="1"/>
  <c r="X54" i="497"/>
  <c r="AC54" i="497" s="1"/>
  <c r="X105" i="504"/>
  <c r="AC105" i="504" s="1"/>
  <c r="X106" i="505"/>
  <c r="AC106" i="505" s="1"/>
  <c r="X47" i="521"/>
  <c r="AC47" i="521" s="1"/>
  <c r="X146" i="510"/>
  <c r="AC146" i="510" s="1"/>
  <c r="X64" i="516"/>
  <c r="AC64" i="516" s="1"/>
  <c r="X85" i="505"/>
  <c r="AC85" i="505" s="1"/>
  <c r="X56" i="511"/>
  <c r="AC56" i="511" s="1"/>
  <c r="X129" i="506"/>
  <c r="AC129" i="506" s="1"/>
  <c r="O7" i="508"/>
  <c r="O7" i="509"/>
  <c r="X105" i="513"/>
  <c r="AC105" i="513" s="1"/>
  <c r="X30" i="498"/>
  <c r="AC30" i="498" s="1"/>
  <c r="X49" i="500"/>
  <c r="AC49" i="500" s="1"/>
  <c r="X128" i="514"/>
  <c r="AC128" i="514" s="1"/>
  <c r="X86" i="513"/>
  <c r="AC86" i="513" s="1"/>
  <c r="X140" i="498"/>
  <c r="AC140" i="498" s="1"/>
  <c r="X54" i="498"/>
  <c r="AC54" i="498" s="1"/>
  <c r="X64" i="503"/>
  <c r="AC64" i="503" s="1"/>
  <c r="X72" i="503"/>
  <c r="AC72" i="503" s="1"/>
  <c r="X74" i="513"/>
  <c r="AC74" i="513" s="1"/>
  <c r="X75" i="497"/>
  <c r="AC75" i="497" s="1"/>
  <c r="X114" i="507"/>
  <c r="AC114" i="507" s="1"/>
  <c r="X138" i="523"/>
  <c r="AC138" i="523" s="1"/>
  <c r="X28" i="523"/>
  <c r="AC28" i="523" s="1"/>
  <c r="X77" i="505"/>
  <c r="AC77" i="505" s="1"/>
  <c r="X65" i="505"/>
  <c r="AC65" i="505" s="1"/>
  <c r="X73" i="505"/>
  <c r="AC73" i="505" s="1"/>
  <c r="X113" i="521"/>
  <c r="AC113" i="521" s="1"/>
  <c r="X51" i="521"/>
  <c r="AC51" i="521" s="1"/>
  <c r="X81" i="521"/>
  <c r="AC81" i="521" s="1"/>
  <c r="X107" i="516"/>
  <c r="AC107" i="516" s="1"/>
  <c r="X131" i="523"/>
  <c r="AC131" i="523" s="1"/>
  <c r="X108" i="523"/>
  <c r="AC108" i="523" s="1"/>
  <c r="X67" i="505"/>
  <c r="AC67" i="505" s="1"/>
  <c r="X59" i="501"/>
  <c r="AC59" i="501" s="1"/>
  <c r="R12" i="506"/>
  <c r="X122" i="507"/>
  <c r="AC122" i="507" s="1"/>
  <c r="X23" i="516"/>
  <c r="AC23" i="516" s="1"/>
  <c r="X101" i="516"/>
  <c r="AC101" i="516" s="1"/>
  <c r="X80" i="523"/>
  <c r="AC80" i="523" s="1"/>
  <c r="X53" i="513"/>
  <c r="AC53" i="513" s="1"/>
  <c r="X137" i="513"/>
  <c r="AC137" i="513" s="1"/>
  <c r="X58" i="513"/>
  <c r="AC58" i="513" s="1"/>
  <c r="X31" i="498"/>
  <c r="AC31" i="498" s="1"/>
  <c r="X117" i="498"/>
  <c r="AC117" i="498" s="1"/>
  <c r="X120" i="498"/>
  <c r="AC120" i="498" s="1"/>
  <c r="X62" i="500"/>
  <c r="AC62" i="500" s="1"/>
  <c r="X64" i="502"/>
  <c r="AC64" i="502" s="1"/>
  <c r="X139" i="513"/>
  <c r="AC139" i="513" s="1"/>
  <c r="X87" i="498"/>
  <c r="AC87" i="498" s="1"/>
  <c r="X137" i="500"/>
  <c r="AC137" i="500" s="1"/>
  <c r="X35" i="500"/>
  <c r="AC35" i="500" s="1"/>
  <c r="X96" i="502"/>
  <c r="AC96" i="502" s="1"/>
  <c r="X114" i="502"/>
  <c r="AC114" i="502" s="1"/>
  <c r="O7" i="515"/>
  <c r="M7" i="515"/>
  <c r="X124" i="521"/>
  <c r="AC124" i="521" s="1"/>
  <c r="X109" i="521"/>
  <c r="AC109" i="521" s="1"/>
  <c r="X108" i="521"/>
  <c r="AC108" i="521" s="1"/>
  <c r="X52" i="497"/>
  <c r="AC52" i="497" s="1"/>
  <c r="O7" i="501"/>
  <c r="M7" i="504"/>
  <c r="X58" i="505"/>
  <c r="AC58" i="505" s="1"/>
  <c r="X50" i="505"/>
  <c r="AC50" i="505" s="1"/>
  <c r="X140" i="505"/>
  <c r="AC140" i="505" s="1"/>
  <c r="X90" i="514"/>
  <c r="AC90" i="514" s="1"/>
  <c r="X114" i="521"/>
  <c r="AC114" i="521" s="1"/>
  <c r="X125" i="510"/>
  <c r="AC125" i="510" s="1"/>
  <c r="X67" i="510"/>
  <c r="AC67" i="510" s="1"/>
  <c r="X149" i="497"/>
  <c r="AC149" i="497" s="1"/>
  <c r="X23" i="504"/>
  <c r="AC23" i="504" s="1"/>
  <c r="X100" i="523"/>
  <c r="AC100" i="523" s="1"/>
  <c r="X102" i="505"/>
  <c r="AC102" i="505" s="1"/>
  <c r="X149" i="501"/>
  <c r="AC149" i="501" s="1"/>
  <c r="X78" i="504"/>
  <c r="AC78" i="504" s="1"/>
  <c r="X100" i="500"/>
  <c r="AC100" i="500" s="1"/>
  <c r="X118" i="504"/>
  <c r="AC118" i="504" s="1"/>
  <c r="X144" i="523"/>
  <c r="AC144" i="523" s="1"/>
  <c r="X46" i="516"/>
  <c r="AC46" i="516" s="1"/>
  <c r="X102" i="523"/>
  <c r="AC102" i="523" s="1"/>
  <c r="X84" i="498"/>
  <c r="AC84" i="498" s="1"/>
  <c r="X75" i="511"/>
  <c r="AC75" i="511" s="1"/>
  <c r="X118" i="506"/>
  <c r="AC118" i="506" s="1"/>
  <c r="M59" i="511"/>
  <c r="M139" i="511"/>
  <c r="X148" i="498"/>
  <c r="AC148" i="498" s="1"/>
  <c r="X129" i="503"/>
  <c r="AC129" i="503" s="1"/>
  <c r="X46" i="500"/>
  <c r="AC46" i="500" s="1"/>
  <c r="X85" i="521"/>
  <c r="AC85" i="521" s="1"/>
  <c r="X91" i="521"/>
  <c r="AC91" i="521" s="1"/>
  <c r="X106" i="521"/>
  <c r="AC106" i="521" s="1"/>
  <c r="X87" i="497"/>
  <c r="AC87" i="497" s="1"/>
  <c r="X139" i="507"/>
  <c r="AC139" i="507" s="1"/>
  <c r="X80" i="516"/>
  <c r="AC80" i="516" s="1"/>
  <c r="X64" i="505"/>
  <c r="AC64" i="505" s="1"/>
  <c r="X142" i="521"/>
  <c r="AC142" i="521" s="1"/>
  <c r="X70" i="501"/>
  <c r="AC70" i="501" s="1"/>
  <c r="X66" i="521"/>
  <c r="AC66" i="521" s="1"/>
  <c r="X114" i="510"/>
  <c r="AC114" i="510" s="1"/>
  <c r="X27" i="510"/>
  <c r="AC27" i="510" s="1"/>
  <c r="X145" i="516"/>
  <c r="AC145" i="516" s="1"/>
  <c r="X85" i="501"/>
  <c r="AC85" i="501" s="1"/>
  <c r="X65" i="501"/>
  <c r="AC65" i="501" s="1"/>
  <c r="X115" i="504"/>
  <c r="AC115" i="504" s="1"/>
  <c r="X104" i="523"/>
  <c r="AC104" i="523" s="1"/>
  <c r="X80" i="514"/>
  <c r="AC80" i="514" s="1"/>
  <c r="X37" i="497"/>
  <c r="AC37" i="497" s="1"/>
  <c r="X96" i="507"/>
  <c r="AC96" i="507" s="1"/>
  <c r="X21" i="501"/>
  <c r="AC21" i="501" s="1"/>
  <c r="R11" i="506"/>
  <c r="X106" i="511"/>
  <c r="AC106" i="511" s="1"/>
  <c r="X130" i="516"/>
  <c r="AC130" i="516" s="1"/>
  <c r="X130" i="506"/>
  <c r="AC130" i="506" s="1"/>
  <c r="X137" i="506"/>
  <c r="AC137" i="506" s="1"/>
  <c r="X48" i="513"/>
  <c r="AC48" i="513" s="1"/>
  <c r="X21" i="498"/>
  <c r="AC21" i="498" s="1"/>
  <c r="X146" i="514"/>
  <c r="AC146" i="514" s="1"/>
  <c r="X34" i="513"/>
  <c r="AC34" i="513" s="1"/>
  <c r="X118" i="498"/>
  <c r="AC118" i="498" s="1"/>
  <c r="X126" i="498"/>
  <c r="AC126" i="498" s="1"/>
  <c r="X135" i="498"/>
  <c r="AC135" i="498" s="1"/>
  <c r="X25" i="500"/>
  <c r="AC25" i="500" s="1"/>
  <c r="X69" i="500"/>
  <c r="AC69" i="500" s="1"/>
  <c r="X60" i="500"/>
  <c r="AC60" i="500" s="1"/>
  <c r="X43" i="502"/>
  <c r="AC43" i="502" s="1"/>
  <c r="X59" i="503"/>
  <c r="AC59" i="503" s="1"/>
  <c r="X66" i="503"/>
  <c r="AC66" i="503" s="1"/>
  <c r="X74" i="503"/>
  <c r="AC74" i="503" s="1"/>
  <c r="X65" i="500"/>
  <c r="AC65" i="500" s="1"/>
  <c r="X75" i="502"/>
  <c r="AC75" i="502" s="1"/>
  <c r="X32" i="502"/>
  <c r="AC32" i="502" s="1"/>
  <c r="X136" i="502"/>
  <c r="AC136" i="502" s="1"/>
  <c r="X127" i="502"/>
  <c r="AC127" i="502" s="1"/>
  <c r="X89" i="498"/>
  <c r="AC89" i="498" s="1"/>
  <c r="X77" i="498"/>
  <c r="AC77" i="498" s="1"/>
  <c r="X121" i="500"/>
  <c r="AC121" i="500" s="1"/>
  <c r="X69" i="503"/>
  <c r="AC69" i="503" s="1"/>
  <c r="X134" i="521"/>
  <c r="AC134" i="521" s="1"/>
  <c r="X73" i="497"/>
  <c r="AC73" i="497" s="1"/>
  <c r="X65" i="497"/>
  <c r="AC65" i="497" s="1"/>
  <c r="X67" i="497"/>
  <c r="AC67" i="497" s="1"/>
  <c r="X21" i="507"/>
  <c r="AC21" i="507" s="1"/>
  <c r="X47" i="507"/>
  <c r="AC47" i="507" s="1"/>
  <c r="X62" i="511"/>
  <c r="AC62" i="511" s="1"/>
  <c r="X92" i="505"/>
  <c r="AC92" i="505" s="1"/>
  <c r="X46" i="505"/>
  <c r="AC46" i="505" s="1"/>
  <c r="X72" i="505"/>
  <c r="AC72" i="505" s="1"/>
  <c r="X123" i="521"/>
  <c r="AC123" i="521" s="1"/>
  <c r="X53" i="497"/>
  <c r="AC53" i="497" s="1"/>
  <c r="X69" i="505"/>
  <c r="AC69" i="505" s="1"/>
  <c r="X70" i="521"/>
  <c r="AC70" i="521" s="1"/>
  <c r="X115" i="521"/>
  <c r="AC115" i="521" s="1"/>
  <c r="X99" i="497"/>
  <c r="AC99" i="497" s="1"/>
  <c r="X29" i="497"/>
  <c r="AC29" i="497" s="1"/>
  <c r="X144" i="507"/>
  <c r="AC144" i="507" s="1"/>
  <c r="X84" i="511"/>
  <c r="AC84" i="511" s="1"/>
  <c r="X121" i="516"/>
  <c r="AC121" i="516" s="1"/>
  <c r="X137" i="504"/>
  <c r="AC137" i="504" s="1"/>
  <c r="X143" i="523"/>
  <c r="AC143" i="523" s="1"/>
  <c r="X149" i="523"/>
  <c r="AC149" i="523" s="1"/>
  <c r="X126" i="505"/>
  <c r="AC126" i="505" s="1"/>
  <c r="X63" i="505"/>
  <c r="AC63" i="505" s="1"/>
  <c r="X43" i="505"/>
  <c r="AC43" i="505" s="1"/>
  <c r="X31" i="504"/>
  <c r="AC31" i="504" s="1"/>
  <c r="X93" i="505"/>
  <c r="AC93" i="505" s="1"/>
  <c r="X89" i="505"/>
  <c r="AC89" i="505" s="1"/>
  <c r="M7" i="506"/>
  <c r="X71" i="511"/>
  <c r="AC71" i="511" s="1"/>
  <c r="X100" i="516"/>
  <c r="AC100" i="516" s="1"/>
  <c r="X144" i="516"/>
  <c r="AC144" i="516" s="1"/>
  <c r="X60" i="516"/>
  <c r="AC60" i="516" s="1"/>
  <c r="X73" i="506"/>
  <c r="AC73" i="506" s="1"/>
  <c r="O7" i="499"/>
  <c r="X106" i="503"/>
  <c r="AC106" i="503" s="1"/>
  <c r="X145" i="502"/>
  <c r="AC145" i="502" s="1"/>
  <c r="X28" i="503"/>
  <c r="AC28" i="503" s="1"/>
  <c r="O7" i="514"/>
  <c r="O7" i="510"/>
  <c r="X87" i="513"/>
  <c r="AC87" i="513" s="1"/>
  <c r="X131" i="513"/>
  <c r="AC131" i="513" s="1"/>
  <c r="X146" i="502"/>
  <c r="AC146" i="502" s="1"/>
  <c r="X48" i="502"/>
  <c r="AC48" i="502" s="1"/>
  <c r="X40" i="513"/>
  <c r="AC40" i="513" s="1"/>
  <c r="X136" i="513"/>
  <c r="AC136" i="513" s="1"/>
  <c r="X44" i="498"/>
  <c r="AC44" i="498" s="1"/>
  <c r="X52" i="502"/>
  <c r="AC52" i="502" s="1"/>
  <c r="X86" i="497"/>
  <c r="AC86" i="497" s="1"/>
  <c r="X38" i="514"/>
  <c r="AC38" i="514" s="1"/>
  <c r="X69" i="497"/>
  <c r="AC69" i="497" s="1"/>
  <c r="X119" i="502"/>
  <c r="AC119" i="502" s="1"/>
  <c r="X140" i="503"/>
  <c r="AC140" i="503" s="1"/>
  <c r="X118" i="503"/>
  <c r="AC118" i="503" s="1"/>
  <c r="X146" i="503"/>
  <c r="AC146" i="503" s="1"/>
  <c r="O7" i="504"/>
  <c r="X73" i="521"/>
  <c r="AC73" i="521" s="1"/>
  <c r="O7" i="500"/>
  <c r="X94" i="511"/>
  <c r="AC94" i="511" s="1"/>
  <c r="M94" i="511"/>
  <c r="X50" i="511"/>
  <c r="AC50" i="511" s="1"/>
  <c r="M50" i="511"/>
  <c r="X87" i="511"/>
  <c r="AC87" i="511" s="1"/>
  <c r="M87" i="511"/>
  <c r="X63" i="511"/>
  <c r="AC63" i="511" s="1"/>
  <c r="M63" i="511"/>
  <c r="X136" i="511"/>
  <c r="AC136" i="511" s="1"/>
  <c r="M136" i="511"/>
  <c r="X117" i="513"/>
  <c r="AC117" i="513" s="1"/>
  <c r="X112" i="498"/>
  <c r="AC112" i="498" s="1"/>
  <c r="X51" i="498"/>
  <c r="AC51" i="498" s="1"/>
  <c r="X104" i="500"/>
  <c r="AC104" i="500" s="1"/>
  <c r="R11" i="499"/>
  <c r="R12" i="499"/>
  <c r="M20" i="499"/>
  <c r="M7" i="499" s="1"/>
  <c r="X28" i="502"/>
  <c r="AC28" i="502" s="1"/>
  <c r="X131" i="502"/>
  <c r="AC131" i="502" s="1"/>
  <c r="X23" i="502"/>
  <c r="AC23" i="502" s="1"/>
  <c r="X25" i="502"/>
  <c r="AC25" i="502" s="1"/>
  <c r="X100" i="503"/>
  <c r="AC100" i="503" s="1"/>
  <c r="X86" i="503"/>
  <c r="AC86" i="503" s="1"/>
  <c r="X90" i="503"/>
  <c r="AC90" i="503" s="1"/>
  <c r="R12" i="498"/>
  <c r="R11" i="498"/>
  <c r="M20" i="498"/>
  <c r="M7" i="498" s="1"/>
  <c r="X134" i="511"/>
  <c r="AC134" i="511" s="1"/>
  <c r="M134" i="511"/>
  <c r="X137" i="511"/>
  <c r="AC137" i="511" s="1"/>
  <c r="M137" i="511"/>
  <c r="X103" i="511"/>
  <c r="AC103" i="511" s="1"/>
  <c r="M103" i="511"/>
  <c r="X123" i="511"/>
  <c r="AC123" i="511" s="1"/>
  <c r="M123" i="511"/>
  <c r="X78" i="511"/>
  <c r="AC78" i="511" s="1"/>
  <c r="M78" i="511"/>
  <c r="X140" i="511"/>
  <c r="AC140" i="511" s="1"/>
  <c r="M140" i="511"/>
  <c r="X32" i="513"/>
  <c r="AC32" i="513" s="1"/>
  <c r="X125" i="513"/>
  <c r="AC125" i="513" s="1"/>
  <c r="X59" i="513"/>
  <c r="AC59" i="513" s="1"/>
  <c r="X149" i="513"/>
  <c r="AC149" i="513" s="1"/>
  <c r="X28" i="513"/>
  <c r="AC28" i="513" s="1"/>
  <c r="X106" i="498"/>
  <c r="AC106" i="498" s="1"/>
  <c r="X102" i="498"/>
  <c r="AC102" i="498" s="1"/>
  <c r="X35" i="498"/>
  <c r="AC35" i="498" s="1"/>
  <c r="X42" i="498"/>
  <c r="AC42" i="498" s="1"/>
  <c r="X130" i="498"/>
  <c r="AC130" i="498" s="1"/>
  <c r="X95" i="500"/>
  <c r="AC95" i="500" s="1"/>
  <c r="X24" i="500"/>
  <c r="AC24" i="500" s="1"/>
  <c r="X48" i="500"/>
  <c r="AC48" i="500" s="1"/>
  <c r="X45" i="500"/>
  <c r="AC45" i="500" s="1"/>
  <c r="X119" i="500"/>
  <c r="AC119" i="500" s="1"/>
  <c r="X27" i="502"/>
  <c r="AC27" i="502" s="1"/>
  <c r="X22" i="502"/>
  <c r="AC22" i="502" s="1"/>
  <c r="X53" i="502"/>
  <c r="AC53" i="502" s="1"/>
  <c r="X123" i="502"/>
  <c r="AC123" i="502" s="1"/>
  <c r="X85" i="502"/>
  <c r="AC85" i="502" s="1"/>
  <c r="X112" i="503"/>
  <c r="AC112" i="503" s="1"/>
  <c r="X131" i="503"/>
  <c r="AC131" i="503" s="1"/>
  <c r="X97" i="503"/>
  <c r="AC97" i="503" s="1"/>
  <c r="X99" i="503"/>
  <c r="AC99" i="503" s="1"/>
  <c r="X132" i="503"/>
  <c r="AC132" i="503" s="1"/>
  <c r="X33" i="511"/>
  <c r="AC33" i="511" s="1"/>
  <c r="M33" i="511"/>
  <c r="X107" i="511"/>
  <c r="AC107" i="511" s="1"/>
  <c r="M107" i="511"/>
  <c r="X25" i="511"/>
  <c r="AC25" i="511" s="1"/>
  <c r="M25" i="511"/>
  <c r="X43" i="511"/>
  <c r="AC43" i="511" s="1"/>
  <c r="M43" i="511"/>
  <c r="X129" i="511"/>
  <c r="AC129" i="511" s="1"/>
  <c r="M129" i="511"/>
  <c r="X76" i="511"/>
  <c r="AC76" i="511" s="1"/>
  <c r="M76" i="511"/>
  <c r="X127" i="511"/>
  <c r="AC127" i="511" s="1"/>
  <c r="M127" i="511"/>
  <c r="X141" i="513"/>
  <c r="AC141" i="513" s="1"/>
  <c r="X21" i="513"/>
  <c r="AC21" i="513" s="1"/>
  <c r="X104" i="513"/>
  <c r="AC104" i="513" s="1"/>
  <c r="X80" i="513"/>
  <c r="AC80" i="513" s="1"/>
  <c r="X47" i="513"/>
  <c r="AC47" i="513" s="1"/>
  <c r="X63" i="513"/>
  <c r="AC63" i="513" s="1"/>
  <c r="X46" i="513"/>
  <c r="AC46" i="513" s="1"/>
  <c r="X69" i="498"/>
  <c r="AC69" i="498" s="1"/>
  <c r="X109" i="498"/>
  <c r="AC109" i="498" s="1"/>
  <c r="X41" i="498"/>
  <c r="AC41" i="498" s="1"/>
  <c r="X94" i="498"/>
  <c r="AC94" i="498" s="1"/>
  <c r="X123" i="498"/>
  <c r="AC123" i="498" s="1"/>
  <c r="X90" i="498"/>
  <c r="AC90" i="498" s="1"/>
  <c r="X26" i="500"/>
  <c r="AC26" i="500" s="1"/>
  <c r="X67" i="500"/>
  <c r="AC67" i="500" s="1"/>
  <c r="X68" i="500"/>
  <c r="AC68" i="500" s="1"/>
  <c r="X87" i="500"/>
  <c r="AC87" i="500" s="1"/>
  <c r="X101" i="502"/>
  <c r="AC101" i="502" s="1"/>
  <c r="X122" i="502"/>
  <c r="AC122" i="502" s="1"/>
  <c r="X104" i="502"/>
  <c r="AC104" i="502" s="1"/>
  <c r="X103" i="502"/>
  <c r="AC103" i="502" s="1"/>
  <c r="X133" i="502"/>
  <c r="AC133" i="502" s="1"/>
  <c r="X35" i="502"/>
  <c r="AC35" i="502" s="1"/>
  <c r="X21" i="502"/>
  <c r="AC21" i="502" s="1"/>
  <c r="X76" i="503"/>
  <c r="AC76" i="503" s="1"/>
  <c r="X56" i="503"/>
  <c r="AC56" i="503" s="1"/>
  <c r="X61" i="503"/>
  <c r="AC61" i="503" s="1"/>
  <c r="X31" i="503"/>
  <c r="AC31" i="503" s="1"/>
  <c r="X137" i="503"/>
  <c r="AC137" i="503" s="1"/>
  <c r="X141" i="503"/>
  <c r="AC141" i="503" s="1"/>
  <c r="X125" i="503"/>
  <c r="AC125" i="503" s="1"/>
  <c r="X148" i="512"/>
  <c r="AC148" i="512" s="1"/>
  <c r="M148" i="512"/>
  <c r="X119" i="512"/>
  <c r="AC119" i="512" s="1"/>
  <c r="M119" i="512"/>
  <c r="X32" i="521"/>
  <c r="AC32" i="521" s="1"/>
  <c r="X148" i="521"/>
  <c r="AC148" i="521" s="1"/>
  <c r="X78" i="497"/>
  <c r="AC78" i="497" s="1"/>
  <c r="X132" i="497"/>
  <c r="AC132" i="497" s="1"/>
  <c r="X53" i="507"/>
  <c r="AC53" i="507" s="1"/>
  <c r="X71" i="507"/>
  <c r="AC71" i="507" s="1"/>
  <c r="X87" i="507"/>
  <c r="AC87" i="507" s="1"/>
  <c r="X85" i="507"/>
  <c r="AC85" i="507" s="1"/>
  <c r="X51" i="511"/>
  <c r="AC51" i="511" s="1"/>
  <c r="X126" i="511"/>
  <c r="AC126" i="511" s="1"/>
  <c r="X67" i="516"/>
  <c r="AC67" i="516" s="1"/>
  <c r="X65" i="516"/>
  <c r="AC65" i="516" s="1"/>
  <c r="X42" i="516"/>
  <c r="AC42" i="516" s="1"/>
  <c r="X81" i="516"/>
  <c r="AC81" i="516" s="1"/>
  <c r="X44" i="516"/>
  <c r="AC44" i="516" s="1"/>
  <c r="X83" i="516"/>
  <c r="AC83" i="516" s="1"/>
  <c r="X38" i="523"/>
  <c r="AC38" i="523" s="1"/>
  <c r="X95" i="523"/>
  <c r="AC95" i="523" s="1"/>
  <c r="X52" i="523"/>
  <c r="AC52" i="523" s="1"/>
  <c r="X79" i="523"/>
  <c r="AC79" i="523" s="1"/>
  <c r="X69" i="523"/>
  <c r="AC69" i="523" s="1"/>
  <c r="X116" i="523"/>
  <c r="AC116" i="523" s="1"/>
  <c r="X133" i="523"/>
  <c r="AC133" i="523" s="1"/>
  <c r="X106" i="523"/>
  <c r="AC106" i="523" s="1"/>
  <c r="X70" i="505"/>
  <c r="AC70" i="505" s="1"/>
  <c r="X136" i="505"/>
  <c r="AC136" i="505" s="1"/>
  <c r="X83" i="500"/>
  <c r="AC83" i="500" s="1"/>
  <c r="X38" i="500"/>
  <c r="AC38" i="500" s="1"/>
  <c r="X50" i="502"/>
  <c r="AC50" i="502" s="1"/>
  <c r="X112" i="502"/>
  <c r="AC112" i="502" s="1"/>
  <c r="X26" i="503"/>
  <c r="AC26" i="503" s="1"/>
  <c r="X142" i="503"/>
  <c r="AC142" i="503" s="1"/>
  <c r="X120" i="521"/>
  <c r="AC120" i="521" s="1"/>
  <c r="X120" i="507"/>
  <c r="AC120" i="507" s="1"/>
  <c r="X140" i="507"/>
  <c r="AC140" i="507" s="1"/>
  <c r="X39" i="511"/>
  <c r="AC39" i="511" s="1"/>
  <c r="X54" i="516"/>
  <c r="AC54" i="516" s="1"/>
  <c r="X129" i="523"/>
  <c r="AC129" i="523" s="1"/>
  <c r="X126" i="523"/>
  <c r="AC126" i="523" s="1"/>
  <c r="X27" i="505"/>
  <c r="AC27" i="505" s="1"/>
  <c r="X77" i="503"/>
  <c r="AC77" i="503" s="1"/>
  <c r="X124" i="503"/>
  <c r="AC124" i="503" s="1"/>
  <c r="X131" i="521"/>
  <c r="AC131" i="521" s="1"/>
  <c r="X88" i="521"/>
  <c r="AC88" i="521" s="1"/>
  <c r="X136" i="521"/>
  <c r="AC136" i="521" s="1"/>
  <c r="X48" i="521"/>
  <c r="AC48" i="521" s="1"/>
  <c r="X118" i="497"/>
  <c r="AC118" i="497" s="1"/>
  <c r="X110" i="497"/>
  <c r="AC110" i="497" s="1"/>
  <c r="X147" i="497"/>
  <c r="AC147" i="497" s="1"/>
  <c r="X61" i="497"/>
  <c r="AC61" i="497" s="1"/>
  <c r="X57" i="497"/>
  <c r="AC57" i="497" s="1"/>
  <c r="X44" i="507"/>
  <c r="AC44" i="507" s="1"/>
  <c r="X111" i="507"/>
  <c r="AC111" i="507" s="1"/>
  <c r="X25" i="507"/>
  <c r="AC25" i="507" s="1"/>
  <c r="X52" i="507"/>
  <c r="AC52" i="507" s="1"/>
  <c r="X75" i="507"/>
  <c r="AC75" i="507" s="1"/>
  <c r="X58" i="507"/>
  <c r="AC58" i="507" s="1"/>
  <c r="X40" i="507"/>
  <c r="AC40" i="507" s="1"/>
  <c r="X64" i="507"/>
  <c r="AC64" i="507" s="1"/>
  <c r="X85" i="511"/>
  <c r="AC85" i="511" s="1"/>
  <c r="X65" i="511"/>
  <c r="AC65" i="511" s="1"/>
  <c r="X81" i="511"/>
  <c r="AC81" i="511" s="1"/>
  <c r="X99" i="516"/>
  <c r="AC99" i="516" s="1"/>
  <c r="X69" i="516"/>
  <c r="AC69" i="516" s="1"/>
  <c r="X71" i="516"/>
  <c r="AC71" i="516" s="1"/>
  <c r="X94" i="516"/>
  <c r="AC94" i="516" s="1"/>
  <c r="X59" i="516"/>
  <c r="AC59" i="516" s="1"/>
  <c r="X76" i="523"/>
  <c r="AC76" i="523" s="1"/>
  <c r="X56" i="523"/>
  <c r="AC56" i="523" s="1"/>
  <c r="X23" i="523"/>
  <c r="AC23" i="523" s="1"/>
  <c r="X89" i="523"/>
  <c r="AC89" i="523" s="1"/>
  <c r="X85" i="523"/>
  <c r="AC85" i="523" s="1"/>
  <c r="X94" i="523"/>
  <c r="AC94" i="523" s="1"/>
  <c r="X97" i="505"/>
  <c r="AC97" i="505" s="1"/>
  <c r="X119" i="505"/>
  <c r="AC119" i="505" s="1"/>
  <c r="X35" i="505"/>
  <c r="AC35" i="505" s="1"/>
  <c r="X116" i="505"/>
  <c r="AC116" i="505" s="1"/>
  <c r="X135" i="505"/>
  <c r="AC135" i="505" s="1"/>
  <c r="X124" i="500"/>
  <c r="AC124" i="500" s="1"/>
  <c r="X86" i="514"/>
  <c r="AC86" i="514" s="1"/>
  <c r="X141" i="502"/>
  <c r="AC141" i="502" s="1"/>
  <c r="X92" i="502"/>
  <c r="AC92" i="502" s="1"/>
  <c r="X54" i="503"/>
  <c r="AC54" i="503" s="1"/>
  <c r="X25" i="521"/>
  <c r="AC25" i="521" s="1"/>
  <c r="X66" i="510"/>
  <c r="AC66" i="510" s="1"/>
  <c r="X106" i="497"/>
  <c r="AC106" i="497" s="1"/>
  <c r="X50" i="497"/>
  <c r="AC50" i="497" s="1"/>
  <c r="X55" i="507"/>
  <c r="AC55" i="507" s="1"/>
  <c r="X38" i="516"/>
  <c r="AC38" i="516" s="1"/>
  <c r="X43" i="516"/>
  <c r="AC43" i="516" s="1"/>
  <c r="X112" i="501"/>
  <c r="AC112" i="501" s="1"/>
  <c r="R11" i="510"/>
  <c r="X31" i="523"/>
  <c r="AC31" i="523" s="1"/>
  <c r="X110" i="523"/>
  <c r="AC110" i="523" s="1"/>
  <c r="X122" i="523"/>
  <c r="AC122" i="523" s="1"/>
  <c r="X82" i="503"/>
  <c r="AC82" i="503" s="1"/>
  <c r="X120" i="503"/>
  <c r="AC120" i="503" s="1"/>
  <c r="X58" i="521"/>
  <c r="AC58" i="521" s="1"/>
  <c r="X97" i="521"/>
  <c r="AC97" i="521" s="1"/>
  <c r="X46" i="521"/>
  <c r="AC46" i="521" s="1"/>
  <c r="X42" i="521"/>
  <c r="AC42" i="521" s="1"/>
  <c r="X138" i="521"/>
  <c r="AC138" i="521" s="1"/>
  <c r="X137" i="521"/>
  <c r="AC137" i="521" s="1"/>
  <c r="O7" i="497"/>
  <c r="X47" i="497"/>
  <c r="AC47" i="497" s="1"/>
  <c r="X129" i="497"/>
  <c r="AC129" i="497" s="1"/>
  <c r="X121" i="497"/>
  <c r="AC121" i="497" s="1"/>
  <c r="X112" i="497"/>
  <c r="AC112" i="497" s="1"/>
  <c r="X21" i="497"/>
  <c r="AC21" i="497" s="1"/>
  <c r="X23" i="497"/>
  <c r="AC23" i="497" s="1"/>
  <c r="X124" i="497"/>
  <c r="AC124" i="497" s="1"/>
  <c r="X146" i="507"/>
  <c r="AC146" i="507" s="1"/>
  <c r="X123" i="507"/>
  <c r="AC123" i="507" s="1"/>
  <c r="X60" i="507"/>
  <c r="AC60" i="507" s="1"/>
  <c r="X132" i="507"/>
  <c r="AC132" i="507" s="1"/>
  <c r="X45" i="507"/>
  <c r="AC45" i="507" s="1"/>
  <c r="X33" i="507"/>
  <c r="AC33" i="507" s="1"/>
  <c r="X84" i="507"/>
  <c r="AC84" i="507" s="1"/>
  <c r="X55" i="511"/>
  <c r="AC55" i="511" s="1"/>
  <c r="X84" i="516"/>
  <c r="AC84" i="516" s="1"/>
  <c r="X90" i="516"/>
  <c r="AC90" i="516" s="1"/>
  <c r="X117" i="516"/>
  <c r="AC117" i="516" s="1"/>
  <c r="X25" i="516"/>
  <c r="AC25" i="516" s="1"/>
  <c r="X149" i="516"/>
  <c r="AC149" i="516" s="1"/>
  <c r="X48" i="516"/>
  <c r="AC48" i="516" s="1"/>
  <c r="X57" i="523"/>
  <c r="AC57" i="523" s="1"/>
  <c r="X88" i="523"/>
  <c r="AC88" i="523" s="1"/>
  <c r="X113" i="523"/>
  <c r="AC113" i="523" s="1"/>
  <c r="X112" i="523"/>
  <c r="AC112" i="523" s="1"/>
  <c r="X40" i="523"/>
  <c r="AC40" i="523" s="1"/>
  <c r="X119" i="523"/>
  <c r="AC119" i="523" s="1"/>
  <c r="X130" i="523"/>
  <c r="AC130" i="523" s="1"/>
  <c r="X148" i="505"/>
  <c r="AC148" i="505" s="1"/>
  <c r="X66" i="505"/>
  <c r="AC66" i="505" s="1"/>
  <c r="X127" i="498"/>
  <c r="AC127" i="498" s="1"/>
  <c r="X86" i="500"/>
  <c r="AC86" i="500" s="1"/>
  <c r="X96" i="500"/>
  <c r="AC96" i="500" s="1"/>
  <c r="X32" i="514"/>
  <c r="AC32" i="514" s="1"/>
  <c r="X121" i="502"/>
  <c r="AC121" i="502" s="1"/>
  <c r="X139" i="502"/>
  <c r="AC139" i="502" s="1"/>
  <c r="X87" i="503"/>
  <c r="AC87" i="503" s="1"/>
  <c r="R12" i="521"/>
  <c r="X126" i="521"/>
  <c r="AC126" i="521" s="1"/>
  <c r="X86" i="521"/>
  <c r="AC86" i="521" s="1"/>
  <c r="X91" i="510"/>
  <c r="AC91" i="510" s="1"/>
  <c r="X122" i="497"/>
  <c r="AC122" i="497" s="1"/>
  <c r="X143" i="497"/>
  <c r="AC143" i="497" s="1"/>
  <c r="X31" i="507"/>
  <c r="AC31" i="507" s="1"/>
  <c r="X105" i="507"/>
  <c r="AC105" i="507" s="1"/>
  <c r="X36" i="516"/>
  <c r="AC36" i="516" s="1"/>
  <c r="X72" i="501"/>
  <c r="AC72" i="501" s="1"/>
  <c r="X140" i="501"/>
  <c r="AC140" i="501" s="1"/>
  <c r="X75" i="504"/>
  <c r="AC75" i="504" s="1"/>
  <c r="X113" i="505"/>
  <c r="AC113" i="505" s="1"/>
  <c r="X24" i="505"/>
  <c r="AC24" i="505" s="1"/>
  <c r="X53" i="509"/>
  <c r="AC53" i="509" s="1"/>
  <c r="X75" i="509"/>
  <c r="AC75" i="509" s="1"/>
  <c r="X55" i="509"/>
  <c r="AC55" i="509" s="1"/>
  <c r="X100" i="509"/>
  <c r="AC100" i="509" s="1"/>
  <c r="X87" i="509"/>
  <c r="AC87" i="509" s="1"/>
  <c r="X27" i="509"/>
  <c r="AC27" i="509" s="1"/>
  <c r="X61" i="508"/>
  <c r="AC61" i="508" s="1"/>
  <c r="X76" i="508"/>
  <c r="AC76" i="508" s="1"/>
  <c r="X129" i="508"/>
  <c r="AC129" i="508" s="1"/>
  <c r="X131" i="508"/>
  <c r="AC131" i="508" s="1"/>
  <c r="X144" i="512"/>
  <c r="AC144" i="512" s="1"/>
  <c r="X128" i="512"/>
  <c r="AC128" i="512" s="1"/>
  <c r="X95" i="512"/>
  <c r="AC95" i="512" s="1"/>
  <c r="R12" i="508"/>
  <c r="X124" i="515"/>
  <c r="AC124" i="515" s="1"/>
  <c r="X140" i="515"/>
  <c r="AC140" i="515" s="1"/>
  <c r="X147" i="515"/>
  <c r="AC147" i="515" s="1"/>
  <c r="X45" i="515"/>
  <c r="AC45" i="515" s="1"/>
  <c r="X58" i="515"/>
  <c r="AC58" i="515" s="1"/>
  <c r="X97" i="515"/>
  <c r="AC97" i="515" s="1"/>
  <c r="X56" i="499"/>
  <c r="AC56" i="499" s="1"/>
  <c r="X102" i="499"/>
  <c r="AC102" i="499" s="1"/>
  <c r="X96" i="499"/>
  <c r="AC96" i="499" s="1"/>
  <c r="X84" i="513"/>
  <c r="AC84" i="513" s="1"/>
  <c r="X93" i="513"/>
  <c r="AC93" i="513" s="1"/>
  <c r="X96" i="513"/>
  <c r="AC96" i="513" s="1"/>
  <c r="X35" i="513"/>
  <c r="AC35" i="513" s="1"/>
  <c r="X49" i="513"/>
  <c r="AC49" i="513" s="1"/>
  <c r="X109" i="513"/>
  <c r="AC109" i="513" s="1"/>
  <c r="X114" i="513"/>
  <c r="AC114" i="513" s="1"/>
  <c r="X70" i="513"/>
  <c r="AC70" i="513" s="1"/>
  <c r="X128" i="498"/>
  <c r="AC128" i="498" s="1"/>
  <c r="X116" i="498"/>
  <c r="AC116" i="498" s="1"/>
  <c r="X66" i="498"/>
  <c r="AC66" i="498" s="1"/>
  <c r="X75" i="498"/>
  <c r="AC75" i="498" s="1"/>
  <c r="X64" i="498"/>
  <c r="AC64" i="498" s="1"/>
  <c r="X113" i="500"/>
  <c r="AC113" i="500" s="1"/>
  <c r="X76" i="500"/>
  <c r="AC76" i="500" s="1"/>
  <c r="X72" i="502"/>
  <c r="AC72" i="502" s="1"/>
  <c r="X142" i="502"/>
  <c r="AC142" i="502" s="1"/>
  <c r="X33" i="503"/>
  <c r="AC33" i="503" s="1"/>
  <c r="X110" i="503"/>
  <c r="AC110" i="503" s="1"/>
  <c r="X89" i="521"/>
  <c r="AC89" i="521" s="1"/>
  <c r="X130" i="521"/>
  <c r="AC130" i="521" s="1"/>
  <c r="X132" i="510"/>
  <c r="AC132" i="510" s="1"/>
  <c r="X141" i="510"/>
  <c r="AC141" i="510" s="1"/>
  <c r="X88" i="497"/>
  <c r="AC88" i="497" s="1"/>
  <c r="X48" i="497"/>
  <c r="AC48" i="497" s="1"/>
  <c r="X66" i="507"/>
  <c r="AC66" i="507" s="1"/>
  <c r="X28" i="507"/>
  <c r="AC28" i="507" s="1"/>
  <c r="X98" i="511"/>
  <c r="AC98" i="511" s="1"/>
  <c r="X116" i="516"/>
  <c r="AC116" i="516" s="1"/>
  <c r="X41" i="516"/>
  <c r="AC41" i="516" s="1"/>
  <c r="X92" i="501"/>
  <c r="AC92" i="501" s="1"/>
  <c r="X68" i="504"/>
  <c r="AC68" i="504" s="1"/>
  <c r="X98" i="523"/>
  <c r="AC98" i="523" s="1"/>
  <c r="X90" i="523"/>
  <c r="AC90" i="523" s="1"/>
  <c r="X39" i="505"/>
  <c r="AC39" i="505" s="1"/>
  <c r="X54" i="511"/>
  <c r="AC54" i="511" s="1"/>
  <c r="M54" i="511"/>
  <c r="X34" i="511"/>
  <c r="AC34" i="511" s="1"/>
  <c r="M34" i="511"/>
  <c r="X73" i="511"/>
  <c r="AC73" i="511" s="1"/>
  <c r="M73" i="511"/>
  <c r="X121" i="511"/>
  <c r="AC121" i="511" s="1"/>
  <c r="M121" i="511"/>
  <c r="X91" i="511"/>
  <c r="AC91" i="511" s="1"/>
  <c r="M91" i="511"/>
  <c r="X46" i="511"/>
  <c r="AC46" i="511" s="1"/>
  <c r="M46" i="511"/>
  <c r="X102" i="511"/>
  <c r="AC102" i="511" s="1"/>
  <c r="M102" i="511"/>
  <c r="X26" i="513"/>
  <c r="AC26" i="513" s="1"/>
  <c r="X111" i="498"/>
  <c r="AC111" i="498" s="1"/>
  <c r="X52" i="498"/>
  <c r="AC52" i="498" s="1"/>
  <c r="X58" i="498"/>
  <c r="AC58" i="498" s="1"/>
  <c r="X34" i="500"/>
  <c r="AC34" i="500" s="1"/>
  <c r="X33" i="500"/>
  <c r="AC33" i="500" s="1"/>
  <c r="X30" i="500"/>
  <c r="AC30" i="500" s="1"/>
  <c r="X22" i="500"/>
  <c r="AC22" i="500" s="1"/>
  <c r="X132" i="500"/>
  <c r="AC132" i="500" s="1"/>
  <c r="X100" i="502"/>
  <c r="AC100" i="502" s="1"/>
  <c r="X36" i="502"/>
  <c r="AC36" i="502" s="1"/>
  <c r="X98" i="502"/>
  <c r="AC98" i="502" s="1"/>
  <c r="X73" i="503"/>
  <c r="AC73" i="503" s="1"/>
  <c r="X88" i="503"/>
  <c r="AC88" i="503" s="1"/>
  <c r="X25" i="503"/>
  <c r="AC25" i="503" s="1"/>
  <c r="X89" i="511"/>
  <c r="AC89" i="511" s="1"/>
  <c r="M89" i="511"/>
  <c r="X77" i="511"/>
  <c r="AC77" i="511" s="1"/>
  <c r="M77" i="511"/>
  <c r="X64" i="511"/>
  <c r="AC64" i="511" s="1"/>
  <c r="M64" i="511"/>
  <c r="X82" i="511"/>
  <c r="AC82" i="511" s="1"/>
  <c r="M82" i="511"/>
  <c r="X149" i="511"/>
  <c r="AC149" i="511" s="1"/>
  <c r="M149" i="511"/>
  <c r="X112" i="513"/>
  <c r="AC112" i="513" s="1"/>
  <c r="X30" i="513"/>
  <c r="AC30" i="513" s="1"/>
  <c r="X57" i="498"/>
  <c r="AC57" i="498" s="1"/>
  <c r="X125" i="498"/>
  <c r="AC125" i="498" s="1"/>
  <c r="X97" i="498"/>
  <c r="AC97" i="498" s="1"/>
  <c r="X27" i="498"/>
  <c r="AC27" i="498" s="1"/>
  <c r="X145" i="498"/>
  <c r="AC145" i="498" s="1"/>
  <c r="X134" i="500"/>
  <c r="AC134" i="500" s="1"/>
  <c r="X126" i="500"/>
  <c r="AC126" i="500" s="1"/>
  <c r="X64" i="500"/>
  <c r="AC64" i="500" s="1"/>
  <c r="X148" i="502"/>
  <c r="AC148" i="502" s="1"/>
  <c r="X91" i="502"/>
  <c r="AC91" i="502" s="1"/>
  <c r="X89" i="502"/>
  <c r="AC89" i="502" s="1"/>
  <c r="X108" i="502"/>
  <c r="AC108" i="502" s="1"/>
  <c r="X54" i="502"/>
  <c r="AC54" i="502" s="1"/>
  <c r="X41" i="503"/>
  <c r="AC41" i="503" s="1"/>
  <c r="X49" i="503"/>
  <c r="AC49" i="503" s="1"/>
  <c r="X136" i="503"/>
  <c r="AC136" i="503" s="1"/>
  <c r="O7" i="502"/>
  <c r="R11" i="500"/>
  <c r="M20" i="500"/>
  <c r="M7" i="500" s="1"/>
  <c r="R12" i="500"/>
  <c r="X117" i="511"/>
  <c r="AC117" i="511" s="1"/>
  <c r="M117" i="511"/>
  <c r="X28" i="511"/>
  <c r="AC28" i="511" s="1"/>
  <c r="M28" i="511"/>
  <c r="X124" i="511"/>
  <c r="AC124" i="511" s="1"/>
  <c r="M124" i="511"/>
  <c r="X88" i="511"/>
  <c r="AC88" i="511" s="1"/>
  <c r="M88" i="511"/>
  <c r="X115" i="511"/>
  <c r="AC115" i="511" s="1"/>
  <c r="M115" i="511"/>
  <c r="X75" i="513"/>
  <c r="AC75" i="513" s="1"/>
  <c r="X126" i="513"/>
  <c r="AC126" i="513" s="1"/>
  <c r="X121" i="513"/>
  <c r="AC121" i="513" s="1"/>
  <c r="X56" i="513"/>
  <c r="AC56" i="513" s="1"/>
  <c r="X107" i="513"/>
  <c r="AC107" i="513" s="1"/>
  <c r="X101" i="513"/>
  <c r="AC101" i="513" s="1"/>
  <c r="X67" i="513"/>
  <c r="AC67" i="513" s="1"/>
  <c r="X99" i="498"/>
  <c r="AC99" i="498" s="1"/>
  <c r="X134" i="498"/>
  <c r="AC134" i="498" s="1"/>
  <c r="X82" i="498"/>
  <c r="AC82" i="498" s="1"/>
  <c r="X98" i="498"/>
  <c r="AC98" i="498" s="1"/>
  <c r="X90" i="500"/>
  <c r="AC90" i="500" s="1"/>
  <c r="X110" i="500"/>
  <c r="AC110" i="500" s="1"/>
  <c r="X21" i="500"/>
  <c r="AC21" i="500" s="1"/>
  <c r="X97" i="500"/>
  <c r="AC97" i="500" s="1"/>
  <c r="X50" i="500"/>
  <c r="AC50" i="500" s="1"/>
  <c r="X117" i="500"/>
  <c r="AC117" i="500" s="1"/>
  <c r="X122" i="500"/>
  <c r="AC122" i="500" s="1"/>
  <c r="X56" i="502"/>
  <c r="AC56" i="502" s="1"/>
  <c r="X41" i="502"/>
  <c r="AC41" i="502" s="1"/>
  <c r="X31" i="502"/>
  <c r="AC31" i="502" s="1"/>
  <c r="X45" i="502"/>
  <c r="AC45" i="502" s="1"/>
  <c r="X33" i="502"/>
  <c r="AC33" i="502" s="1"/>
  <c r="X46" i="502"/>
  <c r="AC46" i="502" s="1"/>
  <c r="X37" i="502"/>
  <c r="AC37" i="502" s="1"/>
  <c r="X98" i="503"/>
  <c r="AC98" i="503" s="1"/>
  <c r="X148" i="503"/>
  <c r="AC148" i="503" s="1"/>
  <c r="X127" i="503"/>
  <c r="AC127" i="503" s="1"/>
  <c r="X113" i="503"/>
  <c r="AC113" i="503" s="1"/>
  <c r="X95" i="503"/>
  <c r="AC95" i="503" s="1"/>
  <c r="X71" i="512"/>
  <c r="AC71" i="512" s="1"/>
  <c r="M71" i="512"/>
  <c r="X132" i="521"/>
  <c r="AC132" i="521" s="1"/>
  <c r="X82" i="521"/>
  <c r="AC82" i="521" s="1"/>
  <c r="X141" i="521"/>
  <c r="AC141" i="521" s="1"/>
  <c r="X100" i="507"/>
  <c r="AC100" i="507" s="1"/>
  <c r="X80" i="507"/>
  <c r="AC80" i="507" s="1"/>
  <c r="X143" i="507"/>
  <c r="AC143" i="507" s="1"/>
  <c r="X110" i="507"/>
  <c r="AC110" i="507" s="1"/>
  <c r="X128" i="507"/>
  <c r="AC128" i="507" s="1"/>
  <c r="X27" i="507"/>
  <c r="AC27" i="507" s="1"/>
  <c r="X65" i="507"/>
  <c r="AC65" i="507" s="1"/>
  <c r="X93" i="511"/>
  <c r="AC93" i="511" s="1"/>
  <c r="X147" i="511"/>
  <c r="AC147" i="511" s="1"/>
  <c r="X139" i="516"/>
  <c r="AC139" i="516" s="1"/>
  <c r="X128" i="516"/>
  <c r="AC128" i="516" s="1"/>
  <c r="X111" i="516"/>
  <c r="AC111" i="516" s="1"/>
  <c r="X74" i="516"/>
  <c r="AC74" i="516" s="1"/>
  <c r="X104" i="516"/>
  <c r="AC104" i="516" s="1"/>
  <c r="X111" i="523"/>
  <c r="AC111" i="523" s="1"/>
  <c r="X135" i="523"/>
  <c r="AC135" i="523" s="1"/>
  <c r="X97" i="523"/>
  <c r="AC97" i="523" s="1"/>
  <c r="X73" i="523"/>
  <c r="AC73" i="523" s="1"/>
  <c r="X145" i="523"/>
  <c r="AC145" i="523" s="1"/>
  <c r="X45" i="523"/>
  <c r="AC45" i="523" s="1"/>
  <c r="X121" i="523"/>
  <c r="AC121" i="523" s="1"/>
  <c r="R11" i="504"/>
  <c r="X82" i="505"/>
  <c r="AC82" i="505" s="1"/>
  <c r="X42" i="505"/>
  <c r="AC42" i="505" s="1"/>
  <c r="X34" i="505"/>
  <c r="AC34" i="505" s="1"/>
  <c r="X76" i="505"/>
  <c r="AC76" i="505" s="1"/>
  <c r="X33" i="498"/>
  <c r="AC33" i="498" s="1"/>
  <c r="X112" i="500"/>
  <c r="AC112" i="500" s="1"/>
  <c r="X148" i="500"/>
  <c r="AC148" i="500" s="1"/>
  <c r="X112" i="514"/>
  <c r="AC112" i="514" s="1"/>
  <c r="X135" i="502"/>
  <c r="AC135" i="502" s="1"/>
  <c r="X129" i="502"/>
  <c r="AC129" i="502" s="1"/>
  <c r="X92" i="503"/>
  <c r="AC92" i="503" s="1"/>
  <c r="X123" i="503"/>
  <c r="AC123" i="503" s="1"/>
  <c r="X51" i="507"/>
  <c r="AC51" i="507" s="1"/>
  <c r="X121" i="507"/>
  <c r="AC121" i="507" s="1"/>
  <c r="X29" i="516"/>
  <c r="AC29" i="516" s="1"/>
  <c r="X37" i="523"/>
  <c r="AC37" i="523" s="1"/>
  <c r="X55" i="523"/>
  <c r="AC55" i="523" s="1"/>
  <c r="X147" i="523"/>
  <c r="AC147" i="523" s="1"/>
  <c r="X109" i="505"/>
  <c r="AC109" i="505" s="1"/>
  <c r="X86" i="505"/>
  <c r="AC86" i="505" s="1"/>
  <c r="X143" i="503"/>
  <c r="AC143" i="503" s="1"/>
  <c r="X65" i="503"/>
  <c r="AC65" i="503" s="1"/>
  <c r="X52" i="521"/>
  <c r="AC52" i="521" s="1"/>
  <c r="X103" i="521"/>
  <c r="AC103" i="521" s="1"/>
  <c r="X144" i="521"/>
  <c r="AC144" i="521" s="1"/>
  <c r="X35" i="521"/>
  <c r="AC35" i="521" s="1"/>
  <c r="X125" i="521"/>
  <c r="AC125" i="521" s="1"/>
  <c r="X40" i="521"/>
  <c r="AC40" i="521" s="1"/>
  <c r="M20" i="497"/>
  <c r="M7" i="497" s="1"/>
  <c r="R12" i="497"/>
  <c r="R11" i="497"/>
  <c r="X80" i="497"/>
  <c r="AC80" i="497" s="1"/>
  <c r="X138" i="497"/>
  <c r="AC138" i="497" s="1"/>
  <c r="X108" i="497"/>
  <c r="AC108" i="497" s="1"/>
  <c r="X106" i="507"/>
  <c r="AC106" i="507" s="1"/>
  <c r="X69" i="507"/>
  <c r="AC69" i="507" s="1"/>
  <c r="X77" i="507"/>
  <c r="AC77" i="507" s="1"/>
  <c r="X126" i="507"/>
  <c r="AC126" i="507" s="1"/>
  <c r="X118" i="507"/>
  <c r="AC118" i="507" s="1"/>
  <c r="X119" i="507"/>
  <c r="AC119" i="507" s="1"/>
  <c r="X44" i="511"/>
  <c r="AC44" i="511" s="1"/>
  <c r="X133" i="516"/>
  <c r="AC133" i="516" s="1"/>
  <c r="X140" i="516"/>
  <c r="AC140" i="516" s="1"/>
  <c r="X148" i="516"/>
  <c r="AC148" i="516" s="1"/>
  <c r="X119" i="516"/>
  <c r="AC119" i="516" s="1"/>
  <c r="X126" i="516"/>
  <c r="AC126" i="516" s="1"/>
  <c r="X143" i="516"/>
  <c r="AC143" i="516" s="1"/>
  <c r="X103" i="516"/>
  <c r="AC103" i="516" s="1"/>
  <c r="X71" i="523"/>
  <c r="AC71" i="523" s="1"/>
  <c r="X141" i="523"/>
  <c r="AC141" i="523" s="1"/>
  <c r="X35" i="523"/>
  <c r="AC35" i="523" s="1"/>
  <c r="X39" i="523"/>
  <c r="AC39" i="523" s="1"/>
  <c r="M7" i="501"/>
  <c r="X28" i="505"/>
  <c r="AC28" i="505" s="1"/>
  <c r="X141" i="505"/>
  <c r="AC141" i="505" s="1"/>
  <c r="X49" i="505"/>
  <c r="AC49" i="505" s="1"/>
  <c r="X41" i="505"/>
  <c r="AC41" i="505" s="1"/>
  <c r="X59" i="505"/>
  <c r="AC59" i="505" s="1"/>
  <c r="X48" i="505"/>
  <c r="AC48" i="505" s="1"/>
  <c r="X85" i="498"/>
  <c r="AC85" i="498" s="1"/>
  <c r="X41" i="500"/>
  <c r="AC41" i="500" s="1"/>
  <c r="X48" i="514"/>
  <c r="AC48" i="514" s="1"/>
  <c r="X118" i="502"/>
  <c r="AC118" i="502" s="1"/>
  <c r="X71" i="502"/>
  <c r="AC71" i="502" s="1"/>
  <c r="X36" i="503"/>
  <c r="AC36" i="503" s="1"/>
  <c r="X37" i="503"/>
  <c r="AC37" i="503" s="1"/>
  <c r="M7" i="514"/>
  <c r="X135" i="521"/>
  <c r="AC135" i="521" s="1"/>
  <c r="X36" i="521"/>
  <c r="AC36" i="521" s="1"/>
  <c r="X144" i="510"/>
  <c r="AC144" i="510" s="1"/>
  <c r="X42" i="497"/>
  <c r="AC42" i="497" s="1"/>
  <c r="X148" i="497"/>
  <c r="AC148" i="497" s="1"/>
  <c r="X38" i="507"/>
  <c r="AC38" i="507" s="1"/>
  <c r="X95" i="516"/>
  <c r="AC95" i="516" s="1"/>
  <c r="X56" i="516"/>
  <c r="AC56" i="516" s="1"/>
  <c r="X97" i="501"/>
  <c r="AC97" i="501" s="1"/>
  <c r="X32" i="504"/>
  <c r="AC32" i="504" s="1"/>
  <c r="X22" i="523"/>
  <c r="AC22" i="523" s="1"/>
  <c r="X115" i="523"/>
  <c r="AC115" i="523" s="1"/>
  <c r="X46" i="523"/>
  <c r="AC46" i="523" s="1"/>
  <c r="X24" i="503"/>
  <c r="AC24" i="503" s="1"/>
  <c r="X39" i="503"/>
  <c r="AC39" i="503" s="1"/>
  <c r="O7" i="521"/>
  <c r="X62" i="521"/>
  <c r="AC62" i="521" s="1"/>
  <c r="X127" i="521"/>
  <c r="AC127" i="521" s="1"/>
  <c r="X110" i="521"/>
  <c r="AC110" i="521" s="1"/>
  <c r="X111" i="521"/>
  <c r="AC111" i="521" s="1"/>
  <c r="X75" i="521"/>
  <c r="AC75" i="521" s="1"/>
  <c r="X98" i="521"/>
  <c r="AC98" i="521" s="1"/>
  <c r="X49" i="521"/>
  <c r="AC49" i="521" s="1"/>
  <c r="O7" i="505"/>
  <c r="X76" i="497"/>
  <c r="AC76" i="497" s="1"/>
  <c r="X105" i="497"/>
  <c r="AC105" i="497" s="1"/>
  <c r="X116" i="497"/>
  <c r="AC116" i="497" s="1"/>
  <c r="X92" i="497"/>
  <c r="AC92" i="497" s="1"/>
  <c r="X100" i="497"/>
  <c r="AC100" i="497" s="1"/>
  <c r="X142" i="497"/>
  <c r="AC142" i="497" s="1"/>
  <c r="X68" i="497"/>
  <c r="AC68" i="497" s="1"/>
  <c r="X62" i="507"/>
  <c r="AC62" i="507" s="1"/>
  <c r="X22" i="507"/>
  <c r="AC22" i="507" s="1"/>
  <c r="X82" i="507"/>
  <c r="AC82" i="507" s="1"/>
  <c r="X91" i="507"/>
  <c r="AC91" i="507" s="1"/>
  <c r="X109" i="507"/>
  <c r="AC109" i="507" s="1"/>
  <c r="X60" i="511"/>
  <c r="AC60" i="511" s="1"/>
  <c r="X28" i="516"/>
  <c r="AC28" i="516" s="1"/>
  <c r="X89" i="516"/>
  <c r="AC89" i="516" s="1"/>
  <c r="X97" i="516"/>
  <c r="AC97" i="516" s="1"/>
  <c r="X32" i="516"/>
  <c r="AC32" i="516" s="1"/>
  <c r="X110" i="516"/>
  <c r="AC110" i="516" s="1"/>
  <c r="X22" i="516"/>
  <c r="AC22" i="516" s="1"/>
  <c r="X99" i="523"/>
  <c r="AC99" i="523" s="1"/>
  <c r="X96" i="523"/>
  <c r="AC96" i="523" s="1"/>
  <c r="X34" i="523"/>
  <c r="AC34" i="523" s="1"/>
  <c r="X21" i="523"/>
  <c r="AC21" i="523" s="1"/>
  <c r="X134" i="523"/>
  <c r="AC134" i="523" s="1"/>
  <c r="X27" i="523"/>
  <c r="AC27" i="523" s="1"/>
  <c r="X95" i="505"/>
  <c r="AC95" i="505" s="1"/>
  <c r="X84" i="505"/>
  <c r="AC84" i="505" s="1"/>
  <c r="X127" i="505"/>
  <c r="AC127" i="505" s="1"/>
  <c r="X137" i="498"/>
  <c r="AC137" i="498" s="1"/>
  <c r="X43" i="500"/>
  <c r="AC43" i="500" s="1"/>
  <c r="X74" i="500"/>
  <c r="AC74" i="500" s="1"/>
  <c r="X91" i="514"/>
  <c r="AC91" i="514" s="1"/>
  <c r="X101" i="514"/>
  <c r="AC101" i="514" s="1"/>
  <c r="X62" i="502"/>
  <c r="AC62" i="502" s="1"/>
  <c r="X106" i="502"/>
  <c r="AC106" i="502" s="1"/>
  <c r="X34" i="502"/>
  <c r="AC34" i="502" s="1"/>
  <c r="X96" i="503"/>
  <c r="AC96" i="503" s="1"/>
  <c r="X116" i="503"/>
  <c r="AC116" i="503" s="1"/>
  <c r="X147" i="521"/>
  <c r="AC147" i="521" s="1"/>
  <c r="X53" i="521"/>
  <c r="AC53" i="521" s="1"/>
  <c r="X69" i="510"/>
  <c r="AC69" i="510" s="1"/>
  <c r="X95" i="510"/>
  <c r="AC95" i="510" s="1"/>
  <c r="X41" i="497"/>
  <c r="AC41" i="497" s="1"/>
  <c r="X46" i="497"/>
  <c r="AC46" i="497" s="1"/>
  <c r="X116" i="507"/>
  <c r="AC116" i="507" s="1"/>
  <c r="X115" i="516"/>
  <c r="AC115" i="516" s="1"/>
  <c r="X62" i="516"/>
  <c r="AC62" i="516" s="1"/>
  <c r="X31" i="501"/>
  <c r="AC31" i="501" s="1"/>
  <c r="X110" i="501"/>
  <c r="AC110" i="501" s="1"/>
  <c r="X44" i="504"/>
  <c r="AC44" i="504" s="1"/>
  <c r="X106" i="504"/>
  <c r="AC106" i="504" s="1"/>
  <c r="X118" i="505"/>
  <c r="AC118" i="505" s="1"/>
  <c r="X111" i="505"/>
  <c r="AC111" i="505" s="1"/>
  <c r="X134" i="509"/>
  <c r="AC134" i="509" s="1"/>
  <c r="X25" i="509"/>
  <c r="AC25" i="509" s="1"/>
  <c r="X24" i="509"/>
  <c r="AC24" i="509" s="1"/>
  <c r="X41" i="509"/>
  <c r="AC41" i="509" s="1"/>
  <c r="X80" i="509"/>
  <c r="AC80" i="509" s="1"/>
  <c r="X24" i="508"/>
  <c r="AC24" i="508" s="1"/>
  <c r="X110" i="508"/>
  <c r="AC110" i="508" s="1"/>
  <c r="X46" i="508"/>
  <c r="AC46" i="508" s="1"/>
  <c r="X38" i="508"/>
  <c r="AC38" i="508" s="1"/>
  <c r="X130" i="508"/>
  <c r="AC130" i="508" s="1"/>
  <c r="X35" i="508"/>
  <c r="AC35" i="508" s="1"/>
  <c r="X48" i="512"/>
  <c r="AC48" i="512" s="1"/>
  <c r="X72" i="512"/>
  <c r="AC72" i="512" s="1"/>
  <c r="M7" i="508"/>
  <c r="R12" i="523"/>
  <c r="R11" i="523"/>
  <c r="M20" i="523"/>
  <c r="M7" i="523" s="1"/>
  <c r="X54" i="515"/>
  <c r="AC54" i="515" s="1"/>
  <c r="X33" i="515"/>
  <c r="AC33" i="515" s="1"/>
  <c r="X65" i="515"/>
  <c r="AC65" i="515" s="1"/>
  <c r="X84" i="515"/>
  <c r="AC84" i="515" s="1"/>
  <c r="X118" i="515"/>
  <c r="AC118" i="515" s="1"/>
  <c r="X29" i="499"/>
  <c r="AC29" i="499" s="1"/>
  <c r="X91" i="499"/>
  <c r="AC91" i="499" s="1"/>
  <c r="X20" i="499"/>
  <c r="AC20" i="499" s="1"/>
  <c r="X132" i="499"/>
  <c r="AC132" i="499" s="1"/>
  <c r="X114" i="499"/>
  <c r="AC114" i="499" s="1"/>
  <c r="X42" i="499"/>
  <c r="AC42" i="499" s="1"/>
  <c r="X124" i="499"/>
  <c r="AC124" i="499" s="1"/>
  <c r="X82" i="513"/>
  <c r="AC82" i="513" s="1"/>
  <c r="X119" i="513"/>
  <c r="AC119" i="513" s="1"/>
  <c r="X90" i="513"/>
  <c r="AC90" i="513" s="1"/>
  <c r="X83" i="513"/>
  <c r="AC83" i="513" s="1"/>
  <c r="X66" i="513"/>
  <c r="AC66" i="513" s="1"/>
  <c r="X99" i="513"/>
  <c r="AC99" i="513" s="1"/>
  <c r="X130" i="513"/>
  <c r="AC130" i="513" s="1"/>
  <c r="X45" i="513"/>
  <c r="AC45" i="513" s="1"/>
  <c r="X56" i="498"/>
  <c r="AC56" i="498" s="1"/>
  <c r="X62" i="498"/>
  <c r="AC62" i="498" s="1"/>
  <c r="X65" i="498"/>
  <c r="AC65" i="498" s="1"/>
  <c r="X74" i="498"/>
  <c r="AC74" i="498" s="1"/>
  <c r="X70" i="498"/>
  <c r="AC70" i="498" s="1"/>
  <c r="X107" i="500"/>
  <c r="AC107" i="500" s="1"/>
  <c r="X80" i="500"/>
  <c r="AC80" i="500" s="1"/>
  <c r="X137" i="514"/>
  <c r="AC137" i="514" s="1"/>
  <c r="X73" i="502"/>
  <c r="AC73" i="502" s="1"/>
  <c r="X70" i="502"/>
  <c r="AC70" i="502" s="1"/>
  <c r="X60" i="503"/>
  <c r="AC60" i="503" s="1"/>
  <c r="X50" i="503"/>
  <c r="AC50" i="503" s="1"/>
  <c r="X30" i="521"/>
  <c r="AC30" i="521" s="1"/>
  <c r="X22" i="521"/>
  <c r="AC22" i="521" s="1"/>
  <c r="X48" i="510"/>
  <c r="AC48" i="510" s="1"/>
  <c r="X110" i="510"/>
  <c r="AC110" i="510" s="1"/>
  <c r="X55" i="497"/>
  <c r="AC55" i="497" s="1"/>
  <c r="X32" i="497"/>
  <c r="AC32" i="497" s="1"/>
  <c r="X145" i="507"/>
  <c r="AC145" i="507" s="1"/>
  <c r="X81" i="507"/>
  <c r="AC81" i="507" s="1"/>
  <c r="X47" i="516"/>
  <c r="AC47" i="516" s="1"/>
  <c r="X58" i="516"/>
  <c r="AC58" i="516" s="1"/>
  <c r="X106" i="501"/>
  <c r="AC106" i="501" s="1"/>
  <c r="X116" i="504"/>
  <c r="AC116" i="504" s="1"/>
  <c r="X128" i="523"/>
  <c r="AC128" i="523" s="1"/>
  <c r="X87" i="523"/>
  <c r="AC87" i="523" s="1"/>
  <c r="X57" i="505"/>
  <c r="AC57" i="505" s="1"/>
  <c r="X104" i="505"/>
  <c r="AC104" i="505" s="1"/>
  <c r="O7" i="523"/>
  <c r="O7" i="507"/>
  <c r="R12" i="513"/>
  <c r="R11" i="513"/>
  <c r="M20" i="513"/>
  <c r="M7" i="513" s="1"/>
  <c r="X135" i="511"/>
  <c r="AC135" i="511" s="1"/>
  <c r="M135" i="511"/>
  <c r="X138" i="511"/>
  <c r="AC138" i="511" s="1"/>
  <c r="M138" i="511"/>
  <c r="X70" i="511"/>
  <c r="AC70" i="511" s="1"/>
  <c r="M70" i="511"/>
  <c r="X53" i="511"/>
  <c r="AC53" i="511" s="1"/>
  <c r="M53" i="511"/>
  <c r="X116" i="511"/>
  <c r="AC116" i="511" s="1"/>
  <c r="M116" i="511"/>
  <c r="X95" i="511"/>
  <c r="AC95" i="511" s="1"/>
  <c r="M95" i="511"/>
  <c r="M20" i="511"/>
  <c r="R11" i="511"/>
  <c r="R12" i="511"/>
  <c r="M20" i="509"/>
  <c r="M7" i="509" s="1"/>
  <c r="R12" i="509"/>
  <c r="R11" i="509"/>
  <c r="X111" i="513"/>
  <c r="AC111" i="513" s="1"/>
  <c r="X146" i="513"/>
  <c r="AC146" i="513" s="1"/>
  <c r="X81" i="513"/>
  <c r="AC81" i="513" s="1"/>
  <c r="X146" i="498"/>
  <c r="AC146" i="498" s="1"/>
  <c r="X143" i="498"/>
  <c r="AC143" i="498" s="1"/>
  <c r="X115" i="500"/>
  <c r="AC115" i="500" s="1"/>
  <c r="X24" i="502"/>
  <c r="AC24" i="502" s="1"/>
  <c r="X125" i="502"/>
  <c r="AC125" i="502" s="1"/>
  <c r="X140" i="502"/>
  <c r="AC140" i="502" s="1"/>
  <c r="X107" i="502"/>
  <c r="AC107" i="502" s="1"/>
  <c r="X105" i="503"/>
  <c r="AC105" i="503" s="1"/>
  <c r="X102" i="503"/>
  <c r="AC102" i="503" s="1"/>
  <c r="X83" i="503"/>
  <c r="AC83" i="503" s="1"/>
  <c r="X105" i="511"/>
  <c r="AC105" i="511" s="1"/>
  <c r="M105" i="511"/>
  <c r="X125" i="511"/>
  <c r="AC125" i="511" s="1"/>
  <c r="M125" i="511"/>
  <c r="X118" i="511"/>
  <c r="AC118" i="511" s="1"/>
  <c r="M118" i="511"/>
  <c r="X69" i="511"/>
  <c r="AC69" i="511" s="1"/>
  <c r="M69" i="511"/>
  <c r="X111" i="511"/>
  <c r="AC111" i="511" s="1"/>
  <c r="M111" i="511"/>
  <c r="X100" i="511"/>
  <c r="AC100" i="511" s="1"/>
  <c r="M100" i="511"/>
  <c r="X39" i="513"/>
  <c r="AC39" i="513" s="1"/>
  <c r="X36" i="513"/>
  <c r="AC36" i="513" s="1"/>
  <c r="X44" i="513"/>
  <c r="AC44" i="513" s="1"/>
  <c r="X134" i="513"/>
  <c r="AC134" i="513" s="1"/>
  <c r="X93" i="498"/>
  <c r="AC93" i="498" s="1"/>
  <c r="X32" i="498"/>
  <c r="AC32" i="498" s="1"/>
  <c r="X23" i="498"/>
  <c r="AC23" i="498" s="1"/>
  <c r="X83" i="498"/>
  <c r="AC83" i="498" s="1"/>
  <c r="X73" i="498"/>
  <c r="AC73" i="498" s="1"/>
  <c r="X98" i="500"/>
  <c r="AC98" i="500" s="1"/>
  <c r="X70" i="500"/>
  <c r="AC70" i="500" s="1"/>
  <c r="X133" i="500"/>
  <c r="AC133" i="500" s="1"/>
  <c r="X26" i="502"/>
  <c r="AC26" i="502" s="1"/>
  <c r="X81" i="502"/>
  <c r="AC81" i="502" s="1"/>
  <c r="X63" i="502"/>
  <c r="AC63" i="502" s="1"/>
  <c r="X138" i="502"/>
  <c r="AC138" i="502" s="1"/>
  <c r="X115" i="503"/>
  <c r="AC115" i="503" s="1"/>
  <c r="X126" i="503"/>
  <c r="AC126" i="503" s="1"/>
  <c r="X104" i="503"/>
  <c r="AC104" i="503" s="1"/>
  <c r="X62" i="503"/>
  <c r="AC62" i="503" s="1"/>
  <c r="R12" i="507"/>
  <c r="M20" i="507"/>
  <c r="M7" i="507" s="1"/>
  <c r="R11" i="507"/>
  <c r="O7" i="513"/>
  <c r="X146" i="511"/>
  <c r="AC146" i="511" s="1"/>
  <c r="M146" i="511"/>
  <c r="X132" i="511"/>
  <c r="AC132" i="511" s="1"/>
  <c r="M132" i="511"/>
  <c r="X32" i="511"/>
  <c r="AC32" i="511" s="1"/>
  <c r="M32" i="511"/>
  <c r="X144" i="511"/>
  <c r="AC144" i="511" s="1"/>
  <c r="M144" i="511"/>
  <c r="X68" i="511"/>
  <c r="AC68" i="511" s="1"/>
  <c r="M68" i="511"/>
  <c r="X145" i="511"/>
  <c r="AC145" i="511" s="1"/>
  <c r="M145" i="511"/>
  <c r="X106" i="513"/>
  <c r="AC106" i="513" s="1"/>
  <c r="X43" i="513"/>
  <c r="AC43" i="513" s="1"/>
  <c r="X23" i="513"/>
  <c r="AC23" i="513" s="1"/>
  <c r="X73" i="513"/>
  <c r="AC73" i="513" s="1"/>
  <c r="X72" i="498"/>
  <c r="AC72" i="498" s="1"/>
  <c r="X78" i="498"/>
  <c r="AC78" i="498" s="1"/>
  <c r="X81" i="498"/>
  <c r="AC81" i="498" s="1"/>
  <c r="X43" i="498"/>
  <c r="AC43" i="498" s="1"/>
  <c r="X48" i="498"/>
  <c r="AC48" i="498" s="1"/>
  <c r="X119" i="498"/>
  <c r="AC119" i="498" s="1"/>
  <c r="X96" i="498"/>
  <c r="AC96" i="498" s="1"/>
  <c r="X92" i="498"/>
  <c r="AC92" i="498" s="1"/>
  <c r="X91" i="500"/>
  <c r="AC91" i="500" s="1"/>
  <c r="X71" i="500"/>
  <c r="AC71" i="500" s="1"/>
  <c r="X105" i="500"/>
  <c r="AC105" i="500" s="1"/>
  <c r="X114" i="500"/>
  <c r="AC114" i="500" s="1"/>
  <c r="X52" i="500"/>
  <c r="AC52" i="500" s="1"/>
  <c r="X56" i="500"/>
  <c r="AC56" i="500" s="1"/>
  <c r="X109" i="500"/>
  <c r="AC109" i="500" s="1"/>
  <c r="X149" i="502"/>
  <c r="AC149" i="502" s="1"/>
  <c r="X116" i="502"/>
  <c r="AC116" i="502" s="1"/>
  <c r="X105" i="502"/>
  <c r="AC105" i="502" s="1"/>
  <c r="X97" i="502"/>
  <c r="AC97" i="502" s="1"/>
  <c r="X86" i="502"/>
  <c r="AC86" i="502" s="1"/>
  <c r="X94" i="502"/>
  <c r="AC94" i="502" s="1"/>
  <c r="X76" i="502"/>
  <c r="AC76" i="502" s="1"/>
  <c r="X55" i="502"/>
  <c r="AC55" i="502" s="1"/>
  <c r="X70" i="503"/>
  <c r="AC70" i="503" s="1"/>
  <c r="X79" i="503"/>
  <c r="AC79" i="503" s="1"/>
  <c r="X67" i="503"/>
  <c r="AC67" i="503" s="1"/>
  <c r="X29" i="503"/>
  <c r="AC29" i="503" s="1"/>
  <c r="X34" i="503"/>
  <c r="AC34" i="503" s="1"/>
  <c r="X147" i="512"/>
  <c r="AC147" i="512" s="1"/>
  <c r="M147" i="512"/>
  <c r="X140" i="512"/>
  <c r="AC140" i="512" s="1"/>
  <c r="M140" i="512"/>
  <c r="R12" i="515"/>
  <c r="X129" i="521"/>
  <c r="AC129" i="521" s="1"/>
  <c r="X117" i="497"/>
  <c r="AC117" i="497" s="1"/>
  <c r="X93" i="507"/>
  <c r="AC93" i="507" s="1"/>
  <c r="X36" i="507"/>
  <c r="AC36" i="507" s="1"/>
  <c r="X97" i="507"/>
  <c r="AC97" i="507" s="1"/>
  <c r="X41" i="507"/>
  <c r="AC41" i="507" s="1"/>
  <c r="X134" i="507"/>
  <c r="AC134" i="507" s="1"/>
  <c r="X90" i="507"/>
  <c r="AC90" i="507" s="1"/>
  <c r="X63" i="516"/>
  <c r="AC63" i="516" s="1"/>
  <c r="X66" i="516"/>
  <c r="AC66" i="516" s="1"/>
  <c r="X55" i="516"/>
  <c r="AC55" i="516" s="1"/>
  <c r="X127" i="516"/>
  <c r="AC127" i="516" s="1"/>
  <c r="X77" i="516"/>
  <c r="AC77" i="516" s="1"/>
  <c r="X75" i="516"/>
  <c r="AC75" i="516" s="1"/>
  <c r="X26" i="523"/>
  <c r="AC26" i="523" s="1"/>
  <c r="X93" i="523"/>
  <c r="AC93" i="523" s="1"/>
  <c r="X105" i="523"/>
  <c r="AC105" i="523" s="1"/>
  <c r="X66" i="523"/>
  <c r="AC66" i="523" s="1"/>
  <c r="X86" i="523"/>
  <c r="AC86" i="523" s="1"/>
  <c r="R12" i="504"/>
  <c r="X45" i="505"/>
  <c r="AC45" i="505" s="1"/>
  <c r="X21" i="505"/>
  <c r="AC21" i="505" s="1"/>
  <c r="X74" i="505"/>
  <c r="AC74" i="505" s="1"/>
  <c r="X77" i="500"/>
  <c r="AC77" i="500" s="1"/>
  <c r="X58" i="500"/>
  <c r="AC58" i="500" s="1"/>
  <c r="X88" i="502"/>
  <c r="AC88" i="502" s="1"/>
  <c r="X143" i="502"/>
  <c r="AC143" i="502" s="1"/>
  <c r="X46" i="503"/>
  <c r="AC46" i="503" s="1"/>
  <c r="X48" i="503"/>
  <c r="AC48" i="503" s="1"/>
  <c r="X57" i="510"/>
  <c r="AC57" i="510" s="1"/>
  <c r="X45" i="497"/>
  <c r="AC45" i="497" s="1"/>
  <c r="X130" i="507"/>
  <c r="AC130" i="507" s="1"/>
  <c r="X37" i="516"/>
  <c r="AC37" i="516" s="1"/>
  <c r="X40" i="504"/>
  <c r="AC40" i="504" s="1"/>
  <c r="X123" i="523"/>
  <c r="AC123" i="523" s="1"/>
  <c r="X117" i="523"/>
  <c r="AC117" i="523" s="1"/>
  <c r="X51" i="523"/>
  <c r="AC51" i="523" s="1"/>
  <c r="X80" i="503"/>
  <c r="AC80" i="503" s="1"/>
  <c r="X92" i="512"/>
  <c r="AC92" i="512" s="1"/>
  <c r="M92" i="512"/>
  <c r="X107" i="521"/>
  <c r="AC107" i="521" s="1"/>
  <c r="X140" i="521"/>
  <c r="AC140" i="521" s="1"/>
  <c r="R11" i="505"/>
  <c r="M20" i="505"/>
  <c r="M7" i="505" s="1"/>
  <c r="R12" i="505"/>
  <c r="X103" i="497"/>
  <c r="AC103" i="497" s="1"/>
  <c r="X134" i="497"/>
  <c r="AC134" i="497" s="1"/>
  <c r="X126" i="497"/>
  <c r="AC126" i="497" s="1"/>
  <c r="X63" i="497"/>
  <c r="AC63" i="497" s="1"/>
  <c r="X56" i="497"/>
  <c r="AC56" i="497" s="1"/>
  <c r="X56" i="507"/>
  <c r="AC56" i="507" s="1"/>
  <c r="X125" i="507"/>
  <c r="AC125" i="507" s="1"/>
  <c r="X37" i="507"/>
  <c r="AC37" i="507" s="1"/>
  <c r="X32" i="507"/>
  <c r="AC32" i="507" s="1"/>
  <c r="X83" i="507"/>
  <c r="AC83" i="507" s="1"/>
  <c r="X95" i="507"/>
  <c r="AC95" i="507" s="1"/>
  <c r="X90" i="511"/>
  <c r="AC90" i="511" s="1"/>
  <c r="X35" i="511"/>
  <c r="AC35" i="511" s="1"/>
  <c r="X102" i="516"/>
  <c r="AC102" i="516" s="1"/>
  <c r="X73" i="516"/>
  <c r="AC73" i="516" s="1"/>
  <c r="X70" i="516"/>
  <c r="AC70" i="516" s="1"/>
  <c r="X123" i="516"/>
  <c r="AC123" i="516" s="1"/>
  <c r="X137" i="516"/>
  <c r="AC137" i="516" s="1"/>
  <c r="X135" i="516"/>
  <c r="AC135" i="516" s="1"/>
  <c r="X86" i="516"/>
  <c r="AC86" i="516" s="1"/>
  <c r="X62" i="523"/>
  <c r="AC62" i="523" s="1"/>
  <c r="X58" i="523"/>
  <c r="AC58" i="523" s="1"/>
  <c r="X142" i="523"/>
  <c r="AC142" i="523" s="1"/>
  <c r="X127" i="523"/>
  <c r="AC127" i="523" s="1"/>
  <c r="R11" i="501"/>
  <c r="X149" i="505"/>
  <c r="AC149" i="505" s="1"/>
  <c r="X103" i="505"/>
  <c r="AC103" i="505" s="1"/>
  <c r="X114" i="505"/>
  <c r="AC114" i="505" s="1"/>
  <c r="X68" i="505"/>
  <c r="AC68" i="505" s="1"/>
  <c r="X71" i="498"/>
  <c r="AC71" i="498" s="1"/>
  <c r="X127" i="500"/>
  <c r="AC127" i="500" s="1"/>
  <c r="X57" i="500"/>
  <c r="AC57" i="500" s="1"/>
  <c r="X34" i="514"/>
  <c r="AC34" i="514" s="1"/>
  <c r="X144" i="502"/>
  <c r="AC144" i="502" s="1"/>
  <c r="X110" i="502"/>
  <c r="AC110" i="502" s="1"/>
  <c r="X144" i="503"/>
  <c r="AC144" i="503" s="1"/>
  <c r="X68" i="503"/>
  <c r="AC68" i="503" s="1"/>
  <c r="R11" i="514"/>
  <c r="X54" i="521"/>
  <c r="AC54" i="521" s="1"/>
  <c r="X145" i="521"/>
  <c r="AC145" i="521" s="1"/>
  <c r="X135" i="497"/>
  <c r="AC135" i="497" s="1"/>
  <c r="X107" i="507"/>
  <c r="AC107" i="507" s="1"/>
  <c r="X136" i="507"/>
  <c r="AC136" i="507" s="1"/>
  <c r="X114" i="516"/>
  <c r="AC114" i="516" s="1"/>
  <c r="X72" i="504"/>
  <c r="AC72" i="504" s="1"/>
  <c r="R12" i="510"/>
  <c r="X43" i="523"/>
  <c r="AC43" i="523" s="1"/>
  <c r="X32" i="523"/>
  <c r="AC32" i="523" s="1"/>
  <c r="X22" i="505"/>
  <c r="AC22" i="505" s="1"/>
  <c r="X105" i="505"/>
  <c r="AC105" i="505" s="1"/>
  <c r="X122" i="503"/>
  <c r="AC122" i="503" s="1"/>
  <c r="X53" i="512"/>
  <c r="AC53" i="512" s="1"/>
  <c r="M53" i="512"/>
  <c r="X33" i="512"/>
  <c r="AC33" i="512" s="1"/>
  <c r="M33" i="512"/>
  <c r="X102" i="521"/>
  <c r="AC102" i="521" s="1"/>
  <c r="X50" i="521"/>
  <c r="AC50" i="521" s="1"/>
  <c r="X44" i="521"/>
  <c r="AC44" i="521" s="1"/>
  <c r="X64" i="521"/>
  <c r="AC64" i="521" s="1"/>
  <c r="X43" i="521"/>
  <c r="AC43" i="521" s="1"/>
  <c r="X27" i="497"/>
  <c r="AC27" i="497" s="1"/>
  <c r="X104" i="497"/>
  <c r="AC104" i="497" s="1"/>
  <c r="X113" i="497"/>
  <c r="AC113" i="497" s="1"/>
  <c r="X95" i="497"/>
  <c r="AC95" i="497" s="1"/>
  <c r="X20" i="497"/>
  <c r="AC20" i="497" s="1"/>
  <c r="X115" i="507"/>
  <c r="AC115" i="507" s="1"/>
  <c r="X101" i="507"/>
  <c r="AC101" i="507" s="1"/>
  <c r="X24" i="507"/>
  <c r="AC24" i="507" s="1"/>
  <c r="X39" i="507"/>
  <c r="AC39" i="507" s="1"/>
  <c r="X147" i="507"/>
  <c r="AC147" i="507" s="1"/>
  <c r="X130" i="511"/>
  <c r="AC130" i="511" s="1"/>
  <c r="X91" i="516"/>
  <c r="AC91" i="516" s="1"/>
  <c r="X136" i="516"/>
  <c r="AC136" i="516" s="1"/>
  <c r="X26" i="516"/>
  <c r="AC26" i="516" s="1"/>
  <c r="X106" i="516"/>
  <c r="AC106" i="516" s="1"/>
  <c r="X122" i="516"/>
  <c r="AC122" i="516" s="1"/>
  <c r="X49" i="523"/>
  <c r="AC49" i="523" s="1"/>
  <c r="X47" i="523"/>
  <c r="AC47" i="523" s="1"/>
  <c r="X118" i="523"/>
  <c r="AC118" i="523" s="1"/>
  <c r="X63" i="523"/>
  <c r="AC63" i="523" s="1"/>
  <c r="X91" i="523"/>
  <c r="AC91" i="523" s="1"/>
  <c r="X84" i="523"/>
  <c r="AC84" i="523" s="1"/>
  <c r="X121" i="505"/>
  <c r="AC121" i="505" s="1"/>
  <c r="X143" i="505"/>
  <c r="AC143" i="505" s="1"/>
  <c r="X56" i="505"/>
  <c r="AC56" i="505" s="1"/>
  <c r="X131" i="505"/>
  <c r="AC131" i="505" s="1"/>
  <c r="X115" i="498"/>
  <c r="AC115" i="498" s="1"/>
  <c r="X95" i="498"/>
  <c r="AC95" i="498" s="1"/>
  <c r="X84" i="500"/>
  <c r="AC84" i="500" s="1"/>
  <c r="X55" i="500"/>
  <c r="AC55" i="500" s="1"/>
  <c r="X71" i="514"/>
  <c r="AC71" i="514" s="1"/>
  <c r="X147" i="502"/>
  <c r="AC147" i="502" s="1"/>
  <c r="X132" i="502"/>
  <c r="AC132" i="502" s="1"/>
  <c r="X91" i="503"/>
  <c r="AC91" i="503" s="1"/>
  <c r="X145" i="503"/>
  <c r="AC145" i="503" s="1"/>
  <c r="X138" i="503"/>
  <c r="AC138" i="503" s="1"/>
  <c r="R11" i="512"/>
  <c r="X78" i="521"/>
  <c r="AC78" i="521" s="1"/>
  <c r="X139" i="521"/>
  <c r="AC139" i="521" s="1"/>
  <c r="X140" i="510"/>
  <c r="AC140" i="510" s="1"/>
  <c r="X93" i="510"/>
  <c r="AC93" i="510" s="1"/>
  <c r="X33" i="497"/>
  <c r="AC33" i="497" s="1"/>
  <c r="X145" i="497"/>
  <c r="AC145" i="497" s="1"/>
  <c r="X79" i="507"/>
  <c r="AC79" i="507" s="1"/>
  <c r="X103" i="507"/>
  <c r="AC103" i="507" s="1"/>
  <c r="X42" i="511"/>
  <c r="AC42" i="511" s="1"/>
  <c r="X49" i="516"/>
  <c r="AC49" i="516" s="1"/>
  <c r="X35" i="516"/>
  <c r="AC35" i="516" s="1"/>
  <c r="X80" i="501"/>
  <c r="AC80" i="501" s="1"/>
  <c r="X41" i="504"/>
  <c r="AC41" i="504" s="1"/>
  <c r="X35" i="504"/>
  <c r="AC35" i="504" s="1"/>
  <c r="X26" i="505"/>
  <c r="AC26" i="505" s="1"/>
  <c r="M20" i="503"/>
  <c r="M7" i="503" s="1"/>
  <c r="R12" i="503"/>
  <c r="R11" i="503"/>
  <c r="X67" i="509"/>
  <c r="AC67" i="509" s="1"/>
  <c r="X47" i="509"/>
  <c r="AC47" i="509" s="1"/>
  <c r="X61" i="509"/>
  <c r="AC61" i="509" s="1"/>
  <c r="X94" i="509"/>
  <c r="AC94" i="509" s="1"/>
  <c r="X21" i="508"/>
  <c r="AC21" i="508" s="1"/>
  <c r="X88" i="508"/>
  <c r="AC88" i="508" s="1"/>
  <c r="X82" i="508"/>
  <c r="AC82" i="508" s="1"/>
  <c r="X107" i="508"/>
  <c r="AC107" i="508" s="1"/>
  <c r="X121" i="508"/>
  <c r="AC121" i="508" s="1"/>
  <c r="X116" i="508"/>
  <c r="AC116" i="508" s="1"/>
  <c r="X75" i="508"/>
  <c r="AC75" i="508" s="1"/>
  <c r="X30" i="512"/>
  <c r="AC30" i="512" s="1"/>
  <c r="O7" i="516"/>
  <c r="X149" i="515"/>
  <c r="AC149" i="515" s="1"/>
  <c r="X143" i="515"/>
  <c r="AC143" i="515" s="1"/>
  <c r="X131" i="515"/>
  <c r="AC131" i="515" s="1"/>
  <c r="X133" i="515"/>
  <c r="AC133" i="515" s="1"/>
  <c r="X22" i="515"/>
  <c r="AC22" i="515" s="1"/>
  <c r="X30" i="515"/>
  <c r="AC30" i="515" s="1"/>
  <c r="X54" i="499"/>
  <c r="AC54" i="499" s="1"/>
  <c r="X33" i="499"/>
  <c r="AC33" i="499" s="1"/>
  <c r="X121" i="499"/>
  <c r="AC121" i="499" s="1"/>
  <c r="X87" i="499"/>
  <c r="AC87" i="499" s="1"/>
  <c r="X95" i="499"/>
  <c r="AC95" i="499" s="1"/>
  <c r="X72" i="499"/>
  <c r="AC72" i="499" s="1"/>
  <c r="X84" i="499"/>
  <c r="AC84" i="499" s="1"/>
  <c r="X34" i="499"/>
  <c r="AC34" i="499" s="1"/>
  <c r="X25" i="513"/>
  <c r="AC25" i="513" s="1"/>
  <c r="X77" i="513"/>
  <c r="AC77" i="513" s="1"/>
  <c r="X57" i="513"/>
  <c r="AC57" i="513" s="1"/>
  <c r="X91" i="513"/>
  <c r="AC91" i="513" s="1"/>
  <c r="X108" i="513"/>
  <c r="AC108" i="513" s="1"/>
  <c r="X64" i="513"/>
  <c r="AC64" i="513" s="1"/>
  <c r="X113" i="513"/>
  <c r="AC113" i="513" s="1"/>
  <c r="X148" i="513"/>
  <c r="AC148" i="513" s="1"/>
  <c r="X122" i="513"/>
  <c r="AC122" i="513" s="1"/>
  <c r="X110" i="498"/>
  <c r="AC110" i="498" s="1"/>
  <c r="X129" i="498"/>
  <c r="AC129" i="498" s="1"/>
  <c r="X108" i="498"/>
  <c r="AC108" i="498" s="1"/>
  <c r="X50" i="498"/>
  <c r="AC50" i="498" s="1"/>
  <c r="X26" i="498"/>
  <c r="AC26" i="498" s="1"/>
  <c r="X101" i="500"/>
  <c r="AC101" i="500" s="1"/>
  <c r="X47" i="500"/>
  <c r="AC47" i="500" s="1"/>
  <c r="X148" i="514"/>
  <c r="AC148" i="514" s="1"/>
  <c r="X66" i="514"/>
  <c r="AC66" i="514" s="1"/>
  <c r="X57" i="502"/>
  <c r="AC57" i="502" s="1"/>
  <c r="X20" i="503"/>
  <c r="AC20" i="503" s="1"/>
  <c r="X117" i="503"/>
  <c r="AC117" i="503" s="1"/>
  <c r="X45" i="521"/>
  <c r="AC45" i="521" s="1"/>
  <c r="X38" i="521"/>
  <c r="AC38" i="521" s="1"/>
  <c r="X63" i="510"/>
  <c r="AC63" i="510" s="1"/>
  <c r="X96" i="497"/>
  <c r="AC96" i="497" s="1"/>
  <c r="X89" i="497"/>
  <c r="AC89" i="497" s="1"/>
  <c r="X43" i="507"/>
  <c r="AC43" i="507" s="1"/>
  <c r="X76" i="507"/>
  <c r="AC76" i="507" s="1"/>
  <c r="X52" i="511"/>
  <c r="AC52" i="511" s="1"/>
  <c r="X109" i="516"/>
  <c r="AC109" i="516" s="1"/>
  <c r="X33" i="516"/>
  <c r="AC33" i="516" s="1"/>
  <c r="X35" i="501"/>
  <c r="AC35" i="501" s="1"/>
  <c r="X86" i="501"/>
  <c r="AC86" i="501" s="1"/>
  <c r="X128" i="504"/>
  <c r="AC128" i="504" s="1"/>
  <c r="X27" i="504"/>
  <c r="AC27" i="504" s="1"/>
  <c r="X78" i="523"/>
  <c r="AC78" i="523" s="1"/>
  <c r="X20" i="523"/>
  <c r="AC20" i="523" s="1"/>
  <c r="X51" i="505"/>
  <c r="AC51" i="505" s="1"/>
  <c r="X31" i="505"/>
  <c r="AC31" i="505" s="1"/>
  <c r="R12" i="502"/>
  <c r="R11" i="502"/>
  <c r="M20" i="502"/>
  <c r="M7" i="502" s="1"/>
  <c r="X61" i="511"/>
  <c r="AC61" i="511" s="1"/>
  <c r="M61" i="511"/>
  <c r="X47" i="511"/>
  <c r="AC47" i="511" s="1"/>
  <c r="M47" i="511"/>
  <c r="X74" i="511"/>
  <c r="AC74" i="511" s="1"/>
  <c r="M74" i="511"/>
  <c r="X38" i="511"/>
  <c r="AC38" i="511" s="1"/>
  <c r="M38" i="511"/>
  <c r="X114" i="511"/>
  <c r="AC114" i="511" s="1"/>
  <c r="M114" i="511"/>
  <c r="X99" i="511"/>
  <c r="AC99" i="511" s="1"/>
  <c r="M99" i="511"/>
  <c r="X109" i="511"/>
  <c r="AC109" i="511" s="1"/>
  <c r="M109" i="511"/>
  <c r="X108" i="511"/>
  <c r="AC108" i="511" s="1"/>
  <c r="M108" i="511"/>
  <c r="X140" i="513"/>
  <c r="AC140" i="513" s="1"/>
  <c r="X103" i="513"/>
  <c r="AC103" i="513" s="1"/>
  <c r="X22" i="498"/>
  <c r="AC22" i="498" s="1"/>
  <c r="X49" i="498"/>
  <c r="AC49" i="498" s="1"/>
  <c r="X142" i="498"/>
  <c r="AC142" i="498" s="1"/>
  <c r="X140" i="500"/>
  <c r="AC140" i="500" s="1"/>
  <c r="X83" i="502"/>
  <c r="AC83" i="502" s="1"/>
  <c r="X78" i="502"/>
  <c r="AC78" i="502" s="1"/>
  <c r="X38" i="502"/>
  <c r="AC38" i="502" s="1"/>
  <c r="X93" i="502"/>
  <c r="AC93" i="502" s="1"/>
  <c r="X71" i="503"/>
  <c r="AC71" i="503" s="1"/>
  <c r="X130" i="503"/>
  <c r="AC130" i="503" s="1"/>
  <c r="R11" i="516"/>
  <c r="M20" i="516"/>
  <c r="M7" i="516" s="1"/>
  <c r="R12" i="516"/>
  <c r="X113" i="511"/>
  <c r="AC113" i="511" s="1"/>
  <c r="M113" i="511"/>
  <c r="X142" i="511"/>
  <c r="AC142" i="511" s="1"/>
  <c r="M142" i="511"/>
  <c r="X67" i="511"/>
  <c r="AC67" i="511" s="1"/>
  <c r="M67" i="511"/>
  <c r="X96" i="511"/>
  <c r="AC96" i="511" s="1"/>
  <c r="M96" i="511"/>
  <c r="X145" i="513"/>
  <c r="AC145" i="513" s="1"/>
  <c r="X62" i="513"/>
  <c r="AC62" i="513" s="1"/>
  <c r="X95" i="513"/>
  <c r="AC95" i="513" s="1"/>
  <c r="X124" i="513"/>
  <c r="AC124" i="513" s="1"/>
  <c r="X92" i="513"/>
  <c r="AC92" i="513" s="1"/>
  <c r="X110" i="513"/>
  <c r="AC110" i="513" s="1"/>
  <c r="X86" i="498"/>
  <c r="AC86" i="498" s="1"/>
  <c r="X121" i="498"/>
  <c r="AC121" i="498" s="1"/>
  <c r="X24" i="498"/>
  <c r="AC24" i="498" s="1"/>
  <c r="X142" i="500"/>
  <c r="AC142" i="500" s="1"/>
  <c r="X149" i="500"/>
  <c r="AC149" i="500" s="1"/>
  <c r="X144" i="500"/>
  <c r="AC144" i="500" s="1"/>
  <c r="X113" i="502"/>
  <c r="AC113" i="502" s="1"/>
  <c r="X87" i="502"/>
  <c r="AC87" i="502" s="1"/>
  <c r="X45" i="503"/>
  <c r="AC45" i="503" s="1"/>
  <c r="X22" i="503"/>
  <c r="AC22" i="503" s="1"/>
  <c r="X23" i="503"/>
  <c r="AC23" i="503" s="1"/>
  <c r="X128" i="503"/>
  <c r="AC128" i="503" s="1"/>
  <c r="O7" i="503"/>
  <c r="O7" i="498"/>
  <c r="X83" i="511"/>
  <c r="AC83" i="511" s="1"/>
  <c r="M83" i="511"/>
  <c r="X79" i="511"/>
  <c r="AC79" i="511" s="1"/>
  <c r="M79" i="511"/>
  <c r="X148" i="511"/>
  <c r="AC148" i="511" s="1"/>
  <c r="M148" i="511"/>
  <c r="X80" i="511"/>
  <c r="AC80" i="511" s="1"/>
  <c r="M80" i="511"/>
  <c r="X31" i="511"/>
  <c r="AC31" i="511" s="1"/>
  <c r="M31" i="511"/>
  <c r="X141" i="511"/>
  <c r="AC141" i="511" s="1"/>
  <c r="M141" i="511"/>
  <c r="X29" i="511"/>
  <c r="AC29" i="511" s="1"/>
  <c r="M29" i="511"/>
  <c r="X72" i="513"/>
  <c r="AC72" i="513" s="1"/>
  <c r="X120" i="513"/>
  <c r="AC120" i="513" s="1"/>
  <c r="X22" i="513"/>
  <c r="AC22" i="513" s="1"/>
  <c r="X79" i="513"/>
  <c r="AC79" i="513" s="1"/>
  <c r="X33" i="513"/>
  <c r="AC33" i="513" s="1"/>
  <c r="X69" i="513"/>
  <c r="AC69" i="513" s="1"/>
  <c r="X135" i="513"/>
  <c r="AC135" i="513" s="1"/>
  <c r="X61" i="513"/>
  <c r="AC61" i="513" s="1"/>
  <c r="X104" i="498"/>
  <c r="AC104" i="498" s="1"/>
  <c r="X88" i="498"/>
  <c r="AC88" i="498" s="1"/>
  <c r="X91" i="498"/>
  <c r="AC91" i="498" s="1"/>
  <c r="X80" i="498"/>
  <c r="AC80" i="498" s="1"/>
  <c r="X45" i="498"/>
  <c r="AC45" i="498" s="1"/>
  <c r="X122" i="498"/>
  <c r="AC122" i="498" s="1"/>
  <c r="X42" i="500"/>
  <c r="AC42" i="500" s="1"/>
  <c r="X72" i="500"/>
  <c r="AC72" i="500" s="1"/>
  <c r="X54" i="500"/>
  <c r="AC54" i="500" s="1"/>
  <c r="X106" i="500"/>
  <c r="AC106" i="500" s="1"/>
  <c r="X111" i="500"/>
  <c r="AC111" i="500" s="1"/>
  <c r="X68" i="502"/>
  <c r="AC68" i="502" s="1"/>
  <c r="X67" i="502"/>
  <c r="AC67" i="502" s="1"/>
  <c r="X51" i="502"/>
  <c r="AC51" i="502" s="1"/>
  <c r="X39" i="502"/>
  <c r="AC39" i="502" s="1"/>
  <c r="X30" i="502"/>
  <c r="AC30" i="502" s="1"/>
  <c r="X114" i="503"/>
  <c r="AC114" i="503" s="1"/>
  <c r="X147" i="503"/>
  <c r="AC147" i="503" s="1"/>
  <c r="X121" i="503"/>
  <c r="AC121" i="503" s="1"/>
  <c r="X89" i="503"/>
  <c r="AC89" i="503" s="1"/>
  <c r="X111" i="503"/>
  <c r="AC111" i="503" s="1"/>
  <c r="X53" i="503"/>
  <c r="AC53" i="503" s="1"/>
  <c r="X94" i="503"/>
  <c r="AC94" i="503" s="1"/>
  <c r="X52" i="512"/>
  <c r="AC52" i="512" s="1"/>
  <c r="M52" i="512"/>
  <c r="X63" i="512"/>
  <c r="AC63" i="512" s="1"/>
  <c r="M63" i="512"/>
  <c r="R11" i="515"/>
  <c r="X23" i="521"/>
  <c r="AC23" i="521" s="1"/>
  <c r="X133" i="497"/>
  <c r="AC133" i="497" s="1"/>
  <c r="X61" i="507"/>
  <c r="AC61" i="507" s="1"/>
  <c r="X149" i="507"/>
  <c r="AC149" i="507" s="1"/>
  <c r="X148" i="507"/>
  <c r="AC148" i="507" s="1"/>
  <c r="X112" i="507"/>
  <c r="AC112" i="507" s="1"/>
  <c r="X142" i="507"/>
  <c r="AC142" i="507" s="1"/>
  <c r="X94" i="507"/>
  <c r="AC94" i="507" s="1"/>
  <c r="X97" i="511"/>
  <c r="AC97" i="511" s="1"/>
  <c r="X72" i="511"/>
  <c r="AC72" i="511" s="1"/>
  <c r="X146" i="516"/>
  <c r="AC146" i="516" s="1"/>
  <c r="X132" i="516"/>
  <c r="AC132" i="516" s="1"/>
  <c r="X120" i="516"/>
  <c r="AC120" i="516" s="1"/>
  <c r="X79" i="516"/>
  <c r="AC79" i="516" s="1"/>
  <c r="X78" i="516"/>
  <c r="AC78" i="516" s="1"/>
  <c r="X82" i="516"/>
  <c r="AC82" i="516" s="1"/>
  <c r="X50" i="516"/>
  <c r="AC50" i="516" s="1"/>
  <c r="X125" i="523"/>
  <c r="AC125" i="523" s="1"/>
  <c r="X120" i="523"/>
  <c r="AC120" i="523" s="1"/>
  <c r="X140" i="523"/>
  <c r="AC140" i="523" s="1"/>
  <c r="X24" i="523"/>
  <c r="AC24" i="523" s="1"/>
  <c r="X136" i="523"/>
  <c r="AC136" i="523" s="1"/>
  <c r="X68" i="523"/>
  <c r="AC68" i="523" s="1"/>
  <c r="X92" i="523"/>
  <c r="AC92" i="523" s="1"/>
  <c r="X78" i="505"/>
  <c r="AC78" i="505" s="1"/>
  <c r="X30" i="505"/>
  <c r="AC30" i="505" s="1"/>
  <c r="X130" i="505"/>
  <c r="AC130" i="505" s="1"/>
  <c r="X146" i="505"/>
  <c r="AC146" i="505" s="1"/>
  <c r="X136" i="498"/>
  <c r="AC136" i="498" s="1"/>
  <c r="X73" i="500"/>
  <c r="AC73" i="500" s="1"/>
  <c r="X92" i="500"/>
  <c r="AC92" i="500" s="1"/>
  <c r="X44" i="502"/>
  <c r="AC44" i="502" s="1"/>
  <c r="X115" i="502"/>
  <c r="AC115" i="502" s="1"/>
  <c r="X101" i="503"/>
  <c r="AC101" i="503" s="1"/>
  <c r="X85" i="503"/>
  <c r="AC85" i="503" s="1"/>
  <c r="X44" i="497"/>
  <c r="AC44" i="497" s="1"/>
  <c r="X124" i="507"/>
  <c r="AC124" i="507" s="1"/>
  <c r="X108" i="507"/>
  <c r="AC108" i="507" s="1"/>
  <c r="X48" i="511"/>
  <c r="AC48" i="511" s="1"/>
  <c r="X93" i="516"/>
  <c r="AC93" i="516" s="1"/>
  <c r="X142" i="516"/>
  <c r="AC142" i="516" s="1"/>
  <c r="X66" i="501"/>
  <c r="AC66" i="501" s="1"/>
  <c r="X22" i="504"/>
  <c r="AC22" i="504" s="1"/>
  <c r="X70" i="523"/>
  <c r="AC70" i="523" s="1"/>
  <c r="X122" i="505"/>
  <c r="AC122" i="505" s="1"/>
  <c r="X24" i="521"/>
  <c r="AC24" i="521" s="1"/>
  <c r="X125" i="497"/>
  <c r="AC125" i="497" s="1"/>
  <c r="X71" i="497"/>
  <c r="AC71" i="497" s="1"/>
  <c r="X92" i="507"/>
  <c r="AC92" i="507" s="1"/>
  <c r="X26" i="507"/>
  <c r="AC26" i="507" s="1"/>
  <c r="X88" i="507"/>
  <c r="AC88" i="507" s="1"/>
  <c r="X141" i="507"/>
  <c r="AC141" i="507" s="1"/>
  <c r="X133" i="507"/>
  <c r="AC133" i="507" s="1"/>
  <c r="X46" i="507"/>
  <c r="AC46" i="507" s="1"/>
  <c r="X86" i="511"/>
  <c r="AC86" i="511" s="1"/>
  <c r="X26" i="511"/>
  <c r="AC26" i="511" s="1"/>
  <c r="X118" i="516"/>
  <c r="AC118" i="516" s="1"/>
  <c r="X88" i="516"/>
  <c r="AC88" i="516" s="1"/>
  <c r="X138" i="516"/>
  <c r="AC138" i="516" s="1"/>
  <c r="X147" i="516"/>
  <c r="AC147" i="516" s="1"/>
  <c r="X134" i="516"/>
  <c r="AC134" i="516" s="1"/>
  <c r="X108" i="516"/>
  <c r="AC108" i="516" s="1"/>
  <c r="X68" i="516"/>
  <c r="AC68" i="516" s="1"/>
  <c r="X87" i="516"/>
  <c r="AC87" i="516" s="1"/>
  <c r="X75" i="523"/>
  <c r="AC75" i="523" s="1"/>
  <c r="X103" i="523"/>
  <c r="AC103" i="523" s="1"/>
  <c r="X72" i="523"/>
  <c r="AC72" i="523" s="1"/>
  <c r="X81" i="523"/>
  <c r="AC81" i="523" s="1"/>
  <c r="X132" i="523"/>
  <c r="AC132" i="523" s="1"/>
  <c r="X53" i="523"/>
  <c r="AC53" i="523" s="1"/>
  <c r="X148" i="523"/>
  <c r="AC148" i="523" s="1"/>
  <c r="R12" i="501"/>
  <c r="X55" i="505"/>
  <c r="AC55" i="505" s="1"/>
  <c r="X123" i="505"/>
  <c r="AC123" i="505" s="1"/>
  <c r="X36" i="505"/>
  <c r="AC36" i="505" s="1"/>
  <c r="X107" i="505"/>
  <c r="AC107" i="505" s="1"/>
  <c r="X133" i="498"/>
  <c r="AC133" i="498" s="1"/>
  <c r="X138" i="500"/>
  <c r="AC138" i="500" s="1"/>
  <c r="X93" i="514"/>
  <c r="AC93" i="514" s="1"/>
  <c r="X134" i="502"/>
  <c r="AC134" i="502" s="1"/>
  <c r="X99" i="502"/>
  <c r="AC99" i="502" s="1"/>
  <c r="X21" i="503"/>
  <c r="AC21" i="503" s="1"/>
  <c r="X51" i="503"/>
  <c r="AC51" i="503" s="1"/>
  <c r="R12" i="514"/>
  <c r="X26" i="521"/>
  <c r="AC26" i="521" s="1"/>
  <c r="X121" i="521"/>
  <c r="AC121" i="521" s="1"/>
  <c r="X122" i="510"/>
  <c r="AC122" i="510" s="1"/>
  <c r="X49" i="497"/>
  <c r="AC49" i="497" s="1"/>
  <c r="X138" i="507"/>
  <c r="AC138" i="507" s="1"/>
  <c r="X92" i="516"/>
  <c r="AC92" i="516" s="1"/>
  <c r="X136" i="504"/>
  <c r="AC136" i="504" s="1"/>
  <c r="X38" i="504"/>
  <c r="AC38" i="504" s="1"/>
  <c r="M7" i="510"/>
  <c r="X74" i="523"/>
  <c r="AC74" i="523" s="1"/>
  <c r="X149" i="503"/>
  <c r="AC149" i="503" s="1"/>
  <c r="X32" i="512"/>
  <c r="AC32" i="512" s="1"/>
  <c r="M32" i="512"/>
  <c r="X127" i="512"/>
  <c r="AC127" i="512" s="1"/>
  <c r="M127" i="512"/>
  <c r="X83" i="521"/>
  <c r="AC83" i="521" s="1"/>
  <c r="X87" i="521"/>
  <c r="AC87" i="521" s="1"/>
  <c r="X96" i="521"/>
  <c r="AC96" i="521" s="1"/>
  <c r="X99" i="521"/>
  <c r="AC99" i="521" s="1"/>
  <c r="X60" i="521"/>
  <c r="AC60" i="521" s="1"/>
  <c r="X82" i="497"/>
  <c r="AC82" i="497" s="1"/>
  <c r="X74" i="497"/>
  <c r="AC74" i="497" s="1"/>
  <c r="X101" i="497"/>
  <c r="AC101" i="497" s="1"/>
  <c r="X130" i="497"/>
  <c r="AC130" i="497" s="1"/>
  <c r="X62" i="497"/>
  <c r="AC62" i="497" s="1"/>
  <c r="X72" i="497"/>
  <c r="AC72" i="497" s="1"/>
  <c r="X104" i="507"/>
  <c r="AC104" i="507" s="1"/>
  <c r="X42" i="507"/>
  <c r="AC42" i="507" s="1"/>
  <c r="X73" i="507"/>
  <c r="AC73" i="507" s="1"/>
  <c r="X63" i="507"/>
  <c r="AC63" i="507" s="1"/>
  <c r="X20" i="507"/>
  <c r="AC20" i="507" s="1"/>
  <c r="X110" i="511"/>
  <c r="AC110" i="511" s="1"/>
  <c r="X34" i="516"/>
  <c r="AC34" i="516" s="1"/>
  <c r="X96" i="516"/>
  <c r="AC96" i="516" s="1"/>
  <c r="X40" i="516"/>
  <c r="AC40" i="516" s="1"/>
  <c r="X52" i="516"/>
  <c r="AC52" i="516" s="1"/>
  <c r="X107" i="523"/>
  <c r="AC107" i="523" s="1"/>
  <c r="X67" i="523"/>
  <c r="AC67" i="523" s="1"/>
  <c r="X146" i="523"/>
  <c r="AC146" i="523" s="1"/>
  <c r="X60" i="523"/>
  <c r="AC60" i="523" s="1"/>
  <c r="X59" i="523"/>
  <c r="AC59" i="523" s="1"/>
  <c r="X82" i="523"/>
  <c r="AC82" i="523" s="1"/>
  <c r="X44" i="505"/>
  <c r="AC44" i="505" s="1"/>
  <c r="X142" i="505"/>
  <c r="AC142" i="505" s="1"/>
  <c r="X59" i="500"/>
  <c r="AC59" i="500" s="1"/>
  <c r="X149" i="514"/>
  <c r="AC149" i="514" s="1"/>
  <c r="X124" i="502"/>
  <c r="AC124" i="502" s="1"/>
  <c r="X109" i="502"/>
  <c r="AC109" i="502" s="1"/>
  <c r="X30" i="503"/>
  <c r="AC30" i="503" s="1"/>
  <c r="X43" i="503"/>
  <c r="AC43" i="503" s="1"/>
  <c r="R11" i="521"/>
  <c r="R12" i="512"/>
  <c r="X122" i="521"/>
  <c r="AC122" i="521" s="1"/>
  <c r="X35" i="510"/>
  <c r="AC35" i="510" s="1"/>
  <c r="X51" i="497"/>
  <c r="AC51" i="497" s="1"/>
  <c r="X137" i="497"/>
  <c r="AC137" i="497" s="1"/>
  <c r="X78" i="507"/>
  <c r="AC78" i="507" s="1"/>
  <c r="X23" i="511"/>
  <c r="AC23" i="511" s="1"/>
  <c r="X24" i="516"/>
  <c r="AC24" i="516" s="1"/>
  <c r="X45" i="516"/>
  <c r="AC45" i="516" s="1"/>
  <c r="X102" i="501"/>
  <c r="AC102" i="501" s="1"/>
  <c r="X43" i="504"/>
  <c r="AC43" i="504" s="1"/>
  <c r="X23" i="505"/>
  <c r="AC23" i="505" s="1"/>
  <c r="X53" i="505"/>
  <c r="AC53" i="505" s="1"/>
  <c r="X148" i="509"/>
  <c r="AC148" i="509" s="1"/>
  <c r="X76" i="509"/>
  <c r="AC76" i="509" s="1"/>
  <c r="X20" i="509"/>
  <c r="AC20" i="509" s="1"/>
  <c r="X107" i="509"/>
  <c r="AC107" i="509" s="1"/>
  <c r="X45" i="509"/>
  <c r="AC45" i="509" s="1"/>
  <c r="X122" i="509"/>
  <c r="AC122" i="509" s="1"/>
  <c r="X37" i="508"/>
  <c r="AC37" i="508" s="1"/>
  <c r="X67" i="508"/>
  <c r="AC67" i="508" s="1"/>
  <c r="X109" i="508"/>
  <c r="AC109" i="508" s="1"/>
  <c r="X71" i="508"/>
  <c r="AC71" i="508" s="1"/>
  <c r="X76" i="512"/>
  <c r="AC76" i="512" s="1"/>
  <c r="X80" i="512"/>
  <c r="AC80" i="512" s="1"/>
  <c r="X23" i="512"/>
  <c r="AC23" i="512" s="1"/>
  <c r="R11" i="508"/>
  <c r="X25" i="515"/>
  <c r="AC25" i="515" s="1"/>
  <c r="X41" i="515"/>
  <c r="AC41" i="515" s="1"/>
  <c r="X141" i="515"/>
  <c r="AC141" i="515" s="1"/>
  <c r="X43" i="499"/>
  <c r="AC43" i="499" s="1"/>
  <c r="X107" i="499"/>
  <c r="AC107" i="499" s="1"/>
  <c r="X49" i="499"/>
  <c r="AC49" i="499" s="1"/>
  <c r="X71" i="499"/>
  <c r="AC71" i="499" s="1"/>
  <c r="X100" i="499"/>
  <c r="AC100" i="499" s="1"/>
  <c r="X41" i="499"/>
  <c r="AC41" i="499" s="1"/>
  <c r="X117" i="499"/>
  <c r="AC117" i="499" s="1"/>
  <c r="X141" i="499"/>
  <c r="AC141" i="499" s="1"/>
  <c r="X41" i="513"/>
  <c r="AC41" i="513" s="1"/>
  <c r="X55" i="513"/>
  <c r="AC55" i="513" s="1"/>
  <c r="X51" i="513"/>
  <c r="AC51" i="513" s="1"/>
  <c r="X129" i="513"/>
  <c r="AC129" i="513" s="1"/>
  <c r="X76" i="513"/>
  <c r="AC76" i="513" s="1"/>
  <c r="X100" i="513"/>
  <c r="AC100" i="513" s="1"/>
  <c r="X89" i="513"/>
  <c r="AC89" i="513" s="1"/>
  <c r="X24" i="513"/>
  <c r="AC24" i="513" s="1"/>
  <c r="X53" i="498"/>
  <c r="AC53" i="498" s="1"/>
  <c r="X63" i="498"/>
  <c r="AC63" i="498" s="1"/>
  <c r="X76" i="498"/>
  <c r="AC76" i="498" s="1"/>
  <c r="X68" i="498"/>
  <c r="AC68" i="498" s="1"/>
  <c r="X61" i="498"/>
  <c r="AC61" i="498" s="1"/>
  <c r="X85" i="500"/>
  <c r="AC85" i="500" s="1"/>
  <c r="X88" i="500"/>
  <c r="AC88" i="500" s="1"/>
  <c r="X80" i="502"/>
  <c r="AC80" i="502" s="1"/>
  <c r="X77" i="502"/>
  <c r="AC77" i="502" s="1"/>
  <c r="X52" i="503"/>
  <c r="AC52" i="503" s="1"/>
  <c r="X58" i="503"/>
  <c r="AC58" i="503" s="1"/>
  <c r="X56" i="521"/>
  <c r="AC56" i="521" s="1"/>
  <c r="X105" i="521"/>
  <c r="AC105" i="521" s="1"/>
  <c r="X54" i="510"/>
  <c r="AC54" i="510" s="1"/>
  <c r="X107" i="497"/>
  <c r="AC107" i="497" s="1"/>
  <c r="X131" i="497"/>
  <c r="AC131" i="497" s="1"/>
  <c r="X89" i="507"/>
  <c r="AC89" i="507" s="1"/>
  <c r="X127" i="507"/>
  <c r="AC127" i="507" s="1"/>
  <c r="X112" i="511"/>
  <c r="AC112" i="511" s="1"/>
  <c r="X27" i="516"/>
  <c r="AC27" i="516" s="1"/>
  <c r="X129" i="516"/>
  <c r="AC129" i="516" s="1"/>
  <c r="X84" i="501"/>
  <c r="AC84" i="501" s="1"/>
  <c r="X32" i="501"/>
  <c r="AC32" i="501" s="1"/>
  <c r="X25" i="523"/>
  <c r="AC25" i="523" s="1"/>
  <c r="X101" i="523"/>
  <c r="AC101" i="523" s="1"/>
  <c r="X100" i="505"/>
  <c r="AC100" i="505" s="1"/>
  <c r="X81" i="505"/>
  <c r="AC81" i="505" s="1"/>
  <c r="AD63" i="514"/>
  <c r="AD59" i="499"/>
  <c r="AD56" i="506"/>
  <c r="AD47" i="512"/>
  <c r="AD54" i="508"/>
  <c r="AD40" i="509"/>
  <c r="AD53" i="515"/>
  <c r="AD33" i="508"/>
  <c r="AD68" i="515"/>
  <c r="AD77" i="509"/>
  <c r="AD39" i="509"/>
  <c r="AD69" i="514"/>
  <c r="AD28" i="506"/>
  <c r="AD61" i="512"/>
  <c r="AD41" i="508"/>
  <c r="AD76" i="515"/>
  <c r="AD60" i="515"/>
  <c r="AD63" i="509"/>
  <c r="AD64" i="515"/>
  <c r="AD32" i="515"/>
  <c r="AD73" i="509"/>
  <c r="AD81" i="501"/>
  <c r="AD35" i="499"/>
  <c r="AD76" i="499"/>
  <c r="AD79" i="509"/>
  <c r="AD44" i="508"/>
  <c r="AD62" i="515"/>
  <c r="AD70" i="504"/>
  <c r="AD57" i="508"/>
  <c r="AD56" i="514"/>
  <c r="AD53" i="514"/>
  <c r="AD49" i="515"/>
  <c r="AD49" i="506"/>
  <c r="AD22" i="499"/>
  <c r="AD49" i="508"/>
  <c r="AD83" i="515"/>
  <c r="AD64" i="508"/>
  <c r="AD58" i="512"/>
  <c r="AD72" i="508"/>
  <c r="AD34" i="508"/>
  <c r="AD51" i="512"/>
  <c r="AD28" i="504"/>
  <c r="AD43" i="501"/>
  <c r="AD29" i="508"/>
  <c r="AD73" i="508"/>
  <c r="AD60" i="512"/>
  <c r="AD75" i="512"/>
  <c r="AD74" i="508"/>
  <c r="AD27" i="514"/>
  <c r="AD44" i="506"/>
  <c r="AD36" i="508"/>
  <c r="AD42" i="508"/>
  <c r="AD60" i="514"/>
  <c r="AD40" i="512"/>
  <c r="AD23" i="515"/>
  <c r="AD48" i="515"/>
  <c r="AD82" i="512"/>
  <c r="AD27" i="506"/>
  <c r="AD36" i="499"/>
  <c r="AD28" i="509"/>
  <c r="AD57" i="515"/>
  <c r="AD25" i="514"/>
  <c r="AD63" i="508"/>
  <c r="AD31" i="512"/>
  <c r="AD35" i="514"/>
  <c r="AD37" i="515"/>
  <c r="AD83" i="509"/>
  <c r="AD47" i="499"/>
  <c r="AD32" i="499"/>
  <c r="AD22" i="508"/>
  <c r="AD71" i="515"/>
  <c r="AD35" i="506"/>
  <c r="AD58" i="506"/>
  <c r="AD53" i="510"/>
  <c r="AD64" i="512"/>
  <c r="AD25" i="508"/>
  <c r="AD46" i="509"/>
  <c r="AD45" i="510"/>
  <c r="AD80" i="508"/>
  <c r="AD79" i="504"/>
  <c r="AD83" i="499"/>
  <c r="AD20" i="512"/>
  <c r="AD70" i="509"/>
  <c r="AD82" i="515"/>
  <c r="AD63" i="499"/>
  <c r="AD73" i="510"/>
  <c r="AD38" i="509"/>
  <c r="AD83" i="508"/>
  <c r="AD41" i="506"/>
  <c r="AD51" i="499"/>
  <c r="AD78" i="509"/>
  <c r="AD71" i="509"/>
  <c r="AD20" i="508"/>
  <c r="AD70" i="499"/>
  <c r="AD67" i="515"/>
  <c r="AD44" i="501"/>
  <c r="AD31" i="499"/>
  <c r="AD67" i="504"/>
  <c r="AD66" i="499"/>
  <c r="AD42" i="515"/>
  <c r="AD44" i="509"/>
  <c r="AD39" i="515"/>
  <c r="AD43" i="506"/>
  <c r="AD78" i="515"/>
  <c r="AD26" i="508"/>
  <c r="AD28" i="508"/>
  <c r="AD65" i="514"/>
  <c r="AD20" i="506"/>
  <c r="AD47" i="508"/>
  <c r="AD47" i="515"/>
  <c r="AD60" i="504"/>
  <c r="AD41" i="510"/>
  <c r="AD29" i="514"/>
  <c r="AD66" i="504"/>
  <c r="AD51" i="501"/>
  <c r="AD41" i="501"/>
  <c r="AD49" i="512"/>
  <c r="AD70" i="515"/>
  <c r="AD26" i="510"/>
  <c r="AD28" i="497"/>
  <c r="AD56" i="504"/>
  <c r="AD50" i="501"/>
  <c r="AD44" i="512"/>
  <c r="AD37" i="512"/>
  <c r="AD20" i="521"/>
  <c r="AD45" i="506"/>
  <c r="AD39" i="512"/>
  <c r="AD26" i="499"/>
  <c r="AD77" i="499"/>
  <c r="AD36" i="510"/>
  <c r="AD55" i="508"/>
  <c r="AD81" i="515"/>
  <c r="AD30" i="509"/>
  <c r="AD80" i="515"/>
  <c r="AD79" i="499"/>
  <c r="AD64" i="514"/>
  <c r="AD40" i="514"/>
  <c r="AD83" i="504"/>
  <c r="AD56" i="512"/>
  <c r="AD66" i="515"/>
  <c r="AD55" i="514"/>
  <c r="AD32" i="508"/>
  <c r="AD27" i="499"/>
  <c r="AD34" i="510"/>
  <c r="AD28" i="501"/>
  <c r="AD35" i="515"/>
  <c r="AD68" i="508"/>
  <c r="AD49" i="504"/>
  <c r="AD77" i="515"/>
  <c r="AD20" i="510"/>
  <c r="AD79" i="515"/>
  <c r="AD75" i="501"/>
  <c r="AD26" i="509"/>
  <c r="AD59" i="515"/>
  <c r="AD55" i="515"/>
  <c r="AD77" i="508"/>
  <c r="AD61" i="506"/>
  <c r="AD80" i="504"/>
  <c r="AD68" i="506"/>
  <c r="AD75" i="510"/>
  <c r="AD52" i="505"/>
  <c r="AD59" i="506"/>
  <c r="AD30" i="510"/>
  <c r="AD60" i="509"/>
  <c r="AD74" i="521"/>
  <c r="AD45" i="512"/>
  <c r="AD60" i="510"/>
  <c r="AD73" i="504"/>
  <c r="AD75" i="515"/>
  <c r="AD24" i="514"/>
  <c r="AD69" i="504"/>
  <c r="AD31" i="514"/>
  <c r="AD36" i="504"/>
  <c r="AD56" i="510"/>
  <c r="AD25" i="506"/>
  <c r="AD40" i="515"/>
  <c r="AD47" i="514"/>
  <c r="AD44" i="499"/>
  <c r="AD58" i="514"/>
  <c r="AD62" i="510"/>
  <c r="AD61" i="499"/>
  <c r="AD24" i="515"/>
  <c r="AD60" i="499"/>
  <c r="AD72" i="510"/>
  <c r="AD27" i="508"/>
  <c r="AD51" i="514"/>
  <c r="AD23" i="499"/>
  <c r="AD38" i="499"/>
  <c r="AD62" i="514"/>
  <c r="AD34" i="509"/>
  <c r="AD65" i="499"/>
  <c r="AD42" i="506"/>
  <c r="AD55" i="501"/>
  <c r="AD27" i="515"/>
  <c r="AD24" i="506"/>
  <c r="AD56" i="501"/>
  <c r="AD68" i="499"/>
  <c r="AD57" i="509"/>
  <c r="AD70" i="510"/>
  <c r="AD25" i="504"/>
  <c r="AD74" i="506"/>
  <c r="AD31" i="515"/>
  <c r="AD46" i="501"/>
  <c r="AD39" i="510"/>
  <c r="AD32" i="510"/>
  <c r="AD78" i="501"/>
  <c r="AD47" i="506"/>
  <c r="AD81" i="509"/>
  <c r="AD62" i="501"/>
  <c r="AD57" i="504"/>
  <c r="AD46" i="499"/>
  <c r="AD79" i="512"/>
  <c r="AD77" i="506"/>
  <c r="AD36" i="512"/>
  <c r="AD54" i="513"/>
  <c r="AD37" i="501"/>
  <c r="AD71" i="504"/>
  <c r="AD25" i="497"/>
  <c r="AD58" i="501"/>
  <c r="AD80" i="510"/>
  <c r="AD81" i="510"/>
  <c r="AD26" i="501"/>
  <c r="AD38" i="510"/>
  <c r="AD76" i="521"/>
  <c r="AD23" i="501"/>
  <c r="AD50" i="510"/>
  <c r="AD77" i="521"/>
  <c r="AD83" i="506"/>
  <c r="AD49" i="501"/>
  <c r="AD54" i="505"/>
  <c r="AD54" i="514"/>
  <c r="AD36" i="501"/>
  <c r="AD37" i="504"/>
  <c r="AD61" i="515"/>
  <c r="AD24" i="510"/>
  <c r="AD71" i="505"/>
  <c r="AD57" i="521"/>
  <c r="AD22" i="510"/>
  <c r="AD39" i="501"/>
  <c r="AD56" i="509"/>
  <c r="AD31" i="513"/>
  <c r="AD45" i="514"/>
  <c r="AD79" i="497"/>
  <c r="AD52" i="510"/>
  <c r="AD37" i="513"/>
  <c r="AD30" i="501"/>
  <c r="AD67" i="506"/>
  <c r="AD57" i="516"/>
  <c r="AD63" i="515"/>
  <c r="AD20" i="498"/>
  <c r="AD43" i="509"/>
  <c r="AD79" i="505"/>
  <c r="AD40" i="505"/>
  <c r="AD22" i="514"/>
  <c r="R3" i="506" l="1"/>
  <c r="O7" i="512"/>
  <c r="M7" i="512"/>
  <c r="R3" i="501"/>
  <c r="R4" i="506"/>
  <c r="R4" i="499"/>
  <c r="R4" i="521"/>
  <c r="R4" i="509"/>
  <c r="R4" i="507"/>
  <c r="R3" i="511"/>
  <c r="R3" i="510"/>
  <c r="R3" i="498"/>
  <c r="R4" i="512"/>
  <c r="R4" i="514"/>
  <c r="O7" i="511"/>
  <c r="R4" i="501"/>
  <c r="R3" i="512"/>
  <c r="R3" i="521"/>
  <c r="R4" i="513"/>
  <c r="R3" i="513"/>
  <c r="R3" i="509"/>
  <c r="R3" i="505"/>
  <c r="R4" i="505"/>
  <c r="R4" i="515"/>
  <c r="R4" i="523"/>
  <c r="R3" i="523"/>
  <c r="R3" i="514"/>
  <c r="R4" i="516"/>
  <c r="R3" i="508"/>
  <c r="R4" i="508"/>
  <c r="R3" i="504"/>
  <c r="R3" i="500"/>
  <c r="R4" i="500"/>
  <c r="R3" i="507"/>
  <c r="R4" i="502"/>
  <c r="R3" i="502"/>
  <c r="R3" i="516"/>
  <c r="R4" i="511"/>
  <c r="R3" i="503"/>
  <c r="R4" i="503"/>
  <c r="R3" i="515"/>
  <c r="R3" i="499"/>
  <c r="M7" i="511"/>
  <c r="R4" i="504"/>
  <c r="R4" i="510"/>
  <c r="R4" i="498"/>
  <c r="R4" i="497"/>
  <c r="R3" i="497"/>
  <c r="AD34" i="507"/>
  <c r="AD53" i="501"/>
  <c r="AD65" i="510"/>
  <c r="AD24" i="501"/>
  <c r="AD74" i="515"/>
  <c r="AD40" i="510"/>
  <c r="AD76" i="504"/>
  <c r="AD43" i="508"/>
  <c r="AD69" i="506"/>
  <c r="AD79" i="501"/>
  <c r="AD34" i="501"/>
  <c r="AD45" i="501"/>
  <c r="AD65" i="504"/>
  <c r="AD73" i="515"/>
  <c r="AD42" i="501"/>
  <c r="AD69" i="521"/>
  <c r="AD59" i="514"/>
  <c r="AD62" i="504"/>
  <c r="AD25" i="498"/>
  <c r="AD53" i="506"/>
  <c r="AD83" i="510"/>
  <c r="AD75" i="500"/>
  <c r="AD60" i="497"/>
  <c r="AD53" i="499"/>
  <c r="AD78" i="506"/>
  <c r="AD79" i="506"/>
  <c r="AD28" i="514"/>
  <c r="AD33" i="501"/>
  <c r="AD51" i="508"/>
  <c r="AD69" i="501"/>
  <c r="AD68" i="509"/>
  <c r="AD33" i="514"/>
  <c r="AD48" i="504"/>
  <c r="AD58" i="504"/>
  <c r="AD48" i="506"/>
  <c r="AD44" i="500"/>
  <c r="AD60" i="501"/>
  <c r="AD42" i="510"/>
  <c r="AD65" i="521"/>
  <c r="AD32" i="505"/>
  <c r="AD37" i="505"/>
  <c r="AD63" i="506"/>
  <c r="AD61" i="500"/>
  <c r="AD30" i="498"/>
  <c r="AD61" i="505"/>
  <c r="AD67" i="507"/>
  <c r="AD49" i="500"/>
  <c r="AD70" i="507"/>
  <c r="AD30" i="511"/>
  <c r="AD41" i="514"/>
  <c r="AD67" i="505"/>
  <c r="AD65" i="523"/>
  <c r="AD43" i="502"/>
  <c r="AD70" i="497"/>
  <c r="AD79" i="514"/>
  <c r="AD32" i="506"/>
  <c r="AD32" i="500"/>
  <c r="AD78" i="504"/>
  <c r="AD55" i="510"/>
  <c r="AD47" i="507"/>
  <c r="AD46" i="500"/>
  <c r="AD31" i="504"/>
  <c r="AD38" i="513"/>
  <c r="AD65" i="500"/>
  <c r="AD39" i="498"/>
  <c r="AD33" i="511"/>
  <c r="AD46" i="513"/>
  <c r="AD61" i="503"/>
  <c r="AD51" i="511"/>
  <c r="AD70" i="505"/>
  <c r="AD33" i="521"/>
  <c r="AD71" i="516"/>
  <c r="AD31" i="523"/>
  <c r="AD48" i="516"/>
  <c r="AD82" i="509"/>
  <c r="AD60" i="513"/>
  <c r="AD41" i="516"/>
  <c r="AD34" i="500"/>
  <c r="AD49" i="503"/>
  <c r="AD45" i="502"/>
  <c r="AD59" i="507"/>
  <c r="AD29" i="516"/>
  <c r="AD48" i="505"/>
  <c r="AD77" i="497"/>
  <c r="AD68" i="514"/>
  <c r="AD24" i="509"/>
  <c r="AD29" i="499"/>
  <c r="AD62" i="500"/>
  <c r="AD58" i="516"/>
  <c r="AD64" i="503"/>
  <c r="AD63" i="502"/>
  <c r="AD43" i="498"/>
  <c r="AD34" i="503"/>
  <c r="AD77" i="500"/>
  <c r="AD73" i="516"/>
  <c r="AD47" i="503"/>
  <c r="AD71" i="514"/>
  <c r="AD62" i="508"/>
  <c r="AD74" i="499"/>
  <c r="AD52" i="511"/>
  <c r="AD47" i="511"/>
  <c r="AD71" i="503"/>
  <c r="AD47" i="498"/>
  <c r="AD63" i="512"/>
  <c r="AD79" i="516"/>
  <c r="AD73" i="500"/>
  <c r="AD46" i="507"/>
  <c r="AD31" i="500"/>
  <c r="AD59" i="523"/>
  <c r="AD78" i="507"/>
  <c r="AD23" i="512"/>
  <c r="AD40" i="513"/>
  <c r="AD57" i="511"/>
  <c r="AD56" i="521"/>
  <c r="AD63" i="511"/>
  <c r="AD72" i="503"/>
  <c r="AD68" i="500"/>
  <c r="AD71" i="507"/>
  <c r="AD48" i="521"/>
  <c r="AD81" i="511"/>
  <c r="AD58" i="521"/>
  <c r="AD60" i="507"/>
  <c r="AD32" i="514"/>
  <c r="AD27" i="509"/>
  <c r="AD66" i="498"/>
  <c r="AD28" i="507"/>
  <c r="AD69" i="502"/>
  <c r="AD70" i="506"/>
  <c r="AD75" i="514"/>
  <c r="AD44" i="515"/>
  <c r="AD77" i="510"/>
  <c r="AD50" i="504"/>
  <c r="AD75" i="505"/>
  <c r="AD50" i="514"/>
  <c r="AD46" i="504"/>
  <c r="AD65" i="508"/>
  <c r="AD41" i="521"/>
  <c r="AD55" i="498"/>
  <c r="AD70" i="508"/>
  <c r="AD25" i="499"/>
  <c r="AD23" i="509"/>
  <c r="AD64" i="501"/>
  <c r="AD76" i="501"/>
  <c r="AD50" i="509"/>
  <c r="AD56" i="515"/>
  <c r="AD66" i="509"/>
  <c r="AD22" i="509"/>
  <c r="AD61" i="501"/>
  <c r="AD42" i="504"/>
  <c r="AD43" i="510"/>
  <c r="AD82" i="510"/>
  <c r="AD53" i="500"/>
  <c r="AD74" i="514"/>
  <c r="AD79" i="508"/>
  <c r="AD40" i="501"/>
  <c r="AD24" i="499"/>
  <c r="AD58" i="510"/>
  <c r="AD69" i="508"/>
  <c r="AD42" i="509"/>
  <c r="AD39" i="504"/>
  <c r="AD30" i="523"/>
  <c r="AD37" i="498"/>
  <c r="AD81" i="514"/>
  <c r="AD51" i="500"/>
  <c r="AD33" i="510"/>
  <c r="AD38" i="501"/>
  <c r="AD68" i="501"/>
  <c r="AD24" i="504"/>
  <c r="AD30" i="497"/>
  <c r="AD54" i="497"/>
  <c r="AD29" i="498"/>
  <c r="AD80" i="506"/>
  <c r="AD71" i="510"/>
  <c r="AD75" i="497"/>
  <c r="AD79" i="510"/>
  <c r="AD25" i="505"/>
  <c r="AD53" i="513"/>
  <c r="AD51" i="504"/>
  <c r="AD39" i="506"/>
  <c r="AD42" i="502"/>
  <c r="AD43" i="505"/>
  <c r="AD20" i="501"/>
  <c r="AD29" i="497"/>
  <c r="AD61" i="521"/>
  <c r="AD51" i="506"/>
  <c r="AD65" i="501"/>
  <c r="AD31" i="498"/>
  <c r="AD27" i="521"/>
  <c r="AD63" i="503"/>
  <c r="AD38" i="514"/>
  <c r="AD28" i="502"/>
  <c r="AD45" i="500"/>
  <c r="AD25" i="511"/>
  <c r="AD67" i="500"/>
  <c r="AD44" i="503"/>
  <c r="AD42" i="516"/>
  <c r="AD50" i="502"/>
  <c r="AD22" i="497"/>
  <c r="AD56" i="523"/>
  <c r="AD42" i="521"/>
  <c r="AD31" i="507"/>
  <c r="AD40" i="508"/>
  <c r="AD33" i="503"/>
  <c r="AD34" i="511"/>
  <c r="AD37" i="500"/>
  <c r="AD28" i="511"/>
  <c r="AD74" i="503"/>
  <c r="AD45" i="523"/>
  <c r="AD60" i="505"/>
  <c r="AD42" i="497"/>
  <c r="AD62" i="507"/>
  <c r="AD53" i="521"/>
  <c r="AD59" i="508"/>
  <c r="AD55" i="499"/>
  <c r="AD70" i="502"/>
  <c r="AD70" i="511"/>
  <c r="AD44" i="513"/>
  <c r="AD37" i="511"/>
  <c r="AD77" i="498"/>
  <c r="AD22" i="512"/>
  <c r="AD46" i="503"/>
  <c r="AD59" i="502"/>
  <c r="AD64" i="521"/>
  <c r="AD24" i="497"/>
  <c r="AD30" i="512"/>
  <c r="AD25" i="513"/>
  <c r="AD83" i="501"/>
  <c r="AD38" i="511"/>
  <c r="AD25" i="500"/>
  <c r="AD63" i="500"/>
  <c r="AD36" i="497"/>
  <c r="AD44" i="523"/>
  <c r="AD66" i="501"/>
  <c r="AD61" i="516"/>
  <c r="AD33" i="504"/>
  <c r="AD59" i="500"/>
  <c r="AD67" i="501"/>
  <c r="AD28" i="515"/>
  <c r="AD24" i="513"/>
  <c r="AD32" i="501"/>
  <c r="AD55" i="512"/>
  <c r="AD73" i="512"/>
  <c r="AD34" i="504"/>
  <c r="AD52" i="504"/>
  <c r="AD54" i="506"/>
  <c r="AD70" i="514"/>
  <c r="AD64" i="509"/>
  <c r="AD49" i="514"/>
  <c r="AD36" i="511"/>
  <c r="AD61" i="510"/>
  <c r="AD74" i="509"/>
  <c r="AD46" i="515"/>
  <c r="AD73" i="501"/>
  <c r="AD68" i="521"/>
  <c r="AD47" i="504"/>
  <c r="AD65" i="506"/>
  <c r="AD29" i="506"/>
  <c r="AD55" i="504"/>
  <c r="AD42" i="513"/>
  <c r="AD58" i="499"/>
  <c r="AD34" i="515"/>
  <c r="AD54" i="501"/>
  <c r="AD23" i="500"/>
  <c r="AD26" i="504"/>
  <c r="AD25" i="501"/>
  <c r="AD46" i="510"/>
  <c r="AD40" i="500"/>
  <c r="AD26" i="514"/>
  <c r="AD43" i="514"/>
  <c r="AD77" i="504"/>
  <c r="AD48" i="501"/>
  <c r="AD36" i="514"/>
  <c r="AD52" i="515"/>
  <c r="AD27" i="501"/>
  <c r="AD38" i="498"/>
  <c r="AD57" i="506"/>
  <c r="AD60" i="506"/>
  <c r="AD52" i="514"/>
  <c r="AD49" i="502"/>
  <c r="AD35" i="503"/>
  <c r="AD79" i="521"/>
  <c r="AD23" i="506"/>
  <c r="AD71" i="501"/>
  <c r="AD23" i="510"/>
  <c r="F80" i="4"/>
  <c r="AD27" i="513"/>
  <c r="AD64" i="504"/>
  <c r="AD51" i="521"/>
  <c r="AD74" i="504"/>
  <c r="AD49" i="510"/>
  <c r="AD29" i="505"/>
  <c r="AD30" i="507"/>
  <c r="AD23" i="514"/>
  <c r="AD67" i="497"/>
  <c r="AD27" i="510"/>
  <c r="AD80" i="514"/>
  <c r="AD63" i="505"/>
  <c r="AD55" i="521"/>
  <c r="AD40" i="503"/>
  <c r="AD66" i="503"/>
  <c r="AD44" i="510"/>
  <c r="AD54" i="504"/>
  <c r="AD52" i="502"/>
  <c r="AD21" i="506"/>
  <c r="AD69" i="503"/>
  <c r="AD53" i="502"/>
  <c r="AD40" i="511"/>
  <c r="AD47" i="502"/>
  <c r="AD37" i="497"/>
  <c r="AD38" i="523"/>
  <c r="AD54" i="516"/>
  <c r="AD58" i="507"/>
  <c r="AD66" i="510"/>
  <c r="AD47" i="497"/>
  <c r="AD29" i="501"/>
  <c r="AD74" i="512"/>
  <c r="AD37" i="510"/>
  <c r="AD46" i="511"/>
  <c r="AD73" i="503"/>
  <c r="AD75" i="513"/>
  <c r="AD21" i="521"/>
  <c r="AD42" i="505"/>
  <c r="AD52" i="521"/>
  <c r="AD56" i="516"/>
  <c r="AD72" i="516"/>
  <c r="AD46" i="497"/>
  <c r="AD35" i="508"/>
  <c r="AD50" i="513"/>
  <c r="AD22" i="521"/>
  <c r="AD81" i="513"/>
  <c r="AD23" i="498"/>
  <c r="AD24" i="511"/>
  <c r="AD20" i="502"/>
  <c r="AD36" i="507"/>
  <c r="AD43" i="497"/>
  <c r="AD54" i="521"/>
  <c r="AD68" i="507"/>
  <c r="AD49" i="516"/>
  <c r="AD38" i="515"/>
  <c r="AD50" i="498"/>
  <c r="AD20" i="523"/>
  <c r="AD22" i="498"/>
  <c r="AD22" i="503"/>
  <c r="AD51" i="502"/>
  <c r="AD57" i="507"/>
  <c r="AD33" i="523"/>
  <c r="AD24" i="521"/>
  <c r="AD53" i="523"/>
  <c r="AD70" i="521"/>
  <c r="AD30" i="503"/>
  <c r="AD45" i="509"/>
  <c r="AD71" i="499"/>
  <c r="AD68" i="498"/>
  <c r="AD81" i="505"/>
  <c r="AD62" i="499"/>
  <c r="AD59" i="513"/>
  <c r="AD69" i="498"/>
  <c r="AD31" i="503"/>
  <c r="AD33" i="505"/>
  <c r="AD25" i="507"/>
  <c r="AD72" i="505"/>
  <c r="AD40" i="497"/>
  <c r="AD40" i="523"/>
  <c r="AD75" i="504"/>
  <c r="AD45" i="515"/>
  <c r="AD59" i="503"/>
  <c r="AD39" i="505"/>
  <c r="AD75" i="499"/>
  <c r="AD31" i="510"/>
  <c r="AD54" i="509"/>
  <c r="AD31" i="508"/>
  <c r="AD73" i="514"/>
  <c r="AD81" i="499"/>
  <c r="AD39" i="499"/>
  <c r="AD29" i="504"/>
  <c r="AD52" i="501"/>
  <c r="AD61" i="504"/>
  <c r="AD80" i="499"/>
  <c r="AD72" i="514"/>
  <c r="AD72" i="509"/>
  <c r="AD20" i="504"/>
  <c r="AD40" i="499"/>
  <c r="AD27" i="512"/>
  <c r="AD30" i="514"/>
  <c r="AD64" i="510"/>
  <c r="AD79" i="502"/>
  <c r="AD61" i="514"/>
  <c r="AD50" i="499"/>
  <c r="AD26" i="506"/>
  <c r="AD58" i="509"/>
  <c r="AD78" i="508"/>
  <c r="AD30" i="504"/>
  <c r="AD22" i="501"/>
  <c r="AD71" i="513"/>
  <c r="AD58" i="497"/>
  <c r="AD29" i="509"/>
  <c r="AD81" i="504"/>
  <c r="AD50" i="508"/>
  <c r="AD52" i="506"/>
  <c r="AD77" i="514"/>
  <c r="AD39" i="514"/>
  <c r="AD67" i="514"/>
  <c r="AD74" i="502"/>
  <c r="AD58" i="502"/>
  <c r="AD28" i="500"/>
  <c r="AD37" i="514"/>
  <c r="AD66" i="500"/>
  <c r="AD68" i="510"/>
  <c r="AD59" i="504"/>
  <c r="AD34" i="506"/>
  <c r="AD40" i="506"/>
  <c r="AD28" i="498"/>
  <c r="AD39" i="500"/>
  <c r="AD64" i="516"/>
  <c r="AD61" i="523"/>
  <c r="AD73" i="505"/>
  <c r="AD74" i="501"/>
  <c r="AD67" i="510"/>
  <c r="AD70" i="501"/>
  <c r="AD34" i="498"/>
  <c r="AD77" i="505"/>
  <c r="AD73" i="506"/>
  <c r="F69" i="4"/>
  <c r="AD80" i="505"/>
  <c r="AD23" i="504"/>
  <c r="AD63" i="521"/>
  <c r="AD32" i="502"/>
  <c r="AD69" i="500"/>
  <c r="AD39" i="516"/>
  <c r="AD83" i="497"/>
  <c r="AD21" i="509"/>
  <c r="F65" i="4"/>
  <c r="AD38" i="503"/>
  <c r="AD65" i="513"/>
  <c r="AD35" i="502"/>
  <c r="AD53" i="507"/>
  <c r="AD69" i="523"/>
  <c r="AD77" i="503"/>
  <c r="AD65" i="511"/>
  <c r="AD38" i="516"/>
  <c r="AD33" i="507"/>
  <c r="AD53" i="509"/>
  <c r="AD56" i="499"/>
  <c r="AD66" i="507"/>
  <c r="AD26" i="513"/>
  <c r="AD44" i="498"/>
  <c r="AD21" i="514"/>
  <c r="AD28" i="521"/>
  <c r="AD40" i="502"/>
  <c r="AD35" i="523"/>
  <c r="AD54" i="523"/>
  <c r="AD27" i="523"/>
  <c r="AD31" i="501"/>
  <c r="AD33" i="515"/>
  <c r="AD62" i="498"/>
  <c r="AD32" i="497"/>
  <c r="AD24" i="502"/>
  <c r="AD70" i="500"/>
  <c r="AD73" i="513"/>
  <c r="AD70" i="503"/>
  <c r="F79" i="4"/>
  <c r="AD74" i="507"/>
  <c r="AD43" i="523"/>
  <c r="AD54" i="498"/>
  <c r="AD35" i="504"/>
  <c r="AD54" i="499"/>
  <c r="AD73" i="497"/>
  <c r="F67" i="4"/>
  <c r="AD83" i="502"/>
  <c r="AD69" i="513"/>
  <c r="AD53" i="503"/>
  <c r="AD72" i="511"/>
  <c r="AD30" i="505"/>
  <c r="AD26" i="507"/>
  <c r="AD46" i="505"/>
  <c r="AD20" i="507"/>
  <c r="AD47" i="521"/>
  <c r="AD60" i="508"/>
  <c r="AD28" i="499"/>
  <c r="AD80" i="502"/>
  <c r="AD53" i="498"/>
  <c r="AD27" i="516"/>
  <c r="AD80" i="513"/>
  <c r="AD81" i="516"/>
  <c r="AD23" i="523"/>
  <c r="AD57" i="523"/>
  <c r="F81" i="4"/>
  <c r="AD77" i="501"/>
  <c r="AD82" i="511"/>
  <c r="F77" i="4"/>
  <c r="AD33" i="502"/>
  <c r="AD48" i="523"/>
  <c r="AD83" i="505"/>
  <c r="AD69" i="507"/>
  <c r="AD71" i="502"/>
  <c r="AD75" i="521"/>
  <c r="AD60" i="511"/>
  <c r="AD62" i="502"/>
  <c r="AD41" i="509"/>
  <c r="AD78" i="499"/>
  <c r="AD60" i="503"/>
  <c r="AD69" i="511"/>
  <c r="AD62" i="503"/>
  <c r="AD52" i="500"/>
  <c r="AD72" i="507"/>
  <c r="AD45" i="505"/>
  <c r="AD51" i="523"/>
  <c r="AD42" i="523"/>
  <c r="AD67" i="521"/>
  <c r="AD29" i="510"/>
  <c r="AD67" i="509"/>
  <c r="AD72" i="499"/>
  <c r="AD26" i="498"/>
  <c r="AD51" i="505"/>
  <c r="AD67" i="511"/>
  <c r="AD31" i="511"/>
  <c r="AD42" i="500"/>
  <c r="AD23" i="516"/>
  <c r="AD22" i="504"/>
  <c r="AD36" i="505"/>
  <c r="AD38" i="504"/>
  <c r="AD39" i="497"/>
  <c r="AD67" i="523"/>
  <c r="AD35" i="510"/>
  <c r="AD71" i="508"/>
  <c r="AD41" i="513"/>
  <c r="AD25" i="515"/>
  <c r="AD78" i="511"/>
  <c r="AD27" i="502"/>
  <c r="AD47" i="513"/>
  <c r="AD66" i="502"/>
  <c r="AD67" i="516"/>
  <c r="AD83" i="500"/>
  <c r="AD52" i="507"/>
  <c r="AD50" i="505"/>
  <c r="AD72" i="521"/>
  <c r="AD48" i="502"/>
  <c r="AD25" i="512"/>
  <c r="AD70" i="513"/>
  <c r="AD81" i="497"/>
  <c r="AD73" i="511"/>
  <c r="AD25" i="503"/>
  <c r="AD45" i="511"/>
  <c r="AD46" i="502"/>
  <c r="AD27" i="507"/>
  <c r="AD76" i="505"/>
  <c r="AD31" i="497"/>
  <c r="AD41" i="505"/>
  <c r="AD38" i="507"/>
  <c r="AD64" i="497"/>
  <c r="AD74" i="500"/>
  <c r="AD80" i="509"/>
  <c r="AD45" i="499"/>
  <c r="AD50" i="503"/>
  <c r="AD65" i="505"/>
  <c r="AD83" i="503"/>
  <c r="AD32" i="511"/>
  <c r="AD71" i="500"/>
  <c r="AD67" i="503"/>
  <c r="AD66" i="516"/>
  <c r="AD40" i="504"/>
  <c r="AD56" i="497"/>
  <c r="AD62" i="523"/>
  <c r="AD34" i="497"/>
  <c r="AD27" i="497"/>
  <c r="AD56" i="505"/>
  <c r="AD47" i="509"/>
  <c r="AD22" i="515"/>
  <c r="AD57" i="502"/>
  <c r="AD27" i="504"/>
  <c r="AD29" i="513"/>
  <c r="AD82" i="502"/>
  <c r="AD72" i="500"/>
  <c r="AD82" i="516"/>
  <c r="AD44" i="497"/>
  <c r="AD26" i="511"/>
  <c r="AD49" i="497"/>
  <c r="AD73" i="507"/>
  <c r="AD24" i="516"/>
  <c r="AD76" i="512"/>
  <c r="AD25" i="502"/>
  <c r="AD42" i="498"/>
  <c r="AD63" i="513"/>
  <c r="AD28" i="503"/>
  <c r="AD83" i="516"/>
  <c r="AD39" i="511"/>
  <c r="AD44" i="507"/>
  <c r="AD35" i="505"/>
  <c r="F71" i="4"/>
  <c r="AD45" i="507"/>
  <c r="AD24" i="505"/>
  <c r="AD29" i="515"/>
  <c r="AD39" i="521"/>
  <c r="AD22" i="500"/>
  <c r="AD35" i="500"/>
  <c r="AD79" i="500"/>
  <c r="AD82" i="521"/>
  <c r="AD48" i="507"/>
  <c r="AD28" i="505"/>
  <c r="AD25" i="510"/>
  <c r="AD49" i="521"/>
  <c r="AD22" i="516"/>
  <c r="AD62" i="516"/>
  <c r="AD39" i="508"/>
  <c r="AD82" i="513"/>
  <c r="AD73" i="502"/>
  <c r="AD41" i="523"/>
  <c r="AD50" i="511"/>
  <c r="AD46" i="498"/>
  <c r="AD49" i="507"/>
  <c r="AD43" i="516"/>
  <c r="AD66" i="505"/>
  <c r="AD67" i="499"/>
  <c r="AD33" i="500"/>
  <c r="AD27" i="498"/>
  <c r="AD68" i="513"/>
  <c r="AD71" i="512"/>
  <c r="AD34" i="505"/>
  <c r="AD66" i="521"/>
  <c r="AD50" i="507"/>
  <c r="AD34" i="521"/>
  <c r="AD76" i="497"/>
  <c r="AD32" i="516"/>
  <c r="AD69" i="510"/>
  <c r="AD46" i="508"/>
  <c r="AD42" i="499"/>
  <c r="AD48" i="510"/>
  <c r="AD21" i="499"/>
  <c r="AD72" i="498"/>
  <c r="AD75" i="502"/>
  <c r="AD63" i="516"/>
  <c r="AD58" i="500"/>
  <c r="AD63" i="497"/>
  <c r="AD57" i="500"/>
  <c r="AD43" i="521"/>
  <c r="AD79" i="507"/>
  <c r="AD48" i="508"/>
  <c r="AD77" i="513"/>
  <c r="AD66" i="514"/>
  <c r="AD49" i="498"/>
  <c r="AD24" i="498"/>
  <c r="AD29" i="511"/>
  <c r="AD39" i="502"/>
  <c r="AD78" i="516"/>
  <c r="AD31" i="516"/>
  <c r="AD76" i="514"/>
  <c r="AD32" i="512"/>
  <c r="AD42" i="507"/>
  <c r="AD82" i="523"/>
  <c r="AD23" i="511"/>
  <c r="F70" i="4"/>
  <c r="AD76" i="513"/>
  <c r="AD63" i="498"/>
  <c r="AD20" i="513"/>
  <c r="AD62" i="511"/>
  <c r="AD60" i="498"/>
  <c r="AD76" i="503"/>
  <c r="AD44" i="516"/>
  <c r="AD26" i="503"/>
  <c r="AD64" i="507"/>
  <c r="AD54" i="503"/>
  <c r="AD55" i="511"/>
  <c r="AD36" i="516"/>
  <c r="AD58" i="515"/>
  <c r="AD75" i="498"/>
  <c r="AD71" i="511"/>
  <c r="AD52" i="498"/>
  <c r="AD30" i="513"/>
  <c r="AD48" i="513"/>
  <c r="AD42" i="503"/>
  <c r="AD30" i="516"/>
  <c r="AD57" i="514"/>
  <c r="AD77" i="507"/>
  <c r="AD41" i="500"/>
  <c r="AD32" i="504"/>
  <c r="AD82" i="507"/>
  <c r="AD74" i="510"/>
  <c r="AD38" i="508"/>
  <c r="AD83" i="513"/>
  <c r="AD59" i="510"/>
  <c r="AD53" i="511"/>
  <c r="AD39" i="513"/>
  <c r="AD68" i="511"/>
  <c r="AD56" i="500"/>
  <c r="AD29" i="512"/>
  <c r="AD75" i="516"/>
  <c r="AD80" i="503"/>
  <c r="AD32" i="507"/>
  <c r="AD68" i="505"/>
  <c r="AD72" i="504"/>
  <c r="AD20" i="497"/>
  <c r="F72" i="4"/>
  <c r="AD81" i="508"/>
  <c r="AD48" i="499"/>
  <c r="AD38" i="521"/>
  <c r="AD31" i="505"/>
  <c r="AD38" i="502"/>
  <c r="AD79" i="513"/>
  <c r="AD68" i="502"/>
  <c r="AD29" i="523"/>
  <c r="AD76" i="516"/>
  <c r="AD81" i="523"/>
  <c r="AD21" i="501"/>
  <c r="AD40" i="516"/>
  <c r="AD23" i="505"/>
  <c r="AD55" i="513"/>
  <c r="F76" i="4"/>
  <c r="AD48" i="500"/>
  <c r="AD41" i="498"/>
  <c r="AD50" i="512"/>
  <c r="AD79" i="523"/>
  <c r="AD27" i="505"/>
  <c r="AD75" i="507"/>
  <c r="AD83" i="514"/>
  <c r="AD82" i="503"/>
  <c r="AD20" i="516"/>
  <c r="AD69" i="509"/>
  <c r="AD72" i="515"/>
  <c r="AD48" i="497"/>
  <c r="AD64" i="511"/>
  <c r="AD41" i="503"/>
  <c r="AD50" i="500"/>
  <c r="AD65" i="507"/>
  <c r="AD65" i="503"/>
  <c r="AD59" i="505"/>
  <c r="AD22" i="523"/>
  <c r="AD53" i="497"/>
  <c r="AD78" i="514"/>
  <c r="AD63" i="504"/>
  <c r="AD54" i="515"/>
  <c r="AD66" i="513"/>
  <c r="AD30" i="521"/>
  <c r="AD58" i="511"/>
  <c r="AD21" i="515"/>
  <c r="AD52" i="513"/>
  <c r="AD65" i="502"/>
  <c r="AD61" i="497"/>
  <c r="AD31" i="521"/>
  <c r="AD78" i="510"/>
  <c r="AD76" i="500"/>
  <c r="AD81" i="503"/>
  <c r="AD64" i="500"/>
  <c r="AD82" i="498"/>
  <c r="AD22" i="511"/>
  <c r="AD21" i="510"/>
  <c r="AD40" i="521"/>
  <c r="AD39" i="523"/>
  <c r="AD46" i="523"/>
  <c r="AD69" i="497"/>
  <c r="AD34" i="523"/>
  <c r="AD59" i="501"/>
  <c r="AD48" i="512"/>
  <c r="AD65" i="498"/>
  <c r="AD63" i="501"/>
  <c r="AD83" i="498"/>
  <c r="AD48" i="498"/>
  <c r="AD79" i="503"/>
  <c r="AD77" i="516"/>
  <c r="AD48" i="503"/>
  <c r="AD37" i="507"/>
  <c r="AD32" i="523"/>
  <c r="AD24" i="507"/>
  <c r="AD35" i="516"/>
  <c r="AD36" i="515"/>
  <c r="AD64" i="513"/>
  <c r="AD45" i="521"/>
  <c r="AD78" i="502"/>
  <c r="AD23" i="503"/>
  <c r="AD22" i="513"/>
  <c r="AD75" i="503"/>
  <c r="AD68" i="523"/>
  <c r="AD68" i="516"/>
  <c r="AD51" i="503"/>
  <c r="AD83" i="521"/>
  <c r="AD59" i="511"/>
  <c r="AD20" i="514"/>
  <c r="AD43" i="504"/>
  <c r="AD43" i="499"/>
  <c r="AD61" i="498"/>
  <c r="AD23" i="502"/>
  <c r="AD35" i="498"/>
  <c r="AD43" i="511"/>
  <c r="AD79" i="498"/>
  <c r="AD32" i="503"/>
  <c r="AD52" i="523"/>
  <c r="AD29" i="507"/>
  <c r="AD59" i="516"/>
  <c r="AD50" i="497"/>
  <c r="AD25" i="516"/>
  <c r="AD55" i="509"/>
  <c r="AD73" i="499"/>
  <c r="AD72" i="502"/>
  <c r="AD68" i="504"/>
  <c r="AD30" i="500"/>
  <c r="AD21" i="498"/>
  <c r="AD67" i="513"/>
  <c r="AD37" i="521"/>
  <c r="AD73" i="523"/>
  <c r="AD51" i="507"/>
  <c r="AD44" i="511"/>
  <c r="AD36" i="503"/>
  <c r="AD24" i="503"/>
  <c r="AD28" i="516"/>
  <c r="AD44" i="504"/>
  <c r="AD72" i="512"/>
  <c r="AD45" i="513"/>
  <c r="AD81" i="507"/>
  <c r="AD58" i="513"/>
  <c r="AD73" i="498"/>
  <c r="AD43" i="513"/>
  <c r="AD64" i="502"/>
  <c r="AD52" i="497"/>
  <c r="AD66" i="523"/>
  <c r="AD29" i="521"/>
  <c r="AD35" i="511"/>
  <c r="AD34" i="514"/>
  <c r="AD22" i="505"/>
  <c r="AD39" i="507"/>
  <c r="AD76" i="510"/>
  <c r="AD53" i="508"/>
  <c r="AD57" i="513"/>
  <c r="AD43" i="507"/>
  <c r="AD61" i="511"/>
  <c r="AD62" i="513"/>
  <c r="AD61" i="513"/>
  <c r="AD30" i="502"/>
  <c r="AD77" i="523"/>
  <c r="AD70" i="523"/>
  <c r="AD62" i="505"/>
  <c r="AD82" i="497"/>
  <c r="AD44" i="505"/>
  <c r="AD20" i="509"/>
  <c r="AD75" i="511"/>
  <c r="AD32" i="513"/>
  <c r="AD22" i="502"/>
  <c r="AD26" i="500"/>
  <c r="AD78" i="497"/>
  <c r="AD38" i="500"/>
  <c r="AD81" i="521"/>
  <c r="AD69" i="516"/>
  <c r="AD25" i="521"/>
  <c r="AD46" i="521"/>
  <c r="AD26" i="497"/>
  <c r="AD76" i="508"/>
  <c r="AD49" i="513"/>
  <c r="AD53" i="516"/>
  <c r="AD20" i="511"/>
  <c r="F66" i="4"/>
  <c r="AD31" i="502"/>
  <c r="AD82" i="505"/>
  <c r="AD35" i="521"/>
  <c r="AD48" i="514"/>
  <c r="AD39" i="503"/>
  <c r="AD68" i="497"/>
  <c r="AD34" i="502"/>
  <c r="AD67" i="498"/>
  <c r="AD32" i="521"/>
  <c r="AD40" i="507"/>
  <c r="AD23" i="497"/>
  <c r="AD75" i="509"/>
  <c r="AD28" i="510"/>
  <c r="AD77" i="511"/>
  <c r="AD61" i="502"/>
  <c r="AD56" i="502"/>
  <c r="AD74" i="516"/>
  <c r="AD37" i="523"/>
  <c r="AD80" i="497"/>
  <c r="AD49" i="505"/>
  <c r="AD62" i="521"/>
  <c r="AD22" i="507"/>
  <c r="AD43" i="500"/>
  <c r="AD58" i="505"/>
  <c r="AD65" i="515"/>
  <c r="AD80" i="500"/>
  <c r="AD57" i="505"/>
  <c r="AD36" i="500"/>
  <c r="AD78" i="500"/>
  <c r="AD21" i="512"/>
  <c r="AD64" i="523"/>
  <c r="AD37" i="516"/>
  <c r="AD70" i="516"/>
  <c r="AD53" i="512"/>
  <c r="AD63" i="523"/>
  <c r="AD26" i="505"/>
  <c r="AD33" i="499"/>
  <c r="AD59" i="498"/>
  <c r="AD60" i="516"/>
  <c r="AD56" i="511"/>
  <c r="AD83" i="511"/>
  <c r="AD34" i="513"/>
  <c r="AD61" i="507"/>
  <c r="AD48" i="511"/>
  <c r="AD72" i="523"/>
  <c r="AD47" i="510"/>
  <c r="AD60" i="521"/>
  <c r="AD34" i="516"/>
  <c r="AD43" i="503"/>
  <c r="AD76" i="509"/>
  <c r="AD69" i="499"/>
  <c r="AD38" i="497"/>
  <c r="AD66" i="511"/>
  <c r="AD24" i="500"/>
  <c r="AD76" i="511"/>
  <c r="AD82" i="500"/>
  <c r="AD21" i="507"/>
  <c r="AD36" i="523"/>
  <c r="AD57" i="497"/>
  <c r="AD80" i="523"/>
  <c r="AD57" i="501"/>
  <c r="AD50" i="523"/>
  <c r="AD61" i="508"/>
  <c r="AD35" i="513"/>
  <c r="AD80" i="521"/>
  <c r="AD54" i="511"/>
  <c r="AD36" i="502"/>
  <c r="AD54" i="502"/>
  <c r="AD41" i="502"/>
  <c r="AD80" i="507"/>
  <c r="F68" i="4"/>
  <c r="AD55" i="523"/>
  <c r="AD71" i="523"/>
  <c r="AD36" i="521"/>
  <c r="AD71" i="521"/>
  <c r="AD21" i="504"/>
  <c r="AD35" i="509"/>
  <c r="AD20" i="499"/>
  <c r="AD74" i="498"/>
  <c r="AD53" i="504"/>
  <c r="AD29" i="502"/>
  <c r="AD26" i="502"/>
  <c r="AD78" i="498"/>
  <c r="AD76" i="502"/>
  <c r="AD41" i="507"/>
  <c r="AD57" i="510"/>
  <c r="AD66" i="497"/>
  <c r="AD46" i="516"/>
  <c r="AD68" i="503"/>
  <c r="AD50" i="521"/>
  <c r="AD49" i="523"/>
  <c r="AD80" i="501"/>
  <c r="AD20" i="515"/>
  <c r="AD40" i="498"/>
  <c r="AD33" i="516"/>
  <c r="AD74" i="511"/>
  <c r="AD27" i="500"/>
  <c r="AD80" i="498"/>
  <c r="AD52" i="512"/>
  <c r="AD44" i="502"/>
  <c r="AD71" i="497"/>
  <c r="F84" i="4"/>
  <c r="AD62" i="497"/>
  <c r="AD51" i="497"/>
  <c r="AD37" i="508"/>
  <c r="AD51" i="498"/>
  <c r="AD28" i="513"/>
  <c r="AD57" i="503"/>
  <c r="AD56" i="503"/>
  <c r="AD65" i="516"/>
  <c r="AD27" i="503"/>
  <c r="AD59" i="497"/>
  <c r="AD76" i="523"/>
  <c r="AD55" i="507"/>
  <c r="AD23" i="507"/>
  <c r="AD72" i="501"/>
  <c r="AD41" i="512"/>
  <c r="AD64" i="498"/>
  <c r="AD58" i="498"/>
  <c r="AD57" i="498"/>
  <c r="AD56" i="513"/>
  <c r="AD37" i="502"/>
  <c r="AD33" i="498"/>
  <c r="AD28" i="523"/>
  <c r="AD37" i="503"/>
  <c r="AD59" i="521"/>
  <c r="AD80" i="516"/>
  <c r="AD41" i="497"/>
  <c r="AD24" i="508"/>
  <c r="AD25" i="509"/>
  <c r="AD70" i="498"/>
  <c r="AD32" i="498"/>
  <c r="AD60" i="500"/>
  <c r="AD55" i="516"/>
  <c r="AD45" i="497"/>
  <c r="AD83" i="507"/>
  <c r="F73" i="4"/>
  <c r="AD44" i="521"/>
  <c r="AD47" i="523"/>
  <c r="AD78" i="521"/>
  <c r="AD61" i="509"/>
  <c r="AD30" i="515"/>
  <c r="AD47" i="500"/>
  <c r="AD35" i="501"/>
  <c r="AD27" i="511"/>
  <c r="AD79" i="511"/>
  <c r="AD45" i="498"/>
  <c r="AD23" i="521"/>
  <c r="AD47" i="505"/>
  <c r="AD36" i="498"/>
  <c r="AD73" i="521"/>
  <c r="AD21" i="511"/>
  <c r="AD60" i="502"/>
  <c r="AD62" i="509"/>
  <c r="AD49" i="499"/>
  <c r="AD81" i="500"/>
  <c r="AD77" i="502"/>
  <c r="AD52" i="499"/>
  <c r="AD25" i="523"/>
  <c r="AD51" i="515"/>
  <c r="AD55" i="497"/>
  <c r="AD81" i="502"/>
  <c r="AD55" i="502"/>
  <c r="AD26" i="523"/>
  <c r="AD77" i="512"/>
  <c r="AD58" i="523"/>
  <c r="F82" i="4"/>
  <c r="AD65" i="497"/>
  <c r="AD38" i="505"/>
  <c r="AD33" i="497"/>
  <c r="AD82" i="508"/>
  <c r="AD82" i="499"/>
  <c r="AD20" i="503"/>
  <c r="AD78" i="523"/>
  <c r="AD74" i="513"/>
  <c r="AD80" i="511"/>
  <c r="AD54" i="500"/>
  <c r="AD50" i="516"/>
  <c r="AD51" i="516"/>
  <c r="AD26" i="521"/>
  <c r="AD74" i="497"/>
  <c r="AD21" i="516"/>
  <c r="F83" i="4"/>
  <c r="AD67" i="508"/>
  <c r="AD58" i="503"/>
  <c r="AD37" i="499"/>
  <c r="AD47" i="516"/>
  <c r="AD23" i="513"/>
  <c r="AD29" i="503"/>
  <c r="AD83" i="523"/>
  <c r="AD35" i="497"/>
  <c r="AD20" i="505"/>
  <c r="AD64" i="505"/>
  <c r="AD54" i="507"/>
  <c r="AD55" i="500"/>
  <c r="AD42" i="511"/>
  <c r="AD75" i="508"/>
  <c r="AD34" i="499"/>
  <c r="AD63" i="510"/>
  <c r="F78" i="4"/>
  <c r="AD20" i="500"/>
  <c r="AD72" i="513"/>
  <c r="AD67" i="502"/>
  <c r="AD24" i="523"/>
  <c r="AD75" i="523"/>
  <c r="AD74" i="523"/>
  <c r="AD72" i="497"/>
  <c r="AD52" i="516"/>
  <c r="AD45" i="516"/>
  <c r="AD80" i="512"/>
  <c r="AD51" i="513"/>
  <c r="AD54" i="510"/>
  <c r="AD41" i="499"/>
  <c r="AD76" i="498"/>
  <c r="AD52" i="503"/>
  <c r="AD56" i="498"/>
  <c r="AD36" i="513"/>
  <c r="AD81" i="498"/>
  <c r="AD35" i="507"/>
  <c r="AD74" i="505"/>
  <c r="AD56" i="507"/>
  <c r="AD71" i="498"/>
  <c r="AD33" i="512"/>
  <c r="AD26" i="516"/>
  <c r="AD78" i="503"/>
  <c r="AD41" i="504"/>
  <c r="AD26" i="515"/>
  <c r="AD78" i="513"/>
  <c r="AD76" i="507"/>
  <c r="AD29" i="500"/>
  <c r="AD45" i="503"/>
  <c r="AD33" i="513"/>
  <c r="AD55" i="503"/>
  <c r="AD78" i="505"/>
  <c r="AD55" i="505"/>
  <c r="AD42" i="512"/>
  <c r="AD63" i="507"/>
  <c r="AD60" i="523"/>
  <c r="AD53" i="505"/>
  <c r="AD41" i="515"/>
  <c r="AD69" i="505"/>
  <c r="F14" i="4"/>
  <c r="K9" i="4"/>
  <c r="P9" i="4"/>
  <c r="AD21" i="497"/>
  <c r="F16" i="4"/>
  <c r="F12" i="4"/>
  <c r="AD21" i="502"/>
  <c r="K12" i="4"/>
  <c r="P8" i="4"/>
  <c r="F8" i="4"/>
  <c r="AD21" i="513"/>
  <c r="F13" i="4"/>
  <c r="AD21" i="523"/>
  <c r="P22" i="4"/>
  <c r="K16" i="4"/>
  <c r="AD21" i="505"/>
  <c r="F11" i="4"/>
  <c r="F15" i="4"/>
  <c r="AD21" i="508"/>
  <c r="K8" i="4"/>
  <c r="K10" i="4"/>
  <c r="P26" i="4"/>
  <c r="P23" i="4"/>
  <c r="P14" i="4"/>
  <c r="K13" i="4"/>
  <c r="P16" i="4"/>
  <c r="K11" i="4"/>
  <c r="F10" i="4"/>
  <c r="K14" i="4"/>
  <c r="K15" i="4"/>
  <c r="AD21" i="500"/>
  <c r="AD21" i="503"/>
  <c r="F9" i="4"/>
  <c r="R8" i="516" l="1"/>
  <c r="R7" i="516"/>
  <c r="R7" i="511"/>
  <c r="R8" i="511"/>
  <c r="R8" i="504"/>
  <c r="R7" i="504"/>
  <c r="R7" i="507"/>
  <c r="R8" i="507"/>
  <c r="R7" i="512"/>
  <c r="R8" i="512"/>
  <c r="R7" i="498"/>
  <c r="R8" i="498"/>
  <c r="R7" i="510"/>
  <c r="R8" i="510"/>
  <c r="R8" i="515"/>
  <c r="R7" i="515"/>
  <c r="F85" i="4"/>
  <c r="R8" i="501"/>
  <c r="R7" i="501"/>
  <c r="R8" i="499"/>
  <c r="R7" i="499"/>
  <c r="R8" i="514"/>
  <c r="R7" i="514"/>
  <c r="F74" i="4"/>
  <c r="R8" i="509"/>
  <c r="R7" i="509"/>
  <c r="R8" i="521"/>
  <c r="R7" i="521"/>
  <c r="R8" i="506"/>
  <c r="R7" i="506"/>
  <c r="R8" i="503"/>
  <c r="R7" i="503"/>
  <c r="K17" i="4"/>
  <c r="R8" i="502"/>
  <c r="R7" i="502"/>
  <c r="R7" i="500"/>
  <c r="R8" i="500"/>
  <c r="R8" i="508"/>
  <c r="R7" i="508"/>
  <c r="R7" i="523"/>
  <c r="R8" i="523"/>
  <c r="R8" i="497"/>
  <c r="R7" i="497"/>
  <c r="R7" i="505"/>
  <c r="R8" i="505"/>
  <c r="R7" i="513"/>
  <c r="R8" i="513"/>
  <c r="F17" i="4"/>
  <c r="P17" i="4"/>
  <c r="K22" i="4"/>
  <c r="F25" i="4"/>
  <c r="K23" i="4"/>
  <c r="P20" i="4"/>
  <c r="F19" i="4"/>
  <c r="P27" i="4"/>
  <c r="F22" i="4"/>
  <c r="K24" i="4"/>
  <c r="K26" i="4"/>
  <c r="K25" i="4"/>
  <c r="F21" i="4"/>
  <c r="K27" i="4"/>
  <c r="K20" i="4"/>
  <c r="P19" i="4"/>
  <c r="P25" i="4"/>
  <c r="P21" i="4"/>
  <c r="F27" i="4"/>
  <c r="F23" i="4"/>
  <c r="F26" i="4"/>
  <c r="F24" i="4"/>
  <c r="K19" i="4"/>
  <c r="F20" i="4"/>
  <c r="P24" i="4"/>
  <c r="K21" i="4"/>
  <c r="P28" i="4" l="1"/>
  <c r="K28" i="4"/>
  <c r="F28" i="4"/>
</calcChain>
</file>

<file path=xl/sharedStrings.xml><?xml version="1.0" encoding="utf-8"?>
<sst xmlns="http://schemas.openxmlformats.org/spreadsheetml/2006/main" count="5391" uniqueCount="223">
  <si>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</si>
  <si>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</si>
  <si>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</si>
  <si>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</si>
  <si>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</si>
  <si>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</si>
  <si>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</si>
  <si>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</si>
  <si>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</si>
  <si>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</si>
  <si>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</si>
  <si>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</si>
  <si>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</si>
  <si>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</si>
  <si>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</si>
  <si>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</si>
  <si>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</si>
  <si>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</si>
  <si>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</si>
  <si>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</si>
  <si>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</si>
  <si>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</si>
  <si>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</si>
  <si>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</si>
  <si>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</si>
  <si>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</si>
  <si>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</si>
  <si>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</si>
  <si>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</si>
  <si>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</si>
  <si>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</si>
  <si>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</si>
  <si>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</si>
  <si>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</si>
  <si>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</si>
  <si>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</si>
  <si>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</si>
  <si>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</si>
  <si>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</si>
  <si>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</si>
  <si>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</si>
  <si>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</si>
  <si>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</si>
  <si>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</si>
  <si>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</si>
  <si>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</si>
  <si>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</si>
  <si>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</si>
  <si>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</si>
  <si>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</si>
  <si>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</si>
  <si>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</si>
  <si>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</si>
  <si>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</si>
  <si>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</si>
  <si>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</si>
  <si>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</si>
  <si>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</si>
  <si>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</si>
  <si>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</si>
  <si>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</si>
  <si>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</si>
  <si>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</si>
  <si>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</si>
  <si>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</si>
  <si>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</si>
  <si>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</si>
  <si>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</si>
  <si>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</si>
  <si>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</si>
  <si>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</si>
  <si>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</si>
  <si>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</si>
  <si>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</si>
  <si>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</si>
  <si>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</si>
  <si>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</si>
  <si>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</si>
  <si>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</si>
  <si>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</si>
  <si>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</si>
  <si>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</si>
  <si>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</si>
  <si>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</si>
  <si>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</si>
  <si>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</si>
  <si>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</si>
  <si>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</si>
  <si>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</si>
  <si>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</si>
  <si>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</si>
  <si>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</si>
  <si>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</si>
  <si>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</si>
  <si>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</si>
  <si>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</si>
  <si>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</si>
  <si>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</si>
  <si>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</si>
  <si>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</si>
  <si>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</si>
  <si>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</si>
  <si>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</si>
  <si>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</si>
  <si>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</si>
  <si>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</si>
  <si>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</si>
  <si>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</si>
  <si>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</si>
  <si>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</si>
  <si>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</si>
  <si>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</si>
  <si>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</si>
  <si>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</si>
  <si>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</si>
  <si>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</si>
  <si>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</si>
  <si>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</si>
  <si>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</si>
  <si>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</si>
  <si>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</si>
  <si>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</si>
  <si>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</si>
  <si>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</si>
  <si>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</si>
  <si>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</si>
  <si>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</si>
  <si>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</si>
  <si>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</si>
  <si>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</si>
  <si>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TDK_KF_ST_15_01</t>
  </si>
  <si>
    <t>TDK_KF_ST_15_02</t>
  </si>
  <si>
    <t>TDK_KF_ST_15_03</t>
  </si>
  <si>
    <t>TDK_KF_ST_22_01</t>
  </si>
  <si>
    <t>TDK_KF_ST_22_02</t>
  </si>
  <si>
    <t>TDK_KF_ST_22_03</t>
  </si>
  <si>
    <t>TDK_KF_ST_09_01</t>
  </si>
  <si>
    <t>TDK_KF_ST_09_02</t>
  </si>
  <si>
    <t>TDK_KF_ST_09_03</t>
  </si>
  <si>
    <t>TDK_KF_ST_25_01</t>
  </si>
  <si>
    <t>TDK_KF_ST_25_02</t>
  </si>
  <si>
    <t>TDK_KF_ST_25_03</t>
  </si>
  <si>
    <t>TDK_KF_ST_13_01</t>
  </si>
  <si>
    <t>TDK_KF_ST_13_02</t>
  </si>
  <si>
    <t>TDK_KF_ST_13_03</t>
  </si>
  <si>
    <t>TDK_KF_ST_21_01</t>
  </si>
  <si>
    <t>TDK_KF_ST_21_02</t>
  </si>
  <si>
    <t>TDK_KF_ST_21_03</t>
  </si>
  <si>
    <t>TDK_KF_ST_02_01</t>
  </si>
  <si>
    <t>TDK_KF_ST_02_02</t>
  </si>
  <si>
    <t>TDK_KF_ST_02_03</t>
  </si>
  <si>
    <t>TDK_KF_ST_06_01</t>
  </si>
  <si>
    <t>TDK_KF_ST_06_02</t>
  </si>
  <si>
    <t>TDK_KF_ST_06_03</t>
  </si>
  <si>
    <t>TDK_KF_ST_03_01</t>
  </si>
  <si>
    <t>TDK_KF_ST_03_02</t>
  </si>
  <si>
    <t>TDK_KF_ST_03_03</t>
  </si>
  <si>
    <t xml:space="preserve"> Bitte geben Sie eine Option (Nur die Zahl) ein:</t>
  </si>
  <si>
    <t xml:space="preserve"> Welche Messung möchten Sie durchführen? </t>
  </si>
  <si>
    <t xml:space="preserve"> Option 1: Kalibrierfahrt  </t>
  </si>
  <si>
    <t xml:space="preserve"> Option 2: Hauptprogramm 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</si>
  <si>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</si>
  <si>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</si>
  <si>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</si>
  <si>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</si>
  <si>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</si>
  <si>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</si>
  <si>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</si>
  <si>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</si>
  <si>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</si>
  <si>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</si>
  <si>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</si>
  <si>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</si>
  <si>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</si>
  <si>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</si>
  <si>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</si>
  <si>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</si>
  <si>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</si>
  <si>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</si>
  <si>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</si>
  <si>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</si>
  <si>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</si>
  <si>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</si>
  <si>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</si>
  <si>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</si>
  <si>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</si>
  <si>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</si>
  <si>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</si>
  <si>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</si>
  <si>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</si>
  <si>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</si>
  <si>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</si>
  <si>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Winkelfehler</t>
  </si>
  <si>
    <t>Max Hysterese</t>
  </si>
  <si>
    <t>positiv</t>
  </si>
  <si>
    <t>negativ</t>
  </si>
  <si>
    <t>Max Non-Ortho</t>
  </si>
  <si>
    <t>Non-Ortho Max</t>
  </si>
  <si>
    <t>Non-Ortho Min</t>
  </si>
  <si>
    <t>Alle Daten aus Funktionsfahrt mit Aus- und Einbau (mit Umbau) ↓</t>
  </si>
  <si>
    <t>Offset_Y3_M (Offset aus korrigierter Y3-Kurve der Funktions-messung)</t>
  </si>
  <si>
    <t>Amplitude_Y3_M (Amplitude aus korrigierter Y3-Kurve der Funktions-messung)</t>
  </si>
  <si>
    <t>Phase_Y3_M (Phase aus korrigierter Y3-Kurve der Funktions-messung)</t>
  </si>
  <si>
    <t>Kurvenparameter aus drei Kalibrierfahrten ↓</t>
  </si>
  <si>
    <t>Kurvenparameter der korrigierten "Y3_Sin"-Kurve durch Fitting-Methode</t>
  </si>
  <si>
    <t>Differential-Output</t>
  </si>
  <si>
    <t>Max Winkelfehler</t>
  </si>
  <si>
    <t>gemittelte Kurvenpara-meter (FF) aus cw/ccw ↓</t>
  </si>
  <si>
    <t>O_Y3_M</t>
  </si>
  <si>
    <t>Arbeitsblatt-Namen der drei Kalibrierfahrten ↓</t>
  </si>
  <si>
    <t>A_Y3_M</t>
  </si>
  <si>
    <t>ϕ_Y3_M</t>
  </si>
  <si>
    <t>150°C Stressteile 1500h Messung</t>
  </si>
  <si>
    <t>TDK_FF_ST_mU2_01</t>
  </si>
  <si>
    <t>TDK_FF_ST_mU2_02</t>
  </si>
  <si>
    <t>TDK_FF_ST_mU2_03</t>
  </si>
  <si>
    <t>TDK_FF_ST_mU2_04</t>
  </si>
  <si>
    <t>TDK_FF_ST_mU2_05</t>
  </si>
  <si>
    <t>TDK_FF_ST_mU2_06</t>
  </si>
  <si>
    <t>TDK_FF_ST_mU2_07</t>
  </si>
  <si>
    <t>TDK_FF_ST_mU2_08</t>
  </si>
  <si>
    <t>TDK_FF_ST_mU2_09</t>
  </si>
  <si>
    <t>m=2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</si>
</sst>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indexed="64"/>
      </top>
      <bottom style="thin">
        <color theme="0" tint="-0.14999847407452621"/>
      </bottom>
      <diagonal/>
    </border>
    <border>
      <left/>
      <right/>
      <top style="medium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/>
      <top/>
      <bottom style="medium">
        <color indexed="64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2" xfId="0" applyFill="1" applyBorder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6" borderId="24" xfId="0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0" xfId="0" applyFont="1"/>
    <xf numFmtId="0" fontId="4" fillId="7" borderId="31" xfId="0" applyFont="1" applyFill="1" applyBorder="1"/>
    <xf numFmtId="0" fontId="4" fillId="7" borderId="32" xfId="0" applyFont="1" applyFill="1" applyBorder="1"/>
    <xf numFmtId="0" fontId="4" fillId="0" borderId="33" xfId="0" applyFont="1" applyBorder="1"/>
    <xf numFmtId="0" fontId="4" fillId="0" borderId="32" xfId="0" applyFont="1" applyBorder="1"/>
    <xf numFmtId="0" fontId="5" fillId="0" borderId="0" xfId="0" applyFont="1"/>
    <xf numFmtId="0" fontId="4" fillId="0" borderId="35" xfId="0" applyFont="1" applyBorder="1" applyAlignment="1">
      <alignment horizontal="left"/>
    </xf>
    <xf numFmtId="0" fontId="4" fillId="0" borderId="36" xfId="0" applyFont="1" applyBorder="1"/>
    <xf numFmtId="0" fontId="4" fillId="0" borderId="35" xfId="0" applyFont="1" applyBorder="1"/>
    <xf numFmtId="0" fontId="4" fillId="0" borderId="38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4" fillId="0" borderId="37" xfId="0" applyFont="1" applyBorder="1"/>
    <xf numFmtId="0" fontId="4" fillId="8" borderId="40" xfId="0" applyFont="1" applyFill="1" applyBorder="1"/>
    <xf numFmtId="0" fontId="4" fillId="8" borderId="41" xfId="0" applyFont="1" applyFill="1" applyBorder="1" applyAlignment="1">
      <alignment horizontal="left"/>
    </xf>
    <xf numFmtId="0" fontId="4" fillId="8" borderId="42" xfId="0" applyFont="1" applyFill="1" applyBorder="1"/>
    <xf numFmtId="0" fontId="4" fillId="8" borderId="41" xfId="0" applyFont="1" applyFill="1" applyBorder="1"/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0" borderId="29" xfId="0" applyFont="1" applyBorder="1"/>
    <xf numFmtId="0" fontId="4" fillId="9" borderId="29" xfId="0" applyFont="1" applyFill="1" applyBorder="1" applyAlignment="1">
      <alignment horizontal="lef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0" borderId="0" xfId="0" applyNumberFormat="1" applyFill="1" applyBorder="1"/>
    <xf numFmtId="0" fontId="0" fillId="0" borderId="29" xfId="0" applyBorder="1"/>
    <xf numFmtId="0" fontId="0" fillId="6" borderId="47" xfId="0" applyFill="1" applyBorder="1" applyAlignment="1">
      <alignment horizontal="center"/>
    </xf>
    <xf numFmtId="0" fontId="0" fillId="0" borderId="10" xfId="0" applyFill="1" applyBorder="1"/>
    <xf numFmtId="0" fontId="0" fillId="0" borderId="0" xfId="0" applyAlignment="1">
      <alignment horizontal="center"/>
    </xf>
    <xf numFmtId="0" fontId="0" fillId="0" borderId="44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45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0" borderId="0" xfId="0" applyFont="1" applyFill="1" applyBorder="1"/>
    <xf numFmtId="0" fontId="7" fillId="10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0" fillId="11" borderId="5" xfId="0" applyFill="1" applyBorder="1"/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0" xfId="0" applyFill="1" applyBorder="1" applyAlignment="1"/>
    <xf numFmtId="0" fontId="0" fillId="11" borderId="10" xfId="0" applyFill="1" applyBorder="1"/>
    <xf numFmtId="0" fontId="0" fillId="0" borderId="8" xfId="0" applyFill="1" applyBorder="1" applyAlignment="1"/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0" fillId="0" borderId="5" xfId="0" applyBorder="1"/>
    <xf numFmtId="0" fontId="0" fillId="11" borderId="0" xfId="0" applyFill="1" applyBorder="1"/>
    <xf numFmtId="0" fontId="0" fillId="11" borderId="50" xfId="0" applyFill="1" applyBorder="1"/>
    <xf numFmtId="0" fontId="0" fillId="11" borderId="51" xfId="0" applyFill="1" applyBorder="1"/>
    <xf numFmtId="0" fontId="0" fillId="11" borderId="52" xfId="0" applyFill="1" applyBorder="1"/>
    <xf numFmtId="0" fontId="0" fillId="11" borderId="53" xfId="0" applyFill="1" applyBorder="1"/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0" fillId="11" borderId="58" xfId="0" applyFill="1" applyBorder="1"/>
    <xf numFmtId="0" fontId="0" fillId="4" borderId="59" xfId="0" applyFill="1" applyBorder="1" applyAlignment="1"/>
    <xf numFmtId="0" fontId="0" fillId="4" borderId="59" xfId="0" applyFill="1" applyBorder="1"/>
    <xf numFmtId="0" fontId="0" fillId="4" borderId="22" xfId="0" applyFill="1" applyBorder="1" applyAlignment="1"/>
    <xf numFmtId="0" fontId="4" fillId="0" borderId="34" xfId="0" applyFont="1" applyBorder="1" applyAlignment="1">
      <alignment horizontal="left" vertical="center"/>
    </xf>
    <xf numFmtId="0" fontId="4" fillId="0" borderId="37" xfId="0" applyFont="1" applyBorder="1" applyAlignment="1">
      <alignment horizontal="left" vertical="center"/>
    </xf>
    <xf numFmtId="0" fontId="4" fillId="0" borderId="31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9" borderId="29" xfId="0" applyFont="1" applyFill="1" applyBorder="1" applyAlignment="1">
      <alignment horizontal="left"/>
    </xf>
    <xf numFmtId="0" fontId="0" fillId="0" borderId="30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9" xfId="0" applyBorder="1" applyAlignment="1">
      <alignment horizontal="center"/>
    </xf>
    <xf numFmtId="0" fontId="7" fillId="10" borderId="0" xfId="0" applyFont="1" applyFill="1" applyBorder="1" applyAlignment="1">
      <alignment horizontal="left" vertical="center" wrapText="1"/>
    </xf>
    <xf numFmtId="0" fontId="7" fillId="10" borderId="0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5.3279999999999994</c:v>
                </c:pt>
                <c:pt idx="2">
                  <c:v>10.997999999999999</c:v>
                </c:pt>
                <c:pt idx="3">
                  <c:v>16.631999999999998</c:v>
                </c:pt>
                <c:pt idx="4">
                  <c:v>22.346999999999998</c:v>
                </c:pt>
                <c:pt idx="5">
                  <c:v>28.034999999999997</c:v>
                </c:pt>
                <c:pt idx="6">
                  <c:v>33.587999999999994</c:v>
                </c:pt>
                <c:pt idx="7">
                  <c:v>39.077999999999996</c:v>
                </c:pt>
                <c:pt idx="8">
                  <c:v>44.603999999999999</c:v>
                </c:pt>
                <c:pt idx="9">
                  <c:v>50.274000000000001</c:v>
                </c:pt>
                <c:pt idx="10">
                  <c:v>56.015999999999998</c:v>
                </c:pt>
                <c:pt idx="11">
                  <c:v>61.775999999999996</c:v>
                </c:pt>
                <c:pt idx="12">
                  <c:v>67.373999999999995</c:v>
                </c:pt>
                <c:pt idx="13">
                  <c:v>73.016999999999996</c:v>
                </c:pt>
                <c:pt idx="14">
                  <c:v>78.66</c:v>
                </c:pt>
                <c:pt idx="15">
                  <c:v>84.078000000000003</c:v>
                </c:pt>
                <c:pt idx="16">
                  <c:v>89.613</c:v>
                </c:pt>
                <c:pt idx="17">
                  <c:v>95.238</c:v>
                </c:pt>
                <c:pt idx="18">
                  <c:v>101.00700000000001</c:v>
                </c:pt>
                <c:pt idx="19">
                  <c:v>106.65900000000001</c:v>
                </c:pt>
                <c:pt idx="20">
                  <c:v>112.28400000000001</c:v>
                </c:pt>
                <c:pt idx="21">
                  <c:v>118.05300000000001</c:v>
                </c:pt>
                <c:pt idx="22">
                  <c:v>123.48000000000002</c:v>
                </c:pt>
                <c:pt idx="23">
                  <c:v>128.97900000000001</c:v>
                </c:pt>
                <c:pt idx="24">
                  <c:v>134.59500000000003</c:v>
                </c:pt>
                <c:pt idx="25">
                  <c:v>140.17500000000004</c:v>
                </c:pt>
                <c:pt idx="26">
                  <c:v>145.81800000000004</c:v>
                </c:pt>
                <c:pt idx="27">
                  <c:v>151.56000000000003</c:v>
                </c:pt>
                <c:pt idx="28">
                  <c:v>157.24800000000002</c:v>
                </c:pt>
                <c:pt idx="29">
                  <c:v>162.80100000000002</c:v>
                </c:pt>
                <c:pt idx="30">
                  <c:v>168.50700000000001</c:v>
                </c:pt>
                <c:pt idx="31">
                  <c:v>173.84399999999999</c:v>
                </c:pt>
                <c:pt idx="32">
                  <c:v>179.38800000000001</c:v>
                </c:pt>
                <c:pt idx="33">
                  <c:v>185.08500000000001</c:v>
                </c:pt>
                <c:pt idx="34">
                  <c:v>190.76400000000001</c:v>
                </c:pt>
                <c:pt idx="35">
                  <c:v>196.47</c:v>
                </c:pt>
                <c:pt idx="36">
                  <c:v>202.10399999999998</c:v>
                </c:pt>
                <c:pt idx="37">
                  <c:v>207.85499999999999</c:v>
                </c:pt>
                <c:pt idx="38">
                  <c:v>213.35399999999998</c:v>
                </c:pt>
                <c:pt idx="39">
                  <c:v>218.81699999999998</c:v>
                </c:pt>
                <c:pt idx="40">
                  <c:v>224.36999999999998</c:v>
                </c:pt>
                <c:pt idx="41">
                  <c:v>229.99499999999998</c:v>
                </c:pt>
                <c:pt idx="42">
                  <c:v>235.68299999999996</c:v>
                </c:pt>
                <c:pt idx="43">
                  <c:v>241.46099999999996</c:v>
                </c:pt>
                <c:pt idx="44">
                  <c:v>247.13999999999996</c:v>
                </c:pt>
                <c:pt idx="45">
                  <c:v>252.72899999999996</c:v>
                </c:pt>
                <c:pt idx="46">
                  <c:v>258.38099999999997</c:v>
                </c:pt>
                <c:pt idx="47">
                  <c:v>263.86199999999997</c:v>
                </c:pt>
                <c:pt idx="48">
                  <c:v>269.35199999999998</c:v>
                </c:pt>
                <c:pt idx="49">
                  <c:v>275.07599999999996</c:v>
                </c:pt>
                <c:pt idx="50">
                  <c:v>280.77299999999997</c:v>
                </c:pt>
                <c:pt idx="51">
                  <c:v>286.48799999999994</c:v>
                </c:pt>
                <c:pt idx="52">
                  <c:v>292.17599999999993</c:v>
                </c:pt>
                <c:pt idx="53">
                  <c:v>297.84599999999995</c:v>
                </c:pt>
                <c:pt idx="54">
                  <c:v>303.45299999999997</c:v>
                </c:pt>
                <c:pt idx="55">
                  <c:v>308.88899999999995</c:v>
                </c:pt>
                <c:pt idx="56">
                  <c:v>314.48699999999997</c:v>
                </c:pt>
                <c:pt idx="57">
                  <c:v>320.15699999999998</c:v>
                </c:pt>
                <c:pt idx="58">
                  <c:v>325.89</c:v>
                </c:pt>
                <c:pt idx="59">
                  <c:v>331.62299999999999</c:v>
                </c:pt>
                <c:pt idx="60">
                  <c:v>337.34699999999998</c:v>
                </c:pt>
                <c:pt idx="61">
                  <c:v>342.97199999999998</c:v>
                </c:pt>
                <c:pt idx="62">
                  <c:v>348.642</c:v>
                </c:pt>
                <c:pt idx="63">
                  <c:v>354.07799999999997</c:v>
                </c:pt>
                <c:pt idx="64">
                  <c:v>359.53199999999998</c:v>
                </c:pt>
              </c:numCache>
            </c:numRef>
          </c:xVal>
          <c:yVal>
            <c:numRef>
              <c:f>TDK_FF_ST_oU_01!$AC$20:$AC$84</c:f>
              <c:numCache>
                <c:formatCode>General</c:formatCode>
                <c:ptCount val="65"/>
                <c:pt idx="0">
                  <c:v>-0.41356254849233665</c:v>
                </c:pt>
                <c:pt idx="1">
                  <c:v>-0.33635489751989311</c:v>
                </c:pt>
                <c:pt idx="2">
                  <c:v>-0.32390956683600258</c:v>
                </c:pt>
                <c:pt idx="3">
                  <c:v>-0.40322185911241348</c:v>
                </c:pt>
                <c:pt idx="4">
                  <c:v>-0.40158769767812785</c:v>
                </c:pt>
                <c:pt idx="5">
                  <c:v>-0.39572341048611293</c:v>
                </c:pt>
                <c:pt idx="6">
                  <c:v>-0.34492549925144544</c:v>
                </c:pt>
                <c:pt idx="7">
                  <c:v>-0.30092357932269209</c:v>
                </c:pt>
                <c:pt idx="8">
                  <c:v>-0.27892148164228558</c:v>
                </c:pt>
                <c:pt idx="9">
                  <c:v>-0.24214116200869285</c:v>
                </c:pt>
                <c:pt idx="10">
                  <c:v>-0.12838338803707217</c:v>
                </c:pt>
                <c:pt idx="11">
                  <c:v>-0.11384680447370954</c:v>
                </c:pt>
                <c:pt idx="12">
                  <c:v>-0.11995579868570871</c:v>
                </c:pt>
                <c:pt idx="13">
                  <c:v>-0.15470921483841948</c:v>
                </c:pt>
                <c:pt idx="14">
                  <c:v>-0.14250886007752683</c:v>
                </c:pt>
                <c:pt idx="15">
                  <c:v>-0.10580839101024253</c:v>
                </c:pt>
                <c:pt idx="16">
                  <c:v>-0.16517062305791796</c:v>
                </c:pt>
                <c:pt idx="17">
                  <c:v>-0.17354660258803278</c:v>
                </c:pt>
                <c:pt idx="18">
                  <c:v>-0.18183694392428151</c:v>
                </c:pt>
                <c:pt idx="19">
                  <c:v>-0.17894622703148855</c:v>
                </c:pt>
                <c:pt idx="20">
                  <c:v>-0.14412065392401985</c:v>
                </c:pt>
                <c:pt idx="21">
                  <c:v>-0.1267101377300861</c:v>
                </c:pt>
                <c:pt idx="22">
                  <c:v>-0.17134594350045518</c:v>
                </c:pt>
                <c:pt idx="23">
                  <c:v>-0.17226320894431524</c:v>
                </c:pt>
                <c:pt idx="24">
                  <c:v>-9.2328552925835083E-2</c:v>
                </c:pt>
                <c:pt idx="25">
                  <c:v>-0.2625605629983454</c:v>
                </c:pt>
                <c:pt idx="26">
                  <c:v>-9.8108268785779273E-2</c:v>
                </c:pt>
                <c:pt idx="27">
                  <c:v>-0.1250678471096478</c:v>
                </c:pt>
                <c:pt idx="28">
                  <c:v>-0.18178086599661469</c:v>
                </c:pt>
                <c:pt idx="29">
                  <c:v>-0.1755245963385903</c:v>
                </c:pt>
                <c:pt idx="30">
                  <c:v>-0.1876004505265314</c:v>
                </c:pt>
                <c:pt idx="31">
                  <c:v>-0.27385182914196093</c:v>
                </c:pt>
                <c:pt idx="32">
                  <c:v>-0.20766943011616945</c:v>
                </c:pt>
                <c:pt idx="33">
                  <c:v>-0.23945924102824279</c:v>
                </c:pt>
                <c:pt idx="34">
                  <c:v>-0.21522800680770615</c:v>
                </c:pt>
                <c:pt idx="35">
                  <c:v>-0.17871285660882563</c:v>
                </c:pt>
                <c:pt idx="36">
                  <c:v>-0.25279715112463919</c:v>
                </c:pt>
                <c:pt idx="37">
                  <c:v>-0.1489683962983861</c:v>
                </c:pt>
                <c:pt idx="38">
                  <c:v>-0.11267531494382865</c:v>
                </c:pt>
                <c:pt idx="39">
                  <c:v>-7.7207874518506969E-2</c:v>
                </c:pt>
                <c:pt idx="40">
                  <c:v>-2.797604849897084E-2</c:v>
                </c:pt>
                <c:pt idx="41">
                  <c:v>4.8444288519164047E-2</c:v>
                </c:pt>
                <c:pt idx="42">
                  <c:v>0.11416958626867313</c:v>
                </c:pt>
                <c:pt idx="43">
                  <c:v>8.1950177634496413E-2</c:v>
                </c:pt>
                <c:pt idx="44">
                  <c:v>0.13324621953498195</c:v>
                </c:pt>
                <c:pt idx="45">
                  <c:v>0.10031605761727747</c:v>
                </c:pt>
                <c:pt idx="46">
                  <c:v>0.17495195523486018</c:v>
                </c:pt>
                <c:pt idx="47">
                  <c:v>0.14048454715145908</c:v>
                </c:pt>
                <c:pt idx="48">
                  <c:v>9.3979008974770295E-2</c:v>
                </c:pt>
                <c:pt idx="49">
                  <c:v>3.3646074654996028E-2</c:v>
                </c:pt>
                <c:pt idx="50">
                  <c:v>-2.103045403367787E-2</c:v>
                </c:pt>
                <c:pt idx="51">
                  <c:v>-3.1326643855095426E-2</c:v>
                </c:pt>
                <c:pt idx="52">
                  <c:v>1.3520003995608931E-2</c:v>
                </c:pt>
                <c:pt idx="53">
                  <c:v>1.052222264604552E-3</c:v>
                </c:pt>
                <c:pt idx="54">
                  <c:v>-0.11148470733883187</c:v>
                </c:pt>
                <c:pt idx="55">
                  <c:v>-5.2852867189415065E-2</c:v>
                </c:pt>
                <c:pt idx="56">
                  <c:v>-6.2637381320769236E-2</c:v>
                </c:pt>
                <c:pt idx="57">
                  <c:v>-8.2482141686057275E-2</c:v>
                </c:pt>
                <c:pt idx="58">
                  <c:v>-0.1555961462478308</c:v>
                </c:pt>
                <c:pt idx="59">
                  <c:v>-0.17569198812765308</c:v>
                </c:pt>
                <c:pt idx="60">
                  <c:v>-0.22811850961170421</c:v>
                </c:pt>
                <c:pt idx="61">
                  <c:v>-0.18327315949079548</c:v>
                </c:pt>
                <c:pt idx="62">
                  <c:v>-0.24241553000575777</c:v>
                </c:pt>
                <c:pt idx="63">
                  <c:v>-0.33551525642872093</c:v>
                </c:pt>
                <c:pt idx="64">
                  <c:v>-0.37758317410140307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TDK_FF_ST_oU_01!$Z$85:$Z$149</c:f>
              <c:numCache>
                <c:formatCode>General</c:formatCode>
                <c:ptCount val="65"/>
                <c:pt idx="0">
                  <c:v>359.53199999999998</c:v>
                </c:pt>
                <c:pt idx="1">
                  <c:v>354.27600000000001</c:v>
                </c:pt>
                <c:pt idx="2">
                  <c:v>348.81299999999999</c:v>
                </c:pt>
                <c:pt idx="3">
                  <c:v>343.15199999999999</c:v>
                </c:pt>
                <c:pt idx="4">
                  <c:v>337.5</c:v>
                </c:pt>
                <c:pt idx="5">
                  <c:v>331.803</c:v>
                </c:pt>
                <c:pt idx="6">
                  <c:v>326.11500000000001</c:v>
                </c:pt>
                <c:pt idx="7">
                  <c:v>320.32800000000003</c:v>
                </c:pt>
                <c:pt idx="8">
                  <c:v>314.69400000000002</c:v>
                </c:pt>
                <c:pt idx="9">
                  <c:v>309.07800000000003</c:v>
                </c:pt>
                <c:pt idx="10">
                  <c:v>303.62400000000002</c:v>
                </c:pt>
                <c:pt idx="11">
                  <c:v>298.053</c:v>
                </c:pt>
                <c:pt idx="12">
                  <c:v>292.36500000000001</c:v>
                </c:pt>
                <c:pt idx="13">
                  <c:v>286.71300000000002</c:v>
                </c:pt>
                <c:pt idx="14">
                  <c:v>280.95300000000003</c:v>
                </c:pt>
                <c:pt idx="15">
                  <c:v>275.23800000000006</c:v>
                </c:pt>
                <c:pt idx="16">
                  <c:v>269.62200000000007</c:v>
                </c:pt>
                <c:pt idx="17">
                  <c:v>264.03300000000007</c:v>
                </c:pt>
                <c:pt idx="18">
                  <c:v>258.56100000000009</c:v>
                </c:pt>
                <c:pt idx="19">
                  <c:v>252.92700000000011</c:v>
                </c:pt>
                <c:pt idx="20">
                  <c:v>247.33800000000011</c:v>
                </c:pt>
                <c:pt idx="21">
                  <c:v>241.6410000000001</c:v>
                </c:pt>
                <c:pt idx="22">
                  <c:v>235.9080000000001</c:v>
                </c:pt>
                <c:pt idx="23">
                  <c:v>230.25600000000011</c:v>
                </c:pt>
                <c:pt idx="24">
                  <c:v>224.58600000000013</c:v>
                </c:pt>
                <c:pt idx="25">
                  <c:v>219.01500000000013</c:v>
                </c:pt>
                <c:pt idx="26">
                  <c:v>213.59700000000012</c:v>
                </c:pt>
                <c:pt idx="27">
                  <c:v>208.08000000000013</c:v>
                </c:pt>
                <c:pt idx="28">
                  <c:v>202.23900000000012</c:v>
                </c:pt>
                <c:pt idx="29">
                  <c:v>196.68600000000012</c:v>
                </c:pt>
                <c:pt idx="30">
                  <c:v>190.98000000000013</c:v>
                </c:pt>
                <c:pt idx="31">
                  <c:v>185.23800000000014</c:v>
                </c:pt>
                <c:pt idx="32">
                  <c:v>179.65800000000013</c:v>
                </c:pt>
                <c:pt idx="33">
                  <c:v>174.14100000000013</c:v>
                </c:pt>
                <c:pt idx="34">
                  <c:v>168.66000000000014</c:v>
                </c:pt>
                <c:pt idx="35">
                  <c:v>163.04400000000015</c:v>
                </c:pt>
                <c:pt idx="36">
                  <c:v>157.45500000000015</c:v>
                </c:pt>
                <c:pt idx="37">
                  <c:v>151.74000000000015</c:v>
                </c:pt>
                <c:pt idx="38">
                  <c:v>146.06100000000015</c:v>
                </c:pt>
                <c:pt idx="39">
                  <c:v>140.40900000000016</c:v>
                </c:pt>
                <c:pt idx="40">
                  <c:v>134.82000000000016</c:v>
                </c:pt>
                <c:pt idx="41">
                  <c:v>129.16800000000018</c:v>
                </c:pt>
                <c:pt idx="42">
                  <c:v>123.76800000000017</c:v>
                </c:pt>
                <c:pt idx="43">
                  <c:v>118.28700000000018</c:v>
                </c:pt>
                <c:pt idx="44">
                  <c:v>112.55400000000017</c:v>
                </c:pt>
                <c:pt idx="45">
                  <c:v>106.82100000000017</c:v>
                </c:pt>
                <c:pt idx="46">
                  <c:v>101.18700000000017</c:v>
                </c:pt>
                <c:pt idx="47">
                  <c:v>95.445000000000164</c:v>
                </c:pt>
                <c:pt idx="48">
                  <c:v>89.874000000000166</c:v>
                </c:pt>
                <c:pt idx="49">
                  <c:v>84.330000000000169</c:v>
                </c:pt>
                <c:pt idx="50">
                  <c:v>78.831000000000174</c:v>
                </c:pt>
                <c:pt idx="51">
                  <c:v>73.278000000000176</c:v>
                </c:pt>
                <c:pt idx="52">
                  <c:v>67.653000000000176</c:v>
                </c:pt>
                <c:pt idx="53">
                  <c:v>61.92900000000018</c:v>
                </c:pt>
                <c:pt idx="54">
                  <c:v>56.214000000000183</c:v>
                </c:pt>
                <c:pt idx="55">
                  <c:v>50.50800000000018</c:v>
                </c:pt>
                <c:pt idx="56">
                  <c:v>44.847000000000179</c:v>
                </c:pt>
                <c:pt idx="57">
                  <c:v>39.303000000000182</c:v>
                </c:pt>
                <c:pt idx="58">
                  <c:v>33.82200000000018</c:v>
                </c:pt>
                <c:pt idx="59">
                  <c:v>28.314000000000181</c:v>
                </c:pt>
                <c:pt idx="60">
                  <c:v>22.55400000000018</c:v>
                </c:pt>
                <c:pt idx="61">
                  <c:v>16.875000000000181</c:v>
                </c:pt>
                <c:pt idx="62">
                  <c:v>11.259000000000182</c:v>
                </c:pt>
                <c:pt idx="63">
                  <c:v>5.5170000000001815</c:v>
                </c:pt>
                <c:pt idx="64">
                  <c:v>-0.20699999999981777</c:v>
                </c:pt>
              </c:numCache>
            </c:numRef>
          </c:xVal>
          <c:yVal>
            <c:numRef>
              <c:f>TDK_FF_ST_oU_01!$AC$85:$AC$149</c:f>
              <c:numCache>
                <c:formatCode>General</c:formatCode>
                <c:ptCount val="65"/>
                <c:pt idx="0">
                  <c:v>-0.21785378822431767</c:v>
                </c:pt>
                <c:pt idx="1">
                  <c:v>-0.3499409983542705</c:v>
                </c:pt>
                <c:pt idx="2">
                  <c:v>-0.33447479222888887</c:v>
                </c:pt>
                <c:pt idx="3">
                  <c:v>-0.27788868845067327</c:v>
                </c:pt>
                <c:pt idx="4">
                  <c:v>-0.21597258900055749</c:v>
                </c:pt>
                <c:pt idx="5">
                  <c:v>-0.15948069878231763</c:v>
                </c:pt>
                <c:pt idx="6">
                  <c:v>-0.16225014422161621</c:v>
                </c:pt>
                <c:pt idx="7">
                  <c:v>-5.6633205122864183E-2</c:v>
                </c:pt>
                <c:pt idx="8">
                  <c:v>-8.8351676656031941E-2</c:v>
                </c:pt>
                <c:pt idx="9">
                  <c:v>-4.9266718433671031E-2</c:v>
                </c:pt>
                <c:pt idx="10">
                  <c:v>-5.9068567370445635E-2</c:v>
                </c:pt>
                <c:pt idx="11">
                  <c:v>-5.4868194310643048E-2</c:v>
                </c:pt>
                <c:pt idx="12">
                  <c:v>-2.0583944854706715E-2</c:v>
                </c:pt>
                <c:pt idx="13">
                  <c:v>-3.2661698952836105E-2</c:v>
                </c:pt>
                <c:pt idx="14">
                  <c:v>-2.2225683781073258E-2</c:v>
                </c:pt>
                <c:pt idx="15">
                  <c:v>9.864895913528926E-2</c:v>
                </c:pt>
                <c:pt idx="16">
                  <c:v>4.2376280508165109E-2</c:v>
                </c:pt>
                <c:pt idx="17">
                  <c:v>9.7574880113313611E-2</c:v>
                </c:pt>
                <c:pt idx="18">
                  <c:v>0.17618576682144749</c:v>
                </c:pt>
                <c:pt idx="19">
                  <c:v>7.4549963544797038E-2</c:v>
                </c:pt>
                <c:pt idx="20">
                  <c:v>0.13210137927214305</c:v>
                </c:pt>
                <c:pt idx="21">
                  <c:v>0.11769408808785897</c:v>
                </c:pt>
                <c:pt idx="22">
                  <c:v>6.4465361905746477E-2</c:v>
                </c:pt>
                <c:pt idx="23">
                  <c:v>7.2392844740278406E-2</c:v>
                </c:pt>
                <c:pt idx="24">
                  <c:v>-3.3072854357328652E-2</c:v>
                </c:pt>
                <c:pt idx="25">
                  <c:v>-7.8291731878863402E-2</c:v>
                </c:pt>
                <c:pt idx="26">
                  <c:v>-0.10618727184865406</c:v>
                </c:pt>
                <c:pt idx="27">
                  <c:v>-0.18715492461203098</c:v>
                </c:pt>
                <c:pt idx="28">
                  <c:v>-0.20981745032858612</c:v>
                </c:pt>
                <c:pt idx="29">
                  <c:v>-0.25107239032578832</c:v>
                </c:pt>
                <c:pt idx="30">
                  <c:v>-0.24737343254525967</c:v>
                </c:pt>
                <c:pt idx="31">
                  <c:v>-0.24049484207759519</c:v>
                </c:pt>
                <c:pt idx="32">
                  <c:v>-0.273543942958554</c:v>
                </c:pt>
                <c:pt idx="33">
                  <c:v>-0.12350934636225475</c:v>
                </c:pt>
                <c:pt idx="34">
                  <c:v>-0.13492753166207194</c:v>
                </c:pt>
                <c:pt idx="35">
                  <c:v>-0.13729678166492931</c:v>
                </c:pt>
                <c:pt idx="36">
                  <c:v>-0.12588524014120139</c:v>
                </c:pt>
                <c:pt idx="37">
                  <c:v>-0.13513398039626168</c:v>
                </c:pt>
                <c:pt idx="38">
                  <c:v>-0.16970391979737087</c:v>
                </c:pt>
                <c:pt idx="39">
                  <c:v>-4.737022028194815E-2</c:v>
                </c:pt>
                <c:pt idx="40">
                  <c:v>-0.13597609268526867</c:v>
                </c:pt>
                <c:pt idx="41">
                  <c:v>-0.1366253662976078</c:v>
                </c:pt>
                <c:pt idx="42">
                  <c:v>-0.13913924451892967</c:v>
                </c:pt>
                <c:pt idx="43">
                  <c:v>-0.18047492648989305</c:v>
                </c:pt>
                <c:pt idx="44">
                  <c:v>-0.15165689128352255</c:v>
                </c:pt>
                <c:pt idx="45">
                  <c:v>-0.16480860146199916</c:v>
                </c:pt>
                <c:pt idx="46">
                  <c:v>-0.14141290945001117</c:v>
                </c:pt>
                <c:pt idx="47">
                  <c:v>-9.3205557014755414E-2</c:v>
                </c:pt>
                <c:pt idx="48">
                  <c:v>-2.1972042236285461E-2</c:v>
                </c:pt>
                <c:pt idx="49">
                  <c:v>-0.10106166740997935</c:v>
                </c:pt>
                <c:pt idx="50">
                  <c:v>-0.10128371249327017</c:v>
                </c:pt>
                <c:pt idx="51">
                  <c:v>-0.12347792054940498</c:v>
                </c:pt>
                <c:pt idx="52">
                  <c:v>-0.11912282459057622</c:v>
                </c:pt>
                <c:pt idx="53">
                  <c:v>-0.16912994564641082</c:v>
                </c:pt>
                <c:pt idx="54">
                  <c:v>-0.16520428883963234</c:v>
                </c:pt>
                <c:pt idx="55">
                  <c:v>-0.17349304782035802</c:v>
                </c:pt>
                <c:pt idx="56">
                  <c:v>-0.24078226732322605</c:v>
                </c:pt>
                <c:pt idx="57">
                  <c:v>-0.3181397240520738</c:v>
                </c:pt>
                <c:pt idx="58">
                  <c:v>-0.27998009956929337</c:v>
                </c:pt>
                <c:pt idx="59">
                  <c:v>-0.34138667847377135</c:v>
                </c:pt>
                <c:pt idx="60">
                  <c:v>-0.41770330872814299</c:v>
                </c:pt>
                <c:pt idx="61">
                  <c:v>-0.34667871834365016</c:v>
                </c:pt>
                <c:pt idx="62">
                  <c:v>-0.39149223959725177</c:v>
                </c:pt>
                <c:pt idx="63">
                  <c:v>-0.36536311449647574</c:v>
                </c:pt>
                <c:pt idx="64">
                  <c:v>-0.33007627212379553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5.3279999999999994</c:v>
                </c:pt>
                <c:pt idx="2">
                  <c:v>10.997999999999999</c:v>
                </c:pt>
                <c:pt idx="3">
                  <c:v>16.631999999999998</c:v>
                </c:pt>
                <c:pt idx="4">
                  <c:v>22.346999999999998</c:v>
                </c:pt>
                <c:pt idx="5">
                  <c:v>28.034999999999997</c:v>
                </c:pt>
                <c:pt idx="6">
                  <c:v>33.587999999999994</c:v>
                </c:pt>
                <c:pt idx="7">
                  <c:v>39.077999999999996</c:v>
                </c:pt>
                <c:pt idx="8">
                  <c:v>44.603999999999999</c:v>
                </c:pt>
                <c:pt idx="9">
                  <c:v>50.274000000000001</c:v>
                </c:pt>
                <c:pt idx="10">
                  <c:v>56.015999999999998</c:v>
                </c:pt>
                <c:pt idx="11">
                  <c:v>61.775999999999996</c:v>
                </c:pt>
                <c:pt idx="12">
                  <c:v>67.373999999999995</c:v>
                </c:pt>
                <c:pt idx="13">
                  <c:v>73.016999999999996</c:v>
                </c:pt>
                <c:pt idx="14">
                  <c:v>78.66</c:v>
                </c:pt>
                <c:pt idx="15">
                  <c:v>84.078000000000003</c:v>
                </c:pt>
                <c:pt idx="16">
                  <c:v>89.613</c:v>
                </c:pt>
                <c:pt idx="17">
                  <c:v>95.238</c:v>
                </c:pt>
                <c:pt idx="18">
                  <c:v>101.00700000000001</c:v>
                </c:pt>
                <c:pt idx="19">
                  <c:v>106.65900000000001</c:v>
                </c:pt>
                <c:pt idx="20">
                  <c:v>112.28400000000001</c:v>
                </c:pt>
                <c:pt idx="21">
                  <c:v>118.05300000000001</c:v>
                </c:pt>
                <c:pt idx="22">
                  <c:v>123.48000000000002</c:v>
                </c:pt>
                <c:pt idx="23">
                  <c:v>128.97900000000001</c:v>
                </c:pt>
                <c:pt idx="24">
                  <c:v>134.59500000000003</c:v>
                </c:pt>
                <c:pt idx="25">
                  <c:v>140.17500000000004</c:v>
                </c:pt>
                <c:pt idx="26">
                  <c:v>145.81800000000004</c:v>
                </c:pt>
                <c:pt idx="27">
                  <c:v>151.56000000000003</c:v>
                </c:pt>
                <c:pt idx="28">
                  <c:v>157.24800000000002</c:v>
                </c:pt>
                <c:pt idx="29">
                  <c:v>162.80100000000002</c:v>
                </c:pt>
                <c:pt idx="30">
                  <c:v>168.50700000000001</c:v>
                </c:pt>
                <c:pt idx="31">
                  <c:v>173.84399999999999</c:v>
                </c:pt>
                <c:pt idx="32">
                  <c:v>179.38800000000001</c:v>
                </c:pt>
                <c:pt idx="33">
                  <c:v>185.08500000000001</c:v>
                </c:pt>
                <c:pt idx="34">
                  <c:v>190.76400000000001</c:v>
                </c:pt>
                <c:pt idx="35">
                  <c:v>196.47</c:v>
                </c:pt>
                <c:pt idx="36">
                  <c:v>202.10399999999998</c:v>
                </c:pt>
                <c:pt idx="37">
                  <c:v>207.85499999999999</c:v>
                </c:pt>
                <c:pt idx="38">
                  <c:v>213.35399999999998</c:v>
                </c:pt>
                <c:pt idx="39">
                  <c:v>218.81699999999998</c:v>
                </c:pt>
                <c:pt idx="40">
                  <c:v>224.36999999999998</c:v>
                </c:pt>
                <c:pt idx="41">
                  <c:v>229.99499999999998</c:v>
                </c:pt>
                <c:pt idx="42">
                  <c:v>235.68299999999996</c:v>
                </c:pt>
                <c:pt idx="43">
                  <c:v>241.46099999999996</c:v>
                </c:pt>
                <c:pt idx="44">
                  <c:v>247.13999999999996</c:v>
                </c:pt>
                <c:pt idx="45">
                  <c:v>252.72899999999996</c:v>
                </c:pt>
                <c:pt idx="46">
                  <c:v>258.38099999999997</c:v>
                </c:pt>
                <c:pt idx="47">
                  <c:v>263.86199999999997</c:v>
                </c:pt>
                <c:pt idx="48">
                  <c:v>269.35199999999998</c:v>
                </c:pt>
                <c:pt idx="49">
                  <c:v>275.07599999999996</c:v>
                </c:pt>
                <c:pt idx="50">
                  <c:v>280.77299999999997</c:v>
                </c:pt>
                <c:pt idx="51">
                  <c:v>286.48799999999994</c:v>
                </c:pt>
                <c:pt idx="52">
                  <c:v>292.17599999999993</c:v>
                </c:pt>
                <c:pt idx="53">
                  <c:v>297.84599999999995</c:v>
                </c:pt>
                <c:pt idx="54">
                  <c:v>303.45299999999997</c:v>
                </c:pt>
                <c:pt idx="55">
                  <c:v>308.88899999999995</c:v>
                </c:pt>
                <c:pt idx="56">
                  <c:v>314.48699999999997</c:v>
                </c:pt>
                <c:pt idx="57">
                  <c:v>320.15699999999998</c:v>
                </c:pt>
                <c:pt idx="58">
                  <c:v>325.89</c:v>
                </c:pt>
                <c:pt idx="59">
                  <c:v>331.62299999999999</c:v>
                </c:pt>
                <c:pt idx="60">
                  <c:v>337.34699999999998</c:v>
                </c:pt>
                <c:pt idx="61">
                  <c:v>342.97199999999998</c:v>
                </c:pt>
                <c:pt idx="62">
                  <c:v>348.642</c:v>
                </c:pt>
                <c:pt idx="63">
                  <c:v>354.07799999999997</c:v>
                </c:pt>
              </c:numCache>
            </c:numRef>
          </c:xVal>
          <c:yVal>
            <c:numRef>
              <c:f>TDK_FF_ST_oU_01!$AD$20:$AD$83</c:f>
              <c:numCache>
                <c:formatCode>General</c:formatCode>
                <c:ptCount val="64"/>
                <c:pt idx="0">
                  <c:v>8.3486276368541112E-2</c:v>
                </c:pt>
                <c:pt idx="1">
                  <c:v>-2.9008216976582624E-2</c:v>
                </c:pt>
                <c:pt idx="2">
                  <c:v>-6.7582672761249185E-2</c:v>
                </c:pt>
                <c:pt idx="3">
                  <c:v>5.6543140768763323E-2</c:v>
                </c:pt>
                <c:pt idx="4">
                  <c:v>-1.6115611050015133E-2</c:v>
                </c:pt>
                <c:pt idx="5">
                  <c:v>5.4336732012341571E-2</c:v>
                </c:pt>
                <c:pt idx="6">
                  <c:v>6.4945399682152072E-2</c:v>
                </c:pt>
                <c:pt idx="7">
                  <c:v>-1.721614472938171E-2</c:v>
                </c:pt>
                <c:pt idx="8">
                  <c:v>3.8139214319059533E-2</c:v>
                </c:pt>
                <c:pt idx="9">
                  <c:v>6.864811418833483E-2</c:v>
                </c:pt>
                <c:pt idx="10">
                  <c:v>-3.6820900802560175E-2</c:v>
                </c:pt>
                <c:pt idx="11">
                  <c:v>-5.5283141172701278E-2</c:v>
                </c:pt>
                <c:pt idx="12">
                  <c:v>8.3297409513249931E-4</c:v>
                </c:pt>
                <c:pt idx="13">
                  <c:v>3.12312942890145E-2</c:v>
                </c:pt>
                <c:pt idx="14">
                  <c:v>4.1225147584256661E-2</c:v>
                </c:pt>
                <c:pt idx="15">
                  <c:v>4.7467236002631807E-3</c:v>
                </c:pt>
                <c:pt idx="16">
                  <c:v>0.1431985808216325</c:v>
                </c:pt>
                <c:pt idx="17">
                  <c:v>8.034104557327737E-2</c:v>
                </c:pt>
                <c:pt idx="18">
                  <c:v>4.0424034474270343E-2</c:v>
                </c:pt>
                <c:pt idx="19">
                  <c:v>1.4137625569489387E-2</c:v>
                </c:pt>
                <c:pt idx="20">
                  <c:v>-7.5362373595027066E-3</c:v>
                </c:pt>
                <c:pt idx="21">
                  <c:v>-5.3764788759806947E-2</c:v>
                </c:pt>
                <c:pt idx="22">
                  <c:v>3.2206698981525506E-2</c:v>
                </c:pt>
                <c:pt idx="23">
                  <c:v>3.5637842646707441E-2</c:v>
                </c:pt>
                <c:pt idx="24">
                  <c:v>-4.3647539759433585E-2</c:v>
                </c:pt>
                <c:pt idx="25">
                  <c:v>0.21519034271639725</c:v>
                </c:pt>
                <c:pt idx="26">
                  <c:v>-7.1595651011591599E-2</c:v>
                </c:pt>
                <c:pt idx="27">
                  <c:v>-1.0066133286613876E-2</c:v>
                </c:pt>
                <c:pt idx="28">
                  <c:v>5.58956258554133E-2</c:v>
                </c:pt>
                <c:pt idx="29">
                  <c:v>3.8227814673660987E-2</c:v>
                </c:pt>
                <c:pt idx="30">
                  <c:v>5.2672918864459461E-2</c:v>
                </c:pt>
                <c:pt idx="31">
                  <c:v>0.15034248277970619</c:v>
                </c:pt>
                <c:pt idx="32">
                  <c:v>-6.5874512842384547E-2</c:v>
                </c:pt>
                <c:pt idx="33">
                  <c:v>-1.0356010493524082E-3</c:v>
                </c:pt>
                <c:pt idx="34">
                  <c:v>-3.2145425737553524E-2</c:v>
                </c:pt>
                <c:pt idx="35">
                  <c:v>-7.2359533716962687E-2</c:v>
                </c:pt>
                <c:pt idx="36">
                  <c:v>4.2979700796053066E-2</c:v>
                </c:pt>
                <c:pt idx="37">
                  <c:v>-3.8186528313644885E-2</c:v>
                </c:pt>
                <c:pt idx="38">
                  <c:v>6.4880430951745893E-3</c:v>
                </c:pt>
                <c:pt idx="39">
                  <c:v>-1.0838573603564328E-3</c:v>
                </c:pt>
                <c:pt idx="40">
                  <c:v>-5.0968058583578113E-3</c:v>
                </c:pt>
                <c:pt idx="41">
                  <c:v>2.3948556221114359E-2</c:v>
                </c:pt>
                <c:pt idx="42">
                  <c:v>-4.9704224362926652E-2</c:v>
                </c:pt>
                <c:pt idx="43">
                  <c:v>3.574391045336256E-2</c:v>
                </c:pt>
                <c:pt idx="44">
                  <c:v>-1.1448402628388976E-3</c:v>
                </c:pt>
                <c:pt idx="45">
                  <c:v>-2.5766094072480428E-2</c:v>
                </c:pt>
                <c:pt idx="46">
                  <c:v>1.2338115865873078E-3</c:v>
                </c:pt>
                <c:pt idx="47">
                  <c:v>-4.2909667038145471E-2</c:v>
                </c:pt>
                <c:pt idx="48">
                  <c:v>-5.1602728466605186E-2</c:v>
                </c:pt>
                <c:pt idx="49">
                  <c:v>6.5002884480293233E-2</c:v>
                </c:pt>
                <c:pt idx="50">
                  <c:v>-1.1952297473953877E-3</c:v>
                </c:pt>
                <c:pt idx="51">
                  <c:v>-1.3350550977406783E-3</c:v>
                </c:pt>
                <c:pt idx="52">
                  <c:v>-3.4103948850315646E-2</c:v>
                </c:pt>
                <c:pt idx="53">
                  <c:v>-5.59204165752476E-2</c:v>
                </c:pt>
                <c:pt idx="54">
                  <c:v>5.2416139968386233E-2</c:v>
                </c:pt>
                <c:pt idx="55">
                  <c:v>3.5861487557440341E-3</c:v>
                </c:pt>
                <c:pt idx="56">
                  <c:v>-2.5714295335262705E-2</c:v>
                </c:pt>
                <c:pt idx="57">
                  <c:v>2.5848936563193092E-2</c:v>
                </c:pt>
                <c:pt idx="58">
                  <c:v>-6.6539979737854082E-3</c:v>
                </c:pt>
                <c:pt idx="59">
                  <c:v>1.6211289345335445E-2</c:v>
                </c:pt>
                <c:pt idx="60">
                  <c:v>1.2145920611146721E-2</c:v>
                </c:pt>
                <c:pt idx="61">
                  <c:v>-9.4615528959877793E-2</c:v>
                </c:pt>
                <c:pt idx="62">
                  <c:v>-9.20592622231311E-2</c:v>
                </c:pt>
                <c:pt idx="63">
                  <c:v>-1.4425741925549573E-2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266344"/>
        <c:axId val="438266736"/>
      </c:scatterChart>
      <c:valAx>
        <c:axId val="4382663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266736"/>
        <c:crosses val="autoZero"/>
        <c:crossBetween val="midCat"/>
      </c:valAx>
      <c:valAx>
        <c:axId val="43826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266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5.8409999999999993</c:v>
                </c:pt>
                <c:pt idx="2">
                  <c:v>11.600999999999999</c:v>
                </c:pt>
                <c:pt idx="3">
                  <c:v>17.271000000000001</c:v>
                </c:pt>
                <c:pt idx="4">
                  <c:v>22.806000000000001</c:v>
                </c:pt>
                <c:pt idx="5">
                  <c:v>28.286999999999999</c:v>
                </c:pt>
                <c:pt idx="6">
                  <c:v>33.920999999999999</c:v>
                </c:pt>
                <c:pt idx="7">
                  <c:v>39.644999999999996</c:v>
                </c:pt>
                <c:pt idx="8">
                  <c:v>45.206999999999994</c:v>
                </c:pt>
                <c:pt idx="9">
                  <c:v>50.894999999999996</c:v>
                </c:pt>
                <c:pt idx="10">
                  <c:v>56.645999999999994</c:v>
                </c:pt>
                <c:pt idx="11">
                  <c:v>62.315999999999995</c:v>
                </c:pt>
                <c:pt idx="12">
                  <c:v>67.914000000000001</c:v>
                </c:pt>
                <c:pt idx="13">
                  <c:v>73.305000000000007</c:v>
                </c:pt>
                <c:pt idx="14">
                  <c:v>78.822000000000003</c:v>
                </c:pt>
                <c:pt idx="15">
                  <c:v>84.573000000000008</c:v>
                </c:pt>
                <c:pt idx="16">
                  <c:v>90.171000000000006</c:v>
                </c:pt>
                <c:pt idx="17">
                  <c:v>95.859000000000009</c:v>
                </c:pt>
                <c:pt idx="18">
                  <c:v>101.63700000000001</c:v>
                </c:pt>
                <c:pt idx="19">
                  <c:v>107.27100000000002</c:v>
                </c:pt>
                <c:pt idx="20">
                  <c:v>112.76100000000001</c:v>
                </c:pt>
                <c:pt idx="21">
                  <c:v>118.215</c:v>
                </c:pt>
                <c:pt idx="22">
                  <c:v>123.90300000000001</c:v>
                </c:pt>
                <c:pt idx="23">
                  <c:v>129.447</c:v>
                </c:pt>
                <c:pt idx="24">
                  <c:v>135.126</c:v>
                </c:pt>
                <c:pt idx="25">
                  <c:v>140.81399999999999</c:v>
                </c:pt>
                <c:pt idx="26">
                  <c:v>146.49299999999999</c:v>
                </c:pt>
                <c:pt idx="27">
                  <c:v>152.154</c:v>
                </c:pt>
                <c:pt idx="28">
                  <c:v>157.68</c:v>
                </c:pt>
                <c:pt idx="29">
                  <c:v>163.15200000000002</c:v>
                </c:pt>
                <c:pt idx="30">
                  <c:v>168.73200000000003</c:v>
                </c:pt>
                <c:pt idx="31">
                  <c:v>174.35700000000003</c:v>
                </c:pt>
                <c:pt idx="32">
                  <c:v>180.03600000000003</c:v>
                </c:pt>
                <c:pt idx="33">
                  <c:v>185.67000000000002</c:v>
                </c:pt>
                <c:pt idx="34">
                  <c:v>191.43900000000002</c:v>
                </c:pt>
                <c:pt idx="35">
                  <c:v>197.08200000000002</c:v>
                </c:pt>
                <c:pt idx="36">
                  <c:v>202.53600000000003</c:v>
                </c:pt>
                <c:pt idx="37">
                  <c:v>208.04400000000004</c:v>
                </c:pt>
                <c:pt idx="38">
                  <c:v>213.66900000000004</c:v>
                </c:pt>
                <c:pt idx="39">
                  <c:v>219.24900000000005</c:v>
                </c:pt>
                <c:pt idx="40">
                  <c:v>224.91000000000005</c:v>
                </c:pt>
                <c:pt idx="41">
                  <c:v>230.67900000000006</c:v>
                </c:pt>
                <c:pt idx="42">
                  <c:v>236.38500000000005</c:v>
                </c:pt>
                <c:pt idx="43">
                  <c:v>241.96500000000006</c:v>
                </c:pt>
                <c:pt idx="44">
                  <c:v>247.61700000000005</c:v>
                </c:pt>
                <c:pt idx="45">
                  <c:v>253.01700000000005</c:v>
                </c:pt>
                <c:pt idx="46">
                  <c:v>258.61500000000007</c:v>
                </c:pt>
                <c:pt idx="47">
                  <c:v>264.29400000000004</c:v>
                </c:pt>
                <c:pt idx="48">
                  <c:v>269.99100000000004</c:v>
                </c:pt>
                <c:pt idx="49">
                  <c:v>275.66100000000006</c:v>
                </c:pt>
                <c:pt idx="50">
                  <c:v>281.41200000000003</c:v>
                </c:pt>
                <c:pt idx="51">
                  <c:v>287.07300000000004</c:v>
                </c:pt>
                <c:pt idx="52">
                  <c:v>292.60800000000006</c:v>
                </c:pt>
                <c:pt idx="53">
                  <c:v>298.10700000000008</c:v>
                </c:pt>
                <c:pt idx="54">
                  <c:v>303.73200000000008</c:v>
                </c:pt>
                <c:pt idx="55">
                  <c:v>309.38400000000007</c:v>
                </c:pt>
                <c:pt idx="56">
                  <c:v>315.03600000000006</c:v>
                </c:pt>
                <c:pt idx="57">
                  <c:v>320.86800000000005</c:v>
                </c:pt>
                <c:pt idx="58">
                  <c:v>326.59200000000004</c:v>
                </c:pt>
                <c:pt idx="59">
                  <c:v>332.17200000000003</c:v>
                </c:pt>
                <c:pt idx="60">
                  <c:v>337.79700000000003</c:v>
                </c:pt>
                <c:pt idx="61">
                  <c:v>343.26000000000005</c:v>
                </c:pt>
                <c:pt idx="62">
                  <c:v>348.86700000000008</c:v>
                </c:pt>
                <c:pt idx="63">
                  <c:v>354.57300000000009</c:v>
                </c:pt>
                <c:pt idx="64">
                  <c:v>360.15300000000008</c:v>
                </c:pt>
              </c:numCache>
            </c:numRef>
          </c:xVal>
          <c:yVal>
            <c:numRef>
              <c:f>TDK_FF_ST_mU_01!$AC$20:$AC$84</c:f>
              <c:numCache>
                <c:formatCode>General</c:formatCode>
                <c:ptCount val="65"/>
                <c:pt idx="0">
                  <c:v>8.3215674833240882E-2</c:v>
                </c:pt>
                <c:pt idx="1">
                  <c:v>-0.28107650151780739</c:v>
                </c:pt>
                <c:pt idx="2">
                  <c:v>-0.40270588098962889</c:v>
                </c:pt>
                <c:pt idx="3">
                  <c:v>-0.34916963926040978</c:v>
                </c:pt>
                <c:pt idx="4">
                  <c:v>-0.33863309611577463</c:v>
                </c:pt>
                <c:pt idx="5">
                  <c:v>-0.34807567632648073</c:v>
                </c:pt>
                <c:pt idx="6">
                  <c:v>-0.38491344575806608</c:v>
                </c:pt>
                <c:pt idx="7">
                  <c:v>-0.32912036369533837</c:v>
                </c:pt>
                <c:pt idx="8">
                  <c:v>-0.26676402123928256</c:v>
                </c:pt>
                <c:pt idx="9">
                  <c:v>-0.21231320198764081</c:v>
                </c:pt>
                <c:pt idx="10">
                  <c:v>-0.11630516216670372</c:v>
                </c:pt>
                <c:pt idx="11">
                  <c:v>-0.14348321929011121</c:v>
                </c:pt>
                <c:pt idx="12">
                  <c:v>-0.16328105449282759</c:v>
                </c:pt>
                <c:pt idx="13">
                  <c:v>-0.12385986229588752</c:v>
                </c:pt>
                <c:pt idx="14">
                  <c:v>-9.6295289720728761E-2</c:v>
                </c:pt>
                <c:pt idx="15">
                  <c:v>-0.16759872982154889</c:v>
                </c:pt>
                <c:pt idx="16">
                  <c:v>-0.12925990974606805</c:v>
                </c:pt>
                <c:pt idx="17">
                  <c:v>-9.336359547390316E-2</c:v>
                </c:pt>
                <c:pt idx="18">
                  <c:v>-0.18806166201609642</c:v>
                </c:pt>
                <c:pt idx="19">
                  <c:v>-0.19186454258107233</c:v>
                </c:pt>
                <c:pt idx="20">
                  <c:v>-0.14227427208395227</c:v>
                </c:pt>
                <c:pt idx="21">
                  <c:v>-0.19960583258577458</c:v>
                </c:pt>
                <c:pt idx="22">
                  <c:v>-0.20025335450633008</c:v>
                </c:pt>
                <c:pt idx="23">
                  <c:v>-0.1490437980905881</c:v>
                </c:pt>
                <c:pt idx="24">
                  <c:v>-0.1804635717384997</c:v>
                </c:pt>
                <c:pt idx="25">
                  <c:v>-0.11790923355763994</c:v>
                </c:pt>
                <c:pt idx="26">
                  <c:v>-0.10745556027899283</c:v>
                </c:pt>
                <c:pt idx="27">
                  <c:v>-0.19512386329404308</c:v>
                </c:pt>
                <c:pt idx="28">
                  <c:v>-0.17818264069109091</c:v>
                </c:pt>
                <c:pt idx="29">
                  <c:v>-0.18742305543409543</c:v>
                </c:pt>
                <c:pt idx="30">
                  <c:v>-0.18387995292692949</c:v>
                </c:pt>
                <c:pt idx="31">
                  <c:v>-0.31397990193551095</c:v>
                </c:pt>
                <c:pt idx="32">
                  <c:v>-0.20816952047809423</c:v>
                </c:pt>
                <c:pt idx="33">
                  <c:v>-0.22151796091890219</c:v>
                </c:pt>
                <c:pt idx="34">
                  <c:v>-0.28384758171904423</c:v>
                </c:pt>
                <c:pt idx="35">
                  <c:v>-0.24090755924910923</c:v>
                </c:pt>
                <c:pt idx="36">
                  <c:v>-0.15764503262468565</c:v>
                </c:pt>
                <c:pt idx="37">
                  <c:v>-0.15717132455785077</c:v>
                </c:pt>
                <c:pt idx="38">
                  <c:v>-0.12531213824985343</c:v>
                </c:pt>
                <c:pt idx="39">
                  <c:v>-4.1017337683484811E-2</c:v>
                </c:pt>
                <c:pt idx="40">
                  <c:v>-1.6711321554993219E-2</c:v>
                </c:pt>
                <c:pt idx="41">
                  <c:v>5.3575138485513207E-2</c:v>
                </c:pt>
                <c:pt idx="42">
                  <c:v>3.6687777629083484E-2</c:v>
                </c:pt>
                <c:pt idx="43">
                  <c:v>9.0583413391385648E-2</c:v>
                </c:pt>
                <c:pt idx="44">
                  <c:v>2.7796278318447776E-2</c:v>
                </c:pt>
                <c:pt idx="45">
                  <c:v>0.10778600143419226</c:v>
                </c:pt>
                <c:pt idx="46">
                  <c:v>8.9252974773614824E-2</c:v>
                </c:pt>
                <c:pt idx="47">
                  <c:v>0.10113947912503818</c:v>
                </c:pt>
                <c:pt idx="48">
                  <c:v>7.9515890503842002E-2</c:v>
                </c:pt>
                <c:pt idx="49">
                  <c:v>2.6297401914007423E-2</c:v>
                </c:pt>
                <c:pt idx="50">
                  <c:v>-6.2221616826263926E-2</c:v>
                </c:pt>
                <c:pt idx="51">
                  <c:v>-3.0968193448131842E-2</c:v>
                </c:pt>
                <c:pt idx="52">
                  <c:v>-1.9580927111064739E-3</c:v>
                </c:pt>
                <c:pt idx="53">
                  <c:v>-9.4884367059194119E-2</c:v>
                </c:pt>
                <c:pt idx="54">
                  <c:v>-0.14281696894943252</c:v>
                </c:pt>
                <c:pt idx="55">
                  <c:v>-7.4655513194500145E-2</c:v>
                </c:pt>
                <c:pt idx="56">
                  <c:v>-2.8564171853645348E-2</c:v>
                </c:pt>
                <c:pt idx="57">
                  <c:v>-0.13295640016474408</c:v>
                </c:pt>
                <c:pt idx="58">
                  <c:v>-9.1232090973619506E-2</c:v>
                </c:pt>
                <c:pt idx="59">
                  <c:v>-0.26077337079061635</c:v>
                </c:pt>
                <c:pt idx="60">
                  <c:v>-0.21318464236344425</c:v>
                </c:pt>
                <c:pt idx="61">
                  <c:v>-0.20479768780620589</c:v>
                </c:pt>
                <c:pt idx="62">
                  <c:v>-0.27879341135746927</c:v>
                </c:pt>
                <c:pt idx="63">
                  <c:v>-0.35657945243463018</c:v>
                </c:pt>
                <c:pt idx="64">
                  <c:v>-0.38311435874226163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TDK_FF_ST_mU_01!$Z$85:$Z$149</c:f>
              <c:numCache>
                <c:formatCode>General</c:formatCode>
                <c:ptCount val="65"/>
                <c:pt idx="0">
                  <c:v>360.15300000000008</c:v>
                </c:pt>
                <c:pt idx="1">
                  <c:v>354.73500000000007</c:v>
                </c:pt>
                <c:pt idx="2">
                  <c:v>349.11900000000009</c:v>
                </c:pt>
                <c:pt idx="3">
                  <c:v>343.48500000000007</c:v>
                </c:pt>
                <c:pt idx="4">
                  <c:v>337.96800000000007</c:v>
                </c:pt>
                <c:pt idx="5">
                  <c:v>332.37900000000008</c:v>
                </c:pt>
                <c:pt idx="6">
                  <c:v>326.80800000000005</c:v>
                </c:pt>
                <c:pt idx="7">
                  <c:v>320.98500000000007</c:v>
                </c:pt>
                <c:pt idx="8">
                  <c:v>315.23400000000009</c:v>
                </c:pt>
                <c:pt idx="9">
                  <c:v>309.6450000000001</c:v>
                </c:pt>
                <c:pt idx="10">
                  <c:v>304.00200000000012</c:v>
                </c:pt>
                <c:pt idx="11">
                  <c:v>298.30500000000012</c:v>
                </c:pt>
                <c:pt idx="12">
                  <c:v>292.78800000000012</c:v>
                </c:pt>
                <c:pt idx="13">
                  <c:v>287.33400000000012</c:v>
                </c:pt>
                <c:pt idx="14">
                  <c:v>281.6280000000001</c:v>
                </c:pt>
                <c:pt idx="15">
                  <c:v>275.85000000000008</c:v>
                </c:pt>
                <c:pt idx="16">
                  <c:v>270.18900000000008</c:v>
                </c:pt>
                <c:pt idx="17">
                  <c:v>264.4740000000001</c:v>
                </c:pt>
                <c:pt idx="18">
                  <c:v>258.8850000000001</c:v>
                </c:pt>
                <c:pt idx="19">
                  <c:v>253.23300000000012</c:v>
                </c:pt>
                <c:pt idx="20">
                  <c:v>247.77900000000011</c:v>
                </c:pt>
                <c:pt idx="21">
                  <c:v>242.20800000000011</c:v>
                </c:pt>
                <c:pt idx="22">
                  <c:v>236.5920000000001</c:v>
                </c:pt>
                <c:pt idx="23">
                  <c:v>230.78700000000009</c:v>
                </c:pt>
                <c:pt idx="24">
                  <c:v>225.1170000000001</c:v>
                </c:pt>
                <c:pt idx="25">
                  <c:v>219.44700000000012</c:v>
                </c:pt>
                <c:pt idx="26">
                  <c:v>213.91200000000012</c:v>
                </c:pt>
                <c:pt idx="27">
                  <c:v>208.21500000000012</c:v>
                </c:pt>
                <c:pt idx="28">
                  <c:v>202.77900000000011</c:v>
                </c:pt>
                <c:pt idx="29">
                  <c:v>197.2890000000001</c:v>
                </c:pt>
                <c:pt idx="30">
                  <c:v>191.58300000000011</c:v>
                </c:pt>
                <c:pt idx="31">
                  <c:v>185.88600000000011</c:v>
                </c:pt>
                <c:pt idx="32">
                  <c:v>180.18000000000012</c:v>
                </c:pt>
                <c:pt idx="33">
                  <c:v>174.52800000000013</c:v>
                </c:pt>
                <c:pt idx="34">
                  <c:v>168.85800000000015</c:v>
                </c:pt>
                <c:pt idx="35">
                  <c:v>163.38600000000014</c:v>
                </c:pt>
                <c:pt idx="36">
                  <c:v>157.87800000000013</c:v>
                </c:pt>
                <c:pt idx="37">
                  <c:v>152.37000000000012</c:v>
                </c:pt>
                <c:pt idx="38">
                  <c:v>146.78100000000012</c:v>
                </c:pt>
                <c:pt idx="39">
                  <c:v>140.99400000000011</c:v>
                </c:pt>
                <c:pt idx="40">
                  <c:v>135.32400000000013</c:v>
                </c:pt>
                <c:pt idx="41">
                  <c:v>129.69000000000014</c:v>
                </c:pt>
                <c:pt idx="42">
                  <c:v>124.04700000000014</c:v>
                </c:pt>
                <c:pt idx="43">
                  <c:v>118.45800000000014</c:v>
                </c:pt>
                <c:pt idx="44">
                  <c:v>112.97700000000015</c:v>
                </c:pt>
                <c:pt idx="45">
                  <c:v>107.52300000000015</c:v>
                </c:pt>
                <c:pt idx="46">
                  <c:v>101.83500000000015</c:v>
                </c:pt>
                <c:pt idx="47">
                  <c:v>96.138000000000147</c:v>
                </c:pt>
                <c:pt idx="48">
                  <c:v>90.432000000000144</c:v>
                </c:pt>
                <c:pt idx="49">
                  <c:v>84.726000000000141</c:v>
                </c:pt>
                <c:pt idx="50">
                  <c:v>79.06500000000014</c:v>
                </c:pt>
                <c:pt idx="51">
                  <c:v>73.530000000000143</c:v>
                </c:pt>
                <c:pt idx="52">
                  <c:v>68.031000000000148</c:v>
                </c:pt>
                <c:pt idx="53">
                  <c:v>62.523000000000145</c:v>
                </c:pt>
                <c:pt idx="54">
                  <c:v>56.871000000000144</c:v>
                </c:pt>
                <c:pt idx="55">
                  <c:v>51.147000000000148</c:v>
                </c:pt>
                <c:pt idx="56">
                  <c:v>45.40500000000015</c:v>
                </c:pt>
                <c:pt idx="57">
                  <c:v>39.753000000000149</c:v>
                </c:pt>
                <c:pt idx="58">
                  <c:v>34.200000000000152</c:v>
                </c:pt>
                <c:pt idx="59">
                  <c:v>28.503000000000153</c:v>
                </c:pt>
                <c:pt idx="60">
                  <c:v>23.022000000000155</c:v>
                </c:pt>
                <c:pt idx="61">
                  <c:v>17.469000000000154</c:v>
                </c:pt>
                <c:pt idx="62">
                  <c:v>11.862000000000155</c:v>
                </c:pt>
                <c:pt idx="63">
                  <c:v>6.1110000000001552</c:v>
                </c:pt>
                <c:pt idx="64">
                  <c:v>0.44100000000015527</c:v>
                </c:pt>
              </c:numCache>
            </c:numRef>
          </c:xVal>
          <c:yVal>
            <c:numRef>
              <c:f>TDK_FF_ST_mU_01!$AC$85:$AC$149</c:f>
              <c:numCache>
                <c:formatCode>General</c:formatCode>
                <c:ptCount val="65"/>
                <c:pt idx="0">
                  <c:v>-0.33052654251753211</c:v>
                </c:pt>
                <c:pt idx="1">
                  <c:v>-0.36218402200285027</c:v>
                </c:pt>
                <c:pt idx="2">
                  <c:v>-0.23208119327938448</c:v>
                </c:pt>
                <c:pt idx="3">
                  <c:v>-0.14988721327932808</c:v>
                </c:pt>
                <c:pt idx="4">
                  <c:v>-0.20419743923707756</c:v>
                </c:pt>
                <c:pt idx="5">
                  <c:v>-0.17076153827900953</c:v>
                </c:pt>
                <c:pt idx="6">
                  <c:v>-6.0429755214784109E-2</c:v>
                </c:pt>
                <c:pt idx="7">
                  <c:v>-0.1045375150775385</c:v>
                </c:pt>
                <c:pt idx="8">
                  <c:v>-6.8054550634030875E-2</c:v>
                </c:pt>
                <c:pt idx="9">
                  <c:v>-5.8300714027723188E-2</c:v>
                </c:pt>
                <c:pt idx="10">
                  <c:v>-0.17415278122479094</c:v>
                </c:pt>
                <c:pt idx="11">
                  <c:v>2.0070385438373251E-2</c:v>
                </c:pt>
                <c:pt idx="12">
                  <c:v>-4.0234914961729373E-2</c:v>
                </c:pt>
                <c:pt idx="13">
                  <c:v>-2.7762089843520243E-2</c:v>
                </c:pt>
                <c:pt idx="14">
                  <c:v>4.0030993214088539E-2</c:v>
                </c:pt>
                <c:pt idx="15">
                  <c:v>5.5277118256128688E-2</c:v>
                </c:pt>
                <c:pt idx="16">
                  <c:v>0.12172405916919615</c:v>
                </c:pt>
                <c:pt idx="17">
                  <c:v>9.0987639903858053E-2</c:v>
                </c:pt>
                <c:pt idx="18">
                  <c:v>0.16876617642310521</c:v>
                </c:pt>
                <c:pt idx="19">
                  <c:v>0.17652670537341919</c:v>
                </c:pt>
                <c:pt idx="20">
                  <c:v>0.14666783537074934</c:v>
                </c:pt>
                <c:pt idx="21">
                  <c:v>0.18846078237035613</c:v>
                </c:pt>
                <c:pt idx="22">
                  <c:v>0.12699321190189039</c:v>
                </c:pt>
                <c:pt idx="23">
                  <c:v>0.10384583739022446</c:v>
                </c:pt>
                <c:pt idx="24">
                  <c:v>6.6001260989594357E-3</c:v>
                </c:pt>
                <c:pt idx="25">
                  <c:v>-7.0392822020721724E-3</c:v>
                </c:pt>
                <c:pt idx="26">
                  <c:v>-9.6037912654622914E-2</c:v>
                </c:pt>
                <c:pt idx="27">
                  <c:v>-0.11830912976276409</c:v>
                </c:pt>
                <c:pt idx="28">
                  <c:v>-0.13859373925311047</c:v>
                </c:pt>
                <c:pt idx="29">
                  <c:v>-0.21424519325853453</c:v>
                </c:pt>
                <c:pt idx="30">
                  <c:v>-0.20537948249798887</c:v>
                </c:pt>
                <c:pt idx="31">
                  <c:v>-0.22364018455405699</c:v>
                </c:pt>
                <c:pt idx="32">
                  <c:v>-0.18763340255901539</c:v>
                </c:pt>
                <c:pt idx="33">
                  <c:v>-0.21352602203012339</c:v>
                </c:pt>
                <c:pt idx="34">
                  <c:v>-0.18529387076054604</c:v>
                </c:pt>
                <c:pt idx="35">
                  <c:v>-0.13385480097412028</c:v>
                </c:pt>
                <c:pt idx="36">
                  <c:v>-0.10914291759692674</c:v>
                </c:pt>
                <c:pt idx="37">
                  <c:v>-0.15580250701043497</c:v>
                </c:pt>
                <c:pt idx="38">
                  <c:v>-0.11057847358500794</c:v>
                </c:pt>
                <c:pt idx="39">
                  <c:v>-0.14225977042545424</c:v>
                </c:pt>
                <c:pt idx="40">
                  <c:v>-0.13057196823569939</c:v>
                </c:pt>
                <c:pt idx="41">
                  <c:v>-8.2531276692378697E-2</c:v>
                </c:pt>
                <c:pt idx="42">
                  <c:v>-0.12955903689385195</c:v>
                </c:pt>
                <c:pt idx="43">
                  <c:v>-0.13430725932647647</c:v>
                </c:pt>
                <c:pt idx="44">
                  <c:v>-8.129277724668782E-2</c:v>
                </c:pt>
                <c:pt idx="45">
                  <c:v>-0.15086266034144558</c:v>
                </c:pt>
                <c:pt idx="46">
                  <c:v>-0.18738681952333991</c:v>
                </c:pt>
                <c:pt idx="47">
                  <c:v>-0.13280936695832679</c:v>
                </c:pt>
                <c:pt idx="48">
                  <c:v>-0.14920940112587289</c:v>
                </c:pt>
                <c:pt idx="49">
                  <c:v>-8.9860795648093017E-2</c:v>
                </c:pt>
                <c:pt idx="50">
                  <c:v>-6.5762453988924108E-2</c:v>
                </c:pt>
                <c:pt idx="51">
                  <c:v>-8.7506879496743295E-2</c:v>
                </c:pt>
                <c:pt idx="52">
                  <c:v>-7.2678852287964446E-2</c:v>
                </c:pt>
                <c:pt idx="53">
                  <c:v>-4.5207811413554566E-2</c:v>
                </c:pt>
                <c:pt idx="54">
                  <c:v>-0.19250837097319362</c:v>
                </c:pt>
                <c:pt idx="55">
                  <c:v>-0.1990479622718766</c:v>
                </c:pt>
                <c:pt idx="56">
                  <c:v>-0.21764883558353887</c:v>
                </c:pt>
                <c:pt idx="57">
                  <c:v>-0.26928627841106589</c:v>
                </c:pt>
                <c:pt idx="58">
                  <c:v>-0.33432111767222494</c:v>
                </c:pt>
                <c:pt idx="59">
                  <c:v>-0.41183793436072946</c:v>
                </c:pt>
                <c:pt idx="60">
                  <c:v>-0.33863924265903478</c:v>
                </c:pt>
                <c:pt idx="61">
                  <c:v>-0.40526624869658079</c:v>
                </c:pt>
                <c:pt idx="62">
                  <c:v>-0.41658785072083404</c:v>
                </c:pt>
                <c:pt idx="63">
                  <c:v>-0.35908951209426654</c:v>
                </c:pt>
                <c:pt idx="64">
                  <c:v>-0.28474416484131027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5.8409999999999993</c:v>
                </c:pt>
                <c:pt idx="2">
                  <c:v>11.600999999999999</c:v>
                </c:pt>
                <c:pt idx="3">
                  <c:v>17.271000000000001</c:v>
                </c:pt>
                <c:pt idx="4">
                  <c:v>22.806000000000001</c:v>
                </c:pt>
                <c:pt idx="5">
                  <c:v>28.286999999999999</c:v>
                </c:pt>
                <c:pt idx="6">
                  <c:v>33.920999999999999</c:v>
                </c:pt>
                <c:pt idx="7">
                  <c:v>39.644999999999996</c:v>
                </c:pt>
                <c:pt idx="8">
                  <c:v>45.206999999999994</c:v>
                </c:pt>
                <c:pt idx="9">
                  <c:v>50.894999999999996</c:v>
                </c:pt>
                <c:pt idx="10">
                  <c:v>56.645999999999994</c:v>
                </c:pt>
                <c:pt idx="11">
                  <c:v>62.315999999999995</c:v>
                </c:pt>
                <c:pt idx="12">
                  <c:v>67.914000000000001</c:v>
                </c:pt>
                <c:pt idx="13">
                  <c:v>73.305000000000007</c:v>
                </c:pt>
                <c:pt idx="14">
                  <c:v>78.822000000000003</c:v>
                </c:pt>
                <c:pt idx="15">
                  <c:v>84.573000000000008</c:v>
                </c:pt>
                <c:pt idx="16">
                  <c:v>90.171000000000006</c:v>
                </c:pt>
                <c:pt idx="17">
                  <c:v>95.859000000000009</c:v>
                </c:pt>
                <c:pt idx="18">
                  <c:v>101.63700000000001</c:v>
                </c:pt>
                <c:pt idx="19">
                  <c:v>107.27100000000002</c:v>
                </c:pt>
                <c:pt idx="20">
                  <c:v>112.76100000000001</c:v>
                </c:pt>
                <c:pt idx="21">
                  <c:v>118.215</c:v>
                </c:pt>
                <c:pt idx="22">
                  <c:v>123.90300000000001</c:v>
                </c:pt>
                <c:pt idx="23">
                  <c:v>129.447</c:v>
                </c:pt>
                <c:pt idx="24">
                  <c:v>135.126</c:v>
                </c:pt>
                <c:pt idx="25">
                  <c:v>140.81399999999999</c:v>
                </c:pt>
                <c:pt idx="26">
                  <c:v>146.49299999999999</c:v>
                </c:pt>
                <c:pt idx="27">
                  <c:v>152.154</c:v>
                </c:pt>
                <c:pt idx="28">
                  <c:v>157.68</c:v>
                </c:pt>
                <c:pt idx="29">
                  <c:v>163.15200000000002</c:v>
                </c:pt>
                <c:pt idx="30">
                  <c:v>168.73200000000003</c:v>
                </c:pt>
                <c:pt idx="31">
                  <c:v>174.35700000000003</c:v>
                </c:pt>
                <c:pt idx="32">
                  <c:v>180.03600000000003</c:v>
                </c:pt>
                <c:pt idx="33">
                  <c:v>185.67000000000002</c:v>
                </c:pt>
                <c:pt idx="34">
                  <c:v>191.43900000000002</c:v>
                </c:pt>
                <c:pt idx="35">
                  <c:v>197.08200000000002</c:v>
                </c:pt>
                <c:pt idx="36">
                  <c:v>202.53600000000003</c:v>
                </c:pt>
                <c:pt idx="37">
                  <c:v>208.04400000000004</c:v>
                </c:pt>
                <c:pt idx="38">
                  <c:v>213.66900000000004</c:v>
                </c:pt>
                <c:pt idx="39">
                  <c:v>219.24900000000005</c:v>
                </c:pt>
                <c:pt idx="40">
                  <c:v>224.91000000000005</c:v>
                </c:pt>
                <c:pt idx="41">
                  <c:v>230.67900000000006</c:v>
                </c:pt>
                <c:pt idx="42">
                  <c:v>236.38500000000005</c:v>
                </c:pt>
                <c:pt idx="43">
                  <c:v>241.96500000000006</c:v>
                </c:pt>
                <c:pt idx="44">
                  <c:v>247.61700000000005</c:v>
                </c:pt>
                <c:pt idx="45">
                  <c:v>253.01700000000005</c:v>
                </c:pt>
                <c:pt idx="46">
                  <c:v>258.61500000000007</c:v>
                </c:pt>
                <c:pt idx="47">
                  <c:v>264.29400000000004</c:v>
                </c:pt>
                <c:pt idx="48">
                  <c:v>269.99100000000004</c:v>
                </c:pt>
                <c:pt idx="49">
                  <c:v>275.66100000000006</c:v>
                </c:pt>
                <c:pt idx="50">
                  <c:v>281.41200000000003</c:v>
                </c:pt>
                <c:pt idx="51">
                  <c:v>287.07300000000004</c:v>
                </c:pt>
                <c:pt idx="52">
                  <c:v>292.60800000000006</c:v>
                </c:pt>
                <c:pt idx="53">
                  <c:v>298.10700000000008</c:v>
                </c:pt>
                <c:pt idx="54">
                  <c:v>303.73200000000008</c:v>
                </c:pt>
                <c:pt idx="55">
                  <c:v>309.38400000000007</c:v>
                </c:pt>
                <c:pt idx="56">
                  <c:v>315.03600000000006</c:v>
                </c:pt>
                <c:pt idx="57">
                  <c:v>320.86800000000005</c:v>
                </c:pt>
                <c:pt idx="58">
                  <c:v>326.59200000000004</c:v>
                </c:pt>
                <c:pt idx="59">
                  <c:v>332.17200000000003</c:v>
                </c:pt>
                <c:pt idx="60">
                  <c:v>337.79700000000003</c:v>
                </c:pt>
                <c:pt idx="61">
                  <c:v>343.26000000000005</c:v>
                </c:pt>
                <c:pt idx="62">
                  <c:v>348.86700000000008</c:v>
                </c:pt>
                <c:pt idx="63">
                  <c:v>354.57300000000009</c:v>
                </c:pt>
              </c:numCache>
            </c:numRef>
          </c:xVal>
          <c:yVal>
            <c:numRef>
              <c:f>TDK_FF_ST_mU_01!$AD$20:$AD$83</c:f>
              <c:numCache>
                <c:formatCode>General</c:formatCode>
                <c:ptCount val="64"/>
                <c:pt idx="0">
                  <c:v>-0.36795983967455115</c:v>
                </c:pt>
                <c:pt idx="1">
                  <c:v>-7.8013010576459152E-2</c:v>
                </c:pt>
                <c:pt idx="2">
                  <c:v>-1.3881969731205146E-2</c:v>
                </c:pt>
                <c:pt idx="3">
                  <c:v>-5.6096609436171008E-2</c:v>
                </c:pt>
                <c:pt idx="4">
                  <c:v>-6.1465432601437442E-6</c:v>
                </c:pt>
                <c:pt idx="5">
                  <c:v>-6.3762258034248731E-2</c:v>
                </c:pt>
                <c:pt idx="6">
                  <c:v>5.0592328085841132E-2</c:v>
                </c:pt>
                <c:pt idx="7">
                  <c:v>5.9834085284272476E-2</c:v>
                </c:pt>
                <c:pt idx="8">
                  <c:v>4.9115185655743687E-2</c:v>
                </c:pt>
                <c:pt idx="9">
                  <c:v>1.326523971576421E-2</c:v>
                </c:pt>
                <c:pt idx="10">
                  <c:v>-7.6203208806489897E-2</c:v>
                </c:pt>
                <c:pt idx="11">
                  <c:v>9.8275407876556642E-2</c:v>
                </c:pt>
                <c:pt idx="12">
                  <c:v>9.0602202204863147E-2</c:v>
                </c:pt>
                <c:pt idx="13">
                  <c:v>3.6352982799144229E-2</c:v>
                </c:pt>
                <c:pt idx="14">
                  <c:v>3.0532835731804653E-2</c:v>
                </c:pt>
                <c:pt idx="15">
                  <c:v>7.7737934173455869E-2</c:v>
                </c:pt>
                <c:pt idx="16">
                  <c:v>-1.994949137980484E-2</c:v>
                </c:pt>
                <c:pt idx="17">
                  <c:v>-3.9445771484423631E-2</c:v>
                </c:pt>
                <c:pt idx="18">
                  <c:v>6.7484249275651109E-4</c:v>
                </c:pt>
                <c:pt idx="19">
                  <c:v>4.1001882239626752E-2</c:v>
                </c:pt>
                <c:pt idx="20">
                  <c:v>6.0981494837264449E-2</c:v>
                </c:pt>
                <c:pt idx="21">
                  <c:v>6.5298573259298109E-2</c:v>
                </c:pt>
                <c:pt idx="22">
                  <c:v>7.069431761247813E-2</c:v>
                </c:pt>
                <c:pt idx="23">
                  <c:v>6.6512521398209401E-2</c:v>
                </c:pt>
                <c:pt idx="24">
                  <c:v>4.9891603502800308E-2</c:v>
                </c:pt>
                <c:pt idx="25">
                  <c:v>-2.4350536867814299E-2</c:v>
                </c:pt>
                <c:pt idx="26">
                  <c:v>-3.1229133060151071E-3</c:v>
                </c:pt>
                <c:pt idx="27">
                  <c:v>3.9321356283608111E-2</c:v>
                </c:pt>
                <c:pt idx="28">
                  <c:v>6.9039723094164174E-2</c:v>
                </c:pt>
                <c:pt idx="29">
                  <c:v>5.3568254459975151E-2</c:v>
                </c:pt>
                <c:pt idx="30">
                  <c:v>-1.4139178336165514E-3</c:v>
                </c:pt>
                <c:pt idx="31">
                  <c:v>0.10045387990538757</c:v>
                </c:pt>
                <c:pt idx="32">
                  <c:v>2.0536117919078833E-2</c:v>
                </c:pt>
                <c:pt idx="33">
                  <c:v>-2.1222236351547963E-3</c:v>
                </c:pt>
                <c:pt idx="34">
                  <c:v>7.8468099221055354E-2</c:v>
                </c:pt>
                <c:pt idx="35">
                  <c:v>2.6662365990574699E-2</c:v>
                </c:pt>
                <c:pt idx="36">
                  <c:v>1.9051293371575184E-2</c:v>
                </c:pt>
                <c:pt idx="37">
                  <c:v>3.886219479508668E-2</c:v>
                </c:pt>
                <c:pt idx="38">
                  <c:v>2.9274225595230519E-2</c:v>
                </c:pt>
                <c:pt idx="39">
                  <c:v>3.3978055481412639E-2</c:v>
                </c:pt>
                <c:pt idx="40">
                  <c:v>2.3311447653952655E-2</c:v>
                </c:pt>
                <c:pt idx="41">
                  <c:v>5.0270698904711253E-2</c:v>
                </c:pt>
                <c:pt idx="42">
                  <c:v>9.0305434272806906E-2</c:v>
                </c:pt>
                <c:pt idx="43">
                  <c:v>9.787736897897048E-2</c:v>
                </c:pt>
                <c:pt idx="44">
                  <c:v>0.11887155705230157</c:v>
                </c:pt>
                <c:pt idx="45">
                  <c:v>6.8740703939226933E-2</c:v>
                </c:pt>
                <c:pt idx="46">
                  <c:v>7.9513201649490384E-2</c:v>
                </c:pt>
                <c:pt idx="47">
                  <c:v>-1.0151839221180126E-2</c:v>
                </c:pt>
                <c:pt idx="48">
                  <c:v>4.2208168665354151E-2</c:v>
                </c:pt>
                <c:pt idx="49">
                  <c:v>2.8979716342121264E-2</c:v>
                </c:pt>
                <c:pt idx="50">
                  <c:v>0.10225261004035247</c:v>
                </c:pt>
                <c:pt idx="51">
                  <c:v>3.2061036046115987E-3</c:v>
                </c:pt>
                <c:pt idx="52">
                  <c:v>-3.8276822250622899E-2</c:v>
                </c:pt>
                <c:pt idx="53">
                  <c:v>0.11495475249756737</c:v>
                </c:pt>
                <c:pt idx="54">
                  <c:v>-3.1335812275358421E-2</c:v>
                </c:pt>
                <c:pt idx="55">
                  <c:v>1.6354799166776957E-2</c:v>
                </c:pt>
                <c:pt idx="56">
                  <c:v>-3.9490378780385527E-2</c:v>
                </c:pt>
                <c:pt idx="57">
                  <c:v>2.8418885087205581E-2</c:v>
                </c:pt>
                <c:pt idx="58">
                  <c:v>3.0802335758835397E-2</c:v>
                </c:pt>
                <c:pt idx="59">
                  <c:v>9.0011832511606826E-2</c:v>
                </c:pt>
                <c:pt idx="60">
                  <c:v>8.9872031263666941E-3</c:v>
                </c:pt>
                <c:pt idx="61">
                  <c:v>5.4910474526877806E-2</c:v>
                </c:pt>
                <c:pt idx="62">
                  <c:v>4.6712218078084788E-2</c:v>
                </c:pt>
                <c:pt idx="63">
                  <c:v>-5.6045695682200858E-3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267128"/>
        <c:axId val="438263600"/>
      </c:scatterChart>
      <c:valAx>
        <c:axId val="4382671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263600"/>
        <c:crosses val="autoZero"/>
        <c:crossBetween val="midCat"/>
      </c:valAx>
      <c:valAx>
        <c:axId val="43826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267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11.600999999999999</c:v>
                </c:pt>
                <c:pt idx="3">
                  <c:v>17.351999999999997</c:v>
                </c:pt>
                <c:pt idx="4">
                  <c:v>22.805999999999997</c:v>
                </c:pt>
                <c:pt idx="5">
                  <c:v>28.295999999999996</c:v>
                </c:pt>
                <c:pt idx="6">
                  <c:v>33.992999999999995</c:v>
                </c:pt>
                <c:pt idx="7">
                  <c:v>39.545999999999992</c:v>
                </c:pt>
                <c:pt idx="8">
                  <c:v>45.197999999999993</c:v>
                </c:pt>
                <c:pt idx="9">
                  <c:v>50.966999999999992</c:v>
                </c:pt>
                <c:pt idx="10">
                  <c:v>56.708999999999989</c:v>
                </c:pt>
                <c:pt idx="11">
                  <c:v>62.225999999999985</c:v>
                </c:pt>
                <c:pt idx="12">
                  <c:v>67.868999999999986</c:v>
                </c:pt>
                <c:pt idx="13">
                  <c:v>73.277999999999992</c:v>
                </c:pt>
                <c:pt idx="14">
                  <c:v>78.85799999999999</c:v>
                </c:pt>
                <c:pt idx="15">
                  <c:v>84.590999999999994</c:v>
                </c:pt>
                <c:pt idx="16">
                  <c:v>90.27</c:v>
                </c:pt>
                <c:pt idx="17">
                  <c:v>95.912999999999997</c:v>
                </c:pt>
                <c:pt idx="18">
                  <c:v>101.637</c:v>
                </c:pt>
                <c:pt idx="19">
                  <c:v>107.28</c:v>
                </c:pt>
                <c:pt idx="20">
                  <c:v>112.779</c:v>
                </c:pt>
                <c:pt idx="21">
                  <c:v>118.20599999999999</c:v>
                </c:pt>
                <c:pt idx="22">
                  <c:v>123.86699999999999</c:v>
                </c:pt>
                <c:pt idx="23">
                  <c:v>129.45599999999999</c:v>
                </c:pt>
                <c:pt idx="24">
                  <c:v>135.11699999999999</c:v>
                </c:pt>
                <c:pt idx="25">
                  <c:v>140.82299999999998</c:v>
                </c:pt>
                <c:pt idx="26">
                  <c:v>146.55599999999998</c:v>
                </c:pt>
                <c:pt idx="27">
                  <c:v>152.12699999999998</c:v>
                </c:pt>
                <c:pt idx="28">
                  <c:v>157.67099999999999</c:v>
                </c:pt>
                <c:pt idx="29">
                  <c:v>163.143</c:v>
                </c:pt>
                <c:pt idx="30">
                  <c:v>168.714</c:v>
                </c:pt>
                <c:pt idx="31">
                  <c:v>174.321</c:v>
                </c:pt>
                <c:pt idx="32">
                  <c:v>179.97299999999998</c:v>
                </c:pt>
                <c:pt idx="33">
                  <c:v>185.74199999999999</c:v>
                </c:pt>
                <c:pt idx="34">
                  <c:v>191.44799999999998</c:v>
                </c:pt>
                <c:pt idx="35">
                  <c:v>197.10899999999998</c:v>
                </c:pt>
                <c:pt idx="36">
                  <c:v>202.55399999999997</c:v>
                </c:pt>
                <c:pt idx="37">
                  <c:v>208.00799999999998</c:v>
                </c:pt>
                <c:pt idx="38">
                  <c:v>213.63299999999998</c:v>
                </c:pt>
                <c:pt idx="39">
                  <c:v>219.32099999999997</c:v>
                </c:pt>
                <c:pt idx="40">
                  <c:v>224.89199999999997</c:v>
                </c:pt>
                <c:pt idx="41">
                  <c:v>230.61599999999996</c:v>
                </c:pt>
                <c:pt idx="42">
                  <c:v>236.40299999999996</c:v>
                </c:pt>
                <c:pt idx="43">
                  <c:v>241.97399999999996</c:v>
                </c:pt>
                <c:pt idx="44">
                  <c:v>247.60799999999995</c:v>
                </c:pt>
                <c:pt idx="45">
                  <c:v>253.01699999999994</c:v>
                </c:pt>
                <c:pt idx="46">
                  <c:v>258.58799999999997</c:v>
                </c:pt>
                <c:pt idx="47">
                  <c:v>264.28499999999997</c:v>
                </c:pt>
                <c:pt idx="48">
                  <c:v>270.02699999999999</c:v>
                </c:pt>
                <c:pt idx="49">
                  <c:v>275.65199999999999</c:v>
                </c:pt>
                <c:pt idx="50">
                  <c:v>281.33099999999996</c:v>
                </c:pt>
                <c:pt idx="51">
                  <c:v>287.09099999999995</c:v>
                </c:pt>
                <c:pt idx="52">
                  <c:v>292.62599999999998</c:v>
                </c:pt>
                <c:pt idx="53">
                  <c:v>298.11599999999999</c:v>
                </c:pt>
                <c:pt idx="54">
                  <c:v>303.714</c:v>
                </c:pt>
                <c:pt idx="55">
                  <c:v>309.38400000000001</c:v>
                </c:pt>
                <c:pt idx="56">
                  <c:v>315.08100000000002</c:v>
                </c:pt>
                <c:pt idx="57">
                  <c:v>320.85000000000002</c:v>
                </c:pt>
                <c:pt idx="58">
                  <c:v>326.53800000000001</c:v>
                </c:pt>
                <c:pt idx="59">
                  <c:v>332.17200000000003</c:v>
                </c:pt>
                <c:pt idx="60">
                  <c:v>337.815</c:v>
                </c:pt>
                <c:pt idx="61">
                  <c:v>343.26</c:v>
                </c:pt>
                <c:pt idx="62">
                  <c:v>348.81299999999999</c:v>
                </c:pt>
                <c:pt idx="63">
                  <c:v>354.52799999999996</c:v>
                </c:pt>
                <c:pt idx="64">
                  <c:v>360.23399999999998</c:v>
                </c:pt>
              </c:numCache>
            </c:numRef>
          </c:xVal>
          <c:yVal>
            <c:numRef>
              <c:f>TDK_FF_ST_mU2_01!$AC$20:$AC$84</c:f>
              <c:numCache>
                <c:formatCode>General</c:formatCode>
                <c:ptCount val="65"/>
                <c:pt idx="0">
                  <c:v>-2.5185171167549925E-3</c:v>
                </c:pt>
                <c:pt idx="1">
                  <c:v>-0.28027440531124892</c:v>
                </c:pt>
                <c:pt idx="2">
                  <c:v>-0.41182930549769026</c:v>
                </c:pt>
                <c:pt idx="3">
                  <c:v>-0.37439817778939499</c:v>
                </c:pt>
                <c:pt idx="4">
                  <c:v>-0.39214786530892809</c:v>
                </c:pt>
                <c:pt idx="5">
                  <c:v>-0.37787732330531654</c:v>
                </c:pt>
                <c:pt idx="6">
                  <c:v>-0.36031350638205595</c:v>
                </c:pt>
                <c:pt idx="7">
                  <c:v>-0.29022036185386924</c:v>
                </c:pt>
                <c:pt idx="8">
                  <c:v>-0.26448048173445216</c:v>
                </c:pt>
                <c:pt idx="9">
                  <c:v>-0.2304874090173783</c:v>
                </c:pt>
                <c:pt idx="10">
                  <c:v>-0.15284466004497688</c:v>
                </c:pt>
                <c:pt idx="11">
                  <c:v>-0.12655686365569352</c:v>
                </c:pt>
                <c:pt idx="12">
                  <c:v>-0.19871834248995413</c:v>
                </c:pt>
                <c:pt idx="13">
                  <c:v>-0.123903584632302</c:v>
                </c:pt>
                <c:pt idx="14">
                  <c:v>-0.11643481143538281</c:v>
                </c:pt>
                <c:pt idx="15">
                  <c:v>-9.2791430442773049E-2</c:v>
                </c:pt>
                <c:pt idx="16">
                  <c:v>-8.668087164143401E-2</c:v>
                </c:pt>
                <c:pt idx="17">
                  <c:v>-0.13965903923768508</c:v>
                </c:pt>
                <c:pt idx="18">
                  <c:v>-0.16444563466160389</c:v>
                </c:pt>
                <c:pt idx="19">
                  <c:v>-0.21069488058006414</c:v>
                </c:pt>
                <c:pt idx="20">
                  <c:v>-0.10501701228622551</c:v>
                </c:pt>
                <c:pt idx="21">
                  <c:v>-0.1356106920964919</c:v>
                </c:pt>
                <c:pt idx="22">
                  <c:v>-0.1587210678144686</c:v>
                </c:pt>
                <c:pt idx="23">
                  <c:v>-0.10626767548123439</c:v>
                </c:pt>
                <c:pt idx="24">
                  <c:v>-0.14646044552600301</c:v>
                </c:pt>
                <c:pt idx="25">
                  <c:v>-0.15382053609255308</c:v>
                </c:pt>
                <c:pt idx="26">
                  <c:v>-6.5581922369517542E-2</c:v>
                </c:pt>
                <c:pt idx="27">
                  <c:v>-0.13537198826136887</c:v>
                </c:pt>
                <c:pt idx="28">
                  <c:v>-0.16241087944064247</c:v>
                </c:pt>
                <c:pt idx="29">
                  <c:v>-0.17371252549762062</c:v>
                </c:pt>
                <c:pt idx="30">
                  <c:v>-0.10425958591650897</c:v>
                </c:pt>
                <c:pt idx="31">
                  <c:v>-0.21945301459138022</c:v>
                </c:pt>
                <c:pt idx="32">
                  <c:v>-0.20776292862527157</c:v>
                </c:pt>
                <c:pt idx="33">
                  <c:v>-0.19667372511892722</c:v>
                </c:pt>
                <c:pt idx="34">
                  <c:v>-0.24645940706534475</c:v>
                </c:pt>
                <c:pt idx="35">
                  <c:v>-0.22118421128135424</c:v>
                </c:pt>
                <c:pt idx="36">
                  <c:v>-0.1809854480057993</c:v>
                </c:pt>
                <c:pt idx="37">
                  <c:v>-0.18035762794107768</c:v>
                </c:pt>
                <c:pt idx="38">
                  <c:v>-0.11898313413661299</c:v>
                </c:pt>
                <c:pt idx="39">
                  <c:v>-5.1859609055838973E-2</c:v>
                </c:pt>
                <c:pt idx="40">
                  <c:v>-8.9126492877909413E-2</c:v>
                </c:pt>
                <c:pt idx="41">
                  <c:v>2.7044459968948331E-2</c:v>
                </c:pt>
                <c:pt idx="42">
                  <c:v>5.266824102540113E-2</c:v>
                </c:pt>
                <c:pt idx="43">
                  <c:v>0.10972056944669362</c:v>
                </c:pt>
                <c:pt idx="44">
                  <c:v>0.12987113327312727</c:v>
                </c:pt>
                <c:pt idx="45">
                  <c:v>7.8217092017553114E-2</c:v>
                </c:pt>
                <c:pt idx="46">
                  <c:v>0.14414390286435719</c:v>
                </c:pt>
                <c:pt idx="47">
                  <c:v>0.15016052406372182</c:v>
                </c:pt>
                <c:pt idx="48">
                  <c:v>8.0697696058109614E-3</c:v>
                </c:pt>
                <c:pt idx="49">
                  <c:v>-4.9369696521921469E-3</c:v>
                </c:pt>
                <c:pt idx="50">
                  <c:v>-9.1892629682774896E-3</c:v>
                </c:pt>
                <c:pt idx="51">
                  <c:v>2.7036037766947629E-4</c:v>
                </c:pt>
                <c:pt idx="52">
                  <c:v>-1.6696431375748944E-3</c:v>
                </c:pt>
                <c:pt idx="53">
                  <c:v>-8.6650632069904532E-2</c:v>
                </c:pt>
                <c:pt idx="54">
                  <c:v>-0.14426601591782173</c:v>
                </c:pt>
                <c:pt idx="55">
                  <c:v>-0.11780446898296759</c:v>
                </c:pt>
                <c:pt idx="56">
                  <c:v>-0.12673856679236906</c:v>
                </c:pt>
                <c:pt idx="57">
                  <c:v>-0.14490449424636154</c:v>
                </c:pt>
                <c:pt idx="58">
                  <c:v>-0.12378864193635764</c:v>
                </c:pt>
                <c:pt idx="59">
                  <c:v>-0.17267457243474382</c:v>
                </c:pt>
                <c:pt idx="60">
                  <c:v>-0.22499307978654315</c:v>
                </c:pt>
                <c:pt idx="61">
                  <c:v>-0.25547368980517149</c:v>
                </c:pt>
                <c:pt idx="62">
                  <c:v>-0.2781901472823165</c:v>
                </c:pt>
                <c:pt idx="63">
                  <c:v>-0.37059638539926709</c:v>
                </c:pt>
                <c:pt idx="64">
                  <c:v>-0.33899555304509477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TDK_FF_ST_mU2_01!$Z$85:$Z$149</c:f>
              <c:numCache>
                <c:formatCode>General</c:formatCode>
                <c:ptCount val="65"/>
                <c:pt idx="0">
                  <c:v>360.23399999999998</c:v>
                </c:pt>
                <c:pt idx="1">
                  <c:v>354.67199999999997</c:v>
                </c:pt>
                <c:pt idx="2">
                  <c:v>349.11899999999997</c:v>
                </c:pt>
                <c:pt idx="3">
                  <c:v>343.48499999999996</c:v>
                </c:pt>
                <c:pt idx="4">
                  <c:v>337.94999999999993</c:v>
                </c:pt>
                <c:pt idx="5">
                  <c:v>332.35199999999992</c:v>
                </c:pt>
                <c:pt idx="6">
                  <c:v>326.76299999999992</c:v>
                </c:pt>
                <c:pt idx="7">
                  <c:v>320.97599999999994</c:v>
                </c:pt>
                <c:pt idx="8">
                  <c:v>315.23399999999992</c:v>
                </c:pt>
                <c:pt idx="9">
                  <c:v>309.63599999999991</c:v>
                </c:pt>
                <c:pt idx="10">
                  <c:v>303.92999999999989</c:v>
                </c:pt>
                <c:pt idx="11">
                  <c:v>298.29599999999988</c:v>
                </c:pt>
                <c:pt idx="12">
                  <c:v>292.81499999999988</c:v>
                </c:pt>
                <c:pt idx="13">
                  <c:v>287.28899999999987</c:v>
                </c:pt>
                <c:pt idx="14">
                  <c:v>281.60099999999989</c:v>
                </c:pt>
                <c:pt idx="15">
                  <c:v>275.89499999999987</c:v>
                </c:pt>
                <c:pt idx="16">
                  <c:v>270.19799999999987</c:v>
                </c:pt>
                <c:pt idx="17">
                  <c:v>264.47399999999988</c:v>
                </c:pt>
                <c:pt idx="18">
                  <c:v>258.84899999999988</c:v>
                </c:pt>
                <c:pt idx="19">
                  <c:v>253.23299999999989</c:v>
                </c:pt>
                <c:pt idx="20">
                  <c:v>247.7699999999999</c:v>
                </c:pt>
                <c:pt idx="21">
                  <c:v>242.13599999999991</c:v>
                </c:pt>
                <c:pt idx="22">
                  <c:v>236.6279999999999</c:v>
                </c:pt>
                <c:pt idx="23">
                  <c:v>230.81399999999991</c:v>
                </c:pt>
                <c:pt idx="24">
                  <c:v>225.15299999999991</c:v>
                </c:pt>
                <c:pt idx="25">
                  <c:v>219.53699999999992</c:v>
                </c:pt>
                <c:pt idx="26">
                  <c:v>213.86699999999993</c:v>
                </c:pt>
                <c:pt idx="27">
                  <c:v>208.22399999999993</c:v>
                </c:pt>
                <c:pt idx="28">
                  <c:v>202.75199999999992</c:v>
                </c:pt>
                <c:pt idx="29">
                  <c:v>197.34299999999993</c:v>
                </c:pt>
                <c:pt idx="30">
                  <c:v>191.64599999999993</c:v>
                </c:pt>
                <c:pt idx="31">
                  <c:v>185.94899999999993</c:v>
                </c:pt>
                <c:pt idx="32">
                  <c:v>180.22499999999994</c:v>
                </c:pt>
                <c:pt idx="33">
                  <c:v>174.58199999999994</c:v>
                </c:pt>
                <c:pt idx="34">
                  <c:v>168.93899999999994</c:v>
                </c:pt>
                <c:pt idx="35">
                  <c:v>163.34999999999994</c:v>
                </c:pt>
                <c:pt idx="36">
                  <c:v>157.85999999999993</c:v>
                </c:pt>
                <c:pt idx="37">
                  <c:v>152.28899999999993</c:v>
                </c:pt>
                <c:pt idx="38">
                  <c:v>146.70899999999992</c:v>
                </c:pt>
                <c:pt idx="39">
                  <c:v>141.05699999999993</c:v>
                </c:pt>
                <c:pt idx="40">
                  <c:v>135.27899999999994</c:v>
                </c:pt>
                <c:pt idx="41">
                  <c:v>129.64499999999995</c:v>
                </c:pt>
                <c:pt idx="42">
                  <c:v>124.03799999999995</c:v>
                </c:pt>
                <c:pt idx="43">
                  <c:v>118.45799999999996</c:v>
                </c:pt>
                <c:pt idx="44">
                  <c:v>112.98599999999996</c:v>
                </c:pt>
                <c:pt idx="45">
                  <c:v>107.53199999999997</c:v>
                </c:pt>
                <c:pt idx="46">
                  <c:v>101.81699999999996</c:v>
                </c:pt>
                <c:pt idx="47">
                  <c:v>96.110999999999962</c:v>
                </c:pt>
                <c:pt idx="48">
                  <c:v>90.44099999999996</c:v>
                </c:pt>
                <c:pt idx="49">
                  <c:v>84.734999999999957</c:v>
                </c:pt>
                <c:pt idx="50">
                  <c:v>79.046999999999954</c:v>
                </c:pt>
                <c:pt idx="51">
                  <c:v>73.511999999999958</c:v>
                </c:pt>
                <c:pt idx="52">
                  <c:v>68.066999999999965</c:v>
                </c:pt>
                <c:pt idx="53">
                  <c:v>62.540999999999968</c:v>
                </c:pt>
                <c:pt idx="54">
                  <c:v>56.915999999999968</c:v>
                </c:pt>
                <c:pt idx="55">
                  <c:v>51.13799999999997</c:v>
                </c:pt>
                <c:pt idx="56">
                  <c:v>45.404999999999973</c:v>
                </c:pt>
                <c:pt idx="57">
                  <c:v>39.788999999999973</c:v>
                </c:pt>
                <c:pt idx="58">
                  <c:v>34.163999999999973</c:v>
                </c:pt>
                <c:pt idx="59">
                  <c:v>28.493999999999971</c:v>
                </c:pt>
                <c:pt idx="60">
                  <c:v>23.02199999999997</c:v>
                </c:pt>
                <c:pt idx="61">
                  <c:v>17.549999999999969</c:v>
                </c:pt>
                <c:pt idx="62">
                  <c:v>11.825999999999969</c:v>
                </c:pt>
                <c:pt idx="63">
                  <c:v>6.119999999999969</c:v>
                </c:pt>
                <c:pt idx="64">
                  <c:v>0.39599999999996971</c:v>
                </c:pt>
              </c:numCache>
            </c:numRef>
          </c:xVal>
          <c:yVal>
            <c:numRef>
              <c:f>TDK_FF_ST_mU2_01!$AC$85:$AC$149</c:f>
              <c:numCache>
                <c:formatCode>General</c:formatCode>
                <c:ptCount val="65"/>
                <c:pt idx="0">
                  <c:v>-0.2898379566590279</c:v>
                </c:pt>
                <c:pt idx="1">
                  <c:v>-0.37380607734911564</c:v>
                </c:pt>
                <c:pt idx="2">
                  <c:v>-0.34868857291024824</c:v>
                </c:pt>
                <c:pt idx="3">
                  <c:v>-0.17129057539506221</c:v>
                </c:pt>
                <c:pt idx="4">
                  <c:v>-0.2213251805243317</c:v>
                </c:pt>
                <c:pt idx="5">
                  <c:v>-0.11464444772815341</c:v>
                </c:pt>
                <c:pt idx="6">
                  <c:v>-8.7526779542486111E-2</c:v>
                </c:pt>
                <c:pt idx="7">
                  <c:v>-8.5755039190473781E-2</c:v>
                </c:pt>
                <c:pt idx="8">
                  <c:v>-5.3436504652722761E-2</c:v>
                </c:pt>
                <c:pt idx="9">
                  <c:v>-3.6114470655149944E-2</c:v>
                </c:pt>
                <c:pt idx="10">
                  <c:v>-6.8657780821297365E-2</c:v>
                </c:pt>
                <c:pt idx="11">
                  <c:v>-4.3774522197224996E-2</c:v>
                </c:pt>
                <c:pt idx="12">
                  <c:v>-8.1683578711704286E-3</c:v>
                </c:pt>
                <c:pt idx="13">
                  <c:v>-1.6110222977545163E-2</c:v>
                </c:pt>
                <c:pt idx="14">
                  <c:v>7.1402861822321029E-2</c:v>
                </c:pt>
                <c:pt idx="15">
                  <c:v>0.11221824734730035</c:v>
                </c:pt>
                <c:pt idx="16">
                  <c:v>9.588182792367661E-2</c:v>
                </c:pt>
                <c:pt idx="17">
                  <c:v>0.17936345009303523</c:v>
                </c:pt>
                <c:pt idx="18">
                  <c:v>0.17111976970846854</c:v>
                </c:pt>
                <c:pt idx="19">
                  <c:v>0.14625611315858578</c:v>
                </c:pt>
                <c:pt idx="20">
                  <c:v>0.21726317629983782</c:v>
                </c:pt>
                <c:pt idx="21">
                  <c:v>0.16013128000014376</c:v>
                </c:pt>
                <c:pt idx="22">
                  <c:v>8.4491835627005685E-2</c:v>
                </c:pt>
                <c:pt idx="23">
                  <c:v>-1.3150312264599506E-2</c:v>
                </c:pt>
                <c:pt idx="24">
                  <c:v>6.8704469562135273E-3</c:v>
                </c:pt>
                <c:pt idx="25">
                  <c:v>2.8683569070153681E-2</c:v>
                </c:pt>
                <c:pt idx="26">
                  <c:v>-3.2261178821698877E-2</c:v>
                </c:pt>
                <c:pt idx="27">
                  <c:v>-0.16253898086006302</c:v>
                </c:pt>
                <c:pt idx="28">
                  <c:v>-0.18067424393913711</c:v>
                </c:pt>
                <c:pt idx="29">
                  <c:v>-0.21588389966368027</c:v>
                </c:pt>
                <c:pt idx="30">
                  <c:v>-0.21635549373738172</c:v>
                </c:pt>
                <c:pt idx="31">
                  <c:v>-0.22137426810783722</c:v>
                </c:pt>
                <c:pt idx="32">
                  <c:v>-0.1653308281470629</c:v>
                </c:pt>
                <c:pt idx="33">
                  <c:v>-0.13497621109269176</c:v>
                </c:pt>
                <c:pt idx="34">
                  <c:v>-0.18028768960843422</c:v>
                </c:pt>
                <c:pt idx="35">
                  <c:v>-0.16164872831771504</c:v>
                </c:pt>
                <c:pt idx="36">
                  <c:v>-0.12667116371076759</c:v>
                </c:pt>
                <c:pt idx="37">
                  <c:v>-0.155338702841334</c:v>
                </c:pt>
                <c:pt idx="38">
                  <c:v>-8.3891607368713039E-2</c:v>
                </c:pt>
                <c:pt idx="39">
                  <c:v>-0.10091689020990202</c:v>
                </c:pt>
                <c:pt idx="40">
                  <c:v>-8.3237925308026206E-2</c:v>
                </c:pt>
                <c:pt idx="41">
                  <c:v>-0.13273796279005978</c:v>
                </c:pt>
                <c:pt idx="42">
                  <c:v>-0.13882206199508573</c:v>
                </c:pt>
                <c:pt idx="43">
                  <c:v>-0.13093779976689746</c:v>
                </c:pt>
                <c:pt idx="44">
                  <c:v>-0.1287477789829552</c:v>
                </c:pt>
                <c:pt idx="45">
                  <c:v>-0.12765592844037599</c:v>
                </c:pt>
                <c:pt idx="46">
                  <c:v>-0.14997609196554151</c:v>
                </c:pt>
                <c:pt idx="47">
                  <c:v>-0.10235690770016959</c:v>
                </c:pt>
                <c:pt idx="48">
                  <c:v>-8.6368743813110882E-2</c:v>
                </c:pt>
                <c:pt idx="49">
                  <c:v>-0.12978881098007378</c:v>
                </c:pt>
                <c:pt idx="50">
                  <c:v>-9.439300574261722E-2</c:v>
                </c:pt>
                <c:pt idx="51">
                  <c:v>-0.16294635097689536</c:v>
                </c:pt>
                <c:pt idx="52">
                  <c:v>-0.11290168634327813</c:v>
                </c:pt>
                <c:pt idx="53">
                  <c:v>-0.10425719801762057</c:v>
                </c:pt>
                <c:pt idx="54">
                  <c:v>-0.17111522982347083</c:v>
                </c:pt>
                <c:pt idx="55">
                  <c:v>-0.17221601116971641</c:v>
                </c:pt>
                <c:pt idx="56">
                  <c:v>-0.23233997577892751</c:v>
                </c:pt>
                <c:pt idx="57">
                  <c:v>-0.24360629005319367</c:v>
                </c:pt>
                <c:pt idx="58">
                  <c:v>-0.30191124296634086</c:v>
                </c:pt>
                <c:pt idx="59">
                  <c:v>-0.32709795910608364</c:v>
                </c:pt>
                <c:pt idx="60">
                  <c:v>-0.34150268025420161</c:v>
                </c:pt>
                <c:pt idx="61">
                  <c:v>-0.37998371134791853</c:v>
                </c:pt>
                <c:pt idx="62">
                  <c:v>-0.33855446494772323</c:v>
                </c:pt>
                <c:pt idx="63">
                  <c:v>-0.32126977225251352</c:v>
                </c:pt>
                <c:pt idx="64">
                  <c:v>-0.39918299324427853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11.600999999999999</c:v>
                </c:pt>
                <c:pt idx="3">
                  <c:v>17.351999999999997</c:v>
                </c:pt>
                <c:pt idx="4">
                  <c:v>22.805999999999997</c:v>
                </c:pt>
                <c:pt idx="5">
                  <c:v>28.295999999999996</c:v>
                </c:pt>
                <c:pt idx="6">
                  <c:v>33.992999999999995</c:v>
                </c:pt>
                <c:pt idx="7">
                  <c:v>39.545999999999992</c:v>
                </c:pt>
                <c:pt idx="8">
                  <c:v>45.197999999999993</c:v>
                </c:pt>
                <c:pt idx="9">
                  <c:v>50.966999999999992</c:v>
                </c:pt>
                <c:pt idx="10">
                  <c:v>56.708999999999989</c:v>
                </c:pt>
                <c:pt idx="11">
                  <c:v>62.225999999999985</c:v>
                </c:pt>
                <c:pt idx="12">
                  <c:v>67.868999999999986</c:v>
                </c:pt>
                <c:pt idx="13">
                  <c:v>73.277999999999992</c:v>
                </c:pt>
                <c:pt idx="14">
                  <c:v>78.85799999999999</c:v>
                </c:pt>
                <c:pt idx="15">
                  <c:v>84.590999999999994</c:v>
                </c:pt>
                <c:pt idx="16">
                  <c:v>90.27</c:v>
                </c:pt>
                <c:pt idx="17">
                  <c:v>95.912999999999997</c:v>
                </c:pt>
                <c:pt idx="18">
                  <c:v>101.637</c:v>
                </c:pt>
                <c:pt idx="19">
                  <c:v>107.28</c:v>
                </c:pt>
                <c:pt idx="20">
                  <c:v>112.779</c:v>
                </c:pt>
                <c:pt idx="21">
                  <c:v>118.20599999999999</c:v>
                </c:pt>
                <c:pt idx="22">
                  <c:v>123.86699999999999</c:v>
                </c:pt>
                <c:pt idx="23">
                  <c:v>129.45599999999999</c:v>
                </c:pt>
                <c:pt idx="24">
                  <c:v>135.11699999999999</c:v>
                </c:pt>
                <c:pt idx="25">
                  <c:v>140.82299999999998</c:v>
                </c:pt>
                <c:pt idx="26">
                  <c:v>146.55599999999998</c:v>
                </c:pt>
                <c:pt idx="27">
                  <c:v>152.12699999999998</c:v>
                </c:pt>
                <c:pt idx="28">
                  <c:v>157.67099999999999</c:v>
                </c:pt>
                <c:pt idx="29">
                  <c:v>163.143</c:v>
                </c:pt>
                <c:pt idx="30">
                  <c:v>168.714</c:v>
                </c:pt>
                <c:pt idx="31">
                  <c:v>174.321</c:v>
                </c:pt>
                <c:pt idx="32">
                  <c:v>179.97299999999998</c:v>
                </c:pt>
                <c:pt idx="33">
                  <c:v>185.74199999999999</c:v>
                </c:pt>
                <c:pt idx="34">
                  <c:v>191.44799999999998</c:v>
                </c:pt>
                <c:pt idx="35">
                  <c:v>197.10899999999998</c:v>
                </c:pt>
                <c:pt idx="36">
                  <c:v>202.55399999999997</c:v>
                </c:pt>
                <c:pt idx="37">
                  <c:v>208.00799999999998</c:v>
                </c:pt>
                <c:pt idx="38">
                  <c:v>213.63299999999998</c:v>
                </c:pt>
                <c:pt idx="39">
                  <c:v>219.32099999999997</c:v>
                </c:pt>
                <c:pt idx="40">
                  <c:v>224.89199999999997</c:v>
                </c:pt>
                <c:pt idx="41">
                  <c:v>230.61599999999996</c:v>
                </c:pt>
                <c:pt idx="42">
                  <c:v>236.40299999999996</c:v>
                </c:pt>
                <c:pt idx="43">
                  <c:v>241.97399999999996</c:v>
                </c:pt>
                <c:pt idx="44">
                  <c:v>247.60799999999995</c:v>
                </c:pt>
                <c:pt idx="45">
                  <c:v>253.01699999999994</c:v>
                </c:pt>
                <c:pt idx="46">
                  <c:v>258.58799999999997</c:v>
                </c:pt>
                <c:pt idx="47">
                  <c:v>264.28499999999997</c:v>
                </c:pt>
                <c:pt idx="48">
                  <c:v>270.02699999999999</c:v>
                </c:pt>
                <c:pt idx="49">
                  <c:v>275.65199999999999</c:v>
                </c:pt>
                <c:pt idx="50">
                  <c:v>281.33099999999996</c:v>
                </c:pt>
                <c:pt idx="51">
                  <c:v>287.09099999999995</c:v>
                </c:pt>
                <c:pt idx="52">
                  <c:v>292.62599999999998</c:v>
                </c:pt>
                <c:pt idx="53">
                  <c:v>298.11599999999999</c:v>
                </c:pt>
                <c:pt idx="54">
                  <c:v>303.714</c:v>
                </c:pt>
                <c:pt idx="55">
                  <c:v>309.38400000000001</c:v>
                </c:pt>
                <c:pt idx="56">
                  <c:v>315.08100000000002</c:v>
                </c:pt>
                <c:pt idx="57">
                  <c:v>320.85000000000002</c:v>
                </c:pt>
                <c:pt idx="58">
                  <c:v>326.53800000000001</c:v>
                </c:pt>
                <c:pt idx="59">
                  <c:v>332.17200000000003</c:v>
                </c:pt>
                <c:pt idx="60">
                  <c:v>337.815</c:v>
                </c:pt>
                <c:pt idx="61">
                  <c:v>343.26</c:v>
                </c:pt>
                <c:pt idx="62">
                  <c:v>348.81299999999999</c:v>
                </c:pt>
                <c:pt idx="63">
                  <c:v>354.52799999999996</c:v>
                </c:pt>
              </c:numCache>
            </c:numRef>
          </c:xVal>
          <c:yVal>
            <c:numRef>
              <c:f>TDK_FF_ST_mU2_01!$AD$20:$AD$83</c:f>
              <c:numCache>
                <c:formatCode>General</c:formatCode>
                <c:ptCount val="64"/>
                <c:pt idx="0">
                  <c:v>-0.39666447612752354</c:v>
                </c:pt>
                <c:pt idx="1">
                  <c:v>-4.0995366941264599E-2</c:v>
                </c:pt>
                <c:pt idx="2">
                  <c:v>7.3274840549967024E-2</c:v>
                </c:pt>
                <c:pt idx="3">
                  <c:v>-5.5855335585235366E-3</c:v>
                </c:pt>
                <c:pt idx="4">
                  <c:v>5.0645185054726483E-2</c:v>
                </c:pt>
                <c:pt idx="5">
                  <c:v>5.0779364199232901E-2</c:v>
                </c:pt>
                <c:pt idx="6">
                  <c:v>5.8402263415715083E-2</c:v>
                </c:pt>
                <c:pt idx="7">
                  <c:v>4.6614071800675561E-2</c:v>
                </c:pt>
                <c:pt idx="8">
                  <c:v>3.2140505955524645E-2</c:v>
                </c:pt>
                <c:pt idx="9">
                  <c:v>5.8271397847661888E-2</c:v>
                </c:pt>
                <c:pt idx="10">
                  <c:v>-1.827056977849395E-2</c:v>
                </c:pt>
                <c:pt idx="11">
                  <c:v>2.2299665638072952E-2</c:v>
                </c:pt>
                <c:pt idx="12">
                  <c:v>8.5816656146675996E-2</c:v>
                </c:pt>
                <c:pt idx="13">
                  <c:v>-3.904276634459336E-2</c:v>
                </c:pt>
                <c:pt idx="14">
                  <c:v>2.2041805692765593E-2</c:v>
                </c:pt>
                <c:pt idx="15">
                  <c:v>-3.6997380537300728E-2</c:v>
                </c:pt>
                <c:pt idx="16">
                  <c:v>3.1212782832312769E-4</c:v>
                </c:pt>
                <c:pt idx="17">
                  <c:v>3.7302131537515493E-2</c:v>
                </c:pt>
                <c:pt idx="18">
                  <c:v>1.4469542696062376E-2</c:v>
                </c:pt>
                <c:pt idx="19">
                  <c:v>8.3038952139688149E-2</c:v>
                </c:pt>
                <c:pt idx="20">
                  <c:v>-2.3730766696729688E-2</c:v>
                </c:pt>
                <c:pt idx="21">
                  <c:v>4.6728923295944469E-3</c:v>
                </c:pt>
                <c:pt idx="22">
                  <c:v>1.9899005819382865E-2</c:v>
                </c:pt>
                <c:pt idx="23">
                  <c:v>-2.6470287308825391E-2</c:v>
                </c:pt>
                <c:pt idx="24">
                  <c:v>6.3222520217976808E-2</c:v>
                </c:pt>
                <c:pt idx="25">
                  <c:v>5.2903645882651062E-2</c:v>
                </c:pt>
                <c:pt idx="26">
                  <c:v>-1.8309684999195497E-2</c:v>
                </c:pt>
                <c:pt idx="27">
                  <c:v>-1.9966714579965128E-2</c:v>
                </c:pt>
                <c:pt idx="28">
                  <c:v>3.5739715729874888E-2</c:v>
                </c:pt>
                <c:pt idx="29">
                  <c:v>1.2063797179905578E-2</c:v>
                </c:pt>
                <c:pt idx="30">
                  <c:v>-7.6028103691925253E-2</c:v>
                </c:pt>
                <c:pt idx="31">
                  <c:v>8.4476803498688469E-2</c:v>
                </c:pt>
                <c:pt idx="32">
                  <c:v>4.2432100478208667E-2</c:v>
                </c:pt>
                <c:pt idx="33">
                  <c:v>-2.4700542988910001E-2</c:v>
                </c:pt>
                <c:pt idx="34">
                  <c:v>3.0103913327963028E-2</c:v>
                </c:pt>
                <c:pt idx="35">
                  <c:v>5.3003116176739695E-3</c:v>
                </c:pt>
                <c:pt idx="36">
                  <c:v>3.1120406666218514E-4</c:v>
                </c:pt>
                <c:pt idx="37">
                  <c:v>1.781864708101466E-2</c:v>
                </c:pt>
                <c:pt idx="38">
                  <c:v>8.6721955314914112E-2</c:v>
                </c:pt>
                <c:pt idx="39">
                  <c:v>8.0543178125992654E-2</c:v>
                </c:pt>
                <c:pt idx="40">
                  <c:v>9.5996939834122941E-2</c:v>
                </c:pt>
                <c:pt idx="41">
                  <c:v>-4.0194772233547837E-2</c:v>
                </c:pt>
                <c:pt idx="42">
                  <c:v>3.1823594601604555E-2</c:v>
                </c:pt>
                <c:pt idx="43">
                  <c:v>5.0410710553450144E-2</c:v>
                </c:pt>
                <c:pt idx="44">
                  <c:v>8.7392043026710553E-2</c:v>
                </c:pt>
                <c:pt idx="45">
                  <c:v>6.8039021141032663E-2</c:v>
                </c:pt>
                <c:pt idx="46">
                  <c:v>2.6975866844111351E-2</c:v>
                </c:pt>
                <c:pt idx="47">
                  <c:v>2.9202926029313403E-2</c:v>
                </c:pt>
                <c:pt idx="48">
                  <c:v>8.7812058317865649E-2</c:v>
                </c:pt>
                <c:pt idx="49">
                  <c:v>0.1171552169994925</c:v>
                </c:pt>
                <c:pt idx="50">
                  <c:v>8.0592124790598518E-2</c:v>
                </c:pt>
                <c:pt idx="51">
                  <c:v>-1.638058335521464E-2</c:v>
                </c:pt>
                <c:pt idx="52">
                  <c:v>-6.4987147335955342E-3</c:v>
                </c:pt>
                <c:pt idx="53">
                  <c:v>4.2876109872679535E-2</c:v>
                </c:pt>
                <c:pt idx="54">
                  <c:v>7.5608235096524368E-2</c:v>
                </c:pt>
                <c:pt idx="55">
                  <c:v>8.1689998327817648E-2</c:v>
                </c:pt>
                <c:pt idx="56">
                  <c:v>7.3302062139646296E-2</c:v>
                </c:pt>
                <c:pt idx="57">
                  <c:v>5.9149455055887756E-2</c:v>
                </c:pt>
                <c:pt idx="58">
                  <c:v>3.6261862393871525E-2</c:v>
                </c:pt>
                <c:pt idx="59">
                  <c:v>5.8030124706590414E-2</c:v>
                </c:pt>
                <c:pt idx="60">
                  <c:v>3.6678992622114492E-3</c:v>
                </c:pt>
                <c:pt idx="61">
                  <c:v>8.4183114410109283E-2</c:v>
                </c:pt>
                <c:pt idx="62">
                  <c:v>-7.0498425627931738E-2</c:v>
                </c:pt>
                <c:pt idx="63">
                  <c:v>-3.2096919498485477E-3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267520"/>
        <c:axId val="438260072"/>
      </c:scatterChart>
      <c:valAx>
        <c:axId val="4382675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260072"/>
        <c:crosses val="autoZero"/>
        <c:crossBetween val="midCat"/>
      </c:valAx>
      <c:valAx>
        <c:axId val="43826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267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5.2649999999999997</c:v>
                </c:pt>
                <c:pt idx="2">
                  <c:v>11.052</c:v>
                </c:pt>
                <c:pt idx="3">
                  <c:v>16.713000000000001</c:v>
                </c:pt>
                <c:pt idx="4">
                  <c:v>22.302</c:v>
                </c:pt>
                <c:pt idx="5">
                  <c:v>28.125</c:v>
                </c:pt>
                <c:pt idx="6">
                  <c:v>33.641999999999996</c:v>
                </c:pt>
                <c:pt idx="7">
                  <c:v>39.068999999999996</c:v>
                </c:pt>
                <c:pt idx="8">
                  <c:v>44.675999999999995</c:v>
                </c:pt>
                <c:pt idx="9">
                  <c:v>50.264999999999993</c:v>
                </c:pt>
                <c:pt idx="10">
                  <c:v>56.024999999999991</c:v>
                </c:pt>
                <c:pt idx="11">
                  <c:v>61.730999999999995</c:v>
                </c:pt>
                <c:pt idx="12">
                  <c:v>67.373999999999995</c:v>
                </c:pt>
                <c:pt idx="13">
                  <c:v>72.980999999999995</c:v>
                </c:pt>
                <c:pt idx="14">
                  <c:v>78.650999999999996</c:v>
                </c:pt>
                <c:pt idx="15">
                  <c:v>84.086999999999989</c:v>
                </c:pt>
                <c:pt idx="16">
                  <c:v>89.576999999999984</c:v>
                </c:pt>
                <c:pt idx="17">
                  <c:v>95.255999999999986</c:v>
                </c:pt>
                <c:pt idx="18">
                  <c:v>100.97099999999999</c:v>
                </c:pt>
                <c:pt idx="19">
                  <c:v>106.65899999999999</c:v>
                </c:pt>
                <c:pt idx="20">
                  <c:v>112.36499999999999</c:v>
                </c:pt>
                <c:pt idx="21">
                  <c:v>118.053</c:v>
                </c:pt>
                <c:pt idx="22">
                  <c:v>123.53399999999999</c:v>
                </c:pt>
                <c:pt idx="23">
                  <c:v>128.952</c:v>
                </c:pt>
                <c:pt idx="24">
                  <c:v>134.48699999999999</c:v>
                </c:pt>
                <c:pt idx="25">
                  <c:v>140.22</c:v>
                </c:pt>
                <c:pt idx="26">
                  <c:v>145.791</c:v>
                </c:pt>
                <c:pt idx="27">
                  <c:v>151.56</c:v>
                </c:pt>
                <c:pt idx="28">
                  <c:v>157.167</c:v>
                </c:pt>
                <c:pt idx="29">
                  <c:v>162.85499999999999</c:v>
                </c:pt>
                <c:pt idx="30">
                  <c:v>168.48</c:v>
                </c:pt>
                <c:pt idx="31">
                  <c:v>173.85299999999998</c:v>
                </c:pt>
                <c:pt idx="32">
                  <c:v>179.36099999999999</c:v>
                </c:pt>
                <c:pt idx="33">
                  <c:v>185.05799999999999</c:v>
                </c:pt>
                <c:pt idx="34">
                  <c:v>190.79999999999998</c:v>
                </c:pt>
                <c:pt idx="35">
                  <c:v>196.40699999999998</c:v>
                </c:pt>
                <c:pt idx="36">
                  <c:v>202.05899999999997</c:v>
                </c:pt>
                <c:pt idx="37">
                  <c:v>207.83699999999996</c:v>
                </c:pt>
                <c:pt idx="38">
                  <c:v>213.35399999999996</c:v>
                </c:pt>
                <c:pt idx="39">
                  <c:v>218.84399999999997</c:v>
                </c:pt>
                <c:pt idx="40">
                  <c:v>224.34299999999996</c:v>
                </c:pt>
                <c:pt idx="41">
                  <c:v>230.03999999999996</c:v>
                </c:pt>
                <c:pt idx="42">
                  <c:v>235.71899999999997</c:v>
                </c:pt>
                <c:pt idx="43">
                  <c:v>241.43399999999997</c:v>
                </c:pt>
                <c:pt idx="44">
                  <c:v>247.11299999999997</c:v>
                </c:pt>
                <c:pt idx="45">
                  <c:v>252.74699999999996</c:v>
                </c:pt>
                <c:pt idx="46">
                  <c:v>258.38999999999993</c:v>
                </c:pt>
                <c:pt idx="47">
                  <c:v>263.81699999999995</c:v>
                </c:pt>
                <c:pt idx="48">
                  <c:v>269.30699999999996</c:v>
                </c:pt>
                <c:pt idx="49">
                  <c:v>274.99499999999995</c:v>
                </c:pt>
                <c:pt idx="50">
                  <c:v>280.75499999999994</c:v>
                </c:pt>
                <c:pt idx="51">
                  <c:v>286.42499999999995</c:v>
                </c:pt>
                <c:pt idx="52">
                  <c:v>292.16699999999997</c:v>
                </c:pt>
                <c:pt idx="53">
                  <c:v>297.89999999999998</c:v>
                </c:pt>
                <c:pt idx="54">
                  <c:v>303.435</c:v>
                </c:pt>
                <c:pt idx="55">
                  <c:v>308.89800000000002</c:v>
                </c:pt>
                <c:pt idx="56">
                  <c:v>314.55900000000003</c:v>
                </c:pt>
                <c:pt idx="57">
                  <c:v>320.22900000000004</c:v>
                </c:pt>
                <c:pt idx="58">
                  <c:v>325.91700000000003</c:v>
                </c:pt>
                <c:pt idx="59">
                  <c:v>331.63200000000001</c:v>
                </c:pt>
                <c:pt idx="60">
                  <c:v>337.31099999999998</c:v>
                </c:pt>
                <c:pt idx="61">
                  <c:v>343.02599999999995</c:v>
                </c:pt>
                <c:pt idx="62">
                  <c:v>348.64199999999994</c:v>
                </c:pt>
                <c:pt idx="63">
                  <c:v>354.07799999999992</c:v>
                </c:pt>
                <c:pt idx="64">
                  <c:v>359.56799999999993</c:v>
                </c:pt>
              </c:numCache>
            </c:numRef>
          </c:xVal>
          <c:yVal>
            <c:numRef>
              <c:f>TDK_FF_ST_oU_02!$AC$20:$AC$84</c:f>
              <c:numCache>
                <c:formatCode>General</c:formatCode>
                <c:ptCount val="65"/>
                <c:pt idx="0">
                  <c:v>-0.56281906762296785</c:v>
                </c:pt>
                <c:pt idx="1">
                  <c:v>-0.48215233297095406</c:v>
                </c:pt>
                <c:pt idx="2">
                  <c:v>-0.45359386521804623</c:v>
                </c:pt>
                <c:pt idx="3">
                  <c:v>-0.48633517905151535</c:v>
                </c:pt>
                <c:pt idx="4">
                  <c:v>-0.32837102538517371</c:v>
                </c:pt>
                <c:pt idx="5">
                  <c:v>-0.37573646704328212</c:v>
                </c:pt>
                <c:pt idx="6">
                  <c:v>-0.36112423593334597</c:v>
                </c:pt>
                <c:pt idx="7">
                  <c:v>-0.25518575597508431</c:v>
                </c:pt>
                <c:pt idx="8">
                  <c:v>-0.2135286077502272</c:v>
                </c:pt>
                <c:pt idx="9">
                  <c:v>-0.13648074430228263</c:v>
                </c:pt>
                <c:pt idx="10">
                  <c:v>-0.15148634083728041</c:v>
                </c:pt>
                <c:pt idx="11">
                  <c:v>-9.8962314842196974E-2</c:v>
                </c:pt>
                <c:pt idx="12">
                  <c:v>1.0542770681212232E-2</c:v>
                </c:pt>
                <c:pt idx="13">
                  <c:v>-4.1879937603198414E-2</c:v>
                </c:pt>
                <c:pt idx="14">
                  <c:v>-5.0343852898137698E-2</c:v>
                </c:pt>
                <c:pt idx="15">
                  <c:v>2.4995905840796695E-3</c:v>
                </c:pt>
                <c:pt idx="16">
                  <c:v>-7.605046809366911E-2</c:v>
                </c:pt>
                <c:pt idx="17">
                  <c:v>-4.8928395565340566E-2</c:v>
                </c:pt>
                <c:pt idx="18">
                  <c:v>-3.7675225551581093E-2</c:v>
                </c:pt>
                <c:pt idx="19">
                  <c:v>-0.14122677952747154</c:v>
                </c:pt>
                <c:pt idx="20">
                  <c:v>-0.11004927091708794</c:v>
                </c:pt>
                <c:pt idx="21">
                  <c:v>-7.3777709917976608E-2</c:v>
                </c:pt>
                <c:pt idx="22">
                  <c:v>-0.13237199549450906</c:v>
                </c:pt>
                <c:pt idx="23">
                  <c:v>-0.13831818770506743</c:v>
                </c:pt>
                <c:pt idx="24">
                  <c:v>-0.17499445579292683</c:v>
                </c:pt>
                <c:pt idx="25">
                  <c:v>-0.10120733888115296</c:v>
                </c:pt>
                <c:pt idx="26">
                  <c:v>-0.20580548906644935</c:v>
                </c:pt>
                <c:pt idx="27">
                  <c:v>-0.20028220594343793</c:v>
                </c:pt>
                <c:pt idx="28">
                  <c:v>-0.17006936888739688</c:v>
                </c:pt>
                <c:pt idx="29">
                  <c:v>-0.25800398506223132</c:v>
                </c:pt>
                <c:pt idx="30">
                  <c:v>-0.22125700314219898</c:v>
                </c:pt>
                <c:pt idx="31">
                  <c:v>-0.26628534688953209</c:v>
                </c:pt>
                <c:pt idx="32">
                  <c:v>-0.28195558811569299</c:v>
                </c:pt>
                <c:pt idx="33">
                  <c:v>-0.25588895975033665</c:v>
                </c:pt>
                <c:pt idx="34">
                  <c:v>-0.21406159893913923</c:v>
                </c:pt>
                <c:pt idx="35">
                  <c:v>-0.2933868195587479</c:v>
                </c:pt>
                <c:pt idx="36">
                  <c:v>-0.22260465483452663</c:v>
                </c:pt>
                <c:pt idx="37">
                  <c:v>-0.19580267410466945</c:v>
                </c:pt>
                <c:pt idx="38">
                  <c:v>-7.7376270108658218E-2</c:v>
                </c:pt>
                <c:pt idx="39">
                  <c:v>-6.1576538741206832E-2</c:v>
                </c:pt>
                <c:pt idx="40">
                  <c:v>-5.0034592403562783E-3</c:v>
                </c:pt>
                <c:pt idx="41">
                  <c:v>0.13286118860696661</c:v>
                </c:pt>
                <c:pt idx="42">
                  <c:v>0.12035813455983657</c:v>
                </c:pt>
                <c:pt idx="43">
                  <c:v>0.11880905347595672</c:v>
                </c:pt>
                <c:pt idx="44">
                  <c:v>0.2341529544392813</c:v>
                </c:pt>
                <c:pt idx="45">
                  <c:v>0.16881660882324923</c:v>
                </c:pt>
                <c:pt idx="46">
                  <c:v>0.15958263768851566</c:v>
                </c:pt>
                <c:pt idx="47">
                  <c:v>0.18875504910687368</c:v>
                </c:pt>
                <c:pt idx="48">
                  <c:v>0.1106377945812369</c:v>
                </c:pt>
                <c:pt idx="49">
                  <c:v>9.0503618934405949E-2</c:v>
                </c:pt>
                <c:pt idx="50">
                  <c:v>4.3810409640570924E-2</c:v>
                </c:pt>
                <c:pt idx="51">
                  <c:v>-4.5448256901181594E-4</c:v>
                </c:pt>
                <c:pt idx="52">
                  <c:v>-5.6233435184935843E-3</c:v>
                </c:pt>
                <c:pt idx="53">
                  <c:v>-0.10493935427655288</c:v>
                </c:pt>
                <c:pt idx="54">
                  <c:v>-0.12018593573026237</c:v>
                </c:pt>
                <c:pt idx="55">
                  <c:v>-0.18757737024679955</c:v>
                </c:pt>
                <c:pt idx="56">
                  <c:v>-0.20973835127614393</c:v>
                </c:pt>
                <c:pt idx="57">
                  <c:v>-0.17923382168703483</c:v>
                </c:pt>
                <c:pt idx="58">
                  <c:v>-0.26330897063689918</c:v>
                </c:pt>
                <c:pt idx="59">
                  <c:v>-0.30345516459698274</c:v>
                </c:pt>
                <c:pt idx="60">
                  <c:v>-0.33371525714613881</c:v>
                </c:pt>
                <c:pt idx="61">
                  <c:v>-0.36389917816302386</c:v>
                </c:pt>
                <c:pt idx="62">
                  <c:v>-0.44300133833496602</c:v>
                </c:pt>
                <c:pt idx="63">
                  <c:v>-0.44904910063434045</c:v>
                </c:pt>
                <c:pt idx="64">
                  <c:v>-0.43941845968851112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TDK_FF_ST_oU_02!$Z$85:$Z$149</c:f>
              <c:numCache>
                <c:formatCode>General</c:formatCode>
                <c:ptCount val="65"/>
                <c:pt idx="0">
                  <c:v>359.56799999999993</c:v>
                </c:pt>
                <c:pt idx="1">
                  <c:v>354.27599999999995</c:v>
                </c:pt>
                <c:pt idx="2">
                  <c:v>348.76799999999997</c:v>
                </c:pt>
                <c:pt idx="3">
                  <c:v>343.24199999999996</c:v>
                </c:pt>
                <c:pt idx="4">
                  <c:v>337.52699999999999</c:v>
                </c:pt>
                <c:pt idx="5">
                  <c:v>331.81200000000001</c:v>
                </c:pt>
                <c:pt idx="6">
                  <c:v>326.09700000000004</c:v>
                </c:pt>
                <c:pt idx="7">
                  <c:v>320.39100000000002</c:v>
                </c:pt>
                <c:pt idx="8">
                  <c:v>314.70300000000003</c:v>
                </c:pt>
                <c:pt idx="9">
                  <c:v>309.096</c:v>
                </c:pt>
                <c:pt idx="10">
                  <c:v>303.66000000000003</c:v>
                </c:pt>
                <c:pt idx="11">
                  <c:v>298.15200000000004</c:v>
                </c:pt>
                <c:pt idx="12">
                  <c:v>292.38300000000004</c:v>
                </c:pt>
                <c:pt idx="13">
                  <c:v>286.68600000000004</c:v>
                </c:pt>
                <c:pt idx="14">
                  <c:v>280.98900000000003</c:v>
                </c:pt>
                <c:pt idx="15">
                  <c:v>275.17500000000001</c:v>
                </c:pt>
                <c:pt idx="16">
                  <c:v>269.55</c:v>
                </c:pt>
                <c:pt idx="17">
                  <c:v>264.08699999999999</c:v>
                </c:pt>
                <c:pt idx="18">
                  <c:v>258.56099999999998</c:v>
                </c:pt>
                <c:pt idx="19">
                  <c:v>252.91799999999998</c:v>
                </c:pt>
                <c:pt idx="20">
                  <c:v>247.24799999999999</c:v>
                </c:pt>
                <c:pt idx="21">
                  <c:v>241.58699999999999</c:v>
                </c:pt>
                <c:pt idx="22">
                  <c:v>235.881</c:v>
                </c:pt>
                <c:pt idx="23">
                  <c:v>230.166</c:v>
                </c:pt>
                <c:pt idx="24">
                  <c:v>224.523</c:v>
                </c:pt>
                <c:pt idx="25">
                  <c:v>218.988</c:v>
                </c:pt>
                <c:pt idx="26">
                  <c:v>213.58799999999999</c:v>
                </c:pt>
                <c:pt idx="27">
                  <c:v>208.07999999999998</c:v>
                </c:pt>
                <c:pt idx="28">
                  <c:v>202.30199999999999</c:v>
                </c:pt>
                <c:pt idx="29">
                  <c:v>196.65899999999999</c:v>
                </c:pt>
                <c:pt idx="30">
                  <c:v>191.04300000000001</c:v>
                </c:pt>
                <c:pt idx="31">
                  <c:v>185.328</c:v>
                </c:pt>
                <c:pt idx="32">
                  <c:v>179.56800000000001</c:v>
                </c:pt>
                <c:pt idx="33">
                  <c:v>174.096</c:v>
                </c:pt>
                <c:pt idx="34">
                  <c:v>168.66900000000001</c:v>
                </c:pt>
                <c:pt idx="35">
                  <c:v>163.08000000000001</c:v>
                </c:pt>
                <c:pt idx="36">
                  <c:v>157.42800000000003</c:v>
                </c:pt>
                <c:pt idx="37">
                  <c:v>151.77600000000004</c:v>
                </c:pt>
                <c:pt idx="38">
                  <c:v>146.09700000000004</c:v>
                </c:pt>
                <c:pt idx="39">
                  <c:v>140.41800000000003</c:v>
                </c:pt>
                <c:pt idx="40">
                  <c:v>134.83800000000002</c:v>
                </c:pt>
                <c:pt idx="41">
                  <c:v>129.16800000000003</c:v>
                </c:pt>
                <c:pt idx="42">
                  <c:v>123.79500000000003</c:v>
                </c:pt>
                <c:pt idx="43">
                  <c:v>118.23300000000003</c:v>
                </c:pt>
                <c:pt idx="44">
                  <c:v>112.50000000000003</c:v>
                </c:pt>
                <c:pt idx="45">
                  <c:v>106.81200000000003</c:v>
                </c:pt>
                <c:pt idx="46">
                  <c:v>101.18700000000003</c:v>
                </c:pt>
                <c:pt idx="47">
                  <c:v>95.490000000000023</c:v>
                </c:pt>
                <c:pt idx="48">
                  <c:v>89.802000000000021</c:v>
                </c:pt>
                <c:pt idx="49">
                  <c:v>84.330000000000027</c:v>
                </c:pt>
                <c:pt idx="50">
                  <c:v>78.858000000000033</c:v>
                </c:pt>
                <c:pt idx="51">
                  <c:v>73.260000000000034</c:v>
                </c:pt>
                <c:pt idx="52">
                  <c:v>67.626000000000033</c:v>
                </c:pt>
                <c:pt idx="53">
                  <c:v>61.983000000000033</c:v>
                </c:pt>
                <c:pt idx="54">
                  <c:v>56.223000000000035</c:v>
                </c:pt>
                <c:pt idx="55">
                  <c:v>50.472000000000037</c:v>
                </c:pt>
                <c:pt idx="56">
                  <c:v>44.856000000000037</c:v>
                </c:pt>
                <c:pt idx="57">
                  <c:v>39.267000000000039</c:v>
                </c:pt>
                <c:pt idx="58">
                  <c:v>33.87600000000004</c:v>
                </c:pt>
                <c:pt idx="59">
                  <c:v>28.359000000000041</c:v>
                </c:pt>
                <c:pt idx="60">
                  <c:v>22.545000000000041</c:v>
                </c:pt>
                <c:pt idx="61">
                  <c:v>16.866000000000042</c:v>
                </c:pt>
                <c:pt idx="62">
                  <c:v>11.250000000000043</c:v>
                </c:pt>
                <c:pt idx="63">
                  <c:v>5.4540000000000433</c:v>
                </c:pt>
                <c:pt idx="64">
                  <c:v>-0.20699999999995633</c:v>
                </c:pt>
              </c:numCache>
            </c:numRef>
          </c:xVal>
          <c:yVal>
            <c:numRef>
              <c:f>TDK_FF_ST_oU_02!$AC$85:$AC$149</c:f>
              <c:numCache>
                <c:formatCode>General</c:formatCode>
                <c:ptCount val="65"/>
                <c:pt idx="0">
                  <c:v>-0.41007938493754637</c:v>
                </c:pt>
                <c:pt idx="1">
                  <c:v>-0.42179410018900398</c:v>
                </c:pt>
                <c:pt idx="2">
                  <c:v>-0.3795426863300122</c:v>
                </c:pt>
                <c:pt idx="3">
                  <c:v>-0.39185654642824375</c:v>
                </c:pt>
                <c:pt idx="4">
                  <c:v>-0.30140408148560027</c:v>
                </c:pt>
                <c:pt idx="5">
                  <c:v>-0.292695380063833</c:v>
                </c:pt>
                <c:pt idx="6">
                  <c:v>-0.29302242060663275</c:v>
                </c:pt>
                <c:pt idx="7">
                  <c:v>-0.20377819061837954</c:v>
                </c:pt>
                <c:pt idx="8">
                  <c:v>-0.16600767968549235</c:v>
                </c:pt>
                <c:pt idx="9">
                  <c:v>-0.16227898865543011</c:v>
                </c:pt>
                <c:pt idx="10">
                  <c:v>-9.8487104416733473E-2</c:v>
                </c:pt>
                <c:pt idx="11">
                  <c:v>-8.5192484843560123E-2</c:v>
                </c:pt>
                <c:pt idx="12">
                  <c:v>-5.0694030174668114E-2</c:v>
                </c:pt>
                <c:pt idx="13">
                  <c:v>5.5503782295886595E-2</c:v>
                </c:pt>
                <c:pt idx="14">
                  <c:v>6.1510567716027253E-2</c:v>
                </c:pt>
                <c:pt idx="15">
                  <c:v>7.9180708527189836E-2</c:v>
                </c:pt>
                <c:pt idx="16">
                  <c:v>0.17755171449306317</c:v>
                </c:pt>
                <c:pt idx="17">
                  <c:v>0.16238112900748547</c:v>
                </c:pt>
                <c:pt idx="18">
                  <c:v>0.168866254091256</c:v>
                </c:pt>
                <c:pt idx="19">
                  <c:v>0.21142260934121282</c:v>
                </c:pt>
                <c:pt idx="20">
                  <c:v>0.24712394333579368</c:v>
                </c:pt>
                <c:pt idx="21">
                  <c:v>0.228087126517039</c:v>
                </c:pt>
                <c:pt idx="22">
                  <c:v>0.15212635976430988</c:v>
                </c:pt>
                <c:pt idx="23">
                  <c:v>8.9759981784652609E-2</c:v>
                </c:pt>
                <c:pt idx="24">
                  <c:v>1.0917810066672473E-2</c:v>
                </c:pt>
                <c:pt idx="25">
                  <c:v>-3.293221645066069E-2</c:v>
                </c:pt>
                <c:pt idx="26">
                  <c:v>-0.1145132455143596</c:v>
                </c:pt>
                <c:pt idx="27">
                  <c:v>-0.13668924921199732</c:v>
                </c:pt>
                <c:pt idx="28">
                  <c:v>-0.17107691207999665</c:v>
                </c:pt>
                <c:pt idx="29">
                  <c:v>-0.21983107928963364</c:v>
                </c:pt>
                <c:pt idx="30">
                  <c:v>-0.27035210977635415</c:v>
                </c:pt>
                <c:pt idx="31">
                  <c:v>-0.20834550658949524</c:v>
                </c:pt>
                <c:pt idx="32">
                  <c:v>-0.24650738809535255</c:v>
                </c:pt>
                <c:pt idx="33">
                  <c:v>-0.20789014965453134</c:v>
                </c:pt>
                <c:pt idx="34">
                  <c:v>-0.18587662270320493</c:v>
                </c:pt>
                <c:pt idx="35">
                  <c:v>-0.13065810777706588</c:v>
                </c:pt>
                <c:pt idx="36">
                  <c:v>-0.22470641878001629</c:v>
                </c:pt>
                <c:pt idx="37">
                  <c:v>-0.18245183171208623</c:v>
                </c:pt>
                <c:pt idx="38">
                  <c:v>-0.18478342425373739</c:v>
                </c:pt>
                <c:pt idx="39">
                  <c:v>-0.13819551338085034</c:v>
                </c:pt>
                <c:pt idx="40">
                  <c:v>-2.6675750681704358E-2</c:v>
                </c:pt>
                <c:pt idx="41">
                  <c:v>-0.19546496481169129</c:v>
                </c:pt>
                <c:pt idx="42">
                  <c:v>-0.16164640027814414</c:v>
                </c:pt>
                <c:pt idx="43">
                  <c:v>-6.4904458123720588E-2</c:v>
                </c:pt>
                <c:pt idx="44">
                  <c:v>-7.6263644566864741E-2</c:v>
                </c:pt>
                <c:pt idx="45">
                  <c:v>-5.0383612696251134E-2</c:v>
                </c:pt>
                <c:pt idx="46">
                  <c:v>-2.0875410002545891E-2</c:v>
                </c:pt>
                <c:pt idx="47">
                  <c:v>-2.4723052067898266E-2</c:v>
                </c:pt>
                <c:pt idx="48">
                  <c:v>9.021797572813739E-3</c:v>
                </c:pt>
                <c:pt idx="49">
                  <c:v>4.4913615475834945E-2</c:v>
                </c:pt>
                <c:pt idx="50">
                  <c:v>-2.9035925262547835E-2</c:v>
                </c:pt>
                <c:pt idx="51">
                  <c:v>3.7276323820336188E-2</c:v>
                </c:pt>
                <c:pt idx="52">
                  <c:v>-2.3610651386263726E-2</c:v>
                </c:pt>
                <c:pt idx="53">
                  <c:v>-7.8402313859186279E-2</c:v>
                </c:pt>
                <c:pt idx="54">
                  <c:v>-8.3339335164019701E-2</c:v>
                </c:pt>
                <c:pt idx="55">
                  <c:v>-0.20147179421081773</c:v>
                </c:pt>
                <c:pt idx="56">
                  <c:v>-0.17977801304355978</c:v>
                </c:pt>
                <c:pt idx="57">
                  <c:v>-0.24659624276783632</c:v>
                </c:pt>
                <c:pt idx="58">
                  <c:v>-0.30375789851650126</c:v>
                </c:pt>
                <c:pt idx="59">
                  <c:v>-0.37734545140483888</c:v>
                </c:pt>
                <c:pt idx="60">
                  <c:v>-0.46360074930376172</c:v>
                </c:pt>
                <c:pt idx="61">
                  <c:v>-0.47861513336448525</c:v>
                </c:pt>
                <c:pt idx="62">
                  <c:v>-0.40894996292159647</c:v>
                </c:pt>
                <c:pt idx="63">
                  <c:v>-0.4504763878135023</c:v>
                </c:pt>
                <c:pt idx="64">
                  <c:v>-0.42209981694751697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5.2649999999999997</c:v>
                </c:pt>
                <c:pt idx="2">
                  <c:v>11.052</c:v>
                </c:pt>
                <c:pt idx="3">
                  <c:v>16.713000000000001</c:v>
                </c:pt>
                <c:pt idx="4">
                  <c:v>22.302</c:v>
                </c:pt>
                <c:pt idx="5">
                  <c:v>28.125</c:v>
                </c:pt>
                <c:pt idx="6">
                  <c:v>33.641999999999996</c:v>
                </c:pt>
                <c:pt idx="7">
                  <c:v>39.068999999999996</c:v>
                </c:pt>
                <c:pt idx="8">
                  <c:v>44.675999999999995</c:v>
                </c:pt>
                <c:pt idx="9">
                  <c:v>50.264999999999993</c:v>
                </c:pt>
                <c:pt idx="10">
                  <c:v>56.024999999999991</c:v>
                </c:pt>
                <c:pt idx="11">
                  <c:v>61.730999999999995</c:v>
                </c:pt>
                <c:pt idx="12">
                  <c:v>67.373999999999995</c:v>
                </c:pt>
                <c:pt idx="13">
                  <c:v>72.980999999999995</c:v>
                </c:pt>
                <c:pt idx="14">
                  <c:v>78.650999999999996</c:v>
                </c:pt>
                <c:pt idx="15">
                  <c:v>84.086999999999989</c:v>
                </c:pt>
                <c:pt idx="16">
                  <c:v>89.576999999999984</c:v>
                </c:pt>
                <c:pt idx="17">
                  <c:v>95.255999999999986</c:v>
                </c:pt>
                <c:pt idx="18">
                  <c:v>100.97099999999999</c:v>
                </c:pt>
                <c:pt idx="19">
                  <c:v>106.65899999999999</c:v>
                </c:pt>
                <c:pt idx="20">
                  <c:v>112.36499999999999</c:v>
                </c:pt>
                <c:pt idx="21">
                  <c:v>118.053</c:v>
                </c:pt>
                <c:pt idx="22">
                  <c:v>123.53399999999999</c:v>
                </c:pt>
                <c:pt idx="23">
                  <c:v>128.952</c:v>
                </c:pt>
                <c:pt idx="24">
                  <c:v>134.48699999999999</c:v>
                </c:pt>
                <c:pt idx="25">
                  <c:v>140.22</c:v>
                </c:pt>
                <c:pt idx="26">
                  <c:v>145.791</c:v>
                </c:pt>
                <c:pt idx="27">
                  <c:v>151.56</c:v>
                </c:pt>
                <c:pt idx="28">
                  <c:v>157.167</c:v>
                </c:pt>
                <c:pt idx="29">
                  <c:v>162.85499999999999</c:v>
                </c:pt>
                <c:pt idx="30">
                  <c:v>168.48</c:v>
                </c:pt>
                <c:pt idx="31">
                  <c:v>173.85299999999998</c:v>
                </c:pt>
                <c:pt idx="32">
                  <c:v>179.36099999999999</c:v>
                </c:pt>
                <c:pt idx="33">
                  <c:v>185.05799999999999</c:v>
                </c:pt>
                <c:pt idx="34">
                  <c:v>190.79999999999998</c:v>
                </c:pt>
                <c:pt idx="35">
                  <c:v>196.40699999999998</c:v>
                </c:pt>
                <c:pt idx="36">
                  <c:v>202.05899999999997</c:v>
                </c:pt>
                <c:pt idx="37">
                  <c:v>207.83699999999996</c:v>
                </c:pt>
                <c:pt idx="38">
                  <c:v>213.35399999999996</c:v>
                </c:pt>
                <c:pt idx="39">
                  <c:v>218.84399999999997</c:v>
                </c:pt>
                <c:pt idx="40">
                  <c:v>224.34299999999996</c:v>
                </c:pt>
                <c:pt idx="41">
                  <c:v>230.03999999999996</c:v>
                </c:pt>
                <c:pt idx="42">
                  <c:v>235.71899999999997</c:v>
                </c:pt>
                <c:pt idx="43">
                  <c:v>241.43399999999997</c:v>
                </c:pt>
                <c:pt idx="44">
                  <c:v>247.11299999999997</c:v>
                </c:pt>
                <c:pt idx="45">
                  <c:v>252.74699999999996</c:v>
                </c:pt>
                <c:pt idx="46">
                  <c:v>258.38999999999993</c:v>
                </c:pt>
                <c:pt idx="47">
                  <c:v>263.81699999999995</c:v>
                </c:pt>
                <c:pt idx="48">
                  <c:v>269.30699999999996</c:v>
                </c:pt>
                <c:pt idx="49">
                  <c:v>274.99499999999995</c:v>
                </c:pt>
                <c:pt idx="50">
                  <c:v>280.75499999999994</c:v>
                </c:pt>
                <c:pt idx="51">
                  <c:v>286.42499999999995</c:v>
                </c:pt>
                <c:pt idx="52">
                  <c:v>292.16699999999997</c:v>
                </c:pt>
                <c:pt idx="53">
                  <c:v>297.89999999999998</c:v>
                </c:pt>
                <c:pt idx="54">
                  <c:v>303.435</c:v>
                </c:pt>
                <c:pt idx="55">
                  <c:v>308.89800000000002</c:v>
                </c:pt>
                <c:pt idx="56">
                  <c:v>314.55900000000003</c:v>
                </c:pt>
                <c:pt idx="57">
                  <c:v>320.22900000000004</c:v>
                </c:pt>
                <c:pt idx="58">
                  <c:v>325.91700000000003</c:v>
                </c:pt>
                <c:pt idx="59">
                  <c:v>331.63200000000001</c:v>
                </c:pt>
                <c:pt idx="60">
                  <c:v>337.31099999999998</c:v>
                </c:pt>
                <c:pt idx="61">
                  <c:v>343.02599999999995</c:v>
                </c:pt>
                <c:pt idx="62">
                  <c:v>348.64199999999994</c:v>
                </c:pt>
                <c:pt idx="63">
                  <c:v>354.07799999999992</c:v>
                </c:pt>
              </c:numCache>
            </c:numRef>
          </c:xVal>
          <c:yVal>
            <c:numRef>
              <c:f>TDK_FF_ST_oU_02!$AD$20:$AD$83</c:f>
              <c:numCache>
                <c:formatCode>General</c:formatCode>
                <c:ptCount val="64"/>
                <c:pt idx="0">
                  <c:v>0.14071925067545088</c:v>
                </c:pt>
                <c:pt idx="1">
                  <c:v>3.1675945157451757E-2</c:v>
                </c:pt>
                <c:pt idx="2">
                  <c:v>4.4643902296449767E-2</c:v>
                </c:pt>
                <c:pt idx="3">
                  <c:v>7.7200456870301082E-3</c:v>
                </c:pt>
                <c:pt idx="4">
                  <c:v>-0.13522972391858801</c:v>
                </c:pt>
                <c:pt idx="5">
                  <c:v>-1.6089843615567645E-3</c:v>
                </c:pt>
                <c:pt idx="6">
                  <c:v>5.7366337416844715E-2</c:v>
                </c:pt>
                <c:pt idx="7">
                  <c:v>8.5895132072479896E-3</c:v>
                </c:pt>
                <c:pt idx="8">
                  <c:v>3.3750594706667414E-2</c:v>
                </c:pt>
                <c:pt idx="9">
                  <c:v>-6.4991049908535103E-2</c:v>
                </c:pt>
                <c:pt idx="10">
                  <c:v>6.8147005673260708E-2</c:v>
                </c:pt>
                <c:pt idx="11">
                  <c:v>2.0560000983010696E-2</c:v>
                </c:pt>
                <c:pt idx="12">
                  <c:v>-3.4153422067475958E-2</c:v>
                </c:pt>
                <c:pt idx="13">
                  <c:v>7.9156261423534602E-2</c:v>
                </c:pt>
                <c:pt idx="14">
                  <c:v>2.1307927635589863E-2</c:v>
                </c:pt>
                <c:pt idx="15">
                  <c:v>4.2414024891755275E-2</c:v>
                </c:pt>
                <c:pt idx="16">
                  <c:v>8.5072265666482849E-2</c:v>
                </c:pt>
                <c:pt idx="17">
                  <c:v>2.42053434974423E-2</c:v>
                </c:pt>
                <c:pt idx="18">
                  <c:v>1.6799815549035202E-2</c:v>
                </c:pt>
                <c:pt idx="19">
                  <c:v>9.0843166831220401E-2</c:v>
                </c:pt>
                <c:pt idx="20">
                  <c:v>3.3785626350223197E-2</c:v>
                </c:pt>
                <c:pt idx="21">
                  <c:v>8.8732517942560207E-3</c:v>
                </c:pt>
                <c:pt idx="22">
                  <c:v>-2.9274404783635077E-2</c:v>
                </c:pt>
                <c:pt idx="23">
                  <c:v>-5.7146777106623858E-2</c:v>
                </c:pt>
                <c:pt idx="24">
                  <c:v>0.14831870511122247</c:v>
                </c:pt>
                <c:pt idx="25">
                  <c:v>-3.6988174499697379E-2</c:v>
                </c:pt>
                <c:pt idx="26">
                  <c:v>2.102206481271196E-2</c:v>
                </c:pt>
                <c:pt idx="27">
                  <c:v>1.7830374231351698E-2</c:v>
                </c:pt>
                <c:pt idx="28">
                  <c:v>-5.4637049892619416E-2</c:v>
                </c:pt>
                <c:pt idx="29">
                  <c:v>0.12734587728516544</c:v>
                </c:pt>
                <c:pt idx="30">
                  <c:v>3.5380380438994052E-2</c:v>
                </c:pt>
                <c:pt idx="31">
                  <c:v>5.8395197235000751E-2</c:v>
                </c:pt>
                <c:pt idx="32">
                  <c:v>3.5448200020340437E-2</c:v>
                </c:pt>
                <c:pt idx="33">
                  <c:v>4.7543453160841409E-2</c:v>
                </c:pt>
                <c:pt idx="34">
                  <c:v>-5.6290510837214924E-2</c:v>
                </c:pt>
                <c:pt idx="35">
                  <c:v>7.3555740269114267E-2</c:v>
                </c:pt>
                <c:pt idx="36">
                  <c:v>5.1527742754529982E-2</c:v>
                </c:pt>
                <c:pt idx="37">
                  <c:v>5.9113424892672128E-2</c:v>
                </c:pt>
                <c:pt idx="38">
                  <c:v>-3.7136975405701378E-2</c:v>
                </c:pt>
                <c:pt idx="39">
                  <c:v>2.8644322290546143E-2</c:v>
                </c:pt>
                <c:pt idx="40">
                  <c:v>1.5921269307028751E-2</c:v>
                </c:pt>
                <c:pt idx="41">
                  <c:v>-4.3101206822313998E-2</c:v>
                </c:pt>
                <c:pt idx="42">
                  <c:v>3.176822520447331E-2</c:v>
                </c:pt>
                <c:pt idx="43">
                  <c:v>0.10927807304108228</c:v>
                </c:pt>
                <c:pt idx="44">
                  <c:v>1.2970988896512381E-2</c:v>
                </c:pt>
                <c:pt idx="45">
                  <c:v>4.2606000517963594E-2</c:v>
                </c:pt>
                <c:pt idx="46">
                  <c:v>9.2836164027403356E-3</c:v>
                </c:pt>
                <c:pt idx="47">
                  <c:v>-2.6373920099388215E-2</c:v>
                </c:pt>
                <c:pt idx="48">
                  <c:v>6.691391991182627E-2</c:v>
                </c:pt>
                <c:pt idx="49">
                  <c:v>-1.1322910407216114E-2</c:v>
                </c:pt>
                <c:pt idx="50">
                  <c:v>1.7700158075456329E-2</c:v>
                </c:pt>
                <c:pt idx="51">
                  <c:v>5.595826486489841E-2</c:v>
                </c:pt>
                <c:pt idx="52">
                  <c:v>-4.507068665617453E-2</c:v>
                </c:pt>
                <c:pt idx="53">
                  <c:v>1.9746869432992753E-2</c:v>
                </c:pt>
                <c:pt idx="54">
                  <c:v>2.1698831313528899E-2</c:v>
                </c:pt>
                <c:pt idx="55">
                  <c:v>2.5298381591369434E-2</c:v>
                </c:pt>
                <c:pt idx="56">
                  <c:v>4.3730671590651582E-2</c:v>
                </c:pt>
                <c:pt idx="57">
                  <c:v>-2.4544368931344707E-2</c:v>
                </c:pt>
                <c:pt idx="58">
                  <c:v>-2.9713449969733574E-2</c:v>
                </c:pt>
                <c:pt idx="59">
                  <c:v>1.0759784533149741E-2</c:v>
                </c:pt>
                <c:pt idx="60">
                  <c:v>3.2311175660538538E-2</c:v>
                </c:pt>
                <c:pt idx="61">
                  <c:v>-2.7957368265219884E-2</c:v>
                </c:pt>
                <c:pt idx="62">
                  <c:v>6.3458652004953819E-2</c:v>
                </c:pt>
                <c:pt idx="63">
                  <c:v>2.7255000445336464E-2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30928"/>
        <c:axId val="556933672"/>
      </c:scatterChart>
      <c:valAx>
        <c:axId val="5569309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33672"/>
        <c:crosses val="autoZero"/>
        <c:crossBetween val="midCat"/>
      </c:valAx>
      <c:valAx>
        <c:axId val="55693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3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11.690999999999999</c:v>
                </c:pt>
                <c:pt idx="3">
                  <c:v>17.315999999999999</c:v>
                </c:pt>
                <c:pt idx="4">
                  <c:v>22.787999999999997</c:v>
                </c:pt>
                <c:pt idx="5">
                  <c:v>28.286999999999995</c:v>
                </c:pt>
                <c:pt idx="6">
                  <c:v>33.938999999999993</c:v>
                </c:pt>
                <c:pt idx="7">
                  <c:v>39.554999999999993</c:v>
                </c:pt>
                <c:pt idx="8">
                  <c:v>45.224999999999994</c:v>
                </c:pt>
                <c:pt idx="9">
                  <c:v>50.894999999999996</c:v>
                </c:pt>
                <c:pt idx="10">
                  <c:v>56.645999999999994</c:v>
                </c:pt>
                <c:pt idx="11">
                  <c:v>62.216999999999992</c:v>
                </c:pt>
                <c:pt idx="12">
                  <c:v>67.895999999999987</c:v>
                </c:pt>
                <c:pt idx="13">
                  <c:v>73.286999999999992</c:v>
                </c:pt>
                <c:pt idx="14">
                  <c:v>78.84899999999999</c:v>
                </c:pt>
                <c:pt idx="15">
                  <c:v>84.581999999999994</c:v>
                </c:pt>
                <c:pt idx="16">
                  <c:v>90.251999999999995</c:v>
                </c:pt>
                <c:pt idx="17">
                  <c:v>95.948999999999998</c:v>
                </c:pt>
                <c:pt idx="18">
                  <c:v>101.628</c:v>
                </c:pt>
                <c:pt idx="19">
                  <c:v>107.298</c:v>
                </c:pt>
                <c:pt idx="20">
                  <c:v>112.761</c:v>
                </c:pt>
                <c:pt idx="21">
                  <c:v>118.24199999999999</c:v>
                </c:pt>
                <c:pt idx="22">
                  <c:v>123.83099999999999</c:v>
                </c:pt>
                <c:pt idx="23">
                  <c:v>129.46499999999997</c:v>
                </c:pt>
                <c:pt idx="24">
                  <c:v>135.08999999999997</c:v>
                </c:pt>
                <c:pt idx="25">
                  <c:v>140.87699999999998</c:v>
                </c:pt>
                <c:pt idx="26">
                  <c:v>146.56499999999997</c:v>
                </c:pt>
                <c:pt idx="27">
                  <c:v>152.06399999999996</c:v>
                </c:pt>
                <c:pt idx="28">
                  <c:v>157.73399999999995</c:v>
                </c:pt>
                <c:pt idx="29">
                  <c:v>163.12499999999994</c:v>
                </c:pt>
                <c:pt idx="30">
                  <c:v>168.76799999999994</c:v>
                </c:pt>
                <c:pt idx="31">
                  <c:v>174.34799999999996</c:v>
                </c:pt>
                <c:pt idx="32">
                  <c:v>180.02699999999996</c:v>
                </c:pt>
                <c:pt idx="33">
                  <c:v>185.65199999999996</c:v>
                </c:pt>
                <c:pt idx="34">
                  <c:v>191.44799999999995</c:v>
                </c:pt>
                <c:pt idx="35">
                  <c:v>197.10899999999995</c:v>
                </c:pt>
                <c:pt idx="36">
                  <c:v>202.55399999999995</c:v>
                </c:pt>
                <c:pt idx="37">
                  <c:v>208.06199999999995</c:v>
                </c:pt>
                <c:pt idx="38">
                  <c:v>213.71399999999994</c:v>
                </c:pt>
                <c:pt idx="39">
                  <c:v>219.23999999999995</c:v>
                </c:pt>
                <c:pt idx="40">
                  <c:v>224.91899999999995</c:v>
                </c:pt>
                <c:pt idx="41">
                  <c:v>230.67899999999995</c:v>
                </c:pt>
                <c:pt idx="42">
                  <c:v>236.34899999999993</c:v>
                </c:pt>
                <c:pt idx="43">
                  <c:v>241.90199999999993</c:v>
                </c:pt>
                <c:pt idx="44">
                  <c:v>247.57199999999992</c:v>
                </c:pt>
                <c:pt idx="45">
                  <c:v>253.00799999999992</c:v>
                </c:pt>
                <c:pt idx="46">
                  <c:v>258.55199999999991</c:v>
                </c:pt>
                <c:pt idx="47">
                  <c:v>264.32099999999991</c:v>
                </c:pt>
                <c:pt idx="48">
                  <c:v>270.01799999999992</c:v>
                </c:pt>
                <c:pt idx="49">
                  <c:v>275.62499999999989</c:v>
                </c:pt>
                <c:pt idx="50">
                  <c:v>281.42099999999988</c:v>
                </c:pt>
                <c:pt idx="51">
                  <c:v>287.00999999999988</c:v>
                </c:pt>
                <c:pt idx="52">
                  <c:v>292.60799999999989</c:v>
                </c:pt>
                <c:pt idx="53">
                  <c:v>298.0979999999999</c:v>
                </c:pt>
                <c:pt idx="54">
                  <c:v>303.78599999999989</c:v>
                </c:pt>
                <c:pt idx="55">
                  <c:v>309.33899999999988</c:v>
                </c:pt>
                <c:pt idx="56">
                  <c:v>315.02699999999987</c:v>
                </c:pt>
                <c:pt idx="57">
                  <c:v>320.86799999999988</c:v>
                </c:pt>
                <c:pt idx="58">
                  <c:v>326.5739999999999</c:v>
                </c:pt>
                <c:pt idx="59">
                  <c:v>332.1989999999999</c:v>
                </c:pt>
                <c:pt idx="60">
                  <c:v>337.80599999999993</c:v>
                </c:pt>
                <c:pt idx="61">
                  <c:v>343.31399999999991</c:v>
                </c:pt>
                <c:pt idx="62">
                  <c:v>348.83999999999992</c:v>
                </c:pt>
                <c:pt idx="63">
                  <c:v>354.51899999999989</c:v>
                </c:pt>
                <c:pt idx="64">
                  <c:v>360.21599999999989</c:v>
                </c:pt>
              </c:numCache>
            </c:numRef>
          </c:xVal>
          <c:yVal>
            <c:numRef>
              <c:f>TDK_FF_ST_mU_02!$AC$20:$AC$84</c:f>
              <c:numCache>
                <c:formatCode>General</c:formatCode>
                <c:ptCount val="65"/>
                <c:pt idx="0">
                  <c:v>-0.10093025121989285</c:v>
                </c:pt>
                <c:pt idx="1">
                  <c:v>-0.40529422661345205</c:v>
                </c:pt>
                <c:pt idx="2">
                  <c:v>-0.4625115998344107</c:v>
                </c:pt>
                <c:pt idx="3">
                  <c:v>-0.40397251543864954</c:v>
                </c:pt>
                <c:pt idx="4">
                  <c:v>-0.36141763434089569</c:v>
                </c:pt>
                <c:pt idx="5">
                  <c:v>-0.40013957278673118</c:v>
                </c:pt>
                <c:pt idx="6">
                  <c:v>-0.28831135567665456</c:v>
                </c:pt>
                <c:pt idx="7">
                  <c:v>-0.27749856966242703</c:v>
                </c:pt>
                <c:pt idx="8">
                  <c:v>-0.13894792158745872</c:v>
                </c:pt>
                <c:pt idx="9">
                  <c:v>-0.1942741712831122</c:v>
                </c:pt>
                <c:pt idx="10">
                  <c:v>-0.10738463706324097</c:v>
                </c:pt>
                <c:pt idx="11">
                  <c:v>-6.485170028560816E-2</c:v>
                </c:pt>
                <c:pt idx="12">
                  <c:v>-4.7586159218980129E-2</c:v>
                </c:pt>
                <c:pt idx="13">
                  <c:v>-4.0691739463923682E-2</c:v>
                </c:pt>
                <c:pt idx="14">
                  <c:v>3.1337633079147054E-3</c:v>
                </c:pt>
                <c:pt idx="15">
                  <c:v>-4.7865081780400942E-2</c:v>
                </c:pt>
                <c:pt idx="16">
                  <c:v>-6.5802484357092794E-2</c:v>
                </c:pt>
                <c:pt idx="17">
                  <c:v>1.5119686487267359E-2</c:v>
                </c:pt>
                <c:pt idx="18">
                  <c:v>-0.1298252240641915</c:v>
                </c:pt>
                <c:pt idx="19">
                  <c:v>-6.4259638559292398E-2</c:v>
                </c:pt>
                <c:pt idx="20">
                  <c:v>-7.8913008629939441E-2</c:v>
                </c:pt>
                <c:pt idx="21">
                  <c:v>-0.16382921559588226</c:v>
                </c:pt>
                <c:pt idx="22">
                  <c:v>-0.10839311319691092</c:v>
                </c:pt>
                <c:pt idx="23">
                  <c:v>-9.1616941342522296E-2</c:v>
                </c:pt>
                <c:pt idx="24">
                  <c:v>-0.15087990477360336</c:v>
                </c:pt>
                <c:pt idx="25">
                  <c:v>-0.13729698576813121</c:v>
                </c:pt>
                <c:pt idx="26">
                  <c:v>-0.16622858278483932</c:v>
                </c:pt>
                <c:pt idx="27">
                  <c:v>-0.17352843491437397</c:v>
                </c:pt>
                <c:pt idx="28">
                  <c:v>-0.21977993266457929</c:v>
                </c:pt>
                <c:pt idx="29">
                  <c:v>-0.22359741839949265</c:v>
                </c:pt>
                <c:pt idx="30">
                  <c:v>-0.16990229406033563</c:v>
                </c:pt>
                <c:pt idx="31">
                  <c:v>-0.27325503694044073</c:v>
                </c:pt>
                <c:pt idx="32">
                  <c:v>-0.22938058751756785</c:v>
                </c:pt>
                <c:pt idx="33">
                  <c:v>-0.22053474034831311</c:v>
                </c:pt>
                <c:pt idx="34">
                  <c:v>-0.2490815832705664</c:v>
                </c:pt>
                <c:pt idx="35">
                  <c:v>-0.22189357174502788</c:v>
                </c:pt>
                <c:pt idx="36">
                  <c:v>-0.17803500177032561</c:v>
                </c:pt>
                <c:pt idx="37">
                  <c:v>-0.15488022091273024</c:v>
                </c:pt>
                <c:pt idx="38">
                  <c:v>-8.0177896562645401E-2</c:v>
                </c:pt>
                <c:pt idx="39">
                  <c:v>-2.570814851179648E-2</c:v>
                </c:pt>
                <c:pt idx="40">
                  <c:v>4.5434058039433012E-2</c:v>
                </c:pt>
                <c:pt idx="41">
                  <c:v>0.13110109947788828</c:v>
                </c:pt>
                <c:pt idx="42">
                  <c:v>0.13221767582660959</c:v>
                </c:pt>
                <c:pt idx="43">
                  <c:v>0.19779915527317371</c:v>
                </c:pt>
                <c:pt idx="44">
                  <c:v>0.20525197401852324</c:v>
                </c:pt>
                <c:pt idx="45">
                  <c:v>0.18356342617846622</c:v>
                </c:pt>
                <c:pt idx="46">
                  <c:v>0.24283499643661344</c:v>
                </c:pt>
                <c:pt idx="47">
                  <c:v>0.17598534460910287</c:v>
                </c:pt>
                <c:pt idx="48">
                  <c:v>0.18650978504422255</c:v>
                </c:pt>
                <c:pt idx="49">
                  <c:v>0.14097255681849674</c:v>
                </c:pt>
                <c:pt idx="50">
                  <c:v>2.9598435594550665E-2</c:v>
                </c:pt>
                <c:pt idx="51">
                  <c:v>1.1893698832977861E-2</c:v>
                </c:pt>
                <c:pt idx="52">
                  <c:v>3.4004038536011194E-2</c:v>
                </c:pt>
                <c:pt idx="53">
                  <c:v>-4.867451249054966E-2</c:v>
                </c:pt>
                <c:pt idx="54">
                  <c:v>-8.2367631995396096E-2</c:v>
                </c:pt>
                <c:pt idx="55">
                  <c:v>-0.17945355411092123</c:v>
                </c:pt>
                <c:pt idx="56">
                  <c:v>-0.15447975250009449</c:v>
                </c:pt>
                <c:pt idx="57">
                  <c:v>-0.2458627789076786</c:v>
                </c:pt>
                <c:pt idx="58">
                  <c:v>-0.28848509348136986</c:v>
                </c:pt>
                <c:pt idx="59">
                  <c:v>-0.28214374815837573</c:v>
                </c:pt>
                <c:pt idx="60">
                  <c:v>-0.36339158501846214</c:v>
                </c:pt>
                <c:pt idx="61">
                  <c:v>-0.36198062656370666</c:v>
                </c:pt>
                <c:pt idx="62">
                  <c:v>-0.34471381792695865</c:v>
                </c:pt>
                <c:pt idx="63">
                  <c:v>-0.37236810207321014</c:v>
                </c:pt>
                <c:pt idx="64">
                  <c:v>-0.4483274103668009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TDK_FF_ST_mU_02!$Z$85:$Z$149</c:f>
              <c:numCache>
                <c:formatCode>General</c:formatCode>
                <c:ptCount val="65"/>
                <c:pt idx="0">
                  <c:v>360.21599999999989</c:v>
                </c:pt>
                <c:pt idx="1">
                  <c:v>354.68099999999987</c:v>
                </c:pt>
                <c:pt idx="2">
                  <c:v>349.02899999999988</c:v>
                </c:pt>
                <c:pt idx="3">
                  <c:v>343.51199999999989</c:v>
                </c:pt>
                <c:pt idx="4">
                  <c:v>337.97699999999986</c:v>
                </c:pt>
                <c:pt idx="5">
                  <c:v>332.44199999999984</c:v>
                </c:pt>
                <c:pt idx="6">
                  <c:v>326.78099999999984</c:v>
                </c:pt>
                <c:pt idx="7">
                  <c:v>321.00299999999982</c:v>
                </c:pt>
                <c:pt idx="8">
                  <c:v>315.23399999999981</c:v>
                </c:pt>
                <c:pt idx="9">
                  <c:v>309.59099999999984</c:v>
                </c:pt>
                <c:pt idx="10">
                  <c:v>304.01099999999985</c:v>
                </c:pt>
                <c:pt idx="11">
                  <c:v>298.30499999999984</c:v>
                </c:pt>
                <c:pt idx="12">
                  <c:v>292.84199999999981</c:v>
                </c:pt>
                <c:pt idx="13">
                  <c:v>287.3159999999998</c:v>
                </c:pt>
                <c:pt idx="14">
                  <c:v>281.5469999999998</c:v>
                </c:pt>
                <c:pt idx="15">
                  <c:v>275.86799999999982</c:v>
                </c:pt>
                <c:pt idx="16">
                  <c:v>270.17099999999982</c:v>
                </c:pt>
                <c:pt idx="17">
                  <c:v>264.49199999999985</c:v>
                </c:pt>
                <c:pt idx="18">
                  <c:v>258.83099999999985</c:v>
                </c:pt>
                <c:pt idx="19">
                  <c:v>253.23299999999983</c:v>
                </c:pt>
                <c:pt idx="20">
                  <c:v>247.77899999999983</c:v>
                </c:pt>
                <c:pt idx="21">
                  <c:v>242.13599999999983</c:v>
                </c:pt>
                <c:pt idx="22">
                  <c:v>236.54699999999983</c:v>
                </c:pt>
                <c:pt idx="23">
                  <c:v>230.77799999999982</c:v>
                </c:pt>
                <c:pt idx="24">
                  <c:v>225.15299999999982</c:v>
                </c:pt>
                <c:pt idx="25">
                  <c:v>219.41099999999983</c:v>
                </c:pt>
                <c:pt idx="26">
                  <c:v>213.88499999999982</c:v>
                </c:pt>
                <c:pt idx="27">
                  <c:v>208.20599999999982</c:v>
                </c:pt>
                <c:pt idx="28">
                  <c:v>202.75199999999981</c:v>
                </c:pt>
                <c:pt idx="29">
                  <c:v>197.3159999999998</c:v>
                </c:pt>
                <c:pt idx="30">
                  <c:v>191.6729999999998</c:v>
                </c:pt>
                <c:pt idx="31">
                  <c:v>185.8859999999998</c:v>
                </c:pt>
                <c:pt idx="32">
                  <c:v>180.17099999999979</c:v>
                </c:pt>
                <c:pt idx="33">
                  <c:v>174.50999999999979</c:v>
                </c:pt>
                <c:pt idx="34">
                  <c:v>168.90299999999979</c:v>
                </c:pt>
                <c:pt idx="35">
                  <c:v>163.4219999999998</c:v>
                </c:pt>
                <c:pt idx="36">
                  <c:v>157.8869999999998</c:v>
                </c:pt>
                <c:pt idx="37">
                  <c:v>152.32499999999979</c:v>
                </c:pt>
                <c:pt idx="38">
                  <c:v>146.77199999999979</c:v>
                </c:pt>
                <c:pt idx="39">
                  <c:v>141.00299999999979</c:v>
                </c:pt>
                <c:pt idx="40">
                  <c:v>135.3149999999998</c:v>
                </c:pt>
                <c:pt idx="41">
                  <c:v>129.62699999999981</c:v>
                </c:pt>
                <c:pt idx="42">
                  <c:v>124.05599999999981</c:v>
                </c:pt>
                <c:pt idx="43">
                  <c:v>118.43999999999981</c:v>
                </c:pt>
                <c:pt idx="44">
                  <c:v>113.00399999999982</c:v>
                </c:pt>
                <c:pt idx="45">
                  <c:v>107.52299999999983</c:v>
                </c:pt>
                <c:pt idx="46">
                  <c:v>101.82599999999982</c:v>
                </c:pt>
                <c:pt idx="47">
                  <c:v>96.092999999999819</c:v>
                </c:pt>
                <c:pt idx="48">
                  <c:v>90.395999999999816</c:v>
                </c:pt>
                <c:pt idx="49">
                  <c:v>84.788999999999817</c:v>
                </c:pt>
                <c:pt idx="50">
                  <c:v>79.163999999999817</c:v>
                </c:pt>
                <c:pt idx="51">
                  <c:v>73.583999999999818</c:v>
                </c:pt>
                <c:pt idx="52">
                  <c:v>68.057999999999822</c:v>
                </c:pt>
                <c:pt idx="53">
                  <c:v>62.513999999999825</c:v>
                </c:pt>
                <c:pt idx="54">
                  <c:v>56.879999999999825</c:v>
                </c:pt>
                <c:pt idx="55">
                  <c:v>51.119999999999827</c:v>
                </c:pt>
                <c:pt idx="56">
                  <c:v>45.467999999999826</c:v>
                </c:pt>
                <c:pt idx="57">
                  <c:v>39.716999999999828</c:v>
                </c:pt>
                <c:pt idx="58">
                  <c:v>34.172999999999831</c:v>
                </c:pt>
                <c:pt idx="59">
                  <c:v>28.50299999999983</c:v>
                </c:pt>
                <c:pt idx="60">
                  <c:v>23.030999999999828</c:v>
                </c:pt>
                <c:pt idx="61">
                  <c:v>17.549999999999827</c:v>
                </c:pt>
                <c:pt idx="62">
                  <c:v>11.843999999999827</c:v>
                </c:pt>
                <c:pt idx="63">
                  <c:v>6.0839999999998273</c:v>
                </c:pt>
                <c:pt idx="64">
                  <c:v>0.35999999999982801</c:v>
                </c:pt>
              </c:numCache>
            </c:numRef>
          </c:xVal>
          <c:yVal>
            <c:numRef>
              <c:f>TDK_FF_ST_mU_02!$AC$85:$AC$149</c:f>
              <c:numCache>
                <c:formatCode>General</c:formatCode>
                <c:ptCount val="65"/>
                <c:pt idx="0">
                  <c:v>-0.3397095473033005</c:v>
                </c:pt>
                <c:pt idx="1">
                  <c:v>-0.38377170652319137</c:v>
                </c:pt>
                <c:pt idx="2">
                  <c:v>-0.38923080909194141</c:v>
                </c:pt>
                <c:pt idx="3">
                  <c:v>-0.38569116162403816</c:v>
                </c:pt>
                <c:pt idx="4">
                  <c:v>-0.32967788917267171</c:v>
                </c:pt>
                <c:pt idx="5">
                  <c:v>-0.28373064233829837</c:v>
                </c:pt>
                <c:pt idx="6">
                  <c:v>-0.24382427878333601</c:v>
                </c:pt>
                <c:pt idx="7">
                  <c:v>-0.19019401738478336</c:v>
                </c:pt>
                <c:pt idx="8">
                  <c:v>-0.13722619841621508</c:v>
                </c:pt>
                <c:pt idx="9">
                  <c:v>-5.9628324279572098E-2</c:v>
                </c:pt>
                <c:pt idx="10">
                  <c:v>-6.9169015852821758E-2</c:v>
                </c:pt>
                <c:pt idx="11">
                  <c:v>-9.4956239206453574E-2</c:v>
                </c:pt>
                <c:pt idx="12">
                  <c:v>9.9006190960722051E-3</c:v>
                </c:pt>
                <c:pt idx="13">
                  <c:v>5.0314577611288769E-2</c:v>
                </c:pt>
                <c:pt idx="14">
                  <c:v>4.5061204599051052E-2</c:v>
                </c:pt>
                <c:pt idx="15">
                  <c:v>0.19038403132265103</c:v>
                </c:pt>
                <c:pt idx="16">
                  <c:v>0.13396669509711501</c:v>
                </c:pt>
                <c:pt idx="17">
                  <c:v>0.28020639710689466</c:v>
                </c:pt>
                <c:pt idx="18">
                  <c:v>0.24995184212622235</c:v>
                </c:pt>
                <c:pt idx="19">
                  <c:v>0.20176651697670422</c:v>
                </c:pt>
                <c:pt idx="20">
                  <c:v>0.31205797446926908</c:v>
                </c:pt>
                <c:pt idx="21">
                  <c:v>0.20968687536711172</c:v>
                </c:pt>
                <c:pt idx="22">
                  <c:v>0.22422537798385633</c:v>
                </c:pt>
                <c:pt idx="23">
                  <c:v>0.10127208716707514</c:v>
                </c:pt>
                <c:pt idx="24">
                  <c:v>8.2695049104557938E-2</c:v>
                </c:pt>
                <c:pt idx="25">
                  <c:v>6.3656022743884932E-2</c:v>
                </c:pt>
                <c:pt idx="26">
                  <c:v>-6.5519216413861159E-2</c:v>
                </c:pt>
                <c:pt idx="27">
                  <c:v>-0.10122289797610051</c:v>
                </c:pt>
                <c:pt idx="28">
                  <c:v>-0.12063321426521156</c:v>
                </c:pt>
                <c:pt idx="29">
                  <c:v>-0.22433410523194652</c:v>
                </c:pt>
                <c:pt idx="30">
                  <c:v>-0.22925394802317101</c:v>
                </c:pt>
                <c:pt idx="31">
                  <c:v>-0.19901055634358045</c:v>
                </c:pt>
                <c:pt idx="32">
                  <c:v>-0.21856726624056932</c:v>
                </c:pt>
                <c:pt idx="33">
                  <c:v>-0.21012081610459177</c:v>
                </c:pt>
                <c:pt idx="34">
                  <c:v>-0.1422347226113061</c:v>
                </c:pt>
                <c:pt idx="35">
                  <c:v>-0.17704588219828565</c:v>
                </c:pt>
                <c:pt idx="36">
                  <c:v>-0.17197560442932058</c:v>
                </c:pt>
                <c:pt idx="37">
                  <c:v>-0.14905605153714419</c:v>
                </c:pt>
                <c:pt idx="38">
                  <c:v>-0.17528763190645691</c:v>
                </c:pt>
                <c:pt idx="39">
                  <c:v>-0.11351069373560563</c:v>
                </c:pt>
                <c:pt idx="40">
                  <c:v>-0.15201246753017017</c:v>
                </c:pt>
                <c:pt idx="41">
                  <c:v>-0.13264941270134045</c:v>
                </c:pt>
                <c:pt idx="42">
                  <c:v>-5.6458928892027416E-2</c:v>
                </c:pt>
                <c:pt idx="43">
                  <c:v>-9.5190209174560891E-2</c:v>
                </c:pt>
                <c:pt idx="44">
                  <c:v>-3.6013600014172198E-2</c:v>
                </c:pt>
                <c:pt idx="45">
                  <c:v>-3.2767429608298926E-2</c:v>
                </c:pt>
                <c:pt idx="46">
                  <c:v>-8.8942906043172343E-2</c:v>
                </c:pt>
                <c:pt idx="47">
                  <c:v>-1.9003229908975072E-2</c:v>
                </c:pt>
                <c:pt idx="48">
                  <c:v>1.8848694094884877E-2</c:v>
                </c:pt>
                <c:pt idx="49">
                  <c:v>4.6390717139217941E-2</c:v>
                </c:pt>
                <c:pt idx="50">
                  <c:v>-1.3564399407130168E-2</c:v>
                </c:pt>
                <c:pt idx="51">
                  <c:v>4.4185683880940019E-2</c:v>
                </c:pt>
                <c:pt idx="52">
                  <c:v>2.650785512753373E-2</c:v>
                </c:pt>
                <c:pt idx="53">
                  <c:v>-9.2044736866085941E-3</c:v>
                </c:pt>
                <c:pt idx="54">
                  <c:v>-7.9450848978638078E-2</c:v>
                </c:pt>
                <c:pt idx="55">
                  <c:v>-0.11551725966688053</c:v>
                </c:pt>
                <c:pt idx="56">
                  <c:v>-0.15354797883444604</c:v>
                </c:pt>
                <c:pt idx="57">
                  <c:v>-0.31682440462778061</c:v>
                </c:pt>
                <c:pt idx="58">
                  <c:v>-0.29015352986709786</c:v>
                </c:pt>
                <c:pt idx="59">
                  <c:v>-0.37091671867700882</c:v>
                </c:pt>
                <c:pt idx="60">
                  <c:v>-0.36380702694219025</c:v>
                </c:pt>
                <c:pt idx="61">
                  <c:v>-0.42672136995155086</c:v>
                </c:pt>
                <c:pt idx="62">
                  <c:v>-0.47370067699239726</c:v>
                </c:pt>
                <c:pt idx="63">
                  <c:v>-0.4397783185276527</c:v>
                </c:pt>
                <c:pt idx="64">
                  <c:v>-0.37737473240478803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11.690999999999999</c:v>
                </c:pt>
                <c:pt idx="3">
                  <c:v>17.315999999999999</c:v>
                </c:pt>
                <c:pt idx="4">
                  <c:v>22.787999999999997</c:v>
                </c:pt>
                <c:pt idx="5">
                  <c:v>28.286999999999995</c:v>
                </c:pt>
                <c:pt idx="6">
                  <c:v>33.938999999999993</c:v>
                </c:pt>
                <c:pt idx="7">
                  <c:v>39.554999999999993</c:v>
                </c:pt>
                <c:pt idx="8">
                  <c:v>45.224999999999994</c:v>
                </c:pt>
                <c:pt idx="9">
                  <c:v>50.894999999999996</c:v>
                </c:pt>
                <c:pt idx="10">
                  <c:v>56.645999999999994</c:v>
                </c:pt>
                <c:pt idx="11">
                  <c:v>62.216999999999992</c:v>
                </c:pt>
                <c:pt idx="12">
                  <c:v>67.895999999999987</c:v>
                </c:pt>
                <c:pt idx="13">
                  <c:v>73.286999999999992</c:v>
                </c:pt>
                <c:pt idx="14">
                  <c:v>78.84899999999999</c:v>
                </c:pt>
                <c:pt idx="15">
                  <c:v>84.581999999999994</c:v>
                </c:pt>
                <c:pt idx="16">
                  <c:v>90.251999999999995</c:v>
                </c:pt>
                <c:pt idx="17">
                  <c:v>95.948999999999998</c:v>
                </c:pt>
                <c:pt idx="18">
                  <c:v>101.628</c:v>
                </c:pt>
                <c:pt idx="19">
                  <c:v>107.298</c:v>
                </c:pt>
                <c:pt idx="20">
                  <c:v>112.761</c:v>
                </c:pt>
                <c:pt idx="21">
                  <c:v>118.24199999999999</c:v>
                </c:pt>
                <c:pt idx="22">
                  <c:v>123.83099999999999</c:v>
                </c:pt>
                <c:pt idx="23">
                  <c:v>129.46499999999997</c:v>
                </c:pt>
                <c:pt idx="24">
                  <c:v>135.08999999999997</c:v>
                </c:pt>
                <c:pt idx="25">
                  <c:v>140.87699999999998</c:v>
                </c:pt>
                <c:pt idx="26">
                  <c:v>146.56499999999997</c:v>
                </c:pt>
                <c:pt idx="27">
                  <c:v>152.06399999999996</c:v>
                </c:pt>
                <c:pt idx="28">
                  <c:v>157.73399999999995</c:v>
                </c:pt>
                <c:pt idx="29">
                  <c:v>163.12499999999994</c:v>
                </c:pt>
                <c:pt idx="30">
                  <c:v>168.76799999999994</c:v>
                </c:pt>
                <c:pt idx="31">
                  <c:v>174.34799999999996</c:v>
                </c:pt>
                <c:pt idx="32">
                  <c:v>180.02699999999996</c:v>
                </c:pt>
                <c:pt idx="33">
                  <c:v>185.65199999999996</c:v>
                </c:pt>
                <c:pt idx="34">
                  <c:v>191.44799999999995</c:v>
                </c:pt>
                <c:pt idx="35">
                  <c:v>197.10899999999995</c:v>
                </c:pt>
                <c:pt idx="36">
                  <c:v>202.55399999999995</c:v>
                </c:pt>
                <c:pt idx="37">
                  <c:v>208.06199999999995</c:v>
                </c:pt>
                <c:pt idx="38">
                  <c:v>213.71399999999994</c:v>
                </c:pt>
                <c:pt idx="39">
                  <c:v>219.23999999999995</c:v>
                </c:pt>
                <c:pt idx="40">
                  <c:v>224.91899999999995</c:v>
                </c:pt>
                <c:pt idx="41">
                  <c:v>230.67899999999995</c:v>
                </c:pt>
                <c:pt idx="42">
                  <c:v>236.34899999999993</c:v>
                </c:pt>
                <c:pt idx="43">
                  <c:v>241.90199999999993</c:v>
                </c:pt>
                <c:pt idx="44">
                  <c:v>247.57199999999992</c:v>
                </c:pt>
                <c:pt idx="45">
                  <c:v>253.00799999999992</c:v>
                </c:pt>
                <c:pt idx="46">
                  <c:v>258.55199999999991</c:v>
                </c:pt>
                <c:pt idx="47">
                  <c:v>264.32099999999991</c:v>
                </c:pt>
                <c:pt idx="48">
                  <c:v>270.01799999999992</c:v>
                </c:pt>
                <c:pt idx="49">
                  <c:v>275.62499999999989</c:v>
                </c:pt>
                <c:pt idx="50">
                  <c:v>281.42099999999988</c:v>
                </c:pt>
                <c:pt idx="51">
                  <c:v>287.00999999999988</c:v>
                </c:pt>
                <c:pt idx="52">
                  <c:v>292.60799999999989</c:v>
                </c:pt>
                <c:pt idx="53">
                  <c:v>298.0979999999999</c:v>
                </c:pt>
                <c:pt idx="54">
                  <c:v>303.78599999999989</c:v>
                </c:pt>
                <c:pt idx="55">
                  <c:v>309.33899999999988</c:v>
                </c:pt>
                <c:pt idx="56">
                  <c:v>315.02699999999987</c:v>
                </c:pt>
                <c:pt idx="57">
                  <c:v>320.86799999999988</c:v>
                </c:pt>
                <c:pt idx="58">
                  <c:v>326.5739999999999</c:v>
                </c:pt>
                <c:pt idx="59">
                  <c:v>332.1989999999999</c:v>
                </c:pt>
                <c:pt idx="60">
                  <c:v>337.80599999999993</c:v>
                </c:pt>
                <c:pt idx="61">
                  <c:v>343.31399999999991</c:v>
                </c:pt>
                <c:pt idx="62">
                  <c:v>348.83999999999992</c:v>
                </c:pt>
                <c:pt idx="63">
                  <c:v>354.51899999999989</c:v>
                </c:pt>
              </c:numCache>
            </c:numRef>
          </c:xVal>
          <c:yVal>
            <c:numRef>
              <c:f>TDK_FF_ST_mU_02!$AD$20:$AD$83</c:f>
              <c:numCache>
                <c:formatCode>General</c:formatCode>
                <c:ptCount val="64"/>
                <c:pt idx="0">
                  <c:v>-0.27644448118489517</c:v>
                </c:pt>
                <c:pt idx="1">
                  <c:v>-3.4484091914200654E-2</c:v>
                </c:pt>
                <c:pt idx="2">
                  <c:v>-1.118907715798656E-2</c:v>
                </c:pt>
                <c:pt idx="3">
                  <c:v>-2.2748854512901318E-2</c:v>
                </c:pt>
                <c:pt idx="4">
                  <c:v>-2.3893926012945599E-3</c:v>
                </c:pt>
                <c:pt idx="5">
                  <c:v>2.9222854109722363E-2</c:v>
                </c:pt>
                <c:pt idx="6">
                  <c:v>-1.842174190443302E-3</c:v>
                </c:pt>
                <c:pt idx="7">
                  <c:v>-3.9325834965353579E-2</c:v>
                </c:pt>
                <c:pt idx="8">
                  <c:v>-1.4600057246987319E-2</c:v>
                </c:pt>
                <c:pt idx="9">
                  <c:v>7.8756911616231662E-2</c:v>
                </c:pt>
                <c:pt idx="10">
                  <c:v>2.7933788084602895E-2</c:v>
                </c:pt>
                <c:pt idx="11">
                  <c:v>5.5647226598999566E-2</c:v>
                </c:pt>
                <c:pt idx="12">
                  <c:v>7.4094014346513859E-2</c:v>
                </c:pt>
                <c:pt idx="13">
                  <c:v>8.4877423344863701E-2</c:v>
                </c:pt>
                <c:pt idx="14">
                  <c:v>-1.6698162715044873E-2</c:v>
                </c:pt>
                <c:pt idx="15">
                  <c:v>9.4255798919618883E-2</c:v>
                </c:pt>
                <c:pt idx="16">
                  <c:v>8.4651178451977671E-2</c:v>
                </c:pt>
                <c:pt idx="17">
                  <c:v>-3.4122916396242431E-2</c:v>
                </c:pt>
                <c:pt idx="18">
                  <c:v>4.0882318021019159E-2</c:v>
                </c:pt>
                <c:pt idx="19">
                  <c:v>3.1492208950993472E-2</c:v>
                </c:pt>
                <c:pt idx="20">
                  <c:v>4.2899408615767243E-2</c:v>
                </c:pt>
                <c:pt idx="21">
                  <c:v>6.8639006421321369E-2</c:v>
                </c:pt>
                <c:pt idx="22">
                  <c:v>5.1934184304883502E-2</c:v>
                </c:pt>
                <c:pt idx="23">
                  <c:v>-4.1032471358818157E-2</c:v>
                </c:pt>
                <c:pt idx="24">
                  <c:v>-1.1325627565668128E-3</c:v>
                </c:pt>
                <c:pt idx="25">
                  <c:v>2.378629203252558E-2</c:v>
                </c:pt>
                <c:pt idx="26">
                  <c:v>-9.0590491216175906E-3</c:v>
                </c:pt>
                <c:pt idx="27">
                  <c:v>2.4472383377229789E-2</c:v>
                </c:pt>
                <c:pt idx="28">
                  <c:v>4.7804328235258708E-2</c:v>
                </c:pt>
                <c:pt idx="29">
                  <c:v>4.6551536201207E-2</c:v>
                </c:pt>
                <c:pt idx="30">
                  <c:v>2.7667571449029538E-2</c:v>
                </c:pt>
                <c:pt idx="31">
                  <c:v>6.3134220835848964E-2</c:v>
                </c:pt>
                <c:pt idx="32">
                  <c:v>1.0813321276998522E-2</c:v>
                </c:pt>
                <c:pt idx="33">
                  <c:v>2.152418400473266E-2</c:v>
                </c:pt>
                <c:pt idx="34">
                  <c:v>1.9827635247395392E-2</c:v>
                </c:pt>
                <c:pt idx="35">
                  <c:v>-2.440533486918639E-3</c:v>
                </c:pt>
                <c:pt idx="36">
                  <c:v>5.7401787505114044E-2</c:v>
                </c:pt>
                <c:pt idx="37">
                  <c:v>5.3657322936629726E-2</c:v>
                </c:pt>
                <c:pt idx="38">
                  <c:v>1.4658680148784242E-2</c:v>
                </c:pt>
                <c:pt idx="39">
                  <c:v>8.9364171255681413E-2</c:v>
                </c:pt>
                <c:pt idx="40">
                  <c:v>3.7260991065124927E-2</c:v>
                </c:pt>
                <c:pt idx="41">
                  <c:v>-2.9829012310813141E-2</c:v>
                </c:pt>
                <c:pt idx="42">
                  <c:v>9.200770215724674E-2</c:v>
                </c:pt>
                <c:pt idx="43">
                  <c:v>1.1887720093938015E-2</c:v>
                </c:pt>
                <c:pt idx="44">
                  <c:v>0.10680600045074584</c:v>
                </c:pt>
                <c:pt idx="45">
                  <c:v>1.8203090798238009E-2</c:v>
                </c:pt>
                <c:pt idx="46">
                  <c:v>7.1168456896089083E-3</c:v>
                </c:pt>
                <c:pt idx="47">
                  <c:v>0.10422105249779179</c:v>
                </c:pt>
                <c:pt idx="48">
                  <c:v>-5.2543089947107546E-2</c:v>
                </c:pt>
                <c:pt idx="49">
                  <c:v>4.9411474504154285E-2</c:v>
                </c:pt>
                <c:pt idx="50">
                  <c:v>1.5462769004500387E-2</c:v>
                </c:pt>
                <c:pt idx="51">
                  <c:v>3.8420878778310907E-2</c:v>
                </c:pt>
                <c:pt idx="52">
                  <c:v>-2.4103419439938989E-2</c:v>
                </c:pt>
                <c:pt idx="53">
                  <c:v>-4.6281726715903915E-2</c:v>
                </c:pt>
                <c:pt idx="54">
                  <c:v>1.3198616142574338E-2</c:v>
                </c:pt>
                <c:pt idx="55">
                  <c:v>0.11982522983134913</c:v>
                </c:pt>
                <c:pt idx="56">
                  <c:v>1.7253554083879408E-2</c:v>
                </c:pt>
                <c:pt idx="57">
                  <c:v>5.5668761522895238E-2</c:v>
                </c:pt>
                <c:pt idx="58">
                  <c:v>4.4660814698033846E-2</c:v>
                </c:pt>
                <c:pt idx="59">
                  <c:v>-1.5868941799226377E-3</c:v>
                </c:pt>
                <c:pt idx="60">
                  <c:v>3.3713695845790426E-2</c:v>
                </c:pt>
                <c:pt idx="61">
                  <c:v>-2.3710535060331495E-2</c:v>
                </c:pt>
                <c:pt idx="62">
                  <c:v>-4.4516991164982755E-2</c:v>
                </c:pt>
                <c:pt idx="63">
                  <c:v>-1.1403604449981231E-2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31320"/>
        <c:axId val="556934064"/>
      </c:scatterChart>
      <c:valAx>
        <c:axId val="5569313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34064"/>
        <c:crosses val="autoZero"/>
        <c:crossBetween val="midCat"/>
      </c:valAx>
      <c:valAx>
        <c:axId val="5569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31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5.9399999999999995</c:v>
                </c:pt>
                <c:pt idx="2">
                  <c:v>11.600999999999999</c:v>
                </c:pt>
                <c:pt idx="3">
                  <c:v>17.306999999999999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33.966000000000001</c:v>
                </c:pt>
                <c:pt idx="7">
                  <c:v>39.564</c:v>
                </c:pt>
                <c:pt idx="8">
                  <c:v>45.252000000000002</c:v>
                </c:pt>
                <c:pt idx="9">
                  <c:v>50.922000000000004</c:v>
                </c:pt>
                <c:pt idx="10">
                  <c:v>56.709000000000003</c:v>
                </c:pt>
                <c:pt idx="11">
                  <c:v>62.225999999999999</c:v>
                </c:pt>
                <c:pt idx="12">
                  <c:v>67.86</c:v>
                </c:pt>
                <c:pt idx="13">
                  <c:v>73.304999999999993</c:v>
                </c:pt>
                <c:pt idx="14">
                  <c:v>78.86699999999999</c:v>
                </c:pt>
                <c:pt idx="15">
                  <c:v>84.545999999999992</c:v>
                </c:pt>
                <c:pt idx="16">
                  <c:v>90.179999999999993</c:v>
                </c:pt>
                <c:pt idx="17">
                  <c:v>95.867999999999995</c:v>
                </c:pt>
                <c:pt idx="18">
                  <c:v>101.565</c:v>
                </c:pt>
                <c:pt idx="19">
                  <c:v>107.253</c:v>
                </c:pt>
                <c:pt idx="20">
                  <c:v>112.779</c:v>
                </c:pt>
                <c:pt idx="21">
                  <c:v>118.215</c:v>
                </c:pt>
                <c:pt idx="22">
                  <c:v>123.89400000000001</c:v>
                </c:pt>
                <c:pt idx="23">
                  <c:v>129.43800000000002</c:v>
                </c:pt>
                <c:pt idx="24">
                  <c:v>135.126</c:v>
                </c:pt>
                <c:pt idx="25">
                  <c:v>140.83199999999999</c:v>
                </c:pt>
                <c:pt idx="26">
                  <c:v>146.565</c:v>
                </c:pt>
                <c:pt idx="27">
                  <c:v>152.154</c:v>
                </c:pt>
                <c:pt idx="28">
                  <c:v>157.67099999999999</c:v>
                </c:pt>
                <c:pt idx="29">
                  <c:v>163.125</c:v>
                </c:pt>
                <c:pt idx="30">
                  <c:v>168.70500000000001</c:v>
                </c:pt>
                <c:pt idx="31">
                  <c:v>174.393</c:v>
                </c:pt>
                <c:pt idx="32">
                  <c:v>180.02699999999999</c:v>
                </c:pt>
                <c:pt idx="33">
                  <c:v>185.67</c:v>
                </c:pt>
                <c:pt idx="34">
                  <c:v>191.42999999999998</c:v>
                </c:pt>
                <c:pt idx="35">
                  <c:v>197.09999999999997</c:v>
                </c:pt>
                <c:pt idx="36">
                  <c:v>202.52699999999996</c:v>
                </c:pt>
                <c:pt idx="37">
                  <c:v>208.02599999999995</c:v>
                </c:pt>
                <c:pt idx="38">
                  <c:v>213.70499999999996</c:v>
                </c:pt>
                <c:pt idx="39">
                  <c:v>219.27599999999995</c:v>
                </c:pt>
                <c:pt idx="40">
                  <c:v>224.90099999999995</c:v>
                </c:pt>
                <c:pt idx="41">
                  <c:v>230.60699999999994</c:v>
                </c:pt>
                <c:pt idx="42">
                  <c:v>236.33099999999993</c:v>
                </c:pt>
                <c:pt idx="43">
                  <c:v>241.92899999999995</c:v>
                </c:pt>
                <c:pt idx="44">
                  <c:v>247.59899999999993</c:v>
                </c:pt>
                <c:pt idx="45">
                  <c:v>252.99899999999994</c:v>
                </c:pt>
                <c:pt idx="46">
                  <c:v>258.59699999999992</c:v>
                </c:pt>
                <c:pt idx="47">
                  <c:v>264.30299999999994</c:v>
                </c:pt>
                <c:pt idx="48">
                  <c:v>269.94599999999991</c:v>
                </c:pt>
                <c:pt idx="49">
                  <c:v>275.6699999999999</c:v>
                </c:pt>
                <c:pt idx="50">
                  <c:v>281.39399999999989</c:v>
                </c:pt>
                <c:pt idx="51">
                  <c:v>287.09999999999991</c:v>
                </c:pt>
                <c:pt idx="52">
                  <c:v>292.62599999999992</c:v>
                </c:pt>
                <c:pt idx="53">
                  <c:v>298.1339999999999</c:v>
                </c:pt>
                <c:pt idx="54">
                  <c:v>303.80399999999992</c:v>
                </c:pt>
                <c:pt idx="55">
                  <c:v>309.39299999999992</c:v>
                </c:pt>
                <c:pt idx="56">
                  <c:v>315.03599999999989</c:v>
                </c:pt>
                <c:pt idx="57">
                  <c:v>320.86799999999988</c:v>
                </c:pt>
                <c:pt idx="58">
                  <c:v>326.60099999999989</c:v>
                </c:pt>
                <c:pt idx="59">
                  <c:v>332.13599999999991</c:v>
                </c:pt>
                <c:pt idx="60">
                  <c:v>337.77899999999988</c:v>
                </c:pt>
                <c:pt idx="61">
                  <c:v>343.2419999999999</c:v>
                </c:pt>
                <c:pt idx="62">
                  <c:v>348.84899999999993</c:v>
                </c:pt>
                <c:pt idx="63">
                  <c:v>354.57299999999992</c:v>
                </c:pt>
                <c:pt idx="64">
                  <c:v>360.18899999999991</c:v>
                </c:pt>
              </c:numCache>
            </c:numRef>
          </c:xVal>
          <c:yVal>
            <c:numRef>
              <c:f>TDK_FF_ST_mU2_02!$AC$20:$AC$84</c:f>
              <c:numCache>
                <c:formatCode>General</c:formatCode>
                <c:ptCount val="65"/>
                <c:pt idx="0">
                  <c:v>-0.10786997241842755</c:v>
                </c:pt>
                <c:pt idx="1">
                  <c:v>-0.3969729019565893</c:v>
                </c:pt>
                <c:pt idx="2">
                  <c:v>-0.41948093494875138</c:v>
                </c:pt>
                <c:pt idx="3">
                  <c:v>-0.449953299096574</c:v>
                </c:pt>
                <c:pt idx="4">
                  <c:v>-0.37561189934325512</c:v>
                </c:pt>
                <c:pt idx="5">
                  <c:v>-0.37806394142268829</c:v>
                </c:pt>
                <c:pt idx="6">
                  <c:v>-0.30833609863747569</c:v>
                </c:pt>
                <c:pt idx="7">
                  <c:v>-0.28714492682801307</c:v>
                </c:pt>
                <c:pt idx="8">
                  <c:v>-0.17970069166153024</c:v>
                </c:pt>
                <c:pt idx="9">
                  <c:v>-0.15815491476340782</c:v>
                </c:pt>
                <c:pt idx="10">
                  <c:v>-0.1172350390208976</c:v>
                </c:pt>
                <c:pt idx="11">
                  <c:v>-7.2095546968967028E-2</c:v>
                </c:pt>
                <c:pt idx="12">
                  <c:v>-3.3612759982119655E-2</c:v>
                </c:pt>
                <c:pt idx="13">
                  <c:v>-7.828625192921379E-2</c:v>
                </c:pt>
                <c:pt idx="14">
                  <c:v>-2.143894656029488E-3</c:v>
                </c:pt>
                <c:pt idx="15">
                  <c:v>3.3447743896658721E-2</c:v>
                </c:pt>
                <c:pt idx="16">
                  <c:v>4.330501225879857E-3</c:v>
                </c:pt>
                <c:pt idx="17">
                  <c:v>-7.5594673633872844E-2</c:v>
                </c:pt>
                <c:pt idx="18">
                  <c:v>-5.7601884797463754E-2</c:v>
                </c:pt>
                <c:pt idx="19">
                  <c:v>-4.6142371129818116E-2</c:v>
                </c:pt>
                <c:pt idx="20">
                  <c:v>-0.17555270784254162</c:v>
                </c:pt>
                <c:pt idx="21">
                  <c:v>-0.12835053353691706</c:v>
                </c:pt>
                <c:pt idx="22">
                  <c:v>-7.2749719929959156E-2</c:v>
                </c:pt>
                <c:pt idx="23">
                  <c:v>-0.2083766423259874</c:v>
                </c:pt>
                <c:pt idx="24">
                  <c:v>-0.1469977816358039</c:v>
                </c:pt>
                <c:pt idx="25">
                  <c:v>-0.12805890169641998</c:v>
                </c:pt>
                <c:pt idx="26">
                  <c:v>-0.21870026758881522</c:v>
                </c:pt>
                <c:pt idx="27">
                  <c:v>-0.24981380982001156</c:v>
                </c:pt>
                <c:pt idx="28">
                  <c:v>-0.1595065667204949</c:v>
                </c:pt>
                <c:pt idx="29">
                  <c:v>-0.25747201774117912</c:v>
                </c:pt>
                <c:pt idx="30">
                  <c:v>-0.22216626240637538</c:v>
                </c:pt>
                <c:pt idx="31">
                  <c:v>-0.27536692377631766</c:v>
                </c:pt>
                <c:pt idx="32">
                  <c:v>-0.28226059474735621</c:v>
                </c:pt>
                <c:pt idx="33">
                  <c:v>-0.26731331105307277</c:v>
                </c:pt>
                <c:pt idx="34">
                  <c:v>-0.24091714969077316</c:v>
                </c:pt>
                <c:pt idx="35">
                  <c:v>-0.19445675382706895</c:v>
                </c:pt>
                <c:pt idx="36">
                  <c:v>-0.20446335066563393</c:v>
                </c:pt>
                <c:pt idx="37">
                  <c:v>-0.1811120388093741</c:v>
                </c:pt>
                <c:pt idx="38">
                  <c:v>-5.0155697062137961E-2</c:v>
                </c:pt>
                <c:pt idx="39">
                  <c:v>-3.9975751643169133E-2</c:v>
                </c:pt>
                <c:pt idx="40">
                  <c:v>1.6073109062858748E-2</c:v>
                </c:pt>
                <c:pt idx="41">
                  <c:v>9.6652067523706364E-2</c:v>
                </c:pt>
                <c:pt idx="42">
                  <c:v>0.1374408341127662</c:v>
                </c:pt>
                <c:pt idx="43">
                  <c:v>0.16914955976258739</c:v>
                </c:pt>
                <c:pt idx="44">
                  <c:v>0.25533088939732806</c:v>
                </c:pt>
                <c:pt idx="45">
                  <c:v>0.20478722611207445</c:v>
                </c:pt>
                <c:pt idx="46">
                  <c:v>0.20631665087188367</c:v>
                </c:pt>
                <c:pt idx="47">
                  <c:v>0.1943973478783505</c:v>
                </c:pt>
                <c:pt idx="48">
                  <c:v>0.18471365798723127</c:v>
                </c:pt>
                <c:pt idx="49">
                  <c:v>3.277185733332999E-2</c:v>
                </c:pt>
                <c:pt idx="50">
                  <c:v>7.0626202847165587E-2</c:v>
                </c:pt>
                <c:pt idx="51">
                  <c:v>3.3330711910025457E-2</c:v>
                </c:pt>
                <c:pt idx="52">
                  <c:v>-4.6345647865734918E-2</c:v>
                </c:pt>
                <c:pt idx="53">
                  <c:v>-0.12714499165338111</c:v>
                </c:pt>
                <c:pt idx="54">
                  <c:v>-9.3769191523335849E-2</c:v>
                </c:pt>
                <c:pt idx="55">
                  <c:v>-0.16023346288068296</c:v>
                </c:pt>
                <c:pt idx="56">
                  <c:v>-0.22157328146710142</c:v>
                </c:pt>
                <c:pt idx="57">
                  <c:v>-0.22239066540515751</c:v>
                </c:pt>
                <c:pt idx="58">
                  <c:v>-0.23010913178131887</c:v>
                </c:pt>
                <c:pt idx="59">
                  <c:v>-0.34295097580167067</c:v>
                </c:pt>
                <c:pt idx="60">
                  <c:v>-0.28228577933089127</c:v>
                </c:pt>
                <c:pt idx="61">
                  <c:v>-0.31654041435223235</c:v>
                </c:pt>
                <c:pt idx="62">
                  <c:v>-0.41544738726929609</c:v>
                </c:pt>
                <c:pt idx="63">
                  <c:v>-0.40089708508429567</c:v>
                </c:pt>
                <c:pt idx="64">
                  <c:v>-0.41756014095443561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TDK_FF_ST_mU2_02!$Z$85:$Z$149</c:f>
              <c:numCache>
                <c:formatCode>General</c:formatCode>
                <c:ptCount val="65"/>
                <c:pt idx="0">
                  <c:v>360.18899999999991</c:v>
                </c:pt>
                <c:pt idx="1">
                  <c:v>354.68999999999988</c:v>
                </c:pt>
                <c:pt idx="2">
                  <c:v>349.0739999999999</c:v>
                </c:pt>
                <c:pt idx="3">
                  <c:v>343.52999999999992</c:v>
                </c:pt>
                <c:pt idx="4">
                  <c:v>337.95899999999989</c:v>
                </c:pt>
                <c:pt idx="5">
                  <c:v>332.39699999999988</c:v>
                </c:pt>
                <c:pt idx="6">
                  <c:v>326.79899999999986</c:v>
                </c:pt>
                <c:pt idx="7">
                  <c:v>321.06599999999986</c:v>
                </c:pt>
                <c:pt idx="8">
                  <c:v>315.30599999999987</c:v>
                </c:pt>
                <c:pt idx="9">
                  <c:v>309.61799999999988</c:v>
                </c:pt>
                <c:pt idx="10">
                  <c:v>303.99299999999988</c:v>
                </c:pt>
                <c:pt idx="11">
                  <c:v>298.29599999999988</c:v>
                </c:pt>
                <c:pt idx="12">
                  <c:v>292.83299999999986</c:v>
                </c:pt>
                <c:pt idx="13">
                  <c:v>287.30699999999985</c:v>
                </c:pt>
                <c:pt idx="14">
                  <c:v>281.54699999999985</c:v>
                </c:pt>
                <c:pt idx="15">
                  <c:v>275.88599999999985</c:v>
                </c:pt>
                <c:pt idx="16">
                  <c:v>270.11699999999985</c:v>
                </c:pt>
                <c:pt idx="17">
                  <c:v>264.45599999999985</c:v>
                </c:pt>
                <c:pt idx="18">
                  <c:v>258.83099999999985</c:v>
                </c:pt>
                <c:pt idx="19">
                  <c:v>253.23299999999983</c:v>
                </c:pt>
                <c:pt idx="20">
                  <c:v>247.74299999999982</c:v>
                </c:pt>
                <c:pt idx="21">
                  <c:v>242.21699999999981</c:v>
                </c:pt>
                <c:pt idx="22">
                  <c:v>236.59199999999981</c:v>
                </c:pt>
                <c:pt idx="23">
                  <c:v>230.79599999999982</c:v>
                </c:pt>
                <c:pt idx="24">
                  <c:v>225.08099999999982</c:v>
                </c:pt>
                <c:pt idx="25">
                  <c:v>219.49199999999982</c:v>
                </c:pt>
                <c:pt idx="26">
                  <c:v>213.93899999999982</c:v>
                </c:pt>
                <c:pt idx="27">
                  <c:v>208.21499999999983</c:v>
                </c:pt>
                <c:pt idx="28">
                  <c:v>202.77899999999983</c:v>
                </c:pt>
                <c:pt idx="29">
                  <c:v>197.29799999999983</c:v>
                </c:pt>
                <c:pt idx="30">
                  <c:v>191.66399999999985</c:v>
                </c:pt>
                <c:pt idx="31">
                  <c:v>185.91299999999984</c:v>
                </c:pt>
                <c:pt idx="32">
                  <c:v>180.21599999999984</c:v>
                </c:pt>
                <c:pt idx="33">
                  <c:v>174.52799999999985</c:v>
                </c:pt>
                <c:pt idx="34">
                  <c:v>168.90299999999985</c:v>
                </c:pt>
                <c:pt idx="35">
                  <c:v>163.35899999999984</c:v>
                </c:pt>
                <c:pt idx="36">
                  <c:v>157.85099999999983</c:v>
                </c:pt>
                <c:pt idx="37">
                  <c:v>152.36099999999982</c:v>
                </c:pt>
                <c:pt idx="38">
                  <c:v>146.69999999999982</c:v>
                </c:pt>
                <c:pt idx="39">
                  <c:v>141.05699999999982</c:v>
                </c:pt>
                <c:pt idx="40">
                  <c:v>135.36899999999983</c:v>
                </c:pt>
                <c:pt idx="41">
                  <c:v>129.63599999999983</c:v>
                </c:pt>
                <c:pt idx="42">
                  <c:v>124.05599999999983</c:v>
                </c:pt>
                <c:pt idx="43">
                  <c:v>118.41299999999983</c:v>
                </c:pt>
                <c:pt idx="44">
                  <c:v>113.01299999999982</c:v>
                </c:pt>
                <c:pt idx="45">
                  <c:v>107.49599999999982</c:v>
                </c:pt>
                <c:pt idx="46">
                  <c:v>101.83499999999982</c:v>
                </c:pt>
                <c:pt idx="47">
                  <c:v>96.065999999999818</c:v>
                </c:pt>
                <c:pt idx="48">
                  <c:v>90.404999999999816</c:v>
                </c:pt>
                <c:pt idx="49">
                  <c:v>84.761999999999816</c:v>
                </c:pt>
                <c:pt idx="50">
                  <c:v>79.064999999999813</c:v>
                </c:pt>
                <c:pt idx="51">
                  <c:v>73.520999999999816</c:v>
                </c:pt>
                <c:pt idx="52">
                  <c:v>68.030999999999821</c:v>
                </c:pt>
                <c:pt idx="53">
                  <c:v>62.459999999999823</c:v>
                </c:pt>
                <c:pt idx="54">
                  <c:v>56.915999999999826</c:v>
                </c:pt>
                <c:pt idx="55">
                  <c:v>51.137999999999828</c:v>
                </c:pt>
                <c:pt idx="56">
                  <c:v>45.404999999999831</c:v>
                </c:pt>
                <c:pt idx="57">
                  <c:v>39.815999999999832</c:v>
                </c:pt>
                <c:pt idx="58">
                  <c:v>34.217999999999833</c:v>
                </c:pt>
                <c:pt idx="59">
                  <c:v>28.484999999999832</c:v>
                </c:pt>
                <c:pt idx="60">
                  <c:v>23.048999999999833</c:v>
                </c:pt>
                <c:pt idx="61">
                  <c:v>17.558999999999834</c:v>
                </c:pt>
                <c:pt idx="62">
                  <c:v>11.798999999999834</c:v>
                </c:pt>
                <c:pt idx="63">
                  <c:v>6.1559999999998345</c:v>
                </c:pt>
                <c:pt idx="64">
                  <c:v>0.35099999999983478</c:v>
                </c:pt>
              </c:numCache>
            </c:numRef>
          </c:xVal>
          <c:yVal>
            <c:numRef>
              <c:f>TDK_FF_ST_mU2_02!$AC$85:$AC$149</c:f>
              <c:numCache>
                <c:formatCode>General</c:formatCode>
                <c:ptCount val="65"/>
                <c:pt idx="0">
                  <c:v>-0.35091271050890782</c:v>
                </c:pt>
                <c:pt idx="1">
                  <c:v>-0.46470922550741989</c:v>
                </c:pt>
                <c:pt idx="2">
                  <c:v>-0.34199922607052713</c:v>
                </c:pt>
                <c:pt idx="3">
                  <c:v>-0.32615880886834248</c:v>
                </c:pt>
                <c:pt idx="4">
                  <c:v>-0.37733105083015062</c:v>
                </c:pt>
                <c:pt idx="5">
                  <c:v>-0.25088530065937675</c:v>
                </c:pt>
                <c:pt idx="6">
                  <c:v>-0.2025330264624472</c:v>
                </c:pt>
                <c:pt idx="7">
                  <c:v>-0.23756513621634667</c:v>
                </c:pt>
                <c:pt idx="8">
                  <c:v>-0.13429592358630771</c:v>
                </c:pt>
                <c:pt idx="9">
                  <c:v>-0.12908575488785345</c:v>
                </c:pt>
                <c:pt idx="10">
                  <c:v>-0.12936646254416928</c:v>
                </c:pt>
                <c:pt idx="11">
                  <c:v>-6.5290883438649416E-2</c:v>
                </c:pt>
                <c:pt idx="12">
                  <c:v>-2.3569537172534183E-2</c:v>
                </c:pt>
                <c:pt idx="13">
                  <c:v>3.35067864691041E-2</c:v>
                </c:pt>
                <c:pt idx="14">
                  <c:v>8.2441157051050595E-2</c:v>
                </c:pt>
                <c:pt idx="15">
                  <c:v>8.7333170106717262E-2</c:v>
                </c:pt>
                <c:pt idx="16">
                  <c:v>0.20276975546278209</c:v>
                </c:pt>
                <c:pt idx="17">
                  <c:v>0.18125928365174104</c:v>
                </c:pt>
                <c:pt idx="18">
                  <c:v>0.22304930116098376</c:v>
                </c:pt>
                <c:pt idx="19">
                  <c:v>0.26837080840073213</c:v>
                </c:pt>
                <c:pt idx="20">
                  <c:v>0.25640756288441935</c:v>
                </c:pt>
                <c:pt idx="21">
                  <c:v>0.14596872478529122</c:v>
                </c:pt>
                <c:pt idx="22">
                  <c:v>0.15954809901091949</c:v>
                </c:pt>
                <c:pt idx="23">
                  <c:v>0.12273787566664396</c:v>
                </c:pt>
                <c:pt idx="24">
                  <c:v>9.5170746406068929E-2</c:v>
                </c:pt>
                <c:pt idx="25">
                  <c:v>-3.8514354324405531E-2</c:v>
                </c:pt>
                <c:pt idx="26">
                  <c:v>-6.4742484767265296E-2</c:v>
                </c:pt>
                <c:pt idx="27">
                  <c:v>-7.3837807847127124E-2</c:v>
                </c:pt>
                <c:pt idx="28">
                  <c:v>-0.15414822566441444</c:v>
                </c:pt>
                <c:pt idx="29">
                  <c:v>-0.19281878289717724</c:v>
                </c:pt>
                <c:pt idx="30">
                  <c:v>-0.13554883282549213</c:v>
                </c:pt>
                <c:pt idx="31">
                  <c:v>-0.28284157549370548</c:v>
                </c:pt>
                <c:pt idx="32">
                  <c:v>-0.22152695924972932</c:v>
                </c:pt>
                <c:pt idx="33">
                  <c:v>-0.31530106299902627</c:v>
                </c:pt>
                <c:pt idx="34">
                  <c:v>-0.20016256179127367</c:v>
                </c:pt>
                <c:pt idx="35">
                  <c:v>-0.15293322527114128</c:v>
                </c:pt>
                <c:pt idx="36">
                  <c:v>-0.19006166424281901</c:v>
                </c:pt>
                <c:pt idx="37">
                  <c:v>-0.14903248666809077</c:v>
                </c:pt>
                <c:pt idx="38">
                  <c:v>-9.6545505302174206E-2</c:v>
                </c:pt>
                <c:pt idx="39">
                  <c:v>-0.15671468784054809</c:v>
                </c:pt>
                <c:pt idx="40">
                  <c:v>-0.10714936807264053</c:v>
                </c:pt>
                <c:pt idx="41">
                  <c:v>-6.904615140595638E-2</c:v>
                </c:pt>
                <c:pt idx="42">
                  <c:v>-0.18709507089069177</c:v>
                </c:pt>
                <c:pt idx="43">
                  <c:v>-9.5430142496056192E-2</c:v>
                </c:pt>
                <c:pt idx="44">
                  <c:v>-1.6049156210343085E-2</c:v>
                </c:pt>
                <c:pt idx="45">
                  <c:v>-0.13799506108303206</c:v>
                </c:pt>
                <c:pt idx="46">
                  <c:v>-6.0075701295275508E-2</c:v>
                </c:pt>
                <c:pt idx="47">
                  <c:v>-2.6234108840540671E-2</c:v>
                </c:pt>
                <c:pt idx="48">
                  <c:v>-6.7976587420872647E-3</c:v>
                </c:pt>
                <c:pt idx="49">
                  <c:v>1.4473191454683842E-2</c:v>
                </c:pt>
                <c:pt idx="50">
                  <c:v>-2.6423747019620691E-2</c:v>
                </c:pt>
                <c:pt idx="51">
                  <c:v>-3.7691803661601853E-2</c:v>
                </c:pt>
                <c:pt idx="52">
                  <c:v>-3.3732518490282359E-2</c:v>
                </c:pt>
                <c:pt idx="53">
                  <c:v>9.4807915288441791E-3</c:v>
                </c:pt>
                <c:pt idx="54">
                  <c:v>-9.6748055210355233E-2</c:v>
                </c:pt>
                <c:pt idx="55">
                  <c:v>-0.12374654683920738</c:v>
                </c:pt>
                <c:pt idx="56">
                  <c:v>-0.20906268421046548</c:v>
                </c:pt>
                <c:pt idx="57">
                  <c:v>-0.20751369693803667</c:v>
                </c:pt>
                <c:pt idx="58">
                  <c:v>-0.29839327030059337</c:v>
                </c:pt>
                <c:pt idx="59">
                  <c:v>-0.35479049544663965</c:v>
                </c:pt>
                <c:pt idx="60">
                  <c:v>-0.38394236862395914</c:v>
                </c:pt>
                <c:pt idx="61">
                  <c:v>-0.41816467891309372</c:v>
                </c:pt>
                <c:pt idx="62">
                  <c:v>-0.44313836830840891</c:v>
                </c:pt>
                <c:pt idx="63">
                  <c:v>-0.43386008761768746</c:v>
                </c:pt>
                <c:pt idx="64">
                  <c:v>-0.35373532620298587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5.9399999999999995</c:v>
                </c:pt>
                <c:pt idx="2">
                  <c:v>11.600999999999999</c:v>
                </c:pt>
                <c:pt idx="3">
                  <c:v>17.306999999999999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33.966000000000001</c:v>
                </c:pt>
                <c:pt idx="7">
                  <c:v>39.564</c:v>
                </c:pt>
                <c:pt idx="8">
                  <c:v>45.252000000000002</c:v>
                </c:pt>
                <c:pt idx="9">
                  <c:v>50.922000000000004</c:v>
                </c:pt>
                <c:pt idx="10">
                  <c:v>56.709000000000003</c:v>
                </c:pt>
                <c:pt idx="11">
                  <c:v>62.225999999999999</c:v>
                </c:pt>
                <c:pt idx="12">
                  <c:v>67.86</c:v>
                </c:pt>
                <c:pt idx="13">
                  <c:v>73.304999999999993</c:v>
                </c:pt>
                <c:pt idx="14">
                  <c:v>78.86699999999999</c:v>
                </c:pt>
                <c:pt idx="15">
                  <c:v>84.545999999999992</c:v>
                </c:pt>
                <c:pt idx="16">
                  <c:v>90.179999999999993</c:v>
                </c:pt>
                <c:pt idx="17">
                  <c:v>95.867999999999995</c:v>
                </c:pt>
                <c:pt idx="18">
                  <c:v>101.565</c:v>
                </c:pt>
                <c:pt idx="19">
                  <c:v>107.253</c:v>
                </c:pt>
                <c:pt idx="20">
                  <c:v>112.779</c:v>
                </c:pt>
                <c:pt idx="21">
                  <c:v>118.215</c:v>
                </c:pt>
                <c:pt idx="22">
                  <c:v>123.89400000000001</c:v>
                </c:pt>
                <c:pt idx="23">
                  <c:v>129.43800000000002</c:v>
                </c:pt>
                <c:pt idx="24">
                  <c:v>135.126</c:v>
                </c:pt>
                <c:pt idx="25">
                  <c:v>140.83199999999999</c:v>
                </c:pt>
                <c:pt idx="26">
                  <c:v>146.565</c:v>
                </c:pt>
                <c:pt idx="27">
                  <c:v>152.154</c:v>
                </c:pt>
                <c:pt idx="28">
                  <c:v>157.67099999999999</c:v>
                </c:pt>
                <c:pt idx="29">
                  <c:v>163.125</c:v>
                </c:pt>
                <c:pt idx="30">
                  <c:v>168.70500000000001</c:v>
                </c:pt>
                <c:pt idx="31">
                  <c:v>174.393</c:v>
                </c:pt>
                <c:pt idx="32">
                  <c:v>180.02699999999999</c:v>
                </c:pt>
                <c:pt idx="33">
                  <c:v>185.67</c:v>
                </c:pt>
                <c:pt idx="34">
                  <c:v>191.42999999999998</c:v>
                </c:pt>
                <c:pt idx="35">
                  <c:v>197.09999999999997</c:v>
                </c:pt>
                <c:pt idx="36">
                  <c:v>202.52699999999996</c:v>
                </c:pt>
                <c:pt idx="37">
                  <c:v>208.02599999999995</c:v>
                </c:pt>
                <c:pt idx="38">
                  <c:v>213.70499999999996</c:v>
                </c:pt>
                <c:pt idx="39">
                  <c:v>219.27599999999995</c:v>
                </c:pt>
                <c:pt idx="40">
                  <c:v>224.90099999999995</c:v>
                </c:pt>
                <c:pt idx="41">
                  <c:v>230.60699999999994</c:v>
                </c:pt>
                <c:pt idx="42">
                  <c:v>236.33099999999993</c:v>
                </c:pt>
                <c:pt idx="43">
                  <c:v>241.92899999999995</c:v>
                </c:pt>
                <c:pt idx="44">
                  <c:v>247.59899999999993</c:v>
                </c:pt>
                <c:pt idx="45">
                  <c:v>252.99899999999994</c:v>
                </c:pt>
                <c:pt idx="46">
                  <c:v>258.59699999999992</c:v>
                </c:pt>
                <c:pt idx="47">
                  <c:v>264.30299999999994</c:v>
                </c:pt>
                <c:pt idx="48">
                  <c:v>269.94599999999991</c:v>
                </c:pt>
                <c:pt idx="49">
                  <c:v>275.6699999999999</c:v>
                </c:pt>
                <c:pt idx="50">
                  <c:v>281.39399999999989</c:v>
                </c:pt>
                <c:pt idx="51">
                  <c:v>287.09999999999991</c:v>
                </c:pt>
                <c:pt idx="52">
                  <c:v>292.62599999999992</c:v>
                </c:pt>
                <c:pt idx="53">
                  <c:v>298.1339999999999</c:v>
                </c:pt>
                <c:pt idx="54">
                  <c:v>303.80399999999992</c:v>
                </c:pt>
                <c:pt idx="55">
                  <c:v>309.39299999999992</c:v>
                </c:pt>
                <c:pt idx="56">
                  <c:v>315.03599999999989</c:v>
                </c:pt>
                <c:pt idx="57">
                  <c:v>320.86799999999988</c:v>
                </c:pt>
                <c:pt idx="58">
                  <c:v>326.60099999999989</c:v>
                </c:pt>
                <c:pt idx="59">
                  <c:v>332.13599999999991</c:v>
                </c:pt>
                <c:pt idx="60">
                  <c:v>337.77899999999988</c:v>
                </c:pt>
                <c:pt idx="61">
                  <c:v>343.2419999999999</c:v>
                </c:pt>
                <c:pt idx="62">
                  <c:v>348.84899999999993</c:v>
                </c:pt>
                <c:pt idx="63">
                  <c:v>354.57299999999992</c:v>
                </c:pt>
              </c:numCache>
            </c:numRef>
          </c:xVal>
          <c:yVal>
            <c:numRef>
              <c:f>TDK_FF_ST_mU2_02!$AD$20:$AD$83</c:f>
              <c:numCache>
                <c:formatCode>General</c:formatCode>
                <c:ptCount val="64"/>
                <c:pt idx="0">
                  <c:v>-0.24586535378455832</c:v>
                </c:pt>
                <c:pt idx="1">
                  <c:v>-3.6887185661098165E-2</c:v>
                </c:pt>
                <c:pt idx="2">
                  <c:v>-2.3657433359657531E-2</c:v>
                </c:pt>
                <c:pt idx="3">
                  <c:v>3.1788620183480276E-2</c:v>
                </c:pt>
                <c:pt idx="4">
                  <c:v>-8.3304692807040226E-3</c:v>
                </c:pt>
                <c:pt idx="5">
                  <c:v>2.3273445976048635E-2</c:v>
                </c:pt>
                <c:pt idx="6">
                  <c:v>9.9428283368823145E-3</c:v>
                </c:pt>
                <c:pt idx="7">
                  <c:v>7.9631229889976396E-2</c:v>
                </c:pt>
                <c:pt idx="8">
                  <c:v>-2.9361992548935234E-2</c:v>
                </c:pt>
                <c:pt idx="9">
                  <c:v>3.4408367924200434E-2</c:v>
                </c:pt>
                <c:pt idx="10">
                  <c:v>2.048698381054237E-2</c:v>
                </c:pt>
                <c:pt idx="11">
                  <c:v>8.1576338497811207E-2</c:v>
                </c:pt>
                <c:pt idx="12">
                  <c:v>-1.1975850816270395E-4</c:v>
                </c:pt>
                <c:pt idx="13">
                  <c:v>4.0594448267611938E-2</c:v>
                </c:pt>
                <c:pt idx="14">
                  <c:v>-2.4279852363591203E-2</c:v>
                </c:pt>
                <c:pt idx="15">
                  <c:v>-1.8974552441974879E-2</c:v>
                </c:pt>
                <c:pt idx="16">
                  <c:v>-1.1128159967967122E-2</c:v>
                </c:pt>
                <c:pt idx="17">
                  <c:v>4.9360564793332173E-2</c:v>
                </c:pt>
                <c:pt idx="18">
                  <c:v>-2.4738164978117538E-3</c:v>
                </c:pt>
                <c:pt idx="19">
                  <c:v>-9.185268995321394E-2</c:v>
                </c:pt>
                <c:pt idx="20">
                  <c:v>0.15950355163219854</c:v>
                </c:pt>
                <c:pt idx="21">
                  <c:v>3.2920391040860864E-2</c:v>
                </c:pt>
                <c:pt idx="22">
                  <c:v>-0.11434535096073262</c:v>
                </c:pt>
                <c:pt idx="23">
                  <c:v>0.13933049092003102</c:v>
                </c:pt>
                <c:pt idx="24">
                  <c:v>3.9848413563163376E-2</c:v>
                </c:pt>
                <c:pt idx="25">
                  <c:v>-2.8655786144128115E-2</c:v>
                </c:pt>
                <c:pt idx="26">
                  <c:v>0.12215476228664102</c:v>
                </c:pt>
                <c:pt idx="27">
                  <c:v>0.10078132315192079</c:v>
                </c:pt>
                <c:pt idx="28">
                  <c:v>-3.0555097522324104E-2</c:v>
                </c:pt>
                <c:pt idx="29">
                  <c:v>0.10453879247003783</c:v>
                </c:pt>
                <c:pt idx="30">
                  <c:v>2.2003700615101707E-2</c:v>
                </c:pt>
                <c:pt idx="31">
                  <c:v>-3.9934139222708609E-2</c:v>
                </c:pt>
                <c:pt idx="32">
                  <c:v>6.0733635497626892E-2</c:v>
                </c:pt>
                <c:pt idx="33">
                  <c:v>-1.5528264440632711E-2</c:v>
                </c:pt>
                <c:pt idx="34">
                  <c:v>0.10536831686528103</c:v>
                </c:pt>
                <c:pt idx="35">
                  <c:v>1.6379709298917078E-3</c:v>
                </c:pt>
                <c:pt idx="36">
                  <c:v>5.0315125001219485E-2</c:v>
                </c:pt>
                <c:pt idx="37">
                  <c:v>0.10727423096224697</c:v>
                </c:pt>
                <c:pt idx="38">
                  <c:v>-1.4586787705127335E-2</c:v>
                </c:pt>
                <c:pt idx="39">
                  <c:v>1.461397318763602E-3</c:v>
                </c:pt>
                <c:pt idx="40">
                  <c:v>7.9097637343210181E-2</c:v>
                </c:pt>
                <c:pt idx="41">
                  <c:v>2.6085808142937594E-2</c:v>
                </c:pt>
                <c:pt idx="42">
                  <c:v>2.2107264898153289E-2</c:v>
                </c:pt>
                <c:pt idx="43">
                  <c:v>-2.3180834977296172E-2</c:v>
                </c:pt>
                <c:pt idx="44">
                  <c:v>1.0766734870912842E-3</c:v>
                </c:pt>
                <c:pt idx="45">
                  <c:v>6.3583582288657681E-2</c:v>
                </c:pt>
                <c:pt idx="46">
                  <c:v>1.6732650289100093E-2</c:v>
                </c:pt>
                <c:pt idx="47">
                  <c:v>-1.3138064226609458E-2</c:v>
                </c:pt>
                <c:pt idx="48">
                  <c:v>1.8056097475550814E-2</c:v>
                </c:pt>
                <c:pt idx="49">
                  <c:v>5.4561312773387272E-2</c:v>
                </c:pt>
                <c:pt idx="50">
                  <c:v>1.1814954203885009E-2</c:v>
                </c:pt>
                <c:pt idx="51">
                  <c:v>1.7607455907864278E-4</c:v>
                </c:pt>
                <c:pt idx="52">
                  <c:v>2.2776110693200735E-2</c:v>
                </c:pt>
                <c:pt idx="53">
                  <c:v>6.1854108214731696E-2</c:v>
                </c:pt>
                <c:pt idx="54">
                  <c:v>-3.5597271020833432E-2</c:v>
                </c:pt>
                <c:pt idx="55">
                  <c:v>3.114770799282951E-2</c:v>
                </c:pt>
                <c:pt idx="56">
                  <c:v>8.7277357880793716E-2</c:v>
                </c:pt>
                <c:pt idx="57">
                  <c:v>-1.5174470811189167E-2</c:v>
                </c:pt>
                <c:pt idx="58">
                  <c:v>2.7576105318871669E-2</c:v>
                </c:pt>
                <c:pt idx="59">
                  <c:v>9.2065675142293912E-2</c:v>
                </c:pt>
                <c:pt idx="60">
                  <c:v>-9.5045271499259343E-2</c:v>
                </c:pt>
                <c:pt idx="61">
                  <c:v>-9.6183945161101292E-3</c:v>
                </c:pt>
                <c:pt idx="62">
                  <c:v>7.3448161198768958E-2</c:v>
                </c:pt>
                <c:pt idx="63">
                  <c:v>-6.381214042312422E-2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32104"/>
        <c:axId val="556927008"/>
      </c:scatterChart>
      <c:valAx>
        <c:axId val="5569321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7008"/>
        <c:crosses val="autoZero"/>
        <c:crossBetween val="midCat"/>
      </c:valAx>
      <c:valAx>
        <c:axId val="55692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32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5.274</c:v>
                </c:pt>
                <c:pt idx="2">
                  <c:v>10.989000000000001</c:v>
                </c:pt>
                <c:pt idx="3">
                  <c:v>16.568999999999999</c:v>
                </c:pt>
                <c:pt idx="4">
                  <c:v>22.302</c:v>
                </c:pt>
                <c:pt idx="5">
                  <c:v>27.954000000000001</c:v>
                </c:pt>
                <c:pt idx="6">
                  <c:v>33.624000000000002</c:v>
                </c:pt>
                <c:pt idx="7">
                  <c:v>39.069000000000003</c:v>
                </c:pt>
                <c:pt idx="8">
                  <c:v>44.585999999999999</c:v>
                </c:pt>
                <c:pt idx="9">
                  <c:v>50.265000000000001</c:v>
                </c:pt>
                <c:pt idx="10">
                  <c:v>55.926000000000002</c:v>
                </c:pt>
                <c:pt idx="11">
                  <c:v>61.695</c:v>
                </c:pt>
                <c:pt idx="12">
                  <c:v>67.293000000000006</c:v>
                </c:pt>
                <c:pt idx="13">
                  <c:v>72.909000000000006</c:v>
                </c:pt>
                <c:pt idx="14">
                  <c:v>78.615000000000009</c:v>
                </c:pt>
                <c:pt idx="15">
                  <c:v>84.078000000000003</c:v>
                </c:pt>
                <c:pt idx="16">
                  <c:v>89.594999999999999</c:v>
                </c:pt>
                <c:pt idx="17">
                  <c:v>95.165999999999997</c:v>
                </c:pt>
                <c:pt idx="18">
                  <c:v>100.89</c:v>
                </c:pt>
                <c:pt idx="19">
                  <c:v>106.587</c:v>
                </c:pt>
                <c:pt idx="20">
                  <c:v>112.23</c:v>
                </c:pt>
                <c:pt idx="21">
                  <c:v>117.91800000000001</c:v>
                </c:pt>
                <c:pt idx="22">
                  <c:v>123.453</c:v>
                </c:pt>
                <c:pt idx="23">
                  <c:v>128.934</c:v>
                </c:pt>
                <c:pt idx="24">
                  <c:v>134.46</c:v>
                </c:pt>
                <c:pt idx="25">
                  <c:v>140.08500000000001</c:v>
                </c:pt>
                <c:pt idx="26">
                  <c:v>145.827</c:v>
                </c:pt>
                <c:pt idx="27">
                  <c:v>151.434</c:v>
                </c:pt>
                <c:pt idx="28">
                  <c:v>157.13999999999999</c:v>
                </c:pt>
                <c:pt idx="29">
                  <c:v>162.738</c:v>
                </c:pt>
                <c:pt idx="30">
                  <c:v>168.453</c:v>
                </c:pt>
                <c:pt idx="31">
                  <c:v>173.83500000000001</c:v>
                </c:pt>
                <c:pt idx="32">
                  <c:v>179.32500000000002</c:v>
                </c:pt>
                <c:pt idx="33">
                  <c:v>185.01300000000001</c:v>
                </c:pt>
                <c:pt idx="34">
                  <c:v>190.71</c:v>
                </c:pt>
                <c:pt idx="35">
                  <c:v>196.33500000000001</c:v>
                </c:pt>
                <c:pt idx="36">
                  <c:v>201.96</c:v>
                </c:pt>
                <c:pt idx="37">
                  <c:v>207.78300000000002</c:v>
                </c:pt>
                <c:pt idx="38">
                  <c:v>213.30900000000003</c:v>
                </c:pt>
                <c:pt idx="39">
                  <c:v>218.76300000000003</c:v>
                </c:pt>
                <c:pt idx="40">
                  <c:v>224.35200000000003</c:v>
                </c:pt>
                <c:pt idx="41">
                  <c:v>229.93200000000004</c:v>
                </c:pt>
                <c:pt idx="42">
                  <c:v>235.69200000000004</c:v>
                </c:pt>
                <c:pt idx="43">
                  <c:v>241.38000000000002</c:v>
                </c:pt>
                <c:pt idx="44">
                  <c:v>247.02300000000002</c:v>
                </c:pt>
                <c:pt idx="45">
                  <c:v>252.62100000000004</c:v>
                </c:pt>
                <c:pt idx="46">
                  <c:v>258.33600000000001</c:v>
                </c:pt>
                <c:pt idx="47">
                  <c:v>263.79900000000004</c:v>
                </c:pt>
                <c:pt idx="48">
                  <c:v>269.30700000000002</c:v>
                </c:pt>
                <c:pt idx="49">
                  <c:v>275.01300000000003</c:v>
                </c:pt>
                <c:pt idx="50">
                  <c:v>280.71000000000004</c:v>
                </c:pt>
                <c:pt idx="51">
                  <c:v>286.39800000000002</c:v>
                </c:pt>
                <c:pt idx="52">
                  <c:v>292.12200000000001</c:v>
                </c:pt>
                <c:pt idx="53">
                  <c:v>297.81</c:v>
                </c:pt>
                <c:pt idx="54">
                  <c:v>303.327</c:v>
                </c:pt>
                <c:pt idx="55">
                  <c:v>308.87099999999998</c:v>
                </c:pt>
                <c:pt idx="56">
                  <c:v>314.44200000000001</c:v>
                </c:pt>
                <c:pt idx="57">
                  <c:v>320.166</c:v>
                </c:pt>
                <c:pt idx="58">
                  <c:v>325.83600000000001</c:v>
                </c:pt>
                <c:pt idx="59">
                  <c:v>331.49700000000001</c:v>
                </c:pt>
                <c:pt idx="60">
                  <c:v>337.27500000000003</c:v>
                </c:pt>
                <c:pt idx="61">
                  <c:v>342.85500000000002</c:v>
                </c:pt>
                <c:pt idx="62">
                  <c:v>348.56100000000004</c:v>
                </c:pt>
                <c:pt idx="63">
                  <c:v>354.04200000000003</c:v>
                </c:pt>
                <c:pt idx="64">
                  <c:v>359.53200000000004</c:v>
                </c:pt>
              </c:numCache>
            </c:numRef>
          </c:xVal>
          <c:yVal>
            <c:numRef>
              <c:f>TDK_FF_ST_oU_03!$AC$20:$AC$84</c:f>
              <c:numCache>
                <c:formatCode>General</c:formatCode>
                <c:ptCount val="65"/>
                <c:pt idx="0">
                  <c:v>-0.22921205440769654</c:v>
                </c:pt>
                <c:pt idx="1">
                  <c:v>-0.11147139297361175</c:v>
                </c:pt>
                <c:pt idx="2">
                  <c:v>-0.13341275657316132</c:v>
                </c:pt>
                <c:pt idx="3">
                  <c:v>-0.1903642548549378</c:v>
                </c:pt>
                <c:pt idx="4">
                  <c:v>-0.12595641536641011</c:v>
                </c:pt>
                <c:pt idx="5">
                  <c:v>-0.14483014625357526</c:v>
                </c:pt>
                <c:pt idx="6">
                  <c:v>-0.169409234781007</c:v>
                </c:pt>
                <c:pt idx="7">
                  <c:v>-6.1894293623126373E-2</c:v>
                </c:pt>
                <c:pt idx="8">
                  <c:v>-6.137191871600578E-2</c:v>
                </c:pt>
                <c:pt idx="9">
                  <c:v>-5.5625897574216765E-2</c:v>
                </c:pt>
                <c:pt idx="10">
                  <c:v>-2.435004781928285E-2</c:v>
                </c:pt>
                <c:pt idx="11">
                  <c:v>-5.0439157582395922E-2</c:v>
                </c:pt>
                <c:pt idx="12">
                  <c:v>-3.3298508867915189E-2</c:v>
                </c:pt>
                <c:pt idx="13">
                  <c:v>-1.3620843295385043E-2</c:v>
                </c:pt>
                <c:pt idx="14">
                  <c:v>-9.380051328389527E-2</c:v>
                </c:pt>
                <c:pt idx="15">
                  <c:v>-6.6091079642006889E-2</c:v>
                </c:pt>
                <c:pt idx="16">
                  <c:v>-0.11824348193769652</c:v>
                </c:pt>
                <c:pt idx="17">
                  <c:v>-9.3670679669514811E-2</c:v>
                </c:pt>
                <c:pt idx="18">
                  <c:v>-0.15832546838886685</c:v>
                </c:pt>
                <c:pt idx="19">
                  <c:v>-0.20693306203402528</c:v>
                </c:pt>
                <c:pt idx="20">
                  <c:v>-0.15526681523429886</c:v>
                </c:pt>
                <c:pt idx="21">
                  <c:v>-0.12839933953284799</c:v>
                </c:pt>
                <c:pt idx="22">
                  <c:v>-0.11476580340345777</c:v>
                </c:pt>
                <c:pt idx="23">
                  <c:v>-0.11732085729457253</c:v>
                </c:pt>
                <c:pt idx="24">
                  <c:v>-1.7745952323764413E-3</c:v>
                </c:pt>
                <c:pt idx="25">
                  <c:v>-3.3144241228143301E-2</c:v>
                </c:pt>
                <c:pt idx="26">
                  <c:v>1.5230581717787572E-2</c:v>
                </c:pt>
                <c:pt idx="27">
                  <c:v>4.000627681486435E-2</c:v>
                </c:pt>
                <c:pt idx="28">
                  <c:v>-1.3039655734019107E-2</c:v>
                </c:pt>
                <c:pt idx="29">
                  <c:v>-5.6740658621379225E-3</c:v>
                </c:pt>
                <c:pt idx="30">
                  <c:v>6.0318097509565405E-2</c:v>
                </c:pt>
                <c:pt idx="31">
                  <c:v>-5.6922629294348326E-2</c:v>
                </c:pt>
                <c:pt idx="32">
                  <c:v>-1.3058302663893073E-2</c:v>
                </c:pt>
                <c:pt idx="33">
                  <c:v>-3.3546909903378719E-2</c:v>
                </c:pt>
                <c:pt idx="34">
                  <c:v>-1.4081081229932124E-2</c:v>
                </c:pt>
                <c:pt idx="35">
                  <c:v>4.8852409293800747E-2</c:v>
                </c:pt>
                <c:pt idx="36">
                  <c:v>-2.0488570132528139E-2</c:v>
                </c:pt>
                <c:pt idx="37">
                  <c:v>2.7839816754180902E-2</c:v>
                </c:pt>
                <c:pt idx="38">
                  <c:v>0.10686015300876761</c:v>
                </c:pt>
                <c:pt idx="39">
                  <c:v>0.14750895457018487</c:v>
                </c:pt>
                <c:pt idx="40">
                  <c:v>0.21395339663098412</c:v>
                </c:pt>
                <c:pt idx="41">
                  <c:v>0.19838618243872475</c:v>
                </c:pt>
                <c:pt idx="42">
                  <c:v>0.19995353496412349</c:v>
                </c:pt>
                <c:pt idx="43">
                  <c:v>0.23110152784815341</c:v>
                </c:pt>
                <c:pt idx="44">
                  <c:v>0.15235469492586162</c:v>
                </c:pt>
                <c:pt idx="45">
                  <c:v>6.6222404998882212E-2</c:v>
                </c:pt>
                <c:pt idx="46">
                  <c:v>6.115641708674957E-2</c:v>
                </c:pt>
                <c:pt idx="47">
                  <c:v>-2.0622380855286337E-2</c:v>
                </c:pt>
                <c:pt idx="48">
                  <c:v>-9.9724338836040261E-2</c:v>
                </c:pt>
                <c:pt idx="49">
                  <c:v>-0.18045918217046619</c:v>
                </c:pt>
                <c:pt idx="50">
                  <c:v>-0.14688735887716575</c:v>
                </c:pt>
                <c:pt idx="51">
                  <c:v>-0.20886478305453693</c:v>
                </c:pt>
                <c:pt idx="52">
                  <c:v>-0.21380377441033716</c:v>
                </c:pt>
                <c:pt idx="53">
                  <c:v>-0.24042202265042079</c:v>
                </c:pt>
                <c:pt idx="54">
                  <c:v>-0.19764032326008873</c:v>
                </c:pt>
                <c:pt idx="55">
                  <c:v>-0.26344659135804704</c:v>
                </c:pt>
                <c:pt idx="56">
                  <c:v>-0.10683173795177936</c:v>
                </c:pt>
                <c:pt idx="57">
                  <c:v>-8.3260471352502918E-2</c:v>
                </c:pt>
                <c:pt idx="58">
                  <c:v>-4.1402360691790818E-2</c:v>
                </c:pt>
                <c:pt idx="59">
                  <c:v>-2.2772856919061724E-2</c:v>
                </c:pt>
                <c:pt idx="60">
                  <c:v>-2.4223187824134129E-2</c:v>
                </c:pt>
                <c:pt idx="61">
                  <c:v>-3.6541150350331009E-2</c:v>
                </c:pt>
                <c:pt idx="62">
                  <c:v>-2.0345291094713502E-2</c:v>
                </c:pt>
                <c:pt idx="63">
                  <c:v>-5.1859849289371596E-2</c:v>
                </c:pt>
                <c:pt idx="64">
                  <c:v>-0.15079024091568272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TDK_FF_ST_oU_03!$Z$85:$Z$149</c:f>
              <c:numCache>
                <c:formatCode>General</c:formatCode>
                <c:ptCount val="65"/>
                <c:pt idx="0">
                  <c:v>359.53200000000004</c:v>
                </c:pt>
                <c:pt idx="1">
                  <c:v>354.27600000000007</c:v>
                </c:pt>
                <c:pt idx="2">
                  <c:v>348.77700000000004</c:v>
                </c:pt>
                <c:pt idx="3">
                  <c:v>343.04400000000004</c:v>
                </c:pt>
                <c:pt idx="4">
                  <c:v>337.38300000000004</c:v>
                </c:pt>
                <c:pt idx="5">
                  <c:v>331.73100000000005</c:v>
                </c:pt>
                <c:pt idx="6">
                  <c:v>326.01600000000008</c:v>
                </c:pt>
                <c:pt idx="7">
                  <c:v>320.31900000000007</c:v>
                </c:pt>
                <c:pt idx="8">
                  <c:v>314.65800000000007</c:v>
                </c:pt>
                <c:pt idx="9">
                  <c:v>309.07800000000009</c:v>
                </c:pt>
                <c:pt idx="10">
                  <c:v>303.58800000000008</c:v>
                </c:pt>
                <c:pt idx="11">
                  <c:v>297.97200000000009</c:v>
                </c:pt>
                <c:pt idx="12">
                  <c:v>292.31100000000009</c:v>
                </c:pt>
                <c:pt idx="13">
                  <c:v>286.61400000000009</c:v>
                </c:pt>
                <c:pt idx="14">
                  <c:v>280.8900000000001</c:v>
                </c:pt>
                <c:pt idx="15">
                  <c:v>275.2290000000001</c:v>
                </c:pt>
                <c:pt idx="16">
                  <c:v>269.5680000000001</c:v>
                </c:pt>
                <c:pt idx="17">
                  <c:v>264.03300000000007</c:v>
                </c:pt>
                <c:pt idx="18">
                  <c:v>258.50700000000006</c:v>
                </c:pt>
                <c:pt idx="19">
                  <c:v>252.88200000000006</c:v>
                </c:pt>
                <c:pt idx="20">
                  <c:v>247.15800000000007</c:v>
                </c:pt>
                <c:pt idx="21">
                  <c:v>241.54200000000009</c:v>
                </c:pt>
                <c:pt idx="22">
                  <c:v>235.82700000000008</c:v>
                </c:pt>
                <c:pt idx="23">
                  <c:v>230.11200000000008</c:v>
                </c:pt>
                <c:pt idx="24">
                  <c:v>224.55000000000007</c:v>
                </c:pt>
                <c:pt idx="25">
                  <c:v>218.93400000000008</c:v>
                </c:pt>
                <c:pt idx="26">
                  <c:v>213.56100000000009</c:v>
                </c:pt>
                <c:pt idx="27">
                  <c:v>207.98100000000008</c:v>
                </c:pt>
                <c:pt idx="28">
                  <c:v>202.19400000000007</c:v>
                </c:pt>
                <c:pt idx="29">
                  <c:v>196.55100000000007</c:v>
                </c:pt>
                <c:pt idx="30">
                  <c:v>190.94400000000007</c:v>
                </c:pt>
                <c:pt idx="31">
                  <c:v>185.24700000000007</c:v>
                </c:pt>
                <c:pt idx="32">
                  <c:v>179.56800000000007</c:v>
                </c:pt>
                <c:pt idx="33">
                  <c:v>174.08700000000007</c:v>
                </c:pt>
                <c:pt idx="34">
                  <c:v>168.62400000000008</c:v>
                </c:pt>
                <c:pt idx="35">
                  <c:v>163.01700000000008</c:v>
                </c:pt>
                <c:pt idx="36">
                  <c:v>157.31100000000009</c:v>
                </c:pt>
                <c:pt idx="37">
                  <c:v>151.71300000000008</c:v>
                </c:pt>
                <c:pt idx="38">
                  <c:v>146.01600000000008</c:v>
                </c:pt>
                <c:pt idx="39">
                  <c:v>140.36400000000009</c:v>
                </c:pt>
                <c:pt idx="40">
                  <c:v>134.7120000000001</c:v>
                </c:pt>
                <c:pt idx="41">
                  <c:v>129.1230000000001</c:v>
                </c:pt>
                <c:pt idx="42">
                  <c:v>123.7320000000001</c:v>
                </c:pt>
                <c:pt idx="43">
                  <c:v>118.1790000000001</c:v>
                </c:pt>
                <c:pt idx="44">
                  <c:v>112.4280000000001</c:v>
                </c:pt>
                <c:pt idx="45">
                  <c:v>106.8120000000001</c:v>
                </c:pt>
                <c:pt idx="46">
                  <c:v>101.10600000000009</c:v>
                </c:pt>
                <c:pt idx="47">
                  <c:v>95.38200000000009</c:v>
                </c:pt>
                <c:pt idx="48">
                  <c:v>89.820000000000093</c:v>
                </c:pt>
                <c:pt idx="49">
                  <c:v>84.321000000000097</c:v>
                </c:pt>
                <c:pt idx="50">
                  <c:v>78.786000000000101</c:v>
                </c:pt>
                <c:pt idx="51">
                  <c:v>73.179000000000102</c:v>
                </c:pt>
                <c:pt idx="52">
                  <c:v>67.5270000000001</c:v>
                </c:pt>
                <c:pt idx="53">
                  <c:v>61.875000000000099</c:v>
                </c:pt>
                <c:pt idx="54">
                  <c:v>56.097000000000101</c:v>
                </c:pt>
                <c:pt idx="55">
                  <c:v>50.472000000000101</c:v>
                </c:pt>
                <c:pt idx="56">
                  <c:v>44.793000000000099</c:v>
                </c:pt>
                <c:pt idx="57">
                  <c:v>39.222000000000101</c:v>
                </c:pt>
                <c:pt idx="58">
                  <c:v>33.849000000000103</c:v>
                </c:pt>
                <c:pt idx="59">
                  <c:v>28.251000000000104</c:v>
                </c:pt>
                <c:pt idx="60">
                  <c:v>22.428000000000104</c:v>
                </c:pt>
                <c:pt idx="61">
                  <c:v>16.776000000000103</c:v>
                </c:pt>
                <c:pt idx="62">
                  <c:v>11.151000000000103</c:v>
                </c:pt>
                <c:pt idx="63">
                  <c:v>5.4090000000001028</c:v>
                </c:pt>
                <c:pt idx="64">
                  <c:v>-0.25199999999989675</c:v>
                </c:pt>
              </c:numCache>
            </c:numRef>
          </c:xVal>
          <c:yVal>
            <c:numRef>
              <c:f>TDK_FF_ST_oU_03!$AC$85:$AC$149</c:f>
              <c:numCache>
                <c:formatCode>General</c:formatCode>
                <c:ptCount val="65"/>
                <c:pt idx="0">
                  <c:v>-6.3889252031685828E-3</c:v>
                </c:pt>
                <c:pt idx="1">
                  <c:v>-7.1197666448938435E-2</c:v>
                </c:pt>
                <c:pt idx="2">
                  <c:v>-5.6466068442091455E-2</c:v>
                </c:pt>
                <c:pt idx="3">
                  <c:v>-2.5814000391562786E-2</c:v>
                </c:pt>
                <c:pt idx="4">
                  <c:v>1.4530079580936217E-2</c:v>
                </c:pt>
                <c:pt idx="5">
                  <c:v>8.6731123014374134E-3</c:v>
                </c:pt>
                <c:pt idx="6">
                  <c:v>-3.1903083206657357E-2</c:v>
                </c:pt>
                <c:pt idx="7">
                  <c:v>-6.6146840150736352E-2</c:v>
                </c:pt>
                <c:pt idx="8">
                  <c:v>-5.4840423311190989E-2</c:v>
                </c:pt>
                <c:pt idx="9">
                  <c:v>-0.15671457629093766</c:v>
                </c:pt>
                <c:pt idx="10">
                  <c:v>-0.15828953421760161</c:v>
                </c:pt>
                <c:pt idx="11">
                  <c:v>-0.17845794949425908</c:v>
                </c:pt>
                <c:pt idx="12">
                  <c:v>-0.24092281562633389</c:v>
                </c:pt>
                <c:pt idx="13">
                  <c:v>-0.17198840265933768</c:v>
                </c:pt>
                <c:pt idx="14">
                  <c:v>-0.18354785893211556</c:v>
                </c:pt>
                <c:pt idx="15">
                  <c:v>-0.13321024210205223</c:v>
                </c:pt>
                <c:pt idx="16">
                  <c:v>-5.7994837338583238E-2</c:v>
                </c:pt>
                <c:pt idx="17">
                  <c:v>-5.1178040329602936E-2</c:v>
                </c:pt>
                <c:pt idx="18">
                  <c:v>7.6372081020736005E-2</c:v>
                </c:pt>
                <c:pt idx="19">
                  <c:v>9.0644282982339064E-2</c:v>
                </c:pt>
                <c:pt idx="20">
                  <c:v>0.15500782957502679</c:v>
                </c:pt>
                <c:pt idx="21">
                  <c:v>0.15377042892492909</c:v>
                </c:pt>
                <c:pt idx="22">
                  <c:v>0.22234505803638172</c:v>
                </c:pt>
                <c:pt idx="23">
                  <c:v>0.20175787340440365</c:v>
                </c:pt>
                <c:pt idx="24">
                  <c:v>0.19756682898707822</c:v>
                </c:pt>
                <c:pt idx="25">
                  <c:v>0.16705871790293259</c:v>
                </c:pt>
                <c:pt idx="26">
                  <c:v>0.12164858173360926</c:v>
                </c:pt>
                <c:pt idx="27">
                  <c:v>8.5404582207644353E-2</c:v>
                </c:pt>
                <c:pt idx="28">
                  <c:v>7.7990519262812086E-2</c:v>
                </c:pt>
                <c:pt idx="29">
                  <c:v>5.9032147137344282E-2</c:v>
                </c:pt>
                <c:pt idx="30">
                  <c:v>-2.1569191991375192E-3</c:v>
                </c:pt>
                <c:pt idx="31">
                  <c:v>2.7029522355519475E-2</c:v>
                </c:pt>
                <c:pt idx="32">
                  <c:v>-1.5072199143077114E-2</c:v>
                </c:pt>
                <c:pt idx="33">
                  <c:v>1.5984656307892919E-2</c:v>
                </c:pt>
                <c:pt idx="34">
                  <c:v>0.12280033413077263</c:v>
                </c:pt>
                <c:pt idx="35">
                  <c:v>4.561919380248014E-2</c:v>
                </c:pt>
                <c:pt idx="36">
                  <c:v>4.8159118088108244E-2</c:v>
                </c:pt>
                <c:pt idx="37">
                  <c:v>0.14240995179483207</c:v>
                </c:pt>
                <c:pt idx="38">
                  <c:v>2.7139474824480203E-3</c:v>
                </c:pt>
                <c:pt idx="39">
                  <c:v>-2.9379018360430109E-2</c:v>
                </c:pt>
                <c:pt idx="40">
                  <c:v>3.9369140311009687E-2</c:v>
                </c:pt>
                <c:pt idx="41">
                  <c:v>-7.9590713997959028E-2</c:v>
                </c:pt>
                <c:pt idx="42">
                  <c:v>-5.9383049326712012E-2</c:v>
                </c:pt>
                <c:pt idx="43">
                  <c:v>-4.1609886316919642E-2</c:v>
                </c:pt>
                <c:pt idx="44">
                  <c:v>-0.15615705999873342</c:v>
                </c:pt>
                <c:pt idx="45">
                  <c:v>-0.16573331129163194</c:v>
                </c:pt>
                <c:pt idx="46">
                  <c:v>-0.17767281583051897</c:v>
                </c:pt>
                <c:pt idx="47">
                  <c:v>-0.11151575359517096</c:v>
                </c:pt>
                <c:pt idx="48">
                  <c:v>-0.1116134938931026</c:v>
                </c:pt>
                <c:pt idx="49">
                  <c:v>-8.0084664028177599E-2</c:v>
                </c:pt>
                <c:pt idx="50">
                  <c:v>-6.3349955136786207E-2</c:v>
                </c:pt>
                <c:pt idx="51">
                  <c:v>1.0145931453095614E-2</c:v>
                </c:pt>
                <c:pt idx="52">
                  <c:v>-1.2402776101623658E-2</c:v>
                </c:pt>
                <c:pt idx="53">
                  <c:v>3.6897519881478047E-3</c:v>
                </c:pt>
                <c:pt idx="54">
                  <c:v>3.071968059338559E-2</c:v>
                </c:pt>
                <c:pt idx="55">
                  <c:v>2.6018960762307586E-2</c:v>
                </c:pt>
                <c:pt idx="56">
                  <c:v>-8.2362236115365306E-2</c:v>
                </c:pt>
                <c:pt idx="57">
                  <c:v>-8.0240101331078506E-2</c:v>
                </c:pt>
                <c:pt idx="58">
                  <c:v>-0.10769472795908541</c:v>
                </c:pt>
                <c:pt idx="59">
                  <c:v>-0.17434612791500115</c:v>
                </c:pt>
                <c:pt idx="60">
                  <c:v>-0.11225705654299389</c:v>
                </c:pt>
                <c:pt idx="61">
                  <c:v>-0.16485444096489488</c:v>
                </c:pt>
                <c:pt idx="62">
                  <c:v>-7.5921078643808926E-2</c:v>
                </c:pt>
                <c:pt idx="63">
                  <c:v>-0.13607182724387901</c:v>
                </c:pt>
                <c:pt idx="64">
                  <c:v>-6.3371444570065272E-2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5.274</c:v>
                </c:pt>
                <c:pt idx="2">
                  <c:v>10.989000000000001</c:v>
                </c:pt>
                <c:pt idx="3">
                  <c:v>16.568999999999999</c:v>
                </c:pt>
                <c:pt idx="4">
                  <c:v>22.302</c:v>
                </c:pt>
                <c:pt idx="5">
                  <c:v>27.954000000000001</c:v>
                </c:pt>
                <c:pt idx="6">
                  <c:v>33.624000000000002</c:v>
                </c:pt>
                <c:pt idx="7">
                  <c:v>39.069000000000003</c:v>
                </c:pt>
                <c:pt idx="8">
                  <c:v>44.585999999999999</c:v>
                </c:pt>
                <c:pt idx="9">
                  <c:v>50.265000000000001</c:v>
                </c:pt>
                <c:pt idx="10">
                  <c:v>55.926000000000002</c:v>
                </c:pt>
                <c:pt idx="11">
                  <c:v>61.695</c:v>
                </c:pt>
                <c:pt idx="12">
                  <c:v>67.293000000000006</c:v>
                </c:pt>
                <c:pt idx="13">
                  <c:v>72.909000000000006</c:v>
                </c:pt>
                <c:pt idx="14">
                  <c:v>78.615000000000009</c:v>
                </c:pt>
                <c:pt idx="15">
                  <c:v>84.078000000000003</c:v>
                </c:pt>
                <c:pt idx="16">
                  <c:v>89.594999999999999</c:v>
                </c:pt>
                <c:pt idx="17">
                  <c:v>95.165999999999997</c:v>
                </c:pt>
                <c:pt idx="18">
                  <c:v>100.89</c:v>
                </c:pt>
                <c:pt idx="19">
                  <c:v>106.587</c:v>
                </c:pt>
                <c:pt idx="20">
                  <c:v>112.23</c:v>
                </c:pt>
                <c:pt idx="21">
                  <c:v>117.91800000000001</c:v>
                </c:pt>
                <c:pt idx="22">
                  <c:v>123.453</c:v>
                </c:pt>
                <c:pt idx="23">
                  <c:v>128.934</c:v>
                </c:pt>
                <c:pt idx="24">
                  <c:v>134.46</c:v>
                </c:pt>
                <c:pt idx="25">
                  <c:v>140.08500000000001</c:v>
                </c:pt>
                <c:pt idx="26">
                  <c:v>145.827</c:v>
                </c:pt>
                <c:pt idx="27">
                  <c:v>151.434</c:v>
                </c:pt>
                <c:pt idx="28">
                  <c:v>157.13999999999999</c:v>
                </c:pt>
                <c:pt idx="29">
                  <c:v>162.738</c:v>
                </c:pt>
                <c:pt idx="30">
                  <c:v>168.453</c:v>
                </c:pt>
                <c:pt idx="31">
                  <c:v>173.83500000000001</c:v>
                </c:pt>
                <c:pt idx="32">
                  <c:v>179.32500000000002</c:v>
                </c:pt>
                <c:pt idx="33">
                  <c:v>185.01300000000001</c:v>
                </c:pt>
                <c:pt idx="34">
                  <c:v>190.71</c:v>
                </c:pt>
                <c:pt idx="35">
                  <c:v>196.33500000000001</c:v>
                </c:pt>
                <c:pt idx="36">
                  <c:v>201.96</c:v>
                </c:pt>
                <c:pt idx="37">
                  <c:v>207.78300000000002</c:v>
                </c:pt>
                <c:pt idx="38">
                  <c:v>213.30900000000003</c:v>
                </c:pt>
                <c:pt idx="39">
                  <c:v>218.76300000000003</c:v>
                </c:pt>
                <c:pt idx="40">
                  <c:v>224.35200000000003</c:v>
                </c:pt>
                <c:pt idx="41">
                  <c:v>229.93200000000004</c:v>
                </c:pt>
                <c:pt idx="42">
                  <c:v>235.69200000000004</c:v>
                </c:pt>
                <c:pt idx="43">
                  <c:v>241.38000000000002</c:v>
                </c:pt>
                <c:pt idx="44">
                  <c:v>247.02300000000002</c:v>
                </c:pt>
                <c:pt idx="45">
                  <c:v>252.62100000000004</c:v>
                </c:pt>
                <c:pt idx="46">
                  <c:v>258.33600000000001</c:v>
                </c:pt>
                <c:pt idx="47">
                  <c:v>263.79900000000004</c:v>
                </c:pt>
                <c:pt idx="48">
                  <c:v>269.30700000000002</c:v>
                </c:pt>
                <c:pt idx="49">
                  <c:v>275.01300000000003</c:v>
                </c:pt>
                <c:pt idx="50">
                  <c:v>280.71000000000004</c:v>
                </c:pt>
                <c:pt idx="51">
                  <c:v>286.39800000000002</c:v>
                </c:pt>
                <c:pt idx="52">
                  <c:v>292.12200000000001</c:v>
                </c:pt>
                <c:pt idx="53">
                  <c:v>297.81</c:v>
                </c:pt>
                <c:pt idx="54">
                  <c:v>303.327</c:v>
                </c:pt>
                <c:pt idx="55">
                  <c:v>308.87099999999998</c:v>
                </c:pt>
                <c:pt idx="56">
                  <c:v>314.44200000000001</c:v>
                </c:pt>
                <c:pt idx="57">
                  <c:v>320.166</c:v>
                </c:pt>
                <c:pt idx="58">
                  <c:v>325.83600000000001</c:v>
                </c:pt>
                <c:pt idx="59">
                  <c:v>331.49700000000001</c:v>
                </c:pt>
                <c:pt idx="60">
                  <c:v>337.27500000000003</c:v>
                </c:pt>
                <c:pt idx="61">
                  <c:v>342.85500000000002</c:v>
                </c:pt>
                <c:pt idx="62">
                  <c:v>348.56100000000004</c:v>
                </c:pt>
                <c:pt idx="63">
                  <c:v>354.04200000000003</c:v>
                </c:pt>
              </c:numCache>
            </c:numRef>
          </c:xVal>
          <c:yVal>
            <c:numRef>
              <c:f>TDK_FF_ST_oU_03!$AD$20:$AD$83</c:f>
              <c:numCache>
                <c:formatCode>General</c:formatCode>
                <c:ptCount val="64"/>
                <c:pt idx="0">
                  <c:v>0.16584060983763127</c:v>
                </c:pt>
                <c:pt idx="1">
                  <c:v>-2.4600434270267257E-2</c:v>
                </c:pt>
                <c:pt idx="2">
                  <c:v>5.7491677929352392E-2</c:v>
                </c:pt>
                <c:pt idx="3">
                  <c:v>2.5509813890042921E-2</c:v>
                </c:pt>
                <c:pt idx="4">
                  <c:v>1.3699358823416219E-2</c:v>
                </c:pt>
                <c:pt idx="5">
                  <c:v>-2.9515981661425883E-2</c:v>
                </c:pt>
                <c:pt idx="6">
                  <c:v>6.1714506821921589E-2</c:v>
                </c:pt>
                <c:pt idx="7">
                  <c:v>-1.8345807707952133E-2</c:v>
                </c:pt>
                <c:pt idx="8">
                  <c:v>-2.0990317399359526E-2</c:v>
                </c:pt>
                <c:pt idx="9">
                  <c:v>8.1644858336524351E-2</c:v>
                </c:pt>
                <c:pt idx="10">
                  <c:v>5.5069728412668439E-2</c:v>
                </c:pt>
                <c:pt idx="11">
                  <c:v>5.4128909570543726E-2</c:v>
                </c:pt>
                <c:pt idx="12">
                  <c:v>2.089573276629153E-2</c:v>
                </c:pt>
                <c:pt idx="13">
                  <c:v>2.3766774748480657E-2</c:v>
                </c:pt>
                <c:pt idx="14">
                  <c:v>3.0450558147109064E-2</c:v>
                </c:pt>
                <c:pt idx="15">
                  <c:v>-1.399358438617071E-2</c:v>
                </c:pt>
                <c:pt idx="16">
                  <c:v>6.6299880445939152E-3</c:v>
                </c:pt>
                <c:pt idx="17">
                  <c:v>-1.7845073925656152E-2</c:v>
                </c:pt>
                <c:pt idx="18">
                  <c:v>-1.9347347441652119E-2</c:v>
                </c:pt>
                <c:pt idx="19">
                  <c:v>4.1199750742393348E-2</c:v>
                </c:pt>
                <c:pt idx="20">
                  <c:v>-8.9024476443455569E-4</c:v>
                </c:pt>
                <c:pt idx="21">
                  <c:v>8.6789453215928347E-2</c:v>
                </c:pt>
                <c:pt idx="22">
                  <c:v>5.5382754076745755E-2</c:v>
                </c:pt>
                <c:pt idx="23">
                  <c:v>3.7730143296613505E-2</c:v>
                </c:pt>
                <c:pt idx="24">
                  <c:v>4.1143735543386128E-2</c:v>
                </c:pt>
                <c:pt idx="25">
                  <c:v>3.7652228677131916E-3</c:v>
                </c:pt>
                <c:pt idx="26">
                  <c:v>-1.2516634235339552E-2</c:v>
                </c:pt>
                <c:pt idx="27">
                  <c:v>0.10240367497996772</c:v>
                </c:pt>
                <c:pt idx="28">
                  <c:v>6.119877382212735E-2</c:v>
                </c:pt>
                <c:pt idx="29">
                  <c:v>5.1293259664618063E-2</c:v>
                </c:pt>
                <c:pt idx="30">
                  <c:v>6.2482236621207221E-2</c:v>
                </c:pt>
                <c:pt idx="31">
                  <c:v>7.2907285602241245E-2</c:v>
                </c:pt>
                <c:pt idx="32">
                  <c:v>-2.0138964791840408E-3</c:v>
                </c:pt>
                <c:pt idx="33">
                  <c:v>6.0576432258898194E-2</c:v>
                </c:pt>
                <c:pt idx="34">
                  <c:v>1.1924162030794605E-2</c:v>
                </c:pt>
                <c:pt idx="35">
                  <c:v>1.0179737843543535E-2</c:v>
                </c:pt>
                <c:pt idx="36">
                  <c:v>9.8479089395340225E-2</c:v>
                </c:pt>
                <c:pt idx="37">
                  <c:v>5.7564765453463451E-2</c:v>
                </c:pt>
                <c:pt idx="38">
                  <c:v>1.4788428724841651E-2</c:v>
                </c:pt>
                <c:pt idx="39">
                  <c:v>1.9549763332747716E-2</c:v>
                </c:pt>
                <c:pt idx="40">
                  <c:v>-1.6386567643905892E-2</c:v>
                </c:pt>
                <c:pt idx="41">
                  <c:v>3.3716909656789085E-3</c:v>
                </c:pt>
                <c:pt idx="42">
                  <c:v>2.2391523072258224E-2</c:v>
                </c:pt>
                <c:pt idx="43">
                  <c:v>-7.7331098923224317E-2</c:v>
                </c:pt>
                <c:pt idx="44">
                  <c:v>2.6531346491651675E-3</c:v>
                </c:pt>
                <c:pt idx="45">
                  <c:v>2.4421877983456852E-2</c:v>
                </c:pt>
                <c:pt idx="46">
                  <c:v>1.5215663933986434E-2</c:v>
                </c:pt>
                <c:pt idx="47">
                  <c:v>-3.0555659474316599E-2</c:v>
                </c:pt>
                <c:pt idx="48">
                  <c:v>4.1729501497457022E-2</c:v>
                </c:pt>
                <c:pt idx="49">
                  <c:v>4.7248940068413958E-2</c:v>
                </c:pt>
                <c:pt idx="50">
                  <c:v>-3.6660500054949807E-2</c:v>
                </c:pt>
                <c:pt idx="51">
                  <c:v>3.6876380395199249E-2</c:v>
                </c:pt>
                <c:pt idx="52">
                  <c:v>-2.7119041215996731E-2</c:v>
                </c:pt>
                <c:pt idx="53">
                  <c:v>6.1964073156161703E-2</c:v>
                </c:pt>
                <c:pt idx="54">
                  <c:v>3.9350789042487122E-2</c:v>
                </c:pt>
                <c:pt idx="55">
                  <c:v>0.10673201506710939</c:v>
                </c:pt>
                <c:pt idx="56">
                  <c:v>5.1991314640588371E-2</c:v>
                </c:pt>
                <c:pt idx="57">
                  <c:v>1.7113631201766566E-2</c:v>
                </c:pt>
                <c:pt idx="58">
                  <c:v>9.4992774851334616E-3</c:v>
                </c:pt>
                <c:pt idx="59">
                  <c:v>3.1445969220499137E-2</c:v>
                </c:pt>
                <c:pt idx="60">
                  <c:v>3.8753267405070346E-2</c:v>
                </c:pt>
                <c:pt idx="61">
                  <c:v>1.0727149958768223E-2</c:v>
                </c:pt>
                <c:pt idx="62">
                  <c:v>-3.6120777347377953E-2</c:v>
                </c:pt>
                <c:pt idx="63">
                  <c:v>-1.9337817159566839E-2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28576"/>
        <c:axId val="556929752"/>
      </c:scatterChart>
      <c:valAx>
        <c:axId val="5569285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9752"/>
        <c:crosses val="autoZero"/>
        <c:crossBetween val="midCat"/>
      </c:valAx>
      <c:valAx>
        <c:axId val="55692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8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5.859</c:v>
                </c:pt>
                <c:pt idx="2">
                  <c:v>11.681999999999999</c:v>
                </c:pt>
                <c:pt idx="3">
                  <c:v>17.306999999999999</c:v>
                </c:pt>
                <c:pt idx="4">
                  <c:v>22.796999999999997</c:v>
                </c:pt>
                <c:pt idx="5">
                  <c:v>28.322999999999997</c:v>
                </c:pt>
                <c:pt idx="6">
                  <c:v>33.965999999999994</c:v>
                </c:pt>
                <c:pt idx="7">
                  <c:v>39.599999999999994</c:v>
                </c:pt>
                <c:pt idx="8">
                  <c:v>45.206999999999994</c:v>
                </c:pt>
                <c:pt idx="9">
                  <c:v>50.957999999999991</c:v>
                </c:pt>
                <c:pt idx="10">
                  <c:v>56.681999999999988</c:v>
                </c:pt>
                <c:pt idx="11">
                  <c:v>62.288999999999987</c:v>
                </c:pt>
                <c:pt idx="12">
                  <c:v>67.904999999999987</c:v>
                </c:pt>
                <c:pt idx="13">
                  <c:v>73.322999999999979</c:v>
                </c:pt>
                <c:pt idx="14">
                  <c:v>78.884999999999977</c:v>
                </c:pt>
                <c:pt idx="15">
                  <c:v>84.563999999999979</c:v>
                </c:pt>
                <c:pt idx="16">
                  <c:v>90.242999999999981</c:v>
                </c:pt>
                <c:pt idx="17">
                  <c:v>95.867999999999981</c:v>
                </c:pt>
                <c:pt idx="18">
                  <c:v>101.62799999999999</c:v>
                </c:pt>
                <c:pt idx="19">
                  <c:v>107.26199999999999</c:v>
                </c:pt>
                <c:pt idx="20">
                  <c:v>112.74299999999998</c:v>
                </c:pt>
                <c:pt idx="21">
                  <c:v>118.22399999999998</c:v>
                </c:pt>
                <c:pt idx="22">
                  <c:v>123.85799999999998</c:v>
                </c:pt>
                <c:pt idx="23">
                  <c:v>129.44699999999997</c:v>
                </c:pt>
                <c:pt idx="24">
                  <c:v>135.08099999999996</c:v>
                </c:pt>
                <c:pt idx="25">
                  <c:v>140.79599999999996</c:v>
                </c:pt>
                <c:pt idx="26">
                  <c:v>146.52899999999997</c:v>
                </c:pt>
                <c:pt idx="27">
                  <c:v>152.09099999999998</c:v>
                </c:pt>
                <c:pt idx="28">
                  <c:v>157.69799999999998</c:v>
                </c:pt>
                <c:pt idx="29">
                  <c:v>163.14299999999997</c:v>
                </c:pt>
                <c:pt idx="30">
                  <c:v>168.64199999999997</c:v>
                </c:pt>
                <c:pt idx="31">
                  <c:v>174.32099999999997</c:v>
                </c:pt>
                <c:pt idx="32">
                  <c:v>179.96399999999997</c:v>
                </c:pt>
                <c:pt idx="33">
                  <c:v>185.70599999999996</c:v>
                </c:pt>
                <c:pt idx="34">
                  <c:v>191.34899999999996</c:v>
                </c:pt>
                <c:pt idx="35">
                  <c:v>197.01899999999995</c:v>
                </c:pt>
                <c:pt idx="36">
                  <c:v>202.52699999999996</c:v>
                </c:pt>
                <c:pt idx="37">
                  <c:v>208.02599999999995</c:v>
                </c:pt>
                <c:pt idx="38">
                  <c:v>213.63299999999995</c:v>
                </c:pt>
                <c:pt idx="39">
                  <c:v>219.32999999999996</c:v>
                </c:pt>
                <c:pt idx="40">
                  <c:v>224.89199999999997</c:v>
                </c:pt>
                <c:pt idx="41">
                  <c:v>230.60699999999997</c:v>
                </c:pt>
                <c:pt idx="42">
                  <c:v>236.37599999999998</c:v>
                </c:pt>
                <c:pt idx="43">
                  <c:v>241.91099999999997</c:v>
                </c:pt>
                <c:pt idx="44">
                  <c:v>247.63499999999996</c:v>
                </c:pt>
                <c:pt idx="45">
                  <c:v>253.00799999999995</c:v>
                </c:pt>
                <c:pt idx="46">
                  <c:v>258.54299999999995</c:v>
                </c:pt>
                <c:pt idx="47">
                  <c:v>264.30299999999994</c:v>
                </c:pt>
                <c:pt idx="48">
                  <c:v>269.98199999999991</c:v>
                </c:pt>
                <c:pt idx="49">
                  <c:v>275.73299999999989</c:v>
                </c:pt>
                <c:pt idx="50">
                  <c:v>281.42099999999988</c:v>
                </c:pt>
                <c:pt idx="51">
                  <c:v>287.06399999999985</c:v>
                </c:pt>
                <c:pt idx="52">
                  <c:v>292.58999999999986</c:v>
                </c:pt>
                <c:pt idx="53">
                  <c:v>298.09799999999984</c:v>
                </c:pt>
                <c:pt idx="54">
                  <c:v>303.77699999999982</c:v>
                </c:pt>
                <c:pt idx="55">
                  <c:v>309.36599999999981</c:v>
                </c:pt>
                <c:pt idx="56">
                  <c:v>315.03599999999983</c:v>
                </c:pt>
                <c:pt idx="57">
                  <c:v>320.86799999999982</c:v>
                </c:pt>
                <c:pt idx="58">
                  <c:v>326.56499999999983</c:v>
                </c:pt>
                <c:pt idx="59">
                  <c:v>332.1719999999998</c:v>
                </c:pt>
                <c:pt idx="60">
                  <c:v>337.81499999999977</c:v>
                </c:pt>
                <c:pt idx="61">
                  <c:v>343.25099999999975</c:v>
                </c:pt>
                <c:pt idx="62">
                  <c:v>348.83099999999973</c:v>
                </c:pt>
                <c:pt idx="63">
                  <c:v>354.53699999999975</c:v>
                </c:pt>
                <c:pt idx="64">
                  <c:v>360.18899999999974</c:v>
                </c:pt>
              </c:numCache>
            </c:numRef>
          </c:xVal>
          <c:yVal>
            <c:numRef>
              <c:f>TDK_FF_ST_mU_03!$AC$20:$AC$84</c:f>
              <c:numCache>
                <c:formatCode>General</c:formatCode>
                <c:ptCount val="65"/>
                <c:pt idx="0">
                  <c:v>0.15909046618412503</c:v>
                </c:pt>
                <c:pt idx="1">
                  <c:v>-0.16631211743676566</c:v>
                </c:pt>
                <c:pt idx="2">
                  <c:v>-0.12032105246872149</c:v>
                </c:pt>
                <c:pt idx="3">
                  <c:v>-0.17001625191072023</c:v>
                </c:pt>
                <c:pt idx="4">
                  <c:v>-0.16633377567674756</c:v>
                </c:pt>
                <c:pt idx="5">
                  <c:v>-0.13775635655021645</c:v>
                </c:pt>
                <c:pt idx="6">
                  <c:v>-0.11310278407687235</c:v>
                </c:pt>
                <c:pt idx="7">
                  <c:v>-9.8610354977068937E-2</c:v>
                </c:pt>
                <c:pt idx="8">
                  <c:v>-7.1986894317490169E-2</c:v>
                </c:pt>
                <c:pt idx="9">
                  <c:v>-4.5769583603394892E-2</c:v>
                </c:pt>
                <c:pt idx="10">
                  <c:v>-4.1282758471282932E-2</c:v>
                </c:pt>
                <c:pt idx="11">
                  <c:v>-2.4434786201766201E-2</c:v>
                </c:pt>
                <c:pt idx="12">
                  <c:v>-4.6955213679964913E-2</c:v>
                </c:pt>
                <c:pt idx="13">
                  <c:v>8.4583217730482829E-3</c:v>
                </c:pt>
                <c:pt idx="14">
                  <c:v>-0.10105070292472362</c:v>
                </c:pt>
                <c:pt idx="15">
                  <c:v>-0.13211957077881209</c:v>
                </c:pt>
                <c:pt idx="16">
                  <c:v>-9.0653475792962013E-2</c:v>
                </c:pt>
                <c:pt idx="17">
                  <c:v>-0.15959467856144727</c:v>
                </c:pt>
                <c:pt idx="18">
                  <c:v>-0.18317654000821904</c:v>
                </c:pt>
                <c:pt idx="19">
                  <c:v>-0.14967969691717542</c:v>
                </c:pt>
                <c:pt idx="20">
                  <c:v>-0.17643494086807721</c:v>
                </c:pt>
                <c:pt idx="21">
                  <c:v>-0.14374810681702854</c:v>
                </c:pt>
                <c:pt idx="22">
                  <c:v>-0.10723172960391025</c:v>
                </c:pt>
                <c:pt idx="23">
                  <c:v>-0.13755771143470952</c:v>
                </c:pt>
                <c:pt idx="24">
                  <c:v>-5.8468408465273569E-2</c:v>
                </c:pt>
                <c:pt idx="25">
                  <c:v>2.7899279821923528E-2</c:v>
                </c:pt>
                <c:pt idx="26">
                  <c:v>-4.6789144098539737E-2</c:v>
                </c:pt>
                <c:pt idx="27">
                  <c:v>-2.880143594776996E-2</c:v>
                </c:pt>
                <c:pt idx="28">
                  <c:v>3.6424996315417957E-2</c:v>
                </c:pt>
                <c:pt idx="29">
                  <c:v>-5.0504583847157392E-2</c:v>
                </c:pt>
                <c:pt idx="30">
                  <c:v>1.6589541501701888E-2</c:v>
                </c:pt>
                <c:pt idx="31">
                  <c:v>1.1541630876195086E-3</c:v>
                </c:pt>
                <c:pt idx="32">
                  <c:v>-8.3856944471477846E-2</c:v>
                </c:pt>
                <c:pt idx="33">
                  <c:v>-1.7422409618632173E-2</c:v>
                </c:pt>
                <c:pt idx="34">
                  <c:v>-2.4904753555375692E-2</c:v>
                </c:pt>
                <c:pt idx="35">
                  <c:v>-2.6328968355812776E-2</c:v>
                </c:pt>
                <c:pt idx="36">
                  <c:v>1.0432542454253735E-2</c:v>
                </c:pt>
                <c:pt idx="37">
                  <c:v>2.3742292761198769E-2</c:v>
                </c:pt>
                <c:pt idx="38">
                  <c:v>4.6550655264894658E-2</c:v>
                </c:pt>
                <c:pt idx="39">
                  <c:v>0.13401102918098218</c:v>
                </c:pt>
                <c:pt idx="40">
                  <c:v>0.13117321722015163</c:v>
                </c:pt>
                <c:pt idx="41">
                  <c:v>0.16771639105877512</c:v>
                </c:pt>
                <c:pt idx="42">
                  <c:v>0.19381540612448589</c:v>
                </c:pt>
                <c:pt idx="43">
                  <c:v>0.13698172458131808</c:v>
                </c:pt>
                <c:pt idx="44">
                  <c:v>0.14404489134076925</c:v>
                </c:pt>
                <c:pt idx="45">
                  <c:v>5.9998201064189516E-2</c:v>
                </c:pt>
                <c:pt idx="46">
                  <c:v>8.6707264265044159E-2</c:v>
                </c:pt>
                <c:pt idx="47">
                  <c:v>-4.9533653584887816E-2</c:v>
                </c:pt>
                <c:pt idx="48">
                  <c:v>-0.13070597853146637</c:v>
                </c:pt>
                <c:pt idx="49">
                  <c:v>-0.16352831604734774</c:v>
                </c:pt>
                <c:pt idx="50">
                  <c:v>-0.18711628217641874</c:v>
                </c:pt>
                <c:pt idx="51">
                  <c:v>-0.22101985750327913</c:v>
                </c:pt>
                <c:pt idx="52">
                  <c:v>-0.25300450406990649</c:v>
                </c:pt>
                <c:pt idx="53">
                  <c:v>-0.19398828630414755</c:v>
                </c:pt>
                <c:pt idx="54">
                  <c:v>-0.21786474154487223</c:v>
                </c:pt>
                <c:pt idx="55">
                  <c:v>-0.16716796003998979</c:v>
                </c:pt>
                <c:pt idx="56">
                  <c:v>-0.13450461382990397</c:v>
                </c:pt>
                <c:pt idx="57">
                  <c:v>-7.3002761310476671E-2</c:v>
                </c:pt>
                <c:pt idx="58">
                  <c:v>-0.10912393042087842</c:v>
                </c:pt>
                <c:pt idx="59">
                  <c:v>-4.3898084748434485E-2</c:v>
                </c:pt>
                <c:pt idx="60">
                  <c:v>-4.4217365188217173E-2</c:v>
                </c:pt>
                <c:pt idx="61">
                  <c:v>-5.0911880717876556E-2</c:v>
                </c:pt>
                <c:pt idx="62">
                  <c:v>-8.4422624855676531E-2</c:v>
                </c:pt>
                <c:pt idx="63">
                  <c:v>-0.12777202918624653</c:v>
                </c:pt>
                <c:pt idx="64">
                  <c:v>-0.17323447146065973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TDK_FF_ST_mU_03!$Z$85:$Z$149</c:f>
              <c:numCache>
                <c:formatCode>General</c:formatCode>
                <c:ptCount val="65"/>
                <c:pt idx="0">
                  <c:v>360.18899999999974</c:v>
                </c:pt>
                <c:pt idx="1">
                  <c:v>354.72599999999971</c:v>
                </c:pt>
                <c:pt idx="2">
                  <c:v>349.07399999999973</c:v>
                </c:pt>
                <c:pt idx="3">
                  <c:v>343.47599999999971</c:v>
                </c:pt>
                <c:pt idx="4">
                  <c:v>337.98599999999971</c:v>
                </c:pt>
                <c:pt idx="5">
                  <c:v>332.43299999999971</c:v>
                </c:pt>
                <c:pt idx="6">
                  <c:v>326.74499999999972</c:v>
                </c:pt>
                <c:pt idx="7">
                  <c:v>321.0389999999997</c:v>
                </c:pt>
                <c:pt idx="8">
                  <c:v>315.28799999999973</c:v>
                </c:pt>
                <c:pt idx="9">
                  <c:v>309.63599999999974</c:v>
                </c:pt>
                <c:pt idx="10">
                  <c:v>303.92999999999972</c:v>
                </c:pt>
                <c:pt idx="11">
                  <c:v>298.28699999999975</c:v>
                </c:pt>
                <c:pt idx="12">
                  <c:v>292.80599999999976</c:v>
                </c:pt>
                <c:pt idx="13">
                  <c:v>287.27099999999973</c:v>
                </c:pt>
                <c:pt idx="14">
                  <c:v>281.60999999999973</c:v>
                </c:pt>
                <c:pt idx="15">
                  <c:v>275.93999999999971</c:v>
                </c:pt>
                <c:pt idx="16">
                  <c:v>270.17099999999971</c:v>
                </c:pt>
                <c:pt idx="17">
                  <c:v>264.47399999999971</c:v>
                </c:pt>
                <c:pt idx="18">
                  <c:v>258.80399999999969</c:v>
                </c:pt>
                <c:pt idx="19">
                  <c:v>253.25099999999969</c:v>
                </c:pt>
                <c:pt idx="20">
                  <c:v>247.7339999999997</c:v>
                </c:pt>
                <c:pt idx="21">
                  <c:v>242.26199999999969</c:v>
                </c:pt>
                <c:pt idx="22">
                  <c:v>236.5559999999997</c:v>
                </c:pt>
                <c:pt idx="23">
                  <c:v>230.80499999999969</c:v>
                </c:pt>
                <c:pt idx="24">
                  <c:v>225.08999999999969</c:v>
                </c:pt>
                <c:pt idx="25">
                  <c:v>219.53699999999969</c:v>
                </c:pt>
                <c:pt idx="26">
                  <c:v>213.84899999999971</c:v>
                </c:pt>
                <c:pt idx="27">
                  <c:v>208.21499999999972</c:v>
                </c:pt>
                <c:pt idx="28">
                  <c:v>202.77899999999971</c:v>
                </c:pt>
                <c:pt idx="29">
                  <c:v>197.31599999999972</c:v>
                </c:pt>
                <c:pt idx="30">
                  <c:v>191.64599999999973</c:v>
                </c:pt>
                <c:pt idx="31">
                  <c:v>185.93099999999973</c:v>
                </c:pt>
                <c:pt idx="32">
                  <c:v>180.20699999999974</c:v>
                </c:pt>
                <c:pt idx="33">
                  <c:v>174.53699999999975</c:v>
                </c:pt>
                <c:pt idx="34">
                  <c:v>168.89399999999975</c:v>
                </c:pt>
                <c:pt idx="35">
                  <c:v>163.36799999999974</c:v>
                </c:pt>
                <c:pt idx="36">
                  <c:v>157.90499999999975</c:v>
                </c:pt>
                <c:pt idx="37">
                  <c:v>152.31599999999975</c:v>
                </c:pt>
                <c:pt idx="38">
                  <c:v>146.74499999999975</c:v>
                </c:pt>
                <c:pt idx="39">
                  <c:v>141.08399999999975</c:v>
                </c:pt>
                <c:pt idx="40">
                  <c:v>135.35999999999976</c:v>
                </c:pt>
                <c:pt idx="41">
                  <c:v>129.63599999999977</c:v>
                </c:pt>
                <c:pt idx="42">
                  <c:v>124.05599999999977</c:v>
                </c:pt>
                <c:pt idx="43">
                  <c:v>118.41299999999977</c:v>
                </c:pt>
                <c:pt idx="44">
                  <c:v>112.98599999999976</c:v>
                </c:pt>
                <c:pt idx="45">
                  <c:v>107.47799999999977</c:v>
                </c:pt>
                <c:pt idx="46">
                  <c:v>101.81699999999977</c:v>
                </c:pt>
                <c:pt idx="47">
                  <c:v>96.101999999999762</c:v>
                </c:pt>
                <c:pt idx="48">
                  <c:v>90.359999999999758</c:v>
                </c:pt>
                <c:pt idx="49">
                  <c:v>84.752999999999759</c:v>
                </c:pt>
                <c:pt idx="50">
                  <c:v>79.100999999999758</c:v>
                </c:pt>
                <c:pt idx="51">
                  <c:v>73.574999999999761</c:v>
                </c:pt>
                <c:pt idx="52">
                  <c:v>68.075999999999766</c:v>
                </c:pt>
                <c:pt idx="53">
                  <c:v>62.567999999999763</c:v>
                </c:pt>
                <c:pt idx="54">
                  <c:v>56.924999999999763</c:v>
                </c:pt>
                <c:pt idx="55">
                  <c:v>51.074999999999761</c:v>
                </c:pt>
                <c:pt idx="56">
                  <c:v>45.395999999999759</c:v>
                </c:pt>
                <c:pt idx="57">
                  <c:v>39.815999999999761</c:v>
                </c:pt>
                <c:pt idx="58">
                  <c:v>34.15499999999976</c:v>
                </c:pt>
                <c:pt idx="59">
                  <c:v>28.502999999999759</c:v>
                </c:pt>
                <c:pt idx="60">
                  <c:v>23.030999999999757</c:v>
                </c:pt>
                <c:pt idx="61">
                  <c:v>17.531999999999758</c:v>
                </c:pt>
                <c:pt idx="62">
                  <c:v>11.888999999999758</c:v>
                </c:pt>
                <c:pt idx="63">
                  <c:v>6.0929999999997584</c:v>
                </c:pt>
                <c:pt idx="64">
                  <c:v>0.36899999999975908</c:v>
                </c:pt>
              </c:numCache>
            </c:numRef>
          </c:xVal>
          <c:yVal>
            <c:numRef>
              <c:f>TDK_FF_ST_mU_03!$AC$85:$AC$149</c:f>
              <c:numCache>
                <c:formatCode>General</c:formatCode>
                <c:ptCount val="65"/>
                <c:pt idx="0">
                  <c:v>-3.1733935249121714E-2</c:v>
                </c:pt>
                <c:pt idx="1">
                  <c:v>-7.1562702481571705E-2</c:v>
                </c:pt>
                <c:pt idx="2">
                  <c:v>-7.4007353920364949E-2</c:v>
                </c:pt>
                <c:pt idx="3">
                  <c:v>-1.8748145319420928E-2</c:v>
                </c:pt>
                <c:pt idx="4">
                  <c:v>2.7723265269344211E-2</c:v>
                </c:pt>
                <c:pt idx="5">
                  <c:v>-2.4122224569225637E-2</c:v>
                </c:pt>
                <c:pt idx="6">
                  <c:v>-2.7638412812450497E-2</c:v>
                </c:pt>
                <c:pt idx="7">
                  <c:v>-3.9802528416942096E-2</c:v>
                </c:pt>
                <c:pt idx="8">
                  <c:v>-0.11639659053236073</c:v>
                </c:pt>
                <c:pt idx="9">
                  <c:v>-0.18960424793738184</c:v>
                </c:pt>
                <c:pt idx="10">
                  <c:v>-0.15721600425138149</c:v>
                </c:pt>
                <c:pt idx="11">
                  <c:v>-0.18555941403457155</c:v>
                </c:pt>
                <c:pt idx="12">
                  <c:v>-0.21824488459805025</c:v>
                </c:pt>
                <c:pt idx="13">
                  <c:v>-0.17481319616172186</c:v>
                </c:pt>
                <c:pt idx="14">
                  <c:v>-0.19478164522200814</c:v>
                </c:pt>
                <c:pt idx="15">
                  <c:v>-0.163263020045747</c:v>
                </c:pt>
                <c:pt idx="16">
                  <c:v>-1.9855048619433546E-2</c:v>
                </c:pt>
                <c:pt idx="17">
                  <c:v>-4.0649562466683165E-2</c:v>
                </c:pt>
                <c:pt idx="18">
                  <c:v>8.4092963159775991E-2</c:v>
                </c:pt>
                <c:pt idx="19">
                  <c:v>8.8095554314634228E-2</c:v>
                </c:pt>
                <c:pt idx="20">
                  <c:v>0.15328297961627868</c:v>
                </c:pt>
                <c:pt idx="21">
                  <c:v>0.2144974321145412</c:v>
                </c:pt>
                <c:pt idx="22">
                  <c:v>0.2114777242410355</c:v>
                </c:pt>
                <c:pt idx="23">
                  <c:v>0.1341779847207647</c:v>
                </c:pt>
                <c:pt idx="24">
                  <c:v>0.20290543523185534</c:v>
                </c:pt>
                <c:pt idx="25">
                  <c:v>0.11735297883478779</c:v>
                </c:pt>
                <c:pt idx="26">
                  <c:v>0.14773723783139303</c:v>
                </c:pt>
                <c:pt idx="27">
                  <c:v>3.6502332774915658E-2</c:v>
                </c:pt>
                <c:pt idx="28">
                  <c:v>-7.0926309757055606E-3</c:v>
                </c:pt>
                <c:pt idx="29">
                  <c:v>4.7124536533345918E-2</c:v>
                </c:pt>
                <c:pt idx="30">
                  <c:v>-8.6258624186257293E-2</c:v>
                </c:pt>
                <c:pt idx="31">
                  <c:v>-4.9285340960437907E-2</c:v>
                </c:pt>
                <c:pt idx="32">
                  <c:v>-5.7728575949198557E-2</c:v>
                </c:pt>
                <c:pt idx="33">
                  <c:v>-2.8580291529749502E-2</c:v>
                </c:pt>
                <c:pt idx="34">
                  <c:v>-1.9760927819419294E-2</c:v>
                </c:pt>
                <c:pt idx="35">
                  <c:v>4.5261492934486114E-2</c:v>
                </c:pt>
                <c:pt idx="36">
                  <c:v>4.3638310472715602E-3</c:v>
                </c:pt>
                <c:pt idx="37">
                  <c:v>3.8182619825818165E-2</c:v>
                </c:pt>
                <c:pt idx="38">
                  <c:v>2.2619901969648026E-2</c:v>
                </c:pt>
                <c:pt idx="39">
                  <c:v>-1.7876675501867112E-2</c:v>
                </c:pt>
                <c:pt idx="40">
                  <c:v>-2.5648904968051056E-2</c:v>
                </c:pt>
                <c:pt idx="41">
                  <c:v>-8.4696385516309647E-2</c:v>
                </c:pt>
                <c:pt idx="42">
                  <c:v>-0.10600195468158802</c:v>
                </c:pt>
                <c:pt idx="43">
                  <c:v>-9.8608215265002741E-2</c:v>
                </c:pt>
                <c:pt idx="44">
                  <c:v>-0.16435152179985835</c:v>
                </c:pt>
                <c:pt idx="45">
                  <c:v>-0.14855727753204917</c:v>
                </c:pt>
                <c:pt idx="46">
                  <c:v>-0.1021321293311388</c:v>
                </c:pt>
                <c:pt idx="47">
                  <c:v>-0.18333116457166909</c:v>
                </c:pt>
                <c:pt idx="48">
                  <c:v>-0.1055707255660252</c:v>
                </c:pt>
                <c:pt idx="49">
                  <c:v>-4.6082299226725354E-2</c:v>
                </c:pt>
                <c:pt idx="50">
                  <c:v>-6.1806057521366142E-2</c:v>
                </c:pt>
                <c:pt idx="51">
                  <c:v>-4.9095236389803176E-2</c:v>
                </c:pt>
                <c:pt idx="52">
                  <c:v>-4.920396845562891E-3</c:v>
                </c:pt>
                <c:pt idx="53">
                  <c:v>5.9672132288071111E-3</c:v>
                </c:pt>
                <c:pt idx="54">
                  <c:v>-2.1349246018793622E-2</c:v>
                </c:pt>
                <c:pt idx="55">
                  <c:v>-7.2607636521638597E-2</c:v>
                </c:pt>
                <c:pt idx="56">
                  <c:v>-3.9282885493292952E-2</c:v>
                </c:pt>
                <c:pt idx="57">
                  <c:v>-7.2810626519085986E-2</c:v>
                </c:pt>
                <c:pt idx="58">
                  <c:v>-9.5874575263465545E-2</c:v>
                </c:pt>
                <c:pt idx="59">
                  <c:v>-0.16021349248188699</c:v>
                </c:pt>
                <c:pt idx="60">
                  <c:v>-0.14636225157497762</c:v>
                </c:pt>
                <c:pt idx="61">
                  <c:v>-0.15753656137548333</c:v>
                </c:pt>
                <c:pt idx="62">
                  <c:v>-0.20257609796803777</c:v>
                </c:pt>
                <c:pt idx="63">
                  <c:v>-0.17337675951821652</c:v>
                </c:pt>
                <c:pt idx="64">
                  <c:v>-8.0953724725149279E-2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5.859</c:v>
                </c:pt>
                <c:pt idx="2">
                  <c:v>11.681999999999999</c:v>
                </c:pt>
                <c:pt idx="3">
                  <c:v>17.306999999999999</c:v>
                </c:pt>
                <c:pt idx="4">
                  <c:v>22.796999999999997</c:v>
                </c:pt>
                <c:pt idx="5">
                  <c:v>28.322999999999997</c:v>
                </c:pt>
                <c:pt idx="6">
                  <c:v>33.965999999999994</c:v>
                </c:pt>
                <c:pt idx="7">
                  <c:v>39.599999999999994</c:v>
                </c:pt>
                <c:pt idx="8">
                  <c:v>45.206999999999994</c:v>
                </c:pt>
                <c:pt idx="9">
                  <c:v>50.957999999999991</c:v>
                </c:pt>
                <c:pt idx="10">
                  <c:v>56.681999999999988</c:v>
                </c:pt>
                <c:pt idx="11">
                  <c:v>62.288999999999987</c:v>
                </c:pt>
                <c:pt idx="12">
                  <c:v>67.904999999999987</c:v>
                </c:pt>
                <c:pt idx="13">
                  <c:v>73.322999999999979</c:v>
                </c:pt>
                <c:pt idx="14">
                  <c:v>78.884999999999977</c:v>
                </c:pt>
                <c:pt idx="15">
                  <c:v>84.563999999999979</c:v>
                </c:pt>
                <c:pt idx="16">
                  <c:v>90.242999999999981</c:v>
                </c:pt>
                <c:pt idx="17">
                  <c:v>95.867999999999981</c:v>
                </c:pt>
                <c:pt idx="18">
                  <c:v>101.62799999999999</c:v>
                </c:pt>
                <c:pt idx="19">
                  <c:v>107.26199999999999</c:v>
                </c:pt>
                <c:pt idx="20">
                  <c:v>112.74299999999998</c:v>
                </c:pt>
                <c:pt idx="21">
                  <c:v>118.22399999999998</c:v>
                </c:pt>
                <c:pt idx="22">
                  <c:v>123.85799999999998</c:v>
                </c:pt>
                <c:pt idx="23">
                  <c:v>129.44699999999997</c:v>
                </c:pt>
                <c:pt idx="24">
                  <c:v>135.08099999999996</c:v>
                </c:pt>
                <c:pt idx="25">
                  <c:v>140.79599999999996</c:v>
                </c:pt>
                <c:pt idx="26">
                  <c:v>146.52899999999997</c:v>
                </c:pt>
                <c:pt idx="27">
                  <c:v>152.09099999999998</c:v>
                </c:pt>
                <c:pt idx="28">
                  <c:v>157.69799999999998</c:v>
                </c:pt>
                <c:pt idx="29">
                  <c:v>163.14299999999997</c:v>
                </c:pt>
                <c:pt idx="30">
                  <c:v>168.64199999999997</c:v>
                </c:pt>
                <c:pt idx="31">
                  <c:v>174.32099999999997</c:v>
                </c:pt>
                <c:pt idx="32">
                  <c:v>179.96399999999997</c:v>
                </c:pt>
                <c:pt idx="33">
                  <c:v>185.70599999999996</c:v>
                </c:pt>
                <c:pt idx="34">
                  <c:v>191.34899999999996</c:v>
                </c:pt>
                <c:pt idx="35">
                  <c:v>197.01899999999995</c:v>
                </c:pt>
                <c:pt idx="36">
                  <c:v>202.52699999999996</c:v>
                </c:pt>
                <c:pt idx="37">
                  <c:v>208.02599999999995</c:v>
                </c:pt>
                <c:pt idx="38">
                  <c:v>213.63299999999995</c:v>
                </c:pt>
                <c:pt idx="39">
                  <c:v>219.32999999999996</c:v>
                </c:pt>
                <c:pt idx="40">
                  <c:v>224.89199999999997</c:v>
                </c:pt>
                <c:pt idx="41">
                  <c:v>230.60699999999997</c:v>
                </c:pt>
                <c:pt idx="42">
                  <c:v>236.37599999999998</c:v>
                </c:pt>
                <c:pt idx="43">
                  <c:v>241.91099999999997</c:v>
                </c:pt>
                <c:pt idx="44">
                  <c:v>247.63499999999996</c:v>
                </c:pt>
                <c:pt idx="45">
                  <c:v>253.00799999999995</c:v>
                </c:pt>
                <c:pt idx="46">
                  <c:v>258.54299999999995</c:v>
                </c:pt>
                <c:pt idx="47">
                  <c:v>264.30299999999994</c:v>
                </c:pt>
                <c:pt idx="48">
                  <c:v>269.98199999999991</c:v>
                </c:pt>
                <c:pt idx="49">
                  <c:v>275.73299999999989</c:v>
                </c:pt>
                <c:pt idx="50">
                  <c:v>281.42099999999988</c:v>
                </c:pt>
                <c:pt idx="51">
                  <c:v>287.06399999999985</c:v>
                </c:pt>
                <c:pt idx="52">
                  <c:v>292.58999999999986</c:v>
                </c:pt>
                <c:pt idx="53">
                  <c:v>298.09799999999984</c:v>
                </c:pt>
                <c:pt idx="54">
                  <c:v>303.77699999999982</c:v>
                </c:pt>
                <c:pt idx="55">
                  <c:v>309.36599999999981</c:v>
                </c:pt>
                <c:pt idx="56">
                  <c:v>315.03599999999983</c:v>
                </c:pt>
                <c:pt idx="57">
                  <c:v>320.86799999999982</c:v>
                </c:pt>
                <c:pt idx="58">
                  <c:v>326.56499999999983</c:v>
                </c:pt>
                <c:pt idx="59">
                  <c:v>332.1719999999998</c:v>
                </c:pt>
                <c:pt idx="60">
                  <c:v>337.81499999999977</c:v>
                </c:pt>
                <c:pt idx="61">
                  <c:v>343.25099999999975</c:v>
                </c:pt>
                <c:pt idx="62">
                  <c:v>348.83099999999973</c:v>
                </c:pt>
                <c:pt idx="63">
                  <c:v>354.53699999999975</c:v>
                </c:pt>
              </c:numCache>
            </c:numRef>
          </c:xVal>
          <c:yVal>
            <c:numRef>
              <c:f>TDK_FF_ST_mU_03!$AD$20:$AD$83</c:f>
              <c:numCache>
                <c:formatCode>General</c:formatCode>
                <c:ptCount val="64"/>
                <c:pt idx="0">
                  <c:v>-0.24004419090927431</c:v>
                </c:pt>
                <c:pt idx="1">
                  <c:v>-7.0646420814508559E-3</c:v>
                </c:pt>
                <c:pt idx="2">
                  <c:v>-8.2255045499316282E-2</c:v>
                </c:pt>
                <c:pt idx="3">
                  <c:v>1.2479690535236898E-2</c:v>
                </c:pt>
                <c:pt idx="4">
                  <c:v>1.9971524101769944E-2</c:v>
                </c:pt>
                <c:pt idx="5">
                  <c:v>-2.2457135931670535E-2</c:v>
                </c:pt>
                <c:pt idx="6">
                  <c:v>1.7228208813406809E-2</c:v>
                </c:pt>
                <c:pt idx="7">
                  <c:v>2.5799728457982951E-2</c:v>
                </c:pt>
                <c:pt idx="8">
                  <c:v>3.2704008824197217E-2</c:v>
                </c:pt>
                <c:pt idx="9">
                  <c:v>-2.6838052918243704E-2</c:v>
                </c:pt>
                <c:pt idx="10">
                  <c:v>1.993351245248931E-2</c:v>
                </c:pt>
                <c:pt idx="11">
                  <c:v>3.0401999430573312E-2</c:v>
                </c:pt>
                <c:pt idx="12">
                  <c:v>4.2034816834402022E-2</c:v>
                </c:pt>
                <c:pt idx="13">
                  <c:v>-5.7553558162851459E-2</c:v>
                </c:pt>
                <c:pt idx="14">
                  <c:v>3.9244645403357481E-2</c:v>
                </c:pt>
                <c:pt idx="15">
                  <c:v>8.6037271552086736E-2</c:v>
                </c:pt>
                <c:pt idx="16">
                  <c:v>-1.491724977306319E-2</c:v>
                </c:pt>
                <c:pt idx="17">
                  <c:v>-2.3736486010221824E-2</c:v>
                </c:pt>
                <c:pt idx="18">
                  <c:v>8.1044410677080236E-2</c:v>
                </c:pt>
                <c:pt idx="19">
                  <c:v>1.1224193851262498E-3</c:v>
                </c:pt>
                <c:pt idx="20">
                  <c:v>1.2083419068218859E-2</c:v>
                </c:pt>
                <c:pt idx="21">
                  <c:v>4.5139891552025802E-2</c:v>
                </c:pt>
                <c:pt idx="22">
                  <c:v>1.2297749223222354E-3</c:v>
                </c:pt>
                <c:pt idx="23">
                  <c:v>5.2861325918399871E-2</c:v>
                </c:pt>
                <c:pt idx="24">
                  <c:v>3.2819503497222513E-2</c:v>
                </c:pt>
                <c:pt idx="25">
                  <c:v>-4.577595532379064E-2</c:v>
                </c:pt>
                <c:pt idx="26">
                  <c:v>6.9409046068187763E-2</c:v>
                </c:pt>
                <c:pt idx="27">
                  <c:v>6.6984055773588125E-2</c:v>
                </c:pt>
                <c:pt idx="28">
                  <c:v>-3.2061165268146397E-2</c:v>
                </c:pt>
                <c:pt idx="29">
                  <c:v>9.5766076781643505E-2</c:v>
                </c:pt>
                <c:pt idx="30">
                  <c:v>-3.6350469321121182E-2</c:v>
                </c:pt>
                <c:pt idx="31">
                  <c:v>-2.9734454617369011E-2</c:v>
                </c:pt>
                <c:pt idx="32">
                  <c:v>2.6128368522279288E-2</c:v>
                </c:pt>
                <c:pt idx="33">
                  <c:v>-3.1862931341805734E-2</c:v>
                </c:pt>
                <c:pt idx="34">
                  <c:v>-6.1353870630881602E-2</c:v>
                </c:pt>
                <c:pt idx="35">
                  <c:v>7.3453504889158694E-2</c:v>
                </c:pt>
                <c:pt idx="36">
                  <c:v>-1.7525173429959295E-2</c:v>
                </c:pt>
                <c:pt idx="37">
                  <c:v>1.2760040013716889E-2</c:v>
                </c:pt>
                <c:pt idx="38">
                  <c:v>0.10118658256649837</c:v>
                </c:pt>
                <c:pt idx="39">
                  <c:v>-1.6658050346194386E-2</c:v>
                </c:pt>
                <c:pt idx="40">
                  <c:v>7.1732218011703708E-2</c:v>
                </c:pt>
                <c:pt idx="41">
                  <c:v>-3.3538406338010418E-2</c:v>
                </c:pt>
                <c:pt idx="42">
                  <c:v>1.7662318116549613E-2</c:v>
                </c:pt>
                <c:pt idx="43">
                  <c:v>7.7515707533223122E-2</c:v>
                </c:pt>
                <c:pt idx="44">
                  <c:v>9.2380882755094262E-3</c:v>
                </c:pt>
                <c:pt idx="45">
                  <c:v>2.8097353250444712E-2</c:v>
                </c:pt>
                <c:pt idx="46">
                  <c:v>-2.6143011052681686E-3</c:v>
                </c:pt>
                <c:pt idx="47">
                  <c:v>8.8840911182046511E-3</c:v>
                </c:pt>
                <c:pt idx="48">
                  <c:v>0.11085092991203283</c:v>
                </c:pt>
                <c:pt idx="49">
                  <c:v>2.6529600160074551E-4</c:v>
                </c:pt>
                <c:pt idx="50">
                  <c:v>-7.6653630455894017E-3</c:v>
                </c:pt>
                <c:pt idx="51">
                  <c:v>4.6206661341557265E-2</c:v>
                </c:pt>
                <c:pt idx="52">
                  <c:v>3.475961947185624E-2</c:v>
                </c:pt>
                <c:pt idx="53">
                  <c:v>8.4288722695760043E-3</c:v>
                </c:pt>
                <c:pt idx="54">
                  <c:v>6.064873729349074E-2</c:v>
                </c:pt>
                <c:pt idx="55">
                  <c:v>-2.2436287897392049E-2</c:v>
                </c:pt>
                <c:pt idx="56">
                  <c:v>1.8108023297543241E-2</c:v>
                </c:pt>
                <c:pt idx="57">
                  <c:v>3.3200232893534576E-2</c:v>
                </c:pt>
                <c:pt idx="58">
                  <c:v>8.1485517608427926E-2</c:v>
                </c:pt>
                <c:pt idx="59">
                  <c:v>1.9775860179208848E-2</c:v>
                </c:pt>
                <c:pt idx="60">
                  <c:v>7.1940630457561383E-2</c:v>
                </c:pt>
                <c:pt idx="61">
                  <c:v>3.2163735398455628E-2</c:v>
                </c:pt>
                <c:pt idx="62">
                  <c:v>1.0415270935311582E-2</c:v>
                </c:pt>
                <c:pt idx="63">
                  <c:v>5.6209326704674822E-2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30144"/>
        <c:axId val="556932888"/>
      </c:scatterChart>
      <c:valAx>
        <c:axId val="5569301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32888"/>
        <c:crosses val="autoZero"/>
        <c:crossBetween val="midCat"/>
      </c:valAx>
      <c:valAx>
        <c:axId val="55693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30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5.8679999999999994</c:v>
                </c:pt>
                <c:pt idx="2">
                  <c:v>11.681999999999999</c:v>
                </c:pt>
                <c:pt idx="3">
                  <c:v>17.315999999999999</c:v>
                </c:pt>
                <c:pt idx="4">
                  <c:v>22.796999999999997</c:v>
                </c:pt>
                <c:pt idx="5">
                  <c:v>28.295999999999996</c:v>
                </c:pt>
                <c:pt idx="6">
                  <c:v>34.019999999999996</c:v>
                </c:pt>
                <c:pt idx="7">
                  <c:v>39.563999999999993</c:v>
                </c:pt>
                <c:pt idx="8">
                  <c:v>45.224999999999994</c:v>
                </c:pt>
                <c:pt idx="9">
                  <c:v>50.94</c:v>
                </c:pt>
                <c:pt idx="10">
                  <c:v>56.637</c:v>
                </c:pt>
                <c:pt idx="11">
                  <c:v>62.298000000000002</c:v>
                </c:pt>
                <c:pt idx="12">
                  <c:v>67.896000000000001</c:v>
                </c:pt>
                <c:pt idx="13">
                  <c:v>73.305000000000007</c:v>
                </c:pt>
                <c:pt idx="14">
                  <c:v>78.858000000000004</c:v>
                </c:pt>
                <c:pt idx="15">
                  <c:v>84.591000000000008</c:v>
                </c:pt>
                <c:pt idx="16">
                  <c:v>90.198000000000008</c:v>
                </c:pt>
                <c:pt idx="17">
                  <c:v>95.89500000000001</c:v>
                </c:pt>
                <c:pt idx="18">
                  <c:v>101.52900000000001</c:v>
                </c:pt>
                <c:pt idx="19">
                  <c:v>107.24400000000001</c:v>
                </c:pt>
                <c:pt idx="20">
                  <c:v>112.77900000000001</c:v>
                </c:pt>
                <c:pt idx="21">
                  <c:v>118.215</c:v>
                </c:pt>
                <c:pt idx="22">
                  <c:v>123.831</c:v>
                </c:pt>
                <c:pt idx="23">
                  <c:v>129.43799999999999</c:v>
                </c:pt>
                <c:pt idx="24">
                  <c:v>135.13499999999999</c:v>
                </c:pt>
                <c:pt idx="25">
                  <c:v>140.79599999999999</c:v>
                </c:pt>
                <c:pt idx="26">
                  <c:v>146.48399999999998</c:v>
                </c:pt>
                <c:pt idx="27">
                  <c:v>152.09999999999997</c:v>
                </c:pt>
                <c:pt idx="28">
                  <c:v>157.71599999999995</c:v>
                </c:pt>
                <c:pt idx="29">
                  <c:v>163.13399999999996</c:v>
                </c:pt>
                <c:pt idx="30">
                  <c:v>168.68699999999995</c:v>
                </c:pt>
                <c:pt idx="31">
                  <c:v>174.32999999999996</c:v>
                </c:pt>
                <c:pt idx="32">
                  <c:v>180.00899999999996</c:v>
                </c:pt>
                <c:pt idx="33">
                  <c:v>185.75999999999996</c:v>
                </c:pt>
                <c:pt idx="34">
                  <c:v>191.42999999999995</c:v>
                </c:pt>
                <c:pt idx="35">
                  <c:v>197.11799999999994</c:v>
                </c:pt>
                <c:pt idx="36">
                  <c:v>202.53599999999994</c:v>
                </c:pt>
                <c:pt idx="37">
                  <c:v>208.03499999999994</c:v>
                </c:pt>
                <c:pt idx="38">
                  <c:v>213.71399999999994</c:v>
                </c:pt>
                <c:pt idx="39">
                  <c:v>219.25799999999995</c:v>
                </c:pt>
                <c:pt idx="40">
                  <c:v>224.98199999999994</c:v>
                </c:pt>
                <c:pt idx="41">
                  <c:v>230.59799999999996</c:v>
                </c:pt>
                <c:pt idx="42">
                  <c:v>236.33099999999996</c:v>
                </c:pt>
                <c:pt idx="43">
                  <c:v>241.91999999999996</c:v>
                </c:pt>
                <c:pt idx="44">
                  <c:v>247.60799999999995</c:v>
                </c:pt>
                <c:pt idx="45">
                  <c:v>252.99899999999994</c:v>
                </c:pt>
                <c:pt idx="46">
                  <c:v>258.58799999999997</c:v>
                </c:pt>
                <c:pt idx="47">
                  <c:v>264.33899999999994</c:v>
                </c:pt>
                <c:pt idx="48">
                  <c:v>270.00899999999996</c:v>
                </c:pt>
                <c:pt idx="49">
                  <c:v>275.69699999999995</c:v>
                </c:pt>
                <c:pt idx="50">
                  <c:v>281.38499999999993</c:v>
                </c:pt>
                <c:pt idx="51">
                  <c:v>287.02799999999991</c:v>
                </c:pt>
                <c:pt idx="52">
                  <c:v>292.59899999999993</c:v>
                </c:pt>
                <c:pt idx="53">
                  <c:v>298.10699999999991</c:v>
                </c:pt>
                <c:pt idx="54">
                  <c:v>303.70499999999993</c:v>
                </c:pt>
                <c:pt idx="55">
                  <c:v>309.40199999999993</c:v>
                </c:pt>
                <c:pt idx="56">
                  <c:v>314.99999999999994</c:v>
                </c:pt>
                <c:pt idx="57">
                  <c:v>320.82299999999992</c:v>
                </c:pt>
                <c:pt idx="58">
                  <c:v>326.52899999999994</c:v>
                </c:pt>
                <c:pt idx="59">
                  <c:v>332.17199999999991</c:v>
                </c:pt>
                <c:pt idx="60">
                  <c:v>337.77899999999988</c:v>
                </c:pt>
                <c:pt idx="61">
                  <c:v>343.25099999999986</c:v>
                </c:pt>
                <c:pt idx="62">
                  <c:v>348.90299999999985</c:v>
                </c:pt>
                <c:pt idx="63">
                  <c:v>354.53699999999986</c:v>
                </c:pt>
                <c:pt idx="64">
                  <c:v>360.19799999999987</c:v>
                </c:pt>
              </c:numCache>
            </c:numRef>
          </c:xVal>
          <c:yVal>
            <c:numRef>
              <c:f>TDK_FF_ST_mU2_03!$AC$20:$AC$84</c:f>
              <c:numCache>
                <c:formatCode>General</c:formatCode>
                <c:ptCount val="65"/>
                <c:pt idx="0">
                  <c:v>0.19035413940503076</c:v>
                </c:pt>
                <c:pt idx="1">
                  <c:v>-6.4049684124545259E-2</c:v>
                </c:pt>
                <c:pt idx="2">
                  <c:v>-0.14654270819879045</c:v>
                </c:pt>
                <c:pt idx="3">
                  <c:v>-0.16542014788367609</c:v>
                </c:pt>
                <c:pt idx="4">
                  <c:v>-0.11454821626543321</c:v>
                </c:pt>
                <c:pt idx="5">
                  <c:v>-0.16183874332807946</c:v>
                </c:pt>
                <c:pt idx="6">
                  <c:v>-0.11770118953019448</c:v>
                </c:pt>
                <c:pt idx="7">
                  <c:v>-7.5982027821538622E-2</c:v>
                </c:pt>
                <c:pt idx="8">
                  <c:v>-9.7870328564511055E-3</c:v>
                </c:pt>
                <c:pt idx="9">
                  <c:v>-3.735382343791116E-2</c:v>
                </c:pt>
                <c:pt idx="10">
                  <c:v>-1.7497538260101919E-2</c:v>
                </c:pt>
                <c:pt idx="11">
                  <c:v>1.9530712677351403E-3</c:v>
                </c:pt>
                <c:pt idx="12">
                  <c:v>2.5899979173814813E-2</c:v>
                </c:pt>
                <c:pt idx="13">
                  <c:v>-3.3501171963337129E-2</c:v>
                </c:pt>
                <c:pt idx="14">
                  <c:v>-4.771106287796556E-2</c:v>
                </c:pt>
                <c:pt idx="15">
                  <c:v>-4.5147431823238549E-2</c:v>
                </c:pt>
                <c:pt idx="16">
                  <c:v>-0.11301273357778996</c:v>
                </c:pt>
                <c:pt idx="17">
                  <c:v>-0.11210857105177752</c:v>
                </c:pt>
                <c:pt idx="18">
                  <c:v>-0.10676324777115553</c:v>
                </c:pt>
                <c:pt idx="19">
                  <c:v>-0.18023811609224083</c:v>
                </c:pt>
                <c:pt idx="20">
                  <c:v>-0.13777654118429439</c:v>
                </c:pt>
                <c:pt idx="21">
                  <c:v>-5.9352923721547768E-2</c:v>
                </c:pt>
                <c:pt idx="22">
                  <c:v>-0.15139514375594842</c:v>
                </c:pt>
                <c:pt idx="23">
                  <c:v>-8.2366679674009902E-2</c:v>
                </c:pt>
                <c:pt idx="24">
                  <c:v>2.5029308283023965E-2</c:v>
                </c:pt>
                <c:pt idx="25">
                  <c:v>5.9168966486254249E-2</c:v>
                </c:pt>
                <c:pt idx="26">
                  <c:v>-8.2856672425464239E-3</c:v>
                </c:pt>
                <c:pt idx="27">
                  <c:v>3.9107625358781206E-2</c:v>
                </c:pt>
                <c:pt idx="28">
                  <c:v>-8.6311604816842191E-3</c:v>
                </c:pt>
                <c:pt idx="29">
                  <c:v>4.4388658212142218E-3</c:v>
                </c:pt>
                <c:pt idx="30">
                  <c:v>4.2137691975028702E-2</c:v>
                </c:pt>
                <c:pt idx="31">
                  <c:v>-4.8382734453781495E-2</c:v>
                </c:pt>
                <c:pt idx="32">
                  <c:v>-4.641037656978142E-2</c:v>
                </c:pt>
                <c:pt idx="33">
                  <c:v>-1.006812800412149E-2</c:v>
                </c:pt>
                <c:pt idx="34">
                  <c:v>-4.3987248787175304E-2</c:v>
                </c:pt>
                <c:pt idx="35">
                  <c:v>5.0594761195384308E-2</c:v>
                </c:pt>
                <c:pt idx="36">
                  <c:v>5.9524534333718293E-2</c:v>
                </c:pt>
                <c:pt idx="37">
                  <c:v>0.10040918269353938</c:v>
                </c:pt>
                <c:pt idx="38">
                  <c:v>8.0727456295562661E-2</c:v>
                </c:pt>
                <c:pt idx="39">
                  <c:v>0.10632813634990157</c:v>
                </c:pt>
                <c:pt idx="40">
                  <c:v>0.14955829495150397</c:v>
                </c:pt>
                <c:pt idx="41">
                  <c:v>0.20801049349222467</c:v>
                </c:pt>
                <c:pt idx="42">
                  <c:v>0.19584624348698298</c:v>
                </c:pt>
                <c:pt idx="43">
                  <c:v>0.1504834481678472</c:v>
                </c:pt>
                <c:pt idx="44">
                  <c:v>0.17101508374184959</c:v>
                </c:pt>
                <c:pt idx="45">
                  <c:v>5.9435502071636392E-2</c:v>
                </c:pt>
                <c:pt idx="46">
                  <c:v>1.6138186244347708E-2</c:v>
                </c:pt>
                <c:pt idx="47">
                  <c:v>-1.1366848826128262E-2</c:v>
                </c:pt>
                <c:pt idx="48">
                  <c:v>-9.2478053973593433E-2</c:v>
                </c:pt>
                <c:pt idx="49">
                  <c:v>-0.20887639261314916</c:v>
                </c:pt>
                <c:pt idx="50">
                  <c:v>-0.17759899601645657</c:v>
                </c:pt>
                <c:pt idx="51">
                  <c:v>-0.20456060799472198</c:v>
                </c:pt>
                <c:pt idx="52">
                  <c:v>-0.27128171956269398</c:v>
                </c:pt>
                <c:pt idx="53">
                  <c:v>-0.18955767111941668</c:v>
                </c:pt>
                <c:pt idx="54">
                  <c:v>-0.19746157210022375</c:v>
                </c:pt>
                <c:pt idx="55">
                  <c:v>-0.16399554760721458</c:v>
                </c:pt>
                <c:pt idx="56">
                  <c:v>-8.1930304245759089E-2</c:v>
                </c:pt>
                <c:pt idx="57">
                  <c:v>-4.2724860204600645E-2</c:v>
                </c:pt>
                <c:pt idx="58">
                  <c:v>-9.2651458977400125E-2</c:v>
                </c:pt>
                <c:pt idx="59">
                  <c:v>-7.8080285203441235E-3</c:v>
                </c:pt>
                <c:pt idx="60">
                  <c:v>4.6720934477662013E-3</c:v>
                </c:pt>
                <c:pt idx="61">
                  <c:v>-6.6994497366408723E-2</c:v>
                </c:pt>
                <c:pt idx="62">
                  <c:v>-7.1955105233826089E-2</c:v>
                </c:pt>
                <c:pt idx="63">
                  <c:v>-7.2099507062432622E-2</c:v>
                </c:pt>
                <c:pt idx="64">
                  <c:v>-0.19421928888789353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TDK_FF_ST_mU2_03!$Z$85:$Z$149</c:f>
              <c:numCache>
                <c:formatCode>General</c:formatCode>
                <c:ptCount val="65"/>
                <c:pt idx="0">
                  <c:v>360.19799999999987</c:v>
                </c:pt>
                <c:pt idx="1">
                  <c:v>354.70799999999986</c:v>
                </c:pt>
                <c:pt idx="2">
                  <c:v>349.07399999999984</c:v>
                </c:pt>
                <c:pt idx="3">
                  <c:v>343.52099999999984</c:v>
                </c:pt>
                <c:pt idx="4">
                  <c:v>337.94099999999986</c:v>
                </c:pt>
                <c:pt idx="5">
                  <c:v>332.33399999999983</c:v>
                </c:pt>
                <c:pt idx="6">
                  <c:v>326.76299999999981</c:v>
                </c:pt>
                <c:pt idx="7">
                  <c:v>321.05699999999979</c:v>
                </c:pt>
                <c:pt idx="8">
                  <c:v>315.26999999999981</c:v>
                </c:pt>
                <c:pt idx="9">
                  <c:v>309.59099999999984</c:v>
                </c:pt>
                <c:pt idx="10">
                  <c:v>303.93899999999985</c:v>
                </c:pt>
                <c:pt idx="11">
                  <c:v>298.34099999999984</c:v>
                </c:pt>
                <c:pt idx="12">
                  <c:v>292.81499999999983</c:v>
                </c:pt>
                <c:pt idx="13">
                  <c:v>287.34299999999985</c:v>
                </c:pt>
                <c:pt idx="14">
                  <c:v>281.59199999999987</c:v>
                </c:pt>
                <c:pt idx="15">
                  <c:v>275.90399999999988</c:v>
                </c:pt>
                <c:pt idx="16">
                  <c:v>270.21599999999989</c:v>
                </c:pt>
                <c:pt idx="17">
                  <c:v>264.53699999999992</c:v>
                </c:pt>
                <c:pt idx="18">
                  <c:v>258.80399999999992</c:v>
                </c:pt>
                <c:pt idx="19">
                  <c:v>253.2239999999999</c:v>
                </c:pt>
                <c:pt idx="20">
                  <c:v>247.77899999999991</c:v>
                </c:pt>
                <c:pt idx="21">
                  <c:v>242.17199999999991</c:v>
                </c:pt>
                <c:pt idx="22">
                  <c:v>236.60099999999991</c:v>
                </c:pt>
                <c:pt idx="23">
                  <c:v>230.82299999999992</c:v>
                </c:pt>
                <c:pt idx="24">
                  <c:v>225.12599999999992</c:v>
                </c:pt>
                <c:pt idx="25">
                  <c:v>219.45599999999993</c:v>
                </c:pt>
                <c:pt idx="26">
                  <c:v>213.88499999999993</c:v>
                </c:pt>
                <c:pt idx="27">
                  <c:v>208.20599999999993</c:v>
                </c:pt>
                <c:pt idx="28">
                  <c:v>202.78799999999993</c:v>
                </c:pt>
                <c:pt idx="29">
                  <c:v>197.31599999999992</c:v>
                </c:pt>
                <c:pt idx="30">
                  <c:v>191.62799999999993</c:v>
                </c:pt>
                <c:pt idx="31">
                  <c:v>185.93999999999994</c:v>
                </c:pt>
                <c:pt idx="32">
                  <c:v>180.21599999999995</c:v>
                </c:pt>
                <c:pt idx="33">
                  <c:v>174.58199999999997</c:v>
                </c:pt>
                <c:pt idx="34">
                  <c:v>168.90299999999996</c:v>
                </c:pt>
                <c:pt idx="35">
                  <c:v>163.38599999999997</c:v>
                </c:pt>
                <c:pt idx="36">
                  <c:v>157.85999999999996</c:v>
                </c:pt>
                <c:pt idx="37">
                  <c:v>152.27099999999996</c:v>
                </c:pt>
                <c:pt idx="38">
                  <c:v>146.74499999999995</c:v>
                </c:pt>
                <c:pt idx="39">
                  <c:v>141.01199999999994</c:v>
                </c:pt>
                <c:pt idx="40">
                  <c:v>135.26999999999995</c:v>
                </c:pt>
                <c:pt idx="41">
                  <c:v>129.70799999999994</c:v>
                </c:pt>
                <c:pt idx="42">
                  <c:v>124.05599999999994</c:v>
                </c:pt>
                <c:pt idx="43">
                  <c:v>118.39499999999994</c:v>
                </c:pt>
                <c:pt idx="44">
                  <c:v>112.98599999999993</c:v>
                </c:pt>
                <c:pt idx="45">
                  <c:v>107.51399999999994</c:v>
                </c:pt>
                <c:pt idx="46">
                  <c:v>101.85299999999994</c:v>
                </c:pt>
                <c:pt idx="47">
                  <c:v>96.074999999999932</c:v>
                </c:pt>
                <c:pt idx="48">
                  <c:v>90.449999999999932</c:v>
                </c:pt>
                <c:pt idx="49">
                  <c:v>84.734999999999928</c:v>
                </c:pt>
                <c:pt idx="50">
                  <c:v>79.14599999999993</c:v>
                </c:pt>
                <c:pt idx="51">
                  <c:v>73.547999999999931</c:v>
                </c:pt>
                <c:pt idx="52">
                  <c:v>68.084999999999937</c:v>
                </c:pt>
                <c:pt idx="53">
                  <c:v>62.53199999999994</c:v>
                </c:pt>
                <c:pt idx="54">
                  <c:v>56.852999999999938</c:v>
                </c:pt>
                <c:pt idx="55">
                  <c:v>51.164999999999935</c:v>
                </c:pt>
                <c:pt idx="56">
                  <c:v>45.395999999999937</c:v>
                </c:pt>
                <c:pt idx="57">
                  <c:v>39.734999999999935</c:v>
                </c:pt>
                <c:pt idx="58">
                  <c:v>34.163999999999938</c:v>
                </c:pt>
                <c:pt idx="59">
                  <c:v>28.475999999999939</c:v>
                </c:pt>
                <c:pt idx="60">
                  <c:v>23.039999999999939</c:v>
                </c:pt>
                <c:pt idx="61">
                  <c:v>17.495999999999938</c:v>
                </c:pt>
                <c:pt idx="62">
                  <c:v>11.852999999999938</c:v>
                </c:pt>
                <c:pt idx="63">
                  <c:v>6.1289999999999383</c:v>
                </c:pt>
                <c:pt idx="64">
                  <c:v>0.32399999999993856</c:v>
                </c:pt>
              </c:numCache>
            </c:numRef>
          </c:xVal>
          <c:yVal>
            <c:numRef>
              <c:f>TDK_FF_ST_mU2_03!$AC$85:$AC$149</c:f>
              <c:numCache>
                <c:formatCode>General</c:formatCode>
                <c:ptCount val="65"/>
                <c:pt idx="0">
                  <c:v>-3.5193550174142274E-2</c:v>
                </c:pt>
                <c:pt idx="1">
                  <c:v>-4.1131922819147348E-2</c:v>
                </c:pt>
                <c:pt idx="2">
                  <c:v>-1.9808049145012774E-2</c:v>
                </c:pt>
                <c:pt idx="3">
                  <c:v>-2.0548980745047629E-2</c:v>
                </c:pt>
                <c:pt idx="4">
                  <c:v>1.8730091222607825E-2</c:v>
                </c:pt>
                <c:pt idx="5">
                  <c:v>-9.6151667985623135E-2</c:v>
                </c:pt>
                <c:pt idx="6">
                  <c:v>-2.5749924001843283E-2</c:v>
                </c:pt>
                <c:pt idx="7">
                  <c:v>-2.6296247424852481E-2</c:v>
                </c:pt>
                <c:pt idx="8">
                  <c:v>-3.9088671019101184E-2</c:v>
                </c:pt>
                <c:pt idx="9">
                  <c:v>-0.11333805247835471</c:v>
                </c:pt>
                <c:pt idx="10">
                  <c:v>-0.18393095537044246</c:v>
                </c:pt>
                <c:pt idx="11">
                  <c:v>-0.15737342543519617</c:v>
                </c:pt>
                <c:pt idx="12">
                  <c:v>-0.20524089065111184</c:v>
                </c:pt>
                <c:pt idx="13">
                  <c:v>-0.15216967845651652</c:v>
                </c:pt>
                <c:pt idx="14">
                  <c:v>-0.13699431419831853</c:v>
                </c:pt>
                <c:pt idx="15">
                  <c:v>-5.2165352963925216E-2</c:v>
                </c:pt>
                <c:pt idx="16">
                  <c:v>-0.10447396284621391</c:v>
                </c:pt>
                <c:pt idx="17">
                  <c:v>7.6698356741644602E-3</c:v>
                </c:pt>
                <c:pt idx="18">
                  <c:v>9.5304596296784894E-2</c:v>
                </c:pt>
                <c:pt idx="19">
                  <c:v>0.10740531853619473</c:v>
                </c:pt>
                <c:pt idx="20">
                  <c:v>0.15575154270638336</c:v>
                </c:pt>
                <c:pt idx="21">
                  <c:v>0.25110165495038927</c:v>
                </c:pt>
                <c:pt idx="22">
                  <c:v>0.24652852222763499</c:v>
                </c:pt>
                <c:pt idx="23">
                  <c:v>0.23550714701053721</c:v>
                </c:pt>
                <c:pt idx="24">
                  <c:v>0.23639537125569632</c:v>
                </c:pt>
                <c:pt idx="25">
                  <c:v>0.18125665342287789</c:v>
                </c:pt>
                <c:pt idx="26">
                  <c:v>0.13733597127912844</c:v>
                </c:pt>
                <c:pt idx="27">
                  <c:v>0.14082662101415622</c:v>
                </c:pt>
                <c:pt idx="28">
                  <c:v>6.7994577627217723E-2</c:v>
                </c:pt>
                <c:pt idx="29">
                  <c:v>9.6791952758053412E-2</c:v>
                </c:pt>
                <c:pt idx="30">
                  <c:v>1.4868800406702576E-2</c:v>
                </c:pt>
                <c:pt idx="31">
                  <c:v>-1.7538884379064257E-2</c:v>
                </c:pt>
                <c:pt idx="32">
                  <c:v>4.7814911716784536E-2</c:v>
                </c:pt>
                <c:pt idx="33">
                  <c:v>1.2172078085001203E-2</c:v>
                </c:pt>
                <c:pt idx="34">
                  <c:v>8.0281209406564358E-2</c:v>
                </c:pt>
                <c:pt idx="35">
                  <c:v>6.2356053194889682E-3</c:v>
                </c:pt>
                <c:pt idx="36">
                  <c:v>5.9414387649042055E-2</c:v>
                </c:pt>
                <c:pt idx="37">
                  <c:v>0.16009108352648127</c:v>
                </c:pt>
                <c:pt idx="38">
                  <c:v>-8.3202323194200289E-3</c:v>
                </c:pt>
                <c:pt idx="39">
                  <c:v>-3.2701034572596654E-2</c:v>
                </c:pt>
                <c:pt idx="40">
                  <c:v>2.7723572741223279E-2</c:v>
                </c:pt>
                <c:pt idx="41">
                  <c:v>-4.505973632726068E-2</c:v>
                </c:pt>
                <c:pt idx="42">
                  <c:v>-4.5240485159027344E-2</c:v>
                </c:pt>
                <c:pt idx="43">
                  <c:v>-3.8852769253381325E-2</c:v>
                </c:pt>
                <c:pt idx="44">
                  <c:v>-0.10163278633490336</c:v>
                </c:pt>
                <c:pt idx="45">
                  <c:v>-0.14595521529490441</c:v>
                </c:pt>
                <c:pt idx="46">
                  <c:v>-0.1021624126227465</c:v>
                </c:pt>
                <c:pt idx="47">
                  <c:v>-0.10511289257880208</c:v>
                </c:pt>
                <c:pt idx="48">
                  <c:v>-7.3157105814630086E-2</c:v>
                </c:pt>
                <c:pt idx="49">
                  <c:v>-9.854401409850766E-2</c:v>
                </c:pt>
                <c:pt idx="50">
                  <c:v>-2.1981278478421018E-2</c:v>
                </c:pt>
                <c:pt idx="51">
                  <c:v>3.4935130633044764E-3</c:v>
                </c:pt>
                <c:pt idx="52">
                  <c:v>5.6209465780781898E-2</c:v>
                </c:pt>
                <c:pt idx="53">
                  <c:v>-1.8968974595637178E-2</c:v>
                </c:pt>
                <c:pt idx="54">
                  <c:v>5.0650753981031471E-2</c:v>
                </c:pt>
                <c:pt idx="55">
                  <c:v>-1.751126235737388E-2</c:v>
                </c:pt>
                <c:pt idx="56">
                  <c:v>-7.2466528744293157E-2</c:v>
                </c:pt>
                <c:pt idx="57">
                  <c:v>-6.0016558274504916E-2</c:v>
                </c:pt>
                <c:pt idx="58">
                  <c:v>-0.12010046547170106</c:v>
                </c:pt>
                <c:pt idx="59">
                  <c:v>-8.9330754759028963E-2</c:v>
                </c:pt>
                <c:pt idx="60">
                  <c:v>-0.11240303164399634</c:v>
                </c:pt>
                <c:pt idx="61">
                  <c:v>-0.13324052350635895</c:v>
                </c:pt>
                <c:pt idx="62">
                  <c:v>-0.14091306855753771</c:v>
                </c:pt>
                <c:pt idx="63">
                  <c:v>-0.11461175455409478</c:v>
                </c:pt>
                <c:pt idx="64">
                  <c:v>-0.14462081531312965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5.8679999999999994</c:v>
                </c:pt>
                <c:pt idx="2">
                  <c:v>11.681999999999999</c:v>
                </c:pt>
                <c:pt idx="3">
                  <c:v>17.315999999999999</c:v>
                </c:pt>
                <c:pt idx="4">
                  <c:v>22.796999999999997</c:v>
                </c:pt>
                <c:pt idx="5">
                  <c:v>28.295999999999996</c:v>
                </c:pt>
                <c:pt idx="6">
                  <c:v>34.019999999999996</c:v>
                </c:pt>
                <c:pt idx="7">
                  <c:v>39.563999999999993</c:v>
                </c:pt>
                <c:pt idx="8">
                  <c:v>45.224999999999994</c:v>
                </c:pt>
                <c:pt idx="9">
                  <c:v>50.94</c:v>
                </c:pt>
                <c:pt idx="10">
                  <c:v>56.637</c:v>
                </c:pt>
                <c:pt idx="11">
                  <c:v>62.298000000000002</c:v>
                </c:pt>
                <c:pt idx="12">
                  <c:v>67.896000000000001</c:v>
                </c:pt>
                <c:pt idx="13">
                  <c:v>73.305000000000007</c:v>
                </c:pt>
                <c:pt idx="14">
                  <c:v>78.858000000000004</c:v>
                </c:pt>
                <c:pt idx="15">
                  <c:v>84.591000000000008</c:v>
                </c:pt>
                <c:pt idx="16">
                  <c:v>90.198000000000008</c:v>
                </c:pt>
                <c:pt idx="17">
                  <c:v>95.89500000000001</c:v>
                </c:pt>
                <c:pt idx="18">
                  <c:v>101.52900000000001</c:v>
                </c:pt>
                <c:pt idx="19">
                  <c:v>107.24400000000001</c:v>
                </c:pt>
                <c:pt idx="20">
                  <c:v>112.77900000000001</c:v>
                </c:pt>
                <c:pt idx="21">
                  <c:v>118.215</c:v>
                </c:pt>
                <c:pt idx="22">
                  <c:v>123.831</c:v>
                </c:pt>
                <c:pt idx="23">
                  <c:v>129.43799999999999</c:v>
                </c:pt>
                <c:pt idx="24">
                  <c:v>135.13499999999999</c:v>
                </c:pt>
                <c:pt idx="25">
                  <c:v>140.79599999999999</c:v>
                </c:pt>
                <c:pt idx="26">
                  <c:v>146.48399999999998</c:v>
                </c:pt>
                <c:pt idx="27">
                  <c:v>152.09999999999997</c:v>
                </c:pt>
                <c:pt idx="28">
                  <c:v>157.71599999999995</c:v>
                </c:pt>
                <c:pt idx="29">
                  <c:v>163.13399999999996</c:v>
                </c:pt>
                <c:pt idx="30">
                  <c:v>168.68699999999995</c:v>
                </c:pt>
                <c:pt idx="31">
                  <c:v>174.32999999999996</c:v>
                </c:pt>
                <c:pt idx="32">
                  <c:v>180.00899999999996</c:v>
                </c:pt>
                <c:pt idx="33">
                  <c:v>185.75999999999996</c:v>
                </c:pt>
                <c:pt idx="34">
                  <c:v>191.42999999999995</c:v>
                </c:pt>
                <c:pt idx="35">
                  <c:v>197.11799999999994</c:v>
                </c:pt>
                <c:pt idx="36">
                  <c:v>202.53599999999994</c:v>
                </c:pt>
                <c:pt idx="37">
                  <c:v>208.03499999999994</c:v>
                </c:pt>
                <c:pt idx="38">
                  <c:v>213.71399999999994</c:v>
                </c:pt>
                <c:pt idx="39">
                  <c:v>219.25799999999995</c:v>
                </c:pt>
                <c:pt idx="40">
                  <c:v>224.98199999999994</c:v>
                </c:pt>
                <c:pt idx="41">
                  <c:v>230.59799999999996</c:v>
                </c:pt>
                <c:pt idx="42">
                  <c:v>236.33099999999996</c:v>
                </c:pt>
                <c:pt idx="43">
                  <c:v>241.91999999999996</c:v>
                </c:pt>
                <c:pt idx="44">
                  <c:v>247.60799999999995</c:v>
                </c:pt>
                <c:pt idx="45">
                  <c:v>252.99899999999994</c:v>
                </c:pt>
                <c:pt idx="46">
                  <c:v>258.58799999999997</c:v>
                </c:pt>
                <c:pt idx="47">
                  <c:v>264.33899999999994</c:v>
                </c:pt>
                <c:pt idx="48">
                  <c:v>270.00899999999996</c:v>
                </c:pt>
                <c:pt idx="49">
                  <c:v>275.69699999999995</c:v>
                </c:pt>
                <c:pt idx="50">
                  <c:v>281.38499999999993</c:v>
                </c:pt>
                <c:pt idx="51">
                  <c:v>287.02799999999991</c:v>
                </c:pt>
                <c:pt idx="52">
                  <c:v>292.59899999999993</c:v>
                </c:pt>
                <c:pt idx="53">
                  <c:v>298.10699999999991</c:v>
                </c:pt>
                <c:pt idx="54">
                  <c:v>303.70499999999993</c:v>
                </c:pt>
                <c:pt idx="55">
                  <c:v>309.40199999999993</c:v>
                </c:pt>
                <c:pt idx="56">
                  <c:v>314.99999999999994</c:v>
                </c:pt>
                <c:pt idx="57">
                  <c:v>320.82299999999992</c:v>
                </c:pt>
                <c:pt idx="58">
                  <c:v>326.52899999999994</c:v>
                </c:pt>
                <c:pt idx="59">
                  <c:v>332.17199999999991</c:v>
                </c:pt>
                <c:pt idx="60">
                  <c:v>337.77899999999988</c:v>
                </c:pt>
                <c:pt idx="61">
                  <c:v>343.25099999999986</c:v>
                </c:pt>
                <c:pt idx="62">
                  <c:v>348.90299999999985</c:v>
                </c:pt>
                <c:pt idx="63">
                  <c:v>354.53699999999986</c:v>
                </c:pt>
              </c:numCache>
            </c:numRef>
          </c:xVal>
          <c:yVal>
            <c:numRef>
              <c:f>TDK_FF_ST_mU2_03!$AD$20:$AD$83</c:f>
              <c:numCache>
                <c:formatCode>General</c:formatCode>
                <c:ptCount val="64"/>
                <c:pt idx="0">
                  <c:v>-0.33497495471816041</c:v>
                </c:pt>
                <c:pt idx="1">
                  <c:v>-5.0562070429549522E-2</c:v>
                </c:pt>
                <c:pt idx="2">
                  <c:v>5.6296396412527372E-3</c:v>
                </c:pt>
                <c:pt idx="3">
                  <c:v>3.217962437731714E-2</c:v>
                </c:pt>
                <c:pt idx="4">
                  <c:v>2.1451846214368686E-3</c:v>
                </c:pt>
                <c:pt idx="5">
                  <c:v>7.2507988569050497E-2</c:v>
                </c:pt>
                <c:pt idx="6">
                  <c:v>-2.3992759415065734E-3</c:v>
                </c:pt>
                <c:pt idx="7">
                  <c:v>1.5965469547033706E-2</c:v>
                </c:pt>
                <c:pt idx="8">
                  <c:v>-6.2679495887842052E-2</c:v>
                </c:pt>
                <c:pt idx="9">
                  <c:v>1.984256108053728E-2</c:v>
                </c:pt>
                <c:pt idx="10">
                  <c:v>6.814829224113339E-2</c:v>
                </c:pt>
                <c:pt idx="11">
                  <c:v>-2.0922045863372318E-2</c:v>
                </c:pt>
                <c:pt idx="12">
                  <c:v>3.0309486606967084E-2</c:v>
                </c:pt>
                <c:pt idx="13">
                  <c:v>3.6994685026641605E-2</c:v>
                </c:pt>
                <c:pt idx="14">
                  <c:v>2.5729784399544542E-2</c:v>
                </c:pt>
                <c:pt idx="15">
                  <c:v>-5.3396582275269111E-2</c:v>
                </c:pt>
                <c:pt idx="16">
                  <c:v>3.9855627763159873E-2</c:v>
                </c:pt>
                <c:pt idx="17">
                  <c:v>6.9956784729754418E-3</c:v>
                </c:pt>
                <c:pt idx="18">
                  <c:v>4.6008351484090326E-3</c:v>
                </c:pt>
                <c:pt idx="19">
                  <c:v>3.4282900797336424E-2</c:v>
                </c:pt>
                <c:pt idx="20">
                  <c:v>3.614375484939103E-2</c:v>
                </c:pt>
                <c:pt idx="21">
                  <c:v>2.0500154468166443E-2</c:v>
                </c:pt>
                <c:pt idx="22">
                  <c:v>0.10615465859692108</c:v>
                </c:pt>
                <c:pt idx="23">
                  <c:v>3.7306943346749222E-2</c:v>
                </c:pt>
                <c:pt idx="24">
                  <c:v>2.6942644581993136E-3</c:v>
                </c:pt>
                <c:pt idx="25">
                  <c:v>-9.1870001058850903E-2</c:v>
                </c:pt>
                <c:pt idx="26">
                  <c:v>-3.4565076873604994E-5</c:v>
                </c:pt>
                <c:pt idx="27">
                  <c:v>0.12098345816770006</c:v>
                </c:pt>
                <c:pt idx="28">
                  <c:v>6.8045548130726274E-2</c:v>
                </c:pt>
                <c:pt idx="29">
                  <c:v>1.7967394982747464E-3</c:v>
                </c:pt>
                <c:pt idx="30">
                  <c:v>3.8143517431535656E-2</c:v>
                </c:pt>
                <c:pt idx="31">
                  <c:v>6.0554812538782699E-2</c:v>
                </c:pt>
                <c:pt idx="32">
                  <c:v>9.4225288286565956E-2</c:v>
                </c:pt>
                <c:pt idx="33">
                  <c:v>-7.4707563749427663E-3</c:v>
                </c:pt>
                <c:pt idx="34">
                  <c:v>5.885604919387788E-2</c:v>
                </c:pt>
                <c:pt idx="35">
                  <c:v>4.6197191562669104E-2</c:v>
                </c:pt>
                <c:pt idx="36">
                  <c:v>8.4700432934994296E-3</c:v>
                </c:pt>
                <c:pt idx="37">
                  <c:v>4.0417438320616839E-2</c:v>
                </c:pt>
                <c:pt idx="38">
                  <c:v>5.6608514983565783E-2</c:v>
                </c:pt>
                <c:pt idx="39">
                  <c:v>7.4928517072976319E-2</c:v>
                </c:pt>
                <c:pt idx="40">
                  <c:v>8.6837076304192351E-2</c:v>
                </c:pt>
                <c:pt idx="41">
                  <c:v>2.7496653518312542E-2</c:v>
                </c:pt>
                <c:pt idx="42">
                  <c:v>5.0682278740652009E-2</c:v>
                </c:pt>
                <c:pt idx="43">
                  <c:v>0.10061820678254207</c:v>
                </c:pt>
                <c:pt idx="44">
                  <c:v>-1.5263541035466233E-2</c:v>
                </c:pt>
                <c:pt idx="45">
                  <c:v>4.7969816464558335E-2</c:v>
                </c:pt>
                <c:pt idx="46">
                  <c:v>7.9166410052437186E-2</c:v>
                </c:pt>
                <c:pt idx="47">
                  <c:v>1.9036684500292722E-2</c:v>
                </c:pt>
                <c:pt idx="48">
                  <c:v>-1.1995908872620475E-2</c:v>
                </c:pt>
                <c:pt idx="49">
                  <c:v>0.15671103964922395</c:v>
                </c:pt>
                <c:pt idx="50">
                  <c:v>4.0604681818138033E-2</c:v>
                </c:pt>
                <c:pt idx="51">
                  <c:v>5.2390929538205455E-2</c:v>
                </c:pt>
                <c:pt idx="52">
                  <c:v>6.6040828911582139E-2</c:v>
                </c:pt>
                <c:pt idx="53">
                  <c:v>3.2184245684220514E-2</c:v>
                </c:pt>
                <c:pt idx="54">
                  <c:v>1.3530616729781286E-2</c:v>
                </c:pt>
                <c:pt idx="55">
                  <c:v>5.0657495128859864E-2</c:v>
                </c:pt>
                <c:pt idx="56">
                  <c:v>4.2841633226657905E-2</c:v>
                </c:pt>
                <c:pt idx="57">
                  <c:v>1.6428612779748164E-2</c:v>
                </c:pt>
                <c:pt idx="58">
                  <c:v>6.6901534975556842E-2</c:v>
                </c:pt>
                <c:pt idx="59">
                  <c:v>-8.8343639465279011E-2</c:v>
                </c:pt>
                <c:pt idx="60">
                  <c:v>1.4057997774841624E-2</c:v>
                </c:pt>
                <c:pt idx="61">
                  <c:v>4.6445516621361094E-2</c:v>
                </c:pt>
                <c:pt idx="62">
                  <c:v>5.2147056088813315E-2</c:v>
                </c:pt>
                <c:pt idx="63">
                  <c:v>3.0967584243285273E-2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30536"/>
        <c:axId val="556927792"/>
      </c:scatterChart>
      <c:valAx>
        <c:axId val="5569305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7792"/>
        <c:crosses val="autoZero"/>
        <c:crossBetween val="midCat"/>
      </c:valAx>
      <c:valAx>
        <c:axId val="5569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30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5.3729999999999993</c:v>
                </c:pt>
                <c:pt idx="2">
                  <c:v>11.123999999999999</c:v>
                </c:pt>
                <c:pt idx="3">
                  <c:v>16.721999999999998</c:v>
                </c:pt>
                <c:pt idx="4">
                  <c:v>22.418999999999997</c:v>
                </c:pt>
                <c:pt idx="5">
                  <c:v>28.061999999999998</c:v>
                </c:pt>
                <c:pt idx="6">
                  <c:v>33.632999999999996</c:v>
                </c:pt>
                <c:pt idx="7">
                  <c:v>39.095999999999997</c:v>
                </c:pt>
                <c:pt idx="8">
                  <c:v>44.738999999999997</c:v>
                </c:pt>
                <c:pt idx="9">
                  <c:v>50.345999999999997</c:v>
                </c:pt>
                <c:pt idx="10">
                  <c:v>56.024999999999999</c:v>
                </c:pt>
                <c:pt idx="11">
                  <c:v>61.784999999999997</c:v>
                </c:pt>
                <c:pt idx="12">
                  <c:v>67.472999999999999</c:v>
                </c:pt>
                <c:pt idx="13">
                  <c:v>73.08</c:v>
                </c:pt>
                <c:pt idx="14">
                  <c:v>78.668999999999997</c:v>
                </c:pt>
                <c:pt idx="15">
                  <c:v>84.11399999999999</c:v>
                </c:pt>
                <c:pt idx="16">
                  <c:v>89.630999999999986</c:v>
                </c:pt>
                <c:pt idx="17">
                  <c:v>95.36399999999999</c:v>
                </c:pt>
                <c:pt idx="18">
                  <c:v>101.02499999999999</c:v>
                </c:pt>
                <c:pt idx="19">
                  <c:v>106.64999999999999</c:v>
                </c:pt>
                <c:pt idx="20">
                  <c:v>112.401</c:v>
                </c:pt>
                <c:pt idx="21">
                  <c:v>118.044</c:v>
                </c:pt>
                <c:pt idx="22">
                  <c:v>123.56099999999999</c:v>
                </c:pt>
                <c:pt idx="23">
                  <c:v>128.97899999999998</c:v>
                </c:pt>
                <c:pt idx="24">
                  <c:v>134.59499999999997</c:v>
                </c:pt>
                <c:pt idx="25">
                  <c:v>140.24699999999996</c:v>
                </c:pt>
                <c:pt idx="26">
                  <c:v>145.96199999999996</c:v>
                </c:pt>
                <c:pt idx="27">
                  <c:v>151.58699999999996</c:v>
                </c:pt>
                <c:pt idx="28">
                  <c:v>157.23899999999995</c:v>
                </c:pt>
                <c:pt idx="29">
                  <c:v>162.88199999999995</c:v>
                </c:pt>
                <c:pt idx="30">
                  <c:v>168.53399999999993</c:v>
                </c:pt>
                <c:pt idx="31">
                  <c:v>173.89799999999994</c:v>
                </c:pt>
                <c:pt idx="32">
                  <c:v>179.36999999999995</c:v>
                </c:pt>
                <c:pt idx="33">
                  <c:v>185.14799999999994</c:v>
                </c:pt>
                <c:pt idx="34">
                  <c:v>190.86299999999994</c:v>
                </c:pt>
                <c:pt idx="35">
                  <c:v>196.48799999999994</c:v>
                </c:pt>
                <c:pt idx="36">
                  <c:v>202.17599999999993</c:v>
                </c:pt>
                <c:pt idx="37">
                  <c:v>207.89099999999993</c:v>
                </c:pt>
                <c:pt idx="38">
                  <c:v>213.38099999999994</c:v>
                </c:pt>
                <c:pt idx="39">
                  <c:v>218.84399999999994</c:v>
                </c:pt>
                <c:pt idx="40">
                  <c:v>224.38799999999995</c:v>
                </c:pt>
                <c:pt idx="41">
                  <c:v>230.09399999999994</c:v>
                </c:pt>
                <c:pt idx="42">
                  <c:v>235.84499999999994</c:v>
                </c:pt>
                <c:pt idx="43">
                  <c:v>241.45199999999994</c:v>
                </c:pt>
                <c:pt idx="44">
                  <c:v>247.13099999999994</c:v>
                </c:pt>
                <c:pt idx="45">
                  <c:v>252.70199999999994</c:v>
                </c:pt>
                <c:pt idx="46">
                  <c:v>258.44399999999996</c:v>
                </c:pt>
                <c:pt idx="47">
                  <c:v>263.87099999999998</c:v>
                </c:pt>
                <c:pt idx="48">
                  <c:v>269.35199999999998</c:v>
                </c:pt>
                <c:pt idx="49">
                  <c:v>275.13899999999995</c:v>
                </c:pt>
                <c:pt idx="50">
                  <c:v>280.83599999999996</c:v>
                </c:pt>
                <c:pt idx="51">
                  <c:v>286.56899999999996</c:v>
                </c:pt>
                <c:pt idx="52">
                  <c:v>292.24799999999993</c:v>
                </c:pt>
                <c:pt idx="53">
                  <c:v>297.93599999999992</c:v>
                </c:pt>
                <c:pt idx="54">
                  <c:v>303.43499999999995</c:v>
                </c:pt>
                <c:pt idx="55">
                  <c:v>308.93399999999997</c:v>
                </c:pt>
                <c:pt idx="56">
                  <c:v>314.54999999999995</c:v>
                </c:pt>
                <c:pt idx="57">
                  <c:v>320.24699999999996</c:v>
                </c:pt>
                <c:pt idx="58">
                  <c:v>326.01599999999996</c:v>
                </c:pt>
                <c:pt idx="59">
                  <c:v>331.71299999999997</c:v>
                </c:pt>
                <c:pt idx="60">
                  <c:v>337.32899999999995</c:v>
                </c:pt>
                <c:pt idx="61">
                  <c:v>343.00799999999992</c:v>
                </c:pt>
                <c:pt idx="62">
                  <c:v>348.67799999999994</c:v>
                </c:pt>
                <c:pt idx="63">
                  <c:v>354.05999999999995</c:v>
                </c:pt>
                <c:pt idx="64">
                  <c:v>359.62199999999996</c:v>
                </c:pt>
              </c:numCache>
            </c:numRef>
          </c:xVal>
          <c:yVal>
            <c:numRef>
              <c:f>TDK_FF_ST_oU_04!$AC$20:$AC$84</c:f>
              <c:numCache>
                <c:formatCode>General</c:formatCode>
                <c:ptCount val="65"/>
                <c:pt idx="0">
                  <c:v>-0.1570973438922465</c:v>
                </c:pt>
                <c:pt idx="1">
                  <c:v>-0.17381618812687272</c:v>
                </c:pt>
                <c:pt idx="2">
                  <c:v>-0.1685414164065584</c:v>
                </c:pt>
                <c:pt idx="3">
                  <c:v>-0.15475772717208613</c:v>
                </c:pt>
                <c:pt idx="4">
                  <c:v>-0.22119233033278363</c:v>
                </c:pt>
                <c:pt idx="5">
                  <c:v>-0.18462120150654471</c:v>
                </c:pt>
                <c:pt idx="6">
                  <c:v>-0.10523393768762901</c:v>
                </c:pt>
                <c:pt idx="7">
                  <c:v>-0.1119906159005879</c:v>
                </c:pt>
                <c:pt idx="8">
                  <c:v>-8.6285555404423064E-2</c:v>
                </c:pt>
                <c:pt idx="9">
                  <c:v>-8.2271829633718596E-2</c:v>
                </c:pt>
                <c:pt idx="10">
                  <c:v>-7.0546625362190696E-2</c:v>
                </c:pt>
                <c:pt idx="11">
                  <c:v>-3.4456660638539915E-2</c:v>
                </c:pt>
                <c:pt idx="12">
                  <c:v>-6.4715726500466531E-2</c:v>
                </c:pt>
                <c:pt idx="13">
                  <c:v>-4.8180306032307385E-2</c:v>
                </c:pt>
                <c:pt idx="14">
                  <c:v>-6.8562707211029306E-2</c:v>
                </c:pt>
                <c:pt idx="15">
                  <c:v>-0.18028615540255544</c:v>
                </c:pt>
                <c:pt idx="16">
                  <c:v>-0.14184876564850413</c:v>
                </c:pt>
                <c:pt idx="17">
                  <c:v>-0.1435119795333577</c:v>
                </c:pt>
                <c:pt idx="18">
                  <c:v>-0.22627866525705542</c:v>
                </c:pt>
                <c:pt idx="19">
                  <c:v>-0.1108923685477663</c:v>
                </c:pt>
                <c:pt idx="20">
                  <c:v>-0.135974303223108</c:v>
                </c:pt>
                <c:pt idx="21">
                  <c:v>-0.15413987306864385</c:v>
                </c:pt>
                <c:pt idx="22">
                  <c:v>-7.0667948270866532E-2</c:v>
                </c:pt>
                <c:pt idx="23">
                  <c:v>-3.9528313484709088E-2</c:v>
                </c:pt>
                <c:pt idx="24">
                  <c:v>-1.4311319837872816E-2</c:v>
                </c:pt>
                <c:pt idx="25">
                  <c:v>-5.1689811238759376E-2</c:v>
                </c:pt>
                <c:pt idx="26">
                  <c:v>-3.6048543961811674E-2</c:v>
                </c:pt>
                <c:pt idx="27">
                  <c:v>3.936129810000466E-3</c:v>
                </c:pt>
                <c:pt idx="28">
                  <c:v>-0.11061526416509082</c:v>
                </c:pt>
                <c:pt idx="29">
                  <c:v>-5.086995701901742E-2</c:v>
                </c:pt>
                <c:pt idx="30">
                  <c:v>-4.0923659423071967E-2</c:v>
                </c:pt>
                <c:pt idx="31">
                  <c:v>-0.1704231118455084</c:v>
                </c:pt>
                <c:pt idx="32">
                  <c:v>-0.1226264348771906</c:v>
                </c:pt>
                <c:pt idx="33">
                  <c:v>-0.1204275663541523</c:v>
                </c:pt>
                <c:pt idx="34">
                  <c:v>-0.11063525206543545</c:v>
                </c:pt>
                <c:pt idx="35">
                  <c:v>-0.13003022711166068</c:v>
                </c:pt>
                <c:pt idx="36">
                  <c:v>-0.17635418543079595</c:v>
                </c:pt>
                <c:pt idx="37">
                  <c:v>-0.11944598214401481</c:v>
                </c:pt>
                <c:pt idx="38">
                  <c:v>-9.8911765684846387E-2</c:v>
                </c:pt>
                <c:pt idx="39">
                  <c:v>-7.9183951727031854E-2</c:v>
                </c:pt>
                <c:pt idx="40">
                  <c:v>-5.5055567693472085E-2</c:v>
                </c:pt>
                <c:pt idx="41">
                  <c:v>-1.2856572619966755E-2</c:v>
                </c:pt>
                <c:pt idx="42">
                  <c:v>5.7675057618865821E-2</c:v>
                </c:pt>
                <c:pt idx="43">
                  <c:v>0.13775570405556437</c:v>
                </c:pt>
                <c:pt idx="44">
                  <c:v>0.13661396772070589</c:v>
                </c:pt>
                <c:pt idx="45">
                  <c:v>5.8902493022344515E-2</c:v>
                </c:pt>
                <c:pt idx="46">
                  <c:v>0.11509943119176569</c:v>
                </c:pt>
                <c:pt idx="47">
                  <c:v>0.107899353384596</c:v>
                </c:pt>
                <c:pt idx="48">
                  <c:v>5.7549334411419295E-2</c:v>
                </c:pt>
                <c:pt idx="49">
                  <c:v>0.11412187235993088</c:v>
                </c:pt>
                <c:pt idx="50">
                  <c:v>8.8120350471115216E-2</c:v>
                </c:pt>
                <c:pt idx="51">
                  <c:v>1.9104932304117028E-2</c:v>
                </c:pt>
                <c:pt idx="52">
                  <c:v>9.0183297068165302E-2</c:v>
                </c:pt>
                <c:pt idx="53">
                  <c:v>2.1463474190568377E-2</c:v>
                </c:pt>
                <c:pt idx="54">
                  <c:v>1.1016243275435045E-2</c:v>
                </c:pt>
                <c:pt idx="55">
                  <c:v>5.2669465249209679E-2</c:v>
                </c:pt>
                <c:pt idx="56">
                  <c:v>7.8502955886051495E-2</c:v>
                </c:pt>
                <c:pt idx="57">
                  <c:v>-6.0784059942648128E-2</c:v>
                </c:pt>
                <c:pt idx="58">
                  <c:v>1.8640716774029897E-2</c:v>
                </c:pt>
                <c:pt idx="59">
                  <c:v>-1.5142777019718778E-3</c:v>
                </c:pt>
                <c:pt idx="60">
                  <c:v>-8.8096604095653674E-2</c:v>
                </c:pt>
                <c:pt idx="61">
                  <c:v>-1.5929218571159254E-2</c:v>
                </c:pt>
                <c:pt idx="62">
                  <c:v>-0.11949045818306558</c:v>
                </c:pt>
                <c:pt idx="63">
                  <c:v>-0.14174847569847771</c:v>
                </c:pt>
                <c:pt idx="64">
                  <c:v>-0.16937654124183155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TDK_FF_ST_oU_04!$Z$85:$Z$149</c:f>
              <c:numCache>
                <c:formatCode>General</c:formatCode>
                <c:ptCount val="65"/>
                <c:pt idx="0">
                  <c:v>359.62199999999996</c:v>
                </c:pt>
                <c:pt idx="1">
                  <c:v>354.29399999999998</c:v>
                </c:pt>
                <c:pt idx="2">
                  <c:v>348.84</c:v>
                </c:pt>
                <c:pt idx="3">
                  <c:v>343.161</c:v>
                </c:pt>
                <c:pt idx="4">
                  <c:v>337.55399999999997</c:v>
                </c:pt>
                <c:pt idx="5">
                  <c:v>331.88399999999996</c:v>
                </c:pt>
                <c:pt idx="6">
                  <c:v>326.16899999999998</c:v>
                </c:pt>
                <c:pt idx="7">
                  <c:v>320.39999999999998</c:v>
                </c:pt>
                <c:pt idx="8">
                  <c:v>314.82899999999995</c:v>
                </c:pt>
                <c:pt idx="9">
                  <c:v>309.13199999999995</c:v>
                </c:pt>
                <c:pt idx="10">
                  <c:v>303.65099999999995</c:v>
                </c:pt>
                <c:pt idx="11">
                  <c:v>298.12499999999994</c:v>
                </c:pt>
                <c:pt idx="12">
                  <c:v>292.43699999999995</c:v>
                </c:pt>
                <c:pt idx="13">
                  <c:v>286.72199999999998</c:v>
                </c:pt>
                <c:pt idx="14">
                  <c:v>280.99799999999999</c:v>
                </c:pt>
                <c:pt idx="15">
                  <c:v>275.32799999999997</c:v>
                </c:pt>
                <c:pt idx="16">
                  <c:v>269.613</c:v>
                </c:pt>
                <c:pt idx="17">
                  <c:v>264.06</c:v>
                </c:pt>
                <c:pt idx="18">
                  <c:v>258.57</c:v>
                </c:pt>
                <c:pt idx="19">
                  <c:v>253.035</c:v>
                </c:pt>
                <c:pt idx="20">
                  <c:v>247.40100000000001</c:v>
                </c:pt>
                <c:pt idx="21">
                  <c:v>241.70400000000001</c:v>
                </c:pt>
                <c:pt idx="22">
                  <c:v>235.99800000000002</c:v>
                </c:pt>
                <c:pt idx="23">
                  <c:v>230.21100000000001</c:v>
                </c:pt>
                <c:pt idx="24">
                  <c:v>224.667</c:v>
                </c:pt>
                <c:pt idx="25">
                  <c:v>219.078</c:v>
                </c:pt>
                <c:pt idx="26">
                  <c:v>213.57900000000001</c:v>
                </c:pt>
                <c:pt idx="27">
                  <c:v>208.08</c:v>
                </c:pt>
                <c:pt idx="28">
                  <c:v>202.37400000000002</c:v>
                </c:pt>
                <c:pt idx="29">
                  <c:v>196.68600000000004</c:v>
                </c:pt>
                <c:pt idx="30">
                  <c:v>191.03400000000005</c:v>
                </c:pt>
                <c:pt idx="31">
                  <c:v>185.34600000000006</c:v>
                </c:pt>
                <c:pt idx="32">
                  <c:v>179.64000000000007</c:v>
                </c:pt>
                <c:pt idx="33">
                  <c:v>174.11400000000006</c:v>
                </c:pt>
                <c:pt idx="34">
                  <c:v>168.73200000000006</c:v>
                </c:pt>
                <c:pt idx="35">
                  <c:v>163.11600000000004</c:v>
                </c:pt>
                <c:pt idx="36">
                  <c:v>157.45500000000004</c:v>
                </c:pt>
                <c:pt idx="37">
                  <c:v>151.84800000000004</c:v>
                </c:pt>
                <c:pt idx="38">
                  <c:v>146.14200000000005</c:v>
                </c:pt>
                <c:pt idx="39">
                  <c:v>140.42700000000005</c:v>
                </c:pt>
                <c:pt idx="40">
                  <c:v>134.82000000000005</c:v>
                </c:pt>
                <c:pt idx="41">
                  <c:v>129.24900000000005</c:v>
                </c:pt>
                <c:pt idx="42">
                  <c:v>123.78600000000006</c:v>
                </c:pt>
                <c:pt idx="43">
                  <c:v>118.23300000000006</c:v>
                </c:pt>
                <c:pt idx="44">
                  <c:v>112.61700000000006</c:v>
                </c:pt>
                <c:pt idx="45">
                  <c:v>106.92900000000006</c:v>
                </c:pt>
                <c:pt idx="46">
                  <c:v>101.28600000000006</c:v>
                </c:pt>
                <c:pt idx="47">
                  <c:v>95.517000000000053</c:v>
                </c:pt>
                <c:pt idx="48">
                  <c:v>89.81100000000005</c:v>
                </c:pt>
                <c:pt idx="49">
                  <c:v>84.375000000000057</c:v>
                </c:pt>
                <c:pt idx="50">
                  <c:v>78.849000000000061</c:v>
                </c:pt>
                <c:pt idx="51">
                  <c:v>73.269000000000062</c:v>
                </c:pt>
                <c:pt idx="52">
                  <c:v>67.671000000000063</c:v>
                </c:pt>
                <c:pt idx="53">
                  <c:v>61.95600000000006</c:v>
                </c:pt>
                <c:pt idx="54">
                  <c:v>56.34000000000006</c:v>
                </c:pt>
                <c:pt idx="55">
                  <c:v>50.52600000000006</c:v>
                </c:pt>
                <c:pt idx="56">
                  <c:v>44.964000000000063</c:v>
                </c:pt>
                <c:pt idx="57">
                  <c:v>39.312000000000062</c:v>
                </c:pt>
                <c:pt idx="58">
                  <c:v>33.876000000000062</c:v>
                </c:pt>
                <c:pt idx="59">
                  <c:v>28.368000000000062</c:v>
                </c:pt>
                <c:pt idx="60">
                  <c:v>22.635000000000062</c:v>
                </c:pt>
                <c:pt idx="61">
                  <c:v>16.992000000000061</c:v>
                </c:pt>
                <c:pt idx="62">
                  <c:v>11.259000000000061</c:v>
                </c:pt>
                <c:pt idx="63">
                  <c:v>5.5170000000000607</c:v>
                </c:pt>
                <c:pt idx="64">
                  <c:v>-7.199999999993878E-2</c:v>
                </c:pt>
              </c:numCache>
            </c:numRef>
          </c:xVal>
          <c:yVal>
            <c:numRef>
              <c:f>TDK_FF_ST_oU_04!$AC$85:$AC$149</c:f>
              <c:numCache>
                <c:formatCode>General</c:formatCode>
                <c:ptCount val="65"/>
                <c:pt idx="0">
                  <c:v>-0.10186443740644791</c:v>
                </c:pt>
                <c:pt idx="1">
                  <c:v>-0.11779277157870638</c:v>
                </c:pt>
                <c:pt idx="2">
                  <c:v>-0.13309332825753017</c:v>
                </c:pt>
                <c:pt idx="3">
                  <c:v>-5.078696891717982E-2</c:v>
                </c:pt>
                <c:pt idx="4">
                  <c:v>-8.5204462202909781E-2</c:v>
                </c:pt>
                <c:pt idx="5">
                  <c:v>-5.0594848686785099E-2</c:v>
                </c:pt>
                <c:pt idx="6">
                  <c:v>3.9621530185740994E-2</c:v>
                </c:pt>
                <c:pt idx="7">
                  <c:v>3.6919092776429352E-2</c:v>
                </c:pt>
                <c:pt idx="8">
                  <c:v>1.4959956739630798E-3</c:v>
                </c:pt>
                <c:pt idx="9">
                  <c:v>7.2793802403680274E-2</c:v>
                </c:pt>
                <c:pt idx="10">
                  <c:v>5.7296797303251878E-2</c:v>
                </c:pt>
                <c:pt idx="11">
                  <c:v>-7.7273219966400575E-4</c:v>
                </c:pt>
                <c:pt idx="12">
                  <c:v>7.9735919975007619E-2</c:v>
                </c:pt>
                <c:pt idx="13">
                  <c:v>3.7994316455751687E-2</c:v>
                </c:pt>
                <c:pt idx="14">
                  <c:v>5.4182421063103448E-2</c:v>
                </c:pt>
                <c:pt idx="15">
                  <c:v>7.4465691810132739E-2</c:v>
                </c:pt>
                <c:pt idx="16">
                  <c:v>5.9022594571445097E-2</c:v>
                </c:pt>
                <c:pt idx="17">
                  <c:v>0.14984228138933986</c:v>
                </c:pt>
                <c:pt idx="18">
                  <c:v>0.11720128418920694</c:v>
                </c:pt>
                <c:pt idx="19">
                  <c:v>0.13156879342326988</c:v>
                </c:pt>
                <c:pt idx="20">
                  <c:v>0.162427891562686</c:v>
                </c:pt>
                <c:pt idx="21">
                  <c:v>0.14476595401600889</c:v>
                </c:pt>
                <c:pt idx="22">
                  <c:v>9.4253815898724724E-2</c:v>
                </c:pt>
                <c:pt idx="23">
                  <c:v>3.8992457591916718E-2</c:v>
                </c:pt>
                <c:pt idx="24">
                  <c:v>-2.0122026373627477E-2</c:v>
                </c:pt>
                <c:pt idx="25">
                  <c:v>-3.1958514639995883E-4</c:v>
                </c:pt>
                <c:pt idx="26">
                  <c:v>-2.4472111954821685E-2</c:v>
                </c:pt>
                <c:pt idx="27">
                  <c:v>-9.8938635189227853E-2</c:v>
                </c:pt>
                <c:pt idx="28">
                  <c:v>-5.5475717530839574E-2</c:v>
                </c:pt>
                <c:pt idx="29">
                  <c:v>-0.11596028507653955</c:v>
                </c:pt>
                <c:pt idx="30">
                  <c:v>-0.16342877114169596</c:v>
                </c:pt>
                <c:pt idx="31">
                  <c:v>-0.14888415544936606</c:v>
                </c:pt>
                <c:pt idx="32">
                  <c:v>-0.11199734950545803</c:v>
                </c:pt>
                <c:pt idx="33">
                  <c:v>-3.9244082655756074E-2</c:v>
                </c:pt>
                <c:pt idx="34">
                  <c:v>-0.137410608733461</c:v>
                </c:pt>
                <c:pt idx="35">
                  <c:v>-8.3940722384170385E-2</c:v>
                </c:pt>
                <c:pt idx="36">
                  <c:v>1.93839498399484E-2</c:v>
                </c:pt>
                <c:pt idx="37">
                  <c:v>-1.3413925686307948E-2</c:v>
                </c:pt>
                <c:pt idx="38">
                  <c:v>4.3644841553032165E-3</c:v>
                </c:pt>
                <c:pt idx="39">
                  <c:v>2.0617396440826496E-2</c:v>
                </c:pt>
                <c:pt idx="40">
                  <c:v>-4.5327585954510141E-2</c:v>
                </c:pt>
                <c:pt idx="41">
                  <c:v>-5.1061958084488879E-2</c:v>
                </c:pt>
                <c:pt idx="42">
                  <c:v>-3.3120905850523741E-2</c:v>
                </c:pt>
                <c:pt idx="43">
                  <c:v>-0.11905654547865652</c:v>
                </c:pt>
                <c:pt idx="44">
                  <c:v>-8.9642568926578292E-2</c:v>
                </c:pt>
                <c:pt idx="45">
                  <c:v>-0.14515978062880208</c:v>
                </c:pt>
                <c:pt idx="46">
                  <c:v>-0.12727824211845018</c:v>
                </c:pt>
                <c:pt idx="47">
                  <c:v>-0.10694575911679749</c:v>
                </c:pt>
                <c:pt idx="48">
                  <c:v>-0.1245160388319988</c:v>
                </c:pt>
                <c:pt idx="49">
                  <c:v>-7.5449214113348262E-2</c:v>
                </c:pt>
                <c:pt idx="50">
                  <c:v>-3.6470941990799588E-2</c:v>
                </c:pt>
                <c:pt idx="51">
                  <c:v>-7.3124633036400155E-2</c:v>
                </c:pt>
                <c:pt idx="52">
                  <c:v>3.0491704048216661E-3</c:v>
                </c:pt>
                <c:pt idx="53">
                  <c:v>-6.0868864695677871E-2</c:v>
                </c:pt>
                <c:pt idx="54">
                  <c:v>-1.450316300147847E-2</c:v>
                </c:pt>
                <c:pt idx="55">
                  <c:v>-4.0716444345143543E-2</c:v>
                </c:pt>
                <c:pt idx="56">
                  <c:v>-9.0771452635820538E-3</c:v>
                </c:pt>
                <c:pt idx="57">
                  <c:v>-6.8744009896356317E-2</c:v>
                </c:pt>
                <c:pt idx="58">
                  <c:v>-0.14119801192347836</c:v>
                </c:pt>
                <c:pt idx="59">
                  <c:v>-0.16539296562940464</c:v>
                </c:pt>
                <c:pt idx="60">
                  <c:v>-0.17483352930317153</c:v>
                </c:pt>
                <c:pt idx="61">
                  <c:v>-0.15863297520051844</c:v>
                </c:pt>
                <c:pt idx="62">
                  <c:v>-0.19319715258778913</c:v>
                </c:pt>
                <c:pt idx="63">
                  <c:v>-0.11849271649749316</c:v>
                </c:pt>
                <c:pt idx="64">
                  <c:v>-0.11422876296939677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5.3729999999999993</c:v>
                </c:pt>
                <c:pt idx="2">
                  <c:v>11.123999999999999</c:v>
                </c:pt>
                <c:pt idx="3">
                  <c:v>16.721999999999998</c:v>
                </c:pt>
                <c:pt idx="4">
                  <c:v>22.418999999999997</c:v>
                </c:pt>
                <c:pt idx="5">
                  <c:v>28.061999999999998</c:v>
                </c:pt>
                <c:pt idx="6">
                  <c:v>33.632999999999996</c:v>
                </c:pt>
                <c:pt idx="7">
                  <c:v>39.095999999999997</c:v>
                </c:pt>
                <c:pt idx="8">
                  <c:v>44.738999999999997</c:v>
                </c:pt>
                <c:pt idx="9">
                  <c:v>50.345999999999997</c:v>
                </c:pt>
                <c:pt idx="10">
                  <c:v>56.024999999999999</c:v>
                </c:pt>
                <c:pt idx="11">
                  <c:v>61.784999999999997</c:v>
                </c:pt>
                <c:pt idx="12">
                  <c:v>67.472999999999999</c:v>
                </c:pt>
                <c:pt idx="13">
                  <c:v>73.08</c:v>
                </c:pt>
                <c:pt idx="14">
                  <c:v>78.668999999999997</c:v>
                </c:pt>
                <c:pt idx="15">
                  <c:v>84.11399999999999</c:v>
                </c:pt>
                <c:pt idx="16">
                  <c:v>89.630999999999986</c:v>
                </c:pt>
                <c:pt idx="17">
                  <c:v>95.36399999999999</c:v>
                </c:pt>
                <c:pt idx="18">
                  <c:v>101.02499999999999</c:v>
                </c:pt>
                <c:pt idx="19">
                  <c:v>106.64999999999999</c:v>
                </c:pt>
                <c:pt idx="20">
                  <c:v>112.401</c:v>
                </c:pt>
                <c:pt idx="21">
                  <c:v>118.044</c:v>
                </c:pt>
                <c:pt idx="22">
                  <c:v>123.56099999999999</c:v>
                </c:pt>
                <c:pt idx="23">
                  <c:v>128.97899999999998</c:v>
                </c:pt>
                <c:pt idx="24">
                  <c:v>134.59499999999997</c:v>
                </c:pt>
                <c:pt idx="25">
                  <c:v>140.24699999999996</c:v>
                </c:pt>
                <c:pt idx="26">
                  <c:v>145.96199999999996</c:v>
                </c:pt>
                <c:pt idx="27">
                  <c:v>151.58699999999996</c:v>
                </c:pt>
                <c:pt idx="28">
                  <c:v>157.23899999999995</c:v>
                </c:pt>
                <c:pt idx="29">
                  <c:v>162.88199999999995</c:v>
                </c:pt>
                <c:pt idx="30">
                  <c:v>168.53399999999993</c:v>
                </c:pt>
                <c:pt idx="31">
                  <c:v>173.89799999999994</c:v>
                </c:pt>
                <c:pt idx="32">
                  <c:v>179.36999999999995</c:v>
                </c:pt>
                <c:pt idx="33">
                  <c:v>185.14799999999994</c:v>
                </c:pt>
                <c:pt idx="34">
                  <c:v>190.86299999999994</c:v>
                </c:pt>
                <c:pt idx="35">
                  <c:v>196.48799999999994</c:v>
                </c:pt>
                <c:pt idx="36">
                  <c:v>202.17599999999993</c:v>
                </c:pt>
                <c:pt idx="37">
                  <c:v>207.89099999999993</c:v>
                </c:pt>
                <c:pt idx="38">
                  <c:v>213.38099999999994</c:v>
                </c:pt>
                <c:pt idx="39">
                  <c:v>218.84399999999994</c:v>
                </c:pt>
                <c:pt idx="40">
                  <c:v>224.38799999999995</c:v>
                </c:pt>
                <c:pt idx="41">
                  <c:v>230.09399999999994</c:v>
                </c:pt>
                <c:pt idx="42">
                  <c:v>235.84499999999994</c:v>
                </c:pt>
                <c:pt idx="43">
                  <c:v>241.45199999999994</c:v>
                </c:pt>
                <c:pt idx="44">
                  <c:v>247.13099999999994</c:v>
                </c:pt>
                <c:pt idx="45">
                  <c:v>252.70199999999994</c:v>
                </c:pt>
                <c:pt idx="46">
                  <c:v>258.44399999999996</c:v>
                </c:pt>
                <c:pt idx="47">
                  <c:v>263.87099999999998</c:v>
                </c:pt>
                <c:pt idx="48">
                  <c:v>269.35199999999998</c:v>
                </c:pt>
                <c:pt idx="49">
                  <c:v>275.13899999999995</c:v>
                </c:pt>
                <c:pt idx="50">
                  <c:v>280.83599999999996</c:v>
                </c:pt>
                <c:pt idx="51">
                  <c:v>286.56899999999996</c:v>
                </c:pt>
                <c:pt idx="52">
                  <c:v>292.24799999999993</c:v>
                </c:pt>
                <c:pt idx="53">
                  <c:v>297.93599999999992</c:v>
                </c:pt>
                <c:pt idx="54">
                  <c:v>303.43499999999995</c:v>
                </c:pt>
                <c:pt idx="55">
                  <c:v>308.93399999999997</c:v>
                </c:pt>
                <c:pt idx="56">
                  <c:v>314.54999999999995</c:v>
                </c:pt>
                <c:pt idx="57">
                  <c:v>320.24699999999996</c:v>
                </c:pt>
                <c:pt idx="58">
                  <c:v>326.01599999999996</c:v>
                </c:pt>
                <c:pt idx="59">
                  <c:v>331.71299999999997</c:v>
                </c:pt>
                <c:pt idx="60">
                  <c:v>337.32899999999995</c:v>
                </c:pt>
                <c:pt idx="61">
                  <c:v>343.00799999999992</c:v>
                </c:pt>
                <c:pt idx="62">
                  <c:v>348.67799999999994</c:v>
                </c:pt>
                <c:pt idx="63">
                  <c:v>354.05999999999995</c:v>
                </c:pt>
              </c:numCache>
            </c:numRef>
          </c:xVal>
          <c:yVal>
            <c:numRef>
              <c:f>TDK_FF_ST_oU_04!$AD$20:$AD$83</c:f>
              <c:numCache>
                <c:formatCode>General</c:formatCode>
                <c:ptCount val="64"/>
                <c:pt idx="0">
                  <c:v>4.2868580922849731E-2</c:v>
                </c:pt>
                <c:pt idx="1">
                  <c:v>5.5323471629379561E-2</c:v>
                </c:pt>
                <c:pt idx="2">
                  <c:v>-2.4655736181230736E-2</c:v>
                </c:pt>
                <c:pt idx="3">
                  <c:v>-3.8752480284323099E-3</c:v>
                </c:pt>
                <c:pt idx="4">
                  <c:v>4.6358801029612096E-2</c:v>
                </c:pt>
                <c:pt idx="5">
                  <c:v>1.9228235877140065E-2</c:v>
                </c:pt>
                <c:pt idx="6">
                  <c:v>-3.5964074235849353E-2</c:v>
                </c:pt>
                <c:pt idx="7">
                  <c:v>4.324660600423158E-2</c:v>
                </c:pt>
                <c:pt idx="8">
                  <c:v>7.7208410140841011E-2</c:v>
                </c:pt>
                <c:pt idx="9">
                  <c:v>4.1555385288575053E-2</c:v>
                </c:pt>
                <c:pt idx="10">
                  <c:v>5.6043462360712226E-2</c:v>
                </c:pt>
                <c:pt idx="11">
                  <c:v>-2.6412204057137956E-2</c:v>
                </c:pt>
                <c:pt idx="12">
                  <c:v>6.7764896905288197E-2</c:v>
                </c:pt>
                <c:pt idx="13">
                  <c:v>-2.494432700409277E-2</c:v>
                </c:pt>
                <c:pt idx="14">
                  <c:v>3.2091765220229718E-2</c:v>
                </c:pt>
                <c:pt idx="15">
                  <c:v>0.10483694128920718</c:v>
                </c:pt>
                <c:pt idx="16">
                  <c:v>1.7332726816505328E-2</c:v>
                </c:pt>
                <c:pt idx="17">
                  <c:v>3.6566220416560213E-2</c:v>
                </c:pt>
                <c:pt idx="18">
                  <c:v>9.9000423138605242E-2</c:v>
                </c:pt>
                <c:pt idx="19">
                  <c:v>-3.4267412081035786E-2</c:v>
                </c:pt>
                <c:pt idx="20">
                  <c:v>4.6331734296529703E-2</c:v>
                </c:pt>
                <c:pt idx="21">
                  <c:v>3.5083327589987334E-2</c:v>
                </c:pt>
                <c:pt idx="22">
                  <c:v>3.7547042420342791E-2</c:v>
                </c:pt>
                <c:pt idx="23">
                  <c:v>-1.1533644599779791E-2</c:v>
                </c:pt>
                <c:pt idx="24">
                  <c:v>-3.1016266116637325E-2</c:v>
                </c:pt>
                <c:pt idx="25">
                  <c:v>7.2307207679585872E-2</c:v>
                </c:pt>
                <c:pt idx="26">
                  <c:v>4.0413028117114891E-2</c:v>
                </c:pt>
                <c:pt idx="27">
                  <c:v>-1.7350055496308414E-2</c:v>
                </c:pt>
                <c:pt idx="28">
                  <c:v>0.12999921400503922</c:v>
                </c:pt>
                <c:pt idx="29">
                  <c:v>-3.3070765365152965E-2</c:v>
                </c:pt>
                <c:pt idx="30">
                  <c:v>-9.6486949310389036E-2</c:v>
                </c:pt>
                <c:pt idx="31">
                  <c:v>0.13117902918975233</c:v>
                </c:pt>
                <c:pt idx="32">
                  <c:v>1.0629085371732572E-2</c:v>
                </c:pt>
                <c:pt idx="33">
                  <c:v>-2.8456589095213758E-2</c:v>
                </c:pt>
                <c:pt idx="34">
                  <c:v>-5.2793519076260509E-2</c:v>
                </c:pt>
                <c:pt idx="35">
                  <c:v>1.406994203512113E-2</c:v>
                </c:pt>
                <c:pt idx="36">
                  <c:v>0.12087846789995638</c:v>
                </c:pt>
                <c:pt idx="37">
                  <c:v>2.0507346954786954E-2</c:v>
                </c:pt>
                <c:pt idx="38">
                  <c:v>7.4439653730024702E-2</c:v>
                </c:pt>
                <c:pt idx="39">
                  <c:v>7.8864366580631895E-2</c:v>
                </c:pt>
                <c:pt idx="40">
                  <c:v>3.4933541319844608E-2</c:v>
                </c:pt>
                <c:pt idx="41">
                  <c:v>5.1849030211883473E-2</c:v>
                </c:pt>
                <c:pt idx="42">
                  <c:v>3.6578758279858903E-2</c:v>
                </c:pt>
                <c:pt idx="43">
                  <c:v>7.0102499604445256E-3</c:v>
                </c:pt>
                <c:pt idx="44">
                  <c:v>2.5813923841980113E-2</c:v>
                </c:pt>
                <c:pt idx="45">
                  <c:v>7.2666300400925365E-2</c:v>
                </c:pt>
                <c:pt idx="46">
                  <c:v>2.1018529974412559E-3</c:v>
                </c:pt>
                <c:pt idx="47">
                  <c:v>4.1942928004743862E-2</c:v>
                </c:pt>
                <c:pt idx="48">
                  <c:v>1.4732601600258022E-3</c:v>
                </c:pt>
                <c:pt idx="49">
                  <c:v>-3.9656180549798137E-2</c:v>
                </c:pt>
                <c:pt idx="50">
                  <c:v>-3.3937929408011769E-2</c:v>
                </c:pt>
                <c:pt idx="51">
                  <c:v>1.8889384151634658E-2</c:v>
                </c:pt>
                <c:pt idx="52">
                  <c:v>-1.0447377093157684E-2</c:v>
                </c:pt>
                <c:pt idx="53">
                  <c:v>-2.2236206390232383E-2</c:v>
                </c:pt>
                <c:pt idx="54">
                  <c:v>4.6280554027816834E-2</c:v>
                </c:pt>
                <c:pt idx="55">
                  <c:v>2.0124337154470595E-2</c:v>
                </c:pt>
                <c:pt idx="56">
                  <c:v>-7.7006960212088416E-2</c:v>
                </c:pt>
                <c:pt idx="57">
                  <c:v>9.770315271907748E-2</c:v>
                </c:pt>
                <c:pt idx="58">
                  <c:v>2.0980813411711097E-2</c:v>
                </c:pt>
                <c:pt idx="59">
                  <c:v>-4.9080570984813221E-2</c:v>
                </c:pt>
                <c:pt idx="60">
                  <c:v>2.8921418927438935E-3</c:v>
                </c:pt>
                <c:pt idx="61">
                  <c:v>-3.4857750346020566E-2</c:v>
                </c:pt>
                <c:pt idx="62">
                  <c:v>-1.360287007446459E-2</c:v>
                </c:pt>
                <c:pt idx="63">
                  <c:v>2.3955704119771326E-2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29360"/>
        <c:axId val="556928184"/>
      </c:scatterChart>
      <c:valAx>
        <c:axId val="5569293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8184"/>
        <c:crosses val="autoZero"/>
        <c:crossBetween val="midCat"/>
      </c:valAx>
      <c:valAx>
        <c:axId val="55692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9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5.859</c:v>
                </c:pt>
                <c:pt idx="2">
                  <c:v>11.672999999999998</c:v>
                </c:pt>
                <c:pt idx="3">
                  <c:v>17.297999999999998</c:v>
                </c:pt>
                <c:pt idx="4">
                  <c:v>22.805999999999997</c:v>
                </c:pt>
                <c:pt idx="5">
                  <c:v>28.286999999999999</c:v>
                </c:pt>
                <c:pt idx="6">
                  <c:v>34.001999999999995</c:v>
                </c:pt>
                <c:pt idx="7">
                  <c:v>39.563999999999993</c:v>
                </c:pt>
                <c:pt idx="8">
                  <c:v>45.143999999999991</c:v>
                </c:pt>
                <c:pt idx="9">
                  <c:v>50.939999999999991</c:v>
                </c:pt>
                <c:pt idx="10">
                  <c:v>56.672999999999988</c:v>
                </c:pt>
                <c:pt idx="11">
                  <c:v>62.198999999999984</c:v>
                </c:pt>
                <c:pt idx="12">
                  <c:v>67.922999999999988</c:v>
                </c:pt>
                <c:pt idx="13">
                  <c:v>73.295999999999992</c:v>
                </c:pt>
                <c:pt idx="14">
                  <c:v>78.875999999999991</c:v>
                </c:pt>
                <c:pt idx="15">
                  <c:v>84.563999999999993</c:v>
                </c:pt>
                <c:pt idx="16">
                  <c:v>90.233999999999995</c:v>
                </c:pt>
                <c:pt idx="17">
                  <c:v>95.867999999999995</c:v>
                </c:pt>
                <c:pt idx="18">
                  <c:v>101.619</c:v>
                </c:pt>
                <c:pt idx="19">
                  <c:v>107.262</c:v>
                </c:pt>
                <c:pt idx="20">
                  <c:v>112.77</c:v>
                </c:pt>
                <c:pt idx="21">
                  <c:v>118.23299999999999</c:v>
                </c:pt>
                <c:pt idx="22">
                  <c:v>123.87599999999999</c:v>
                </c:pt>
                <c:pt idx="23">
                  <c:v>129.50099999999998</c:v>
                </c:pt>
                <c:pt idx="24">
                  <c:v>135.12599999999998</c:v>
                </c:pt>
                <c:pt idx="25">
                  <c:v>140.87699999999998</c:v>
                </c:pt>
                <c:pt idx="26">
                  <c:v>146.57399999999998</c:v>
                </c:pt>
                <c:pt idx="27">
                  <c:v>152.10899999999998</c:v>
                </c:pt>
                <c:pt idx="28">
                  <c:v>157.72499999999997</c:v>
                </c:pt>
                <c:pt idx="29">
                  <c:v>163.12499999999997</c:v>
                </c:pt>
                <c:pt idx="30">
                  <c:v>168.77699999999996</c:v>
                </c:pt>
                <c:pt idx="31">
                  <c:v>174.39299999999997</c:v>
                </c:pt>
                <c:pt idx="32">
                  <c:v>179.99999999999997</c:v>
                </c:pt>
                <c:pt idx="33">
                  <c:v>185.67899999999997</c:v>
                </c:pt>
                <c:pt idx="34">
                  <c:v>191.42099999999996</c:v>
                </c:pt>
                <c:pt idx="35">
                  <c:v>197.09099999999995</c:v>
                </c:pt>
                <c:pt idx="36">
                  <c:v>202.52699999999996</c:v>
                </c:pt>
                <c:pt idx="37">
                  <c:v>208.01699999999997</c:v>
                </c:pt>
                <c:pt idx="38">
                  <c:v>213.71399999999997</c:v>
                </c:pt>
                <c:pt idx="39">
                  <c:v>219.26699999999997</c:v>
                </c:pt>
                <c:pt idx="40">
                  <c:v>224.93699999999995</c:v>
                </c:pt>
                <c:pt idx="41">
                  <c:v>230.58899999999994</c:v>
                </c:pt>
                <c:pt idx="42">
                  <c:v>236.41199999999995</c:v>
                </c:pt>
                <c:pt idx="43">
                  <c:v>241.99199999999996</c:v>
                </c:pt>
                <c:pt idx="44">
                  <c:v>247.59899999999996</c:v>
                </c:pt>
                <c:pt idx="45">
                  <c:v>253.02599999999995</c:v>
                </c:pt>
                <c:pt idx="46">
                  <c:v>258.65099999999995</c:v>
                </c:pt>
                <c:pt idx="47">
                  <c:v>264.30299999999994</c:v>
                </c:pt>
                <c:pt idx="48">
                  <c:v>270.00899999999996</c:v>
                </c:pt>
                <c:pt idx="49">
                  <c:v>275.63399999999996</c:v>
                </c:pt>
                <c:pt idx="50">
                  <c:v>281.37599999999998</c:v>
                </c:pt>
                <c:pt idx="51">
                  <c:v>287.06399999999996</c:v>
                </c:pt>
                <c:pt idx="52">
                  <c:v>292.60799999999995</c:v>
                </c:pt>
                <c:pt idx="53">
                  <c:v>298.08899999999994</c:v>
                </c:pt>
                <c:pt idx="54">
                  <c:v>303.75899999999996</c:v>
                </c:pt>
                <c:pt idx="55">
                  <c:v>309.38399999999996</c:v>
                </c:pt>
                <c:pt idx="56">
                  <c:v>314.99999999999994</c:v>
                </c:pt>
                <c:pt idx="57">
                  <c:v>320.79599999999994</c:v>
                </c:pt>
                <c:pt idx="58">
                  <c:v>326.61899999999991</c:v>
                </c:pt>
                <c:pt idx="59">
                  <c:v>332.1269999999999</c:v>
                </c:pt>
                <c:pt idx="60">
                  <c:v>337.79699999999991</c:v>
                </c:pt>
                <c:pt idx="61">
                  <c:v>343.2419999999999</c:v>
                </c:pt>
                <c:pt idx="62">
                  <c:v>348.91199999999992</c:v>
                </c:pt>
                <c:pt idx="63">
                  <c:v>354.50999999999993</c:v>
                </c:pt>
                <c:pt idx="64">
                  <c:v>360.18899999999991</c:v>
                </c:pt>
              </c:numCache>
            </c:numRef>
          </c:xVal>
          <c:yVal>
            <c:numRef>
              <c:f>TDK_FF_ST_mU_04!$AC$20:$AC$84</c:f>
              <c:numCache>
                <c:formatCode>General</c:formatCode>
                <c:ptCount val="65"/>
                <c:pt idx="0">
                  <c:v>0.12807605735582683</c:v>
                </c:pt>
                <c:pt idx="1">
                  <c:v>-0.14844403316512533</c:v>
                </c:pt>
                <c:pt idx="2">
                  <c:v>-0.24126392932589269</c:v>
                </c:pt>
                <c:pt idx="3">
                  <c:v>-0.18009299719340888</c:v>
                </c:pt>
                <c:pt idx="4">
                  <c:v>-0.18361488083878896</c:v>
                </c:pt>
                <c:pt idx="5">
                  <c:v>-0.17255098177130179</c:v>
                </c:pt>
                <c:pt idx="6">
                  <c:v>-5.5987628748013663E-2</c:v>
                </c:pt>
                <c:pt idx="7">
                  <c:v>-0.1197782187828409</c:v>
                </c:pt>
                <c:pt idx="8">
                  <c:v>-0.11041979135858071</c:v>
                </c:pt>
                <c:pt idx="9">
                  <c:v>-6.251860541583909E-2</c:v>
                </c:pt>
                <c:pt idx="10">
                  <c:v>-5.4831329658654226E-2</c:v>
                </c:pt>
                <c:pt idx="11">
                  <c:v>-0.11593891380752552</c:v>
                </c:pt>
                <c:pt idx="12">
                  <c:v>-5.7842221101040536E-2</c:v>
                </c:pt>
                <c:pt idx="13">
                  <c:v>-0.10355327402004377</c:v>
                </c:pt>
                <c:pt idx="14">
                  <c:v>-5.78973637799578E-2</c:v>
                </c:pt>
                <c:pt idx="15">
                  <c:v>-0.1645738465723241</c:v>
                </c:pt>
                <c:pt idx="16">
                  <c:v>-5.9562465906267903E-2</c:v>
                </c:pt>
                <c:pt idx="17">
                  <c:v>-0.11083466894177718</c:v>
                </c:pt>
                <c:pt idx="18">
                  <c:v>-0.21887804166365754</c:v>
                </c:pt>
                <c:pt idx="19">
                  <c:v>-0.14268021138212816</c:v>
                </c:pt>
                <c:pt idx="20">
                  <c:v>-0.13026349690336758</c:v>
                </c:pt>
                <c:pt idx="21">
                  <c:v>-0.162817917435504</c:v>
                </c:pt>
                <c:pt idx="22">
                  <c:v>-0.13465213017197186</c:v>
                </c:pt>
                <c:pt idx="23">
                  <c:v>-4.5477148558632052E-2</c:v>
                </c:pt>
                <c:pt idx="24">
                  <c:v>-7.8619485202466421E-2</c:v>
                </c:pt>
                <c:pt idx="25">
                  <c:v>-0.1188484161697545</c:v>
                </c:pt>
                <c:pt idx="26">
                  <c:v>9.4535886910023237E-3</c:v>
                </c:pt>
                <c:pt idx="27">
                  <c:v>-6.7593529568341637E-2</c:v>
                </c:pt>
                <c:pt idx="28">
                  <c:v>-9.4173284061014328E-2</c:v>
                </c:pt>
                <c:pt idx="29">
                  <c:v>-7.4363094246763239E-2</c:v>
                </c:pt>
                <c:pt idx="30">
                  <c:v>-0.1156113041746778</c:v>
                </c:pt>
                <c:pt idx="31">
                  <c:v>-0.14312095588326201</c:v>
                </c:pt>
                <c:pt idx="32">
                  <c:v>-0.14658525159663327</c:v>
                </c:pt>
                <c:pt idx="33">
                  <c:v>-0.13656779977679889</c:v>
                </c:pt>
                <c:pt idx="34">
                  <c:v>-0.23525279436299229</c:v>
                </c:pt>
                <c:pt idx="35">
                  <c:v>-0.22964303558211441</c:v>
                </c:pt>
                <c:pt idx="36">
                  <c:v>-0.14181198772863013</c:v>
                </c:pt>
                <c:pt idx="37">
                  <c:v>-0.10272795443373184</c:v>
                </c:pt>
                <c:pt idx="38">
                  <c:v>-6.5724713470928009E-2</c:v>
                </c:pt>
                <c:pt idx="39">
                  <c:v>-7.6045084334197099E-2</c:v>
                </c:pt>
                <c:pt idx="40">
                  <c:v>-9.5339250655683827E-3</c:v>
                </c:pt>
                <c:pt idx="41">
                  <c:v>-1.1412298940967958E-2</c:v>
                </c:pt>
                <c:pt idx="42">
                  <c:v>7.4887085091603467E-2</c:v>
                </c:pt>
                <c:pt idx="43">
                  <c:v>9.9382198767898444E-2</c:v>
                </c:pt>
                <c:pt idx="44">
                  <c:v>9.4378725962968701E-2</c:v>
                </c:pt>
                <c:pt idx="45">
                  <c:v>0.1003692835762422</c:v>
                </c:pt>
                <c:pt idx="46">
                  <c:v>0.15910405565762176</c:v>
                </c:pt>
                <c:pt idx="47">
                  <c:v>8.3031459009760056E-2</c:v>
                </c:pt>
                <c:pt idx="48">
                  <c:v>8.6924878618390267E-2</c:v>
                </c:pt>
                <c:pt idx="49">
                  <c:v>5.8619631775911785E-2</c:v>
                </c:pt>
                <c:pt idx="50">
                  <c:v>2.5790934848714642E-2</c:v>
                </c:pt>
                <c:pt idx="51">
                  <c:v>-2.6707477240279331E-2</c:v>
                </c:pt>
                <c:pt idx="52">
                  <c:v>4.1541910990417819E-2</c:v>
                </c:pt>
                <c:pt idx="53">
                  <c:v>2.2821281027631812E-2</c:v>
                </c:pt>
                <c:pt idx="54">
                  <c:v>-2.1407193679522152E-2</c:v>
                </c:pt>
                <c:pt idx="55">
                  <c:v>3.7025669197703337E-2</c:v>
                </c:pt>
                <c:pt idx="56">
                  <c:v>-3.0654520986388434E-2</c:v>
                </c:pt>
                <c:pt idx="57">
                  <c:v>-3.9373719114109917E-2</c:v>
                </c:pt>
                <c:pt idx="58">
                  <c:v>2.7251549110133055E-2</c:v>
                </c:pt>
                <c:pt idx="59">
                  <c:v>-9.0300556895215323E-2</c:v>
                </c:pt>
                <c:pt idx="60">
                  <c:v>-0.10660615976178178</c:v>
                </c:pt>
                <c:pt idx="61">
                  <c:v>-0.10825344966093553</c:v>
                </c:pt>
                <c:pt idx="62">
                  <c:v>-0.20814330996461194</c:v>
                </c:pt>
                <c:pt idx="63">
                  <c:v>-0.17126778277867061</c:v>
                </c:pt>
                <c:pt idx="64">
                  <c:v>-0.10270714132849434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TDK_FF_ST_mU_04!$Z$85:$Z$149</c:f>
              <c:numCache>
                <c:formatCode>General</c:formatCode>
                <c:ptCount val="65"/>
                <c:pt idx="0">
                  <c:v>360.18899999999991</c:v>
                </c:pt>
                <c:pt idx="1">
                  <c:v>354.68099999999993</c:v>
                </c:pt>
                <c:pt idx="2">
                  <c:v>349.06499999999994</c:v>
                </c:pt>
                <c:pt idx="3">
                  <c:v>343.45799999999997</c:v>
                </c:pt>
                <c:pt idx="4">
                  <c:v>337.95</c:v>
                </c:pt>
                <c:pt idx="5">
                  <c:v>332.37899999999996</c:v>
                </c:pt>
                <c:pt idx="6">
                  <c:v>326.78999999999996</c:v>
                </c:pt>
                <c:pt idx="7">
                  <c:v>320.99399999999997</c:v>
                </c:pt>
                <c:pt idx="8">
                  <c:v>315.28799999999995</c:v>
                </c:pt>
                <c:pt idx="9">
                  <c:v>309.53699999999998</c:v>
                </c:pt>
                <c:pt idx="10">
                  <c:v>304.01099999999997</c:v>
                </c:pt>
                <c:pt idx="11">
                  <c:v>298.27799999999996</c:v>
                </c:pt>
                <c:pt idx="12">
                  <c:v>292.82399999999996</c:v>
                </c:pt>
                <c:pt idx="13">
                  <c:v>287.27999999999997</c:v>
                </c:pt>
                <c:pt idx="14">
                  <c:v>281.55599999999998</c:v>
                </c:pt>
                <c:pt idx="15">
                  <c:v>275.92199999999997</c:v>
                </c:pt>
                <c:pt idx="16">
                  <c:v>270.18899999999996</c:v>
                </c:pt>
                <c:pt idx="17">
                  <c:v>264.45599999999996</c:v>
                </c:pt>
                <c:pt idx="18">
                  <c:v>258.83099999999996</c:v>
                </c:pt>
                <c:pt idx="19">
                  <c:v>253.25099999999995</c:v>
                </c:pt>
                <c:pt idx="20">
                  <c:v>247.74299999999994</c:v>
                </c:pt>
                <c:pt idx="21">
                  <c:v>242.18999999999994</c:v>
                </c:pt>
                <c:pt idx="22">
                  <c:v>236.61899999999994</c:v>
                </c:pt>
                <c:pt idx="23">
                  <c:v>230.81399999999994</c:v>
                </c:pt>
                <c:pt idx="24">
                  <c:v>225.10799999999995</c:v>
                </c:pt>
                <c:pt idx="25">
                  <c:v>219.43799999999996</c:v>
                </c:pt>
                <c:pt idx="26">
                  <c:v>213.87599999999995</c:v>
                </c:pt>
                <c:pt idx="27">
                  <c:v>208.25999999999993</c:v>
                </c:pt>
                <c:pt idx="28">
                  <c:v>202.75199999999992</c:v>
                </c:pt>
                <c:pt idx="29">
                  <c:v>197.31599999999992</c:v>
                </c:pt>
                <c:pt idx="30">
                  <c:v>191.60999999999993</c:v>
                </c:pt>
                <c:pt idx="31">
                  <c:v>185.90399999999994</c:v>
                </c:pt>
                <c:pt idx="32">
                  <c:v>180.21599999999995</c:v>
                </c:pt>
                <c:pt idx="33">
                  <c:v>174.57299999999995</c:v>
                </c:pt>
                <c:pt idx="34">
                  <c:v>169.00199999999995</c:v>
                </c:pt>
                <c:pt idx="35">
                  <c:v>163.35899999999995</c:v>
                </c:pt>
                <c:pt idx="36">
                  <c:v>157.87799999999996</c:v>
                </c:pt>
                <c:pt idx="37">
                  <c:v>152.31599999999995</c:v>
                </c:pt>
                <c:pt idx="38">
                  <c:v>146.78099999999995</c:v>
                </c:pt>
                <c:pt idx="39">
                  <c:v>141.05699999999996</c:v>
                </c:pt>
                <c:pt idx="40">
                  <c:v>135.35099999999997</c:v>
                </c:pt>
                <c:pt idx="41">
                  <c:v>129.61799999999997</c:v>
                </c:pt>
                <c:pt idx="42">
                  <c:v>124.06499999999997</c:v>
                </c:pt>
                <c:pt idx="43">
                  <c:v>118.45799999999997</c:v>
                </c:pt>
                <c:pt idx="44">
                  <c:v>112.99499999999998</c:v>
                </c:pt>
                <c:pt idx="45">
                  <c:v>107.50499999999998</c:v>
                </c:pt>
                <c:pt idx="46">
                  <c:v>101.82599999999998</c:v>
                </c:pt>
                <c:pt idx="47">
                  <c:v>96.083999999999975</c:v>
                </c:pt>
                <c:pt idx="48">
                  <c:v>90.413999999999973</c:v>
                </c:pt>
                <c:pt idx="49">
                  <c:v>84.725999999999971</c:v>
                </c:pt>
                <c:pt idx="50">
                  <c:v>79.109999999999971</c:v>
                </c:pt>
                <c:pt idx="51">
                  <c:v>73.520999999999972</c:v>
                </c:pt>
                <c:pt idx="52">
                  <c:v>68.10299999999998</c:v>
                </c:pt>
                <c:pt idx="53">
                  <c:v>62.46899999999998</c:v>
                </c:pt>
                <c:pt idx="54">
                  <c:v>56.879999999999981</c:v>
                </c:pt>
                <c:pt idx="55">
                  <c:v>51.155999999999985</c:v>
                </c:pt>
                <c:pt idx="56">
                  <c:v>45.386999999999986</c:v>
                </c:pt>
                <c:pt idx="57">
                  <c:v>39.734999999999985</c:v>
                </c:pt>
                <c:pt idx="58">
                  <c:v>34.190999999999988</c:v>
                </c:pt>
                <c:pt idx="59">
                  <c:v>28.547999999999988</c:v>
                </c:pt>
                <c:pt idx="60">
                  <c:v>22.994999999999987</c:v>
                </c:pt>
                <c:pt idx="61">
                  <c:v>17.531999999999989</c:v>
                </c:pt>
                <c:pt idx="62">
                  <c:v>11.83499999999999</c:v>
                </c:pt>
                <c:pt idx="63">
                  <c:v>6.1109999999999909</c:v>
                </c:pt>
                <c:pt idx="64">
                  <c:v>0.44099999999999095</c:v>
                </c:pt>
              </c:numCache>
            </c:numRef>
          </c:xVal>
          <c:yVal>
            <c:numRef>
              <c:f>TDK_FF_ST_mU_04!$AC$85:$AC$149</c:f>
              <c:numCache>
                <c:formatCode>General</c:formatCode>
                <c:ptCount val="65"/>
                <c:pt idx="0">
                  <c:v>-9.5158114502453373E-2</c:v>
                </c:pt>
                <c:pt idx="1">
                  <c:v>-0.16082054812693514</c:v>
                </c:pt>
                <c:pt idx="2">
                  <c:v>-0.16387177591423097</c:v>
                </c:pt>
                <c:pt idx="3">
                  <c:v>-8.7810814127919912E-2</c:v>
                </c:pt>
                <c:pt idx="4">
                  <c:v>-0.11708819753715716</c:v>
                </c:pt>
                <c:pt idx="5">
                  <c:v>-6.5519469287721677E-2</c:v>
                </c:pt>
                <c:pt idx="6">
                  <c:v>2.6032816650854329E-2</c:v>
                </c:pt>
                <c:pt idx="7">
                  <c:v>-6.7563634432303843E-3</c:v>
                </c:pt>
                <c:pt idx="8">
                  <c:v>1.3685241300265716E-2</c:v>
                </c:pt>
                <c:pt idx="9">
                  <c:v>6.1231047627359203E-2</c:v>
                </c:pt>
                <c:pt idx="10">
                  <c:v>2.2399731173436521E-2</c:v>
                </c:pt>
                <c:pt idx="11">
                  <c:v>6.9202089537327538E-2</c:v>
                </c:pt>
                <c:pt idx="12">
                  <c:v>3.9035295788607982E-2</c:v>
                </c:pt>
                <c:pt idx="13">
                  <c:v>8.4566385250582243E-2</c:v>
                </c:pt>
                <c:pt idx="14">
                  <c:v>0.12720467788693668</c:v>
                </c:pt>
                <c:pt idx="15">
                  <c:v>0.11155470561340053</c:v>
                </c:pt>
                <c:pt idx="16">
                  <c:v>0.12476297584237273</c:v>
                </c:pt>
                <c:pt idx="17">
                  <c:v>0.14923753323677147</c:v>
                </c:pt>
                <c:pt idx="18">
                  <c:v>0.1370464651483303</c:v>
                </c:pt>
                <c:pt idx="19">
                  <c:v>0.14659941622565498</c:v>
                </c:pt>
                <c:pt idx="20">
                  <c:v>0.17128620458697696</c:v>
                </c:pt>
                <c:pt idx="21">
                  <c:v>0.10578709442597756</c:v>
                </c:pt>
                <c:pt idx="22">
                  <c:v>0.14087654590875331</c:v>
                </c:pt>
                <c:pt idx="23">
                  <c:v>1.1541290458836784E-2</c:v>
                </c:pt>
                <c:pt idx="24">
                  <c:v>5.2952637287489779E-2</c:v>
                </c:pt>
                <c:pt idx="25">
                  <c:v>-4.7329493091581298E-3</c:v>
                </c:pt>
                <c:pt idx="26">
                  <c:v>-7.0838943153120226E-2</c:v>
                </c:pt>
                <c:pt idx="27">
                  <c:v>-0.12351213149548812</c:v>
                </c:pt>
                <c:pt idx="28">
                  <c:v>-8.8607110976198555E-2</c:v>
                </c:pt>
                <c:pt idx="29">
                  <c:v>-0.10554950369078142</c:v>
                </c:pt>
                <c:pt idx="30">
                  <c:v>-0.19020257052093825</c:v>
                </c:pt>
                <c:pt idx="31">
                  <c:v>-8.1447972490593656E-2</c:v>
                </c:pt>
                <c:pt idx="32">
                  <c:v>-6.4740336598958947E-2</c:v>
                </c:pt>
                <c:pt idx="33">
                  <c:v>-6.6670520168571556E-2</c:v>
                </c:pt>
                <c:pt idx="34">
                  <c:v>-0.12499708055565861</c:v>
                </c:pt>
                <c:pt idx="35">
                  <c:v>-0.11874937982648248</c:v>
                </c:pt>
                <c:pt idx="36">
                  <c:v>2.1514110502238282E-2</c:v>
                </c:pt>
                <c:pt idx="37">
                  <c:v>-5.7618484104438039E-2</c:v>
                </c:pt>
                <c:pt idx="38">
                  <c:v>-4.8604493726543296E-2</c:v>
                </c:pt>
                <c:pt idx="39">
                  <c:v>-3.9801536320112518E-2</c:v>
                </c:pt>
                <c:pt idx="40">
                  <c:v>-5.0834481353291494E-2</c:v>
                </c:pt>
                <c:pt idx="41">
                  <c:v>-6.0350417418050029E-2</c:v>
                </c:pt>
                <c:pt idx="42">
                  <c:v>-0.11702086906498721</c:v>
                </c:pt>
                <c:pt idx="43">
                  <c:v>-7.2183382264370266E-2</c:v>
                </c:pt>
                <c:pt idx="44">
                  <c:v>-0.12882333162153259</c:v>
                </c:pt>
                <c:pt idx="45">
                  <c:v>-0.16192688887234397</c:v>
                </c:pt>
                <c:pt idx="46">
                  <c:v>-0.21559934467536834</c:v>
                </c:pt>
                <c:pt idx="47">
                  <c:v>-0.10696188866054968</c:v>
                </c:pt>
                <c:pt idx="48">
                  <c:v>-0.13880201465472908</c:v>
                </c:pt>
                <c:pt idx="49">
                  <c:v>-7.513969794220543E-2</c:v>
                </c:pt>
                <c:pt idx="50">
                  <c:v>-4.5052139950101378E-2</c:v>
                </c:pt>
                <c:pt idx="51">
                  <c:v>-5.8605143454840913E-2</c:v>
                </c:pt>
                <c:pt idx="52">
                  <c:v>-4.2200475326211517E-2</c:v>
                </c:pt>
                <c:pt idx="53">
                  <c:v>-0.11237455217592185</c:v>
                </c:pt>
                <c:pt idx="54">
                  <c:v>-3.6011282261924293E-2</c:v>
                </c:pt>
                <c:pt idx="55">
                  <c:v>-2.9310100620172364E-2</c:v>
                </c:pt>
                <c:pt idx="56">
                  <c:v>-8.0704307774041695E-2</c:v>
                </c:pt>
                <c:pt idx="57">
                  <c:v>-0.10466382509613936</c:v>
                </c:pt>
                <c:pt idx="58">
                  <c:v>-0.10052662197172424</c:v>
                </c:pt>
                <c:pt idx="59">
                  <c:v>-0.20994243413393576</c:v>
                </c:pt>
                <c:pt idx="60">
                  <c:v>-0.13239137916148636</c:v>
                </c:pt>
                <c:pt idx="61">
                  <c:v>-0.21155171721347443</c:v>
                </c:pt>
                <c:pt idx="62">
                  <c:v>-0.15087197645682338</c:v>
                </c:pt>
                <c:pt idx="63">
                  <c:v>-0.10820010425402504</c:v>
                </c:pt>
                <c:pt idx="64">
                  <c:v>-0.16359488442420211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5.859</c:v>
                </c:pt>
                <c:pt idx="2">
                  <c:v>11.672999999999998</c:v>
                </c:pt>
                <c:pt idx="3">
                  <c:v>17.297999999999998</c:v>
                </c:pt>
                <c:pt idx="4">
                  <c:v>22.805999999999997</c:v>
                </c:pt>
                <c:pt idx="5">
                  <c:v>28.286999999999999</c:v>
                </c:pt>
                <c:pt idx="6">
                  <c:v>34.001999999999995</c:v>
                </c:pt>
                <c:pt idx="7">
                  <c:v>39.563999999999993</c:v>
                </c:pt>
                <c:pt idx="8">
                  <c:v>45.143999999999991</c:v>
                </c:pt>
                <c:pt idx="9">
                  <c:v>50.939999999999991</c:v>
                </c:pt>
                <c:pt idx="10">
                  <c:v>56.672999999999988</c:v>
                </c:pt>
                <c:pt idx="11">
                  <c:v>62.198999999999984</c:v>
                </c:pt>
                <c:pt idx="12">
                  <c:v>67.922999999999988</c:v>
                </c:pt>
                <c:pt idx="13">
                  <c:v>73.295999999999992</c:v>
                </c:pt>
                <c:pt idx="14">
                  <c:v>78.875999999999991</c:v>
                </c:pt>
                <c:pt idx="15">
                  <c:v>84.563999999999993</c:v>
                </c:pt>
                <c:pt idx="16">
                  <c:v>90.233999999999995</c:v>
                </c:pt>
                <c:pt idx="17">
                  <c:v>95.867999999999995</c:v>
                </c:pt>
                <c:pt idx="18">
                  <c:v>101.619</c:v>
                </c:pt>
                <c:pt idx="19">
                  <c:v>107.262</c:v>
                </c:pt>
                <c:pt idx="20">
                  <c:v>112.77</c:v>
                </c:pt>
                <c:pt idx="21">
                  <c:v>118.23299999999999</c:v>
                </c:pt>
                <c:pt idx="22">
                  <c:v>123.87599999999999</c:v>
                </c:pt>
                <c:pt idx="23">
                  <c:v>129.50099999999998</c:v>
                </c:pt>
                <c:pt idx="24">
                  <c:v>135.12599999999998</c:v>
                </c:pt>
                <c:pt idx="25">
                  <c:v>140.87699999999998</c:v>
                </c:pt>
                <c:pt idx="26">
                  <c:v>146.57399999999998</c:v>
                </c:pt>
                <c:pt idx="27">
                  <c:v>152.10899999999998</c:v>
                </c:pt>
                <c:pt idx="28">
                  <c:v>157.72499999999997</c:v>
                </c:pt>
                <c:pt idx="29">
                  <c:v>163.12499999999997</c:v>
                </c:pt>
                <c:pt idx="30">
                  <c:v>168.77699999999996</c:v>
                </c:pt>
                <c:pt idx="31">
                  <c:v>174.39299999999997</c:v>
                </c:pt>
                <c:pt idx="32">
                  <c:v>179.99999999999997</c:v>
                </c:pt>
                <c:pt idx="33">
                  <c:v>185.67899999999997</c:v>
                </c:pt>
                <c:pt idx="34">
                  <c:v>191.42099999999996</c:v>
                </c:pt>
                <c:pt idx="35">
                  <c:v>197.09099999999995</c:v>
                </c:pt>
                <c:pt idx="36">
                  <c:v>202.52699999999996</c:v>
                </c:pt>
                <c:pt idx="37">
                  <c:v>208.01699999999997</c:v>
                </c:pt>
                <c:pt idx="38">
                  <c:v>213.71399999999997</c:v>
                </c:pt>
                <c:pt idx="39">
                  <c:v>219.26699999999997</c:v>
                </c:pt>
                <c:pt idx="40">
                  <c:v>224.93699999999995</c:v>
                </c:pt>
                <c:pt idx="41">
                  <c:v>230.58899999999994</c:v>
                </c:pt>
                <c:pt idx="42">
                  <c:v>236.41199999999995</c:v>
                </c:pt>
                <c:pt idx="43">
                  <c:v>241.99199999999996</c:v>
                </c:pt>
                <c:pt idx="44">
                  <c:v>247.59899999999996</c:v>
                </c:pt>
                <c:pt idx="45">
                  <c:v>253.02599999999995</c:v>
                </c:pt>
                <c:pt idx="46">
                  <c:v>258.65099999999995</c:v>
                </c:pt>
                <c:pt idx="47">
                  <c:v>264.30299999999994</c:v>
                </c:pt>
                <c:pt idx="48">
                  <c:v>270.00899999999996</c:v>
                </c:pt>
                <c:pt idx="49">
                  <c:v>275.63399999999996</c:v>
                </c:pt>
                <c:pt idx="50">
                  <c:v>281.37599999999998</c:v>
                </c:pt>
                <c:pt idx="51">
                  <c:v>287.06399999999996</c:v>
                </c:pt>
                <c:pt idx="52">
                  <c:v>292.60799999999995</c:v>
                </c:pt>
                <c:pt idx="53">
                  <c:v>298.08899999999994</c:v>
                </c:pt>
                <c:pt idx="54">
                  <c:v>303.75899999999996</c:v>
                </c:pt>
                <c:pt idx="55">
                  <c:v>309.38399999999996</c:v>
                </c:pt>
                <c:pt idx="56">
                  <c:v>314.99999999999994</c:v>
                </c:pt>
                <c:pt idx="57">
                  <c:v>320.79599999999994</c:v>
                </c:pt>
                <c:pt idx="58">
                  <c:v>326.61899999999991</c:v>
                </c:pt>
                <c:pt idx="59">
                  <c:v>332.1269999999999</c:v>
                </c:pt>
                <c:pt idx="60">
                  <c:v>337.79699999999991</c:v>
                </c:pt>
                <c:pt idx="61">
                  <c:v>343.2419999999999</c:v>
                </c:pt>
                <c:pt idx="62">
                  <c:v>348.91199999999992</c:v>
                </c:pt>
                <c:pt idx="63">
                  <c:v>354.50999999999993</c:v>
                </c:pt>
              </c:numCache>
            </c:numRef>
          </c:xVal>
          <c:yVal>
            <c:numRef>
              <c:f>TDK_FF_ST_mU_04!$AD$20:$AD$83</c:f>
              <c:numCache>
                <c:formatCode>General</c:formatCode>
                <c:ptCount val="64"/>
                <c:pt idx="0">
                  <c:v>-0.29167094178002895</c:v>
                </c:pt>
                <c:pt idx="1">
                  <c:v>4.0243928911100291E-2</c:v>
                </c:pt>
                <c:pt idx="2">
                  <c:v>9.0391952869069314E-2</c:v>
                </c:pt>
                <c:pt idx="3">
                  <c:v>-3.1458720020065556E-2</c:v>
                </c:pt>
                <c:pt idx="4">
                  <c:v>5.1223501677302608E-2</c:v>
                </c:pt>
                <c:pt idx="5">
                  <c:v>-3.739145236263397E-2</c:v>
                </c:pt>
                <c:pt idx="6">
                  <c:v>-4.4538993223710577E-2</c:v>
                </c:pt>
                <c:pt idx="7">
                  <c:v>1.5114393686701533E-2</c:v>
                </c:pt>
                <c:pt idx="8">
                  <c:v>2.9715483584539015E-2</c:v>
                </c:pt>
                <c:pt idx="9">
                  <c:v>3.3208504795666727E-2</c:v>
                </c:pt>
                <c:pt idx="10">
                  <c:v>1.8820047396729933E-2</c:v>
                </c:pt>
                <c:pt idx="11">
                  <c:v>3.5643616316036741E-3</c:v>
                </c:pt>
                <c:pt idx="12">
                  <c:v>1.5641745774829019E-2</c:v>
                </c:pt>
                <c:pt idx="13">
                  <c:v>4.494813056520286E-2</c:v>
                </c:pt>
                <c:pt idx="14">
                  <c:v>1.2845223829856423E-2</c:v>
                </c:pt>
                <c:pt idx="15">
                  <c:v>8.9434148630118671E-2</c:v>
                </c:pt>
                <c:pt idx="16">
                  <c:v>-7.9239548748461175E-2</c:v>
                </c:pt>
                <c:pt idx="17">
                  <c:v>3.8727802812275058E-3</c:v>
                </c:pt>
                <c:pt idx="18">
                  <c:v>3.2786969882891981E-3</c:v>
                </c:pt>
                <c:pt idx="19">
                  <c:v>-1.9246677490215802E-2</c:v>
                </c:pt>
                <c:pt idx="20">
                  <c:v>1.440165281834993E-3</c:v>
                </c:pt>
                <c:pt idx="21">
                  <c:v>9.0634535171133734E-2</c:v>
                </c:pt>
                <c:pt idx="22">
                  <c:v>1.7631261106984653E-2</c:v>
                </c:pt>
                <c:pt idx="23">
                  <c:v>-1.4873268859417976E-2</c:v>
                </c:pt>
                <c:pt idx="24">
                  <c:v>2.7785003849174927E-2</c:v>
                </c:pt>
                <c:pt idx="25">
                  <c:v>7.9046879849641982E-2</c:v>
                </c:pt>
                <c:pt idx="26">
                  <c:v>-5.805808241754562E-2</c:v>
                </c:pt>
                <c:pt idx="27">
                  <c:v>9.9750454639035979E-3</c:v>
                </c:pt>
                <c:pt idx="28">
                  <c:v>0.11568739456325261</c:v>
                </c:pt>
                <c:pt idx="29">
                  <c:v>-4.4386285579719242E-2</c:v>
                </c:pt>
                <c:pt idx="30">
                  <c:v>-9.3857763809808148E-3</c:v>
                </c:pt>
                <c:pt idx="31">
                  <c:v>7.6450435714690457E-2</c:v>
                </c:pt>
                <c:pt idx="32">
                  <c:v>8.1844914997674323E-2</c:v>
                </c:pt>
                <c:pt idx="33">
                  <c:v>5.5119827286205236E-2</c:v>
                </c:pt>
                <c:pt idx="34">
                  <c:v>4.5050223842054038E-2</c:v>
                </c:pt>
                <c:pt idx="35">
                  <c:v>0.12409353189133299</c:v>
                </c:pt>
                <c:pt idx="36">
                  <c:v>5.3204876752431574E-2</c:v>
                </c:pt>
                <c:pt idx="37">
                  <c:v>-2.0784177061756282E-2</c:v>
                </c:pt>
                <c:pt idx="38">
                  <c:v>-5.1142296821922173E-3</c:v>
                </c:pt>
                <c:pt idx="39">
                  <c:v>7.131213502503897E-2</c:v>
                </c:pt>
                <c:pt idx="40">
                  <c:v>6.2486562353058162E-2</c:v>
                </c:pt>
                <c:pt idx="41">
                  <c:v>2.2953589399804741E-2</c:v>
                </c:pt>
                <c:pt idx="42">
                  <c:v>6.5989460817149848E-2</c:v>
                </c:pt>
                <c:pt idx="43">
                  <c:v>6.4048956580791128E-3</c:v>
                </c:pt>
                <c:pt idx="44">
                  <c:v>7.6907478624008263E-2</c:v>
                </c:pt>
                <c:pt idx="45">
                  <c:v>4.6230132649412781E-2</c:v>
                </c:pt>
                <c:pt idx="46">
                  <c:v>-2.2057590509291458E-2</c:v>
                </c:pt>
                <c:pt idx="47">
                  <c:v>6.6206074227011413E-2</c:v>
                </c:pt>
                <c:pt idx="48">
                  <c:v>3.7838097223982459E-2</c:v>
                </c:pt>
                <c:pt idx="49">
                  <c:v>5.2935073837488744E-2</c:v>
                </c:pt>
                <c:pt idx="50">
                  <c:v>0.10141374303822204</c:v>
                </c:pt>
                <c:pt idx="51">
                  <c:v>0.11127386249086157</c:v>
                </c:pt>
                <c:pt idx="52">
                  <c:v>-2.5066152018098364E-3</c:v>
                </c:pt>
                <c:pt idx="53">
                  <c:v>4.6380808509695726E-2</c:v>
                </c:pt>
                <c:pt idx="54">
                  <c:v>4.3806924852958673E-2</c:v>
                </c:pt>
                <c:pt idx="55">
                  <c:v>2.4205378429655866E-2</c:v>
                </c:pt>
                <c:pt idx="56">
                  <c:v>4.433976228665415E-2</c:v>
                </c:pt>
                <c:pt idx="57">
                  <c:v>3.2617355670879533E-2</c:v>
                </c:pt>
                <c:pt idx="58">
                  <c:v>-1.2187324592787263E-3</c:v>
                </c:pt>
                <c:pt idx="59">
                  <c:v>2.4781087607493646E-2</c:v>
                </c:pt>
                <c:pt idx="60">
                  <c:v>-1.0482037775375375E-2</c:v>
                </c:pt>
                <c:pt idx="61">
                  <c:v>2.0442635533015618E-2</c:v>
                </c:pt>
                <c:pt idx="62">
                  <c:v>4.4271534050380978E-2</c:v>
                </c:pt>
                <c:pt idx="63">
                  <c:v>1.0447234651735471E-2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48032"/>
        <c:axId val="558248424"/>
      </c:scatterChart>
      <c:valAx>
        <c:axId val="5582480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48424"/>
        <c:crosses val="autoZero"/>
        <c:crossBetween val="midCat"/>
      </c:valAx>
      <c:valAx>
        <c:axId val="558248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48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11.654999999999999</c:v>
                </c:pt>
                <c:pt idx="3">
                  <c:v>17.334</c:v>
                </c:pt>
                <c:pt idx="4">
                  <c:v>22.796999999999997</c:v>
                </c:pt>
                <c:pt idx="5">
                  <c:v>28.277999999999999</c:v>
                </c:pt>
                <c:pt idx="6">
                  <c:v>33.948</c:v>
                </c:pt>
                <c:pt idx="7">
                  <c:v>39.582000000000001</c:v>
                </c:pt>
                <c:pt idx="8">
                  <c:v>45.234000000000002</c:v>
                </c:pt>
                <c:pt idx="9">
                  <c:v>50.930999999999997</c:v>
                </c:pt>
                <c:pt idx="10">
                  <c:v>56.717999999999996</c:v>
                </c:pt>
                <c:pt idx="11">
                  <c:v>62.279999999999994</c:v>
                </c:pt>
                <c:pt idx="12">
                  <c:v>67.895999999999987</c:v>
                </c:pt>
                <c:pt idx="13">
                  <c:v>73.35899999999998</c:v>
                </c:pt>
                <c:pt idx="14">
                  <c:v>78.920999999999978</c:v>
                </c:pt>
                <c:pt idx="15">
                  <c:v>84.59999999999998</c:v>
                </c:pt>
                <c:pt idx="16">
                  <c:v>90.21599999999998</c:v>
                </c:pt>
                <c:pt idx="17">
                  <c:v>95.867999999999981</c:v>
                </c:pt>
                <c:pt idx="18">
                  <c:v>101.62799999999999</c:v>
                </c:pt>
                <c:pt idx="19">
                  <c:v>107.26199999999999</c:v>
                </c:pt>
                <c:pt idx="20">
                  <c:v>112.76999999999998</c:v>
                </c:pt>
                <c:pt idx="21">
                  <c:v>118.23299999999998</c:v>
                </c:pt>
                <c:pt idx="22">
                  <c:v>123.82199999999997</c:v>
                </c:pt>
                <c:pt idx="23">
                  <c:v>129.43799999999999</c:v>
                </c:pt>
                <c:pt idx="24">
                  <c:v>135.13499999999999</c:v>
                </c:pt>
                <c:pt idx="25">
                  <c:v>140.85</c:v>
                </c:pt>
                <c:pt idx="26">
                  <c:v>146.50199999999998</c:v>
                </c:pt>
                <c:pt idx="27">
                  <c:v>152.10899999999998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168.66899999999998</c:v>
                </c:pt>
                <c:pt idx="31">
                  <c:v>174.36599999999999</c:v>
                </c:pt>
                <c:pt idx="32">
                  <c:v>179.95499999999998</c:v>
                </c:pt>
                <c:pt idx="33">
                  <c:v>185.71499999999997</c:v>
                </c:pt>
                <c:pt idx="34">
                  <c:v>191.37599999999998</c:v>
                </c:pt>
                <c:pt idx="35">
                  <c:v>197.09099999999998</c:v>
                </c:pt>
                <c:pt idx="36">
                  <c:v>202.54499999999999</c:v>
                </c:pt>
                <c:pt idx="37">
                  <c:v>208.02599999999998</c:v>
                </c:pt>
                <c:pt idx="38">
                  <c:v>213.67799999999997</c:v>
                </c:pt>
                <c:pt idx="39">
                  <c:v>219.26699999999997</c:v>
                </c:pt>
                <c:pt idx="40">
                  <c:v>224.89199999999997</c:v>
                </c:pt>
                <c:pt idx="41">
                  <c:v>230.57999999999996</c:v>
                </c:pt>
                <c:pt idx="42">
                  <c:v>236.35799999999995</c:v>
                </c:pt>
                <c:pt idx="43">
                  <c:v>241.91099999999994</c:v>
                </c:pt>
                <c:pt idx="44">
                  <c:v>247.57199999999995</c:v>
                </c:pt>
                <c:pt idx="45">
                  <c:v>253.06199999999995</c:v>
                </c:pt>
                <c:pt idx="46">
                  <c:v>258.59699999999998</c:v>
                </c:pt>
                <c:pt idx="47">
                  <c:v>264.303</c:v>
                </c:pt>
                <c:pt idx="48">
                  <c:v>269.95499999999998</c:v>
                </c:pt>
                <c:pt idx="49">
                  <c:v>275.71499999999997</c:v>
                </c:pt>
                <c:pt idx="50">
                  <c:v>281.34899999999999</c:v>
                </c:pt>
                <c:pt idx="51">
                  <c:v>287.07299999999998</c:v>
                </c:pt>
                <c:pt idx="52">
                  <c:v>292.608</c:v>
                </c:pt>
                <c:pt idx="53">
                  <c:v>298.13400000000001</c:v>
                </c:pt>
                <c:pt idx="54">
                  <c:v>303.786</c:v>
                </c:pt>
                <c:pt idx="55">
                  <c:v>309.36599999999999</c:v>
                </c:pt>
                <c:pt idx="56">
                  <c:v>315.08999999999997</c:v>
                </c:pt>
                <c:pt idx="57">
                  <c:v>320.85899999999998</c:v>
                </c:pt>
                <c:pt idx="58">
                  <c:v>326.57399999999996</c:v>
                </c:pt>
                <c:pt idx="59">
                  <c:v>332.09999999999997</c:v>
                </c:pt>
                <c:pt idx="60">
                  <c:v>337.77899999999994</c:v>
                </c:pt>
                <c:pt idx="61">
                  <c:v>343.25999999999993</c:v>
                </c:pt>
                <c:pt idx="62">
                  <c:v>348.83999999999992</c:v>
                </c:pt>
                <c:pt idx="63">
                  <c:v>354.50999999999993</c:v>
                </c:pt>
                <c:pt idx="64">
                  <c:v>360.17999999999995</c:v>
                </c:pt>
              </c:numCache>
            </c:numRef>
          </c:xVal>
          <c:yVal>
            <c:numRef>
              <c:f>TDK_FF_ST_mU2_04!$AC$20:$AC$84</c:f>
              <c:numCache>
                <c:formatCode>General</c:formatCode>
                <c:ptCount val="65"/>
                <c:pt idx="0">
                  <c:v>0.10922789988518389</c:v>
                </c:pt>
                <c:pt idx="1">
                  <c:v>-0.12813567069705112</c:v>
                </c:pt>
                <c:pt idx="2">
                  <c:v>-0.19514865066488873</c:v>
                </c:pt>
                <c:pt idx="3">
                  <c:v>-0.22961317085303889</c:v>
                </c:pt>
                <c:pt idx="4">
                  <c:v>-0.19964871000510698</c:v>
                </c:pt>
                <c:pt idx="5">
                  <c:v>-0.13276058116540668</c:v>
                </c:pt>
                <c:pt idx="6">
                  <c:v>-0.13356969821264641</c:v>
                </c:pt>
                <c:pt idx="7">
                  <c:v>-0.12088654825681289</c:v>
                </c:pt>
                <c:pt idx="8">
                  <c:v>-5.6661481465106078E-2</c:v>
                </c:pt>
                <c:pt idx="9">
                  <c:v>-4.0703268680672977E-2</c:v>
                </c:pt>
                <c:pt idx="10">
                  <c:v>-6.6327177247764268E-2</c:v>
                </c:pt>
                <c:pt idx="11">
                  <c:v>-4.3681936898778417E-3</c:v>
                </c:pt>
                <c:pt idx="12">
                  <c:v>-4.2058924446024548E-2</c:v>
                </c:pt>
                <c:pt idx="13">
                  <c:v>-8.778948139985232E-2</c:v>
                </c:pt>
                <c:pt idx="14">
                  <c:v>-0.10011708774395345</c:v>
                </c:pt>
                <c:pt idx="15">
                  <c:v>-8.1858741440967719E-2</c:v>
                </c:pt>
                <c:pt idx="16">
                  <c:v>-0.13059583544136899</c:v>
                </c:pt>
                <c:pt idx="17">
                  <c:v>-0.1794813865941336</c:v>
                </c:pt>
                <c:pt idx="18">
                  <c:v>-0.11462633518840448</c:v>
                </c:pt>
                <c:pt idx="19">
                  <c:v>-0.20837036737411552</c:v>
                </c:pt>
                <c:pt idx="20">
                  <c:v>-0.2344555803174444</c:v>
                </c:pt>
                <c:pt idx="21">
                  <c:v>-0.11430694793304497</c:v>
                </c:pt>
                <c:pt idx="22">
                  <c:v>-7.3531496711979116E-2</c:v>
                </c:pt>
                <c:pt idx="23">
                  <c:v>-8.7003045564415515E-2</c:v>
                </c:pt>
                <c:pt idx="24">
                  <c:v>-9.7472079293652314E-3</c:v>
                </c:pt>
                <c:pt idx="25">
                  <c:v>-0.10937855529616058</c:v>
                </c:pt>
                <c:pt idx="26">
                  <c:v>-6.4693165333181923E-2</c:v>
                </c:pt>
                <c:pt idx="27">
                  <c:v>-4.1884985633316774E-2</c:v>
                </c:pt>
                <c:pt idx="28">
                  <c:v>-4.0697664019745616E-2</c:v>
                </c:pt>
                <c:pt idx="29">
                  <c:v>-8.0556667465401688E-2</c:v>
                </c:pt>
                <c:pt idx="30">
                  <c:v>-7.8947523963734056E-2</c:v>
                </c:pt>
                <c:pt idx="31">
                  <c:v>-8.917064633760674E-2</c:v>
                </c:pt>
                <c:pt idx="32">
                  <c:v>-0.15056840664766469</c:v>
                </c:pt>
                <c:pt idx="33">
                  <c:v>-0.18703374141051654</c:v>
                </c:pt>
                <c:pt idx="34">
                  <c:v>-0.16644141061647133</c:v>
                </c:pt>
                <c:pt idx="35">
                  <c:v>-0.16295676511580837</c:v>
                </c:pt>
                <c:pt idx="36">
                  <c:v>-0.16414169784755472</c:v>
                </c:pt>
                <c:pt idx="37">
                  <c:v>-8.4100126284425869E-2</c:v>
                </c:pt>
                <c:pt idx="38">
                  <c:v>-0.10697013562261759</c:v>
                </c:pt>
                <c:pt idx="39">
                  <c:v>-3.212974362330101E-2</c:v>
                </c:pt>
                <c:pt idx="40">
                  <c:v>1.1591418365100026E-2</c:v>
                </c:pt>
                <c:pt idx="41">
                  <c:v>3.3024993806037628E-2</c:v>
                </c:pt>
                <c:pt idx="42">
                  <c:v>7.6186470410902984E-2</c:v>
                </c:pt>
                <c:pt idx="43">
                  <c:v>7.7916274457265899E-2</c:v>
                </c:pt>
                <c:pt idx="44">
                  <c:v>0.17255335826069995</c:v>
                </c:pt>
                <c:pt idx="45">
                  <c:v>9.403918077708795E-2</c:v>
                </c:pt>
                <c:pt idx="46">
                  <c:v>8.2917612201754309E-2</c:v>
                </c:pt>
                <c:pt idx="47">
                  <c:v>9.9608229226419098E-2</c:v>
                </c:pt>
                <c:pt idx="48">
                  <c:v>0.11119566553912819</c:v>
                </c:pt>
                <c:pt idx="49">
                  <c:v>7.2856049293193337E-2</c:v>
                </c:pt>
                <c:pt idx="50">
                  <c:v>0.10054265849925059</c:v>
                </c:pt>
                <c:pt idx="51">
                  <c:v>-4.5921976595764136E-3</c:v>
                </c:pt>
                <c:pt idx="52">
                  <c:v>2.1107589516816461E-2</c:v>
                </c:pt>
                <c:pt idx="53">
                  <c:v>8.7296348813424629E-2</c:v>
                </c:pt>
                <c:pt idx="54">
                  <c:v>4.5633671355574279E-2</c:v>
                </c:pt>
                <c:pt idx="55">
                  <c:v>-8.1467128354688612E-3</c:v>
                </c:pt>
                <c:pt idx="56">
                  <c:v>4.6185645066486813E-2</c:v>
                </c:pt>
                <c:pt idx="57">
                  <c:v>-8.971093235055605E-2</c:v>
                </c:pt>
                <c:pt idx="58">
                  <c:v>-1.3611202919946663E-2</c:v>
                </c:pt>
                <c:pt idx="59">
                  <c:v>-9.2281522728399068E-4</c:v>
                </c:pt>
                <c:pt idx="60">
                  <c:v>-9.2345238318728207E-2</c:v>
                </c:pt>
                <c:pt idx="61">
                  <c:v>-0.11394681807468032</c:v>
                </c:pt>
                <c:pt idx="62">
                  <c:v>-9.0785537148121875E-2</c:v>
                </c:pt>
                <c:pt idx="63">
                  <c:v>-0.14381061281591201</c:v>
                </c:pt>
                <c:pt idx="64">
                  <c:v>-0.2012692198699142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TDK_FF_ST_mU2_04!$Z$85:$Z$149</c:f>
              <c:numCache>
                <c:formatCode>General</c:formatCode>
                <c:ptCount val="65"/>
                <c:pt idx="0">
                  <c:v>360.17999999999995</c:v>
                </c:pt>
                <c:pt idx="1">
                  <c:v>354.73499999999996</c:v>
                </c:pt>
                <c:pt idx="2">
                  <c:v>349.09199999999998</c:v>
                </c:pt>
                <c:pt idx="3">
                  <c:v>343.476</c:v>
                </c:pt>
                <c:pt idx="4">
                  <c:v>337.995</c:v>
                </c:pt>
                <c:pt idx="5">
                  <c:v>332.44200000000001</c:v>
                </c:pt>
                <c:pt idx="6">
                  <c:v>326.75400000000002</c:v>
                </c:pt>
                <c:pt idx="7">
                  <c:v>321.03900000000004</c:v>
                </c:pt>
                <c:pt idx="8">
                  <c:v>315.24300000000005</c:v>
                </c:pt>
                <c:pt idx="9">
                  <c:v>309.60900000000004</c:v>
                </c:pt>
                <c:pt idx="10">
                  <c:v>303.97500000000002</c:v>
                </c:pt>
                <c:pt idx="11">
                  <c:v>298.35900000000004</c:v>
                </c:pt>
                <c:pt idx="12">
                  <c:v>292.79700000000003</c:v>
                </c:pt>
                <c:pt idx="13">
                  <c:v>287.30700000000002</c:v>
                </c:pt>
                <c:pt idx="14">
                  <c:v>281.61</c:v>
                </c:pt>
                <c:pt idx="15">
                  <c:v>275.93100000000004</c:v>
                </c:pt>
                <c:pt idx="16">
                  <c:v>270.22500000000002</c:v>
                </c:pt>
                <c:pt idx="17">
                  <c:v>264.49200000000002</c:v>
                </c:pt>
                <c:pt idx="18">
                  <c:v>258.84900000000005</c:v>
                </c:pt>
                <c:pt idx="19">
                  <c:v>253.23300000000006</c:v>
                </c:pt>
                <c:pt idx="20">
                  <c:v>247.77900000000005</c:v>
                </c:pt>
                <c:pt idx="21">
                  <c:v>242.23500000000004</c:v>
                </c:pt>
                <c:pt idx="22">
                  <c:v>236.59200000000004</c:v>
                </c:pt>
                <c:pt idx="23">
                  <c:v>230.81400000000005</c:v>
                </c:pt>
                <c:pt idx="24">
                  <c:v>225.09900000000005</c:v>
                </c:pt>
                <c:pt idx="25">
                  <c:v>219.51900000000003</c:v>
                </c:pt>
                <c:pt idx="26">
                  <c:v>213.85800000000003</c:v>
                </c:pt>
                <c:pt idx="27">
                  <c:v>208.19700000000003</c:v>
                </c:pt>
                <c:pt idx="28">
                  <c:v>202.77900000000002</c:v>
                </c:pt>
                <c:pt idx="29">
                  <c:v>197.31600000000003</c:v>
                </c:pt>
                <c:pt idx="30">
                  <c:v>191.61900000000003</c:v>
                </c:pt>
                <c:pt idx="31">
                  <c:v>185.92200000000003</c:v>
                </c:pt>
                <c:pt idx="32">
                  <c:v>180.13500000000002</c:v>
                </c:pt>
                <c:pt idx="33">
                  <c:v>174.58200000000002</c:v>
                </c:pt>
                <c:pt idx="34">
                  <c:v>169.01100000000002</c:v>
                </c:pt>
                <c:pt idx="35">
                  <c:v>163.43100000000001</c:v>
                </c:pt>
                <c:pt idx="36">
                  <c:v>157.87800000000001</c:v>
                </c:pt>
                <c:pt idx="37">
                  <c:v>152.37</c:v>
                </c:pt>
                <c:pt idx="38">
                  <c:v>146.78100000000001</c:v>
                </c:pt>
                <c:pt idx="39">
                  <c:v>141.012</c:v>
                </c:pt>
                <c:pt idx="40">
                  <c:v>135.279</c:v>
                </c:pt>
                <c:pt idx="41">
                  <c:v>129.636</c:v>
                </c:pt>
                <c:pt idx="42">
                  <c:v>124.083</c:v>
                </c:pt>
                <c:pt idx="43">
                  <c:v>118.44</c:v>
                </c:pt>
                <c:pt idx="44">
                  <c:v>112.986</c:v>
                </c:pt>
                <c:pt idx="45">
                  <c:v>107.52300000000001</c:v>
                </c:pt>
                <c:pt idx="46">
                  <c:v>101.84400000000001</c:v>
                </c:pt>
                <c:pt idx="47">
                  <c:v>96.138000000000005</c:v>
                </c:pt>
                <c:pt idx="48">
                  <c:v>90.405000000000001</c:v>
                </c:pt>
                <c:pt idx="49">
                  <c:v>84.762</c:v>
                </c:pt>
                <c:pt idx="50">
                  <c:v>79.064999999999998</c:v>
                </c:pt>
                <c:pt idx="51">
                  <c:v>73.593000000000004</c:v>
                </c:pt>
                <c:pt idx="52">
                  <c:v>68.040000000000006</c:v>
                </c:pt>
                <c:pt idx="53">
                  <c:v>62.559000000000005</c:v>
                </c:pt>
                <c:pt idx="54">
                  <c:v>56.943000000000005</c:v>
                </c:pt>
                <c:pt idx="55">
                  <c:v>51.120000000000005</c:v>
                </c:pt>
                <c:pt idx="56">
                  <c:v>45.405000000000001</c:v>
                </c:pt>
                <c:pt idx="57">
                  <c:v>39.753</c:v>
                </c:pt>
                <c:pt idx="58">
                  <c:v>34.155000000000001</c:v>
                </c:pt>
                <c:pt idx="59">
                  <c:v>28.512</c:v>
                </c:pt>
                <c:pt idx="60">
                  <c:v>23.022000000000002</c:v>
                </c:pt>
                <c:pt idx="61">
                  <c:v>17.604000000000003</c:v>
                </c:pt>
                <c:pt idx="62">
                  <c:v>11.889000000000003</c:v>
                </c:pt>
                <c:pt idx="63">
                  <c:v>6.1200000000000037</c:v>
                </c:pt>
                <c:pt idx="64">
                  <c:v>0.39600000000000435</c:v>
                </c:pt>
              </c:numCache>
            </c:numRef>
          </c:xVal>
          <c:yVal>
            <c:numRef>
              <c:f>TDK_FF_ST_mU2_04!$AC$85:$AC$149</c:f>
              <c:numCache>
                <c:formatCode>General</c:formatCode>
                <c:ptCount val="65"/>
                <c:pt idx="0">
                  <c:v>-0.12227401258849113</c:v>
                </c:pt>
                <c:pt idx="1">
                  <c:v>-7.8289729300195177E-2</c:v>
                </c:pt>
                <c:pt idx="2">
                  <c:v>-0.11649913637370446</c:v>
                </c:pt>
                <c:pt idx="3">
                  <c:v>-0.125126802287582</c:v>
                </c:pt>
                <c:pt idx="4">
                  <c:v>-8.9531338268557192E-2</c:v>
                </c:pt>
                <c:pt idx="5">
                  <c:v>-6.2271060732996375E-2</c:v>
                </c:pt>
                <c:pt idx="6">
                  <c:v>-4.0939371983768069E-3</c:v>
                </c:pt>
                <c:pt idx="7">
                  <c:v>1.4730854225888379E-2</c:v>
                </c:pt>
                <c:pt idx="8">
                  <c:v>3.484939416364341E-2</c:v>
                </c:pt>
                <c:pt idx="9">
                  <c:v>2.9872004710341571E-2</c:v>
                </c:pt>
                <c:pt idx="10">
                  <c:v>3.6017744136074725E-2</c:v>
                </c:pt>
                <c:pt idx="11">
                  <c:v>9.2769919535157896E-2</c:v>
                </c:pt>
                <c:pt idx="12">
                  <c:v>6.9137835312290008E-2</c:v>
                </c:pt>
                <c:pt idx="13">
                  <c:v>3.1321968313136495E-2</c:v>
                </c:pt>
                <c:pt idx="14">
                  <c:v>5.538673404146266E-2</c:v>
                </c:pt>
                <c:pt idx="15">
                  <c:v>0.18625610851245256</c:v>
                </c:pt>
                <c:pt idx="16">
                  <c:v>0.13759668003683601</c:v>
                </c:pt>
                <c:pt idx="17">
                  <c:v>0.1271236400875182</c:v>
                </c:pt>
                <c:pt idx="18">
                  <c:v>0.17833188834720204</c:v>
                </c:pt>
                <c:pt idx="19">
                  <c:v>0.16694061441080521</c:v>
                </c:pt>
                <c:pt idx="20">
                  <c:v>0.14989780863749047</c:v>
                </c:pt>
                <c:pt idx="21">
                  <c:v>0.17434491764581139</c:v>
                </c:pt>
                <c:pt idx="22">
                  <c:v>0.11531873672657866</c:v>
                </c:pt>
                <c:pt idx="23">
                  <c:v>7.6486507117152769E-2</c:v>
                </c:pt>
                <c:pt idx="24">
                  <c:v>6.7882547113867986E-2</c:v>
                </c:pt>
                <c:pt idx="25">
                  <c:v>-2.4552626096294716E-3</c:v>
                </c:pt>
                <c:pt idx="26">
                  <c:v>-6.9123305477859276E-2</c:v>
                </c:pt>
                <c:pt idx="27">
                  <c:v>-8.478428945298333E-2</c:v>
                </c:pt>
                <c:pt idx="28">
                  <c:v>-0.12088928517326281</c:v>
                </c:pt>
                <c:pt idx="29">
                  <c:v>-8.3967680383693732E-2</c:v>
                </c:pt>
                <c:pt idx="30">
                  <c:v>-0.12375029679935778</c:v>
                </c:pt>
                <c:pt idx="31">
                  <c:v>-0.1315846212892211</c:v>
                </c:pt>
                <c:pt idx="32">
                  <c:v>-0.11048860199562682</c:v>
                </c:pt>
                <c:pt idx="33">
                  <c:v>-0.10239784090154558</c:v>
                </c:pt>
                <c:pt idx="34">
                  <c:v>-5.9648814922695692E-2</c:v>
                </c:pt>
                <c:pt idx="35">
                  <c:v>-4.1304906011617959E-2</c:v>
                </c:pt>
                <c:pt idx="36">
                  <c:v>-7.332674719549459E-3</c:v>
                </c:pt>
                <c:pt idx="37">
                  <c:v>-1.2333231860793603E-2</c:v>
                </c:pt>
                <c:pt idx="38">
                  <c:v>-6.8472331528425912E-2</c:v>
                </c:pt>
                <c:pt idx="39">
                  <c:v>1.2962011122851891E-2</c:v>
                </c:pt>
                <c:pt idx="40">
                  <c:v>5.4006175929202982E-2</c:v>
                </c:pt>
                <c:pt idx="41">
                  <c:v>-8.8517786013795785E-2</c:v>
                </c:pt>
                <c:pt idx="42">
                  <c:v>-0.1005226910703243</c:v>
                </c:pt>
                <c:pt idx="43">
                  <c:v>-3.5379373720843432E-2</c:v>
                </c:pt>
                <c:pt idx="44">
                  <c:v>-0.17380330730050275</c:v>
                </c:pt>
                <c:pt idx="45">
                  <c:v>-0.14107600342906323</c:v>
                </c:pt>
                <c:pt idx="46">
                  <c:v>-2.4545841544650671E-2</c:v>
                </c:pt>
                <c:pt idx="47">
                  <c:v>-0.15988034611379476</c:v>
                </c:pt>
                <c:pt idx="48">
                  <c:v>-0.1108084222279615</c:v>
                </c:pt>
                <c:pt idx="49">
                  <c:v>-0.12913482623611117</c:v>
                </c:pt>
                <c:pt idx="50">
                  <c:v>-2.9210583427868642E-2</c:v>
                </c:pt>
                <c:pt idx="51">
                  <c:v>1.5639118559946041E-2</c:v>
                </c:pt>
                <c:pt idx="52">
                  <c:v>-8.1239543609896714E-2</c:v>
                </c:pt>
                <c:pt idx="53">
                  <c:v>-1.7151362544076676E-2</c:v>
                </c:pt>
                <c:pt idx="54">
                  <c:v>-3.0277442022814682E-2</c:v>
                </c:pt>
                <c:pt idx="55">
                  <c:v>-7.0558211516981828E-2</c:v>
                </c:pt>
                <c:pt idx="56">
                  <c:v>-1.7592233880719732E-2</c:v>
                </c:pt>
                <c:pt idx="57">
                  <c:v>-7.9246938371923648E-2</c:v>
                </c:pt>
                <c:pt idx="58">
                  <c:v>-0.1035630462655206</c:v>
                </c:pt>
                <c:pt idx="59">
                  <c:v>-0.11752145917648704</c:v>
                </c:pt>
                <c:pt idx="60">
                  <c:v>-0.20326040658984468</c:v>
                </c:pt>
                <c:pt idx="61">
                  <c:v>-0.14829326466243131</c:v>
                </c:pt>
                <c:pt idx="62">
                  <c:v>-0.17172279921873468</c:v>
                </c:pt>
                <c:pt idx="63">
                  <c:v>-0.15333095029143262</c:v>
                </c:pt>
                <c:pt idx="64">
                  <c:v>-0.11438318021344074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11.654999999999999</c:v>
                </c:pt>
                <c:pt idx="3">
                  <c:v>17.334</c:v>
                </c:pt>
                <c:pt idx="4">
                  <c:v>22.796999999999997</c:v>
                </c:pt>
                <c:pt idx="5">
                  <c:v>28.277999999999999</c:v>
                </c:pt>
                <c:pt idx="6">
                  <c:v>33.948</c:v>
                </c:pt>
                <c:pt idx="7">
                  <c:v>39.582000000000001</c:v>
                </c:pt>
                <c:pt idx="8">
                  <c:v>45.234000000000002</c:v>
                </c:pt>
                <c:pt idx="9">
                  <c:v>50.930999999999997</c:v>
                </c:pt>
                <c:pt idx="10">
                  <c:v>56.717999999999996</c:v>
                </c:pt>
                <c:pt idx="11">
                  <c:v>62.279999999999994</c:v>
                </c:pt>
                <c:pt idx="12">
                  <c:v>67.895999999999987</c:v>
                </c:pt>
                <c:pt idx="13">
                  <c:v>73.35899999999998</c:v>
                </c:pt>
                <c:pt idx="14">
                  <c:v>78.920999999999978</c:v>
                </c:pt>
                <c:pt idx="15">
                  <c:v>84.59999999999998</c:v>
                </c:pt>
                <c:pt idx="16">
                  <c:v>90.21599999999998</c:v>
                </c:pt>
                <c:pt idx="17">
                  <c:v>95.867999999999981</c:v>
                </c:pt>
                <c:pt idx="18">
                  <c:v>101.62799999999999</c:v>
                </c:pt>
                <c:pt idx="19">
                  <c:v>107.26199999999999</c:v>
                </c:pt>
                <c:pt idx="20">
                  <c:v>112.76999999999998</c:v>
                </c:pt>
                <c:pt idx="21">
                  <c:v>118.23299999999998</c:v>
                </c:pt>
                <c:pt idx="22">
                  <c:v>123.82199999999997</c:v>
                </c:pt>
                <c:pt idx="23">
                  <c:v>129.43799999999999</c:v>
                </c:pt>
                <c:pt idx="24">
                  <c:v>135.13499999999999</c:v>
                </c:pt>
                <c:pt idx="25">
                  <c:v>140.85</c:v>
                </c:pt>
                <c:pt idx="26">
                  <c:v>146.50199999999998</c:v>
                </c:pt>
                <c:pt idx="27">
                  <c:v>152.10899999999998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168.66899999999998</c:v>
                </c:pt>
                <c:pt idx="31">
                  <c:v>174.36599999999999</c:v>
                </c:pt>
                <c:pt idx="32">
                  <c:v>179.95499999999998</c:v>
                </c:pt>
                <c:pt idx="33">
                  <c:v>185.71499999999997</c:v>
                </c:pt>
                <c:pt idx="34">
                  <c:v>191.37599999999998</c:v>
                </c:pt>
                <c:pt idx="35">
                  <c:v>197.09099999999998</c:v>
                </c:pt>
                <c:pt idx="36">
                  <c:v>202.54499999999999</c:v>
                </c:pt>
                <c:pt idx="37">
                  <c:v>208.02599999999998</c:v>
                </c:pt>
                <c:pt idx="38">
                  <c:v>213.67799999999997</c:v>
                </c:pt>
                <c:pt idx="39">
                  <c:v>219.26699999999997</c:v>
                </c:pt>
                <c:pt idx="40">
                  <c:v>224.89199999999997</c:v>
                </c:pt>
                <c:pt idx="41">
                  <c:v>230.57999999999996</c:v>
                </c:pt>
                <c:pt idx="42">
                  <c:v>236.35799999999995</c:v>
                </c:pt>
                <c:pt idx="43">
                  <c:v>241.91099999999994</c:v>
                </c:pt>
                <c:pt idx="44">
                  <c:v>247.57199999999995</c:v>
                </c:pt>
                <c:pt idx="45">
                  <c:v>253.06199999999995</c:v>
                </c:pt>
                <c:pt idx="46">
                  <c:v>258.59699999999998</c:v>
                </c:pt>
                <c:pt idx="47">
                  <c:v>264.303</c:v>
                </c:pt>
                <c:pt idx="48">
                  <c:v>269.95499999999998</c:v>
                </c:pt>
                <c:pt idx="49">
                  <c:v>275.71499999999997</c:v>
                </c:pt>
                <c:pt idx="50">
                  <c:v>281.34899999999999</c:v>
                </c:pt>
                <c:pt idx="51">
                  <c:v>287.07299999999998</c:v>
                </c:pt>
                <c:pt idx="52">
                  <c:v>292.608</c:v>
                </c:pt>
                <c:pt idx="53">
                  <c:v>298.13400000000001</c:v>
                </c:pt>
                <c:pt idx="54">
                  <c:v>303.786</c:v>
                </c:pt>
                <c:pt idx="55">
                  <c:v>309.36599999999999</c:v>
                </c:pt>
                <c:pt idx="56">
                  <c:v>315.08999999999997</c:v>
                </c:pt>
                <c:pt idx="57">
                  <c:v>320.85899999999998</c:v>
                </c:pt>
                <c:pt idx="58">
                  <c:v>326.57399999999996</c:v>
                </c:pt>
                <c:pt idx="59">
                  <c:v>332.09999999999997</c:v>
                </c:pt>
                <c:pt idx="60">
                  <c:v>337.77899999999994</c:v>
                </c:pt>
                <c:pt idx="61">
                  <c:v>343.25999999999993</c:v>
                </c:pt>
                <c:pt idx="62">
                  <c:v>348.83999999999992</c:v>
                </c:pt>
                <c:pt idx="63">
                  <c:v>354.50999999999993</c:v>
                </c:pt>
              </c:numCache>
            </c:numRef>
          </c:xVal>
          <c:yVal>
            <c:numRef>
              <c:f>TDK_FF_ST_mU2_04!$AD$20:$AD$83</c:f>
              <c:numCache>
                <c:formatCode>General</c:formatCode>
                <c:ptCount val="64"/>
                <c:pt idx="0">
                  <c:v>-0.22361108009862463</c:v>
                </c:pt>
                <c:pt idx="1">
                  <c:v>-2.5195279594381503E-2</c:v>
                </c:pt>
                <c:pt idx="2">
                  <c:v>2.3425851446154056E-2</c:v>
                </c:pt>
                <c:pt idx="3">
                  <c:v>8.1319906190607583E-2</c:v>
                </c:pt>
                <c:pt idx="4">
                  <c:v>-3.6116965847377003E-3</c:v>
                </c:pt>
                <c:pt idx="5">
                  <c:v>1.5239121988919635E-2</c:v>
                </c:pt>
                <c:pt idx="6">
                  <c:v>3.0006651947125818E-2</c:v>
                </c:pt>
                <c:pt idx="7">
                  <c:v>4.1639609884889239E-2</c:v>
                </c:pt>
                <c:pt idx="8">
                  <c:v>3.9069247584386346E-2</c:v>
                </c:pt>
                <c:pt idx="9">
                  <c:v>-2.9854942836308851E-2</c:v>
                </c:pt>
                <c:pt idx="10">
                  <c:v>3.6049735224949586E-2</c:v>
                </c:pt>
                <c:pt idx="11">
                  <c:v>-1.2783168854198834E-2</c:v>
                </c:pt>
                <c:pt idx="12">
                  <c:v>-3.9180619163872166E-2</c:v>
                </c:pt>
                <c:pt idx="13">
                  <c:v>0.10342859995979836</c:v>
                </c:pt>
                <c:pt idx="14">
                  <c:v>7.0906504316084806E-2</c:v>
                </c:pt>
                <c:pt idx="15">
                  <c:v>-4.7276084795143447E-2</c:v>
                </c:pt>
                <c:pt idx="16">
                  <c:v>1.978741321340749E-2</c:v>
                </c:pt>
                <c:pt idx="17">
                  <c:v>1.9601040480338838E-2</c:v>
                </c:pt>
                <c:pt idx="18">
                  <c:v>9.0080493643753812E-2</c:v>
                </c:pt>
                <c:pt idx="19">
                  <c:v>6.7294363945052282E-2</c:v>
                </c:pt>
                <c:pt idx="20">
                  <c:v>6.0652273016941649E-2</c:v>
                </c:pt>
                <c:pt idx="21">
                  <c:v>7.8927574212201534E-2</c:v>
                </c:pt>
                <c:pt idx="22">
                  <c:v>-2.6991194358345183E-2</c:v>
                </c:pt>
                <c:pt idx="23">
                  <c:v>-1.5147404493802696E-3</c:v>
                </c:pt>
                <c:pt idx="24">
                  <c:v>6.3753383858568213E-2</c:v>
                </c:pt>
                <c:pt idx="25">
                  <c:v>0.12234056641901248</c:v>
                </c:pt>
                <c:pt idx="26">
                  <c:v>-3.7791661952439881E-3</c:v>
                </c:pt>
                <c:pt idx="27">
                  <c:v>2.955175377252317E-2</c:v>
                </c:pt>
                <c:pt idx="28">
                  <c:v>3.3364989300196157E-2</c:v>
                </c:pt>
                <c:pt idx="29">
                  <c:v>3.9251761453783729E-2</c:v>
                </c:pt>
                <c:pt idx="30">
                  <c:v>1.9298709041038364E-2</c:v>
                </c:pt>
                <c:pt idx="31">
                  <c:v>-1.3227194563938838E-2</c:v>
                </c:pt>
                <c:pt idx="32">
                  <c:v>4.0079804652037865E-2</c:v>
                </c:pt>
                <c:pt idx="33">
                  <c:v>5.5449120121295437E-2</c:v>
                </c:pt>
                <c:pt idx="34">
                  <c:v>4.2691113817113546E-2</c:v>
                </c:pt>
                <c:pt idx="35">
                  <c:v>7.8989084732114634E-2</c:v>
                </c:pt>
                <c:pt idx="36">
                  <c:v>4.3252412674291918E-2</c:v>
                </c:pt>
                <c:pt idx="37">
                  <c:v>-6.8416316855746118E-4</c:v>
                </c:pt>
                <c:pt idx="38">
                  <c:v>3.7846830144758314E-2</c:v>
                </c:pt>
                <c:pt idx="39">
                  <c:v>2.9674481013671539E-2</c:v>
                </c:pt>
                <c:pt idx="40">
                  <c:v>5.629112874876796E-2</c:v>
                </c:pt>
                <c:pt idx="41">
                  <c:v>4.3461513311115141E-2</c:v>
                </c:pt>
                <c:pt idx="42">
                  <c:v>3.9132266315675679E-2</c:v>
                </c:pt>
                <c:pt idx="43">
                  <c:v>9.6428643188545493E-2</c:v>
                </c:pt>
                <c:pt idx="44">
                  <c:v>-2.2655549623209481E-2</c:v>
                </c:pt>
                <c:pt idx="45">
                  <c:v>7.2901433633717261E-2</c:v>
                </c:pt>
                <c:pt idx="46">
                  <c:v>9.541427614544773E-2</c:v>
                </c:pt>
                <c:pt idx="47">
                  <c:v>2.7515410861099099E-2</c:v>
                </c:pt>
                <c:pt idx="48">
                  <c:v>2.640101449770782E-2</c:v>
                </c:pt>
                <c:pt idx="49">
                  <c:v>0.11340005921925922</c:v>
                </c:pt>
                <c:pt idx="50">
                  <c:v>-4.5155924457787933E-2</c:v>
                </c:pt>
                <c:pt idx="51">
                  <c:v>3.5914165972712908E-2</c:v>
                </c:pt>
                <c:pt idx="52">
                  <c:v>4.8030245795473547E-2</c:v>
                </c:pt>
                <c:pt idx="53">
                  <c:v>5.4735707217332674E-3</c:v>
                </c:pt>
                <c:pt idx="54">
                  <c:v>-9.6159272194995538E-3</c:v>
                </c:pt>
                <c:pt idx="55">
                  <c:v>3.8018717545810432E-2</c:v>
                </c:pt>
                <c:pt idx="56">
                  <c:v>-1.1336250902843403E-2</c:v>
                </c:pt>
                <c:pt idx="57">
                  <c:v>0.10444178657644443</c:v>
                </c:pt>
                <c:pt idx="58">
                  <c:v>9.5172657215698564E-3</c:v>
                </c:pt>
                <c:pt idx="59">
                  <c:v>-6.1348245505712384E-2</c:v>
                </c:pt>
                <c:pt idx="60">
                  <c:v>2.8139000501710143E-3</c:v>
                </c:pt>
                <c:pt idx="61">
                  <c:v>-1.1179984212901672E-2</c:v>
                </c:pt>
                <c:pt idx="62">
                  <c:v>-2.5713599225582584E-2</c:v>
                </c:pt>
                <c:pt idx="63">
                  <c:v>6.5520883515716832E-2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50776"/>
        <c:axId val="558254304"/>
      </c:scatterChart>
      <c:valAx>
        <c:axId val="5582507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54304"/>
        <c:crosses val="autoZero"/>
        <c:crossBetween val="midCat"/>
      </c:valAx>
      <c:valAx>
        <c:axId val="55825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50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5.319</c:v>
                </c:pt>
                <c:pt idx="2">
                  <c:v>10.997999999999999</c:v>
                </c:pt>
                <c:pt idx="3">
                  <c:v>16.721999999999998</c:v>
                </c:pt>
                <c:pt idx="4">
                  <c:v>22.373999999999995</c:v>
                </c:pt>
                <c:pt idx="5">
                  <c:v>28.061999999999994</c:v>
                </c:pt>
                <c:pt idx="6">
                  <c:v>33.632999999999996</c:v>
                </c:pt>
                <c:pt idx="7">
                  <c:v>39.077999999999996</c:v>
                </c:pt>
                <c:pt idx="8">
                  <c:v>44.675999999999995</c:v>
                </c:pt>
                <c:pt idx="9">
                  <c:v>50.282999999999994</c:v>
                </c:pt>
                <c:pt idx="10">
                  <c:v>56.042999999999992</c:v>
                </c:pt>
                <c:pt idx="11">
                  <c:v>61.784999999999989</c:v>
                </c:pt>
                <c:pt idx="12">
                  <c:v>67.427999999999983</c:v>
                </c:pt>
                <c:pt idx="13">
                  <c:v>72.998999999999981</c:v>
                </c:pt>
                <c:pt idx="14">
                  <c:v>78.650999999999982</c:v>
                </c:pt>
                <c:pt idx="15">
                  <c:v>84.077999999999975</c:v>
                </c:pt>
                <c:pt idx="16">
                  <c:v>89.57699999999997</c:v>
                </c:pt>
                <c:pt idx="17">
                  <c:v>95.246999999999971</c:v>
                </c:pt>
                <c:pt idx="18">
                  <c:v>100.96199999999997</c:v>
                </c:pt>
                <c:pt idx="19">
                  <c:v>106.61399999999998</c:v>
                </c:pt>
                <c:pt idx="20">
                  <c:v>112.27499999999998</c:v>
                </c:pt>
                <c:pt idx="21">
                  <c:v>118.01699999999998</c:v>
                </c:pt>
                <c:pt idx="22">
                  <c:v>123.47999999999998</c:v>
                </c:pt>
                <c:pt idx="23">
                  <c:v>128.97899999999998</c:v>
                </c:pt>
                <c:pt idx="24">
                  <c:v>134.48699999999999</c:v>
                </c:pt>
                <c:pt idx="25">
                  <c:v>140.17499999999998</c:v>
                </c:pt>
                <c:pt idx="26">
                  <c:v>145.88999999999999</c:v>
                </c:pt>
                <c:pt idx="27">
                  <c:v>151.55999999999997</c:v>
                </c:pt>
                <c:pt idx="28">
                  <c:v>157.20299999999997</c:v>
                </c:pt>
                <c:pt idx="29">
                  <c:v>162.86399999999998</c:v>
                </c:pt>
                <c:pt idx="30">
                  <c:v>168.49799999999996</c:v>
                </c:pt>
                <c:pt idx="31">
                  <c:v>173.87099999999995</c:v>
                </c:pt>
                <c:pt idx="32">
                  <c:v>179.35199999999995</c:v>
                </c:pt>
                <c:pt idx="33">
                  <c:v>185.06699999999995</c:v>
                </c:pt>
                <c:pt idx="34">
                  <c:v>190.82699999999994</c:v>
                </c:pt>
                <c:pt idx="35">
                  <c:v>196.36199999999994</c:v>
                </c:pt>
                <c:pt idx="36">
                  <c:v>202.06799999999993</c:v>
                </c:pt>
                <c:pt idx="37">
                  <c:v>207.82799999999992</c:v>
                </c:pt>
                <c:pt idx="38">
                  <c:v>213.37199999999993</c:v>
                </c:pt>
                <c:pt idx="39">
                  <c:v>218.78099999999992</c:v>
                </c:pt>
                <c:pt idx="40">
                  <c:v>224.41499999999991</c:v>
                </c:pt>
                <c:pt idx="41">
                  <c:v>229.9859999999999</c:v>
                </c:pt>
                <c:pt idx="42">
                  <c:v>235.7459999999999</c:v>
                </c:pt>
                <c:pt idx="43">
                  <c:v>241.45199999999988</c:v>
                </c:pt>
                <c:pt idx="44">
                  <c:v>247.12199999999987</c:v>
                </c:pt>
                <c:pt idx="45">
                  <c:v>252.73799999999989</c:v>
                </c:pt>
                <c:pt idx="46">
                  <c:v>258.3719999999999</c:v>
                </c:pt>
                <c:pt idx="47">
                  <c:v>263.81699999999989</c:v>
                </c:pt>
                <c:pt idx="48">
                  <c:v>269.32499999999987</c:v>
                </c:pt>
                <c:pt idx="49">
                  <c:v>275.03099999999989</c:v>
                </c:pt>
                <c:pt idx="50">
                  <c:v>280.74599999999987</c:v>
                </c:pt>
                <c:pt idx="51">
                  <c:v>286.51499999999987</c:v>
                </c:pt>
                <c:pt idx="52">
                  <c:v>292.13099999999986</c:v>
                </c:pt>
                <c:pt idx="53">
                  <c:v>297.92699999999985</c:v>
                </c:pt>
                <c:pt idx="54">
                  <c:v>303.43499999999983</c:v>
                </c:pt>
                <c:pt idx="55">
                  <c:v>308.92499999999984</c:v>
                </c:pt>
                <c:pt idx="56">
                  <c:v>314.48699999999985</c:v>
                </c:pt>
                <c:pt idx="57">
                  <c:v>320.17499999999984</c:v>
                </c:pt>
                <c:pt idx="58">
                  <c:v>325.89899999999983</c:v>
                </c:pt>
                <c:pt idx="59">
                  <c:v>331.56899999999985</c:v>
                </c:pt>
                <c:pt idx="60">
                  <c:v>337.34699999999987</c:v>
                </c:pt>
                <c:pt idx="61">
                  <c:v>342.96299999999985</c:v>
                </c:pt>
                <c:pt idx="62">
                  <c:v>348.61499999999984</c:v>
                </c:pt>
                <c:pt idx="63">
                  <c:v>354.03299999999984</c:v>
                </c:pt>
                <c:pt idx="64">
                  <c:v>359.55899999999986</c:v>
                </c:pt>
              </c:numCache>
            </c:numRef>
          </c:xVal>
          <c:yVal>
            <c:numRef>
              <c:f>TDK_FF_ST_oU_05!$AC$20:$AC$84</c:f>
              <c:numCache>
                <c:formatCode>General</c:formatCode>
                <c:ptCount val="65"/>
                <c:pt idx="0">
                  <c:v>-0.19080474715650553</c:v>
                </c:pt>
                <c:pt idx="1">
                  <c:v>8.6982062544107563E-3</c:v>
                </c:pt>
                <c:pt idx="2">
                  <c:v>-7.71217177621768E-2</c:v>
                </c:pt>
                <c:pt idx="3">
                  <c:v>-9.2301048914595896E-2</c:v>
                </c:pt>
                <c:pt idx="4">
                  <c:v>-0.17124090794445124</c:v>
                </c:pt>
                <c:pt idx="5">
                  <c:v>-0.16765800352082394</c:v>
                </c:pt>
                <c:pt idx="6">
                  <c:v>-0.18017628873253955</c:v>
                </c:pt>
                <c:pt idx="7">
                  <c:v>-0.23622675362789636</c:v>
                </c:pt>
                <c:pt idx="8">
                  <c:v>-0.27416878323987959</c:v>
                </c:pt>
                <c:pt idx="9">
                  <c:v>-0.26357577627951656</c:v>
                </c:pt>
                <c:pt idx="10">
                  <c:v>-0.3679907474823807</c:v>
                </c:pt>
                <c:pt idx="11">
                  <c:v>-0.34844829605460603</c:v>
                </c:pt>
                <c:pt idx="12">
                  <c:v>-0.37383670928123536</c:v>
                </c:pt>
                <c:pt idx="13">
                  <c:v>-0.44835709201312568</c:v>
                </c:pt>
                <c:pt idx="14">
                  <c:v>-0.48504938826167177</c:v>
                </c:pt>
                <c:pt idx="15">
                  <c:v>-0.45870441141738638</c:v>
                </c:pt>
                <c:pt idx="16">
                  <c:v>-0.46037990728231648</c:v>
                </c:pt>
                <c:pt idx="17">
                  <c:v>-0.50028748242512222</c:v>
                </c:pt>
                <c:pt idx="18">
                  <c:v>-0.4282908303406856</c:v>
                </c:pt>
                <c:pt idx="19">
                  <c:v>-0.35935374265847031</c:v>
                </c:pt>
                <c:pt idx="20">
                  <c:v>-0.36848918868849978</c:v>
                </c:pt>
                <c:pt idx="21">
                  <c:v>-0.32876445891342598</c:v>
                </c:pt>
                <c:pt idx="22">
                  <c:v>-0.20288701504127005</c:v>
                </c:pt>
                <c:pt idx="23">
                  <c:v>-0.16903485457402212</c:v>
                </c:pt>
                <c:pt idx="24">
                  <c:v>-2.071971845558096E-2</c:v>
                </c:pt>
                <c:pt idx="25">
                  <c:v>-2.7206661123670983E-3</c:v>
                </c:pt>
                <c:pt idx="26">
                  <c:v>5.1725333568924725E-2</c:v>
                </c:pt>
                <c:pt idx="27">
                  <c:v>6.4794609177255325E-2</c:v>
                </c:pt>
                <c:pt idx="28">
                  <c:v>0.13470994428905669</c:v>
                </c:pt>
                <c:pt idx="29">
                  <c:v>0.10168690723588725</c:v>
                </c:pt>
                <c:pt idx="30">
                  <c:v>9.261831919147312E-2</c:v>
                </c:pt>
                <c:pt idx="31">
                  <c:v>9.7482825344883395E-2</c:v>
                </c:pt>
                <c:pt idx="32">
                  <c:v>7.8853366626987054E-2</c:v>
                </c:pt>
                <c:pt idx="33">
                  <c:v>9.0724071694751274E-2</c:v>
                </c:pt>
                <c:pt idx="34">
                  <c:v>-4.4573994010193019E-3</c:v>
                </c:pt>
                <c:pt idx="35">
                  <c:v>4.1114463530504963E-3</c:v>
                </c:pt>
                <c:pt idx="36">
                  <c:v>-8.5252356122680339E-2</c:v>
                </c:pt>
                <c:pt idx="37">
                  <c:v>-7.9168119265375481E-2</c:v>
                </c:pt>
                <c:pt idx="38">
                  <c:v>-9.4152397409146715E-2</c:v>
                </c:pt>
                <c:pt idx="39">
                  <c:v>-0.13045591890644914</c:v>
                </c:pt>
                <c:pt idx="40">
                  <c:v>-0.18233208654788768</c:v>
                </c:pt>
                <c:pt idx="41">
                  <c:v>-0.13198324035718656</c:v>
                </c:pt>
                <c:pt idx="42">
                  <c:v>-0.1323359153659851</c:v>
                </c:pt>
                <c:pt idx="43">
                  <c:v>-0.17834799667002699</c:v>
                </c:pt>
                <c:pt idx="44">
                  <c:v>-0.16054866024504122</c:v>
                </c:pt>
                <c:pt idx="45">
                  <c:v>-0.18560557646361531</c:v>
                </c:pt>
                <c:pt idx="46">
                  <c:v>-0.22671688997644424</c:v>
                </c:pt>
                <c:pt idx="47">
                  <c:v>-0.23747361173047921</c:v>
                </c:pt>
                <c:pt idx="48">
                  <c:v>-0.21613898379104057</c:v>
                </c:pt>
                <c:pt idx="49">
                  <c:v>-0.18294321695992721</c:v>
                </c:pt>
                <c:pt idx="50">
                  <c:v>-0.2047892234036226</c:v>
                </c:pt>
                <c:pt idx="51">
                  <c:v>-0.15181094723618571</c:v>
                </c:pt>
                <c:pt idx="52">
                  <c:v>-9.8658124320991192E-2</c:v>
                </c:pt>
                <c:pt idx="53">
                  <c:v>-7.6828399294129213E-2</c:v>
                </c:pt>
                <c:pt idx="54">
                  <c:v>-0.10154431134742481</c:v>
                </c:pt>
                <c:pt idx="55">
                  <c:v>-2.9753009897376614E-2</c:v>
                </c:pt>
                <c:pt idx="56">
                  <c:v>-4.34284325410772E-3</c:v>
                </c:pt>
                <c:pt idx="57">
                  <c:v>8.7503960921253565E-2</c:v>
                </c:pt>
                <c:pt idx="58">
                  <c:v>0.11496773812501715</c:v>
                </c:pt>
                <c:pt idx="59">
                  <c:v>0.10088923269859151</c:v>
                </c:pt>
                <c:pt idx="60">
                  <c:v>0.10726753830181224</c:v>
                </c:pt>
                <c:pt idx="61">
                  <c:v>0.10522044035622002</c:v>
                </c:pt>
                <c:pt idx="62">
                  <c:v>2.7565711643831037E-2</c:v>
                </c:pt>
                <c:pt idx="63">
                  <c:v>5.1272171674042966E-2</c:v>
                </c:pt>
                <c:pt idx="64">
                  <c:v>1.9961916279953584E-2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TDK_FF_ST_oU_05!$Z$85:$Z$149</c:f>
              <c:numCache>
                <c:formatCode>General</c:formatCode>
                <c:ptCount val="65"/>
                <c:pt idx="0">
                  <c:v>359.55899999999986</c:v>
                </c:pt>
                <c:pt idx="1">
                  <c:v>354.31199999999984</c:v>
                </c:pt>
                <c:pt idx="2">
                  <c:v>348.79499999999985</c:v>
                </c:pt>
                <c:pt idx="3">
                  <c:v>343.16099999999983</c:v>
                </c:pt>
                <c:pt idx="4">
                  <c:v>337.48199999999986</c:v>
                </c:pt>
                <c:pt idx="5">
                  <c:v>331.74899999999985</c:v>
                </c:pt>
                <c:pt idx="6">
                  <c:v>326.04299999999984</c:v>
                </c:pt>
                <c:pt idx="7">
                  <c:v>320.35499999999985</c:v>
                </c:pt>
                <c:pt idx="8">
                  <c:v>314.71199999999988</c:v>
                </c:pt>
                <c:pt idx="9">
                  <c:v>309.1049999999999</c:v>
                </c:pt>
                <c:pt idx="10">
                  <c:v>303.64199999999988</c:v>
                </c:pt>
                <c:pt idx="11">
                  <c:v>298.12499999999989</c:v>
                </c:pt>
                <c:pt idx="12">
                  <c:v>292.39199999999988</c:v>
                </c:pt>
                <c:pt idx="13">
                  <c:v>286.72199999999987</c:v>
                </c:pt>
                <c:pt idx="14">
                  <c:v>280.96199999999988</c:v>
                </c:pt>
                <c:pt idx="15">
                  <c:v>275.21999999999986</c:v>
                </c:pt>
                <c:pt idx="16">
                  <c:v>269.57699999999988</c:v>
                </c:pt>
                <c:pt idx="17">
                  <c:v>264.11399999999986</c:v>
                </c:pt>
                <c:pt idx="18">
                  <c:v>258.50699999999983</c:v>
                </c:pt>
                <c:pt idx="19">
                  <c:v>252.95399999999984</c:v>
                </c:pt>
                <c:pt idx="20">
                  <c:v>247.32899999999984</c:v>
                </c:pt>
                <c:pt idx="21">
                  <c:v>241.65899999999985</c:v>
                </c:pt>
                <c:pt idx="22">
                  <c:v>235.87199999999984</c:v>
                </c:pt>
                <c:pt idx="23">
                  <c:v>230.16599999999985</c:v>
                </c:pt>
                <c:pt idx="24">
                  <c:v>224.60399999999984</c:v>
                </c:pt>
                <c:pt idx="25">
                  <c:v>219.01499999999984</c:v>
                </c:pt>
                <c:pt idx="26">
                  <c:v>213.59699999999984</c:v>
                </c:pt>
                <c:pt idx="27">
                  <c:v>207.99899999999982</c:v>
                </c:pt>
                <c:pt idx="28">
                  <c:v>202.25699999999983</c:v>
                </c:pt>
                <c:pt idx="29">
                  <c:v>196.60499999999985</c:v>
                </c:pt>
                <c:pt idx="30">
                  <c:v>190.97999999999985</c:v>
                </c:pt>
                <c:pt idx="31">
                  <c:v>185.24699999999984</c:v>
                </c:pt>
                <c:pt idx="32">
                  <c:v>179.61299999999986</c:v>
                </c:pt>
                <c:pt idx="33">
                  <c:v>174.15899999999985</c:v>
                </c:pt>
                <c:pt idx="34">
                  <c:v>168.65099999999984</c:v>
                </c:pt>
                <c:pt idx="35">
                  <c:v>163.09799999999984</c:v>
                </c:pt>
                <c:pt idx="36">
                  <c:v>157.47299999999984</c:v>
                </c:pt>
                <c:pt idx="37">
                  <c:v>151.74899999999985</c:v>
                </c:pt>
                <c:pt idx="38">
                  <c:v>146.10599999999985</c:v>
                </c:pt>
                <c:pt idx="39">
                  <c:v>140.37299999999985</c:v>
                </c:pt>
                <c:pt idx="40">
                  <c:v>134.75699999999983</c:v>
                </c:pt>
                <c:pt idx="41">
                  <c:v>129.21299999999982</c:v>
                </c:pt>
                <c:pt idx="42">
                  <c:v>123.75899999999983</c:v>
                </c:pt>
                <c:pt idx="43">
                  <c:v>118.27799999999984</c:v>
                </c:pt>
                <c:pt idx="44">
                  <c:v>112.56299999999983</c:v>
                </c:pt>
                <c:pt idx="45">
                  <c:v>106.90199999999983</c:v>
                </c:pt>
                <c:pt idx="46">
                  <c:v>101.16899999999983</c:v>
                </c:pt>
                <c:pt idx="47">
                  <c:v>95.435999999999822</c:v>
                </c:pt>
                <c:pt idx="48">
                  <c:v>89.882999999999825</c:v>
                </c:pt>
                <c:pt idx="49">
                  <c:v>84.311999999999827</c:v>
                </c:pt>
                <c:pt idx="50">
                  <c:v>78.848999999999833</c:v>
                </c:pt>
                <c:pt idx="51">
                  <c:v>73.214999999999833</c:v>
                </c:pt>
                <c:pt idx="52">
                  <c:v>67.634999999999835</c:v>
                </c:pt>
                <c:pt idx="53">
                  <c:v>61.946999999999832</c:v>
                </c:pt>
                <c:pt idx="54">
                  <c:v>56.204999999999835</c:v>
                </c:pt>
                <c:pt idx="55">
                  <c:v>50.516999999999832</c:v>
                </c:pt>
                <c:pt idx="56">
                  <c:v>44.82899999999983</c:v>
                </c:pt>
                <c:pt idx="57">
                  <c:v>39.266999999999832</c:v>
                </c:pt>
                <c:pt idx="58">
                  <c:v>33.884999999999835</c:v>
                </c:pt>
                <c:pt idx="59">
                  <c:v>28.286999999999836</c:v>
                </c:pt>
                <c:pt idx="60">
                  <c:v>22.580999999999836</c:v>
                </c:pt>
                <c:pt idx="61">
                  <c:v>16.937999999999835</c:v>
                </c:pt>
                <c:pt idx="62">
                  <c:v>11.240999999999836</c:v>
                </c:pt>
                <c:pt idx="63">
                  <c:v>5.5259999999998364</c:v>
                </c:pt>
                <c:pt idx="64">
                  <c:v>-0.26100000000016355</c:v>
                </c:pt>
              </c:numCache>
            </c:numRef>
          </c:xVal>
          <c:yVal>
            <c:numRef>
              <c:f>TDK_FF_ST_oU_05!$AC$85:$AC$149</c:f>
              <c:numCache>
                <c:formatCode>General</c:formatCode>
                <c:ptCount val="65"/>
                <c:pt idx="0">
                  <c:v>9.9072448196579899E-2</c:v>
                </c:pt>
                <c:pt idx="1">
                  <c:v>2.8498801352782266E-2</c:v>
                </c:pt>
                <c:pt idx="2">
                  <c:v>6.6055189137614434E-2</c:v>
                </c:pt>
                <c:pt idx="3">
                  <c:v>7.4205729290952149E-2</c:v>
                </c:pt>
                <c:pt idx="4">
                  <c:v>5.997025990052407E-2</c:v>
                </c:pt>
                <c:pt idx="5">
                  <c:v>8.9113092254535786E-2</c:v>
                </c:pt>
                <c:pt idx="6">
                  <c:v>0.11693453949686727</c:v>
                </c:pt>
                <c:pt idx="7">
                  <c:v>8.0178674760475133E-2</c:v>
                </c:pt>
                <c:pt idx="8">
                  <c:v>0.11577038222992542</c:v>
                </c:pt>
                <c:pt idx="9">
                  <c:v>1.6307749713405428E-2</c:v>
                </c:pt>
                <c:pt idx="10">
                  <c:v>-5.4975168998851132E-2</c:v>
                </c:pt>
                <c:pt idx="11">
                  <c:v>-6.3663139908499033E-2</c:v>
                </c:pt>
                <c:pt idx="12">
                  <c:v>-5.3719754025848943E-2</c:v>
                </c:pt>
                <c:pt idx="13">
                  <c:v>-0.11462559033304842</c:v>
                </c:pt>
                <c:pt idx="14">
                  <c:v>-0.17172522530302103</c:v>
                </c:pt>
                <c:pt idx="15">
                  <c:v>-0.19742620966650293</c:v>
                </c:pt>
                <c:pt idx="16">
                  <c:v>-0.15700460029472652</c:v>
                </c:pt>
                <c:pt idx="17">
                  <c:v>-0.18709022180513557</c:v>
                </c:pt>
                <c:pt idx="18">
                  <c:v>-0.18014961992628287</c:v>
                </c:pt>
                <c:pt idx="19">
                  <c:v>-0.13253015874624907</c:v>
                </c:pt>
                <c:pt idx="20">
                  <c:v>-0.16442987070752224</c:v>
                </c:pt>
                <c:pt idx="21">
                  <c:v>-0.12022924700951876</c:v>
                </c:pt>
                <c:pt idx="22">
                  <c:v>-0.12095836187836539</c:v>
                </c:pt>
                <c:pt idx="23">
                  <c:v>-0.14553753509963485</c:v>
                </c:pt>
                <c:pt idx="24">
                  <c:v>-1.8163956631980227E-2</c:v>
                </c:pt>
                <c:pt idx="25">
                  <c:v>-0.12089933114131668</c:v>
                </c:pt>
                <c:pt idx="26">
                  <c:v>-0.11509319360274617</c:v>
                </c:pt>
                <c:pt idx="27">
                  <c:v>-4.8985535751882026E-2</c:v>
                </c:pt>
                <c:pt idx="28">
                  <c:v>2.6952985531920604E-2</c:v>
                </c:pt>
                <c:pt idx="29">
                  <c:v>5.9491461348500252E-2</c:v>
                </c:pt>
                <c:pt idx="30">
                  <c:v>7.5241277961026753E-3</c:v>
                </c:pt>
                <c:pt idx="31">
                  <c:v>9.3365198053788845E-2</c:v>
                </c:pt>
                <c:pt idx="32">
                  <c:v>8.5217847406255487E-2</c:v>
                </c:pt>
                <c:pt idx="33">
                  <c:v>8.0151525835418624E-2</c:v>
                </c:pt>
                <c:pt idx="34">
                  <c:v>0.15658266925288444</c:v>
                </c:pt>
                <c:pt idx="35">
                  <c:v>0.15882169232531851</c:v>
                </c:pt>
                <c:pt idx="36">
                  <c:v>0.11104404597494977</c:v>
                </c:pt>
                <c:pt idx="37">
                  <c:v>0.15123190598933434</c:v>
                </c:pt>
                <c:pt idx="38">
                  <c:v>9.477008428311251E-2</c:v>
                </c:pt>
                <c:pt idx="39">
                  <c:v>-1.4437307649387776E-2</c:v>
                </c:pt>
                <c:pt idx="40">
                  <c:v>-5.0604518468503557E-2</c:v>
                </c:pt>
                <c:pt idx="41">
                  <c:v>-9.0433367047324964E-2</c:v>
                </c:pt>
                <c:pt idx="42">
                  <c:v>-0.20045427781342084</c:v>
                </c:pt>
                <c:pt idx="43">
                  <c:v>-0.24791487330348616</c:v>
                </c:pt>
                <c:pt idx="44">
                  <c:v>-0.33296058567079001</c:v>
                </c:pt>
                <c:pt idx="45">
                  <c:v>-0.42323486948210132</c:v>
                </c:pt>
                <c:pt idx="46">
                  <c:v>-0.39084285032079435</c:v>
                </c:pt>
                <c:pt idx="47">
                  <c:v>-0.41992186320642588</c:v>
                </c:pt>
                <c:pt idx="48">
                  <c:v>-0.4257392253426957</c:v>
                </c:pt>
                <c:pt idx="49">
                  <c:v>-0.40459464377089205</c:v>
                </c:pt>
                <c:pt idx="50">
                  <c:v>-0.46164845669206045</c:v>
                </c:pt>
                <c:pt idx="51">
                  <c:v>-0.37797009017842242</c:v>
                </c:pt>
                <c:pt idx="52">
                  <c:v>-0.34884025971264521</c:v>
                </c:pt>
                <c:pt idx="53">
                  <c:v>-0.35351723950589076</c:v>
                </c:pt>
                <c:pt idx="54">
                  <c:v>-0.31298483820804535</c:v>
                </c:pt>
                <c:pt idx="55">
                  <c:v>-0.3158586568190529</c:v>
                </c:pt>
                <c:pt idx="56">
                  <c:v>-0.25946879246611587</c:v>
                </c:pt>
                <c:pt idx="57">
                  <c:v>-0.21001650809223094</c:v>
                </c:pt>
                <c:pt idx="58">
                  <c:v>-0.20021067945994275</c:v>
                </c:pt>
                <c:pt idx="59">
                  <c:v>-0.14994635594931083</c:v>
                </c:pt>
                <c:pt idx="60">
                  <c:v>-8.4633644600604185E-2</c:v>
                </c:pt>
                <c:pt idx="61">
                  <c:v>-0.14322837689805468</c:v>
                </c:pt>
                <c:pt idx="62">
                  <c:v>-0.12206945971265526</c:v>
                </c:pt>
                <c:pt idx="63">
                  <c:v>-8.4848499152450074E-3</c:v>
                </c:pt>
                <c:pt idx="64">
                  <c:v>6.3837445172990392E-2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5.319</c:v>
                </c:pt>
                <c:pt idx="2">
                  <c:v>10.997999999999999</c:v>
                </c:pt>
                <c:pt idx="3">
                  <c:v>16.721999999999998</c:v>
                </c:pt>
                <c:pt idx="4">
                  <c:v>22.373999999999995</c:v>
                </c:pt>
                <c:pt idx="5">
                  <c:v>28.061999999999994</c:v>
                </c:pt>
                <c:pt idx="6">
                  <c:v>33.632999999999996</c:v>
                </c:pt>
                <c:pt idx="7">
                  <c:v>39.077999999999996</c:v>
                </c:pt>
                <c:pt idx="8">
                  <c:v>44.675999999999995</c:v>
                </c:pt>
                <c:pt idx="9">
                  <c:v>50.282999999999994</c:v>
                </c:pt>
                <c:pt idx="10">
                  <c:v>56.042999999999992</c:v>
                </c:pt>
                <c:pt idx="11">
                  <c:v>61.784999999999989</c:v>
                </c:pt>
                <c:pt idx="12">
                  <c:v>67.427999999999983</c:v>
                </c:pt>
                <c:pt idx="13">
                  <c:v>72.998999999999981</c:v>
                </c:pt>
                <c:pt idx="14">
                  <c:v>78.650999999999982</c:v>
                </c:pt>
                <c:pt idx="15">
                  <c:v>84.077999999999975</c:v>
                </c:pt>
                <c:pt idx="16">
                  <c:v>89.57699999999997</c:v>
                </c:pt>
                <c:pt idx="17">
                  <c:v>95.246999999999971</c:v>
                </c:pt>
                <c:pt idx="18">
                  <c:v>100.96199999999997</c:v>
                </c:pt>
                <c:pt idx="19">
                  <c:v>106.61399999999998</c:v>
                </c:pt>
                <c:pt idx="20">
                  <c:v>112.27499999999998</c:v>
                </c:pt>
                <c:pt idx="21">
                  <c:v>118.01699999999998</c:v>
                </c:pt>
                <c:pt idx="22">
                  <c:v>123.47999999999998</c:v>
                </c:pt>
                <c:pt idx="23">
                  <c:v>128.97899999999998</c:v>
                </c:pt>
                <c:pt idx="24">
                  <c:v>134.48699999999999</c:v>
                </c:pt>
                <c:pt idx="25">
                  <c:v>140.17499999999998</c:v>
                </c:pt>
                <c:pt idx="26">
                  <c:v>145.88999999999999</c:v>
                </c:pt>
                <c:pt idx="27">
                  <c:v>151.55999999999997</c:v>
                </c:pt>
                <c:pt idx="28">
                  <c:v>157.20299999999997</c:v>
                </c:pt>
                <c:pt idx="29">
                  <c:v>162.86399999999998</c:v>
                </c:pt>
                <c:pt idx="30">
                  <c:v>168.49799999999996</c:v>
                </c:pt>
                <c:pt idx="31">
                  <c:v>173.87099999999995</c:v>
                </c:pt>
                <c:pt idx="32">
                  <c:v>179.35199999999995</c:v>
                </c:pt>
                <c:pt idx="33">
                  <c:v>185.06699999999995</c:v>
                </c:pt>
                <c:pt idx="34">
                  <c:v>190.82699999999994</c:v>
                </c:pt>
                <c:pt idx="35">
                  <c:v>196.36199999999994</c:v>
                </c:pt>
                <c:pt idx="36">
                  <c:v>202.06799999999993</c:v>
                </c:pt>
                <c:pt idx="37">
                  <c:v>207.82799999999992</c:v>
                </c:pt>
                <c:pt idx="38">
                  <c:v>213.37199999999993</c:v>
                </c:pt>
                <c:pt idx="39">
                  <c:v>218.78099999999992</c:v>
                </c:pt>
                <c:pt idx="40">
                  <c:v>224.41499999999991</c:v>
                </c:pt>
                <c:pt idx="41">
                  <c:v>229.9859999999999</c:v>
                </c:pt>
                <c:pt idx="42">
                  <c:v>235.7459999999999</c:v>
                </c:pt>
                <c:pt idx="43">
                  <c:v>241.45199999999988</c:v>
                </c:pt>
                <c:pt idx="44">
                  <c:v>247.12199999999987</c:v>
                </c:pt>
                <c:pt idx="45">
                  <c:v>252.73799999999989</c:v>
                </c:pt>
                <c:pt idx="46">
                  <c:v>258.3719999999999</c:v>
                </c:pt>
                <c:pt idx="47">
                  <c:v>263.81699999999989</c:v>
                </c:pt>
                <c:pt idx="48">
                  <c:v>269.32499999999987</c:v>
                </c:pt>
                <c:pt idx="49">
                  <c:v>275.03099999999989</c:v>
                </c:pt>
                <c:pt idx="50">
                  <c:v>280.74599999999987</c:v>
                </c:pt>
                <c:pt idx="51">
                  <c:v>286.51499999999987</c:v>
                </c:pt>
                <c:pt idx="52">
                  <c:v>292.13099999999986</c:v>
                </c:pt>
                <c:pt idx="53">
                  <c:v>297.92699999999985</c:v>
                </c:pt>
                <c:pt idx="54">
                  <c:v>303.43499999999983</c:v>
                </c:pt>
                <c:pt idx="55">
                  <c:v>308.92499999999984</c:v>
                </c:pt>
                <c:pt idx="56">
                  <c:v>314.48699999999985</c:v>
                </c:pt>
                <c:pt idx="57">
                  <c:v>320.17499999999984</c:v>
                </c:pt>
                <c:pt idx="58">
                  <c:v>325.89899999999983</c:v>
                </c:pt>
                <c:pt idx="59">
                  <c:v>331.56899999999985</c:v>
                </c:pt>
                <c:pt idx="60">
                  <c:v>337.34699999999987</c:v>
                </c:pt>
                <c:pt idx="61">
                  <c:v>342.96299999999985</c:v>
                </c:pt>
                <c:pt idx="62">
                  <c:v>348.61499999999984</c:v>
                </c:pt>
                <c:pt idx="63">
                  <c:v>354.03299999999984</c:v>
                </c:pt>
              </c:numCache>
            </c:numRef>
          </c:xVal>
          <c:yVal>
            <c:numRef>
              <c:f>TDK_FF_ST_oU_05!$AD$20:$AD$83</c:f>
              <c:numCache>
                <c:formatCode>General</c:formatCode>
                <c:ptCount val="64"/>
                <c:pt idx="0">
                  <c:v>0.25464219232949592</c:v>
                </c:pt>
                <c:pt idx="1">
                  <c:v>-1.7183056169655764E-2</c:v>
                </c:pt>
                <c:pt idx="2">
                  <c:v>-4.4947741950478459E-2</c:v>
                </c:pt>
                <c:pt idx="3">
                  <c:v>-5.0927327983458781E-2</c:v>
                </c:pt>
                <c:pt idx="4">
                  <c:v>8.6607263343847052E-2</c:v>
                </c:pt>
                <c:pt idx="5">
                  <c:v>1.7711647571513112E-2</c:v>
                </c:pt>
                <c:pt idx="6">
                  <c:v>-2.0034390727403206E-2</c:v>
                </c:pt>
                <c:pt idx="7">
                  <c:v>2.6210245535665422E-2</c:v>
                </c:pt>
                <c:pt idx="8">
                  <c:v>1.4699990773763716E-2</c:v>
                </c:pt>
                <c:pt idx="9">
                  <c:v>-5.2282880539536336E-2</c:v>
                </c:pt>
                <c:pt idx="10">
                  <c:v>5.5005909274335352E-2</c:v>
                </c:pt>
                <c:pt idx="11">
                  <c:v>-5.0689434512847242E-3</c:v>
                </c:pt>
                <c:pt idx="12">
                  <c:v>2.4996449568590151E-2</c:v>
                </c:pt>
                <c:pt idx="13">
                  <c:v>7.0387001834703256E-2</c:v>
                </c:pt>
                <c:pt idx="14">
                  <c:v>2.3400931569611316E-2</c:v>
                </c:pt>
                <c:pt idx="15">
                  <c:v>5.4109767646494333E-2</c:v>
                </c:pt>
                <c:pt idx="16">
                  <c:v>3.4640681939620777E-2</c:v>
                </c:pt>
                <c:pt idx="17">
                  <c:v>8.0365619218696338E-2</c:v>
                </c:pt>
                <c:pt idx="18">
                  <c:v>3.7447980019891247E-2</c:v>
                </c:pt>
                <c:pt idx="19">
                  <c:v>-6.3881126823631007E-2</c:v>
                </c:pt>
                <c:pt idx="20">
                  <c:v>3.552860301770977E-2</c:v>
                </c:pt>
                <c:pt idx="21">
                  <c:v>8.0849585609939822E-2</c:v>
                </c:pt>
                <c:pt idx="22">
                  <c:v>2.4327372278492021E-3</c:v>
                </c:pt>
                <c:pt idx="23">
                  <c:v>7.8601487526697156E-2</c:v>
                </c:pt>
                <c:pt idx="24">
                  <c:v>-2.9884800012922597E-2</c:v>
                </c:pt>
                <c:pt idx="25">
                  <c:v>-1.1716641537020678E-2</c:v>
                </c:pt>
                <c:pt idx="26">
                  <c:v>4.3044750714187785E-2</c:v>
                </c:pt>
                <c:pt idx="27">
                  <c:v>8.6437296812079012E-2</c:v>
                </c:pt>
                <c:pt idx="28">
                  <c:v>-2.3665898314106926E-2</c:v>
                </c:pt>
                <c:pt idx="29">
                  <c:v>5.7134785089431261E-2</c:v>
                </c:pt>
                <c:pt idx="30">
                  <c:v>6.3964350061411324E-2</c:v>
                </c:pt>
                <c:pt idx="31">
                  <c:v>-1.733129950946477E-2</c:v>
                </c:pt>
                <c:pt idx="32">
                  <c:v>6.3644807792684333E-3</c:v>
                </c:pt>
                <c:pt idx="33">
                  <c:v>2.6411263590375711E-3</c:v>
                </c:pt>
                <c:pt idx="34">
                  <c:v>1.1981527197121977E-2</c:v>
                </c:pt>
                <c:pt idx="35">
                  <c:v>5.5380014995449756E-2</c:v>
                </c:pt>
                <c:pt idx="36">
                  <c:v>0.11220534165460094</c:v>
                </c:pt>
                <c:pt idx="37">
                  <c:v>3.0182583513493455E-2</c:v>
                </c:pt>
                <c:pt idx="38">
                  <c:v>-2.0940796193599454E-2</c:v>
                </c:pt>
                <c:pt idx="39">
                  <c:v>9.5565877651324627E-3</c:v>
                </c:pt>
                <c:pt idx="40">
                  <c:v>0.16416812991590746</c:v>
                </c:pt>
                <c:pt idx="41">
                  <c:v>-1.3554294742448292E-2</c:v>
                </c:pt>
                <c:pt idx="42">
                  <c:v>1.1377553487619707E-2</c:v>
                </c:pt>
                <c:pt idx="43">
                  <c:v>5.8118749660508229E-2</c:v>
                </c:pt>
                <c:pt idx="44">
                  <c:v>-3.8812104624810218E-3</c:v>
                </c:pt>
                <c:pt idx="45">
                  <c:v>5.3075417717366236E-2</c:v>
                </c:pt>
                <c:pt idx="46">
                  <c:v>4.6567270050161369E-2</c:v>
                </c:pt>
                <c:pt idx="47">
                  <c:v>5.0383389925343636E-2</c:v>
                </c:pt>
                <c:pt idx="48">
                  <c:v>5.9134383496314058E-2</c:v>
                </c:pt>
                <c:pt idx="49">
                  <c:v>-1.4482992706575715E-2</c:v>
                </c:pt>
                <c:pt idx="50">
                  <c:v>3.3063998100601566E-2</c:v>
                </c:pt>
                <c:pt idx="51">
                  <c:v>3.718535690313729E-2</c:v>
                </c:pt>
                <c:pt idx="52">
                  <c:v>4.4938370295142249E-2</c:v>
                </c:pt>
                <c:pt idx="53">
                  <c:v>1.3165259385630179E-2</c:v>
                </c:pt>
                <c:pt idx="54">
                  <c:v>4.6569142348573678E-2</c:v>
                </c:pt>
                <c:pt idx="55">
                  <c:v>4.6060759610782043E-2</c:v>
                </c:pt>
                <c:pt idx="56">
                  <c:v>0.12011322548403314</c:v>
                </c:pt>
                <c:pt idx="57">
                  <c:v>-7.3252861607784325E-3</c:v>
                </c:pt>
                <c:pt idx="58">
                  <c:v>1.9668013718501243E-3</c:v>
                </c:pt>
                <c:pt idx="59">
                  <c:v>-1.1776140444055727E-2</c:v>
                </c:pt>
                <c:pt idx="60">
                  <c:v>-4.7297278401288168E-2</c:v>
                </c:pt>
                <c:pt idx="61">
                  <c:v>-3.1014711065267875E-2</c:v>
                </c:pt>
                <c:pt idx="62">
                  <c:v>3.8489477493783397E-2</c:v>
                </c:pt>
                <c:pt idx="63">
                  <c:v>-2.27733703212607E-2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49992"/>
        <c:axId val="558251168"/>
      </c:scatterChart>
      <c:valAx>
        <c:axId val="5582499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51168"/>
        <c:crosses val="autoZero"/>
        <c:crossBetween val="midCat"/>
      </c:valAx>
      <c:valAx>
        <c:axId val="55825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49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5.8769999999999998</c:v>
                </c:pt>
                <c:pt idx="2">
                  <c:v>11.664</c:v>
                </c:pt>
                <c:pt idx="3">
                  <c:v>17.360999999999997</c:v>
                </c:pt>
                <c:pt idx="4">
                  <c:v>22.769999999999996</c:v>
                </c:pt>
                <c:pt idx="5">
                  <c:v>28.286999999999995</c:v>
                </c:pt>
                <c:pt idx="6">
                  <c:v>33.947999999999993</c:v>
                </c:pt>
                <c:pt idx="7">
                  <c:v>39.581999999999994</c:v>
                </c:pt>
                <c:pt idx="8">
                  <c:v>45.215999999999994</c:v>
                </c:pt>
                <c:pt idx="9">
                  <c:v>50.939999999999991</c:v>
                </c:pt>
                <c:pt idx="10">
                  <c:v>56.708999999999989</c:v>
                </c:pt>
                <c:pt idx="11">
                  <c:v>62.306999999999988</c:v>
                </c:pt>
                <c:pt idx="12">
                  <c:v>67.868999999999986</c:v>
                </c:pt>
                <c:pt idx="13">
                  <c:v>73.34999999999998</c:v>
                </c:pt>
                <c:pt idx="14">
                  <c:v>78.884999999999977</c:v>
                </c:pt>
                <c:pt idx="15">
                  <c:v>84.581999999999979</c:v>
                </c:pt>
                <c:pt idx="16">
                  <c:v>90.188999999999979</c:v>
                </c:pt>
                <c:pt idx="17">
                  <c:v>95.912999999999982</c:v>
                </c:pt>
                <c:pt idx="18">
                  <c:v>101.56499999999998</c:v>
                </c:pt>
                <c:pt idx="19">
                  <c:v>107.23499999999999</c:v>
                </c:pt>
                <c:pt idx="20">
                  <c:v>112.74299999999998</c:v>
                </c:pt>
                <c:pt idx="21">
                  <c:v>118.22399999999998</c:v>
                </c:pt>
                <c:pt idx="22">
                  <c:v>123.82199999999997</c:v>
                </c:pt>
                <c:pt idx="23">
                  <c:v>129.45599999999996</c:v>
                </c:pt>
                <c:pt idx="24">
                  <c:v>135.10799999999995</c:v>
                </c:pt>
                <c:pt idx="25">
                  <c:v>140.82299999999995</c:v>
                </c:pt>
                <c:pt idx="26">
                  <c:v>146.51099999999994</c:v>
                </c:pt>
                <c:pt idx="27">
                  <c:v>152.13599999999994</c:v>
                </c:pt>
                <c:pt idx="28">
                  <c:v>157.67999999999995</c:v>
                </c:pt>
                <c:pt idx="29">
                  <c:v>163.16999999999996</c:v>
                </c:pt>
                <c:pt idx="30">
                  <c:v>168.71399999999997</c:v>
                </c:pt>
                <c:pt idx="31">
                  <c:v>174.37499999999997</c:v>
                </c:pt>
                <c:pt idx="32">
                  <c:v>179.96399999999997</c:v>
                </c:pt>
                <c:pt idx="33">
                  <c:v>185.70599999999996</c:v>
                </c:pt>
                <c:pt idx="34">
                  <c:v>191.37599999999995</c:v>
                </c:pt>
                <c:pt idx="35">
                  <c:v>197.11799999999994</c:v>
                </c:pt>
                <c:pt idx="36">
                  <c:v>202.50899999999993</c:v>
                </c:pt>
                <c:pt idx="37">
                  <c:v>208.04399999999993</c:v>
                </c:pt>
                <c:pt idx="38">
                  <c:v>213.69599999999991</c:v>
                </c:pt>
                <c:pt idx="39">
                  <c:v>219.25799999999992</c:v>
                </c:pt>
                <c:pt idx="40">
                  <c:v>224.90999999999991</c:v>
                </c:pt>
                <c:pt idx="41">
                  <c:v>230.60699999999991</c:v>
                </c:pt>
                <c:pt idx="42">
                  <c:v>236.40299999999991</c:v>
                </c:pt>
                <c:pt idx="43">
                  <c:v>241.9019999999999</c:v>
                </c:pt>
                <c:pt idx="44">
                  <c:v>247.5989999999999</c:v>
                </c:pt>
                <c:pt idx="45">
                  <c:v>252.99899999999991</c:v>
                </c:pt>
                <c:pt idx="46">
                  <c:v>258.56999999999994</c:v>
                </c:pt>
                <c:pt idx="47">
                  <c:v>264.31199999999995</c:v>
                </c:pt>
                <c:pt idx="48">
                  <c:v>269.99999999999994</c:v>
                </c:pt>
                <c:pt idx="49">
                  <c:v>275.65199999999993</c:v>
                </c:pt>
                <c:pt idx="50">
                  <c:v>281.41199999999992</c:v>
                </c:pt>
                <c:pt idx="51">
                  <c:v>287.00099999999992</c:v>
                </c:pt>
                <c:pt idx="52">
                  <c:v>292.5809999999999</c:v>
                </c:pt>
                <c:pt idx="53">
                  <c:v>298.14299999999992</c:v>
                </c:pt>
                <c:pt idx="54">
                  <c:v>303.70499999999993</c:v>
                </c:pt>
                <c:pt idx="55">
                  <c:v>309.3839999999999</c:v>
                </c:pt>
                <c:pt idx="56">
                  <c:v>315.06299999999987</c:v>
                </c:pt>
                <c:pt idx="57">
                  <c:v>320.83199999999988</c:v>
                </c:pt>
                <c:pt idx="58">
                  <c:v>326.5739999999999</c:v>
                </c:pt>
                <c:pt idx="59">
                  <c:v>332.09099999999989</c:v>
                </c:pt>
                <c:pt idx="60">
                  <c:v>337.7879999999999</c:v>
                </c:pt>
                <c:pt idx="61">
                  <c:v>343.28699999999992</c:v>
                </c:pt>
                <c:pt idx="62">
                  <c:v>348.91199999999992</c:v>
                </c:pt>
                <c:pt idx="63">
                  <c:v>354.55499999999989</c:v>
                </c:pt>
                <c:pt idx="64">
                  <c:v>360.23399999999987</c:v>
                </c:pt>
              </c:numCache>
            </c:numRef>
          </c:xVal>
          <c:yVal>
            <c:numRef>
              <c:f>TDK_FF_ST_mU_05!$AC$20:$AC$84</c:f>
              <c:numCache>
                <c:formatCode>General</c:formatCode>
                <c:ptCount val="65"/>
                <c:pt idx="0">
                  <c:v>0.32749760696304975</c:v>
                </c:pt>
                <c:pt idx="1">
                  <c:v>5.9246774907260935E-2</c:v>
                </c:pt>
                <c:pt idx="2">
                  <c:v>-5.6857844171430472E-2</c:v>
                </c:pt>
                <c:pt idx="3">
                  <c:v>-0.10693697572845196</c:v>
                </c:pt>
                <c:pt idx="4">
                  <c:v>-8.6113389560196651E-2</c:v>
                </c:pt>
                <c:pt idx="5">
                  <c:v>-0.13766286127624383</c:v>
                </c:pt>
                <c:pt idx="6">
                  <c:v>-0.21021742162783141</c:v>
                </c:pt>
                <c:pt idx="7">
                  <c:v>-0.26983749716623606</c:v>
                </c:pt>
                <c:pt idx="8">
                  <c:v>-0.24039495783840437</c:v>
                </c:pt>
                <c:pt idx="9">
                  <c:v>-0.27808387619204922</c:v>
                </c:pt>
                <c:pt idx="10">
                  <c:v>-0.30948681545440593</c:v>
                </c:pt>
                <c:pt idx="11">
                  <c:v>-0.37279299116605102</c:v>
                </c:pt>
                <c:pt idx="12">
                  <c:v>-0.37080045334398903</c:v>
                </c:pt>
                <c:pt idx="13">
                  <c:v>-0.39588374628483791</c:v>
                </c:pt>
                <c:pt idx="14">
                  <c:v>-0.47236947324317669</c:v>
                </c:pt>
                <c:pt idx="15">
                  <c:v>-0.4249686538492341</c:v>
                </c:pt>
                <c:pt idx="16">
                  <c:v>-0.41741791318834487</c:v>
                </c:pt>
                <c:pt idx="17">
                  <c:v>-0.46841254734667359</c:v>
                </c:pt>
                <c:pt idx="18">
                  <c:v>-0.48894120095535243</c:v>
                </c:pt>
                <c:pt idx="19">
                  <c:v>-0.37032477780948625</c:v>
                </c:pt>
                <c:pt idx="20">
                  <c:v>-0.35843096841129807</c:v>
                </c:pt>
                <c:pt idx="21">
                  <c:v>-0.31872161734160898</c:v>
                </c:pt>
                <c:pt idx="22">
                  <c:v>-0.17505666916630958</c:v>
                </c:pt>
                <c:pt idx="23">
                  <c:v>-0.18989114026913967</c:v>
                </c:pt>
                <c:pt idx="24">
                  <c:v>-0.11377671954096513</c:v>
                </c:pt>
                <c:pt idx="25">
                  <c:v>8.1040797953704669E-2</c:v>
                </c:pt>
                <c:pt idx="26">
                  <c:v>4.9898089916752042E-2</c:v>
                </c:pt>
                <c:pt idx="27">
                  <c:v>0.14308881548791419</c:v>
                </c:pt>
                <c:pt idx="28">
                  <c:v>0.15918296703671331</c:v>
                </c:pt>
                <c:pt idx="29">
                  <c:v>0.15272017345603217</c:v>
                </c:pt>
                <c:pt idx="30">
                  <c:v>0.11581436224966524</c:v>
                </c:pt>
                <c:pt idx="31">
                  <c:v>9.7381373227591439E-2</c:v>
                </c:pt>
                <c:pt idx="32">
                  <c:v>8.349390973509685E-2</c:v>
                </c:pt>
                <c:pt idx="33">
                  <c:v>6.5145230882365013E-2</c:v>
                </c:pt>
                <c:pt idx="34">
                  <c:v>-2.5194312947718345E-2</c:v>
                </c:pt>
                <c:pt idx="35">
                  <c:v>-4.338770459207808E-2</c:v>
                </c:pt>
                <c:pt idx="36">
                  <c:v>-7.9144927486055394E-2</c:v>
                </c:pt>
                <c:pt idx="37">
                  <c:v>-0.11506011910597636</c:v>
                </c:pt>
                <c:pt idx="38">
                  <c:v>-9.8485473084792829E-2</c:v>
                </c:pt>
                <c:pt idx="39">
                  <c:v>-0.12750158849269155</c:v>
                </c:pt>
                <c:pt idx="40">
                  <c:v>-0.14210103276951713</c:v>
                </c:pt>
                <c:pt idx="41">
                  <c:v>-0.11809345451928266</c:v>
                </c:pt>
                <c:pt idx="42">
                  <c:v>-0.15670740299106001</c:v>
                </c:pt>
                <c:pt idx="43">
                  <c:v>-0.13434673188882584</c:v>
                </c:pt>
                <c:pt idx="44">
                  <c:v>-0.17359909985370336</c:v>
                </c:pt>
                <c:pt idx="45">
                  <c:v>-0.15024639624073188</c:v>
                </c:pt>
                <c:pt idx="46">
                  <c:v>-0.1912620457023877</c:v>
                </c:pt>
                <c:pt idx="47">
                  <c:v>-0.22543449465030108</c:v>
                </c:pt>
                <c:pt idx="48">
                  <c:v>-0.12342152614786528</c:v>
                </c:pt>
                <c:pt idx="49">
                  <c:v>-0.19417115707562971</c:v>
                </c:pt>
                <c:pt idx="50">
                  <c:v>-0.23866520661579216</c:v>
                </c:pt>
                <c:pt idx="51">
                  <c:v>-9.6515181958068297E-2</c:v>
                </c:pt>
                <c:pt idx="52">
                  <c:v>-9.2357913945534165E-2</c:v>
                </c:pt>
                <c:pt idx="53">
                  <c:v>-9.8677523596393257E-2</c:v>
                </c:pt>
                <c:pt idx="54">
                  <c:v>2.065328950050116E-2</c:v>
                </c:pt>
                <c:pt idx="55">
                  <c:v>1.8179485357336489E-2</c:v>
                </c:pt>
                <c:pt idx="56">
                  <c:v>7.8246778375387294E-2</c:v>
                </c:pt>
                <c:pt idx="57">
                  <c:v>0.15070574205037701</c:v>
                </c:pt>
                <c:pt idx="58">
                  <c:v>0.13268023099948323</c:v>
                </c:pt>
                <c:pt idx="59">
                  <c:v>9.3006977402865232E-2</c:v>
                </c:pt>
                <c:pt idx="60">
                  <c:v>0.1498240861820932</c:v>
                </c:pt>
                <c:pt idx="61">
                  <c:v>9.7069512926623247E-2</c:v>
                </c:pt>
                <c:pt idx="62">
                  <c:v>8.06081177595388E-2</c:v>
                </c:pt>
                <c:pt idx="63">
                  <c:v>0.13654322939032681</c:v>
                </c:pt>
                <c:pt idx="64">
                  <c:v>1.6712286882864191E-2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TDK_FF_ST_mU_05!$Z$85:$Z$149</c:f>
              <c:numCache>
                <c:formatCode>General</c:formatCode>
                <c:ptCount val="65"/>
                <c:pt idx="0">
                  <c:v>360.23399999999987</c:v>
                </c:pt>
                <c:pt idx="1">
                  <c:v>354.68099999999987</c:v>
                </c:pt>
                <c:pt idx="2">
                  <c:v>349.08299999999986</c:v>
                </c:pt>
                <c:pt idx="3">
                  <c:v>343.47599999999989</c:v>
                </c:pt>
                <c:pt idx="4">
                  <c:v>337.95899999999989</c:v>
                </c:pt>
                <c:pt idx="5">
                  <c:v>332.32499999999987</c:v>
                </c:pt>
                <c:pt idx="6">
                  <c:v>326.73599999999988</c:v>
                </c:pt>
                <c:pt idx="7">
                  <c:v>321.0209999999999</c:v>
                </c:pt>
                <c:pt idx="8">
                  <c:v>315.26099999999991</c:v>
                </c:pt>
                <c:pt idx="9">
                  <c:v>309.60899999999992</c:v>
                </c:pt>
                <c:pt idx="10">
                  <c:v>303.99299999999994</c:v>
                </c:pt>
                <c:pt idx="11">
                  <c:v>298.27799999999996</c:v>
                </c:pt>
                <c:pt idx="12">
                  <c:v>292.81499999999994</c:v>
                </c:pt>
                <c:pt idx="13">
                  <c:v>287.25299999999993</c:v>
                </c:pt>
                <c:pt idx="14">
                  <c:v>281.60099999999994</c:v>
                </c:pt>
                <c:pt idx="15">
                  <c:v>275.87699999999995</c:v>
                </c:pt>
                <c:pt idx="16">
                  <c:v>270.18899999999996</c:v>
                </c:pt>
                <c:pt idx="17">
                  <c:v>264.48299999999995</c:v>
                </c:pt>
                <c:pt idx="18">
                  <c:v>258.87599999999998</c:v>
                </c:pt>
                <c:pt idx="19">
                  <c:v>253.23299999999998</c:v>
                </c:pt>
                <c:pt idx="20">
                  <c:v>247.78799999999998</c:v>
                </c:pt>
                <c:pt idx="21">
                  <c:v>242.23499999999999</c:v>
                </c:pt>
                <c:pt idx="22">
                  <c:v>236.547</c:v>
                </c:pt>
                <c:pt idx="23">
                  <c:v>230.79599999999999</c:v>
                </c:pt>
                <c:pt idx="24">
                  <c:v>225.09899999999999</c:v>
                </c:pt>
                <c:pt idx="25">
                  <c:v>219.51899999999998</c:v>
                </c:pt>
                <c:pt idx="26">
                  <c:v>213.86699999999999</c:v>
                </c:pt>
                <c:pt idx="27">
                  <c:v>208.22399999999999</c:v>
                </c:pt>
                <c:pt idx="28">
                  <c:v>202.761</c:v>
                </c:pt>
                <c:pt idx="29">
                  <c:v>197.316</c:v>
                </c:pt>
                <c:pt idx="30">
                  <c:v>191.64600000000002</c:v>
                </c:pt>
                <c:pt idx="31">
                  <c:v>185.92200000000003</c:v>
                </c:pt>
                <c:pt idx="32">
                  <c:v>180.21600000000004</c:v>
                </c:pt>
                <c:pt idx="33">
                  <c:v>174.51000000000005</c:v>
                </c:pt>
                <c:pt idx="34">
                  <c:v>168.93000000000004</c:v>
                </c:pt>
                <c:pt idx="35">
                  <c:v>163.37700000000004</c:v>
                </c:pt>
                <c:pt idx="36">
                  <c:v>157.85100000000003</c:v>
                </c:pt>
                <c:pt idx="37">
                  <c:v>152.35200000000003</c:v>
                </c:pt>
                <c:pt idx="38">
                  <c:v>146.77200000000002</c:v>
                </c:pt>
                <c:pt idx="39">
                  <c:v>141.03000000000003</c:v>
                </c:pt>
                <c:pt idx="40">
                  <c:v>135.31500000000003</c:v>
                </c:pt>
                <c:pt idx="41">
                  <c:v>129.71700000000001</c:v>
                </c:pt>
                <c:pt idx="42">
                  <c:v>124.10100000000001</c:v>
                </c:pt>
                <c:pt idx="43">
                  <c:v>118.42200000000001</c:v>
                </c:pt>
                <c:pt idx="44">
                  <c:v>113.00400000000002</c:v>
                </c:pt>
                <c:pt idx="45">
                  <c:v>107.49600000000002</c:v>
                </c:pt>
                <c:pt idx="46">
                  <c:v>101.81700000000002</c:v>
                </c:pt>
                <c:pt idx="47">
                  <c:v>96.174000000000021</c:v>
                </c:pt>
                <c:pt idx="48">
                  <c:v>90.432000000000016</c:v>
                </c:pt>
                <c:pt idx="49">
                  <c:v>84.735000000000014</c:v>
                </c:pt>
                <c:pt idx="50">
                  <c:v>79.110000000000014</c:v>
                </c:pt>
                <c:pt idx="51">
                  <c:v>73.539000000000016</c:v>
                </c:pt>
                <c:pt idx="52">
                  <c:v>68.04000000000002</c:v>
                </c:pt>
                <c:pt idx="53">
                  <c:v>62.559000000000019</c:v>
                </c:pt>
                <c:pt idx="54">
                  <c:v>56.916000000000018</c:v>
                </c:pt>
                <c:pt idx="55">
                  <c:v>51.16500000000002</c:v>
                </c:pt>
                <c:pt idx="56">
                  <c:v>45.450000000000017</c:v>
                </c:pt>
                <c:pt idx="57">
                  <c:v>39.771000000000015</c:v>
                </c:pt>
                <c:pt idx="58">
                  <c:v>34.164000000000016</c:v>
                </c:pt>
                <c:pt idx="59">
                  <c:v>28.548000000000016</c:v>
                </c:pt>
                <c:pt idx="60">
                  <c:v>23.049000000000017</c:v>
                </c:pt>
                <c:pt idx="61">
                  <c:v>17.58600000000002</c:v>
                </c:pt>
                <c:pt idx="62">
                  <c:v>11.83500000000002</c:v>
                </c:pt>
                <c:pt idx="63">
                  <c:v>6.1020000000000207</c:v>
                </c:pt>
                <c:pt idx="64">
                  <c:v>0.45000000000002149</c:v>
                </c:pt>
              </c:numCache>
            </c:numRef>
          </c:xVal>
          <c:yVal>
            <c:numRef>
              <c:f>TDK_FF_ST_mU_05!$AC$85:$AC$149</c:f>
              <c:numCache>
                <c:formatCode>General</c:formatCode>
                <c:ptCount val="65"/>
                <c:pt idx="0">
                  <c:v>0.1016439187729361</c:v>
                </c:pt>
                <c:pt idx="1">
                  <c:v>5.890118534244948E-2</c:v>
                </c:pt>
                <c:pt idx="2">
                  <c:v>0.14565090464725472</c:v>
                </c:pt>
                <c:pt idx="3">
                  <c:v>0.12013919724233801</c:v>
                </c:pt>
                <c:pt idx="4">
                  <c:v>0.1385703612640441</c:v>
                </c:pt>
                <c:pt idx="5">
                  <c:v>0.19526473492118157</c:v>
                </c:pt>
                <c:pt idx="6">
                  <c:v>0.11912803302334396</c:v>
                </c:pt>
                <c:pt idx="7">
                  <c:v>9.9963666427868247E-2</c:v>
                </c:pt>
                <c:pt idx="8">
                  <c:v>0.15114008471135776</c:v>
                </c:pt>
                <c:pt idx="9">
                  <c:v>-8.0111468478207826E-3</c:v>
                </c:pt>
                <c:pt idx="10">
                  <c:v>4.5250149749676893E-2</c:v>
                </c:pt>
                <c:pt idx="11">
                  <c:v>-7.2621880171368502E-3</c:v>
                </c:pt>
                <c:pt idx="12">
                  <c:v>-9.6635261273945616E-2</c:v>
                </c:pt>
                <c:pt idx="13">
                  <c:v>-5.6076861339533934E-2</c:v>
                </c:pt>
                <c:pt idx="14">
                  <c:v>-0.1189217162570344</c:v>
                </c:pt>
                <c:pt idx="15">
                  <c:v>-0.21182353473284365</c:v>
                </c:pt>
                <c:pt idx="16">
                  <c:v>-0.11865531446903788</c:v>
                </c:pt>
                <c:pt idx="17">
                  <c:v>-0.21155579471951569</c:v>
                </c:pt>
                <c:pt idx="18">
                  <c:v>-0.18309692707339309</c:v>
                </c:pt>
                <c:pt idx="19">
                  <c:v>-0.19897777288409202</c:v>
                </c:pt>
                <c:pt idx="20">
                  <c:v>-0.14517347350087562</c:v>
                </c:pt>
                <c:pt idx="21">
                  <c:v>-5.1778990556357485E-2</c:v>
                </c:pt>
                <c:pt idx="22">
                  <c:v>-0.1740896251703532</c:v>
                </c:pt>
                <c:pt idx="23">
                  <c:v>-0.17425333007400923</c:v>
                </c:pt>
                <c:pt idx="24">
                  <c:v>-4.5219926123138521E-2</c:v>
                </c:pt>
                <c:pt idx="25">
                  <c:v>-7.0471990435493126E-2</c:v>
                </c:pt>
                <c:pt idx="26">
                  <c:v>-0.12505887573345831</c:v>
                </c:pt>
                <c:pt idx="27">
                  <c:v>-2.1019989264630112E-2</c:v>
                </c:pt>
                <c:pt idx="28">
                  <c:v>-6.5244499939950629E-2</c:v>
                </c:pt>
                <c:pt idx="29">
                  <c:v>-6.841517381843687E-3</c:v>
                </c:pt>
                <c:pt idx="30">
                  <c:v>7.7276996307205081E-3</c:v>
                </c:pt>
                <c:pt idx="31">
                  <c:v>7.525342859128159E-2</c:v>
                </c:pt>
                <c:pt idx="32">
                  <c:v>0.15147719783871594</c:v>
                </c:pt>
                <c:pt idx="33">
                  <c:v>0.10056259614765395</c:v>
                </c:pt>
                <c:pt idx="34">
                  <c:v>0.12660539850779173</c:v>
                </c:pt>
                <c:pt idx="35">
                  <c:v>0.22358396745462983</c:v>
                </c:pt>
                <c:pt idx="36">
                  <c:v>0.18305021477075911</c:v>
                </c:pt>
                <c:pt idx="37">
                  <c:v>0.19381124235400193</c:v>
                </c:pt>
                <c:pt idx="38">
                  <c:v>0.13659718224315043</c:v>
                </c:pt>
                <c:pt idx="39">
                  <c:v>1.3680769932932435E-2</c:v>
                </c:pt>
                <c:pt idx="40">
                  <c:v>5.9750733546621859E-2</c:v>
                </c:pt>
                <c:pt idx="41">
                  <c:v>-0.10645537046750064</c:v>
                </c:pt>
                <c:pt idx="42">
                  <c:v>-0.14290186154029527</c:v>
                </c:pt>
                <c:pt idx="43">
                  <c:v>-0.21049750762141173</c:v>
                </c:pt>
                <c:pt idx="44">
                  <c:v>-0.33626126188823946</c:v>
                </c:pt>
                <c:pt idx="45">
                  <c:v>-0.35609611347341286</c:v>
                </c:pt>
                <c:pt idx="46">
                  <c:v>-0.38515169351229872</c:v>
                </c:pt>
                <c:pt idx="47">
                  <c:v>-0.41008985076580018</c:v>
                </c:pt>
                <c:pt idx="48">
                  <c:v>-0.4322698200997479</c:v>
                </c:pt>
                <c:pt idx="49">
                  <c:v>-0.45390347958112898</c:v>
                </c:pt>
                <c:pt idx="50">
                  <c:v>-0.39757322017538854</c:v>
                </c:pt>
                <c:pt idx="51">
                  <c:v>-0.35303936515273904</c:v>
                </c:pt>
                <c:pt idx="52">
                  <c:v>-0.35187830430578515</c:v>
                </c:pt>
                <c:pt idx="53">
                  <c:v>-0.2977059494408465</c:v>
                </c:pt>
                <c:pt idx="54">
                  <c:v>-0.28389989428276152</c:v>
                </c:pt>
                <c:pt idx="55">
                  <c:v>-0.32139538477360929</c:v>
                </c:pt>
                <c:pt idx="56">
                  <c:v>-0.25901751547635854</c:v>
                </c:pt>
                <c:pt idx="57">
                  <c:v>-0.22363455578721414</c:v>
                </c:pt>
                <c:pt idx="58">
                  <c:v>-0.15413390562204654</c:v>
                </c:pt>
                <c:pt idx="59">
                  <c:v>-0.1887156295578194</c:v>
                </c:pt>
                <c:pt idx="60">
                  <c:v>-0.19679339924526218</c:v>
                </c:pt>
                <c:pt idx="61">
                  <c:v>-9.2142024728907757E-2</c:v>
                </c:pt>
                <c:pt idx="62">
                  <c:v>1.9530447779589011E-2</c:v>
                </c:pt>
                <c:pt idx="63">
                  <c:v>-5.9454236774445057E-2</c:v>
                </c:pt>
                <c:pt idx="64">
                  <c:v>0.12865156194541338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5.8769999999999998</c:v>
                </c:pt>
                <c:pt idx="2">
                  <c:v>11.664</c:v>
                </c:pt>
                <c:pt idx="3">
                  <c:v>17.360999999999997</c:v>
                </c:pt>
                <c:pt idx="4">
                  <c:v>22.769999999999996</c:v>
                </c:pt>
                <c:pt idx="5">
                  <c:v>28.286999999999995</c:v>
                </c:pt>
                <c:pt idx="6">
                  <c:v>33.947999999999993</c:v>
                </c:pt>
                <c:pt idx="7">
                  <c:v>39.581999999999994</c:v>
                </c:pt>
                <c:pt idx="8">
                  <c:v>45.215999999999994</c:v>
                </c:pt>
                <c:pt idx="9">
                  <c:v>50.939999999999991</c:v>
                </c:pt>
                <c:pt idx="10">
                  <c:v>56.708999999999989</c:v>
                </c:pt>
                <c:pt idx="11">
                  <c:v>62.306999999999988</c:v>
                </c:pt>
                <c:pt idx="12">
                  <c:v>67.868999999999986</c:v>
                </c:pt>
                <c:pt idx="13">
                  <c:v>73.34999999999998</c:v>
                </c:pt>
                <c:pt idx="14">
                  <c:v>78.884999999999977</c:v>
                </c:pt>
                <c:pt idx="15">
                  <c:v>84.581999999999979</c:v>
                </c:pt>
                <c:pt idx="16">
                  <c:v>90.188999999999979</c:v>
                </c:pt>
                <c:pt idx="17">
                  <c:v>95.912999999999982</c:v>
                </c:pt>
                <c:pt idx="18">
                  <c:v>101.56499999999998</c:v>
                </c:pt>
                <c:pt idx="19">
                  <c:v>107.23499999999999</c:v>
                </c:pt>
                <c:pt idx="20">
                  <c:v>112.74299999999998</c:v>
                </c:pt>
                <c:pt idx="21">
                  <c:v>118.22399999999998</c:v>
                </c:pt>
                <c:pt idx="22">
                  <c:v>123.82199999999997</c:v>
                </c:pt>
                <c:pt idx="23">
                  <c:v>129.45599999999996</c:v>
                </c:pt>
                <c:pt idx="24">
                  <c:v>135.10799999999995</c:v>
                </c:pt>
                <c:pt idx="25">
                  <c:v>140.82299999999995</c:v>
                </c:pt>
                <c:pt idx="26">
                  <c:v>146.51099999999994</c:v>
                </c:pt>
                <c:pt idx="27">
                  <c:v>152.13599999999994</c:v>
                </c:pt>
                <c:pt idx="28">
                  <c:v>157.67999999999995</c:v>
                </c:pt>
                <c:pt idx="29">
                  <c:v>163.16999999999996</c:v>
                </c:pt>
                <c:pt idx="30">
                  <c:v>168.71399999999997</c:v>
                </c:pt>
                <c:pt idx="31">
                  <c:v>174.37499999999997</c:v>
                </c:pt>
                <c:pt idx="32">
                  <c:v>179.96399999999997</c:v>
                </c:pt>
                <c:pt idx="33">
                  <c:v>185.70599999999996</c:v>
                </c:pt>
                <c:pt idx="34">
                  <c:v>191.37599999999995</c:v>
                </c:pt>
                <c:pt idx="35">
                  <c:v>197.11799999999994</c:v>
                </c:pt>
                <c:pt idx="36">
                  <c:v>202.50899999999993</c:v>
                </c:pt>
                <c:pt idx="37">
                  <c:v>208.04399999999993</c:v>
                </c:pt>
                <c:pt idx="38">
                  <c:v>213.69599999999991</c:v>
                </c:pt>
                <c:pt idx="39">
                  <c:v>219.25799999999992</c:v>
                </c:pt>
                <c:pt idx="40">
                  <c:v>224.90999999999991</c:v>
                </c:pt>
                <c:pt idx="41">
                  <c:v>230.60699999999991</c:v>
                </c:pt>
                <c:pt idx="42">
                  <c:v>236.40299999999991</c:v>
                </c:pt>
                <c:pt idx="43">
                  <c:v>241.9019999999999</c:v>
                </c:pt>
                <c:pt idx="44">
                  <c:v>247.5989999999999</c:v>
                </c:pt>
                <c:pt idx="45">
                  <c:v>252.99899999999991</c:v>
                </c:pt>
                <c:pt idx="46">
                  <c:v>258.56999999999994</c:v>
                </c:pt>
                <c:pt idx="47">
                  <c:v>264.31199999999995</c:v>
                </c:pt>
                <c:pt idx="48">
                  <c:v>269.99999999999994</c:v>
                </c:pt>
                <c:pt idx="49">
                  <c:v>275.65199999999993</c:v>
                </c:pt>
                <c:pt idx="50">
                  <c:v>281.41199999999992</c:v>
                </c:pt>
                <c:pt idx="51">
                  <c:v>287.00099999999992</c:v>
                </c:pt>
                <c:pt idx="52">
                  <c:v>292.5809999999999</c:v>
                </c:pt>
                <c:pt idx="53">
                  <c:v>298.14299999999992</c:v>
                </c:pt>
                <c:pt idx="54">
                  <c:v>303.70499999999993</c:v>
                </c:pt>
                <c:pt idx="55">
                  <c:v>309.3839999999999</c:v>
                </c:pt>
                <c:pt idx="56">
                  <c:v>315.06299999999987</c:v>
                </c:pt>
                <c:pt idx="57">
                  <c:v>320.83199999999988</c:v>
                </c:pt>
                <c:pt idx="58">
                  <c:v>326.5739999999999</c:v>
                </c:pt>
                <c:pt idx="59">
                  <c:v>332.09099999999989</c:v>
                </c:pt>
                <c:pt idx="60">
                  <c:v>337.7879999999999</c:v>
                </c:pt>
                <c:pt idx="61">
                  <c:v>343.28699999999992</c:v>
                </c:pt>
                <c:pt idx="62">
                  <c:v>348.91199999999992</c:v>
                </c:pt>
                <c:pt idx="63">
                  <c:v>354.55499999999989</c:v>
                </c:pt>
              </c:numCache>
            </c:numRef>
          </c:xVal>
          <c:yVal>
            <c:numRef>
              <c:f>TDK_FF_ST_mU_05!$AD$20:$AD$83</c:f>
              <c:numCache>
                <c:formatCode>General</c:formatCode>
                <c:ptCount val="64"/>
                <c:pt idx="0">
                  <c:v>-0.19884604501763636</c:v>
                </c:pt>
                <c:pt idx="1">
                  <c:v>-0.11870101168170599</c:v>
                </c:pt>
                <c:pt idx="2">
                  <c:v>7.6388291951019482E-2</c:v>
                </c:pt>
                <c:pt idx="3">
                  <c:v>1.4794950999544199E-2</c:v>
                </c:pt>
                <c:pt idx="4">
                  <c:v>-0.11068000968506553</c:v>
                </c:pt>
                <c:pt idx="5">
                  <c:v>-5.1052768281575567E-2</c:v>
                </c:pt>
                <c:pt idx="6">
                  <c:v>5.6083516005784873E-2</c:v>
                </c:pt>
                <c:pt idx="7">
                  <c:v>4.6202941379021922E-2</c:v>
                </c:pt>
                <c:pt idx="8">
                  <c:v>-1.8622557637954174E-2</c:v>
                </c:pt>
                <c:pt idx="9">
                  <c:v>-4.3311508581560076E-2</c:v>
                </c:pt>
                <c:pt idx="10">
                  <c:v>2.5586921171644406E-2</c:v>
                </c:pt>
                <c:pt idx="11">
                  <c:v>7.5087041725204529E-2</c:v>
                </c:pt>
                <c:pt idx="12">
                  <c:v>1.8922149038203884E-2</c:v>
                </c:pt>
                <c:pt idx="13">
                  <c:v>4.2844381132098874E-2</c:v>
                </c:pt>
                <c:pt idx="14">
                  <c:v>7.4796253067788143E-2</c:v>
                </c:pt>
                <c:pt idx="15">
                  <c:v>-2.8934825731894875E-2</c:v>
                </c:pt>
                <c:pt idx="16">
                  <c:v>-1.4851906911403034E-2</c:v>
                </c:pt>
                <c:pt idx="17">
                  <c:v>5.8322696580873412E-2</c:v>
                </c:pt>
                <c:pt idx="18">
                  <c:v>0.10378950744305371</c:v>
                </c:pt>
                <c:pt idx="19">
                  <c:v>1.4228664336073393E-2</c:v>
                </c:pt>
                <c:pt idx="20">
                  <c:v>2.2169706523058608E-2</c:v>
                </c:pt>
                <c:pt idx="21">
                  <c:v>0.10822410972019725</c:v>
                </c:pt>
                <c:pt idx="22">
                  <c:v>3.2154807626014303E-2</c:v>
                </c:pt>
                <c:pt idx="23">
                  <c:v>8.3435769801639026E-2</c:v>
                </c:pt>
                <c:pt idx="24">
                  <c:v>0.17352745308758699</c:v>
                </c:pt>
                <c:pt idx="25">
                  <c:v>-6.7360028020772234E-2</c:v>
                </c:pt>
                <c:pt idx="26">
                  <c:v>8.6699092326398386E-2</c:v>
                </c:pt>
                <c:pt idx="27">
                  <c:v>5.0722426866087744E-2</c:v>
                </c:pt>
                <c:pt idx="28">
                  <c:v>2.3867247734045804E-2</c:v>
                </c:pt>
                <c:pt idx="29">
                  <c:v>7.0863793998597657E-2</c:v>
                </c:pt>
                <c:pt idx="30">
                  <c:v>1.0791036258126496E-2</c:v>
                </c:pt>
                <c:pt idx="31">
                  <c:v>3.1812229200625097E-3</c:v>
                </c:pt>
                <c:pt idx="32">
                  <c:v>6.7983288103619088E-2</c:v>
                </c:pt>
                <c:pt idx="33">
                  <c:v>1.0108197708916578E-2</c:v>
                </c:pt>
                <c:pt idx="34">
                  <c:v>3.2922012578438853E-2</c:v>
                </c:pt>
                <c:pt idx="35">
                  <c:v>3.6546187210234393E-2</c:v>
                </c:pt>
                <c:pt idx="36">
                  <c:v>1.3900427546104765E-2</c:v>
                </c:pt>
                <c:pt idx="37">
                  <c:v>9.4040129841346243E-2</c:v>
                </c:pt>
                <c:pt idx="38">
                  <c:v>-2.6573402648665478E-2</c:v>
                </c:pt>
                <c:pt idx="39">
                  <c:v>5.7029598057198427E-2</c:v>
                </c:pt>
                <c:pt idx="40">
                  <c:v>9.6881106646378612E-2</c:v>
                </c:pt>
                <c:pt idx="41">
                  <c:v>-5.6159875554726568E-2</c:v>
                </c:pt>
                <c:pt idx="42">
                  <c:v>-1.7382222179293194E-2</c:v>
                </c:pt>
                <c:pt idx="43">
                  <c:v>8.2567741332468358E-2</c:v>
                </c:pt>
                <c:pt idx="44">
                  <c:v>2.8425626352827749E-2</c:v>
                </c:pt>
                <c:pt idx="45">
                  <c:v>-4.8731376643360136E-2</c:v>
                </c:pt>
                <c:pt idx="46">
                  <c:v>8.1651186289946054E-3</c:v>
                </c:pt>
                <c:pt idx="47">
                  <c:v>1.3878699930785388E-2</c:v>
                </c:pt>
                <c:pt idx="48">
                  <c:v>4.7662116788274034E-3</c:v>
                </c:pt>
                <c:pt idx="49">
                  <c:v>-1.7652377657213947E-2</c:v>
                </c:pt>
                <c:pt idx="50">
                  <c:v>0.11974349035875775</c:v>
                </c:pt>
                <c:pt idx="51">
                  <c:v>4.0438320618534362E-2</c:v>
                </c:pt>
                <c:pt idx="52">
                  <c:v>-4.2773473284114516E-3</c:v>
                </c:pt>
                <c:pt idx="53">
                  <c:v>9.1415335579256407E-2</c:v>
                </c:pt>
                <c:pt idx="54">
                  <c:v>2.4596860249175734E-2</c:v>
                </c:pt>
                <c:pt idx="55">
                  <c:v>-2.6190632205157272E-2</c:v>
                </c:pt>
                <c:pt idx="56">
                  <c:v>7.2893306335970465E-2</c:v>
                </c:pt>
                <c:pt idx="57">
                  <c:v>-5.0742075622508764E-2</c:v>
                </c:pt>
                <c:pt idx="58">
                  <c:v>-1.3552197976139269E-2</c:v>
                </c:pt>
                <c:pt idx="59">
                  <c:v>0.10225775751831634</c:v>
                </c:pt>
                <c:pt idx="60">
                  <c:v>-1.1253724918049102E-2</c:v>
                </c:pt>
                <c:pt idx="61">
                  <c:v>2.3069684315714767E-2</c:v>
                </c:pt>
                <c:pt idx="62">
                  <c:v>6.504278688771592E-2</c:v>
                </c:pt>
                <c:pt idx="63">
                  <c:v>-7.7642044047877334E-2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55088"/>
        <c:axId val="558251560"/>
      </c:scatterChart>
      <c:valAx>
        <c:axId val="558255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51560"/>
        <c:crosses val="autoZero"/>
        <c:crossBetween val="midCat"/>
      </c:valAx>
      <c:valAx>
        <c:axId val="55825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5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11.672999999999998</c:v>
                </c:pt>
                <c:pt idx="3">
                  <c:v>17.252999999999997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34.010999999999996</c:v>
                </c:pt>
                <c:pt idx="7">
                  <c:v>39.563999999999993</c:v>
                </c:pt>
                <c:pt idx="8">
                  <c:v>45.152999999999992</c:v>
                </c:pt>
                <c:pt idx="9">
                  <c:v>50.903999999999989</c:v>
                </c:pt>
                <c:pt idx="10">
                  <c:v>56.681999999999988</c:v>
                </c:pt>
                <c:pt idx="11">
                  <c:v>62.207999999999984</c:v>
                </c:pt>
                <c:pt idx="12">
                  <c:v>67.913999999999987</c:v>
                </c:pt>
                <c:pt idx="13">
                  <c:v>73.277999999999992</c:v>
                </c:pt>
                <c:pt idx="14">
                  <c:v>78.84899999999999</c:v>
                </c:pt>
                <c:pt idx="15">
                  <c:v>84.6</c:v>
                </c:pt>
                <c:pt idx="16">
                  <c:v>90.251999999999995</c:v>
                </c:pt>
                <c:pt idx="17">
                  <c:v>95.85</c:v>
                </c:pt>
                <c:pt idx="18">
                  <c:v>101.601</c:v>
                </c:pt>
                <c:pt idx="19">
                  <c:v>107.244</c:v>
                </c:pt>
                <c:pt idx="20">
                  <c:v>112.77</c:v>
                </c:pt>
                <c:pt idx="21">
                  <c:v>118.20599999999999</c:v>
                </c:pt>
                <c:pt idx="22">
                  <c:v>123.80399999999999</c:v>
                </c:pt>
                <c:pt idx="23">
                  <c:v>129.44699999999997</c:v>
                </c:pt>
                <c:pt idx="24">
                  <c:v>135.09899999999996</c:v>
                </c:pt>
                <c:pt idx="25">
                  <c:v>140.86799999999997</c:v>
                </c:pt>
                <c:pt idx="26">
                  <c:v>146.56499999999997</c:v>
                </c:pt>
                <c:pt idx="27">
                  <c:v>152.04599999999996</c:v>
                </c:pt>
                <c:pt idx="28">
                  <c:v>157.67999999999995</c:v>
                </c:pt>
                <c:pt idx="29">
                  <c:v>163.14299999999994</c:v>
                </c:pt>
                <c:pt idx="30">
                  <c:v>168.65099999999995</c:v>
                </c:pt>
                <c:pt idx="31">
                  <c:v>174.31199999999995</c:v>
                </c:pt>
                <c:pt idx="32">
                  <c:v>180.04499999999996</c:v>
                </c:pt>
                <c:pt idx="33">
                  <c:v>185.66999999999996</c:v>
                </c:pt>
                <c:pt idx="34">
                  <c:v>191.42999999999995</c:v>
                </c:pt>
                <c:pt idx="35">
                  <c:v>197.05499999999995</c:v>
                </c:pt>
                <c:pt idx="36">
                  <c:v>202.54499999999996</c:v>
                </c:pt>
                <c:pt idx="37">
                  <c:v>208.00799999999995</c:v>
                </c:pt>
                <c:pt idx="38">
                  <c:v>213.69599999999994</c:v>
                </c:pt>
                <c:pt idx="39">
                  <c:v>219.25799999999995</c:v>
                </c:pt>
                <c:pt idx="40">
                  <c:v>224.92799999999994</c:v>
                </c:pt>
                <c:pt idx="41">
                  <c:v>230.60699999999994</c:v>
                </c:pt>
                <c:pt idx="42">
                  <c:v>236.33099999999993</c:v>
                </c:pt>
                <c:pt idx="43">
                  <c:v>241.91099999999994</c:v>
                </c:pt>
                <c:pt idx="44">
                  <c:v>247.57199999999995</c:v>
                </c:pt>
                <c:pt idx="45">
                  <c:v>253.00799999999995</c:v>
                </c:pt>
                <c:pt idx="46">
                  <c:v>258.56099999999998</c:v>
                </c:pt>
                <c:pt idx="47">
                  <c:v>264.35699999999997</c:v>
                </c:pt>
                <c:pt idx="48">
                  <c:v>270.00899999999996</c:v>
                </c:pt>
                <c:pt idx="49">
                  <c:v>275.69699999999995</c:v>
                </c:pt>
                <c:pt idx="50">
                  <c:v>281.34899999999993</c:v>
                </c:pt>
                <c:pt idx="51">
                  <c:v>287.06399999999991</c:v>
                </c:pt>
                <c:pt idx="52">
                  <c:v>292.58999999999992</c:v>
                </c:pt>
                <c:pt idx="53">
                  <c:v>298.16099999999994</c:v>
                </c:pt>
                <c:pt idx="54">
                  <c:v>303.72299999999996</c:v>
                </c:pt>
                <c:pt idx="55">
                  <c:v>309.36599999999993</c:v>
                </c:pt>
                <c:pt idx="56">
                  <c:v>315.03599999999994</c:v>
                </c:pt>
                <c:pt idx="57">
                  <c:v>320.84999999999997</c:v>
                </c:pt>
                <c:pt idx="58">
                  <c:v>326.60999999999996</c:v>
                </c:pt>
                <c:pt idx="59">
                  <c:v>332.16299999999995</c:v>
                </c:pt>
                <c:pt idx="60">
                  <c:v>337.80599999999993</c:v>
                </c:pt>
                <c:pt idx="61">
                  <c:v>343.2419999999999</c:v>
                </c:pt>
                <c:pt idx="62">
                  <c:v>348.90299999999991</c:v>
                </c:pt>
                <c:pt idx="63">
                  <c:v>354.51899999999989</c:v>
                </c:pt>
                <c:pt idx="64">
                  <c:v>360.22499999999991</c:v>
                </c:pt>
              </c:numCache>
            </c:numRef>
          </c:xVal>
          <c:yVal>
            <c:numRef>
              <c:f>TDK_FF_ST_mU2_05!$AC$20:$AC$84</c:f>
              <c:numCache>
                <c:formatCode>General</c:formatCode>
                <c:ptCount val="65"/>
                <c:pt idx="0">
                  <c:v>0.34020479376948742</c:v>
                </c:pt>
                <c:pt idx="1">
                  <c:v>1.233052708994542E-3</c:v>
                </c:pt>
                <c:pt idx="2">
                  <c:v>-6.0878913222914832E-3</c:v>
                </c:pt>
                <c:pt idx="3">
                  <c:v>-6.2026045137326236E-2</c:v>
                </c:pt>
                <c:pt idx="4">
                  <c:v>-9.837323527767694E-2</c:v>
                </c:pt>
                <c:pt idx="5">
                  <c:v>-0.13788449689861437</c:v>
                </c:pt>
                <c:pt idx="6">
                  <c:v>-0.18079773688489809</c:v>
                </c:pt>
                <c:pt idx="7">
                  <c:v>-0.22162105811301558</c:v>
                </c:pt>
                <c:pt idx="8">
                  <c:v>-0.27400756928236092</c:v>
                </c:pt>
                <c:pt idx="9">
                  <c:v>-0.28728482581163206</c:v>
                </c:pt>
                <c:pt idx="10">
                  <c:v>-0.31590821855476747</c:v>
                </c:pt>
                <c:pt idx="11">
                  <c:v>-0.35661272605553052</c:v>
                </c:pt>
                <c:pt idx="12">
                  <c:v>-0.4404979793960706</c:v>
                </c:pt>
                <c:pt idx="13">
                  <c:v>-0.36034496485942213</c:v>
                </c:pt>
                <c:pt idx="14">
                  <c:v>-0.45429067096938525</c:v>
                </c:pt>
                <c:pt idx="15">
                  <c:v>-0.47657148413688333</c:v>
                </c:pt>
                <c:pt idx="16">
                  <c:v>-0.46564687626174361</c:v>
                </c:pt>
                <c:pt idx="17">
                  <c:v>-0.47142942650103237</c:v>
                </c:pt>
                <c:pt idx="18">
                  <c:v>-0.5059330061638434</c:v>
                </c:pt>
                <c:pt idx="19">
                  <c:v>-0.35074622418542845</c:v>
                </c:pt>
                <c:pt idx="20">
                  <c:v>-0.3687447564240216</c:v>
                </c:pt>
                <c:pt idx="21">
                  <c:v>-0.25899830710542915</c:v>
                </c:pt>
                <c:pt idx="22">
                  <c:v>-0.20228244847716326</c:v>
                </c:pt>
                <c:pt idx="23">
                  <c:v>-7.3967513284486586E-2</c:v>
                </c:pt>
                <c:pt idx="24">
                  <c:v>-4.4526147408333827E-2</c:v>
                </c:pt>
                <c:pt idx="25">
                  <c:v>4.5439662977372564E-2</c:v>
                </c:pt>
                <c:pt idx="26">
                  <c:v>0.11524447673340887</c:v>
                </c:pt>
                <c:pt idx="27">
                  <c:v>0.12525040285240152</c:v>
                </c:pt>
                <c:pt idx="28">
                  <c:v>0.20983499311830656</c:v>
                </c:pt>
                <c:pt idx="29">
                  <c:v>0.12416777724806138</c:v>
                </c:pt>
                <c:pt idx="30">
                  <c:v>6.4216715076668152E-2</c:v>
                </c:pt>
                <c:pt idx="31">
                  <c:v>0.15999137334728175</c:v>
                </c:pt>
                <c:pt idx="32">
                  <c:v>7.9109955465924031E-2</c:v>
                </c:pt>
                <c:pt idx="33">
                  <c:v>1.320132453338374E-2</c:v>
                </c:pt>
                <c:pt idx="34">
                  <c:v>2.7432388628881199E-2</c:v>
                </c:pt>
                <c:pt idx="35">
                  <c:v>-9.1359688374268444E-3</c:v>
                </c:pt>
                <c:pt idx="36">
                  <c:v>-5.1480496591011615E-2</c:v>
                </c:pt>
                <c:pt idx="37">
                  <c:v>-9.9482064500449496E-2</c:v>
                </c:pt>
                <c:pt idx="38">
                  <c:v>-0.16053220006793367</c:v>
                </c:pt>
                <c:pt idx="39">
                  <c:v>-9.7716236084721686E-2</c:v>
                </c:pt>
                <c:pt idx="40">
                  <c:v>-0.13307719979690091</c:v>
                </c:pt>
                <c:pt idx="41">
                  <c:v>-0.14914272278471685</c:v>
                </c:pt>
                <c:pt idx="42">
                  <c:v>-9.8249912436955356E-2</c:v>
                </c:pt>
                <c:pt idx="43">
                  <c:v>-0.18811078191845354</c:v>
                </c:pt>
                <c:pt idx="44">
                  <c:v>-0.19105231876579865</c:v>
                </c:pt>
                <c:pt idx="45">
                  <c:v>-0.13723062408897135</c:v>
                </c:pt>
                <c:pt idx="46">
                  <c:v>-0.22241422654900589</c:v>
                </c:pt>
                <c:pt idx="47">
                  <c:v>-0.24157484641796145</c:v>
                </c:pt>
                <c:pt idx="48">
                  <c:v>-0.16003416351492206</c:v>
                </c:pt>
                <c:pt idx="49">
                  <c:v>-0.22014570224445151</c:v>
                </c:pt>
                <c:pt idx="50">
                  <c:v>-0.15692813194016253</c:v>
                </c:pt>
                <c:pt idx="51">
                  <c:v>-8.6605665258787212E-2</c:v>
                </c:pt>
                <c:pt idx="52">
                  <c:v>-0.13112744253237452</c:v>
                </c:pt>
                <c:pt idx="53">
                  <c:v>-7.6556711572493441E-2</c:v>
                </c:pt>
                <c:pt idx="54">
                  <c:v>-1.7652543840540602E-3</c:v>
                </c:pt>
                <c:pt idx="55">
                  <c:v>2.5321632986162967E-2</c:v>
                </c:pt>
                <c:pt idx="56">
                  <c:v>2.2552670726440738E-2</c:v>
                </c:pt>
                <c:pt idx="57">
                  <c:v>0.11217504481766127</c:v>
                </c:pt>
                <c:pt idx="58">
                  <c:v>0.12295769787107247</c:v>
                </c:pt>
                <c:pt idx="59">
                  <c:v>0.15322728577524458</c:v>
                </c:pt>
                <c:pt idx="60">
                  <c:v>0.17579998020733001</c:v>
                </c:pt>
                <c:pt idx="61">
                  <c:v>0.17140720378830565</c:v>
                </c:pt>
                <c:pt idx="62">
                  <c:v>5.9119251245419946E-2</c:v>
                </c:pt>
                <c:pt idx="63">
                  <c:v>3.6557619677637376E-2</c:v>
                </c:pt>
                <c:pt idx="64">
                  <c:v>-1.2813895991371282E-2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TDK_FF_ST_mU2_05!$Z$85:$Z$149</c:f>
              <c:numCache>
                <c:formatCode>General</c:formatCode>
                <c:ptCount val="65"/>
                <c:pt idx="0">
                  <c:v>360.22499999999991</c:v>
                </c:pt>
                <c:pt idx="1">
                  <c:v>354.7349999999999</c:v>
                </c:pt>
                <c:pt idx="2">
                  <c:v>349.0379999999999</c:v>
                </c:pt>
                <c:pt idx="3">
                  <c:v>343.4849999999999</c:v>
                </c:pt>
                <c:pt idx="4">
                  <c:v>337.94999999999987</c:v>
                </c:pt>
                <c:pt idx="5">
                  <c:v>332.41499999999985</c:v>
                </c:pt>
                <c:pt idx="6">
                  <c:v>326.78999999999985</c:v>
                </c:pt>
                <c:pt idx="7">
                  <c:v>320.99399999999986</c:v>
                </c:pt>
                <c:pt idx="8">
                  <c:v>315.21599999999984</c:v>
                </c:pt>
                <c:pt idx="9">
                  <c:v>309.54599999999982</c:v>
                </c:pt>
                <c:pt idx="10">
                  <c:v>303.92999999999984</c:v>
                </c:pt>
                <c:pt idx="11">
                  <c:v>298.28699999999986</c:v>
                </c:pt>
                <c:pt idx="12">
                  <c:v>292.84199999999987</c:v>
                </c:pt>
                <c:pt idx="13">
                  <c:v>287.30699999999985</c:v>
                </c:pt>
                <c:pt idx="14">
                  <c:v>281.60099999999983</c:v>
                </c:pt>
                <c:pt idx="15">
                  <c:v>275.87699999999984</c:v>
                </c:pt>
                <c:pt idx="16">
                  <c:v>270.17999999999984</c:v>
                </c:pt>
                <c:pt idx="17">
                  <c:v>264.53699999999986</c:v>
                </c:pt>
                <c:pt idx="18">
                  <c:v>258.75899999999984</c:v>
                </c:pt>
                <c:pt idx="19">
                  <c:v>253.26899999999983</c:v>
                </c:pt>
                <c:pt idx="20">
                  <c:v>247.74299999999982</c:v>
                </c:pt>
                <c:pt idx="21">
                  <c:v>242.25299999999982</c:v>
                </c:pt>
                <c:pt idx="22">
                  <c:v>236.53799999999981</c:v>
                </c:pt>
                <c:pt idx="23">
                  <c:v>230.87699999999981</c:v>
                </c:pt>
                <c:pt idx="24">
                  <c:v>225.09899999999982</c:v>
                </c:pt>
                <c:pt idx="25">
                  <c:v>219.43799999999982</c:v>
                </c:pt>
                <c:pt idx="26">
                  <c:v>213.87599999999981</c:v>
                </c:pt>
                <c:pt idx="27">
                  <c:v>208.2149999999998</c:v>
                </c:pt>
                <c:pt idx="28">
                  <c:v>202.7789999999998</c:v>
                </c:pt>
                <c:pt idx="29">
                  <c:v>197.3159999999998</c:v>
                </c:pt>
                <c:pt idx="30">
                  <c:v>191.64599999999982</c:v>
                </c:pt>
                <c:pt idx="31">
                  <c:v>185.93099999999981</c:v>
                </c:pt>
                <c:pt idx="32">
                  <c:v>180.17999999999981</c:v>
                </c:pt>
                <c:pt idx="33">
                  <c:v>174.52799999999982</c:v>
                </c:pt>
                <c:pt idx="34">
                  <c:v>168.91199999999981</c:v>
                </c:pt>
                <c:pt idx="35">
                  <c:v>163.35899999999981</c:v>
                </c:pt>
                <c:pt idx="36">
                  <c:v>157.8689999999998</c:v>
                </c:pt>
                <c:pt idx="37">
                  <c:v>152.36099999999979</c:v>
                </c:pt>
                <c:pt idx="38">
                  <c:v>146.78099999999978</c:v>
                </c:pt>
                <c:pt idx="39">
                  <c:v>141.02999999999977</c:v>
                </c:pt>
                <c:pt idx="40">
                  <c:v>135.31499999999977</c:v>
                </c:pt>
                <c:pt idx="41">
                  <c:v>129.60899999999978</c:v>
                </c:pt>
                <c:pt idx="42">
                  <c:v>124.06499999999978</c:v>
                </c:pt>
                <c:pt idx="43">
                  <c:v>118.45799999999979</c:v>
                </c:pt>
                <c:pt idx="44">
                  <c:v>112.97699999999979</c:v>
                </c:pt>
                <c:pt idx="45">
                  <c:v>107.5049999999998</c:v>
                </c:pt>
                <c:pt idx="46">
                  <c:v>101.82599999999979</c:v>
                </c:pt>
                <c:pt idx="47">
                  <c:v>96.128999999999792</c:v>
                </c:pt>
                <c:pt idx="48">
                  <c:v>90.422999999999789</c:v>
                </c:pt>
                <c:pt idx="49">
                  <c:v>84.734999999999786</c:v>
                </c:pt>
                <c:pt idx="50">
                  <c:v>79.118999999999787</c:v>
                </c:pt>
                <c:pt idx="51">
                  <c:v>73.529999999999788</c:v>
                </c:pt>
                <c:pt idx="52">
                  <c:v>68.075999999999794</c:v>
                </c:pt>
                <c:pt idx="53">
                  <c:v>62.513999999999797</c:v>
                </c:pt>
                <c:pt idx="54">
                  <c:v>56.933999999999799</c:v>
                </c:pt>
                <c:pt idx="55">
                  <c:v>51.137999999999799</c:v>
                </c:pt>
                <c:pt idx="56">
                  <c:v>45.404999999999802</c:v>
                </c:pt>
                <c:pt idx="57">
                  <c:v>39.7349999999998</c:v>
                </c:pt>
                <c:pt idx="58">
                  <c:v>34.154999999999802</c:v>
                </c:pt>
                <c:pt idx="59">
                  <c:v>28.475999999999804</c:v>
                </c:pt>
                <c:pt idx="60">
                  <c:v>23.039999999999804</c:v>
                </c:pt>
                <c:pt idx="61">
                  <c:v>17.486999999999803</c:v>
                </c:pt>
                <c:pt idx="62">
                  <c:v>11.807999999999804</c:v>
                </c:pt>
                <c:pt idx="63">
                  <c:v>6.1199999999998047</c:v>
                </c:pt>
                <c:pt idx="64">
                  <c:v>0.43199999999980498</c:v>
                </c:pt>
              </c:numCache>
            </c:numRef>
          </c:xVal>
          <c:yVal>
            <c:numRef>
              <c:f>TDK_FF_ST_mU2_05!$AC$85:$AC$149</c:f>
              <c:numCache>
                <c:formatCode>General</c:formatCode>
                <c:ptCount val="65"/>
                <c:pt idx="0">
                  <c:v>0.11577804525586544</c:v>
                </c:pt>
                <c:pt idx="1">
                  <c:v>6.7440465398931337E-3</c:v>
                </c:pt>
                <c:pt idx="2">
                  <c:v>0.15017429004740279</c:v>
                </c:pt>
                <c:pt idx="3">
                  <c:v>0.14024682460399163</c:v>
                </c:pt>
                <c:pt idx="4">
                  <c:v>0.14375828590669926</c:v>
                </c:pt>
                <c:pt idx="5">
                  <c:v>0.19746175831448909</c:v>
                </c:pt>
                <c:pt idx="6">
                  <c:v>0.14472621742231695</c:v>
                </c:pt>
                <c:pt idx="7">
                  <c:v>0.13967938963054394</c:v>
                </c:pt>
                <c:pt idx="8">
                  <c:v>0.10941098965855645</c:v>
                </c:pt>
                <c:pt idx="9">
                  <c:v>5.1603728817553929E-2</c:v>
                </c:pt>
                <c:pt idx="10">
                  <c:v>-1.8787364394711403E-2</c:v>
                </c:pt>
                <c:pt idx="11">
                  <c:v>-2.15329469941139E-2</c:v>
                </c:pt>
                <c:pt idx="12">
                  <c:v>-5.5361700217872567E-2</c:v>
                </c:pt>
                <c:pt idx="13">
                  <c:v>-0.13619820246157133</c:v>
                </c:pt>
                <c:pt idx="14">
                  <c:v>-0.12864638645049808</c:v>
                </c:pt>
                <c:pt idx="15">
                  <c:v>-0.15698225992559856</c:v>
                </c:pt>
                <c:pt idx="16">
                  <c:v>-0.15997388385892464</c:v>
                </c:pt>
                <c:pt idx="17">
                  <c:v>-0.1611801254740044</c:v>
                </c:pt>
                <c:pt idx="18">
                  <c:v>-0.16511658480754932</c:v>
                </c:pt>
                <c:pt idx="19">
                  <c:v>-0.10806014166274736</c:v>
                </c:pt>
                <c:pt idx="20">
                  <c:v>-0.10101577012699181</c:v>
                </c:pt>
                <c:pt idx="21">
                  <c:v>-0.14792131281342336</c:v>
                </c:pt>
                <c:pt idx="22">
                  <c:v>-9.9206141827750116E-2</c:v>
                </c:pt>
                <c:pt idx="23">
                  <c:v>-0.1146693656632749</c:v>
                </c:pt>
                <c:pt idx="24">
                  <c:v>-8.9258608005366114E-2</c:v>
                </c:pt>
                <c:pt idx="25">
                  <c:v>-7.4706421418284208E-2</c:v>
                </c:pt>
                <c:pt idx="26">
                  <c:v>-3.9980599548982809E-2</c:v>
                </c:pt>
                <c:pt idx="27">
                  <c:v>-9.905408657107273E-2</c:v>
                </c:pt>
                <c:pt idx="28">
                  <c:v>-4.1153322241854084E-2</c:v>
                </c:pt>
                <c:pt idx="29">
                  <c:v>1.2624894104419582E-2</c:v>
                </c:pt>
                <c:pt idx="30">
                  <c:v>5.8110095866055644E-2</c:v>
                </c:pt>
                <c:pt idx="31">
                  <c:v>0.10164387145118781</c:v>
                </c:pt>
                <c:pt idx="32">
                  <c:v>0.13656940202818646</c:v>
                </c:pt>
                <c:pt idx="33">
                  <c:v>0.14126533643840844</c:v>
                </c:pt>
                <c:pt idx="34">
                  <c:v>0.16139396242601833</c:v>
                </c:pt>
                <c:pt idx="35">
                  <c:v>0.23659850755871048</c:v>
                </c:pt>
                <c:pt idx="36">
                  <c:v>0.12961328247490655</c:v>
                </c:pt>
                <c:pt idx="37">
                  <c:v>0.1636796741696287</c:v>
                </c:pt>
                <c:pt idx="38">
                  <c:v>0.1609854483075992</c:v>
                </c:pt>
                <c:pt idx="39">
                  <c:v>1.6741416891790095E-2</c:v>
                </c:pt>
                <c:pt idx="40">
                  <c:v>2.3471785453921257E-4</c:v>
                </c:pt>
                <c:pt idx="41">
                  <c:v>-6.4719792061538328E-2</c:v>
                </c:pt>
                <c:pt idx="42">
                  <c:v>-0.16483975162516629</c:v>
                </c:pt>
                <c:pt idx="43">
                  <c:v>-0.24824658498970109</c:v>
                </c:pt>
                <c:pt idx="44">
                  <c:v>-0.24976203478722425</c:v>
                </c:pt>
                <c:pt idx="45">
                  <c:v>-0.40246862839344999</c:v>
                </c:pt>
                <c:pt idx="46">
                  <c:v>-0.39006546360110406</c:v>
                </c:pt>
                <c:pt idx="47">
                  <c:v>-0.37194801136831757</c:v>
                </c:pt>
                <c:pt idx="48">
                  <c:v>-0.48828976180017492</c:v>
                </c:pt>
                <c:pt idx="49">
                  <c:v>-0.33571468487980383</c:v>
                </c:pt>
                <c:pt idx="50">
                  <c:v>-0.40754317292361009</c:v>
                </c:pt>
                <c:pt idx="51">
                  <c:v>-0.40767912104602999</c:v>
                </c:pt>
                <c:pt idx="52">
                  <c:v>-0.32296729802101254</c:v>
                </c:pt>
                <c:pt idx="53">
                  <c:v>-0.3790428929264209</c:v>
                </c:pt>
                <c:pt idx="54">
                  <c:v>-0.35577777506955499</c:v>
                </c:pt>
                <c:pt idx="55">
                  <c:v>-0.23643966187852783</c:v>
                </c:pt>
                <c:pt idx="56">
                  <c:v>-0.1954570422056463</c:v>
                </c:pt>
                <c:pt idx="57">
                  <c:v>-0.16820176612579019</c:v>
                </c:pt>
                <c:pt idx="58">
                  <c:v>-0.14914768222843122</c:v>
                </c:pt>
                <c:pt idx="59">
                  <c:v>-0.17660941208126602</c:v>
                </c:pt>
                <c:pt idx="60">
                  <c:v>-0.1040714783463379</c:v>
                </c:pt>
                <c:pt idx="61">
                  <c:v>-9.4072132141043596E-2</c:v>
                </c:pt>
                <c:pt idx="62">
                  <c:v>4.3563747025423538E-3</c:v>
                </c:pt>
                <c:pt idx="63">
                  <c:v>5.2620213337804422E-2</c:v>
                </c:pt>
                <c:pt idx="64">
                  <c:v>9.2054615146009766E-2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11.672999999999998</c:v>
                </c:pt>
                <c:pt idx="3">
                  <c:v>17.252999999999997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34.010999999999996</c:v>
                </c:pt>
                <c:pt idx="7">
                  <c:v>39.563999999999993</c:v>
                </c:pt>
                <c:pt idx="8">
                  <c:v>45.152999999999992</c:v>
                </c:pt>
                <c:pt idx="9">
                  <c:v>50.903999999999989</c:v>
                </c:pt>
                <c:pt idx="10">
                  <c:v>56.681999999999988</c:v>
                </c:pt>
                <c:pt idx="11">
                  <c:v>62.207999999999984</c:v>
                </c:pt>
                <c:pt idx="12">
                  <c:v>67.913999999999987</c:v>
                </c:pt>
                <c:pt idx="13">
                  <c:v>73.277999999999992</c:v>
                </c:pt>
                <c:pt idx="14">
                  <c:v>78.84899999999999</c:v>
                </c:pt>
                <c:pt idx="15">
                  <c:v>84.6</c:v>
                </c:pt>
                <c:pt idx="16">
                  <c:v>90.251999999999995</c:v>
                </c:pt>
                <c:pt idx="17">
                  <c:v>95.85</c:v>
                </c:pt>
                <c:pt idx="18">
                  <c:v>101.601</c:v>
                </c:pt>
                <c:pt idx="19">
                  <c:v>107.244</c:v>
                </c:pt>
                <c:pt idx="20">
                  <c:v>112.77</c:v>
                </c:pt>
                <c:pt idx="21">
                  <c:v>118.20599999999999</c:v>
                </c:pt>
                <c:pt idx="22">
                  <c:v>123.80399999999999</c:v>
                </c:pt>
                <c:pt idx="23">
                  <c:v>129.44699999999997</c:v>
                </c:pt>
                <c:pt idx="24">
                  <c:v>135.09899999999996</c:v>
                </c:pt>
                <c:pt idx="25">
                  <c:v>140.86799999999997</c:v>
                </c:pt>
                <c:pt idx="26">
                  <c:v>146.56499999999997</c:v>
                </c:pt>
                <c:pt idx="27">
                  <c:v>152.04599999999996</c:v>
                </c:pt>
                <c:pt idx="28">
                  <c:v>157.67999999999995</c:v>
                </c:pt>
                <c:pt idx="29">
                  <c:v>163.14299999999994</c:v>
                </c:pt>
                <c:pt idx="30">
                  <c:v>168.65099999999995</c:v>
                </c:pt>
                <c:pt idx="31">
                  <c:v>174.31199999999995</c:v>
                </c:pt>
                <c:pt idx="32">
                  <c:v>180.04499999999996</c:v>
                </c:pt>
                <c:pt idx="33">
                  <c:v>185.66999999999996</c:v>
                </c:pt>
                <c:pt idx="34">
                  <c:v>191.42999999999995</c:v>
                </c:pt>
                <c:pt idx="35">
                  <c:v>197.05499999999995</c:v>
                </c:pt>
                <c:pt idx="36">
                  <c:v>202.54499999999996</c:v>
                </c:pt>
                <c:pt idx="37">
                  <c:v>208.00799999999995</c:v>
                </c:pt>
                <c:pt idx="38">
                  <c:v>213.69599999999994</c:v>
                </c:pt>
                <c:pt idx="39">
                  <c:v>219.25799999999995</c:v>
                </c:pt>
                <c:pt idx="40">
                  <c:v>224.92799999999994</c:v>
                </c:pt>
                <c:pt idx="41">
                  <c:v>230.60699999999994</c:v>
                </c:pt>
                <c:pt idx="42">
                  <c:v>236.33099999999993</c:v>
                </c:pt>
                <c:pt idx="43">
                  <c:v>241.91099999999994</c:v>
                </c:pt>
                <c:pt idx="44">
                  <c:v>247.57199999999995</c:v>
                </c:pt>
                <c:pt idx="45">
                  <c:v>253.00799999999995</c:v>
                </c:pt>
                <c:pt idx="46">
                  <c:v>258.56099999999998</c:v>
                </c:pt>
                <c:pt idx="47">
                  <c:v>264.35699999999997</c:v>
                </c:pt>
                <c:pt idx="48">
                  <c:v>270.00899999999996</c:v>
                </c:pt>
                <c:pt idx="49">
                  <c:v>275.69699999999995</c:v>
                </c:pt>
                <c:pt idx="50">
                  <c:v>281.34899999999993</c:v>
                </c:pt>
                <c:pt idx="51">
                  <c:v>287.06399999999991</c:v>
                </c:pt>
                <c:pt idx="52">
                  <c:v>292.58999999999992</c:v>
                </c:pt>
                <c:pt idx="53">
                  <c:v>298.16099999999994</c:v>
                </c:pt>
                <c:pt idx="54">
                  <c:v>303.72299999999996</c:v>
                </c:pt>
                <c:pt idx="55">
                  <c:v>309.36599999999993</c:v>
                </c:pt>
                <c:pt idx="56">
                  <c:v>315.03599999999994</c:v>
                </c:pt>
                <c:pt idx="57">
                  <c:v>320.84999999999997</c:v>
                </c:pt>
                <c:pt idx="58">
                  <c:v>326.60999999999996</c:v>
                </c:pt>
                <c:pt idx="59">
                  <c:v>332.16299999999995</c:v>
                </c:pt>
                <c:pt idx="60">
                  <c:v>337.80599999999993</c:v>
                </c:pt>
                <c:pt idx="61">
                  <c:v>343.2419999999999</c:v>
                </c:pt>
                <c:pt idx="62">
                  <c:v>348.90299999999991</c:v>
                </c:pt>
                <c:pt idx="63">
                  <c:v>354.51899999999989</c:v>
                </c:pt>
              </c:numCache>
            </c:numRef>
          </c:xVal>
          <c:yVal>
            <c:numRef>
              <c:f>TDK_FF_ST_mU2_05!$AD$20:$AD$83</c:f>
              <c:numCache>
                <c:formatCode>General</c:formatCode>
                <c:ptCount val="64"/>
                <c:pt idx="0">
                  <c:v>-0.24815017862347766</c:v>
                </c:pt>
                <c:pt idx="1">
                  <c:v>5.138716062880988E-2</c:v>
                </c:pt>
                <c:pt idx="2">
                  <c:v>1.0444266024833837E-2</c:v>
                </c:pt>
                <c:pt idx="3">
                  <c:v>-3.2046087003717361E-2</c:v>
                </c:pt>
                <c:pt idx="4">
                  <c:v>-5.6982430686609575E-3</c:v>
                </c:pt>
                <c:pt idx="5">
                  <c:v>-3.8724915182651642E-2</c:v>
                </c:pt>
                <c:pt idx="6">
                  <c:v>3.1650054656466864E-2</c:v>
                </c:pt>
                <c:pt idx="7">
                  <c:v>5.3419291987225392E-2</c:v>
                </c:pt>
                <c:pt idx="8">
                  <c:v>7.8550527076714616E-2</c:v>
                </c:pt>
                <c:pt idx="9">
                  <c:v>5.0845163933104232E-2</c:v>
                </c:pt>
                <c:pt idx="10">
                  <c:v>-3.9869556514787519E-2</c:v>
                </c:pt>
                <c:pt idx="11">
                  <c:v>-2.2430166870890389E-2</c:v>
                </c:pt>
                <c:pt idx="12">
                  <c:v>0.11753068137505807</c:v>
                </c:pt>
                <c:pt idx="13">
                  <c:v>-4.7334156186607856E-2</c:v>
                </c:pt>
                <c:pt idx="14">
                  <c:v>4.674749804577516E-2</c:v>
                </c:pt>
                <c:pt idx="15">
                  <c:v>0.1408567992570795</c:v>
                </c:pt>
                <c:pt idx="16">
                  <c:v>-2.2642885538431301E-2</c:v>
                </c:pt>
                <c:pt idx="17">
                  <c:v>9.9481415132714801E-2</c:v>
                </c:pt>
                <c:pt idx="18">
                  <c:v>0.11586754256273935</c:v>
                </c:pt>
                <c:pt idx="19">
                  <c:v>-5.1722404208021544E-2</c:v>
                </c:pt>
                <c:pt idx="20">
                  <c:v>0.11898272163679735</c:v>
                </c:pt>
                <c:pt idx="21">
                  <c:v>1.0751722115728057E-2</c:v>
                </c:pt>
                <c:pt idx="22">
                  <c:v>3.7442696851996971E-2</c:v>
                </c:pt>
                <c:pt idx="23">
                  <c:v>9.2477212229482575E-3</c:v>
                </c:pt>
                <c:pt idx="24">
                  <c:v>4.476086526287304E-2</c:v>
                </c:pt>
                <c:pt idx="25">
                  <c:v>-2.8698246085582468E-2</c:v>
                </c:pt>
                <c:pt idx="26">
                  <c:v>4.5740971574190326E-2</c:v>
                </c:pt>
                <c:pt idx="27">
                  <c:v>3.8429271317227176E-2</c:v>
                </c:pt>
                <c:pt idx="28">
                  <c:v>-8.0221710643400002E-2</c:v>
                </c:pt>
                <c:pt idx="29">
                  <c:v>0.1124307303106491</c:v>
                </c:pt>
                <c:pt idx="30">
                  <c:v>9.7177247349350182E-2</c:v>
                </c:pt>
                <c:pt idx="31">
                  <c:v>-1.8726036908873311E-2</c:v>
                </c:pt>
                <c:pt idx="32">
                  <c:v>5.7459446562262428E-2</c:v>
                </c:pt>
                <c:pt idx="33">
                  <c:v>8.8442546917804066E-2</c:v>
                </c:pt>
                <c:pt idx="34">
                  <c:v>3.0677707237174445E-2</c:v>
                </c:pt>
                <c:pt idx="35">
                  <c:v>2.1760862941846426E-2</c:v>
                </c:pt>
                <c:pt idx="36">
                  <c:v>1.0327174349157531E-2</c:v>
                </c:pt>
                <c:pt idx="37">
                  <c:v>4.2797792937676604E-4</c:v>
                </c:pt>
                <c:pt idx="38">
                  <c:v>0.12055160051895086</c:v>
                </c:pt>
                <c:pt idx="39">
                  <c:v>2.3009814666437478E-2</c:v>
                </c:pt>
                <c:pt idx="40">
                  <c:v>4.38185917915348E-2</c:v>
                </c:pt>
                <c:pt idx="41">
                  <c:v>3.447335712144195E-2</c:v>
                </c:pt>
                <c:pt idx="42">
                  <c:v>-9.5622939079476055E-4</c:v>
                </c:pt>
                <c:pt idx="43">
                  <c:v>4.0189469105030184E-2</c:v>
                </c:pt>
                <c:pt idx="44">
                  <c:v>9.0036548638806835E-2</c:v>
                </c:pt>
                <c:pt idx="45">
                  <c:v>2.9170482426223998E-2</c:v>
                </c:pt>
                <c:pt idx="46">
                  <c:v>5.7297641741456573E-2</c:v>
                </c:pt>
                <c:pt idx="47">
                  <c:v>8.0394720943957054E-2</c:v>
                </c:pt>
                <c:pt idx="48">
                  <c:v>6.0279655997419468E-5</c:v>
                </c:pt>
                <c:pt idx="49">
                  <c:v>6.3163442318852958E-2</c:v>
                </c:pt>
                <c:pt idx="50">
                  <c:v>2.8281745489664445E-2</c:v>
                </c:pt>
                <c:pt idx="51">
                  <c:v>-4.9592537202784115E-2</c:v>
                </c:pt>
                <c:pt idx="52">
                  <c:v>7.5765742314501949E-2</c:v>
                </c:pt>
                <c:pt idx="53">
                  <c:v>5.5023764578379541E-2</c:v>
                </c:pt>
                <c:pt idx="54">
                  <c:v>-1.7022110010657343E-2</c:v>
                </c:pt>
                <c:pt idx="55">
                  <c:v>2.6282095831390961E-2</c:v>
                </c:pt>
                <c:pt idx="56">
                  <c:v>8.6858318932115708E-2</c:v>
                </c:pt>
                <c:pt idx="57">
                  <c:v>2.7504344812882664E-2</c:v>
                </c:pt>
                <c:pt idx="58">
                  <c:v>2.1768519551244481E-2</c:v>
                </c:pt>
                <c:pt idx="59">
                  <c:v>4.4234472539244507E-2</c:v>
                </c:pt>
                <c:pt idx="60">
                  <c:v>-3.2041694300630752E-2</c:v>
                </c:pt>
                <c:pt idx="61">
                  <c:v>-3.1160379184314024E-2</c:v>
                </c:pt>
                <c:pt idx="62">
                  <c:v>9.1055038801982846E-2</c:v>
                </c:pt>
                <c:pt idx="63">
                  <c:v>-2.9813573137744243E-2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51952"/>
        <c:axId val="558248816"/>
      </c:scatterChart>
      <c:valAx>
        <c:axId val="5582519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48816"/>
        <c:crosses val="autoZero"/>
        <c:crossBetween val="midCat"/>
      </c:valAx>
      <c:valAx>
        <c:axId val="55824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51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5.2649999999999997</c:v>
                </c:pt>
                <c:pt idx="2">
                  <c:v>11.033999999999999</c:v>
                </c:pt>
                <c:pt idx="3">
                  <c:v>16.649999999999999</c:v>
                </c:pt>
                <c:pt idx="4">
                  <c:v>22.311</c:v>
                </c:pt>
                <c:pt idx="5">
                  <c:v>28.106999999999999</c:v>
                </c:pt>
                <c:pt idx="6">
                  <c:v>33.606000000000002</c:v>
                </c:pt>
                <c:pt idx="7">
                  <c:v>39.06</c:v>
                </c:pt>
                <c:pt idx="8">
                  <c:v>44.603999999999999</c:v>
                </c:pt>
                <c:pt idx="9">
                  <c:v>50.265000000000001</c:v>
                </c:pt>
                <c:pt idx="10">
                  <c:v>56.033999999999999</c:v>
                </c:pt>
                <c:pt idx="11">
                  <c:v>61.730999999999995</c:v>
                </c:pt>
                <c:pt idx="12">
                  <c:v>67.373999999999995</c:v>
                </c:pt>
                <c:pt idx="13">
                  <c:v>73.016999999999996</c:v>
                </c:pt>
                <c:pt idx="14">
                  <c:v>78.623999999999995</c:v>
                </c:pt>
                <c:pt idx="15">
                  <c:v>84.11399999999999</c:v>
                </c:pt>
                <c:pt idx="16">
                  <c:v>89.585999999999984</c:v>
                </c:pt>
                <c:pt idx="17">
                  <c:v>95.237999999999985</c:v>
                </c:pt>
                <c:pt idx="18">
                  <c:v>100.98899999999999</c:v>
                </c:pt>
                <c:pt idx="19">
                  <c:v>106.59599999999999</c:v>
                </c:pt>
                <c:pt idx="20">
                  <c:v>112.35599999999999</c:v>
                </c:pt>
                <c:pt idx="21">
                  <c:v>117.999</c:v>
                </c:pt>
                <c:pt idx="22">
                  <c:v>123.52499999999999</c:v>
                </c:pt>
                <c:pt idx="23">
                  <c:v>128.99699999999999</c:v>
                </c:pt>
                <c:pt idx="24">
                  <c:v>134.523</c:v>
                </c:pt>
                <c:pt idx="25">
                  <c:v>140.22899999999998</c:v>
                </c:pt>
                <c:pt idx="26">
                  <c:v>145.827</c:v>
                </c:pt>
                <c:pt idx="27">
                  <c:v>151.524</c:v>
                </c:pt>
                <c:pt idx="28">
                  <c:v>157.24799999999999</c:v>
                </c:pt>
                <c:pt idx="29">
                  <c:v>162.83699999999999</c:v>
                </c:pt>
                <c:pt idx="30">
                  <c:v>168.48899999999998</c:v>
                </c:pt>
                <c:pt idx="31">
                  <c:v>173.89799999999997</c:v>
                </c:pt>
                <c:pt idx="32">
                  <c:v>179.42399999999998</c:v>
                </c:pt>
                <c:pt idx="33">
                  <c:v>185.09399999999997</c:v>
                </c:pt>
                <c:pt idx="34">
                  <c:v>190.79099999999997</c:v>
                </c:pt>
                <c:pt idx="35">
                  <c:v>196.46099999999996</c:v>
                </c:pt>
                <c:pt idx="36">
                  <c:v>202.04099999999997</c:v>
                </c:pt>
                <c:pt idx="37">
                  <c:v>207.80999999999997</c:v>
                </c:pt>
                <c:pt idx="38">
                  <c:v>213.35399999999998</c:v>
                </c:pt>
                <c:pt idx="39">
                  <c:v>218.81699999999998</c:v>
                </c:pt>
                <c:pt idx="40">
                  <c:v>224.31599999999997</c:v>
                </c:pt>
                <c:pt idx="41">
                  <c:v>229.96799999999996</c:v>
                </c:pt>
                <c:pt idx="42">
                  <c:v>235.68299999999996</c:v>
                </c:pt>
                <c:pt idx="43">
                  <c:v>241.43399999999997</c:v>
                </c:pt>
                <c:pt idx="44">
                  <c:v>247.13999999999996</c:v>
                </c:pt>
                <c:pt idx="45">
                  <c:v>252.73799999999997</c:v>
                </c:pt>
                <c:pt idx="46">
                  <c:v>258.39</c:v>
                </c:pt>
                <c:pt idx="47">
                  <c:v>263.79899999999998</c:v>
                </c:pt>
                <c:pt idx="48">
                  <c:v>269.298</c:v>
                </c:pt>
                <c:pt idx="49">
                  <c:v>275.05799999999999</c:v>
                </c:pt>
                <c:pt idx="50">
                  <c:v>280.80899999999997</c:v>
                </c:pt>
                <c:pt idx="51">
                  <c:v>286.46099999999996</c:v>
                </c:pt>
                <c:pt idx="52">
                  <c:v>292.09499999999997</c:v>
                </c:pt>
                <c:pt idx="53">
                  <c:v>297.80999999999995</c:v>
                </c:pt>
                <c:pt idx="54">
                  <c:v>303.44399999999996</c:v>
                </c:pt>
                <c:pt idx="55">
                  <c:v>308.88899999999995</c:v>
                </c:pt>
                <c:pt idx="56">
                  <c:v>314.50499999999994</c:v>
                </c:pt>
                <c:pt idx="57">
                  <c:v>320.21999999999991</c:v>
                </c:pt>
                <c:pt idx="58">
                  <c:v>325.9079999999999</c:v>
                </c:pt>
                <c:pt idx="59">
                  <c:v>331.6049999999999</c:v>
                </c:pt>
                <c:pt idx="60">
                  <c:v>337.24799999999988</c:v>
                </c:pt>
                <c:pt idx="61">
                  <c:v>343.0259999999999</c:v>
                </c:pt>
                <c:pt idx="62">
                  <c:v>348.62399999999991</c:v>
                </c:pt>
                <c:pt idx="63">
                  <c:v>354.0329999999999</c:v>
                </c:pt>
                <c:pt idx="64">
                  <c:v>359.54099999999988</c:v>
                </c:pt>
              </c:numCache>
            </c:numRef>
          </c:xVal>
          <c:yVal>
            <c:numRef>
              <c:f>TDK_FF_ST_oU_06!$AC$20:$AC$84</c:f>
              <c:numCache>
                <c:formatCode>General</c:formatCode>
                <c:ptCount val="65"/>
                <c:pt idx="0">
                  <c:v>-0.22381165819109583</c:v>
                </c:pt>
                <c:pt idx="1">
                  <c:v>-0.20255322840365775</c:v>
                </c:pt>
                <c:pt idx="2">
                  <c:v>-0.29001888048367874</c:v>
                </c:pt>
                <c:pt idx="3">
                  <c:v>-0.2154882585870368</c:v>
                </c:pt>
                <c:pt idx="4">
                  <c:v>-0.16362116204171429</c:v>
                </c:pt>
                <c:pt idx="5">
                  <c:v>-0.17143423948331815</c:v>
                </c:pt>
                <c:pt idx="6">
                  <c:v>-0.12236247097786901</c:v>
                </c:pt>
                <c:pt idx="7">
                  <c:v>-0.10544917635041884</c:v>
                </c:pt>
                <c:pt idx="8">
                  <c:v>-7.9256665340679433E-2</c:v>
                </c:pt>
                <c:pt idx="9">
                  <c:v>1.5189524889805739E-2</c:v>
                </c:pt>
                <c:pt idx="10">
                  <c:v>4.792947483144161E-2</c:v>
                </c:pt>
                <c:pt idx="11">
                  <c:v>2.0017985900722124E-2</c:v>
                </c:pt>
                <c:pt idx="12">
                  <c:v>-2.0041407035762404E-3</c:v>
                </c:pt>
                <c:pt idx="13">
                  <c:v>1.8564384105275167E-3</c:v>
                </c:pt>
                <c:pt idx="14">
                  <c:v>-1.1331926035921924E-2</c:v>
                </c:pt>
                <c:pt idx="15">
                  <c:v>-7.6214947938368027E-2</c:v>
                </c:pt>
                <c:pt idx="16">
                  <c:v>-3.5187914601777948E-2</c:v>
                </c:pt>
                <c:pt idx="17">
                  <c:v>-3.6876680398492567E-2</c:v>
                </c:pt>
                <c:pt idx="18">
                  <c:v>-0.14391734728430094</c:v>
                </c:pt>
                <c:pt idx="19">
                  <c:v>-0.11777854178949099</c:v>
                </c:pt>
                <c:pt idx="20">
                  <c:v>-6.9627024862768394E-2</c:v>
                </c:pt>
                <c:pt idx="21">
                  <c:v>-0.10880922325085862</c:v>
                </c:pt>
                <c:pt idx="22">
                  <c:v>-9.6922675228896082E-2</c:v>
                </c:pt>
                <c:pt idx="23">
                  <c:v>-2.2839611281625594E-2</c:v>
                </c:pt>
                <c:pt idx="24">
                  <c:v>-4.4255384090746475E-2</c:v>
                </c:pt>
                <c:pt idx="25">
                  <c:v>-8.0770512424294338E-2</c:v>
                </c:pt>
                <c:pt idx="26">
                  <c:v>9.5552722555112268E-3</c:v>
                </c:pt>
                <c:pt idx="27">
                  <c:v>-2.0176633517849041E-2</c:v>
                </c:pt>
                <c:pt idx="28">
                  <c:v>-9.4233879423711642E-2</c:v>
                </c:pt>
                <c:pt idx="29">
                  <c:v>-9.4278272991687118E-2</c:v>
                </c:pt>
                <c:pt idx="30">
                  <c:v>-0.12920671884177182</c:v>
                </c:pt>
                <c:pt idx="31">
                  <c:v>-0.17667375242723438</c:v>
                </c:pt>
                <c:pt idx="32">
                  <c:v>-0.20831586514634637</c:v>
                </c:pt>
                <c:pt idx="33">
                  <c:v>-0.23803649879542377</c:v>
                </c:pt>
                <c:pt idx="34">
                  <c:v>-0.17751280065741071</c:v>
                </c:pt>
                <c:pt idx="35">
                  <c:v>-0.17187155006814692</c:v>
                </c:pt>
                <c:pt idx="36">
                  <c:v>-0.15782132412951455</c:v>
                </c:pt>
                <c:pt idx="37">
                  <c:v>-0.14975750339968386</c:v>
                </c:pt>
                <c:pt idx="38">
                  <c:v>-5.8439363317745574E-2</c:v>
                </c:pt>
                <c:pt idx="39">
                  <c:v>2.2596960411931377E-3</c:v>
                </c:pt>
                <c:pt idx="40">
                  <c:v>1.0272178335583249E-2</c:v>
                </c:pt>
                <c:pt idx="41">
                  <c:v>2.6673862559960071E-2</c:v>
                </c:pt>
                <c:pt idx="42">
                  <c:v>0.10167385776415472</c:v>
                </c:pt>
                <c:pt idx="43">
                  <c:v>0.14840932186348255</c:v>
                </c:pt>
                <c:pt idx="44">
                  <c:v>0.15505291126137877</c:v>
                </c:pt>
                <c:pt idx="45">
                  <c:v>0.12909339757672456</c:v>
                </c:pt>
                <c:pt idx="46">
                  <c:v>0.14397340385914958</c:v>
                </c:pt>
                <c:pt idx="47">
                  <c:v>8.4441557034097059E-2</c:v>
                </c:pt>
                <c:pt idx="48">
                  <c:v>4.1269513700854077E-2</c:v>
                </c:pt>
                <c:pt idx="49">
                  <c:v>3.0180808746081311E-2</c:v>
                </c:pt>
                <c:pt idx="50">
                  <c:v>-1.8506880803670356E-3</c:v>
                </c:pt>
                <c:pt idx="51">
                  <c:v>-9.8783234107600038E-3</c:v>
                </c:pt>
                <c:pt idx="52">
                  <c:v>-0.104019904921131</c:v>
                </c:pt>
                <c:pt idx="53">
                  <c:v>-6.3718680040778963E-2</c:v>
                </c:pt>
                <c:pt idx="54">
                  <c:v>-8.0799964185644058E-2</c:v>
                </c:pt>
                <c:pt idx="55">
                  <c:v>-4.7747584738942805E-2</c:v>
                </c:pt>
                <c:pt idx="56">
                  <c:v>-1.9083834439300063E-2</c:v>
                </c:pt>
                <c:pt idx="57">
                  <c:v>-1.0542360688532426E-2</c:v>
                </c:pt>
                <c:pt idx="58">
                  <c:v>-1.444809341603559E-2</c:v>
                </c:pt>
                <c:pt idx="59">
                  <c:v>-2.3824616393540055E-2</c:v>
                </c:pt>
                <c:pt idx="60">
                  <c:v>-4.5374243199887587E-2</c:v>
                </c:pt>
                <c:pt idx="61">
                  <c:v>-9.9792923804045586E-2</c:v>
                </c:pt>
                <c:pt idx="62">
                  <c:v>-0.14836397152805603</c:v>
                </c:pt>
                <c:pt idx="63">
                  <c:v>-0.12430325425555111</c:v>
                </c:pt>
                <c:pt idx="64">
                  <c:v>-0.27089097009167062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TDK_FF_ST_oU_06!$Z$85:$Z$149</c:f>
              <c:numCache>
                <c:formatCode>General</c:formatCode>
                <c:ptCount val="65"/>
                <c:pt idx="0">
                  <c:v>359.54099999999988</c:v>
                </c:pt>
                <c:pt idx="1">
                  <c:v>354.24899999999991</c:v>
                </c:pt>
                <c:pt idx="2">
                  <c:v>348.78599999999989</c:v>
                </c:pt>
                <c:pt idx="3">
                  <c:v>343.1699999999999</c:v>
                </c:pt>
                <c:pt idx="4">
                  <c:v>337.53599999999989</c:v>
                </c:pt>
                <c:pt idx="5">
                  <c:v>331.75799999999987</c:v>
                </c:pt>
                <c:pt idx="6">
                  <c:v>326.06099999999986</c:v>
                </c:pt>
                <c:pt idx="7">
                  <c:v>320.35499999999985</c:v>
                </c:pt>
                <c:pt idx="8">
                  <c:v>314.76599999999985</c:v>
                </c:pt>
                <c:pt idx="9">
                  <c:v>309.08699999999988</c:v>
                </c:pt>
                <c:pt idx="10">
                  <c:v>303.6149999999999</c:v>
                </c:pt>
                <c:pt idx="11">
                  <c:v>298.04399999999987</c:v>
                </c:pt>
                <c:pt idx="12">
                  <c:v>292.39199999999988</c:v>
                </c:pt>
                <c:pt idx="13">
                  <c:v>286.66799999999989</c:v>
                </c:pt>
                <c:pt idx="14">
                  <c:v>281.02499999999992</c:v>
                </c:pt>
                <c:pt idx="15">
                  <c:v>275.20199999999994</c:v>
                </c:pt>
                <c:pt idx="16">
                  <c:v>269.62199999999996</c:v>
                </c:pt>
                <c:pt idx="17">
                  <c:v>264.05999999999995</c:v>
                </c:pt>
                <c:pt idx="18">
                  <c:v>258.55199999999996</c:v>
                </c:pt>
                <c:pt idx="19">
                  <c:v>252.91799999999998</c:v>
                </c:pt>
                <c:pt idx="20">
                  <c:v>247.31999999999996</c:v>
                </c:pt>
                <c:pt idx="21">
                  <c:v>241.64099999999996</c:v>
                </c:pt>
                <c:pt idx="22">
                  <c:v>235.85399999999996</c:v>
                </c:pt>
                <c:pt idx="23">
                  <c:v>230.17499999999995</c:v>
                </c:pt>
                <c:pt idx="24">
                  <c:v>224.60399999999996</c:v>
                </c:pt>
                <c:pt idx="25">
                  <c:v>218.98799999999994</c:v>
                </c:pt>
                <c:pt idx="26">
                  <c:v>213.58799999999994</c:v>
                </c:pt>
                <c:pt idx="27">
                  <c:v>208.01699999999994</c:v>
                </c:pt>
                <c:pt idx="28">
                  <c:v>202.22999999999993</c:v>
                </c:pt>
                <c:pt idx="29">
                  <c:v>196.71299999999994</c:v>
                </c:pt>
                <c:pt idx="30">
                  <c:v>190.98899999999995</c:v>
                </c:pt>
                <c:pt idx="31">
                  <c:v>185.24699999999996</c:v>
                </c:pt>
                <c:pt idx="32">
                  <c:v>179.66699999999994</c:v>
                </c:pt>
                <c:pt idx="33">
                  <c:v>174.11399999999995</c:v>
                </c:pt>
                <c:pt idx="34">
                  <c:v>168.64199999999994</c:v>
                </c:pt>
                <c:pt idx="35">
                  <c:v>163.10699999999994</c:v>
                </c:pt>
                <c:pt idx="36">
                  <c:v>157.46399999999994</c:v>
                </c:pt>
                <c:pt idx="37">
                  <c:v>151.76699999999994</c:v>
                </c:pt>
                <c:pt idx="38">
                  <c:v>146.06999999999994</c:v>
                </c:pt>
                <c:pt idx="39">
                  <c:v>140.38199999999995</c:v>
                </c:pt>
                <c:pt idx="40">
                  <c:v>134.76599999999996</c:v>
                </c:pt>
                <c:pt idx="41">
                  <c:v>129.18599999999995</c:v>
                </c:pt>
                <c:pt idx="42">
                  <c:v>123.75899999999996</c:v>
                </c:pt>
                <c:pt idx="43">
                  <c:v>118.24199999999996</c:v>
                </c:pt>
                <c:pt idx="44">
                  <c:v>112.58099999999996</c:v>
                </c:pt>
                <c:pt idx="45">
                  <c:v>106.88399999999996</c:v>
                </c:pt>
                <c:pt idx="46">
                  <c:v>101.13299999999995</c:v>
                </c:pt>
                <c:pt idx="47">
                  <c:v>95.453999999999951</c:v>
                </c:pt>
                <c:pt idx="48">
                  <c:v>89.774999999999949</c:v>
                </c:pt>
                <c:pt idx="49">
                  <c:v>84.293999999999954</c:v>
                </c:pt>
                <c:pt idx="50">
                  <c:v>78.857999999999947</c:v>
                </c:pt>
                <c:pt idx="51">
                  <c:v>73.223999999999947</c:v>
                </c:pt>
                <c:pt idx="52">
                  <c:v>67.589999999999947</c:v>
                </c:pt>
                <c:pt idx="53">
                  <c:v>61.973999999999947</c:v>
                </c:pt>
                <c:pt idx="54">
                  <c:v>56.204999999999949</c:v>
                </c:pt>
                <c:pt idx="55">
                  <c:v>50.516999999999946</c:v>
                </c:pt>
                <c:pt idx="56">
                  <c:v>44.882999999999946</c:v>
                </c:pt>
                <c:pt idx="57">
                  <c:v>39.275999999999947</c:v>
                </c:pt>
                <c:pt idx="58">
                  <c:v>33.830999999999946</c:v>
                </c:pt>
                <c:pt idx="59">
                  <c:v>28.286999999999946</c:v>
                </c:pt>
                <c:pt idx="60">
                  <c:v>22.580999999999946</c:v>
                </c:pt>
                <c:pt idx="61">
                  <c:v>16.883999999999947</c:v>
                </c:pt>
                <c:pt idx="62">
                  <c:v>11.195999999999948</c:v>
                </c:pt>
                <c:pt idx="63">
                  <c:v>5.4539999999999482</c:v>
                </c:pt>
                <c:pt idx="64">
                  <c:v>-0.18900000000005157</c:v>
                </c:pt>
              </c:numCache>
            </c:numRef>
          </c:xVal>
          <c:yVal>
            <c:numRef>
              <c:f>TDK_FF_ST_oU_06!$AC$85:$AC$149</c:f>
              <c:numCache>
                <c:formatCode>General</c:formatCode>
                <c:ptCount val="65"/>
                <c:pt idx="0">
                  <c:v>-0.1537355004602432</c:v>
                </c:pt>
                <c:pt idx="1">
                  <c:v>-0.22079054879492332</c:v>
                </c:pt>
                <c:pt idx="2">
                  <c:v>-0.12758093129633608</c:v>
                </c:pt>
                <c:pt idx="3">
                  <c:v>-0.14496880807513435</c:v>
                </c:pt>
                <c:pt idx="4">
                  <c:v>-2.2729886198533222E-2</c:v>
                </c:pt>
                <c:pt idx="5">
                  <c:v>-7.2542221445189625E-2</c:v>
                </c:pt>
                <c:pt idx="6">
                  <c:v>2.0611675197471868E-2</c:v>
                </c:pt>
                <c:pt idx="7">
                  <c:v>-1.212942429793884E-2</c:v>
                </c:pt>
                <c:pt idx="8">
                  <c:v>-4.48588733518136E-2</c:v>
                </c:pt>
                <c:pt idx="9">
                  <c:v>-1.1172189625654028E-2</c:v>
                </c:pt>
                <c:pt idx="10">
                  <c:v>-6.4342519983597413E-2</c:v>
                </c:pt>
                <c:pt idx="11">
                  <c:v>-2.9691446189985982E-2</c:v>
                </c:pt>
                <c:pt idx="12">
                  <c:v>-3.4641407667038493E-2</c:v>
                </c:pt>
                <c:pt idx="13">
                  <c:v>-2.8907886805768612E-2</c:v>
                </c:pt>
                <c:pt idx="14">
                  <c:v>-2.5935731066567769E-2</c:v>
                </c:pt>
                <c:pt idx="15">
                  <c:v>5.2464726186883581E-2</c:v>
                </c:pt>
                <c:pt idx="16">
                  <c:v>0.11483693740308354</c:v>
                </c:pt>
                <c:pt idx="17">
                  <c:v>8.2738135139038604E-2</c:v>
                </c:pt>
                <c:pt idx="18">
                  <c:v>0.15296757245215531</c:v>
                </c:pt>
                <c:pt idx="19">
                  <c:v>0.16706349848496416</c:v>
                </c:pt>
                <c:pt idx="20">
                  <c:v>0.14876750286393303</c:v>
                </c:pt>
                <c:pt idx="21">
                  <c:v>0.21776938505774979</c:v>
                </c:pt>
                <c:pt idx="22">
                  <c:v>0.13870520681345511</c:v>
                </c:pt>
                <c:pt idx="23">
                  <c:v>0.16721859981259968</c:v>
                </c:pt>
                <c:pt idx="24">
                  <c:v>4.8284730673088916E-2</c:v>
                </c:pt>
                <c:pt idx="25">
                  <c:v>1.5309297628391505E-2</c:v>
                </c:pt>
                <c:pt idx="26">
                  <c:v>-1.8599585887017156E-2</c:v>
                </c:pt>
                <c:pt idx="27">
                  <c:v>-6.9095238281647653E-2</c:v>
                </c:pt>
                <c:pt idx="28">
                  <c:v>-0.12711375108713696</c:v>
                </c:pt>
                <c:pt idx="29">
                  <c:v>-9.5912886249806206E-2</c:v>
                </c:pt>
                <c:pt idx="30">
                  <c:v>-0.21683908765706406</c:v>
                </c:pt>
                <c:pt idx="31">
                  <c:v>-0.17719725263850705</c:v>
                </c:pt>
                <c:pt idx="32">
                  <c:v>-0.16133379996452391</c:v>
                </c:pt>
                <c:pt idx="33">
                  <c:v>-0.16411578011823735</c:v>
                </c:pt>
                <c:pt idx="34">
                  <c:v>-8.5167277616164938E-2</c:v>
                </c:pt>
                <c:pt idx="35">
                  <c:v>-0.11240502135032671</c:v>
                </c:pt>
                <c:pt idx="36">
                  <c:v>2.7478153387960447E-2</c:v>
                </c:pt>
                <c:pt idx="37">
                  <c:v>-6.9838166764384368E-3</c:v>
                </c:pt>
                <c:pt idx="38">
                  <c:v>-2.0237170100131152E-2</c:v>
                </c:pt>
                <c:pt idx="39">
                  <c:v>-3.8241114363700035E-2</c:v>
                </c:pt>
                <c:pt idx="40">
                  <c:v>4.6913462995235022E-3</c:v>
                </c:pt>
                <c:pt idx="41">
                  <c:v>-4.7875780834971238E-2</c:v>
                </c:pt>
                <c:pt idx="42">
                  <c:v>4.7958472304685529E-3</c:v>
                </c:pt>
                <c:pt idx="43">
                  <c:v>-0.11112263428310598</c:v>
                </c:pt>
                <c:pt idx="44">
                  <c:v>-7.0531548340738937E-2</c:v>
                </c:pt>
                <c:pt idx="45">
                  <c:v>-4.1819613223708529E-2</c:v>
                </c:pt>
                <c:pt idx="46">
                  <c:v>-4.2405639836744058E-2</c:v>
                </c:pt>
                <c:pt idx="47">
                  <c:v>-5.1403242716105524E-2</c:v>
                </c:pt>
                <c:pt idx="48">
                  <c:v>3.5561021497784395E-2</c:v>
                </c:pt>
                <c:pt idx="49">
                  <c:v>-1.0943346904781492E-2</c:v>
                </c:pt>
                <c:pt idx="50">
                  <c:v>2.9983186791127991E-2</c:v>
                </c:pt>
                <c:pt idx="51">
                  <c:v>2.5632394348733101E-2</c:v>
                </c:pt>
                <c:pt idx="52">
                  <c:v>0.11291578984699413</c:v>
                </c:pt>
                <c:pt idx="53">
                  <c:v>3.8813560829325411E-2</c:v>
                </c:pt>
                <c:pt idx="54">
                  <c:v>-3.2408328083441518E-2</c:v>
                </c:pt>
                <c:pt idx="55">
                  <c:v>-9.6756267458957268E-3</c:v>
                </c:pt>
                <c:pt idx="56">
                  <c:v>1.254481776411609E-2</c:v>
                </c:pt>
                <c:pt idx="57">
                  <c:v>-6.6451809005563689E-2</c:v>
                </c:pt>
                <c:pt idx="58">
                  <c:v>-0.12424739683204677</c:v>
                </c:pt>
                <c:pt idx="59">
                  <c:v>-0.15375179250295545</c:v>
                </c:pt>
                <c:pt idx="60">
                  <c:v>-0.14687466406535066</c:v>
                </c:pt>
                <c:pt idx="61">
                  <c:v>-0.24230718654921546</c:v>
                </c:pt>
                <c:pt idx="62">
                  <c:v>-0.1602318344685969</c:v>
                </c:pt>
                <c:pt idx="63">
                  <c:v>-0.20614370627867817</c:v>
                </c:pt>
                <c:pt idx="64">
                  <c:v>-0.15751436175562894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5.2649999999999997</c:v>
                </c:pt>
                <c:pt idx="2">
                  <c:v>11.033999999999999</c:v>
                </c:pt>
                <c:pt idx="3">
                  <c:v>16.649999999999999</c:v>
                </c:pt>
                <c:pt idx="4">
                  <c:v>22.311</c:v>
                </c:pt>
                <c:pt idx="5">
                  <c:v>28.106999999999999</c:v>
                </c:pt>
                <c:pt idx="6">
                  <c:v>33.606000000000002</c:v>
                </c:pt>
                <c:pt idx="7">
                  <c:v>39.06</c:v>
                </c:pt>
                <c:pt idx="8">
                  <c:v>44.603999999999999</c:v>
                </c:pt>
                <c:pt idx="9">
                  <c:v>50.265000000000001</c:v>
                </c:pt>
                <c:pt idx="10">
                  <c:v>56.033999999999999</c:v>
                </c:pt>
                <c:pt idx="11">
                  <c:v>61.730999999999995</c:v>
                </c:pt>
                <c:pt idx="12">
                  <c:v>67.373999999999995</c:v>
                </c:pt>
                <c:pt idx="13">
                  <c:v>73.016999999999996</c:v>
                </c:pt>
                <c:pt idx="14">
                  <c:v>78.623999999999995</c:v>
                </c:pt>
                <c:pt idx="15">
                  <c:v>84.11399999999999</c:v>
                </c:pt>
                <c:pt idx="16">
                  <c:v>89.585999999999984</c:v>
                </c:pt>
                <c:pt idx="17">
                  <c:v>95.237999999999985</c:v>
                </c:pt>
                <c:pt idx="18">
                  <c:v>100.98899999999999</c:v>
                </c:pt>
                <c:pt idx="19">
                  <c:v>106.59599999999999</c:v>
                </c:pt>
                <c:pt idx="20">
                  <c:v>112.35599999999999</c:v>
                </c:pt>
                <c:pt idx="21">
                  <c:v>117.999</c:v>
                </c:pt>
                <c:pt idx="22">
                  <c:v>123.52499999999999</c:v>
                </c:pt>
                <c:pt idx="23">
                  <c:v>128.99699999999999</c:v>
                </c:pt>
                <c:pt idx="24">
                  <c:v>134.523</c:v>
                </c:pt>
                <c:pt idx="25">
                  <c:v>140.22899999999998</c:v>
                </c:pt>
                <c:pt idx="26">
                  <c:v>145.827</c:v>
                </c:pt>
                <c:pt idx="27">
                  <c:v>151.524</c:v>
                </c:pt>
                <c:pt idx="28">
                  <c:v>157.24799999999999</c:v>
                </c:pt>
                <c:pt idx="29">
                  <c:v>162.83699999999999</c:v>
                </c:pt>
                <c:pt idx="30">
                  <c:v>168.48899999999998</c:v>
                </c:pt>
                <c:pt idx="31">
                  <c:v>173.89799999999997</c:v>
                </c:pt>
                <c:pt idx="32">
                  <c:v>179.42399999999998</c:v>
                </c:pt>
                <c:pt idx="33">
                  <c:v>185.09399999999997</c:v>
                </c:pt>
                <c:pt idx="34">
                  <c:v>190.79099999999997</c:v>
                </c:pt>
                <c:pt idx="35">
                  <c:v>196.46099999999996</c:v>
                </c:pt>
                <c:pt idx="36">
                  <c:v>202.04099999999997</c:v>
                </c:pt>
                <c:pt idx="37">
                  <c:v>207.80999999999997</c:v>
                </c:pt>
                <c:pt idx="38">
                  <c:v>213.35399999999998</c:v>
                </c:pt>
                <c:pt idx="39">
                  <c:v>218.81699999999998</c:v>
                </c:pt>
                <c:pt idx="40">
                  <c:v>224.31599999999997</c:v>
                </c:pt>
                <c:pt idx="41">
                  <c:v>229.96799999999996</c:v>
                </c:pt>
                <c:pt idx="42">
                  <c:v>235.68299999999996</c:v>
                </c:pt>
                <c:pt idx="43">
                  <c:v>241.43399999999997</c:v>
                </c:pt>
                <c:pt idx="44">
                  <c:v>247.13999999999996</c:v>
                </c:pt>
                <c:pt idx="45">
                  <c:v>252.73799999999997</c:v>
                </c:pt>
                <c:pt idx="46">
                  <c:v>258.39</c:v>
                </c:pt>
                <c:pt idx="47">
                  <c:v>263.79899999999998</c:v>
                </c:pt>
                <c:pt idx="48">
                  <c:v>269.298</c:v>
                </c:pt>
                <c:pt idx="49">
                  <c:v>275.05799999999999</c:v>
                </c:pt>
                <c:pt idx="50">
                  <c:v>280.80899999999997</c:v>
                </c:pt>
                <c:pt idx="51">
                  <c:v>286.46099999999996</c:v>
                </c:pt>
                <c:pt idx="52">
                  <c:v>292.09499999999997</c:v>
                </c:pt>
                <c:pt idx="53">
                  <c:v>297.80999999999995</c:v>
                </c:pt>
                <c:pt idx="54">
                  <c:v>303.44399999999996</c:v>
                </c:pt>
                <c:pt idx="55">
                  <c:v>308.88899999999995</c:v>
                </c:pt>
                <c:pt idx="56">
                  <c:v>314.50499999999994</c:v>
                </c:pt>
                <c:pt idx="57">
                  <c:v>320.21999999999991</c:v>
                </c:pt>
                <c:pt idx="58">
                  <c:v>325.9079999999999</c:v>
                </c:pt>
                <c:pt idx="59">
                  <c:v>331.6049999999999</c:v>
                </c:pt>
                <c:pt idx="60">
                  <c:v>337.24799999999988</c:v>
                </c:pt>
                <c:pt idx="61">
                  <c:v>343.0259999999999</c:v>
                </c:pt>
                <c:pt idx="62">
                  <c:v>348.62399999999991</c:v>
                </c:pt>
                <c:pt idx="63">
                  <c:v>354.0329999999999</c:v>
                </c:pt>
              </c:numCache>
            </c:numRef>
          </c:xVal>
          <c:yVal>
            <c:numRef>
              <c:f>TDK_FF_ST_oU_06!$AD$20:$AD$83</c:f>
              <c:numCache>
                <c:formatCode>General</c:formatCode>
                <c:ptCount val="64"/>
                <c:pt idx="0">
                  <c:v>6.629729643546689E-2</c:v>
                </c:pt>
                <c:pt idx="1">
                  <c:v>-3.5904778750204258E-3</c:v>
                </c:pt>
                <c:pt idx="2">
                  <c:v>0.12978704601508184</c:v>
                </c:pt>
                <c:pt idx="3">
                  <c:v>-2.6818927962178662E-2</c:v>
                </c:pt>
                <c:pt idx="4">
                  <c:v>1.6746497976363628E-2</c:v>
                </c:pt>
                <c:pt idx="5">
                  <c:v>1.7682446980362698E-2</c:v>
                </c:pt>
                <c:pt idx="6">
                  <c:v>-1.8849258541777658E-3</c:v>
                </c:pt>
                <c:pt idx="7">
                  <c:v>3.8997367344855149E-2</c:v>
                </c:pt>
                <c:pt idx="8">
                  <c:v>9.1801483104795523E-2</c:v>
                </c:pt>
                <c:pt idx="9">
                  <c:v>-2.4865151635701466E-2</c:v>
                </c:pt>
                <c:pt idx="10">
                  <c:v>-8.0337802914883127E-2</c:v>
                </c:pt>
                <c:pt idx="11">
                  <c:v>1.8795574928603287E-2</c:v>
                </c:pt>
                <c:pt idx="12">
                  <c:v>0.11491993055057037</c:v>
                </c:pt>
                <c:pt idx="13">
                  <c:v>2.3775955938205584E-2</c:v>
                </c:pt>
                <c:pt idx="14">
                  <c:v>4.1315112827049916E-2</c:v>
                </c:pt>
                <c:pt idx="15">
                  <c:v>6.5271601033586535E-2</c:v>
                </c:pt>
                <c:pt idx="16">
                  <c:v>7.0748936099562343E-2</c:v>
                </c:pt>
                <c:pt idx="17">
                  <c:v>-1.4526562317612957E-2</c:v>
                </c:pt>
                <c:pt idx="18">
                  <c:v>0.10151170744755689</c:v>
                </c:pt>
                <c:pt idx="19">
                  <c:v>7.5958928565782458E-2</c:v>
                </c:pt>
                <c:pt idx="20">
                  <c:v>-9.0452347797054244E-4</c:v>
                </c:pt>
                <c:pt idx="21">
                  <c:v>-2.3134110322473589E-3</c:v>
                </c:pt>
                <c:pt idx="22">
                  <c:v>0.10171852245936464</c:v>
                </c:pt>
                <c:pt idx="23">
                  <c:v>-2.5036169553345644E-2</c:v>
                </c:pt>
                <c:pt idx="24">
                  <c:v>4.8946730390269977E-2</c:v>
                </c:pt>
                <c:pt idx="25">
                  <c:v>4.2529398060594303E-2</c:v>
                </c:pt>
                <c:pt idx="26">
                  <c:v>-2.9792442355642379E-2</c:v>
                </c:pt>
                <c:pt idx="27">
                  <c:v>1.3192816841410604E-2</c:v>
                </c:pt>
                <c:pt idx="28">
                  <c:v>0.12171203281167209</c:v>
                </c:pt>
                <c:pt idx="29">
                  <c:v>-1.8126748358639588E-2</c:v>
                </c:pt>
                <c:pt idx="30">
                  <c:v>4.4039441225606879E-2</c:v>
                </c:pt>
                <c:pt idx="31">
                  <c:v>1.2557972308997023E-2</c:v>
                </c:pt>
                <c:pt idx="32">
                  <c:v>4.6982065181822463E-2</c:v>
                </c:pt>
                <c:pt idx="33">
                  <c:v>6.0839246156916715E-2</c:v>
                </c:pt>
                <c:pt idx="34">
                  <c:v>-3.9326286999653348E-2</c:v>
                </c:pt>
                <c:pt idx="35">
                  <c:v>7.595866381834071E-2</c:v>
                </c:pt>
                <c:pt idx="36">
                  <c:v>3.0707573042377589E-2</c:v>
                </c:pt>
                <c:pt idx="37">
                  <c:v>8.0662265118036203E-2</c:v>
                </c:pt>
                <c:pt idx="38">
                  <c:v>3.9839777430728418E-2</c:v>
                </c:pt>
                <c:pt idx="39">
                  <c:v>1.3049601587198367E-2</c:v>
                </c:pt>
                <c:pt idx="40">
                  <c:v>3.8012552337505667E-2</c:v>
                </c:pt>
                <c:pt idx="41">
                  <c:v>0.14054473725263961</c:v>
                </c:pt>
                <c:pt idx="42">
                  <c:v>3.7031349049300388E-2</c:v>
                </c:pt>
                <c:pt idx="43">
                  <c:v>6.9360063194267241E-2</c:v>
                </c:pt>
                <c:pt idx="44">
                  <c:v>-6.2854083974457353E-3</c:v>
                </c:pt>
                <c:pt idx="45">
                  <c:v>3.7970100908239601E-2</c:v>
                </c:pt>
                <c:pt idx="46">
                  <c:v>8.9941685930057247E-3</c:v>
                </c:pt>
                <c:pt idx="47">
                  <c:v>-1.7034218950584545E-3</c:v>
                </c:pt>
                <c:pt idx="48">
                  <c:v>7.3567423702229462E-2</c:v>
                </c:pt>
                <c:pt idx="49">
                  <c:v>2.228391744080227E-2</c:v>
                </c:pt>
                <c:pt idx="50">
                  <c:v>-2.4085042986200733E-2</c:v>
                </c:pt>
                <c:pt idx="51">
                  <c:v>-1.9029563395008608E-2</c:v>
                </c:pt>
                <c:pt idx="52">
                  <c:v>6.9378497254092508E-2</c:v>
                </c:pt>
                <c:pt idx="53">
                  <c:v>3.4027233850792982E-2</c:v>
                </c:pt>
                <c:pt idx="54">
                  <c:v>1.6457444202046645E-2</c:v>
                </c:pt>
                <c:pt idx="55">
                  <c:v>3.6575395113288778E-2</c:v>
                </c:pt>
                <c:pt idx="56">
                  <c:v>-2.5775038912513537E-2</c:v>
                </c:pt>
                <c:pt idx="57">
                  <c:v>-1.5870636094064139E-3</c:v>
                </c:pt>
                <c:pt idx="58">
                  <c:v>3.5059768613507458E-2</c:v>
                </c:pt>
                <c:pt idx="59">
                  <c:v>-4.8717605051649571E-2</c:v>
                </c:pt>
                <c:pt idx="60">
                  <c:v>2.2644357001354365E-2</c:v>
                </c:pt>
                <c:pt idx="61">
                  <c:v>-4.5175884271088762E-2</c:v>
                </c:pt>
                <c:pt idx="62">
                  <c:v>2.0783040231719951E-2</c:v>
                </c:pt>
                <c:pt idx="63">
                  <c:v>-9.6487294539372215E-2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54696"/>
        <c:axId val="558253520"/>
      </c:scatterChart>
      <c:valAx>
        <c:axId val="5582546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53520"/>
        <c:crosses val="autoZero"/>
        <c:crossBetween val="midCat"/>
      </c:valAx>
      <c:valAx>
        <c:axId val="55825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54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5.8679999999999994</c:v>
                </c:pt>
                <c:pt idx="2">
                  <c:v>11.672999999999998</c:v>
                </c:pt>
                <c:pt idx="3">
                  <c:v>17.324999999999996</c:v>
                </c:pt>
                <c:pt idx="4">
                  <c:v>22.787999999999997</c:v>
                </c:pt>
                <c:pt idx="5">
                  <c:v>28.286999999999995</c:v>
                </c:pt>
                <c:pt idx="6">
                  <c:v>33.974999999999994</c:v>
                </c:pt>
                <c:pt idx="7">
                  <c:v>39.581999999999994</c:v>
                </c:pt>
                <c:pt idx="8">
                  <c:v>45.152999999999992</c:v>
                </c:pt>
                <c:pt idx="9">
                  <c:v>50.885999999999989</c:v>
                </c:pt>
                <c:pt idx="10">
                  <c:v>56.636999999999986</c:v>
                </c:pt>
                <c:pt idx="11">
                  <c:v>62.279999999999987</c:v>
                </c:pt>
                <c:pt idx="12">
                  <c:v>67.895999999999987</c:v>
                </c:pt>
                <c:pt idx="13">
                  <c:v>73.322999999999979</c:v>
                </c:pt>
                <c:pt idx="14">
                  <c:v>78.830999999999975</c:v>
                </c:pt>
                <c:pt idx="15">
                  <c:v>84.572999999999979</c:v>
                </c:pt>
                <c:pt idx="16">
                  <c:v>90.251999999999981</c:v>
                </c:pt>
                <c:pt idx="17">
                  <c:v>95.85899999999998</c:v>
                </c:pt>
                <c:pt idx="18">
                  <c:v>101.59199999999998</c:v>
                </c:pt>
                <c:pt idx="19">
                  <c:v>107.31599999999999</c:v>
                </c:pt>
                <c:pt idx="20">
                  <c:v>112.76999999999998</c:v>
                </c:pt>
                <c:pt idx="21">
                  <c:v>118.21499999999997</c:v>
                </c:pt>
                <c:pt idx="22">
                  <c:v>123.82199999999997</c:v>
                </c:pt>
                <c:pt idx="23">
                  <c:v>129.46499999999997</c:v>
                </c:pt>
                <c:pt idx="24">
                  <c:v>135.10799999999998</c:v>
                </c:pt>
                <c:pt idx="25">
                  <c:v>140.86799999999997</c:v>
                </c:pt>
                <c:pt idx="26">
                  <c:v>146.57399999999996</c:v>
                </c:pt>
                <c:pt idx="27">
                  <c:v>152.05499999999995</c:v>
                </c:pt>
                <c:pt idx="28">
                  <c:v>157.72499999999994</c:v>
                </c:pt>
                <c:pt idx="29">
                  <c:v>163.15199999999993</c:v>
                </c:pt>
                <c:pt idx="30">
                  <c:v>168.70499999999993</c:v>
                </c:pt>
                <c:pt idx="31">
                  <c:v>174.33899999999991</c:v>
                </c:pt>
                <c:pt idx="32">
                  <c:v>180.0269999999999</c:v>
                </c:pt>
                <c:pt idx="33">
                  <c:v>185.66099999999989</c:v>
                </c:pt>
                <c:pt idx="34">
                  <c:v>191.45699999999988</c:v>
                </c:pt>
                <c:pt idx="35">
                  <c:v>197.00999999999988</c:v>
                </c:pt>
                <c:pt idx="36">
                  <c:v>202.52699999999987</c:v>
                </c:pt>
                <c:pt idx="37">
                  <c:v>207.99899999999988</c:v>
                </c:pt>
                <c:pt idx="38">
                  <c:v>213.65999999999988</c:v>
                </c:pt>
                <c:pt idx="39">
                  <c:v>219.2759999999999</c:v>
                </c:pt>
                <c:pt idx="40">
                  <c:v>224.89199999999988</c:v>
                </c:pt>
                <c:pt idx="41">
                  <c:v>230.59799999999987</c:v>
                </c:pt>
                <c:pt idx="42">
                  <c:v>236.34899999999988</c:v>
                </c:pt>
                <c:pt idx="43">
                  <c:v>241.95599999999988</c:v>
                </c:pt>
                <c:pt idx="44">
                  <c:v>247.60799999999986</c:v>
                </c:pt>
                <c:pt idx="45">
                  <c:v>253.00799999999987</c:v>
                </c:pt>
                <c:pt idx="46">
                  <c:v>258.62399999999985</c:v>
                </c:pt>
                <c:pt idx="47">
                  <c:v>264.32999999999987</c:v>
                </c:pt>
                <c:pt idx="48">
                  <c:v>269.99099999999987</c:v>
                </c:pt>
                <c:pt idx="49">
                  <c:v>275.71499999999986</c:v>
                </c:pt>
                <c:pt idx="50">
                  <c:v>281.33099999999985</c:v>
                </c:pt>
                <c:pt idx="51">
                  <c:v>287.05499999999984</c:v>
                </c:pt>
                <c:pt idx="52">
                  <c:v>292.61699999999985</c:v>
                </c:pt>
                <c:pt idx="53">
                  <c:v>298.08899999999983</c:v>
                </c:pt>
                <c:pt idx="54">
                  <c:v>303.72299999999984</c:v>
                </c:pt>
                <c:pt idx="55">
                  <c:v>309.35699999999986</c:v>
                </c:pt>
                <c:pt idx="56">
                  <c:v>315.08099999999985</c:v>
                </c:pt>
                <c:pt idx="57">
                  <c:v>320.84999999999985</c:v>
                </c:pt>
                <c:pt idx="58">
                  <c:v>326.56499999999983</c:v>
                </c:pt>
                <c:pt idx="59">
                  <c:v>332.07299999999981</c:v>
                </c:pt>
                <c:pt idx="60">
                  <c:v>337.7609999999998</c:v>
                </c:pt>
                <c:pt idx="61">
                  <c:v>343.31399999999979</c:v>
                </c:pt>
                <c:pt idx="62">
                  <c:v>348.90299999999979</c:v>
                </c:pt>
                <c:pt idx="63">
                  <c:v>354.4649999999998</c:v>
                </c:pt>
                <c:pt idx="64">
                  <c:v>360.19799999999981</c:v>
                </c:pt>
              </c:numCache>
            </c:numRef>
          </c:xVal>
          <c:yVal>
            <c:numRef>
              <c:f>TDK_FF_ST_mU_06!$AC$20:$AC$84</c:f>
              <c:numCache>
                <c:formatCode>General</c:formatCode>
                <c:ptCount val="65"/>
                <c:pt idx="0">
                  <c:v>4.2544651877051365E-2</c:v>
                </c:pt>
                <c:pt idx="1">
                  <c:v>-0.28775670393526287</c:v>
                </c:pt>
                <c:pt idx="2">
                  <c:v>-0.28724574547015536</c:v>
                </c:pt>
                <c:pt idx="3">
                  <c:v>-0.28476846826249158</c:v>
                </c:pt>
                <c:pt idx="4">
                  <c:v>-0.28987031621510084</c:v>
                </c:pt>
                <c:pt idx="5">
                  <c:v>-0.2553067210354989</c:v>
                </c:pt>
                <c:pt idx="6">
                  <c:v>-0.1591329071656844</c:v>
                </c:pt>
                <c:pt idx="7">
                  <c:v>-0.14153142357758952</c:v>
                </c:pt>
                <c:pt idx="8">
                  <c:v>-0.12562610056070866</c:v>
                </c:pt>
                <c:pt idx="9">
                  <c:v>-7.9916806653919537E-2</c:v>
                </c:pt>
                <c:pt idx="10">
                  <c:v>-0.11568477263453758</c:v>
                </c:pt>
                <c:pt idx="11">
                  <c:v>-2.7103197810021129E-3</c:v>
                </c:pt>
                <c:pt idx="12">
                  <c:v>-4.3174906317204886E-2</c:v>
                </c:pt>
                <c:pt idx="13">
                  <c:v>-2.9512603785008196E-2</c:v>
                </c:pt>
                <c:pt idx="14">
                  <c:v>-5.9937110848551356E-3</c:v>
                </c:pt>
                <c:pt idx="15">
                  <c:v>-2.5830045278325997E-2</c:v>
                </c:pt>
                <c:pt idx="16">
                  <c:v>-0.13466976814564191</c:v>
                </c:pt>
                <c:pt idx="17">
                  <c:v>-0.10498220524578983</c:v>
                </c:pt>
                <c:pt idx="18">
                  <c:v>-7.6085296742178343E-2</c:v>
                </c:pt>
                <c:pt idx="19">
                  <c:v>-0.11940363016522326</c:v>
                </c:pt>
                <c:pt idx="20">
                  <c:v>-0.1333472488533971</c:v>
                </c:pt>
                <c:pt idx="21">
                  <c:v>-8.8025760797734165E-2</c:v>
                </c:pt>
                <c:pt idx="22">
                  <c:v>-9.0548490038855789E-2</c:v>
                </c:pt>
                <c:pt idx="23">
                  <c:v>-0.16290768837905034</c:v>
                </c:pt>
                <c:pt idx="24">
                  <c:v>-0.11776687464200108</c:v>
                </c:pt>
                <c:pt idx="25">
                  <c:v>-2.8152603915913232E-2</c:v>
                </c:pt>
                <c:pt idx="26">
                  <c:v>-0.10645212855354202</c:v>
                </c:pt>
                <c:pt idx="27">
                  <c:v>-9.4131067797832202E-2</c:v>
                </c:pt>
                <c:pt idx="28">
                  <c:v>-8.1626977451975335E-2</c:v>
                </c:pt>
                <c:pt idx="29">
                  <c:v>-0.18514523978330999</c:v>
                </c:pt>
                <c:pt idx="30">
                  <c:v>-0.18257570111143195</c:v>
                </c:pt>
                <c:pt idx="31">
                  <c:v>-0.17004308655199907</c:v>
                </c:pt>
                <c:pt idx="32">
                  <c:v>-0.20723843457321323</c:v>
                </c:pt>
                <c:pt idx="33">
                  <c:v>-0.28431384446213315</c:v>
                </c:pt>
                <c:pt idx="34">
                  <c:v>-0.23637536928390546</c:v>
                </c:pt>
                <c:pt idx="35">
                  <c:v>-0.25228260546509773</c:v>
                </c:pt>
                <c:pt idx="36">
                  <c:v>-0.18719177240865292</c:v>
                </c:pt>
                <c:pt idx="37">
                  <c:v>-0.16676588902939216</c:v>
                </c:pt>
                <c:pt idx="38">
                  <c:v>-0.14614657584266411</c:v>
                </c:pt>
                <c:pt idx="39">
                  <c:v>-4.86870912944255E-2</c:v>
                </c:pt>
                <c:pt idx="40">
                  <c:v>1.9564439647297149E-3</c:v>
                </c:pt>
                <c:pt idx="41">
                  <c:v>5.9762353054878758E-2</c:v>
                </c:pt>
                <c:pt idx="42">
                  <c:v>9.9509915216856371E-2</c:v>
                </c:pt>
                <c:pt idx="43">
                  <c:v>7.1885126052535497E-2</c:v>
                </c:pt>
                <c:pt idx="44">
                  <c:v>0.12042344572304842</c:v>
                </c:pt>
                <c:pt idx="45">
                  <c:v>9.2333527530911397E-2</c:v>
                </c:pt>
                <c:pt idx="46">
                  <c:v>3.4889906060641351E-2</c:v>
                </c:pt>
                <c:pt idx="47">
                  <c:v>4.7351169958858463E-2</c:v>
                </c:pt>
                <c:pt idx="48">
                  <c:v>4.3222805585401147E-3</c:v>
                </c:pt>
                <c:pt idx="49">
                  <c:v>-1.3554716252372145E-2</c:v>
                </c:pt>
                <c:pt idx="50">
                  <c:v>-5.7194961743277872E-2</c:v>
                </c:pt>
                <c:pt idx="51">
                  <c:v>-0.10951507667891747</c:v>
                </c:pt>
                <c:pt idx="52">
                  <c:v>-0.12105868814899168</c:v>
                </c:pt>
                <c:pt idx="53">
                  <c:v>-0.1080064434598853</c:v>
                </c:pt>
                <c:pt idx="54">
                  <c:v>-5.7682194752374016E-2</c:v>
                </c:pt>
                <c:pt idx="55">
                  <c:v>-7.7984383144553249E-2</c:v>
                </c:pt>
                <c:pt idx="56">
                  <c:v>-7.8340672842102776E-2</c:v>
                </c:pt>
                <c:pt idx="57">
                  <c:v>-2.8169411774513264E-2</c:v>
                </c:pt>
                <c:pt idx="58">
                  <c:v>-7.7535037700727116E-2</c:v>
                </c:pt>
                <c:pt idx="59">
                  <c:v>-5.594172567981559E-2</c:v>
                </c:pt>
                <c:pt idx="60">
                  <c:v>-9.0223962015954839E-2</c:v>
                </c:pt>
                <c:pt idx="61">
                  <c:v>-0.15628439228697744</c:v>
                </c:pt>
                <c:pt idx="62">
                  <c:v>-0.17941941787762516</c:v>
                </c:pt>
                <c:pt idx="63">
                  <c:v>-0.23264590966095966</c:v>
                </c:pt>
                <c:pt idx="64">
                  <c:v>-0.21618712110449678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TDK_FF_ST_mU_06!$Z$85:$Z$149</c:f>
              <c:numCache>
                <c:formatCode>General</c:formatCode>
                <c:ptCount val="65"/>
                <c:pt idx="0">
                  <c:v>360.19799999999981</c:v>
                </c:pt>
                <c:pt idx="1">
                  <c:v>354.68099999999981</c:v>
                </c:pt>
                <c:pt idx="2">
                  <c:v>349.07399999999984</c:v>
                </c:pt>
                <c:pt idx="3">
                  <c:v>343.44899999999984</c:v>
                </c:pt>
                <c:pt idx="4">
                  <c:v>337.95899999999983</c:v>
                </c:pt>
                <c:pt idx="5">
                  <c:v>332.34299999999985</c:v>
                </c:pt>
                <c:pt idx="6">
                  <c:v>326.78999999999985</c:v>
                </c:pt>
                <c:pt idx="7">
                  <c:v>321.01199999999983</c:v>
                </c:pt>
                <c:pt idx="8">
                  <c:v>315.30599999999981</c:v>
                </c:pt>
                <c:pt idx="9">
                  <c:v>309.54599999999982</c:v>
                </c:pt>
                <c:pt idx="10">
                  <c:v>303.94799999999981</c:v>
                </c:pt>
                <c:pt idx="11">
                  <c:v>298.27799999999979</c:v>
                </c:pt>
                <c:pt idx="12">
                  <c:v>292.8329999999998</c:v>
                </c:pt>
                <c:pt idx="13">
                  <c:v>287.29799999999977</c:v>
                </c:pt>
                <c:pt idx="14">
                  <c:v>281.60099999999977</c:v>
                </c:pt>
                <c:pt idx="15">
                  <c:v>275.87699999999978</c:v>
                </c:pt>
                <c:pt idx="16">
                  <c:v>270.21599999999978</c:v>
                </c:pt>
                <c:pt idx="17">
                  <c:v>264.4649999999998</c:v>
                </c:pt>
                <c:pt idx="18">
                  <c:v>258.78599999999983</c:v>
                </c:pt>
                <c:pt idx="19">
                  <c:v>253.26899999999983</c:v>
                </c:pt>
                <c:pt idx="20">
                  <c:v>247.74299999999982</c:v>
                </c:pt>
                <c:pt idx="21">
                  <c:v>242.17199999999983</c:v>
                </c:pt>
                <c:pt idx="22">
                  <c:v>236.55599999999981</c:v>
                </c:pt>
                <c:pt idx="23">
                  <c:v>230.81399999999982</c:v>
                </c:pt>
                <c:pt idx="24">
                  <c:v>225.08099999999982</c:v>
                </c:pt>
                <c:pt idx="25">
                  <c:v>219.53699999999981</c:v>
                </c:pt>
                <c:pt idx="26">
                  <c:v>213.92099999999982</c:v>
                </c:pt>
                <c:pt idx="27">
                  <c:v>208.17899999999983</c:v>
                </c:pt>
                <c:pt idx="28">
                  <c:v>202.77899999999983</c:v>
                </c:pt>
                <c:pt idx="29">
                  <c:v>197.30699999999982</c:v>
                </c:pt>
                <c:pt idx="30">
                  <c:v>191.66399999999982</c:v>
                </c:pt>
                <c:pt idx="31">
                  <c:v>185.93999999999983</c:v>
                </c:pt>
                <c:pt idx="32">
                  <c:v>180.23399999999984</c:v>
                </c:pt>
                <c:pt idx="33">
                  <c:v>174.58199999999985</c:v>
                </c:pt>
                <c:pt idx="34">
                  <c:v>168.89399999999986</c:v>
                </c:pt>
                <c:pt idx="35">
                  <c:v>163.37699999999987</c:v>
                </c:pt>
                <c:pt idx="36">
                  <c:v>157.89599999999987</c:v>
                </c:pt>
                <c:pt idx="37">
                  <c:v>152.35199999999986</c:v>
                </c:pt>
                <c:pt idx="38">
                  <c:v>146.77199999999985</c:v>
                </c:pt>
                <c:pt idx="39">
                  <c:v>141.02099999999984</c:v>
                </c:pt>
                <c:pt idx="40">
                  <c:v>135.30599999999984</c:v>
                </c:pt>
                <c:pt idx="41">
                  <c:v>129.68999999999983</c:v>
                </c:pt>
                <c:pt idx="42">
                  <c:v>124.04699999999983</c:v>
                </c:pt>
                <c:pt idx="43">
                  <c:v>118.43099999999983</c:v>
                </c:pt>
                <c:pt idx="44">
                  <c:v>112.97699999999983</c:v>
                </c:pt>
                <c:pt idx="45">
                  <c:v>107.45999999999984</c:v>
                </c:pt>
                <c:pt idx="46">
                  <c:v>101.82599999999984</c:v>
                </c:pt>
                <c:pt idx="47">
                  <c:v>96.164999999999836</c:v>
                </c:pt>
                <c:pt idx="48">
                  <c:v>90.413999999999831</c:v>
                </c:pt>
                <c:pt idx="49">
                  <c:v>84.734999999999829</c:v>
                </c:pt>
                <c:pt idx="50">
                  <c:v>79.13699999999983</c:v>
                </c:pt>
                <c:pt idx="51">
                  <c:v>73.50299999999983</c:v>
                </c:pt>
                <c:pt idx="52">
                  <c:v>68.066999999999837</c:v>
                </c:pt>
                <c:pt idx="53">
                  <c:v>62.53199999999984</c:v>
                </c:pt>
                <c:pt idx="54">
                  <c:v>56.924999999999841</c:v>
                </c:pt>
                <c:pt idx="55">
                  <c:v>51.119999999999841</c:v>
                </c:pt>
                <c:pt idx="56">
                  <c:v>45.386999999999844</c:v>
                </c:pt>
                <c:pt idx="57">
                  <c:v>39.761999999999844</c:v>
                </c:pt>
                <c:pt idx="58">
                  <c:v>34.154999999999845</c:v>
                </c:pt>
                <c:pt idx="59">
                  <c:v>28.493999999999843</c:v>
                </c:pt>
                <c:pt idx="60">
                  <c:v>23.021999999999842</c:v>
                </c:pt>
                <c:pt idx="61">
                  <c:v>17.576999999999842</c:v>
                </c:pt>
                <c:pt idx="62">
                  <c:v>11.888999999999843</c:v>
                </c:pt>
                <c:pt idx="63">
                  <c:v>6.1379999999998436</c:v>
                </c:pt>
                <c:pt idx="64">
                  <c:v>0.40499999999984393</c:v>
                </c:pt>
              </c:numCache>
            </c:numRef>
          </c:xVal>
          <c:yVal>
            <c:numRef>
              <c:f>TDK_FF_ST_mU_06!$AC$85:$AC$149</c:f>
              <c:numCache>
                <c:formatCode>General</c:formatCode>
                <c:ptCount val="65"/>
                <c:pt idx="0">
                  <c:v>-0.12700462375818233</c:v>
                </c:pt>
                <c:pt idx="1">
                  <c:v>-0.27461426383871412</c:v>
                </c:pt>
                <c:pt idx="2">
                  <c:v>-0.17076337132141362</c:v>
                </c:pt>
                <c:pt idx="3">
                  <c:v>-0.14359509364362566</c:v>
                </c:pt>
                <c:pt idx="4">
                  <c:v>-0.11761874626449753</c:v>
                </c:pt>
                <c:pt idx="5">
                  <c:v>-5.7897424571365264E-2</c:v>
                </c:pt>
                <c:pt idx="6">
                  <c:v>-5.5364950808780122E-2</c:v>
                </c:pt>
                <c:pt idx="7">
                  <c:v>-0.10718265309492381</c:v>
                </c:pt>
                <c:pt idx="8">
                  <c:v>-1.5714371595549892E-2</c:v>
                </c:pt>
                <c:pt idx="9">
                  <c:v>-4.9569513871460913E-2</c:v>
                </c:pt>
                <c:pt idx="10">
                  <c:v>-8.3518843620311145E-2</c:v>
                </c:pt>
                <c:pt idx="11">
                  <c:v>-9.318519888620358E-2</c:v>
                </c:pt>
                <c:pt idx="12">
                  <c:v>-9.7759134140403603E-2</c:v>
                </c:pt>
                <c:pt idx="13">
                  <c:v>-4.4731729719615032E-2</c:v>
                </c:pt>
                <c:pt idx="14">
                  <c:v>-7.1969061924278321E-2</c:v>
                </c:pt>
                <c:pt idx="15">
                  <c:v>-5.7183499964992279E-2</c:v>
                </c:pt>
                <c:pt idx="16">
                  <c:v>3.7180456480541579E-2</c:v>
                </c:pt>
                <c:pt idx="17">
                  <c:v>5.7182591828791374E-2</c:v>
                </c:pt>
                <c:pt idx="18">
                  <c:v>0.12931001724916769</c:v>
                </c:pt>
                <c:pt idx="19">
                  <c:v>0.10097302933439778</c:v>
                </c:pt>
                <c:pt idx="20">
                  <c:v>0.10043297383765548</c:v>
                </c:pt>
                <c:pt idx="21">
                  <c:v>0.18140626625208256</c:v>
                </c:pt>
                <c:pt idx="22">
                  <c:v>8.4678709788363449E-2</c:v>
                </c:pt>
                <c:pt idx="23">
                  <c:v>7.8612454811405996E-2</c:v>
                </c:pt>
                <c:pt idx="24">
                  <c:v>4.7686459761365541E-2</c:v>
                </c:pt>
                <c:pt idx="25">
                  <c:v>-1.3773914450439406E-2</c:v>
                </c:pt>
                <c:pt idx="26">
                  <c:v>-1.5770762691090567E-2</c:v>
                </c:pt>
                <c:pt idx="27">
                  <c:v>-0.10171978333593756</c:v>
                </c:pt>
                <c:pt idx="28">
                  <c:v>-0.18252868847440595</c:v>
                </c:pt>
                <c:pt idx="29">
                  <c:v>-0.17402199439405308</c:v>
                </c:pt>
                <c:pt idx="30">
                  <c:v>-0.22881481274026783</c:v>
                </c:pt>
                <c:pt idx="31">
                  <c:v>-0.15671310589402765</c:v>
                </c:pt>
                <c:pt idx="32">
                  <c:v>-0.15078935501074398</c:v>
                </c:pt>
                <c:pt idx="33">
                  <c:v>-0.2103031731348608</c:v>
                </c:pt>
                <c:pt idx="34">
                  <c:v>-0.16246214997610764</c:v>
                </c:pt>
                <c:pt idx="35">
                  <c:v>-9.7456707777524798E-2</c:v>
                </c:pt>
                <c:pt idx="36">
                  <c:v>-8.2240493164960071E-2</c:v>
                </c:pt>
                <c:pt idx="37">
                  <c:v>-6.3387065996039382E-2</c:v>
                </c:pt>
                <c:pt idx="38">
                  <c:v>-5.0938739589838633E-2</c:v>
                </c:pt>
                <c:pt idx="39">
                  <c:v>-0.10085495082694251</c:v>
                </c:pt>
                <c:pt idx="40">
                  <c:v>-3.2893970810533801E-2</c:v>
                </c:pt>
                <c:pt idx="41">
                  <c:v>-0.10303245915690695</c:v>
                </c:pt>
                <c:pt idx="42">
                  <c:v>-0.13964351186368162</c:v>
                </c:pt>
                <c:pt idx="43">
                  <c:v>-4.4696548999823449E-2</c:v>
                </c:pt>
                <c:pt idx="44">
                  <c:v>-0.13650446282562712</c:v>
                </c:pt>
                <c:pt idx="45">
                  <c:v>-8.3931033629170315E-2</c:v>
                </c:pt>
                <c:pt idx="46">
                  <c:v>-7.1320464674428763E-2</c:v>
                </c:pt>
                <c:pt idx="47">
                  <c:v>-6.3646858142632823E-2</c:v>
                </c:pt>
                <c:pt idx="48">
                  <c:v>-8.7942052555675332E-2</c:v>
                </c:pt>
                <c:pt idx="49">
                  <c:v>-2.2772200091068839E-2</c:v>
                </c:pt>
                <c:pt idx="50">
                  <c:v>-5.5574507141557206E-2</c:v>
                </c:pt>
                <c:pt idx="51">
                  <c:v>-4.420572974098036E-3</c:v>
                </c:pt>
                <c:pt idx="52">
                  <c:v>6.9724356643519059E-3</c:v>
                </c:pt>
                <c:pt idx="53">
                  <c:v>-9.4064458309333077E-3</c:v>
                </c:pt>
                <c:pt idx="54">
                  <c:v>6.1869495656878826E-3</c:v>
                </c:pt>
                <c:pt idx="55">
                  <c:v>-4.9870838591012046E-2</c:v>
                </c:pt>
                <c:pt idx="56">
                  <c:v>-9.3499132682794084E-2</c:v>
                </c:pt>
                <c:pt idx="57">
                  <c:v>-0.12296735177478979</c:v>
                </c:pt>
                <c:pt idx="58">
                  <c:v>-0.17616129314050966</c:v>
                </c:pt>
                <c:pt idx="59">
                  <c:v>-0.19619613737727093</c:v>
                </c:pt>
                <c:pt idx="60">
                  <c:v>-0.27904841973442984</c:v>
                </c:pt>
                <c:pt idx="61">
                  <c:v>-0.23595040596576666</c:v>
                </c:pt>
                <c:pt idx="62">
                  <c:v>-0.22709328775443183</c:v>
                </c:pt>
                <c:pt idx="63">
                  <c:v>-0.24547985824004037</c:v>
                </c:pt>
                <c:pt idx="64">
                  <c:v>-0.26873656741280083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5.8679999999999994</c:v>
                </c:pt>
                <c:pt idx="2">
                  <c:v>11.672999999999998</c:v>
                </c:pt>
                <c:pt idx="3">
                  <c:v>17.324999999999996</c:v>
                </c:pt>
                <c:pt idx="4">
                  <c:v>22.787999999999997</c:v>
                </c:pt>
                <c:pt idx="5">
                  <c:v>28.286999999999995</c:v>
                </c:pt>
                <c:pt idx="6">
                  <c:v>33.974999999999994</c:v>
                </c:pt>
                <c:pt idx="7">
                  <c:v>39.581999999999994</c:v>
                </c:pt>
                <c:pt idx="8">
                  <c:v>45.152999999999992</c:v>
                </c:pt>
                <c:pt idx="9">
                  <c:v>50.885999999999989</c:v>
                </c:pt>
                <c:pt idx="10">
                  <c:v>56.636999999999986</c:v>
                </c:pt>
                <c:pt idx="11">
                  <c:v>62.279999999999987</c:v>
                </c:pt>
                <c:pt idx="12">
                  <c:v>67.895999999999987</c:v>
                </c:pt>
                <c:pt idx="13">
                  <c:v>73.322999999999979</c:v>
                </c:pt>
                <c:pt idx="14">
                  <c:v>78.830999999999975</c:v>
                </c:pt>
                <c:pt idx="15">
                  <c:v>84.572999999999979</c:v>
                </c:pt>
                <c:pt idx="16">
                  <c:v>90.251999999999981</c:v>
                </c:pt>
                <c:pt idx="17">
                  <c:v>95.85899999999998</c:v>
                </c:pt>
                <c:pt idx="18">
                  <c:v>101.59199999999998</c:v>
                </c:pt>
                <c:pt idx="19">
                  <c:v>107.31599999999999</c:v>
                </c:pt>
                <c:pt idx="20">
                  <c:v>112.76999999999998</c:v>
                </c:pt>
                <c:pt idx="21">
                  <c:v>118.21499999999997</c:v>
                </c:pt>
                <c:pt idx="22">
                  <c:v>123.82199999999997</c:v>
                </c:pt>
                <c:pt idx="23">
                  <c:v>129.46499999999997</c:v>
                </c:pt>
                <c:pt idx="24">
                  <c:v>135.10799999999998</c:v>
                </c:pt>
                <c:pt idx="25">
                  <c:v>140.86799999999997</c:v>
                </c:pt>
                <c:pt idx="26">
                  <c:v>146.57399999999996</c:v>
                </c:pt>
                <c:pt idx="27">
                  <c:v>152.05499999999995</c:v>
                </c:pt>
                <c:pt idx="28">
                  <c:v>157.72499999999994</c:v>
                </c:pt>
                <c:pt idx="29">
                  <c:v>163.15199999999993</c:v>
                </c:pt>
                <c:pt idx="30">
                  <c:v>168.70499999999993</c:v>
                </c:pt>
                <c:pt idx="31">
                  <c:v>174.33899999999991</c:v>
                </c:pt>
                <c:pt idx="32">
                  <c:v>180.0269999999999</c:v>
                </c:pt>
                <c:pt idx="33">
                  <c:v>185.66099999999989</c:v>
                </c:pt>
                <c:pt idx="34">
                  <c:v>191.45699999999988</c:v>
                </c:pt>
                <c:pt idx="35">
                  <c:v>197.00999999999988</c:v>
                </c:pt>
                <c:pt idx="36">
                  <c:v>202.52699999999987</c:v>
                </c:pt>
                <c:pt idx="37">
                  <c:v>207.99899999999988</c:v>
                </c:pt>
                <c:pt idx="38">
                  <c:v>213.65999999999988</c:v>
                </c:pt>
                <c:pt idx="39">
                  <c:v>219.2759999999999</c:v>
                </c:pt>
                <c:pt idx="40">
                  <c:v>224.89199999999988</c:v>
                </c:pt>
                <c:pt idx="41">
                  <c:v>230.59799999999987</c:v>
                </c:pt>
                <c:pt idx="42">
                  <c:v>236.34899999999988</c:v>
                </c:pt>
                <c:pt idx="43">
                  <c:v>241.95599999999988</c:v>
                </c:pt>
                <c:pt idx="44">
                  <c:v>247.60799999999986</c:v>
                </c:pt>
                <c:pt idx="45">
                  <c:v>253.00799999999987</c:v>
                </c:pt>
                <c:pt idx="46">
                  <c:v>258.62399999999985</c:v>
                </c:pt>
                <c:pt idx="47">
                  <c:v>264.32999999999987</c:v>
                </c:pt>
                <c:pt idx="48">
                  <c:v>269.99099999999987</c:v>
                </c:pt>
                <c:pt idx="49">
                  <c:v>275.71499999999986</c:v>
                </c:pt>
                <c:pt idx="50">
                  <c:v>281.33099999999985</c:v>
                </c:pt>
                <c:pt idx="51">
                  <c:v>287.05499999999984</c:v>
                </c:pt>
                <c:pt idx="52">
                  <c:v>292.61699999999985</c:v>
                </c:pt>
                <c:pt idx="53">
                  <c:v>298.08899999999983</c:v>
                </c:pt>
                <c:pt idx="54">
                  <c:v>303.72299999999984</c:v>
                </c:pt>
                <c:pt idx="55">
                  <c:v>309.35699999999986</c:v>
                </c:pt>
                <c:pt idx="56">
                  <c:v>315.08099999999985</c:v>
                </c:pt>
                <c:pt idx="57">
                  <c:v>320.84999999999985</c:v>
                </c:pt>
                <c:pt idx="58">
                  <c:v>326.56499999999983</c:v>
                </c:pt>
                <c:pt idx="59">
                  <c:v>332.07299999999981</c:v>
                </c:pt>
                <c:pt idx="60">
                  <c:v>337.7609999999998</c:v>
                </c:pt>
                <c:pt idx="61">
                  <c:v>343.31399999999979</c:v>
                </c:pt>
                <c:pt idx="62">
                  <c:v>348.90299999999979</c:v>
                </c:pt>
                <c:pt idx="63">
                  <c:v>354.4649999999998</c:v>
                </c:pt>
              </c:numCache>
            </c:numRef>
          </c:xVal>
          <c:yVal>
            <c:numRef>
              <c:f>TDK_FF_ST_mU_06!$AD$20:$AD$83</c:f>
              <c:numCache>
                <c:formatCode>General</c:formatCode>
                <c:ptCount val="64"/>
                <c:pt idx="0">
                  <c:v>-0.3112812192898522</c:v>
                </c:pt>
                <c:pt idx="1">
                  <c:v>4.2276845695222498E-2</c:v>
                </c:pt>
                <c:pt idx="2">
                  <c:v>6.0152457715723529E-2</c:v>
                </c:pt>
                <c:pt idx="3">
                  <c:v>4.8818062296724918E-2</c:v>
                </c:pt>
                <c:pt idx="4">
                  <c:v>1.0821896480671001E-2</c:v>
                </c:pt>
                <c:pt idx="5">
                  <c:v>5.9110583658227966E-2</c:v>
                </c:pt>
                <c:pt idx="6">
                  <c:v>-1.7028385974825255E-2</c:v>
                </c:pt>
                <c:pt idx="7">
                  <c:v>1.8564071802799731E-2</c:v>
                </c:pt>
                <c:pt idx="8">
                  <c:v>3.2126967877914581E-2</c:v>
                </c:pt>
                <c:pt idx="9">
                  <c:v>3.0045968062907491E-2</c:v>
                </c:pt>
                <c:pt idx="10">
                  <c:v>0.12187172220022546</c:v>
                </c:pt>
                <c:pt idx="11">
                  <c:v>-6.6961260499311948E-3</c:v>
                </c:pt>
                <c:pt idx="12">
                  <c:v>5.0147341981556792E-2</c:v>
                </c:pt>
                <c:pt idx="13">
                  <c:v>2.509203081091016E-2</c:v>
                </c:pt>
                <c:pt idx="14">
                  <c:v>-4.958079605670207E-2</c:v>
                </c:pt>
                <c:pt idx="15">
                  <c:v>3.0578451872571577E-3</c:v>
                </c:pt>
                <c:pt idx="16">
                  <c:v>4.6727715589966579E-2</c:v>
                </c:pt>
                <c:pt idx="17">
                  <c:v>4.1335347103157005E-2</c:v>
                </c:pt>
                <c:pt idx="18">
                  <c:v>4.7648320677495803E-3</c:v>
                </c:pt>
                <c:pt idx="19">
                  <c:v>3.5472596536052947E-2</c:v>
                </c:pt>
                <c:pt idx="20">
                  <c:v>-3.1572139722300108E-3</c:v>
                </c:pt>
                <c:pt idx="21">
                  <c:v>4.3329211797910716E-2</c:v>
                </c:pt>
                <c:pt idx="22">
                  <c:v>-4.9095021824825835E-2</c:v>
                </c:pt>
                <c:pt idx="23">
                  <c:v>5.9875229222143389E-2</c:v>
                </c:pt>
                <c:pt idx="24">
                  <c:v>8.4872903831467283E-2</c:v>
                </c:pt>
                <c:pt idx="25">
                  <c:v>-7.2702346911029281E-2</c:v>
                </c:pt>
                <c:pt idx="26">
                  <c:v>5.5513388963703392E-2</c:v>
                </c:pt>
                <c:pt idx="27">
                  <c:v>3.074400180179282E-2</c:v>
                </c:pt>
                <c:pt idx="28">
                  <c:v>-6.1351571298473573E-4</c:v>
                </c:pt>
                <c:pt idx="29">
                  <c:v>8.7688532005785191E-2</c:v>
                </c:pt>
                <c:pt idx="30">
                  <c:v>2.0113551135324315E-2</c:v>
                </c:pt>
                <c:pt idx="31">
                  <c:v>-4.0260086582861732E-2</c:v>
                </c:pt>
                <c:pt idx="32">
                  <c:v>5.6449079562469251E-2</c:v>
                </c:pt>
                <c:pt idx="33">
                  <c:v>0.1276007385681055</c:v>
                </c:pt>
                <c:pt idx="34">
                  <c:v>7.560556543637631E-3</c:v>
                </c:pt>
                <c:pt idx="35">
                  <c:v>7.826061107104465E-2</c:v>
                </c:pt>
                <c:pt idx="36">
                  <c:v>4.6630839342469699E-3</c:v>
                </c:pt>
                <c:pt idx="37">
                  <c:v>6.5046105693454592E-2</c:v>
                </c:pt>
                <c:pt idx="38">
                  <c:v>0.13037581315157354</c:v>
                </c:pt>
                <c:pt idx="39">
                  <c:v>3.4913176843986093E-2</c:v>
                </c:pt>
                <c:pt idx="40">
                  <c:v>4.5730015796635826E-2</c:v>
                </c:pt>
                <c:pt idx="41">
                  <c:v>1.8850101756527238E-2</c:v>
                </c:pt>
                <c:pt idx="42">
                  <c:v>-1.4831205428492922E-2</c:v>
                </c:pt>
                <c:pt idx="43">
                  <c:v>0.10952114019954706</c:v>
                </c:pt>
                <c:pt idx="44">
                  <c:v>-1.9990471885392935E-2</c:v>
                </c:pt>
                <c:pt idx="45">
                  <c:v>8.6395018034863824E-3</c:v>
                </c:pt>
                <c:pt idx="46">
                  <c:v>9.4420111188526334E-2</c:v>
                </c:pt>
                <c:pt idx="47">
                  <c:v>9.8314218699329103E-3</c:v>
                </c:pt>
                <c:pt idx="48">
                  <c:v>3.2858175922001465E-2</c:v>
                </c:pt>
                <c:pt idx="49">
                  <c:v>-4.3628783712620134E-2</c:v>
                </c:pt>
                <c:pt idx="50">
                  <c:v>-1.4774100181000449E-2</c:v>
                </c:pt>
                <c:pt idx="51">
                  <c:v>6.4783346959302435E-2</c:v>
                </c:pt>
                <c:pt idx="52">
                  <c:v>2.3299554008588075E-2</c:v>
                </c:pt>
                <c:pt idx="53">
                  <c:v>1.4821244573681724E-2</c:v>
                </c:pt>
                <c:pt idx="54">
                  <c:v>-2.5836648867937129E-2</c:v>
                </c:pt>
                <c:pt idx="55">
                  <c:v>2.8414869273092336E-2</c:v>
                </c:pt>
                <c:pt idx="56">
                  <c:v>6.2626301246552885E-2</c:v>
                </c:pt>
                <c:pt idx="57">
                  <c:v>-7.9013241320410543E-2</c:v>
                </c:pt>
                <c:pt idx="58">
                  <c:v>2.2170086891946994E-2</c:v>
                </c:pt>
                <c:pt idx="59">
                  <c:v>-1.9556988915496731E-3</c:v>
                </c:pt>
                <c:pt idx="60">
                  <c:v>-2.7394784248542692E-2</c:v>
                </c:pt>
                <c:pt idx="61">
                  <c:v>1.2689298643351776E-2</c:v>
                </c:pt>
                <c:pt idx="62">
                  <c:v>8.6560465562115496E-3</c:v>
                </c:pt>
                <c:pt idx="63">
                  <c:v>-4.1968354177754463E-2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55480"/>
        <c:axId val="560072112"/>
      </c:scatterChart>
      <c:valAx>
        <c:axId val="5582554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72112"/>
        <c:crosses val="autoZero"/>
        <c:crossBetween val="midCat"/>
      </c:valAx>
      <c:valAx>
        <c:axId val="56007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255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5.85</c:v>
                </c:pt>
                <c:pt idx="2">
                  <c:v>11.628</c:v>
                </c:pt>
                <c:pt idx="3">
                  <c:v>17.343</c:v>
                </c:pt>
                <c:pt idx="4">
                  <c:v>22.77</c:v>
                </c:pt>
                <c:pt idx="5">
                  <c:v>28.305</c:v>
                </c:pt>
                <c:pt idx="6">
                  <c:v>33.957000000000001</c:v>
                </c:pt>
                <c:pt idx="7">
                  <c:v>39.545999999999999</c:v>
                </c:pt>
                <c:pt idx="8">
                  <c:v>45.207000000000001</c:v>
                </c:pt>
                <c:pt idx="9">
                  <c:v>50.975999999999999</c:v>
                </c:pt>
                <c:pt idx="10">
                  <c:v>56.637</c:v>
                </c:pt>
                <c:pt idx="11">
                  <c:v>62.253</c:v>
                </c:pt>
                <c:pt idx="12">
                  <c:v>67.914000000000001</c:v>
                </c:pt>
                <c:pt idx="13">
                  <c:v>73.287000000000006</c:v>
                </c:pt>
                <c:pt idx="14">
                  <c:v>78.867000000000004</c:v>
                </c:pt>
                <c:pt idx="15">
                  <c:v>84.528000000000006</c:v>
                </c:pt>
                <c:pt idx="16">
                  <c:v>90.18</c:v>
                </c:pt>
                <c:pt idx="17">
                  <c:v>95.868000000000009</c:v>
                </c:pt>
                <c:pt idx="18">
                  <c:v>101.61900000000001</c:v>
                </c:pt>
                <c:pt idx="19">
                  <c:v>107.27100000000002</c:v>
                </c:pt>
                <c:pt idx="20">
                  <c:v>112.75200000000001</c:v>
                </c:pt>
                <c:pt idx="21">
                  <c:v>118.206</c:v>
                </c:pt>
                <c:pt idx="22">
                  <c:v>123.813</c:v>
                </c:pt>
                <c:pt idx="23">
                  <c:v>129.447</c:v>
                </c:pt>
                <c:pt idx="24">
                  <c:v>135.126</c:v>
                </c:pt>
                <c:pt idx="25">
                  <c:v>140.80500000000001</c:v>
                </c:pt>
                <c:pt idx="26">
                  <c:v>146.57400000000001</c:v>
                </c:pt>
                <c:pt idx="27">
                  <c:v>152.10900000000001</c:v>
                </c:pt>
                <c:pt idx="28">
                  <c:v>157.68</c:v>
                </c:pt>
                <c:pt idx="29">
                  <c:v>163.125</c:v>
                </c:pt>
                <c:pt idx="30">
                  <c:v>168.66</c:v>
                </c:pt>
                <c:pt idx="31">
                  <c:v>174.375</c:v>
                </c:pt>
                <c:pt idx="32">
                  <c:v>179.964</c:v>
                </c:pt>
                <c:pt idx="33">
                  <c:v>185.661</c:v>
                </c:pt>
                <c:pt idx="34">
                  <c:v>191.43899999999999</c:v>
                </c:pt>
                <c:pt idx="35">
                  <c:v>197.08199999999999</c:v>
                </c:pt>
                <c:pt idx="36">
                  <c:v>202.536</c:v>
                </c:pt>
                <c:pt idx="37">
                  <c:v>208.02600000000001</c:v>
                </c:pt>
                <c:pt idx="38">
                  <c:v>213.65100000000001</c:v>
                </c:pt>
                <c:pt idx="39">
                  <c:v>219.285</c:v>
                </c:pt>
                <c:pt idx="40">
                  <c:v>224.964</c:v>
                </c:pt>
                <c:pt idx="41">
                  <c:v>230.67</c:v>
                </c:pt>
                <c:pt idx="42">
                  <c:v>236.37599999999998</c:v>
                </c:pt>
                <c:pt idx="43">
                  <c:v>241.97399999999999</c:v>
                </c:pt>
                <c:pt idx="44">
                  <c:v>247.58099999999999</c:v>
                </c:pt>
                <c:pt idx="45">
                  <c:v>252.999</c:v>
                </c:pt>
                <c:pt idx="46">
                  <c:v>258.60599999999999</c:v>
                </c:pt>
                <c:pt idx="47">
                  <c:v>264.29399999999998</c:v>
                </c:pt>
                <c:pt idx="48">
                  <c:v>269.93699999999995</c:v>
                </c:pt>
                <c:pt idx="49">
                  <c:v>275.66099999999994</c:v>
                </c:pt>
                <c:pt idx="50">
                  <c:v>281.36699999999996</c:v>
                </c:pt>
                <c:pt idx="51">
                  <c:v>287.06399999999996</c:v>
                </c:pt>
                <c:pt idx="52">
                  <c:v>292.59899999999999</c:v>
                </c:pt>
                <c:pt idx="53">
                  <c:v>298.089</c:v>
                </c:pt>
                <c:pt idx="54">
                  <c:v>303.73199999999997</c:v>
                </c:pt>
                <c:pt idx="55">
                  <c:v>309.35699999999997</c:v>
                </c:pt>
                <c:pt idx="56">
                  <c:v>315.06299999999999</c:v>
                </c:pt>
                <c:pt idx="57">
                  <c:v>320.83199999999999</c:v>
                </c:pt>
                <c:pt idx="58">
                  <c:v>326.61899999999997</c:v>
                </c:pt>
                <c:pt idx="59">
                  <c:v>332.19899999999996</c:v>
                </c:pt>
                <c:pt idx="60">
                  <c:v>337.78799999999995</c:v>
                </c:pt>
                <c:pt idx="61">
                  <c:v>343.25099999999998</c:v>
                </c:pt>
                <c:pt idx="62">
                  <c:v>348.81299999999999</c:v>
                </c:pt>
                <c:pt idx="63">
                  <c:v>354.52799999999996</c:v>
                </c:pt>
                <c:pt idx="64">
                  <c:v>360.17999999999995</c:v>
                </c:pt>
              </c:numCache>
            </c:numRef>
          </c:xVal>
          <c:yVal>
            <c:numRef>
              <c:f>TDK_FF_ST_mU2_06!$AC$20:$AC$84</c:f>
              <c:numCache>
                <c:formatCode>General</c:formatCode>
                <c:ptCount val="65"/>
                <c:pt idx="0">
                  <c:v>9.9538608434386333E-2</c:v>
                </c:pt>
                <c:pt idx="1">
                  <c:v>-0.24270421537969433</c:v>
                </c:pt>
                <c:pt idx="2">
                  <c:v>-0.28507425401672037</c:v>
                </c:pt>
                <c:pt idx="3">
                  <c:v>-0.29104475320484013</c:v>
                </c:pt>
                <c:pt idx="4">
                  <c:v>-0.22879208372923543</c:v>
                </c:pt>
                <c:pt idx="5">
                  <c:v>-0.23324102705918648</c:v>
                </c:pt>
                <c:pt idx="6">
                  <c:v>-0.21661554432331087</c:v>
                </c:pt>
                <c:pt idx="7">
                  <c:v>-0.1655363338730993</c:v>
                </c:pt>
                <c:pt idx="8">
                  <c:v>-0.10401879259053004</c:v>
                </c:pt>
                <c:pt idx="9">
                  <c:v>-7.8818905302682651E-2</c:v>
                </c:pt>
                <c:pt idx="10">
                  <c:v>-6.0343093954372762E-2</c:v>
                </c:pt>
                <c:pt idx="11">
                  <c:v>-1.0500943321474665E-2</c:v>
                </c:pt>
                <c:pt idx="12">
                  <c:v>-2.0418508578600836E-2</c:v>
                </c:pt>
                <c:pt idx="13">
                  <c:v>-6.0611339318796809E-2</c:v>
                </c:pt>
                <c:pt idx="14">
                  <c:v>-4.357633218187118E-2</c:v>
                </c:pt>
                <c:pt idx="15">
                  <c:v>-6.5488602266199791E-2</c:v>
                </c:pt>
                <c:pt idx="16">
                  <c:v>-9.2173304208301943E-2</c:v>
                </c:pt>
                <c:pt idx="17">
                  <c:v>-6.9351816183441883E-2</c:v>
                </c:pt>
                <c:pt idx="18">
                  <c:v>-0.156082268457439</c:v>
                </c:pt>
                <c:pt idx="19">
                  <c:v>-0.17273552373740131</c:v>
                </c:pt>
                <c:pt idx="20">
                  <c:v>-0.15375382740205623</c:v>
                </c:pt>
                <c:pt idx="21">
                  <c:v>-0.11191799670704938</c:v>
                </c:pt>
                <c:pt idx="22">
                  <c:v>-0.1001158394995656</c:v>
                </c:pt>
                <c:pt idx="23">
                  <c:v>-0.13536936762443474</c:v>
                </c:pt>
                <c:pt idx="24">
                  <c:v>-4.7913187213936226E-2</c:v>
                </c:pt>
                <c:pt idx="25">
                  <c:v>-7.588651473184882E-2</c:v>
                </c:pt>
                <c:pt idx="26">
                  <c:v>-7.522957932923191E-2</c:v>
                </c:pt>
                <c:pt idx="27">
                  <c:v>-7.985929503942657E-2</c:v>
                </c:pt>
                <c:pt idx="28">
                  <c:v>-0.16917133972862075</c:v>
                </c:pt>
                <c:pt idx="29">
                  <c:v>-0.1698224171241236</c:v>
                </c:pt>
                <c:pt idx="30">
                  <c:v>-0.19490380403479435</c:v>
                </c:pt>
                <c:pt idx="31">
                  <c:v>-0.23429305442971327</c:v>
                </c:pt>
                <c:pt idx="32">
                  <c:v>-0.32067473180876505</c:v>
                </c:pt>
                <c:pt idx="33">
                  <c:v>-0.27711214410572893</c:v>
                </c:pt>
                <c:pt idx="34">
                  <c:v>-0.25374468229736635</c:v>
                </c:pt>
                <c:pt idx="35">
                  <c:v>-0.23669752742785022</c:v>
                </c:pt>
                <c:pt idx="36">
                  <c:v>-0.22423617294492715</c:v>
                </c:pt>
                <c:pt idx="37">
                  <c:v>-0.14215306538329742</c:v>
                </c:pt>
                <c:pt idx="38">
                  <c:v>-0.11864454151424297</c:v>
                </c:pt>
                <c:pt idx="39">
                  <c:v>-5.9179858235012262E-2</c:v>
                </c:pt>
                <c:pt idx="40">
                  <c:v>-5.5868313390305957E-3</c:v>
                </c:pt>
                <c:pt idx="41">
                  <c:v>5.2731281304176036E-2</c:v>
                </c:pt>
                <c:pt idx="42">
                  <c:v>7.8009554037407725E-2</c:v>
                </c:pt>
                <c:pt idx="43">
                  <c:v>0.11848667599946339</c:v>
                </c:pt>
                <c:pt idx="44">
                  <c:v>9.9779385692642109E-2</c:v>
                </c:pt>
                <c:pt idx="45">
                  <c:v>8.5316855996580898E-2</c:v>
                </c:pt>
                <c:pt idx="46">
                  <c:v>3.8912893558972428E-2</c:v>
                </c:pt>
                <c:pt idx="47">
                  <c:v>8.222762718253307E-2</c:v>
                </c:pt>
                <c:pt idx="48">
                  <c:v>2.4786254153525533E-2</c:v>
                </c:pt>
                <c:pt idx="49">
                  <c:v>-2.6726305417014373E-2</c:v>
                </c:pt>
                <c:pt idx="50">
                  <c:v>-4.8812295150355567E-2</c:v>
                </c:pt>
                <c:pt idx="51">
                  <c:v>-9.2079641616578556E-2</c:v>
                </c:pt>
                <c:pt idx="52">
                  <c:v>-0.12225490607630718</c:v>
                </c:pt>
                <c:pt idx="53">
                  <c:v>-7.2032957251337848E-2</c:v>
                </c:pt>
                <c:pt idx="54">
                  <c:v>-5.2453297437295987E-2</c:v>
                </c:pt>
                <c:pt idx="55">
                  <c:v>-2.7433972713879484E-2</c:v>
                </c:pt>
                <c:pt idx="56">
                  <c:v>5.4212987708524452E-2</c:v>
                </c:pt>
                <c:pt idx="57">
                  <c:v>-3.8643789664092765E-2</c:v>
                </c:pt>
                <c:pt idx="58">
                  <c:v>-6.2976206297378212E-2</c:v>
                </c:pt>
                <c:pt idx="59">
                  <c:v>-0.11166623460599112</c:v>
                </c:pt>
                <c:pt idx="60">
                  <c:v>-0.13422180799585703</c:v>
                </c:pt>
                <c:pt idx="61">
                  <c:v>-0.20326239296218773</c:v>
                </c:pt>
                <c:pt idx="62">
                  <c:v>-0.15706334055255411</c:v>
                </c:pt>
                <c:pt idx="63">
                  <c:v>-0.19989894214756987</c:v>
                </c:pt>
                <c:pt idx="64">
                  <c:v>-0.30836381908960675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TDK_FF_ST_mU2_06!$Z$85:$Z$149</c:f>
              <c:numCache>
                <c:formatCode>General</c:formatCode>
                <c:ptCount val="65"/>
                <c:pt idx="0">
                  <c:v>360.17999999999995</c:v>
                </c:pt>
                <c:pt idx="1">
                  <c:v>354.71699999999993</c:v>
                </c:pt>
                <c:pt idx="2">
                  <c:v>349.02899999999994</c:v>
                </c:pt>
                <c:pt idx="3">
                  <c:v>343.44899999999996</c:v>
                </c:pt>
                <c:pt idx="4">
                  <c:v>337.94999999999993</c:v>
                </c:pt>
                <c:pt idx="5">
                  <c:v>332.43299999999994</c:v>
                </c:pt>
                <c:pt idx="6">
                  <c:v>326.78999999999996</c:v>
                </c:pt>
                <c:pt idx="7">
                  <c:v>321.09299999999996</c:v>
                </c:pt>
                <c:pt idx="8">
                  <c:v>315.27899999999994</c:v>
                </c:pt>
                <c:pt idx="9">
                  <c:v>309.54599999999994</c:v>
                </c:pt>
                <c:pt idx="10">
                  <c:v>303.97499999999991</c:v>
                </c:pt>
                <c:pt idx="11">
                  <c:v>298.29599999999994</c:v>
                </c:pt>
                <c:pt idx="12">
                  <c:v>292.82399999999996</c:v>
                </c:pt>
                <c:pt idx="13">
                  <c:v>287.29799999999994</c:v>
                </c:pt>
                <c:pt idx="14">
                  <c:v>281.60099999999994</c:v>
                </c:pt>
                <c:pt idx="15">
                  <c:v>275.92199999999997</c:v>
                </c:pt>
                <c:pt idx="16">
                  <c:v>270.17099999999999</c:v>
                </c:pt>
                <c:pt idx="17">
                  <c:v>264.51</c:v>
                </c:pt>
                <c:pt idx="18">
                  <c:v>258.79500000000002</c:v>
                </c:pt>
                <c:pt idx="19">
                  <c:v>253.22400000000002</c:v>
                </c:pt>
                <c:pt idx="20">
                  <c:v>247.78800000000001</c:v>
                </c:pt>
                <c:pt idx="21">
                  <c:v>242.25300000000001</c:v>
                </c:pt>
                <c:pt idx="22">
                  <c:v>236.61</c:v>
                </c:pt>
                <c:pt idx="23">
                  <c:v>230.85000000000002</c:v>
                </c:pt>
                <c:pt idx="24">
                  <c:v>225.14400000000003</c:v>
                </c:pt>
                <c:pt idx="25">
                  <c:v>219.52800000000002</c:v>
                </c:pt>
                <c:pt idx="26">
                  <c:v>213.86700000000002</c:v>
                </c:pt>
                <c:pt idx="27">
                  <c:v>208.26900000000001</c:v>
                </c:pt>
                <c:pt idx="28">
                  <c:v>202.75200000000001</c:v>
                </c:pt>
                <c:pt idx="29">
                  <c:v>197.334</c:v>
                </c:pt>
                <c:pt idx="30">
                  <c:v>191.637</c:v>
                </c:pt>
                <c:pt idx="31">
                  <c:v>185.958</c:v>
                </c:pt>
                <c:pt idx="32">
                  <c:v>180.21600000000001</c:v>
                </c:pt>
                <c:pt idx="33">
                  <c:v>174.55500000000001</c:v>
                </c:pt>
                <c:pt idx="34">
                  <c:v>168.99299999999999</c:v>
                </c:pt>
                <c:pt idx="35">
                  <c:v>163.39499999999998</c:v>
                </c:pt>
                <c:pt idx="36">
                  <c:v>157.85999999999999</c:v>
                </c:pt>
                <c:pt idx="37">
                  <c:v>152.35199999999998</c:v>
                </c:pt>
                <c:pt idx="38">
                  <c:v>146.78099999999998</c:v>
                </c:pt>
                <c:pt idx="39">
                  <c:v>141.02099999999999</c:v>
                </c:pt>
                <c:pt idx="40">
                  <c:v>135.333</c:v>
                </c:pt>
                <c:pt idx="41">
                  <c:v>129.708</c:v>
                </c:pt>
                <c:pt idx="42">
                  <c:v>124.083</c:v>
                </c:pt>
                <c:pt idx="43">
                  <c:v>118.431</c:v>
                </c:pt>
                <c:pt idx="44">
                  <c:v>112.986</c:v>
                </c:pt>
                <c:pt idx="45">
                  <c:v>107.48700000000001</c:v>
                </c:pt>
                <c:pt idx="46">
                  <c:v>101.82600000000001</c:v>
                </c:pt>
                <c:pt idx="47">
                  <c:v>96.129000000000005</c:v>
                </c:pt>
                <c:pt idx="48">
                  <c:v>90.432000000000002</c:v>
                </c:pt>
                <c:pt idx="49">
                  <c:v>84.716999999999999</c:v>
                </c:pt>
                <c:pt idx="50">
                  <c:v>79.11</c:v>
                </c:pt>
                <c:pt idx="51">
                  <c:v>73.521000000000001</c:v>
                </c:pt>
                <c:pt idx="52">
                  <c:v>68.093999999999994</c:v>
                </c:pt>
                <c:pt idx="53">
                  <c:v>62.531999999999996</c:v>
                </c:pt>
                <c:pt idx="54">
                  <c:v>56.861999999999995</c:v>
                </c:pt>
                <c:pt idx="55">
                  <c:v>51.137999999999998</c:v>
                </c:pt>
                <c:pt idx="56">
                  <c:v>45.414000000000001</c:v>
                </c:pt>
                <c:pt idx="57">
                  <c:v>39.725999999999999</c:v>
                </c:pt>
                <c:pt idx="58">
                  <c:v>34.164000000000001</c:v>
                </c:pt>
                <c:pt idx="59">
                  <c:v>28.503</c:v>
                </c:pt>
                <c:pt idx="60">
                  <c:v>23.030999999999999</c:v>
                </c:pt>
                <c:pt idx="61">
                  <c:v>17.576999999999998</c:v>
                </c:pt>
                <c:pt idx="62">
                  <c:v>11.870999999999999</c:v>
                </c:pt>
                <c:pt idx="63">
                  <c:v>6.1109999999999989</c:v>
                </c:pt>
                <c:pt idx="64">
                  <c:v>0.37799999999999923</c:v>
                </c:pt>
              </c:numCache>
            </c:numRef>
          </c:xVal>
          <c:yVal>
            <c:numRef>
              <c:f>TDK_FF_ST_mU2_06!$AC$85:$AC$149</c:f>
              <c:numCache>
                <c:formatCode>General</c:formatCode>
                <c:ptCount val="65"/>
                <c:pt idx="0">
                  <c:v>-0.11471129589966722</c:v>
                </c:pt>
                <c:pt idx="1">
                  <c:v>-0.17235402186946658</c:v>
                </c:pt>
                <c:pt idx="2">
                  <c:v>-0.18963802970432653</c:v>
                </c:pt>
                <c:pt idx="3">
                  <c:v>-0.12036166308632801</c:v>
                </c:pt>
                <c:pt idx="4">
                  <c:v>-5.4069208977352901E-2</c:v>
                </c:pt>
                <c:pt idx="5">
                  <c:v>-5.8236330813031145E-2</c:v>
                </c:pt>
                <c:pt idx="6">
                  <c:v>-5.5364950808893809E-2</c:v>
                </c:pt>
                <c:pt idx="7">
                  <c:v>-5.1192837472626707E-2</c:v>
                </c:pt>
                <c:pt idx="8">
                  <c:v>-5.6017104953468788E-2</c:v>
                </c:pt>
                <c:pt idx="9">
                  <c:v>-4.0795010978627033E-2</c:v>
                </c:pt>
                <c:pt idx="10">
                  <c:v>-5.0932055850466895E-2</c:v>
                </c:pt>
                <c:pt idx="11">
                  <c:v>-6.5624409574297715E-2</c:v>
                </c:pt>
                <c:pt idx="12">
                  <c:v>-9.8080265662247257E-2</c:v>
                </c:pt>
                <c:pt idx="13">
                  <c:v>-4.9874077212450629E-2</c:v>
                </c:pt>
                <c:pt idx="14">
                  <c:v>-2.3574353256947234E-2</c:v>
                </c:pt>
                <c:pt idx="15">
                  <c:v>-5.4204347040638368E-2</c:v>
                </c:pt>
                <c:pt idx="16">
                  <c:v>2.2505935893775586E-2</c:v>
                </c:pt>
                <c:pt idx="17">
                  <c:v>1.3979204120687427E-2</c:v>
                </c:pt>
                <c:pt idx="18">
                  <c:v>3.5370414425017316E-2</c:v>
                </c:pt>
                <c:pt idx="19">
                  <c:v>0.14597302933421474</c:v>
                </c:pt>
                <c:pt idx="20">
                  <c:v>0.12020669231264947</c:v>
                </c:pt>
                <c:pt idx="21">
                  <c:v>0.17318399296530629</c:v>
                </c:pt>
                <c:pt idx="22">
                  <c:v>0.1001612523316453</c:v>
                </c:pt>
                <c:pt idx="23">
                  <c:v>5.7115470595249462E-2</c:v>
                </c:pt>
                <c:pt idx="24">
                  <c:v>1.8338805125353019E-2</c:v>
                </c:pt>
                <c:pt idx="25">
                  <c:v>-1.5103047040611273E-2</c:v>
                </c:pt>
                <c:pt idx="26">
                  <c:v>-5.3507914195449757E-2</c:v>
                </c:pt>
                <c:pt idx="27">
                  <c:v>-0.137130690505046</c:v>
                </c:pt>
                <c:pt idx="28">
                  <c:v>-0.19593739032592339</c:v>
                </c:pt>
                <c:pt idx="29">
                  <c:v>-0.16134682539831147</c:v>
                </c:pt>
                <c:pt idx="30">
                  <c:v>-0.20244796868763615</c:v>
                </c:pt>
                <c:pt idx="31">
                  <c:v>-0.26592615581913037</c:v>
                </c:pt>
                <c:pt idx="32">
                  <c:v>-0.1961775426012764</c:v>
                </c:pt>
                <c:pt idx="33">
                  <c:v>-0.21170562283674599</c:v>
                </c:pt>
                <c:pt idx="34">
                  <c:v>-0.13359903819940655</c:v>
                </c:pt>
                <c:pt idx="35">
                  <c:v>-9.5116478971931429E-2</c:v>
                </c:pt>
                <c:pt idx="36">
                  <c:v>-0.11037163527882399</c:v>
                </c:pt>
                <c:pt idx="37">
                  <c:v>-6.3387065996153069E-2</c:v>
                </c:pt>
                <c:pt idx="38">
                  <c:v>-5.0102234905864407E-3</c:v>
                </c:pt>
                <c:pt idx="39">
                  <c:v>-6.9630176947697464E-2</c:v>
                </c:pt>
                <c:pt idx="40">
                  <c:v>2.1509503639748573E-2</c:v>
                </c:pt>
                <c:pt idx="41">
                  <c:v>-8.8424919006598657E-2</c:v>
                </c:pt>
                <c:pt idx="42">
                  <c:v>-0.11146786334231251</c:v>
                </c:pt>
                <c:pt idx="43">
                  <c:v>-5.6058926515802909E-2</c:v>
                </c:pt>
                <c:pt idx="44">
                  <c:v>-0.14327258533548104</c:v>
                </c:pt>
                <c:pt idx="45">
                  <c:v>-9.819192830217105E-2</c:v>
                </c:pt>
                <c:pt idx="46">
                  <c:v>-9.3134936969804016E-2</c:v>
                </c:pt>
                <c:pt idx="47">
                  <c:v>-0.11975459191636162</c:v>
                </c:pt>
                <c:pt idx="48">
                  <c:v>-5.8310754543626331E-2</c:v>
                </c:pt>
                <c:pt idx="49">
                  <c:v>-5.0151117709404502E-2</c:v>
                </c:pt>
                <c:pt idx="50">
                  <c:v>1.6819100255958119E-3</c:v>
                </c:pt>
                <c:pt idx="51">
                  <c:v>-1.0610734092765028E-2</c:v>
                </c:pt>
                <c:pt idx="52">
                  <c:v>-2.6885268332364376E-2</c:v>
                </c:pt>
                <c:pt idx="53">
                  <c:v>-1.8787904222008933E-2</c:v>
                </c:pt>
                <c:pt idx="54">
                  <c:v>-2.335149508397194E-2</c:v>
                </c:pt>
                <c:pt idx="55">
                  <c:v>-9.4319178714350471E-2</c:v>
                </c:pt>
                <c:pt idx="56">
                  <c:v>-8.6965584003863228E-2</c:v>
                </c:pt>
                <c:pt idx="57">
                  <c:v>-0.10087087277702267</c:v>
                </c:pt>
                <c:pt idx="58">
                  <c:v>-0.19236514070014721</c:v>
                </c:pt>
                <c:pt idx="59">
                  <c:v>-0.20519613737742759</c:v>
                </c:pt>
                <c:pt idx="60">
                  <c:v>-0.26668359187038249</c:v>
                </c:pt>
                <c:pt idx="61">
                  <c:v>-0.26047042388506725</c:v>
                </c:pt>
                <c:pt idx="62">
                  <c:v>-0.23925470044823172</c:v>
                </c:pt>
                <c:pt idx="63">
                  <c:v>-0.28261262481187011</c:v>
                </c:pt>
                <c:pt idx="64">
                  <c:v>-0.20030382373370426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5.85</c:v>
                </c:pt>
                <c:pt idx="2">
                  <c:v>11.628</c:v>
                </c:pt>
                <c:pt idx="3">
                  <c:v>17.343</c:v>
                </c:pt>
                <c:pt idx="4">
                  <c:v>22.77</c:v>
                </c:pt>
                <c:pt idx="5">
                  <c:v>28.305</c:v>
                </c:pt>
                <c:pt idx="6">
                  <c:v>33.957000000000001</c:v>
                </c:pt>
                <c:pt idx="7">
                  <c:v>39.545999999999999</c:v>
                </c:pt>
                <c:pt idx="8">
                  <c:v>45.207000000000001</c:v>
                </c:pt>
                <c:pt idx="9">
                  <c:v>50.975999999999999</c:v>
                </c:pt>
                <c:pt idx="10">
                  <c:v>56.637</c:v>
                </c:pt>
                <c:pt idx="11">
                  <c:v>62.253</c:v>
                </c:pt>
                <c:pt idx="12">
                  <c:v>67.914000000000001</c:v>
                </c:pt>
                <c:pt idx="13">
                  <c:v>73.287000000000006</c:v>
                </c:pt>
                <c:pt idx="14">
                  <c:v>78.867000000000004</c:v>
                </c:pt>
                <c:pt idx="15">
                  <c:v>84.528000000000006</c:v>
                </c:pt>
                <c:pt idx="16">
                  <c:v>90.18</c:v>
                </c:pt>
                <c:pt idx="17">
                  <c:v>95.868000000000009</c:v>
                </c:pt>
                <c:pt idx="18">
                  <c:v>101.61900000000001</c:v>
                </c:pt>
                <c:pt idx="19">
                  <c:v>107.27100000000002</c:v>
                </c:pt>
                <c:pt idx="20">
                  <c:v>112.75200000000001</c:v>
                </c:pt>
                <c:pt idx="21">
                  <c:v>118.206</c:v>
                </c:pt>
                <c:pt idx="22">
                  <c:v>123.813</c:v>
                </c:pt>
                <c:pt idx="23">
                  <c:v>129.447</c:v>
                </c:pt>
                <c:pt idx="24">
                  <c:v>135.126</c:v>
                </c:pt>
                <c:pt idx="25">
                  <c:v>140.80500000000001</c:v>
                </c:pt>
                <c:pt idx="26">
                  <c:v>146.57400000000001</c:v>
                </c:pt>
                <c:pt idx="27">
                  <c:v>152.10900000000001</c:v>
                </c:pt>
                <c:pt idx="28">
                  <c:v>157.68</c:v>
                </c:pt>
                <c:pt idx="29">
                  <c:v>163.125</c:v>
                </c:pt>
                <c:pt idx="30">
                  <c:v>168.66</c:v>
                </c:pt>
                <c:pt idx="31">
                  <c:v>174.375</c:v>
                </c:pt>
                <c:pt idx="32">
                  <c:v>179.964</c:v>
                </c:pt>
                <c:pt idx="33">
                  <c:v>185.661</c:v>
                </c:pt>
                <c:pt idx="34">
                  <c:v>191.43899999999999</c:v>
                </c:pt>
                <c:pt idx="35">
                  <c:v>197.08199999999999</c:v>
                </c:pt>
                <c:pt idx="36">
                  <c:v>202.536</c:v>
                </c:pt>
                <c:pt idx="37">
                  <c:v>208.02600000000001</c:v>
                </c:pt>
                <c:pt idx="38">
                  <c:v>213.65100000000001</c:v>
                </c:pt>
                <c:pt idx="39">
                  <c:v>219.285</c:v>
                </c:pt>
                <c:pt idx="40">
                  <c:v>224.964</c:v>
                </c:pt>
                <c:pt idx="41">
                  <c:v>230.67</c:v>
                </c:pt>
                <c:pt idx="42">
                  <c:v>236.37599999999998</c:v>
                </c:pt>
                <c:pt idx="43">
                  <c:v>241.97399999999999</c:v>
                </c:pt>
                <c:pt idx="44">
                  <c:v>247.58099999999999</c:v>
                </c:pt>
                <c:pt idx="45">
                  <c:v>252.999</c:v>
                </c:pt>
                <c:pt idx="46">
                  <c:v>258.60599999999999</c:v>
                </c:pt>
                <c:pt idx="47">
                  <c:v>264.29399999999998</c:v>
                </c:pt>
                <c:pt idx="48">
                  <c:v>269.93699999999995</c:v>
                </c:pt>
                <c:pt idx="49">
                  <c:v>275.66099999999994</c:v>
                </c:pt>
                <c:pt idx="50">
                  <c:v>281.36699999999996</c:v>
                </c:pt>
                <c:pt idx="51">
                  <c:v>287.06399999999996</c:v>
                </c:pt>
                <c:pt idx="52">
                  <c:v>292.59899999999999</c:v>
                </c:pt>
                <c:pt idx="53">
                  <c:v>298.089</c:v>
                </c:pt>
                <c:pt idx="54">
                  <c:v>303.73199999999997</c:v>
                </c:pt>
                <c:pt idx="55">
                  <c:v>309.35699999999997</c:v>
                </c:pt>
                <c:pt idx="56">
                  <c:v>315.06299999999999</c:v>
                </c:pt>
                <c:pt idx="57">
                  <c:v>320.83199999999999</c:v>
                </c:pt>
                <c:pt idx="58">
                  <c:v>326.61899999999997</c:v>
                </c:pt>
                <c:pt idx="59">
                  <c:v>332.19899999999996</c:v>
                </c:pt>
                <c:pt idx="60">
                  <c:v>337.78799999999995</c:v>
                </c:pt>
                <c:pt idx="61">
                  <c:v>343.25099999999998</c:v>
                </c:pt>
                <c:pt idx="62">
                  <c:v>348.81299999999999</c:v>
                </c:pt>
                <c:pt idx="63">
                  <c:v>354.52799999999996</c:v>
                </c:pt>
              </c:numCache>
            </c:numRef>
          </c:xVal>
          <c:yVal>
            <c:numRef>
              <c:f>TDK_FF_ST_mU2_06!$AD$20:$AD$83</c:f>
              <c:numCache>
                <c:formatCode>General</c:formatCode>
                <c:ptCount val="64"/>
                <c:pt idx="0">
                  <c:v>-0.29984243216809059</c:v>
                </c:pt>
                <c:pt idx="1">
                  <c:v>-3.9908409432175773E-2</c:v>
                </c:pt>
                <c:pt idx="2">
                  <c:v>4.5819553568488658E-2</c:v>
                </c:pt>
                <c:pt idx="3">
                  <c:v>3.0574329319772886E-2</c:v>
                </c:pt>
                <c:pt idx="4">
                  <c:v>-3.7891508141147057E-2</c:v>
                </c:pt>
                <c:pt idx="5">
                  <c:v>2.8044889681758889E-2</c:v>
                </c:pt>
                <c:pt idx="6">
                  <c:v>2.4250403623163663E-2</c:v>
                </c:pt>
                <c:pt idx="7">
                  <c:v>6.4665461096076626E-2</c:v>
                </c:pt>
                <c:pt idx="8">
                  <c:v>1.7053208586666813E-2</c:v>
                </c:pt>
                <c:pt idx="9">
                  <c:v>-1.550027341166782E-2</c:v>
                </c:pt>
                <c:pt idx="10">
                  <c:v>3.6991598870400821E-2</c:v>
                </c:pt>
                <c:pt idx="11">
                  <c:v>-8.2869609005342681E-3</c:v>
                </c:pt>
                <c:pt idx="12">
                  <c:v>-6.4667597537635402E-3</c:v>
                </c:pt>
                <c:pt idx="13">
                  <c:v>5.000060522603178E-2</c:v>
                </c:pt>
                <c:pt idx="14">
                  <c:v>4.5258242207466992E-2</c:v>
                </c:pt>
                <c:pt idx="15">
                  <c:v>1.5337484556795289E-2</c:v>
                </c:pt>
                <c:pt idx="16">
                  <c:v>3.3862549664675612E-2</c:v>
                </c:pt>
                <c:pt idx="17">
                  <c:v>-5.0402775732919736E-2</c:v>
                </c:pt>
                <c:pt idx="18">
                  <c:v>6.2947331487634983E-2</c:v>
                </c:pt>
                <c:pt idx="19">
                  <c:v>7.4543595435230259E-2</c:v>
                </c:pt>
                <c:pt idx="20">
                  <c:v>1.0481242066575192E-2</c:v>
                </c:pt>
                <c:pt idx="21">
                  <c:v>5.5859070191246474E-2</c:v>
                </c:pt>
                <c:pt idx="22">
                  <c:v>-1.1352023842746917E-2</c:v>
                </c:pt>
                <c:pt idx="23">
                  <c:v>4.6944448617836088E-2</c:v>
                </c:pt>
                <c:pt idx="24">
                  <c:v>6.9422690853684799E-2</c:v>
                </c:pt>
                <c:pt idx="25">
                  <c:v>6.2563377841513557E-3</c:v>
                </c:pt>
                <c:pt idx="26">
                  <c:v>7.021935583864547E-2</c:v>
                </c:pt>
                <c:pt idx="27">
                  <c:v>1.6472229043273501E-2</c:v>
                </c:pt>
                <c:pt idx="28">
                  <c:v>5.8799704449796764E-2</c:v>
                </c:pt>
                <c:pt idx="29">
                  <c:v>7.4705938152192175E-2</c:v>
                </c:pt>
                <c:pt idx="30">
                  <c:v>6.1304765835387798E-2</c:v>
                </c:pt>
                <c:pt idx="31">
                  <c:v>2.2587431592967278E-2</c:v>
                </c:pt>
                <c:pt idx="32">
                  <c:v>0.12449718920748865</c:v>
                </c:pt>
                <c:pt idx="33">
                  <c:v>1.1185988286598558E-2</c:v>
                </c:pt>
                <c:pt idx="34">
                  <c:v>5.1296713609730205E-2</c:v>
                </c:pt>
                <c:pt idx="35">
                  <c:v>7.5350702029538752E-2</c:v>
                </c:pt>
                <c:pt idx="36">
                  <c:v>2.8298782619003759E-2</c:v>
                </c:pt>
                <c:pt idx="37">
                  <c:v>5.0223748782514122E-3</c:v>
                </c:pt>
                <c:pt idx="38">
                  <c:v>6.5136627318793217E-2</c:v>
                </c:pt>
                <c:pt idx="39">
                  <c:v>4.4076811194400989E-2</c:v>
                </c:pt>
                <c:pt idx="40">
                  <c:v>2.3925636464383615E-2</c:v>
                </c:pt>
                <c:pt idx="41">
                  <c:v>4.3841892910734259E-3</c:v>
                </c:pt>
                <c:pt idx="42">
                  <c:v>2.2151698294237576E-2</c:v>
                </c:pt>
                <c:pt idx="43">
                  <c:v>5.4697316965842901E-2</c:v>
                </c:pt>
                <c:pt idx="44">
                  <c:v>2.0427306620007357E-2</c:v>
                </c:pt>
                <c:pt idx="45">
                  <c:v>6.0656173337633845E-2</c:v>
                </c:pt>
                <c:pt idx="46">
                  <c:v>-3.542479133955112E-3</c:v>
                </c:pt>
                <c:pt idx="47">
                  <c:v>-6.8248423061845642E-2</c:v>
                </c:pt>
                <c:pt idx="48">
                  <c:v>-2.2803182597499472E-3</c:v>
                </c:pt>
                <c:pt idx="49">
                  <c:v>-2.7478041623623994E-2</c:v>
                </c:pt>
                <c:pt idx="50">
                  <c:v>2.5237941893408333E-2</c:v>
                </c:pt>
                <c:pt idx="51">
                  <c:v>4.2205564404127927E-2</c:v>
                </c:pt>
                <c:pt idx="52">
                  <c:v>2.4174640414059922E-2</c:v>
                </c:pt>
                <c:pt idx="53">
                  <c:v>6.4085476770401328E-3</c:v>
                </c:pt>
                <c:pt idx="54">
                  <c:v>1.5212415868290918E-3</c:v>
                </c:pt>
                <c:pt idx="55">
                  <c:v>-1.3361038264747549E-2</c:v>
                </c:pt>
                <c:pt idx="56">
                  <c:v>-0.11023009266199324</c:v>
                </c:pt>
                <c:pt idx="57">
                  <c:v>-1.2549047808533942E-2</c:v>
                </c:pt>
                <c:pt idx="58">
                  <c:v>7.611255488484403E-3</c:v>
                </c:pt>
                <c:pt idx="59">
                  <c:v>5.3429903792959976E-2</c:v>
                </c:pt>
                <c:pt idx="60">
                  <c:v>8.0152599018504134E-2</c:v>
                </c:pt>
                <c:pt idx="61">
                  <c:v>8.2900729875859724E-2</c:v>
                </c:pt>
                <c:pt idx="62">
                  <c:v>-3.2574689151772418E-2</c:v>
                </c:pt>
                <c:pt idx="63">
                  <c:v>2.7544920278103291E-2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73680"/>
        <c:axId val="560068192"/>
      </c:scatterChart>
      <c:valAx>
        <c:axId val="5600736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68192"/>
        <c:crosses val="autoZero"/>
        <c:crossBetween val="midCat"/>
      </c:valAx>
      <c:valAx>
        <c:axId val="56006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7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5.274</c:v>
                </c:pt>
                <c:pt idx="2">
                  <c:v>10.971</c:v>
                </c:pt>
                <c:pt idx="3">
                  <c:v>16.622999999999998</c:v>
                </c:pt>
                <c:pt idx="4">
                  <c:v>22.328999999999997</c:v>
                </c:pt>
                <c:pt idx="5">
                  <c:v>28.133999999999997</c:v>
                </c:pt>
                <c:pt idx="6">
                  <c:v>33.641999999999996</c:v>
                </c:pt>
                <c:pt idx="7">
                  <c:v>39.059999999999995</c:v>
                </c:pt>
                <c:pt idx="8">
                  <c:v>44.567999999999998</c:v>
                </c:pt>
                <c:pt idx="9">
                  <c:v>50.336999999999996</c:v>
                </c:pt>
                <c:pt idx="10">
                  <c:v>55.98</c:v>
                </c:pt>
                <c:pt idx="11">
                  <c:v>61.694999999999993</c:v>
                </c:pt>
                <c:pt idx="12">
                  <c:v>67.418999999999997</c:v>
                </c:pt>
                <c:pt idx="13">
                  <c:v>72.971999999999994</c:v>
                </c:pt>
                <c:pt idx="14">
                  <c:v>78.623999999999995</c:v>
                </c:pt>
                <c:pt idx="15">
                  <c:v>84.086999999999989</c:v>
                </c:pt>
                <c:pt idx="16">
                  <c:v>89.576999999999984</c:v>
                </c:pt>
                <c:pt idx="17">
                  <c:v>95.246999999999986</c:v>
                </c:pt>
                <c:pt idx="18">
                  <c:v>100.97999999999999</c:v>
                </c:pt>
                <c:pt idx="19">
                  <c:v>106.63199999999999</c:v>
                </c:pt>
                <c:pt idx="20">
                  <c:v>112.27499999999999</c:v>
                </c:pt>
                <c:pt idx="21">
                  <c:v>118.044</c:v>
                </c:pt>
                <c:pt idx="22">
                  <c:v>123.52499999999999</c:v>
                </c:pt>
                <c:pt idx="23">
                  <c:v>128.96099999999998</c:v>
                </c:pt>
                <c:pt idx="24">
                  <c:v>134.51399999999998</c:v>
                </c:pt>
                <c:pt idx="25">
                  <c:v>140.15699999999998</c:v>
                </c:pt>
                <c:pt idx="26">
                  <c:v>145.83599999999998</c:v>
                </c:pt>
                <c:pt idx="27">
                  <c:v>151.58699999999999</c:v>
                </c:pt>
                <c:pt idx="28">
                  <c:v>157.27499999999998</c:v>
                </c:pt>
                <c:pt idx="29">
                  <c:v>162.86399999999998</c:v>
                </c:pt>
                <c:pt idx="30">
                  <c:v>168.47099999999998</c:v>
                </c:pt>
                <c:pt idx="31">
                  <c:v>173.86199999999997</c:v>
                </c:pt>
                <c:pt idx="32">
                  <c:v>179.34299999999996</c:v>
                </c:pt>
                <c:pt idx="33">
                  <c:v>185.05799999999996</c:v>
                </c:pt>
                <c:pt idx="34">
                  <c:v>190.78199999999995</c:v>
                </c:pt>
                <c:pt idx="35">
                  <c:v>196.42499999999995</c:v>
                </c:pt>
                <c:pt idx="36">
                  <c:v>202.05899999999994</c:v>
                </c:pt>
                <c:pt idx="37">
                  <c:v>207.82799999999995</c:v>
                </c:pt>
                <c:pt idx="38">
                  <c:v>213.36299999999994</c:v>
                </c:pt>
                <c:pt idx="39">
                  <c:v>218.81699999999995</c:v>
                </c:pt>
                <c:pt idx="40">
                  <c:v>224.27999999999994</c:v>
                </c:pt>
                <c:pt idx="41">
                  <c:v>230.03999999999994</c:v>
                </c:pt>
                <c:pt idx="42">
                  <c:v>235.74599999999992</c:v>
                </c:pt>
                <c:pt idx="43">
                  <c:v>241.38899999999992</c:v>
                </c:pt>
                <c:pt idx="44">
                  <c:v>247.11299999999991</c:v>
                </c:pt>
                <c:pt idx="45">
                  <c:v>252.72899999999993</c:v>
                </c:pt>
                <c:pt idx="46">
                  <c:v>258.35399999999993</c:v>
                </c:pt>
                <c:pt idx="47">
                  <c:v>263.81699999999995</c:v>
                </c:pt>
                <c:pt idx="48">
                  <c:v>269.37899999999996</c:v>
                </c:pt>
                <c:pt idx="49">
                  <c:v>275.08499999999998</c:v>
                </c:pt>
                <c:pt idx="50">
                  <c:v>280.74599999999998</c:v>
                </c:pt>
                <c:pt idx="51">
                  <c:v>286.44299999999998</c:v>
                </c:pt>
                <c:pt idx="52">
                  <c:v>292.19399999999996</c:v>
                </c:pt>
                <c:pt idx="53">
                  <c:v>297.88199999999995</c:v>
                </c:pt>
                <c:pt idx="54">
                  <c:v>303.38999999999993</c:v>
                </c:pt>
                <c:pt idx="55">
                  <c:v>308.87999999999994</c:v>
                </c:pt>
                <c:pt idx="56">
                  <c:v>314.57699999999994</c:v>
                </c:pt>
                <c:pt idx="57">
                  <c:v>320.17499999999995</c:v>
                </c:pt>
                <c:pt idx="58">
                  <c:v>325.86299999999994</c:v>
                </c:pt>
                <c:pt idx="59">
                  <c:v>331.64099999999996</c:v>
                </c:pt>
                <c:pt idx="60">
                  <c:v>337.34699999999998</c:v>
                </c:pt>
                <c:pt idx="61">
                  <c:v>342.96299999999997</c:v>
                </c:pt>
                <c:pt idx="62">
                  <c:v>348.63299999999998</c:v>
                </c:pt>
                <c:pt idx="63">
                  <c:v>354.05099999999999</c:v>
                </c:pt>
                <c:pt idx="64">
                  <c:v>359.577</c:v>
                </c:pt>
              </c:numCache>
            </c:numRef>
          </c:xVal>
          <c:yVal>
            <c:numRef>
              <c:f>TDK_FF_ST_oU_07!$AC$20:$AC$84</c:f>
              <c:numCache>
                <c:formatCode>General</c:formatCode>
                <c:ptCount val="65"/>
                <c:pt idx="0">
                  <c:v>-0.40896089946721759</c:v>
                </c:pt>
                <c:pt idx="1">
                  <c:v>-0.23039197484223362</c:v>
                </c:pt>
                <c:pt idx="2">
                  <c:v>-0.31661617157504551</c:v>
                </c:pt>
                <c:pt idx="3">
                  <c:v>-0.25654430624781099</c:v>
                </c:pt>
                <c:pt idx="4">
                  <c:v>-0.22956326622726309</c:v>
                </c:pt>
                <c:pt idx="5">
                  <c:v>-0.26956634325663842</c:v>
                </c:pt>
                <c:pt idx="6">
                  <c:v>-0.24222897948760647</c:v>
                </c:pt>
                <c:pt idx="7">
                  <c:v>-0.16882304988239838</c:v>
                </c:pt>
                <c:pt idx="8">
                  <c:v>-0.12925540101367972</c:v>
                </c:pt>
                <c:pt idx="9">
                  <c:v>-5.1351032055499957E-2</c:v>
                </c:pt>
                <c:pt idx="10">
                  <c:v>-0.10324855273652389</c:v>
                </c:pt>
                <c:pt idx="11">
                  <c:v>-3.6825903589317477E-2</c:v>
                </c:pt>
                <c:pt idx="12">
                  <c:v>7.8659481231255768E-3</c:v>
                </c:pt>
                <c:pt idx="13">
                  <c:v>-8.2965353828981847E-2</c:v>
                </c:pt>
                <c:pt idx="14">
                  <c:v>-7.2526891623255096E-2</c:v>
                </c:pt>
                <c:pt idx="15">
                  <c:v>-6.7898414433216203E-3</c:v>
                </c:pt>
                <c:pt idx="16">
                  <c:v>-0.12388059976159127</c:v>
                </c:pt>
                <c:pt idx="17">
                  <c:v>-0.1390204998162119</c:v>
                </c:pt>
                <c:pt idx="18">
                  <c:v>-0.14629541415249037</c:v>
                </c:pt>
                <c:pt idx="19">
                  <c:v>-0.1874358972317367</c:v>
                </c:pt>
                <c:pt idx="20">
                  <c:v>-0.20580357176847031</c:v>
                </c:pt>
                <c:pt idx="21">
                  <c:v>-0.13195771522579491</c:v>
                </c:pt>
                <c:pt idx="22">
                  <c:v>-0.15390389925751435</c:v>
                </c:pt>
                <c:pt idx="23">
                  <c:v>-0.22755620381158792</c:v>
                </c:pt>
                <c:pt idx="24">
                  <c:v>-0.16940566880808205</c:v>
                </c:pt>
                <c:pt idx="25">
                  <c:v>-8.0159436247697613E-2</c:v>
                </c:pt>
                <c:pt idx="26">
                  <c:v>-0.16843493361724882</c:v>
                </c:pt>
                <c:pt idx="27">
                  <c:v>-0.16036130114173375</c:v>
                </c:pt>
                <c:pt idx="28">
                  <c:v>-0.16025878359528178</c:v>
                </c:pt>
                <c:pt idx="29">
                  <c:v>-0.17827776095981562</c:v>
                </c:pt>
                <c:pt idx="30">
                  <c:v>-0.20657649539063527</c:v>
                </c:pt>
                <c:pt idx="31">
                  <c:v>-0.14758027106893223</c:v>
                </c:pt>
                <c:pt idx="32">
                  <c:v>-0.18766813289187212</c:v>
                </c:pt>
                <c:pt idx="33">
                  <c:v>-0.18528279787389579</c:v>
                </c:pt>
                <c:pt idx="34">
                  <c:v>-0.19574360853883377</c:v>
                </c:pt>
                <c:pt idx="35">
                  <c:v>-0.16484025359932275</c:v>
                </c:pt>
                <c:pt idx="36">
                  <c:v>-7.6174851127774446E-2</c:v>
                </c:pt>
                <c:pt idx="37">
                  <c:v>-6.0856399580615061E-2</c:v>
                </c:pt>
                <c:pt idx="38">
                  <c:v>-9.5163961140087849E-3</c:v>
                </c:pt>
                <c:pt idx="39">
                  <c:v>5.8425659166744026E-2</c:v>
                </c:pt>
                <c:pt idx="40">
                  <c:v>9.1705927348158411E-2</c:v>
                </c:pt>
                <c:pt idx="41">
                  <c:v>0.14420455113136654</c:v>
                </c:pt>
                <c:pt idx="42">
                  <c:v>0.20468139304335864</c:v>
                </c:pt>
                <c:pt idx="43">
                  <c:v>0.20963069250203148</c:v>
                </c:pt>
                <c:pt idx="44">
                  <c:v>0.23882489974280929</c:v>
                </c:pt>
                <c:pt idx="45">
                  <c:v>0.23261090915605109</c:v>
                </c:pt>
                <c:pt idx="46">
                  <c:v>0.20082271727665102</c:v>
                </c:pt>
                <c:pt idx="47">
                  <c:v>0.19354304684458157</c:v>
                </c:pt>
                <c:pt idx="48">
                  <c:v>0.10961350444750906</c:v>
                </c:pt>
                <c:pt idx="49">
                  <c:v>8.7604396461131273E-2</c:v>
                </c:pt>
                <c:pt idx="50">
                  <c:v>7.640125081854876E-2</c:v>
                </c:pt>
                <c:pt idx="51">
                  <c:v>5.1021800454691402E-2</c:v>
                </c:pt>
                <c:pt idx="52">
                  <c:v>-4.1677603070866098E-2</c:v>
                </c:pt>
                <c:pt idx="53">
                  <c:v>-2.4726902498400705E-2</c:v>
                </c:pt>
                <c:pt idx="54">
                  <c:v>-2.9345595863162544E-2</c:v>
                </c:pt>
                <c:pt idx="55">
                  <c:v>-0.1228200156331809</c:v>
                </c:pt>
                <c:pt idx="56">
                  <c:v>-7.6603092579432541E-2</c:v>
                </c:pt>
                <c:pt idx="57">
                  <c:v>-0.1505938500378079</c:v>
                </c:pt>
                <c:pt idx="58">
                  <c:v>-0.1517133401822548</c:v>
                </c:pt>
                <c:pt idx="59">
                  <c:v>-0.18535140495998803</c:v>
                </c:pt>
                <c:pt idx="60">
                  <c:v>-0.19923126214905551</c:v>
                </c:pt>
                <c:pt idx="61">
                  <c:v>-0.21424982452253971</c:v>
                </c:pt>
                <c:pt idx="62">
                  <c:v>-0.29586396342841681</c:v>
                </c:pt>
                <c:pt idx="63">
                  <c:v>-0.26393728389291482</c:v>
                </c:pt>
                <c:pt idx="64">
                  <c:v>-0.34237553809589372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TDK_FF_ST_oU_07!$Z$85:$Z$149</c:f>
              <c:numCache>
                <c:formatCode>General</c:formatCode>
                <c:ptCount val="65"/>
                <c:pt idx="0">
                  <c:v>359.577</c:v>
                </c:pt>
                <c:pt idx="1">
                  <c:v>354.27600000000001</c:v>
                </c:pt>
                <c:pt idx="2">
                  <c:v>348.77699999999999</c:v>
                </c:pt>
                <c:pt idx="3">
                  <c:v>343.14299999999997</c:v>
                </c:pt>
                <c:pt idx="4">
                  <c:v>337.52699999999999</c:v>
                </c:pt>
                <c:pt idx="5">
                  <c:v>331.81200000000001</c:v>
                </c:pt>
                <c:pt idx="6">
                  <c:v>326.09700000000004</c:v>
                </c:pt>
                <c:pt idx="7">
                  <c:v>320.34600000000006</c:v>
                </c:pt>
                <c:pt idx="8">
                  <c:v>314.75700000000006</c:v>
                </c:pt>
                <c:pt idx="9">
                  <c:v>309.10500000000008</c:v>
                </c:pt>
                <c:pt idx="10">
                  <c:v>303.66000000000008</c:v>
                </c:pt>
                <c:pt idx="11">
                  <c:v>298.13400000000007</c:v>
                </c:pt>
                <c:pt idx="12">
                  <c:v>292.30200000000008</c:v>
                </c:pt>
                <c:pt idx="13">
                  <c:v>286.64100000000008</c:v>
                </c:pt>
                <c:pt idx="14">
                  <c:v>280.98900000000009</c:v>
                </c:pt>
                <c:pt idx="15">
                  <c:v>275.20200000000011</c:v>
                </c:pt>
                <c:pt idx="16">
                  <c:v>269.54100000000011</c:v>
                </c:pt>
                <c:pt idx="17">
                  <c:v>264.0150000000001</c:v>
                </c:pt>
                <c:pt idx="18">
                  <c:v>258.52500000000009</c:v>
                </c:pt>
                <c:pt idx="19">
                  <c:v>252.8550000000001</c:v>
                </c:pt>
                <c:pt idx="20">
                  <c:v>247.2480000000001</c:v>
                </c:pt>
                <c:pt idx="21">
                  <c:v>241.5690000000001</c:v>
                </c:pt>
                <c:pt idx="22">
                  <c:v>235.9620000000001</c:v>
                </c:pt>
                <c:pt idx="23">
                  <c:v>230.1750000000001</c:v>
                </c:pt>
                <c:pt idx="24">
                  <c:v>224.5500000000001</c:v>
                </c:pt>
                <c:pt idx="25">
                  <c:v>218.98800000000008</c:v>
                </c:pt>
                <c:pt idx="26">
                  <c:v>213.57000000000008</c:v>
                </c:pt>
                <c:pt idx="27">
                  <c:v>208.04400000000007</c:v>
                </c:pt>
                <c:pt idx="28">
                  <c:v>202.24800000000008</c:v>
                </c:pt>
                <c:pt idx="29">
                  <c:v>196.65000000000006</c:v>
                </c:pt>
                <c:pt idx="30">
                  <c:v>190.95300000000006</c:v>
                </c:pt>
                <c:pt idx="31">
                  <c:v>185.24700000000007</c:v>
                </c:pt>
                <c:pt idx="32">
                  <c:v>179.61300000000008</c:v>
                </c:pt>
                <c:pt idx="33">
                  <c:v>174.06900000000007</c:v>
                </c:pt>
                <c:pt idx="34">
                  <c:v>168.67800000000008</c:v>
                </c:pt>
                <c:pt idx="35">
                  <c:v>163.07100000000008</c:v>
                </c:pt>
                <c:pt idx="36">
                  <c:v>157.46400000000008</c:v>
                </c:pt>
                <c:pt idx="37">
                  <c:v>151.72200000000009</c:v>
                </c:pt>
                <c:pt idx="38">
                  <c:v>146.04300000000009</c:v>
                </c:pt>
                <c:pt idx="39">
                  <c:v>140.38200000000009</c:v>
                </c:pt>
                <c:pt idx="40">
                  <c:v>134.77500000000009</c:v>
                </c:pt>
                <c:pt idx="41">
                  <c:v>129.17700000000008</c:v>
                </c:pt>
                <c:pt idx="42">
                  <c:v>123.77700000000007</c:v>
                </c:pt>
                <c:pt idx="43">
                  <c:v>118.26000000000008</c:v>
                </c:pt>
                <c:pt idx="44">
                  <c:v>112.48200000000007</c:v>
                </c:pt>
                <c:pt idx="45">
                  <c:v>106.85700000000007</c:v>
                </c:pt>
                <c:pt idx="46">
                  <c:v>101.18700000000007</c:v>
                </c:pt>
                <c:pt idx="47">
                  <c:v>95.481000000000066</c:v>
                </c:pt>
                <c:pt idx="48">
                  <c:v>89.793000000000063</c:v>
                </c:pt>
                <c:pt idx="49">
                  <c:v>84.303000000000068</c:v>
                </c:pt>
                <c:pt idx="50">
                  <c:v>78.840000000000074</c:v>
                </c:pt>
                <c:pt idx="51">
                  <c:v>73.242000000000075</c:v>
                </c:pt>
                <c:pt idx="52">
                  <c:v>67.599000000000075</c:v>
                </c:pt>
                <c:pt idx="53">
                  <c:v>61.893000000000072</c:v>
                </c:pt>
                <c:pt idx="54">
                  <c:v>56.241000000000071</c:v>
                </c:pt>
                <c:pt idx="55">
                  <c:v>50.490000000000073</c:v>
                </c:pt>
                <c:pt idx="56">
                  <c:v>44.838000000000072</c:v>
                </c:pt>
                <c:pt idx="57">
                  <c:v>39.267000000000074</c:v>
                </c:pt>
                <c:pt idx="58">
                  <c:v>33.840000000000074</c:v>
                </c:pt>
                <c:pt idx="59">
                  <c:v>28.305000000000074</c:v>
                </c:pt>
                <c:pt idx="60">
                  <c:v>22.536000000000076</c:v>
                </c:pt>
                <c:pt idx="61">
                  <c:v>16.920000000000076</c:v>
                </c:pt>
                <c:pt idx="62">
                  <c:v>11.214000000000077</c:v>
                </c:pt>
                <c:pt idx="63">
                  <c:v>5.4630000000000773</c:v>
                </c:pt>
                <c:pt idx="64">
                  <c:v>-0.15299999999992231</c:v>
                </c:pt>
              </c:numCache>
            </c:numRef>
          </c:xVal>
          <c:yVal>
            <c:numRef>
              <c:f>TDK_FF_ST_oU_07!$AC$85:$AC$149</c:f>
              <c:numCache>
                <c:formatCode>General</c:formatCode>
                <c:ptCount val="65"/>
                <c:pt idx="0">
                  <c:v>-0.22417558181064123</c:v>
                </c:pt>
                <c:pt idx="1">
                  <c:v>-0.30745850723070589</c:v>
                </c:pt>
                <c:pt idx="2">
                  <c:v>-0.20568615907467347</c:v>
                </c:pt>
                <c:pt idx="3">
                  <c:v>-0.25080016444672992</c:v>
                </c:pt>
                <c:pt idx="4">
                  <c:v>-0.21007850960592123</c:v>
                </c:pt>
                <c:pt idx="5">
                  <c:v>-0.20359848036730455</c:v>
                </c:pt>
                <c:pt idx="6">
                  <c:v>-0.11733780546416028</c:v>
                </c:pt>
                <c:pt idx="7">
                  <c:v>-0.14833642799379732</c:v>
                </c:pt>
                <c:pt idx="8">
                  <c:v>-6.6822651338725336E-2</c:v>
                </c:pt>
                <c:pt idx="9">
                  <c:v>-7.3432675016022131E-2</c:v>
                </c:pt>
                <c:pt idx="10">
                  <c:v>7.8480984077486937E-3</c:v>
                </c:pt>
                <c:pt idx="11">
                  <c:v>-2.2729799482647195E-2</c:v>
                </c:pt>
                <c:pt idx="12">
                  <c:v>-1.4265123213419884E-2</c:v>
                </c:pt>
                <c:pt idx="13">
                  <c:v>4.8547612682796171E-2</c:v>
                </c:pt>
                <c:pt idx="14">
                  <c:v>7.4825326625557409E-2</c:v>
                </c:pt>
                <c:pt idx="15">
                  <c:v>8.6745938165449843E-2</c:v>
                </c:pt>
                <c:pt idx="16">
                  <c:v>0.16303819843625433</c:v>
                </c:pt>
                <c:pt idx="17">
                  <c:v>0.16265962216357366</c:v>
                </c:pt>
                <c:pt idx="18">
                  <c:v>0.19739843704098803</c:v>
                </c:pt>
                <c:pt idx="19">
                  <c:v>0.31029687955017948</c:v>
                </c:pt>
                <c:pt idx="20">
                  <c:v>0.19692881857594102</c:v>
                </c:pt>
                <c:pt idx="21">
                  <c:v>0.25827990669685619</c:v>
                </c:pt>
                <c:pt idx="22">
                  <c:v>0.2677251176091886</c:v>
                </c:pt>
                <c:pt idx="23">
                  <c:v>0.18961747234672544</c:v>
                </c:pt>
                <c:pt idx="24">
                  <c:v>0.12997590182780527</c:v>
                </c:pt>
                <c:pt idx="25">
                  <c:v>0.11398565703868258</c:v>
                </c:pt>
                <c:pt idx="26">
                  <c:v>6.6156538053689928E-3</c:v>
                </c:pt>
                <c:pt idx="27">
                  <c:v>2.9572849036014759E-3</c:v>
                </c:pt>
                <c:pt idx="28">
                  <c:v>-3.4641007619057973E-2</c:v>
                </c:pt>
                <c:pt idx="29">
                  <c:v>-9.4250986320815855E-2</c:v>
                </c:pt>
                <c:pt idx="30">
                  <c:v>-0.10146813437913238</c:v>
                </c:pt>
                <c:pt idx="31">
                  <c:v>-0.18799997595192508</c:v>
                </c:pt>
                <c:pt idx="32">
                  <c:v>-0.18805014601528569</c:v>
                </c:pt>
                <c:pt idx="33">
                  <c:v>-0.15852539065610927</c:v>
                </c:pt>
                <c:pt idx="34">
                  <c:v>-0.17410111853220656</c:v>
                </c:pt>
                <c:pt idx="35">
                  <c:v>-0.10125591484785446</c:v>
                </c:pt>
                <c:pt idx="36">
                  <c:v>-0.16217921023306303</c:v>
                </c:pt>
                <c:pt idx="37">
                  <c:v>-0.14354361566608986</c:v>
                </c:pt>
                <c:pt idx="38">
                  <c:v>-9.4096690285567774E-2</c:v>
                </c:pt>
                <c:pt idx="39">
                  <c:v>-0.15954767103656309</c:v>
                </c:pt>
                <c:pt idx="40">
                  <c:v>-0.13584877131279427</c:v>
                </c:pt>
                <c:pt idx="41">
                  <c:v>-0.11568243801650624</c:v>
                </c:pt>
                <c:pt idx="42">
                  <c:v>-0.14576135580475125</c:v>
                </c:pt>
                <c:pt idx="43">
                  <c:v>-0.14397998458591132</c:v>
                </c:pt>
                <c:pt idx="44">
                  <c:v>-0.13595195862073695</c:v>
                </c:pt>
                <c:pt idx="45">
                  <c:v>-0.20062889027603603</c:v>
                </c:pt>
                <c:pt idx="46">
                  <c:v>-0.10853284651415152</c:v>
                </c:pt>
                <c:pt idx="47">
                  <c:v>-0.15108860215140396</c:v>
                </c:pt>
                <c:pt idx="48">
                  <c:v>-5.4911756360070285E-2</c:v>
                </c:pt>
                <c:pt idx="49">
                  <c:v>-4.1140020258367827E-2</c:v>
                </c:pt>
                <c:pt idx="50">
                  <c:v>-7.6994436360550367E-2</c:v>
                </c:pt>
                <c:pt idx="51">
                  <c:v>-5.5698861885389306E-3</c:v>
                </c:pt>
                <c:pt idx="52">
                  <c:v>6.8891151741468093E-4</c:v>
                </c:pt>
                <c:pt idx="53">
                  <c:v>-3.3971374215852279E-2</c:v>
                </c:pt>
                <c:pt idx="54">
                  <c:v>-3.2724181508314132E-2</c:v>
                </c:pt>
                <c:pt idx="55">
                  <c:v>-8.9523864657287788E-2</c:v>
                </c:pt>
                <c:pt idx="56">
                  <c:v>-9.6499689565568758E-2</c:v>
                </c:pt>
                <c:pt idx="57">
                  <c:v>-0.15031090978722972</c:v>
                </c:pt>
                <c:pt idx="58">
                  <c:v>-0.17231947000617254</c:v>
                </c:pt>
                <c:pt idx="59">
                  <c:v>-0.23828454471516736</c:v>
                </c:pt>
                <c:pt idx="60">
                  <c:v>-0.2578977064387864</c:v>
                </c:pt>
                <c:pt idx="61">
                  <c:v>-0.30458179666289098</c:v>
                </c:pt>
                <c:pt idx="62">
                  <c:v>-0.27990008916892606</c:v>
                </c:pt>
                <c:pt idx="63">
                  <c:v>-0.26954603662249887</c:v>
                </c:pt>
                <c:pt idx="64">
                  <c:v>-0.31952477495950227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5.274</c:v>
                </c:pt>
                <c:pt idx="2">
                  <c:v>10.971</c:v>
                </c:pt>
                <c:pt idx="3">
                  <c:v>16.622999999999998</c:v>
                </c:pt>
                <c:pt idx="4">
                  <c:v>22.328999999999997</c:v>
                </c:pt>
                <c:pt idx="5">
                  <c:v>28.133999999999997</c:v>
                </c:pt>
                <c:pt idx="6">
                  <c:v>33.641999999999996</c:v>
                </c:pt>
                <c:pt idx="7">
                  <c:v>39.059999999999995</c:v>
                </c:pt>
                <c:pt idx="8">
                  <c:v>44.567999999999998</c:v>
                </c:pt>
                <c:pt idx="9">
                  <c:v>50.336999999999996</c:v>
                </c:pt>
                <c:pt idx="10">
                  <c:v>55.98</c:v>
                </c:pt>
                <c:pt idx="11">
                  <c:v>61.694999999999993</c:v>
                </c:pt>
                <c:pt idx="12">
                  <c:v>67.418999999999997</c:v>
                </c:pt>
                <c:pt idx="13">
                  <c:v>72.971999999999994</c:v>
                </c:pt>
                <c:pt idx="14">
                  <c:v>78.623999999999995</c:v>
                </c:pt>
                <c:pt idx="15">
                  <c:v>84.086999999999989</c:v>
                </c:pt>
                <c:pt idx="16">
                  <c:v>89.576999999999984</c:v>
                </c:pt>
                <c:pt idx="17">
                  <c:v>95.246999999999986</c:v>
                </c:pt>
                <c:pt idx="18">
                  <c:v>100.97999999999999</c:v>
                </c:pt>
                <c:pt idx="19">
                  <c:v>106.63199999999999</c:v>
                </c:pt>
                <c:pt idx="20">
                  <c:v>112.27499999999999</c:v>
                </c:pt>
                <c:pt idx="21">
                  <c:v>118.044</c:v>
                </c:pt>
                <c:pt idx="22">
                  <c:v>123.52499999999999</c:v>
                </c:pt>
                <c:pt idx="23">
                  <c:v>128.96099999999998</c:v>
                </c:pt>
                <c:pt idx="24">
                  <c:v>134.51399999999998</c:v>
                </c:pt>
                <c:pt idx="25">
                  <c:v>140.15699999999998</c:v>
                </c:pt>
                <c:pt idx="26">
                  <c:v>145.83599999999998</c:v>
                </c:pt>
                <c:pt idx="27">
                  <c:v>151.58699999999999</c:v>
                </c:pt>
                <c:pt idx="28">
                  <c:v>157.27499999999998</c:v>
                </c:pt>
                <c:pt idx="29">
                  <c:v>162.86399999999998</c:v>
                </c:pt>
                <c:pt idx="30">
                  <c:v>168.47099999999998</c:v>
                </c:pt>
                <c:pt idx="31">
                  <c:v>173.86199999999997</c:v>
                </c:pt>
                <c:pt idx="32">
                  <c:v>179.34299999999996</c:v>
                </c:pt>
                <c:pt idx="33">
                  <c:v>185.05799999999996</c:v>
                </c:pt>
                <c:pt idx="34">
                  <c:v>190.78199999999995</c:v>
                </c:pt>
                <c:pt idx="35">
                  <c:v>196.42499999999995</c:v>
                </c:pt>
                <c:pt idx="36">
                  <c:v>202.05899999999994</c:v>
                </c:pt>
                <c:pt idx="37">
                  <c:v>207.82799999999995</c:v>
                </c:pt>
                <c:pt idx="38">
                  <c:v>213.36299999999994</c:v>
                </c:pt>
                <c:pt idx="39">
                  <c:v>218.81699999999995</c:v>
                </c:pt>
                <c:pt idx="40">
                  <c:v>224.27999999999994</c:v>
                </c:pt>
                <c:pt idx="41">
                  <c:v>230.03999999999994</c:v>
                </c:pt>
                <c:pt idx="42">
                  <c:v>235.74599999999992</c:v>
                </c:pt>
                <c:pt idx="43">
                  <c:v>241.38899999999992</c:v>
                </c:pt>
                <c:pt idx="44">
                  <c:v>247.11299999999991</c:v>
                </c:pt>
                <c:pt idx="45">
                  <c:v>252.72899999999993</c:v>
                </c:pt>
                <c:pt idx="46">
                  <c:v>258.35399999999993</c:v>
                </c:pt>
                <c:pt idx="47">
                  <c:v>263.81699999999995</c:v>
                </c:pt>
                <c:pt idx="48">
                  <c:v>269.37899999999996</c:v>
                </c:pt>
                <c:pt idx="49">
                  <c:v>275.08499999999998</c:v>
                </c:pt>
                <c:pt idx="50">
                  <c:v>280.74599999999998</c:v>
                </c:pt>
                <c:pt idx="51">
                  <c:v>286.44299999999998</c:v>
                </c:pt>
                <c:pt idx="52">
                  <c:v>292.19399999999996</c:v>
                </c:pt>
                <c:pt idx="53">
                  <c:v>297.88199999999995</c:v>
                </c:pt>
                <c:pt idx="54">
                  <c:v>303.38999999999993</c:v>
                </c:pt>
                <c:pt idx="55">
                  <c:v>308.87999999999994</c:v>
                </c:pt>
                <c:pt idx="56">
                  <c:v>314.57699999999994</c:v>
                </c:pt>
                <c:pt idx="57">
                  <c:v>320.17499999999995</c:v>
                </c:pt>
                <c:pt idx="58">
                  <c:v>325.86299999999994</c:v>
                </c:pt>
                <c:pt idx="59">
                  <c:v>331.64099999999996</c:v>
                </c:pt>
                <c:pt idx="60">
                  <c:v>337.34699999999998</c:v>
                </c:pt>
                <c:pt idx="61">
                  <c:v>342.96299999999997</c:v>
                </c:pt>
                <c:pt idx="62">
                  <c:v>348.63299999999998</c:v>
                </c:pt>
                <c:pt idx="63">
                  <c:v>354.05099999999999</c:v>
                </c:pt>
              </c:numCache>
            </c:numRef>
          </c:xVal>
          <c:yVal>
            <c:numRef>
              <c:f>TDK_FF_ST_oU_07!$AD$20:$AD$83</c:f>
              <c:numCache>
                <c:formatCode>General</c:formatCode>
                <c:ptCount val="64"/>
                <c:pt idx="0">
                  <c:v>8.943612450771532E-2</c:v>
                </c:pt>
                <c:pt idx="1">
                  <c:v>-3.9154061780265259E-2</c:v>
                </c:pt>
                <c:pt idx="2">
                  <c:v>3.6716082406119455E-2</c:v>
                </c:pt>
                <c:pt idx="3">
                  <c:v>-4.8037490415079986E-2</c:v>
                </c:pt>
                <c:pt idx="4">
                  <c:v>-2.8334440211523315E-2</c:v>
                </c:pt>
                <c:pt idx="5">
                  <c:v>3.1281798541471062E-2</c:v>
                </c:pt>
                <c:pt idx="6">
                  <c:v>6.9909509481433929E-2</c:v>
                </c:pt>
                <c:pt idx="7">
                  <c:v>1.8512140095168661E-2</c:v>
                </c:pt>
                <c:pt idx="8">
                  <c:v>3.2755711448110958E-2</c:v>
                </c:pt>
                <c:pt idx="9">
                  <c:v>-3.8172832601787832E-2</c:v>
                </c:pt>
                <c:pt idx="10">
                  <c:v>7.0524371228209759E-2</c:v>
                </c:pt>
                <c:pt idx="11">
                  <c:v>2.8545293734651978E-3</c:v>
                </c:pt>
                <c:pt idx="12">
                  <c:v>-7.1770366057108959E-3</c:v>
                </c:pt>
                <c:pt idx="13">
                  <c:v>7.7395467640442916E-2</c:v>
                </c:pt>
                <c:pt idx="14">
                  <c:v>-4.4675447372952704E-3</c:v>
                </c:pt>
                <c:pt idx="15">
                  <c:v>-3.4350178815046206E-2</c:v>
                </c:pt>
                <c:pt idx="16">
                  <c:v>6.8968843401520985E-2</c:v>
                </c:pt>
                <c:pt idx="17">
                  <c:v>-1.2068102335192066E-2</c:v>
                </c:pt>
                <c:pt idx="18">
                  <c:v>3.7762567638338851E-2</c:v>
                </c:pt>
                <c:pt idx="19">
                  <c:v>-1.3192993044299328E-2</c:v>
                </c:pt>
                <c:pt idx="20">
                  <c:v>6.985161314773336E-2</c:v>
                </c:pt>
                <c:pt idx="21">
                  <c:v>-1.2022269360116411E-2</c:v>
                </c:pt>
                <c:pt idx="22">
                  <c:v>8.1425434527631069E-3</c:v>
                </c:pt>
                <c:pt idx="23">
                  <c:v>0.11187376579508168</c:v>
                </c:pt>
                <c:pt idx="24">
                  <c:v>3.3556897495287785E-2</c:v>
                </c:pt>
                <c:pt idx="25">
                  <c:v>-7.9388234788865475E-2</c:v>
                </c:pt>
                <c:pt idx="26">
                  <c:v>7.4338243331681042E-2</c:v>
                </c:pt>
                <c:pt idx="27">
                  <c:v>1.6817685475643884E-2</c:v>
                </c:pt>
                <c:pt idx="28">
                  <c:v>-1.9204266377812473E-3</c:v>
                </c:pt>
                <c:pt idx="29">
                  <c:v>7.7021846111961167E-2</c:v>
                </c:pt>
                <c:pt idx="30">
                  <c:v>3.2475376858428717E-2</c:v>
                </c:pt>
                <c:pt idx="31">
                  <c:v>-1.0945119587177032E-2</c:v>
                </c:pt>
                <c:pt idx="32">
                  <c:v>-3.8201312341357152E-4</c:v>
                </c:pt>
                <c:pt idx="33">
                  <c:v>-2.717178078029292E-3</c:v>
                </c:pt>
                <c:pt idx="34">
                  <c:v>9.4275474159701389E-2</c:v>
                </c:pt>
                <c:pt idx="35">
                  <c:v>7.0589267278506895E-2</c:v>
                </c:pt>
                <c:pt idx="36">
                  <c:v>4.1533843508716473E-2</c:v>
                </c:pt>
                <c:pt idx="37">
                  <c:v>6.3813684484216537E-2</c:v>
                </c:pt>
                <c:pt idx="38">
                  <c:v>1.6132049919377778E-2</c:v>
                </c:pt>
                <c:pt idx="39">
                  <c:v>5.5559997871938549E-2</c:v>
                </c:pt>
                <c:pt idx="40">
                  <c:v>3.8269974479646862E-2</c:v>
                </c:pt>
                <c:pt idx="41">
                  <c:v>4.5412921215358892E-2</c:v>
                </c:pt>
                <c:pt idx="42">
                  <c:v>6.3043724565829962E-2</c:v>
                </c:pt>
                <c:pt idx="43">
                  <c:v>4.8649214194824708E-2</c:v>
                </c:pt>
                <c:pt idx="44">
                  <c:v>-4.1896081166868271E-2</c:v>
                </c:pt>
                <c:pt idx="45">
                  <c:v>7.768597039412839E-2</c:v>
                </c:pt>
                <c:pt idx="46">
                  <c:v>-3.4242802356629909E-3</c:v>
                </c:pt>
                <c:pt idx="47">
                  <c:v>-3.0883424681007909E-2</c:v>
                </c:pt>
                <c:pt idx="48">
                  <c:v>5.3424693988745275E-2</c:v>
                </c:pt>
                <c:pt idx="49">
                  <c:v>-8.5845829568143017E-4</c:v>
                </c:pt>
                <c:pt idx="50">
                  <c:v>-1.5759241929913514E-3</c:v>
                </c:pt>
                <c:pt idx="51">
                  <c:v>-2.474187771895231E-3</c:v>
                </c:pt>
                <c:pt idx="52">
                  <c:v>2.7412479857446215E-2</c:v>
                </c:pt>
                <c:pt idx="53">
                  <c:v>1.9971030157535097E-3</c:v>
                </c:pt>
                <c:pt idx="54">
                  <c:v>3.7193694270911237E-2</c:v>
                </c:pt>
                <c:pt idx="55">
                  <c:v>4.938734061715877E-2</c:v>
                </c:pt>
                <c:pt idx="56">
                  <c:v>9.780441240707205E-3</c:v>
                </c:pt>
                <c:pt idx="57">
                  <c:v>2.2574220440105819E-3</c:v>
                </c:pt>
                <c:pt idx="58">
                  <c:v>3.4375534718094514E-2</c:v>
                </c:pt>
                <c:pt idx="59">
                  <c:v>-1.8247075407316515E-2</c:v>
                </c:pt>
                <c:pt idx="60">
                  <c:v>-1.0847247456865716E-2</c:v>
                </c:pt>
                <c:pt idx="61">
                  <c:v>-3.6550339924190212E-2</c:v>
                </c:pt>
                <c:pt idx="62">
                  <c:v>9.017780435374334E-2</c:v>
                </c:pt>
                <c:pt idx="63">
                  <c:v>-4.3521223337791071E-2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72896"/>
        <c:axId val="560069368"/>
      </c:scatterChart>
      <c:valAx>
        <c:axId val="5600728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69368"/>
        <c:crosses val="autoZero"/>
        <c:crossBetween val="midCat"/>
      </c:valAx>
      <c:valAx>
        <c:axId val="56006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72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11.681999999999999</c:v>
                </c:pt>
                <c:pt idx="3">
                  <c:v>17.297999999999998</c:v>
                </c:pt>
                <c:pt idx="4">
                  <c:v>22.787999999999997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39.581999999999994</c:v>
                </c:pt>
                <c:pt idx="8">
                  <c:v>45.170999999999992</c:v>
                </c:pt>
                <c:pt idx="9">
                  <c:v>50.92199999999999</c:v>
                </c:pt>
                <c:pt idx="10">
                  <c:v>56.717999999999989</c:v>
                </c:pt>
                <c:pt idx="11">
                  <c:v>62.279999999999987</c:v>
                </c:pt>
                <c:pt idx="12">
                  <c:v>67.868999999999986</c:v>
                </c:pt>
                <c:pt idx="13">
                  <c:v>73.313999999999979</c:v>
                </c:pt>
                <c:pt idx="14">
                  <c:v>78.866999999999976</c:v>
                </c:pt>
                <c:pt idx="15">
                  <c:v>84.527999999999977</c:v>
                </c:pt>
                <c:pt idx="16">
                  <c:v>90.197999999999979</c:v>
                </c:pt>
                <c:pt idx="17">
                  <c:v>95.85899999999998</c:v>
                </c:pt>
                <c:pt idx="18">
                  <c:v>101.62799999999999</c:v>
                </c:pt>
                <c:pt idx="19">
                  <c:v>107.19899999999998</c:v>
                </c:pt>
                <c:pt idx="20">
                  <c:v>112.76099999999998</c:v>
                </c:pt>
                <c:pt idx="21">
                  <c:v>118.22399999999998</c:v>
                </c:pt>
                <c:pt idx="22">
                  <c:v>123.89399999999998</c:v>
                </c:pt>
                <c:pt idx="23">
                  <c:v>129.51899999999998</c:v>
                </c:pt>
                <c:pt idx="24">
                  <c:v>135.06299999999999</c:v>
                </c:pt>
                <c:pt idx="25">
                  <c:v>140.85899999999998</c:v>
                </c:pt>
                <c:pt idx="26">
                  <c:v>146.50199999999998</c:v>
                </c:pt>
                <c:pt idx="27">
                  <c:v>152.11799999999999</c:v>
                </c:pt>
                <c:pt idx="28">
                  <c:v>157.67099999999999</c:v>
                </c:pt>
                <c:pt idx="29">
                  <c:v>163.143</c:v>
                </c:pt>
                <c:pt idx="30">
                  <c:v>168.66900000000001</c:v>
                </c:pt>
                <c:pt idx="31">
                  <c:v>174.34800000000001</c:v>
                </c:pt>
                <c:pt idx="32">
                  <c:v>180.02700000000002</c:v>
                </c:pt>
                <c:pt idx="33">
                  <c:v>185.68800000000002</c:v>
                </c:pt>
                <c:pt idx="34">
                  <c:v>191.38500000000002</c:v>
                </c:pt>
                <c:pt idx="35">
                  <c:v>197.07300000000001</c:v>
                </c:pt>
                <c:pt idx="36">
                  <c:v>202.554</c:v>
                </c:pt>
                <c:pt idx="37">
                  <c:v>208.017</c:v>
                </c:pt>
                <c:pt idx="38">
                  <c:v>213.678</c:v>
                </c:pt>
                <c:pt idx="39">
                  <c:v>219.303</c:v>
                </c:pt>
                <c:pt idx="40">
                  <c:v>224.874</c:v>
                </c:pt>
                <c:pt idx="41">
                  <c:v>230.643</c:v>
                </c:pt>
                <c:pt idx="42">
                  <c:v>236.38499999999999</c:v>
                </c:pt>
                <c:pt idx="43">
                  <c:v>241.97399999999999</c:v>
                </c:pt>
                <c:pt idx="44">
                  <c:v>247.58999999999997</c:v>
                </c:pt>
                <c:pt idx="45">
                  <c:v>253.02599999999998</c:v>
                </c:pt>
                <c:pt idx="46">
                  <c:v>258.61500000000001</c:v>
                </c:pt>
                <c:pt idx="47">
                  <c:v>264.267</c:v>
                </c:pt>
                <c:pt idx="48">
                  <c:v>269.95499999999998</c:v>
                </c:pt>
                <c:pt idx="49">
                  <c:v>275.70599999999996</c:v>
                </c:pt>
                <c:pt idx="50">
                  <c:v>281.34899999999993</c:v>
                </c:pt>
                <c:pt idx="51">
                  <c:v>287.09099999999995</c:v>
                </c:pt>
                <c:pt idx="52">
                  <c:v>292.61699999999996</c:v>
                </c:pt>
                <c:pt idx="53">
                  <c:v>298.10699999999997</c:v>
                </c:pt>
                <c:pt idx="54">
                  <c:v>303.72299999999996</c:v>
                </c:pt>
                <c:pt idx="55">
                  <c:v>309.37499999999994</c:v>
                </c:pt>
                <c:pt idx="56">
                  <c:v>315.06299999999993</c:v>
                </c:pt>
                <c:pt idx="57">
                  <c:v>320.84999999999991</c:v>
                </c:pt>
                <c:pt idx="58">
                  <c:v>326.58299999999991</c:v>
                </c:pt>
                <c:pt idx="59">
                  <c:v>332.1989999999999</c:v>
                </c:pt>
                <c:pt idx="60">
                  <c:v>337.8239999999999</c:v>
                </c:pt>
                <c:pt idx="61">
                  <c:v>343.25099999999992</c:v>
                </c:pt>
                <c:pt idx="62">
                  <c:v>348.81299999999993</c:v>
                </c:pt>
                <c:pt idx="63">
                  <c:v>354.50999999999993</c:v>
                </c:pt>
                <c:pt idx="64">
                  <c:v>360.20699999999994</c:v>
                </c:pt>
              </c:numCache>
            </c:numRef>
          </c:xVal>
          <c:yVal>
            <c:numRef>
              <c:f>TDK_FF_ST_mU_07!$AC$20:$AC$84</c:f>
              <c:numCache>
                <c:formatCode>General</c:formatCode>
                <c:ptCount val="65"/>
                <c:pt idx="0">
                  <c:v>-8.9047613268121495E-2</c:v>
                </c:pt>
                <c:pt idx="1">
                  <c:v>-0.33682156758289139</c:v>
                </c:pt>
                <c:pt idx="2">
                  <c:v>-0.33129938819739024</c:v>
                </c:pt>
                <c:pt idx="3">
                  <c:v>-0.31079540737260558</c:v>
                </c:pt>
                <c:pt idx="4">
                  <c:v>-0.34554537762896587</c:v>
                </c:pt>
                <c:pt idx="5">
                  <c:v>-0.26996828038301501</c:v>
                </c:pt>
                <c:pt idx="6">
                  <c:v>-0.26060542317409841</c:v>
                </c:pt>
                <c:pt idx="7">
                  <c:v>-0.15390542477581448</c:v>
                </c:pt>
                <c:pt idx="8">
                  <c:v>-0.1239570428771799</c:v>
                </c:pt>
                <c:pt idx="9">
                  <c:v>-0.11535074141581703</c:v>
                </c:pt>
                <c:pt idx="10">
                  <c:v>-0.10333978180219106</c:v>
                </c:pt>
                <c:pt idx="11">
                  <c:v>-0.10816987316850657</c:v>
                </c:pt>
                <c:pt idx="12">
                  <c:v>-6.9358513951854661E-2</c:v>
                </c:pt>
                <c:pt idx="13">
                  <c:v>-6.3510457853368507E-3</c:v>
                </c:pt>
                <c:pt idx="14">
                  <c:v>-0.12345513157647758</c:v>
                </c:pt>
                <c:pt idx="15">
                  <c:v>-0.10486253058162731</c:v>
                </c:pt>
                <c:pt idx="16">
                  <c:v>-8.9730569613493572E-2</c:v>
                </c:pt>
                <c:pt idx="17">
                  <c:v>-0.21932952004254958</c:v>
                </c:pt>
                <c:pt idx="18">
                  <c:v>-0.20245835696954373</c:v>
                </c:pt>
                <c:pt idx="19">
                  <c:v>-0.17038521009087049</c:v>
                </c:pt>
                <c:pt idx="20">
                  <c:v>-0.26674369168576106</c:v>
                </c:pt>
                <c:pt idx="21">
                  <c:v>-0.21672843124865437</c:v>
                </c:pt>
                <c:pt idx="22">
                  <c:v>-0.14927645002288159</c:v>
                </c:pt>
                <c:pt idx="23">
                  <c:v>-0.1372518140654222</c:v>
                </c:pt>
                <c:pt idx="24">
                  <c:v>-0.22191084807184325</c:v>
                </c:pt>
                <c:pt idx="25">
                  <c:v>-0.12836319191666234</c:v>
                </c:pt>
                <c:pt idx="26">
                  <c:v>-0.18406417643862483</c:v>
                </c:pt>
                <c:pt idx="27">
                  <c:v>-0.16611998015508789</c:v>
                </c:pt>
                <c:pt idx="28">
                  <c:v>-0.14389852442815254</c:v>
                </c:pt>
                <c:pt idx="29">
                  <c:v>-0.13916303701509491</c:v>
                </c:pt>
                <c:pt idx="30">
                  <c:v>-0.21721464469729312</c:v>
                </c:pt>
                <c:pt idx="31">
                  <c:v>-0.2187588153558977</c:v>
                </c:pt>
                <c:pt idx="32">
                  <c:v>-0.14515598685042619</c:v>
                </c:pt>
                <c:pt idx="33">
                  <c:v>-0.20982860428924255</c:v>
                </c:pt>
                <c:pt idx="34">
                  <c:v>-0.19097054961756044</c:v>
                </c:pt>
                <c:pt idx="35">
                  <c:v>-0.14968803028219213</c:v>
                </c:pt>
                <c:pt idx="36">
                  <c:v>-0.1481667561641018</c:v>
                </c:pt>
                <c:pt idx="37">
                  <c:v>-0.12081454110460754</c:v>
                </c:pt>
                <c:pt idx="38">
                  <c:v>2.2758657977306029E-2</c:v>
                </c:pt>
                <c:pt idx="39">
                  <c:v>1.9034900890005702E-2</c:v>
                </c:pt>
                <c:pt idx="40">
                  <c:v>5.2361701126102389E-2</c:v>
                </c:pt>
                <c:pt idx="41">
                  <c:v>0.16840008248053095</c:v>
                </c:pt>
                <c:pt idx="42">
                  <c:v>0.11882678556787596</c:v>
                </c:pt>
                <c:pt idx="43">
                  <c:v>0.13537729944556531</c:v>
                </c:pt>
                <c:pt idx="44">
                  <c:v>0.22845901784393163</c:v>
                </c:pt>
                <c:pt idx="45">
                  <c:v>0.1840676632174052</c:v>
                </c:pt>
                <c:pt idx="46">
                  <c:v>0.15421450192911834</c:v>
                </c:pt>
                <c:pt idx="47">
                  <c:v>0.14663961505704037</c:v>
                </c:pt>
                <c:pt idx="48">
                  <c:v>6.7052095839756021E-2</c:v>
                </c:pt>
                <c:pt idx="49">
                  <c:v>3.4228265890249077E-2</c:v>
                </c:pt>
                <c:pt idx="50">
                  <c:v>1.8573083464161755E-3</c:v>
                </c:pt>
                <c:pt idx="51">
                  <c:v>-5.0069910434615394E-2</c:v>
                </c:pt>
                <c:pt idx="52">
                  <c:v>-7.0801087510858451E-2</c:v>
                </c:pt>
                <c:pt idx="53">
                  <c:v>-9.6287138226898605E-2</c:v>
                </c:pt>
                <c:pt idx="54">
                  <c:v>-4.8736282395907438E-2</c:v>
                </c:pt>
                <c:pt idx="55">
                  <c:v>-8.48960438226527E-2</c:v>
                </c:pt>
                <c:pt idx="56">
                  <c:v>-0.12231550128291246</c:v>
                </c:pt>
                <c:pt idx="57">
                  <c:v>-0.12540127024340109</c:v>
                </c:pt>
                <c:pt idx="58">
                  <c:v>-0.17392280187488041</c:v>
                </c:pt>
                <c:pt idx="59">
                  <c:v>-0.17639610881707313</c:v>
                </c:pt>
                <c:pt idx="60">
                  <c:v>-0.18220644655940532</c:v>
                </c:pt>
                <c:pt idx="61">
                  <c:v>-0.18819116131049896</c:v>
                </c:pt>
                <c:pt idx="62">
                  <c:v>-0.2928644175205477</c:v>
                </c:pt>
                <c:pt idx="63">
                  <c:v>-0.26366536585118183</c:v>
                </c:pt>
                <c:pt idx="64">
                  <c:v>-0.29604761326805829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TDK_FF_ST_mU_07!$Z$85:$Z$149</c:f>
              <c:numCache>
                <c:formatCode>General</c:formatCode>
                <c:ptCount val="65"/>
                <c:pt idx="0">
                  <c:v>360.20699999999994</c:v>
                </c:pt>
                <c:pt idx="1">
                  <c:v>354.68099999999993</c:v>
                </c:pt>
                <c:pt idx="2">
                  <c:v>349.03799999999995</c:v>
                </c:pt>
                <c:pt idx="3">
                  <c:v>343.45799999999997</c:v>
                </c:pt>
                <c:pt idx="4">
                  <c:v>337.94099999999997</c:v>
                </c:pt>
                <c:pt idx="5">
                  <c:v>332.36999999999995</c:v>
                </c:pt>
                <c:pt idx="6">
                  <c:v>326.79899999999992</c:v>
                </c:pt>
                <c:pt idx="7">
                  <c:v>321.0209999999999</c:v>
                </c:pt>
                <c:pt idx="8">
                  <c:v>315.26099999999991</c:v>
                </c:pt>
                <c:pt idx="9">
                  <c:v>309.55499999999989</c:v>
                </c:pt>
                <c:pt idx="10">
                  <c:v>303.93899999999991</c:v>
                </c:pt>
                <c:pt idx="11">
                  <c:v>298.34099999999989</c:v>
                </c:pt>
                <c:pt idx="12">
                  <c:v>292.80599999999987</c:v>
                </c:pt>
                <c:pt idx="13">
                  <c:v>287.33399999999989</c:v>
                </c:pt>
                <c:pt idx="14">
                  <c:v>281.5379999999999</c:v>
                </c:pt>
                <c:pt idx="15">
                  <c:v>275.85899999999992</c:v>
                </c:pt>
                <c:pt idx="16">
                  <c:v>270.1169999999999</c:v>
                </c:pt>
                <c:pt idx="17">
                  <c:v>264.46499999999992</c:v>
                </c:pt>
                <c:pt idx="18">
                  <c:v>258.88499999999993</c:v>
                </c:pt>
                <c:pt idx="19">
                  <c:v>253.29599999999994</c:v>
                </c:pt>
                <c:pt idx="20">
                  <c:v>247.77899999999994</c:v>
                </c:pt>
                <c:pt idx="21">
                  <c:v>242.13599999999994</c:v>
                </c:pt>
                <c:pt idx="22">
                  <c:v>236.57399999999993</c:v>
                </c:pt>
                <c:pt idx="23">
                  <c:v>230.79599999999994</c:v>
                </c:pt>
                <c:pt idx="24">
                  <c:v>225.15299999999993</c:v>
                </c:pt>
                <c:pt idx="25">
                  <c:v>219.44699999999995</c:v>
                </c:pt>
                <c:pt idx="26">
                  <c:v>213.92099999999994</c:v>
                </c:pt>
                <c:pt idx="27">
                  <c:v>208.18799999999993</c:v>
                </c:pt>
                <c:pt idx="28">
                  <c:v>202.77899999999994</c:v>
                </c:pt>
                <c:pt idx="29">
                  <c:v>197.34299999999993</c:v>
                </c:pt>
                <c:pt idx="30">
                  <c:v>191.60999999999993</c:v>
                </c:pt>
                <c:pt idx="31">
                  <c:v>185.87699999999992</c:v>
                </c:pt>
                <c:pt idx="32">
                  <c:v>180.17099999999994</c:v>
                </c:pt>
                <c:pt idx="33">
                  <c:v>174.52799999999993</c:v>
                </c:pt>
                <c:pt idx="34">
                  <c:v>168.92999999999992</c:v>
                </c:pt>
                <c:pt idx="35">
                  <c:v>163.36799999999991</c:v>
                </c:pt>
                <c:pt idx="36">
                  <c:v>157.8779999999999</c:v>
                </c:pt>
                <c:pt idx="37">
                  <c:v>152.27999999999989</c:v>
                </c:pt>
                <c:pt idx="38">
                  <c:v>146.76299999999989</c:v>
                </c:pt>
                <c:pt idx="39">
                  <c:v>140.99399999999989</c:v>
                </c:pt>
                <c:pt idx="40">
                  <c:v>135.26099999999988</c:v>
                </c:pt>
                <c:pt idx="41">
                  <c:v>129.63599999999988</c:v>
                </c:pt>
                <c:pt idx="42">
                  <c:v>124.05599999999988</c:v>
                </c:pt>
                <c:pt idx="43">
                  <c:v>118.42199999999988</c:v>
                </c:pt>
                <c:pt idx="44">
                  <c:v>112.96799999999989</c:v>
                </c:pt>
                <c:pt idx="45">
                  <c:v>107.5049999999999</c:v>
                </c:pt>
                <c:pt idx="46">
                  <c:v>101.82599999999989</c:v>
                </c:pt>
                <c:pt idx="47">
                  <c:v>96.155999999999892</c:v>
                </c:pt>
                <c:pt idx="48">
                  <c:v>90.449999999999889</c:v>
                </c:pt>
                <c:pt idx="49">
                  <c:v>84.725999999999885</c:v>
                </c:pt>
                <c:pt idx="50">
                  <c:v>79.055999999999884</c:v>
                </c:pt>
                <c:pt idx="51">
                  <c:v>73.511999999999887</c:v>
                </c:pt>
                <c:pt idx="52">
                  <c:v>68.048999999999893</c:v>
                </c:pt>
                <c:pt idx="53">
                  <c:v>62.441999999999894</c:v>
                </c:pt>
                <c:pt idx="54">
                  <c:v>56.906999999999897</c:v>
                </c:pt>
                <c:pt idx="55">
                  <c:v>51.110999999999898</c:v>
                </c:pt>
                <c:pt idx="56">
                  <c:v>45.458999999999897</c:v>
                </c:pt>
                <c:pt idx="57">
                  <c:v>39.842999999999897</c:v>
                </c:pt>
                <c:pt idx="58">
                  <c:v>34.154999999999895</c:v>
                </c:pt>
                <c:pt idx="59">
                  <c:v>28.457999999999895</c:v>
                </c:pt>
                <c:pt idx="60">
                  <c:v>23.048999999999896</c:v>
                </c:pt>
                <c:pt idx="61">
                  <c:v>17.495999999999896</c:v>
                </c:pt>
                <c:pt idx="62">
                  <c:v>11.852999999999895</c:v>
                </c:pt>
                <c:pt idx="63">
                  <c:v>6.0839999999998957</c:v>
                </c:pt>
                <c:pt idx="64">
                  <c:v>0.40499999999989633</c:v>
                </c:pt>
              </c:numCache>
            </c:numRef>
          </c:xVal>
          <c:yVal>
            <c:numRef>
              <c:f>TDK_FF_ST_mU_07!$AC$85:$AC$149</c:f>
              <c:numCache>
                <c:formatCode>General</c:formatCode>
                <c:ptCount val="65"/>
                <c:pt idx="0">
                  <c:v>-0.23906677884389183</c:v>
                </c:pt>
                <c:pt idx="1">
                  <c:v>-0.29907894533198487</c:v>
                </c:pt>
                <c:pt idx="2">
                  <c:v>-0.26250689561817353</c:v>
                </c:pt>
                <c:pt idx="3">
                  <c:v>-0.2333383597425609</c:v>
                </c:pt>
                <c:pt idx="4">
                  <c:v>-0.19812112042990293</c:v>
                </c:pt>
                <c:pt idx="5">
                  <c:v>-0.12708229168771368</c:v>
                </c:pt>
                <c:pt idx="6">
                  <c:v>-0.13158564130930017</c:v>
                </c:pt>
                <c:pt idx="7">
                  <c:v>-9.9653131110869708E-2</c:v>
                </c:pt>
                <c:pt idx="8">
                  <c:v>-7.5580479334405481E-2</c:v>
                </c:pt>
                <c:pt idx="9">
                  <c:v>-6.0007710016122928E-2</c:v>
                </c:pt>
                <c:pt idx="10">
                  <c:v>-4.1353106490191749E-3</c:v>
                </c:pt>
                <c:pt idx="11">
                  <c:v>-3.2639172443964526E-2</c:v>
                </c:pt>
                <c:pt idx="12">
                  <c:v>-5.6433054159867879E-2</c:v>
                </c:pt>
                <c:pt idx="13">
                  <c:v>2.2400959927551867E-2</c:v>
                </c:pt>
                <c:pt idx="14">
                  <c:v>-9.1997379583972361E-3</c:v>
                </c:pt>
                <c:pt idx="15">
                  <c:v>5.7899622940340123E-2</c:v>
                </c:pt>
                <c:pt idx="16">
                  <c:v>9.2904264975970818E-2</c:v>
                </c:pt>
                <c:pt idx="17">
                  <c:v>0.13123164449223168</c:v>
                </c:pt>
                <c:pt idx="18">
                  <c:v>0.17391954885948735</c:v>
                </c:pt>
                <c:pt idx="19">
                  <c:v>0.23238784781381128</c:v>
                </c:pt>
                <c:pt idx="20">
                  <c:v>0.25990156272433751</c:v>
                </c:pt>
                <c:pt idx="21">
                  <c:v>0.29304786694424934</c:v>
                </c:pt>
                <c:pt idx="22">
                  <c:v>0.22486448102782219</c:v>
                </c:pt>
                <c:pt idx="23">
                  <c:v>0.18171200790595776</c:v>
                </c:pt>
                <c:pt idx="24">
                  <c:v>7.489450335341985E-2</c:v>
                </c:pt>
                <c:pt idx="25">
                  <c:v>0.10123877427662364</c:v>
                </c:pt>
                <c:pt idx="26">
                  <c:v>-1.1906459084570997E-2</c:v>
                </c:pt>
                <c:pt idx="27">
                  <c:v>-1.2631311432699022E-2</c:v>
                </c:pt>
                <c:pt idx="28">
                  <c:v>-7.5936592603454756E-2</c:v>
                </c:pt>
                <c:pt idx="29">
                  <c:v>-0.1304652082672817</c:v>
                </c:pt>
                <c:pt idx="30">
                  <c:v>-0.15313966547890345</c:v>
                </c:pt>
                <c:pt idx="31">
                  <c:v>-0.16833367466367122</c:v>
                </c:pt>
                <c:pt idx="32">
                  <c:v>-0.13129402052925343</c:v>
                </c:pt>
                <c:pt idx="33">
                  <c:v>-0.21526403306225461</c:v>
                </c:pt>
                <c:pt idx="34">
                  <c:v>-0.13796745033400271</c:v>
                </c:pt>
                <c:pt idx="35">
                  <c:v>-0.10515489007227075</c:v>
                </c:pt>
                <c:pt idx="36">
                  <c:v>-0.19064578275489907</c:v>
                </c:pt>
                <c:pt idx="37">
                  <c:v>-0.13402665663389257</c:v>
                </c:pt>
                <c:pt idx="38">
                  <c:v>-0.14800444823063685</c:v>
                </c:pt>
                <c:pt idx="39">
                  <c:v>-0.15298708968643382</c:v>
                </c:pt>
                <c:pt idx="40">
                  <c:v>-0.16309579300101973</c:v>
                </c:pt>
                <c:pt idx="41">
                  <c:v>-0.19887386668503382</c:v>
                </c:pt>
                <c:pt idx="42">
                  <c:v>-0.18617333950028581</c:v>
                </c:pt>
                <c:pt idx="43">
                  <c:v>-0.10725186324825131</c:v>
                </c:pt>
                <c:pt idx="44">
                  <c:v>-0.23107914454367062</c:v>
                </c:pt>
                <c:pt idx="45">
                  <c:v>-0.18347247869606065</c:v>
                </c:pt>
                <c:pt idx="46">
                  <c:v>-0.18056118306991209</c:v>
                </c:pt>
                <c:pt idx="47">
                  <c:v>-0.16428475841325962</c:v>
                </c:pt>
                <c:pt idx="48">
                  <c:v>-8.9972756608361237E-2</c:v>
                </c:pt>
                <c:pt idx="49">
                  <c:v>-0.1364279288503667</c:v>
                </c:pt>
                <c:pt idx="50">
                  <c:v>-5.8039504462684022E-2</c:v>
                </c:pt>
                <c:pt idx="51">
                  <c:v>-6.5677547764096289E-2</c:v>
                </c:pt>
                <c:pt idx="52">
                  <c:v>6.6682843696810323E-3</c:v>
                </c:pt>
                <c:pt idx="53">
                  <c:v>-3.2151654630126814E-2</c:v>
                </c:pt>
                <c:pt idx="54">
                  <c:v>-8.5198102640873685E-2</c:v>
                </c:pt>
                <c:pt idx="55">
                  <c:v>-0.11659419738233368</c:v>
                </c:pt>
                <c:pt idx="56">
                  <c:v>-0.14110399935623974</c:v>
                </c:pt>
                <c:pt idx="57">
                  <c:v>-0.15630651009615093</c:v>
                </c:pt>
                <c:pt idx="58">
                  <c:v>-0.18481587511022468</c:v>
                </c:pt>
                <c:pt idx="59">
                  <c:v>-0.27046972318508367</c:v>
                </c:pt>
                <c:pt idx="60">
                  <c:v>-0.29158601719567301</c:v>
                </c:pt>
                <c:pt idx="61">
                  <c:v>-0.28818685434745817</c:v>
                </c:pt>
                <c:pt idx="62">
                  <c:v>-0.27220957127821066</c:v>
                </c:pt>
                <c:pt idx="63">
                  <c:v>-0.29746581033004471</c:v>
                </c:pt>
                <c:pt idx="64">
                  <c:v>-0.25561044199569416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11.681999999999999</c:v>
                </c:pt>
                <c:pt idx="3">
                  <c:v>17.297999999999998</c:v>
                </c:pt>
                <c:pt idx="4">
                  <c:v>22.787999999999997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39.581999999999994</c:v>
                </c:pt>
                <c:pt idx="8">
                  <c:v>45.170999999999992</c:v>
                </c:pt>
                <c:pt idx="9">
                  <c:v>50.92199999999999</c:v>
                </c:pt>
                <c:pt idx="10">
                  <c:v>56.717999999999989</c:v>
                </c:pt>
                <c:pt idx="11">
                  <c:v>62.279999999999987</c:v>
                </c:pt>
                <c:pt idx="12">
                  <c:v>67.868999999999986</c:v>
                </c:pt>
                <c:pt idx="13">
                  <c:v>73.313999999999979</c:v>
                </c:pt>
                <c:pt idx="14">
                  <c:v>78.866999999999976</c:v>
                </c:pt>
                <c:pt idx="15">
                  <c:v>84.527999999999977</c:v>
                </c:pt>
                <c:pt idx="16">
                  <c:v>90.197999999999979</c:v>
                </c:pt>
                <c:pt idx="17">
                  <c:v>95.85899999999998</c:v>
                </c:pt>
                <c:pt idx="18">
                  <c:v>101.62799999999999</c:v>
                </c:pt>
                <c:pt idx="19">
                  <c:v>107.19899999999998</c:v>
                </c:pt>
                <c:pt idx="20">
                  <c:v>112.76099999999998</c:v>
                </c:pt>
                <c:pt idx="21">
                  <c:v>118.22399999999998</c:v>
                </c:pt>
                <c:pt idx="22">
                  <c:v>123.89399999999998</c:v>
                </c:pt>
                <c:pt idx="23">
                  <c:v>129.51899999999998</c:v>
                </c:pt>
                <c:pt idx="24">
                  <c:v>135.06299999999999</c:v>
                </c:pt>
                <c:pt idx="25">
                  <c:v>140.85899999999998</c:v>
                </c:pt>
                <c:pt idx="26">
                  <c:v>146.50199999999998</c:v>
                </c:pt>
                <c:pt idx="27">
                  <c:v>152.11799999999999</c:v>
                </c:pt>
                <c:pt idx="28">
                  <c:v>157.67099999999999</c:v>
                </c:pt>
                <c:pt idx="29">
                  <c:v>163.143</c:v>
                </c:pt>
                <c:pt idx="30">
                  <c:v>168.66900000000001</c:v>
                </c:pt>
                <c:pt idx="31">
                  <c:v>174.34800000000001</c:v>
                </c:pt>
                <c:pt idx="32">
                  <c:v>180.02700000000002</c:v>
                </c:pt>
                <c:pt idx="33">
                  <c:v>185.68800000000002</c:v>
                </c:pt>
                <c:pt idx="34">
                  <c:v>191.38500000000002</c:v>
                </c:pt>
                <c:pt idx="35">
                  <c:v>197.07300000000001</c:v>
                </c:pt>
                <c:pt idx="36">
                  <c:v>202.554</c:v>
                </c:pt>
                <c:pt idx="37">
                  <c:v>208.017</c:v>
                </c:pt>
                <c:pt idx="38">
                  <c:v>213.678</c:v>
                </c:pt>
                <c:pt idx="39">
                  <c:v>219.303</c:v>
                </c:pt>
                <c:pt idx="40">
                  <c:v>224.874</c:v>
                </c:pt>
                <c:pt idx="41">
                  <c:v>230.643</c:v>
                </c:pt>
                <c:pt idx="42">
                  <c:v>236.38499999999999</c:v>
                </c:pt>
                <c:pt idx="43">
                  <c:v>241.97399999999999</c:v>
                </c:pt>
                <c:pt idx="44">
                  <c:v>247.58999999999997</c:v>
                </c:pt>
                <c:pt idx="45">
                  <c:v>253.02599999999998</c:v>
                </c:pt>
                <c:pt idx="46">
                  <c:v>258.61500000000001</c:v>
                </c:pt>
                <c:pt idx="47">
                  <c:v>264.267</c:v>
                </c:pt>
                <c:pt idx="48">
                  <c:v>269.95499999999998</c:v>
                </c:pt>
                <c:pt idx="49">
                  <c:v>275.70599999999996</c:v>
                </c:pt>
                <c:pt idx="50">
                  <c:v>281.34899999999993</c:v>
                </c:pt>
                <c:pt idx="51">
                  <c:v>287.09099999999995</c:v>
                </c:pt>
                <c:pt idx="52">
                  <c:v>292.61699999999996</c:v>
                </c:pt>
                <c:pt idx="53">
                  <c:v>298.10699999999997</c:v>
                </c:pt>
                <c:pt idx="54">
                  <c:v>303.72299999999996</c:v>
                </c:pt>
                <c:pt idx="55">
                  <c:v>309.37499999999994</c:v>
                </c:pt>
                <c:pt idx="56">
                  <c:v>315.06299999999993</c:v>
                </c:pt>
                <c:pt idx="57">
                  <c:v>320.84999999999991</c:v>
                </c:pt>
                <c:pt idx="58">
                  <c:v>326.58299999999991</c:v>
                </c:pt>
                <c:pt idx="59">
                  <c:v>332.1989999999999</c:v>
                </c:pt>
                <c:pt idx="60">
                  <c:v>337.8239999999999</c:v>
                </c:pt>
                <c:pt idx="61">
                  <c:v>343.25099999999992</c:v>
                </c:pt>
                <c:pt idx="62">
                  <c:v>348.81299999999993</c:v>
                </c:pt>
                <c:pt idx="63">
                  <c:v>354.50999999999993</c:v>
                </c:pt>
              </c:numCache>
            </c:numRef>
          </c:xVal>
          <c:yVal>
            <c:numRef>
              <c:f>TDK_FF_ST_mU_07!$AD$20:$AD$83</c:f>
              <c:numCache>
                <c:formatCode>General</c:formatCode>
                <c:ptCount val="64"/>
                <c:pt idx="0">
                  <c:v>-0.16656282872757266</c:v>
                </c:pt>
                <c:pt idx="1">
                  <c:v>3.9355757252846679E-2</c:v>
                </c:pt>
                <c:pt idx="2">
                  <c:v>5.9089816919179583E-2</c:v>
                </c:pt>
                <c:pt idx="3">
                  <c:v>2.2608553025147415E-2</c:v>
                </c:pt>
                <c:pt idx="4">
                  <c:v>5.3959360433292858E-2</c:v>
                </c:pt>
                <c:pt idx="5">
                  <c:v>-5.0144280206865233E-4</c:v>
                </c:pt>
                <c:pt idx="6">
                  <c:v>7.5789548063873724E-2</c:v>
                </c:pt>
                <c:pt idx="7">
                  <c:v>-2.4010853203364491E-3</c:v>
                </c:pt>
                <c:pt idx="8">
                  <c:v>-1.7146956479059838E-2</c:v>
                </c:pt>
                <c:pt idx="9">
                  <c:v>-1.2434559665166489E-3</c:v>
                </c:pt>
                <c:pt idx="10">
                  <c:v>1.814167916131737E-2</c:v>
                </c:pt>
                <c:pt idx="11">
                  <c:v>7.6018218538379756E-2</c:v>
                </c:pt>
                <c:pt idx="12">
                  <c:v>7.6026798321535694E-2</c:v>
                </c:pt>
                <c:pt idx="13">
                  <c:v>-5.9326501978759438E-2</c:v>
                </c:pt>
                <c:pt idx="14">
                  <c:v>6.5415627113793562E-2</c:v>
                </c:pt>
                <c:pt idx="15">
                  <c:v>-3.1565398268739386E-2</c:v>
                </c:pt>
                <c:pt idx="16">
                  <c:v>-2.4218699486766582E-4</c:v>
                </c:pt>
                <c:pt idx="17">
                  <c:v>5.5044761629289951E-2</c:v>
                </c:pt>
                <c:pt idx="18">
                  <c:v>2.1897173899631639E-2</c:v>
                </c:pt>
                <c:pt idx="19">
                  <c:v>-1.3087268605190161E-2</c:v>
                </c:pt>
                <c:pt idx="20">
                  <c:v>3.5664547142090441E-2</c:v>
                </c:pt>
                <c:pt idx="21">
                  <c:v>0.10947656800040306</c:v>
                </c:pt>
                <c:pt idx="22">
                  <c:v>-3.6896889477404216E-2</c:v>
                </c:pt>
                <c:pt idx="23">
                  <c:v>-6.1622052619611623E-2</c:v>
                </c:pt>
                <c:pt idx="24">
                  <c:v>5.8815055070823519E-2</c:v>
                </c:pt>
                <c:pt idx="25">
                  <c:v>-2.4623897769771474E-2</c:v>
                </c:pt>
                <c:pt idx="26">
                  <c:v>3.6059728207987973E-2</c:v>
                </c:pt>
                <c:pt idx="27">
                  <c:v>3.2093323521195316E-2</c:v>
                </c:pt>
                <c:pt idx="28">
                  <c:v>-4.6747258326746532E-2</c:v>
                </c:pt>
                <c:pt idx="29">
                  <c:v>3.4008146942824169E-2</c:v>
                </c:pt>
                <c:pt idx="30">
                  <c:v>7.9247194363290419E-2</c:v>
                </c:pt>
                <c:pt idx="31">
                  <c:v>3.4947822936430839E-3</c:v>
                </c:pt>
                <c:pt idx="32">
                  <c:v>1.3861966321172758E-2</c:v>
                </c:pt>
                <c:pt idx="33">
                  <c:v>4.1494929625571331E-2</c:v>
                </c:pt>
                <c:pt idx="34">
                  <c:v>3.7830884138656984E-2</c:v>
                </c:pt>
                <c:pt idx="35">
                  <c:v>1.9222822014910435E-2</c:v>
                </c:pt>
                <c:pt idx="36">
                  <c:v>7.2230163560647043E-2</c:v>
                </c:pt>
                <c:pt idx="37">
                  <c:v>0.10818322967190852</c:v>
                </c:pt>
                <c:pt idx="38">
                  <c:v>-3.4665117061877027E-2</c:v>
                </c:pt>
                <c:pt idx="39">
                  <c:v>8.2203873386617943E-2</c:v>
                </c:pt>
                <c:pt idx="40">
                  <c:v>2.2532802227317461E-2</c:v>
                </c:pt>
                <c:pt idx="41">
                  <c:v>1.3311925425426807E-2</c:v>
                </c:pt>
                <c:pt idx="42">
                  <c:v>0.10603769545994624</c:v>
                </c:pt>
                <c:pt idx="43">
                  <c:v>0.15767056749868402</c:v>
                </c:pt>
                <c:pt idx="44">
                  <c:v>3.1442544880405876E-2</c:v>
                </c:pt>
                <c:pt idx="45">
                  <c:v>4.8320184596406079E-2</c:v>
                </c:pt>
                <c:pt idx="46">
                  <c:v>1.9705046930369008E-2</c:v>
                </c:pt>
                <c:pt idx="47">
                  <c:v>-1.5407970564808693E-2</c:v>
                </c:pt>
                <c:pt idx="48">
                  <c:v>2.5852169136214798E-2</c:v>
                </c:pt>
                <c:pt idx="49">
                  <c:v>2.3671357050091046E-2</c:v>
                </c:pt>
                <c:pt idx="50">
                  <c:v>-1.1057046304813412E-2</c:v>
                </c:pt>
                <c:pt idx="51">
                  <c:v>7.2470870362167261E-2</c:v>
                </c:pt>
                <c:pt idx="52">
                  <c:v>1.4368033350990572E-2</c:v>
                </c:pt>
                <c:pt idx="53">
                  <c:v>6.3647965782934079E-2</c:v>
                </c:pt>
                <c:pt idx="54">
                  <c:v>4.4600971746888263E-2</c:v>
                </c:pt>
                <c:pt idx="55">
                  <c:v>2.4888333806529772E-2</c:v>
                </c:pt>
                <c:pt idx="56">
                  <c:v>4.6735021948506983E-2</c:v>
                </c:pt>
                <c:pt idx="57">
                  <c:v>2.5748139132531378E-2</c:v>
                </c:pt>
                <c:pt idx="58">
                  <c:v>4.2337160565580234E-2</c:v>
                </c:pt>
                <c:pt idx="59">
                  <c:v>4.931381712935945E-2</c:v>
                </c:pt>
                <c:pt idx="60">
                  <c:v>-1.5914673870497609E-2</c:v>
                </c:pt>
                <c:pt idx="61">
                  <c:v>-4.5147198432061941E-2</c:v>
                </c:pt>
                <c:pt idx="62">
                  <c:v>3.0357521902374174E-2</c:v>
                </c:pt>
                <c:pt idx="63">
                  <c:v>-3.5413579480803037E-2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68976"/>
        <c:axId val="560074464"/>
      </c:scatterChart>
      <c:valAx>
        <c:axId val="5600689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74464"/>
        <c:crosses val="autoZero"/>
        <c:crossBetween val="midCat"/>
      </c:valAx>
      <c:valAx>
        <c:axId val="56007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6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5.9399999999999995</c:v>
                </c:pt>
                <c:pt idx="2">
                  <c:v>11.690999999999999</c:v>
                </c:pt>
                <c:pt idx="3">
                  <c:v>17.360999999999997</c:v>
                </c:pt>
                <c:pt idx="4">
                  <c:v>22.796999999999997</c:v>
                </c:pt>
                <c:pt idx="5">
                  <c:v>28.295999999999996</c:v>
                </c:pt>
                <c:pt idx="6">
                  <c:v>33.920999999999992</c:v>
                </c:pt>
                <c:pt idx="7">
                  <c:v>39.626999999999995</c:v>
                </c:pt>
                <c:pt idx="8">
                  <c:v>45.215999999999994</c:v>
                </c:pt>
                <c:pt idx="9">
                  <c:v>50.930999999999997</c:v>
                </c:pt>
                <c:pt idx="10">
                  <c:v>56.699999999999996</c:v>
                </c:pt>
                <c:pt idx="11">
                  <c:v>62.279999999999994</c:v>
                </c:pt>
                <c:pt idx="12">
                  <c:v>67.86</c:v>
                </c:pt>
                <c:pt idx="13">
                  <c:v>73.313999999999993</c:v>
                </c:pt>
                <c:pt idx="14">
                  <c:v>78.875999999999991</c:v>
                </c:pt>
                <c:pt idx="15">
                  <c:v>84.554999999999993</c:v>
                </c:pt>
                <c:pt idx="16">
                  <c:v>90.170999999999992</c:v>
                </c:pt>
                <c:pt idx="17">
                  <c:v>95.867999999999995</c:v>
                </c:pt>
                <c:pt idx="18">
                  <c:v>101.619</c:v>
                </c:pt>
                <c:pt idx="19">
                  <c:v>107.244</c:v>
                </c:pt>
                <c:pt idx="20">
                  <c:v>112.77</c:v>
                </c:pt>
                <c:pt idx="21">
                  <c:v>118.23299999999999</c:v>
                </c:pt>
                <c:pt idx="22">
                  <c:v>123.89399999999999</c:v>
                </c:pt>
                <c:pt idx="23">
                  <c:v>129.483</c:v>
                </c:pt>
                <c:pt idx="24">
                  <c:v>135.09899999999999</c:v>
                </c:pt>
                <c:pt idx="25">
                  <c:v>140.85899999999998</c:v>
                </c:pt>
                <c:pt idx="26">
                  <c:v>146.51099999999997</c:v>
                </c:pt>
                <c:pt idx="27">
                  <c:v>152.11799999999997</c:v>
                </c:pt>
                <c:pt idx="28">
                  <c:v>157.72499999999997</c:v>
                </c:pt>
                <c:pt idx="29">
                  <c:v>163.12499999999997</c:v>
                </c:pt>
                <c:pt idx="30">
                  <c:v>168.73199999999997</c:v>
                </c:pt>
                <c:pt idx="31">
                  <c:v>174.39299999999997</c:v>
                </c:pt>
                <c:pt idx="32">
                  <c:v>179.96399999999997</c:v>
                </c:pt>
                <c:pt idx="33">
                  <c:v>185.66099999999997</c:v>
                </c:pt>
                <c:pt idx="34">
                  <c:v>191.36699999999996</c:v>
                </c:pt>
                <c:pt idx="35">
                  <c:v>197.08199999999997</c:v>
                </c:pt>
                <c:pt idx="36">
                  <c:v>202.52699999999996</c:v>
                </c:pt>
                <c:pt idx="37">
                  <c:v>208.01699999999997</c:v>
                </c:pt>
                <c:pt idx="38">
                  <c:v>213.71399999999997</c:v>
                </c:pt>
                <c:pt idx="39">
                  <c:v>219.27599999999998</c:v>
                </c:pt>
                <c:pt idx="40">
                  <c:v>224.86499999999998</c:v>
                </c:pt>
                <c:pt idx="41">
                  <c:v>230.60699999999997</c:v>
                </c:pt>
                <c:pt idx="42">
                  <c:v>236.35799999999998</c:v>
                </c:pt>
                <c:pt idx="43">
                  <c:v>241.99199999999996</c:v>
                </c:pt>
                <c:pt idx="44">
                  <c:v>247.56299999999996</c:v>
                </c:pt>
                <c:pt idx="45">
                  <c:v>253.05299999999997</c:v>
                </c:pt>
                <c:pt idx="46">
                  <c:v>258.55199999999996</c:v>
                </c:pt>
                <c:pt idx="47">
                  <c:v>264.28499999999997</c:v>
                </c:pt>
                <c:pt idx="48">
                  <c:v>269.98199999999997</c:v>
                </c:pt>
                <c:pt idx="49">
                  <c:v>275.66099999999994</c:v>
                </c:pt>
                <c:pt idx="50">
                  <c:v>281.41199999999992</c:v>
                </c:pt>
                <c:pt idx="51">
                  <c:v>287.01899999999989</c:v>
                </c:pt>
                <c:pt idx="52">
                  <c:v>292.58999999999992</c:v>
                </c:pt>
                <c:pt idx="53">
                  <c:v>298.10699999999991</c:v>
                </c:pt>
                <c:pt idx="54">
                  <c:v>303.74099999999993</c:v>
                </c:pt>
                <c:pt idx="55">
                  <c:v>309.36599999999993</c:v>
                </c:pt>
                <c:pt idx="56">
                  <c:v>315.07199999999995</c:v>
                </c:pt>
                <c:pt idx="57">
                  <c:v>320.84099999999995</c:v>
                </c:pt>
                <c:pt idx="58">
                  <c:v>326.51099999999997</c:v>
                </c:pt>
                <c:pt idx="59">
                  <c:v>332.19899999999996</c:v>
                </c:pt>
                <c:pt idx="60">
                  <c:v>337.82399999999996</c:v>
                </c:pt>
                <c:pt idx="61">
                  <c:v>343.24199999999996</c:v>
                </c:pt>
                <c:pt idx="62">
                  <c:v>348.79499999999996</c:v>
                </c:pt>
                <c:pt idx="63">
                  <c:v>354.50099999999998</c:v>
                </c:pt>
                <c:pt idx="64">
                  <c:v>360.18899999999996</c:v>
                </c:pt>
              </c:numCache>
            </c:numRef>
          </c:xVal>
          <c:yVal>
            <c:numRef>
              <c:f>TDK_FF_ST_mU2_07!$AC$20:$AC$84</c:f>
              <c:numCache>
                <c:formatCode>General</c:formatCode>
                <c:ptCount val="65"/>
                <c:pt idx="0">
                  <c:v>3.1776806347181719E-2</c:v>
                </c:pt>
                <c:pt idx="1">
                  <c:v>-0.24650219730199474</c:v>
                </c:pt>
                <c:pt idx="2">
                  <c:v>-0.29813931588793352</c:v>
                </c:pt>
                <c:pt idx="3">
                  <c:v>-0.25971446684508948</c:v>
                </c:pt>
                <c:pt idx="4">
                  <c:v>-0.26814499252546398</c:v>
                </c:pt>
                <c:pt idx="5">
                  <c:v>-0.20943773970293833</c:v>
                </c:pt>
                <c:pt idx="6">
                  <c:v>-0.25742492621571955</c:v>
                </c:pt>
                <c:pt idx="7">
                  <c:v>-0.18869126715576101</c:v>
                </c:pt>
                <c:pt idx="8">
                  <c:v>-0.19241633064972063</c:v>
                </c:pt>
                <c:pt idx="9">
                  <c:v>-0.10853478748562395</c:v>
                </c:pt>
                <c:pt idx="10">
                  <c:v>-5.2195931182218658E-2</c:v>
                </c:pt>
                <c:pt idx="11">
                  <c:v>-0.12933646843602986</c:v>
                </c:pt>
                <c:pt idx="12">
                  <c:v>-8.2498977581494159E-2</c:v>
                </c:pt>
                <c:pt idx="13">
                  <c:v>-4.5187832771517833E-2</c:v>
                </c:pt>
                <c:pt idx="14">
                  <c:v>-0.13583829509197187</c:v>
                </c:pt>
                <c:pt idx="15">
                  <c:v>-0.14801310177465155</c:v>
                </c:pt>
                <c:pt idx="16">
                  <c:v>-0.13082503248853072</c:v>
                </c:pt>
                <c:pt idx="17">
                  <c:v>-0.17860656629102323</c:v>
                </c:pt>
                <c:pt idx="18">
                  <c:v>-0.19809591731208798</c:v>
                </c:pt>
                <c:pt idx="19">
                  <c:v>-0.21829295402736193</c:v>
                </c:pt>
                <c:pt idx="20">
                  <c:v>-0.19934405592074711</c:v>
                </c:pt>
                <c:pt idx="21">
                  <c:v>-0.23051197523618328</c:v>
                </c:pt>
                <c:pt idx="22">
                  <c:v>-0.1396756745850638</c:v>
                </c:pt>
                <c:pt idx="23">
                  <c:v>-0.12304144136709283</c:v>
                </c:pt>
                <c:pt idx="24">
                  <c:v>-0.10676611582090345</c:v>
                </c:pt>
                <c:pt idx="25">
                  <c:v>-0.14080308443681133</c:v>
                </c:pt>
                <c:pt idx="26">
                  <c:v>-0.14045682643165947</c:v>
                </c:pt>
                <c:pt idx="27">
                  <c:v>-0.18628423535878369</c:v>
                </c:pt>
                <c:pt idx="28">
                  <c:v>-0.12951899864941652</c:v>
                </c:pt>
                <c:pt idx="29">
                  <c:v>-0.12252727576421307</c:v>
                </c:pt>
                <c:pt idx="30">
                  <c:v>-0.1752147371458932</c:v>
                </c:pt>
                <c:pt idx="31">
                  <c:v>-0.16097332722603142</c:v>
                </c:pt>
                <c:pt idx="32">
                  <c:v>-0.10957512780694856</c:v>
                </c:pt>
                <c:pt idx="33">
                  <c:v>-0.19583039613044662</c:v>
                </c:pt>
                <c:pt idx="34">
                  <c:v>-0.14019757083337936</c:v>
                </c:pt>
                <c:pt idx="35">
                  <c:v>-0.13911266654142196</c:v>
                </c:pt>
                <c:pt idx="36">
                  <c:v>-0.12850544118035145</c:v>
                </c:pt>
                <c:pt idx="37">
                  <c:v>-2.5808118000014701E-2</c:v>
                </c:pt>
                <c:pt idx="38">
                  <c:v>1.0794235157248977E-2</c:v>
                </c:pt>
                <c:pt idx="39">
                  <c:v>3.3108399040287395E-2</c:v>
                </c:pt>
                <c:pt idx="40">
                  <c:v>0.11378152737339065</c:v>
                </c:pt>
                <c:pt idx="41">
                  <c:v>0.13186758843528423</c:v>
                </c:pt>
                <c:pt idx="42">
                  <c:v>0.17919474237689315</c:v>
                </c:pt>
                <c:pt idx="43">
                  <c:v>0.20504086379298769</c:v>
                </c:pt>
                <c:pt idx="44">
                  <c:v>0.19010709647480439</c:v>
                </c:pt>
                <c:pt idx="45">
                  <c:v>0.18704219752376616</c:v>
                </c:pt>
                <c:pt idx="46">
                  <c:v>0.13157977882707428</c:v>
                </c:pt>
                <c:pt idx="47">
                  <c:v>0.11344142824816572</c:v>
                </c:pt>
                <c:pt idx="48">
                  <c:v>0.10841241268576596</c:v>
                </c:pt>
                <c:pt idx="49">
                  <c:v>9.6939876165038186E-2</c:v>
                </c:pt>
                <c:pt idx="50">
                  <c:v>-3.7789339659639154E-2</c:v>
                </c:pt>
                <c:pt idx="51">
                  <c:v>4.1482156127926828E-2</c:v>
                </c:pt>
                <c:pt idx="52">
                  <c:v>-2.3636464159608295E-2</c:v>
                </c:pt>
                <c:pt idx="53">
                  <c:v>-2.9686484447722705E-2</c:v>
                </c:pt>
                <c:pt idx="54">
                  <c:v>-7.4967716361129533E-3</c:v>
                </c:pt>
                <c:pt idx="55">
                  <c:v>-8.5650554753385677E-2</c:v>
                </c:pt>
                <c:pt idx="56">
                  <c:v>-7.8277301883247219E-2</c:v>
                </c:pt>
                <c:pt idx="57">
                  <c:v>-0.11774468653396752</c:v>
                </c:pt>
                <c:pt idx="58">
                  <c:v>-0.11514470479914962</c:v>
                </c:pt>
                <c:pt idx="59">
                  <c:v>-0.16787835756156255</c:v>
                </c:pt>
                <c:pt idx="60">
                  <c:v>-0.17834096435342417</c:v>
                </c:pt>
                <c:pt idx="61">
                  <c:v>-0.21522885692036198</c:v>
                </c:pt>
                <c:pt idx="62">
                  <c:v>-0.21497371897294215</c:v>
                </c:pt>
                <c:pt idx="63">
                  <c:v>-0.28489398874501148</c:v>
                </c:pt>
                <c:pt idx="64">
                  <c:v>-0.25611843207514084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TDK_FF_ST_mU2_07!$Z$85:$Z$149</c:f>
              <c:numCache>
                <c:formatCode>General</c:formatCode>
                <c:ptCount val="65"/>
                <c:pt idx="0">
                  <c:v>360.18899999999996</c:v>
                </c:pt>
                <c:pt idx="1">
                  <c:v>354.69899999999996</c:v>
                </c:pt>
                <c:pt idx="2">
                  <c:v>349.13699999999994</c:v>
                </c:pt>
                <c:pt idx="3">
                  <c:v>343.47599999999994</c:v>
                </c:pt>
                <c:pt idx="4">
                  <c:v>337.97699999999992</c:v>
                </c:pt>
                <c:pt idx="5">
                  <c:v>332.42399999999992</c:v>
                </c:pt>
                <c:pt idx="6">
                  <c:v>326.78999999999991</c:v>
                </c:pt>
                <c:pt idx="7">
                  <c:v>321.0569999999999</c:v>
                </c:pt>
                <c:pt idx="8">
                  <c:v>315.2519999999999</c:v>
                </c:pt>
                <c:pt idx="9">
                  <c:v>309.58199999999988</c:v>
                </c:pt>
                <c:pt idx="10">
                  <c:v>303.95699999999988</c:v>
                </c:pt>
                <c:pt idx="11">
                  <c:v>298.30499999999989</c:v>
                </c:pt>
                <c:pt idx="12">
                  <c:v>292.84199999999987</c:v>
                </c:pt>
                <c:pt idx="13">
                  <c:v>287.28899999999987</c:v>
                </c:pt>
                <c:pt idx="14">
                  <c:v>281.56499999999988</c:v>
                </c:pt>
                <c:pt idx="15">
                  <c:v>275.85899999999987</c:v>
                </c:pt>
                <c:pt idx="16">
                  <c:v>270.19799999999987</c:v>
                </c:pt>
                <c:pt idx="17">
                  <c:v>264.50999999999988</c:v>
                </c:pt>
                <c:pt idx="18">
                  <c:v>258.81299999999987</c:v>
                </c:pt>
                <c:pt idx="19">
                  <c:v>253.21499999999986</c:v>
                </c:pt>
                <c:pt idx="20">
                  <c:v>247.76999999999987</c:v>
                </c:pt>
                <c:pt idx="21">
                  <c:v>242.13599999999988</c:v>
                </c:pt>
                <c:pt idx="22">
                  <c:v>236.60999999999987</c:v>
                </c:pt>
                <c:pt idx="23">
                  <c:v>230.82299999999987</c:v>
                </c:pt>
                <c:pt idx="24">
                  <c:v>225.15299999999988</c:v>
                </c:pt>
                <c:pt idx="25">
                  <c:v>219.46499999999989</c:v>
                </c:pt>
                <c:pt idx="26">
                  <c:v>213.87599999999989</c:v>
                </c:pt>
                <c:pt idx="27">
                  <c:v>208.2059999999999</c:v>
                </c:pt>
                <c:pt idx="28">
                  <c:v>202.74299999999991</c:v>
                </c:pt>
                <c:pt idx="29">
                  <c:v>197.2709999999999</c:v>
                </c:pt>
                <c:pt idx="30">
                  <c:v>191.54699999999991</c:v>
                </c:pt>
                <c:pt idx="31">
                  <c:v>185.9489999999999</c:v>
                </c:pt>
                <c:pt idx="32">
                  <c:v>180.21599999999989</c:v>
                </c:pt>
                <c:pt idx="33">
                  <c:v>174.57299999999989</c:v>
                </c:pt>
                <c:pt idx="34">
                  <c:v>168.92999999999989</c:v>
                </c:pt>
                <c:pt idx="35">
                  <c:v>163.34099999999989</c:v>
                </c:pt>
                <c:pt idx="36">
                  <c:v>157.8779999999999</c:v>
                </c:pt>
                <c:pt idx="37">
                  <c:v>152.31599999999989</c:v>
                </c:pt>
                <c:pt idx="38">
                  <c:v>146.69999999999987</c:v>
                </c:pt>
                <c:pt idx="39">
                  <c:v>141.04799999999989</c:v>
                </c:pt>
                <c:pt idx="40">
                  <c:v>135.2699999999999</c:v>
                </c:pt>
                <c:pt idx="41">
                  <c:v>129.6809999999999</c:v>
                </c:pt>
                <c:pt idx="42">
                  <c:v>124.0649999999999</c:v>
                </c:pt>
                <c:pt idx="43">
                  <c:v>118.4219999999999</c:v>
                </c:pt>
                <c:pt idx="44">
                  <c:v>112.99499999999989</c:v>
                </c:pt>
                <c:pt idx="45">
                  <c:v>107.5319999999999</c:v>
                </c:pt>
                <c:pt idx="46">
                  <c:v>101.82599999999989</c:v>
                </c:pt>
                <c:pt idx="47">
                  <c:v>96.128999999999891</c:v>
                </c:pt>
                <c:pt idx="48">
                  <c:v>90.458999999999889</c:v>
                </c:pt>
                <c:pt idx="49">
                  <c:v>84.725999999999885</c:v>
                </c:pt>
                <c:pt idx="50">
                  <c:v>79.091999999999885</c:v>
                </c:pt>
                <c:pt idx="51">
                  <c:v>73.538999999999888</c:v>
                </c:pt>
                <c:pt idx="52">
                  <c:v>68.048999999999893</c:v>
                </c:pt>
                <c:pt idx="53">
                  <c:v>62.486999999999895</c:v>
                </c:pt>
                <c:pt idx="54">
                  <c:v>56.879999999999896</c:v>
                </c:pt>
                <c:pt idx="55">
                  <c:v>51.137999999999899</c:v>
                </c:pt>
                <c:pt idx="56">
                  <c:v>45.431999999999903</c:v>
                </c:pt>
                <c:pt idx="57">
                  <c:v>39.779999999999902</c:v>
                </c:pt>
                <c:pt idx="58">
                  <c:v>34.154999999999902</c:v>
                </c:pt>
                <c:pt idx="59">
                  <c:v>28.520999999999901</c:v>
                </c:pt>
                <c:pt idx="60">
                  <c:v>23.003999999999902</c:v>
                </c:pt>
                <c:pt idx="61">
                  <c:v>17.576999999999902</c:v>
                </c:pt>
                <c:pt idx="62">
                  <c:v>11.888999999999903</c:v>
                </c:pt>
                <c:pt idx="63">
                  <c:v>6.1559999999999038</c:v>
                </c:pt>
                <c:pt idx="64">
                  <c:v>0.41399999999990378</c:v>
                </c:pt>
              </c:numCache>
            </c:numRef>
          </c:xVal>
          <c:yVal>
            <c:numRef>
              <c:f>TDK_FF_ST_mU2_07!$AC$85:$AC$149</c:f>
              <c:numCache>
                <c:formatCode>General</c:formatCode>
                <c:ptCount val="65"/>
                <c:pt idx="0">
                  <c:v>-0.18257721720965492</c:v>
                </c:pt>
                <c:pt idx="1">
                  <c:v>-0.24020612679476017</c:v>
                </c:pt>
                <c:pt idx="2">
                  <c:v>-0.15404479487312983</c:v>
                </c:pt>
                <c:pt idx="3">
                  <c:v>-0.20022423144627055</c:v>
                </c:pt>
                <c:pt idx="4">
                  <c:v>-0.17050333850346533</c:v>
                </c:pt>
                <c:pt idx="5">
                  <c:v>-8.5922050096939984E-2</c:v>
                </c:pt>
                <c:pt idx="6">
                  <c:v>-0.12276228248578036</c:v>
                </c:pt>
                <c:pt idx="7">
                  <c:v>-8.0803825856378353E-2</c:v>
                </c:pt>
                <c:pt idx="8">
                  <c:v>-7.3040761843515156E-2</c:v>
                </c:pt>
                <c:pt idx="9">
                  <c:v>-8.8075756283615192E-2</c:v>
                </c:pt>
                <c:pt idx="10">
                  <c:v>-1.9116394200523246E-2</c:v>
                </c:pt>
                <c:pt idx="11">
                  <c:v>-5.014649115702241E-2</c:v>
                </c:pt>
                <c:pt idx="12">
                  <c:v>-3.164882757698706E-2</c:v>
                </c:pt>
                <c:pt idx="13">
                  <c:v>-2.8061207789050968E-2</c:v>
                </c:pt>
                <c:pt idx="14">
                  <c:v>0.10964051614240589</c:v>
                </c:pt>
                <c:pt idx="15">
                  <c:v>5.7306439742035309E-2</c:v>
                </c:pt>
                <c:pt idx="16">
                  <c:v>0.14128706230678745</c:v>
                </c:pt>
                <c:pt idx="17">
                  <c:v>0.16237378955293025</c:v>
                </c:pt>
                <c:pt idx="18">
                  <c:v>0.19065200135389659</c:v>
                </c:pt>
                <c:pt idx="19">
                  <c:v>0.23744188019060175</c:v>
                </c:pt>
                <c:pt idx="20">
                  <c:v>0.24389618248630995</c:v>
                </c:pt>
                <c:pt idx="21">
                  <c:v>0.23010853541367737</c:v>
                </c:pt>
                <c:pt idx="22">
                  <c:v>0.25532644681189254</c:v>
                </c:pt>
                <c:pt idx="23">
                  <c:v>0.16263970337843148</c:v>
                </c:pt>
                <c:pt idx="24">
                  <c:v>0.14156426787636178</c:v>
                </c:pt>
                <c:pt idx="25">
                  <c:v>8.0775750309868499E-2</c:v>
                </c:pt>
                <c:pt idx="26">
                  <c:v>-1.8877511737088071E-2</c:v>
                </c:pt>
                <c:pt idx="27">
                  <c:v>-1.6503337226822623E-2</c:v>
                </c:pt>
                <c:pt idx="28">
                  <c:v>-8.8057766079231214E-2</c:v>
                </c:pt>
                <c:pt idx="29">
                  <c:v>-6.4615355857142731E-2</c:v>
                </c:pt>
                <c:pt idx="30">
                  <c:v>-0.15115057107914254</c:v>
                </c:pt>
                <c:pt idx="31">
                  <c:v>-0.14252961685366472</c:v>
                </c:pt>
                <c:pt idx="32">
                  <c:v>-0.15598278010213562</c:v>
                </c:pt>
                <c:pt idx="33">
                  <c:v>-8.5743821179249835E-2</c:v>
                </c:pt>
                <c:pt idx="34">
                  <c:v>-0.12322185630529248</c:v>
                </c:pt>
                <c:pt idx="35">
                  <c:v>-0.14825212070059024</c:v>
                </c:pt>
                <c:pt idx="36">
                  <c:v>-0.10402092051717204</c:v>
                </c:pt>
                <c:pt idx="37">
                  <c:v>-0.15957949613184041</c:v>
                </c:pt>
                <c:pt idx="38">
                  <c:v>-5.9160045587020704E-2</c:v>
                </c:pt>
                <c:pt idx="39">
                  <c:v>-0.15699531779898734</c:v>
                </c:pt>
                <c:pt idx="40">
                  <c:v>-0.11905328184721498</c:v>
                </c:pt>
                <c:pt idx="41">
                  <c:v>-9.7760741733651457E-2</c:v>
                </c:pt>
                <c:pt idx="42">
                  <c:v>-0.18399984221981924</c:v>
                </c:pt>
                <c:pt idx="43">
                  <c:v>-0.1243027349326411</c:v>
                </c:pt>
                <c:pt idx="44">
                  <c:v>-0.14248079553146908</c:v>
                </c:pt>
                <c:pt idx="45">
                  <c:v>-0.20304005560385008</c:v>
                </c:pt>
                <c:pt idx="46">
                  <c:v>-0.16187474527133361</c:v>
                </c:pt>
                <c:pt idx="47">
                  <c:v>-0.13854984326074771</c:v>
                </c:pt>
                <c:pt idx="48">
                  <c:v>-0.16346259139714903</c:v>
                </c:pt>
                <c:pt idx="49">
                  <c:v>-1.8431607048000842E-2</c:v>
                </c:pt>
                <c:pt idx="50">
                  <c:v>-6.2266265521444097E-2</c:v>
                </c:pt>
                <c:pt idx="51">
                  <c:v>-4.614943492750001E-2</c:v>
                </c:pt>
                <c:pt idx="52">
                  <c:v>-2.2099062209605336E-2</c:v>
                </c:pt>
                <c:pt idx="53">
                  <c:v>-5.7965905741454549E-2</c:v>
                </c:pt>
                <c:pt idx="54">
                  <c:v>-7.1805372680742607E-2</c:v>
                </c:pt>
                <c:pt idx="55">
                  <c:v>-9.459326433577786E-2</c:v>
                </c:pt>
                <c:pt idx="56">
                  <c:v>-0.17315300063620498</c:v>
                </c:pt>
                <c:pt idx="57">
                  <c:v>-0.15716638117650916</c:v>
                </c:pt>
                <c:pt idx="58">
                  <c:v>-0.2337774429850441</c:v>
                </c:pt>
                <c:pt idx="59">
                  <c:v>-0.23489764730385332</c:v>
                </c:pt>
                <c:pt idx="60">
                  <c:v>-0.24310076215260423</c:v>
                </c:pt>
                <c:pt idx="61">
                  <c:v>-0.28198159034333869</c:v>
                </c:pt>
                <c:pt idx="62">
                  <c:v>-0.25210529161979167</c:v>
                </c:pt>
                <c:pt idx="63">
                  <c:v>-0.28722255604084257</c:v>
                </c:pt>
                <c:pt idx="64">
                  <c:v>-0.23337851521208286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5.9399999999999995</c:v>
                </c:pt>
                <c:pt idx="2">
                  <c:v>11.690999999999999</c:v>
                </c:pt>
                <c:pt idx="3">
                  <c:v>17.360999999999997</c:v>
                </c:pt>
                <c:pt idx="4">
                  <c:v>22.796999999999997</c:v>
                </c:pt>
                <c:pt idx="5">
                  <c:v>28.295999999999996</c:v>
                </c:pt>
                <c:pt idx="6">
                  <c:v>33.920999999999992</c:v>
                </c:pt>
                <c:pt idx="7">
                  <c:v>39.626999999999995</c:v>
                </c:pt>
                <c:pt idx="8">
                  <c:v>45.215999999999994</c:v>
                </c:pt>
                <c:pt idx="9">
                  <c:v>50.930999999999997</c:v>
                </c:pt>
                <c:pt idx="10">
                  <c:v>56.699999999999996</c:v>
                </c:pt>
                <c:pt idx="11">
                  <c:v>62.279999999999994</c:v>
                </c:pt>
                <c:pt idx="12">
                  <c:v>67.86</c:v>
                </c:pt>
                <c:pt idx="13">
                  <c:v>73.313999999999993</c:v>
                </c:pt>
                <c:pt idx="14">
                  <c:v>78.875999999999991</c:v>
                </c:pt>
                <c:pt idx="15">
                  <c:v>84.554999999999993</c:v>
                </c:pt>
                <c:pt idx="16">
                  <c:v>90.170999999999992</c:v>
                </c:pt>
                <c:pt idx="17">
                  <c:v>95.867999999999995</c:v>
                </c:pt>
                <c:pt idx="18">
                  <c:v>101.619</c:v>
                </c:pt>
                <c:pt idx="19">
                  <c:v>107.244</c:v>
                </c:pt>
                <c:pt idx="20">
                  <c:v>112.77</c:v>
                </c:pt>
                <c:pt idx="21">
                  <c:v>118.23299999999999</c:v>
                </c:pt>
                <c:pt idx="22">
                  <c:v>123.89399999999999</c:v>
                </c:pt>
                <c:pt idx="23">
                  <c:v>129.483</c:v>
                </c:pt>
                <c:pt idx="24">
                  <c:v>135.09899999999999</c:v>
                </c:pt>
                <c:pt idx="25">
                  <c:v>140.85899999999998</c:v>
                </c:pt>
                <c:pt idx="26">
                  <c:v>146.51099999999997</c:v>
                </c:pt>
                <c:pt idx="27">
                  <c:v>152.11799999999997</c:v>
                </c:pt>
                <c:pt idx="28">
                  <c:v>157.72499999999997</c:v>
                </c:pt>
                <c:pt idx="29">
                  <c:v>163.12499999999997</c:v>
                </c:pt>
                <c:pt idx="30">
                  <c:v>168.73199999999997</c:v>
                </c:pt>
                <c:pt idx="31">
                  <c:v>174.39299999999997</c:v>
                </c:pt>
                <c:pt idx="32">
                  <c:v>179.96399999999997</c:v>
                </c:pt>
                <c:pt idx="33">
                  <c:v>185.66099999999997</c:v>
                </c:pt>
                <c:pt idx="34">
                  <c:v>191.36699999999996</c:v>
                </c:pt>
                <c:pt idx="35">
                  <c:v>197.08199999999997</c:v>
                </c:pt>
                <c:pt idx="36">
                  <c:v>202.52699999999996</c:v>
                </c:pt>
                <c:pt idx="37">
                  <c:v>208.01699999999997</c:v>
                </c:pt>
                <c:pt idx="38">
                  <c:v>213.71399999999997</c:v>
                </c:pt>
                <c:pt idx="39">
                  <c:v>219.27599999999998</c:v>
                </c:pt>
                <c:pt idx="40">
                  <c:v>224.86499999999998</c:v>
                </c:pt>
                <c:pt idx="41">
                  <c:v>230.60699999999997</c:v>
                </c:pt>
                <c:pt idx="42">
                  <c:v>236.35799999999998</c:v>
                </c:pt>
                <c:pt idx="43">
                  <c:v>241.99199999999996</c:v>
                </c:pt>
                <c:pt idx="44">
                  <c:v>247.56299999999996</c:v>
                </c:pt>
                <c:pt idx="45">
                  <c:v>253.05299999999997</c:v>
                </c:pt>
                <c:pt idx="46">
                  <c:v>258.55199999999996</c:v>
                </c:pt>
                <c:pt idx="47">
                  <c:v>264.28499999999997</c:v>
                </c:pt>
                <c:pt idx="48">
                  <c:v>269.98199999999997</c:v>
                </c:pt>
                <c:pt idx="49">
                  <c:v>275.66099999999994</c:v>
                </c:pt>
                <c:pt idx="50">
                  <c:v>281.41199999999992</c:v>
                </c:pt>
                <c:pt idx="51">
                  <c:v>287.01899999999989</c:v>
                </c:pt>
                <c:pt idx="52">
                  <c:v>292.58999999999992</c:v>
                </c:pt>
                <c:pt idx="53">
                  <c:v>298.10699999999991</c:v>
                </c:pt>
                <c:pt idx="54">
                  <c:v>303.74099999999993</c:v>
                </c:pt>
                <c:pt idx="55">
                  <c:v>309.36599999999993</c:v>
                </c:pt>
                <c:pt idx="56">
                  <c:v>315.07199999999995</c:v>
                </c:pt>
                <c:pt idx="57">
                  <c:v>320.84099999999995</c:v>
                </c:pt>
                <c:pt idx="58">
                  <c:v>326.51099999999997</c:v>
                </c:pt>
                <c:pt idx="59">
                  <c:v>332.19899999999996</c:v>
                </c:pt>
                <c:pt idx="60">
                  <c:v>337.82399999999996</c:v>
                </c:pt>
                <c:pt idx="61">
                  <c:v>343.24199999999996</c:v>
                </c:pt>
                <c:pt idx="62">
                  <c:v>348.79499999999996</c:v>
                </c:pt>
                <c:pt idx="63">
                  <c:v>354.50099999999998</c:v>
                </c:pt>
              </c:numCache>
            </c:numRef>
          </c:xVal>
          <c:yVal>
            <c:numRef>
              <c:f>TDK_FF_ST_mU2_07!$AD$20:$AD$83</c:f>
              <c:numCache>
                <c:formatCode>General</c:formatCode>
                <c:ptCount val="64"/>
                <c:pt idx="0">
                  <c:v>-0.26515532155926458</c:v>
                </c:pt>
                <c:pt idx="1">
                  <c:v>-4.0720358738847828E-2</c:v>
                </c:pt>
                <c:pt idx="2">
                  <c:v>4.6034024268141849E-2</c:v>
                </c:pt>
                <c:pt idx="3">
                  <c:v>-2.2267123498249219E-2</c:v>
                </c:pt>
                <c:pt idx="4">
                  <c:v>2.5044230372859744E-2</c:v>
                </c:pt>
                <c:pt idx="5">
                  <c:v>-2.5459907600914988E-2</c:v>
                </c:pt>
                <c:pt idx="6">
                  <c:v>2.3647483230675448E-2</c:v>
                </c:pt>
                <c:pt idx="7">
                  <c:v>3.1524885979251849E-2</c:v>
                </c:pt>
                <c:pt idx="8">
                  <c:v>1.9263330013515656E-2</c:v>
                </c:pt>
                <c:pt idx="9">
                  <c:v>1.3941523149846091E-2</c:v>
                </c:pt>
                <c:pt idx="10">
                  <c:v>-1.960944149852395E-2</c:v>
                </c:pt>
                <c:pt idx="11">
                  <c:v>7.1370562694575312E-2</c:v>
                </c:pt>
                <c:pt idx="12">
                  <c:v>6.0399915371888824E-2</c:v>
                </c:pt>
                <c:pt idx="13">
                  <c:v>-9.6160215598217746E-4</c:v>
                </c:pt>
                <c:pt idx="14">
                  <c:v>7.3572029570527775E-2</c:v>
                </c:pt>
                <c:pt idx="15">
                  <c:v>0.1295814947266507</c:v>
                </c:pt>
                <c:pt idx="16">
                  <c:v>-3.2637558908618303E-2</c:v>
                </c:pt>
                <c:pt idx="17">
                  <c:v>4.0056723030275521E-2</c:v>
                </c:pt>
                <c:pt idx="18">
                  <c:v>3.6221172040754368E-2</c:v>
                </c:pt>
                <c:pt idx="19">
                  <c:v>1.5252898423511851E-2</c:v>
                </c:pt>
                <c:pt idx="20">
                  <c:v>5.6863260389278025E-2</c:v>
                </c:pt>
                <c:pt idx="21">
                  <c:v>0.10620924030354217</c:v>
                </c:pt>
                <c:pt idx="22">
                  <c:v>-4.432416763475544E-2</c:v>
                </c:pt>
                <c:pt idx="23">
                  <c:v>2.5280699633441372E-2</c:v>
                </c:pt>
                <c:pt idx="24">
                  <c:v>-1.2287166026311525E-2</c:v>
                </c:pt>
                <c:pt idx="25">
                  <c:v>-1.6192233362176012E-2</c:v>
                </c:pt>
                <c:pt idx="26">
                  <c:v>8.1296780844638761E-2</c:v>
                </c:pt>
                <c:pt idx="27">
                  <c:v>2.6704739226943275E-2</c:v>
                </c:pt>
                <c:pt idx="28">
                  <c:v>2.5498078132244473E-2</c:v>
                </c:pt>
                <c:pt idx="29">
                  <c:v>-2.5724844936377167E-2</c:v>
                </c:pt>
                <c:pt idx="30">
                  <c:v>5.1992880840600719E-2</c:v>
                </c:pt>
                <c:pt idx="31">
                  <c:v>7.522950604678158E-2</c:v>
                </c:pt>
                <c:pt idx="32">
                  <c:v>-4.6407652295187063E-2</c:v>
                </c:pt>
                <c:pt idx="33">
                  <c:v>5.3300779276781896E-2</c:v>
                </c:pt>
                <c:pt idx="34">
                  <c:v>-1.0953000245763178E-2</c:v>
                </c:pt>
                <c:pt idx="35">
                  <c:v>7.4497310684279228E-2</c:v>
                </c:pt>
                <c:pt idx="36">
                  <c:v>4.044767510112024E-2</c:v>
                </c:pt>
                <c:pt idx="37">
                  <c:v>9.3047807731920784E-3</c:v>
                </c:pt>
                <c:pt idx="38">
                  <c:v>-2.9671746894337048E-2</c:v>
                </c:pt>
                <c:pt idx="39">
                  <c:v>4.7667351269581104E-2</c:v>
                </c:pt>
                <c:pt idx="40">
                  <c:v>2.7782740502971137E-2</c:v>
                </c:pt>
                <c:pt idx="41">
                  <c:v>3.0772114943147244E-2</c:v>
                </c:pt>
                <c:pt idx="42">
                  <c:v>7.6131704434999392E-2</c:v>
                </c:pt>
                <c:pt idx="43">
                  <c:v>2.506767162068968E-2</c:v>
                </c:pt>
                <c:pt idx="44">
                  <c:v>5.378908601150556E-2</c:v>
                </c:pt>
                <c:pt idx="45">
                  <c:v>5.0399682666835588E-2</c:v>
                </c:pt>
                <c:pt idx="46">
                  <c:v>5.9072222526822316E-2</c:v>
                </c:pt>
                <c:pt idx="47">
                  <c:v>4.8932361304764527E-2</c:v>
                </c:pt>
                <c:pt idx="48">
                  <c:v>3.287464962102149E-2</c:v>
                </c:pt>
                <c:pt idx="49">
                  <c:v>-3.9633436423002877E-2</c:v>
                </c:pt>
                <c:pt idx="50">
                  <c:v>0.14742985580204504</c:v>
                </c:pt>
                <c:pt idx="51">
                  <c:v>-6.9543363916977796E-2</c:v>
                </c:pt>
                <c:pt idx="52">
                  <c:v>-8.012363417378765E-3</c:v>
                </c:pt>
                <c:pt idx="53">
                  <c:v>-2.0460006709299705E-2</c:v>
                </c:pt>
                <c:pt idx="54">
                  <c:v>-1.1619622564410292E-2</c:v>
                </c:pt>
                <c:pt idx="55">
                  <c:v>-2.4252015302295149E-3</c:v>
                </c:pt>
                <c:pt idx="56">
                  <c:v>5.2365400397320627E-3</c:v>
                </c:pt>
                <c:pt idx="57">
                  <c:v>3.6940860677589171E-2</c:v>
                </c:pt>
                <c:pt idx="58">
                  <c:v>-7.6175776866307388E-3</c:v>
                </c:pt>
                <c:pt idx="59">
                  <c:v>8.1956307464622569E-2</c:v>
                </c:pt>
                <c:pt idx="60">
                  <c:v>7.8376258499588403E-3</c:v>
                </c:pt>
                <c:pt idx="61">
                  <c:v>1.5004625474091426E-2</c:v>
                </c:pt>
                <c:pt idx="62">
                  <c:v>6.092892409981232E-2</c:v>
                </c:pt>
                <c:pt idx="63">
                  <c:v>4.4687861950251317E-2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73288"/>
        <c:axId val="560071328"/>
      </c:scatterChart>
      <c:valAx>
        <c:axId val="5600732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71328"/>
        <c:crosses val="autoZero"/>
        <c:crossBetween val="midCat"/>
      </c:valAx>
      <c:valAx>
        <c:axId val="5600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7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5.2829999999999995</c:v>
                </c:pt>
                <c:pt idx="2">
                  <c:v>11.024999999999999</c:v>
                </c:pt>
                <c:pt idx="3">
                  <c:v>16.667999999999999</c:v>
                </c:pt>
                <c:pt idx="4">
                  <c:v>22.329000000000001</c:v>
                </c:pt>
                <c:pt idx="5">
                  <c:v>28.026</c:v>
                </c:pt>
                <c:pt idx="6">
                  <c:v>33.659999999999997</c:v>
                </c:pt>
                <c:pt idx="7">
                  <c:v>39.077999999999996</c:v>
                </c:pt>
                <c:pt idx="8">
                  <c:v>44.621999999999993</c:v>
                </c:pt>
                <c:pt idx="9">
                  <c:v>50.309999999999995</c:v>
                </c:pt>
                <c:pt idx="10">
                  <c:v>56.015999999999991</c:v>
                </c:pt>
                <c:pt idx="11">
                  <c:v>61.730999999999995</c:v>
                </c:pt>
                <c:pt idx="12">
                  <c:v>67.400999999999996</c:v>
                </c:pt>
                <c:pt idx="13">
                  <c:v>73.007999999999996</c:v>
                </c:pt>
                <c:pt idx="14">
                  <c:v>78.614999999999995</c:v>
                </c:pt>
                <c:pt idx="15">
                  <c:v>84.10499999999999</c:v>
                </c:pt>
                <c:pt idx="16">
                  <c:v>89.594999999999985</c:v>
                </c:pt>
                <c:pt idx="17">
                  <c:v>95.237999999999985</c:v>
                </c:pt>
                <c:pt idx="18">
                  <c:v>100.96199999999999</c:v>
                </c:pt>
                <c:pt idx="19">
                  <c:v>106.61399999999999</c:v>
                </c:pt>
                <c:pt idx="20">
                  <c:v>112.35599999999999</c:v>
                </c:pt>
                <c:pt idx="21">
                  <c:v>117.97199999999999</c:v>
                </c:pt>
                <c:pt idx="22">
                  <c:v>123.47999999999999</c:v>
                </c:pt>
                <c:pt idx="23">
                  <c:v>128.97899999999998</c:v>
                </c:pt>
                <c:pt idx="24">
                  <c:v>134.51399999999998</c:v>
                </c:pt>
                <c:pt idx="25">
                  <c:v>140.21099999999998</c:v>
                </c:pt>
                <c:pt idx="26">
                  <c:v>145.85399999999998</c:v>
                </c:pt>
                <c:pt idx="27">
                  <c:v>151.58699999999999</c:v>
                </c:pt>
                <c:pt idx="28">
                  <c:v>157.21199999999999</c:v>
                </c:pt>
                <c:pt idx="29">
                  <c:v>162.87299999999999</c:v>
                </c:pt>
                <c:pt idx="30">
                  <c:v>168.48899999999998</c:v>
                </c:pt>
                <c:pt idx="31">
                  <c:v>173.86199999999997</c:v>
                </c:pt>
                <c:pt idx="32">
                  <c:v>179.32499999999996</c:v>
                </c:pt>
                <c:pt idx="33">
                  <c:v>185.07599999999996</c:v>
                </c:pt>
                <c:pt idx="34">
                  <c:v>190.79999999999995</c:v>
                </c:pt>
                <c:pt idx="35">
                  <c:v>196.39799999999997</c:v>
                </c:pt>
                <c:pt idx="36">
                  <c:v>202.07699999999997</c:v>
                </c:pt>
                <c:pt idx="37">
                  <c:v>207.79199999999997</c:v>
                </c:pt>
                <c:pt idx="38">
                  <c:v>213.36299999999997</c:v>
                </c:pt>
                <c:pt idx="39">
                  <c:v>218.75399999999996</c:v>
                </c:pt>
                <c:pt idx="40">
                  <c:v>224.32499999999996</c:v>
                </c:pt>
                <c:pt idx="41">
                  <c:v>229.99499999999995</c:v>
                </c:pt>
                <c:pt idx="42">
                  <c:v>235.70999999999995</c:v>
                </c:pt>
                <c:pt idx="43">
                  <c:v>241.42499999999995</c:v>
                </c:pt>
                <c:pt idx="44">
                  <c:v>247.13999999999996</c:v>
                </c:pt>
                <c:pt idx="45">
                  <c:v>252.73799999999997</c:v>
                </c:pt>
                <c:pt idx="46">
                  <c:v>258.39</c:v>
                </c:pt>
                <c:pt idx="47">
                  <c:v>263.81700000000001</c:v>
                </c:pt>
                <c:pt idx="48">
                  <c:v>269.38800000000003</c:v>
                </c:pt>
                <c:pt idx="49">
                  <c:v>275.02200000000005</c:v>
                </c:pt>
                <c:pt idx="50">
                  <c:v>280.78200000000004</c:v>
                </c:pt>
                <c:pt idx="51">
                  <c:v>286.47900000000004</c:v>
                </c:pt>
                <c:pt idx="52">
                  <c:v>292.18500000000006</c:v>
                </c:pt>
                <c:pt idx="53">
                  <c:v>297.82800000000003</c:v>
                </c:pt>
                <c:pt idx="54">
                  <c:v>303.42600000000004</c:v>
                </c:pt>
                <c:pt idx="55">
                  <c:v>308.91600000000005</c:v>
                </c:pt>
                <c:pt idx="56">
                  <c:v>314.51400000000007</c:v>
                </c:pt>
                <c:pt idx="57">
                  <c:v>320.16600000000005</c:v>
                </c:pt>
                <c:pt idx="58">
                  <c:v>325.90800000000007</c:v>
                </c:pt>
                <c:pt idx="59">
                  <c:v>331.58700000000005</c:v>
                </c:pt>
                <c:pt idx="60">
                  <c:v>337.31100000000004</c:v>
                </c:pt>
                <c:pt idx="61">
                  <c:v>342.96300000000002</c:v>
                </c:pt>
                <c:pt idx="62">
                  <c:v>348.65100000000001</c:v>
                </c:pt>
                <c:pt idx="63">
                  <c:v>354.06900000000002</c:v>
                </c:pt>
                <c:pt idx="64">
                  <c:v>359.53200000000004</c:v>
                </c:pt>
              </c:numCache>
            </c:numRef>
          </c:xVal>
          <c:yVal>
            <c:numRef>
              <c:f>TDK_FF_ST_oU_08!$AC$20:$AC$84</c:f>
              <c:numCache>
                <c:formatCode>General</c:formatCode>
                <c:ptCount val="65"/>
                <c:pt idx="0">
                  <c:v>-0.42564806793188836</c:v>
                </c:pt>
                <c:pt idx="1">
                  <c:v>-0.25754822166412161</c:v>
                </c:pt>
                <c:pt idx="2">
                  <c:v>-0.27749495577167949</c:v>
                </c:pt>
                <c:pt idx="3">
                  <c:v>-0.32528518714092769</c:v>
                </c:pt>
                <c:pt idx="4">
                  <c:v>-0.28915961118433842</c:v>
                </c:pt>
                <c:pt idx="5">
                  <c:v>-0.28290253021400602</c:v>
                </c:pt>
                <c:pt idx="6">
                  <c:v>-0.26301795295611896</c:v>
                </c:pt>
                <c:pt idx="7">
                  <c:v>-0.26810604188525389</c:v>
                </c:pt>
                <c:pt idx="8">
                  <c:v>-0.17893454310686963</c:v>
                </c:pt>
                <c:pt idx="9">
                  <c:v>-0.15204789602034197</c:v>
                </c:pt>
                <c:pt idx="10">
                  <c:v>-0.14891420458937432</c:v>
                </c:pt>
                <c:pt idx="11">
                  <c:v>-9.7149002106220905E-2</c:v>
                </c:pt>
                <c:pt idx="12">
                  <c:v>-6.310049807608209E-2</c:v>
                </c:pt>
                <c:pt idx="13">
                  <c:v>-0.18014594703193154</c:v>
                </c:pt>
                <c:pt idx="14">
                  <c:v>-0.14469787470532935</c:v>
                </c:pt>
                <c:pt idx="15">
                  <c:v>-0.12465511370149329</c:v>
                </c:pt>
                <c:pt idx="16">
                  <c:v>-0.19735435506045462</c:v>
                </c:pt>
                <c:pt idx="17">
                  <c:v>-0.14825840259332779</c:v>
                </c:pt>
                <c:pt idx="18">
                  <c:v>-0.21048232689742008</c:v>
                </c:pt>
                <c:pt idx="19">
                  <c:v>-0.21176872716098671</c:v>
                </c:pt>
                <c:pt idx="20">
                  <c:v>-0.18392285559139054</c:v>
                </c:pt>
                <c:pt idx="21">
                  <c:v>-0.15828059834872477</c:v>
                </c:pt>
                <c:pt idx="22">
                  <c:v>-0.26031943813731573</c:v>
                </c:pt>
                <c:pt idx="23">
                  <c:v>-0.20943531887809286</c:v>
                </c:pt>
                <c:pt idx="24">
                  <c:v>-0.14883242827025356</c:v>
                </c:pt>
                <c:pt idx="25">
                  <c:v>-0.20722447429241697</c:v>
                </c:pt>
                <c:pt idx="26">
                  <c:v>-0.1000659390916212</c:v>
                </c:pt>
                <c:pt idx="27">
                  <c:v>-0.12388342127718488</c:v>
                </c:pt>
                <c:pt idx="28">
                  <c:v>-0.12988847834947137</c:v>
                </c:pt>
                <c:pt idx="29">
                  <c:v>-0.16030957467745566</c:v>
                </c:pt>
                <c:pt idx="30">
                  <c:v>-0.12323320198828469</c:v>
                </c:pt>
                <c:pt idx="31">
                  <c:v>-9.0776956533204611E-2</c:v>
                </c:pt>
                <c:pt idx="32">
                  <c:v>-0.18686969543298915</c:v>
                </c:pt>
                <c:pt idx="33">
                  <c:v>-0.15767622226320555</c:v>
                </c:pt>
                <c:pt idx="34">
                  <c:v>-0.13222784486276851</c:v>
                </c:pt>
                <c:pt idx="35">
                  <c:v>-7.8518950711497837E-2</c:v>
                </c:pt>
                <c:pt idx="36">
                  <c:v>-7.4325221195039148E-2</c:v>
                </c:pt>
                <c:pt idx="37">
                  <c:v>-3.4275180627275859E-2</c:v>
                </c:pt>
                <c:pt idx="38">
                  <c:v>-7.9104868593191213E-2</c:v>
                </c:pt>
                <c:pt idx="39">
                  <c:v>-1.9569917016667659E-2</c:v>
                </c:pt>
                <c:pt idx="40">
                  <c:v>-2.5582363723657409E-2</c:v>
                </c:pt>
                <c:pt idx="41">
                  <c:v>8.5986371654485083E-3</c:v>
                </c:pt>
                <c:pt idx="42">
                  <c:v>4.4468634772982796E-2</c:v>
                </c:pt>
                <c:pt idx="43">
                  <c:v>9.7598096610568064E-2</c:v>
                </c:pt>
                <c:pt idx="44">
                  <c:v>7.445129958549046E-2</c:v>
                </c:pt>
                <c:pt idx="45">
                  <c:v>5.6135553278494399E-2</c:v>
                </c:pt>
                <c:pt idx="46">
                  <c:v>2.7160092495932986E-2</c:v>
                </c:pt>
                <c:pt idx="47">
                  <c:v>1.6373796416928599E-2</c:v>
                </c:pt>
                <c:pt idx="48">
                  <c:v>-1.7269556105020456E-2</c:v>
                </c:pt>
                <c:pt idx="49">
                  <c:v>-8.2238140891263356E-2</c:v>
                </c:pt>
                <c:pt idx="50">
                  <c:v>-3.6075082201364239E-2</c:v>
                </c:pt>
                <c:pt idx="51">
                  <c:v>-7.9302179637465997E-2</c:v>
                </c:pt>
                <c:pt idx="52">
                  <c:v>-0.12331214520520462</c:v>
                </c:pt>
                <c:pt idx="53">
                  <c:v>-0.10939210379166298</c:v>
                </c:pt>
                <c:pt idx="54">
                  <c:v>-0.14824922188665823</c:v>
                </c:pt>
                <c:pt idx="55">
                  <c:v>-0.16383890314762084</c:v>
                </c:pt>
                <c:pt idx="56">
                  <c:v>-0.13437064176576996</c:v>
                </c:pt>
                <c:pt idx="57">
                  <c:v>-0.15737372419800977</c:v>
                </c:pt>
                <c:pt idx="58">
                  <c:v>-0.20058049137202261</c:v>
                </c:pt>
                <c:pt idx="59">
                  <c:v>-0.19822068367665224</c:v>
                </c:pt>
                <c:pt idx="60">
                  <c:v>-0.22297619482401387</c:v>
                </c:pt>
                <c:pt idx="61">
                  <c:v>-0.2555447813060141</c:v>
                </c:pt>
                <c:pt idx="62">
                  <c:v>-0.22113888952270599</c:v>
                </c:pt>
                <c:pt idx="63">
                  <c:v>-0.2498128937352817</c:v>
                </c:pt>
                <c:pt idx="64">
                  <c:v>-0.33466646226355579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TDK_FF_ST_oU_08!$Z$85:$Z$149</c:f>
              <c:numCache>
                <c:formatCode>General</c:formatCode>
                <c:ptCount val="65"/>
                <c:pt idx="0">
                  <c:v>359.53200000000004</c:v>
                </c:pt>
                <c:pt idx="1">
                  <c:v>354.26700000000005</c:v>
                </c:pt>
                <c:pt idx="2">
                  <c:v>348.81300000000005</c:v>
                </c:pt>
                <c:pt idx="3">
                  <c:v>343.22400000000005</c:v>
                </c:pt>
                <c:pt idx="4">
                  <c:v>337.52700000000004</c:v>
                </c:pt>
                <c:pt idx="5">
                  <c:v>331.84800000000007</c:v>
                </c:pt>
                <c:pt idx="6">
                  <c:v>326.02500000000009</c:v>
                </c:pt>
                <c:pt idx="7">
                  <c:v>320.3370000000001</c:v>
                </c:pt>
                <c:pt idx="8">
                  <c:v>314.70300000000009</c:v>
                </c:pt>
                <c:pt idx="9">
                  <c:v>309.06900000000007</c:v>
                </c:pt>
                <c:pt idx="10">
                  <c:v>303.64200000000005</c:v>
                </c:pt>
                <c:pt idx="11">
                  <c:v>298.17000000000007</c:v>
                </c:pt>
                <c:pt idx="12">
                  <c:v>292.3830000000001</c:v>
                </c:pt>
                <c:pt idx="13">
                  <c:v>286.64100000000008</c:v>
                </c:pt>
                <c:pt idx="14">
                  <c:v>281.00700000000006</c:v>
                </c:pt>
                <c:pt idx="15">
                  <c:v>275.24700000000007</c:v>
                </c:pt>
                <c:pt idx="16">
                  <c:v>269.55000000000007</c:v>
                </c:pt>
                <c:pt idx="17">
                  <c:v>264.06900000000007</c:v>
                </c:pt>
                <c:pt idx="18">
                  <c:v>258.56100000000009</c:v>
                </c:pt>
                <c:pt idx="19">
                  <c:v>252.8550000000001</c:v>
                </c:pt>
                <c:pt idx="20">
                  <c:v>247.34700000000009</c:v>
                </c:pt>
                <c:pt idx="21">
                  <c:v>241.5870000000001</c:v>
                </c:pt>
                <c:pt idx="22">
                  <c:v>235.9440000000001</c:v>
                </c:pt>
                <c:pt idx="23">
                  <c:v>230.16600000000011</c:v>
                </c:pt>
                <c:pt idx="24">
                  <c:v>224.6220000000001</c:v>
                </c:pt>
                <c:pt idx="25">
                  <c:v>219.02400000000009</c:v>
                </c:pt>
                <c:pt idx="26">
                  <c:v>213.57000000000008</c:v>
                </c:pt>
                <c:pt idx="27">
                  <c:v>208.01700000000008</c:v>
                </c:pt>
                <c:pt idx="28">
                  <c:v>202.25700000000009</c:v>
                </c:pt>
                <c:pt idx="29">
                  <c:v>196.65900000000008</c:v>
                </c:pt>
                <c:pt idx="30">
                  <c:v>190.95300000000009</c:v>
                </c:pt>
                <c:pt idx="31">
                  <c:v>185.3190000000001</c:v>
                </c:pt>
                <c:pt idx="32">
                  <c:v>179.5860000000001</c:v>
                </c:pt>
                <c:pt idx="33">
                  <c:v>174.11400000000009</c:v>
                </c:pt>
                <c:pt idx="34">
                  <c:v>168.62400000000008</c:v>
                </c:pt>
                <c:pt idx="35">
                  <c:v>163.10700000000008</c:v>
                </c:pt>
                <c:pt idx="36">
                  <c:v>157.37400000000008</c:v>
                </c:pt>
                <c:pt idx="37">
                  <c:v>151.74900000000008</c:v>
                </c:pt>
                <c:pt idx="38">
                  <c:v>146.01600000000008</c:v>
                </c:pt>
                <c:pt idx="39">
                  <c:v>140.39100000000008</c:v>
                </c:pt>
                <c:pt idx="40">
                  <c:v>134.82000000000008</c:v>
                </c:pt>
                <c:pt idx="41">
                  <c:v>129.16800000000009</c:v>
                </c:pt>
                <c:pt idx="42">
                  <c:v>123.73200000000008</c:v>
                </c:pt>
                <c:pt idx="43">
                  <c:v>118.26900000000009</c:v>
                </c:pt>
                <c:pt idx="44">
                  <c:v>112.49100000000008</c:v>
                </c:pt>
                <c:pt idx="45">
                  <c:v>106.83900000000008</c:v>
                </c:pt>
                <c:pt idx="46">
                  <c:v>101.24100000000008</c:v>
                </c:pt>
                <c:pt idx="47">
                  <c:v>95.48100000000008</c:v>
                </c:pt>
                <c:pt idx="48">
                  <c:v>89.811000000000078</c:v>
                </c:pt>
                <c:pt idx="49">
                  <c:v>84.348000000000084</c:v>
                </c:pt>
                <c:pt idx="50">
                  <c:v>78.822000000000088</c:v>
                </c:pt>
                <c:pt idx="51">
                  <c:v>73.197000000000088</c:v>
                </c:pt>
                <c:pt idx="52">
                  <c:v>67.61700000000009</c:v>
                </c:pt>
                <c:pt idx="53">
                  <c:v>61.938000000000088</c:v>
                </c:pt>
                <c:pt idx="54">
                  <c:v>56.214000000000091</c:v>
                </c:pt>
                <c:pt idx="55">
                  <c:v>50.508000000000095</c:v>
                </c:pt>
                <c:pt idx="56">
                  <c:v>44.838000000000093</c:v>
                </c:pt>
                <c:pt idx="57">
                  <c:v>39.267000000000095</c:v>
                </c:pt>
                <c:pt idx="58">
                  <c:v>33.867000000000097</c:v>
                </c:pt>
                <c:pt idx="59">
                  <c:v>28.341000000000097</c:v>
                </c:pt>
                <c:pt idx="60">
                  <c:v>22.518000000000097</c:v>
                </c:pt>
                <c:pt idx="61">
                  <c:v>16.857000000000099</c:v>
                </c:pt>
                <c:pt idx="62">
                  <c:v>11.196000000000099</c:v>
                </c:pt>
                <c:pt idx="63">
                  <c:v>5.4450000000000998</c:v>
                </c:pt>
                <c:pt idx="64">
                  <c:v>-0.2699999999999001</c:v>
                </c:pt>
              </c:numCache>
            </c:numRef>
          </c:xVal>
          <c:yVal>
            <c:numRef>
              <c:f>TDK_FF_ST_oU_08!$AC$85:$AC$149</c:f>
              <c:numCache>
                <c:formatCode>General</c:formatCode>
                <c:ptCount val="65"/>
                <c:pt idx="0">
                  <c:v>-0.25691524025228318</c:v>
                </c:pt>
                <c:pt idx="1">
                  <c:v>-0.3392396795292143</c:v>
                </c:pt>
                <c:pt idx="2">
                  <c:v>-0.26191033094738714</c:v>
                </c:pt>
                <c:pt idx="3">
                  <c:v>-0.25414288953970754</c:v>
                </c:pt>
                <c:pt idx="4">
                  <c:v>-0.19899822199340633</c:v>
                </c:pt>
                <c:pt idx="5">
                  <c:v>-0.20512539981518785</c:v>
                </c:pt>
                <c:pt idx="6">
                  <c:v>-0.20549048163343286</c:v>
                </c:pt>
                <c:pt idx="7">
                  <c:v>-0.11462293217914521</c:v>
                </c:pt>
                <c:pt idx="8">
                  <c:v>-0.19432367538070139</c:v>
                </c:pt>
                <c:pt idx="9">
                  <c:v>-0.14445311534495886</c:v>
                </c:pt>
                <c:pt idx="10">
                  <c:v>-0.11551056369376056</c:v>
                </c:pt>
                <c:pt idx="11">
                  <c:v>-0.12023349835590125</c:v>
                </c:pt>
                <c:pt idx="12">
                  <c:v>-0.14339463440666123</c:v>
                </c:pt>
                <c:pt idx="13">
                  <c:v>-6.7916519653977048E-2</c:v>
                </c:pt>
                <c:pt idx="14">
                  <c:v>-4.9766964775926681E-2</c:v>
                </c:pt>
                <c:pt idx="15">
                  <c:v>-5.5389169307773045E-2</c:v>
                </c:pt>
                <c:pt idx="16">
                  <c:v>7.9215056910811654E-2</c:v>
                </c:pt>
                <c:pt idx="17">
                  <c:v>2.1802943615284676E-2</c:v>
                </c:pt>
                <c:pt idx="18">
                  <c:v>2.4888253120764148E-2</c:v>
                </c:pt>
                <c:pt idx="19">
                  <c:v>8.7629210846472461E-2</c:v>
                </c:pt>
                <c:pt idx="20">
                  <c:v>5.5838173470419861E-2</c:v>
                </c:pt>
                <c:pt idx="21">
                  <c:v>0.17468597203458103</c:v>
                </c:pt>
                <c:pt idx="22">
                  <c:v>0.10325703670648068</c:v>
                </c:pt>
                <c:pt idx="23">
                  <c:v>5.9653646188110088E-2</c:v>
                </c:pt>
                <c:pt idx="24">
                  <c:v>6.3737843385723636E-2</c:v>
                </c:pt>
                <c:pt idx="25">
                  <c:v>-3.1952125897959149E-2</c:v>
                </c:pt>
                <c:pt idx="26">
                  <c:v>3.1468898470023987E-2</c:v>
                </c:pt>
                <c:pt idx="27">
                  <c:v>-3.8748343322964729E-2</c:v>
                </c:pt>
                <c:pt idx="28">
                  <c:v>-3.9122177686209625E-2</c:v>
                </c:pt>
                <c:pt idx="29">
                  <c:v>-0.11339042272626898</c:v>
                </c:pt>
                <c:pt idx="30">
                  <c:v>-8.8987368575203618E-2</c:v>
                </c:pt>
                <c:pt idx="31">
                  <c:v>-0.1143404379170363</c:v>
                </c:pt>
                <c:pt idx="32">
                  <c:v>-9.5692681061876783E-2</c:v>
                </c:pt>
                <c:pt idx="33">
                  <c:v>-0.14502323228197156</c:v>
                </c:pt>
                <c:pt idx="34">
                  <c:v>-9.1675407068180448E-2</c:v>
                </c:pt>
                <c:pt idx="35">
                  <c:v>-3.9624391470283626E-2</c:v>
                </c:pt>
                <c:pt idx="36">
                  <c:v>-7.1277194260517263E-2</c:v>
                </c:pt>
                <c:pt idx="37">
                  <c:v>-0.11508879920552317</c:v>
                </c:pt>
                <c:pt idx="38">
                  <c:v>-0.17041576095141409</c:v>
                </c:pt>
                <c:pt idx="39">
                  <c:v>-0.16675634822763641</c:v>
                </c:pt>
                <c:pt idx="40">
                  <c:v>-9.6799687316291738E-2</c:v>
                </c:pt>
                <c:pt idx="41">
                  <c:v>-0.21461653824937343</c:v>
                </c:pt>
                <c:pt idx="42">
                  <c:v>-0.15986271315011891</c:v>
                </c:pt>
                <c:pt idx="43">
                  <c:v>-0.10957481232517807</c:v>
                </c:pt>
                <c:pt idx="44">
                  <c:v>-0.20554867037814972</c:v>
                </c:pt>
                <c:pt idx="45">
                  <c:v>-0.18737955231515002</c:v>
                </c:pt>
                <c:pt idx="46">
                  <c:v>-0.14331271006942359</c:v>
                </c:pt>
                <c:pt idx="47">
                  <c:v>-0.14835032988415264</c:v>
                </c:pt>
                <c:pt idx="48">
                  <c:v>-6.4027428121434582E-2</c:v>
                </c:pt>
                <c:pt idx="49">
                  <c:v>-0.10846419710436805</c:v>
                </c:pt>
                <c:pt idx="50">
                  <c:v>-9.6593315208139074E-2</c:v>
                </c:pt>
                <c:pt idx="51">
                  <c:v>-7.9281983932190769E-2</c:v>
                </c:pt>
                <c:pt idx="52">
                  <c:v>-0.13565419292662284</c:v>
                </c:pt>
                <c:pt idx="53">
                  <c:v>-9.4437690194851598E-2</c:v>
                </c:pt>
                <c:pt idx="54">
                  <c:v>-0.16104294481190351</c:v>
                </c:pt>
                <c:pt idx="55">
                  <c:v>-0.16495605990149897</c:v>
                </c:pt>
                <c:pt idx="56">
                  <c:v>-0.19756825083977958</c:v>
                </c:pt>
                <c:pt idx="57">
                  <c:v>-0.18870705376450303</c:v>
                </c:pt>
                <c:pt idx="58">
                  <c:v>-0.22883729320439983</c:v>
                </c:pt>
                <c:pt idx="59">
                  <c:v>-0.28625150655202347</c:v>
                </c:pt>
                <c:pt idx="60">
                  <c:v>-0.28015608146661108</c:v>
                </c:pt>
                <c:pt idx="61">
                  <c:v>-0.28398594686269973</c:v>
                </c:pt>
                <c:pt idx="62">
                  <c:v>-0.24745572602741284</c:v>
                </c:pt>
                <c:pt idx="63">
                  <c:v>-0.40707850094428721</c:v>
                </c:pt>
                <c:pt idx="64">
                  <c:v>-0.26669253866438325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5.2829999999999995</c:v>
                </c:pt>
                <c:pt idx="2">
                  <c:v>11.024999999999999</c:v>
                </c:pt>
                <c:pt idx="3">
                  <c:v>16.667999999999999</c:v>
                </c:pt>
                <c:pt idx="4">
                  <c:v>22.329000000000001</c:v>
                </c:pt>
                <c:pt idx="5">
                  <c:v>28.026</c:v>
                </c:pt>
                <c:pt idx="6">
                  <c:v>33.659999999999997</c:v>
                </c:pt>
                <c:pt idx="7">
                  <c:v>39.077999999999996</c:v>
                </c:pt>
                <c:pt idx="8">
                  <c:v>44.621999999999993</c:v>
                </c:pt>
                <c:pt idx="9">
                  <c:v>50.309999999999995</c:v>
                </c:pt>
                <c:pt idx="10">
                  <c:v>56.015999999999991</c:v>
                </c:pt>
                <c:pt idx="11">
                  <c:v>61.730999999999995</c:v>
                </c:pt>
                <c:pt idx="12">
                  <c:v>67.400999999999996</c:v>
                </c:pt>
                <c:pt idx="13">
                  <c:v>73.007999999999996</c:v>
                </c:pt>
                <c:pt idx="14">
                  <c:v>78.614999999999995</c:v>
                </c:pt>
                <c:pt idx="15">
                  <c:v>84.10499999999999</c:v>
                </c:pt>
                <c:pt idx="16">
                  <c:v>89.594999999999985</c:v>
                </c:pt>
                <c:pt idx="17">
                  <c:v>95.237999999999985</c:v>
                </c:pt>
                <c:pt idx="18">
                  <c:v>100.96199999999999</c:v>
                </c:pt>
                <c:pt idx="19">
                  <c:v>106.61399999999999</c:v>
                </c:pt>
                <c:pt idx="20">
                  <c:v>112.35599999999999</c:v>
                </c:pt>
                <c:pt idx="21">
                  <c:v>117.97199999999999</c:v>
                </c:pt>
                <c:pt idx="22">
                  <c:v>123.47999999999999</c:v>
                </c:pt>
                <c:pt idx="23">
                  <c:v>128.97899999999998</c:v>
                </c:pt>
                <c:pt idx="24">
                  <c:v>134.51399999999998</c:v>
                </c:pt>
                <c:pt idx="25">
                  <c:v>140.21099999999998</c:v>
                </c:pt>
                <c:pt idx="26">
                  <c:v>145.85399999999998</c:v>
                </c:pt>
                <c:pt idx="27">
                  <c:v>151.58699999999999</c:v>
                </c:pt>
                <c:pt idx="28">
                  <c:v>157.21199999999999</c:v>
                </c:pt>
                <c:pt idx="29">
                  <c:v>162.87299999999999</c:v>
                </c:pt>
                <c:pt idx="30">
                  <c:v>168.48899999999998</c:v>
                </c:pt>
                <c:pt idx="31">
                  <c:v>173.86199999999997</c:v>
                </c:pt>
                <c:pt idx="32">
                  <c:v>179.32499999999996</c:v>
                </c:pt>
                <c:pt idx="33">
                  <c:v>185.07599999999996</c:v>
                </c:pt>
                <c:pt idx="34">
                  <c:v>190.79999999999995</c:v>
                </c:pt>
                <c:pt idx="35">
                  <c:v>196.39799999999997</c:v>
                </c:pt>
                <c:pt idx="36">
                  <c:v>202.07699999999997</c:v>
                </c:pt>
                <c:pt idx="37">
                  <c:v>207.79199999999997</c:v>
                </c:pt>
                <c:pt idx="38">
                  <c:v>213.36299999999997</c:v>
                </c:pt>
                <c:pt idx="39">
                  <c:v>218.75399999999996</c:v>
                </c:pt>
                <c:pt idx="40">
                  <c:v>224.32499999999996</c:v>
                </c:pt>
                <c:pt idx="41">
                  <c:v>229.99499999999995</c:v>
                </c:pt>
                <c:pt idx="42">
                  <c:v>235.70999999999995</c:v>
                </c:pt>
                <c:pt idx="43">
                  <c:v>241.42499999999995</c:v>
                </c:pt>
                <c:pt idx="44">
                  <c:v>247.13999999999996</c:v>
                </c:pt>
                <c:pt idx="45">
                  <c:v>252.73799999999997</c:v>
                </c:pt>
                <c:pt idx="46">
                  <c:v>258.39</c:v>
                </c:pt>
                <c:pt idx="47">
                  <c:v>263.81700000000001</c:v>
                </c:pt>
                <c:pt idx="48">
                  <c:v>269.38800000000003</c:v>
                </c:pt>
                <c:pt idx="49">
                  <c:v>275.02200000000005</c:v>
                </c:pt>
                <c:pt idx="50">
                  <c:v>280.78200000000004</c:v>
                </c:pt>
                <c:pt idx="51">
                  <c:v>286.47900000000004</c:v>
                </c:pt>
                <c:pt idx="52">
                  <c:v>292.18500000000006</c:v>
                </c:pt>
                <c:pt idx="53">
                  <c:v>297.82800000000003</c:v>
                </c:pt>
                <c:pt idx="54">
                  <c:v>303.42600000000004</c:v>
                </c:pt>
                <c:pt idx="55">
                  <c:v>308.91600000000005</c:v>
                </c:pt>
                <c:pt idx="56">
                  <c:v>314.51400000000007</c:v>
                </c:pt>
                <c:pt idx="57">
                  <c:v>320.16600000000005</c:v>
                </c:pt>
                <c:pt idx="58">
                  <c:v>325.90800000000007</c:v>
                </c:pt>
                <c:pt idx="59">
                  <c:v>331.58700000000005</c:v>
                </c:pt>
                <c:pt idx="60">
                  <c:v>337.31100000000004</c:v>
                </c:pt>
                <c:pt idx="61">
                  <c:v>342.96300000000002</c:v>
                </c:pt>
                <c:pt idx="62">
                  <c:v>348.65100000000001</c:v>
                </c:pt>
                <c:pt idx="63">
                  <c:v>354.06900000000002</c:v>
                </c:pt>
              </c:numCache>
            </c:numRef>
          </c:xVal>
          <c:yVal>
            <c:numRef>
              <c:f>TDK_FF_ST_oU_08!$AD$20:$AD$83</c:f>
              <c:numCache>
                <c:formatCode>General</c:formatCode>
                <c:ptCount val="64"/>
                <c:pt idx="0">
                  <c:v>0.15895552926750511</c:v>
                </c:pt>
                <c:pt idx="1">
                  <c:v>-0.1495302792801656</c:v>
                </c:pt>
                <c:pt idx="2">
                  <c:v>3.0039229744266649E-2</c:v>
                </c:pt>
                <c:pt idx="3">
                  <c:v>4.1299240278227956E-2</c:v>
                </c:pt>
                <c:pt idx="4">
                  <c:v>9.0035297177273321E-3</c:v>
                </c:pt>
                <c:pt idx="5">
                  <c:v>-3.3489763380174509E-3</c:v>
                </c:pt>
                <c:pt idx="6">
                  <c:v>3.4180659751719134E-2</c:v>
                </c:pt>
                <c:pt idx="7">
                  <c:v>7.9398988120750857E-2</c:v>
                </c:pt>
                <c:pt idx="8">
                  <c:v>-1.8633707732909954E-2</c:v>
                </c:pt>
                <c:pt idx="9">
                  <c:v>-1.2908163881157009E-2</c:v>
                </c:pt>
                <c:pt idx="10">
                  <c:v>-1.2128740222529188E-2</c:v>
                </c:pt>
                <c:pt idx="11">
                  <c:v>2.7113119113693074E-3</c:v>
                </c:pt>
                <c:pt idx="12">
                  <c:v>-7.2553694850540751E-2</c:v>
                </c:pt>
                <c:pt idx="13">
                  <c:v>0.10086396309974077</c:v>
                </c:pt>
                <c:pt idx="14">
                  <c:v>4.810455949719028E-2</c:v>
                </c:pt>
                <c:pt idx="15">
                  <c:v>1.6190916597125238E-2</c:v>
                </c:pt>
                <c:pt idx="16">
                  <c:v>0.13332692693902004</c:v>
                </c:pt>
                <c:pt idx="17">
                  <c:v>-9.1927290824855845E-5</c:v>
                </c:pt>
                <c:pt idx="18">
                  <c:v>6.7169616827996492E-2</c:v>
                </c:pt>
                <c:pt idx="19">
                  <c:v>2.4389174845836692E-2</c:v>
                </c:pt>
                <c:pt idx="20">
                  <c:v>-2.1625814786759179E-2</c:v>
                </c:pt>
                <c:pt idx="21">
                  <c:v>4.8705786023546693E-2</c:v>
                </c:pt>
                <c:pt idx="22">
                  <c:v>0.10045672498719682</c:v>
                </c:pt>
                <c:pt idx="23">
                  <c:v>-5.1812193712805765E-3</c:v>
                </c:pt>
                <c:pt idx="24">
                  <c:v>5.203274095396182E-2</c:v>
                </c:pt>
                <c:pt idx="25">
                  <c:v>4.0468126064780563E-2</c:v>
                </c:pt>
                <c:pt idx="26">
                  <c:v>-7.0349821859792883E-2</c:v>
                </c:pt>
                <c:pt idx="27">
                  <c:v>8.7946220716617063E-3</c:v>
                </c:pt>
                <c:pt idx="28">
                  <c:v>5.8611284088954108E-2</c:v>
                </c:pt>
                <c:pt idx="29">
                  <c:v>0.12068518320717203</c:v>
                </c:pt>
                <c:pt idx="30">
                  <c:v>3.1557794920104243E-2</c:v>
                </c:pt>
                <c:pt idx="31">
                  <c:v>-5.4246275748766948E-2</c:v>
                </c:pt>
                <c:pt idx="32">
                  <c:v>9.1177014371112364E-2</c:v>
                </c:pt>
                <c:pt idx="33">
                  <c:v>4.3335784346169248E-2</c:v>
                </c:pt>
                <c:pt idx="34">
                  <c:v>4.3240476287564888E-2</c:v>
                </c:pt>
                <c:pt idx="35">
                  <c:v>-3.4871472014771143E-2</c:v>
                </c:pt>
                <c:pt idx="36">
                  <c:v>3.5203043508829523E-2</c:v>
                </c:pt>
                <c:pt idx="37">
                  <c:v>-4.4731626956888704E-3</c:v>
                </c:pt>
                <c:pt idx="38">
                  <c:v>0.1105737670632152</c:v>
                </c:pt>
                <c:pt idx="39">
                  <c:v>-1.238220888129149E-2</c:v>
                </c:pt>
                <c:pt idx="40">
                  <c:v>8.9320207109381045E-2</c:v>
                </c:pt>
                <c:pt idx="41">
                  <c:v>5.1055009022661579E-2</c:v>
                </c:pt>
                <c:pt idx="42">
                  <c:v>5.878840193349788E-2</c:v>
                </c:pt>
                <c:pt idx="43">
                  <c:v>7.7087875424012964E-2</c:v>
                </c:pt>
                <c:pt idx="44">
                  <c:v>-1.86131261150706E-2</c:v>
                </c:pt>
                <c:pt idx="45">
                  <c:v>3.1493657567978062E-2</c:v>
                </c:pt>
                <c:pt idx="46">
                  <c:v>-2.2718393751688382E-3</c:v>
                </c:pt>
                <c:pt idx="47">
                  <c:v>5.4291471983560768E-3</c:v>
                </c:pt>
                <c:pt idx="48">
                  <c:v>9.648461301583211E-2</c:v>
                </c:pt>
                <c:pt idx="49">
                  <c:v>2.6848971583490311E-2</c:v>
                </c:pt>
                <c:pt idx="50">
                  <c:v>-1.3691882574562442E-2</c:v>
                </c:pt>
                <c:pt idx="51">
                  <c:v>1.1385659983488949E-2</c:v>
                </c:pt>
                <c:pt idx="52">
                  <c:v>-2.008248920145661E-2</c:v>
                </c:pt>
                <c:pt idx="53">
                  <c:v>-1.0841394564238271E-2</c:v>
                </c:pt>
                <c:pt idx="54">
                  <c:v>3.2738658192897674E-2</c:v>
                </c:pt>
                <c:pt idx="55">
                  <c:v>1.938578780266198E-2</c:v>
                </c:pt>
                <c:pt idx="56">
                  <c:v>-5.9953033614931428E-2</c:v>
                </c:pt>
                <c:pt idx="57">
                  <c:v>4.2750792018864558E-2</c:v>
                </c:pt>
                <c:pt idx="58">
                  <c:v>-4.9099902614102575E-3</c:v>
                </c:pt>
                <c:pt idx="59">
                  <c:v>-6.9047161385356048E-3</c:v>
                </c:pt>
                <c:pt idx="60">
                  <c:v>2.3977972830607541E-2</c:v>
                </c:pt>
                <c:pt idx="61">
                  <c:v>1.4018917663065622E-3</c:v>
                </c:pt>
                <c:pt idx="62">
                  <c:v>-4.0771441424681143E-2</c:v>
                </c:pt>
                <c:pt idx="63">
                  <c:v>-8.9426785793932595E-2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74856"/>
        <c:axId val="560068584"/>
      </c:scatterChart>
      <c:valAx>
        <c:axId val="5600748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68584"/>
        <c:crosses val="autoZero"/>
        <c:crossBetween val="midCat"/>
      </c:valAx>
      <c:valAx>
        <c:axId val="56006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74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5.9309999999999992</c:v>
                </c:pt>
                <c:pt idx="2">
                  <c:v>11.7</c:v>
                </c:pt>
                <c:pt idx="3">
                  <c:v>17.360999999999997</c:v>
                </c:pt>
                <c:pt idx="4">
                  <c:v>22.805999999999997</c:v>
                </c:pt>
                <c:pt idx="5">
                  <c:v>28.304999999999996</c:v>
                </c:pt>
                <c:pt idx="6">
                  <c:v>34.019999999999996</c:v>
                </c:pt>
                <c:pt idx="7">
                  <c:v>39.536999999999992</c:v>
                </c:pt>
                <c:pt idx="8">
                  <c:v>45.161999999999992</c:v>
                </c:pt>
                <c:pt idx="9">
                  <c:v>50.948999999999991</c:v>
                </c:pt>
                <c:pt idx="10">
                  <c:v>56.681999999999988</c:v>
                </c:pt>
                <c:pt idx="11">
                  <c:v>62.279999999999987</c:v>
                </c:pt>
                <c:pt idx="12">
                  <c:v>67.895999999999987</c:v>
                </c:pt>
                <c:pt idx="13">
                  <c:v>73.268999999999991</c:v>
                </c:pt>
                <c:pt idx="14">
                  <c:v>78.86699999999999</c:v>
                </c:pt>
                <c:pt idx="15">
                  <c:v>84.608999999999995</c:v>
                </c:pt>
                <c:pt idx="16">
                  <c:v>90.179999999999993</c:v>
                </c:pt>
                <c:pt idx="17">
                  <c:v>95.894999999999996</c:v>
                </c:pt>
                <c:pt idx="18">
                  <c:v>101.619</c:v>
                </c:pt>
                <c:pt idx="19">
                  <c:v>107.271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123.91199999999999</c:v>
                </c:pt>
                <c:pt idx="23">
                  <c:v>129.45599999999999</c:v>
                </c:pt>
                <c:pt idx="24">
                  <c:v>135.09899999999999</c:v>
                </c:pt>
                <c:pt idx="25">
                  <c:v>140.86799999999999</c:v>
                </c:pt>
                <c:pt idx="26">
                  <c:v>146.511</c:v>
                </c:pt>
                <c:pt idx="27">
                  <c:v>152.08199999999999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168.714</c:v>
                </c:pt>
                <c:pt idx="31">
                  <c:v>174.339</c:v>
                </c:pt>
                <c:pt idx="32">
                  <c:v>179.964</c:v>
                </c:pt>
                <c:pt idx="33">
                  <c:v>185.661</c:v>
                </c:pt>
                <c:pt idx="34">
                  <c:v>191.39400000000001</c:v>
                </c:pt>
                <c:pt idx="35">
                  <c:v>197.1</c:v>
                </c:pt>
                <c:pt idx="36">
                  <c:v>202.554</c:v>
                </c:pt>
                <c:pt idx="37">
                  <c:v>208.00800000000001</c:v>
                </c:pt>
                <c:pt idx="38">
                  <c:v>213.65100000000001</c:v>
                </c:pt>
                <c:pt idx="39">
                  <c:v>219.31200000000001</c:v>
                </c:pt>
                <c:pt idx="40">
                  <c:v>224.91900000000001</c:v>
                </c:pt>
                <c:pt idx="41">
                  <c:v>230.67000000000002</c:v>
                </c:pt>
                <c:pt idx="42">
                  <c:v>236.42100000000002</c:v>
                </c:pt>
                <c:pt idx="43">
                  <c:v>241.94700000000003</c:v>
                </c:pt>
                <c:pt idx="44">
                  <c:v>247.57200000000003</c:v>
                </c:pt>
                <c:pt idx="45">
                  <c:v>253.01700000000002</c:v>
                </c:pt>
                <c:pt idx="46">
                  <c:v>258.56100000000004</c:v>
                </c:pt>
                <c:pt idx="47">
                  <c:v>264.29400000000004</c:v>
                </c:pt>
                <c:pt idx="48">
                  <c:v>269.98200000000003</c:v>
                </c:pt>
                <c:pt idx="49">
                  <c:v>275.63400000000001</c:v>
                </c:pt>
                <c:pt idx="50">
                  <c:v>281.38499999999999</c:v>
                </c:pt>
                <c:pt idx="51">
                  <c:v>287.08199999999999</c:v>
                </c:pt>
                <c:pt idx="52">
                  <c:v>292.608</c:v>
                </c:pt>
                <c:pt idx="53">
                  <c:v>298.10700000000003</c:v>
                </c:pt>
                <c:pt idx="54">
                  <c:v>303.75</c:v>
                </c:pt>
                <c:pt idx="55">
                  <c:v>309.43799999999999</c:v>
                </c:pt>
                <c:pt idx="56">
                  <c:v>315.02699999999999</c:v>
                </c:pt>
                <c:pt idx="57">
                  <c:v>320.82299999999998</c:v>
                </c:pt>
                <c:pt idx="58">
                  <c:v>326.52</c:v>
                </c:pt>
                <c:pt idx="59">
                  <c:v>332.154</c:v>
                </c:pt>
                <c:pt idx="60">
                  <c:v>337.80599999999998</c:v>
                </c:pt>
                <c:pt idx="61">
                  <c:v>343.31399999999996</c:v>
                </c:pt>
                <c:pt idx="62">
                  <c:v>348.79499999999996</c:v>
                </c:pt>
                <c:pt idx="63">
                  <c:v>354.49199999999996</c:v>
                </c:pt>
                <c:pt idx="64">
                  <c:v>360.21599999999995</c:v>
                </c:pt>
              </c:numCache>
            </c:numRef>
          </c:xVal>
          <c:yVal>
            <c:numRef>
              <c:f>TDK_FF_ST_mU_08!$AC$20:$AC$84</c:f>
              <c:numCache>
                <c:formatCode>General</c:formatCode>
                <c:ptCount val="65"/>
                <c:pt idx="0">
                  <c:v>0.12556689178296665</c:v>
                </c:pt>
                <c:pt idx="1">
                  <c:v>-0.23101137353929069</c:v>
                </c:pt>
                <c:pt idx="2">
                  <c:v>-0.34365290761310163</c:v>
                </c:pt>
                <c:pt idx="3">
                  <c:v>-0.24029857504149987</c:v>
                </c:pt>
                <c:pt idx="4">
                  <c:v>-0.24380730722147348</c:v>
                </c:pt>
                <c:pt idx="5">
                  <c:v>-0.25160289333779318</c:v>
                </c:pt>
                <c:pt idx="6">
                  <c:v>-0.2010289446080975</c:v>
                </c:pt>
                <c:pt idx="7">
                  <c:v>-0.20174400208453847</c:v>
                </c:pt>
                <c:pt idx="8">
                  <c:v>-0.15321343183502734</c:v>
                </c:pt>
                <c:pt idx="9">
                  <c:v>-8.1875104322797654E-2</c:v>
                </c:pt>
                <c:pt idx="10">
                  <c:v>-9.7083533478013351E-2</c:v>
                </c:pt>
                <c:pt idx="11">
                  <c:v>-0.11539652436501058</c:v>
                </c:pt>
                <c:pt idx="12">
                  <c:v>-7.0879994537250468E-2</c:v>
                </c:pt>
                <c:pt idx="13">
                  <c:v>-8.2330683157110229E-2</c:v>
                </c:pt>
                <c:pt idx="14">
                  <c:v>-2.8499840498938056E-2</c:v>
                </c:pt>
                <c:pt idx="15">
                  <c:v>-0.13824542293544084</c:v>
                </c:pt>
                <c:pt idx="16">
                  <c:v>-0.10684502237147342</c:v>
                </c:pt>
                <c:pt idx="17">
                  <c:v>-0.10986721078968742</c:v>
                </c:pt>
                <c:pt idx="18">
                  <c:v>-0.17888900188503953</c:v>
                </c:pt>
                <c:pt idx="19">
                  <c:v>-0.18618033041882143</c:v>
                </c:pt>
                <c:pt idx="20">
                  <c:v>-0.14422233728966205</c:v>
                </c:pt>
                <c:pt idx="21">
                  <c:v>-0.1711215559095649</c:v>
                </c:pt>
                <c:pt idx="22">
                  <c:v>-0.16058837560758832</c:v>
                </c:pt>
                <c:pt idx="23">
                  <c:v>-0.14063126042728413</c:v>
                </c:pt>
                <c:pt idx="24">
                  <c:v>-0.10773082043431259</c:v>
                </c:pt>
                <c:pt idx="25">
                  <c:v>-0.15437297729198463</c:v>
                </c:pt>
                <c:pt idx="26">
                  <c:v>-6.2179853297124055E-2</c:v>
                </c:pt>
                <c:pt idx="27">
                  <c:v>-5.0268769653484924E-2</c:v>
                </c:pt>
                <c:pt idx="28">
                  <c:v>-0.1317599805702514</c:v>
                </c:pt>
                <c:pt idx="29">
                  <c:v>-9.5467795482676365E-2</c:v>
                </c:pt>
                <c:pt idx="30">
                  <c:v>-5.0906867476385287E-2</c:v>
                </c:pt>
                <c:pt idx="31">
                  <c:v>-0.16661583276726333</c:v>
                </c:pt>
                <c:pt idx="32">
                  <c:v>-8.4917793880947556E-2</c:v>
                </c:pt>
                <c:pt idx="33">
                  <c:v>-5.613680363074991E-2</c:v>
                </c:pt>
                <c:pt idx="34">
                  <c:v>-0.12571320160452615</c:v>
                </c:pt>
                <c:pt idx="35">
                  <c:v>-6.8709029761606644E-2</c:v>
                </c:pt>
                <c:pt idx="36">
                  <c:v>-5.1790764571848058E-2</c:v>
                </c:pt>
                <c:pt idx="37">
                  <c:v>-3.2846175234197972E-2</c:v>
                </c:pt>
                <c:pt idx="38">
                  <c:v>1.4279913728501015E-3</c:v>
                </c:pt>
                <c:pt idx="39">
                  <c:v>1.1991233084813757E-2</c:v>
                </c:pt>
                <c:pt idx="40">
                  <c:v>2.7547564907621336E-2</c:v>
                </c:pt>
                <c:pt idx="41">
                  <c:v>1.214295246046504E-2</c:v>
                </c:pt>
                <c:pt idx="42">
                  <c:v>6.0151866786014807E-2</c:v>
                </c:pt>
                <c:pt idx="43">
                  <c:v>5.6856280154846672E-2</c:v>
                </c:pt>
                <c:pt idx="44">
                  <c:v>4.053696283946806E-2</c:v>
                </c:pt>
                <c:pt idx="45">
                  <c:v>3.92740120207975E-2</c:v>
                </c:pt>
                <c:pt idx="46">
                  <c:v>7.7086805363137501E-2</c:v>
                </c:pt>
                <c:pt idx="47">
                  <c:v>4.7272743260748484E-2</c:v>
                </c:pt>
                <c:pt idx="48">
                  <c:v>-1.3521676323250631E-2</c:v>
                </c:pt>
                <c:pt idx="49">
                  <c:v>-1.9892370851721353E-2</c:v>
                </c:pt>
                <c:pt idx="50">
                  <c:v>-6.9235584970101627E-2</c:v>
                </c:pt>
                <c:pt idx="51">
                  <c:v>-0.10508242710795912</c:v>
                </c:pt>
                <c:pt idx="52">
                  <c:v>-6.1235871158203281E-2</c:v>
                </c:pt>
                <c:pt idx="53">
                  <c:v>-8.8144331021169364E-2</c:v>
                </c:pt>
                <c:pt idx="54">
                  <c:v>-0.1693047022644123</c:v>
                </c:pt>
                <c:pt idx="55">
                  <c:v>-0.10656958129402483</c:v>
                </c:pt>
                <c:pt idx="56">
                  <c:v>-0.15808429144743741</c:v>
                </c:pt>
                <c:pt idx="57">
                  <c:v>-0.19067376809550751</c:v>
                </c:pt>
                <c:pt idx="58">
                  <c:v>-0.10915256134558149</c:v>
                </c:pt>
                <c:pt idx="59">
                  <c:v>-0.18330342371245933</c:v>
                </c:pt>
                <c:pt idx="60">
                  <c:v>-0.20499933461093178</c:v>
                </c:pt>
                <c:pt idx="61">
                  <c:v>-0.16594135794969134</c:v>
                </c:pt>
                <c:pt idx="62">
                  <c:v>-0.2375849044167353</c:v>
                </c:pt>
                <c:pt idx="63">
                  <c:v>-0.30108073376675293</c:v>
                </c:pt>
                <c:pt idx="64">
                  <c:v>-0.26538464281651386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TDK_FF_ST_mU_08!$Z$85:$Z$149</c:f>
              <c:numCache>
                <c:formatCode>General</c:formatCode>
                <c:ptCount val="65"/>
                <c:pt idx="0">
                  <c:v>360.21599999999995</c:v>
                </c:pt>
                <c:pt idx="1">
                  <c:v>354.67199999999997</c:v>
                </c:pt>
                <c:pt idx="2">
                  <c:v>349.11899999999997</c:v>
                </c:pt>
                <c:pt idx="3">
                  <c:v>343.45799999999997</c:v>
                </c:pt>
                <c:pt idx="4">
                  <c:v>337.95</c:v>
                </c:pt>
                <c:pt idx="5">
                  <c:v>332.40600000000001</c:v>
                </c:pt>
                <c:pt idx="6">
                  <c:v>326.79000000000002</c:v>
                </c:pt>
                <c:pt idx="7">
                  <c:v>320.98500000000001</c:v>
                </c:pt>
                <c:pt idx="8">
                  <c:v>315.21600000000001</c:v>
                </c:pt>
                <c:pt idx="9">
                  <c:v>309.55500000000001</c:v>
                </c:pt>
                <c:pt idx="10">
                  <c:v>303.97500000000002</c:v>
                </c:pt>
                <c:pt idx="11">
                  <c:v>298.34100000000001</c:v>
                </c:pt>
                <c:pt idx="12">
                  <c:v>292.80599999999998</c:v>
                </c:pt>
                <c:pt idx="13">
                  <c:v>287.262</c:v>
                </c:pt>
                <c:pt idx="14">
                  <c:v>281.601</c:v>
                </c:pt>
                <c:pt idx="15">
                  <c:v>275.88600000000002</c:v>
                </c:pt>
                <c:pt idx="16">
                  <c:v>270.13500000000005</c:v>
                </c:pt>
                <c:pt idx="17">
                  <c:v>264.48300000000006</c:v>
                </c:pt>
                <c:pt idx="18">
                  <c:v>258.84000000000009</c:v>
                </c:pt>
                <c:pt idx="19">
                  <c:v>253.2240000000001</c:v>
                </c:pt>
                <c:pt idx="20">
                  <c:v>247.76100000000011</c:v>
                </c:pt>
                <c:pt idx="21">
                  <c:v>242.2170000000001</c:v>
                </c:pt>
                <c:pt idx="22">
                  <c:v>236.58300000000011</c:v>
                </c:pt>
                <c:pt idx="23">
                  <c:v>230.84100000000012</c:v>
                </c:pt>
                <c:pt idx="24">
                  <c:v>225.14400000000012</c:v>
                </c:pt>
                <c:pt idx="25">
                  <c:v>219.47400000000013</c:v>
                </c:pt>
                <c:pt idx="26">
                  <c:v>213.86700000000013</c:v>
                </c:pt>
                <c:pt idx="27">
                  <c:v>208.19700000000014</c:v>
                </c:pt>
                <c:pt idx="28">
                  <c:v>202.74300000000014</c:v>
                </c:pt>
                <c:pt idx="29">
                  <c:v>197.28000000000014</c:v>
                </c:pt>
                <c:pt idx="30">
                  <c:v>191.61000000000016</c:v>
                </c:pt>
                <c:pt idx="31">
                  <c:v>185.92200000000017</c:v>
                </c:pt>
                <c:pt idx="32">
                  <c:v>180.22500000000016</c:v>
                </c:pt>
                <c:pt idx="33">
                  <c:v>174.55500000000018</c:v>
                </c:pt>
                <c:pt idx="34">
                  <c:v>168.93000000000018</c:v>
                </c:pt>
                <c:pt idx="35">
                  <c:v>163.36800000000017</c:v>
                </c:pt>
                <c:pt idx="36">
                  <c:v>157.89600000000016</c:v>
                </c:pt>
                <c:pt idx="37">
                  <c:v>152.29800000000014</c:v>
                </c:pt>
                <c:pt idx="38">
                  <c:v>146.74500000000015</c:v>
                </c:pt>
                <c:pt idx="39">
                  <c:v>141.07500000000016</c:v>
                </c:pt>
                <c:pt idx="40">
                  <c:v>135.30600000000015</c:v>
                </c:pt>
                <c:pt idx="41">
                  <c:v>129.63600000000017</c:v>
                </c:pt>
                <c:pt idx="42">
                  <c:v>124.02900000000017</c:v>
                </c:pt>
                <c:pt idx="43">
                  <c:v>118.42200000000017</c:v>
                </c:pt>
                <c:pt idx="44">
                  <c:v>112.97700000000017</c:v>
                </c:pt>
                <c:pt idx="45">
                  <c:v>107.52300000000018</c:v>
                </c:pt>
                <c:pt idx="46">
                  <c:v>101.75400000000018</c:v>
                </c:pt>
                <c:pt idx="47">
                  <c:v>96.084000000000174</c:v>
                </c:pt>
                <c:pt idx="48">
                  <c:v>90.432000000000173</c:v>
                </c:pt>
                <c:pt idx="49">
                  <c:v>84.74400000000017</c:v>
                </c:pt>
                <c:pt idx="50">
                  <c:v>79.164000000000172</c:v>
                </c:pt>
                <c:pt idx="51">
                  <c:v>73.566000000000173</c:v>
                </c:pt>
                <c:pt idx="52">
                  <c:v>68.058000000000177</c:v>
                </c:pt>
                <c:pt idx="53">
                  <c:v>62.442000000000178</c:v>
                </c:pt>
                <c:pt idx="54">
                  <c:v>56.889000000000181</c:v>
                </c:pt>
                <c:pt idx="55">
                  <c:v>51.138000000000183</c:v>
                </c:pt>
                <c:pt idx="56">
                  <c:v>45.378000000000185</c:v>
                </c:pt>
                <c:pt idx="57">
                  <c:v>39.780000000000186</c:v>
                </c:pt>
                <c:pt idx="58">
                  <c:v>34.209000000000188</c:v>
                </c:pt>
                <c:pt idx="59">
                  <c:v>28.485000000000188</c:v>
                </c:pt>
                <c:pt idx="60">
                  <c:v>23.00400000000019</c:v>
                </c:pt>
                <c:pt idx="61">
                  <c:v>17.514000000000191</c:v>
                </c:pt>
                <c:pt idx="62">
                  <c:v>11.889000000000191</c:v>
                </c:pt>
                <c:pt idx="63">
                  <c:v>6.0840000000001915</c:v>
                </c:pt>
                <c:pt idx="64">
                  <c:v>0.39600000000019175</c:v>
                </c:pt>
              </c:numCache>
            </c:numRef>
          </c:xVal>
          <c:yVal>
            <c:numRef>
              <c:f>TDK_FF_ST_mU_08!$AC$85:$AC$149</c:f>
              <c:numCache>
                <c:formatCode>General</c:formatCode>
                <c:ptCount val="65"/>
                <c:pt idx="0">
                  <c:v>-0.18891631280854426</c:v>
                </c:pt>
                <c:pt idx="1">
                  <c:v>-0.25159906176639879</c:v>
                </c:pt>
                <c:pt idx="2">
                  <c:v>-0.23122019484986822</c:v>
                </c:pt>
                <c:pt idx="3">
                  <c:v>-0.15129977317337762</c:v>
                </c:pt>
                <c:pt idx="4">
                  <c:v>-0.18663684283927751</c:v>
                </c:pt>
                <c:pt idx="5">
                  <c:v>-0.14148278457292918</c:v>
                </c:pt>
                <c:pt idx="6">
                  <c:v>-7.873195923326648E-2</c:v>
                </c:pt>
                <c:pt idx="7">
                  <c:v>-0.11599293374536046</c:v>
                </c:pt>
                <c:pt idx="8">
                  <c:v>-0.1455296893451532</c:v>
                </c:pt>
                <c:pt idx="9">
                  <c:v>-0.11280536486088977</c:v>
                </c:pt>
                <c:pt idx="10">
                  <c:v>-0.14580983995517727</c:v>
                </c:pt>
                <c:pt idx="11">
                  <c:v>-5.5408815669011346E-2</c:v>
                </c:pt>
                <c:pt idx="12">
                  <c:v>-6.8162280815784015E-2</c:v>
                </c:pt>
                <c:pt idx="13">
                  <c:v>-9.4167007556677618E-2</c:v>
                </c:pt>
                <c:pt idx="14">
                  <c:v>-1.4301073468914183E-3</c:v>
                </c:pt>
                <c:pt idx="15">
                  <c:v>1.1465253060748637E-2</c:v>
                </c:pt>
                <c:pt idx="16">
                  <c:v>6.7602035142328987E-2</c:v>
                </c:pt>
                <c:pt idx="17">
                  <c:v>7.4669568050126145E-2</c:v>
                </c:pt>
                <c:pt idx="18">
                  <c:v>8.5923600431499381E-2</c:v>
                </c:pt>
                <c:pt idx="19">
                  <c:v>9.7489975801465789E-2</c:v>
                </c:pt>
                <c:pt idx="20">
                  <c:v>0.11345483951558322</c:v>
                </c:pt>
                <c:pt idx="21">
                  <c:v>0.13541650338765976</c:v>
                </c:pt>
                <c:pt idx="22">
                  <c:v>0.10081551303673564</c:v>
                </c:pt>
                <c:pt idx="23">
                  <c:v>0.14877750979769644</c:v>
                </c:pt>
                <c:pt idx="24">
                  <c:v>8.8707753793642041E-2</c:v>
                </c:pt>
                <c:pt idx="25">
                  <c:v>3.6057090098239541E-2</c:v>
                </c:pt>
                <c:pt idx="26">
                  <c:v>7.6082255133030685E-2</c:v>
                </c:pt>
                <c:pt idx="27">
                  <c:v>-1.5786779490809977E-2</c:v>
                </c:pt>
                <c:pt idx="28">
                  <c:v>-3.0854864573910845E-2</c:v>
                </c:pt>
                <c:pt idx="29">
                  <c:v>-3.0418561433236846E-2</c:v>
                </c:pt>
                <c:pt idx="30">
                  <c:v>-3.0639548610821521E-2</c:v>
                </c:pt>
                <c:pt idx="31">
                  <c:v>-3.2638811521820799E-2</c:v>
                </c:pt>
                <c:pt idx="32">
                  <c:v>-0.10937573425647429</c:v>
                </c:pt>
                <c:pt idx="33">
                  <c:v>-4.9764811887598626E-2</c:v>
                </c:pt>
                <c:pt idx="34">
                  <c:v>-5.9983251465723697E-2</c:v>
                </c:pt>
                <c:pt idx="35">
                  <c:v>-0.10291158014956636</c:v>
                </c:pt>
                <c:pt idx="36">
                  <c:v>-5.4378328319529601E-2</c:v>
                </c:pt>
                <c:pt idx="37">
                  <c:v>-8.9097453641358015E-2</c:v>
                </c:pt>
                <c:pt idx="38">
                  <c:v>-5.5991851925767833E-2</c:v>
                </c:pt>
                <c:pt idx="39">
                  <c:v>-5.1159598498429659E-2</c:v>
                </c:pt>
                <c:pt idx="40">
                  <c:v>-0.14103129966446204</c:v>
                </c:pt>
                <c:pt idx="41">
                  <c:v>-9.254053101309978E-2</c:v>
                </c:pt>
                <c:pt idx="42">
                  <c:v>-0.12151569003714258</c:v>
                </c:pt>
                <c:pt idx="43">
                  <c:v>-0.18666117406840499</c:v>
                </c:pt>
                <c:pt idx="44">
                  <c:v>-0.11689658391534863</c:v>
                </c:pt>
                <c:pt idx="45">
                  <c:v>-6.9267241764734422E-2</c:v>
                </c:pt>
                <c:pt idx="46">
                  <c:v>-0.1908456512345964</c:v>
                </c:pt>
                <c:pt idx="47">
                  <c:v>-0.10929155128633283</c:v>
                </c:pt>
                <c:pt idx="48">
                  <c:v>-6.6474569063515787E-2</c:v>
                </c:pt>
                <c:pt idx="49">
                  <c:v>-7.3379183513367252E-2</c:v>
                </c:pt>
                <c:pt idx="50">
                  <c:v>-2.2494917828410621E-2</c:v>
                </c:pt>
                <c:pt idx="51">
                  <c:v>-8.7857710001827627E-2</c:v>
                </c:pt>
                <c:pt idx="52">
                  <c:v>-7.3346543113373741E-2</c:v>
                </c:pt>
                <c:pt idx="53">
                  <c:v>-7.2869110157341765E-2</c:v>
                </c:pt>
                <c:pt idx="54">
                  <c:v>-0.12272426058672181</c:v>
                </c:pt>
                <c:pt idx="55">
                  <c:v>-0.13576364159448673</c:v>
                </c:pt>
                <c:pt idx="56">
                  <c:v>-0.14191620906788671</c:v>
                </c:pt>
                <c:pt idx="57">
                  <c:v>-0.13420219405018941</c:v>
                </c:pt>
                <c:pt idx="58">
                  <c:v>-0.22461832020702843</c:v>
                </c:pt>
                <c:pt idx="59">
                  <c:v>-0.25187896284075251</c:v>
                </c:pt>
                <c:pt idx="60">
                  <c:v>-0.16629737658581689</c:v>
                </c:pt>
                <c:pt idx="61">
                  <c:v>-0.2032868818012723</c:v>
                </c:pt>
                <c:pt idx="62">
                  <c:v>-0.30604589527429127</c:v>
                </c:pt>
                <c:pt idx="63">
                  <c:v>-0.26887082164508413</c:v>
                </c:pt>
                <c:pt idx="64">
                  <c:v>-0.27157887376757284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5.9309999999999992</c:v>
                </c:pt>
                <c:pt idx="2">
                  <c:v>11.7</c:v>
                </c:pt>
                <c:pt idx="3">
                  <c:v>17.360999999999997</c:v>
                </c:pt>
                <c:pt idx="4">
                  <c:v>22.805999999999997</c:v>
                </c:pt>
                <c:pt idx="5">
                  <c:v>28.304999999999996</c:v>
                </c:pt>
                <c:pt idx="6">
                  <c:v>34.019999999999996</c:v>
                </c:pt>
                <c:pt idx="7">
                  <c:v>39.536999999999992</c:v>
                </c:pt>
                <c:pt idx="8">
                  <c:v>45.161999999999992</c:v>
                </c:pt>
                <c:pt idx="9">
                  <c:v>50.948999999999991</c:v>
                </c:pt>
                <c:pt idx="10">
                  <c:v>56.681999999999988</c:v>
                </c:pt>
                <c:pt idx="11">
                  <c:v>62.279999999999987</c:v>
                </c:pt>
                <c:pt idx="12">
                  <c:v>67.895999999999987</c:v>
                </c:pt>
                <c:pt idx="13">
                  <c:v>73.268999999999991</c:v>
                </c:pt>
                <c:pt idx="14">
                  <c:v>78.86699999999999</c:v>
                </c:pt>
                <c:pt idx="15">
                  <c:v>84.608999999999995</c:v>
                </c:pt>
                <c:pt idx="16">
                  <c:v>90.179999999999993</c:v>
                </c:pt>
                <c:pt idx="17">
                  <c:v>95.894999999999996</c:v>
                </c:pt>
                <c:pt idx="18">
                  <c:v>101.619</c:v>
                </c:pt>
                <c:pt idx="19">
                  <c:v>107.271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123.91199999999999</c:v>
                </c:pt>
                <c:pt idx="23">
                  <c:v>129.45599999999999</c:v>
                </c:pt>
                <c:pt idx="24">
                  <c:v>135.09899999999999</c:v>
                </c:pt>
                <c:pt idx="25">
                  <c:v>140.86799999999999</c:v>
                </c:pt>
                <c:pt idx="26">
                  <c:v>146.511</c:v>
                </c:pt>
                <c:pt idx="27">
                  <c:v>152.08199999999999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168.714</c:v>
                </c:pt>
                <c:pt idx="31">
                  <c:v>174.339</c:v>
                </c:pt>
                <c:pt idx="32">
                  <c:v>179.964</c:v>
                </c:pt>
                <c:pt idx="33">
                  <c:v>185.661</c:v>
                </c:pt>
                <c:pt idx="34">
                  <c:v>191.39400000000001</c:v>
                </c:pt>
                <c:pt idx="35">
                  <c:v>197.1</c:v>
                </c:pt>
                <c:pt idx="36">
                  <c:v>202.554</c:v>
                </c:pt>
                <c:pt idx="37">
                  <c:v>208.00800000000001</c:v>
                </c:pt>
                <c:pt idx="38">
                  <c:v>213.65100000000001</c:v>
                </c:pt>
                <c:pt idx="39">
                  <c:v>219.31200000000001</c:v>
                </c:pt>
                <c:pt idx="40">
                  <c:v>224.91900000000001</c:v>
                </c:pt>
                <c:pt idx="41">
                  <c:v>230.67000000000002</c:v>
                </c:pt>
                <c:pt idx="42">
                  <c:v>236.42100000000002</c:v>
                </c:pt>
                <c:pt idx="43">
                  <c:v>241.94700000000003</c:v>
                </c:pt>
                <c:pt idx="44">
                  <c:v>247.57200000000003</c:v>
                </c:pt>
                <c:pt idx="45">
                  <c:v>253.01700000000002</c:v>
                </c:pt>
                <c:pt idx="46">
                  <c:v>258.56100000000004</c:v>
                </c:pt>
                <c:pt idx="47">
                  <c:v>264.29400000000004</c:v>
                </c:pt>
                <c:pt idx="48">
                  <c:v>269.98200000000003</c:v>
                </c:pt>
                <c:pt idx="49">
                  <c:v>275.63400000000001</c:v>
                </c:pt>
                <c:pt idx="50">
                  <c:v>281.38499999999999</c:v>
                </c:pt>
                <c:pt idx="51">
                  <c:v>287.08199999999999</c:v>
                </c:pt>
                <c:pt idx="52">
                  <c:v>292.608</c:v>
                </c:pt>
                <c:pt idx="53">
                  <c:v>298.10700000000003</c:v>
                </c:pt>
                <c:pt idx="54">
                  <c:v>303.75</c:v>
                </c:pt>
                <c:pt idx="55">
                  <c:v>309.43799999999999</c:v>
                </c:pt>
                <c:pt idx="56">
                  <c:v>315.02699999999999</c:v>
                </c:pt>
                <c:pt idx="57">
                  <c:v>320.82299999999998</c:v>
                </c:pt>
                <c:pt idx="58">
                  <c:v>326.52</c:v>
                </c:pt>
                <c:pt idx="59">
                  <c:v>332.154</c:v>
                </c:pt>
                <c:pt idx="60">
                  <c:v>337.80599999999998</c:v>
                </c:pt>
                <c:pt idx="61">
                  <c:v>343.31399999999996</c:v>
                </c:pt>
                <c:pt idx="62">
                  <c:v>348.79499999999996</c:v>
                </c:pt>
                <c:pt idx="63">
                  <c:v>354.49199999999996</c:v>
                </c:pt>
              </c:numCache>
            </c:numRef>
          </c:xVal>
          <c:yVal>
            <c:numRef>
              <c:f>TDK_FF_ST_mU_08!$AD$20:$AD$83</c:f>
              <c:numCache>
                <c:formatCode>General</c:formatCode>
                <c:ptCount val="64"/>
                <c:pt idx="0">
                  <c:v>-0.39714576555053949</c:v>
                </c:pt>
                <c:pt idx="1">
                  <c:v>-3.7859448105793447E-2</c:v>
                </c:pt>
                <c:pt idx="2">
                  <c:v>3.7607012338810364E-2</c:v>
                </c:pt>
                <c:pt idx="3">
                  <c:v>3.7011693240227572E-2</c:v>
                </c:pt>
                <c:pt idx="4">
                  <c:v>7.7509930635656588E-2</c:v>
                </c:pt>
                <c:pt idx="5">
                  <c:v>-2.7606950295933075E-4</c:v>
                </c:pt>
                <c:pt idx="6">
                  <c:v>-2.3589375598930928E-2</c:v>
                </c:pt>
                <c:pt idx="7">
                  <c:v>6.754180803434906E-2</c:v>
                </c:pt>
                <c:pt idx="8">
                  <c:v>1.1297222767140624E-2</c:v>
                </c:pt>
                <c:pt idx="9">
                  <c:v>-5.3888537271689074E-2</c:v>
                </c:pt>
                <c:pt idx="10">
                  <c:v>-2.5640727108708461E-2</c:v>
                </c:pt>
                <c:pt idx="11">
                  <c:v>4.2527414207668812E-2</c:v>
                </c:pt>
                <c:pt idx="12">
                  <c:v>-2.4665485761232731E-3</c:v>
                </c:pt>
                <c:pt idx="13">
                  <c:v>-5.5270268447173976E-3</c:v>
                </c:pt>
                <c:pt idx="14">
                  <c:v>6.004922670527435E-3</c:v>
                </c:pt>
                <c:pt idx="15">
                  <c:v>6.4866239422073591E-2</c:v>
                </c:pt>
                <c:pt idx="16">
                  <c:v>4.0370453307957632E-2</c:v>
                </c:pt>
                <c:pt idx="17">
                  <c:v>5.7565950335458638E-4</c:v>
                </c:pt>
                <c:pt idx="18">
                  <c:v>-1.1956649349556869E-2</c:v>
                </c:pt>
                <c:pt idx="19">
                  <c:v>0.11691308865408701</c:v>
                </c:pt>
                <c:pt idx="20">
                  <c:v>2.7325753374313422E-2</c:v>
                </c:pt>
                <c:pt idx="21">
                  <c:v>-1.5539618158840085E-2</c:v>
                </c:pt>
                <c:pt idx="22">
                  <c:v>3.9072685570445742E-2</c:v>
                </c:pt>
                <c:pt idx="23">
                  <c:v>4.8090729414184352E-2</c:v>
                </c:pt>
                <c:pt idx="24">
                  <c:v>-3.3300479230149449E-2</c:v>
                </c:pt>
                <c:pt idx="25">
                  <c:v>0.10321337879355497</c:v>
                </c:pt>
                <c:pt idx="26">
                  <c:v>6.1880013713562221E-3</c:v>
                </c:pt>
                <c:pt idx="27">
                  <c:v>-3.8828683987873092E-2</c:v>
                </c:pt>
                <c:pt idx="28">
                  <c:v>7.73816522507218E-2</c:v>
                </c:pt>
                <c:pt idx="29">
                  <c:v>-7.4437846668899965E-3</c:v>
                </c:pt>
                <c:pt idx="30">
                  <c:v>-9.0763839893384102E-3</c:v>
                </c:pt>
                <c:pt idx="31">
                  <c:v>0.1168510208796647</c:v>
                </c:pt>
                <c:pt idx="32">
                  <c:v>-2.4457940375526732E-2</c:v>
                </c:pt>
                <c:pt idx="33">
                  <c:v>2.3497992108929111E-2</c:v>
                </c:pt>
                <c:pt idx="34">
                  <c:v>9.5073652993704627E-2</c:v>
                </c:pt>
                <c:pt idx="35">
                  <c:v>3.8290468328369798E-2</c:v>
                </c:pt>
                <c:pt idx="36">
                  <c:v>2.0935899997937213E-2</c:v>
                </c:pt>
                <c:pt idx="37">
                  <c:v>1.7059395743387995E-2</c:v>
                </c:pt>
                <c:pt idx="38">
                  <c:v>7.4654263760180584E-2</c:v>
                </c:pt>
                <c:pt idx="39">
                  <c:v>2.4065857013425784E-2</c:v>
                </c:pt>
                <c:pt idx="40">
                  <c:v>6.1160188886020705E-2</c:v>
                </c:pt>
                <c:pt idx="41">
                  <c:v>0.1366345573372314</c:v>
                </c:pt>
                <c:pt idx="42">
                  <c:v>4.0663646250720831E-2</c:v>
                </c:pt>
                <c:pt idx="43">
                  <c:v>7.8560223232813087E-2</c:v>
                </c:pt>
                <c:pt idx="44">
                  <c:v>7.2917876676115156E-2</c:v>
                </c:pt>
                <c:pt idx="45">
                  <c:v>5.8215963780668289E-2</c:v>
                </c:pt>
                <c:pt idx="46">
                  <c:v>8.8367950683618801E-3</c:v>
                </c:pt>
                <c:pt idx="47">
                  <c:v>2.7396824789377661E-2</c:v>
                </c:pt>
                <c:pt idx="48">
                  <c:v>8.1123711465579618E-2</c:v>
                </c:pt>
                <c:pt idx="49">
                  <c:v>3.135762391246999E-2</c:v>
                </c:pt>
                <c:pt idx="50">
                  <c:v>6.7805477623210209E-2</c:v>
                </c:pt>
                <c:pt idx="51">
                  <c:v>1.0915419551281502E-2</c:v>
                </c:pt>
                <c:pt idx="52">
                  <c:v>-6.9264096575807343E-3</c:v>
                </c:pt>
                <c:pt idx="53">
                  <c:v>3.2735515352158018E-2</c:v>
                </c:pt>
                <c:pt idx="54">
                  <c:v>2.3494862309235032E-2</c:v>
                </c:pt>
                <c:pt idx="55">
                  <c:v>-6.2357835668649386E-3</c:v>
                </c:pt>
                <c:pt idx="56">
                  <c:v>1.2554602102284207E-2</c:v>
                </c:pt>
                <c:pt idx="57">
                  <c:v>7.4680834350147052E-2</c:v>
                </c:pt>
                <c:pt idx="58">
                  <c:v>3.0420602112315009E-2</c:v>
                </c:pt>
                <c:pt idx="59">
                  <c:v>4.1820639139530158E-2</c:v>
                </c:pt>
                <c:pt idx="60">
                  <c:v>1.8362491771654277E-2</c:v>
                </c:pt>
                <c:pt idx="61">
                  <c:v>1.4641584776313721E-2</c:v>
                </c:pt>
                <c:pt idx="62">
                  <c:v>6.3647095668670772E-3</c:v>
                </c:pt>
                <c:pt idx="63">
                  <c:v>4.9481672000354138E-2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70544"/>
        <c:axId val="560070936"/>
      </c:scatterChart>
      <c:valAx>
        <c:axId val="5600705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70936"/>
        <c:crosses val="autoZero"/>
        <c:crossBetween val="midCat"/>
      </c:valAx>
      <c:valAx>
        <c:axId val="56007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07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5.8139999999999992</c:v>
                </c:pt>
                <c:pt idx="2">
                  <c:v>11.619</c:v>
                </c:pt>
                <c:pt idx="3">
                  <c:v>17.207999999999998</c:v>
                </c:pt>
                <c:pt idx="4">
                  <c:v>22.787999999999997</c:v>
                </c:pt>
                <c:pt idx="5">
                  <c:v>28.250999999999998</c:v>
                </c:pt>
                <c:pt idx="6">
                  <c:v>33.956999999999994</c:v>
                </c:pt>
                <c:pt idx="7">
                  <c:v>39.47399999999999</c:v>
                </c:pt>
                <c:pt idx="8">
                  <c:v>45.152999999999992</c:v>
                </c:pt>
                <c:pt idx="9">
                  <c:v>50.831999999999994</c:v>
                </c:pt>
                <c:pt idx="10">
                  <c:v>56.537999999999997</c:v>
                </c:pt>
                <c:pt idx="11">
                  <c:v>62.234999999999999</c:v>
                </c:pt>
                <c:pt idx="12">
                  <c:v>67.869</c:v>
                </c:pt>
                <c:pt idx="13">
                  <c:v>73.278000000000006</c:v>
                </c:pt>
                <c:pt idx="14">
                  <c:v>78.831000000000003</c:v>
                </c:pt>
                <c:pt idx="15">
                  <c:v>84.465000000000003</c:v>
                </c:pt>
                <c:pt idx="16">
                  <c:v>90.198000000000008</c:v>
                </c:pt>
                <c:pt idx="17">
                  <c:v>95.823000000000008</c:v>
                </c:pt>
                <c:pt idx="18">
                  <c:v>101.51100000000001</c:v>
                </c:pt>
                <c:pt idx="19">
                  <c:v>107.22600000000001</c:v>
                </c:pt>
                <c:pt idx="20">
                  <c:v>112.70700000000001</c:v>
                </c:pt>
                <c:pt idx="21">
                  <c:v>118.188</c:v>
                </c:pt>
                <c:pt idx="22">
                  <c:v>123.777</c:v>
                </c:pt>
                <c:pt idx="23">
                  <c:v>129.36600000000001</c:v>
                </c:pt>
                <c:pt idx="24">
                  <c:v>135.04500000000002</c:v>
                </c:pt>
                <c:pt idx="25">
                  <c:v>140.751</c:v>
                </c:pt>
                <c:pt idx="26">
                  <c:v>146.49299999999999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163.07999999999998</c:v>
                </c:pt>
                <c:pt idx="30">
                  <c:v>168.63299999999998</c:v>
                </c:pt>
                <c:pt idx="31">
                  <c:v>174.26699999999997</c:v>
                </c:pt>
                <c:pt idx="32">
                  <c:v>179.89199999999997</c:v>
                </c:pt>
                <c:pt idx="33">
                  <c:v>185.61599999999996</c:v>
                </c:pt>
                <c:pt idx="34">
                  <c:v>191.31299999999996</c:v>
                </c:pt>
                <c:pt idx="35">
                  <c:v>196.97399999999996</c:v>
                </c:pt>
                <c:pt idx="36">
                  <c:v>202.51799999999997</c:v>
                </c:pt>
                <c:pt idx="37">
                  <c:v>207.96299999999997</c:v>
                </c:pt>
                <c:pt idx="38">
                  <c:v>213.60599999999997</c:v>
                </c:pt>
                <c:pt idx="39">
                  <c:v>219.23099999999997</c:v>
                </c:pt>
                <c:pt idx="40">
                  <c:v>224.86499999999995</c:v>
                </c:pt>
                <c:pt idx="41">
                  <c:v>230.56199999999995</c:v>
                </c:pt>
                <c:pt idx="42">
                  <c:v>236.26799999999994</c:v>
                </c:pt>
                <c:pt idx="43">
                  <c:v>241.85699999999994</c:v>
                </c:pt>
                <c:pt idx="44">
                  <c:v>247.58099999999993</c:v>
                </c:pt>
                <c:pt idx="45">
                  <c:v>252.98099999999994</c:v>
                </c:pt>
                <c:pt idx="46">
                  <c:v>258.51599999999996</c:v>
                </c:pt>
                <c:pt idx="47">
                  <c:v>264.24899999999997</c:v>
                </c:pt>
                <c:pt idx="48">
                  <c:v>269.93699999999995</c:v>
                </c:pt>
                <c:pt idx="49">
                  <c:v>275.60699999999997</c:v>
                </c:pt>
                <c:pt idx="50">
                  <c:v>281.30399999999997</c:v>
                </c:pt>
                <c:pt idx="51">
                  <c:v>287.01899999999995</c:v>
                </c:pt>
                <c:pt idx="52">
                  <c:v>292.57199999999995</c:v>
                </c:pt>
                <c:pt idx="53">
                  <c:v>298.07099999999997</c:v>
                </c:pt>
                <c:pt idx="54">
                  <c:v>303.65999999999997</c:v>
                </c:pt>
                <c:pt idx="55">
                  <c:v>309.28499999999997</c:v>
                </c:pt>
                <c:pt idx="56">
                  <c:v>314.98199999999997</c:v>
                </c:pt>
                <c:pt idx="57">
                  <c:v>320.81399999999996</c:v>
                </c:pt>
                <c:pt idx="58">
                  <c:v>326.52899999999994</c:v>
                </c:pt>
                <c:pt idx="59">
                  <c:v>332.10899999999992</c:v>
                </c:pt>
                <c:pt idx="60">
                  <c:v>337.7519999999999</c:v>
                </c:pt>
                <c:pt idx="61">
                  <c:v>343.2419999999999</c:v>
                </c:pt>
                <c:pt idx="62">
                  <c:v>348.78599999999989</c:v>
                </c:pt>
                <c:pt idx="63">
                  <c:v>354.41099999999989</c:v>
                </c:pt>
                <c:pt idx="64">
                  <c:v>360.10799999999989</c:v>
                </c:pt>
              </c:numCache>
            </c:numRef>
          </c:xVal>
          <c:yVal>
            <c:numRef>
              <c:f>TDK_FF_ST_mU2_08!$AC$20:$AC$84</c:f>
              <c:numCache>
                <c:formatCode>General</c:formatCode>
                <c:ptCount val="65"/>
                <c:pt idx="0">
                  <c:v>-3.0918893394073166E-2</c:v>
                </c:pt>
                <c:pt idx="1">
                  <c:v>-0.2760920578610131</c:v>
                </c:pt>
                <c:pt idx="2">
                  <c:v>-0.28119379579763404</c:v>
                </c:pt>
                <c:pt idx="3">
                  <c:v>-0.30076568400889414</c:v>
                </c:pt>
                <c:pt idx="4">
                  <c:v>-0.31423103925247631</c:v>
                </c:pt>
                <c:pt idx="5">
                  <c:v>-0.21130708762748185</c:v>
                </c:pt>
                <c:pt idx="6">
                  <c:v>-0.22040838665947149</c:v>
                </c:pt>
                <c:pt idx="7">
                  <c:v>-0.20053795986518708</c:v>
                </c:pt>
                <c:pt idx="8">
                  <c:v>-0.27094210607069158</c:v>
                </c:pt>
                <c:pt idx="9">
                  <c:v>-0.16656899740939934</c:v>
                </c:pt>
                <c:pt idx="10">
                  <c:v>-5.2566794247681514E-2</c:v>
                </c:pt>
                <c:pt idx="11">
                  <c:v>-0.1260914919145506</c:v>
                </c:pt>
                <c:pt idx="12">
                  <c:v>-0.10510336733111103</c:v>
                </c:pt>
                <c:pt idx="13">
                  <c:v>-0.10612145089417879</c:v>
                </c:pt>
                <c:pt idx="14">
                  <c:v>-7.0725524050700983E-2</c:v>
                </c:pt>
                <c:pt idx="15">
                  <c:v>-0.12903455584111612</c:v>
                </c:pt>
                <c:pt idx="16">
                  <c:v>-6.7873505160406467E-2</c:v>
                </c:pt>
                <c:pt idx="17">
                  <c:v>-8.4609915996992413E-2</c:v>
                </c:pt>
                <c:pt idx="18">
                  <c:v>-0.14569697902793166</c:v>
                </c:pt>
                <c:pt idx="19">
                  <c:v>-0.15467311174610643</c:v>
                </c:pt>
                <c:pt idx="20">
                  <c:v>-0.17309967578911767</c:v>
                </c:pt>
                <c:pt idx="21">
                  <c:v>-0.20562263533396674</c:v>
                </c:pt>
                <c:pt idx="22">
                  <c:v>-0.19940243774370003</c:v>
                </c:pt>
                <c:pt idx="23">
                  <c:v>-0.12416108458549502</c:v>
                </c:pt>
                <c:pt idx="24">
                  <c:v>-0.19427344590991424</c:v>
                </c:pt>
                <c:pt idx="25">
                  <c:v>-0.15663603872198451</c:v>
                </c:pt>
                <c:pt idx="26">
                  <c:v>-9.7271537527433338E-2</c:v>
                </c:pt>
                <c:pt idx="27">
                  <c:v>-0.17697316707315736</c:v>
                </c:pt>
                <c:pt idx="28">
                  <c:v>-9.1909401686251613E-2</c:v>
                </c:pt>
                <c:pt idx="29">
                  <c:v>-4.6181694524477734E-2</c:v>
                </c:pt>
                <c:pt idx="30">
                  <c:v>-0.15129164397882278</c:v>
                </c:pt>
                <c:pt idx="31">
                  <c:v>-0.12421749895977996</c:v>
                </c:pt>
                <c:pt idx="32">
                  <c:v>-0.11580702639790275</c:v>
                </c:pt>
                <c:pt idx="33">
                  <c:v>-0.16354942105621717</c:v>
                </c:pt>
                <c:pt idx="34">
                  <c:v>-0.16212993404278109</c:v>
                </c:pt>
                <c:pt idx="35">
                  <c:v>-5.5799057391624274E-2</c:v>
                </c:pt>
                <c:pt idx="36">
                  <c:v>-0.15591608256846712</c:v>
                </c:pt>
                <c:pt idx="37">
                  <c:v>-6.3764362721258294E-2</c:v>
                </c:pt>
                <c:pt idx="38">
                  <c:v>-3.6158379601687329E-2</c:v>
                </c:pt>
                <c:pt idx="39">
                  <c:v>-3.0479305901593534E-2</c:v>
                </c:pt>
                <c:pt idx="40">
                  <c:v>7.0855965833459322E-2</c:v>
                </c:pt>
                <c:pt idx="41">
                  <c:v>3.7889119337876309E-2</c:v>
                </c:pt>
                <c:pt idx="42">
                  <c:v>9.3400613652960374E-2</c:v>
                </c:pt>
                <c:pt idx="43">
                  <c:v>8.2312979159297583E-2</c:v>
                </c:pt>
                <c:pt idx="44">
                  <c:v>5.3726316648493366E-2</c:v>
                </c:pt>
                <c:pt idx="45">
                  <c:v>6.0556897704543644E-2</c:v>
                </c:pt>
                <c:pt idx="46">
                  <c:v>4.5511389574244276E-2</c:v>
                </c:pt>
                <c:pt idx="47">
                  <c:v>1.648882769057991E-2</c:v>
                </c:pt>
                <c:pt idx="48">
                  <c:v>3.3354135780371053E-2</c:v>
                </c:pt>
                <c:pt idx="49">
                  <c:v>-0.11588737429246976</c:v>
                </c:pt>
                <c:pt idx="50">
                  <c:v>-9.652382782519453E-2</c:v>
                </c:pt>
                <c:pt idx="51">
                  <c:v>-2.3734994386643393E-2</c:v>
                </c:pt>
                <c:pt idx="52">
                  <c:v>-8.8041661402087357E-2</c:v>
                </c:pt>
                <c:pt idx="53">
                  <c:v>-0.12445667269008709</c:v>
                </c:pt>
                <c:pt idx="54">
                  <c:v>-0.12121640400880551</c:v>
                </c:pt>
                <c:pt idx="55">
                  <c:v>-0.15448874086075648</c:v>
                </c:pt>
                <c:pt idx="56">
                  <c:v>-0.14691713246804738</c:v>
                </c:pt>
                <c:pt idx="57">
                  <c:v>-0.12029677822852136</c:v>
                </c:pt>
                <c:pt idx="58">
                  <c:v>-0.15822058078146028</c:v>
                </c:pt>
                <c:pt idx="59">
                  <c:v>-0.212882629733258</c:v>
                </c:pt>
                <c:pt idx="60">
                  <c:v>-0.17960428229883973</c:v>
                </c:pt>
                <c:pt idx="61">
                  <c:v>-0.2010184474515313</c:v>
                </c:pt>
                <c:pt idx="62">
                  <c:v>-0.25814013422376547</c:v>
                </c:pt>
                <c:pt idx="63">
                  <c:v>-0.31006061204618618</c:v>
                </c:pt>
                <c:pt idx="64">
                  <c:v>-0.34646614740012183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TDK_FF_ST_mU2_08!$Z$85:$Z$149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354.65399999999988</c:v>
                </c:pt>
                <c:pt idx="2">
                  <c:v>348.99299999999988</c:v>
                </c:pt>
                <c:pt idx="3">
                  <c:v>343.4849999999999</c:v>
                </c:pt>
                <c:pt idx="4">
                  <c:v>337.95899999999989</c:v>
                </c:pt>
                <c:pt idx="5">
                  <c:v>332.26199999999989</c:v>
                </c:pt>
                <c:pt idx="6">
                  <c:v>326.72699999999986</c:v>
                </c:pt>
                <c:pt idx="7">
                  <c:v>320.95799999999986</c:v>
                </c:pt>
                <c:pt idx="8">
                  <c:v>315.16199999999986</c:v>
                </c:pt>
                <c:pt idx="9">
                  <c:v>309.48299999999989</c:v>
                </c:pt>
                <c:pt idx="10">
                  <c:v>303.8669999999999</c:v>
                </c:pt>
                <c:pt idx="11">
                  <c:v>298.25099999999992</c:v>
                </c:pt>
                <c:pt idx="12">
                  <c:v>292.74299999999994</c:v>
                </c:pt>
                <c:pt idx="13">
                  <c:v>287.27999999999992</c:v>
                </c:pt>
                <c:pt idx="14">
                  <c:v>281.54699999999991</c:v>
                </c:pt>
                <c:pt idx="15">
                  <c:v>275.79599999999994</c:v>
                </c:pt>
                <c:pt idx="16">
                  <c:v>270.05399999999992</c:v>
                </c:pt>
                <c:pt idx="17">
                  <c:v>264.44699999999989</c:v>
                </c:pt>
                <c:pt idx="18">
                  <c:v>258.71399999999988</c:v>
                </c:pt>
                <c:pt idx="19">
                  <c:v>253.23299999999989</c:v>
                </c:pt>
                <c:pt idx="20">
                  <c:v>247.7339999999999</c:v>
                </c:pt>
                <c:pt idx="21">
                  <c:v>242.08199999999991</c:v>
                </c:pt>
                <c:pt idx="22">
                  <c:v>236.46599999999989</c:v>
                </c:pt>
                <c:pt idx="23">
                  <c:v>230.80499999999989</c:v>
                </c:pt>
                <c:pt idx="24">
                  <c:v>225.0089999999999</c:v>
                </c:pt>
                <c:pt idx="25">
                  <c:v>219.4379999999999</c:v>
                </c:pt>
                <c:pt idx="26">
                  <c:v>213.83999999999989</c:v>
                </c:pt>
                <c:pt idx="27">
                  <c:v>208.1699999999999</c:v>
                </c:pt>
                <c:pt idx="28">
                  <c:v>202.71599999999989</c:v>
                </c:pt>
                <c:pt idx="29">
                  <c:v>197.29799999999989</c:v>
                </c:pt>
                <c:pt idx="30">
                  <c:v>191.54699999999988</c:v>
                </c:pt>
                <c:pt idx="31">
                  <c:v>185.82299999999989</c:v>
                </c:pt>
                <c:pt idx="32">
                  <c:v>180.0809999999999</c:v>
                </c:pt>
                <c:pt idx="33">
                  <c:v>174.4559999999999</c:v>
                </c:pt>
                <c:pt idx="34">
                  <c:v>168.8129999999999</c:v>
                </c:pt>
                <c:pt idx="35">
                  <c:v>163.33199999999991</c:v>
                </c:pt>
                <c:pt idx="36">
                  <c:v>157.85099999999991</c:v>
                </c:pt>
                <c:pt idx="37">
                  <c:v>152.2349999999999</c:v>
                </c:pt>
                <c:pt idx="38">
                  <c:v>146.69099999999989</c:v>
                </c:pt>
                <c:pt idx="39">
                  <c:v>140.99399999999989</c:v>
                </c:pt>
                <c:pt idx="40">
                  <c:v>135.27899999999988</c:v>
                </c:pt>
                <c:pt idx="41">
                  <c:v>129.55499999999989</c:v>
                </c:pt>
                <c:pt idx="42">
                  <c:v>124.0019999999999</c:v>
                </c:pt>
                <c:pt idx="43">
                  <c:v>118.3679999999999</c:v>
                </c:pt>
                <c:pt idx="44">
                  <c:v>112.98599999999989</c:v>
                </c:pt>
                <c:pt idx="45">
                  <c:v>107.45099999999989</c:v>
                </c:pt>
                <c:pt idx="46">
                  <c:v>101.76299999999989</c:v>
                </c:pt>
                <c:pt idx="47">
                  <c:v>96.011999999999887</c:v>
                </c:pt>
                <c:pt idx="48">
                  <c:v>90.341999999999885</c:v>
                </c:pt>
                <c:pt idx="49">
                  <c:v>84.662999999999883</c:v>
                </c:pt>
                <c:pt idx="50">
                  <c:v>79.100999999999885</c:v>
                </c:pt>
                <c:pt idx="51">
                  <c:v>73.511999999999887</c:v>
                </c:pt>
                <c:pt idx="52">
                  <c:v>67.994999999999891</c:v>
                </c:pt>
                <c:pt idx="53">
                  <c:v>62.504999999999889</c:v>
                </c:pt>
                <c:pt idx="54">
                  <c:v>56.807999999999893</c:v>
                </c:pt>
                <c:pt idx="55">
                  <c:v>51.10199999999989</c:v>
                </c:pt>
                <c:pt idx="56">
                  <c:v>45.305999999999891</c:v>
                </c:pt>
                <c:pt idx="57">
                  <c:v>39.743999999999893</c:v>
                </c:pt>
                <c:pt idx="58">
                  <c:v>34.136999999999894</c:v>
                </c:pt>
                <c:pt idx="59">
                  <c:v>28.430999999999894</c:v>
                </c:pt>
                <c:pt idx="60">
                  <c:v>23.021999999999895</c:v>
                </c:pt>
                <c:pt idx="61">
                  <c:v>17.450999999999894</c:v>
                </c:pt>
                <c:pt idx="62">
                  <c:v>11.843999999999895</c:v>
                </c:pt>
                <c:pt idx="63">
                  <c:v>6.0029999999998953</c:v>
                </c:pt>
                <c:pt idx="64">
                  <c:v>0.29699999999989579</c:v>
                </c:pt>
              </c:numCache>
            </c:numRef>
          </c:xVal>
          <c:yVal>
            <c:numRef>
              <c:f>TDK_FF_ST_mU2_08!$AC$85:$AC$149</c:f>
              <c:numCache>
                <c:formatCode>General</c:formatCode>
                <c:ptCount val="65"/>
                <c:pt idx="0">
                  <c:v>-0.23024777860075574</c:v>
                </c:pt>
                <c:pt idx="1">
                  <c:v>-0.31015060511197134</c:v>
                </c:pt>
                <c:pt idx="2">
                  <c:v>-0.25146460423167127</c:v>
                </c:pt>
                <c:pt idx="3">
                  <c:v>-0.22227367532877906</c:v>
                </c:pt>
                <c:pt idx="4">
                  <c:v>-0.2176478959768815</c:v>
                </c:pt>
                <c:pt idx="5">
                  <c:v>-0.16637805156500463</c:v>
                </c:pt>
                <c:pt idx="6">
                  <c:v>-0.1283749335276525</c:v>
                </c:pt>
                <c:pt idx="7">
                  <c:v>-0.13788419582101596</c:v>
                </c:pt>
                <c:pt idx="8">
                  <c:v>-7.3334169485917755E-2</c:v>
                </c:pt>
                <c:pt idx="9">
                  <c:v>-0.12451254744047446</c:v>
                </c:pt>
                <c:pt idx="10">
                  <c:v>-8.8239699744178779E-2</c:v>
                </c:pt>
                <c:pt idx="11">
                  <c:v>-4.6946587372815429E-2</c:v>
                </c:pt>
                <c:pt idx="12">
                  <c:v>-9.7762568075950185E-2</c:v>
                </c:pt>
                <c:pt idx="13">
                  <c:v>-0.10349589911123758</c:v>
                </c:pt>
                <c:pt idx="14">
                  <c:v>-8.4986202469963246E-3</c:v>
                </c:pt>
                <c:pt idx="15">
                  <c:v>-3.9407442280889882E-3</c:v>
                </c:pt>
                <c:pt idx="16">
                  <c:v>9.3366348647236919E-3</c:v>
                </c:pt>
                <c:pt idx="17">
                  <c:v>-1.0482647187927796E-2</c:v>
                </c:pt>
                <c:pt idx="18">
                  <c:v>7.5504530845648787E-2</c:v>
                </c:pt>
                <c:pt idx="19">
                  <c:v>0.14269151457898488</c:v>
                </c:pt>
                <c:pt idx="20">
                  <c:v>0.13958542043772582</c:v>
                </c:pt>
                <c:pt idx="21">
                  <c:v>0.1248104249634423</c:v>
                </c:pt>
                <c:pt idx="22">
                  <c:v>0.16427260296120494</c:v>
                </c:pt>
                <c:pt idx="23">
                  <c:v>5.989690164045669E-2</c:v>
                </c:pt>
                <c:pt idx="24">
                  <c:v>6.230212465573004E-2</c:v>
                </c:pt>
                <c:pt idx="25">
                  <c:v>6.3876409621997254E-2</c:v>
                </c:pt>
                <c:pt idx="26">
                  <c:v>1.7094179735579473E-3</c:v>
                </c:pt>
                <c:pt idx="27">
                  <c:v>-2.8712897002321824E-2</c:v>
                </c:pt>
                <c:pt idx="28">
                  <c:v>-5.213733050254632E-2</c:v>
                </c:pt>
                <c:pt idx="29">
                  <c:v>-4.1079537404243638E-2</c:v>
                </c:pt>
                <c:pt idx="30">
                  <c:v>-8.9922232479779041E-2</c:v>
                </c:pt>
                <c:pt idx="31">
                  <c:v>-0.11101039424229953</c:v>
                </c:pt>
                <c:pt idx="32">
                  <c:v>-0.11663899682730516</c:v>
                </c:pt>
                <c:pt idx="33">
                  <c:v>-8.3549132787084091E-2</c:v>
                </c:pt>
                <c:pt idx="34">
                  <c:v>-0.10401482687703378</c:v>
                </c:pt>
                <c:pt idx="35">
                  <c:v>-0.10105732975173964</c:v>
                </c:pt>
                <c:pt idx="36">
                  <c:v>-4.948607303711583E-2</c:v>
                </c:pt>
                <c:pt idx="37">
                  <c:v>-5.3935287960257483E-2</c:v>
                </c:pt>
                <c:pt idx="38">
                  <c:v>-6.1881477729485823E-2</c:v>
                </c:pt>
                <c:pt idx="39">
                  <c:v>-0.15116007361675088</c:v>
                </c:pt>
                <c:pt idx="40">
                  <c:v>-9.5930931817747478E-2</c:v>
                </c:pt>
                <c:pt idx="41">
                  <c:v>-6.637439217655583E-2</c:v>
                </c:pt>
                <c:pt idx="42">
                  <c:v>-0.18671249301718262</c:v>
                </c:pt>
                <c:pt idx="43">
                  <c:v>-0.14476158714940368</c:v>
                </c:pt>
                <c:pt idx="44">
                  <c:v>-0.11430394674336242</c:v>
                </c:pt>
                <c:pt idx="45">
                  <c:v>-0.14997441479879114</c:v>
                </c:pt>
                <c:pt idx="46">
                  <c:v>-0.10582220312804225</c:v>
                </c:pt>
                <c:pt idx="47">
                  <c:v>-6.7146985854549257E-2</c:v>
                </c:pt>
                <c:pt idx="48">
                  <c:v>-9.6496978912355758E-2</c:v>
                </c:pt>
                <c:pt idx="49">
                  <c:v>-6.6340926286770241E-2</c:v>
                </c:pt>
                <c:pt idx="50">
                  <c:v>-9.6189706258712704E-2</c:v>
                </c:pt>
                <c:pt idx="51">
                  <c:v>-7.5609514052416671E-2</c:v>
                </c:pt>
                <c:pt idx="52">
                  <c:v>-2.1726372006014572E-2</c:v>
                </c:pt>
                <c:pt idx="53">
                  <c:v>-9.5968187671367389E-2</c:v>
                </c:pt>
                <c:pt idx="54">
                  <c:v>-6.0929331227740136E-2</c:v>
                </c:pt>
                <c:pt idx="55">
                  <c:v>-8.5163854066905742E-2</c:v>
                </c:pt>
                <c:pt idx="56">
                  <c:v>-0.13741754753956315</c:v>
                </c:pt>
                <c:pt idx="57">
                  <c:v>-0.18030709417931945</c:v>
                </c:pt>
                <c:pt idx="58">
                  <c:v>-0.18349278142267877</c:v>
                </c:pt>
                <c:pt idx="59">
                  <c:v>-0.24465634298061545</c:v>
                </c:pt>
                <c:pt idx="60">
                  <c:v>-0.21330928308607966</c:v>
                </c:pt>
                <c:pt idx="61">
                  <c:v>-0.3140067859510367</c:v>
                </c:pt>
                <c:pt idx="62">
                  <c:v>-0.25621656565830619</c:v>
                </c:pt>
                <c:pt idx="63">
                  <c:v>-0.30036706555525861</c:v>
                </c:pt>
                <c:pt idx="64">
                  <c:v>-0.33268646454471984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5.8139999999999992</c:v>
                </c:pt>
                <c:pt idx="2">
                  <c:v>11.619</c:v>
                </c:pt>
                <c:pt idx="3">
                  <c:v>17.207999999999998</c:v>
                </c:pt>
                <c:pt idx="4">
                  <c:v>22.787999999999997</c:v>
                </c:pt>
                <c:pt idx="5">
                  <c:v>28.250999999999998</c:v>
                </c:pt>
                <c:pt idx="6">
                  <c:v>33.956999999999994</c:v>
                </c:pt>
                <c:pt idx="7">
                  <c:v>39.47399999999999</c:v>
                </c:pt>
                <c:pt idx="8">
                  <c:v>45.152999999999992</c:v>
                </c:pt>
                <c:pt idx="9">
                  <c:v>50.831999999999994</c:v>
                </c:pt>
                <c:pt idx="10">
                  <c:v>56.537999999999997</c:v>
                </c:pt>
                <c:pt idx="11">
                  <c:v>62.234999999999999</c:v>
                </c:pt>
                <c:pt idx="12">
                  <c:v>67.869</c:v>
                </c:pt>
                <c:pt idx="13">
                  <c:v>73.278000000000006</c:v>
                </c:pt>
                <c:pt idx="14">
                  <c:v>78.831000000000003</c:v>
                </c:pt>
                <c:pt idx="15">
                  <c:v>84.465000000000003</c:v>
                </c:pt>
                <c:pt idx="16">
                  <c:v>90.198000000000008</c:v>
                </c:pt>
                <c:pt idx="17">
                  <c:v>95.823000000000008</c:v>
                </c:pt>
                <c:pt idx="18">
                  <c:v>101.51100000000001</c:v>
                </c:pt>
                <c:pt idx="19">
                  <c:v>107.22600000000001</c:v>
                </c:pt>
                <c:pt idx="20">
                  <c:v>112.70700000000001</c:v>
                </c:pt>
                <c:pt idx="21">
                  <c:v>118.188</c:v>
                </c:pt>
                <c:pt idx="22">
                  <c:v>123.777</c:v>
                </c:pt>
                <c:pt idx="23">
                  <c:v>129.36600000000001</c:v>
                </c:pt>
                <c:pt idx="24">
                  <c:v>135.04500000000002</c:v>
                </c:pt>
                <c:pt idx="25">
                  <c:v>140.751</c:v>
                </c:pt>
                <c:pt idx="26">
                  <c:v>146.49299999999999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163.07999999999998</c:v>
                </c:pt>
                <c:pt idx="30">
                  <c:v>168.63299999999998</c:v>
                </c:pt>
                <c:pt idx="31">
                  <c:v>174.26699999999997</c:v>
                </c:pt>
                <c:pt idx="32">
                  <c:v>179.89199999999997</c:v>
                </c:pt>
                <c:pt idx="33">
                  <c:v>185.61599999999996</c:v>
                </c:pt>
                <c:pt idx="34">
                  <c:v>191.31299999999996</c:v>
                </c:pt>
                <c:pt idx="35">
                  <c:v>196.97399999999996</c:v>
                </c:pt>
                <c:pt idx="36">
                  <c:v>202.51799999999997</c:v>
                </c:pt>
                <c:pt idx="37">
                  <c:v>207.96299999999997</c:v>
                </c:pt>
                <c:pt idx="38">
                  <c:v>213.60599999999997</c:v>
                </c:pt>
                <c:pt idx="39">
                  <c:v>219.23099999999997</c:v>
                </c:pt>
                <c:pt idx="40">
                  <c:v>224.86499999999995</c:v>
                </c:pt>
                <c:pt idx="41">
                  <c:v>230.56199999999995</c:v>
                </c:pt>
                <c:pt idx="42">
                  <c:v>236.26799999999994</c:v>
                </c:pt>
                <c:pt idx="43">
                  <c:v>241.85699999999994</c:v>
                </c:pt>
                <c:pt idx="44">
                  <c:v>247.58099999999993</c:v>
                </c:pt>
                <c:pt idx="45">
                  <c:v>252.98099999999994</c:v>
                </c:pt>
                <c:pt idx="46">
                  <c:v>258.51599999999996</c:v>
                </c:pt>
                <c:pt idx="47">
                  <c:v>264.24899999999997</c:v>
                </c:pt>
                <c:pt idx="48">
                  <c:v>269.93699999999995</c:v>
                </c:pt>
                <c:pt idx="49">
                  <c:v>275.60699999999997</c:v>
                </c:pt>
                <c:pt idx="50">
                  <c:v>281.30399999999997</c:v>
                </c:pt>
                <c:pt idx="51">
                  <c:v>287.01899999999995</c:v>
                </c:pt>
                <c:pt idx="52">
                  <c:v>292.57199999999995</c:v>
                </c:pt>
                <c:pt idx="53">
                  <c:v>298.07099999999997</c:v>
                </c:pt>
                <c:pt idx="54">
                  <c:v>303.65999999999997</c:v>
                </c:pt>
                <c:pt idx="55">
                  <c:v>309.28499999999997</c:v>
                </c:pt>
                <c:pt idx="56">
                  <c:v>314.98199999999997</c:v>
                </c:pt>
                <c:pt idx="57">
                  <c:v>320.81399999999996</c:v>
                </c:pt>
                <c:pt idx="58">
                  <c:v>326.52899999999994</c:v>
                </c:pt>
                <c:pt idx="59">
                  <c:v>332.10899999999992</c:v>
                </c:pt>
                <c:pt idx="60">
                  <c:v>337.7519999999999</c:v>
                </c:pt>
                <c:pt idx="61">
                  <c:v>343.2419999999999</c:v>
                </c:pt>
                <c:pt idx="62">
                  <c:v>348.78599999999989</c:v>
                </c:pt>
                <c:pt idx="63">
                  <c:v>354.41099999999989</c:v>
                </c:pt>
              </c:numCache>
            </c:numRef>
          </c:xVal>
          <c:yVal>
            <c:numRef>
              <c:f>TDK_FF_ST_mU2_08!$AD$20:$AD$83</c:f>
              <c:numCache>
                <c:formatCode>General</c:formatCode>
                <c:ptCount val="64"/>
                <c:pt idx="0">
                  <c:v>-0.30176757115064667</c:v>
                </c:pt>
                <c:pt idx="1">
                  <c:v>-2.427500769424551E-2</c:v>
                </c:pt>
                <c:pt idx="2">
                  <c:v>2.4977230139327844E-2</c:v>
                </c:pt>
                <c:pt idx="3">
                  <c:v>-1.3241101942142564E-2</c:v>
                </c:pt>
                <c:pt idx="4">
                  <c:v>0.10092175616639665</c:v>
                </c:pt>
                <c:pt idx="5">
                  <c:v>-3.33492553531336E-2</c:v>
                </c:pt>
                <c:pt idx="6">
                  <c:v>3.6915605236792715E-2</c:v>
                </c:pt>
                <c:pt idx="7">
                  <c:v>2.0230865685867627E-2</c:v>
                </c:pt>
                <c:pt idx="8">
                  <c:v>0.13352455853112843</c:v>
                </c:pt>
                <c:pt idx="9">
                  <c:v>8.1405143342493602E-2</c:v>
                </c:pt>
                <c:pt idx="10">
                  <c:v>-8.3625369800586213E-3</c:v>
                </c:pt>
                <c:pt idx="11">
                  <c:v>3.0123304243183213E-2</c:v>
                </c:pt>
                <c:pt idx="12">
                  <c:v>8.3376995325096459E-2</c:v>
                </c:pt>
                <c:pt idx="13">
                  <c:v>3.0511936841762122E-2</c:v>
                </c:pt>
                <c:pt idx="14">
                  <c:v>-2.5464182208011721E-2</c:v>
                </c:pt>
                <c:pt idx="15">
                  <c:v>6.2693629554345875E-2</c:v>
                </c:pt>
                <c:pt idx="16">
                  <c:v>-2.8623473751949291E-2</c:v>
                </c:pt>
                <c:pt idx="17">
                  <c:v>1.7462930142443156E-2</c:v>
                </c:pt>
                <c:pt idx="18">
                  <c:v>3.9874775899889414E-2</c:v>
                </c:pt>
                <c:pt idx="19">
                  <c:v>4.698696947315284E-3</c:v>
                </c:pt>
                <c:pt idx="20">
                  <c:v>5.8795729045755252E-2</c:v>
                </c:pt>
                <c:pt idx="21">
                  <c:v>6.086104818456306E-2</c:v>
                </c:pt>
                <c:pt idx="22">
                  <c:v>1.268994472651741E-2</c:v>
                </c:pt>
                <c:pt idx="23">
                  <c:v>5.7786692408939189E-2</c:v>
                </c:pt>
                <c:pt idx="24">
                  <c:v>9.8342514092166766E-2</c:v>
                </c:pt>
                <c:pt idx="25">
                  <c:v>5.4759651052336267E-3</c:v>
                </c:pt>
                <c:pt idx="26">
                  <c:v>3.5390059797947515E-2</c:v>
                </c:pt>
                <c:pt idx="27">
                  <c:v>0.12303787911289987</c:v>
                </c:pt>
                <c:pt idx="28">
                  <c:v>4.2423328649135783E-2</c:v>
                </c:pt>
                <c:pt idx="29">
                  <c:v>-5.487563522726191E-2</c:v>
                </c:pt>
                <c:pt idx="30">
                  <c:v>4.7276817101788993E-2</c:v>
                </c:pt>
                <c:pt idx="31">
                  <c:v>4.0668366172695869E-2</c:v>
                </c:pt>
                <c:pt idx="32">
                  <c:v>-8.3197042940241772E-4</c:v>
                </c:pt>
                <c:pt idx="33">
                  <c:v>5.2539026813917644E-2</c:v>
                </c:pt>
                <c:pt idx="34">
                  <c:v>7.2207701563002047E-2</c:v>
                </c:pt>
                <c:pt idx="35">
                  <c:v>1.4719519987380636E-2</c:v>
                </c:pt>
                <c:pt idx="36">
                  <c:v>0.1037787520659208</c:v>
                </c:pt>
                <c:pt idx="37">
                  <c:v>3.505146571893647E-2</c:v>
                </c:pt>
                <c:pt idx="38">
                  <c:v>3.7867797575245277E-2</c:v>
                </c:pt>
                <c:pt idx="39">
                  <c:v>9.4355715523590789E-2</c:v>
                </c:pt>
                <c:pt idx="40">
                  <c:v>-8.5538411777292822E-3</c:v>
                </c:pt>
                <c:pt idx="41">
                  <c:v>2.2007782302580381E-2</c:v>
                </c:pt>
                <c:pt idx="42">
                  <c:v>7.0871989308244565E-2</c:v>
                </c:pt>
                <c:pt idx="43">
                  <c:v>4.2497445804144718E-2</c:v>
                </c:pt>
                <c:pt idx="44">
                  <c:v>8.5859103789232449E-2</c:v>
                </c:pt>
                <c:pt idx="45">
                  <c:v>8.2134616874441235E-2</c:v>
                </c:pt>
                <c:pt idx="46">
                  <c:v>2.9993141271404511E-2</c:v>
                </c:pt>
                <c:pt idx="47">
                  <c:v>-2.6971474878507706E-2</c:v>
                </c:pt>
                <c:pt idx="48">
                  <c:v>-2.4017500915647361E-2</c:v>
                </c:pt>
                <c:pt idx="49">
                  <c:v>0.11194663006438077</c:v>
                </c:pt>
                <c:pt idx="50">
                  <c:v>8.8025207578198206E-2</c:v>
                </c:pt>
                <c:pt idx="51">
                  <c:v>-7.9760904724594184E-2</c:v>
                </c:pt>
                <c:pt idx="52">
                  <c:v>-9.720906673862828E-3</c:v>
                </c:pt>
                <c:pt idx="53">
                  <c:v>7.751008531727166E-2</c:v>
                </c:pt>
                <c:pt idx="54">
                  <c:v>3.2976704264626733E-2</c:v>
                </c:pt>
                <c:pt idx="55">
                  <c:v>2.9976193420282016E-2</c:v>
                </c:pt>
                <c:pt idx="56">
                  <c:v>7.3582962982129629E-2</c:v>
                </c:pt>
                <c:pt idx="57">
                  <c:v>-1.7587417592494603E-2</c:v>
                </c:pt>
                <c:pt idx="58">
                  <c:v>2.9845647253807783E-2</c:v>
                </c:pt>
                <c:pt idx="59">
                  <c:v>4.6504578168253374E-2</c:v>
                </c:pt>
                <c:pt idx="60">
                  <c:v>-3.8043613678041766E-2</c:v>
                </c:pt>
                <c:pt idx="61">
                  <c:v>-2.1255227877247762E-2</c:v>
                </c:pt>
                <c:pt idx="62">
                  <c:v>6.675529992094198E-3</c:v>
                </c:pt>
                <c:pt idx="63">
                  <c:v>-8.9993065785165527E-5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47984"/>
        <c:axId val="563152296"/>
      </c:scatterChart>
      <c:valAx>
        <c:axId val="5631479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2296"/>
        <c:crosses val="autoZero"/>
        <c:crossBetween val="midCat"/>
      </c:valAx>
      <c:valAx>
        <c:axId val="56315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5.4539999999999997</c:v>
                </c:pt>
                <c:pt idx="2">
                  <c:v>11.132999999999999</c:v>
                </c:pt>
                <c:pt idx="3">
                  <c:v>16.820999999999998</c:v>
                </c:pt>
                <c:pt idx="4">
                  <c:v>22.454999999999998</c:v>
                </c:pt>
                <c:pt idx="5">
                  <c:v>28.178999999999998</c:v>
                </c:pt>
                <c:pt idx="6">
                  <c:v>33.686999999999998</c:v>
                </c:pt>
                <c:pt idx="7">
                  <c:v>39.177</c:v>
                </c:pt>
                <c:pt idx="8">
                  <c:v>44.738999999999997</c:v>
                </c:pt>
                <c:pt idx="9">
                  <c:v>50.471999999999994</c:v>
                </c:pt>
                <c:pt idx="10">
                  <c:v>56.141999999999996</c:v>
                </c:pt>
                <c:pt idx="11">
                  <c:v>61.865999999999993</c:v>
                </c:pt>
                <c:pt idx="12">
                  <c:v>67.535999999999987</c:v>
                </c:pt>
                <c:pt idx="13">
                  <c:v>73.142999999999986</c:v>
                </c:pt>
                <c:pt idx="14">
                  <c:v>78.686999999999983</c:v>
                </c:pt>
                <c:pt idx="15">
                  <c:v>84.185999999999979</c:v>
                </c:pt>
                <c:pt idx="16">
                  <c:v>89.756999999999977</c:v>
                </c:pt>
                <c:pt idx="17">
                  <c:v>95.372999999999976</c:v>
                </c:pt>
                <c:pt idx="18">
                  <c:v>101.15099999999998</c:v>
                </c:pt>
                <c:pt idx="19">
                  <c:v>106.73999999999998</c:v>
                </c:pt>
                <c:pt idx="20">
                  <c:v>112.44599999999998</c:v>
                </c:pt>
                <c:pt idx="21">
                  <c:v>118.07099999999998</c:v>
                </c:pt>
                <c:pt idx="22">
                  <c:v>123.56999999999998</c:v>
                </c:pt>
                <c:pt idx="23">
                  <c:v>129.03299999999999</c:v>
                </c:pt>
                <c:pt idx="24">
                  <c:v>134.68499999999997</c:v>
                </c:pt>
                <c:pt idx="25">
                  <c:v>140.33699999999996</c:v>
                </c:pt>
                <c:pt idx="26">
                  <c:v>146.03399999999996</c:v>
                </c:pt>
                <c:pt idx="27">
                  <c:v>151.71299999999997</c:v>
                </c:pt>
                <c:pt idx="28">
                  <c:v>157.35599999999997</c:v>
                </c:pt>
                <c:pt idx="29">
                  <c:v>162.87299999999996</c:v>
                </c:pt>
                <c:pt idx="30">
                  <c:v>168.49799999999996</c:v>
                </c:pt>
                <c:pt idx="31">
                  <c:v>173.93399999999997</c:v>
                </c:pt>
                <c:pt idx="32">
                  <c:v>179.56799999999996</c:v>
                </c:pt>
                <c:pt idx="33">
                  <c:v>185.23799999999994</c:v>
                </c:pt>
                <c:pt idx="34">
                  <c:v>190.94399999999993</c:v>
                </c:pt>
                <c:pt idx="35">
                  <c:v>196.51499999999993</c:v>
                </c:pt>
                <c:pt idx="36">
                  <c:v>202.22099999999992</c:v>
                </c:pt>
                <c:pt idx="37">
                  <c:v>207.91799999999992</c:v>
                </c:pt>
                <c:pt idx="38">
                  <c:v>213.38999999999993</c:v>
                </c:pt>
                <c:pt idx="39">
                  <c:v>218.83499999999992</c:v>
                </c:pt>
                <c:pt idx="40">
                  <c:v>224.48699999999991</c:v>
                </c:pt>
                <c:pt idx="41">
                  <c:v>230.10299999999989</c:v>
                </c:pt>
                <c:pt idx="42">
                  <c:v>235.8539999999999</c:v>
                </c:pt>
                <c:pt idx="43">
                  <c:v>241.5689999999999</c:v>
                </c:pt>
                <c:pt idx="44">
                  <c:v>247.25699999999989</c:v>
                </c:pt>
                <c:pt idx="45">
                  <c:v>252.8369999999999</c:v>
                </c:pt>
                <c:pt idx="46">
                  <c:v>258.39899999999989</c:v>
                </c:pt>
                <c:pt idx="47">
                  <c:v>263.86199999999991</c:v>
                </c:pt>
                <c:pt idx="48">
                  <c:v>269.52299999999991</c:v>
                </c:pt>
                <c:pt idx="49">
                  <c:v>275.1389999999999</c:v>
                </c:pt>
                <c:pt idx="50">
                  <c:v>280.88999999999987</c:v>
                </c:pt>
                <c:pt idx="51">
                  <c:v>286.64999999999986</c:v>
                </c:pt>
                <c:pt idx="52">
                  <c:v>292.31099999999986</c:v>
                </c:pt>
                <c:pt idx="53">
                  <c:v>297.93599999999986</c:v>
                </c:pt>
                <c:pt idx="54">
                  <c:v>303.46199999999988</c:v>
                </c:pt>
                <c:pt idx="55">
                  <c:v>308.95199999999988</c:v>
                </c:pt>
                <c:pt idx="56">
                  <c:v>314.59499999999986</c:v>
                </c:pt>
                <c:pt idx="57">
                  <c:v>320.29199999999986</c:v>
                </c:pt>
                <c:pt idx="58">
                  <c:v>326.03399999999988</c:v>
                </c:pt>
                <c:pt idx="59">
                  <c:v>331.71299999999985</c:v>
                </c:pt>
                <c:pt idx="60">
                  <c:v>337.40099999999984</c:v>
                </c:pt>
                <c:pt idx="61">
                  <c:v>342.98999999999984</c:v>
                </c:pt>
                <c:pt idx="62">
                  <c:v>348.62399999999985</c:v>
                </c:pt>
                <c:pt idx="63">
                  <c:v>354.09599999999983</c:v>
                </c:pt>
                <c:pt idx="64">
                  <c:v>359.67599999999982</c:v>
                </c:pt>
              </c:numCache>
            </c:numRef>
          </c:xVal>
          <c:yVal>
            <c:numRef>
              <c:f>TDK_FF_ST_oU_09!$AC$20:$AC$84</c:f>
              <c:numCache>
                <c:formatCode>General</c:formatCode>
                <c:ptCount val="65"/>
                <c:pt idx="0">
                  <c:v>-0.32269764892612329</c:v>
                </c:pt>
                <c:pt idx="1">
                  <c:v>-0.34654785301898183</c:v>
                </c:pt>
                <c:pt idx="2">
                  <c:v>-0.34141044673460286</c:v>
                </c:pt>
                <c:pt idx="3">
                  <c:v>-0.36406126233711689</c:v>
                </c:pt>
                <c:pt idx="4">
                  <c:v>-0.30909266165834026</c:v>
                </c:pt>
                <c:pt idx="5">
                  <c:v>-0.27358682180809168</c:v>
                </c:pt>
                <c:pt idx="6">
                  <c:v>-0.25502326365385386</c:v>
                </c:pt>
                <c:pt idx="7">
                  <c:v>-0.19243957132537304</c:v>
                </c:pt>
                <c:pt idx="8">
                  <c:v>-0.11174855553328911</c:v>
                </c:pt>
                <c:pt idx="9">
                  <c:v>-7.9747022037693682E-2</c:v>
                </c:pt>
                <c:pt idx="10">
                  <c:v>-3.877850333878996E-2</c:v>
                </c:pt>
                <c:pt idx="11">
                  <c:v>-7.5101171735020955E-2</c:v>
                </c:pt>
                <c:pt idx="12">
                  <c:v>-8.8012949484408409E-3</c:v>
                </c:pt>
                <c:pt idx="13">
                  <c:v>-3.1133790582387633E-2</c:v>
                </c:pt>
                <c:pt idx="14">
                  <c:v>-7.4711071269092599E-2</c:v>
                </c:pt>
                <c:pt idx="15">
                  <c:v>-4.5685086563196364E-2</c:v>
                </c:pt>
                <c:pt idx="16">
                  <c:v>-8.5887592235820875E-2</c:v>
                </c:pt>
                <c:pt idx="17">
                  <c:v>-0.10041642386765659</c:v>
                </c:pt>
                <c:pt idx="18">
                  <c:v>-0.16423846623277427</c:v>
                </c:pt>
                <c:pt idx="19">
                  <c:v>-0.12817522749460863</c:v>
                </c:pt>
                <c:pt idx="20">
                  <c:v>-0.20034338625232806</c:v>
                </c:pt>
                <c:pt idx="21">
                  <c:v>-0.18900444556858531</c:v>
                </c:pt>
                <c:pt idx="22">
                  <c:v>-0.17055982606966325</c:v>
                </c:pt>
                <c:pt idx="23">
                  <c:v>-0.10270068637723284</c:v>
                </c:pt>
                <c:pt idx="24">
                  <c:v>-0.17914854750759446</c:v>
                </c:pt>
                <c:pt idx="25">
                  <c:v>-0.12334503785572792</c:v>
                </c:pt>
                <c:pt idx="26">
                  <c:v>-7.4250299680301168E-2</c:v>
                </c:pt>
                <c:pt idx="27">
                  <c:v>-0.15886683514804645</c:v>
                </c:pt>
                <c:pt idx="28">
                  <c:v>-0.10515401195331719</c:v>
                </c:pt>
                <c:pt idx="29">
                  <c:v>-0.15818030422397555</c:v>
                </c:pt>
                <c:pt idx="30">
                  <c:v>-0.1850847940993674</c:v>
                </c:pt>
                <c:pt idx="31">
                  <c:v>-0.1199990490088112</c:v>
                </c:pt>
                <c:pt idx="32">
                  <c:v>-0.15305262416697474</c:v>
                </c:pt>
                <c:pt idx="33">
                  <c:v>-0.23918687920047432</c:v>
                </c:pt>
                <c:pt idx="34">
                  <c:v>-0.16862007722406247</c:v>
                </c:pt>
                <c:pt idx="35">
                  <c:v>-0.14238803474398765</c:v>
                </c:pt>
                <c:pt idx="36">
                  <c:v>-0.10717701452975348</c:v>
                </c:pt>
                <c:pt idx="37">
                  <c:v>-2.3783516927352366E-2</c:v>
                </c:pt>
                <c:pt idx="38">
                  <c:v>-3.0164439309771751E-2</c:v>
                </c:pt>
                <c:pt idx="39">
                  <c:v>4.4080916637199152E-2</c:v>
                </c:pt>
                <c:pt idx="40">
                  <c:v>5.1068218268881083E-2</c:v>
                </c:pt>
                <c:pt idx="41">
                  <c:v>0.12980853913842338</c:v>
                </c:pt>
                <c:pt idx="42">
                  <c:v>0.18527999807022866</c:v>
                </c:pt>
                <c:pt idx="43">
                  <c:v>0.16744901674650237</c:v>
                </c:pt>
                <c:pt idx="44">
                  <c:v>0.15402849362845927</c:v>
                </c:pt>
                <c:pt idx="45">
                  <c:v>0.20200690904752605</c:v>
                </c:pt>
                <c:pt idx="46">
                  <c:v>0.17220965917078956</c:v>
                </c:pt>
                <c:pt idx="47">
                  <c:v>0.13270011271509929</c:v>
                </c:pt>
                <c:pt idx="48">
                  <c:v>0.12674751383610783</c:v>
                </c:pt>
                <c:pt idx="49">
                  <c:v>6.9251085412929569E-2</c:v>
                </c:pt>
                <c:pt idx="50">
                  <c:v>4.1618905038603771E-2</c:v>
                </c:pt>
                <c:pt idx="51">
                  <c:v>6.4112269099496189E-2</c:v>
                </c:pt>
                <c:pt idx="52">
                  <c:v>5.9123544213548485E-3</c:v>
                </c:pt>
                <c:pt idx="53">
                  <c:v>-2.3945472075808993E-2</c:v>
                </c:pt>
                <c:pt idx="54">
                  <c:v>-6.5167364193712274E-3</c:v>
                </c:pt>
                <c:pt idx="55">
                  <c:v>-3.8157379563358518E-2</c:v>
                </c:pt>
                <c:pt idx="56">
                  <c:v>-2.7253972956771122E-2</c:v>
                </c:pt>
                <c:pt idx="57">
                  <c:v>-6.3916438211606419E-2</c:v>
                </c:pt>
                <c:pt idx="58">
                  <c:v>-0.11304652594094478</c:v>
                </c:pt>
                <c:pt idx="59">
                  <c:v>-0.13535390316576468</c:v>
                </c:pt>
                <c:pt idx="60">
                  <c:v>-0.10979185523876822</c:v>
                </c:pt>
                <c:pt idx="61">
                  <c:v>-0.20805522285962752</c:v>
                </c:pt>
                <c:pt idx="62">
                  <c:v>-0.24813211829956572</c:v>
                </c:pt>
                <c:pt idx="63">
                  <c:v>-0.26730707944733467</c:v>
                </c:pt>
                <c:pt idx="64">
                  <c:v>-0.30343398555737622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TDK_FF_ST_oU_09!$Z$85:$Z$149</c:f>
              <c:numCache>
                <c:formatCode>General</c:formatCode>
                <c:ptCount val="65"/>
                <c:pt idx="0">
                  <c:v>359.67599999999982</c:v>
                </c:pt>
                <c:pt idx="1">
                  <c:v>354.3569999999998</c:v>
                </c:pt>
                <c:pt idx="2">
                  <c:v>348.83099999999979</c:v>
                </c:pt>
                <c:pt idx="3">
                  <c:v>343.25999999999976</c:v>
                </c:pt>
                <c:pt idx="4">
                  <c:v>337.61699999999979</c:v>
                </c:pt>
                <c:pt idx="5">
                  <c:v>331.9289999999998</c:v>
                </c:pt>
                <c:pt idx="6">
                  <c:v>326.18699999999978</c:v>
                </c:pt>
                <c:pt idx="7">
                  <c:v>320.48099999999977</c:v>
                </c:pt>
                <c:pt idx="8">
                  <c:v>314.80199999999979</c:v>
                </c:pt>
                <c:pt idx="9">
                  <c:v>309.14999999999981</c:v>
                </c:pt>
                <c:pt idx="10">
                  <c:v>303.68699999999978</c:v>
                </c:pt>
                <c:pt idx="11">
                  <c:v>298.18799999999976</c:v>
                </c:pt>
                <c:pt idx="12">
                  <c:v>292.51799999999974</c:v>
                </c:pt>
                <c:pt idx="13">
                  <c:v>286.75799999999975</c:v>
                </c:pt>
                <c:pt idx="14">
                  <c:v>281.04299999999978</c:v>
                </c:pt>
                <c:pt idx="15">
                  <c:v>275.38199999999978</c:v>
                </c:pt>
                <c:pt idx="16">
                  <c:v>269.71199999999976</c:v>
                </c:pt>
                <c:pt idx="17">
                  <c:v>264.11399999999975</c:v>
                </c:pt>
                <c:pt idx="18">
                  <c:v>258.56099999999975</c:v>
                </c:pt>
                <c:pt idx="19">
                  <c:v>253.06199999999976</c:v>
                </c:pt>
                <c:pt idx="20">
                  <c:v>247.39199999999977</c:v>
                </c:pt>
                <c:pt idx="21">
                  <c:v>241.74899999999977</c:v>
                </c:pt>
                <c:pt idx="22">
                  <c:v>236.06099999999978</c:v>
                </c:pt>
                <c:pt idx="23">
                  <c:v>230.35499999999979</c:v>
                </c:pt>
                <c:pt idx="24">
                  <c:v>224.63999999999979</c:v>
                </c:pt>
                <c:pt idx="25">
                  <c:v>219.03299999999979</c:v>
                </c:pt>
                <c:pt idx="26">
                  <c:v>213.6059999999998</c:v>
                </c:pt>
                <c:pt idx="27">
                  <c:v>208.09799999999979</c:v>
                </c:pt>
                <c:pt idx="28">
                  <c:v>202.40099999999978</c:v>
                </c:pt>
                <c:pt idx="29">
                  <c:v>196.73999999999978</c:v>
                </c:pt>
                <c:pt idx="30">
                  <c:v>191.17799999999977</c:v>
                </c:pt>
                <c:pt idx="31">
                  <c:v>185.40899999999976</c:v>
                </c:pt>
                <c:pt idx="32">
                  <c:v>179.71199999999976</c:v>
                </c:pt>
                <c:pt idx="33">
                  <c:v>174.20399999999975</c:v>
                </c:pt>
                <c:pt idx="34">
                  <c:v>168.69599999999974</c:v>
                </c:pt>
                <c:pt idx="35">
                  <c:v>163.11599999999973</c:v>
                </c:pt>
                <c:pt idx="36">
                  <c:v>157.58999999999972</c:v>
                </c:pt>
                <c:pt idx="37">
                  <c:v>151.89299999999972</c:v>
                </c:pt>
                <c:pt idx="38">
                  <c:v>146.25899999999973</c:v>
                </c:pt>
                <c:pt idx="39">
                  <c:v>140.57999999999973</c:v>
                </c:pt>
                <c:pt idx="40">
                  <c:v>134.84699999999972</c:v>
                </c:pt>
                <c:pt idx="41">
                  <c:v>129.23999999999972</c:v>
                </c:pt>
                <c:pt idx="42">
                  <c:v>123.80399999999972</c:v>
                </c:pt>
                <c:pt idx="43">
                  <c:v>118.31399999999972</c:v>
                </c:pt>
                <c:pt idx="44">
                  <c:v>112.62599999999972</c:v>
                </c:pt>
                <c:pt idx="45">
                  <c:v>107.02799999999972</c:v>
                </c:pt>
                <c:pt idx="46">
                  <c:v>101.38499999999972</c:v>
                </c:pt>
                <c:pt idx="47">
                  <c:v>95.606999999999715</c:v>
                </c:pt>
                <c:pt idx="48">
                  <c:v>89.891999999999712</c:v>
                </c:pt>
                <c:pt idx="49">
                  <c:v>84.410999999999717</c:v>
                </c:pt>
                <c:pt idx="50">
                  <c:v>78.839999999999719</c:v>
                </c:pt>
                <c:pt idx="51">
                  <c:v>73.358999999999725</c:v>
                </c:pt>
                <c:pt idx="52">
                  <c:v>67.706999999999724</c:v>
                </c:pt>
                <c:pt idx="53">
                  <c:v>62.090999999999724</c:v>
                </c:pt>
                <c:pt idx="54">
                  <c:v>56.366999999999727</c:v>
                </c:pt>
                <c:pt idx="55">
                  <c:v>50.606999999999729</c:v>
                </c:pt>
                <c:pt idx="56">
                  <c:v>44.936999999999728</c:v>
                </c:pt>
                <c:pt idx="57">
                  <c:v>39.36599999999973</c:v>
                </c:pt>
                <c:pt idx="58">
                  <c:v>33.893999999999728</c:v>
                </c:pt>
                <c:pt idx="59">
                  <c:v>28.331999999999731</c:v>
                </c:pt>
                <c:pt idx="60">
                  <c:v>22.724999999999731</c:v>
                </c:pt>
                <c:pt idx="61">
                  <c:v>17.009999999999732</c:v>
                </c:pt>
                <c:pt idx="62">
                  <c:v>11.312999999999732</c:v>
                </c:pt>
                <c:pt idx="63">
                  <c:v>5.633999999999733</c:v>
                </c:pt>
                <c:pt idx="64">
                  <c:v>-4.5000000000266382E-2</c:v>
                </c:pt>
              </c:numCache>
            </c:numRef>
          </c:xVal>
          <c:yVal>
            <c:numRef>
              <c:f>TDK_FF_ST_oU_09!$AC$85:$AC$149</c:f>
              <c:numCache>
                <c:formatCode>General</c:formatCode>
                <c:ptCount val="65"/>
                <c:pt idx="0">
                  <c:v>-0.27388760923201971</c:v>
                </c:pt>
                <c:pt idx="1">
                  <c:v>-0.32895489356747021</c:v>
                </c:pt>
                <c:pt idx="2">
                  <c:v>-0.2436568820399998</c:v>
                </c:pt>
                <c:pt idx="3">
                  <c:v>-0.16552470453393653</c:v>
                </c:pt>
                <c:pt idx="4">
                  <c:v>-0.19244812445828074</c:v>
                </c:pt>
                <c:pt idx="5">
                  <c:v>-8.1681210319914044E-2</c:v>
                </c:pt>
                <c:pt idx="6">
                  <c:v>-8.0317528337445765E-2</c:v>
                </c:pt>
                <c:pt idx="7">
                  <c:v>-0.11152218523989177</c:v>
                </c:pt>
                <c:pt idx="8">
                  <c:v>-1.9079858447298648E-2</c:v>
                </c:pt>
                <c:pt idx="9">
                  <c:v>-1.2603962621994924E-2</c:v>
                </c:pt>
                <c:pt idx="10">
                  <c:v>6.9169989105830609E-3</c:v>
                </c:pt>
                <c:pt idx="11">
                  <c:v>1.0908747435109944E-2</c:v>
                </c:pt>
                <c:pt idx="12">
                  <c:v>5.4718198848775046E-2</c:v>
                </c:pt>
                <c:pt idx="13">
                  <c:v>5.1996232766612138E-2</c:v>
                </c:pt>
                <c:pt idx="14">
                  <c:v>0.108900290999145</c:v>
                </c:pt>
                <c:pt idx="15">
                  <c:v>0.11107521893956118</c:v>
                </c:pt>
                <c:pt idx="16">
                  <c:v>0.10921508559647464</c:v>
                </c:pt>
                <c:pt idx="17">
                  <c:v>0.21568381039190854</c:v>
                </c:pt>
                <c:pt idx="18">
                  <c:v>0.18798769583548847</c:v>
                </c:pt>
                <c:pt idx="19">
                  <c:v>0.23855036758962456</c:v>
                </c:pt>
                <c:pt idx="20">
                  <c:v>0.22325673335404872</c:v>
                </c:pt>
                <c:pt idx="21">
                  <c:v>0.22626774956486884</c:v>
                </c:pt>
                <c:pt idx="22">
                  <c:v>0.16757616058569624</c:v>
                </c:pt>
                <c:pt idx="23">
                  <c:v>0.11267712158985432</c:v>
                </c:pt>
                <c:pt idx="24">
                  <c:v>0.12868061439152712</c:v>
                </c:pt>
                <c:pt idx="25">
                  <c:v>9.8389624639025897E-2</c:v>
                </c:pt>
                <c:pt idx="26">
                  <c:v>1.5813926345543905E-2</c:v>
                </c:pt>
                <c:pt idx="27">
                  <c:v>-1.7958895110325557E-2</c:v>
                </c:pt>
                <c:pt idx="28">
                  <c:v>-9.2313764719676783E-2</c:v>
                </c:pt>
                <c:pt idx="29">
                  <c:v>-4.6248674808907708E-2</c:v>
                </c:pt>
                <c:pt idx="30">
                  <c:v>-0.12242388155846129</c:v>
                </c:pt>
                <c:pt idx="31">
                  <c:v>-0.1819027226357548</c:v>
                </c:pt>
                <c:pt idx="32">
                  <c:v>-0.16330654995545046</c:v>
                </c:pt>
                <c:pt idx="33">
                  <c:v>-8.7433570421950435E-2</c:v>
                </c:pt>
                <c:pt idx="34">
                  <c:v>-0.1449373307700057</c:v>
                </c:pt>
                <c:pt idx="35">
                  <c:v>-8.1771108360584321E-2</c:v>
                </c:pt>
                <c:pt idx="36">
                  <c:v>-8.2676916454857974E-2</c:v>
                </c:pt>
                <c:pt idx="37">
                  <c:v>-9.3714364144176443E-2</c:v>
                </c:pt>
                <c:pt idx="38">
                  <c:v>-0.12047484888154258</c:v>
                </c:pt>
                <c:pt idx="39">
                  <c:v>-9.7911590782501889E-2</c:v>
                </c:pt>
                <c:pt idx="40">
                  <c:v>-0.17092259439343138</c:v>
                </c:pt>
                <c:pt idx="41">
                  <c:v>-6.5016225552540163E-2</c:v>
                </c:pt>
                <c:pt idx="42">
                  <c:v>-0.12349918150798089</c:v>
                </c:pt>
                <c:pt idx="43">
                  <c:v>-0.14799348085260533</c:v>
                </c:pt>
                <c:pt idx="44">
                  <c:v>-7.4214748097773509E-2</c:v>
                </c:pt>
                <c:pt idx="45">
                  <c:v>-0.13962309703360631</c:v>
                </c:pt>
                <c:pt idx="46">
                  <c:v>-0.1036646249829829</c:v>
                </c:pt>
                <c:pt idx="47">
                  <c:v>-5.3981196037028667E-2</c:v>
                </c:pt>
                <c:pt idx="48">
                  <c:v>-5.9994723509532832E-2</c:v>
                </c:pt>
                <c:pt idx="49">
                  <c:v>-1.1839279514902046E-2</c:v>
                </c:pt>
                <c:pt idx="50">
                  <c:v>2.5198590152768929E-2</c:v>
                </c:pt>
                <c:pt idx="51">
                  <c:v>-1.1024019089092008E-2</c:v>
                </c:pt>
                <c:pt idx="52">
                  <c:v>2.7076016388988933E-2</c:v>
                </c:pt>
                <c:pt idx="53">
                  <c:v>7.6317947696225019E-4</c:v>
                </c:pt>
                <c:pt idx="54">
                  <c:v>-4.1630869632619749E-2</c:v>
                </c:pt>
                <c:pt idx="55">
                  <c:v>-7.0499636275584976E-2</c:v>
                </c:pt>
                <c:pt idx="56">
                  <c:v>-0.14614846852890651</c:v>
                </c:pt>
                <c:pt idx="57">
                  <c:v>-0.15436951287560419</c:v>
                </c:pt>
                <c:pt idx="58">
                  <c:v>-0.21714175072253994</c:v>
                </c:pt>
                <c:pt idx="59">
                  <c:v>-0.25499225418953841</c:v>
                </c:pt>
                <c:pt idx="60">
                  <c:v>-0.25234443333459211</c:v>
                </c:pt>
                <c:pt idx="61">
                  <c:v>-0.30394912764469595</c:v>
                </c:pt>
                <c:pt idx="62">
                  <c:v>-0.32220352800393925</c:v>
                </c:pt>
                <c:pt idx="63">
                  <c:v>-0.31167968040535055</c:v>
                </c:pt>
                <c:pt idx="64">
                  <c:v>-0.32867332923345849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5.4539999999999997</c:v>
                </c:pt>
                <c:pt idx="2">
                  <c:v>11.132999999999999</c:v>
                </c:pt>
                <c:pt idx="3">
                  <c:v>16.820999999999998</c:v>
                </c:pt>
                <c:pt idx="4">
                  <c:v>22.454999999999998</c:v>
                </c:pt>
                <c:pt idx="5">
                  <c:v>28.178999999999998</c:v>
                </c:pt>
                <c:pt idx="6">
                  <c:v>33.686999999999998</c:v>
                </c:pt>
                <c:pt idx="7">
                  <c:v>39.177</c:v>
                </c:pt>
                <c:pt idx="8">
                  <c:v>44.738999999999997</c:v>
                </c:pt>
                <c:pt idx="9">
                  <c:v>50.471999999999994</c:v>
                </c:pt>
                <c:pt idx="10">
                  <c:v>56.141999999999996</c:v>
                </c:pt>
                <c:pt idx="11">
                  <c:v>61.865999999999993</c:v>
                </c:pt>
                <c:pt idx="12">
                  <c:v>67.535999999999987</c:v>
                </c:pt>
                <c:pt idx="13">
                  <c:v>73.142999999999986</c:v>
                </c:pt>
                <c:pt idx="14">
                  <c:v>78.686999999999983</c:v>
                </c:pt>
                <c:pt idx="15">
                  <c:v>84.185999999999979</c:v>
                </c:pt>
                <c:pt idx="16">
                  <c:v>89.756999999999977</c:v>
                </c:pt>
                <c:pt idx="17">
                  <c:v>95.372999999999976</c:v>
                </c:pt>
                <c:pt idx="18">
                  <c:v>101.15099999999998</c:v>
                </c:pt>
                <c:pt idx="19">
                  <c:v>106.73999999999998</c:v>
                </c:pt>
                <c:pt idx="20">
                  <c:v>112.44599999999998</c:v>
                </c:pt>
                <c:pt idx="21">
                  <c:v>118.07099999999998</c:v>
                </c:pt>
                <c:pt idx="22">
                  <c:v>123.56999999999998</c:v>
                </c:pt>
                <c:pt idx="23">
                  <c:v>129.03299999999999</c:v>
                </c:pt>
                <c:pt idx="24">
                  <c:v>134.68499999999997</c:v>
                </c:pt>
                <c:pt idx="25">
                  <c:v>140.33699999999996</c:v>
                </c:pt>
                <c:pt idx="26">
                  <c:v>146.03399999999996</c:v>
                </c:pt>
                <c:pt idx="27">
                  <c:v>151.71299999999997</c:v>
                </c:pt>
                <c:pt idx="28">
                  <c:v>157.35599999999997</c:v>
                </c:pt>
                <c:pt idx="29">
                  <c:v>162.87299999999996</c:v>
                </c:pt>
                <c:pt idx="30">
                  <c:v>168.49799999999996</c:v>
                </c:pt>
                <c:pt idx="31">
                  <c:v>173.93399999999997</c:v>
                </c:pt>
                <c:pt idx="32">
                  <c:v>179.56799999999996</c:v>
                </c:pt>
                <c:pt idx="33">
                  <c:v>185.23799999999994</c:v>
                </c:pt>
                <c:pt idx="34">
                  <c:v>190.94399999999993</c:v>
                </c:pt>
                <c:pt idx="35">
                  <c:v>196.51499999999993</c:v>
                </c:pt>
                <c:pt idx="36">
                  <c:v>202.22099999999992</c:v>
                </c:pt>
                <c:pt idx="37">
                  <c:v>207.91799999999992</c:v>
                </c:pt>
                <c:pt idx="38">
                  <c:v>213.38999999999993</c:v>
                </c:pt>
                <c:pt idx="39">
                  <c:v>218.83499999999992</c:v>
                </c:pt>
                <c:pt idx="40">
                  <c:v>224.48699999999991</c:v>
                </c:pt>
                <c:pt idx="41">
                  <c:v>230.10299999999989</c:v>
                </c:pt>
                <c:pt idx="42">
                  <c:v>235.8539999999999</c:v>
                </c:pt>
                <c:pt idx="43">
                  <c:v>241.5689999999999</c:v>
                </c:pt>
                <c:pt idx="44">
                  <c:v>247.25699999999989</c:v>
                </c:pt>
                <c:pt idx="45">
                  <c:v>252.8369999999999</c:v>
                </c:pt>
                <c:pt idx="46">
                  <c:v>258.39899999999989</c:v>
                </c:pt>
                <c:pt idx="47">
                  <c:v>263.86199999999991</c:v>
                </c:pt>
                <c:pt idx="48">
                  <c:v>269.52299999999991</c:v>
                </c:pt>
                <c:pt idx="49">
                  <c:v>275.1389999999999</c:v>
                </c:pt>
                <c:pt idx="50">
                  <c:v>280.88999999999987</c:v>
                </c:pt>
                <c:pt idx="51">
                  <c:v>286.64999999999986</c:v>
                </c:pt>
                <c:pt idx="52">
                  <c:v>292.31099999999986</c:v>
                </c:pt>
                <c:pt idx="53">
                  <c:v>297.93599999999986</c:v>
                </c:pt>
                <c:pt idx="54">
                  <c:v>303.46199999999988</c:v>
                </c:pt>
                <c:pt idx="55">
                  <c:v>308.95199999999988</c:v>
                </c:pt>
                <c:pt idx="56">
                  <c:v>314.59499999999986</c:v>
                </c:pt>
                <c:pt idx="57">
                  <c:v>320.29199999999986</c:v>
                </c:pt>
                <c:pt idx="58">
                  <c:v>326.03399999999988</c:v>
                </c:pt>
                <c:pt idx="59">
                  <c:v>331.71299999999985</c:v>
                </c:pt>
                <c:pt idx="60">
                  <c:v>337.40099999999984</c:v>
                </c:pt>
                <c:pt idx="61">
                  <c:v>342.98999999999984</c:v>
                </c:pt>
                <c:pt idx="62">
                  <c:v>348.62399999999985</c:v>
                </c:pt>
                <c:pt idx="63">
                  <c:v>354.09599999999983</c:v>
                </c:pt>
              </c:numCache>
            </c:numRef>
          </c:xVal>
          <c:yVal>
            <c:numRef>
              <c:f>TDK_FF_ST_oU_09!$AD$20:$AD$83</c:f>
              <c:numCache>
                <c:formatCode>General</c:formatCode>
                <c:ptCount val="64"/>
                <c:pt idx="0">
                  <c:v>-5.9756803073351961E-3</c:v>
                </c:pt>
                <c:pt idx="1">
                  <c:v>3.4868172613631288E-2</c:v>
                </c:pt>
                <c:pt idx="2">
                  <c:v>1.9206918730663602E-2</c:v>
                </c:pt>
                <c:pt idx="3">
                  <c:v>6.0112134692420938E-2</c:v>
                </c:pt>
                <c:pt idx="4">
                  <c:v>5.6748228323748151E-2</c:v>
                </c:pt>
                <c:pt idx="5">
                  <c:v>1.859456761855327E-2</c:v>
                </c:pt>
                <c:pt idx="6">
                  <c:v>3.7881512931313921E-2</c:v>
                </c:pt>
                <c:pt idx="7">
                  <c:v>3.8070058449768851E-2</c:v>
                </c:pt>
                <c:pt idx="8">
                  <c:v>-3.4399912995617399E-2</c:v>
                </c:pt>
                <c:pt idx="9">
                  <c:v>9.2473857621087063E-3</c:v>
                </c:pt>
                <c:pt idx="10">
                  <c:v>-2.8523662938297889E-3</c:v>
                </c:pt>
                <c:pt idx="11">
                  <c:v>7.5864351211983205E-2</c:v>
                </c:pt>
                <c:pt idx="12">
                  <c:v>3.5877311337429774E-2</c:v>
                </c:pt>
                <c:pt idx="13">
                  <c:v>2.0109771493295625E-2</c:v>
                </c:pt>
                <c:pt idx="14">
                  <c:v>9.9909661421861529E-2</c:v>
                </c:pt>
                <c:pt idx="15">
                  <c:v>3.3845807048294319E-2</c:v>
                </c:pt>
                <c:pt idx="16">
                  <c:v>2.5892868726288043E-2</c:v>
                </c:pt>
                <c:pt idx="17">
                  <c:v>4.6435227830627923E-2</c:v>
                </c:pt>
                <c:pt idx="18">
                  <c:v>6.0573841249791371E-2</c:v>
                </c:pt>
                <c:pt idx="19">
                  <c:v>-1.1447869538997679E-2</c:v>
                </c:pt>
                <c:pt idx="20">
                  <c:v>0.12612863815455455</c:v>
                </c:pt>
                <c:pt idx="21">
                  <c:v>4.1010964715979981E-2</c:v>
                </c:pt>
                <c:pt idx="22">
                  <c:v>4.7060644561682352E-2</c:v>
                </c:pt>
                <c:pt idx="23">
                  <c:v>3.7684460824692678E-2</c:v>
                </c:pt>
                <c:pt idx="24">
                  <c:v>8.225953114163076E-3</c:v>
                </c:pt>
                <c:pt idx="25">
                  <c:v>2.5433447073226034E-2</c:v>
                </c:pt>
                <c:pt idx="26">
                  <c:v>-4.6224549201241416E-2</c:v>
                </c:pt>
                <c:pt idx="27">
                  <c:v>6.5152471003870005E-2</c:v>
                </c:pt>
                <c:pt idx="28">
                  <c:v>2.2477095498459221E-2</c:v>
                </c:pt>
                <c:pt idx="29">
                  <c:v>7.6409195863391233E-2</c:v>
                </c:pt>
                <c:pt idx="30">
                  <c:v>4.0147463329361699E-2</c:v>
                </c:pt>
                <c:pt idx="31">
                  <c:v>3.2565478586860763E-2</c:v>
                </c:pt>
                <c:pt idx="32">
                  <c:v>-1.0253925788475726E-2</c:v>
                </c:pt>
                <c:pt idx="33">
                  <c:v>5.7284156564719524E-2</c:v>
                </c:pt>
                <c:pt idx="34">
                  <c:v>4.6196195665601181E-2</c:v>
                </c:pt>
                <c:pt idx="35">
                  <c:v>9.6139359935079938E-2</c:v>
                </c:pt>
                <c:pt idx="36">
                  <c:v>1.4863249810076695E-2</c:v>
                </c:pt>
                <c:pt idx="37">
                  <c:v>5.8246218170268094E-3</c:v>
                </c:pt>
                <c:pt idx="38">
                  <c:v>4.5978365655315656E-2</c:v>
                </c:pt>
                <c:pt idx="39">
                  <c:v>5.4308708001826744E-2</c:v>
                </c:pt>
                <c:pt idx="40">
                  <c:v>7.7612396122646032E-2</c:v>
                </c:pt>
                <c:pt idx="41">
                  <c:v>-1.7131417548569061E-2</c:v>
                </c:pt>
                <c:pt idx="42">
                  <c:v>-1.7703837484532414E-2</c:v>
                </c:pt>
                <c:pt idx="43">
                  <c:v>5.881873281836647E-2</c:v>
                </c:pt>
                <c:pt idx="44">
                  <c:v>6.9228239725589447E-2</c:v>
                </c:pt>
                <c:pt idx="45">
                  <c:v>3.6543458542098506E-2</c:v>
                </c:pt>
                <c:pt idx="46">
                  <c:v>1.5778036664698902E-2</c:v>
                </c:pt>
                <c:pt idx="47">
                  <c:v>8.2983697676809243E-2</c:v>
                </c:pt>
                <c:pt idx="48">
                  <c:v>-1.7532428239633191E-2</c:v>
                </c:pt>
                <c:pt idx="49">
                  <c:v>4.1824133526631613E-2</c:v>
                </c:pt>
                <c:pt idx="50">
                  <c:v>6.7281385960541229E-2</c:v>
                </c:pt>
                <c:pt idx="51">
                  <c:v>-1.211603633288405E-2</c:v>
                </c:pt>
                <c:pt idx="52">
                  <c:v>4.8805844427420197E-2</c:v>
                </c:pt>
                <c:pt idx="53">
                  <c:v>3.4854219510918938E-2</c:v>
                </c:pt>
                <c:pt idx="54">
                  <c:v>1.3433735329954288E-2</c:v>
                </c:pt>
                <c:pt idx="55">
                  <c:v>2.5553416941363594E-2</c:v>
                </c:pt>
                <c:pt idx="56">
                  <c:v>8.1741145094724743E-3</c:v>
                </c:pt>
                <c:pt idx="57">
                  <c:v>-4.760574702828535E-2</c:v>
                </c:pt>
                <c:pt idx="58">
                  <c:v>3.272899760349901E-2</c:v>
                </c:pt>
                <c:pt idx="59">
                  <c:v>5.3672692845850634E-2</c:v>
                </c:pt>
                <c:pt idx="60">
                  <c:v>-8.2656269219512524E-2</c:v>
                </c:pt>
                <c:pt idx="61">
                  <c:v>4.2530518325690991E-2</c:v>
                </c:pt>
                <c:pt idx="62">
                  <c:v>4.4752362595659179E-3</c:v>
                </c:pt>
                <c:pt idx="63">
                  <c:v>-6.1647814120135536E-2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48768"/>
        <c:axId val="563151120"/>
      </c:scatterChart>
      <c:valAx>
        <c:axId val="5631487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1120"/>
        <c:crosses val="autoZero"/>
        <c:crossBetween val="midCat"/>
      </c:valAx>
      <c:valAx>
        <c:axId val="56315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5.9399999999999995</c:v>
                </c:pt>
                <c:pt idx="2">
                  <c:v>11.681999999999999</c:v>
                </c:pt>
                <c:pt idx="3">
                  <c:v>17.244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33.929999999999993</c:v>
                </c:pt>
                <c:pt idx="7">
                  <c:v>39.563999999999993</c:v>
                </c:pt>
                <c:pt idx="8">
                  <c:v>45.206999999999994</c:v>
                </c:pt>
                <c:pt idx="9">
                  <c:v>50.948999999999991</c:v>
                </c:pt>
                <c:pt idx="10">
                  <c:v>56.627999999999993</c:v>
                </c:pt>
                <c:pt idx="11">
                  <c:v>62.279999999999994</c:v>
                </c:pt>
                <c:pt idx="12">
                  <c:v>67.905000000000001</c:v>
                </c:pt>
                <c:pt idx="13">
                  <c:v>73.296000000000006</c:v>
                </c:pt>
                <c:pt idx="14">
                  <c:v>78.858000000000004</c:v>
                </c:pt>
                <c:pt idx="15">
                  <c:v>84.582000000000008</c:v>
                </c:pt>
                <c:pt idx="16">
                  <c:v>90.25200000000001</c:v>
                </c:pt>
                <c:pt idx="17">
                  <c:v>95.87700000000001</c:v>
                </c:pt>
                <c:pt idx="18">
                  <c:v>101.62800000000001</c:v>
                </c:pt>
                <c:pt idx="19">
                  <c:v>107.27100000000002</c:v>
                </c:pt>
                <c:pt idx="20">
                  <c:v>112.77000000000001</c:v>
                </c:pt>
                <c:pt idx="21">
                  <c:v>118.233</c:v>
                </c:pt>
                <c:pt idx="22">
                  <c:v>123.91200000000001</c:v>
                </c:pt>
                <c:pt idx="23">
                  <c:v>129.45600000000002</c:v>
                </c:pt>
                <c:pt idx="24">
                  <c:v>135.05400000000003</c:v>
                </c:pt>
                <c:pt idx="25">
                  <c:v>140.86800000000002</c:v>
                </c:pt>
                <c:pt idx="26">
                  <c:v>146.52000000000001</c:v>
                </c:pt>
                <c:pt idx="27">
                  <c:v>152.12700000000001</c:v>
                </c:pt>
                <c:pt idx="28">
                  <c:v>157.70700000000002</c:v>
                </c:pt>
                <c:pt idx="29">
                  <c:v>163.14300000000003</c:v>
                </c:pt>
                <c:pt idx="30">
                  <c:v>168.75900000000001</c:v>
                </c:pt>
                <c:pt idx="31">
                  <c:v>174.33</c:v>
                </c:pt>
                <c:pt idx="32">
                  <c:v>180.018</c:v>
                </c:pt>
                <c:pt idx="33">
                  <c:v>185.68799999999999</c:v>
                </c:pt>
                <c:pt idx="34">
                  <c:v>191.36699999999999</c:v>
                </c:pt>
                <c:pt idx="35">
                  <c:v>197.10899999999998</c:v>
                </c:pt>
                <c:pt idx="36">
                  <c:v>202.55399999999997</c:v>
                </c:pt>
                <c:pt idx="37">
                  <c:v>208.00799999999998</c:v>
                </c:pt>
                <c:pt idx="38">
                  <c:v>213.65999999999997</c:v>
                </c:pt>
                <c:pt idx="39">
                  <c:v>219.27599999999995</c:v>
                </c:pt>
                <c:pt idx="40">
                  <c:v>224.96399999999994</c:v>
                </c:pt>
                <c:pt idx="41">
                  <c:v>230.61599999999993</c:v>
                </c:pt>
                <c:pt idx="42">
                  <c:v>236.36699999999993</c:v>
                </c:pt>
                <c:pt idx="43">
                  <c:v>241.96499999999995</c:v>
                </c:pt>
                <c:pt idx="44">
                  <c:v>247.58999999999995</c:v>
                </c:pt>
                <c:pt idx="45">
                  <c:v>252.99899999999994</c:v>
                </c:pt>
                <c:pt idx="46">
                  <c:v>258.59699999999992</c:v>
                </c:pt>
                <c:pt idx="47">
                  <c:v>264.3479999999999</c:v>
                </c:pt>
                <c:pt idx="48">
                  <c:v>270.01799999999992</c:v>
                </c:pt>
                <c:pt idx="49">
                  <c:v>275.73299999999989</c:v>
                </c:pt>
                <c:pt idx="50">
                  <c:v>281.42999999999989</c:v>
                </c:pt>
                <c:pt idx="51">
                  <c:v>287.08199999999988</c:v>
                </c:pt>
                <c:pt idx="52">
                  <c:v>292.6169999999999</c:v>
                </c:pt>
                <c:pt idx="53">
                  <c:v>298.12499999999989</c:v>
                </c:pt>
                <c:pt idx="54">
                  <c:v>303.74099999999987</c:v>
                </c:pt>
                <c:pt idx="55">
                  <c:v>309.34799999999984</c:v>
                </c:pt>
                <c:pt idx="56">
                  <c:v>315.07199999999983</c:v>
                </c:pt>
                <c:pt idx="57">
                  <c:v>320.83199999999982</c:v>
                </c:pt>
                <c:pt idx="58">
                  <c:v>326.52899999999983</c:v>
                </c:pt>
                <c:pt idx="59">
                  <c:v>332.1719999999998</c:v>
                </c:pt>
                <c:pt idx="60">
                  <c:v>337.80599999999981</c:v>
                </c:pt>
                <c:pt idx="61">
                  <c:v>343.25999999999982</c:v>
                </c:pt>
                <c:pt idx="62">
                  <c:v>348.86699999999985</c:v>
                </c:pt>
                <c:pt idx="63">
                  <c:v>354.49199999999985</c:v>
                </c:pt>
                <c:pt idx="64">
                  <c:v>360.19799999999987</c:v>
                </c:pt>
              </c:numCache>
            </c:numRef>
          </c:xVal>
          <c:yVal>
            <c:numRef>
              <c:f>TDK_FF_ST_mU_09!$AC$20:$AC$84</c:f>
              <c:numCache>
                <c:formatCode>General</c:formatCode>
                <c:ptCount val="65"/>
                <c:pt idx="0">
                  <c:v>-5.3045551896275356E-2</c:v>
                </c:pt>
                <c:pt idx="1">
                  <c:v>-0.22005775786777981</c:v>
                </c:pt>
                <c:pt idx="2">
                  <c:v>-0.28481990991518202</c:v>
                </c:pt>
                <c:pt idx="3">
                  <c:v>-0.28577200610882869</c:v>
                </c:pt>
                <c:pt idx="4">
                  <c:v>-0.32460290319539808</c:v>
                </c:pt>
                <c:pt idx="5">
                  <c:v>-0.2528281064554001</c:v>
                </c:pt>
                <c:pt idx="6">
                  <c:v>-0.18932036249212558</c:v>
                </c:pt>
                <c:pt idx="7">
                  <c:v>-0.17255378915800179</c:v>
                </c:pt>
                <c:pt idx="8">
                  <c:v>-0.16233542842530824</c:v>
                </c:pt>
                <c:pt idx="9">
                  <c:v>-6.9871650360234128E-2</c:v>
                </c:pt>
                <c:pt idx="10">
                  <c:v>-6.3075562042698152E-3</c:v>
                </c:pt>
                <c:pt idx="11">
                  <c:v>-4.4528044597903715E-2</c:v>
                </c:pt>
                <c:pt idx="12">
                  <c:v>3.7311156428387449E-2</c:v>
                </c:pt>
                <c:pt idx="13">
                  <c:v>2.5299545754180031E-2</c:v>
                </c:pt>
                <c:pt idx="14">
                  <c:v>-5.1956606282999473E-2</c:v>
                </c:pt>
                <c:pt idx="15">
                  <c:v>-7.4397763154507857E-3</c:v>
                </c:pt>
                <c:pt idx="16">
                  <c:v>-5.8511807812067218E-2</c:v>
                </c:pt>
                <c:pt idx="17">
                  <c:v>-7.70040906442091E-2</c:v>
                </c:pt>
                <c:pt idx="18">
                  <c:v>-0.10174476145724043</c:v>
                </c:pt>
                <c:pt idx="19">
                  <c:v>-9.6158264271878124E-2</c:v>
                </c:pt>
                <c:pt idx="20">
                  <c:v>-0.16248603342197043</c:v>
                </c:pt>
                <c:pt idx="21">
                  <c:v>-0.14157825075602659</c:v>
                </c:pt>
                <c:pt idx="22">
                  <c:v>-9.2662582854899256E-2</c:v>
                </c:pt>
                <c:pt idx="23">
                  <c:v>-0.15982327294352672</c:v>
                </c:pt>
                <c:pt idx="24">
                  <c:v>-0.16258383754296801</c:v>
                </c:pt>
                <c:pt idx="25">
                  <c:v>-9.2787502646871189E-2</c:v>
                </c:pt>
                <c:pt idx="26">
                  <c:v>-0.15724447687821907</c:v>
                </c:pt>
                <c:pt idx="27">
                  <c:v>-0.12497819854826275</c:v>
                </c:pt>
                <c:pt idx="28">
                  <c:v>-9.3898339767207517E-2</c:v>
                </c:pt>
                <c:pt idx="29">
                  <c:v>-0.11883763615105636</c:v>
                </c:pt>
                <c:pt idx="30">
                  <c:v>-0.15273759958404298</c:v>
                </c:pt>
                <c:pt idx="31">
                  <c:v>-0.12897802996755559</c:v>
                </c:pt>
                <c:pt idx="32">
                  <c:v>-0.10540715573708326</c:v>
                </c:pt>
                <c:pt idx="33">
                  <c:v>-0.18615250618813661</c:v>
                </c:pt>
                <c:pt idx="34">
                  <c:v>-0.12721676020592554</c:v>
                </c:pt>
                <c:pt idx="35">
                  <c:v>-8.8133238395528224E-2</c:v>
                </c:pt>
                <c:pt idx="36">
                  <c:v>-0.11515389777775908</c:v>
                </c:pt>
                <c:pt idx="37">
                  <c:v>-4.0297587202474006E-2</c:v>
                </c:pt>
                <c:pt idx="38">
                  <c:v>4.1551089384938678E-2</c:v>
                </c:pt>
                <c:pt idx="39">
                  <c:v>5.3708404191866066E-2</c:v>
                </c:pt>
                <c:pt idx="40">
                  <c:v>7.540572502739451E-2</c:v>
                </c:pt>
                <c:pt idx="41">
                  <c:v>9.9449928230171736E-2</c:v>
                </c:pt>
                <c:pt idx="42">
                  <c:v>0.15943090519468228</c:v>
                </c:pt>
                <c:pt idx="43">
                  <c:v>0.21831220212945368</c:v>
                </c:pt>
                <c:pt idx="44">
                  <c:v>0.24019784554499779</c:v>
                </c:pt>
                <c:pt idx="45">
                  <c:v>0.21287735240807137</c:v>
                </c:pt>
                <c:pt idx="46">
                  <c:v>0.15402865410140976</c:v>
                </c:pt>
                <c:pt idx="47">
                  <c:v>0.17475597255480579</c:v>
                </c:pt>
                <c:pt idx="48">
                  <c:v>0.16480214473756405</c:v>
                </c:pt>
                <c:pt idx="49">
                  <c:v>0.1077079404707888</c:v>
                </c:pt>
                <c:pt idx="50">
                  <c:v>6.248974847807176E-2</c:v>
                </c:pt>
                <c:pt idx="51">
                  <c:v>0.10674629020127213</c:v>
                </c:pt>
                <c:pt idx="52">
                  <c:v>2.0775312072657925E-2</c:v>
                </c:pt>
                <c:pt idx="53">
                  <c:v>-6.1597227822858258E-3</c:v>
                </c:pt>
                <c:pt idx="54">
                  <c:v>4.7214053957873148E-2</c:v>
                </c:pt>
                <c:pt idx="55">
                  <c:v>-1.5390882188398791E-2</c:v>
                </c:pt>
                <c:pt idx="56">
                  <c:v>-2.1693240998786223E-2</c:v>
                </c:pt>
                <c:pt idx="57">
                  <c:v>-6.8173768521489819E-2</c:v>
                </c:pt>
                <c:pt idx="58">
                  <c:v>-0.13848128335240517</c:v>
                </c:pt>
                <c:pt idx="59">
                  <c:v>-0.17044099879467467</c:v>
                </c:pt>
                <c:pt idx="60">
                  <c:v>-0.13048605898165988</c:v>
                </c:pt>
                <c:pt idx="61">
                  <c:v>-0.19065330734036934</c:v>
                </c:pt>
                <c:pt idx="62">
                  <c:v>-0.27098053326983518</c:v>
                </c:pt>
                <c:pt idx="63">
                  <c:v>-0.25990977281190908</c:v>
                </c:pt>
                <c:pt idx="64">
                  <c:v>-0.32682242022383434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TDK_FF_ST_mU_09!$Z$85:$Z$149</c:f>
              <c:numCache>
                <c:formatCode>General</c:formatCode>
                <c:ptCount val="65"/>
                <c:pt idx="0">
                  <c:v>360.19799999999987</c:v>
                </c:pt>
                <c:pt idx="1">
                  <c:v>354.67199999999985</c:v>
                </c:pt>
                <c:pt idx="2">
                  <c:v>349.05599999999987</c:v>
                </c:pt>
                <c:pt idx="3">
                  <c:v>343.45799999999986</c:v>
                </c:pt>
                <c:pt idx="4">
                  <c:v>337.98599999999988</c:v>
                </c:pt>
                <c:pt idx="5">
                  <c:v>332.43299999999988</c:v>
                </c:pt>
                <c:pt idx="6">
                  <c:v>326.80799999999988</c:v>
                </c:pt>
                <c:pt idx="7">
                  <c:v>321.0569999999999</c:v>
                </c:pt>
                <c:pt idx="8">
                  <c:v>315.23399999999992</c:v>
                </c:pt>
                <c:pt idx="9">
                  <c:v>309.62699999999995</c:v>
                </c:pt>
                <c:pt idx="10">
                  <c:v>303.93899999999996</c:v>
                </c:pt>
                <c:pt idx="11">
                  <c:v>298.28699999999998</c:v>
                </c:pt>
                <c:pt idx="12">
                  <c:v>292.80599999999998</c:v>
                </c:pt>
                <c:pt idx="13">
                  <c:v>287.28899999999999</c:v>
                </c:pt>
                <c:pt idx="14">
                  <c:v>281.61</c:v>
                </c:pt>
                <c:pt idx="15">
                  <c:v>275.86799999999999</c:v>
                </c:pt>
                <c:pt idx="16">
                  <c:v>270.15300000000002</c:v>
                </c:pt>
                <c:pt idx="17">
                  <c:v>264.46500000000003</c:v>
                </c:pt>
                <c:pt idx="18">
                  <c:v>258.78600000000006</c:v>
                </c:pt>
                <c:pt idx="19">
                  <c:v>253.23300000000006</c:v>
                </c:pt>
                <c:pt idx="20">
                  <c:v>247.78800000000007</c:v>
                </c:pt>
                <c:pt idx="21">
                  <c:v>242.19000000000005</c:v>
                </c:pt>
                <c:pt idx="22">
                  <c:v>236.56500000000005</c:v>
                </c:pt>
                <c:pt idx="23">
                  <c:v>230.83200000000005</c:v>
                </c:pt>
                <c:pt idx="24">
                  <c:v>225.09000000000006</c:v>
                </c:pt>
                <c:pt idx="25">
                  <c:v>219.45600000000007</c:v>
                </c:pt>
                <c:pt idx="26">
                  <c:v>213.88500000000008</c:v>
                </c:pt>
                <c:pt idx="27">
                  <c:v>208.22400000000007</c:v>
                </c:pt>
                <c:pt idx="28">
                  <c:v>202.77000000000007</c:v>
                </c:pt>
                <c:pt idx="29">
                  <c:v>197.34300000000007</c:v>
                </c:pt>
                <c:pt idx="30">
                  <c:v>191.64600000000007</c:v>
                </c:pt>
                <c:pt idx="31">
                  <c:v>185.88600000000008</c:v>
                </c:pt>
                <c:pt idx="32">
                  <c:v>180.18000000000009</c:v>
                </c:pt>
                <c:pt idx="33">
                  <c:v>174.55500000000009</c:v>
                </c:pt>
                <c:pt idx="34">
                  <c:v>168.8850000000001</c:v>
                </c:pt>
                <c:pt idx="35">
                  <c:v>163.36800000000011</c:v>
                </c:pt>
                <c:pt idx="36">
                  <c:v>157.8960000000001</c:v>
                </c:pt>
                <c:pt idx="37">
                  <c:v>152.3250000000001</c:v>
                </c:pt>
                <c:pt idx="38">
                  <c:v>146.7000000000001</c:v>
                </c:pt>
                <c:pt idx="39">
                  <c:v>141.04800000000012</c:v>
                </c:pt>
                <c:pt idx="40">
                  <c:v>135.30600000000013</c:v>
                </c:pt>
                <c:pt idx="41">
                  <c:v>129.60900000000012</c:v>
                </c:pt>
                <c:pt idx="42">
                  <c:v>124.05600000000013</c:v>
                </c:pt>
                <c:pt idx="43">
                  <c:v>118.44000000000013</c:v>
                </c:pt>
                <c:pt idx="44">
                  <c:v>113.00400000000013</c:v>
                </c:pt>
                <c:pt idx="45">
                  <c:v>107.45100000000014</c:v>
                </c:pt>
                <c:pt idx="46">
                  <c:v>101.81700000000014</c:v>
                </c:pt>
                <c:pt idx="47">
                  <c:v>96.084000000000131</c:v>
                </c:pt>
                <c:pt idx="48">
                  <c:v>90.396000000000129</c:v>
                </c:pt>
                <c:pt idx="49">
                  <c:v>84.771000000000129</c:v>
                </c:pt>
                <c:pt idx="50">
                  <c:v>79.110000000000127</c:v>
                </c:pt>
                <c:pt idx="51">
                  <c:v>73.530000000000129</c:v>
                </c:pt>
                <c:pt idx="52">
                  <c:v>68.067000000000135</c:v>
                </c:pt>
                <c:pt idx="53">
                  <c:v>62.487000000000137</c:v>
                </c:pt>
                <c:pt idx="54">
                  <c:v>56.907000000000139</c:v>
                </c:pt>
                <c:pt idx="55">
                  <c:v>51.102000000000139</c:v>
                </c:pt>
                <c:pt idx="56">
                  <c:v>45.378000000000142</c:v>
                </c:pt>
                <c:pt idx="57">
                  <c:v>39.753000000000142</c:v>
                </c:pt>
                <c:pt idx="58">
                  <c:v>34.164000000000144</c:v>
                </c:pt>
                <c:pt idx="59">
                  <c:v>28.476000000000145</c:v>
                </c:pt>
                <c:pt idx="60">
                  <c:v>23.040000000000145</c:v>
                </c:pt>
                <c:pt idx="61">
                  <c:v>17.559000000000147</c:v>
                </c:pt>
                <c:pt idx="62">
                  <c:v>11.817000000000146</c:v>
                </c:pt>
                <c:pt idx="63">
                  <c:v>6.1380000000001464</c:v>
                </c:pt>
                <c:pt idx="64">
                  <c:v>0.37800000000014666</c:v>
                </c:pt>
              </c:numCache>
            </c:numRef>
          </c:xVal>
          <c:yVal>
            <c:numRef>
              <c:f>TDK_FF_ST_mU_09!$AC$85:$AC$149</c:f>
              <c:numCache>
                <c:formatCode>General</c:formatCode>
                <c:ptCount val="65"/>
                <c:pt idx="0">
                  <c:v>-0.24273787446929873</c:v>
                </c:pt>
                <c:pt idx="1">
                  <c:v>-0.34329256494271476</c:v>
                </c:pt>
                <c:pt idx="2">
                  <c:v>-0.26158601755417976</c:v>
                </c:pt>
                <c:pt idx="3">
                  <c:v>-0.23609331824513902</c:v>
                </c:pt>
                <c:pt idx="4">
                  <c:v>-0.17270140004006862</c:v>
                </c:pt>
                <c:pt idx="5">
                  <c:v>-8.1770458691380554E-2</c:v>
                </c:pt>
                <c:pt idx="6">
                  <c:v>-8.3372872679660759E-2</c:v>
                </c:pt>
                <c:pt idx="7">
                  <c:v>-5.669106686991654E-2</c:v>
                </c:pt>
                <c:pt idx="8">
                  <c:v>6.0796125967499393E-3</c:v>
                </c:pt>
                <c:pt idx="9">
                  <c:v>-4.680807056172398E-2</c:v>
                </c:pt>
                <c:pt idx="10">
                  <c:v>3.7185984351594925E-2</c:v>
                </c:pt>
                <c:pt idx="11">
                  <c:v>1.9343434256427372E-2</c:v>
                </c:pt>
                <c:pt idx="12">
                  <c:v>8.12387917424644E-2</c:v>
                </c:pt>
                <c:pt idx="13">
                  <c:v>8.9512509180053712E-2</c:v>
                </c:pt>
                <c:pt idx="14">
                  <c:v>0.14252889649139888</c:v>
                </c:pt>
                <c:pt idx="15">
                  <c:v>9.0190241700781826E-2</c:v>
                </c:pt>
                <c:pt idx="16">
                  <c:v>0.19541728568106009</c:v>
                </c:pt>
                <c:pt idx="17">
                  <c:v>0.22713555721884404</c:v>
                </c:pt>
                <c:pt idx="18">
                  <c:v>0.23497673919041517</c:v>
                </c:pt>
                <c:pt idx="19">
                  <c:v>0.23363692897441979</c:v>
                </c:pt>
                <c:pt idx="20">
                  <c:v>0.29499120943415846</c:v>
                </c:pt>
                <c:pt idx="21">
                  <c:v>0.22515070835549977</c:v>
                </c:pt>
                <c:pt idx="22">
                  <c:v>0.25385689521840504</c:v>
                </c:pt>
                <c:pt idx="23">
                  <c:v>0.16145696059430747</c:v>
                </c:pt>
                <c:pt idx="24">
                  <c:v>0.10182587796711573</c:v>
                </c:pt>
                <c:pt idx="25">
                  <c:v>9.3354553439723986E-2</c:v>
                </c:pt>
                <c:pt idx="26">
                  <c:v>7.7282360691384611E-2</c:v>
                </c:pt>
                <c:pt idx="27">
                  <c:v>-8.1114153730652561E-3</c:v>
                </c:pt>
                <c:pt idx="28">
                  <c:v>-4.681495341216646E-2</c:v>
                </c:pt>
                <c:pt idx="29">
                  <c:v>-8.4629400741732752E-2</c:v>
                </c:pt>
                <c:pt idx="30">
                  <c:v>-0.11431209114414287</c:v>
                </c:pt>
                <c:pt idx="31">
                  <c:v>-0.1282193487505765</c:v>
                </c:pt>
                <c:pt idx="32">
                  <c:v>-0.1437943154612924</c:v>
                </c:pt>
                <c:pt idx="33">
                  <c:v>-0.119794602668577</c:v>
                </c:pt>
                <c:pt idx="34">
                  <c:v>-0.1220188154529751</c:v>
                </c:pt>
                <c:pt idx="35">
                  <c:v>-5.311091459356021E-2</c:v>
                </c:pt>
                <c:pt idx="36">
                  <c:v>-9.0985253549575873E-2</c:v>
                </c:pt>
                <c:pt idx="37">
                  <c:v>-0.10550997870126366</c:v>
                </c:pt>
                <c:pt idx="38">
                  <c:v>-9.0875636642408608E-2</c:v>
                </c:pt>
                <c:pt idx="39">
                  <c:v>-0.14539060959839389</c:v>
                </c:pt>
                <c:pt idx="40">
                  <c:v>-0.111966851694973</c:v>
                </c:pt>
                <c:pt idx="41">
                  <c:v>-5.5368551331667959E-2</c:v>
                </c:pt>
                <c:pt idx="42">
                  <c:v>-0.14104160570829549</c:v>
                </c:pt>
                <c:pt idx="43">
                  <c:v>-0.11721522226038417</c:v>
                </c:pt>
                <c:pt idx="44">
                  <c:v>-0.1318567065256957</c:v>
                </c:pt>
                <c:pt idx="45">
                  <c:v>-9.6112402877338354E-2</c:v>
                </c:pt>
                <c:pt idx="46">
                  <c:v>-7.8973787538828333E-2</c:v>
                </c:pt>
                <c:pt idx="47">
                  <c:v>-0.10188106420658016</c:v>
                </c:pt>
                <c:pt idx="48">
                  <c:v>-6.3598521237963723E-2</c:v>
                </c:pt>
                <c:pt idx="49">
                  <c:v>4.8976665910061001E-2</c:v>
                </c:pt>
                <c:pt idx="50">
                  <c:v>1.5860277473677797E-2</c:v>
                </c:pt>
                <c:pt idx="51">
                  <c:v>4.2777800837043856E-2</c:v>
                </c:pt>
                <c:pt idx="52">
                  <c:v>5.0727895039287318E-2</c:v>
                </c:pt>
                <c:pt idx="53">
                  <c:v>1.2800203726783366E-2</c:v>
                </c:pt>
                <c:pt idx="54">
                  <c:v>-2.7345797603615551E-2</c:v>
                </c:pt>
                <c:pt idx="55">
                  <c:v>-3.6552433982699029E-2</c:v>
                </c:pt>
                <c:pt idx="56">
                  <c:v>-0.12430071679561649</c:v>
                </c:pt>
                <c:pt idx="57">
                  <c:v>-0.17549399493815088</c:v>
                </c:pt>
                <c:pt idx="58">
                  <c:v>-0.21279526919964553</c:v>
                </c:pt>
                <c:pt idx="59">
                  <c:v>-0.23239086754168525</c:v>
                </c:pt>
                <c:pt idx="60">
                  <c:v>-0.26059647351753412</c:v>
                </c:pt>
                <c:pt idx="61">
                  <c:v>-0.33642868459589437</c:v>
                </c:pt>
                <c:pt idx="62">
                  <c:v>-0.29929226340837189</c:v>
                </c:pt>
                <c:pt idx="63">
                  <c:v>-0.30469165068126269</c:v>
                </c:pt>
                <c:pt idx="64">
                  <c:v>-0.28463764150705106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5.9399999999999995</c:v>
                </c:pt>
                <c:pt idx="2">
                  <c:v>11.681999999999999</c:v>
                </c:pt>
                <c:pt idx="3">
                  <c:v>17.244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33.929999999999993</c:v>
                </c:pt>
                <c:pt idx="7">
                  <c:v>39.563999999999993</c:v>
                </c:pt>
                <c:pt idx="8">
                  <c:v>45.206999999999994</c:v>
                </c:pt>
                <c:pt idx="9">
                  <c:v>50.948999999999991</c:v>
                </c:pt>
                <c:pt idx="10">
                  <c:v>56.627999999999993</c:v>
                </c:pt>
                <c:pt idx="11">
                  <c:v>62.279999999999994</c:v>
                </c:pt>
                <c:pt idx="12">
                  <c:v>67.905000000000001</c:v>
                </c:pt>
                <c:pt idx="13">
                  <c:v>73.296000000000006</c:v>
                </c:pt>
                <c:pt idx="14">
                  <c:v>78.858000000000004</c:v>
                </c:pt>
                <c:pt idx="15">
                  <c:v>84.582000000000008</c:v>
                </c:pt>
                <c:pt idx="16">
                  <c:v>90.25200000000001</c:v>
                </c:pt>
                <c:pt idx="17">
                  <c:v>95.87700000000001</c:v>
                </c:pt>
                <c:pt idx="18">
                  <c:v>101.62800000000001</c:v>
                </c:pt>
                <c:pt idx="19">
                  <c:v>107.27100000000002</c:v>
                </c:pt>
                <c:pt idx="20">
                  <c:v>112.77000000000001</c:v>
                </c:pt>
                <c:pt idx="21">
                  <c:v>118.233</c:v>
                </c:pt>
                <c:pt idx="22">
                  <c:v>123.91200000000001</c:v>
                </c:pt>
                <c:pt idx="23">
                  <c:v>129.45600000000002</c:v>
                </c:pt>
                <c:pt idx="24">
                  <c:v>135.05400000000003</c:v>
                </c:pt>
                <c:pt idx="25">
                  <c:v>140.86800000000002</c:v>
                </c:pt>
                <c:pt idx="26">
                  <c:v>146.52000000000001</c:v>
                </c:pt>
                <c:pt idx="27">
                  <c:v>152.12700000000001</c:v>
                </c:pt>
                <c:pt idx="28">
                  <c:v>157.70700000000002</c:v>
                </c:pt>
                <c:pt idx="29">
                  <c:v>163.14300000000003</c:v>
                </c:pt>
                <c:pt idx="30">
                  <c:v>168.75900000000001</c:v>
                </c:pt>
                <c:pt idx="31">
                  <c:v>174.33</c:v>
                </c:pt>
                <c:pt idx="32">
                  <c:v>180.018</c:v>
                </c:pt>
                <c:pt idx="33">
                  <c:v>185.68799999999999</c:v>
                </c:pt>
                <c:pt idx="34">
                  <c:v>191.36699999999999</c:v>
                </c:pt>
                <c:pt idx="35">
                  <c:v>197.10899999999998</c:v>
                </c:pt>
                <c:pt idx="36">
                  <c:v>202.55399999999997</c:v>
                </c:pt>
                <c:pt idx="37">
                  <c:v>208.00799999999998</c:v>
                </c:pt>
                <c:pt idx="38">
                  <c:v>213.65999999999997</c:v>
                </c:pt>
                <c:pt idx="39">
                  <c:v>219.27599999999995</c:v>
                </c:pt>
                <c:pt idx="40">
                  <c:v>224.96399999999994</c:v>
                </c:pt>
                <c:pt idx="41">
                  <c:v>230.61599999999993</c:v>
                </c:pt>
                <c:pt idx="42">
                  <c:v>236.36699999999993</c:v>
                </c:pt>
                <c:pt idx="43">
                  <c:v>241.96499999999995</c:v>
                </c:pt>
                <c:pt idx="44">
                  <c:v>247.58999999999995</c:v>
                </c:pt>
                <c:pt idx="45">
                  <c:v>252.99899999999994</c:v>
                </c:pt>
                <c:pt idx="46">
                  <c:v>258.59699999999992</c:v>
                </c:pt>
                <c:pt idx="47">
                  <c:v>264.3479999999999</c:v>
                </c:pt>
                <c:pt idx="48">
                  <c:v>270.01799999999992</c:v>
                </c:pt>
                <c:pt idx="49">
                  <c:v>275.73299999999989</c:v>
                </c:pt>
                <c:pt idx="50">
                  <c:v>281.42999999999989</c:v>
                </c:pt>
                <c:pt idx="51">
                  <c:v>287.08199999999988</c:v>
                </c:pt>
                <c:pt idx="52">
                  <c:v>292.6169999999999</c:v>
                </c:pt>
                <c:pt idx="53">
                  <c:v>298.12499999999989</c:v>
                </c:pt>
                <c:pt idx="54">
                  <c:v>303.74099999999987</c:v>
                </c:pt>
                <c:pt idx="55">
                  <c:v>309.34799999999984</c:v>
                </c:pt>
                <c:pt idx="56">
                  <c:v>315.07199999999983</c:v>
                </c:pt>
                <c:pt idx="57">
                  <c:v>320.83199999999982</c:v>
                </c:pt>
                <c:pt idx="58">
                  <c:v>326.52899999999983</c:v>
                </c:pt>
                <c:pt idx="59">
                  <c:v>332.1719999999998</c:v>
                </c:pt>
                <c:pt idx="60">
                  <c:v>337.80599999999981</c:v>
                </c:pt>
                <c:pt idx="61">
                  <c:v>343.25999999999982</c:v>
                </c:pt>
                <c:pt idx="62">
                  <c:v>348.86699999999985</c:v>
                </c:pt>
                <c:pt idx="63">
                  <c:v>354.49199999999985</c:v>
                </c:pt>
              </c:numCache>
            </c:numRef>
          </c:xVal>
          <c:yVal>
            <c:numRef>
              <c:f>TDK_FF_ST_mU_09!$AD$20:$AD$83</c:f>
              <c:numCache>
                <c:formatCode>General</c:formatCode>
                <c:ptCount val="64"/>
                <c:pt idx="0">
                  <c:v>-0.23159208961077571</c:v>
                </c:pt>
                <c:pt idx="1">
                  <c:v>-8.4633892813482881E-2</c:v>
                </c:pt>
                <c:pt idx="2">
                  <c:v>-1.4472353493189871E-2</c:v>
                </c:pt>
                <c:pt idx="3">
                  <c:v>-5.0656678487065676E-2</c:v>
                </c:pt>
                <c:pt idx="4">
                  <c:v>6.4006429677863963E-2</c:v>
                </c:pt>
                <c:pt idx="5">
                  <c:v>2.043723891371485E-2</c:v>
                </c:pt>
                <c:pt idx="6">
                  <c:v>-2.3474906707519949E-2</c:v>
                </c:pt>
                <c:pt idx="7">
                  <c:v>-2.9402057801490855E-3</c:v>
                </c:pt>
                <c:pt idx="8">
                  <c:v>3.8034711629691742E-2</c:v>
                </c:pt>
                <c:pt idx="9">
                  <c:v>3.3319216377535099E-2</c:v>
                </c:pt>
                <c:pt idx="10">
                  <c:v>-2.1038241399345736E-2</c:v>
                </c:pt>
                <c:pt idx="11">
                  <c:v>5.7328248324687081E-2</c:v>
                </c:pt>
                <c:pt idx="12">
                  <c:v>1.341673861089987E-2</c:v>
                </c:pt>
                <c:pt idx="13">
                  <c:v>1.7478255082863825E-2</c:v>
                </c:pt>
                <c:pt idx="14">
                  <c:v>6.7816883756677271E-2</c:v>
                </c:pt>
                <c:pt idx="15">
                  <c:v>5.6416442225511787E-2</c:v>
                </c:pt>
                <c:pt idx="16">
                  <c:v>-5.0867134258965052E-3</c:v>
                </c:pt>
                <c:pt idx="17">
                  <c:v>-2.4876973562371063E-2</c:v>
                </c:pt>
                <c:pt idx="18">
                  <c:v>2.2770973918412096E-2</c:v>
                </c:pt>
                <c:pt idx="19">
                  <c:v>4.5861394539770117E-5</c:v>
                </c:pt>
                <c:pt idx="20">
                  <c:v>3.0629326896274733E-2</c:v>
                </c:pt>
                <c:pt idx="21">
                  <c:v>2.4363028495642425E-2</c:v>
                </c:pt>
                <c:pt idx="22">
                  <c:v>-4.8379022853396236E-2</c:v>
                </c:pt>
                <c:pt idx="23">
                  <c:v>0.10445472161185876</c:v>
                </c:pt>
                <c:pt idx="24">
                  <c:v>5.0616985847995011E-2</c:v>
                </c:pt>
                <c:pt idx="25">
                  <c:v>-5.2603106951522705E-2</c:v>
                </c:pt>
                <c:pt idx="26">
                  <c:v>6.6368840235810467E-2</c:v>
                </c:pt>
                <c:pt idx="27">
                  <c:v>1.9468219846999091E-2</c:v>
                </c:pt>
                <c:pt idx="28">
                  <c:v>2.9130862176316441E-3</c:v>
                </c:pt>
                <c:pt idx="29">
                  <c:v>6.5726721557496148E-2</c:v>
                </c:pt>
                <c:pt idx="30">
                  <c:v>3.0718784131067878E-2</c:v>
                </c:pt>
                <c:pt idx="31">
                  <c:v>9.1834272989785859E-3</c:v>
                </c:pt>
                <c:pt idx="32">
                  <c:v>-3.8387159724209141E-2</c:v>
                </c:pt>
                <c:pt idx="33">
                  <c:v>5.7933157437560112E-2</c:v>
                </c:pt>
                <c:pt idx="34">
                  <c:v>1.290466906178267E-2</c:v>
                </c:pt>
                <c:pt idx="35">
                  <c:v>3.5038376537954719E-3</c:v>
                </c:pt>
                <c:pt idx="36">
                  <c:v>6.8338944365592624E-2</c:v>
                </c:pt>
                <c:pt idx="37">
                  <c:v>3.218617182940875E-2</c:v>
                </c:pt>
                <c:pt idx="38">
                  <c:v>3.5731271306445933E-2</c:v>
                </c:pt>
                <c:pt idx="39">
                  <c:v>3.964614924785792E-2</c:v>
                </c:pt>
                <c:pt idx="40">
                  <c:v>2.642015293972122E-2</c:v>
                </c:pt>
                <c:pt idx="41">
                  <c:v>6.2007032364135739E-2</c:v>
                </c:pt>
                <c:pt idx="42">
                  <c:v>9.4425990023722761E-2</c:v>
                </c:pt>
                <c:pt idx="43">
                  <c:v>6.8385062260460927E-3</c:v>
                </c:pt>
                <c:pt idx="44">
                  <c:v>5.4793363889160673E-2</c:v>
                </c:pt>
                <c:pt idx="45">
                  <c:v>2.0759576566348414E-2</c:v>
                </c:pt>
                <c:pt idx="46">
                  <c:v>8.0948085089005417E-2</c:v>
                </c:pt>
                <c:pt idx="47">
                  <c:v>5.2379584664038248E-2</c:v>
                </c:pt>
                <c:pt idx="48">
                  <c:v>3.0615140943496044E-2</c:v>
                </c:pt>
                <c:pt idx="49">
                  <c:v>-1.7517698770006973E-2</c:v>
                </c:pt>
                <c:pt idx="50">
                  <c:v>8.0039148013327122E-2</c:v>
                </c:pt>
                <c:pt idx="51">
                  <c:v>-1.7233781021218419E-2</c:v>
                </c:pt>
                <c:pt idx="52">
                  <c:v>6.0463479669806475E-2</c:v>
                </c:pt>
                <c:pt idx="53">
                  <c:v>2.5503157038713198E-2</c:v>
                </c:pt>
                <c:pt idx="54">
                  <c:v>-1.0028069606278223E-2</c:v>
                </c:pt>
                <c:pt idx="55">
                  <c:v>-3.1417188373325189E-2</c:v>
                </c:pt>
                <c:pt idx="56">
                  <c:v>2.7772853595536162E-2</c:v>
                </c:pt>
                <c:pt idx="57">
                  <c:v>1.1482701651573279E-2</c:v>
                </c:pt>
                <c:pt idx="58">
                  <c:v>5.5108410672744412E-2</c:v>
                </c:pt>
                <c:pt idx="59">
                  <c:v>8.8670540103294115E-2</c:v>
                </c:pt>
                <c:pt idx="60">
                  <c:v>-4.221534105840874E-2</c:v>
                </c:pt>
                <c:pt idx="61">
                  <c:v>-4.5440010904769679E-2</c:v>
                </c:pt>
                <c:pt idx="62">
                  <c:v>9.394515715655416E-3</c:v>
                </c:pt>
                <c:pt idx="63">
                  <c:v>-8.3382792130805683E-2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53472"/>
        <c:axId val="563152688"/>
      </c:scatterChart>
      <c:valAx>
        <c:axId val="5631534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2688"/>
        <c:crosses val="autoZero"/>
        <c:crossBetween val="midCat"/>
      </c:valAx>
      <c:valAx>
        <c:axId val="5631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3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TDK_FF_ST_mU2_09!$Z$20:$Z$84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11.681999999999999</c:v>
                </c:pt>
                <c:pt idx="3">
                  <c:v>17.369999999999997</c:v>
                </c:pt>
                <c:pt idx="4">
                  <c:v>22.787999999999997</c:v>
                </c:pt>
                <c:pt idx="5">
                  <c:v>28.295999999999996</c:v>
                </c:pt>
                <c:pt idx="6">
                  <c:v>33.992999999999995</c:v>
                </c:pt>
                <c:pt idx="7">
                  <c:v>39.599999999999994</c:v>
                </c:pt>
                <c:pt idx="8">
                  <c:v>45.197999999999993</c:v>
                </c:pt>
                <c:pt idx="9">
                  <c:v>50.912999999999997</c:v>
                </c:pt>
                <c:pt idx="10">
                  <c:v>56.628</c:v>
                </c:pt>
                <c:pt idx="11">
                  <c:v>62.307000000000002</c:v>
                </c:pt>
                <c:pt idx="12">
                  <c:v>67.896000000000001</c:v>
                </c:pt>
                <c:pt idx="13">
                  <c:v>73.287000000000006</c:v>
                </c:pt>
                <c:pt idx="14">
                  <c:v>78.903000000000006</c:v>
                </c:pt>
                <c:pt idx="15">
                  <c:v>84.537000000000006</c:v>
                </c:pt>
                <c:pt idx="16">
                  <c:v>90.243000000000009</c:v>
                </c:pt>
                <c:pt idx="17">
                  <c:v>95.859000000000009</c:v>
                </c:pt>
                <c:pt idx="18">
                  <c:v>101.60100000000001</c:v>
                </c:pt>
                <c:pt idx="19">
                  <c:v>107.27100000000002</c:v>
                </c:pt>
                <c:pt idx="20">
                  <c:v>112.77000000000001</c:v>
                </c:pt>
                <c:pt idx="21">
                  <c:v>118.242</c:v>
                </c:pt>
                <c:pt idx="22">
                  <c:v>123.831</c:v>
                </c:pt>
                <c:pt idx="23">
                  <c:v>129.49199999999999</c:v>
                </c:pt>
                <c:pt idx="24">
                  <c:v>135.12599999999998</c:v>
                </c:pt>
                <c:pt idx="25">
                  <c:v>140.84099999999998</c:v>
                </c:pt>
                <c:pt idx="26">
                  <c:v>146.49299999999997</c:v>
                </c:pt>
                <c:pt idx="27">
                  <c:v>152.05499999999998</c:v>
                </c:pt>
                <c:pt idx="28">
                  <c:v>157.66199999999998</c:v>
                </c:pt>
                <c:pt idx="29">
                  <c:v>163.14299999999997</c:v>
                </c:pt>
                <c:pt idx="30">
                  <c:v>168.68699999999998</c:v>
                </c:pt>
                <c:pt idx="31">
                  <c:v>174.37499999999997</c:v>
                </c:pt>
                <c:pt idx="32">
                  <c:v>180.01799999999997</c:v>
                </c:pt>
                <c:pt idx="33">
                  <c:v>185.70599999999996</c:v>
                </c:pt>
                <c:pt idx="34">
                  <c:v>191.43899999999996</c:v>
                </c:pt>
                <c:pt idx="35">
                  <c:v>197.06399999999996</c:v>
                </c:pt>
                <c:pt idx="36">
                  <c:v>202.54499999999996</c:v>
                </c:pt>
                <c:pt idx="37">
                  <c:v>208.01699999999997</c:v>
                </c:pt>
                <c:pt idx="38">
                  <c:v>213.65099999999995</c:v>
                </c:pt>
                <c:pt idx="39">
                  <c:v>219.31199999999995</c:v>
                </c:pt>
                <c:pt idx="40">
                  <c:v>224.90999999999997</c:v>
                </c:pt>
                <c:pt idx="41">
                  <c:v>230.57999999999996</c:v>
                </c:pt>
                <c:pt idx="42">
                  <c:v>236.35799999999995</c:v>
                </c:pt>
                <c:pt idx="43">
                  <c:v>242.00099999999995</c:v>
                </c:pt>
                <c:pt idx="44">
                  <c:v>247.57199999999995</c:v>
                </c:pt>
                <c:pt idx="45">
                  <c:v>253.00799999999995</c:v>
                </c:pt>
                <c:pt idx="46">
                  <c:v>258.63299999999992</c:v>
                </c:pt>
                <c:pt idx="47">
                  <c:v>264.3479999999999</c:v>
                </c:pt>
                <c:pt idx="48">
                  <c:v>269.98199999999991</c:v>
                </c:pt>
                <c:pt idx="49">
                  <c:v>275.65199999999993</c:v>
                </c:pt>
                <c:pt idx="50">
                  <c:v>281.3669999999999</c:v>
                </c:pt>
                <c:pt idx="51">
                  <c:v>287.04599999999988</c:v>
                </c:pt>
                <c:pt idx="52">
                  <c:v>292.60799999999989</c:v>
                </c:pt>
                <c:pt idx="53">
                  <c:v>298.08899999999988</c:v>
                </c:pt>
                <c:pt idx="54">
                  <c:v>303.7229999999999</c:v>
                </c:pt>
                <c:pt idx="55">
                  <c:v>309.37499999999989</c:v>
                </c:pt>
                <c:pt idx="56">
                  <c:v>315.10799999999989</c:v>
                </c:pt>
                <c:pt idx="57">
                  <c:v>320.80499999999989</c:v>
                </c:pt>
                <c:pt idx="58">
                  <c:v>326.5739999999999</c:v>
                </c:pt>
                <c:pt idx="59">
                  <c:v>332.08199999999988</c:v>
                </c:pt>
                <c:pt idx="60">
                  <c:v>337.80599999999987</c:v>
                </c:pt>
                <c:pt idx="61">
                  <c:v>343.31399999999985</c:v>
                </c:pt>
                <c:pt idx="62">
                  <c:v>348.80399999999986</c:v>
                </c:pt>
                <c:pt idx="63">
                  <c:v>354.56399999999985</c:v>
                </c:pt>
                <c:pt idx="64">
                  <c:v>360.18899999999985</c:v>
                </c:pt>
              </c:numCache>
            </c:numRef>
          </c:xVal>
          <c:yVal>
            <c:numRef>
              <c:f>TDK_FF_ST_mU2_09!$AC$20:$AC$84</c:f>
              <c:numCache>
                <c:formatCode>General</c:formatCode>
                <c:ptCount val="65"/>
                <c:pt idx="0">
                  <c:v>-1.9534535734010205E-2</c:v>
                </c:pt>
                <c:pt idx="1">
                  <c:v>-0.33814926071288465</c:v>
                </c:pt>
                <c:pt idx="2">
                  <c:v>-0.35115102804506293</c:v>
                </c:pt>
                <c:pt idx="3">
                  <c:v>-0.33107867985869888</c:v>
                </c:pt>
                <c:pt idx="4">
                  <c:v>-0.33453417376641426</c:v>
                </c:pt>
                <c:pt idx="5">
                  <c:v>-0.25605333754907988</c:v>
                </c:pt>
                <c:pt idx="6">
                  <c:v>-0.25372566106585737</c:v>
                </c:pt>
                <c:pt idx="7">
                  <c:v>-0.17825354568341822</c:v>
                </c:pt>
                <c:pt idx="8">
                  <c:v>-0.15708117092323448</c:v>
                </c:pt>
                <c:pt idx="9">
                  <c:v>-6.428504204556873E-2</c:v>
                </c:pt>
                <c:pt idx="10">
                  <c:v>-8.6866726185647281E-2</c:v>
                </c:pt>
                <c:pt idx="11">
                  <c:v>7.5974116792423274E-3</c:v>
                </c:pt>
                <c:pt idx="12">
                  <c:v>-2.2306263511993052E-2</c:v>
                </c:pt>
                <c:pt idx="13">
                  <c:v>2.2051901425157894E-2</c:v>
                </c:pt>
                <c:pt idx="14">
                  <c:v>-3.8422816354326983E-2</c:v>
                </c:pt>
                <c:pt idx="15">
                  <c:v>-2.1768851443681569E-2</c:v>
                </c:pt>
                <c:pt idx="16">
                  <c:v>-7.7275069346470104E-2</c:v>
                </c:pt>
                <c:pt idx="17">
                  <c:v>-0.17339434043131519</c:v>
                </c:pt>
                <c:pt idx="18">
                  <c:v>-0.13107669571424196</c:v>
                </c:pt>
                <c:pt idx="19">
                  <c:v>-0.13677548821488017</c:v>
                </c:pt>
                <c:pt idx="20">
                  <c:v>-0.19377595209894594</c:v>
                </c:pt>
                <c:pt idx="21">
                  <c:v>-0.10087435758565277</c:v>
                </c:pt>
                <c:pt idx="22">
                  <c:v>-9.3553257020275282E-2</c:v>
                </c:pt>
                <c:pt idx="23">
                  <c:v>-0.16312186885275537</c:v>
                </c:pt>
                <c:pt idx="24">
                  <c:v>-0.16980810990310147</c:v>
                </c:pt>
                <c:pt idx="25">
                  <c:v>-6.8828272649028577E-2</c:v>
                </c:pt>
                <c:pt idx="26">
                  <c:v>-0.17633960335192</c:v>
                </c:pt>
                <c:pt idx="27">
                  <c:v>-0.17238634206771053</c:v>
                </c:pt>
                <c:pt idx="28">
                  <c:v>-8.4254186224313798E-2</c:v>
                </c:pt>
                <c:pt idx="29">
                  <c:v>-9.9153413066289886E-2</c:v>
                </c:pt>
                <c:pt idx="30">
                  <c:v>-0.18255248190584439</c:v>
                </c:pt>
                <c:pt idx="31">
                  <c:v>-0.17447566611312482</c:v>
                </c:pt>
                <c:pt idx="32">
                  <c:v>-0.14186893045103943</c:v>
                </c:pt>
                <c:pt idx="33">
                  <c:v>-0.17160654045341062</c:v>
                </c:pt>
                <c:pt idx="34">
                  <c:v>-0.12396674088518012</c:v>
                </c:pt>
                <c:pt idx="35">
                  <c:v>-9.6617692772156261E-2</c:v>
                </c:pt>
                <c:pt idx="36">
                  <c:v>-0.10066101372001413</c:v>
                </c:pt>
                <c:pt idx="37">
                  <c:v>-6.1571119309434152E-2</c:v>
                </c:pt>
                <c:pt idx="38">
                  <c:v>7.046427163959379E-2</c:v>
                </c:pt>
                <c:pt idx="39">
                  <c:v>2.807672489137758E-2</c:v>
                </c:pt>
                <c:pt idx="40">
                  <c:v>3.2549654397939776E-2</c:v>
                </c:pt>
                <c:pt idx="41">
                  <c:v>0.1322141124412326</c:v>
                </c:pt>
                <c:pt idx="42">
                  <c:v>0.16857421456336397</c:v>
                </c:pt>
                <c:pt idx="43">
                  <c:v>0.20179202958061637</c:v>
                </c:pt>
                <c:pt idx="44">
                  <c:v>0.17350512081515035</c:v>
                </c:pt>
                <c:pt idx="45">
                  <c:v>0.21615788447078899</c:v>
                </c:pt>
                <c:pt idx="46">
                  <c:v>0.13527727438270176</c:v>
                </c:pt>
                <c:pt idx="47">
                  <c:v>0.17401432758418878</c:v>
                </c:pt>
                <c:pt idx="48">
                  <c:v>0.17105910319543227</c:v>
                </c:pt>
                <c:pt idx="49">
                  <c:v>0.11718623774197567</c:v>
                </c:pt>
                <c:pt idx="50">
                  <c:v>7.8358239739429791E-2</c:v>
                </c:pt>
                <c:pt idx="51">
                  <c:v>7.0074385931263805E-2</c:v>
                </c:pt>
                <c:pt idx="52">
                  <c:v>7.7717027733172017E-2</c:v>
                </c:pt>
                <c:pt idx="53">
                  <c:v>-3.2221811073384288E-2</c:v>
                </c:pt>
                <c:pt idx="54">
                  <c:v>2.0389725408051618E-2</c:v>
                </c:pt>
                <c:pt idx="55">
                  <c:v>-4.2390882188442447E-2</c:v>
                </c:pt>
                <c:pt idx="56">
                  <c:v>9.9165974950778946E-3</c:v>
                </c:pt>
                <c:pt idx="57">
                  <c:v>-1.7759453099927214E-2</c:v>
                </c:pt>
                <c:pt idx="58">
                  <c:v>-0.12330885172508488</c:v>
                </c:pt>
                <c:pt idx="59">
                  <c:v>-0.15142748744005985</c:v>
                </c:pt>
                <c:pt idx="60">
                  <c:v>-0.10936324204516268</c:v>
                </c:pt>
                <c:pt idx="61">
                  <c:v>-0.20792502524909651</c:v>
                </c:pt>
                <c:pt idx="62">
                  <c:v>-0.28107825994084124</c:v>
                </c:pt>
                <c:pt idx="63">
                  <c:v>-0.28783379558399247</c:v>
                </c:pt>
                <c:pt idx="64">
                  <c:v>-0.33454752051471814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TDK_FF_ST_mU2_09!$Z$85:$Z$149</c:f>
              <c:numCache>
                <c:formatCode>General</c:formatCode>
                <c:ptCount val="65"/>
                <c:pt idx="0">
                  <c:v>360.18899999999985</c:v>
                </c:pt>
                <c:pt idx="1">
                  <c:v>354.67199999999985</c:v>
                </c:pt>
                <c:pt idx="2">
                  <c:v>349.07399999999984</c:v>
                </c:pt>
                <c:pt idx="3">
                  <c:v>343.46699999999987</c:v>
                </c:pt>
                <c:pt idx="4">
                  <c:v>337.94099999999986</c:v>
                </c:pt>
                <c:pt idx="5">
                  <c:v>332.36999999999983</c:v>
                </c:pt>
                <c:pt idx="6">
                  <c:v>326.69999999999982</c:v>
                </c:pt>
                <c:pt idx="7">
                  <c:v>321.05699999999985</c:v>
                </c:pt>
                <c:pt idx="8">
                  <c:v>315.24299999999982</c:v>
                </c:pt>
                <c:pt idx="9">
                  <c:v>309.61799999999982</c:v>
                </c:pt>
                <c:pt idx="10">
                  <c:v>303.94799999999981</c:v>
                </c:pt>
                <c:pt idx="11">
                  <c:v>298.29599999999982</c:v>
                </c:pt>
                <c:pt idx="12">
                  <c:v>292.80599999999981</c:v>
                </c:pt>
                <c:pt idx="13">
                  <c:v>287.33399999999983</c:v>
                </c:pt>
                <c:pt idx="14">
                  <c:v>281.54699999999985</c:v>
                </c:pt>
                <c:pt idx="15">
                  <c:v>275.90399999999988</c:v>
                </c:pt>
                <c:pt idx="16">
                  <c:v>270.17999999999989</c:v>
                </c:pt>
                <c:pt idx="17">
                  <c:v>264.48299999999989</c:v>
                </c:pt>
                <c:pt idx="18">
                  <c:v>258.76799999999992</c:v>
                </c:pt>
                <c:pt idx="19">
                  <c:v>253.2419999999999</c:v>
                </c:pt>
                <c:pt idx="20">
                  <c:v>247.7519999999999</c:v>
                </c:pt>
                <c:pt idx="21">
                  <c:v>242.2349999999999</c:v>
                </c:pt>
                <c:pt idx="22">
                  <c:v>236.5379999999999</c:v>
                </c:pt>
                <c:pt idx="23">
                  <c:v>230.80499999999989</c:v>
                </c:pt>
                <c:pt idx="24">
                  <c:v>225.17999999999989</c:v>
                </c:pt>
                <c:pt idx="25">
                  <c:v>219.44699999999989</c:v>
                </c:pt>
                <c:pt idx="26">
                  <c:v>213.86699999999988</c:v>
                </c:pt>
                <c:pt idx="27">
                  <c:v>208.22399999999988</c:v>
                </c:pt>
                <c:pt idx="28">
                  <c:v>202.74299999999988</c:v>
                </c:pt>
                <c:pt idx="29">
                  <c:v>197.34299999999988</c:v>
                </c:pt>
                <c:pt idx="30">
                  <c:v>191.65499999999989</c:v>
                </c:pt>
                <c:pt idx="31">
                  <c:v>185.9489999999999</c:v>
                </c:pt>
                <c:pt idx="32">
                  <c:v>180.17999999999989</c:v>
                </c:pt>
                <c:pt idx="33">
                  <c:v>174.50999999999991</c:v>
                </c:pt>
                <c:pt idx="34">
                  <c:v>168.92999999999989</c:v>
                </c:pt>
                <c:pt idx="35">
                  <c:v>163.34999999999988</c:v>
                </c:pt>
                <c:pt idx="36">
                  <c:v>157.84199999999987</c:v>
                </c:pt>
                <c:pt idx="37">
                  <c:v>152.30699999999987</c:v>
                </c:pt>
                <c:pt idx="38">
                  <c:v>146.76299999999986</c:v>
                </c:pt>
                <c:pt idx="39">
                  <c:v>141.03899999999987</c:v>
                </c:pt>
                <c:pt idx="40">
                  <c:v>135.28799999999987</c:v>
                </c:pt>
                <c:pt idx="41">
                  <c:v>129.64499999999987</c:v>
                </c:pt>
                <c:pt idx="42">
                  <c:v>124.05599999999987</c:v>
                </c:pt>
                <c:pt idx="43">
                  <c:v>118.41299999999987</c:v>
                </c:pt>
                <c:pt idx="44">
                  <c:v>112.99499999999986</c:v>
                </c:pt>
                <c:pt idx="45">
                  <c:v>107.52299999999987</c:v>
                </c:pt>
                <c:pt idx="46">
                  <c:v>101.83499999999987</c:v>
                </c:pt>
                <c:pt idx="47">
                  <c:v>96.101999999999862</c:v>
                </c:pt>
                <c:pt idx="48">
                  <c:v>90.458999999999861</c:v>
                </c:pt>
                <c:pt idx="49">
                  <c:v>84.725999999999857</c:v>
                </c:pt>
                <c:pt idx="50">
                  <c:v>79.046999999999855</c:v>
                </c:pt>
                <c:pt idx="51">
                  <c:v>73.538999999999859</c:v>
                </c:pt>
                <c:pt idx="52">
                  <c:v>68.066999999999865</c:v>
                </c:pt>
                <c:pt idx="53">
                  <c:v>62.576999999999863</c:v>
                </c:pt>
                <c:pt idx="54">
                  <c:v>56.933999999999862</c:v>
                </c:pt>
                <c:pt idx="55">
                  <c:v>51.173999999999864</c:v>
                </c:pt>
                <c:pt idx="56">
                  <c:v>45.386999999999865</c:v>
                </c:pt>
                <c:pt idx="57">
                  <c:v>39.824999999999868</c:v>
                </c:pt>
                <c:pt idx="58">
                  <c:v>34.190999999999867</c:v>
                </c:pt>
                <c:pt idx="59">
                  <c:v>28.475999999999868</c:v>
                </c:pt>
                <c:pt idx="60">
                  <c:v>23.039999999999868</c:v>
                </c:pt>
                <c:pt idx="61">
                  <c:v>17.486999999999867</c:v>
                </c:pt>
                <c:pt idx="62">
                  <c:v>11.825999999999867</c:v>
                </c:pt>
                <c:pt idx="63">
                  <c:v>6.1559999999998674</c:v>
                </c:pt>
                <c:pt idx="64">
                  <c:v>0.43199999999986805</c:v>
                </c:pt>
              </c:numCache>
            </c:numRef>
          </c:xVal>
          <c:yVal>
            <c:numRef>
              <c:f>TDK_FF_ST_mU2_09!$AC$85:$AC$149</c:f>
              <c:numCache>
                <c:formatCode>General</c:formatCode>
                <c:ptCount val="65"/>
                <c:pt idx="0">
                  <c:v>-0.12322211476515577</c:v>
                </c:pt>
                <c:pt idx="1">
                  <c:v>-0.31291611135162611</c:v>
                </c:pt>
                <c:pt idx="2">
                  <c:v>-0.26472178072390307</c:v>
                </c:pt>
                <c:pt idx="3">
                  <c:v>-0.22568332746834585</c:v>
                </c:pt>
                <c:pt idx="4">
                  <c:v>-0.16334987542296631</c:v>
                </c:pt>
                <c:pt idx="5">
                  <c:v>-7.0829059517848236E-2</c:v>
                </c:pt>
                <c:pt idx="6">
                  <c:v>-0.10174866408453909</c:v>
                </c:pt>
                <c:pt idx="7">
                  <c:v>-0.12281054155431548</c:v>
                </c:pt>
                <c:pt idx="8">
                  <c:v>7.1329118852759166E-2</c:v>
                </c:pt>
                <c:pt idx="9">
                  <c:v>2.5900077684696043E-2</c:v>
                </c:pt>
                <c:pt idx="10">
                  <c:v>1.4120698875842663E-2</c:v>
                </c:pt>
                <c:pt idx="11">
                  <c:v>4.6787614526238031E-2</c:v>
                </c:pt>
                <c:pt idx="12">
                  <c:v>4.7938882645098602E-2</c:v>
                </c:pt>
                <c:pt idx="13">
                  <c:v>4.1901844927224374E-2</c:v>
                </c:pt>
                <c:pt idx="14">
                  <c:v>4.9532662427338892E-2</c:v>
                </c:pt>
                <c:pt idx="15">
                  <c:v>0.13060954867921737</c:v>
                </c:pt>
                <c:pt idx="16">
                  <c:v>0.16841728568118697</c:v>
                </c:pt>
                <c:pt idx="17">
                  <c:v>0.1643640935361077</c:v>
                </c:pt>
                <c:pt idx="18">
                  <c:v>0.19277486266730648</c:v>
                </c:pt>
                <c:pt idx="19">
                  <c:v>0.24206239068581681</c:v>
                </c:pt>
                <c:pt idx="20">
                  <c:v>0.24712314436709448</c:v>
                </c:pt>
                <c:pt idx="21">
                  <c:v>0.19793971512046937</c:v>
                </c:pt>
                <c:pt idx="22">
                  <c:v>0.20660956914491635</c:v>
                </c:pt>
                <c:pt idx="23">
                  <c:v>0.13868936499335405</c:v>
                </c:pt>
                <c:pt idx="24">
                  <c:v>0.10612508693355949</c:v>
                </c:pt>
                <c:pt idx="25">
                  <c:v>7.0545589085213578E-2</c:v>
                </c:pt>
                <c:pt idx="26">
                  <c:v>9.7744512897577351E-3</c:v>
                </c:pt>
                <c:pt idx="27">
                  <c:v>5.127129993439894E-2</c:v>
                </c:pt>
                <c:pt idx="28">
                  <c:v>-2.9663085345134732E-2</c:v>
                </c:pt>
                <c:pt idx="29">
                  <c:v>-9.8292384545430878E-2</c:v>
                </c:pt>
                <c:pt idx="30">
                  <c:v>-0.10978136695646867</c:v>
                </c:pt>
                <c:pt idx="31">
                  <c:v>-0.16204318895535152</c:v>
                </c:pt>
                <c:pt idx="32">
                  <c:v>-0.19503679408950347</c:v>
                </c:pt>
                <c:pt idx="33">
                  <c:v>-0.21192457434452194</c:v>
                </c:pt>
                <c:pt idx="34">
                  <c:v>-0.12424886336128793</c:v>
                </c:pt>
                <c:pt idx="35">
                  <c:v>-0.13253219707641506</c:v>
                </c:pt>
                <c:pt idx="36">
                  <c:v>-0.12321908194849129</c:v>
                </c:pt>
                <c:pt idx="37">
                  <c:v>-7.8718858000428327E-2</c:v>
                </c:pt>
                <c:pt idx="38">
                  <c:v>-2.8224512849135408E-2</c:v>
                </c:pt>
                <c:pt idx="39">
                  <c:v>-0.1597426040461869</c:v>
                </c:pt>
                <c:pt idx="40">
                  <c:v>-8.8506784827330875E-2</c:v>
                </c:pt>
                <c:pt idx="41">
                  <c:v>-4.8813742170750629E-2</c:v>
                </c:pt>
                <c:pt idx="42">
                  <c:v>-0.16484999180238447</c:v>
                </c:pt>
                <c:pt idx="43">
                  <c:v>-9.3720046926449641E-2</c:v>
                </c:pt>
                <c:pt idx="44">
                  <c:v>-9.1319089496977313E-2</c:v>
                </c:pt>
                <c:pt idx="45">
                  <c:v>-0.1090865565760879</c:v>
                </c:pt>
                <c:pt idx="46">
                  <c:v>-9.6973787538559009E-2</c:v>
                </c:pt>
                <c:pt idx="47">
                  <c:v>-4.0434959543006244E-2</c:v>
                </c:pt>
                <c:pt idx="48">
                  <c:v>-3.1948496896262668E-2</c:v>
                </c:pt>
                <c:pt idx="49">
                  <c:v>3.4068723526758049E-2</c:v>
                </c:pt>
                <c:pt idx="50">
                  <c:v>-3.3206479044281423E-2</c:v>
                </c:pt>
                <c:pt idx="51">
                  <c:v>-3.7977408682806413E-2</c:v>
                </c:pt>
                <c:pt idx="52">
                  <c:v>1.8640855006680113E-2</c:v>
                </c:pt>
                <c:pt idx="53">
                  <c:v>-7.8858904352479442E-2</c:v>
                </c:pt>
                <c:pt idx="54">
                  <c:v>-6.9670002776618389E-3</c:v>
                </c:pt>
                <c:pt idx="55">
                  <c:v>-9.0761099244161869E-2</c:v>
                </c:pt>
                <c:pt idx="56">
                  <c:v>-0.11492600849673096</c:v>
                </c:pt>
                <c:pt idx="57">
                  <c:v>-8.8375946249122705E-2</c:v>
                </c:pt>
                <c:pt idx="58">
                  <c:v>-0.23112396475949737</c:v>
                </c:pt>
                <c:pt idx="59">
                  <c:v>-0.29213823498961844</c:v>
                </c:pt>
                <c:pt idx="60">
                  <c:v>-0.28121200544923752</c:v>
                </c:pt>
                <c:pt idx="61">
                  <c:v>-0.31903592337836528</c:v>
                </c:pt>
                <c:pt idx="62">
                  <c:v>-0.28490172716074547</c:v>
                </c:pt>
                <c:pt idx="63">
                  <c:v>-0.23885844078577989</c:v>
                </c:pt>
                <c:pt idx="64">
                  <c:v>-0.30494680817943109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TDK_FF_ST_mU2_09!$Z$20:$Z$83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11.681999999999999</c:v>
                </c:pt>
                <c:pt idx="3">
                  <c:v>17.369999999999997</c:v>
                </c:pt>
                <c:pt idx="4">
                  <c:v>22.787999999999997</c:v>
                </c:pt>
                <c:pt idx="5">
                  <c:v>28.295999999999996</c:v>
                </c:pt>
                <c:pt idx="6">
                  <c:v>33.992999999999995</c:v>
                </c:pt>
                <c:pt idx="7">
                  <c:v>39.599999999999994</c:v>
                </c:pt>
                <c:pt idx="8">
                  <c:v>45.197999999999993</c:v>
                </c:pt>
                <c:pt idx="9">
                  <c:v>50.912999999999997</c:v>
                </c:pt>
                <c:pt idx="10">
                  <c:v>56.628</c:v>
                </c:pt>
                <c:pt idx="11">
                  <c:v>62.307000000000002</c:v>
                </c:pt>
                <c:pt idx="12">
                  <c:v>67.896000000000001</c:v>
                </c:pt>
                <c:pt idx="13">
                  <c:v>73.287000000000006</c:v>
                </c:pt>
                <c:pt idx="14">
                  <c:v>78.903000000000006</c:v>
                </c:pt>
                <c:pt idx="15">
                  <c:v>84.537000000000006</c:v>
                </c:pt>
                <c:pt idx="16">
                  <c:v>90.243000000000009</c:v>
                </c:pt>
                <c:pt idx="17">
                  <c:v>95.859000000000009</c:v>
                </c:pt>
                <c:pt idx="18">
                  <c:v>101.60100000000001</c:v>
                </c:pt>
                <c:pt idx="19">
                  <c:v>107.27100000000002</c:v>
                </c:pt>
                <c:pt idx="20">
                  <c:v>112.77000000000001</c:v>
                </c:pt>
                <c:pt idx="21">
                  <c:v>118.242</c:v>
                </c:pt>
                <c:pt idx="22">
                  <c:v>123.831</c:v>
                </c:pt>
                <c:pt idx="23">
                  <c:v>129.49199999999999</c:v>
                </c:pt>
                <c:pt idx="24">
                  <c:v>135.12599999999998</c:v>
                </c:pt>
                <c:pt idx="25">
                  <c:v>140.84099999999998</c:v>
                </c:pt>
                <c:pt idx="26">
                  <c:v>146.49299999999997</c:v>
                </c:pt>
                <c:pt idx="27">
                  <c:v>152.05499999999998</c:v>
                </c:pt>
                <c:pt idx="28">
                  <c:v>157.66199999999998</c:v>
                </c:pt>
                <c:pt idx="29">
                  <c:v>163.14299999999997</c:v>
                </c:pt>
                <c:pt idx="30">
                  <c:v>168.68699999999998</c:v>
                </c:pt>
                <c:pt idx="31">
                  <c:v>174.37499999999997</c:v>
                </c:pt>
                <c:pt idx="32">
                  <c:v>180.01799999999997</c:v>
                </c:pt>
                <c:pt idx="33">
                  <c:v>185.70599999999996</c:v>
                </c:pt>
                <c:pt idx="34">
                  <c:v>191.43899999999996</c:v>
                </c:pt>
                <c:pt idx="35">
                  <c:v>197.06399999999996</c:v>
                </c:pt>
                <c:pt idx="36">
                  <c:v>202.54499999999996</c:v>
                </c:pt>
                <c:pt idx="37">
                  <c:v>208.01699999999997</c:v>
                </c:pt>
                <c:pt idx="38">
                  <c:v>213.65099999999995</c:v>
                </c:pt>
                <c:pt idx="39">
                  <c:v>219.31199999999995</c:v>
                </c:pt>
                <c:pt idx="40">
                  <c:v>224.90999999999997</c:v>
                </c:pt>
                <c:pt idx="41">
                  <c:v>230.57999999999996</c:v>
                </c:pt>
                <c:pt idx="42">
                  <c:v>236.35799999999995</c:v>
                </c:pt>
                <c:pt idx="43">
                  <c:v>242.00099999999995</c:v>
                </c:pt>
                <c:pt idx="44">
                  <c:v>247.57199999999995</c:v>
                </c:pt>
                <c:pt idx="45">
                  <c:v>253.00799999999995</c:v>
                </c:pt>
                <c:pt idx="46">
                  <c:v>258.63299999999992</c:v>
                </c:pt>
                <c:pt idx="47">
                  <c:v>264.3479999999999</c:v>
                </c:pt>
                <c:pt idx="48">
                  <c:v>269.98199999999991</c:v>
                </c:pt>
                <c:pt idx="49">
                  <c:v>275.65199999999993</c:v>
                </c:pt>
                <c:pt idx="50">
                  <c:v>281.3669999999999</c:v>
                </c:pt>
                <c:pt idx="51">
                  <c:v>287.04599999999988</c:v>
                </c:pt>
                <c:pt idx="52">
                  <c:v>292.60799999999989</c:v>
                </c:pt>
                <c:pt idx="53">
                  <c:v>298.08899999999988</c:v>
                </c:pt>
                <c:pt idx="54">
                  <c:v>303.7229999999999</c:v>
                </c:pt>
                <c:pt idx="55">
                  <c:v>309.37499999999989</c:v>
                </c:pt>
                <c:pt idx="56">
                  <c:v>315.10799999999989</c:v>
                </c:pt>
                <c:pt idx="57">
                  <c:v>320.80499999999989</c:v>
                </c:pt>
                <c:pt idx="58">
                  <c:v>326.5739999999999</c:v>
                </c:pt>
                <c:pt idx="59">
                  <c:v>332.08199999999988</c:v>
                </c:pt>
                <c:pt idx="60">
                  <c:v>337.80599999999987</c:v>
                </c:pt>
                <c:pt idx="61">
                  <c:v>343.31399999999985</c:v>
                </c:pt>
                <c:pt idx="62">
                  <c:v>348.80399999999986</c:v>
                </c:pt>
                <c:pt idx="63">
                  <c:v>354.56399999999985</c:v>
                </c:pt>
              </c:numCache>
            </c:numRef>
          </c:xVal>
          <c:yVal>
            <c:numRef>
              <c:f>TDK_FF_ST_mU2_09!$AD$20:$AD$83</c:f>
              <c:numCache>
                <c:formatCode>General</c:formatCode>
                <c:ptCount val="64"/>
                <c:pt idx="0">
                  <c:v>-0.28541227244542089</c:v>
                </c:pt>
                <c:pt idx="1">
                  <c:v>9.9290819927104756E-2</c:v>
                </c:pt>
                <c:pt idx="2">
                  <c:v>6.6249300884317464E-2</c:v>
                </c:pt>
                <c:pt idx="3">
                  <c:v>1.2042756480333594E-2</c:v>
                </c:pt>
                <c:pt idx="4">
                  <c:v>5.3322168317176732E-2</c:v>
                </c:pt>
                <c:pt idx="5">
                  <c:v>-3.6084897440538555E-2</c:v>
                </c:pt>
                <c:pt idx="6">
                  <c:v>2.2601696306359997E-2</c:v>
                </c:pt>
                <c:pt idx="7">
                  <c:v>8.9877599434295519E-2</c:v>
                </c:pt>
                <c:pt idx="8">
                  <c:v>4.2155162426503523E-2</c:v>
                </c:pt>
                <c:pt idx="9">
                  <c:v>-2.6476057198593139E-2</c:v>
                </c:pt>
                <c:pt idx="10">
                  <c:v>7.9899725907985442E-2</c:v>
                </c:pt>
                <c:pt idx="11">
                  <c:v>-8.6456316031721769E-2</c:v>
                </c:pt>
                <c:pt idx="12">
                  <c:v>4.0947118518673165E-2</c:v>
                </c:pt>
                <c:pt idx="13">
                  <c:v>-6.0029310107964307E-2</c:v>
                </c:pt>
                <c:pt idx="14">
                  <c:v>5.2163373100455601E-3</c:v>
                </c:pt>
                <c:pt idx="15">
                  <c:v>5.5837574970439618E-2</c:v>
                </c:pt>
                <c:pt idx="16">
                  <c:v>4.5326572450207436E-2</c:v>
                </c:pt>
                <c:pt idx="17">
                  <c:v>0.13295938088830894</c:v>
                </c:pt>
                <c:pt idx="18">
                  <c:v>3.4102908175682956E-2</c:v>
                </c:pt>
                <c:pt idx="19">
                  <c:v>2.7688931638792269E-2</c:v>
                </c:pt>
                <c:pt idx="20">
                  <c:v>0.10245686260196862</c:v>
                </c:pt>
                <c:pt idx="21">
                  <c:v>7.1543106592031336E-3</c:v>
                </c:pt>
                <c:pt idx="22">
                  <c:v>-7.1296734782109183E-2</c:v>
                </c:pt>
                <c:pt idx="23">
                  <c:v>0.11430812668200474</c:v>
                </c:pt>
                <c:pt idx="24">
                  <c:v>8.1301325075770592E-2</c:v>
                </c:pt>
                <c:pt idx="25">
                  <c:v>-9.0914331397158321E-2</c:v>
                </c:pt>
                <c:pt idx="26">
                  <c:v>0.1481150905027846</c:v>
                </c:pt>
                <c:pt idx="27">
                  <c:v>9.3667484067282203E-2</c:v>
                </c:pt>
                <c:pt idx="28">
                  <c:v>-3.8964895724177495E-2</c:v>
                </c:pt>
                <c:pt idx="29">
                  <c:v>-3.3378784010125173E-2</c:v>
                </c:pt>
                <c:pt idx="30">
                  <c:v>5.8303618544556457E-2</c:v>
                </c:pt>
                <c:pt idx="31">
                  <c:v>-3.7448908231397127E-2</c:v>
                </c:pt>
                <c:pt idx="32">
                  <c:v>-5.3167863638464041E-2</c:v>
                </c:pt>
                <c:pt idx="33">
                  <c:v>9.5633514980590917E-3</c:v>
                </c:pt>
                <c:pt idx="34">
                  <c:v>1.4185373928711442E-2</c:v>
                </c:pt>
                <c:pt idx="35">
                  <c:v>-1.6746917732746169E-3</c:v>
                </c:pt>
                <c:pt idx="36">
                  <c:v>7.0997928374879393E-2</c:v>
                </c:pt>
                <c:pt idx="37">
                  <c:v>0.11284241924383309</c:v>
                </c:pt>
                <c:pt idx="38">
                  <c:v>-6.0689820349836054E-2</c:v>
                </c:pt>
                <c:pt idx="39">
                  <c:v>4.2468864193835998E-2</c:v>
                </c:pt>
                <c:pt idx="40">
                  <c:v>7.3575432535619711E-2</c:v>
                </c:pt>
                <c:pt idx="41">
                  <c:v>6.4752525521214466E-3</c:v>
                </c:pt>
                <c:pt idx="42">
                  <c:v>3.8035354581552383E-2</c:v>
                </c:pt>
                <c:pt idx="43">
                  <c:v>-3.8523144601469994E-3</c:v>
                </c:pt>
                <c:pt idx="44">
                  <c:v>7.3618023551944134E-2</c:v>
                </c:pt>
                <c:pt idx="45">
                  <c:v>2.5904506215027823E-2</c:v>
                </c:pt>
                <c:pt idx="46">
                  <c:v>5.7497588284604717E-2</c:v>
                </c:pt>
                <c:pt idx="47">
                  <c:v>-9.6502340480810744E-3</c:v>
                </c:pt>
                <c:pt idx="48">
                  <c:v>-2.6418175142453038E-3</c:v>
                </c:pt>
                <c:pt idx="49">
                  <c:v>1.3423310937241695E-2</c:v>
                </c:pt>
                <c:pt idx="50">
                  <c:v>-2.88255773120909E-2</c:v>
                </c:pt>
                <c:pt idx="51">
                  <c:v>-2.8172541004039431E-2</c:v>
                </c:pt>
                <c:pt idx="52">
                  <c:v>-2.9778145088073416E-2</c:v>
                </c:pt>
                <c:pt idx="53">
                  <c:v>7.9009425599622318E-2</c:v>
                </c:pt>
                <c:pt idx="54">
                  <c:v>-6.2690265322089544E-3</c:v>
                </c:pt>
                <c:pt idx="55">
                  <c:v>6.829095987313849E-2</c:v>
                </c:pt>
                <c:pt idx="56">
                  <c:v>6.1412521357681271E-2</c:v>
                </c:pt>
                <c:pt idx="57">
                  <c:v>-0.10505108845438826</c:v>
                </c:pt>
                <c:pt idx="58">
                  <c:v>2.1560187640545792E-2</c:v>
                </c:pt>
                <c:pt idx="59">
                  <c:v>8.0598427922211613E-2</c:v>
                </c:pt>
                <c:pt idx="60">
                  <c:v>-5.3986633377803628E-2</c:v>
                </c:pt>
                <c:pt idx="61">
                  <c:v>-1.7758302219249344E-2</c:v>
                </c:pt>
                <c:pt idx="62">
                  <c:v>1.6356479216938169E-2</c:v>
                </c:pt>
                <c:pt idx="63">
                  <c:v>-2.5082315767633645E-2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53864"/>
        <c:axId val="563150728"/>
      </c:scatterChart>
      <c:valAx>
        <c:axId val="5631538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0728"/>
        <c:crosses val="autoZero"/>
        <c:crossBetween val="midCat"/>
      </c:valAx>
      <c:valAx>
        <c:axId val="56315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3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TDK_KF_ST_15_01!$I$85:$I$149</c:f>
              <c:numCache>
                <c:formatCode>General</c:formatCode>
                <c:ptCount val="65"/>
                <c:pt idx="0">
                  <c:v>490</c:v>
                </c:pt>
                <c:pt idx="1">
                  <c:v>108</c:v>
                </c:pt>
                <c:pt idx="2">
                  <c:v>-260</c:v>
                </c:pt>
                <c:pt idx="3">
                  <c:v>-627</c:v>
                </c:pt>
                <c:pt idx="4">
                  <c:v>-992</c:v>
                </c:pt>
                <c:pt idx="5">
                  <c:v>-1363</c:v>
                </c:pt>
                <c:pt idx="6">
                  <c:v>-1711</c:v>
                </c:pt>
                <c:pt idx="7">
                  <c:v>-2048</c:v>
                </c:pt>
                <c:pt idx="8">
                  <c:v>-2369</c:v>
                </c:pt>
                <c:pt idx="9">
                  <c:v>-2656</c:v>
                </c:pt>
                <c:pt idx="10">
                  <c:v>-2916</c:v>
                </c:pt>
                <c:pt idx="11">
                  <c:v>-3149</c:v>
                </c:pt>
                <c:pt idx="12">
                  <c:v>-3361</c:v>
                </c:pt>
                <c:pt idx="13">
                  <c:v>-3539</c:v>
                </c:pt>
                <c:pt idx="14">
                  <c:v>-3678</c:v>
                </c:pt>
                <c:pt idx="15">
                  <c:v>-3781</c:v>
                </c:pt>
                <c:pt idx="16">
                  <c:v>-3855</c:v>
                </c:pt>
                <c:pt idx="17">
                  <c:v>-3886</c:v>
                </c:pt>
                <c:pt idx="18">
                  <c:v>-3885</c:v>
                </c:pt>
                <c:pt idx="19">
                  <c:v>-3842</c:v>
                </c:pt>
                <c:pt idx="20">
                  <c:v>-3766</c:v>
                </c:pt>
                <c:pt idx="21">
                  <c:v>-3652</c:v>
                </c:pt>
                <c:pt idx="22">
                  <c:v>-3505</c:v>
                </c:pt>
                <c:pt idx="23">
                  <c:v>-3319</c:v>
                </c:pt>
                <c:pt idx="24">
                  <c:v>-3099</c:v>
                </c:pt>
                <c:pt idx="25">
                  <c:v>-2855</c:v>
                </c:pt>
                <c:pt idx="26">
                  <c:v>-2596</c:v>
                </c:pt>
                <c:pt idx="27">
                  <c:v>-2304</c:v>
                </c:pt>
                <c:pt idx="28">
                  <c:v>-1993</c:v>
                </c:pt>
                <c:pt idx="29">
                  <c:v>-1656</c:v>
                </c:pt>
                <c:pt idx="30">
                  <c:v>-1297</c:v>
                </c:pt>
                <c:pt idx="31">
                  <c:v>-934</c:v>
                </c:pt>
                <c:pt idx="32">
                  <c:v>-551</c:v>
                </c:pt>
                <c:pt idx="33">
                  <c:v>-192</c:v>
                </c:pt>
                <c:pt idx="34">
                  <c:v>179</c:v>
                </c:pt>
                <c:pt idx="35">
                  <c:v>555</c:v>
                </c:pt>
                <c:pt idx="36">
                  <c:v>921</c:v>
                </c:pt>
                <c:pt idx="37">
                  <c:v>1285</c:v>
                </c:pt>
                <c:pt idx="38">
                  <c:v>1640</c:v>
                </c:pt>
                <c:pt idx="39">
                  <c:v>1972</c:v>
                </c:pt>
                <c:pt idx="40">
                  <c:v>2289</c:v>
                </c:pt>
                <c:pt idx="41">
                  <c:v>2583</c:v>
                </c:pt>
                <c:pt idx="42">
                  <c:v>2838</c:v>
                </c:pt>
                <c:pt idx="43">
                  <c:v>3070</c:v>
                </c:pt>
                <c:pt idx="44">
                  <c:v>3283</c:v>
                </c:pt>
                <c:pt idx="45">
                  <c:v>3459</c:v>
                </c:pt>
                <c:pt idx="46">
                  <c:v>3604</c:v>
                </c:pt>
                <c:pt idx="47">
                  <c:v>3711</c:v>
                </c:pt>
                <c:pt idx="48">
                  <c:v>3779</c:v>
                </c:pt>
                <c:pt idx="49">
                  <c:v>3813</c:v>
                </c:pt>
                <c:pt idx="50">
                  <c:v>3811</c:v>
                </c:pt>
                <c:pt idx="51">
                  <c:v>3771</c:v>
                </c:pt>
                <c:pt idx="52">
                  <c:v>3694</c:v>
                </c:pt>
                <c:pt idx="53">
                  <c:v>3578</c:v>
                </c:pt>
                <c:pt idx="54">
                  <c:v>3428</c:v>
                </c:pt>
                <c:pt idx="55">
                  <c:v>3244</c:v>
                </c:pt>
                <c:pt idx="56">
                  <c:v>3030</c:v>
                </c:pt>
                <c:pt idx="57">
                  <c:v>2791</c:v>
                </c:pt>
                <c:pt idx="58">
                  <c:v>2522</c:v>
                </c:pt>
                <c:pt idx="59">
                  <c:v>2235</c:v>
                </c:pt>
                <c:pt idx="60">
                  <c:v>1907</c:v>
                </c:pt>
                <c:pt idx="61">
                  <c:v>1582</c:v>
                </c:pt>
                <c:pt idx="62">
                  <c:v>1226</c:v>
                </c:pt>
                <c:pt idx="63">
                  <c:v>857</c:v>
                </c:pt>
                <c:pt idx="64">
                  <c:v>483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94-42CE-811E-19A83122E1BD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TDK_KF_ST_15_01!$L$85:$L$149</c:f>
              <c:numCache>
                <c:formatCode>General</c:formatCode>
                <c:ptCount val="65"/>
                <c:pt idx="0">
                  <c:v>494.51303471738657</c:v>
                </c:pt>
                <c:pt idx="1">
                  <c:v>117.20100092887327</c:v>
                </c:pt>
                <c:pt idx="2">
                  <c:v>-253.77421690614793</c:v>
                </c:pt>
                <c:pt idx="3">
                  <c:v>-623.96497842006875</c:v>
                </c:pt>
                <c:pt idx="4">
                  <c:v>-992.22652191741759</c:v>
                </c:pt>
                <c:pt idx="5">
                  <c:v>-1363.3748780471321</c:v>
                </c:pt>
                <c:pt idx="6">
                  <c:v>-1716.1604487170116</c:v>
                </c:pt>
                <c:pt idx="7">
                  <c:v>-2050.308422378062</c:v>
                </c:pt>
                <c:pt idx="8">
                  <c:v>-2366.2786784011887</c:v>
                </c:pt>
                <c:pt idx="9">
                  <c:v>-2660.2091461304121</c:v>
                </c:pt>
                <c:pt idx="10">
                  <c:v>-2918.111747678046</c:v>
                </c:pt>
                <c:pt idx="11">
                  <c:v>-3150.387871877389</c:v>
                </c:pt>
                <c:pt idx="12">
                  <c:v>-3360.1684202055662</c:v>
                </c:pt>
                <c:pt idx="13">
                  <c:v>-3537.3285882476412</c:v>
                </c:pt>
                <c:pt idx="14">
                  <c:v>-3679.7309726930644</c:v>
                </c:pt>
                <c:pt idx="15">
                  <c:v>-3788.8443924152575</c:v>
                </c:pt>
                <c:pt idx="16">
                  <c:v>-3857.7895286526841</c:v>
                </c:pt>
                <c:pt idx="17">
                  <c:v>-3890.0298435685158</c:v>
                </c:pt>
                <c:pt idx="18">
                  <c:v>-3885.5801617417674</c:v>
                </c:pt>
                <c:pt idx="19">
                  <c:v>-3845.266651600356</c:v>
                </c:pt>
                <c:pt idx="20">
                  <c:v>-3769.2485796932451</c:v>
                </c:pt>
                <c:pt idx="21">
                  <c:v>-3653.9247525739975</c:v>
                </c:pt>
                <c:pt idx="22">
                  <c:v>-3502.9472641184789</c:v>
                </c:pt>
                <c:pt idx="23">
                  <c:v>-3317.1959291380599</c:v>
                </c:pt>
                <c:pt idx="24">
                  <c:v>-3100.9418401660173</c:v>
                </c:pt>
                <c:pt idx="25">
                  <c:v>-2857.601583584581</c:v>
                </c:pt>
                <c:pt idx="26">
                  <c:v>-2595.8944292618921</c:v>
                </c:pt>
                <c:pt idx="27">
                  <c:v>-2303.8355008238073</c:v>
                </c:pt>
                <c:pt idx="28">
                  <c:v>-1989.3278249356952</c:v>
                </c:pt>
                <c:pt idx="29">
                  <c:v>-1651.8724170664641</c:v>
                </c:pt>
                <c:pt idx="30">
                  <c:v>-1298.6811823349983</c:v>
                </c:pt>
                <c:pt idx="31">
                  <c:v>-930.2574006572471</c:v>
                </c:pt>
                <c:pt idx="32">
                  <c:v>-551.20421230815111</c:v>
                </c:pt>
                <c:pt idx="33">
                  <c:v>-184.58006359110556</c:v>
                </c:pt>
                <c:pt idx="34">
                  <c:v>187.59278898957311</c:v>
                </c:pt>
                <c:pt idx="35">
                  <c:v>557.04226296464788</c:v>
                </c:pt>
                <c:pt idx="36">
                  <c:v>923.28121148522587</c:v>
                </c:pt>
                <c:pt idx="37">
                  <c:v>1288.3996648955215</c:v>
                </c:pt>
                <c:pt idx="38">
                  <c:v>1642.0580461870857</c:v>
                </c:pt>
                <c:pt idx="39">
                  <c:v>1977.4316462586803</c:v>
                </c:pt>
                <c:pt idx="40">
                  <c:v>2290.9920127264595</c:v>
                </c:pt>
                <c:pt idx="41">
                  <c:v>2579.2032415013127</c:v>
                </c:pt>
                <c:pt idx="42">
                  <c:v>2835.9715416525451</c:v>
                </c:pt>
                <c:pt idx="43">
                  <c:v>3067.3907011713522</c:v>
                </c:pt>
                <c:pt idx="44">
                  <c:v>3279.4064600314859</c:v>
                </c:pt>
                <c:pt idx="45">
                  <c:v>3453.0955639510939</c:v>
                </c:pt>
                <c:pt idx="46">
                  <c:v>3597.1720265279246</c:v>
                </c:pt>
                <c:pt idx="47">
                  <c:v>3705.9923816893306</c:v>
                </c:pt>
                <c:pt idx="48">
                  <c:v>3776.8585098414142</c:v>
                </c:pt>
                <c:pt idx="49">
                  <c:v>3809.2121717624977</c:v>
                </c:pt>
                <c:pt idx="50">
                  <c:v>3806.1060696839277</c:v>
                </c:pt>
                <c:pt idx="51">
                  <c:v>3767.3692868247199</c:v>
                </c:pt>
                <c:pt idx="52">
                  <c:v>3692.1737412987477</c:v>
                </c:pt>
                <c:pt idx="53">
                  <c:v>3577.844025809507</c:v>
                </c:pt>
                <c:pt idx="54">
                  <c:v>3429.0198597780654</c:v>
                </c:pt>
                <c:pt idx="55">
                  <c:v>3243.8969050429137</c:v>
                </c:pt>
                <c:pt idx="56">
                  <c:v>3030.5481200969334</c:v>
                </c:pt>
                <c:pt idx="57">
                  <c:v>2789.2441747234029</c:v>
                </c:pt>
                <c:pt idx="58">
                  <c:v>2525.5341954274304</c:v>
                </c:pt>
                <c:pt idx="59">
                  <c:v>2237.6993890000062</c:v>
                </c:pt>
                <c:pt idx="60">
                  <c:v>1914.2211331395197</c:v>
                </c:pt>
                <c:pt idx="61">
                  <c:v>1583.0791388108216</c:v>
                </c:pt>
                <c:pt idx="62">
                  <c:v>1227.4953319571159</c:v>
                </c:pt>
                <c:pt idx="63">
                  <c:v>858.16098560172634</c:v>
                </c:pt>
                <c:pt idx="64">
                  <c:v>482.85993228001797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F94-42CE-811E-19A83122E1BD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-3805</c:v>
                </c:pt>
                <c:pt idx="2">
                  <c:v>-3798</c:v>
                </c:pt>
                <c:pt idx="3">
                  <c:v>-3757</c:v>
                </c:pt>
                <c:pt idx="4">
                  <c:v>-3678</c:v>
                </c:pt>
                <c:pt idx="5">
                  <c:v>-3556</c:v>
                </c:pt>
                <c:pt idx="6">
                  <c:v>-3406</c:v>
                </c:pt>
                <c:pt idx="7">
                  <c:v>-3225</c:v>
                </c:pt>
                <c:pt idx="8">
                  <c:v>-3003</c:v>
                </c:pt>
                <c:pt idx="9">
                  <c:v>-2759</c:v>
                </c:pt>
                <c:pt idx="10">
                  <c:v>-2490</c:v>
                </c:pt>
                <c:pt idx="11">
                  <c:v>-2205</c:v>
                </c:pt>
                <c:pt idx="12">
                  <c:v>-1891</c:v>
                </c:pt>
                <c:pt idx="13">
                  <c:v>-1548</c:v>
                </c:pt>
                <c:pt idx="14">
                  <c:v>-1196</c:v>
                </c:pt>
                <c:pt idx="15">
                  <c:v>-829</c:v>
                </c:pt>
                <c:pt idx="16">
                  <c:v>-459</c:v>
                </c:pt>
                <c:pt idx="17">
                  <c:v>-87</c:v>
                </c:pt>
                <c:pt idx="18">
                  <c:v>279</c:v>
                </c:pt>
                <c:pt idx="19">
                  <c:v>649</c:v>
                </c:pt>
                <c:pt idx="20">
                  <c:v>1009</c:v>
                </c:pt>
                <c:pt idx="21">
                  <c:v>1368</c:v>
                </c:pt>
                <c:pt idx="22">
                  <c:v>1720</c:v>
                </c:pt>
                <c:pt idx="23">
                  <c:v>2052</c:v>
                </c:pt>
                <c:pt idx="24">
                  <c:v>2366</c:v>
                </c:pt>
                <c:pt idx="25">
                  <c:v>2650</c:v>
                </c:pt>
                <c:pt idx="26">
                  <c:v>2901</c:v>
                </c:pt>
                <c:pt idx="27">
                  <c:v>3136</c:v>
                </c:pt>
                <c:pt idx="28">
                  <c:v>3338</c:v>
                </c:pt>
                <c:pt idx="29">
                  <c:v>3515</c:v>
                </c:pt>
                <c:pt idx="30">
                  <c:v>3657</c:v>
                </c:pt>
                <c:pt idx="31">
                  <c:v>3759</c:v>
                </c:pt>
                <c:pt idx="32">
                  <c:v>3821</c:v>
                </c:pt>
                <c:pt idx="33">
                  <c:v>3852</c:v>
                </c:pt>
                <c:pt idx="34">
                  <c:v>3854</c:v>
                </c:pt>
                <c:pt idx="35">
                  <c:v>3808</c:v>
                </c:pt>
                <c:pt idx="36">
                  <c:v>3727</c:v>
                </c:pt>
                <c:pt idx="37">
                  <c:v>3612</c:v>
                </c:pt>
                <c:pt idx="38">
                  <c:v>3455</c:v>
                </c:pt>
                <c:pt idx="39">
                  <c:v>3272</c:v>
                </c:pt>
                <c:pt idx="40">
                  <c:v>3057</c:v>
                </c:pt>
                <c:pt idx="41">
                  <c:v>2808</c:v>
                </c:pt>
                <c:pt idx="42">
                  <c:v>2545</c:v>
                </c:pt>
                <c:pt idx="43">
                  <c:v>2259</c:v>
                </c:pt>
                <c:pt idx="44">
                  <c:v>1934</c:v>
                </c:pt>
                <c:pt idx="45">
                  <c:v>1607</c:v>
                </c:pt>
                <c:pt idx="46">
                  <c:v>1246</c:v>
                </c:pt>
                <c:pt idx="47">
                  <c:v>882</c:v>
                </c:pt>
                <c:pt idx="48">
                  <c:v>510</c:v>
                </c:pt>
                <c:pt idx="49">
                  <c:v>144</c:v>
                </c:pt>
                <c:pt idx="50">
                  <c:v>-225</c:v>
                </c:pt>
                <c:pt idx="51">
                  <c:v>-588</c:v>
                </c:pt>
                <c:pt idx="52">
                  <c:v>-956</c:v>
                </c:pt>
                <c:pt idx="53">
                  <c:v>-1321</c:v>
                </c:pt>
                <c:pt idx="54">
                  <c:v>-1664</c:v>
                </c:pt>
                <c:pt idx="55">
                  <c:v>-2000</c:v>
                </c:pt>
                <c:pt idx="56">
                  <c:v>-2305</c:v>
                </c:pt>
                <c:pt idx="57">
                  <c:v>-2596</c:v>
                </c:pt>
                <c:pt idx="58">
                  <c:v>-2852</c:v>
                </c:pt>
                <c:pt idx="59">
                  <c:v>-3082</c:v>
                </c:pt>
                <c:pt idx="60">
                  <c:v>-3290</c:v>
                </c:pt>
                <c:pt idx="61">
                  <c:v>-3460</c:v>
                </c:pt>
                <c:pt idx="62">
                  <c:v>-3601</c:v>
                </c:pt>
                <c:pt idx="63">
                  <c:v>-3710</c:v>
                </c:pt>
                <c:pt idx="64">
                  <c:v>-3776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F94-42CE-811E-19A83122E1BD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TDK_KF_ST_15_01!$N$85:$N$149</c:f>
              <c:numCache>
                <c:formatCode>General</c:formatCode>
                <c:ptCount val="65"/>
                <c:pt idx="0">
                  <c:v>-3770.3032190936556</c:v>
                </c:pt>
                <c:pt idx="1">
                  <c:v>-3801.2593637544792</c:v>
                </c:pt>
                <c:pt idx="2">
                  <c:v>-3795.7240572727501</c:v>
                </c:pt>
                <c:pt idx="3">
                  <c:v>-3754.5749559934338</c:v>
                </c:pt>
                <c:pt idx="4">
                  <c:v>-3677.2389311776183</c:v>
                </c:pt>
                <c:pt idx="5">
                  <c:v>-3560.2678585112058</c:v>
                </c:pt>
                <c:pt idx="6">
                  <c:v>-3409.2374076995793</c:v>
                </c:pt>
                <c:pt idx="7">
                  <c:v>-3225.5309698242413</c:v>
                </c:pt>
                <c:pt idx="8">
                  <c:v>-3008.9975365854357</c:v>
                </c:pt>
                <c:pt idx="9">
                  <c:v>-2761.743978250709</c:v>
                </c:pt>
                <c:pt idx="10">
                  <c:v>-2498.18821877151</c:v>
                </c:pt>
                <c:pt idx="11">
                  <c:v>-2210.5710740999771</c:v>
                </c:pt>
                <c:pt idx="12">
                  <c:v>-1891.9629825430513</c:v>
                </c:pt>
                <c:pt idx="13">
                  <c:v>-1554.5304871177364</c:v>
                </c:pt>
                <c:pt idx="14">
                  <c:v>-1202.7289099999357</c:v>
                </c:pt>
                <c:pt idx="15">
                  <c:v>-829.57327842407585</c:v>
                </c:pt>
                <c:pt idx="16">
                  <c:v>-460.18901862580532</c:v>
                </c:pt>
                <c:pt idx="17">
                  <c:v>-86.755658280791991</c:v>
                </c:pt>
                <c:pt idx="18">
                  <c:v>284.73572925936725</c:v>
                </c:pt>
                <c:pt idx="19">
                  <c:v>651.3936368506171</c:v>
                </c:pt>
                <c:pt idx="20">
                  <c:v>1013.3734758261295</c:v>
                </c:pt>
                <c:pt idx="21">
                  <c:v>1377.9061963827719</c:v>
                </c:pt>
                <c:pt idx="22">
                  <c:v>1727.8010520874934</c:v>
                </c:pt>
                <c:pt idx="23">
                  <c:v>2061.247275273975</c:v>
                </c:pt>
                <c:pt idx="24">
                  <c:v>2371.5046779028853</c:v>
                </c:pt>
                <c:pt idx="25">
                  <c:v>2655.7097970330251</c:v>
                </c:pt>
                <c:pt idx="26">
                  <c:v>2907.2017628726317</c:v>
                </c:pt>
                <c:pt idx="27">
                  <c:v>3137.9830817303668</c:v>
                </c:pt>
                <c:pt idx="28">
                  <c:v>3339.9149224954826</c:v>
                </c:pt>
                <c:pt idx="29">
                  <c:v>3512.2656794188574</c:v>
                </c:pt>
                <c:pt idx="30">
                  <c:v>3650.5532709890595</c:v>
                </c:pt>
                <c:pt idx="31">
                  <c:v>3754.1003751834974</c:v>
                </c:pt>
                <c:pt idx="32">
                  <c:v>3820.8677642445837</c:v>
                </c:pt>
                <c:pt idx="33">
                  <c:v>3849.1334874571976</c:v>
                </c:pt>
                <c:pt idx="34">
                  <c:v>3842.2176849264206</c:v>
                </c:pt>
                <c:pt idx="35">
                  <c:v>3799.7549257666701</c:v>
                </c:pt>
                <c:pt idx="36">
                  <c:v>3721.5387736039124</c:v>
                </c:pt>
                <c:pt idx="37">
                  <c:v>3605.509350901722</c:v>
                </c:pt>
                <c:pt idx="38">
                  <c:v>3453.3718431378898</c:v>
                </c:pt>
                <c:pt idx="39">
                  <c:v>3268.0623027062084</c:v>
                </c:pt>
                <c:pt idx="40">
                  <c:v>3052.242927904068</c:v>
                </c:pt>
                <c:pt idx="41">
                  <c:v>2809.4218576873063</c:v>
                </c:pt>
                <c:pt idx="42">
                  <c:v>2547.2449826382212</c:v>
                </c:pt>
                <c:pt idx="43">
                  <c:v>2261.219591594016</c:v>
                </c:pt>
                <c:pt idx="44">
                  <c:v>1939.7005574567916</c:v>
                </c:pt>
                <c:pt idx="45">
                  <c:v>1609.9501931935902</c:v>
                </c:pt>
                <c:pt idx="46">
                  <c:v>1256.1893573935172</c:v>
                </c:pt>
                <c:pt idx="47">
                  <c:v>887.31142453530879</c:v>
                </c:pt>
                <c:pt idx="48">
                  <c:v>512.14465525991591</c:v>
                </c:pt>
                <c:pt idx="49">
                  <c:v>148.96609773996349</c:v>
                </c:pt>
                <c:pt idx="50">
                  <c:v>-225.55180206805005</c:v>
                </c:pt>
                <c:pt idx="51">
                  <c:v>-589.96520096208326</c:v>
                </c:pt>
                <c:pt idx="52">
                  <c:v>-954.55870886048433</c:v>
                </c:pt>
                <c:pt idx="53">
                  <c:v>-1320.0137074979314</c:v>
                </c:pt>
                <c:pt idx="54">
                  <c:v>-1668.1946996991253</c:v>
                </c:pt>
                <c:pt idx="55">
                  <c:v>-2003.3225859285719</c:v>
                </c:pt>
                <c:pt idx="56">
                  <c:v>-2311.8985039672066</c:v>
                </c:pt>
                <c:pt idx="57">
                  <c:v>-2596.2043529118846</c:v>
                </c:pt>
                <c:pt idx="58">
                  <c:v>-2851.6086462565568</c:v>
                </c:pt>
                <c:pt idx="59">
                  <c:v>-3080.8717189455588</c:v>
                </c:pt>
                <c:pt idx="60">
                  <c:v>-3289.8940483781039</c:v>
                </c:pt>
                <c:pt idx="61">
                  <c:v>-3459.9630755009021</c:v>
                </c:pt>
                <c:pt idx="62">
                  <c:v>-3600.2992709577939</c:v>
                </c:pt>
                <c:pt idx="63">
                  <c:v>-3704.9562689413356</c:v>
                </c:pt>
                <c:pt idx="64">
                  <c:v>-3772.0081132971491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F94-42CE-811E-19A83122E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54256"/>
        <c:axId val="563148376"/>
      </c:scatterChart>
      <c:valAx>
        <c:axId val="56315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8376"/>
        <c:crosses val="autoZero"/>
        <c:crossBetween val="midCat"/>
      </c:valAx>
      <c:valAx>
        <c:axId val="56314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4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TDK_KF_ST_15_01!$AC$20:$AC$84</c:f>
              <c:numCache>
                <c:formatCode>General</c:formatCode>
                <c:ptCount val="65"/>
                <c:pt idx="0">
                  <c:v>3.2142688581075163E-2</c:v>
                </c:pt>
                <c:pt idx="1">
                  <c:v>-9.121262909083061E-2</c:v>
                </c:pt>
                <c:pt idx="2">
                  <c:v>-9.3996570858216444E-2</c:v>
                </c:pt>
                <c:pt idx="3">
                  <c:v>-0.13560813413400652</c:v>
                </c:pt>
                <c:pt idx="4">
                  <c:v>-0.18391418685273919</c:v>
                </c:pt>
                <c:pt idx="5">
                  <c:v>-0.1226450429116781</c:v>
                </c:pt>
                <c:pt idx="6">
                  <c:v>-0.14251258668831213</c:v>
                </c:pt>
                <c:pt idx="7">
                  <c:v>-0.14837922556770877</c:v>
                </c:pt>
                <c:pt idx="8">
                  <c:v>-1.9153546810386501E-2</c:v>
                </c:pt>
                <c:pt idx="9">
                  <c:v>-5.1888259864838915E-2</c:v>
                </c:pt>
                <c:pt idx="10">
                  <c:v>-5.1878885985793488E-2</c:v>
                </c:pt>
                <c:pt idx="11">
                  <c:v>-0.11888059353056946</c:v>
                </c:pt>
                <c:pt idx="12">
                  <c:v>-5.5361961843573226E-2</c:v>
                </c:pt>
                <c:pt idx="13">
                  <c:v>8.0114132029791563E-3</c:v>
                </c:pt>
                <c:pt idx="14">
                  <c:v>-0.10554476079330755</c:v>
                </c:pt>
                <c:pt idx="15">
                  <c:v>-0.10632889208164897</c:v>
                </c:pt>
                <c:pt idx="16">
                  <c:v>-0.12177224261819219</c:v>
                </c:pt>
                <c:pt idx="17">
                  <c:v>-0.16176147790285711</c:v>
                </c:pt>
                <c:pt idx="18">
                  <c:v>-0.12799176207461471</c:v>
                </c:pt>
                <c:pt idx="19">
                  <c:v>-0.18158879127400951</c:v>
                </c:pt>
                <c:pt idx="20">
                  <c:v>-0.17098267716994542</c:v>
                </c:pt>
                <c:pt idx="21">
                  <c:v>-0.10896207539074965</c:v>
                </c:pt>
                <c:pt idx="22">
                  <c:v>-4.4665755041563671E-2</c:v>
                </c:pt>
                <c:pt idx="23">
                  <c:v>-5.7848883477674917E-2</c:v>
                </c:pt>
                <c:pt idx="24">
                  <c:v>-4.1808439229299665E-2</c:v>
                </c:pt>
                <c:pt idx="25">
                  <c:v>-1.1251186006745684E-2</c:v>
                </c:pt>
                <c:pt idx="26">
                  <c:v>7.7109823180279591E-2</c:v>
                </c:pt>
                <c:pt idx="27">
                  <c:v>6.703471855186649E-2</c:v>
                </c:pt>
                <c:pt idx="28">
                  <c:v>2.2827407641869968E-2</c:v>
                </c:pt>
                <c:pt idx="29">
                  <c:v>0.10019101392697394</c:v>
                </c:pt>
                <c:pt idx="30">
                  <c:v>2.6888627274104238E-3</c:v>
                </c:pt>
                <c:pt idx="31">
                  <c:v>0.11663304361132987</c:v>
                </c:pt>
                <c:pt idx="32">
                  <c:v>8.3494080939829018E-2</c:v>
                </c:pt>
                <c:pt idx="33">
                  <c:v>-5.3933724357705159E-2</c:v>
                </c:pt>
                <c:pt idx="34">
                  <c:v>-1.7922146974086672E-2</c:v>
                </c:pt>
                <c:pt idx="35">
                  <c:v>5.3292780888938296E-2</c:v>
                </c:pt>
                <c:pt idx="36">
                  <c:v>5.0253050579328828E-2</c:v>
                </c:pt>
                <c:pt idx="37">
                  <c:v>8.0773865323635619E-3</c:v>
                </c:pt>
                <c:pt idx="38">
                  <c:v>-1.0044703162577662E-2</c:v>
                </c:pt>
                <c:pt idx="39">
                  <c:v>3.8897388265411337E-2</c:v>
                </c:pt>
                <c:pt idx="40">
                  <c:v>0.12435380231377735</c:v>
                </c:pt>
                <c:pt idx="41">
                  <c:v>9.3827021767850738E-2</c:v>
                </c:pt>
                <c:pt idx="42">
                  <c:v>9.0689555778055819E-2</c:v>
                </c:pt>
                <c:pt idx="43">
                  <c:v>9.0465471754669124E-2</c:v>
                </c:pt>
                <c:pt idx="44">
                  <c:v>9.5486471366996284E-2</c:v>
                </c:pt>
                <c:pt idx="45">
                  <c:v>0.13128955148170007</c:v>
                </c:pt>
                <c:pt idx="46">
                  <c:v>8.6678741692651329E-2</c:v>
                </c:pt>
                <c:pt idx="47">
                  <c:v>3.9027776864486441E-4</c:v>
                </c:pt>
                <c:pt idx="48">
                  <c:v>7.7775143704684524E-2</c:v>
                </c:pt>
                <c:pt idx="49">
                  <c:v>1.9863696059019276E-3</c:v>
                </c:pt>
                <c:pt idx="50">
                  <c:v>-1.4324440112659431E-2</c:v>
                </c:pt>
                <c:pt idx="51">
                  <c:v>-2.5584886653973626E-2</c:v>
                </c:pt>
                <c:pt idx="52">
                  <c:v>-4.0611420038885626E-2</c:v>
                </c:pt>
                <c:pt idx="53">
                  <c:v>-4.5862418127740057E-3</c:v>
                </c:pt>
                <c:pt idx="54">
                  <c:v>-1.0121164862766818E-2</c:v>
                </c:pt>
                <c:pt idx="55">
                  <c:v>7.8104676982547971E-2</c:v>
                </c:pt>
                <c:pt idx="56">
                  <c:v>-5.8945849553424523E-2</c:v>
                </c:pt>
                <c:pt idx="57">
                  <c:v>-2.2972365742589318E-2</c:v>
                </c:pt>
                <c:pt idx="58">
                  <c:v>0.10318648714599021</c:v>
                </c:pt>
                <c:pt idx="59">
                  <c:v>-6.4286332940355351E-4</c:v>
                </c:pt>
                <c:pt idx="60">
                  <c:v>7.518312911082603E-2</c:v>
                </c:pt>
                <c:pt idx="61">
                  <c:v>1.7324106601506628E-2</c:v>
                </c:pt>
                <c:pt idx="62">
                  <c:v>-3.6650575069415936E-2</c:v>
                </c:pt>
                <c:pt idx="63">
                  <c:v>-4.3749407957420772E-2</c:v>
                </c:pt>
                <c:pt idx="64">
                  <c:v>-7.0257698448870087E-2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70-4395-B973-F404E3244DD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TDK_KF_ST_15_01!$AC$85:$AC$149</c:f>
              <c:numCache>
                <c:formatCode>General</c:formatCode>
                <c:ptCount val="65"/>
                <c:pt idx="0">
                  <c:v>3.3982642348803438E-2</c:v>
                </c:pt>
                <c:pt idx="1">
                  <c:v>-3.8932017871900371E-2</c:v>
                </c:pt>
                <c:pt idx="2">
                  <c:v>5.9882160335291701E-3</c:v>
                </c:pt>
                <c:pt idx="3">
                  <c:v>5.4208267263163634E-2</c:v>
                </c:pt>
                <c:pt idx="4">
                  <c:v>9.6430422370076485E-2</c:v>
                </c:pt>
                <c:pt idx="5">
                  <c:v>7.0984511238634695E-2</c:v>
                </c:pt>
                <c:pt idx="6">
                  <c:v>0.13327394734835707</c:v>
                </c:pt>
                <c:pt idx="7">
                  <c:v>0.10847334534349784</c:v>
                </c:pt>
                <c:pt idx="8">
                  <c:v>-4.6699902348450451E-3</c:v>
                </c:pt>
                <c:pt idx="9">
                  <c:v>9.7675007623081456E-2</c:v>
                </c:pt>
                <c:pt idx="10">
                  <c:v>7.5443635851684121E-3</c:v>
                </c:pt>
                <c:pt idx="11">
                  <c:v>2.1747028349579978E-2</c:v>
                </c:pt>
                <c:pt idx="12">
                  <c:v>5.6950074654366745E-2</c:v>
                </c:pt>
                <c:pt idx="13">
                  <c:v>-2.5065579220665768E-2</c:v>
                </c:pt>
                <c:pt idx="14">
                  <c:v>-1.4772703878747961E-2</c:v>
                </c:pt>
                <c:pt idx="15">
                  <c:v>8.7976182012369009E-2</c:v>
                </c:pt>
                <c:pt idx="16">
                  <c:v>5.5830267882527096E-2</c:v>
                </c:pt>
                <c:pt idx="17">
                  <c:v>7.1366465664368661E-2</c:v>
                </c:pt>
                <c:pt idx="18">
                  <c:v>0.14868053795112246</c:v>
                </c:pt>
                <c:pt idx="19">
                  <c:v>8.83605224203734E-2</c:v>
                </c:pt>
                <c:pt idx="20">
                  <c:v>0.10902751511238762</c:v>
                </c:pt>
                <c:pt idx="21">
                  <c:v>0.18416019433405495</c:v>
                </c:pt>
                <c:pt idx="22">
                  <c:v>0.1703855283840312</c:v>
                </c:pt>
                <c:pt idx="23">
                  <c:v>0.1805719035357356</c:v>
                </c:pt>
                <c:pt idx="24">
                  <c:v>9.2813331144355971E-2</c:v>
                </c:pt>
                <c:pt idx="25">
                  <c:v>7.7550900647224807E-2</c:v>
                </c:pt>
                <c:pt idx="26">
                  <c:v>0.1011537470180599</c:v>
                </c:pt>
                <c:pt idx="27">
                  <c:v>5.4402316232255998E-2</c:v>
                </c:pt>
                <c:pt idx="28">
                  <c:v>9.3515084149316863E-2</c:v>
                </c:pt>
                <c:pt idx="29">
                  <c:v>6.7263190368009873E-2</c:v>
                </c:pt>
                <c:pt idx="30">
                  <c:v>-2.9761566656816285E-2</c:v>
                </c:pt>
                <c:pt idx="31">
                  <c:v>5.9686780548730667E-2</c:v>
                </c:pt>
                <c:pt idx="32">
                  <c:v>1.6351719771279249E-2</c:v>
                </c:pt>
                <c:pt idx="33">
                  <c:v>0.12571921377019635</c:v>
                </c:pt>
                <c:pt idx="34">
                  <c:v>0.15224931478323356</c:v>
                </c:pt>
                <c:pt idx="35">
                  <c:v>6.1481661109525021E-2</c:v>
                </c:pt>
                <c:pt idx="36">
                  <c:v>6.3525341343535047E-2</c:v>
                </c:pt>
                <c:pt idx="37">
                  <c:v>8.9044225961544043E-2</c:v>
                </c:pt>
                <c:pt idx="38">
                  <c:v>4.4440996226171592E-2</c:v>
                </c:pt>
                <c:pt idx="39">
                  <c:v>0.10383857674185037</c:v>
                </c:pt>
                <c:pt idx="40">
                  <c:v>6.9180478125360878E-2</c:v>
                </c:pt>
                <c:pt idx="41">
                  <c:v>-5.4624246305706947E-2</c:v>
                </c:pt>
                <c:pt idx="42">
                  <c:v>-4.5797348746944522E-2</c:v>
                </c:pt>
                <c:pt idx="43">
                  <c:v>-5.2076875581349213E-2</c:v>
                </c:pt>
                <c:pt idx="44">
                  <c:v>-0.10479944638154848</c:v>
                </c:pt>
                <c:pt idx="45">
                  <c:v>-8.2824332977963877E-2</c:v>
                </c:pt>
                <c:pt idx="46">
                  <c:v>-0.18511789492890784</c:v>
                </c:pt>
                <c:pt idx="47">
                  <c:v>-0.10479220799585676</c:v>
                </c:pt>
                <c:pt idx="48">
                  <c:v>-4.8927044525470365E-2</c:v>
                </c:pt>
                <c:pt idx="49">
                  <c:v>-9.1448922598530658E-2</c:v>
                </c:pt>
                <c:pt idx="50">
                  <c:v>-4.9247288877865003E-3</c:v>
                </c:pt>
                <c:pt idx="51">
                  <c:v>1.7250955496336928E-2</c:v>
                </c:pt>
                <c:pt idx="52">
                  <c:v>-3.7112617706284823E-2</c:v>
                </c:pt>
                <c:pt idx="53">
                  <c:v>-3.9100880634386215E-2</c:v>
                </c:pt>
                <c:pt idx="54">
                  <c:v>2.087670687159715E-2</c:v>
                </c:pt>
                <c:pt idx="55">
                  <c:v>1.1143450873959182E-2</c:v>
                </c:pt>
                <c:pt idx="56">
                  <c:v>4.2250071354175134E-2</c:v>
                </c:pt>
                <c:pt idx="57">
                  <c:v>-1.8238062016081358E-2</c:v>
                </c:pt>
                <c:pt idx="58">
                  <c:v>-8.4946666647333302E-2</c:v>
                </c:pt>
                <c:pt idx="59">
                  <c:v>-8.7333137089988355E-2</c:v>
                </c:pt>
                <c:pt idx="60">
                  <c:v>-0.14210178551333996</c:v>
                </c:pt>
                <c:pt idx="61">
                  <c:v>-6.6444606373273984E-2</c:v>
                </c:pt>
                <c:pt idx="62">
                  <c:v>-7.9642912732420967E-2</c:v>
                </c:pt>
                <c:pt idx="63">
                  <c:v>-9.3121761292921157E-2</c:v>
                </c:pt>
                <c:pt idx="64">
                  <c:v>-6.8392889148658043E-2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70-4395-B973-F404E3244DD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TDK_KF_ST_15_01!$AD$20:$AD$83</c:f>
              <c:numCache>
                <c:formatCode>General</c:formatCode>
                <c:ptCount val="64"/>
                <c:pt idx="0">
                  <c:v>-0.10053557772973321</c:v>
                </c:pt>
                <c:pt idx="1">
                  <c:v>-1.9091322020905466E-3</c:v>
                </c:pt>
                <c:pt idx="2">
                  <c:v>1.4353658125795477E-2</c:v>
                </c:pt>
                <c:pt idx="3">
                  <c:v>6.9163527760732535E-2</c:v>
                </c:pt>
                <c:pt idx="4">
                  <c:v>4.181240133939923E-2</c:v>
                </c:pt>
                <c:pt idx="5">
                  <c:v>3.5311905821689749E-2</c:v>
                </c:pt>
                <c:pt idx="6">
                  <c:v>5.7565920040978824E-2</c:v>
                </c:pt>
                <c:pt idx="7">
                  <c:v>0.13014116355162741</c:v>
                </c:pt>
                <c:pt idx="8">
                  <c:v>6.1403618164561635E-2</c:v>
                </c:pt>
                <c:pt idx="9">
                  <c:v>6.3031710738798097E-2</c:v>
                </c:pt>
                <c:pt idx="10">
                  <c:v>7.2755592857390639E-2</c:v>
                </c:pt>
                <c:pt idx="11">
                  <c:v>7.9779712896183241E-2</c:v>
                </c:pt>
                <c:pt idx="12">
                  <c:v>1.8249344137288404E-2</c:v>
                </c:pt>
                <c:pt idx="13">
                  <c:v>9.239542293357772E-3</c:v>
                </c:pt>
                <c:pt idx="14">
                  <c:v>0.10062003190552105</c:v>
                </c:pt>
                <c:pt idx="15">
                  <c:v>1.4879969483118316E-2</c:v>
                </c:pt>
                <c:pt idx="16">
                  <c:v>7.284519809272183E-2</c:v>
                </c:pt>
                <c:pt idx="17">
                  <c:v>5.6969269907000353E-2</c:v>
                </c:pt>
                <c:pt idx="18">
                  <c:v>-5.7126132854293132E-2</c:v>
                </c:pt>
                <c:pt idx="19">
                  <c:v>9.8764458296045632E-2</c:v>
                </c:pt>
                <c:pt idx="20">
                  <c:v>6.6183230788396941E-2</c:v>
                </c:pt>
                <c:pt idx="21">
                  <c:v>5.6885199809400433E-2</c:v>
                </c:pt>
                <c:pt idx="22">
                  <c:v>-1.1315937053808511E-3</c:v>
                </c:pt>
                <c:pt idx="23">
                  <c:v>3.2246371719679701E-3</c:v>
                </c:pt>
                <c:pt idx="24">
                  <c:v>0.11098891735466054</c:v>
                </c:pt>
                <c:pt idx="25">
                  <c:v>0.11508976274859606</c:v>
                </c:pt>
                <c:pt idx="26">
                  <c:v>-3.2668826954107999E-2</c:v>
                </c:pt>
                <c:pt idx="27">
                  <c:v>2.2009507409677553E-2</c:v>
                </c:pt>
                <c:pt idx="28">
                  <c:v>4.0697933701665079E-2</c:v>
                </c:pt>
                <c:pt idx="29">
                  <c:v>-3.8709352817448917E-2</c:v>
                </c:pt>
                <c:pt idx="30">
                  <c:v>0.14956045205582313</c:v>
                </c:pt>
                <c:pt idx="31">
                  <c:v>9.0861701588664801E-3</c:v>
                </c:pt>
                <c:pt idx="32">
                  <c:v>-6.7142361168549769E-2</c:v>
                </c:pt>
                <c:pt idx="33">
                  <c:v>0.11362050490643583</c:v>
                </c:pt>
                <c:pt idx="34">
                  <c:v>-1.1839419682729613E-2</c:v>
                </c:pt>
                <c:pt idx="35">
                  <c:v>1.3970409479071577E-2</c:v>
                </c:pt>
                <c:pt idx="36">
                  <c:v>4.3262033569988034E-2</c:v>
                </c:pt>
                <c:pt idx="37">
                  <c:v>4.6324929699892436E-2</c:v>
                </c:pt>
                <c:pt idx="38">
                  <c:v>0.11119845018063756</c:v>
                </c:pt>
                <c:pt idx="39">
                  <c:v>3.8653512381813471E-2</c:v>
                </c:pt>
                <c:pt idx="40">
                  <c:v>-3.154047116942138E-2</c:v>
                </c:pt>
                <c:pt idx="41">
                  <c:v>8.6744881767884863E-2</c:v>
                </c:pt>
                <c:pt idx="42">
                  <c:v>7.9695972605975385E-2</c:v>
                </c:pt>
                <c:pt idx="43">
                  <c:v>9.3694722579385825E-2</c:v>
                </c:pt>
                <c:pt idx="44">
                  <c:v>1.3541043745391335E-2</c:v>
                </c:pt>
                <c:pt idx="45">
                  <c:v>-4.2929029061326673E-2</c:v>
                </c:pt>
                <c:pt idx="46">
                  <c:v>6.2001796258471131E-2</c:v>
                </c:pt>
                <c:pt idx="47">
                  <c:v>7.0976187895723797E-2</c:v>
                </c:pt>
                <c:pt idx="48">
                  <c:v>-2.1944875822157428E-2</c:v>
                </c:pt>
                <c:pt idx="49">
                  <c:v>8.5989812406467081E-2</c:v>
                </c:pt>
                <c:pt idx="50">
                  <c:v>-4.4826376608853025E-4</c:v>
                </c:pt>
                <c:pt idx="51">
                  <c:v>5.1930743330785845E-4</c:v>
                </c:pt>
                <c:pt idx="52">
                  <c:v>9.7561494693252371E-2</c:v>
                </c:pt>
                <c:pt idx="53">
                  <c:v>2.6333270162353983E-2</c:v>
                </c:pt>
                <c:pt idx="54">
                  <c:v>1.766552844793523E-2</c:v>
                </c:pt>
                <c:pt idx="55">
                  <c:v>1.9570330640533484E-2</c:v>
                </c:pt>
                <c:pt idx="56">
                  <c:v>5.4275859318579478E-2</c:v>
                </c:pt>
                <c:pt idx="57">
                  <c:v>0.13144571108608716</c:v>
                </c:pt>
                <c:pt idx="58">
                  <c:v>3.0087460202366856E-2</c:v>
                </c:pt>
                <c:pt idx="59">
                  <c:v>7.1627374568038249E-2</c:v>
                </c:pt>
                <c:pt idx="60">
                  <c:v>2.1247293259250455E-2</c:v>
                </c:pt>
                <c:pt idx="61">
                  <c:v>3.6884160661657006E-2</c:v>
                </c:pt>
                <c:pt idx="62">
                  <c:v>4.2638791102945106E-2</c:v>
                </c:pt>
                <c:pt idx="63">
                  <c:v>4.817390085520401E-3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0-4395-B973-F404E324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49160"/>
        <c:axId val="563147592"/>
      </c:scatterChart>
      <c:valAx>
        <c:axId val="5631491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7592"/>
        <c:crosses val="autoZero"/>
        <c:crossBetween val="midCat"/>
      </c:valAx>
      <c:valAx>
        <c:axId val="56314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9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864</c:v>
                </c:pt>
                <c:pt idx="2">
                  <c:v>1235</c:v>
                </c:pt>
                <c:pt idx="3">
                  <c:v>1590</c:v>
                </c:pt>
                <c:pt idx="4">
                  <c:v>1915</c:v>
                </c:pt>
                <c:pt idx="5">
                  <c:v>2237</c:v>
                </c:pt>
                <c:pt idx="6">
                  <c:v>2519</c:v>
                </c:pt>
                <c:pt idx="7">
                  <c:v>2789</c:v>
                </c:pt>
                <c:pt idx="8">
                  <c:v>3046</c:v>
                </c:pt>
                <c:pt idx="9">
                  <c:v>3259</c:v>
                </c:pt>
                <c:pt idx="10">
                  <c:v>3443</c:v>
                </c:pt>
                <c:pt idx="11">
                  <c:v>3589</c:v>
                </c:pt>
                <c:pt idx="12">
                  <c:v>3703</c:v>
                </c:pt>
                <c:pt idx="13">
                  <c:v>3781</c:v>
                </c:pt>
                <c:pt idx="14">
                  <c:v>3826</c:v>
                </c:pt>
                <c:pt idx="15">
                  <c:v>3827</c:v>
                </c:pt>
                <c:pt idx="16">
                  <c:v>3789</c:v>
                </c:pt>
                <c:pt idx="17">
                  <c:v>3725</c:v>
                </c:pt>
                <c:pt idx="18">
                  <c:v>3616</c:v>
                </c:pt>
                <c:pt idx="19">
                  <c:v>3470</c:v>
                </c:pt>
                <c:pt idx="20">
                  <c:v>3293</c:v>
                </c:pt>
                <c:pt idx="21">
                  <c:v>3088</c:v>
                </c:pt>
                <c:pt idx="22">
                  <c:v>2851</c:v>
                </c:pt>
                <c:pt idx="23">
                  <c:v>2590</c:v>
                </c:pt>
                <c:pt idx="24">
                  <c:v>2300</c:v>
                </c:pt>
                <c:pt idx="25">
                  <c:v>1981</c:v>
                </c:pt>
                <c:pt idx="26">
                  <c:v>1635</c:v>
                </c:pt>
                <c:pt idx="27">
                  <c:v>1290</c:v>
                </c:pt>
                <c:pt idx="28">
                  <c:v>927</c:v>
                </c:pt>
                <c:pt idx="29">
                  <c:v>561</c:v>
                </c:pt>
                <c:pt idx="30">
                  <c:v>198</c:v>
                </c:pt>
                <c:pt idx="31">
                  <c:v>-190</c:v>
                </c:pt>
                <c:pt idx="32">
                  <c:v>-565</c:v>
                </c:pt>
                <c:pt idx="33">
                  <c:v>-929</c:v>
                </c:pt>
                <c:pt idx="34">
                  <c:v>-1309</c:v>
                </c:pt>
                <c:pt idx="35">
                  <c:v>-1664</c:v>
                </c:pt>
                <c:pt idx="36">
                  <c:v>-1996</c:v>
                </c:pt>
                <c:pt idx="37">
                  <c:v>-2308</c:v>
                </c:pt>
                <c:pt idx="38">
                  <c:v>-2598</c:v>
                </c:pt>
                <c:pt idx="39">
                  <c:v>-2863</c:v>
                </c:pt>
                <c:pt idx="40">
                  <c:v>-3112</c:v>
                </c:pt>
                <c:pt idx="41">
                  <c:v>-3331</c:v>
                </c:pt>
                <c:pt idx="42">
                  <c:v>-3512</c:v>
                </c:pt>
                <c:pt idx="43">
                  <c:v>-3663</c:v>
                </c:pt>
                <c:pt idx="44">
                  <c:v>-3780</c:v>
                </c:pt>
                <c:pt idx="45">
                  <c:v>-3853</c:v>
                </c:pt>
                <c:pt idx="46">
                  <c:v>-3894</c:v>
                </c:pt>
                <c:pt idx="47">
                  <c:v>-3899</c:v>
                </c:pt>
                <c:pt idx="48">
                  <c:v>-3867</c:v>
                </c:pt>
                <c:pt idx="49">
                  <c:v>-3794</c:v>
                </c:pt>
                <c:pt idx="50">
                  <c:v>-3692</c:v>
                </c:pt>
                <c:pt idx="51">
                  <c:v>-3551</c:v>
                </c:pt>
                <c:pt idx="52">
                  <c:v>-3371</c:v>
                </c:pt>
                <c:pt idx="53">
                  <c:v>-3160</c:v>
                </c:pt>
                <c:pt idx="54">
                  <c:v>-2936</c:v>
                </c:pt>
                <c:pt idx="55">
                  <c:v>-2667</c:v>
                </c:pt>
                <c:pt idx="56">
                  <c:v>-2379</c:v>
                </c:pt>
                <c:pt idx="57">
                  <c:v>-2059</c:v>
                </c:pt>
                <c:pt idx="58">
                  <c:v>-1711</c:v>
                </c:pt>
                <c:pt idx="59">
                  <c:v>-1370</c:v>
                </c:pt>
                <c:pt idx="60">
                  <c:v>-1003</c:v>
                </c:pt>
                <c:pt idx="61">
                  <c:v>-638</c:v>
                </c:pt>
                <c:pt idx="62">
                  <c:v>-271</c:v>
                </c:pt>
                <c:pt idx="63">
                  <c:v>107</c:v>
                </c:pt>
                <c:pt idx="64">
                  <c:v>485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17-4A39-9387-BE2FD13BB89B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TDK_KF_ST_15_01!$L$20:$L$84</c:f>
              <c:numCache>
                <c:formatCode>General</c:formatCode>
                <c:ptCount val="65"/>
                <c:pt idx="0">
                  <c:v>486.82093138948403</c:v>
                </c:pt>
                <c:pt idx="1">
                  <c:v>863.82433598412979</c:v>
                </c:pt>
                <c:pt idx="2">
                  <c:v>1235.3609570303006</c:v>
                </c:pt>
                <c:pt idx="3">
                  <c:v>1594.0899128449566</c:v>
                </c:pt>
                <c:pt idx="4">
                  <c:v>1922.8238297992407</c:v>
                </c:pt>
                <c:pt idx="5">
                  <c:v>2238.3274665375138</c:v>
                </c:pt>
                <c:pt idx="6">
                  <c:v>2526.1862457006196</c:v>
                </c:pt>
                <c:pt idx="7">
                  <c:v>2797.5818520023299</c:v>
                </c:pt>
                <c:pt idx="8">
                  <c:v>3042.2760106910087</c:v>
                </c:pt>
                <c:pt idx="9">
                  <c:v>3257.9297985105995</c:v>
                </c:pt>
                <c:pt idx="10">
                  <c:v>3443.8209763113564</c:v>
                </c:pt>
                <c:pt idx="11">
                  <c:v>3590.874063386952</c:v>
                </c:pt>
                <c:pt idx="12">
                  <c:v>3703.9525716268367</c:v>
                </c:pt>
                <c:pt idx="13">
                  <c:v>3777.8584641674984</c:v>
                </c:pt>
                <c:pt idx="14">
                  <c:v>3817.9158654109788</c:v>
                </c:pt>
                <c:pt idx="15">
                  <c:v>3821.8128175323959</c:v>
                </c:pt>
                <c:pt idx="16">
                  <c:v>3788.787602702309</c:v>
                </c:pt>
                <c:pt idx="17">
                  <c:v>3717.4945370056103</c:v>
                </c:pt>
                <c:pt idx="18">
                  <c:v>3608.739650791792</c:v>
                </c:pt>
                <c:pt idx="19">
                  <c:v>3462.9181209473959</c:v>
                </c:pt>
                <c:pt idx="20">
                  <c:v>3287.1843089353611</c:v>
                </c:pt>
                <c:pt idx="21">
                  <c:v>3083.7321837260101</c:v>
                </c:pt>
                <c:pt idx="22">
                  <c:v>2851.6021635288093</c:v>
                </c:pt>
                <c:pt idx="23">
                  <c:v>2588.4765206824995</c:v>
                </c:pt>
                <c:pt idx="24">
                  <c:v>2297.0383294287553</c:v>
                </c:pt>
                <c:pt idx="25">
                  <c:v>1981.3803117612458</c:v>
                </c:pt>
                <c:pt idx="26">
                  <c:v>1643.1958486359101</c:v>
                </c:pt>
                <c:pt idx="27">
                  <c:v>1293.968046382417</c:v>
                </c:pt>
                <c:pt idx="28">
                  <c:v>927.18103818633017</c:v>
                </c:pt>
                <c:pt idx="29">
                  <c:v>568.23075226723881</c:v>
                </c:pt>
                <c:pt idx="30">
                  <c:v>198.95644196790855</c:v>
                </c:pt>
                <c:pt idx="31">
                  <c:v>-181.02332936186934</c:v>
                </c:pt>
                <c:pt idx="32">
                  <c:v>-558.43672907628991</c:v>
                </c:pt>
                <c:pt idx="33">
                  <c:v>-930.87045723321421</c:v>
                </c:pt>
                <c:pt idx="34">
                  <c:v>-1307.376001256195</c:v>
                </c:pt>
                <c:pt idx="35">
                  <c:v>-1659.2634419270601</c:v>
                </c:pt>
                <c:pt idx="36">
                  <c:v>-1992.9267302391659</c:v>
                </c:pt>
                <c:pt idx="37">
                  <c:v>-2305.1183108183204</c:v>
                </c:pt>
                <c:pt idx="38">
                  <c:v>-2599.8841395114537</c:v>
                </c:pt>
                <c:pt idx="39">
                  <c:v>-2864.8344845022852</c:v>
                </c:pt>
                <c:pt idx="40">
                  <c:v>-3111.6937259864449</c:v>
                </c:pt>
                <c:pt idx="41">
                  <c:v>-3328.1569894474292</c:v>
                </c:pt>
                <c:pt idx="42">
                  <c:v>-3514.9218304892179</c:v>
                </c:pt>
                <c:pt idx="43">
                  <c:v>-3666.3726852702562</c:v>
                </c:pt>
                <c:pt idx="44">
                  <c:v>-3779.3439737479675</c:v>
                </c:pt>
                <c:pt idx="45">
                  <c:v>-3855.971339340485</c:v>
                </c:pt>
                <c:pt idx="46">
                  <c:v>-3897.1835241302797</c:v>
                </c:pt>
                <c:pt idx="47">
                  <c:v>-3902.5051984905649</c:v>
                </c:pt>
                <c:pt idx="48">
                  <c:v>-3870.3189684102817</c:v>
                </c:pt>
                <c:pt idx="49">
                  <c:v>-3800.3259463724517</c:v>
                </c:pt>
                <c:pt idx="50">
                  <c:v>-3691.8896318427801</c:v>
                </c:pt>
                <c:pt idx="51">
                  <c:v>-3547.9427588534413</c:v>
                </c:pt>
                <c:pt idx="52">
                  <c:v>-3374.1349496009225</c:v>
                </c:pt>
                <c:pt idx="53">
                  <c:v>-3165.3425978025894</c:v>
                </c:pt>
                <c:pt idx="54">
                  <c:v>-2935.8150731541482</c:v>
                </c:pt>
                <c:pt idx="55">
                  <c:v>-2671.7849150416964</c:v>
                </c:pt>
                <c:pt idx="56">
                  <c:v>-2377.2376101531145</c:v>
                </c:pt>
                <c:pt idx="57">
                  <c:v>-2055.8880569474682</c:v>
                </c:pt>
                <c:pt idx="58">
                  <c:v>-1717.935719224459</c:v>
                </c:pt>
                <c:pt idx="59">
                  <c:v>-1368.4787609832179</c:v>
                </c:pt>
                <c:pt idx="60">
                  <c:v>-1003.8674555876179</c:v>
                </c:pt>
                <c:pt idx="61">
                  <c:v>-635.84970637135996</c:v>
                </c:pt>
                <c:pt idx="62">
                  <c:v>-265.23127205817298</c:v>
                </c:pt>
                <c:pt idx="63">
                  <c:v>112.94295703573633</c:v>
                </c:pt>
                <c:pt idx="64">
                  <c:v>492.65968038508697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D17-4A39-9387-BE2FD13BB89B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TDK_KF_ST_15_01!$J$20:$J$84</c:f>
              <c:numCache>
                <c:formatCode>General</c:formatCode>
                <c:ptCount val="65"/>
                <c:pt idx="0">
                  <c:v>-3784</c:v>
                </c:pt>
                <c:pt idx="1">
                  <c:v>-3723</c:v>
                </c:pt>
                <c:pt idx="2">
                  <c:v>-3615</c:v>
                </c:pt>
                <c:pt idx="3">
                  <c:v>-3471</c:v>
                </c:pt>
                <c:pt idx="4">
                  <c:v>-3302</c:v>
                </c:pt>
                <c:pt idx="5">
                  <c:v>-3101</c:v>
                </c:pt>
                <c:pt idx="6">
                  <c:v>-2868</c:v>
                </c:pt>
                <c:pt idx="7">
                  <c:v>-2606</c:v>
                </c:pt>
                <c:pt idx="8">
                  <c:v>-2317</c:v>
                </c:pt>
                <c:pt idx="9">
                  <c:v>-2005</c:v>
                </c:pt>
                <c:pt idx="10">
                  <c:v>-1666</c:v>
                </c:pt>
                <c:pt idx="11">
                  <c:v>-1325</c:v>
                </c:pt>
                <c:pt idx="12">
                  <c:v>-959</c:v>
                </c:pt>
                <c:pt idx="13">
                  <c:v>-600</c:v>
                </c:pt>
                <c:pt idx="14">
                  <c:v>-240</c:v>
                </c:pt>
                <c:pt idx="15">
                  <c:v>138</c:v>
                </c:pt>
                <c:pt idx="16">
                  <c:v>510</c:v>
                </c:pt>
                <c:pt idx="17">
                  <c:v>885</c:v>
                </c:pt>
                <c:pt idx="18">
                  <c:v>1256</c:v>
                </c:pt>
                <c:pt idx="19">
                  <c:v>1610</c:v>
                </c:pt>
                <c:pt idx="20">
                  <c:v>1943</c:v>
                </c:pt>
                <c:pt idx="21">
                  <c:v>2256</c:v>
                </c:pt>
                <c:pt idx="22">
                  <c:v>2546</c:v>
                </c:pt>
                <c:pt idx="23">
                  <c:v>2816</c:v>
                </c:pt>
                <c:pt idx="24">
                  <c:v>3065</c:v>
                </c:pt>
                <c:pt idx="25">
                  <c:v>3281</c:v>
                </c:pt>
                <c:pt idx="26">
                  <c:v>3465</c:v>
                </c:pt>
                <c:pt idx="27">
                  <c:v>3623</c:v>
                </c:pt>
                <c:pt idx="28">
                  <c:v>3744</c:v>
                </c:pt>
                <c:pt idx="29">
                  <c:v>3816</c:v>
                </c:pt>
                <c:pt idx="30">
                  <c:v>3860</c:v>
                </c:pt>
                <c:pt idx="31">
                  <c:v>3863</c:v>
                </c:pt>
                <c:pt idx="32">
                  <c:v>3832</c:v>
                </c:pt>
                <c:pt idx="33">
                  <c:v>3771</c:v>
                </c:pt>
                <c:pt idx="34">
                  <c:v>3667</c:v>
                </c:pt>
                <c:pt idx="35">
                  <c:v>3523</c:v>
                </c:pt>
                <c:pt idx="36">
                  <c:v>3350</c:v>
                </c:pt>
                <c:pt idx="37">
                  <c:v>3155</c:v>
                </c:pt>
                <c:pt idx="38">
                  <c:v>2919</c:v>
                </c:pt>
                <c:pt idx="39">
                  <c:v>2661</c:v>
                </c:pt>
                <c:pt idx="40">
                  <c:v>2368</c:v>
                </c:pt>
                <c:pt idx="41">
                  <c:v>2062</c:v>
                </c:pt>
                <c:pt idx="42">
                  <c:v>1724</c:v>
                </c:pt>
                <c:pt idx="43">
                  <c:v>1373</c:v>
                </c:pt>
                <c:pt idx="44">
                  <c:v>1018</c:v>
                </c:pt>
                <c:pt idx="45">
                  <c:v>654</c:v>
                </c:pt>
                <c:pt idx="46">
                  <c:v>291</c:v>
                </c:pt>
                <c:pt idx="47">
                  <c:v>-79</c:v>
                </c:pt>
                <c:pt idx="48">
                  <c:v>-462</c:v>
                </c:pt>
                <c:pt idx="49">
                  <c:v>-831</c:v>
                </c:pt>
                <c:pt idx="50">
                  <c:v>-1202</c:v>
                </c:pt>
                <c:pt idx="51">
                  <c:v>-1558</c:v>
                </c:pt>
                <c:pt idx="52">
                  <c:v>-1885</c:v>
                </c:pt>
                <c:pt idx="53">
                  <c:v>-2204</c:v>
                </c:pt>
                <c:pt idx="54">
                  <c:v>-2493</c:v>
                </c:pt>
                <c:pt idx="55">
                  <c:v>-2767</c:v>
                </c:pt>
                <c:pt idx="56">
                  <c:v>-3008</c:v>
                </c:pt>
                <c:pt idx="57">
                  <c:v>-3234</c:v>
                </c:pt>
                <c:pt idx="58">
                  <c:v>-3418</c:v>
                </c:pt>
                <c:pt idx="59">
                  <c:v>-3568</c:v>
                </c:pt>
                <c:pt idx="60">
                  <c:v>-3693</c:v>
                </c:pt>
                <c:pt idx="61">
                  <c:v>-3768</c:v>
                </c:pt>
                <c:pt idx="62">
                  <c:v>-3812</c:v>
                </c:pt>
                <c:pt idx="63">
                  <c:v>-3819</c:v>
                </c:pt>
                <c:pt idx="64">
                  <c:v>-3787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D17-4A39-9387-BE2FD13BB89B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TDK_KF_ST_15_01!$N$20:$N$84</c:f>
              <c:numCache>
                <c:formatCode>General</c:formatCode>
                <c:ptCount val="65"/>
                <c:pt idx="0">
                  <c:v>-3785.5166860542786</c:v>
                </c:pt>
                <c:pt idx="1">
                  <c:v>-3718.0468107639331</c:v>
                </c:pt>
                <c:pt idx="2">
                  <c:v>-3612.5419867491291</c:v>
                </c:pt>
                <c:pt idx="3">
                  <c:v>-3470.5233216687584</c:v>
                </c:pt>
                <c:pt idx="4">
                  <c:v>-3301.2989669755284</c:v>
                </c:pt>
                <c:pt idx="5">
                  <c:v>-3097.8383086871381</c:v>
                </c:pt>
                <c:pt idx="6">
                  <c:v>-2869.7499600285028</c:v>
                </c:pt>
                <c:pt idx="7">
                  <c:v>-2607.7237216465851</c:v>
                </c:pt>
                <c:pt idx="8">
                  <c:v>-2319.3034297545905</c:v>
                </c:pt>
                <c:pt idx="9">
                  <c:v>-2006.5528994595229</c:v>
                </c:pt>
                <c:pt idx="10">
                  <c:v>-1668.4478980137833</c:v>
                </c:pt>
                <c:pt idx="11">
                  <c:v>-1322.8080984232035</c:v>
                </c:pt>
                <c:pt idx="12">
                  <c:v>-960.7390620098505</c:v>
                </c:pt>
                <c:pt idx="13">
                  <c:v>-605.11583640629169</c:v>
                </c:pt>
                <c:pt idx="14">
                  <c:v>-237.23534020015606</c:v>
                </c:pt>
                <c:pt idx="15">
                  <c:v>140.30323206159795</c:v>
                </c:pt>
                <c:pt idx="16">
                  <c:v>513.71407826402162</c:v>
                </c:pt>
                <c:pt idx="17">
                  <c:v>890.09803266130496</c:v>
                </c:pt>
                <c:pt idx="18">
                  <c:v>1258.4519706268484</c:v>
                </c:pt>
                <c:pt idx="19">
                  <c:v>1616.159691427164</c:v>
                </c:pt>
                <c:pt idx="20">
                  <c:v>1948.9969596707174</c:v>
                </c:pt>
                <c:pt idx="21">
                  <c:v>2258.1109607813551</c:v>
                </c:pt>
                <c:pt idx="22">
                  <c:v>2546.7004682757452</c:v>
                </c:pt>
                <c:pt idx="23">
                  <c:v>2816.2596071463481</c:v>
                </c:pt>
                <c:pt idx="24">
                  <c:v>3061.9058827081353</c:v>
                </c:pt>
                <c:pt idx="25">
                  <c:v>3279.031141969122</c:v>
                </c:pt>
                <c:pt idx="26">
                  <c:v>3465.603916032243</c:v>
                </c:pt>
                <c:pt idx="27">
                  <c:v>3615.7975565569695</c:v>
                </c:pt>
                <c:pt idx="28">
                  <c:v>3732.6083652705574</c:v>
                </c:pt>
                <c:pt idx="29">
                  <c:v>3809.8836088633329</c:v>
                </c:pt>
                <c:pt idx="30">
                  <c:v>3853.4067903201199</c:v>
                </c:pt>
                <c:pt idx="31">
                  <c:v>3861.2964566129194</c:v>
                </c:pt>
                <c:pt idx="32">
                  <c:v>3832.2213009626598</c:v>
                </c:pt>
                <c:pt idx="33">
                  <c:v>3766.5450097627254</c:v>
                </c:pt>
                <c:pt idx="34">
                  <c:v>3660.6695629662913</c:v>
                </c:pt>
                <c:pt idx="35">
                  <c:v>3522.5696932195387</c:v>
                </c:pt>
                <c:pt idx="36">
                  <c:v>3352.2405007989241</c:v>
                </c:pt>
                <c:pt idx="37">
                  <c:v>3152.4298862106102</c:v>
                </c:pt>
                <c:pt idx="38">
                  <c:v>2920.3393350390893</c:v>
                </c:pt>
                <c:pt idx="39">
                  <c:v>2666.2829122525386</c:v>
                </c:pt>
                <c:pt idx="40">
                  <c:v>2378.0373799725339</c:v>
                </c:pt>
                <c:pt idx="41">
                  <c:v>2067.2368462923741</c:v>
                </c:pt>
                <c:pt idx="42">
                  <c:v>1731.6158954767695</c:v>
                </c:pt>
                <c:pt idx="43">
                  <c:v>1379.9617368574461</c:v>
                </c:pt>
                <c:pt idx="44">
                  <c:v>1023.5042447637123</c:v>
                </c:pt>
                <c:pt idx="45">
                  <c:v>662.28535882103631</c:v>
                </c:pt>
                <c:pt idx="46">
                  <c:v>295.7394025416628</c:v>
                </c:pt>
                <c:pt idx="47">
                  <c:v>-80.567293841873138</c:v>
                </c:pt>
                <c:pt idx="48">
                  <c:v>-458.87350346498607</c:v>
                </c:pt>
                <c:pt idx="49">
                  <c:v>-834.24116086849074</c:v>
                </c:pt>
                <c:pt idx="50">
                  <c:v>-1205.1639592946397</c:v>
                </c:pt>
                <c:pt idx="51">
                  <c:v>-1560.9655710704692</c:v>
                </c:pt>
                <c:pt idx="52">
                  <c:v>-1892.6959582431289</c:v>
                </c:pt>
                <c:pt idx="53">
                  <c:v>-2211.2835299650988</c:v>
                </c:pt>
                <c:pt idx="54">
                  <c:v>-2497.2193164718242</c:v>
                </c:pt>
                <c:pt idx="55">
                  <c:v>-2768.3536755110358</c:v>
                </c:pt>
                <c:pt idx="56">
                  <c:v>-3016.8153953262163</c:v>
                </c:pt>
                <c:pt idx="57">
                  <c:v>-3237.3617208011269</c:v>
                </c:pt>
                <c:pt idx="58">
                  <c:v>-3422.9921924018822</c:v>
                </c:pt>
                <c:pt idx="59">
                  <c:v>-3572.5414530893577</c:v>
                </c:pt>
                <c:pt idx="60">
                  <c:v>-3688.055255605705</c:v>
                </c:pt>
                <c:pt idx="61">
                  <c:v>-3766.3674687096959</c:v>
                </c:pt>
                <c:pt idx="62">
                  <c:v>-3808.6538039161355</c:v>
                </c:pt>
                <c:pt idx="63">
                  <c:v>-3815.1267881026133</c:v>
                </c:pt>
                <c:pt idx="64">
                  <c:v>-3784.4498774616955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D17-4A39-9387-BE2FD13B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49944"/>
        <c:axId val="563151904"/>
      </c:scatterChart>
      <c:valAx>
        <c:axId val="56314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1904"/>
        <c:crosses val="autoZero"/>
        <c:crossBetween val="midCat"/>
      </c:valAx>
      <c:valAx>
        <c:axId val="56315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9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116</c:v>
                </c:pt>
                <c:pt idx="2">
                  <c:v>-255</c:v>
                </c:pt>
                <c:pt idx="3">
                  <c:v>-619</c:v>
                </c:pt>
                <c:pt idx="4">
                  <c:v>-988</c:v>
                </c:pt>
                <c:pt idx="5">
                  <c:v>-1353</c:v>
                </c:pt>
                <c:pt idx="6">
                  <c:v>-1704</c:v>
                </c:pt>
                <c:pt idx="7">
                  <c:v>-2043</c:v>
                </c:pt>
                <c:pt idx="8">
                  <c:v>-2356</c:v>
                </c:pt>
                <c:pt idx="9">
                  <c:v>-2655</c:v>
                </c:pt>
                <c:pt idx="10">
                  <c:v>-2916</c:v>
                </c:pt>
                <c:pt idx="11">
                  <c:v>-3143</c:v>
                </c:pt>
                <c:pt idx="12">
                  <c:v>-3351</c:v>
                </c:pt>
                <c:pt idx="13">
                  <c:v>-3529</c:v>
                </c:pt>
                <c:pt idx="14">
                  <c:v>-3671</c:v>
                </c:pt>
                <c:pt idx="15">
                  <c:v>-3782</c:v>
                </c:pt>
                <c:pt idx="16">
                  <c:v>-3850</c:v>
                </c:pt>
                <c:pt idx="17">
                  <c:v>-3885</c:v>
                </c:pt>
                <c:pt idx="18">
                  <c:v>-3882</c:v>
                </c:pt>
                <c:pt idx="19">
                  <c:v>-3850</c:v>
                </c:pt>
                <c:pt idx="20">
                  <c:v>-3768</c:v>
                </c:pt>
                <c:pt idx="21">
                  <c:v>-3653</c:v>
                </c:pt>
                <c:pt idx="22">
                  <c:v>-3514</c:v>
                </c:pt>
                <c:pt idx="23">
                  <c:v>-3322</c:v>
                </c:pt>
                <c:pt idx="24">
                  <c:v>-3107</c:v>
                </c:pt>
                <c:pt idx="25">
                  <c:v>-2861</c:v>
                </c:pt>
                <c:pt idx="26">
                  <c:v>-2595</c:v>
                </c:pt>
                <c:pt idx="27">
                  <c:v>-2312</c:v>
                </c:pt>
                <c:pt idx="28">
                  <c:v>-2000</c:v>
                </c:pt>
                <c:pt idx="29">
                  <c:v>-1672</c:v>
                </c:pt>
                <c:pt idx="30">
                  <c:v>-1313</c:v>
                </c:pt>
                <c:pt idx="31">
                  <c:v>-943</c:v>
                </c:pt>
                <c:pt idx="32">
                  <c:v>-574</c:v>
                </c:pt>
                <c:pt idx="33">
                  <c:v>-200</c:v>
                </c:pt>
                <c:pt idx="34">
                  <c:v>179</c:v>
                </c:pt>
                <c:pt idx="35">
                  <c:v>545</c:v>
                </c:pt>
                <c:pt idx="36">
                  <c:v>910</c:v>
                </c:pt>
                <c:pt idx="37">
                  <c:v>1276</c:v>
                </c:pt>
                <c:pt idx="38">
                  <c:v>1626</c:v>
                </c:pt>
                <c:pt idx="39">
                  <c:v>1963</c:v>
                </c:pt>
                <c:pt idx="40">
                  <c:v>2280</c:v>
                </c:pt>
                <c:pt idx="41">
                  <c:v>2575</c:v>
                </c:pt>
                <c:pt idx="42">
                  <c:v>2833</c:v>
                </c:pt>
                <c:pt idx="43">
                  <c:v>3071</c:v>
                </c:pt>
                <c:pt idx="44">
                  <c:v>3278</c:v>
                </c:pt>
                <c:pt idx="45">
                  <c:v>3450</c:v>
                </c:pt>
                <c:pt idx="46">
                  <c:v>3601</c:v>
                </c:pt>
                <c:pt idx="47">
                  <c:v>3705</c:v>
                </c:pt>
                <c:pt idx="48">
                  <c:v>3773</c:v>
                </c:pt>
                <c:pt idx="49">
                  <c:v>3809</c:v>
                </c:pt>
                <c:pt idx="50">
                  <c:v>3808</c:v>
                </c:pt>
                <c:pt idx="51">
                  <c:v>3776</c:v>
                </c:pt>
                <c:pt idx="52">
                  <c:v>3700</c:v>
                </c:pt>
                <c:pt idx="53">
                  <c:v>3583</c:v>
                </c:pt>
                <c:pt idx="54">
                  <c:v>3437</c:v>
                </c:pt>
                <c:pt idx="55">
                  <c:v>3249</c:v>
                </c:pt>
                <c:pt idx="56">
                  <c:v>3032</c:v>
                </c:pt>
                <c:pt idx="57">
                  <c:v>2792</c:v>
                </c:pt>
                <c:pt idx="58">
                  <c:v>2526</c:v>
                </c:pt>
                <c:pt idx="59">
                  <c:v>2237</c:v>
                </c:pt>
                <c:pt idx="60">
                  <c:v>1926</c:v>
                </c:pt>
                <c:pt idx="61">
                  <c:v>1592</c:v>
                </c:pt>
                <c:pt idx="62">
                  <c:v>1241</c:v>
                </c:pt>
                <c:pt idx="63">
                  <c:v>877</c:v>
                </c:pt>
                <c:pt idx="64">
                  <c:v>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019-4251-B96A-51786A778911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TDK_KF_ST_15_02!$L$85:$L$149</c:f>
              <c:numCache>
                <c:formatCode>General</c:formatCode>
                <c:ptCount val="65"/>
                <c:pt idx="0">
                  <c:v>503.9112637820482</c:v>
                </c:pt>
                <c:pt idx="1">
                  <c:v>126.7842299596085</c:v>
                </c:pt>
                <c:pt idx="2">
                  <c:v>-250.74731667539754</c:v>
                </c:pt>
                <c:pt idx="3">
                  <c:v>-617.28003308749499</c:v>
                </c:pt>
                <c:pt idx="4">
                  <c:v>-982.63951179808828</c:v>
                </c:pt>
                <c:pt idx="5">
                  <c:v>-1352.8406316835774</c:v>
                </c:pt>
                <c:pt idx="6">
                  <c:v>-1704.3193195511235</c:v>
                </c:pt>
                <c:pt idx="7">
                  <c:v>-2042.6045040259353</c:v>
                </c:pt>
                <c:pt idx="8">
                  <c:v>-2360.4223960241216</c:v>
                </c:pt>
                <c:pt idx="9">
                  <c:v>-2653.8236443769365</c:v>
                </c:pt>
                <c:pt idx="10">
                  <c:v>-2915.0318187763514</c:v>
                </c:pt>
                <c:pt idx="11">
                  <c:v>-3146.8213176321556</c:v>
                </c:pt>
                <c:pt idx="12">
                  <c:v>-3353.5815436088947</c:v>
                </c:pt>
                <c:pt idx="13">
                  <c:v>-3530.1977697217335</c:v>
                </c:pt>
                <c:pt idx="14">
                  <c:v>-3674.583196642991</c:v>
                </c:pt>
                <c:pt idx="15">
                  <c:v>-3784.0079550609757</c:v>
                </c:pt>
                <c:pt idx="16">
                  <c:v>-3855.9177321167444</c:v>
                </c:pt>
                <c:pt idx="17">
                  <c:v>-3889.0926410985048</c:v>
                </c:pt>
                <c:pt idx="18">
                  <c:v>-3885.1260440410088</c:v>
                </c:pt>
                <c:pt idx="19">
                  <c:v>-3845.8222739821617</c:v>
                </c:pt>
                <c:pt idx="20">
                  <c:v>-3771.170402264444</c:v>
                </c:pt>
                <c:pt idx="21">
                  <c:v>-3657.4859339037566</c:v>
                </c:pt>
                <c:pt idx="22">
                  <c:v>-3510.0330002627388</c:v>
                </c:pt>
                <c:pt idx="23">
                  <c:v>-3323.347246676351</c:v>
                </c:pt>
                <c:pt idx="24">
                  <c:v>-3106.3674189515309</c:v>
                </c:pt>
                <c:pt idx="25">
                  <c:v>-2863.0052277181521</c:v>
                </c:pt>
                <c:pt idx="26">
                  <c:v>-2598.7772073394985</c:v>
                </c:pt>
                <c:pt idx="27">
                  <c:v>-2311.470014289655</c:v>
                </c:pt>
                <c:pt idx="28">
                  <c:v>-2000.184139501717</c:v>
                </c:pt>
                <c:pt idx="29">
                  <c:v>-1666.707774767212</c:v>
                </c:pt>
                <c:pt idx="30">
                  <c:v>-1309.6575695977879</c:v>
                </c:pt>
                <c:pt idx="31">
                  <c:v>-942.84008671928223</c:v>
                </c:pt>
                <c:pt idx="32">
                  <c:v>-567.72591266515053</c:v>
                </c:pt>
                <c:pt idx="33">
                  <c:v>-192.8717421327874</c:v>
                </c:pt>
                <c:pt idx="34">
                  <c:v>184.64943279313985</c:v>
                </c:pt>
                <c:pt idx="35">
                  <c:v>549.84566606589624</c:v>
                </c:pt>
                <c:pt idx="36">
                  <c:v>911.43870905676488</c:v>
                </c:pt>
                <c:pt idx="37">
                  <c:v>1278.5237621725462</c:v>
                </c:pt>
                <c:pt idx="38">
                  <c:v>1628.6736098465867</c:v>
                </c:pt>
                <c:pt idx="39">
                  <c:v>1965.6875438392533</c:v>
                </c:pt>
                <c:pt idx="40">
                  <c:v>2280.3958107453418</c:v>
                </c:pt>
                <c:pt idx="41">
                  <c:v>2572.4535756416985</c:v>
                </c:pt>
                <c:pt idx="42">
                  <c:v>2830.5504008559865</c:v>
                </c:pt>
                <c:pt idx="43">
                  <c:v>3064.2575553670736</c:v>
                </c:pt>
                <c:pt idx="44">
                  <c:v>3271.9680759011044</c:v>
                </c:pt>
                <c:pt idx="45">
                  <c:v>3447.2935247810915</c:v>
                </c:pt>
                <c:pt idx="46">
                  <c:v>3592.8809444845028</c:v>
                </c:pt>
                <c:pt idx="47">
                  <c:v>3702.8996388370169</c:v>
                </c:pt>
                <c:pt idx="48">
                  <c:v>3773.9534839024695</c:v>
                </c:pt>
                <c:pt idx="49">
                  <c:v>3808.3670036564008</c:v>
                </c:pt>
                <c:pt idx="50">
                  <c:v>3805.8433060917009</c:v>
                </c:pt>
                <c:pt idx="51">
                  <c:v>3767.5952068607012</c:v>
                </c:pt>
                <c:pt idx="52">
                  <c:v>3695.0156928154502</c:v>
                </c:pt>
                <c:pt idx="53">
                  <c:v>3583.6939157591582</c:v>
                </c:pt>
                <c:pt idx="54">
                  <c:v>3435.3230620809359</c:v>
                </c:pt>
                <c:pt idx="55">
                  <c:v>3250.6977446304818</c:v>
                </c:pt>
                <c:pt idx="56">
                  <c:v>3035.9961160106477</c:v>
                </c:pt>
                <c:pt idx="57">
                  <c:v>2792.6227222136731</c:v>
                </c:pt>
                <c:pt idx="58">
                  <c:v>2530.2633494774045</c:v>
                </c:pt>
                <c:pt idx="59">
                  <c:v>2240.4829689674734</c:v>
                </c:pt>
                <c:pt idx="60">
                  <c:v>1930.8426293738628</c:v>
                </c:pt>
                <c:pt idx="61">
                  <c:v>1595.2014804421788</c:v>
                </c:pt>
                <c:pt idx="62">
                  <c:v>1243.0781213991825</c:v>
                </c:pt>
                <c:pt idx="63">
                  <c:v>874.90242958258511</c:v>
                </c:pt>
                <c:pt idx="64">
                  <c:v>493.42870949308224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19-4251-B96A-51786A778911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-3800</c:v>
                </c:pt>
                <c:pt idx="2">
                  <c:v>-3800</c:v>
                </c:pt>
                <c:pt idx="3">
                  <c:v>-3759</c:v>
                </c:pt>
                <c:pt idx="4">
                  <c:v>-3675</c:v>
                </c:pt>
                <c:pt idx="5">
                  <c:v>-3563</c:v>
                </c:pt>
                <c:pt idx="6">
                  <c:v>-3406</c:v>
                </c:pt>
                <c:pt idx="7">
                  <c:v>-3225</c:v>
                </c:pt>
                <c:pt idx="8">
                  <c:v>-3014</c:v>
                </c:pt>
                <c:pt idx="9">
                  <c:v>-2759</c:v>
                </c:pt>
                <c:pt idx="10">
                  <c:v>-2494</c:v>
                </c:pt>
                <c:pt idx="11">
                  <c:v>-2207</c:v>
                </c:pt>
                <c:pt idx="12">
                  <c:v>-1896</c:v>
                </c:pt>
                <c:pt idx="13">
                  <c:v>-1564</c:v>
                </c:pt>
                <c:pt idx="14">
                  <c:v>-1209</c:v>
                </c:pt>
                <c:pt idx="15">
                  <c:v>-844</c:v>
                </c:pt>
                <c:pt idx="16">
                  <c:v>-466</c:v>
                </c:pt>
                <c:pt idx="17">
                  <c:v>-95</c:v>
                </c:pt>
                <c:pt idx="18">
                  <c:v>276</c:v>
                </c:pt>
                <c:pt idx="19">
                  <c:v>642</c:v>
                </c:pt>
                <c:pt idx="20">
                  <c:v>997</c:v>
                </c:pt>
                <c:pt idx="21">
                  <c:v>1360</c:v>
                </c:pt>
                <c:pt idx="22">
                  <c:v>1707</c:v>
                </c:pt>
                <c:pt idx="23">
                  <c:v>2041</c:v>
                </c:pt>
                <c:pt idx="24">
                  <c:v>2355</c:v>
                </c:pt>
                <c:pt idx="25">
                  <c:v>2643</c:v>
                </c:pt>
                <c:pt idx="26">
                  <c:v>2903</c:v>
                </c:pt>
                <c:pt idx="27">
                  <c:v>3132</c:v>
                </c:pt>
                <c:pt idx="28">
                  <c:v>3331</c:v>
                </c:pt>
                <c:pt idx="29">
                  <c:v>3509</c:v>
                </c:pt>
                <c:pt idx="30">
                  <c:v>3650</c:v>
                </c:pt>
                <c:pt idx="31">
                  <c:v>3756</c:v>
                </c:pt>
                <c:pt idx="32">
                  <c:v>3828</c:v>
                </c:pt>
                <c:pt idx="33">
                  <c:v>3851</c:v>
                </c:pt>
                <c:pt idx="34">
                  <c:v>3846</c:v>
                </c:pt>
                <c:pt idx="35">
                  <c:v>3809</c:v>
                </c:pt>
                <c:pt idx="36">
                  <c:v>3734</c:v>
                </c:pt>
                <c:pt idx="37">
                  <c:v>3615</c:v>
                </c:pt>
                <c:pt idx="38">
                  <c:v>3462</c:v>
                </c:pt>
                <c:pt idx="39">
                  <c:v>3275</c:v>
                </c:pt>
                <c:pt idx="40">
                  <c:v>3061</c:v>
                </c:pt>
                <c:pt idx="41">
                  <c:v>2815</c:v>
                </c:pt>
                <c:pt idx="42">
                  <c:v>2549</c:v>
                </c:pt>
                <c:pt idx="43">
                  <c:v>2261</c:v>
                </c:pt>
                <c:pt idx="44">
                  <c:v>1947</c:v>
                </c:pt>
                <c:pt idx="45">
                  <c:v>1614</c:v>
                </c:pt>
                <c:pt idx="46">
                  <c:v>1259</c:v>
                </c:pt>
                <c:pt idx="47">
                  <c:v>894</c:v>
                </c:pt>
                <c:pt idx="48">
                  <c:v>519</c:v>
                </c:pt>
                <c:pt idx="49">
                  <c:v>147</c:v>
                </c:pt>
                <c:pt idx="50">
                  <c:v>-223</c:v>
                </c:pt>
                <c:pt idx="51">
                  <c:v>-587</c:v>
                </c:pt>
                <c:pt idx="52">
                  <c:v>-941</c:v>
                </c:pt>
                <c:pt idx="53">
                  <c:v>-1303</c:v>
                </c:pt>
                <c:pt idx="54">
                  <c:v>-1659</c:v>
                </c:pt>
                <c:pt idx="55">
                  <c:v>-1989</c:v>
                </c:pt>
                <c:pt idx="56">
                  <c:v>-2301</c:v>
                </c:pt>
                <c:pt idx="57">
                  <c:v>-2590</c:v>
                </c:pt>
                <c:pt idx="58">
                  <c:v>-2847</c:v>
                </c:pt>
                <c:pt idx="59">
                  <c:v>-3077</c:v>
                </c:pt>
                <c:pt idx="60">
                  <c:v>-3284</c:v>
                </c:pt>
                <c:pt idx="61">
                  <c:v>-3454</c:v>
                </c:pt>
                <c:pt idx="62">
                  <c:v>-3594</c:v>
                </c:pt>
                <c:pt idx="63">
                  <c:v>-3704</c:v>
                </c:pt>
                <c:pt idx="64">
                  <c:v>-3775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19-4251-B96A-51786A778911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TDK_KF_ST_15_02!$N$85:$N$149</c:f>
              <c:numCache>
                <c:formatCode>General</c:formatCode>
                <c:ptCount val="65"/>
                <c:pt idx="0">
                  <c:v>-3768.33690732882</c:v>
                </c:pt>
                <c:pt idx="1">
                  <c:v>-3800.2063021816225</c:v>
                </c:pt>
                <c:pt idx="2">
                  <c:v>-3795.1648590701343</c:v>
                </c:pt>
                <c:pt idx="3">
                  <c:v>-3754.8530737027609</c:v>
                </c:pt>
                <c:pt idx="4">
                  <c:v>-3678.8907022101921</c:v>
                </c:pt>
                <c:pt idx="5">
                  <c:v>-3563.2503152596478</c:v>
                </c:pt>
                <c:pt idx="6">
                  <c:v>-3413.9927110545918</c:v>
                </c:pt>
                <c:pt idx="7">
                  <c:v>-3229.159762111899</c:v>
                </c:pt>
                <c:pt idx="8">
                  <c:v>-3012.217338770849</c:v>
                </c:pt>
                <c:pt idx="9">
                  <c:v>-2766.2952051505254</c:v>
                </c:pt>
                <c:pt idx="10">
                  <c:v>-2500.1074530061978</c:v>
                </c:pt>
                <c:pt idx="11">
                  <c:v>-2213.6971535640055</c:v>
                </c:pt>
                <c:pt idx="12">
                  <c:v>-1901.0890529031319</c:v>
                </c:pt>
                <c:pt idx="13">
                  <c:v>-1567.4832382479353</c:v>
                </c:pt>
                <c:pt idx="14">
                  <c:v>-1214.5520804088223</c:v>
                </c:pt>
                <c:pt idx="15">
                  <c:v>-845.89828740046414</c:v>
                </c:pt>
                <c:pt idx="16">
                  <c:v>-467.90966656252516</c:v>
                </c:pt>
                <c:pt idx="17">
                  <c:v>-92.779109474171889</c:v>
                </c:pt>
                <c:pt idx="18">
                  <c:v>282.28054632974028</c:v>
                </c:pt>
                <c:pt idx="19">
                  <c:v>644.77167091380636</c:v>
                </c:pt>
                <c:pt idx="20">
                  <c:v>1004.5241763481673</c:v>
                </c:pt>
                <c:pt idx="21">
                  <c:v>1367.6085767467271</c:v>
                </c:pt>
                <c:pt idx="22">
                  <c:v>1713.0479544726202</c:v>
                </c:pt>
                <c:pt idx="23">
                  <c:v>2051.3402761003249</c:v>
                </c:pt>
                <c:pt idx="24">
                  <c:v>2364.6020678669956</c:v>
                </c:pt>
                <c:pt idx="25">
                  <c:v>2650.200181920276</c:v>
                </c:pt>
                <c:pt idx="26">
                  <c:v>2904.9448536741866</c:v>
                </c:pt>
                <c:pt idx="27">
                  <c:v>3132.7933979102031</c:v>
                </c:pt>
                <c:pt idx="28">
                  <c:v>3333.9028249548342</c:v>
                </c:pt>
                <c:pt idx="29">
                  <c:v>3505.7620172552001</c:v>
                </c:pt>
                <c:pt idx="30">
                  <c:v>3646.9866440908313</c:v>
                </c:pt>
                <c:pt idx="31">
                  <c:v>3751.2499373405626</c:v>
                </c:pt>
                <c:pt idx="32">
                  <c:v>3818.6930398359441</c:v>
                </c:pt>
                <c:pt idx="33">
                  <c:v>3848.6805821119951</c:v>
                </c:pt>
                <c:pt idx="34">
                  <c:v>3842.0677191707691</c:v>
                </c:pt>
                <c:pt idx="35">
                  <c:v>3800.4260212762056</c:v>
                </c:pt>
                <c:pt idx="36">
                  <c:v>3723.9817470908238</c:v>
                </c:pt>
                <c:pt idx="37">
                  <c:v>3608.3198888325683</c:v>
                </c:pt>
                <c:pt idx="38">
                  <c:v>3458.8457999128327</c:v>
                </c:pt>
                <c:pt idx="39">
                  <c:v>3274.0350391246816</c:v>
                </c:pt>
                <c:pt idx="40">
                  <c:v>3058.8153693980503</c:v>
                </c:pt>
                <c:pt idx="41">
                  <c:v>2813.9619184441026</c:v>
                </c:pt>
                <c:pt idx="42">
                  <c:v>2551.3620273980569</c:v>
                </c:pt>
                <c:pt idx="43">
                  <c:v>2263.2648378767894</c:v>
                </c:pt>
                <c:pt idx="44">
                  <c:v>1949.7241142028852</c:v>
                </c:pt>
                <c:pt idx="45">
                  <c:v>1619.4352885022477</c:v>
                </c:pt>
                <c:pt idx="46">
                  <c:v>1264.9601349284867</c:v>
                </c:pt>
                <c:pt idx="47">
                  <c:v>895.79305644538726</c:v>
                </c:pt>
                <c:pt idx="48">
                  <c:v>526.78462835091045</c:v>
                </c:pt>
                <c:pt idx="49">
                  <c:v>152.944134160473</c:v>
                </c:pt>
                <c:pt idx="50">
                  <c:v>-221.53565639386963</c:v>
                </c:pt>
                <c:pt idx="51">
                  <c:v>-586.54041433691816</c:v>
                </c:pt>
                <c:pt idx="52">
                  <c:v>-943.01078612181323</c:v>
                </c:pt>
                <c:pt idx="53">
                  <c:v>-1304.2621153468931</c:v>
                </c:pt>
                <c:pt idx="54">
                  <c:v>-1655.7456172038194</c:v>
                </c:pt>
                <c:pt idx="55">
                  <c:v>-1993.0167463637674</c:v>
                </c:pt>
                <c:pt idx="56">
                  <c:v>-2305.543255073756</c:v>
                </c:pt>
                <c:pt idx="57">
                  <c:v>-2593.3515409085448</c:v>
                </c:pt>
                <c:pt idx="58">
                  <c:v>-2848.1462722765568</c:v>
                </c:pt>
                <c:pt idx="59">
                  <c:v>-3079.4670967167749</c:v>
                </c:pt>
                <c:pt idx="60">
                  <c:v>-3280.7194883992152</c:v>
                </c:pt>
                <c:pt idx="61">
                  <c:v>-3454.7388460960337</c:v>
                </c:pt>
                <c:pt idx="62">
                  <c:v>-3595.0935847062319</c:v>
                </c:pt>
                <c:pt idx="63">
                  <c:v>-3700.937970317374</c:v>
                </c:pt>
                <c:pt idx="64">
                  <c:v>-3770.2625407853075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019-4251-B96A-51786A77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2200"/>
        <c:axId val="562045336"/>
      </c:scatterChart>
      <c:valAx>
        <c:axId val="56204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5336"/>
        <c:crosses val="autoZero"/>
        <c:crossBetween val="midCat"/>
      </c:valAx>
      <c:valAx>
        <c:axId val="56204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TDK_KF_ST_15_02!$AC$20:$AC$84</c:f>
              <c:numCache>
                <c:formatCode>General</c:formatCode>
                <c:ptCount val="65"/>
                <c:pt idx="0">
                  <c:v>-1.96771542748711E-2</c:v>
                </c:pt>
                <c:pt idx="1">
                  <c:v>-8.6356189658636673E-2</c:v>
                </c:pt>
                <c:pt idx="2">
                  <c:v>-0.17690417525655455</c:v>
                </c:pt>
                <c:pt idx="3">
                  <c:v>-0.11864745583783076</c:v>
                </c:pt>
                <c:pt idx="4">
                  <c:v>-8.941377170711462E-2</c:v>
                </c:pt>
                <c:pt idx="5">
                  <c:v>-0.12183302906000293</c:v>
                </c:pt>
                <c:pt idx="6">
                  <c:v>-0.11209512760624563</c:v>
                </c:pt>
                <c:pt idx="7">
                  <c:v>-0.12785316661146595</c:v>
                </c:pt>
                <c:pt idx="8">
                  <c:v>-4.1215989883504278E-2</c:v>
                </c:pt>
                <c:pt idx="9">
                  <c:v>-2.3322591723989206E-2</c:v>
                </c:pt>
                <c:pt idx="10">
                  <c:v>-0.10604948205140374</c:v>
                </c:pt>
                <c:pt idx="11">
                  <c:v>-5.3117121439925086E-2</c:v>
                </c:pt>
                <c:pt idx="12">
                  <c:v>-8.1491622981644696E-2</c:v>
                </c:pt>
                <c:pt idx="13">
                  <c:v>-6.2973966661033387E-2</c:v>
                </c:pt>
                <c:pt idx="14">
                  <c:v>-0.12444961358103512</c:v>
                </c:pt>
                <c:pt idx="15">
                  <c:v>-9.3575584288146274E-2</c:v>
                </c:pt>
                <c:pt idx="16">
                  <c:v>-0.14611346875994968</c:v>
                </c:pt>
                <c:pt idx="17">
                  <c:v>-0.10933190570881379</c:v>
                </c:pt>
                <c:pt idx="18">
                  <c:v>-0.12135716965863708</c:v>
                </c:pt>
                <c:pt idx="19">
                  <c:v>-0.13444699075240862</c:v>
                </c:pt>
                <c:pt idx="20">
                  <c:v>-0.21921477998908756</c:v>
                </c:pt>
                <c:pt idx="21">
                  <c:v>-0.12880819837187119</c:v>
                </c:pt>
                <c:pt idx="22">
                  <c:v>-6.2370596484740304E-2</c:v>
                </c:pt>
                <c:pt idx="23">
                  <c:v>-9.5754266421181455E-2</c:v>
                </c:pt>
                <c:pt idx="24">
                  <c:v>-4.9369548075702596E-2</c:v>
                </c:pt>
                <c:pt idx="25">
                  <c:v>-2.6130653629593326E-2</c:v>
                </c:pt>
                <c:pt idx="26">
                  <c:v>-1.9598342153841486E-2</c:v>
                </c:pt>
                <c:pt idx="27">
                  <c:v>3.6151838888571319E-2</c:v>
                </c:pt>
                <c:pt idx="28">
                  <c:v>6.1635637677511568E-2</c:v>
                </c:pt>
                <c:pt idx="29">
                  <c:v>-2.8253227824848182E-4</c:v>
                </c:pt>
                <c:pt idx="30">
                  <c:v>4.5718168819604443E-2</c:v>
                </c:pt>
                <c:pt idx="31">
                  <c:v>5.4629968733848955E-2</c:v>
                </c:pt>
                <c:pt idx="32">
                  <c:v>-5.100302853577432E-3</c:v>
                </c:pt>
                <c:pt idx="33">
                  <c:v>-2.757227731973444E-2</c:v>
                </c:pt>
                <c:pt idx="34">
                  <c:v>-3.098125236081728E-2</c:v>
                </c:pt>
                <c:pt idx="35">
                  <c:v>-5.9194241887212229E-2</c:v>
                </c:pt>
                <c:pt idx="36">
                  <c:v>2.8723635861780394E-2</c:v>
                </c:pt>
                <c:pt idx="37">
                  <c:v>4.3030524804237302E-3</c:v>
                </c:pt>
                <c:pt idx="38">
                  <c:v>3.9180284339124682E-2</c:v>
                </c:pt>
                <c:pt idx="39">
                  <c:v>4.187971309940508E-2</c:v>
                </c:pt>
                <c:pt idx="40">
                  <c:v>0.10415028627775769</c:v>
                </c:pt>
                <c:pt idx="41">
                  <c:v>0.16730538648351967</c:v>
                </c:pt>
                <c:pt idx="42">
                  <c:v>0.14265771916308267</c:v>
                </c:pt>
                <c:pt idx="43">
                  <c:v>9.6416535467255926E-2</c:v>
                </c:pt>
                <c:pt idx="44">
                  <c:v>0.24978563257843689</c:v>
                </c:pt>
                <c:pt idx="45">
                  <c:v>0.16043030951308879</c:v>
                </c:pt>
                <c:pt idx="46">
                  <c:v>9.7811433676611159E-2</c:v>
                </c:pt>
                <c:pt idx="47">
                  <c:v>1.788292409105452E-2</c:v>
                </c:pt>
                <c:pt idx="48">
                  <c:v>6.4004089242871487E-2</c:v>
                </c:pt>
                <c:pt idx="49">
                  <c:v>-4.8529999265269907E-3</c:v>
                </c:pt>
                <c:pt idx="50">
                  <c:v>-1.9891800161360607E-2</c:v>
                </c:pt>
                <c:pt idx="51">
                  <c:v>1.6038290145388601E-2</c:v>
                </c:pt>
                <c:pt idx="52">
                  <c:v>-1.1110637933541057E-2</c:v>
                </c:pt>
                <c:pt idx="53">
                  <c:v>-5.8830233280843913E-2</c:v>
                </c:pt>
                <c:pt idx="54">
                  <c:v>6.1224579579686633E-2</c:v>
                </c:pt>
                <c:pt idx="55">
                  <c:v>-1.9471707007028272E-3</c:v>
                </c:pt>
                <c:pt idx="56">
                  <c:v>-4.8439690211466768E-2</c:v>
                </c:pt>
                <c:pt idx="57">
                  <c:v>7.2847178615461416E-2</c:v>
                </c:pt>
                <c:pt idx="58">
                  <c:v>0.10142181788120297</c:v>
                </c:pt>
                <c:pt idx="59">
                  <c:v>9.7514325894962894E-3</c:v>
                </c:pt>
                <c:pt idx="60">
                  <c:v>6.3255397512136824E-2</c:v>
                </c:pt>
                <c:pt idx="61">
                  <c:v>-1.3299873771302373E-2</c:v>
                </c:pt>
                <c:pt idx="62">
                  <c:v>-7.9529455987994879E-2</c:v>
                </c:pt>
                <c:pt idx="63">
                  <c:v>1.0439215078690722E-2</c:v>
                </c:pt>
                <c:pt idx="64">
                  <c:v>-9.2804830733655308E-2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707-43B0-95A9-9AD6C2330FA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TDK_KF_ST_15_02!$AC$85:$AC$149</c:f>
              <c:numCache>
                <c:formatCode>General</c:formatCode>
                <c:ptCount val="65"/>
                <c:pt idx="0">
                  <c:v>0.12155007110749239</c:v>
                </c:pt>
                <c:pt idx="1">
                  <c:v>-7.0480238929690131E-2</c:v>
                </c:pt>
                <c:pt idx="2">
                  <c:v>2.8556412618456761E-2</c:v>
                </c:pt>
                <c:pt idx="3">
                  <c:v>7.0036712751800678E-2</c:v>
                </c:pt>
                <c:pt idx="4">
                  <c:v>-6.8959072705752078E-3</c:v>
                </c:pt>
                <c:pt idx="5">
                  <c:v>7.982899612767369E-2</c:v>
                </c:pt>
                <c:pt idx="6">
                  <c:v>3.4701125704145852E-2</c:v>
                </c:pt>
                <c:pt idx="7">
                  <c:v>4.3751113133509989E-2</c:v>
                </c:pt>
                <c:pt idx="8">
                  <c:v>0.14832348596996781</c:v>
                </c:pt>
                <c:pt idx="9">
                  <c:v>-8.1751493635238148E-3</c:v>
                </c:pt>
                <c:pt idx="10">
                  <c:v>-4.058907553599056E-4</c:v>
                </c:pt>
                <c:pt idx="11">
                  <c:v>2.8085252599908017E-2</c:v>
                </c:pt>
                <c:pt idx="12">
                  <c:v>2.7661896298184274E-2</c:v>
                </c:pt>
                <c:pt idx="13">
                  <c:v>3.1942280856640082E-2</c:v>
                </c:pt>
                <c:pt idx="14">
                  <c:v>8.1255490760554494E-3</c:v>
                </c:pt>
                <c:pt idx="15">
                  <c:v>4.5885145570196073E-2</c:v>
                </c:pt>
                <c:pt idx="16">
                  <c:v>4.6835471217605118E-2</c:v>
                </c:pt>
                <c:pt idx="17">
                  <c:v>9.6076319503254126E-2</c:v>
                </c:pt>
                <c:pt idx="18">
                  <c:v>0.14879497824392729</c:v>
                </c:pt>
                <c:pt idx="19">
                  <c:v>0.10612839791465944</c:v>
                </c:pt>
                <c:pt idx="20">
                  <c:v>0.14939942324872391</c:v>
                </c:pt>
                <c:pt idx="21">
                  <c:v>0.13311275914915655</c:v>
                </c:pt>
                <c:pt idx="22">
                  <c:v>0.15440500750622732</c:v>
                </c:pt>
                <c:pt idx="23">
                  <c:v>0.16592244761807251</c:v>
                </c:pt>
                <c:pt idx="24">
                  <c:v>0.16259841700818356</c:v>
                </c:pt>
                <c:pt idx="25">
                  <c:v>9.9041842398804647E-2</c:v>
                </c:pt>
                <c:pt idx="26">
                  <c:v>1.5913806399737496E-2</c:v>
                </c:pt>
                <c:pt idx="27">
                  <c:v>5.1017014983301578E-2</c:v>
                </c:pt>
                <c:pt idx="28">
                  <c:v>5.6277609381226057E-2</c:v>
                </c:pt>
                <c:pt idx="29">
                  <c:v>8.6649410133418314E-2</c:v>
                </c:pt>
                <c:pt idx="30">
                  <c:v>6.6873046394505309E-2</c:v>
                </c:pt>
                <c:pt idx="31">
                  <c:v>1.9543209809341988E-2</c:v>
                </c:pt>
                <c:pt idx="32">
                  <c:v>0.1062308069293465</c:v>
                </c:pt>
                <c:pt idx="33">
                  <c:v>0.13647726326078669</c:v>
                </c:pt>
                <c:pt idx="34">
                  <c:v>0.11790462194136353</c:v>
                </c:pt>
                <c:pt idx="35">
                  <c:v>0.11982133559988029</c:v>
                </c:pt>
                <c:pt idx="36">
                  <c:v>8.4979230726020205E-2</c:v>
                </c:pt>
                <c:pt idx="37">
                  <c:v>9.4369672670097771E-2</c:v>
                </c:pt>
                <c:pt idx="38">
                  <c:v>7.847510169835914E-2</c:v>
                </c:pt>
                <c:pt idx="39">
                  <c:v>6.0619968767610999E-2</c:v>
                </c:pt>
                <c:pt idx="40">
                  <c:v>3.9876542904579537E-2</c:v>
                </c:pt>
                <c:pt idx="41">
                  <c:v>-5.5881705516469538E-3</c:v>
                </c:pt>
                <c:pt idx="42">
                  <c:v>-4.3172292218358166E-2</c:v>
                </c:pt>
                <c:pt idx="43">
                  <c:v>-8.3216427974107887E-2</c:v>
                </c:pt>
                <c:pt idx="44">
                  <c:v>-8.2195605025304985E-2</c:v>
                </c:pt>
                <c:pt idx="45">
                  <c:v>-9.7337323735075643E-2</c:v>
                </c:pt>
                <c:pt idx="46">
                  <c:v>-0.13497657746549407</c:v>
                </c:pt>
                <c:pt idx="47">
                  <c:v>-4.9798804579609168E-2</c:v>
                </c:pt>
                <c:pt idx="48">
                  <c:v>-0.13469872883995038</c:v>
                </c:pt>
                <c:pt idx="49">
                  <c:v>-0.11443336379213065</c:v>
                </c:pt>
                <c:pt idx="50">
                  <c:v>-4.8699387440763076E-2</c:v>
                </c:pt>
                <c:pt idx="51">
                  <c:v>-1.8898175158795993E-2</c:v>
                </c:pt>
                <c:pt idx="52">
                  <c:v>1.3277464381602044E-2</c:v>
                </c:pt>
                <c:pt idx="53">
                  <c:v>-2.2508180249872112E-2</c:v>
                </c:pt>
                <c:pt idx="54">
                  <c:v>-7.1233236217715046E-2</c:v>
                </c:pt>
                <c:pt idx="55">
                  <c:v>-1.1349717981374852E-3</c:v>
                </c:pt>
                <c:pt idx="56">
                  <c:v>-2.1532471901636541E-2</c:v>
                </c:pt>
                <c:pt idx="57">
                  <c:v>-9.1673653723489679E-3</c:v>
                </c:pt>
                <c:pt idx="58">
                  <c:v>-7.5668186793926395E-2</c:v>
                </c:pt>
                <c:pt idx="59">
                  <c:v>-5.9249326978505934E-2</c:v>
                </c:pt>
                <c:pt idx="60">
                  <c:v>-0.12593079938662299</c:v>
                </c:pt>
                <c:pt idx="61">
                  <c:v>-7.6877854583486283E-2</c:v>
                </c:pt>
                <c:pt idx="62">
                  <c:v>-6.1954884611411742E-2</c:v>
                </c:pt>
                <c:pt idx="63">
                  <c:v>-1.9009430131282201E-2</c:v>
                </c:pt>
                <c:pt idx="64">
                  <c:v>-1.1267914300003845E-2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707-43B0-95A9-9AD6C2330FA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</c:numCache>
            </c:numRef>
          </c:xVal>
          <c:yVal>
            <c:numRef>
              <c:f>TDK_KF_ST_15_02!$AD$20:$AD$83</c:f>
              <c:numCache>
                <c:formatCode>General</c:formatCode>
                <c:ptCount val="64"/>
                <c:pt idx="0">
                  <c:v>8.4092399748672553E-3</c:v>
                </c:pt>
                <c:pt idx="1">
                  <c:v>6.7346759527354472E-2</c:v>
                </c:pt>
                <c:pt idx="2">
                  <c:v>0.11494929064514281</c:v>
                </c:pt>
                <c:pt idx="3">
                  <c:v>4.1769601254344479E-2</c:v>
                </c:pt>
                <c:pt idx="4">
                  <c:v>-3.6517027679508374E-2</c:v>
                </c:pt>
                <c:pt idx="5">
                  <c:v>6.2583702081496995E-2</c:v>
                </c:pt>
                <c:pt idx="6">
                  <c:v>3.6426940812319231E-2</c:v>
                </c:pt>
                <c:pt idx="7">
                  <c:v>0.11868580123911698</c:v>
                </c:pt>
                <c:pt idx="8">
                  <c:v>1.9683517981867737E-2</c:v>
                </c:pt>
                <c:pt idx="9">
                  <c:v>2.218761992585172E-2</c:v>
                </c:pt>
                <c:pt idx="10">
                  <c:v>3.4816245833688697E-2</c:v>
                </c:pt>
                <c:pt idx="11">
                  <c:v>3.0608941190052974E-2</c:v>
                </c:pt>
                <c:pt idx="12">
                  <c:v>9.476908736324674E-2</c:v>
                </c:pt>
                <c:pt idx="13">
                  <c:v>4.4075791502237394E-2</c:v>
                </c:pt>
                <c:pt idx="14">
                  <c:v>7.5750226140272048E-2</c:v>
                </c:pt>
                <c:pt idx="15">
                  <c:v>-2.0857779503984375E-2</c:v>
                </c:pt>
                <c:pt idx="16">
                  <c:v>1.1414739919999306E-2</c:v>
                </c:pt>
                <c:pt idx="17">
                  <c:v>5.9533101129204624E-2</c:v>
                </c:pt>
                <c:pt idx="18">
                  <c:v>-1.3619407806856998E-2</c:v>
                </c:pt>
                <c:pt idx="19">
                  <c:v>3.7109667017332981E-2</c:v>
                </c:pt>
                <c:pt idx="20">
                  <c:v>0.13701917496378258</c:v>
                </c:pt>
                <c:pt idx="21">
                  <c:v>4.5591770397763298E-2</c:v>
                </c:pt>
                <c:pt idx="22">
                  <c:v>1.9198304266382138E-2</c:v>
                </c:pt>
                <c:pt idx="23">
                  <c:v>9.0166095869534502E-2</c:v>
                </c:pt>
                <c:pt idx="24">
                  <c:v>8.9246090980282133E-2</c:v>
                </c:pt>
                <c:pt idx="25">
                  <c:v>8.6750622397204324E-2</c:v>
                </c:pt>
                <c:pt idx="26">
                  <c:v>9.8073443852200626E-2</c:v>
                </c:pt>
                <c:pt idx="27">
                  <c:v>5.8217833781526451E-2</c:v>
                </c:pt>
                <c:pt idx="28">
                  <c:v>2.3343593048508637E-2</c:v>
                </c:pt>
                <c:pt idx="29">
                  <c:v>0.12010386787812877</c:v>
                </c:pt>
                <c:pt idx="30">
                  <c:v>7.2186453121759087E-2</c:v>
                </c:pt>
                <c:pt idx="31">
                  <c:v>8.1847294526937731E-2</c:v>
                </c:pt>
                <c:pt idx="32">
                  <c:v>0.11133110978292393</c:v>
                </c:pt>
                <c:pt idx="33">
                  <c:v>4.7115487129076428E-2</c:v>
                </c:pt>
                <c:pt idx="34">
                  <c:v>9.7854298755322588E-2</c:v>
                </c:pt>
                <c:pt idx="35">
                  <c:v>0.14584365202063054</c:v>
                </c:pt>
                <c:pt idx="36">
                  <c:v>2.7553973519445663E-2</c:v>
                </c:pt>
                <c:pt idx="37">
                  <c:v>4.6713962502877848E-2</c:v>
                </c:pt>
                <c:pt idx="38">
                  <c:v>-2.3266477939387187E-2</c:v>
                </c:pt>
                <c:pt idx="39">
                  <c:v>5.7162129299399567E-2</c:v>
                </c:pt>
                <c:pt idx="40">
                  <c:v>5.8448130730425873E-2</c:v>
                </c:pt>
                <c:pt idx="41">
                  <c:v>-1.3829388654471586E-3</c:v>
                </c:pt>
                <c:pt idx="42">
                  <c:v>1.1747288343144646E-2</c:v>
                </c:pt>
                <c:pt idx="43">
                  <c:v>3.6696223681900619E-2</c:v>
                </c:pt>
                <c:pt idx="44">
                  <c:v>-0.10038620932971298</c:v>
                </c:pt>
                <c:pt idx="45">
                  <c:v>-5.4301911598429342E-2</c:v>
                </c:pt>
                <c:pt idx="46">
                  <c:v>5.098354456731613E-2</c:v>
                </c:pt>
                <c:pt idx="47">
                  <c:v>7.8193395412199607E-2</c:v>
                </c:pt>
                <c:pt idx="48">
                  <c:v>-1.7168618025266369E-2</c:v>
                </c:pt>
                <c:pt idx="49">
                  <c:v>5.0738145496723064E-2</c:v>
                </c:pt>
                <c:pt idx="50">
                  <c:v>2.8017349237416056E-2</c:v>
                </c:pt>
                <c:pt idx="51">
                  <c:v>1.5903990711251481E-2</c:v>
                </c:pt>
                <c:pt idx="52">
                  <c:v>3.8772534231725331E-2</c:v>
                </c:pt>
                <c:pt idx="53">
                  <c:v>8.691548588075193E-2</c:v>
                </c:pt>
                <c:pt idx="54">
                  <c:v>-6.1630470335046539E-2</c:v>
                </c:pt>
                <c:pt idx="55">
                  <c:v>-6.2279786628209877E-3</c:v>
                </c:pt>
                <c:pt idx="56">
                  <c:v>0.19676317618143457</c:v>
                </c:pt>
                <c:pt idx="57">
                  <c:v>-2.9096065481951428E-2</c:v>
                </c:pt>
                <c:pt idx="58">
                  <c:v>-6.6720692177057117E-2</c:v>
                </c:pt>
                <c:pt idx="59">
                  <c:v>7.0077563538177401E-2</c:v>
                </c:pt>
                <c:pt idx="60">
                  <c:v>-7.0151304782712032E-2</c:v>
                </c:pt>
                <c:pt idx="61">
                  <c:v>8.3336586523103051E-2</c:v>
                </c:pt>
                <c:pt idx="62">
                  <c:v>0.10808586860645164</c:v>
                </c:pt>
                <c:pt idx="63">
                  <c:v>-8.0919454008380853E-2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707-43B0-95A9-9AD6C233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5728"/>
        <c:axId val="562041808"/>
      </c:scatterChart>
      <c:valAx>
        <c:axId val="5620457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1808"/>
        <c:crosses val="autoZero"/>
        <c:crossBetween val="midCat"/>
      </c:valAx>
      <c:valAx>
        <c:axId val="56204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TDK_KF_ST_15_02!$I$20:$I$84</c:f>
              <c:numCache>
                <c:formatCode>General</c:formatCode>
                <c:ptCount val="65"/>
                <c:pt idx="0">
                  <c:v>495</c:v>
                </c:pt>
                <c:pt idx="1">
                  <c:v>873</c:v>
                </c:pt>
                <c:pt idx="2">
                  <c:v>1239</c:v>
                </c:pt>
                <c:pt idx="3">
                  <c:v>1589</c:v>
                </c:pt>
                <c:pt idx="4">
                  <c:v>1929</c:v>
                </c:pt>
                <c:pt idx="5">
                  <c:v>2233</c:v>
                </c:pt>
                <c:pt idx="6">
                  <c:v>2525</c:v>
                </c:pt>
                <c:pt idx="7">
                  <c:v>2793</c:v>
                </c:pt>
                <c:pt idx="8">
                  <c:v>3045</c:v>
                </c:pt>
                <c:pt idx="9">
                  <c:v>3260</c:v>
                </c:pt>
                <c:pt idx="10">
                  <c:v>3442</c:v>
                </c:pt>
                <c:pt idx="11">
                  <c:v>3596</c:v>
                </c:pt>
                <c:pt idx="12">
                  <c:v>3703</c:v>
                </c:pt>
                <c:pt idx="13">
                  <c:v>3781</c:v>
                </c:pt>
                <c:pt idx="14">
                  <c:v>3827</c:v>
                </c:pt>
                <c:pt idx="15">
                  <c:v>3823</c:v>
                </c:pt>
                <c:pt idx="16">
                  <c:v>3790</c:v>
                </c:pt>
                <c:pt idx="17">
                  <c:v>3720</c:v>
                </c:pt>
                <c:pt idx="18">
                  <c:v>3611</c:v>
                </c:pt>
                <c:pt idx="19">
                  <c:v>3467</c:v>
                </c:pt>
                <c:pt idx="20">
                  <c:v>3294</c:v>
                </c:pt>
                <c:pt idx="21">
                  <c:v>3088</c:v>
                </c:pt>
                <c:pt idx="22">
                  <c:v>2852</c:v>
                </c:pt>
                <c:pt idx="23">
                  <c:v>2590</c:v>
                </c:pt>
                <c:pt idx="24">
                  <c:v>2296</c:v>
                </c:pt>
                <c:pt idx="25">
                  <c:v>1978</c:v>
                </c:pt>
                <c:pt idx="26">
                  <c:v>1638</c:v>
                </c:pt>
                <c:pt idx="27">
                  <c:v>1291</c:v>
                </c:pt>
                <c:pt idx="28">
                  <c:v>922</c:v>
                </c:pt>
                <c:pt idx="29">
                  <c:v>566</c:v>
                </c:pt>
                <c:pt idx="30">
                  <c:v>192</c:v>
                </c:pt>
                <c:pt idx="31">
                  <c:v>-184</c:v>
                </c:pt>
                <c:pt idx="32">
                  <c:v>-564</c:v>
                </c:pt>
                <c:pt idx="33">
                  <c:v>-940</c:v>
                </c:pt>
                <c:pt idx="34">
                  <c:v>-1310</c:v>
                </c:pt>
                <c:pt idx="35">
                  <c:v>-1663</c:v>
                </c:pt>
                <c:pt idx="36">
                  <c:v>-1996</c:v>
                </c:pt>
                <c:pt idx="37">
                  <c:v>-2307</c:v>
                </c:pt>
                <c:pt idx="38">
                  <c:v>-2600</c:v>
                </c:pt>
                <c:pt idx="39">
                  <c:v>-2869</c:v>
                </c:pt>
                <c:pt idx="40">
                  <c:v>-3113</c:v>
                </c:pt>
                <c:pt idx="41">
                  <c:v>-3335</c:v>
                </c:pt>
                <c:pt idx="42">
                  <c:v>-3517</c:v>
                </c:pt>
                <c:pt idx="43">
                  <c:v>-3667</c:v>
                </c:pt>
                <c:pt idx="44">
                  <c:v>-3778</c:v>
                </c:pt>
                <c:pt idx="45">
                  <c:v>-3853</c:v>
                </c:pt>
                <c:pt idx="46">
                  <c:v>-3899</c:v>
                </c:pt>
                <c:pt idx="47">
                  <c:v>-3900</c:v>
                </c:pt>
                <c:pt idx="48">
                  <c:v>-3866</c:v>
                </c:pt>
                <c:pt idx="49">
                  <c:v>-3799</c:v>
                </c:pt>
                <c:pt idx="50">
                  <c:v>-3686</c:v>
                </c:pt>
                <c:pt idx="51">
                  <c:v>-3544</c:v>
                </c:pt>
                <c:pt idx="52">
                  <c:v>-3370</c:v>
                </c:pt>
                <c:pt idx="53">
                  <c:v>-3164</c:v>
                </c:pt>
                <c:pt idx="54">
                  <c:v>-2929</c:v>
                </c:pt>
                <c:pt idx="55">
                  <c:v>-2666</c:v>
                </c:pt>
                <c:pt idx="56">
                  <c:v>-2375</c:v>
                </c:pt>
                <c:pt idx="57">
                  <c:v>-2049</c:v>
                </c:pt>
                <c:pt idx="58">
                  <c:v>-1703</c:v>
                </c:pt>
                <c:pt idx="59">
                  <c:v>-1363</c:v>
                </c:pt>
                <c:pt idx="60">
                  <c:v>-995</c:v>
                </c:pt>
                <c:pt idx="61">
                  <c:v>-639</c:v>
                </c:pt>
                <c:pt idx="62">
                  <c:v>-270</c:v>
                </c:pt>
                <c:pt idx="63">
                  <c:v>113</c:v>
                </c:pt>
                <c:pt idx="64">
                  <c:v>492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FFE-4CF7-B4A8-CAC6D002FE0C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TDK_KF_ST_15_02!$L$20:$L$84</c:f>
              <c:numCache>
                <c:formatCode>General</c:formatCode>
                <c:ptCount val="65"/>
                <c:pt idx="0">
                  <c:v>490.2994051807039</c:v>
                </c:pt>
                <c:pt idx="1">
                  <c:v>871.41432916305428</c:v>
                </c:pt>
                <c:pt idx="2">
                  <c:v>1242.7795947638845</c:v>
                </c:pt>
                <c:pt idx="3">
                  <c:v>1593.0143922449988</c:v>
                </c:pt>
                <c:pt idx="4">
                  <c:v>1927.0930337278887</c:v>
                </c:pt>
                <c:pt idx="5">
                  <c:v>2236.5131792136422</c:v>
                </c:pt>
                <c:pt idx="6">
                  <c:v>2529.5779665688447</c:v>
                </c:pt>
                <c:pt idx="7">
                  <c:v>2798.6893616467669</c:v>
                </c:pt>
                <c:pt idx="8">
                  <c:v>3044.0945295497695</c:v>
                </c:pt>
                <c:pt idx="9">
                  <c:v>3258.9875416751775</c:v>
                </c:pt>
                <c:pt idx="10">
                  <c:v>3446.9432433745137</c:v>
                </c:pt>
                <c:pt idx="11">
                  <c:v>3593.1018989836653</c:v>
                </c:pt>
                <c:pt idx="12">
                  <c:v>3704.1332209224311</c:v>
                </c:pt>
                <c:pt idx="13">
                  <c:v>3778.7429536956192</c:v>
                </c:pt>
                <c:pt idx="14">
                  <c:v>3818.780521894123</c:v>
                </c:pt>
                <c:pt idx="15">
                  <c:v>3822.556505692768</c:v>
                </c:pt>
                <c:pt idx="16">
                  <c:v>3788.4067747835302</c:v>
                </c:pt>
                <c:pt idx="17">
                  <c:v>3716.9878303017467</c:v>
                </c:pt>
                <c:pt idx="18">
                  <c:v>3606.8914642935028</c:v>
                </c:pt>
                <c:pt idx="19">
                  <c:v>3461.3497302401061</c:v>
                </c:pt>
                <c:pt idx="20">
                  <c:v>3288.216981051688</c:v>
                </c:pt>
                <c:pt idx="21">
                  <c:v>3085.5050041559575</c:v>
                </c:pt>
                <c:pt idx="22">
                  <c:v>2851.8732838078517</c:v>
                </c:pt>
                <c:pt idx="23">
                  <c:v>2588.2308944225069</c:v>
                </c:pt>
                <c:pt idx="24">
                  <c:v>2295.232379316084</c:v>
                </c:pt>
                <c:pt idx="25">
                  <c:v>1976.7811218304043</c:v>
                </c:pt>
                <c:pt idx="26">
                  <c:v>1640.4594348817545</c:v>
                </c:pt>
                <c:pt idx="27">
                  <c:v>1293.3371273262303</c:v>
                </c:pt>
                <c:pt idx="28">
                  <c:v>925.8897615385622</c:v>
                </c:pt>
                <c:pt idx="29">
                  <c:v>567.46954000754806</c:v>
                </c:pt>
                <c:pt idx="30">
                  <c:v>196.93562897945492</c:v>
                </c:pt>
                <c:pt idx="31">
                  <c:v>-178.22570134648149</c:v>
                </c:pt>
                <c:pt idx="32">
                  <c:v>-561.7102447246375</c:v>
                </c:pt>
                <c:pt idx="33">
                  <c:v>-938.8351810139585</c:v>
                </c:pt>
                <c:pt idx="34">
                  <c:v>-1308.8191768210731</c:v>
                </c:pt>
                <c:pt idx="35">
                  <c:v>-1665.6252320069118</c:v>
                </c:pt>
                <c:pt idx="36">
                  <c:v>-1994.2676287751046</c:v>
                </c:pt>
                <c:pt idx="37">
                  <c:v>-2304.4130290773442</c:v>
                </c:pt>
                <c:pt idx="38">
                  <c:v>-2597.864858420864</c:v>
                </c:pt>
                <c:pt idx="39">
                  <c:v>-2870.4417586656546</c:v>
                </c:pt>
                <c:pt idx="40">
                  <c:v>-3111.8797691721202</c:v>
                </c:pt>
                <c:pt idx="41">
                  <c:v>-3331.1634487757492</c:v>
                </c:pt>
                <c:pt idx="42">
                  <c:v>-3517.9214572897026</c:v>
                </c:pt>
                <c:pt idx="43">
                  <c:v>-3667.0199727517597</c:v>
                </c:pt>
                <c:pt idx="44">
                  <c:v>-3780.2117200458756</c:v>
                </c:pt>
                <c:pt idx="45">
                  <c:v>-3855.8464764318742</c:v>
                </c:pt>
                <c:pt idx="46">
                  <c:v>-3897.017890406858</c:v>
                </c:pt>
                <c:pt idx="47">
                  <c:v>-3902.0424562202202</c:v>
                </c:pt>
                <c:pt idx="48">
                  <c:v>-3869.1244524469184</c:v>
                </c:pt>
                <c:pt idx="49">
                  <c:v>-3798.8696130233966</c:v>
                </c:pt>
                <c:pt idx="50">
                  <c:v>-3689.3285783540864</c:v>
                </c:pt>
                <c:pt idx="51">
                  <c:v>-3545.7477740029467</c:v>
                </c:pt>
                <c:pt idx="52">
                  <c:v>-3372.4557473969448</c:v>
                </c:pt>
                <c:pt idx="53">
                  <c:v>-3167.7048042736806</c:v>
                </c:pt>
                <c:pt idx="54">
                  <c:v>-2933.2648021050682</c:v>
                </c:pt>
                <c:pt idx="55">
                  <c:v>-2667.6398618128296</c:v>
                </c:pt>
                <c:pt idx="56">
                  <c:v>-2371.7651918246997</c:v>
                </c:pt>
                <c:pt idx="57">
                  <c:v>-2053.6529547544565</c:v>
                </c:pt>
                <c:pt idx="58">
                  <c:v>-1708.9967956814037</c:v>
                </c:pt>
                <c:pt idx="59">
                  <c:v>-1361.4308992424253</c:v>
                </c:pt>
                <c:pt idx="60">
                  <c:v>-995.99250874961956</c:v>
                </c:pt>
                <c:pt idx="61">
                  <c:v>-634.99432378517372</c:v>
                </c:pt>
                <c:pt idx="62">
                  <c:v>-261.91357470891433</c:v>
                </c:pt>
                <c:pt idx="63">
                  <c:v>115.08320818250195</c:v>
                </c:pt>
                <c:pt idx="64">
                  <c:v>500.83417767886129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FFE-4CF7-B4A8-CAC6D002FE0C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TDK_KF_ST_15_02!$J$20:$J$84</c:f>
              <c:numCache>
                <c:formatCode>General</c:formatCode>
                <c:ptCount val="65"/>
                <c:pt idx="0">
                  <c:v>-3785</c:v>
                </c:pt>
                <c:pt idx="1">
                  <c:v>-3722</c:v>
                </c:pt>
                <c:pt idx="2">
                  <c:v>-3617</c:v>
                </c:pt>
                <c:pt idx="3">
                  <c:v>-3467</c:v>
                </c:pt>
                <c:pt idx="4">
                  <c:v>-3302</c:v>
                </c:pt>
                <c:pt idx="5">
                  <c:v>-3098</c:v>
                </c:pt>
                <c:pt idx="6">
                  <c:v>-2864</c:v>
                </c:pt>
                <c:pt idx="7">
                  <c:v>-2605</c:v>
                </c:pt>
                <c:pt idx="8">
                  <c:v>-2314</c:v>
                </c:pt>
                <c:pt idx="9">
                  <c:v>-2001</c:v>
                </c:pt>
                <c:pt idx="10">
                  <c:v>-1662</c:v>
                </c:pt>
                <c:pt idx="11">
                  <c:v>-1317</c:v>
                </c:pt>
                <c:pt idx="12">
                  <c:v>-962</c:v>
                </c:pt>
                <c:pt idx="13">
                  <c:v>-603</c:v>
                </c:pt>
                <c:pt idx="14">
                  <c:v>-239</c:v>
                </c:pt>
                <c:pt idx="15">
                  <c:v>141</c:v>
                </c:pt>
                <c:pt idx="16">
                  <c:v>518</c:v>
                </c:pt>
                <c:pt idx="17">
                  <c:v>894</c:v>
                </c:pt>
                <c:pt idx="18">
                  <c:v>1264</c:v>
                </c:pt>
                <c:pt idx="19">
                  <c:v>1619</c:v>
                </c:pt>
                <c:pt idx="20">
                  <c:v>1940</c:v>
                </c:pt>
                <c:pt idx="21">
                  <c:v>2253</c:v>
                </c:pt>
                <c:pt idx="22">
                  <c:v>2547</c:v>
                </c:pt>
                <c:pt idx="23">
                  <c:v>2815</c:v>
                </c:pt>
                <c:pt idx="24">
                  <c:v>3065</c:v>
                </c:pt>
                <c:pt idx="25">
                  <c:v>3287</c:v>
                </c:pt>
                <c:pt idx="26">
                  <c:v>3466</c:v>
                </c:pt>
                <c:pt idx="27">
                  <c:v>3625</c:v>
                </c:pt>
                <c:pt idx="28">
                  <c:v>3745</c:v>
                </c:pt>
                <c:pt idx="29">
                  <c:v>3816</c:v>
                </c:pt>
                <c:pt idx="30">
                  <c:v>3860</c:v>
                </c:pt>
                <c:pt idx="31">
                  <c:v>3862</c:v>
                </c:pt>
                <c:pt idx="32">
                  <c:v>3837</c:v>
                </c:pt>
                <c:pt idx="33">
                  <c:v>3770</c:v>
                </c:pt>
                <c:pt idx="34">
                  <c:v>3665</c:v>
                </c:pt>
                <c:pt idx="35">
                  <c:v>3520</c:v>
                </c:pt>
                <c:pt idx="36">
                  <c:v>3348</c:v>
                </c:pt>
                <c:pt idx="37">
                  <c:v>3154</c:v>
                </c:pt>
                <c:pt idx="38">
                  <c:v>2919</c:v>
                </c:pt>
                <c:pt idx="39">
                  <c:v>2654</c:v>
                </c:pt>
                <c:pt idx="40">
                  <c:v>2369</c:v>
                </c:pt>
                <c:pt idx="41">
                  <c:v>2051</c:v>
                </c:pt>
                <c:pt idx="42">
                  <c:v>1714</c:v>
                </c:pt>
                <c:pt idx="43">
                  <c:v>1371</c:v>
                </c:pt>
                <c:pt idx="44">
                  <c:v>1002</c:v>
                </c:pt>
                <c:pt idx="45">
                  <c:v>651</c:v>
                </c:pt>
                <c:pt idx="46">
                  <c:v>289</c:v>
                </c:pt>
                <c:pt idx="47">
                  <c:v>-86</c:v>
                </c:pt>
                <c:pt idx="48">
                  <c:v>-468</c:v>
                </c:pt>
                <c:pt idx="49">
                  <c:v>-837</c:v>
                </c:pt>
                <c:pt idx="50">
                  <c:v>-1207</c:v>
                </c:pt>
                <c:pt idx="51">
                  <c:v>-1563</c:v>
                </c:pt>
                <c:pt idx="52">
                  <c:v>-1890</c:v>
                </c:pt>
                <c:pt idx="53">
                  <c:v>-2197</c:v>
                </c:pt>
                <c:pt idx="54">
                  <c:v>-2498</c:v>
                </c:pt>
                <c:pt idx="55">
                  <c:v>-2766</c:v>
                </c:pt>
                <c:pt idx="56">
                  <c:v>-3015</c:v>
                </c:pt>
                <c:pt idx="57">
                  <c:v>-3235</c:v>
                </c:pt>
                <c:pt idx="58">
                  <c:v>-3424</c:v>
                </c:pt>
                <c:pt idx="59">
                  <c:v>-3573</c:v>
                </c:pt>
                <c:pt idx="60">
                  <c:v>-3692</c:v>
                </c:pt>
                <c:pt idx="61">
                  <c:v>-3768</c:v>
                </c:pt>
                <c:pt idx="62">
                  <c:v>-3807</c:v>
                </c:pt>
                <c:pt idx="63">
                  <c:v>-3816</c:v>
                </c:pt>
                <c:pt idx="64">
                  <c:v>-3786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FFE-4CF7-B4A8-CAC6D002FE0C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TDK_KF_ST_15_02!$N$20:$N$84</c:f>
              <c:numCache>
                <c:formatCode>General</c:formatCode>
                <c:ptCount val="65"/>
                <c:pt idx="0">
                  <c:v>-3784.0125462339765</c:v>
                </c:pt>
                <c:pt idx="1">
                  <c:v>-3715.345307792516</c:v>
                </c:pt>
                <c:pt idx="2">
                  <c:v>-3609.1929091881966</c:v>
                </c:pt>
                <c:pt idx="3">
                  <c:v>-3470.3068643888196</c:v>
                </c:pt>
                <c:pt idx="4">
                  <c:v>-3298.2524010652592</c:v>
                </c:pt>
                <c:pt idx="5">
                  <c:v>-3098.6970017754593</c:v>
                </c:pt>
                <c:pt idx="6">
                  <c:v>-2866.4960639399224</c:v>
                </c:pt>
                <c:pt idx="7">
                  <c:v>-2606.4350955932191</c:v>
                </c:pt>
                <c:pt idx="8">
                  <c:v>-2317.0381020634268</c:v>
                </c:pt>
                <c:pt idx="9">
                  <c:v>-2005.2250440532628</c:v>
                </c:pt>
                <c:pt idx="10">
                  <c:v>-1662.7674354783751</c:v>
                </c:pt>
                <c:pt idx="11">
                  <c:v>-1318.0583512338121</c:v>
                </c:pt>
                <c:pt idx="12">
                  <c:v>-962.28881455332373</c:v>
                </c:pt>
                <c:pt idx="13">
                  <c:v>-603.74661096629245</c:v>
                </c:pt>
                <c:pt idx="14">
                  <c:v>-235.26794660240643</c:v>
                </c:pt>
                <c:pt idx="15">
                  <c:v>142.25981495103721</c:v>
                </c:pt>
                <c:pt idx="16">
                  <c:v>522.82565621656863</c:v>
                </c:pt>
                <c:pt idx="17">
                  <c:v>896.10112689670984</c:v>
                </c:pt>
                <c:pt idx="18">
                  <c:v>1266.5640221732331</c:v>
                </c:pt>
                <c:pt idx="19">
                  <c:v>1621.7543641183506</c:v>
                </c:pt>
                <c:pt idx="20">
                  <c:v>1949.092096314293</c:v>
                </c:pt>
                <c:pt idx="21">
                  <c:v>2257.2114344072102</c:v>
                </c:pt>
                <c:pt idx="22">
                  <c:v>2547.6754807198854</c:v>
                </c:pt>
                <c:pt idx="23">
                  <c:v>2817.5466144215934</c:v>
                </c:pt>
                <c:pt idx="24">
                  <c:v>3064.1376213108551</c:v>
                </c:pt>
                <c:pt idx="25">
                  <c:v>3282.5339593664644</c:v>
                </c:pt>
                <c:pt idx="26">
                  <c:v>3467.4261773058447</c:v>
                </c:pt>
                <c:pt idx="27">
                  <c:v>3616.348394383509</c:v>
                </c:pt>
                <c:pt idx="28">
                  <c:v>3733.0957542200135</c:v>
                </c:pt>
                <c:pt idx="29">
                  <c:v>3809.9970919502375</c:v>
                </c:pt>
                <c:pt idx="30">
                  <c:v>3853.3746698131235</c:v>
                </c:pt>
                <c:pt idx="31">
                  <c:v>3861.043362863888</c:v>
                </c:pt>
                <c:pt idx="32">
                  <c:v>3831.3151742928994</c:v>
                </c:pt>
                <c:pt idx="33">
                  <c:v>3764.0777039446461</c:v>
                </c:pt>
                <c:pt idx="34">
                  <c:v>3659.3792011065834</c:v>
                </c:pt>
                <c:pt idx="35">
                  <c:v>3518.7413625688905</c:v>
                </c:pt>
                <c:pt idx="36">
                  <c:v>3350.3711231541288</c:v>
                </c:pt>
                <c:pt idx="37">
                  <c:v>3151.691136763337</c:v>
                </c:pt>
                <c:pt idx="38">
                  <c:v>2920.7164740107251</c:v>
                </c:pt>
                <c:pt idx="39">
                  <c:v>2658.8302215678968</c:v>
                </c:pt>
                <c:pt idx="40">
                  <c:v>2376.1407798525588</c:v>
                </c:pt>
                <c:pt idx="41">
                  <c:v>2060.6125390692528</c:v>
                </c:pt>
                <c:pt idx="42">
                  <c:v>1723.5337817342795</c:v>
                </c:pt>
                <c:pt idx="43">
                  <c:v>1376.0450730040043</c:v>
                </c:pt>
                <c:pt idx="44">
                  <c:v>1017.7195783365966</c:v>
                </c:pt>
                <c:pt idx="45">
                  <c:v>659.95526742928519</c:v>
                </c:pt>
                <c:pt idx="46">
                  <c:v>292.78939058056596</c:v>
                </c:pt>
                <c:pt idx="47">
                  <c:v>-87.733286499252529</c:v>
                </c:pt>
                <c:pt idx="48">
                  <c:v>-467.16431403428305</c:v>
                </c:pt>
                <c:pt idx="49">
                  <c:v>-840.59880656344603</c:v>
                </c:pt>
                <c:pt idx="50">
                  <c:v>-1213.025379711145</c:v>
                </c:pt>
                <c:pt idx="51">
                  <c:v>-1566.2856080655358</c:v>
                </c:pt>
                <c:pt idx="52">
                  <c:v>-1896.1389429993546</c:v>
                </c:pt>
                <c:pt idx="53">
                  <c:v>-2208.5625007211852</c:v>
                </c:pt>
                <c:pt idx="54">
                  <c:v>-2500.5353768849041</c:v>
                </c:pt>
                <c:pt idx="55">
                  <c:v>-2772.5159314622965</c:v>
                </c:pt>
                <c:pt idx="56">
                  <c:v>-3021.1322365169126</c:v>
                </c:pt>
                <c:pt idx="57">
                  <c:v>-3238.7156485268752</c:v>
                </c:pt>
                <c:pt idx="58">
                  <c:v>-3427.1155148045277</c:v>
                </c:pt>
                <c:pt idx="59">
                  <c:v>-3574.7402220225181</c:v>
                </c:pt>
                <c:pt idx="60">
                  <c:v>-3689.499718331178</c:v>
                </c:pt>
                <c:pt idx="61">
                  <c:v>-3765.6729571392666</c:v>
                </c:pt>
                <c:pt idx="62">
                  <c:v>-3807.8197480337753</c:v>
                </c:pt>
                <c:pt idx="63">
                  <c:v>-3813.7892030565531</c:v>
                </c:pt>
                <c:pt idx="64">
                  <c:v>-3781.8841387445536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FFE-4CF7-B4A8-CAC6D002F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3376"/>
        <c:axId val="562043768"/>
      </c:scatterChart>
      <c:valAx>
        <c:axId val="56204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3768"/>
        <c:crosses val="autoZero"/>
        <c:crossBetween val="midCat"/>
      </c:valAx>
      <c:valAx>
        <c:axId val="56204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121</c:v>
                </c:pt>
                <c:pt idx="2">
                  <c:v>-259</c:v>
                </c:pt>
                <c:pt idx="3">
                  <c:v>-627</c:v>
                </c:pt>
                <c:pt idx="4">
                  <c:v>-998</c:v>
                </c:pt>
                <c:pt idx="5">
                  <c:v>-1364</c:v>
                </c:pt>
                <c:pt idx="6">
                  <c:v>-1712</c:v>
                </c:pt>
                <c:pt idx="7">
                  <c:v>-2045</c:v>
                </c:pt>
                <c:pt idx="8">
                  <c:v>-2365</c:v>
                </c:pt>
                <c:pt idx="9">
                  <c:v>-2663</c:v>
                </c:pt>
                <c:pt idx="10">
                  <c:v>-2919</c:v>
                </c:pt>
                <c:pt idx="11">
                  <c:v>-3145</c:v>
                </c:pt>
                <c:pt idx="12">
                  <c:v>-3359</c:v>
                </c:pt>
                <c:pt idx="13">
                  <c:v>-3533</c:v>
                </c:pt>
                <c:pt idx="14">
                  <c:v>-3681</c:v>
                </c:pt>
                <c:pt idx="15">
                  <c:v>-3791</c:v>
                </c:pt>
                <c:pt idx="16">
                  <c:v>-3851</c:v>
                </c:pt>
                <c:pt idx="17">
                  <c:v>-3887</c:v>
                </c:pt>
                <c:pt idx="18">
                  <c:v>-3887</c:v>
                </c:pt>
                <c:pt idx="19">
                  <c:v>-3842</c:v>
                </c:pt>
                <c:pt idx="20">
                  <c:v>-3768</c:v>
                </c:pt>
                <c:pt idx="21">
                  <c:v>-3649</c:v>
                </c:pt>
                <c:pt idx="22">
                  <c:v>-3499</c:v>
                </c:pt>
                <c:pt idx="23">
                  <c:v>-3317</c:v>
                </c:pt>
                <c:pt idx="24">
                  <c:v>-3102</c:v>
                </c:pt>
                <c:pt idx="25">
                  <c:v>-2859</c:v>
                </c:pt>
                <c:pt idx="26">
                  <c:v>-2596</c:v>
                </c:pt>
                <c:pt idx="27">
                  <c:v>-2301</c:v>
                </c:pt>
                <c:pt idx="28">
                  <c:v>-1992</c:v>
                </c:pt>
                <c:pt idx="29">
                  <c:v>-1653</c:v>
                </c:pt>
                <c:pt idx="30">
                  <c:v>-1305</c:v>
                </c:pt>
                <c:pt idx="31">
                  <c:v>-932</c:v>
                </c:pt>
                <c:pt idx="32">
                  <c:v>-553</c:v>
                </c:pt>
                <c:pt idx="33">
                  <c:v>-189</c:v>
                </c:pt>
                <c:pt idx="34">
                  <c:v>184</c:v>
                </c:pt>
                <c:pt idx="35">
                  <c:v>548</c:v>
                </c:pt>
                <c:pt idx="36">
                  <c:v>920</c:v>
                </c:pt>
                <c:pt idx="37">
                  <c:v>1291</c:v>
                </c:pt>
                <c:pt idx="38">
                  <c:v>1639</c:v>
                </c:pt>
                <c:pt idx="39">
                  <c:v>1976</c:v>
                </c:pt>
                <c:pt idx="40">
                  <c:v>2285</c:v>
                </c:pt>
                <c:pt idx="41">
                  <c:v>2582</c:v>
                </c:pt>
                <c:pt idx="42">
                  <c:v>2844</c:v>
                </c:pt>
                <c:pt idx="43">
                  <c:v>3070</c:v>
                </c:pt>
                <c:pt idx="44">
                  <c:v>3283</c:v>
                </c:pt>
                <c:pt idx="45">
                  <c:v>3460</c:v>
                </c:pt>
                <c:pt idx="46">
                  <c:v>3604</c:v>
                </c:pt>
                <c:pt idx="47">
                  <c:v>3712</c:v>
                </c:pt>
                <c:pt idx="48">
                  <c:v>3788</c:v>
                </c:pt>
                <c:pt idx="49">
                  <c:v>3810</c:v>
                </c:pt>
                <c:pt idx="50">
                  <c:v>3811</c:v>
                </c:pt>
                <c:pt idx="51">
                  <c:v>3766</c:v>
                </c:pt>
                <c:pt idx="52">
                  <c:v>3693</c:v>
                </c:pt>
                <c:pt idx="53">
                  <c:v>3582</c:v>
                </c:pt>
                <c:pt idx="54">
                  <c:v>3428</c:v>
                </c:pt>
                <c:pt idx="55">
                  <c:v>3239</c:v>
                </c:pt>
                <c:pt idx="56">
                  <c:v>3025</c:v>
                </c:pt>
                <c:pt idx="57">
                  <c:v>2782</c:v>
                </c:pt>
                <c:pt idx="58">
                  <c:v>2525</c:v>
                </c:pt>
                <c:pt idx="59">
                  <c:v>2234</c:v>
                </c:pt>
                <c:pt idx="60">
                  <c:v>1914</c:v>
                </c:pt>
                <c:pt idx="61">
                  <c:v>1576</c:v>
                </c:pt>
                <c:pt idx="62">
                  <c:v>1225</c:v>
                </c:pt>
                <c:pt idx="63">
                  <c:v>859</c:v>
                </c:pt>
                <c:pt idx="64">
                  <c:v>488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319-4EC7-8CAD-AEC4C7190864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TDK_KF_ST_15_03!$L$85:$L$149</c:f>
              <c:numCache>
                <c:formatCode>General</c:formatCode>
                <c:ptCount val="65"/>
                <c:pt idx="0">
                  <c:v>500.71334142701204</c:v>
                </c:pt>
                <c:pt idx="1">
                  <c:v>119.15227568417629</c:v>
                </c:pt>
                <c:pt idx="2">
                  <c:v>-251.28477350354561</c:v>
                </c:pt>
                <c:pt idx="3">
                  <c:v>-623.35826338141987</c:v>
                </c:pt>
                <c:pt idx="4">
                  <c:v>-992.86462638812077</c:v>
                </c:pt>
                <c:pt idx="5">
                  <c:v>-1364.6197144997807</c:v>
                </c:pt>
                <c:pt idx="6">
                  <c:v>-1714.6809972989763</c:v>
                </c:pt>
                <c:pt idx="7">
                  <c:v>-2048.4391213486115</c:v>
                </c:pt>
                <c:pt idx="8">
                  <c:v>-2366.9909866275079</c:v>
                </c:pt>
                <c:pt idx="9">
                  <c:v>-2660.9056320993818</c:v>
                </c:pt>
                <c:pt idx="10">
                  <c:v>-2918.3766697641959</c:v>
                </c:pt>
                <c:pt idx="11">
                  <c:v>-3149.5828389836311</c:v>
                </c:pt>
                <c:pt idx="12">
                  <c:v>-3359.1975600629735</c:v>
                </c:pt>
                <c:pt idx="13">
                  <c:v>-3537.3122667044609</c:v>
                </c:pt>
                <c:pt idx="14">
                  <c:v>-3679.9364769181338</c:v>
                </c:pt>
                <c:pt idx="15">
                  <c:v>-3789.0049176354864</c:v>
                </c:pt>
                <c:pt idx="16">
                  <c:v>-3858.1381413634831</c:v>
                </c:pt>
                <c:pt idx="17">
                  <c:v>-3890.0033034105409</c:v>
                </c:pt>
                <c:pt idx="18">
                  <c:v>-3885.5452425644417</c:v>
                </c:pt>
                <c:pt idx="19">
                  <c:v>-3845.3373453157478</c:v>
                </c:pt>
                <c:pt idx="20">
                  <c:v>-3768.1230154318046</c:v>
                </c:pt>
                <c:pt idx="21">
                  <c:v>-3653.6104407546068</c:v>
                </c:pt>
                <c:pt idx="22">
                  <c:v>-3502.7888696256027</c:v>
                </c:pt>
                <c:pt idx="23">
                  <c:v>-3316.3385808552166</c:v>
                </c:pt>
                <c:pt idx="24">
                  <c:v>-3100.2854454744756</c:v>
                </c:pt>
                <c:pt idx="25">
                  <c:v>-2857.2398746025451</c:v>
                </c:pt>
                <c:pt idx="26">
                  <c:v>-2596.363701690721</c:v>
                </c:pt>
                <c:pt idx="27">
                  <c:v>-2305.7677346917008</c:v>
                </c:pt>
                <c:pt idx="28">
                  <c:v>-1988.2057757253187</c:v>
                </c:pt>
                <c:pt idx="29">
                  <c:v>-1649.5382085347751</c:v>
                </c:pt>
                <c:pt idx="30">
                  <c:v>-1301.3472346069668</c:v>
                </c:pt>
                <c:pt idx="31">
                  <c:v>-931.17543249993798</c:v>
                </c:pt>
                <c:pt idx="32">
                  <c:v>-551.47660649148349</c:v>
                </c:pt>
                <c:pt idx="33">
                  <c:v>-184.18706143252996</c:v>
                </c:pt>
                <c:pt idx="34">
                  <c:v>188.65570676066361</c:v>
                </c:pt>
                <c:pt idx="35">
                  <c:v>553.97471881803244</c:v>
                </c:pt>
                <c:pt idx="36">
                  <c:v>923.86416720729892</c:v>
                </c:pt>
                <c:pt idx="37">
                  <c:v>1293.0184105138023</c:v>
                </c:pt>
                <c:pt idx="38">
                  <c:v>1642.2066481508946</c:v>
                </c:pt>
                <c:pt idx="39">
                  <c:v>1975.5905963459027</c:v>
                </c:pt>
                <c:pt idx="40">
                  <c:v>2289.3569610198119</c:v>
                </c:pt>
                <c:pt idx="41">
                  <c:v>2580.8954789195363</c:v>
                </c:pt>
                <c:pt idx="42">
                  <c:v>2838.0027151261129</c:v>
                </c:pt>
                <c:pt idx="43">
                  <c:v>3068.580693803041</c:v>
                </c:pt>
                <c:pt idx="44">
                  <c:v>3277.7769163570433</c:v>
                </c:pt>
                <c:pt idx="45">
                  <c:v>3454.4251330573447</c:v>
                </c:pt>
                <c:pt idx="46">
                  <c:v>3599.5607361887469</c:v>
                </c:pt>
                <c:pt idx="47">
                  <c:v>3706.7528709111011</c:v>
                </c:pt>
                <c:pt idx="48">
                  <c:v>3776.9138429388277</c:v>
                </c:pt>
                <c:pt idx="49">
                  <c:v>3810.1593936476779</c:v>
                </c:pt>
                <c:pt idx="50">
                  <c:v>3806.7341379994136</c:v>
                </c:pt>
                <c:pt idx="51">
                  <c:v>3767.6109909965671</c:v>
                </c:pt>
                <c:pt idx="52">
                  <c:v>3692.4591346842935</c:v>
                </c:pt>
                <c:pt idx="53">
                  <c:v>3579.4329078994601</c:v>
                </c:pt>
                <c:pt idx="54">
                  <c:v>3429.2611363102601</c:v>
                </c:pt>
                <c:pt idx="55">
                  <c:v>3244.0312432709793</c:v>
                </c:pt>
                <c:pt idx="56">
                  <c:v>3028.3773228229875</c:v>
                </c:pt>
                <c:pt idx="57">
                  <c:v>2785.8676890091078</c:v>
                </c:pt>
                <c:pt idx="58">
                  <c:v>2525.3382705561503</c:v>
                </c:pt>
                <c:pt idx="59">
                  <c:v>2234.4615225468415</c:v>
                </c:pt>
                <c:pt idx="60">
                  <c:v>1917.9754927290339</c:v>
                </c:pt>
                <c:pt idx="61">
                  <c:v>1580.3565235590299</c:v>
                </c:pt>
                <c:pt idx="62">
                  <c:v>1226.8666143883261</c:v>
                </c:pt>
                <c:pt idx="63">
                  <c:v>858.02448061363077</c:v>
                </c:pt>
                <c:pt idx="64">
                  <c:v>482.64717255708121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319-4EC7-8CAD-AEC4C7190864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TDK_KF_ST_15_03!$J$85:$J$149</c:f>
              <c:numCache>
                <c:formatCode>General</c:formatCode>
                <c:ptCount val="65"/>
                <c:pt idx="0">
                  <c:v>-3771</c:v>
                </c:pt>
                <c:pt idx="1">
                  <c:v>-3805</c:v>
                </c:pt>
                <c:pt idx="2">
                  <c:v>-3797</c:v>
                </c:pt>
                <c:pt idx="3">
                  <c:v>-3758</c:v>
                </c:pt>
                <c:pt idx="4">
                  <c:v>-3678</c:v>
                </c:pt>
                <c:pt idx="5">
                  <c:v>-3556</c:v>
                </c:pt>
                <c:pt idx="6">
                  <c:v>-3401</c:v>
                </c:pt>
                <c:pt idx="7">
                  <c:v>-3223</c:v>
                </c:pt>
                <c:pt idx="8">
                  <c:v>-3005</c:v>
                </c:pt>
                <c:pt idx="9">
                  <c:v>-2752</c:v>
                </c:pt>
                <c:pt idx="10">
                  <c:v>-2490</c:v>
                </c:pt>
                <c:pt idx="11">
                  <c:v>-2204</c:v>
                </c:pt>
                <c:pt idx="12">
                  <c:v>-1884</c:v>
                </c:pt>
                <c:pt idx="13">
                  <c:v>-1552</c:v>
                </c:pt>
                <c:pt idx="14">
                  <c:v>-1196</c:v>
                </c:pt>
                <c:pt idx="15">
                  <c:v>-818</c:v>
                </c:pt>
                <c:pt idx="16">
                  <c:v>-458</c:v>
                </c:pt>
                <c:pt idx="17">
                  <c:v>-89</c:v>
                </c:pt>
                <c:pt idx="18">
                  <c:v>281</c:v>
                </c:pt>
                <c:pt idx="19">
                  <c:v>643</c:v>
                </c:pt>
                <c:pt idx="20">
                  <c:v>1015</c:v>
                </c:pt>
                <c:pt idx="21">
                  <c:v>1374</c:v>
                </c:pt>
                <c:pt idx="22">
                  <c:v>1718</c:v>
                </c:pt>
                <c:pt idx="23">
                  <c:v>2058</c:v>
                </c:pt>
                <c:pt idx="24">
                  <c:v>2365</c:v>
                </c:pt>
                <c:pt idx="25">
                  <c:v>2655</c:v>
                </c:pt>
                <c:pt idx="26">
                  <c:v>2909</c:v>
                </c:pt>
                <c:pt idx="27">
                  <c:v>3131</c:v>
                </c:pt>
                <c:pt idx="28">
                  <c:v>3344</c:v>
                </c:pt>
                <c:pt idx="29">
                  <c:v>3514</c:v>
                </c:pt>
                <c:pt idx="30">
                  <c:v>3654</c:v>
                </c:pt>
                <c:pt idx="31">
                  <c:v>3762</c:v>
                </c:pt>
                <c:pt idx="32">
                  <c:v>3826</c:v>
                </c:pt>
                <c:pt idx="33">
                  <c:v>3856</c:v>
                </c:pt>
                <c:pt idx="34">
                  <c:v>3846</c:v>
                </c:pt>
                <c:pt idx="35">
                  <c:v>3802</c:v>
                </c:pt>
                <c:pt idx="36">
                  <c:v>3728</c:v>
                </c:pt>
                <c:pt idx="37">
                  <c:v>3613</c:v>
                </c:pt>
                <c:pt idx="38">
                  <c:v>3458</c:v>
                </c:pt>
                <c:pt idx="39">
                  <c:v>3276</c:v>
                </c:pt>
                <c:pt idx="40">
                  <c:v>3059</c:v>
                </c:pt>
                <c:pt idx="41">
                  <c:v>2807</c:v>
                </c:pt>
                <c:pt idx="42">
                  <c:v>2545</c:v>
                </c:pt>
                <c:pt idx="43">
                  <c:v>2259</c:v>
                </c:pt>
                <c:pt idx="44">
                  <c:v>1936</c:v>
                </c:pt>
                <c:pt idx="45">
                  <c:v>1602</c:v>
                </c:pt>
                <c:pt idx="46">
                  <c:v>1248</c:v>
                </c:pt>
                <c:pt idx="47">
                  <c:v>880</c:v>
                </c:pt>
                <c:pt idx="48">
                  <c:v>513</c:v>
                </c:pt>
                <c:pt idx="49">
                  <c:v>141</c:v>
                </c:pt>
                <c:pt idx="50">
                  <c:v>-231</c:v>
                </c:pt>
                <c:pt idx="51">
                  <c:v>-590</c:v>
                </c:pt>
                <c:pt idx="52">
                  <c:v>-952</c:v>
                </c:pt>
                <c:pt idx="53">
                  <c:v>-1317</c:v>
                </c:pt>
                <c:pt idx="54">
                  <c:v>-1667</c:v>
                </c:pt>
                <c:pt idx="55">
                  <c:v>-2004</c:v>
                </c:pt>
                <c:pt idx="56">
                  <c:v>-2313</c:v>
                </c:pt>
                <c:pt idx="57">
                  <c:v>-2598</c:v>
                </c:pt>
                <c:pt idx="58">
                  <c:v>-2853</c:v>
                </c:pt>
                <c:pt idx="59">
                  <c:v>-3085</c:v>
                </c:pt>
                <c:pt idx="60">
                  <c:v>-3288</c:v>
                </c:pt>
                <c:pt idx="61">
                  <c:v>-3462</c:v>
                </c:pt>
                <c:pt idx="62">
                  <c:v>-3600</c:v>
                </c:pt>
                <c:pt idx="63">
                  <c:v>-3706</c:v>
                </c:pt>
                <c:pt idx="64">
                  <c:v>-3776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319-4EC7-8CAD-AEC4C7190864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TDK_KF_ST_15_03!$N$85:$N$149</c:f>
              <c:numCache>
                <c:formatCode>General</c:formatCode>
                <c:ptCount val="65"/>
                <c:pt idx="0">
                  <c:v>-3768.9712237925064</c:v>
                </c:pt>
                <c:pt idx="1">
                  <c:v>-3800.5428027193643</c:v>
                </c:pt>
                <c:pt idx="2">
                  <c:v>-3795.0986364658766</c:v>
                </c:pt>
                <c:pt idx="3">
                  <c:v>-3753.7674825766649</c:v>
                </c:pt>
                <c:pt idx="4">
                  <c:v>-3676.051048643757</c:v>
                </c:pt>
                <c:pt idx="5">
                  <c:v>-3558.6726251384252</c:v>
                </c:pt>
                <c:pt idx="6">
                  <c:v>-3408.7250409307985</c:v>
                </c:pt>
                <c:pt idx="7">
                  <c:v>-3225.3560647312488</c:v>
                </c:pt>
                <c:pt idx="8">
                  <c:v>-3007.0493864575847</c:v>
                </c:pt>
                <c:pt idx="9">
                  <c:v>-2759.6188546639387</c:v>
                </c:pt>
                <c:pt idx="10">
                  <c:v>-2496.3546831794133</c:v>
                </c:pt>
                <c:pt idx="11">
                  <c:v>-2210.0878372015559</c:v>
                </c:pt>
                <c:pt idx="12">
                  <c:v>-1891.9871999011143</c:v>
                </c:pt>
                <c:pt idx="13">
                  <c:v>-1552.9194752766514</c:v>
                </c:pt>
                <c:pt idx="14">
                  <c:v>-1200.4814426704413</c:v>
                </c:pt>
                <c:pt idx="15">
                  <c:v>-827.24860115074227</c:v>
                </c:pt>
                <c:pt idx="16">
                  <c:v>-456.01362378570383</c:v>
                </c:pt>
                <c:pt idx="17">
                  <c:v>-86.129043109766513</c:v>
                </c:pt>
                <c:pt idx="18">
                  <c:v>287.19524096748916</c:v>
                </c:pt>
                <c:pt idx="19">
                  <c:v>652.67887620854242</c:v>
                </c:pt>
                <c:pt idx="20">
                  <c:v>1019.3262695426298</c:v>
                </c:pt>
                <c:pt idx="21">
                  <c:v>1380.3501225951259</c:v>
                </c:pt>
                <c:pt idx="22">
                  <c:v>1729.6641163608176</c:v>
                </c:pt>
                <c:pt idx="23">
                  <c:v>2064.0961969249029</c:v>
                </c:pt>
                <c:pt idx="24">
                  <c:v>2373.7646772251564</c:v>
                </c:pt>
                <c:pt idx="25">
                  <c:v>2657.4361126446129</c:v>
                </c:pt>
                <c:pt idx="26">
                  <c:v>2908.0674808670451</c:v>
                </c:pt>
                <c:pt idx="27">
                  <c:v>3137.8072547624961</c:v>
                </c:pt>
                <c:pt idx="28">
                  <c:v>3341.6903636285456</c:v>
                </c:pt>
                <c:pt idx="29">
                  <c:v>3514.3718512716769</c:v>
                </c:pt>
                <c:pt idx="30">
                  <c:v>3650.6442382284108</c:v>
                </c:pt>
                <c:pt idx="31">
                  <c:v>3754.8078657114202</c:v>
                </c:pt>
                <c:pt idx="32">
                  <c:v>3821.6849926157529</c:v>
                </c:pt>
                <c:pt idx="33">
                  <c:v>3849.9387217334533</c:v>
                </c:pt>
                <c:pt idx="34">
                  <c:v>3842.8883515578027</c:v>
                </c:pt>
                <c:pt idx="35">
                  <c:v>3800.9537818367139</c:v>
                </c:pt>
                <c:pt idx="36">
                  <c:v>3722.0467482028785</c:v>
                </c:pt>
                <c:pt idx="37">
                  <c:v>3604.4211304445957</c:v>
                </c:pt>
                <c:pt idx="38">
                  <c:v>3453.9248629787362</c:v>
                </c:pt>
                <c:pt idx="39">
                  <c:v>3269.8308450251507</c:v>
                </c:pt>
                <c:pt idx="40">
                  <c:v>3054.14381784135</c:v>
                </c:pt>
                <c:pt idx="41">
                  <c:v>2808.550750953762</c:v>
                </c:pt>
                <c:pt idx="42">
                  <c:v>2545.7398131921391</c:v>
                </c:pt>
                <c:pt idx="43">
                  <c:v>2260.4857697279595</c:v>
                </c:pt>
                <c:pt idx="44">
                  <c:v>1943.5236531201342</c:v>
                </c:pt>
                <c:pt idx="45">
                  <c:v>1608.4274679782784</c:v>
                </c:pt>
                <c:pt idx="46">
                  <c:v>1251.1254457255332</c:v>
                </c:pt>
                <c:pt idx="47">
                  <c:v>886.73585225832608</c:v>
                </c:pt>
                <c:pt idx="48">
                  <c:v>516.28493722791779</c:v>
                </c:pt>
                <c:pt idx="49">
                  <c:v>141.07665213417988</c:v>
                </c:pt>
                <c:pt idx="50">
                  <c:v>-225.65662527104445</c:v>
                </c:pt>
                <c:pt idx="51">
                  <c:v>-592.46726624438054</c:v>
                </c:pt>
                <c:pt idx="52">
                  <c:v>-955.86281327972665</c:v>
                </c:pt>
                <c:pt idx="53">
                  <c:v>-1317.3425971005299</c:v>
                </c:pt>
                <c:pt idx="54">
                  <c:v>-1668.8725820019167</c:v>
                </c:pt>
                <c:pt idx="55">
                  <c:v>-2003.9529344601033</c:v>
                </c:pt>
                <c:pt idx="56">
                  <c:v>-2315.3230545257761</c:v>
                </c:pt>
                <c:pt idx="57">
                  <c:v>-2600.1977016049441</c:v>
                </c:pt>
                <c:pt idx="58">
                  <c:v>-2852.0054053766039</c:v>
                </c:pt>
                <c:pt idx="59">
                  <c:v>-3083.2692544647784</c:v>
                </c:pt>
                <c:pt idx="60">
                  <c:v>-3287.6486804366464</c:v>
                </c:pt>
                <c:pt idx="61">
                  <c:v>-3460.9847005608081</c:v>
                </c:pt>
                <c:pt idx="62">
                  <c:v>-3600.1743086798865</c:v>
                </c:pt>
                <c:pt idx="63">
                  <c:v>-3704.5317527297993</c:v>
                </c:pt>
                <c:pt idx="64">
                  <c:v>-3771.4692591821972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319-4EC7-8CAD-AEC4C7190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6120"/>
        <c:axId val="562044160"/>
      </c:scatterChart>
      <c:valAx>
        <c:axId val="562046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4160"/>
        <c:crosses val="autoZero"/>
        <c:crossBetween val="midCat"/>
      </c:valAx>
      <c:valAx>
        <c:axId val="56204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6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TDK_KF_ST_15_03!$AC$20:$AC$84</c:f>
              <c:numCache>
                <c:formatCode>General</c:formatCode>
                <c:ptCount val="65"/>
                <c:pt idx="0">
                  <c:v>2.051255857076921E-2</c:v>
                </c:pt>
                <c:pt idx="1">
                  <c:v>-0.12435062456241841</c:v>
                </c:pt>
                <c:pt idx="2">
                  <c:v>-0.11027482757941875</c:v>
                </c:pt>
                <c:pt idx="3">
                  <c:v>-0.11204819641200459</c:v>
                </c:pt>
                <c:pt idx="4">
                  <c:v>-9.4316132664310715E-2</c:v>
                </c:pt>
                <c:pt idx="5">
                  <c:v>-0.20067363313685505</c:v>
                </c:pt>
                <c:pt idx="6">
                  <c:v>-0.1433032478641536</c:v>
                </c:pt>
                <c:pt idx="7">
                  <c:v>-0.1053451004202941</c:v>
                </c:pt>
                <c:pt idx="8">
                  <c:v>-2.6001363869426086E-2</c:v>
                </c:pt>
                <c:pt idx="9">
                  <c:v>-5.1148765261110896E-2</c:v>
                </c:pt>
                <c:pt idx="10">
                  <c:v>-7.2887507924590977E-2</c:v>
                </c:pt>
                <c:pt idx="11">
                  <c:v>-5.9414414282613848E-2</c:v>
                </c:pt>
                <c:pt idx="12">
                  <c:v>-6.1186737615088305E-2</c:v>
                </c:pt>
                <c:pt idx="13">
                  <c:v>-6.5470588658328666E-2</c:v>
                </c:pt>
                <c:pt idx="14">
                  <c:v>-0.11807248307434293</c:v>
                </c:pt>
                <c:pt idx="15">
                  <c:v>-0.14294853164818733</c:v>
                </c:pt>
                <c:pt idx="16">
                  <c:v>-0.16591170580257142</c:v>
                </c:pt>
                <c:pt idx="17">
                  <c:v>-7.129957778829521E-2</c:v>
                </c:pt>
                <c:pt idx="18">
                  <c:v>-0.13827015613833282</c:v>
                </c:pt>
                <c:pt idx="19">
                  <c:v>-0.14641678200538877</c:v>
                </c:pt>
                <c:pt idx="20">
                  <c:v>-0.13309664098284202</c:v>
                </c:pt>
                <c:pt idx="21">
                  <c:v>-0.12915089732624097</c:v>
                </c:pt>
                <c:pt idx="22">
                  <c:v>-6.7756292257101336E-2</c:v>
                </c:pt>
                <c:pt idx="23">
                  <c:v>-2.3290443409507589E-2</c:v>
                </c:pt>
                <c:pt idx="24">
                  <c:v>-4.0671074275138608E-2</c:v>
                </c:pt>
                <c:pt idx="25">
                  <c:v>-3.9899827253321973E-2</c:v>
                </c:pt>
                <c:pt idx="26">
                  <c:v>7.7566137498280341E-2</c:v>
                </c:pt>
                <c:pt idx="27">
                  <c:v>1.5656933605811219E-2</c:v>
                </c:pt>
                <c:pt idx="28">
                  <c:v>3.3170352853346685E-2</c:v>
                </c:pt>
                <c:pt idx="29">
                  <c:v>6.8116147444072794E-2</c:v>
                </c:pt>
                <c:pt idx="30">
                  <c:v>8.7573169873252255E-2</c:v>
                </c:pt>
                <c:pt idx="31">
                  <c:v>8.4893926178438051E-2</c:v>
                </c:pt>
                <c:pt idx="32">
                  <c:v>5.8275206594657902E-3</c:v>
                </c:pt>
                <c:pt idx="33">
                  <c:v>3.0155457882500514E-2</c:v>
                </c:pt>
                <c:pt idx="34">
                  <c:v>-3.8946562071089375E-3</c:v>
                </c:pt>
                <c:pt idx="35">
                  <c:v>1.4547861967173503E-3</c:v>
                </c:pt>
                <c:pt idx="36">
                  <c:v>6.9034796882874616E-2</c:v>
                </c:pt>
                <c:pt idx="37">
                  <c:v>-9.9484135166392207E-3</c:v>
                </c:pt>
                <c:pt idx="38">
                  <c:v>1.6345170319027602E-3</c:v>
                </c:pt>
                <c:pt idx="39">
                  <c:v>6.8813124684709237E-2</c:v>
                </c:pt>
                <c:pt idx="40">
                  <c:v>0.13231233407299214</c:v>
                </c:pt>
                <c:pt idx="41">
                  <c:v>0.12265265353582322</c:v>
                </c:pt>
                <c:pt idx="42">
                  <c:v>7.8469144332672158E-2</c:v>
                </c:pt>
                <c:pt idx="43">
                  <c:v>0.13423614833382658</c:v>
                </c:pt>
                <c:pt idx="44">
                  <c:v>0.10755643124579706</c:v>
                </c:pt>
                <c:pt idx="45">
                  <c:v>0.13728615458865079</c:v>
                </c:pt>
                <c:pt idx="46">
                  <c:v>0.11741484163871974</c:v>
                </c:pt>
                <c:pt idx="47">
                  <c:v>3.5834546825981306E-2</c:v>
                </c:pt>
                <c:pt idx="48">
                  <c:v>-4.592794543123091E-2</c:v>
                </c:pt>
                <c:pt idx="49">
                  <c:v>4.4476485552479517E-2</c:v>
                </c:pt>
                <c:pt idx="50">
                  <c:v>3.7331764118391675E-2</c:v>
                </c:pt>
                <c:pt idx="51">
                  <c:v>-2.6631356337361467E-2</c:v>
                </c:pt>
                <c:pt idx="52">
                  <c:v>-7.8555318504527349E-3</c:v>
                </c:pt>
                <c:pt idx="53">
                  <c:v>8.9505156142308806E-3</c:v>
                </c:pt>
                <c:pt idx="54">
                  <c:v>-2.8387196715982554E-2</c:v>
                </c:pt>
                <c:pt idx="55">
                  <c:v>5.9517092617852541E-2</c:v>
                </c:pt>
                <c:pt idx="56">
                  <c:v>3.0406070920491857E-2</c:v>
                </c:pt>
                <c:pt idx="57">
                  <c:v>6.9500971937770828E-2</c:v>
                </c:pt>
                <c:pt idx="58">
                  <c:v>3.941330833072243E-3</c:v>
                </c:pt>
                <c:pt idx="59">
                  <c:v>3.8567226766247131E-2</c:v>
                </c:pt>
                <c:pt idx="60">
                  <c:v>5.0108769439475509E-2</c:v>
                </c:pt>
                <c:pt idx="61">
                  <c:v>-2.3324889154650918E-2</c:v>
                </c:pt>
                <c:pt idx="62">
                  <c:v>-2.1932572248033466E-2</c:v>
                </c:pt>
                <c:pt idx="63">
                  <c:v>-2.7244013005656598E-2</c:v>
                </c:pt>
                <c:pt idx="64">
                  <c:v>-0.11443796382951632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25-4A1D-B460-33DFFE19FF4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TDK_KF_ST_15_03!$AC$85:$AC$149</c:f>
              <c:numCache>
                <c:formatCode>General</c:formatCode>
                <c:ptCount val="65"/>
                <c:pt idx="0">
                  <c:v>4.8453589294808808E-2</c:v>
                </c:pt>
                <c:pt idx="1">
                  <c:v>0.14303889483664989</c:v>
                </c:pt>
                <c:pt idx="2">
                  <c:v>1.9444702178930129E-3</c:v>
                </c:pt>
                <c:pt idx="3">
                  <c:v>6.7624971907491727E-2</c:v>
                </c:pt>
                <c:pt idx="4">
                  <c:v>4.1623804470759751E-2</c:v>
                </c:pt>
                <c:pt idx="5">
                  <c:v>9.9882775178969041E-2</c:v>
                </c:pt>
                <c:pt idx="6">
                  <c:v>8.7523644573138881E-2</c:v>
                </c:pt>
                <c:pt idx="7">
                  <c:v>0.12430562461719319</c:v>
                </c:pt>
                <c:pt idx="8">
                  <c:v>0.10141455790801501</c:v>
                </c:pt>
                <c:pt idx="9">
                  <c:v>-6.5184427418216728E-3</c:v>
                </c:pt>
                <c:pt idx="10">
                  <c:v>1.4090544132500327E-2</c:v>
                </c:pt>
                <c:pt idx="11">
                  <c:v>5.5046056531750764E-2</c:v>
                </c:pt>
                <c:pt idx="12">
                  <c:v>-1.5323007883296214E-2</c:v>
                </c:pt>
                <c:pt idx="13">
                  <c:v>9.7688510705040699E-2</c:v>
                </c:pt>
                <c:pt idx="14">
                  <c:v>1.2671938996277277E-2</c:v>
                </c:pt>
                <c:pt idx="15">
                  <c:v>-6.2953514347498185E-2</c:v>
                </c:pt>
                <c:pt idx="16">
                  <c:v>0.11850677781490049</c:v>
                </c:pt>
                <c:pt idx="17">
                  <c:v>0.11712051565018555</c:v>
                </c:pt>
                <c:pt idx="18">
                  <c:v>0.1639808228096058</c:v>
                </c:pt>
                <c:pt idx="19">
                  <c:v>0.20213631508673302</c:v>
                </c:pt>
                <c:pt idx="20">
                  <c:v>0.1261041480290146</c:v>
                </c:pt>
                <c:pt idx="21">
                  <c:v>0.12563411839980176</c:v>
                </c:pt>
                <c:pt idx="22">
                  <c:v>0.18944199214769242</c:v>
                </c:pt>
                <c:pt idx="23">
                  <c:v>0.13676006969896548</c:v>
                </c:pt>
                <c:pt idx="24">
                  <c:v>0.17037890360475672</c:v>
                </c:pt>
                <c:pt idx="25">
                  <c:v>9.1550446719878664E-2</c:v>
                </c:pt>
                <c:pt idx="26">
                  <c:v>3.0092987919459802E-2</c:v>
                </c:pt>
                <c:pt idx="27">
                  <c:v>4.2146370430828028E-2</c:v>
                </c:pt>
                <c:pt idx="28">
                  <c:v>6.7636149169942428E-2</c:v>
                </c:pt>
                <c:pt idx="29">
                  <c:v>8.1826968285668045E-2</c:v>
                </c:pt>
                <c:pt idx="30">
                  <c:v>6.3925918382636837E-2</c:v>
                </c:pt>
                <c:pt idx="31">
                  <c:v>1.2286709196047241E-2</c:v>
                </c:pt>
                <c:pt idx="32">
                  <c:v>3.538905270778514E-2</c:v>
                </c:pt>
                <c:pt idx="33">
                  <c:v>8.601114719800762E-2</c:v>
                </c:pt>
                <c:pt idx="34">
                  <c:v>8.6210641724136394E-2</c:v>
                </c:pt>
                <c:pt idx="35">
                  <c:v>0.1010294253774191</c:v>
                </c:pt>
                <c:pt idx="36">
                  <c:v>8.5102248211342157E-2</c:v>
                </c:pt>
                <c:pt idx="37">
                  <c:v>7.6148278334386532E-2</c:v>
                </c:pt>
                <c:pt idx="38">
                  <c:v>6.9599147101939707E-2</c:v>
                </c:pt>
                <c:pt idx="39">
                  <c:v>3.9886659525222967E-2</c:v>
                </c:pt>
                <c:pt idx="40">
                  <c:v>8.8582133427735243E-2</c:v>
                </c:pt>
                <c:pt idx="41">
                  <c:v>-3.7773002407107015E-2</c:v>
                </c:pt>
                <c:pt idx="42">
                  <c:v>-8.0215609712269043E-2</c:v>
                </c:pt>
                <c:pt idx="43">
                  <c:v>-4.6703310273287002E-2</c:v>
                </c:pt>
                <c:pt idx="44">
                  <c:v>-0.15557283821797796</c:v>
                </c:pt>
                <c:pt idx="45">
                  <c:v>-0.1443309795309915</c:v>
                </c:pt>
                <c:pt idx="46">
                  <c:v>-9.1287545509686652E-2</c:v>
                </c:pt>
                <c:pt idx="47">
                  <c:v>-0.14456427008228445</c:v>
                </c:pt>
                <c:pt idx="48">
                  <c:v>-0.10170471006262005</c:v>
                </c:pt>
                <c:pt idx="49">
                  <c:v>-3.5964369088745229E-2</c:v>
                </c:pt>
                <c:pt idx="50">
                  <c:v>-0.11327388305127783</c:v>
                </c:pt>
                <c:pt idx="51">
                  <c:v>-7.7177383719089221E-3</c:v>
                </c:pt>
                <c:pt idx="52">
                  <c:v>1.5020428616026038E-2</c:v>
                </c:pt>
                <c:pt idx="53">
                  <c:v>-2.7576995419479999E-2</c:v>
                </c:pt>
                <c:pt idx="54">
                  <c:v>-3.1517511593143865E-2</c:v>
                </c:pt>
                <c:pt idx="55">
                  <c:v>-9.1457493745735974E-2</c:v>
                </c:pt>
                <c:pt idx="56">
                  <c:v>-5.6841099069259826E-2</c:v>
                </c:pt>
                <c:pt idx="57">
                  <c:v>-7.181624813910048E-2</c:v>
                </c:pt>
                <c:pt idx="58">
                  <c:v>-7.2789691557339609E-2</c:v>
                </c:pt>
                <c:pt idx="59">
                  <c:v>-8.2697612340645321E-2</c:v>
                </c:pt>
                <c:pt idx="60">
                  <c:v>-0.11855217869639745</c:v>
                </c:pt>
                <c:pt idx="61">
                  <c:v>-0.13307925492478745</c:v>
                </c:pt>
                <c:pt idx="62">
                  <c:v>-9.620485566196102E-2</c:v>
                </c:pt>
                <c:pt idx="63">
                  <c:v>-6.5014443257210175E-2</c:v>
                </c:pt>
                <c:pt idx="64">
                  <c:v>-7.7370762431039353E-3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025-4A1D-B460-33DFFE19FF4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TDK_KF_ST_15_03!$AA$20:$AA$83</c:f>
              <c:numCache>
                <c:formatCode>General</c:formatCode>
                <c:ptCount val="64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</c:numCache>
            </c:numRef>
          </c:xVal>
          <c:yVal>
            <c:numRef>
              <c:f>TDK_KF_ST_15_03!$AD$20:$AD$83</c:f>
              <c:numCache>
                <c:formatCode>General</c:formatCode>
                <c:ptCount val="64"/>
                <c:pt idx="0">
                  <c:v>-2.8249634813873145E-2</c:v>
                </c:pt>
                <c:pt idx="1">
                  <c:v>5.9336181305208235E-2</c:v>
                </c:pt>
                <c:pt idx="2">
                  <c:v>1.4069971917457735E-2</c:v>
                </c:pt>
                <c:pt idx="3">
                  <c:v>-2.1031058512782863E-2</c:v>
                </c:pt>
                <c:pt idx="4">
                  <c:v>-2.4236046032086733E-2</c:v>
                </c:pt>
                <c:pt idx="5">
                  <c:v>0.11797602079620972</c:v>
                </c:pt>
                <c:pt idx="6">
                  <c:v>7.0513556306813996E-2</c:v>
                </c:pt>
                <c:pt idx="7">
                  <c:v>3.3528852281193622E-2</c:v>
                </c:pt>
                <c:pt idx="8">
                  <c:v>-3.083973519983374E-2</c:v>
                </c:pt>
                <c:pt idx="9">
                  <c:v>-4.0308728484625078E-2</c:v>
                </c:pt>
                <c:pt idx="10">
                  <c:v>4.1369996331447112E-2</c:v>
                </c:pt>
                <c:pt idx="11">
                  <c:v>3.1837418863133848E-2</c:v>
                </c:pt>
                <c:pt idx="12">
                  <c:v>7.6207166231114343E-2</c:v>
                </c:pt>
                <c:pt idx="13">
                  <c:v>5.7752850286419743E-2</c:v>
                </c:pt>
                <c:pt idx="14">
                  <c:v>4.7986000230650916E-3</c:v>
                </c:pt>
                <c:pt idx="15">
                  <c:v>0.1069841625594421</c:v>
                </c:pt>
                <c:pt idx="16">
                  <c:v>6.4206995739951367E-2</c:v>
                </c:pt>
                <c:pt idx="17">
                  <c:v>-7.3264692293989242E-2</c:v>
                </c:pt>
                <c:pt idx="18">
                  <c:v>4.6982610628646171E-2</c:v>
                </c:pt>
                <c:pt idx="19">
                  <c:v>2.0858024743972692E-3</c:v>
                </c:pt>
                <c:pt idx="20">
                  <c:v>-2.2476197235135942E-2</c:v>
                </c:pt>
                <c:pt idx="21">
                  <c:v>8.2447587052953963E-2</c:v>
                </c:pt>
                <c:pt idx="22">
                  <c:v>-1.2459317455167707E-2</c:v>
                </c:pt>
                <c:pt idx="23">
                  <c:v>-1.4482558997599426E-2</c:v>
                </c:pt>
                <c:pt idx="24">
                  <c:v>0.12925320770287385</c:v>
                </c:pt>
                <c:pt idx="25">
                  <c:v>7.9786486778544941E-2</c:v>
                </c:pt>
                <c:pt idx="26">
                  <c:v>-7.9669903963406341E-3</c:v>
                </c:pt>
                <c:pt idx="27">
                  <c:v>6.0491344728575314E-2</c:v>
                </c:pt>
                <c:pt idx="28">
                  <c:v>5.1931895357995472E-2</c:v>
                </c:pt>
                <c:pt idx="29">
                  <c:v>3.2913277933346308E-2</c:v>
                </c:pt>
                <c:pt idx="30">
                  <c:v>-1.3625281491158603E-3</c:v>
                </c:pt>
                <c:pt idx="31">
                  <c:v>1.1172210195695698E-3</c:v>
                </c:pt>
                <c:pt idx="32">
                  <c:v>2.956153204831935E-2</c:v>
                </c:pt>
                <c:pt idx="33">
                  <c:v>-1.7868748686453273E-2</c:v>
                </c:pt>
                <c:pt idx="34">
                  <c:v>6.7820574589745775E-2</c:v>
                </c:pt>
                <c:pt idx="35">
                  <c:v>8.0372182088950694E-2</c:v>
                </c:pt>
                <c:pt idx="36">
                  <c:v>-1.3986477129321884E-3</c:v>
                </c:pt>
                <c:pt idx="37">
                  <c:v>5.2094783947467249E-2</c:v>
                </c:pt>
                <c:pt idx="38">
                  <c:v>2.8458470887557041E-2</c:v>
                </c:pt>
                <c:pt idx="39">
                  <c:v>2.2737322035169427E-2</c:v>
                </c:pt>
                <c:pt idx="40">
                  <c:v>3.8066569531764571E-2</c:v>
                </c:pt>
                <c:pt idx="41">
                  <c:v>1.4107416163142261E-2</c:v>
                </c:pt>
                <c:pt idx="42">
                  <c:v>0.11097284781502026</c:v>
                </c:pt>
                <c:pt idx="43">
                  <c:v>-8.602029934024813E-3</c:v>
                </c:pt>
                <c:pt idx="44">
                  <c:v>1.8547716783217538E-2</c:v>
                </c:pt>
                <c:pt idx="45">
                  <c:v>6.4850160498082232E-2</c:v>
                </c:pt>
                <c:pt idx="46">
                  <c:v>4.6565981170886062E-2</c:v>
                </c:pt>
                <c:pt idx="47">
                  <c:v>8.1285968824204247E-2</c:v>
                </c:pt>
                <c:pt idx="48">
                  <c:v>0.1644347232461314</c:v>
                </c:pt>
                <c:pt idx="49">
                  <c:v>-0.1074299998999777</c:v>
                </c:pt>
                <c:pt idx="50">
                  <c:v>-2.4659825122114398E-2</c:v>
                </c:pt>
                <c:pt idx="51">
                  <c:v>0.12431986704240217</c:v>
                </c:pt>
                <c:pt idx="52">
                  <c:v>-7.4674760328434786E-3</c:v>
                </c:pt>
                <c:pt idx="53">
                  <c:v>4.6095540917519884E-2</c:v>
                </c:pt>
                <c:pt idx="54">
                  <c:v>4.2477740848482881E-2</c:v>
                </c:pt>
                <c:pt idx="55">
                  <c:v>-6.6035535359674213E-2</c:v>
                </c:pt>
                <c:pt idx="56">
                  <c:v>7.1008486987523156E-2</c:v>
                </c:pt>
                <c:pt idx="57">
                  <c:v>5.4804652679422361E-2</c:v>
                </c:pt>
                <c:pt idx="58">
                  <c:v>8.3582313740066638E-2</c:v>
                </c:pt>
                <c:pt idx="59">
                  <c:v>6.131554841272191E-2</c:v>
                </c:pt>
                <c:pt idx="60">
                  <c:v>-8.484964968715758E-3</c:v>
                </c:pt>
                <c:pt idx="61">
                  <c:v>9.0949861062142645E-2</c:v>
                </c:pt>
                <c:pt idx="62">
                  <c:v>2.3877042465926479E-2</c:v>
                </c:pt>
                <c:pt idx="63">
                  <c:v>0.17028290784230649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025-4A1D-B460-33DFFE19F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7296"/>
        <c:axId val="562044552"/>
      </c:scatterChart>
      <c:valAx>
        <c:axId val="5620472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4552"/>
        <c:crosses val="autoZero"/>
        <c:crossBetween val="midCat"/>
      </c:valAx>
      <c:valAx>
        <c:axId val="56204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1244</c:v>
                </c:pt>
                <c:pt idx="3">
                  <c:v>1597</c:v>
                </c:pt>
                <c:pt idx="4">
                  <c:v>1924</c:v>
                </c:pt>
                <c:pt idx="5">
                  <c:v>2227</c:v>
                </c:pt>
                <c:pt idx="6">
                  <c:v>2528</c:v>
                </c:pt>
                <c:pt idx="7">
                  <c:v>2795</c:v>
                </c:pt>
                <c:pt idx="8">
                  <c:v>3041</c:v>
                </c:pt>
                <c:pt idx="9">
                  <c:v>3264</c:v>
                </c:pt>
                <c:pt idx="10">
                  <c:v>3443</c:v>
                </c:pt>
                <c:pt idx="11">
                  <c:v>3593</c:v>
                </c:pt>
                <c:pt idx="12">
                  <c:v>3711</c:v>
                </c:pt>
                <c:pt idx="13">
                  <c:v>3782</c:v>
                </c:pt>
                <c:pt idx="14">
                  <c:v>3824</c:v>
                </c:pt>
                <c:pt idx="15">
                  <c:v>3827</c:v>
                </c:pt>
                <c:pt idx="16">
                  <c:v>3790</c:v>
                </c:pt>
                <c:pt idx="17">
                  <c:v>3724</c:v>
                </c:pt>
                <c:pt idx="18">
                  <c:v>3614</c:v>
                </c:pt>
                <c:pt idx="19">
                  <c:v>3470</c:v>
                </c:pt>
                <c:pt idx="20">
                  <c:v>3293</c:v>
                </c:pt>
                <c:pt idx="21">
                  <c:v>3085</c:v>
                </c:pt>
                <c:pt idx="22">
                  <c:v>2848</c:v>
                </c:pt>
                <c:pt idx="23">
                  <c:v>2588</c:v>
                </c:pt>
                <c:pt idx="24">
                  <c:v>2296</c:v>
                </c:pt>
                <c:pt idx="25">
                  <c:v>1978</c:v>
                </c:pt>
                <c:pt idx="26">
                  <c:v>1632</c:v>
                </c:pt>
                <c:pt idx="27">
                  <c:v>1286</c:v>
                </c:pt>
                <c:pt idx="28">
                  <c:v>927</c:v>
                </c:pt>
                <c:pt idx="29">
                  <c:v>562</c:v>
                </c:pt>
                <c:pt idx="30">
                  <c:v>191</c:v>
                </c:pt>
                <c:pt idx="31">
                  <c:v>-190</c:v>
                </c:pt>
                <c:pt idx="32">
                  <c:v>-565</c:v>
                </c:pt>
                <c:pt idx="33">
                  <c:v>-941</c:v>
                </c:pt>
                <c:pt idx="34">
                  <c:v>-1311</c:v>
                </c:pt>
                <c:pt idx="35">
                  <c:v>-1663</c:v>
                </c:pt>
                <c:pt idx="36">
                  <c:v>-1996</c:v>
                </c:pt>
                <c:pt idx="37">
                  <c:v>-2300</c:v>
                </c:pt>
                <c:pt idx="38">
                  <c:v>-2597</c:v>
                </c:pt>
                <c:pt idx="39">
                  <c:v>-2869</c:v>
                </c:pt>
                <c:pt idx="40">
                  <c:v>-3114</c:v>
                </c:pt>
                <c:pt idx="41">
                  <c:v>-3333</c:v>
                </c:pt>
                <c:pt idx="42">
                  <c:v>-3517</c:v>
                </c:pt>
                <c:pt idx="43">
                  <c:v>-3663</c:v>
                </c:pt>
                <c:pt idx="44">
                  <c:v>-3780</c:v>
                </c:pt>
                <c:pt idx="45">
                  <c:v>-3855</c:v>
                </c:pt>
                <c:pt idx="46">
                  <c:v>-3897</c:v>
                </c:pt>
                <c:pt idx="47">
                  <c:v>-3895</c:v>
                </c:pt>
                <c:pt idx="48">
                  <c:v>-3865</c:v>
                </c:pt>
                <c:pt idx="49">
                  <c:v>-3795</c:v>
                </c:pt>
                <c:pt idx="50">
                  <c:v>-3689</c:v>
                </c:pt>
                <c:pt idx="51">
                  <c:v>-3549</c:v>
                </c:pt>
                <c:pt idx="52">
                  <c:v>-3366</c:v>
                </c:pt>
                <c:pt idx="53">
                  <c:v>-3161</c:v>
                </c:pt>
                <c:pt idx="54">
                  <c:v>-2930</c:v>
                </c:pt>
                <c:pt idx="55">
                  <c:v>-2665</c:v>
                </c:pt>
                <c:pt idx="56">
                  <c:v>-2368</c:v>
                </c:pt>
                <c:pt idx="57">
                  <c:v>-2049</c:v>
                </c:pt>
                <c:pt idx="58">
                  <c:v>-1715</c:v>
                </c:pt>
                <c:pt idx="59">
                  <c:v>-1361</c:v>
                </c:pt>
                <c:pt idx="60">
                  <c:v>-997</c:v>
                </c:pt>
                <c:pt idx="61">
                  <c:v>-640</c:v>
                </c:pt>
                <c:pt idx="62">
                  <c:v>-268</c:v>
                </c:pt>
                <c:pt idx="63">
                  <c:v>110</c:v>
                </c:pt>
                <c:pt idx="64">
                  <c:v>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EC-4FD4-BED5-476F8451BAED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TDK_KF_ST_15_03!$L$20:$L$84</c:f>
              <c:numCache>
                <c:formatCode>General</c:formatCode>
                <c:ptCount val="65"/>
                <c:pt idx="0">
                  <c:v>482.23183607836216</c:v>
                </c:pt>
                <c:pt idx="1">
                  <c:v>870.53968877785121</c:v>
                </c:pt>
                <c:pt idx="2">
                  <c:v>1244.1761422861468</c:v>
                </c:pt>
                <c:pt idx="3">
                  <c:v>1599.2595085017731</c:v>
                </c:pt>
                <c:pt idx="4">
                  <c:v>1926.179274946008</c:v>
                </c:pt>
                <c:pt idx="5">
                  <c:v>2237.0731956982791</c:v>
                </c:pt>
                <c:pt idx="6">
                  <c:v>2530.9426095502376</c:v>
                </c:pt>
                <c:pt idx="7">
                  <c:v>2801.0987416724902</c:v>
                </c:pt>
                <c:pt idx="8">
                  <c:v>3044.3309775812522</c:v>
                </c:pt>
                <c:pt idx="9">
                  <c:v>3261.3206726431276</c:v>
                </c:pt>
                <c:pt idx="10">
                  <c:v>3445.8940261392563</c:v>
                </c:pt>
                <c:pt idx="11">
                  <c:v>3593.1921794940854</c:v>
                </c:pt>
                <c:pt idx="12">
                  <c:v>3705.1054594748202</c:v>
                </c:pt>
                <c:pt idx="13">
                  <c:v>3778.4950758671976</c:v>
                </c:pt>
                <c:pt idx="14">
                  <c:v>3818.5429056830581</c:v>
                </c:pt>
                <c:pt idx="15">
                  <c:v>3821.7807606438291</c:v>
                </c:pt>
                <c:pt idx="16">
                  <c:v>3788.0853502751356</c:v>
                </c:pt>
                <c:pt idx="17">
                  <c:v>3717.2357822119311</c:v>
                </c:pt>
                <c:pt idx="18">
                  <c:v>3606.2537384199286</c:v>
                </c:pt>
                <c:pt idx="19">
                  <c:v>3462.4887602511581</c:v>
                </c:pt>
                <c:pt idx="20">
                  <c:v>3287.2313770255687</c:v>
                </c:pt>
                <c:pt idx="21">
                  <c:v>3084.8184190001507</c:v>
                </c:pt>
                <c:pt idx="22">
                  <c:v>2848.7630990879406</c:v>
                </c:pt>
                <c:pt idx="23">
                  <c:v>2587.0965977193705</c:v>
                </c:pt>
                <c:pt idx="24">
                  <c:v>2295.5190639880111</c:v>
                </c:pt>
                <c:pt idx="25">
                  <c:v>1976.6314638995623</c:v>
                </c:pt>
                <c:pt idx="26">
                  <c:v>1637.622189670366</c:v>
                </c:pt>
                <c:pt idx="27">
                  <c:v>1288.1494912020912</c:v>
                </c:pt>
                <c:pt idx="28">
                  <c:v>928.81910530500977</c:v>
                </c:pt>
                <c:pt idx="29">
                  <c:v>566.30108384670598</c:v>
                </c:pt>
                <c:pt idx="30">
                  <c:v>197.61248811693014</c:v>
                </c:pt>
                <c:pt idx="31">
                  <c:v>-182.97345991004337</c:v>
                </c:pt>
                <c:pt idx="32">
                  <c:v>-562.77296581792223</c:v>
                </c:pt>
                <c:pt idx="33">
                  <c:v>-936.89398584206253</c:v>
                </c:pt>
                <c:pt idx="34">
                  <c:v>-1309.7739982445712</c:v>
                </c:pt>
                <c:pt idx="35">
                  <c:v>-1661.5579985261581</c:v>
                </c:pt>
                <c:pt idx="36">
                  <c:v>-1990.9031243506342</c:v>
                </c:pt>
                <c:pt idx="37">
                  <c:v>-2301.7274349636414</c:v>
                </c:pt>
                <c:pt idx="38">
                  <c:v>-2597.1878904051114</c:v>
                </c:pt>
                <c:pt idx="39">
                  <c:v>-2867.7473329231898</c:v>
                </c:pt>
                <c:pt idx="40">
                  <c:v>-3114.9981059668539</c:v>
                </c:pt>
                <c:pt idx="41">
                  <c:v>-3330.3557708788162</c:v>
                </c:pt>
                <c:pt idx="42">
                  <c:v>-3518.5771261982318</c:v>
                </c:pt>
                <c:pt idx="43">
                  <c:v>-3666.9203247414994</c:v>
                </c:pt>
                <c:pt idx="44">
                  <c:v>-3780.7684337449864</c:v>
                </c:pt>
                <c:pt idx="45">
                  <c:v>-3855.84256432237</c:v>
                </c:pt>
                <c:pt idx="46">
                  <c:v>-3897.2977556442302</c:v>
                </c:pt>
                <c:pt idx="47">
                  <c:v>-3902.1589447773345</c:v>
                </c:pt>
                <c:pt idx="48">
                  <c:v>-3869.2276915235325</c:v>
                </c:pt>
                <c:pt idx="49">
                  <c:v>-3797.8552332147506</c:v>
                </c:pt>
                <c:pt idx="50">
                  <c:v>-3689.6646815635768</c:v>
                </c:pt>
                <c:pt idx="51">
                  <c:v>-3544.6288454487299</c:v>
                </c:pt>
                <c:pt idx="52">
                  <c:v>-3371.104117644591</c:v>
                </c:pt>
                <c:pt idx="53">
                  <c:v>-3167.9224574618402</c:v>
                </c:pt>
                <c:pt idx="54">
                  <c:v>-2930.6968317755941</c:v>
                </c:pt>
                <c:pt idx="55">
                  <c:v>-2666.1473891628966</c:v>
                </c:pt>
                <c:pt idx="56">
                  <c:v>-2370.1571630810081</c:v>
                </c:pt>
                <c:pt idx="57">
                  <c:v>-2053.5059086810297</c:v>
                </c:pt>
                <c:pt idx="58">
                  <c:v>-1713.2446033261019</c:v>
                </c:pt>
                <c:pt idx="59">
                  <c:v>-1361.8880615463966</c:v>
                </c:pt>
                <c:pt idx="60">
                  <c:v>-997.08046926921452</c:v>
                </c:pt>
                <c:pt idx="61">
                  <c:v>-635.53371002937536</c:v>
                </c:pt>
                <c:pt idx="62">
                  <c:v>-263.70428349227143</c:v>
                </c:pt>
                <c:pt idx="63">
                  <c:v>114.46850998196163</c:v>
                </c:pt>
                <c:pt idx="64">
                  <c:v>496.57695411170738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EC-4FD4-BED5-476F8451BAED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TDK_KF_ST_15_03!$J$20:$J$84</c:f>
              <c:numCache>
                <c:formatCode>General</c:formatCode>
                <c:ptCount val="65"/>
                <c:pt idx="0">
                  <c:v>-3787</c:v>
                </c:pt>
                <c:pt idx="1">
                  <c:v>-3719</c:v>
                </c:pt>
                <c:pt idx="2">
                  <c:v>-3615</c:v>
                </c:pt>
                <c:pt idx="3">
                  <c:v>-3468</c:v>
                </c:pt>
                <c:pt idx="4">
                  <c:v>-3297</c:v>
                </c:pt>
                <c:pt idx="5">
                  <c:v>-3098</c:v>
                </c:pt>
                <c:pt idx="6">
                  <c:v>-2868</c:v>
                </c:pt>
                <c:pt idx="7">
                  <c:v>-2600</c:v>
                </c:pt>
                <c:pt idx="8">
                  <c:v>-2309</c:v>
                </c:pt>
                <c:pt idx="9">
                  <c:v>-2000</c:v>
                </c:pt>
                <c:pt idx="10">
                  <c:v>-1662</c:v>
                </c:pt>
                <c:pt idx="11">
                  <c:v>-1315</c:v>
                </c:pt>
                <c:pt idx="12">
                  <c:v>-957</c:v>
                </c:pt>
                <c:pt idx="13">
                  <c:v>-602</c:v>
                </c:pt>
                <c:pt idx="14">
                  <c:v>-234</c:v>
                </c:pt>
                <c:pt idx="15">
                  <c:v>144</c:v>
                </c:pt>
                <c:pt idx="16">
                  <c:v>515</c:v>
                </c:pt>
                <c:pt idx="17">
                  <c:v>894</c:v>
                </c:pt>
                <c:pt idx="18">
                  <c:v>1264</c:v>
                </c:pt>
                <c:pt idx="19">
                  <c:v>1615</c:v>
                </c:pt>
                <c:pt idx="20">
                  <c:v>1947</c:v>
                </c:pt>
                <c:pt idx="21">
                  <c:v>2251</c:v>
                </c:pt>
                <c:pt idx="22">
                  <c:v>2548</c:v>
                </c:pt>
                <c:pt idx="23">
                  <c:v>2821</c:v>
                </c:pt>
                <c:pt idx="24">
                  <c:v>3064</c:v>
                </c:pt>
                <c:pt idx="25">
                  <c:v>3284</c:v>
                </c:pt>
                <c:pt idx="26">
                  <c:v>3474</c:v>
                </c:pt>
                <c:pt idx="27">
                  <c:v>3621</c:v>
                </c:pt>
                <c:pt idx="28">
                  <c:v>3741</c:v>
                </c:pt>
                <c:pt idx="29">
                  <c:v>3822</c:v>
                </c:pt>
                <c:pt idx="30">
                  <c:v>3863</c:v>
                </c:pt>
                <c:pt idx="31">
                  <c:v>3868</c:v>
                </c:pt>
                <c:pt idx="32">
                  <c:v>3839</c:v>
                </c:pt>
                <c:pt idx="33">
                  <c:v>3771</c:v>
                </c:pt>
                <c:pt idx="34">
                  <c:v>3663</c:v>
                </c:pt>
                <c:pt idx="35">
                  <c:v>3524</c:v>
                </c:pt>
                <c:pt idx="36">
                  <c:v>3353</c:v>
                </c:pt>
                <c:pt idx="37">
                  <c:v>3154</c:v>
                </c:pt>
                <c:pt idx="38">
                  <c:v>2923</c:v>
                </c:pt>
                <c:pt idx="39">
                  <c:v>2659</c:v>
                </c:pt>
                <c:pt idx="40">
                  <c:v>2363</c:v>
                </c:pt>
                <c:pt idx="41">
                  <c:v>2057</c:v>
                </c:pt>
                <c:pt idx="42">
                  <c:v>1719</c:v>
                </c:pt>
                <c:pt idx="43">
                  <c:v>1369</c:v>
                </c:pt>
                <c:pt idx="44">
                  <c:v>1012</c:v>
                </c:pt>
                <c:pt idx="45">
                  <c:v>655</c:v>
                </c:pt>
                <c:pt idx="46">
                  <c:v>286</c:v>
                </c:pt>
                <c:pt idx="47">
                  <c:v>-85</c:v>
                </c:pt>
                <c:pt idx="48">
                  <c:v>-459</c:v>
                </c:pt>
                <c:pt idx="49">
                  <c:v>-843</c:v>
                </c:pt>
                <c:pt idx="50">
                  <c:v>-1210</c:v>
                </c:pt>
                <c:pt idx="51">
                  <c:v>-1564</c:v>
                </c:pt>
                <c:pt idx="52">
                  <c:v>-1890</c:v>
                </c:pt>
                <c:pt idx="53">
                  <c:v>-2199</c:v>
                </c:pt>
                <c:pt idx="54">
                  <c:v>-2495</c:v>
                </c:pt>
                <c:pt idx="55">
                  <c:v>-2773</c:v>
                </c:pt>
                <c:pt idx="56">
                  <c:v>-3017</c:v>
                </c:pt>
                <c:pt idx="57">
                  <c:v>-3234</c:v>
                </c:pt>
                <c:pt idx="58">
                  <c:v>-3422</c:v>
                </c:pt>
                <c:pt idx="59">
                  <c:v>-3571</c:v>
                </c:pt>
                <c:pt idx="60">
                  <c:v>-3691</c:v>
                </c:pt>
                <c:pt idx="61">
                  <c:v>-3766</c:v>
                </c:pt>
                <c:pt idx="62">
                  <c:v>-3809</c:v>
                </c:pt>
                <c:pt idx="63">
                  <c:v>-3817</c:v>
                </c:pt>
                <c:pt idx="64">
                  <c:v>-3783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3EC-4FD4-BED5-476F8451BAED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TDK_KF_ST_15_03!$N$20:$N$84</c:f>
              <c:numCache>
                <c:formatCode>General</c:formatCode>
                <c:ptCount val="65"/>
                <c:pt idx="0">
                  <c:v>-3784.6392407522312</c:v>
                </c:pt>
                <c:pt idx="1">
                  <c:v>-3715.2506287209212</c:v>
                </c:pt>
                <c:pt idx="2">
                  <c:v>-3608.5045369393615</c:v>
                </c:pt>
                <c:pt idx="3">
                  <c:v>-3467.3129399940767</c:v>
                </c:pt>
                <c:pt idx="4">
                  <c:v>-3298.6704859375982</c:v>
                </c:pt>
                <c:pt idx="5">
                  <c:v>-3098.1993194981646</c:v>
                </c:pt>
                <c:pt idx="6">
                  <c:v>-2865.1885320199003</c:v>
                </c:pt>
                <c:pt idx="7">
                  <c:v>-2603.7014338363151</c:v>
                </c:pt>
                <c:pt idx="8">
                  <c:v>-2316.4752191736238</c:v>
                </c:pt>
                <c:pt idx="9">
                  <c:v>-2001.0399408538551</c:v>
                </c:pt>
                <c:pt idx="10">
                  <c:v>-1664.2971392951124</c:v>
                </c:pt>
                <c:pt idx="11">
                  <c:v>-1316.8093625684801</c:v>
                </c:pt>
                <c:pt idx="12">
                  <c:v>-956.88922625222494</c:v>
                </c:pt>
                <c:pt idx="13">
                  <c:v>-602.3666590210903</c:v>
                </c:pt>
                <c:pt idx="14">
                  <c:v>-230.81461566135417</c:v>
                </c:pt>
                <c:pt idx="15">
                  <c:v>148.5886154443277</c:v>
                </c:pt>
                <c:pt idx="16">
                  <c:v>521.39407796412183</c:v>
                </c:pt>
                <c:pt idx="17">
                  <c:v>893.01182537928719</c:v>
                </c:pt>
                <c:pt idx="18">
                  <c:v>1267.0831482062572</c:v>
                </c:pt>
                <c:pt idx="19">
                  <c:v>1618.517570636581</c:v>
                </c:pt>
                <c:pt idx="20">
                  <c:v>1950.3075667914732</c:v>
                </c:pt>
                <c:pt idx="21">
                  <c:v>2257.9953798708093</c:v>
                </c:pt>
                <c:pt idx="22">
                  <c:v>2551.2810630184936</c:v>
                </c:pt>
                <c:pt idx="23">
                  <c:v>2818.9350433699019</c:v>
                </c:pt>
                <c:pt idx="24">
                  <c:v>3064.4734457984478</c:v>
                </c:pt>
                <c:pt idx="25">
                  <c:v>3283.3867317801951</c:v>
                </c:pt>
                <c:pt idx="26">
                  <c:v>3469.7612386029982</c:v>
                </c:pt>
                <c:pt idx="27">
                  <c:v>3619.4089768652093</c:v>
                </c:pt>
                <c:pt idx="28">
                  <c:v>3733.6136276328143</c:v>
                </c:pt>
                <c:pt idx="29">
                  <c:v>3811.6319674498277</c:v>
                </c:pt>
                <c:pt idx="30">
                  <c:v>3854.905431189452</c:v>
                </c:pt>
                <c:pt idx="31">
                  <c:v>3862.6122413554303</c:v>
                </c:pt>
                <c:pt idx="32">
                  <c:v>3832.9962800895059</c:v>
                </c:pt>
                <c:pt idx="33">
                  <c:v>3766.4391871191251</c:v>
                </c:pt>
                <c:pt idx="34">
                  <c:v>3661.0587454788506</c:v>
                </c:pt>
                <c:pt idx="35">
                  <c:v>3522.6531096216454</c:v>
                </c:pt>
                <c:pt idx="36">
                  <c:v>3354.4298573023871</c:v>
                </c:pt>
                <c:pt idx="37">
                  <c:v>3155.7678753310984</c:v>
                </c:pt>
                <c:pt idx="38">
                  <c:v>2923.5053905111149</c:v>
                </c:pt>
                <c:pt idx="39">
                  <c:v>2663.9059961671733</c:v>
                </c:pt>
                <c:pt idx="40">
                  <c:v>2374.329421218979</c:v>
                </c:pt>
                <c:pt idx="41">
                  <c:v>2064.1417752003472</c:v>
                </c:pt>
                <c:pt idx="42">
                  <c:v>1724.4268756827521</c:v>
                </c:pt>
                <c:pt idx="43">
                  <c:v>1378.5568468427198</c:v>
                </c:pt>
                <c:pt idx="44">
                  <c:v>1017.8812673786255</c:v>
                </c:pt>
                <c:pt idx="45">
                  <c:v>662.41775638678314</c:v>
                </c:pt>
                <c:pt idx="46">
                  <c:v>291.59585983546555</c:v>
                </c:pt>
                <c:pt idx="47">
                  <c:v>-85.372388760407404</c:v>
                </c:pt>
                <c:pt idx="48">
                  <c:v>-465.47201400738606</c:v>
                </c:pt>
                <c:pt idx="49">
                  <c:v>-843.68095103280552</c:v>
                </c:pt>
                <c:pt idx="50">
                  <c:v>-1210.9092285200302</c:v>
                </c:pt>
                <c:pt idx="51">
                  <c:v>-1567.5667597508852</c:v>
                </c:pt>
                <c:pt idx="52">
                  <c:v>-1897.3670123926343</c:v>
                </c:pt>
                <c:pt idx="53">
                  <c:v>-2207.2600669290173</c:v>
                </c:pt>
                <c:pt idx="54">
                  <c:v>-2502.4991164662647</c:v>
                </c:pt>
                <c:pt idx="55">
                  <c:v>-2773.0367585342838</c:v>
                </c:pt>
                <c:pt idx="56">
                  <c:v>-3021.5553730121255</c:v>
                </c:pt>
                <c:pt idx="57">
                  <c:v>-3238.0708627267136</c:v>
                </c:pt>
                <c:pt idx="58">
                  <c:v>-3424.380645403799</c:v>
                </c:pt>
                <c:pt idx="59">
                  <c:v>-3573.9372373902825</c:v>
                </c:pt>
                <c:pt idx="60">
                  <c:v>-3688.6168920537825</c:v>
                </c:pt>
                <c:pt idx="61">
                  <c:v>-3765.0104198573158</c:v>
                </c:pt>
                <c:pt idx="62">
                  <c:v>-3807.1412826092087</c:v>
                </c:pt>
                <c:pt idx="63">
                  <c:v>-3813.2460764265297</c:v>
                </c:pt>
                <c:pt idx="64">
                  <c:v>-3781.8711436928961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3EC-4FD4-BED5-476F8451B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6512"/>
        <c:axId val="562046904"/>
      </c:scatterChart>
      <c:valAx>
        <c:axId val="56204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6904"/>
        <c:crosses val="autoZero"/>
        <c:crossBetween val="midCat"/>
      </c:valAx>
      <c:valAx>
        <c:axId val="56204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TDK_KF_ST_22_01!$I$85:$I$149</c:f>
              <c:numCache>
                <c:formatCode>General</c:formatCode>
                <c:ptCount val="65"/>
                <c:pt idx="0">
                  <c:v>480</c:v>
                </c:pt>
                <c:pt idx="1">
                  <c:v>93</c:v>
                </c:pt>
                <c:pt idx="2">
                  <c:v>-279</c:v>
                </c:pt>
                <c:pt idx="3">
                  <c:v>-655</c:v>
                </c:pt>
                <c:pt idx="4">
                  <c:v>-1015</c:v>
                </c:pt>
                <c:pt idx="5">
                  <c:v>-1386</c:v>
                </c:pt>
                <c:pt idx="6">
                  <c:v>-1730</c:v>
                </c:pt>
                <c:pt idx="7">
                  <c:v>-2068</c:v>
                </c:pt>
                <c:pt idx="8">
                  <c:v>-2391</c:v>
                </c:pt>
                <c:pt idx="9">
                  <c:v>-2674</c:v>
                </c:pt>
                <c:pt idx="10">
                  <c:v>-2931</c:v>
                </c:pt>
                <c:pt idx="11">
                  <c:v>-3163</c:v>
                </c:pt>
                <c:pt idx="12">
                  <c:v>-3369</c:v>
                </c:pt>
                <c:pt idx="13">
                  <c:v>-3550</c:v>
                </c:pt>
                <c:pt idx="14">
                  <c:v>-3689</c:v>
                </c:pt>
                <c:pt idx="15">
                  <c:v>-3788</c:v>
                </c:pt>
                <c:pt idx="16">
                  <c:v>-3860</c:v>
                </c:pt>
                <c:pt idx="17">
                  <c:v>-3888</c:v>
                </c:pt>
                <c:pt idx="18">
                  <c:v>-3883</c:v>
                </c:pt>
                <c:pt idx="19">
                  <c:v>-3839</c:v>
                </c:pt>
                <c:pt idx="20">
                  <c:v>-3758</c:v>
                </c:pt>
                <c:pt idx="21">
                  <c:v>-3640</c:v>
                </c:pt>
                <c:pt idx="22">
                  <c:v>-3491</c:v>
                </c:pt>
                <c:pt idx="23">
                  <c:v>-3302</c:v>
                </c:pt>
                <c:pt idx="24">
                  <c:v>-3087</c:v>
                </c:pt>
                <c:pt idx="25">
                  <c:v>-2841</c:v>
                </c:pt>
                <c:pt idx="26">
                  <c:v>-2574</c:v>
                </c:pt>
                <c:pt idx="27">
                  <c:v>-2287</c:v>
                </c:pt>
                <c:pt idx="28">
                  <c:v>-1962</c:v>
                </c:pt>
                <c:pt idx="29">
                  <c:v>-1627</c:v>
                </c:pt>
                <c:pt idx="30">
                  <c:v>-1271</c:v>
                </c:pt>
                <c:pt idx="31">
                  <c:v>-901</c:v>
                </c:pt>
                <c:pt idx="32">
                  <c:v>-522</c:v>
                </c:pt>
                <c:pt idx="33">
                  <c:v>-152</c:v>
                </c:pt>
                <c:pt idx="34">
                  <c:v>217</c:v>
                </c:pt>
                <c:pt idx="35">
                  <c:v>588</c:v>
                </c:pt>
                <c:pt idx="36">
                  <c:v>961</c:v>
                </c:pt>
                <c:pt idx="37">
                  <c:v>1323</c:v>
                </c:pt>
                <c:pt idx="38">
                  <c:v>1680</c:v>
                </c:pt>
                <c:pt idx="39">
                  <c:v>2009</c:v>
                </c:pt>
                <c:pt idx="40">
                  <c:v>2326</c:v>
                </c:pt>
                <c:pt idx="41">
                  <c:v>2618</c:v>
                </c:pt>
                <c:pt idx="42">
                  <c:v>2870</c:v>
                </c:pt>
                <c:pt idx="43">
                  <c:v>3108</c:v>
                </c:pt>
                <c:pt idx="44">
                  <c:v>3313</c:v>
                </c:pt>
                <c:pt idx="45">
                  <c:v>3486</c:v>
                </c:pt>
                <c:pt idx="46">
                  <c:v>3637</c:v>
                </c:pt>
                <c:pt idx="47">
                  <c:v>3739</c:v>
                </c:pt>
                <c:pt idx="48">
                  <c:v>3810</c:v>
                </c:pt>
                <c:pt idx="49">
                  <c:v>3839</c:v>
                </c:pt>
                <c:pt idx="50">
                  <c:v>3833</c:v>
                </c:pt>
                <c:pt idx="51">
                  <c:v>3795</c:v>
                </c:pt>
                <c:pt idx="52">
                  <c:v>3714</c:v>
                </c:pt>
                <c:pt idx="53">
                  <c:v>3598</c:v>
                </c:pt>
                <c:pt idx="54">
                  <c:v>3444</c:v>
                </c:pt>
                <c:pt idx="55">
                  <c:v>3255</c:v>
                </c:pt>
                <c:pt idx="56">
                  <c:v>3042</c:v>
                </c:pt>
                <c:pt idx="57">
                  <c:v>2792</c:v>
                </c:pt>
                <c:pt idx="58">
                  <c:v>2526</c:v>
                </c:pt>
                <c:pt idx="59">
                  <c:v>2233</c:v>
                </c:pt>
                <c:pt idx="60">
                  <c:v>1907</c:v>
                </c:pt>
                <c:pt idx="61">
                  <c:v>1577</c:v>
                </c:pt>
                <c:pt idx="62">
                  <c:v>1217</c:v>
                </c:pt>
                <c:pt idx="63">
                  <c:v>845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C5F-4A02-B9B2-B40400594074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TDK_KF_ST_22_01!$L$85:$L$149</c:f>
              <c:numCache>
                <c:formatCode>General</c:formatCode>
                <c:ptCount val="65"/>
                <c:pt idx="0">
                  <c:v>483.09445726372945</c:v>
                </c:pt>
                <c:pt idx="1">
                  <c:v>100.76160566152893</c:v>
                </c:pt>
                <c:pt idx="2">
                  <c:v>-270.73187775505011</c:v>
                </c:pt>
                <c:pt idx="3">
                  <c:v>-646.59132229059048</c:v>
                </c:pt>
                <c:pt idx="4">
                  <c:v>-1012.4314274826904</c:v>
                </c:pt>
                <c:pt idx="5">
                  <c:v>-1385.0088196085192</c:v>
                </c:pt>
                <c:pt idx="6">
                  <c:v>-1732.8252776229892</c:v>
                </c:pt>
                <c:pt idx="7">
                  <c:v>-2069.4435351966508</c:v>
                </c:pt>
                <c:pt idx="8">
                  <c:v>-2389.2059196567839</c:v>
                </c:pt>
                <c:pt idx="9">
                  <c:v>-2676.2159212903398</c:v>
                </c:pt>
                <c:pt idx="10">
                  <c:v>-2934.0469702286173</c:v>
                </c:pt>
                <c:pt idx="11">
                  <c:v>-3164.7770025151844</c:v>
                </c:pt>
                <c:pt idx="12">
                  <c:v>-3374.6704435221286</c:v>
                </c:pt>
                <c:pt idx="13">
                  <c:v>-3549.6870725037106</c:v>
                </c:pt>
                <c:pt idx="14">
                  <c:v>-3691.9946605983127</c:v>
                </c:pt>
                <c:pt idx="15">
                  <c:v>-3796.3310351314949</c:v>
                </c:pt>
                <c:pt idx="16">
                  <c:v>-3863.8295866451103</c:v>
                </c:pt>
                <c:pt idx="17">
                  <c:v>-3893.1925258245215</c:v>
                </c:pt>
                <c:pt idx="18">
                  <c:v>-3886.1228421809337</c:v>
                </c:pt>
                <c:pt idx="19">
                  <c:v>-3843.5333290138947</c:v>
                </c:pt>
                <c:pt idx="20">
                  <c:v>-3762.8088272947148</c:v>
                </c:pt>
                <c:pt idx="21">
                  <c:v>-3645.9668631955947</c:v>
                </c:pt>
                <c:pt idx="22">
                  <c:v>-3492.3288690275685</c:v>
                </c:pt>
                <c:pt idx="23">
                  <c:v>-3302.7465622753307</c:v>
                </c:pt>
                <c:pt idx="24">
                  <c:v>-3086.5291257368494</c:v>
                </c:pt>
                <c:pt idx="25">
                  <c:v>-2839.8893575472603</c:v>
                </c:pt>
                <c:pt idx="26">
                  <c:v>-2575.3243439046205</c:v>
                </c:pt>
                <c:pt idx="27">
                  <c:v>-2282.8427560110736</c:v>
                </c:pt>
                <c:pt idx="28">
                  <c:v>-1958.2974806546431</c:v>
                </c:pt>
                <c:pt idx="29">
                  <c:v>-1621.70636616099</c:v>
                </c:pt>
                <c:pt idx="30">
                  <c:v>-1267.5711342074931</c:v>
                </c:pt>
                <c:pt idx="31">
                  <c:v>-898.47174064208969</c:v>
                </c:pt>
                <c:pt idx="32">
                  <c:v>-517.19618419288463</c:v>
                </c:pt>
                <c:pt idx="33">
                  <c:v>-146.80716214246928</c:v>
                </c:pt>
                <c:pt idx="34">
                  <c:v>224.66672564509832</c:v>
                </c:pt>
                <c:pt idx="35">
                  <c:v>592.5950329922639</c:v>
                </c:pt>
                <c:pt idx="36">
                  <c:v>964.79561398949932</c:v>
                </c:pt>
                <c:pt idx="37">
                  <c:v>1327.3567162819122</c:v>
                </c:pt>
                <c:pt idx="38">
                  <c:v>1681.1212335670664</c:v>
                </c:pt>
                <c:pt idx="39">
                  <c:v>2014.2679436022916</c:v>
                </c:pt>
                <c:pt idx="40">
                  <c:v>2325.1287153652092</c:v>
                </c:pt>
                <c:pt idx="41">
                  <c:v>2615.6654784466964</c:v>
                </c:pt>
                <c:pt idx="42">
                  <c:v>2872.464062564577</c:v>
                </c:pt>
                <c:pt idx="43">
                  <c:v>3102.8044755937049</c:v>
                </c:pt>
                <c:pt idx="44">
                  <c:v>3310.4112670146101</c:v>
                </c:pt>
                <c:pt idx="45">
                  <c:v>3486.1406388011987</c:v>
                </c:pt>
                <c:pt idx="46">
                  <c:v>3627.9592820365115</c:v>
                </c:pt>
                <c:pt idx="47">
                  <c:v>3734.8319782401632</c:v>
                </c:pt>
                <c:pt idx="48">
                  <c:v>3803.3659646598467</c:v>
                </c:pt>
                <c:pt idx="49">
                  <c:v>3834.0483198152374</c:v>
                </c:pt>
                <c:pt idx="50">
                  <c:v>3828.4886424784609</c:v>
                </c:pt>
                <c:pt idx="51">
                  <c:v>3787.1375718239979</c:v>
                </c:pt>
                <c:pt idx="52">
                  <c:v>3708.7573157201127</c:v>
                </c:pt>
                <c:pt idx="53">
                  <c:v>3594.0548766592574</c:v>
                </c:pt>
                <c:pt idx="54">
                  <c:v>3441.1282580102702</c:v>
                </c:pt>
                <c:pt idx="55">
                  <c:v>3255.6042011635382</c:v>
                </c:pt>
                <c:pt idx="56">
                  <c:v>3036.7123892439345</c:v>
                </c:pt>
                <c:pt idx="57">
                  <c:v>2791.1651337137318</c:v>
                </c:pt>
                <c:pt idx="58">
                  <c:v>2528.9319308112731</c:v>
                </c:pt>
                <c:pt idx="59">
                  <c:v>2237.4402326756685</c:v>
                </c:pt>
                <c:pt idx="60">
                  <c:v>1913.2626146889099</c:v>
                </c:pt>
                <c:pt idx="61">
                  <c:v>1581.2465507499737</c:v>
                </c:pt>
                <c:pt idx="62">
                  <c:v>1222.096758787183</c:v>
                </c:pt>
                <c:pt idx="63">
                  <c:v>850.42286964920493</c:v>
                </c:pt>
                <c:pt idx="64">
                  <c:v>471.1488406609372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C5F-4A02-B9B2-B40400594074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-3833</c:v>
                </c:pt>
                <c:pt idx="2">
                  <c:v>-3825</c:v>
                </c:pt>
                <c:pt idx="3">
                  <c:v>-3781</c:v>
                </c:pt>
                <c:pt idx="4">
                  <c:v>-3694</c:v>
                </c:pt>
                <c:pt idx="5">
                  <c:v>-3573</c:v>
                </c:pt>
                <c:pt idx="6">
                  <c:v>-3417</c:v>
                </c:pt>
                <c:pt idx="7">
                  <c:v>-3234</c:v>
                </c:pt>
                <c:pt idx="8">
                  <c:v>-3003</c:v>
                </c:pt>
                <c:pt idx="9">
                  <c:v>-2763</c:v>
                </c:pt>
                <c:pt idx="10">
                  <c:v>-2498</c:v>
                </c:pt>
                <c:pt idx="11">
                  <c:v>-2204</c:v>
                </c:pt>
                <c:pt idx="12">
                  <c:v>-1888</c:v>
                </c:pt>
                <c:pt idx="13">
                  <c:v>-1547</c:v>
                </c:pt>
                <c:pt idx="14">
                  <c:v>-1186</c:v>
                </c:pt>
                <c:pt idx="15">
                  <c:v>-829</c:v>
                </c:pt>
                <c:pt idx="16">
                  <c:v>-452</c:v>
                </c:pt>
                <c:pt idx="17">
                  <c:v>-89</c:v>
                </c:pt>
                <c:pt idx="18">
                  <c:v>287</c:v>
                </c:pt>
                <c:pt idx="19">
                  <c:v>656</c:v>
                </c:pt>
                <c:pt idx="20">
                  <c:v>1020</c:v>
                </c:pt>
                <c:pt idx="21">
                  <c:v>1379</c:v>
                </c:pt>
                <c:pt idx="22">
                  <c:v>1731</c:v>
                </c:pt>
                <c:pt idx="23">
                  <c:v>2063</c:v>
                </c:pt>
                <c:pt idx="24">
                  <c:v>2376</c:v>
                </c:pt>
                <c:pt idx="25">
                  <c:v>2664</c:v>
                </c:pt>
                <c:pt idx="26">
                  <c:v>2916</c:v>
                </c:pt>
                <c:pt idx="27">
                  <c:v>3144</c:v>
                </c:pt>
                <c:pt idx="28">
                  <c:v>3350</c:v>
                </c:pt>
                <c:pt idx="29">
                  <c:v>3524</c:v>
                </c:pt>
                <c:pt idx="30">
                  <c:v>3663</c:v>
                </c:pt>
                <c:pt idx="31">
                  <c:v>3758</c:v>
                </c:pt>
                <c:pt idx="32">
                  <c:v>3827</c:v>
                </c:pt>
                <c:pt idx="33">
                  <c:v>3854</c:v>
                </c:pt>
                <c:pt idx="34">
                  <c:v>3844</c:v>
                </c:pt>
                <c:pt idx="35">
                  <c:v>3798</c:v>
                </c:pt>
                <c:pt idx="36">
                  <c:v>3717</c:v>
                </c:pt>
                <c:pt idx="37">
                  <c:v>3599</c:v>
                </c:pt>
                <c:pt idx="38">
                  <c:v>3443</c:v>
                </c:pt>
                <c:pt idx="39">
                  <c:v>3256</c:v>
                </c:pt>
                <c:pt idx="40">
                  <c:v>3032</c:v>
                </c:pt>
                <c:pt idx="41">
                  <c:v>2789</c:v>
                </c:pt>
                <c:pt idx="42">
                  <c:v>2524</c:v>
                </c:pt>
                <c:pt idx="43">
                  <c:v>2230</c:v>
                </c:pt>
                <c:pt idx="44">
                  <c:v>1915</c:v>
                </c:pt>
                <c:pt idx="45">
                  <c:v>1578</c:v>
                </c:pt>
                <c:pt idx="46">
                  <c:v>1220</c:v>
                </c:pt>
                <c:pt idx="47">
                  <c:v>856</c:v>
                </c:pt>
                <c:pt idx="48">
                  <c:v>473</c:v>
                </c:pt>
                <c:pt idx="49">
                  <c:v>99</c:v>
                </c:pt>
                <c:pt idx="50">
                  <c:v>-263</c:v>
                </c:pt>
                <c:pt idx="51">
                  <c:v>-633</c:v>
                </c:pt>
                <c:pt idx="52">
                  <c:v>-999</c:v>
                </c:pt>
                <c:pt idx="53">
                  <c:v>-1359</c:v>
                </c:pt>
                <c:pt idx="54">
                  <c:v>-1713</c:v>
                </c:pt>
                <c:pt idx="55">
                  <c:v>-2044</c:v>
                </c:pt>
                <c:pt idx="56">
                  <c:v>-2356</c:v>
                </c:pt>
                <c:pt idx="57">
                  <c:v>-2645</c:v>
                </c:pt>
                <c:pt idx="58">
                  <c:v>-2896</c:v>
                </c:pt>
                <c:pt idx="59">
                  <c:v>-3128</c:v>
                </c:pt>
                <c:pt idx="60">
                  <c:v>-3334</c:v>
                </c:pt>
                <c:pt idx="61">
                  <c:v>-3501</c:v>
                </c:pt>
                <c:pt idx="62">
                  <c:v>-3640</c:v>
                </c:pt>
                <c:pt idx="63">
                  <c:v>-3746</c:v>
                </c:pt>
                <c:pt idx="64">
                  <c:v>-3809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C5F-4A02-B9B2-B40400594074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TDK_KF_ST_22_01!$N$85:$N$149</c:f>
              <c:numCache>
                <c:formatCode>General</c:formatCode>
                <c:ptCount val="65"/>
                <c:pt idx="0">
                  <c:v>-3801.2710451932744</c:v>
                </c:pt>
                <c:pt idx="1">
                  <c:v>-3830.5298203940615</c:v>
                </c:pt>
                <c:pt idx="2">
                  <c:v>-3822.7912236038196</c:v>
                </c:pt>
                <c:pt idx="3">
                  <c:v>-3778.5328502964412</c:v>
                </c:pt>
                <c:pt idx="4">
                  <c:v>-3699.0967675887732</c:v>
                </c:pt>
                <c:pt idx="5">
                  <c:v>-3578.9348331052615</c:v>
                </c:pt>
                <c:pt idx="6">
                  <c:v>-3427.4591639358046</c:v>
                </c:pt>
                <c:pt idx="7">
                  <c:v>-3239.7432133681741</c:v>
                </c:pt>
                <c:pt idx="8">
                  <c:v>-3017.1991913316997</c:v>
                </c:pt>
                <c:pt idx="9">
                  <c:v>-2772.3095625943233</c:v>
                </c:pt>
                <c:pt idx="10">
                  <c:v>-2505.5149676172114</c:v>
                </c:pt>
                <c:pt idx="11">
                  <c:v>-2216.044781010874</c:v>
                </c:pt>
                <c:pt idx="12">
                  <c:v>-1892.5208150893523</c:v>
                </c:pt>
                <c:pt idx="13">
                  <c:v>-1553.325575978097</c:v>
                </c:pt>
                <c:pt idx="14">
                  <c:v>-1193.6703918901362</c:v>
                </c:pt>
                <c:pt idx="15">
                  <c:v>-826.61244034758192</c:v>
                </c:pt>
                <c:pt idx="16">
                  <c:v>-450.14761528131106</c:v>
                </c:pt>
                <c:pt idx="17">
                  <c:v>-77.59448054155834</c:v>
                </c:pt>
                <c:pt idx="18">
                  <c:v>294.57009376205463</c:v>
                </c:pt>
                <c:pt idx="19">
                  <c:v>659.88382724243513</c:v>
                </c:pt>
                <c:pt idx="20">
                  <c:v>1030.8577504030409</c:v>
                </c:pt>
                <c:pt idx="21">
                  <c:v>1390.6909184561603</c:v>
                </c:pt>
                <c:pt idx="22">
                  <c:v>1740.3037348289608</c:v>
                </c:pt>
                <c:pt idx="23">
                  <c:v>2075.280585585122</c:v>
                </c:pt>
                <c:pt idx="24">
                  <c:v>2381.3686810073391</c:v>
                </c:pt>
                <c:pt idx="25">
                  <c:v>2666.1057662704056</c:v>
                </c:pt>
                <c:pt idx="26">
                  <c:v>2917.3511730698606</c:v>
                </c:pt>
                <c:pt idx="27">
                  <c:v>3145.80185988735</c:v>
                </c:pt>
                <c:pt idx="28">
                  <c:v>3351.2243777149429</c:v>
                </c:pt>
                <c:pt idx="29">
                  <c:v>3520.1039838233291</c:v>
                </c:pt>
                <c:pt idx="30">
                  <c:v>3656.0993935843412</c:v>
                </c:pt>
                <c:pt idx="31">
                  <c:v>3757.358451254699</c:v>
                </c:pt>
                <c:pt idx="32">
                  <c:v>3822.0904760401195</c:v>
                </c:pt>
                <c:pt idx="33">
                  <c:v>3848.1865116112558</c:v>
                </c:pt>
                <c:pt idx="34">
                  <c:v>3838.7851005857774</c:v>
                </c:pt>
                <c:pt idx="35">
                  <c:v>3794.1769154171902</c:v>
                </c:pt>
                <c:pt idx="36">
                  <c:v>3712.094945081054</c:v>
                </c:pt>
                <c:pt idx="37">
                  <c:v>3594.0761271295</c:v>
                </c:pt>
                <c:pt idx="38">
                  <c:v>3439.0972126894994</c:v>
                </c:pt>
                <c:pt idx="39">
                  <c:v>3252.2407384190383</c:v>
                </c:pt>
                <c:pt idx="40">
                  <c:v>3035.6676494920848</c:v>
                </c:pt>
                <c:pt idx="41">
                  <c:v>2788.0127243777529</c:v>
                </c:pt>
                <c:pt idx="42">
                  <c:v>2522.4412493494656</c:v>
                </c:pt>
                <c:pt idx="43">
                  <c:v>2233.9316237320918</c:v>
                </c:pt>
                <c:pt idx="44">
                  <c:v>1915.1690670102334</c:v>
                </c:pt>
                <c:pt idx="45">
                  <c:v>1576.8042418903212</c:v>
                </c:pt>
                <c:pt idx="46">
                  <c:v>1221.9799174226118</c:v>
                </c:pt>
                <c:pt idx="47">
                  <c:v>851.10912638033199</c:v>
                </c:pt>
                <c:pt idx="48">
                  <c:v>475.96828348826426</c:v>
                </c:pt>
                <c:pt idx="49">
                  <c:v>102.87245973714914</c:v>
                </c:pt>
                <c:pt idx="50">
                  <c:v>-265.09715806397247</c:v>
                </c:pt>
                <c:pt idx="51">
                  <c:v>-632.93348308841621</c:v>
                </c:pt>
                <c:pt idx="52">
                  <c:v>-1000.6251604746726</c:v>
                </c:pt>
                <c:pt idx="53">
                  <c:v>-1359.7451707751623</c:v>
                </c:pt>
                <c:pt idx="54">
                  <c:v>-1712.1084069806175</c:v>
                </c:pt>
                <c:pt idx="55">
                  <c:v>-2043.6137688214696</c:v>
                </c:pt>
                <c:pt idx="56">
                  <c:v>-2356.3776641865684</c:v>
                </c:pt>
                <c:pt idx="57">
                  <c:v>-2641.7489302147605</c:v>
                </c:pt>
                <c:pt idx="58">
                  <c:v>-2892.4874683438579</c:v>
                </c:pt>
                <c:pt idx="59">
                  <c:v>-3121.8261097615505</c:v>
                </c:pt>
                <c:pt idx="60">
                  <c:v>-3328.5318795546846</c:v>
                </c:pt>
                <c:pt idx="61">
                  <c:v>-3496.6544616591045</c:v>
                </c:pt>
                <c:pt idx="62">
                  <c:v>-3635.9630759379384</c:v>
                </c:pt>
                <c:pt idx="63">
                  <c:v>-3738.7703106194695</c:v>
                </c:pt>
                <c:pt idx="64">
                  <c:v>-3803.9010894328721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C5F-4A02-B9B2-B40400594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8472"/>
        <c:axId val="564435768"/>
      </c:scatterChart>
      <c:valAx>
        <c:axId val="56204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5768"/>
        <c:crosses val="autoZero"/>
        <c:crossBetween val="midCat"/>
      </c:valAx>
      <c:valAx>
        <c:axId val="56443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8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TDK_KF_ST_22_01!$AC$20:$AC$84</c:f>
              <c:numCache>
                <c:formatCode>General</c:formatCode>
                <c:ptCount val="65"/>
                <c:pt idx="0">
                  <c:v>-5.0017984109797908E-2</c:v>
                </c:pt>
                <c:pt idx="1">
                  <c:v>-0.15536744266838554</c:v>
                </c:pt>
                <c:pt idx="2">
                  <c:v>-0.10639276957198618</c:v>
                </c:pt>
                <c:pt idx="3">
                  <c:v>-0.14391234700460132</c:v>
                </c:pt>
                <c:pt idx="4">
                  <c:v>-0.1691786969026694</c:v>
                </c:pt>
                <c:pt idx="5">
                  <c:v>-0.14461316431947324</c:v>
                </c:pt>
                <c:pt idx="6">
                  <c:v>-0.10236586991911878</c:v>
                </c:pt>
                <c:pt idx="7">
                  <c:v>-7.864294211245948E-2</c:v>
                </c:pt>
                <c:pt idx="8">
                  <c:v>-8.3998600881763252E-2</c:v>
                </c:pt>
                <c:pt idx="9">
                  <c:v>-7.0040601643967193E-2</c:v>
                </c:pt>
                <c:pt idx="10">
                  <c:v>-3.9481287642445295E-2</c:v>
                </c:pt>
                <c:pt idx="11">
                  <c:v>1.090401479963532E-2</c:v>
                </c:pt>
                <c:pt idx="12">
                  <c:v>1.2062061011079095E-2</c:v>
                </c:pt>
                <c:pt idx="13">
                  <c:v>-3.8496344117021408E-2</c:v>
                </c:pt>
                <c:pt idx="14">
                  <c:v>-0.12052222946745417</c:v>
                </c:pt>
                <c:pt idx="15">
                  <c:v>-4.8606347102975178E-2</c:v>
                </c:pt>
                <c:pt idx="16">
                  <c:v>-6.979599973151096E-2</c:v>
                </c:pt>
                <c:pt idx="17">
                  <c:v>-0.17128342664231866</c:v>
                </c:pt>
                <c:pt idx="18">
                  <c:v>-0.11725765955925738</c:v>
                </c:pt>
                <c:pt idx="19">
                  <c:v>-0.10093410592321561</c:v>
                </c:pt>
                <c:pt idx="20">
                  <c:v>-6.0753734983904906E-2</c:v>
                </c:pt>
                <c:pt idx="21">
                  <c:v>-7.2856901083042658E-2</c:v>
                </c:pt>
                <c:pt idx="22">
                  <c:v>-8.5586642032438931E-2</c:v>
                </c:pt>
                <c:pt idx="23">
                  <c:v>6.9272322907636408E-3</c:v>
                </c:pt>
                <c:pt idx="24">
                  <c:v>-3.4952200552112345E-2</c:v>
                </c:pt>
                <c:pt idx="25">
                  <c:v>7.062751382005672E-2</c:v>
                </c:pt>
                <c:pt idx="26">
                  <c:v>-1.0323712971910481E-2</c:v>
                </c:pt>
                <c:pt idx="27">
                  <c:v>3.428171726909568E-3</c:v>
                </c:pt>
                <c:pt idx="28">
                  <c:v>7.8924855949054518E-2</c:v>
                </c:pt>
                <c:pt idx="29">
                  <c:v>0.13519772523451934</c:v>
                </c:pt>
                <c:pt idx="30">
                  <c:v>3.7955845508435004E-2</c:v>
                </c:pt>
                <c:pt idx="31">
                  <c:v>4.7240146759037316E-2</c:v>
                </c:pt>
                <c:pt idx="32">
                  <c:v>-1.3642917867883853E-2</c:v>
                </c:pt>
                <c:pt idx="33">
                  <c:v>2.6392771748049881E-2</c:v>
                </c:pt>
                <c:pt idx="34">
                  <c:v>-1.0366932870169876E-2</c:v>
                </c:pt>
                <c:pt idx="35">
                  <c:v>1.2082887679923715E-2</c:v>
                </c:pt>
                <c:pt idx="36">
                  <c:v>-7.1890387926032417E-3</c:v>
                </c:pt>
                <c:pt idx="37">
                  <c:v>5.3093410940334707E-3</c:v>
                </c:pt>
                <c:pt idx="38">
                  <c:v>2.6243529434509583E-2</c:v>
                </c:pt>
                <c:pt idx="39">
                  <c:v>0.17818109564115048</c:v>
                </c:pt>
                <c:pt idx="40">
                  <c:v>4.0241000565544027E-2</c:v>
                </c:pt>
                <c:pt idx="41">
                  <c:v>8.5945157452670173E-2</c:v>
                </c:pt>
                <c:pt idx="42">
                  <c:v>0.11825149673782676</c:v>
                </c:pt>
                <c:pt idx="43">
                  <c:v>0.17334388639704912</c:v>
                </c:pt>
                <c:pt idx="44">
                  <c:v>0.16384768801296445</c:v>
                </c:pt>
                <c:pt idx="45">
                  <c:v>0.15736845194035709</c:v>
                </c:pt>
                <c:pt idx="46">
                  <c:v>0.1040543297154386</c:v>
                </c:pt>
                <c:pt idx="47">
                  <c:v>9.7543300179836478E-2</c:v>
                </c:pt>
                <c:pt idx="48">
                  <c:v>7.6227715271784291E-2</c:v>
                </c:pt>
                <c:pt idx="49">
                  <c:v>9.2954731575787264E-2</c:v>
                </c:pt>
                <c:pt idx="50">
                  <c:v>-5.0833185292674443E-2</c:v>
                </c:pt>
                <c:pt idx="51">
                  <c:v>2.5736857394406343E-2</c:v>
                </c:pt>
                <c:pt idx="52">
                  <c:v>-1.0569427067650849E-2</c:v>
                </c:pt>
                <c:pt idx="53">
                  <c:v>-4.0949659817897555E-2</c:v>
                </c:pt>
                <c:pt idx="54">
                  <c:v>-0.10135726306208426</c:v>
                </c:pt>
                <c:pt idx="55">
                  <c:v>-4.1764053933945888E-2</c:v>
                </c:pt>
                <c:pt idx="56">
                  <c:v>-3.663862332757617E-2</c:v>
                </c:pt>
                <c:pt idx="57">
                  <c:v>-5.7511197620385701E-2</c:v>
                </c:pt>
                <c:pt idx="58">
                  <c:v>-3.1544572649806923E-2</c:v>
                </c:pt>
                <c:pt idx="59">
                  <c:v>-8.392028551901376E-2</c:v>
                </c:pt>
                <c:pt idx="60">
                  <c:v>-8.2453800270343436E-2</c:v>
                </c:pt>
                <c:pt idx="61">
                  <c:v>-5.5510422426380046E-2</c:v>
                </c:pt>
                <c:pt idx="62">
                  <c:v>-9.1559935862051134E-2</c:v>
                </c:pt>
                <c:pt idx="63">
                  <c:v>-0.19173900783596309</c:v>
                </c:pt>
                <c:pt idx="64">
                  <c:v>-0.14158499116598477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35-4BBE-A316-2D1299F291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TDK_KF_ST_22_01!$AC$85:$AC$149</c:f>
              <c:numCache>
                <c:formatCode>General</c:formatCode>
                <c:ptCount val="65"/>
                <c:pt idx="0">
                  <c:v>1.2620380868554548E-2</c:v>
                </c:pt>
                <c:pt idx="1">
                  <c:v>-5.3824311731204943E-2</c:v>
                </c:pt>
                <c:pt idx="2">
                  <c:v>-5.9532711376448333E-2</c:v>
                </c:pt>
                <c:pt idx="3">
                  <c:v>-5.7020770699523382E-2</c:v>
                </c:pt>
                <c:pt idx="4">
                  <c:v>3.9672895359217364E-3</c:v>
                </c:pt>
                <c:pt idx="5">
                  <c:v>1.6331373742275446E-2</c:v>
                </c:pt>
                <c:pt idx="6">
                  <c:v>3.1352615153025454E-2</c:v>
                </c:pt>
                <c:pt idx="7">
                  <c:v>3.7507271295623923E-2</c:v>
                </c:pt>
                <c:pt idx="8">
                  <c:v>-8.3857006875803108E-2</c:v>
                </c:pt>
                <c:pt idx="9">
                  <c:v>-2.8264560257866833E-3</c:v>
                </c:pt>
                <c:pt idx="10">
                  <c:v>1.5411892874226396E-2</c:v>
                </c:pt>
                <c:pt idx="11">
                  <c:v>-5.9428814869079361E-2</c:v>
                </c:pt>
                <c:pt idx="12">
                  <c:v>5.506345553732217E-2</c:v>
                </c:pt>
                <c:pt idx="13">
                  <c:v>-1.6118897671958621E-2</c:v>
                </c:pt>
                <c:pt idx="14">
                  <c:v>-2.3794300235181254E-2</c:v>
                </c:pt>
                <c:pt idx="15">
                  <c:v>0.13088509329702447</c:v>
                </c:pt>
                <c:pt idx="16">
                  <c:v>0.10109875810451285</c:v>
                </c:pt>
                <c:pt idx="17">
                  <c:v>0.23599249103995135</c:v>
                </c:pt>
                <c:pt idx="18">
                  <c:v>0.16990865532397947</c:v>
                </c:pt>
                <c:pt idx="19">
                  <c:v>0.102653905285365</c:v>
                </c:pt>
                <c:pt idx="20">
                  <c:v>0.19044011592953325</c:v>
                </c:pt>
                <c:pt idx="21">
                  <c:v>0.18014260300091678</c:v>
                </c:pt>
                <c:pt idx="22">
                  <c:v>0.1598395439625051</c:v>
                </c:pt>
                <c:pt idx="23">
                  <c:v>0.18958138423951709</c:v>
                </c:pt>
                <c:pt idx="24">
                  <c:v>0.10409708333466483</c:v>
                </c:pt>
                <c:pt idx="25">
                  <c:v>6.7273212589753939E-2</c:v>
                </c:pt>
                <c:pt idx="26">
                  <c:v>2.8614905968623816E-2</c:v>
                </c:pt>
                <c:pt idx="27">
                  <c:v>9.3799812254474091E-2</c:v>
                </c:pt>
                <c:pt idx="28">
                  <c:v>8.2672619129482428E-2</c:v>
                </c:pt>
                <c:pt idx="29">
                  <c:v>7.2027270537972754E-2</c:v>
                </c:pt>
                <c:pt idx="30">
                  <c:v>3.843561685602026E-2</c:v>
                </c:pt>
                <c:pt idx="31">
                  <c:v>5.6752712432910357E-2</c:v>
                </c:pt>
                <c:pt idx="32">
                  <c:v>8.3079108934470014E-2</c:v>
                </c:pt>
                <c:pt idx="33">
                  <c:v>9.5378782787463479E-2</c:v>
                </c:pt>
                <c:pt idx="34">
                  <c:v>0.13890326952517285</c:v>
                </c:pt>
                <c:pt idx="35">
                  <c:v>9.6125799459429118E-2</c:v>
                </c:pt>
                <c:pt idx="36">
                  <c:v>9.1849180472877379E-2</c:v>
                </c:pt>
                <c:pt idx="37">
                  <c:v>0.10344441227132961</c:v>
                </c:pt>
                <c:pt idx="38">
                  <c:v>5.6127320482801224E-2</c:v>
                </c:pt>
                <c:pt idx="39">
                  <c:v>0.10877216867356765</c:v>
                </c:pt>
                <c:pt idx="40">
                  <c:v>-3.324944984720446E-2</c:v>
                </c:pt>
                <c:pt idx="41">
                  <c:v>-8.0612284957908287E-3</c:v>
                </c:pt>
                <c:pt idx="42">
                  <c:v>4.4575807025793779E-2</c:v>
                </c:pt>
                <c:pt idx="43">
                  <c:v>-9.2995586762754101E-2</c:v>
                </c:pt>
                <c:pt idx="44">
                  <c:v>-2.6502226080964419E-2</c:v>
                </c:pt>
                <c:pt idx="45">
                  <c:v>7.2614592558295499E-3</c:v>
                </c:pt>
                <c:pt idx="46">
                  <c:v>-8.4494543166158564E-2</c:v>
                </c:pt>
                <c:pt idx="47">
                  <c:v>3.8766461852773659E-2</c:v>
                </c:pt>
                <c:pt idx="48">
                  <c:v>-7.8359961466944128E-2</c:v>
                </c:pt>
                <c:pt idx="49">
                  <c:v>-8.5338084686469529E-2</c:v>
                </c:pt>
                <c:pt idx="50">
                  <c:v>7.4663900018805407E-3</c:v>
                </c:pt>
                <c:pt idx="51">
                  <c:v>-1.1919462035962169E-2</c:v>
                </c:pt>
                <c:pt idx="52">
                  <c:v>1.2367195517313689E-2</c:v>
                </c:pt>
                <c:pt idx="53">
                  <c:v>-4.0401740528750452E-4</c:v>
                </c:pt>
                <c:pt idx="54">
                  <c:v>-2.3782604788969763E-2</c:v>
                </c:pt>
                <c:pt idx="55">
                  <c:v>-3.9026793433940554E-2</c:v>
                </c:pt>
                <c:pt idx="56">
                  <c:v>2.5556766971803313E-2</c:v>
                </c:pt>
                <c:pt idx="57">
                  <c:v>-5.1059537191193272E-2</c:v>
                </c:pt>
                <c:pt idx="58">
                  <c:v>-8.8608582122638779E-2</c:v>
                </c:pt>
                <c:pt idx="59">
                  <c:v>-0.12537406620304026</c:v>
                </c:pt>
                <c:pt idx="60">
                  <c:v>-0.1360476101281094</c:v>
                </c:pt>
                <c:pt idx="61">
                  <c:v>-9.6002277732257113E-2</c:v>
                </c:pt>
                <c:pt idx="62">
                  <c:v>-0.10035524641163107</c:v>
                </c:pt>
                <c:pt idx="63">
                  <c:v>-0.11056269829405796</c:v>
                </c:pt>
                <c:pt idx="64">
                  <c:v>-6.3515817168210198E-2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35-4BBE-A316-2D1299F291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TDK_KF_ST_22_01!$AD$20:$AD$83</c:f>
              <c:numCache>
                <c:formatCode>General</c:formatCode>
                <c:ptCount val="64"/>
                <c:pt idx="0">
                  <c:v>-1.349783305841229E-2</c:v>
                </c:pt>
                <c:pt idx="1">
                  <c:v>4.4804744374327576E-2</c:v>
                </c:pt>
                <c:pt idx="2">
                  <c:v>6.0375231603551072E-3</c:v>
                </c:pt>
                <c:pt idx="3">
                  <c:v>4.7910069272344202E-2</c:v>
                </c:pt>
                <c:pt idx="4">
                  <c:v>3.3131086774560004E-2</c:v>
                </c:pt>
                <c:pt idx="5">
                  <c:v>1.9239098116432984E-2</c:v>
                </c:pt>
                <c:pt idx="6">
                  <c:v>1.375728779648E-2</c:v>
                </c:pt>
                <c:pt idx="7">
                  <c:v>2.7583404921266208E-2</c:v>
                </c:pt>
                <c:pt idx="8">
                  <c:v>0.10955536785356657</c:v>
                </c:pt>
                <c:pt idx="9">
                  <c:v>3.1013808210026639E-2</c:v>
                </c:pt>
                <c:pt idx="10">
                  <c:v>1.5698682853475532E-2</c:v>
                </c:pt>
                <c:pt idx="11">
                  <c:v>-1.1308032204922824E-2</c:v>
                </c:pt>
                <c:pt idx="12">
                  <c:v>3.0513450623459448E-4</c:v>
                </c:pt>
                <c:pt idx="13">
                  <c:v>2.6576882081059239E-2</c:v>
                </c:pt>
                <c:pt idx="14">
                  <c:v>0.12798861946933471</c:v>
                </c:pt>
                <c:pt idx="15">
                  <c:v>-3.673173758349435E-2</c:v>
                </c:pt>
                <c:pt idx="16">
                  <c:v>-8.5639617354331676E-3</c:v>
                </c:pt>
                <c:pt idx="17">
                  <c:v>0.21004988849509232</c:v>
                </c:pt>
                <c:pt idx="18">
                  <c:v>3.2763116393098812E-2</c:v>
                </c:pt>
                <c:pt idx="19">
                  <c:v>0.10819556517904516</c:v>
                </c:pt>
                <c:pt idx="20">
                  <c:v>3.4251508902940486E-2</c:v>
                </c:pt>
                <c:pt idx="21">
                  <c:v>-2.0138685679711443E-2</c:v>
                </c:pt>
                <c:pt idx="22">
                  <c:v>0.13016244905823271</c:v>
                </c:pt>
                <c:pt idx="23">
                  <c:v>-1.4988460786554469E-2</c:v>
                </c:pt>
                <c:pt idx="24">
                  <c:v>1.7027507049078849E-3</c:v>
                </c:pt>
                <c:pt idx="25">
                  <c:v>3.8144654853510929E-2</c:v>
                </c:pt>
                <c:pt idx="26">
                  <c:v>6.6451033454711705E-2</c:v>
                </c:pt>
                <c:pt idx="27">
                  <c:v>0.10001624054442004</c:v>
                </c:pt>
                <c:pt idx="28">
                  <c:v>1.2924324523822861E-2</c:v>
                </c:pt>
                <c:pt idx="29">
                  <c:v>-3.9071925775090222E-2</c:v>
                </c:pt>
                <c:pt idx="30">
                  <c:v>0.10094742401673784</c:v>
                </c:pt>
                <c:pt idx="31">
                  <c:v>4.8138636028426163E-2</c:v>
                </c:pt>
                <c:pt idx="32">
                  <c:v>9.6722026802353867E-2</c:v>
                </c:pt>
                <c:pt idx="33">
                  <c:v>3.0359940684860476E-2</c:v>
                </c:pt>
                <c:pt idx="34">
                  <c:v>4.8802549726190136E-2</c:v>
                </c:pt>
                <c:pt idx="35">
                  <c:v>5.9944382858049039E-2</c:v>
                </c:pt>
                <c:pt idx="36">
                  <c:v>8.9861657922085669E-2</c:v>
                </c:pt>
                <c:pt idx="37">
                  <c:v>8.849047116044062E-2</c:v>
                </c:pt>
                <c:pt idx="38">
                  <c:v>2.3713765341142334E-3</c:v>
                </c:pt>
                <c:pt idx="39">
                  <c:v>-0.11090788305139654</c:v>
                </c:pt>
                <c:pt idx="40">
                  <c:v>6.3856082769120803E-2</c:v>
                </c:pt>
                <c:pt idx="41">
                  <c:v>0.10363622678684692</c:v>
                </c:pt>
                <c:pt idx="42">
                  <c:v>4.1588047224678348E-2</c:v>
                </c:pt>
                <c:pt idx="43">
                  <c:v>6.7987166038676605E-3</c:v>
                </c:pt>
                <c:pt idx="44">
                  <c:v>2.6592427916568795E-2</c:v>
                </c:pt>
                <c:pt idx="45">
                  <c:v>-5.4714546654992091E-2</c:v>
                </c:pt>
                <c:pt idx="46">
                  <c:v>6.5854325608540876E-2</c:v>
                </c:pt>
                <c:pt idx="47">
                  <c:v>0.13844919086011487</c:v>
                </c:pt>
                <c:pt idx="48">
                  <c:v>2.4871042832728563E-2</c:v>
                </c:pt>
                <c:pt idx="49">
                  <c:v>3.7930361721237205E-2</c:v>
                </c:pt>
                <c:pt idx="50">
                  <c:v>2.7038885057493189E-2</c:v>
                </c:pt>
                <c:pt idx="51">
                  <c:v>-4.1855755066364964E-2</c:v>
                </c:pt>
                <c:pt idx="52">
                  <c:v>6.563288260497302E-2</c:v>
                </c:pt>
                <c:pt idx="53">
                  <c:v>-1.8479155051181806E-2</c:v>
                </c:pt>
                <c:pt idx="54">
                  <c:v>0.11676915593631065</c:v>
                </c:pt>
                <c:pt idx="55">
                  <c:v>3.8937597908159205E-2</c:v>
                </c:pt>
                <c:pt idx="56">
                  <c:v>-4.7218383548226939E-2</c:v>
                </c:pt>
                <c:pt idx="57">
                  <c:v>9.5018468916009624E-2</c:v>
                </c:pt>
                <c:pt idx="58">
                  <c:v>6.2897187802832377E-2</c:v>
                </c:pt>
                <c:pt idx="59">
                  <c:v>0.10025165926128921</c:v>
                </c:pt>
                <c:pt idx="60">
                  <c:v>8.6421089806265172E-2</c:v>
                </c:pt>
                <c:pt idx="61">
                  <c:v>-1.510348273143336E-3</c:v>
                </c:pt>
                <c:pt idx="62">
                  <c:v>3.2027224485602801E-2</c:v>
                </c:pt>
                <c:pt idx="63">
                  <c:v>0.13791469610475815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35-4BBE-A316-2D1299F2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6160"/>
        <c:axId val="564438512"/>
      </c:scatterChart>
      <c:valAx>
        <c:axId val="5644361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8512"/>
        <c:crosses val="autoZero"/>
        <c:crossBetween val="midCat"/>
      </c:valAx>
      <c:valAx>
        <c:axId val="56443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855</c:v>
                </c:pt>
                <c:pt idx="2">
                  <c:v>1231</c:v>
                </c:pt>
                <c:pt idx="3">
                  <c:v>1588</c:v>
                </c:pt>
                <c:pt idx="4">
                  <c:v>1915</c:v>
                </c:pt>
                <c:pt idx="5">
                  <c:v>2234</c:v>
                </c:pt>
                <c:pt idx="6">
                  <c:v>2528</c:v>
                </c:pt>
                <c:pt idx="7">
                  <c:v>2799</c:v>
                </c:pt>
                <c:pt idx="8">
                  <c:v>3050</c:v>
                </c:pt>
                <c:pt idx="9">
                  <c:v>3270</c:v>
                </c:pt>
                <c:pt idx="10">
                  <c:v>3454</c:v>
                </c:pt>
                <c:pt idx="11">
                  <c:v>3612</c:v>
                </c:pt>
                <c:pt idx="12">
                  <c:v>3727</c:v>
                </c:pt>
                <c:pt idx="13">
                  <c:v>3799</c:v>
                </c:pt>
                <c:pt idx="14">
                  <c:v>3840</c:v>
                </c:pt>
                <c:pt idx="15">
                  <c:v>3851</c:v>
                </c:pt>
                <c:pt idx="16">
                  <c:v>3823</c:v>
                </c:pt>
                <c:pt idx="17">
                  <c:v>3751</c:v>
                </c:pt>
                <c:pt idx="18">
                  <c:v>3642</c:v>
                </c:pt>
                <c:pt idx="19">
                  <c:v>3495</c:v>
                </c:pt>
                <c:pt idx="20">
                  <c:v>3321</c:v>
                </c:pt>
                <c:pt idx="21">
                  <c:v>3125</c:v>
                </c:pt>
                <c:pt idx="22">
                  <c:v>2886</c:v>
                </c:pt>
                <c:pt idx="23">
                  <c:v>2618</c:v>
                </c:pt>
                <c:pt idx="24">
                  <c:v>2327</c:v>
                </c:pt>
                <c:pt idx="25">
                  <c:v>2005</c:v>
                </c:pt>
                <c:pt idx="26">
                  <c:v>1677</c:v>
                </c:pt>
                <c:pt idx="27">
                  <c:v>1330</c:v>
                </c:pt>
                <c:pt idx="28">
                  <c:v>957</c:v>
                </c:pt>
                <c:pt idx="29">
                  <c:v>593</c:v>
                </c:pt>
                <c:pt idx="30">
                  <c:v>230</c:v>
                </c:pt>
                <c:pt idx="31">
                  <c:v>-154</c:v>
                </c:pt>
                <c:pt idx="32">
                  <c:v>-527</c:v>
                </c:pt>
                <c:pt idx="33">
                  <c:v>-913</c:v>
                </c:pt>
                <c:pt idx="34">
                  <c:v>-1283</c:v>
                </c:pt>
                <c:pt idx="35">
                  <c:v>-1642</c:v>
                </c:pt>
                <c:pt idx="36">
                  <c:v>-1967</c:v>
                </c:pt>
                <c:pt idx="37">
                  <c:v>-2280</c:v>
                </c:pt>
                <c:pt idx="38">
                  <c:v>-2578</c:v>
                </c:pt>
                <c:pt idx="39">
                  <c:v>-2855</c:v>
                </c:pt>
                <c:pt idx="40">
                  <c:v>-3097</c:v>
                </c:pt>
                <c:pt idx="41">
                  <c:v>-3318</c:v>
                </c:pt>
                <c:pt idx="42">
                  <c:v>-3499</c:v>
                </c:pt>
                <c:pt idx="43">
                  <c:v>-3658</c:v>
                </c:pt>
                <c:pt idx="44">
                  <c:v>-3771</c:v>
                </c:pt>
                <c:pt idx="45">
                  <c:v>-3852</c:v>
                </c:pt>
                <c:pt idx="46">
                  <c:v>-3893</c:v>
                </c:pt>
                <c:pt idx="47">
                  <c:v>-3899</c:v>
                </c:pt>
                <c:pt idx="48">
                  <c:v>-3871</c:v>
                </c:pt>
                <c:pt idx="49">
                  <c:v>-3799</c:v>
                </c:pt>
                <c:pt idx="50">
                  <c:v>-3697</c:v>
                </c:pt>
                <c:pt idx="51">
                  <c:v>-3550</c:v>
                </c:pt>
                <c:pt idx="52">
                  <c:v>-3378</c:v>
                </c:pt>
                <c:pt idx="53">
                  <c:v>-3177</c:v>
                </c:pt>
                <c:pt idx="54">
                  <c:v>-2951</c:v>
                </c:pt>
                <c:pt idx="55">
                  <c:v>-2680</c:v>
                </c:pt>
                <c:pt idx="56">
                  <c:v>-2391</c:v>
                </c:pt>
                <c:pt idx="57">
                  <c:v>-2071</c:v>
                </c:pt>
                <c:pt idx="58">
                  <c:v>-1732</c:v>
                </c:pt>
                <c:pt idx="59">
                  <c:v>-1387</c:v>
                </c:pt>
                <c:pt idx="60">
                  <c:v>-1021</c:v>
                </c:pt>
                <c:pt idx="61">
                  <c:v>-657</c:v>
                </c:pt>
                <c:pt idx="62">
                  <c:v>-288</c:v>
                </c:pt>
                <c:pt idx="63">
                  <c:v>87</c:v>
                </c:pt>
                <c:pt idx="64">
                  <c:v>472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28-4242-A42A-2B362D9E833B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TDK_KF_ST_22_01!$L$20:$L$84</c:f>
              <c:numCache>
                <c:formatCode>General</c:formatCode>
                <c:ptCount val="65"/>
                <c:pt idx="0">
                  <c:v>480.96206417540503</c:v>
                </c:pt>
                <c:pt idx="1">
                  <c:v>861.6791290068976</c:v>
                </c:pt>
                <c:pt idx="2">
                  <c:v>1232.3544940226</c:v>
                </c:pt>
                <c:pt idx="3">
                  <c:v>1593.2871429209217</c:v>
                </c:pt>
                <c:pt idx="4">
                  <c:v>1920.0140077516835</c:v>
                </c:pt>
                <c:pt idx="5">
                  <c:v>2236.5601146740105</c:v>
                </c:pt>
                <c:pt idx="6">
                  <c:v>2530.7117133124034</c:v>
                </c:pt>
                <c:pt idx="7">
                  <c:v>2801.999042828083</c:v>
                </c:pt>
                <c:pt idx="8">
                  <c:v>3049.3220403836144</c:v>
                </c:pt>
                <c:pt idx="9">
                  <c:v>3269.1692151462457</c:v>
                </c:pt>
                <c:pt idx="10">
                  <c:v>3454.4122883860946</c:v>
                </c:pt>
                <c:pt idx="11">
                  <c:v>3605.2394039991455</c:v>
                </c:pt>
                <c:pt idx="12">
                  <c:v>3720.1859437989538</c:v>
                </c:pt>
                <c:pt idx="13">
                  <c:v>3796.2511256388766</c:v>
                </c:pt>
                <c:pt idx="14">
                  <c:v>3838.2945472999982</c:v>
                </c:pt>
                <c:pt idx="15">
                  <c:v>3844.4608279214303</c:v>
                </c:pt>
                <c:pt idx="16">
                  <c:v>3812.3915811577626</c:v>
                </c:pt>
                <c:pt idx="17">
                  <c:v>3742.9449086069035</c:v>
                </c:pt>
                <c:pt idx="18">
                  <c:v>3636.2998752476615</c:v>
                </c:pt>
                <c:pt idx="19">
                  <c:v>3492.9027344058477</c:v>
                </c:pt>
                <c:pt idx="20">
                  <c:v>3319.8161373500084</c:v>
                </c:pt>
                <c:pt idx="21">
                  <c:v>3117.4226646724646</c:v>
                </c:pt>
                <c:pt idx="22">
                  <c:v>2883.6502762658133</c:v>
                </c:pt>
                <c:pt idx="23">
                  <c:v>2622.9748156409387</c:v>
                </c:pt>
                <c:pt idx="24">
                  <c:v>2328.3074596520123</c:v>
                </c:pt>
                <c:pt idx="25">
                  <c:v>2010.7143843952149</c:v>
                </c:pt>
                <c:pt idx="26">
                  <c:v>1676.1806096122584</c:v>
                </c:pt>
                <c:pt idx="27">
                  <c:v>1330.761901820631</c:v>
                </c:pt>
                <c:pt idx="28">
                  <c:v>963.11652234579731</c:v>
                </c:pt>
                <c:pt idx="29">
                  <c:v>602.45909238160323</c:v>
                </c:pt>
                <c:pt idx="30">
                  <c:v>233.64697925283366</c:v>
                </c:pt>
                <c:pt idx="31">
                  <c:v>-149.14630446630358</c:v>
                </c:pt>
                <c:pt idx="32">
                  <c:v>-525.94374100925847</c:v>
                </c:pt>
                <c:pt idx="33">
                  <c:v>-909.88761454588564</c:v>
                </c:pt>
                <c:pt idx="34">
                  <c:v>-1280.8814270611015</c:v>
                </c:pt>
                <c:pt idx="35">
                  <c:v>-1636.1511503431852</c:v>
                </c:pt>
                <c:pt idx="36">
                  <c:v>-1967.895011942476</c:v>
                </c:pt>
                <c:pt idx="37">
                  <c:v>-2279.2019576444295</c:v>
                </c:pt>
                <c:pt idx="38">
                  <c:v>-2575.5196882543355</c:v>
                </c:pt>
                <c:pt idx="39">
                  <c:v>-2848.1261447861011</c:v>
                </c:pt>
                <c:pt idx="40">
                  <c:v>-3097.6590302876316</c:v>
                </c:pt>
                <c:pt idx="41">
                  <c:v>-3316.7507915630435</c:v>
                </c:pt>
                <c:pt idx="42">
                  <c:v>-3504.7553762898046</c:v>
                </c:pt>
                <c:pt idx="43">
                  <c:v>-3658.5342908859107</c:v>
                </c:pt>
                <c:pt idx="44">
                  <c:v>-3773.723447376578</c:v>
                </c:pt>
                <c:pt idx="45">
                  <c:v>-3853.0399672057051</c:v>
                </c:pt>
                <c:pt idx="46">
                  <c:v>-3896.6893256072863</c:v>
                </c:pt>
                <c:pt idx="47">
                  <c:v>-3904.4206956328394</c:v>
                </c:pt>
                <c:pt idx="48">
                  <c:v>-3874.1559582563059</c:v>
                </c:pt>
                <c:pt idx="49">
                  <c:v>-3805.7372548335079</c:v>
                </c:pt>
                <c:pt idx="50">
                  <c:v>-3699.3075194769722</c:v>
                </c:pt>
                <c:pt idx="51">
                  <c:v>-3555.6592742041812</c:v>
                </c:pt>
                <c:pt idx="52">
                  <c:v>-3383.5583183439467</c:v>
                </c:pt>
                <c:pt idx="53">
                  <c:v>-3181.4963935744154</c:v>
                </c:pt>
                <c:pt idx="54">
                  <c:v>-2949.9264867124884</c:v>
                </c:pt>
                <c:pt idx="55">
                  <c:v>-2685.5388229450073</c:v>
                </c:pt>
                <c:pt idx="56">
                  <c:v>-2393.5598865734069</c:v>
                </c:pt>
                <c:pt idx="57">
                  <c:v>-2071.2062493394865</c:v>
                </c:pt>
                <c:pt idx="58">
                  <c:v>-1733.9961262543591</c:v>
                </c:pt>
                <c:pt idx="59">
                  <c:v>-1384.5140666280304</c:v>
                </c:pt>
                <c:pt idx="60">
                  <c:v>-1016.684643521316</c:v>
                </c:pt>
                <c:pt idx="61">
                  <c:v>-654.10303479825438</c:v>
                </c:pt>
                <c:pt idx="62">
                  <c:v>-282.77344265344016</c:v>
                </c:pt>
                <c:pt idx="63">
                  <c:v>98.820320291261439</c:v>
                </c:pt>
                <c:pt idx="64">
                  <c:v>479.16799962149878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28-4242-A42A-2B362D9E833B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-3754</c:v>
                </c:pt>
                <c:pt idx="2">
                  <c:v>-3654</c:v>
                </c:pt>
                <c:pt idx="3">
                  <c:v>-3508</c:v>
                </c:pt>
                <c:pt idx="4">
                  <c:v>-3345</c:v>
                </c:pt>
                <c:pt idx="5">
                  <c:v>-3143</c:v>
                </c:pt>
                <c:pt idx="6">
                  <c:v>-2907</c:v>
                </c:pt>
                <c:pt idx="7">
                  <c:v>-2645</c:v>
                </c:pt>
                <c:pt idx="8">
                  <c:v>-2360</c:v>
                </c:pt>
                <c:pt idx="9">
                  <c:v>-2043</c:v>
                </c:pt>
                <c:pt idx="10">
                  <c:v>-1707</c:v>
                </c:pt>
                <c:pt idx="11">
                  <c:v>-1357</c:v>
                </c:pt>
                <c:pt idx="12">
                  <c:v>-995</c:v>
                </c:pt>
                <c:pt idx="13">
                  <c:v>-641</c:v>
                </c:pt>
                <c:pt idx="14">
                  <c:v>-280</c:v>
                </c:pt>
                <c:pt idx="15">
                  <c:v>106</c:v>
                </c:pt>
                <c:pt idx="16">
                  <c:v>488</c:v>
                </c:pt>
                <c:pt idx="17">
                  <c:v>856</c:v>
                </c:pt>
                <c:pt idx="18">
                  <c:v>1227</c:v>
                </c:pt>
                <c:pt idx="19">
                  <c:v>1584</c:v>
                </c:pt>
                <c:pt idx="20">
                  <c:v>1919</c:v>
                </c:pt>
                <c:pt idx="21">
                  <c:v>2234</c:v>
                </c:pt>
                <c:pt idx="22">
                  <c:v>2523</c:v>
                </c:pt>
                <c:pt idx="23">
                  <c:v>2794</c:v>
                </c:pt>
                <c:pt idx="24">
                  <c:v>3044</c:v>
                </c:pt>
                <c:pt idx="25">
                  <c:v>3270</c:v>
                </c:pt>
                <c:pt idx="26">
                  <c:v>3457</c:v>
                </c:pt>
                <c:pt idx="27">
                  <c:v>3607</c:v>
                </c:pt>
                <c:pt idx="28">
                  <c:v>3727</c:v>
                </c:pt>
                <c:pt idx="29">
                  <c:v>3811</c:v>
                </c:pt>
                <c:pt idx="30">
                  <c:v>3854</c:v>
                </c:pt>
                <c:pt idx="31">
                  <c:v>3866</c:v>
                </c:pt>
                <c:pt idx="32">
                  <c:v>3836</c:v>
                </c:pt>
                <c:pt idx="33">
                  <c:v>3765</c:v>
                </c:pt>
                <c:pt idx="34">
                  <c:v>3667</c:v>
                </c:pt>
                <c:pt idx="35">
                  <c:v>3533</c:v>
                </c:pt>
                <c:pt idx="36">
                  <c:v>3355</c:v>
                </c:pt>
                <c:pt idx="37">
                  <c:v>3160</c:v>
                </c:pt>
                <c:pt idx="38">
                  <c:v>2930</c:v>
                </c:pt>
                <c:pt idx="39">
                  <c:v>2662</c:v>
                </c:pt>
                <c:pt idx="40">
                  <c:v>2380</c:v>
                </c:pt>
                <c:pt idx="41">
                  <c:v>2067</c:v>
                </c:pt>
                <c:pt idx="42">
                  <c:v>1728</c:v>
                </c:pt>
                <c:pt idx="43">
                  <c:v>1376</c:v>
                </c:pt>
                <c:pt idx="44">
                  <c:v>1021</c:v>
                </c:pt>
                <c:pt idx="45">
                  <c:v>660</c:v>
                </c:pt>
                <c:pt idx="46">
                  <c:v>297</c:v>
                </c:pt>
                <c:pt idx="47">
                  <c:v>-83</c:v>
                </c:pt>
                <c:pt idx="48">
                  <c:v>-462</c:v>
                </c:pt>
                <c:pt idx="49">
                  <c:v>-840</c:v>
                </c:pt>
                <c:pt idx="50">
                  <c:v>-1202</c:v>
                </c:pt>
                <c:pt idx="51">
                  <c:v>-1566</c:v>
                </c:pt>
                <c:pt idx="52">
                  <c:v>-1895</c:v>
                </c:pt>
                <c:pt idx="53">
                  <c:v>-2205</c:v>
                </c:pt>
                <c:pt idx="54">
                  <c:v>-2496</c:v>
                </c:pt>
                <c:pt idx="55">
                  <c:v>-2769</c:v>
                </c:pt>
                <c:pt idx="56">
                  <c:v>-3021</c:v>
                </c:pt>
                <c:pt idx="57">
                  <c:v>-3245</c:v>
                </c:pt>
                <c:pt idx="58">
                  <c:v>-3432</c:v>
                </c:pt>
                <c:pt idx="59">
                  <c:v>-3584</c:v>
                </c:pt>
                <c:pt idx="60">
                  <c:v>-3708</c:v>
                </c:pt>
                <c:pt idx="61">
                  <c:v>-3790</c:v>
                </c:pt>
                <c:pt idx="62">
                  <c:v>-3836</c:v>
                </c:pt>
                <c:pt idx="63">
                  <c:v>-3842</c:v>
                </c:pt>
                <c:pt idx="64">
                  <c:v>-3824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728-4242-A42A-2B362D9E833B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TDK_KF_ST_22_01!$N$20:$N$84</c:f>
              <c:numCache>
                <c:formatCode>General</c:formatCode>
                <c:ptCount val="65"/>
                <c:pt idx="0">
                  <c:v>-3814.6978466078976</c:v>
                </c:pt>
                <c:pt idx="1">
                  <c:v>-3748.3094107957136</c:v>
                </c:pt>
                <c:pt idx="2">
                  <c:v>-3644.8187196991694</c:v>
                </c:pt>
                <c:pt idx="3">
                  <c:v>-3503.8606064848391</c:v>
                </c:pt>
                <c:pt idx="4">
                  <c:v>-3337.7705479694791</c:v>
                </c:pt>
                <c:pt idx="5">
                  <c:v>-3136.228181458675</c:v>
                </c:pt>
                <c:pt idx="6">
                  <c:v>-2905.6578011297916</c:v>
                </c:pt>
                <c:pt idx="7">
                  <c:v>-2646.31662899093</c:v>
                </c:pt>
                <c:pt idx="8">
                  <c:v>-2357.9017374612804</c:v>
                </c:pt>
                <c:pt idx="9">
                  <c:v>-2042.2961054496129</c:v>
                </c:pt>
                <c:pt idx="10">
                  <c:v>-1709.4182242403854</c:v>
                </c:pt>
                <c:pt idx="11">
                  <c:v>-1360.2372581036652</c:v>
                </c:pt>
                <c:pt idx="12">
                  <c:v>-998.8289665421795</c:v>
                </c:pt>
                <c:pt idx="13">
                  <c:v>-642.54616478189484</c:v>
                </c:pt>
                <c:pt idx="14">
                  <c:v>-276.20467830326635</c:v>
                </c:pt>
                <c:pt idx="15">
                  <c:v>104.84461430964035</c:v>
                </c:pt>
                <c:pt idx="16">
                  <c:v>487.34386304615117</c:v>
                </c:pt>
                <c:pt idx="17">
                  <c:v>862.13434286912116</c:v>
                </c:pt>
                <c:pt idx="18">
                  <c:v>1229.7305648978408</c:v>
                </c:pt>
                <c:pt idx="19">
                  <c:v>1586.9762316126523</c:v>
                </c:pt>
                <c:pt idx="20">
                  <c:v>1919.6322316236799</c:v>
                </c:pt>
                <c:pt idx="21">
                  <c:v>2231.3629233711258</c:v>
                </c:pt>
                <c:pt idx="22">
                  <c:v>2525.3575129039541</c:v>
                </c:pt>
                <c:pt idx="23">
                  <c:v>2795.2833064500733</c:v>
                </c:pt>
                <c:pt idx="24">
                  <c:v>3046.1873915085794</c:v>
                </c:pt>
                <c:pt idx="25">
                  <c:v>3266.5368729169359</c:v>
                </c:pt>
                <c:pt idx="26">
                  <c:v>3452.9420482344276</c:v>
                </c:pt>
                <c:pt idx="27">
                  <c:v>3603.6556948931616</c:v>
                </c:pt>
                <c:pt idx="28">
                  <c:v>3723.043314368475</c:v>
                </c:pt>
                <c:pt idx="29">
                  <c:v>3802.7260259893305</c:v>
                </c:pt>
                <c:pt idx="30">
                  <c:v>3848.2007783126965</c:v>
                </c:pt>
                <c:pt idx="31">
                  <c:v>3858.1610984569443</c:v>
                </c:pt>
                <c:pt idx="32">
                  <c:v>3831.1174045055391</c:v>
                </c:pt>
                <c:pt idx="33">
                  <c:v>3765.0480515032646</c:v>
                </c:pt>
                <c:pt idx="34">
                  <c:v>3662.2250157840631</c:v>
                </c:pt>
                <c:pt idx="35">
                  <c:v>3524.6370774230641</c:v>
                </c:pt>
                <c:pt idx="36">
                  <c:v>3357.3140343796476</c:v>
                </c:pt>
                <c:pt idx="37">
                  <c:v>3160.6699992378863</c:v>
                </c:pt>
                <c:pt idx="38">
                  <c:v>2930.5392313760035</c:v>
                </c:pt>
                <c:pt idx="39">
                  <c:v>2672.2466614692248</c:v>
                </c:pt>
                <c:pt idx="40">
                  <c:v>2383.8372062107901</c:v>
                </c:pt>
                <c:pt idx="41">
                  <c:v>2072.5932972535438</c:v>
                </c:pt>
                <c:pt idx="42">
                  <c:v>1738.9636891917623</c:v>
                </c:pt>
                <c:pt idx="43">
                  <c:v>1387.5972028714684</c:v>
                </c:pt>
                <c:pt idx="44">
                  <c:v>1031.8393906676993</c:v>
                </c:pt>
                <c:pt idx="45">
                  <c:v>669.37923880112828</c:v>
                </c:pt>
                <c:pt idx="46">
                  <c:v>302.57326572782506</c:v>
                </c:pt>
                <c:pt idx="47">
                  <c:v>-78.447546533311694</c:v>
                </c:pt>
                <c:pt idx="48">
                  <c:v>-459.22645179159161</c:v>
                </c:pt>
                <c:pt idx="49">
                  <c:v>-837.19066590700936</c:v>
                </c:pt>
                <c:pt idx="50">
                  <c:v>-1208.4991979067188</c:v>
                </c:pt>
                <c:pt idx="51">
                  <c:v>-1568.7365917689272</c:v>
                </c:pt>
                <c:pt idx="52">
                  <c:v>-1901.0131726951111</c:v>
                </c:pt>
                <c:pt idx="53">
                  <c:v>-2213.4411882998752</c:v>
                </c:pt>
                <c:pt idx="54">
                  <c:v>-2505.8004661592477</c:v>
                </c:pt>
                <c:pt idx="55">
                  <c:v>-2780.2892741045689</c:v>
                </c:pt>
                <c:pt idx="56">
                  <c:v>-3029.3100606309563</c:v>
                </c:pt>
                <c:pt idx="57">
                  <c:v>-3253.107078396637</c:v>
                </c:pt>
                <c:pt idx="58">
                  <c:v>-3440.5754582686191</c:v>
                </c:pt>
                <c:pt idx="59">
                  <c:v>-3592.2331313235227</c:v>
                </c:pt>
                <c:pt idx="60">
                  <c:v>-3710.6178242067358</c:v>
                </c:pt>
                <c:pt idx="61">
                  <c:v>-3789.6204799416432</c:v>
                </c:pt>
                <c:pt idx="62">
                  <c:v>-3834.0894094635255</c:v>
                </c:pt>
                <c:pt idx="63">
                  <c:v>-3842.6175862131204</c:v>
                </c:pt>
                <c:pt idx="64">
                  <c:v>-3813.7968367518206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728-4242-A42A-2B362D9E8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7728"/>
        <c:axId val="564436552"/>
      </c:scatterChart>
      <c:valAx>
        <c:axId val="56443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6552"/>
        <c:crosses val="autoZero"/>
        <c:crossBetween val="midCat"/>
      </c:valAx>
      <c:valAx>
        <c:axId val="56443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104</c:v>
                </c:pt>
                <c:pt idx="2">
                  <c:v>-275</c:v>
                </c:pt>
                <c:pt idx="3">
                  <c:v>-644</c:v>
                </c:pt>
                <c:pt idx="4">
                  <c:v>-1008</c:v>
                </c:pt>
                <c:pt idx="5">
                  <c:v>-1377</c:v>
                </c:pt>
                <c:pt idx="6">
                  <c:v>-1721</c:v>
                </c:pt>
                <c:pt idx="7">
                  <c:v>-2057</c:v>
                </c:pt>
                <c:pt idx="8">
                  <c:v>-2384</c:v>
                </c:pt>
                <c:pt idx="9">
                  <c:v>-2673</c:v>
                </c:pt>
                <c:pt idx="10">
                  <c:v>-2929</c:v>
                </c:pt>
                <c:pt idx="11">
                  <c:v>-3159</c:v>
                </c:pt>
                <c:pt idx="12">
                  <c:v>-3366</c:v>
                </c:pt>
                <c:pt idx="13">
                  <c:v>-3540</c:v>
                </c:pt>
                <c:pt idx="14">
                  <c:v>-3684</c:v>
                </c:pt>
                <c:pt idx="15">
                  <c:v>-3791</c:v>
                </c:pt>
                <c:pt idx="16">
                  <c:v>-3855</c:v>
                </c:pt>
                <c:pt idx="17">
                  <c:v>-3887</c:v>
                </c:pt>
                <c:pt idx="18">
                  <c:v>-3884</c:v>
                </c:pt>
                <c:pt idx="19">
                  <c:v>-3843</c:v>
                </c:pt>
                <c:pt idx="20">
                  <c:v>-3765</c:v>
                </c:pt>
                <c:pt idx="21">
                  <c:v>-3648</c:v>
                </c:pt>
                <c:pt idx="22">
                  <c:v>-3494</c:v>
                </c:pt>
                <c:pt idx="23">
                  <c:v>-3312</c:v>
                </c:pt>
                <c:pt idx="24">
                  <c:v>-3089</c:v>
                </c:pt>
                <c:pt idx="25">
                  <c:v>-2846</c:v>
                </c:pt>
                <c:pt idx="26">
                  <c:v>-2582</c:v>
                </c:pt>
                <c:pt idx="27">
                  <c:v>-2283</c:v>
                </c:pt>
                <c:pt idx="28">
                  <c:v>-1967</c:v>
                </c:pt>
                <c:pt idx="29">
                  <c:v>-1640</c:v>
                </c:pt>
                <c:pt idx="30">
                  <c:v>-1288</c:v>
                </c:pt>
                <c:pt idx="31">
                  <c:v>-913</c:v>
                </c:pt>
                <c:pt idx="32">
                  <c:v>-530</c:v>
                </c:pt>
                <c:pt idx="33">
                  <c:v>-158</c:v>
                </c:pt>
                <c:pt idx="34">
                  <c:v>214</c:v>
                </c:pt>
                <c:pt idx="35">
                  <c:v>582</c:v>
                </c:pt>
                <c:pt idx="36">
                  <c:v>949</c:v>
                </c:pt>
                <c:pt idx="37">
                  <c:v>1317</c:v>
                </c:pt>
                <c:pt idx="38">
                  <c:v>1664</c:v>
                </c:pt>
                <c:pt idx="39">
                  <c:v>2000</c:v>
                </c:pt>
                <c:pt idx="40">
                  <c:v>2318</c:v>
                </c:pt>
                <c:pt idx="41">
                  <c:v>2614</c:v>
                </c:pt>
                <c:pt idx="42">
                  <c:v>2875</c:v>
                </c:pt>
                <c:pt idx="43">
                  <c:v>3104</c:v>
                </c:pt>
                <c:pt idx="44">
                  <c:v>3312</c:v>
                </c:pt>
                <c:pt idx="45">
                  <c:v>3485</c:v>
                </c:pt>
                <c:pt idx="46">
                  <c:v>3628</c:v>
                </c:pt>
                <c:pt idx="47">
                  <c:v>3742</c:v>
                </c:pt>
                <c:pt idx="48">
                  <c:v>3809</c:v>
                </c:pt>
                <c:pt idx="49">
                  <c:v>3836</c:v>
                </c:pt>
                <c:pt idx="50">
                  <c:v>3837</c:v>
                </c:pt>
                <c:pt idx="51">
                  <c:v>3789</c:v>
                </c:pt>
                <c:pt idx="52">
                  <c:v>3715</c:v>
                </c:pt>
                <c:pt idx="53">
                  <c:v>3603</c:v>
                </c:pt>
                <c:pt idx="54">
                  <c:v>3449</c:v>
                </c:pt>
                <c:pt idx="55">
                  <c:v>3263</c:v>
                </c:pt>
                <c:pt idx="56">
                  <c:v>3038</c:v>
                </c:pt>
                <c:pt idx="57">
                  <c:v>2797</c:v>
                </c:pt>
                <c:pt idx="58">
                  <c:v>2527</c:v>
                </c:pt>
                <c:pt idx="59">
                  <c:v>2239</c:v>
                </c:pt>
                <c:pt idx="60">
                  <c:v>1922</c:v>
                </c:pt>
                <c:pt idx="61">
                  <c:v>1583</c:v>
                </c:pt>
                <c:pt idx="62">
                  <c:v>1222</c:v>
                </c:pt>
                <c:pt idx="63">
                  <c:v>854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C0-47E0-8636-0B7B792FBB76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TDK_KF_ST_22_02!$L$85:$L$149</c:f>
              <c:numCache>
                <c:formatCode>General</c:formatCode>
                <c:ptCount val="65"/>
                <c:pt idx="0">
                  <c:v>486.0691030128803</c:v>
                </c:pt>
                <c:pt idx="1">
                  <c:v>108.63920212269444</c:v>
                </c:pt>
                <c:pt idx="2">
                  <c:v>-267.69522466855551</c:v>
                </c:pt>
                <c:pt idx="3">
                  <c:v>-638.17546164124815</c:v>
                </c:pt>
                <c:pt idx="4">
                  <c:v>-1003.5855135046929</c:v>
                </c:pt>
                <c:pt idx="5">
                  <c:v>-1374.7239496905836</c:v>
                </c:pt>
                <c:pt idx="6">
                  <c:v>-1726.232376866506</c:v>
                </c:pt>
                <c:pt idx="7">
                  <c:v>-2059.5826338745251</c:v>
                </c:pt>
                <c:pt idx="8">
                  <c:v>-2381.4515552054036</c:v>
                </c:pt>
                <c:pt idx="9">
                  <c:v>-2673.067879355146</c:v>
                </c:pt>
                <c:pt idx="10">
                  <c:v>-2930.7955394158016</c:v>
                </c:pt>
                <c:pt idx="11">
                  <c:v>-3162.9633697308236</c:v>
                </c:pt>
                <c:pt idx="12">
                  <c:v>-3369.7634013000729</c:v>
                </c:pt>
                <c:pt idx="13">
                  <c:v>-3545.8971289010224</c:v>
                </c:pt>
                <c:pt idx="14">
                  <c:v>-3687.8921498702498</c:v>
                </c:pt>
                <c:pt idx="15">
                  <c:v>-3794.1474458281932</c:v>
                </c:pt>
                <c:pt idx="16">
                  <c:v>-3862.611312033805</c:v>
                </c:pt>
                <c:pt idx="17">
                  <c:v>-3893.0274433334657</c:v>
                </c:pt>
                <c:pt idx="18">
                  <c:v>-3886.2993889357804</c:v>
                </c:pt>
                <c:pt idx="19">
                  <c:v>-3843.7025584125145</c:v>
                </c:pt>
                <c:pt idx="20">
                  <c:v>-3766.9570567510136</c:v>
                </c:pt>
                <c:pt idx="21">
                  <c:v>-3649.9165243709813</c:v>
                </c:pt>
                <c:pt idx="22">
                  <c:v>-3498.635282483775</c:v>
                </c:pt>
                <c:pt idx="23">
                  <c:v>-3308.6886061077298</c:v>
                </c:pt>
                <c:pt idx="24">
                  <c:v>-3091.5129655687674</c:v>
                </c:pt>
                <c:pt idx="25">
                  <c:v>-2843.8158637052748</c:v>
                </c:pt>
                <c:pt idx="26">
                  <c:v>-2579.1723401778927</c:v>
                </c:pt>
                <c:pt idx="27">
                  <c:v>-2286.5073945246959</c:v>
                </c:pt>
                <c:pt idx="28">
                  <c:v>-1969.5691013539065</c:v>
                </c:pt>
                <c:pt idx="29">
                  <c:v>-1635.7767904598682</c:v>
                </c:pt>
                <c:pt idx="30">
                  <c:v>-1281.0615999394054</c:v>
                </c:pt>
                <c:pt idx="31">
                  <c:v>-908.22248054186787</c:v>
                </c:pt>
                <c:pt idx="32">
                  <c:v>-525.93383766443014</c:v>
                </c:pt>
                <c:pt idx="33">
                  <c:v>-155.6283610394371</c:v>
                </c:pt>
                <c:pt idx="34">
                  <c:v>223.11238228826005</c:v>
                </c:pt>
                <c:pt idx="35">
                  <c:v>589.83581526888713</c:v>
                </c:pt>
                <c:pt idx="36">
                  <c:v>952.08454411489993</c:v>
                </c:pt>
                <c:pt idx="37">
                  <c:v>1317.2824672268277</c:v>
                </c:pt>
                <c:pt idx="38">
                  <c:v>1671.4332747601268</c:v>
                </c:pt>
                <c:pt idx="39">
                  <c:v>2002.9864518487607</c:v>
                </c:pt>
                <c:pt idx="40">
                  <c:v>2320.8061646291667</c:v>
                </c:pt>
                <c:pt idx="41">
                  <c:v>2613.4031059321287</c:v>
                </c:pt>
                <c:pt idx="42">
                  <c:v>2869.9442796471226</c:v>
                </c:pt>
                <c:pt idx="43">
                  <c:v>3101.2006763315662</c:v>
                </c:pt>
                <c:pt idx="44">
                  <c:v>3308.6278745093664</c:v>
                </c:pt>
                <c:pt idx="45">
                  <c:v>3480.7438409731026</c:v>
                </c:pt>
                <c:pt idx="46">
                  <c:v>3624.9854803962771</c:v>
                </c:pt>
                <c:pt idx="47">
                  <c:v>3732.8134088755896</c:v>
                </c:pt>
                <c:pt idx="48">
                  <c:v>3801.5149505714321</c:v>
                </c:pt>
                <c:pt idx="49">
                  <c:v>3833.0364978084103</c:v>
                </c:pt>
                <c:pt idx="50">
                  <c:v>3827.7857157408903</c:v>
                </c:pt>
                <c:pt idx="51">
                  <c:v>3787.2769466146251</c:v>
                </c:pt>
                <c:pt idx="52">
                  <c:v>3711.5442346645668</c:v>
                </c:pt>
                <c:pt idx="53">
                  <c:v>3596.8731547408256</c:v>
                </c:pt>
                <c:pt idx="54">
                  <c:v>3446.738879932635</c:v>
                </c:pt>
                <c:pt idx="55">
                  <c:v>3259.9152300413084</c:v>
                </c:pt>
                <c:pt idx="56">
                  <c:v>3040.3302639521949</c:v>
                </c:pt>
                <c:pt idx="57">
                  <c:v>2798.216492732869</c:v>
                </c:pt>
                <c:pt idx="58">
                  <c:v>2529.9170326448411</c:v>
                </c:pt>
                <c:pt idx="59">
                  <c:v>2241.0236365513706</c:v>
                </c:pt>
                <c:pt idx="60">
                  <c:v>1923.9571732810573</c:v>
                </c:pt>
                <c:pt idx="61">
                  <c:v>1589.7814846947908</c:v>
                </c:pt>
                <c:pt idx="62">
                  <c:v>1229.8714600147521</c:v>
                </c:pt>
                <c:pt idx="63">
                  <c:v>857.86689294630389</c:v>
                </c:pt>
                <c:pt idx="64">
                  <c:v>476.34908758181399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C0-47E0-8636-0B7B792FBB76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TDK_KF_ST_22_02!$J$85:$J$149</c:f>
              <c:numCache>
                <c:formatCode>General</c:formatCode>
                <c:ptCount val="65"/>
                <c:pt idx="0">
                  <c:v>-3804</c:v>
                </c:pt>
                <c:pt idx="1">
                  <c:v>-3834</c:v>
                </c:pt>
                <c:pt idx="2">
                  <c:v>-3823</c:v>
                </c:pt>
                <c:pt idx="3">
                  <c:v>-3780</c:v>
                </c:pt>
                <c:pt idx="4">
                  <c:v>-3700</c:v>
                </c:pt>
                <c:pt idx="5">
                  <c:v>-3575</c:v>
                </c:pt>
                <c:pt idx="6">
                  <c:v>-3417</c:v>
                </c:pt>
                <c:pt idx="7">
                  <c:v>-3240</c:v>
                </c:pt>
                <c:pt idx="8">
                  <c:v>-3017</c:v>
                </c:pt>
                <c:pt idx="9">
                  <c:v>-2768</c:v>
                </c:pt>
                <c:pt idx="10">
                  <c:v>-2498</c:v>
                </c:pt>
                <c:pt idx="11">
                  <c:v>-2209</c:v>
                </c:pt>
                <c:pt idx="12">
                  <c:v>-1892</c:v>
                </c:pt>
                <c:pt idx="13">
                  <c:v>-1561</c:v>
                </c:pt>
                <c:pt idx="14">
                  <c:v>-1205</c:v>
                </c:pt>
                <c:pt idx="15">
                  <c:v>-832</c:v>
                </c:pt>
                <c:pt idx="16">
                  <c:v>-460</c:v>
                </c:pt>
                <c:pt idx="17">
                  <c:v>-85</c:v>
                </c:pt>
                <c:pt idx="18">
                  <c:v>284</c:v>
                </c:pt>
                <c:pt idx="19">
                  <c:v>648</c:v>
                </c:pt>
                <c:pt idx="20">
                  <c:v>1009</c:v>
                </c:pt>
                <c:pt idx="21">
                  <c:v>1370</c:v>
                </c:pt>
                <c:pt idx="22">
                  <c:v>1719</c:v>
                </c:pt>
                <c:pt idx="23">
                  <c:v>2059</c:v>
                </c:pt>
                <c:pt idx="24">
                  <c:v>2365</c:v>
                </c:pt>
                <c:pt idx="25">
                  <c:v>2658</c:v>
                </c:pt>
                <c:pt idx="26">
                  <c:v>2915</c:v>
                </c:pt>
                <c:pt idx="27">
                  <c:v>3140</c:v>
                </c:pt>
                <c:pt idx="28">
                  <c:v>3347</c:v>
                </c:pt>
                <c:pt idx="29">
                  <c:v>3517</c:v>
                </c:pt>
                <c:pt idx="30">
                  <c:v>3655</c:v>
                </c:pt>
                <c:pt idx="31">
                  <c:v>3760</c:v>
                </c:pt>
                <c:pt idx="32">
                  <c:v>3826</c:v>
                </c:pt>
                <c:pt idx="33">
                  <c:v>3852</c:v>
                </c:pt>
                <c:pt idx="34">
                  <c:v>3846</c:v>
                </c:pt>
                <c:pt idx="35">
                  <c:v>3795</c:v>
                </c:pt>
                <c:pt idx="36">
                  <c:v>3721</c:v>
                </c:pt>
                <c:pt idx="37">
                  <c:v>3601</c:v>
                </c:pt>
                <c:pt idx="38">
                  <c:v>3445</c:v>
                </c:pt>
                <c:pt idx="39">
                  <c:v>3259</c:v>
                </c:pt>
                <c:pt idx="40">
                  <c:v>3038</c:v>
                </c:pt>
                <c:pt idx="41">
                  <c:v>2792</c:v>
                </c:pt>
                <c:pt idx="42">
                  <c:v>2523</c:v>
                </c:pt>
                <c:pt idx="43">
                  <c:v>2236</c:v>
                </c:pt>
                <c:pt idx="44">
                  <c:v>1914</c:v>
                </c:pt>
                <c:pt idx="45">
                  <c:v>1582</c:v>
                </c:pt>
                <c:pt idx="46">
                  <c:v>1232</c:v>
                </c:pt>
                <c:pt idx="47">
                  <c:v>854</c:v>
                </c:pt>
                <c:pt idx="48">
                  <c:v>487</c:v>
                </c:pt>
                <c:pt idx="49">
                  <c:v>112</c:v>
                </c:pt>
                <c:pt idx="50">
                  <c:v>-266</c:v>
                </c:pt>
                <c:pt idx="51">
                  <c:v>-629</c:v>
                </c:pt>
                <c:pt idx="52">
                  <c:v>-984</c:v>
                </c:pt>
                <c:pt idx="53">
                  <c:v>-1349</c:v>
                </c:pt>
                <c:pt idx="54">
                  <c:v>-1696</c:v>
                </c:pt>
                <c:pt idx="55">
                  <c:v>-2039</c:v>
                </c:pt>
                <c:pt idx="56">
                  <c:v>-2358</c:v>
                </c:pt>
                <c:pt idx="57">
                  <c:v>-2637</c:v>
                </c:pt>
                <c:pt idx="58">
                  <c:v>-2897</c:v>
                </c:pt>
                <c:pt idx="59">
                  <c:v>-3125</c:v>
                </c:pt>
                <c:pt idx="60">
                  <c:v>-3330</c:v>
                </c:pt>
                <c:pt idx="61">
                  <c:v>-3503</c:v>
                </c:pt>
                <c:pt idx="62">
                  <c:v>-3639</c:v>
                </c:pt>
                <c:pt idx="63">
                  <c:v>-3738</c:v>
                </c:pt>
                <c:pt idx="64">
                  <c:v>-3808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C0-47E0-8636-0B7B792FBB76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TDK_KF_ST_22_02!$N$85:$N$149</c:f>
              <c:numCache>
                <c:formatCode>General</c:formatCode>
                <c:ptCount val="65"/>
                <c:pt idx="0">
                  <c:v>-3800.9048853938607</c:v>
                </c:pt>
                <c:pt idx="1">
                  <c:v>-3830.3529425846746</c:v>
                </c:pt>
                <c:pt idx="2">
                  <c:v>-3823.0652698378226</c:v>
                </c:pt>
                <c:pt idx="3">
                  <c:v>-3780.0124961303327</c:v>
                </c:pt>
                <c:pt idx="4">
                  <c:v>-3701.5435662630462</c:v>
                </c:pt>
                <c:pt idx="5">
                  <c:v>-3582.9017821071998</c:v>
                </c:pt>
                <c:pt idx="6">
                  <c:v>-3430.7925187693395</c:v>
                </c:pt>
                <c:pt idx="7">
                  <c:v>-3245.9465061102123</c:v>
                </c:pt>
                <c:pt idx="8">
                  <c:v>-3023.2268178793288</c:v>
                </c:pt>
                <c:pt idx="9">
                  <c:v>-2775.2968696162402</c:v>
                </c:pt>
                <c:pt idx="10">
                  <c:v>-2509.2201370239741</c:v>
                </c:pt>
                <c:pt idx="11">
                  <c:v>-2218.5393235354786</c:v>
                </c:pt>
                <c:pt idx="12">
                  <c:v>-1900.9164407217893</c:v>
                </c:pt>
                <c:pt idx="13">
                  <c:v>-1561.5752697884716</c:v>
                </c:pt>
                <c:pt idx="14">
                  <c:v>-1205.655699716767</c:v>
                </c:pt>
                <c:pt idx="15">
                  <c:v>-835.95912390140495</c:v>
                </c:pt>
                <c:pt idx="16">
                  <c:v>-459.6271921297826</c:v>
                </c:pt>
                <c:pt idx="17">
                  <c:v>-84.095635556379349</c:v>
                </c:pt>
                <c:pt idx="18">
                  <c:v>292.92871627423091</c:v>
                </c:pt>
                <c:pt idx="19">
                  <c:v>659.47818455951153</c:v>
                </c:pt>
                <c:pt idx="20">
                  <c:v>1015.931965352935</c:v>
                </c:pt>
                <c:pt idx="21">
                  <c:v>1380.7777008236001</c:v>
                </c:pt>
                <c:pt idx="22">
                  <c:v>1728.1441784203209</c:v>
                </c:pt>
                <c:pt idx="23">
                  <c:v>2066.367121821183</c:v>
                </c:pt>
                <c:pt idx="24">
                  <c:v>2375.4492606691992</c:v>
                </c:pt>
                <c:pt idx="25">
                  <c:v>2662.4339547674545</c:v>
                </c:pt>
                <c:pt idx="26">
                  <c:v>2914.4394236840353</c:v>
                </c:pt>
                <c:pt idx="27">
                  <c:v>3143.5907067226608</c:v>
                </c:pt>
                <c:pt idx="28">
                  <c:v>3345.1694296456089</c:v>
                </c:pt>
                <c:pt idx="29">
                  <c:v>3514.1414369775407</c:v>
                </c:pt>
                <c:pt idx="30">
                  <c:v>3651.8685589009119</c:v>
                </c:pt>
                <c:pt idx="31">
                  <c:v>3755.3427671934783</c:v>
                </c:pt>
                <c:pt idx="32">
                  <c:v>3821.1237859057642</c:v>
                </c:pt>
                <c:pt idx="33">
                  <c:v>3847.9755996029048</c:v>
                </c:pt>
                <c:pt idx="34">
                  <c:v>3838.8020552520038</c:v>
                </c:pt>
                <c:pt idx="35">
                  <c:v>3794.4473627963648</c:v>
                </c:pt>
                <c:pt idx="36">
                  <c:v>3715.2266159114033</c:v>
                </c:pt>
                <c:pt idx="37">
                  <c:v>3597.4618087101849</c:v>
                </c:pt>
                <c:pt idx="38">
                  <c:v>3443.342100611666</c:v>
                </c:pt>
                <c:pt idx="39">
                  <c:v>3258.5759197328143</c:v>
                </c:pt>
                <c:pt idx="40">
                  <c:v>3038.1227398142951</c:v>
                </c:pt>
                <c:pt idx="41">
                  <c:v>2789.0849004157949</c:v>
                </c:pt>
                <c:pt idx="42">
                  <c:v>2524.05420344096</c:v>
                </c:pt>
                <c:pt idx="43">
                  <c:v>2234.6669095666066</c:v>
                </c:pt>
                <c:pt idx="44">
                  <c:v>1916.4537469563343</c:v>
                </c:pt>
                <c:pt idx="45">
                  <c:v>1586.3910463492782</c:v>
                </c:pt>
                <c:pt idx="46">
                  <c:v>1227.9138964106667</c:v>
                </c:pt>
                <c:pt idx="47">
                  <c:v>856.00712740885592</c:v>
                </c:pt>
                <c:pt idx="48">
                  <c:v>483.91936488679062</c:v>
                </c:pt>
                <c:pt idx="49">
                  <c:v>111.45735320678719</c:v>
                </c:pt>
                <c:pt idx="50">
                  <c:v>-266.19285567247766</c:v>
                </c:pt>
                <c:pt idx="51">
                  <c:v>-628.68711897932019</c:v>
                </c:pt>
                <c:pt idx="52">
                  <c:v>-988.33808224001223</c:v>
                </c:pt>
                <c:pt idx="53">
                  <c:v>-1351.2597288576244</c:v>
                </c:pt>
                <c:pt idx="54">
                  <c:v>-1700.2325588895646</c:v>
                </c:pt>
                <c:pt idx="55">
                  <c:v>-2036.498829621187</c:v>
                </c:pt>
                <c:pt idx="56">
                  <c:v>-2351.6753315712053</c:v>
                </c:pt>
                <c:pt idx="57">
                  <c:v>-2634.38895310308</c:v>
                </c:pt>
                <c:pt idx="58">
                  <c:v>-2891.787677655208</c:v>
                </c:pt>
                <c:pt idx="59">
                  <c:v>-3119.4788104218669</c:v>
                </c:pt>
                <c:pt idx="60">
                  <c:v>-3322.6489883790218</c:v>
                </c:pt>
                <c:pt idx="61">
                  <c:v>-3493.0548434457087</c:v>
                </c:pt>
                <c:pt idx="62">
                  <c:v>-3633.586408160766</c:v>
                </c:pt>
                <c:pt idx="63">
                  <c:v>-3737.2731479863792</c:v>
                </c:pt>
                <c:pt idx="64">
                  <c:v>-3803.3947023028004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C0-47E0-8636-0B7B792FB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5376"/>
        <c:axId val="564440472"/>
      </c:scatterChart>
      <c:valAx>
        <c:axId val="56443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0472"/>
        <c:crosses val="autoZero"/>
        <c:crossBetween val="midCat"/>
      </c:valAx>
      <c:valAx>
        <c:axId val="56444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TDK_KF_ST_22_02!$AC$20:$AC$84</c:f>
              <c:numCache>
                <c:formatCode>General</c:formatCode>
                <c:ptCount val="65"/>
                <c:pt idx="0">
                  <c:v>2.8524887709635093E-2</c:v>
                </c:pt>
                <c:pt idx="1">
                  <c:v>-9.2428992525524833E-2</c:v>
                </c:pt>
                <c:pt idx="2">
                  <c:v>-0.1819579819431496</c:v>
                </c:pt>
                <c:pt idx="3">
                  <c:v>-0.18826959707388724</c:v>
                </c:pt>
                <c:pt idx="4">
                  <c:v>-0.1598069941133069</c:v>
                </c:pt>
                <c:pt idx="5">
                  <c:v>-0.13169817350235391</c:v>
                </c:pt>
                <c:pt idx="6">
                  <c:v>-0.15591920055442188</c:v>
                </c:pt>
                <c:pt idx="7">
                  <c:v>-0.1194876946355663</c:v>
                </c:pt>
                <c:pt idx="8">
                  <c:v>-2.7902762925421598E-2</c:v>
                </c:pt>
                <c:pt idx="9">
                  <c:v>-4.5657030890495776E-2</c:v>
                </c:pt>
                <c:pt idx="10">
                  <c:v>-3.1757020003347236E-2</c:v>
                </c:pt>
                <c:pt idx="11">
                  <c:v>-3.4679151376188599E-2</c:v>
                </c:pt>
                <c:pt idx="12">
                  <c:v>-5.4749110553601099E-2</c:v>
                </c:pt>
                <c:pt idx="13">
                  <c:v>-3.7858940704168731E-2</c:v>
                </c:pt>
                <c:pt idx="14">
                  <c:v>-4.7489706528281772E-2</c:v>
                </c:pt>
                <c:pt idx="15">
                  <c:v>-3.698844825639469E-2</c:v>
                </c:pt>
                <c:pt idx="16">
                  <c:v>-8.7153046050815419E-2</c:v>
                </c:pt>
                <c:pt idx="17">
                  <c:v>-0.11661995127604996</c:v>
                </c:pt>
                <c:pt idx="18">
                  <c:v>-7.7538102209970816E-2</c:v>
                </c:pt>
                <c:pt idx="19">
                  <c:v>-0.10190720160805711</c:v>
                </c:pt>
                <c:pt idx="20">
                  <c:v>-5.6329275955533831E-2</c:v>
                </c:pt>
                <c:pt idx="21">
                  <c:v>-5.5182669090442005E-2</c:v>
                </c:pt>
                <c:pt idx="22">
                  <c:v>-0.1256987368387712</c:v>
                </c:pt>
                <c:pt idx="23">
                  <c:v>-8.8995432321610224E-3</c:v>
                </c:pt>
                <c:pt idx="24">
                  <c:v>-4.645414086138544E-2</c:v>
                </c:pt>
                <c:pt idx="25">
                  <c:v>-2.899621885507031E-2</c:v>
                </c:pt>
                <c:pt idx="26">
                  <c:v>7.4135297926147814E-2</c:v>
                </c:pt>
                <c:pt idx="27">
                  <c:v>5.2288106588179062E-2</c:v>
                </c:pt>
                <c:pt idx="28">
                  <c:v>8.9290862617389166E-2</c:v>
                </c:pt>
                <c:pt idx="29">
                  <c:v>6.5601662406749028E-2</c:v>
                </c:pt>
                <c:pt idx="30">
                  <c:v>5.9744599443632751E-2</c:v>
                </c:pt>
                <c:pt idx="31">
                  <c:v>3.3993681488681204E-2</c:v>
                </c:pt>
                <c:pt idx="32">
                  <c:v>-6.5288957704865425E-3</c:v>
                </c:pt>
                <c:pt idx="33">
                  <c:v>-1.0066161128037265E-2</c:v>
                </c:pt>
                <c:pt idx="34">
                  <c:v>-7.9231515187245805E-3</c:v>
                </c:pt>
                <c:pt idx="35">
                  <c:v>2.8828258937494411E-3</c:v>
                </c:pt>
                <c:pt idx="36">
                  <c:v>-3.7201919242022541E-3</c:v>
                </c:pt>
                <c:pt idx="37">
                  <c:v>-2.8372047290588398E-2</c:v>
                </c:pt>
                <c:pt idx="38">
                  <c:v>-2.1270369145099721E-2</c:v>
                </c:pt>
                <c:pt idx="39">
                  <c:v>5.2575397612940833E-2</c:v>
                </c:pt>
                <c:pt idx="40">
                  <c:v>0.11975295286356413</c:v>
                </c:pt>
                <c:pt idx="41">
                  <c:v>0.12156858230457601</c:v>
                </c:pt>
                <c:pt idx="42">
                  <c:v>9.0877418763938067E-2</c:v>
                </c:pt>
                <c:pt idx="43">
                  <c:v>0.17562466099067819</c:v>
                </c:pt>
                <c:pt idx="44">
                  <c:v>0.1693131161814847</c:v>
                </c:pt>
                <c:pt idx="45">
                  <c:v>0.12144772519286562</c:v>
                </c:pt>
                <c:pt idx="46">
                  <c:v>0.17572775504896754</c:v>
                </c:pt>
                <c:pt idx="47">
                  <c:v>0.14359304795050321</c:v>
                </c:pt>
                <c:pt idx="48">
                  <c:v>5.1386259127582434E-2</c:v>
                </c:pt>
                <c:pt idx="49">
                  <c:v>-1.9163278331802758E-2</c:v>
                </c:pt>
                <c:pt idx="50">
                  <c:v>5.3049206285550099E-2</c:v>
                </c:pt>
                <c:pt idx="51">
                  <c:v>-2.1301942601780866E-2</c:v>
                </c:pt>
                <c:pt idx="52">
                  <c:v>-5.6208735016923583E-2</c:v>
                </c:pt>
                <c:pt idx="53">
                  <c:v>-0.11772580306808322</c:v>
                </c:pt>
                <c:pt idx="54">
                  <c:v>-2.415878658547399E-2</c:v>
                </c:pt>
                <c:pt idx="55">
                  <c:v>-6.498448236339982E-2</c:v>
                </c:pt>
                <c:pt idx="56">
                  <c:v>-7.6074419956739803E-3</c:v>
                </c:pt>
                <c:pt idx="57">
                  <c:v>-4.6132936820129089E-2</c:v>
                </c:pt>
                <c:pt idx="58">
                  <c:v>-9.1405579099841816E-2</c:v>
                </c:pt>
                <c:pt idx="59">
                  <c:v>-3.5838491895901825E-2</c:v>
                </c:pt>
                <c:pt idx="60">
                  <c:v>-5.7453625353787174E-2</c:v>
                </c:pt>
                <c:pt idx="61">
                  <c:v>-9.9044713532407513E-2</c:v>
                </c:pt>
                <c:pt idx="62">
                  <c:v>-4.6133041160430821E-2</c:v>
                </c:pt>
                <c:pt idx="63">
                  <c:v>-8.8023237447089286E-2</c:v>
                </c:pt>
                <c:pt idx="64">
                  <c:v>-0.1853026496117991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5F6-42FE-AB36-07C1BD3470B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TDK_KF_ST_22_02!$AC$85:$AC$149</c:f>
              <c:numCache>
                <c:formatCode>General</c:formatCode>
                <c:ptCount val="65"/>
                <c:pt idx="0">
                  <c:v>-5.5870452930832926E-2</c:v>
                </c:pt>
                <c:pt idx="1">
                  <c:v>-5.1049951527488702E-3</c:v>
                </c:pt>
                <c:pt idx="2">
                  <c:v>-4.4597175300509662E-2</c:v>
                </c:pt>
                <c:pt idx="3">
                  <c:v>-2.2525493915679817E-2</c:v>
                </c:pt>
                <c:pt idx="4">
                  <c:v>-6.1883682749339641E-3</c:v>
                </c:pt>
                <c:pt idx="5">
                  <c:v>-8.7970658564699988E-3</c:v>
                </c:pt>
                <c:pt idx="6">
                  <c:v>4.4614587889384438E-2</c:v>
                </c:pt>
                <c:pt idx="7">
                  <c:v>5.346011318397359E-2</c:v>
                </c:pt>
                <c:pt idx="8">
                  <c:v>-1.6435016792286206E-2</c:v>
                </c:pt>
                <c:pt idx="9">
                  <c:v>-1.6773829889871195E-3</c:v>
                </c:pt>
                <c:pt idx="10">
                  <c:v>-3.4429808349386803E-2</c:v>
                </c:pt>
                <c:pt idx="11">
                  <c:v>-6.0682770335347413E-3</c:v>
                </c:pt>
                <c:pt idx="12">
                  <c:v>-1.1076631425964933E-2</c:v>
                </c:pt>
                <c:pt idx="13">
                  <c:v>0.10445263121567905</c:v>
                </c:pt>
                <c:pt idx="14">
                  <c:v>8.4996017720243344E-2</c:v>
                </c:pt>
                <c:pt idx="15">
                  <c:v>2.7475435669884973E-2</c:v>
                </c:pt>
                <c:pt idx="16">
                  <c:v>9.2138927282235272E-2</c:v>
                </c:pt>
                <c:pt idx="17">
                  <c:v>8.5982932575461746E-2</c:v>
                </c:pt>
                <c:pt idx="18">
                  <c:v>0.19776384702959149</c:v>
                </c:pt>
                <c:pt idx="19">
                  <c:v>0.23125881379561974</c:v>
                </c:pt>
                <c:pt idx="20">
                  <c:v>0.15286480668694935</c:v>
                </c:pt>
                <c:pt idx="21">
                  <c:v>0.19720044687616678</c:v>
                </c:pt>
                <c:pt idx="22">
                  <c:v>0.14462593430678794</c:v>
                </c:pt>
                <c:pt idx="23">
                  <c:v>0.16863579306206589</c:v>
                </c:pt>
                <c:pt idx="24">
                  <c:v>0.14645596405188144</c:v>
                </c:pt>
                <c:pt idx="25">
                  <c:v>0.1132621832670111</c:v>
                </c:pt>
                <c:pt idx="26">
                  <c:v>6.6368347057903065E-2</c:v>
                </c:pt>
                <c:pt idx="27">
                  <c:v>2.6849706671981721E-2</c:v>
                </c:pt>
                <c:pt idx="28">
                  <c:v>-1.0535641586074007E-2</c:v>
                </c:pt>
                <c:pt idx="29">
                  <c:v>7.4210844309732238E-2</c:v>
                </c:pt>
                <c:pt idx="30">
                  <c:v>0.11601028670628466</c:v>
                </c:pt>
                <c:pt idx="31">
                  <c:v>8.5919579680620473E-2</c:v>
                </c:pt>
                <c:pt idx="32">
                  <c:v>8.2213261095006374E-2</c:v>
                </c:pt>
                <c:pt idx="33">
                  <c:v>6.4008937627647811E-2</c:v>
                </c:pt>
                <c:pt idx="34">
                  <c:v>0.17120779012265075</c:v>
                </c:pt>
                <c:pt idx="35">
                  <c:v>0.14414409254149518</c:v>
                </c:pt>
                <c:pt idx="36">
                  <c:v>9.2381052934086938E-2</c:v>
                </c:pt>
                <c:pt idx="37">
                  <c:v>4.6318405232455007E-2</c:v>
                </c:pt>
                <c:pt idx="38">
                  <c:v>0.13050630526706186</c:v>
                </c:pt>
                <c:pt idx="39">
                  <c:v>5.8199596215445126E-2</c:v>
                </c:pt>
                <c:pt idx="40">
                  <c:v>4.4806543734296156E-2</c:v>
                </c:pt>
                <c:pt idx="41">
                  <c:v>3.1540472674635112E-2</c:v>
                </c:pt>
                <c:pt idx="42">
                  <c:v>-5.7794180860554434E-2</c:v>
                </c:pt>
                <c:pt idx="43">
                  <c:v>-1.0379731548297855E-2</c:v>
                </c:pt>
                <c:pt idx="44">
                  <c:v>-6.4776334566886362E-2</c:v>
                </c:pt>
                <c:pt idx="45">
                  <c:v>-9.9567698732144549E-2</c:v>
                </c:pt>
                <c:pt idx="46">
                  <c:v>2.3334373321262092E-2</c:v>
                </c:pt>
                <c:pt idx="47">
                  <c:v>-8.4801082599554434E-2</c:v>
                </c:pt>
                <c:pt idx="48">
                  <c:v>1.0735496353220242E-3</c:v>
                </c:pt>
                <c:pt idx="49">
                  <c:v>-2.8020249626763416E-2</c:v>
                </c:pt>
                <c:pt idx="50">
                  <c:v>-2.5785345211843946E-2</c:v>
                </c:pt>
                <c:pt idx="51">
                  <c:v>-4.1192147755580777E-2</c:v>
                </c:pt>
                <c:pt idx="52">
                  <c:v>3.3567188866214792E-2</c:v>
                </c:pt>
                <c:pt idx="53">
                  <c:v>2.0907198484380274E-2</c:v>
                </c:pt>
                <c:pt idx="54">
                  <c:v>2.9498109637884795E-2</c:v>
                </c:pt>
                <c:pt idx="55">
                  <c:v>-4.7930163775752987E-2</c:v>
                </c:pt>
                <c:pt idx="56">
                  <c:v>-0.13406598362665534</c:v>
                </c:pt>
                <c:pt idx="57">
                  <c:v>-7.5809582487863736E-2</c:v>
                </c:pt>
                <c:pt idx="58">
                  <c:v>-0.11545580360836993</c:v>
                </c:pt>
                <c:pt idx="59">
                  <c:v>-0.10045787164376563</c:v>
                </c:pt>
                <c:pt idx="60">
                  <c:v>-0.10450705141215266</c:v>
                </c:pt>
                <c:pt idx="61">
                  <c:v>-0.1742537276842846</c:v>
                </c:pt>
                <c:pt idx="62">
                  <c:v>-0.15490320379731948</c:v>
                </c:pt>
                <c:pt idx="63">
                  <c:v>-7.4783046534199649E-2</c:v>
                </c:pt>
                <c:pt idx="64">
                  <c:v>-3.0080718126751727E-2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5F6-42FE-AB36-07C1BD3470B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</c:numCache>
            </c:numRef>
          </c:xVal>
          <c:yVal>
            <c:numRef>
              <c:f>TDK_KF_ST_22_02!$AD$20:$AD$83</c:f>
              <c:numCache>
                <c:formatCode>General</c:formatCode>
                <c:ptCount val="64"/>
                <c:pt idx="0">
                  <c:v>-5.8605605836386819E-2</c:v>
                </c:pt>
                <c:pt idx="1">
                  <c:v>1.7645945991325185E-2</c:v>
                </c:pt>
                <c:pt idx="2">
                  <c:v>2.7054778145830127E-2</c:v>
                </c:pt>
                <c:pt idx="3">
                  <c:v>1.4015869389602642E-2</c:v>
                </c:pt>
                <c:pt idx="4">
                  <c:v>5.5299942701154237E-2</c:v>
                </c:pt>
                <c:pt idx="5">
                  <c:v>3.1240301858588282E-2</c:v>
                </c:pt>
                <c:pt idx="6">
                  <c:v>4.0463396946051944E-2</c:v>
                </c:pt>
                <c:pt idx="7">
                  <c:v>4.3678112147702564E-2</c:v>
                </c:pt>
                <c:pt idx="8">
                  <c:v>-0.10616322070123374</c:v>
                </c:pt>
                <c:pt idx="9">
                  <c:v>-2.2731328852572119E-3</c:v>
                </c:pt>
                <c:pt idx="10">
                  <c:v>6.1255129641232031E-2</c:v>
                </c:pt>
                <c:pt idx="11">
                  <c:v>5.5586349860568873E-2</c:v>
                </c:pt>
                <c:pt idx="12">
                  <c:v>8.8316299419815891E-2</c:v>
                </c:pt>
                <c:pt idx="13">
                  <c:v>-3.333207051412046E-3</c:v>
                </c:pt>
                <c:pt idx="14">
                  <c:v>2.1704361316437826E-2</c:v>
                </c:pt>
                <c:pt idx="15">
                  <c:v>8.9681986296312743E-3</c:v>
                </c:pt>
                <c:pt idx="16">
                  <c:v>8.8226595686137443E-2</c:v>
                </c:pt>
                <c:pt idx="17">
                  <c:v>3.1818868676495526E-2</c:v>
                </c:pt>
                <c:pt idx="18">
                  <c:v>0.10087247553123291</c:v>
                </c:pt>
                <c:pt idx="19">
                  <c:v>2.339502875912558E-3</c:v>
                </c:pt>
                <c:pt idx="20">
                  <c:v>-8.4470586113525314E-3</c:v>
                </c:pt>
                <c:pt idx="21">
                  <c:v>4.480293754214415E-2</c:v>
                </c:pt>
                <c:pt idx="22">
                  <c:v>6.7904555978216763E-2</c:v>
                </c:pt>
                <c:pt idx="23">
                  <c:v>4.0440015906796134E-2</c:v>
                </c:pt>
                <c:pt idx="24">
                  <c:v>9.1260684595681596E-2</c:v>
                </c:pt>
                <c:pt idx="25">
                  <c:v>8.7195815070515437E-2</c:v>
                </c:pt>
                <c:pt idx="26">
                  <c:v>5.6371007340914048E-2</c:v>
                </c:pt>
                <c:pt idx="27">
                  <c:v>-5.9697013557240552E-3</c:v>
                </c:pt>
                <c:pt idx="28">
                  <c:v>3.0901903166977718E-3</c:v>
                </c:pt>
                <c:pt idx="29">
                  <c:v>7.8542430134746155E-2</c:v>
                </c:pt>
                <c:pt idx="30">
                  <c:v>0.111463190679018</c:v>
                </c:pt>
                <c:pt idx="31">
                  <c:v>3.0015256138966606E-2</c:v>
                </c:pt>
                <c:pt idx="32">
                  <c:v>8.8742156865492916E-2</c:v>
                </c:pt>
                <c:pt idx="33">
                  <c:v>9.5985740808657738E-2</c:v>
                </c:pt>
                <c:pt idx="34">
                  <c:v>0.12393343822500924</c:v>
                </c:pt>
                <c:pt idx="35">
                  <c:v>7.1328018415982797E-2</c:v>
                </c:pt>
                <c:pt idx="36">
                  <c:v>-6.8154496618717531E-3</c:v>
                </c:pt>
                <c:pt idx="37">
                  <c:v>5.5221753962570119E-2</c:v>
                </c:pt>
                <c:pt idx="38">
                  <c:v>8.7638716203002787E-2</c:v>
                </c:pt>
                <c:pt idx="39">
                  <c:v>6.0686785654070263E-2</c:v>
                </c:pt>
                <c:pt idx="40">
                  <c:v>2.6703011188317305E-2</c:v>
                </c:pt>
                <c:pt idx="41">
                  <c:v>4.7067210757489875E-2</c:v>
                </c:pt>
                <c:pt idx="42">
                  <c:v>5.3748515542849873E-2</c:v>
                </c:pt>
                <c:pt idx="43">
                  <c:v>2.1575785885488585E-2</c:v>
                </c:pt>
                <c:pt idx="44">
                  <c:v>-1.6448309494535351E-2</c:v>
                </c:pt>
                <c:pt idx="45">
                  <c:v>0.10981108860275413</c:v>
                </c:pt>
                <c:pt idx="46">
                  <c:v>2.2036091980623951E-2</c:v>
                </c:pt>
                <c:pt idx="47">
                  <c:v>-5.761011537504146E-2</c:v>
                </c:pt>
                <c:pt idx="48">
                  <c:v>4.0752668154652838E-2</c:v>
                </c:pt>
                <c:pt idx="49">
                  <c:v>4.6638714001687731E-2</c:v>
                </c:pt>
                <c:pt idx="50">
                  <c:v>3.1946811434693245E-2</c:v>
                </c:pt>
                <c:pt idx="51">
                  <c:v>0.12575457381745991</c:v>
                </c:pt>
                <c:pt idx="52">
                  <c:v>4.513210359095865E-2</c:v>
                </c:pt>
                <c:pt idx="53">
                  <c:v>0.11165752603454848</c:v>
                </c:pt>
                <c:pt idx="54">
                  <c:v>-1.0271021763912813E-2</c:v>
                </c:pt>
                <c:pt idx="55">
                  <c:v>6.3307099374412701E-2</c:v>
                </c:pt>
                <c:pt idx="56">
                  <c:v>-8.8275747966122253E-3</c:v>
                </c:pt>
                <c:pt idx="57">
                  <c:v>9.9593050004102679E-2</c:v>
                </c:pt>
                <c:pt idx="58">
                  <c:v>0.13602016698922625</c:v>
                </c:pt>
                <c:pt idx="59">
                  <c:v>2.7041426039431826E-2</c:v>
                </c:pt>
                <c:pt idx="60">
                  <c:v>5.126525707885321E-2</c:v>
                </c:pt>
                <c:pt idx="61">
                  <c:v>7.6519219616727696E-2</c:v>
                </c:pt>
                <c:pt idx="62">
                  <c:v>1.5358658599211594E-3</c:v>
                </c:pt>
                <c:pt idx="63">
                  <c:v>8.2918242294340416E-2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F6-42FE-AB36-07C1BD34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8120"/>
        <c:axId val="564437336"/>
      </c:scatterChart>
      <c:valAx>
        <c:axId val="5644381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7336"/>
        <c:crosses val="autoZero"/>
        <c:crossBetween val="midCat"/>
      </c:valAx>
      <c:valAx>
        <c:axId val="56443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8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TDK_KF_ST_22_02!$I$20:$I$84</c:f>
              <c:numCache>
                <c:formatCode>General</c:formatCode>
                <c:ptCount val="65"/>
                <c:pt idx="0">
                  <c:v>479</c:v>
                </c:pt>
                <c:pt idx="1">
                  <c:v>851</c:v>
                </c:pt>
                <c:pt idx="2">
                  <c:v>1222</c:v>
                </c:pt>
                <c:pt idx="3">
                  <c:v>1583</c:v>
                </c:pt>
                <c:pt idx="4">
                  <c:v>1911</c:v>
                </c:pt>
                <c:pt idx="5">
                  <c:v>2233</c:v>
                </c:pt>
                <c:pt idx="6">
                  <c:v>2522</c:v>
                </c:pt>
                <c:pt idx="7">
                  <c:v>2796</c:v>
                </c:pt>
                <c:pt idx="8">
                  <c:v>3048</c:v>
                </c:pt>
                <c:pt idx="9">
                  <c:v>3267</c:v>
                </c:pt>
                <c:pt idx="10">
                  <c:v>3462</c:v>
                </c:pt>
                <c:pt idx="11">
                  <c:v>3610</c:v>
                </c:pt>
                <c:pt idx="12">
                  <c:v>3722</c:v>
                </c:pt>
                <c:pt idx="13">
                  <c:v>3803</c:v>
                </c:pt>
                <c:pt idx="14">
                  <c:v>3846</c:v>
                </c:pt>
                <c:pt idx="15">
                  <c:v>3847</c:v>
                </c:pt>
                <c:pt idx="16">
                  <c:v>3821</c:v>
                </c:pt>
                <c:pt idx="17">
                  <c:v>3754</c:v>
                </c:pt>
                <c:pt idx="18">
                  <c:v>3640</c:v>
                </c:pt>
                <c:pt idx="19">
                  <c:v>3501</c:v>
                </c:pt>
                <c:pt idx="20">
                  <c:v>3324</c:v>
                </c:pt>
                <c:pt idx="21">
                  <c:v>3119</c:v>
                </c:pt>
                <c:pt idx="22">
                  <c:v>2893</c:v>
                </c:pt>
                <c:pt idx="23">
                  <c:v>2626</c:v>
                </c:pt>
                <c:pt idx="24">
                  <c:v>2332</c:v>
                </c:pt>
                <c:pt idx="25">
                  <c:v>2018</c:v>
                </c:pt>
                <c:pt idx="26">
                  <c:v>1673</c:v>
                </c:pt>
                <c:pt idx="27">
                  <c:v>1323</c:v>
                </c:pt>
                <c:pt idx="28">
                  <c:v>959</c:v>
                </c:pt>
                <c:pt idx="29">
                  <c:v>600</c:v>
                </c:pt>
                <c:pt idx="30">
                  <c:v>229</c:v>
                </c:pt>
                <c:pt idx="31">
                  <c:v>-146</c:v>
                </c:pt>
                <c:pt idx="32">
                  <c:v>-526</c:v>
                </c:pt>
                <c:pt idx="33">
                  <c:v>-904</c:v>
                </c:pt>
                <c:pt idx="34">
                  <c:v>-1274</c:v>
                </c:pt>
                <c:pt idx="35">
                  <c:v>-1638</c:v>
                </c:pt>
                <c:pt idx="36">
                  <c:v>-1967</c:v>
                </c:pt>
                <c:pt idx="37">
                  <c:v>-2278</c:v>
                </c:pt>
                <c:pt idx="38">
                  <c:v>-2573</c:v>
                </c:pt>
                <c:pt idx="39">
                  <c:v>-2847</c:v>
                </c:pt>
                <c:pt idx="40">
                  <c:v>-3093</c:v>
                </c:pt>
                <c:pt idx="41">
                  <c:v>-3315</c:v>
                </c:pt>
                <c:pt idx="42">
                  <c:v>-3502</c:v>
                </c:pt>
                <c:pt idx="43">
                  <c:v>-3656</c:v>
                </c:pt>
                <c:pt idx="44">
                  <c:v>-3767</c:v>
                </c:pt>
                <c:pt idx="45">
                  <c:v>-3851</c:v>
                </c:pt>
                <c:pt idx="46">
                  <c:v>-3893</c:v>
                </c:pt>
                <c:pt idx="47">
                  <c:v>-3895</c:v>
                </c:pt>
                <c:pt idx="48">
                  <c:v>-3873</c:v>
                </c:pt>
                <c:pt idx="49">
                  <c:v>-3804</c:v>
                </c:pt>
                <c:pt idx="50">
                  <c:v>-3695</c:v>
                </c:pt>
                <c:pt idx="51">
                  <c:v>-3557</c:v>
                </c:pt>
                <c:pt idx="52">
                  <c:v>-3380</c:v>
                </c:pt>
                <c:pt idx="53">
                  <c:v>-3185</c:v>
                </c:pt>
                <c:pt idx="54">
                  <c:v>-2947</c:v>
                </c:pt>
                <c:pt idx="55">
                  <c:v>-2689</c:v>
                </c:pt>
                <c:pt idx="56">
                  <c:v>-2391</c:v>
                </c:pt>
                <c:pt idx="57">
                  <c:v>-2074</c:v>
                </c:pt>
                <c:pt idx="58">
                  <c:v>-1738</c:v>
                </c:pt>
                <c:pt idx="59">
                  <c:v>-1387</c:v>
                </c:pt>
                <c:pt idx="60">
                  <c:v>-1022</c:v>
                </c:pt>
                <c:pt idx="61">
                  <c:v>-661</c:v>
                </c:pt>
                <c:pt idx="62">
                  <c:v>-287</c:v>
                </c:pt>
                <c:pt idx="63">
                  <c:v>92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E02-4EB2-A21D-C1F565BAF113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TDK_KF_ST_22_02!$L$20:$L$84</c:f>
              <c:numCache>
                <c:formatCode>General</c:formatCode>
                <c:ptCount val="65"/>
                <c:pt idx="0">
                  <c:v>474.52865506842971</c:v>
                </c:pt>
                <c:pt idx="1">
                  <c:v>853.58714608628725</c:v>
                </c:pt>
                <c:pt idx="2">
                  <c:v>1229.6845275728515</c:v>
                </c:pt>
                <c:pt idx="3">
                  <c:v>1590.1832472345093</c:v>
                </c:pt>
                <c:pt idx="4">
                  <c:v>1917.0782875104919</c:v>
                </c:pt>
                <c:pt idx="5">
                  <c:v>2236.3004479928204</c:v>
                </c:pt>
                <c:pt idx="6">
                  <c:v>2528.6736495224627</c:v>
                </c:pt>
                <c:pt idx="7">
                  <c:v>2798.1031000537532</c:v>
                </c:pt>
                <c:pt idx="8">
                  <c:v>3047.3877631115702</c:v>
                </c:pt>
                <c:pt idx="9">
                  <c:v>3266.2779046611699</c:v>
                </c:pt>
                <c:pt idx="10">
                  <c:v>3454.7494236202483</c:v>
                </c:pt>
                <c:pt idx="11">
                  <c:v>3604.3344500712387</c:v>
                </c:pt>
                <c:pt idx="12">
                  <c:v>3719.8105105816389</c:v>
                </c:pt>
                <c:pt idx="13">
                  <c:v>3796.3861186720264</c:v>
                </c:pt>
                <c:pt idx="14">
                  <c:v>3838.7575787444721</c:v>
                </c:pt>
                <c:pt idx="15">
                  <c:v>3845.0999196947805</c:v>
                </c:pt>
                <c:pt idx="16">
                  <c:v>3814.1285209513176</c:v>
                </c:pt>
                <c:pt idx="17">
                  <c:v>3745.3304130073398</c:v>
                </c:pt>
                <c:pt idx="18">
                  <c:v>3638.0993010862499</c:v>
                </c:pt>
                <c:pt idx="19">
                  <c:v>3496.3453829541791</c:v>
                </c:pt>
                <c:pt idx="20">
                  <c:v>3321.7316103617786</c:v>
                </c:pt>
                <c:pt idx="21">
                  <c:v>3118.1491183980334</c:v>
                </c:pt>
                <c:pt idx="22">
                  <c:v>2888.0234741093941</c:v>
                </c:pt>
                <c:pt idx="23">
                  <c:v>2625.1012332231085</c:v>
                </c:pt>
                <c:pt idx="24">
                  <c:v>2332.5157499997931</c:v>
                </c:pt>
                <c:pt idx="25">
                  <c:v>2017.7793983977833</c:v>
                </c:pt>
                <c:pt idx="26">
                  <c:v>1679.2496375384815</c:v>
                </c:pt>
                <c:pt idx="27">
                  <c:v>1328.8153697344367</c:v>
                </c:pt>
                <c:pt idx="28">
                  <c:v>966.39447798559604</c:v>
                </c:pt>
                <c:pt idx="29">
                  <c:v>605.80019464692089</c:v>
                </c:pt>
                <c:pt idx="30">
                  <c:v>234.59561767724654</c:v>
                </c:pt>
                <c:pt idx="31">
                  <c:v>-141.4963067870259</c:v>
                </c:pt>
                <c:pt idx="32">
                  <c:v>-523.77955199770111</c:v>
                </c:pt>
                <c:pt idx="33">
                  <c:v>-901.22358514996358</c:v>
                </c:pt>
                <c:pt idx="34">
                  <c:v>-1271.8653275548868</c:v>
                </c:pt>
                <c:pt idx="35">
                  <c:v>-1634.1122367459059</c:v>
                </c:pt>
                <c:pt idx="36">
                  <c:v>-1963.8176915519496</c:v>
                </c:pt>
                <c:pt idx="37">
                  <c:v>-2280.7916806794028</c:v>
                </c:pt>
                <c:pt idx="38">
                  <c:v>-2573.7397540913062</c:v>
                </c:pt>
                <c:pt idx="39">
                  <c:v>-2844.7875594923594</c:v>
                </c:pt>
                <c:pt idx="40">
                  <c:v>-3092.0223789128595</c:v>
                </c:pt>
                <c:pt idx="41">
                  <c:v>-3312.4458923396987</c:v>
                </c:pt>
                <c:pt idx="42">
                  <c:v>-3504.5923997573536</c:v>
                </c:pt>
                <c:pt idx="43">
                  <c:v>-3656.1651579923519</c:v>
                </c:pt>
                <c:pt idx="44">
                  <c:v>-3773.4380457393495</c:v>
                </c:pt>
                <c:pt idx="45">
                  <c:v>-3851.9893247961609</c:v>
                </c:pt>
                <c:pt idx="46">
                  <c:v>-3896.112812182319</c:v>
                </c:pt>
                <c:pt idx="47">
                  <c:v>-3904.14424259418</c:v>
                </c:pt>
                <c:pt idx="48">
                  <c:v>-3874.1720547753357</c:v>
                </c:pt>
                <c:pt idx="49">
                  <c:v>-3807.6149929202716</c:v>
                </c:pt>
                <c:pt idx="50">
                  <c:v>-3701.5992877247268</c:v>
                </c:pt>
                <c:pt idx="51">
                  <c:v>-3560.5102139806663</c:v>
                </c:pt>
                <c:pt idx="52">
                  <c:v>-3386.169182037369</c:v>
                </c:pt>
                <c:pt idx="53">
                  <c:v>-3181.4180011758549</c:v>
                </c:pt>
                <c:pt idx="54">
                  <c:v>-2949.4998142442782</c:v>
                </c:pt>
                <c:pt idx="55">
                  <c:v>-2689.5512503990703</c:v>
                </c:pt>
                <c:pt idx="56">
                  <c:v>-2394.1127042732937</c:v>
                </c:pt>
                <c:pt idx="57">
                  <c:v>-2074.94136776184</c:v>
                </c:pt>
                <c:pt idx="58">
                  <c:v>-1735.2403313261873</c:v>
                </c:pt>
                <c:pt idx="59">
                  <c:v>-1386.9776759828228</c:v>
                </c:pt>
                <c:pt idx="60">
                  <c:v>-1019.836351928332</c:v>
                </c:pt>
                <c:pt idx="61">
                  <c:v>-656.13266656379517</c:v>
                </c:pt>
                <c:pt idx="62">
                  <c:v>-284.83599274350638</c:v>
                </c:pt>
                <c:pt idx="63">
                  <c:v>96.748345587358401</c:v>
                </c:pt>
                <c:pt idx="64">
                  <c:v>478.31864848247324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E02-4EB2-A21D-C1F565BAF113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TDK_KF_ST_22_02!$J$20:$J$84</c:f>
              <c:numCache>
                <c:formatCode>General</c:formatCode>
                <c:ptCount val="65"/>
                <c:pt idx="0">
                  <c:v>-3819</c:v>
                </c:pt>
                <c:pt idx="1">
                  <c:v>-3757</c:v>
                </c:pt>
                <c:pt idx="2">
                  <c:v>-3654</c:v>
                </c:pt>
                <c:pt idx="3">
                  <c:v>-3514</c:v>
                </c:pt>
                <c:pt idx="4">
                  <c:v>-3345</c:v>
                </c:pt>
                <c:pt idx="5">
                  <c:v>-3142</c:v>
                </c:pt>
                <c:pt idx="6">
                  <c:v>-2911</c:v>
                </c:pt>
                <c:pt idx="7">
                  <c:v>-2655</c:v>
                </c:pt>
                <c:pt idx="8">
                  <c:v>-2359</c:v>
                </c:pt>
                <c:pt idx="9">
                  <c:v>-2047</c:v>
                </c:pt>
                <c:pt idx="10">
                  <c:v>-1711</c:v>
                </c:pt>
                <c:pt idx="11">
                  <c:v>-1364</c:v>
                </c:pt>
                <c:pt idx="12">
                  <c:v>-1002</c:v>
                </c:pt>
                <c:pt idx="13">
                  <c:v>-644</c:v>
                </c:pt>
                <c:pt idx="14">
                  <c:v>-276</c:v>
                </c:pt>
                <c:pt idx="15">
                  <c:v>102</c:v>
                </c:pt>
                <c:pt idx="16">
                  <c:v>477</c:v>
                </c:pt>
                <c:pt idx="17">
                  <c:v>852</c:v>
                </c:pt>
                <c:pt idx="18">
                  <c:v>1225</c:v>
                </c:pt>
                <c:pt idx="19">
                  <c:v>1579</c:v>
                </c:pt>
                <c:pt idx="20">
                  <c:v>1918</c:v>
                </c:pt>
                <c:pt idx="21">
                  <c:v>2231</c:v>
                </c:pt>
                <c:pt idx="22">
                  <c:v>2518</c:v>
                </c:pt>
                <c:pt idx="23">
                  <c:v>2798</c:v>
                </c:pt>
                <c:pt idx="24">
                  <c:v>3042</c:v>
                </c:pt>
                <c:pt idx="25">
                  <c:v>3264</c:v>
                </c:pt>
                <c:pt idx="26">
                  <c:v>3456</c:v>
                </c:pt>
                <c:pt idx="27">
                  <c:v>3606</c:v>
                </c:pt>
                <c:pt idx="28">
                  <c:v>3727</c:v>
                </c:pt>
                <c:pt idx="29">
                  <c:v>3808</c:v>
                </c:pt>
                <c:pt idx="30">
                  <c:v>3857</c:v>
                </c:pt>
                <c:pt idx="31">
                  <c:v>3864</c:v>
                </c:pt>
                <c:pt idx="32">
                  <c:v>3837</c:v>
                </c:pt>
                <c:pt idx="33">
                  <c:v>3774</c:v>
                </c:pt>
                <c:pt idx="34">
                  <c:v>3668</c:v>
                </c:pt>
                <c:pt idx="35">
                  <c:v>3530</c:v>
                </c:pt>
                <c:pt idx="36">
                  <c:v>3363</c:v>
                </c:pt>
                <c:pt idx="37">
                  <c:v>3157</c:v>
                </c:pt>
                <c:pt idx="38">
                  <c:v>2932</c:v>
                </c:pt>
                <c:pt idx="39">
                  <c:v>2672</c:v>
                </c:pt>
                <c:pt idx="40">
                  <c:v>2381</c:v>
                </c:pt>
                <c:pt idx="41">
                  <c:v>2071</c:v>
                </c:pt>
                <c:pt idx="42">
                  <c:v>1731</c:v>
                </c:pt>
                <c:pt idx="43">
                  <c:v>1381</c:v>
                </c:pt>
                <c:pt idx="44">
                  <c:v>1019</c:v>
                </c:pt>
                <c:pt idx="45">
                  <c:v>666</c:v>
                </c:pt>
                <c:pt idx="46">
                  <c:v>294</c:v>
                </c:pt>
                <c:pt idx="47">
                  <c:v>-80</c:v>
                </c:pt>
                <c:pt idx="48">
                  <c:v>-457</c:v>
                </c:pt>
                <c:pt idx="49">
                  <c:v>-823</c:v>
                </c:pt>
                <c:pt idx="50">
                  <c:v>-1200</c:v>
                </c:pt>
                <c:pt idx="51">
                  <c:v>-1552</c:v>
                </c:pt>
                <c:pt idx="52">
                  <c:v>-1886</c:v>
                </c:pt>
                <c:pt idx="53">
                  <c:v>-2204</c:v>
                </c:pt>
                <c:pt idx="54">
                  <c:v>-2500</c:v>
                </c:pt>
                <c:pt idx="55">
                  <c:v>-2768</c:v>
                </c:pt>
                <c:pt idx="56">
                  <c:v>-3023</c:v>
                </c:pt>
                <c:pt idx="57">
                  <c:v>-3243</c:v>
                </c:pt>
                <c:pt idx="58">
                  <c:v>-3432</c:v>
                </c:pt>
                <c:pt idx="59">
                  <c:v>-3586</c:v>
                </c:pt>
                <c:pt idx="60">
                  <c:v>-3706</c:v>
                </c:pt>
                <c:pt idx="61">
                  <c:v>-3784</c:v>
                </c:pt>
                <c:pt idx="62">
                  <c:v>-3837</c:v>
                </c:pt>
                <c:pt idx="63">
                  <c:v>-3843</c:v>
                </c:pt>
                <c:pt idx="64">
                  <c:v>-3823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E02-4EB2-A21D-C1F565BAF113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TDK_KF_ST_22_02!$N$20:$N$84</c:f>
              <c:numCache>
                <c:formatCode>General</c:formatCode>
                <c:ptCount val="65"/>
                <c:pt idx="0">
                  <c:v>-3816.0755084453208</c:v>
                </c:pt>
                <c:pt idx="1">
                  <c:v>-3750.8104205976992</c:v>
                </c:pt>
                <c:pt idx="2">
                  <c:v>-3646.4707361276628</c:v>
                </c:pt>
                <c:pt idx="3">
                  <c:v>-3506.0914478505347</c:v>
                </c:pt>
                <c:pt idx="4">
                  <c:v>-3340.3434794398536</c:v>
                </c:pt>
                <c:pt idx="5">
                  <c:v>-3137.3768571540713</c:v>
                </c:pt>
                <c:pt idx="6">
                  <c:v>-2908.4482746834674</c:v>
                </c:pt>
                <c:pt idx="7">
                  <c:v>-2651.5131819579133</c:v>
                </c:pt>
                <c:pt idx="8">
                  <c:v>-2361.5702310392912</c:v>
                </c:pt>
                <c:pt idx="9">
                  <c:v>-2048.2002760434534</c:v>
                </c:pt>
                <c:pt idx="10">
                  <c:v>-1710.1683240685213</c:v>
                </c:pt>
                <c:pt idx="11">
                  <c:v>-1364.3399550782424</c:v>
                </c:pt>
                <c:pt idx="12">
                  <c:v>-1002.4068347302336</c:v>
                </c:pt>
                <c:pt idx="13">
                  <c:v>-644.93510824493524</c:v>
                </c:pt>
                <c:pt idx="14">
                  <c:v>-276.73802094650603</c:v>
                </c:pt>
                <c:pt idx="15">
                  <c:v>100.14951092623845</c:v>
                </c:pt>
                <c:pt idx="16">
                  <c:v>477.95480052085156</c:v>
                </c:pt>
                <c:pt idx="17">
                  <c:v>854.16641551383498</c:v>
                </c:pt>
                <c:pt idx="18">
                  <c:v>1226.0828125542805</c:v>
                </c:pt>
                <c:pt idx="19">
                  <c:v>1580.7901039614205</c:v>
                </c:pt>
                <c:pt idx="20">
                  <c:v>1917.5115306548601</c:v>
                </c:pt>
                <c:pt idx="21">
                  <c:v>2231.4359917129009</c:v>
                </c:pt>
                <c:pt idx="22">
                  <c:v>2521.3956530173459</c:v>
                </c:pt>
                <c:pt idx="23">
                  <c:v>2794.2832926986434</c:v>
                </c:pt>
                <c:pt idx="24">
                  <c:v>3043.9238682546234</c:v>
                </c:pt>
                <c:pt idx="25">
                  <c:v>3263.0861309520924</c:v>
                </c:pt>
                <c:pt idx="26">
                  <c:v>3452.365540402483</c:v>
                </c:pt>
                <c:pt idx="27">
                  <c:v>3605.3182176327937</c:v>
                </c:pt>
                <c:pt idx="28">
                  <c:v>3723.0505421986909</c:v>
                </c:pt>
                <c:pt idx="29">
                  <c:v>3803.0155202367837</c:v>
                </c:pt>
                <c:pt idx="30">
                  <c:v>3848.954542770809</c:v>
                </c:pt>
                <c:pt idx="31">
                  <c:v>3859.1063762298113</c:v>
                </c:pt>
                <c:pt idx="32">
                  <c:v>3832.0937829349546</c:v>
                </c:pt>
                <c:pt idx="33">
                  <c:v>3767.6250283581458</c:v>
                </c:pt>
                <c:pt idx="34">
                  <c:v>3665.7625297504892</c:v>
                </c:pt>
                <c:pt idx="35">
                  <c:v>3526.0073865356171</c:v>
                </c:pt>
                <c:pt idx="36">
                  <c:v>3359.9784156870141</c:v>
                </c:pt>
                <c:pt idx="37">
                  <c:v>3159.7915822514824</c:v>
                </c:pt>
                <c:pt idx="38">
                  <c:v>2932.1666776381439</c:v>
                </c:pt>
                <c:pt idx="39">
                  <c:v>2675.6771140763253</c:v>
                </c:pt>
                <c:pt idx="40">
                  <c:v>2390.7958455412968</c:v>
                </c:pt>
                <c:pt idx="41">
                  <c:v>2078.9349503302637</c:v>
                </c:pt>
                <c:pt idx="42">
                  <c:v>1738.5519283828664</c:v>
                </c:pt>
                <c:pt idx="43">
                  <c:v>1392.727085820748</c:v>
                </c:pt>
                <c:pt idx="44">
                  <c:v>1031.2176286184474</c:v>
                </c:pt>
                <c:pt idx="45">
                  <c:v>672.83849887691838</c:v>
                </c:pt>
                <c:pt idx="46">
                  <c:v>304.18712071356265</c:v>
                </c:pt>
                <c:pt idx="47">
                  <c:v>-72.669378406492157</c:v>
                </c:pt>
                <c:pt idx="48">
                  <c:v>-455.96813491235548</c:v>
                </c:pt>
                <c:pt idx="49">
                  <c:v>-827.56241814642453</c:v>
                </c:pt>
                <c:pt idx="50">
                  <c:v>-1200.9321879634952</c:v>
                </c:pt>
                <c:pt idx="51">
                  <c:v>-1557.6613768875111</c:v>
                </c:pt>
                <c:pt idx="52">
                  <c:v>-1896.3303877122341</c:v>
                </c:pt>
                <c:pt idx="53">
                  <c:v>-2213.5608008466215</c:v>
                </c:pt>
                <c:pt idx="54">
                  <c:v>-2506.4426921860631</c:v>
                </c:pt>
                <c:pt idx="55">
                  <c:v>-2776.7707569279373</c:v>
                </c:pt>
                <c:pt idx="56">
                  <c:v>-3029.2359273155348</c:v>
                </c:pt>
                <c:pt idx="57">
                  <c:v>-3251.1966250303831</c:v>
                </c:pt>
                <c:pt idx="58">
                  <c:v>-3440.4234139487421</c:v>
                </c:pt>
                <c:pt idx="59">
                  <c:v>-3591.7910424112297</c:v>
                </c:pt>
                <c:pt idx="60">
                  <c:v>-3710.2710240034808</c:v>
                </c:pt>
                <c:pt idx="61">
                  <c:v>-3789.7750536841954</c:v>
                </c:pt>
                <c:pt idx="62">
                  <c:v>-3834.4247109120206</c:v>
                </c:pt>
                <c:pt idx="63">
                  <c:v>-3843.1299098356035</c:v>
                </c:pt>
                <c:pt idx="64">
                  <c:v>-3814.3258914266798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E02-4EB2-A21D-C1F565BA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8904"/>
        <c:axId val="564439296"/>
      </c:scatterChart>
      <c:valAx>
        <c:axId val="56443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9296"/>
        <c:crosses val="autoZero"/>
        <c:crossBetween val="midCat"/>
      </c:valAx>
      <c:valAx>
        <c:axId val="5644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8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90</c:v>
                </c:pt>
                <c:pt idx="2">
                  <c:v>-282</c:v>
                </c:pt>
                <c:pt idx="3">
                  <c:v>-647</c:v>
                </c:pt>
                <c:pt idx="4">
                  <c:v>-1018</c:v>
                </c:pt>
                <c:pt idx="5">
                  <c:v>-1385</c:v>
                </c:pt>
                <c:pt idx="6">
                  <c:v>-1733</c:v>
                </c:pt>
                <c:pt idx="7">
                  <c:v>-2076</c:v>
                </c:pt>
                <c:pt idx="8">
                  <c:v>-2385</c:v>
                </c:pt>
                <c:pt idx="9">
                  <c:v>-2674</c:v>
                </c:pt>
                <c:pt idx="10">
                  <c:v>-2935</c:v>
                </c:pt>
                <c:pt idx="11">
                  <c:v>-3162</c:v>
                </c:pt>
                <c:pt idx="12">
                  <c:v>-3373</c:v>
                </c:pt>
                <c:pt idx="13">
                  <c:v>-3544</c:v>
                </c:pt>
                <c:pt idx="14">
                  <c:v>-3686</c:v>
                </c:pt>
                <c:pt idx="15">
                  <c:v>-3792</c:v>
                </c:pt>
                <c:pt idx="16">
                  <c:v>-3859</c:v>
                </c:pt>
                <c:pt idx="17">
                  <c:v>-3888</c:v>
                </c:pt>
                <c:pt idx="18">
                  <c:v>-3882</c:v>
                </c:pt>
                <c:pt idx="19">
                  <c:v>-3838</c:v>
                </c:pt>
                <c:pt idx="20">
                  <c:v>-3760</c:v>
                </c:pt>
                <c:pt idx="21">
                  <c:v>-3642</c:v>
                </c:pt>
                <c:pt idx="22">
                  <c:v>-3496</c:v>
                </c:pt>
                <c:pt idx="23">
                  <c:v>-3301</c:v>
                </c:pt>
                <c:pt idx="24">
                  <c:v>-3086</c:v>
                </c:pt>
                <c:pt idx="25">
                  <c:v>-2844</c:v>
                </c:pt>
                <c:pt idx="26">
                  <c:v>-2574</c:v>
                </c:pt>
                <c:pt idx="27">
                  <c:v>-2285</c:v>
                </c:pt>
                <c:pt idx="28">
                  <c:v>-1964</c:v>
                </c:pt>
                <c:pt idx="29">
                  <c:v>-1621</c:v>
                </c:pt>
                <c:pt idx="30">
                  <c:v>-1267</c:v>
                </c:pt>
                <c:pt idx="31">
                  <c:v>-897</c:v>
                </c:pt>
                <c:pt idx="32">
                  <c:v>-520</c:v>
                </c:pt>
                <c:pt idx="33">
                  <c:v>-151</c:v>
                </c:pt>
                <c:pt idx="34">
                  <c:v>221</c:v>
                </c:pt>
                <c:pt idx="35">
                  <c:v>592</c:v>
                </c:pt>
                <c:pt idx="36">
                  <c:v>956</c:v>
                </c:pt>
                <c:pt idx="37">
                  <c:v>1322</c:v>
                </c:pt>
                <c:pt idx="38">
                  <c:v>1672</c:v>
                </c:pt>
                <c:pt idx="39">
                  <c:v>2012</c:v>
                </c:pt>
                <c:pt idx="40">
                  <c:v>2330</c:v>
                </c:pt>
                <c:pt idx="41">
                  <c:v>2617</c:v>
                </c:pt>
                <c:pt idx="42">
                  <c:v>2873</c:v>
                </c:pt>
                <c:pt idx="43">
                  <c:v>3107</c:v>
                </c:pt>
                <c:pt idx="44">
                  <c:v>3318</c:v>
                </c:pt>
                <c:pt idx="45">
                  <c:v>3495</c:v>
                </c:pt>
                <c:pt idx="46">
                  <c:v>3636</c:v>
                </c:pt>
                <c:pt idx="47">
                  <c:v>3743</c:v>
                </c:pt>
                <c:pt idx="48">
                  <c:v>3806</c:v>
                </c:pt>
                <c:pt idx="49">
                  <c:v>3841</c:v>
                </c:pt>
                <c:pt idx="50">
                  <c:v>3834</c:v>
                </c:pt>
                <c:pt idx="51">
                  <c:v>3789</c:v>
                </c:pt>
                <c:pt idx="52">
                  <c:v>3717</c:v>
                </c:pt>
                <c:pt idx="53">
                  <c:v>3594</c:v>
                </c:pt>
                <c:pt idx="54">
                  <c:v>3443</c:v>
                </c:pt>
                <c:pt idx="55">
                  <c:v>3260</c:v>
                </c:pt>
                <c:pt idx="56">
                  <c:v>3035</c:v>
                </c:pt>
                <c:pt idx="57">
                  <c:v>2792</c:v>
                </c:pt>
                <c:pt idx="58">
                  <c:v>2528</c:v>
                </c:pt>
                <c:pt idx="59">
                  <c:v>2234</c:v>
                </c:pt>
                <c:pt idx="60">
                  <c:v>1908</c:v>
                </c:pt>
                <c:pt idx="61">
                  <c:v>1574</c:v>
                </c:pt>
                <c:pt idx="62">
                  <c:v>1220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6F-42C1-9349-089600F15033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TDK_KF_ST_22_03!$L$85:$L$149</c:f>
              <c:numCache>
                <c:formatCode>General</c:formatCode>
                <c:ptCount val="65"/>
                <c:pt idx="0">
                  <c:v>481.74433157504359</c:v>
                </c:pt>
                <c:pt idx="1">
                  <c:v>99.392923099543808</c:v>
                </c:pt>
                <c:pt idx="2">
                  <c:v>-272.71026395148164</c:v>
                </c:pt>
                <c:pt idx="3">
                  <c:v>-643.75612178728329</c:v>
                </c:pt>
                <c:pt idx="4">
                  <c:v>-1013.7686950138052</c:v>
                </c:pt>
                <c:pt idx="5">
                  <c:v>-1383.4627130801052</c:v>
                </c:pt>
                <c:pt idx="6">
                  <c:v>-1734.0713871960563</c:v>
                </c:pt>
                <c:pt idx="7">
                  <c:v>-2074.233697684203</c:v>
                </c:pt>
                <c:pt idx="8">
                  <c:v>-2386.4608248541758</c:v>
                </c:pt>
                <c:pt idx="9">
                  <c:v>-2678.1190520090281</c:v>
                </c:pt>
                <c:pt idx="10">
                  <c:v>-2935.7731716541612</c:v>
                </c:pt>
                <c:pt idx="11">
                  <c:v>-3165.6014216821227</c:v>
                </c:pt>
                <c:pt idx="12">
                  <c:v>-3376.902045691274</c:v>
                </c:pt>
                <c:pt idx="13">
                  <c:v>-3549.5294695757916</c:v>
                </c:pt>
                <c:pt idx="14">
                  <c:v>-3689.9364422926578</c:v>
                </c:pt>
                <c:pt idx="15">
                  <c:v>-3797.219964832952</c:v>
                </c:pt>
                <c:pt idx="16">
                  <c:v>-3863.9702278744458</c:v>
                </c:pt>
                <c:pt idx="17">
                  <c:v>-3893.2480685470332</c:v>
                </c:pt>
                <c:pt idx="18">
                  <c:v>-3886.1299523778139</c:v>
                </c:pt>
                <c:pt idx="19">
                  <c:v>-3842.3839421644379</c:v>
                </c:pt>
                <c:pt idx="20">
                  <c:v>-3764.1007137934062</c:v>
                </c:pt>
                <c:pt idx="21">
                  <c:v>-3645.5685250371071</c:v>
                </c:pt>
                <c:pt idx="22">
                  <c:v>-3491.5455156723592</c:v>
                </c:pt>
                <c:pt idx="23">
                  <c:v>-3302.7698984836611</c:v>
                </c:pt>
                <c:pt idx="24">
                  <c:v>-3084.690733393677</c:v>
                </c:pt>
                <c:pt idx="25">
                  <c:v>-2839.4912905038127</c:v>
                </c:pt>
                <c:pt idx="26">
                  <c:v>-2574.8847680941526</c:v>
                </c:pt>
                <c:pt idx="27">
                  <c:v>-2282.3654261967295</c:v>
                </c:pt>
                <c:pt idx="28">
                  <c:v>-1959.3647891778749</c:v>
                </c:pt>
                <c:pt idx="29">
                  <c:v>-1621.1662536601723</c:v>
                </c:pt>
                <c:pt idx="30">
                  <c:v>-1265.2809666149242</c:v>
                </c:pt>
                <c:pt idx="31">
                  <c:v>-893.74558400150818</c:v>
                </c:pt>
                <c:pt idx="32">
                  <c:v>-517.80366376708093</c:v>
                </c:pt>
                <c:pt idx="33">
                  <c:v>-146.2004963571078</c:v>
                </c:pt>
                <c:pt idx="34">
                  <c:v>226.49033673573575</c:v>
                </c:pt>
                <c:pt idx="35">
                  <c:v>596.20434395628411</c:v>
                </c:pt>
                <c:pt idx="36">
                  <c:v>960.12224877666483</c:v>
                </c:pt>
                <c:pt idx="37">
                  <c:v>1329.0967812714396</c:v>
                </c:pt>
                <c:pt idx="38">
                  <c:v>1678.9903116366595</c:v>
                </c:pt>
                <c:pt idx="39">
                  <c:v>2013.3007848437132</c:v>
                </c:pt>
                <c:pt idx="40">
                  <c:v>2329.0625593926252</c:v>
                </c:pt>
                <c:pt idx="41">
                  <c:v>2617.9822342979537</c:v>
                </c:pt>
                <c:pt idx="42">
                  <c:v>2872.9907976523409</c:v>
                </c:pt>
                <c:pt idx="43">
                  <c:v>3104.0222313353456</c:v>
                </c:pt>
                <c:pt idx="44">
                  <c:v>3313.6435151758674</c:v>
                </c:pt>
                <c:pt idx="45">
                  <c:v>3486.8538454440163</c:v>
                </c:pt>
                <c:pt idx="46">
                  <c:v>3629.3782369480141</c:v>
                </c:pt>
                <c:pt idx="47">
                  <c:v>3735.7969085195286</c:v>
                </c:pt>
                <c:pt idx="48">
                  <c:v>3803.5188456274009</c:v>
                </c:pt>
                <c:pt idx="49">
                  <c:v>3834.4158403823403</c:v>
                </c:pt>
                <c:pt idx="50">
                  <c:v>3828.79655994312</c:v>
                </c:pt>
                <c:pt idx="51">
                  <c:v>3787.5596150179799</c:v>
                </c:pt>
                <c:pt idx="52">
                  <c:v>3709.9894975291277</c:v>
                </c:pt>
                <c:pt idx="53">
                  <c:v>3593.9189509084827</c:v>
                </c:pt>
                <c:pt idx="54">
                  <c:v>3441.3981840798265</c:v>
                </c:pt>
                <c:pt idx="55">
                  <c:v>3254.5771553225622</c:v>
                </c:pt>
                <c:pt idx="56">
                  <c:v>3036.212203386689</c:v>
                </c:pt>
                <c:pt idx="57">
                  <c:v>2791.8072973568551</c:v>
                </c:pt>
                <c:pt idx="58">
                  <c:v>2529.6030598326338</c:v>
                </c:pt>
                <c:pt idx="59">
                  <c:v>2237.6460537335042</c:v>
                </c:pt>
                <c:pt idx="60">
                  <c:v>1913.4592096167146</c:v>
                </c:pt>
                <c:pt idx="61">
                  <c:v>1578.674245563099</c:v>
                </c:pt>
                <c:pt idx="62">
                  <c:v>1224.0017993310535</c:v>
                </c:pt>
                <c:pt idx="63">
                  <c:v>850.59754403898614</c:v>
                </c:pt>
                <c:pt idx="64">
                  <c:v>474.93036315793836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B6F-42C1-9349-089600F15033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TDK_KF_ST_22_03!$J$85:$J$149</c:f>
              <c:numCache>
                <c:formatCode>General</c:formatCode>
                <c:ptCount val="65"/>
                <c:pt idx="0">
                  <c:v>-3808</c:v>
                </c:pt>
                <c:pt idx="1">
                  <c:v>-3836</c:v>
                </c:pt>
                <c:pt idx="2">
                  <c:v>-3822</c:v>
                </c:pt>
                <c:pt idx="3">
                  <c:v>-3780</c:v>
                </c:pt>
                <c:pt idx="4">
                  <c:v>-3696</c:v>
                </c:pt>
                <c:pt idx="5">
                  <c:v>-3572</c:v>
                </c:pt>
                <c:pt idx="6">
                  <c:v>-3424</c:v>
                </c:pt>
                <c:pt idx="7">
                  <c:v>-3226</c:v>
                </c:pt>
                <c:pt idx="8">
                  <c:v>-3008</c:v>
                </c:pt>
                <c:pt idx="9">
                  <c:v>-2763</c:v>
                </c:pt>
                <c:pt idx="10">
                  <c:v>-2495</c:v>
                </c:pt>
                <c:pt idx="11">
                  <c:v>-2209</c:v>
                </c:pt>
                <c:pt idx="12">
                  <c:v>-1883</c:v>
                </c:pt>
                <c:pt idx="13">
                  <c:v>-1551</c:v>
                </c:pt>
                <c:pt idx="14">
                  <c:v>-1197</c:v>
                </c:pt>
                <c:pt idx="15">
                  <c:v>-825</c:v>
                </c:pt>
                <c:pt idx="16">
                  <c:v>-455</c:v>
                </c:pt>
                <c:pt idx="17">
                  <c:v>-85</c:v>
                </c:pt>
                <c:pt idx="18">
                  <c:v>287</c:v>
                </c:pt>
                <c:pt idx="19">
                  <c:v>661</c:v>
                </c:pt>
                <c:pt idx="20">
                  <c:v>1015</c:v>
                </c:pt>
                <c:pt idx="21">
                  <c:v>1378</c:v>
                </c:pt>
                <c:pt idx="22">
                  <c:v>1735</c:v>
                </c:pt>
                <c:pt idx="23">
                  <c:v>2066</c:v>
                </c:pt>
                <c:pt idx="24">
                  <c:v>2375</c:v>
                </c:pt>
                <c:pt idx="25">
                  <c:v>2662</c:v>
                </c:pt>
                <c:pt idx="26">
                  <c:v>2912</c:v>
                </c:pt>
                <c:pt idx="27">
                  <c:v>3144</c:v>
                </c:pt>
                <c:pt idx="28">
                  <c:v>3358</c:v>
                </c:pt>
                <c:pt idx="29">
                  <c:v>3523</c:v>
                </c:pt>
                <c:pt idx="30">
                  <c:v>3659</c:v>
                </c:pt>
                <c:pt idx="31">
                  <c:v>3764</c:v>
                </c:pt>
                <c:pt idx="32">
                  <c:v>3824</c:v>
                </c:pt>
                <c:pt idx="33">
                  <c:v>3857</c:v>
                </c:pt>
                <c:pt idx="34">
                  <c:v>3845</c:v>
                </c:pt>
                <c:pt idx="35">
                  <c:v>3798</c:v>
                </c:pt>
                <c:pt idx="36">
                  <c:v>3717</c:v>
                </c:pt>
                <c:pt idx="37">
                  <c:v>3595</c:v>
                </c:pt>
                <c:pt idx="38">
                  <c:v>3447</c:v>
                </c:pt>
                <c:pt idx="39">
                  <c:v>3256</c:v>
                </c:pt>
                <c:pt idx="40">
                  <c:v>3033</c:v>
                </c:pt>
                <c:pt idx="41">
                  <c:v>2785</c:v>
                </c:pt>
                <c:pt idx="42">
                  <c:v>2518</c:v>
                </c:pt>
                <c:pt idx="43">
                  <c:v>2232</c:v>
                </c:pt>
                <c:pt idx="44">
                  <c:v>1908</c:v>
                </c:pt>
                <c:pt idx="45">
                  <c:v>1574</c:v>
                </c:pt>
                <c:pt idx="46">
                  <c:v>1218</c:v>
                </c:pt>
                <c:pt idx="47">
                  <c:v>848</c:v>
                </c:pt>
                <c:pt idx="48">
                  <c:v>480</c:v>
                </c:pt>
                <c:pt idx="49">
                  <c:v>104</c:v>
                </c:pt>
                <c:pt idx="50">
                  <c:v>-265</c:v>
                </c:pt>
                <c:pt idx="51">
                  <c:v>-628</c:v>
                </c:pt>
                <c:pt idx="52">
                  <c:v>-999</c:v>
                </c:pt>
                <c:pt idx="53">
                  <c:v>-1360</c:v>
                </c:pt>
                <c:pt idx="54">
                  <c:v>-1710</c:v>
                </c:pt>
                <c:pt idx="55">
                  <c:v>-2047</c:v>
                </c:pt>
                <c:pt idx="56">
                  <c:v>-2358</c:v>
                </c:pt>
                <c:pt idx="57">
                  <c:v>-2647</c:v>
                </c:pt>
                <c:pt idx="58">
                  <c:v>-2901</c:v>
                </c:pt>
                <c:pt idx="59">
                  <c:v>-3127</c:v>
                </c:pt>
                <c:pt idx="60">
                  <c:v>-3338</c:v>
                </c:pt>
                <c:pt idx="61">
                  <c:v>-3503</c:v>
                </c:pt>
                <c:pt idx="62">
                  <c:v>-3642</c:v>
                </c:pt>
                <c:pt idx="63">
                  <c:v>-3750</c:v>
                </c:pt>
                <c:pt idx="64">
                  <c:v>-3807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B6F-42C1-9349-089600F15033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TDK_KF_ST_22_03!$N$85:$N$149</c:f>
              <c:numCache>
                <c:formatCode>General</c:formatCode>
                <c:ptCount val="65"/>
                <c:pt idx="0">
                  <c:v>-3802.7373656549958</c:v>
                </c:pt>
                <c:pt idx="1">
                  <c:v>-3831.8879580259863</c:v>
                </c:pt>
                <c:pt idx="2">
                  <c:v>-3823.9982573589259</c:v>
                </c:pt>
                <c:pt idx="3">
                  <c:v>-3780.3683536945532</c:v>
                </c:pt>
                <c:pt idx="4">
                  <c:v>-3700.1152562033753</c:v>
                </c:pt>
                <c:pt idx="5">
                  <c:v>-3580.9080404815882</c:v>
                </c:pt>
                <c:pt idx="6">
                  <c:v>-3428.2362194196212</c:v>
                </c:pt>
                <c:pt idx="7">
                  <c:v>-3238.1426474623204</c:v>
                </c:pt>
                <c:pt idx="8">
                  <c:v>-3020.7095779912411</c:v>
                </c:pt>
                <c:pt idx="9">
                  <c:v>-2771.9006231397029</c:v>
                </c:pt>
                <c:pt idx="10">
                  <c:v>-2504.918290190883</c:v>
                </c:pt>
                <c:pt idx="11">
                  <c:v>-2216.257888629234</c:v>
                </c:pt>
                <c:pt idx="12">
                  <c:v>-1890.007818713673</c:v>
                </c:pt>
                <c:pt idx="13">
                  <c:v>-1554.995760652326</c:v>
                </c:pt>
                <c:pt idx="14">
                  <c:v>-1201.0483113138621</c:v>
                </c:pt>
                <c:pt idx="15">
                  <c:v>-824.10008896105956</c:v>
                </c:pt>
                <c:pt idx="16">
                  <c:v>-450.51883054977583</c:v>
                </c:pt>
                <c:pt idx="17">
                  <c:v>-78.510029271783282</c:v>
                </c:pt>
                <c:pt idx="18">
                  <c:v>294.31443527712588</c:v>
                </c:pt>
                <c:pt idx="19">
                  <c:v>666.22458564987369</c:v>
                </c:pt>
                <c:pt idx="20">
                  <c:v>1025.4676653284057</c:v>
                </c:pt>
                <c:pt idx="21">
                  <c:v>1391.1499168826501</c:v>
                </c:pt>
                <c:pt idx="22">
                  <c:v>1741.3212159617826</c:v>
                </c:pt>
                <c:pt idx="23">
                  <c:v>2074.7520047455096</c:v>
                </c:pt>
                <c:pt idx="24">
                  <c:v>2383.2825738230963</c:v>
                </c:pt>
                <c:pt idx="25">
                  <c:v>2666.1526536232454</c:v>
                </c:pt>
                <c:pt idx="26">
                  <c:v>2917.4243312848748</c:v>
                </c:pt>
                <c:pt idx="27">
                  <c:v>3145.8975771445821</c:v>
                </c:pt>
                <c:pt idx="28">
                  <c:v>3350.4467750537406</c:v>
                </c:pt>
                <c:pt idx="29">
                  <c:v>3520.2326583636723</c:v>
                </c:pt>
                <c:pt idx="30">
                  <c:v>3656.8043777457519</c:v>
                </c:pt>
                <c:pt idx="31">
                  <c:v>3758.4183348970732</c:v>
                </c:pt>
                <c:pt idx="32">
                  <c:v>3822.0917536772408</c:v>
                </c:pt>
                <c:pt idx="33">
                  <c:v>3848.3276216898948</c:v>
                </c:pt>
                <c:pt idx="34">
                  <c:v>3838.8296902079351</c:v>
                </c:pt>
                <c:pt idx="35">
                  <c:v>3793.7886573875094</c:v>
                </c:pt>
                <c:pt idx="36">
                  <c:v>3713.6358678483593</c:v>
                </c:pt>
                <c:pt idx="37">
                  <c:v>3593.7290367370611</c:v>
                </c:pt>
                <c:pt idx="38">
                  <c:v>3440.5147241013751</c:v>
                </c:pt>
                <c:pt idx="39">
                  <c:v>3253.2434993344732</c:v>
                </c:pt>
                <c:pt idx="40">
                  <c:v>3033.0668400588429</c:v>
                </c:pt>
                <c:pt idx="41">
                  <c:v>2786.3122245239801</c:v>
                </c:pt>
                <c:pt idx="42">
                  <c:v>2522.370392246642</c:v>
                </c:pt>
                <c:pt idx="43">
                  <c:v>2232.8361044966878</c:v>
                </c:pt>
                <c:pt idx="44">
                  <c:v>1910.2944726882947</c:v>
                </c:pt>
                <c:pt idx="45">
                  <c:v>1576.0492972934621</c:v>
                </c:pt>
                <c:pt idx="46">
                  <c:v>1218.8611807499476</c:v>
                </c:pt>
                <c:pt idx="47">
                  <c:v>848.44490102375539</c:v>
                </c:pt>
                <c:pt idx="48">
                  <c:v>477.40266255961325</c:v>
                </c:pt>
                <c:pt idx="49">
                  <c:v>102.45306901578516</c:v>
                </c:pt>
                <c:pt idx="50">
                  <c:v>-266.17551475590557</c:v>
                </c:pt>
                <c:pt idx="51">
                  <c:v>-632.87285300013946</c:v>
                </c:pt>
                <c:pt idx="52">
                  <c:v>-997.72470294850098</c:v>
                </c:pt>
                <c:pt idx="53">
                  <c:v>-1361.5297030224367</c:v>
                </c:pt>
                <c:pt idx="54">
                  <c:v>-1712.8277078321635</c:v>
                </c:pt>
                <c:pt idx="55">
                  <c:v>-2046.4362156579348</c:v>
                </c:pt>
                <c:pt idx="56">
                  <c:v>-2358.1727756503478</c:v>
                </c:pt>
                <c:pt idx="57">
                  <c:v>-2642.2164575510765</c:v>
                </c:pt>
                <c:pt idx="58">
                  <c:v>-2893.0537465524794</c:v>
                </c:pt>
                <c:pt idx="59">
                  <c:v>-3122.8453677214725</c:v>
                </c:pt>
                <c:pt idx="60">
                  <c:v>-3329.6086290525022</c:v>
                </c:pt>
                <c:pt idx="61">
                  <c:v>-3499.0172672838803</c:v>
                </c:pt>
                <c:pt idx="62">
                  <c:v>-3636.5740407634544</c:v>
                </c:pt>
                <c:pt idx="63">
                  <c:v>-3740.0024097332634</c:v>
                </c:pt>
                <c:pt idx="64">
                  <c:v>-3804.7399175729079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B6F-42C1-9349-089600F15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0864"/>
        <c:axId val="564441256"/>
      </c:scatterChart>
      <c:valAx>
        <c:axId val="56444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1256"/>
        <c:crosses val="autoZero"/>
        <c:crossBetween val="midCat"/>
      </c:valAx>
      <c:valAx>
        <c:axId val="56444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TDK_KF_ST_22_03!$AC$20:$AC$84</c:f>
              <c:numCache>
                <c:formatCode>General</c:formatCode>
                <c:ptCount val="65"/>
                <c:pt idx="0">
                  <c:v>-2.7192360203244788E-2</c:v>
                </c:pt>
                <c:pt idx="1">
                  <c:v>-0.18186308345425761</c:v>
                </c:pt>
                <c:pt idx="2">
                  <c:v>-0.13432204146470283</c:v>
                </c:pt>
                <c:pt idx="3">
                  <c:v>-0.15100167036173673</c:v>
                </c:pt>
                <c:pt idx="4">
                  <c:v>-0.18156105010174883</c:v>
                </c:pt>
                <c:pt idx="5">
                  <c:v>-0.11867375482247056</c:v>
                </c:pt>
                <c:pt idx="6">
                  <c:v>-0.10376855608019753</c:v>
                </c:pt>
                <c:pt idx="7">
                  <c:v>-9.5634852662939807E-2</c:v>
                </c:pt>
                <c:pt idx="8">
                  <c:v>-7.0912501493296531E-2</c:v>
                </c:pt>
                <c:pt idx="9">
                  <c:v>-6.0524768031349652E-2</c:v>
                </c:pt>
                <c:pt idx="10">
                  <c:v>-3.0445270262802637E-2</c:v>
                </c:pt>
                <c:pt idx="11">
                  <c:v>-2.9033178827233996E-2</c:v>
                </c:pt>
                <c:pt idx="12">
                  <c:v>-1.0144155011587941E-2</c:v>
                </c:pt>
                <c:pt idx="13">
                  <c:v>-7.3242543247431513E-4</c:v>
                </c:pt>
                <c:pt idx="14">
                  <c:v>-6.1015115274216214E-2</c:v>
                </c:pt>
                <c:pt idx="15">
                  <c:v>-9.5775964443333805E-2</c:v>
                </c:pt>
                <c:pt idx="16">
                  <c:v>-1.3264964423754577E-2</c:v>
                </c:pt>
                <c:pt idx="17">
                  <c:v>-0.11497026098804497</c:v>
                </c:pt>
                <c:pt idx="18">
                  <c:v>-0.1260382606005237</c:v>
                </c:pt>
                <c:pt idx="19">
                  <c:v>-8.0366606653626604E-2</c:v>
                </c:pt>
                <c:pt idx="20">
                  <c:v>-0.11551792453570897</c:v>
                </c:pt>
                <c:pt idx="21">
                  <c:v>-8.7359845106192324E-2</c:v>
                </c:pt>
                <c:pt idx="22">
                  <c:v>-5.9557884276657092E-2</c:v>
                </c:pt>
                <c:pt idx="23">
                  <c:v>-4.949147075080873E-3</c:v>
                </c:pt>
                <c:pt idx="24">
                  <c:v>-4.7475953883690636E-2</c:v>
                </c:pt>
                <c:pt idx="25">
                  <c:v>7.9933643770459639E-2</c:v>
                </c:pt>
                <c:pt idx="26">
                  <c:v>8.0061862203706369E-2</c:v>
                </c:pt>
                <c:pt idx="27">
                  <c:v>1.6083226946278728E-2</c:v>
                </c:pt>
                <c:pt idx="28">
                  <c:v>6.6199192359079007E-2</c:v>
                </c:pt>
                <c:pt idx="29">
                  <c:v>9.0443602251895072E-2</c:v>
                </c:pt>
                <c:pt idx="30">
                  <c:v>9.1458108195809018E-2</c:v>
                </c:pt>
                <c:pt idx="31">
                  <c:v>9.7334088124796381E-3</c:v>
                </c:pt>
                <c:pt idx="32">
                  <c:v>4.2379549280440187E-2</c:v>
                </c:pt>
                <c:pt idx="33">
                  <c:v>-1.5871351584706872E-2</c:v>
                </c:pt>
                <c:pt idx="34">
                  <c:v>2.7707171297294053E-2</c:v>
                </c:pt>
                <c:pt idx="35">
                  <c:v>6.0184616712035677E-3</c:v>
                </c:pt>
                <c:pt idx="36">
                  <c:v>1.4601664342848153E-2</c:v>
                </c:pt>
                <c:pt idx="37">
                  <c:v>4.460534516908865E-3</c:v>
                </c:pt>
                <c:pt idx="38">
                  <c:v>4.7645694803804872E-2</c:v>
                </c:pt>
                <c:pt idx="39">
                  <c:v>7.6706447985316117E-2</c:v>
                </c:pt>
                <c:pt idx="40">
                  <c:v>0.10486621401787488</c:v>
                </c:pt>
                <c:pt idx="41">
                  <c:v>7.707003813388269E-2</c:v>
                </c:pt>
                <c:pt idx="42">
                  <c:v>0.15797054955888257</c:v>
                </c:pt>
                <c:pt idx="43">
                  <c:v>0.15007303780936354</c:v>
                </c:pt>
                <c:pt idx="44">
                  <c:v>0.13471529374828606</c:v>
                </c:pt>
                <c:pt idx="45">
                  <c:v>0.12332736666215283</c:v>
                </c:pt>
                <c:pt idx="46">
                  <c:v>0.14032141431141554</c:v>
                </c:pt>
                <c:pt idx="47">
                  <c:v>8.0029250491691073E-2</c:v>
                </c:pt>
                <c:pt idx="48">
                  <c:v>6.8211751648846075E-2</c:v>
                </c:pt>
                <c:pt idx="49">
                  <c:v>5.4258396276907206E-2</c:v>
                </c:pt>
                <c:pt idx="50">
                  <c:v>-8.5609712284053785E-3</c:v>
                </c:pt>
                <c:pt idx="51">
                  <c:v>-3.8648459177807126E-2</c:v>
                </c:pt>
                <c:pt idx="52">
                  <c:v>7.3129008341084045E-3</c:v>
                </c:pt>
                <c:pt idx="53">
                  <c:v>-5.4429702973607164E-2</c:v>
                </c:pt>
                <c:pt idx="54">
                  <c:v>-4.8882665390294733E-2</c:v>
                </c:pt>
                <c:pt idx="55">
                  <c:v>-2.6049761411002237E-2</c:v>
                </c:pt>
                <c:pt idx="56">
                  <c:v>-4.401264538387295E-3</c:v>
                </c:pt>
                <c:pt idx="57">
                  <c:v>-5.4547673401259544E-2</c:v>
                </c:pt>
                <c:pt idx="58">
                  <c:v>-4.6170390924430649E-2</c:v>
                </c:pt>
                <c:pt idx="59">
                  <c:v>-1.4841916837895042E-2</c:v>
                </c:pt>
                <c:pt idx="60">
                  <c:v>-0.13584537602497448</c:v>
                </c:pt>
                <c:pt idx="61">
                  <c:v>8.4506003989872625E-3</c:v>
                </c:pt>
                <c:pt idx="62">
                  <c:v>-5.5548701314762639E-2</c:v>
                </c:pt>
                <c:pt idx="63">
                  <c:v>-0.18473998666388525</c:v>
                </c:pt>
                <c:pt idx="64">
                  <c:v>-0.1670171129596838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65-4C77-ACD2-ADB6DD08C1D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TDK_KF_ST_22_03!$AC$85:$AC$149</c:f>
              <c:numCache>
                <c:formatCode>General</c:formatCode>
                <c:ptCount val="65"/>
                <c:pt idx="0">
                  <c:v>-3.2470541604538994E-3</c:v>
                </c:pt>
                <c:pt idx="1">
                  <c:v>-9.6734436552480929E-2</c:v>
                </c:pt>
                <c:pt idx="2">
                  <c:v>-9.6470588627653342E-2</c:v>
                </c:pt>
                <c:pt idx="3">
                  <c:v>-5.7207837404007478E-3</c:v>
                </c:pt>
                <c:pt idx="4">
                  <c:v>-3.2728368150742426E-2</c:v>
                </c:pt>
                <c:pt idx="5">
                  <c:v>-2.2508569001729484E-2</c:v>
                </c:pt>
                <c:pt idx="6">
                  <c:v>3.4453288358179179E-2</c:v>
                </c:pt>
                <c:pt idx="7">
                  <c:v>-6.674185221748985E-2</c:v>
                </c:pt>
                <c:pt idx="8">
                  <c:v>-4.3901253403703322E-2</c:v>
                </c:pt>
                <c:pt idx="9">
                  <c:v>1.1415912903714798E-2</c:v>
                </c:pt>
                <c:pt idx="10">
                  <c:v>-4.2443753973827825E-2</c:v>
                </c:pt>
                <c:pt idx="11">
                  <c:v>7.0897039607302759E-3</c:v>
                </c:pt>
                <c:pt idx="12">
                  <c:v>4.2645288722837904E-3</c:v>
                </c:pt>
                <c:pt idx="13">
                  <c:v>4.6710616893278711E-2</c:v>
                </c:pt>
                <c:pt idx="14">
                  <c:v>2.9381287545959367E-2</c:v>
                </c:pt>
                <c:pt idx="15">
                  <c:v>9.775958842072896E-2</c:v>
                </c:pt>
                <c:pt idx="16">
                  <c:v>0.14183413407477019</c:v>
                </c:pt>
                <c:pt idx="17">
                  <c:v>0.1632855118846237</c:v>
                </c:pt>
                <c:pt idx="18">
                  <c:v>0.16633264207723641</c:v>
                </c:pt>
                <c:pt idx="19">
                  <c:v>0.12437722637440629</c:v>
                </c:pt>
                <c:pt idx="20">
                  <c:v>0.1897715215471294</c:v>
                </c:pt>
                <c:pt idx="21">
                  <c:v>0.21528311024403024</c:v>
                </c:pt>
                <c:pt idx="22">
                  <c:v>0.16022658600496698</c:v>
                </c:pt>
                <c:pt idx="23">
                  <c:v>0.13808557459390158</c:v>
                </c:pt>
                <c:pt idx="24">
                  <c:v>0.14694417119719105</c:v>
                </c:pt>
                <c:pt idx="25">
                  <c:v>0.12440204474958705</c:v>
                </c:pt>
                <c:pt idx="26">
                  <c:v>7.2912019300673592E-2</c:v>
                </c:pt>
                <c:pt idx="27">
                  <c:v>7.4649506454079528E-2</c:v>
                </c:pt>
                <c:pt idx="28">
                  <c:v>2.6875815386119939E-2</c:v>
                </c:pt>
                <c:pt idx="29">
                  <c:v>1.7271233329836377E-3</c:v>
                </c:pt>
                <c:pt idx="30">
                  <c:v>3.2751465450132855E-2</c:v>
                </c:pt>
                <c:pt idx="31">
                  <c:v>4.591411590234884E-2</c:v>
                </c:pt>
                <c:pt idx="32">
                  <c:v>4.49898344909343E-2</c:v>
                </c:pt>
                <c:pt idx="33">
                  <c:v>8.2382528562504831E-2</c:v>
                </c:pt>
                <c:pt idx="34">
                  <c:v>0.10161071230288599</c:v>
                </c:pt>
                <c:pt idx="35">
                  <c:v>8.5194360010916625E-2</c:v>
                </c:pt>
                <c:pt idx="36">
                  <c:v>8.4512934627923642E-2</c:v>
                </c:pt>
                <c:pt idx="37">
                  <c:v>0.11650920789858787</c:v>
                </c:pt>
                <c:pt idx="38">
                  <c:v>0.14543618520795576</c:v>
                </c:pt>
                <c:pt idx="39">
                  <c:v>4.6411900000407513E-2</c:v>
                </c:pt>
                <c:pt idx="40">
                  <c:v>-5.3286920598338838E-3</c:v>
                </c:pt>
                <c:pt idx="41">
                  <c:v>7.818235254717365E-4</c:v>
                </c:pt>
                <c:pt idx="42">
                  <c:v>-4.8257986352297166E-2</c:v>
                </c:pt>
                <c:pt idx="43">
                  <c:v>-3.8028686319577787E-2</c:v>
                </c:pt>
                <c:pt idx="44">
                  <c:v>-6.7474681955047799E-2</c:v>
                </c:pt>
                <c:pt idx="45">
                  <c:v>-8.6551286502299263E-2</c:v>
                </c:pt>
                <c:pt idx="46">
                  <c:v>-5.6367653527360062E-2</c:v>
                </c:pt>
                <c:pt idx="47">
                  <c:v>-4.6766072319115892E-2</c:v>
                </c:pt>
                <c:pt idx="48">
                  <c:v>1.3563363328714217E-2</c:v>
                </c:pt>
                <c:pt idx="49">
                  <c:v>-2.6720416426968541E-3</c:v>
                </c:pt>
                <c:pt idx="50">
                  <c:v>-2.7505644101921689E-3</c:v>
                </c:pt>
                <c:pt idx="51">
                  <c:v>4.7723953583044931E-2</c:v>
                </c:pt>
                <c:pt idx="52">
                  <c:v>-2.0011974845743907E-2</c:v>
                </c:pt>
                <c:pt idx="53">
                  <c:v>-7.5021842134646022E-3</c:v>
                </c:pt>
                <c:pt idx="54">
                  <c:v>1.9393191587106173E-2</c:v>
                </c:pt>
                <c:pt idx="55">
                  <c:v>7.6318079061223898E-3</c:v>
                </c:pt>
                <c:pt idx="56">
                  <c:v>-3.5590253804002714E-2</c:v>
                </c:pt>
                <c:pt idx="57">
                  <c:v>-7.4549928637750895E-2</c:v>
                </c:pt>
                <c:pt idx="58">
                  <c:v>-0.1184324346827097</c:v>
                </c:pt>
                <c:pt idx="59">
                  <c:v>-9.9999396788920336E-2</c:v>
                </c:pt>
                <c:pt idx="60">
                  <c:v>-0.15007807974581766</c:v>
                </c:pt>
                <c:pt idx="61">
                  <c:v>-0.10272049156498753</c:v>
                </c:pt>
                <c:pt idx="62">
                  <c:v>-9.542610524420958E-2</c:v>
                </c:pt>
                <c:pt idx="63">
                  <c:v>-6.8795558053295736E-2</c:v>
                </c:pt>
                <c:pt idx="64">
                  <c:v>-8.8610771969515056E-2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65-4C77-ACD2-ADB6DD08C1D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</c:numCache>
            </c:numRef>
          </c:xVal>
          <c:yVal>
            <c:numRef>
              <c:f>TDK_KF_ST_22_03!$AD$20:$AD$83</c:f>
              <c:numCache>
                <c:formatCode>General</c:formatCode>
                <c:ptCount val="64"/>
                <c:pt idx="0">
                  <c:v>-6.1418411766270269E-2</c:v>
                </c:pt>
                <c:pt idx="1">
                  <c:v>0.11306752540096188</c:v>
                </c:pt>
                <c:pt idx="2">
                  <c:v>3.8895936220493255E-2</c:v>
                </c:pt>
                <c:pt idx="3">
                  <c:v>4.8281178796749202E-2</c:v>
                </c:pt>
                <c:pt idx="4">
                  <c:v>3.1482970355931172E-2</c:v>
                </c:pt>
                <c:pt idx="5">
                  <c:v>1.867435803355022E-2</c:v>
                </c:pt>
                <c:pt idx="6">
                  <c:v>-1.466387860251217E-2</c:v>
                </c:pt>
                <c:pt idx="7">
                  <c:v>2.1084924025188911E-2</c:v>
                </c:pt>
                <c:pt idx="8">
                  <c:v>3.5322247689293818E-2</c:v>
                </c:pt>
                <c:pt idx="9">
                  <c:v>6.8156575937472041E-2</c:v>
                </c:pt>
                <c:pt idx="10">
                  <c:v>4.9838461849908811E-2</c:v>
                </c:pt>
                <c:pt idx="11">
                  <c:v>2.1530994613769394E-2</c:v>
                </c:pt>
                <c:pt idx="12">
                  <c:v>-9.8678198341559664E-3</c:v>
                </c:pt>
                <c:pt idx="13">
                  <c:v>4.8456379015519246E-2</c:v>
                </c:pt>
                <c:pt idx="14">
                  <c:v>5.8264550864024045E-2</c:v>
                </c:pt>
                <c:pt idx="15">
                  <c:v>9.3103922800636951E-2</c:v>
                </c:pt>
                <c:pt idx="16">
                  <c:v>2.6828327752468795E-2</c:v>
                </c:pt>
                <c:pt idx="17">
                  <c:v>6.8204188668929078E-2</c:v>
                </c:pt>
                <c:pt idx="18">
                  <c:v>6.9670607073163637E-2</c:v>
                </c:pt>
                <c:pt idx="19">
                  <c:v>-6.1846798486726584E-3</c:v>
                </c:pt>
                <c:pt idx="20">
                  <c:v>4.8043242580661172E-2</c:v>
                </c:pt>
                <c:pt idx="21">
                  <c:v>4.9331158786614537E-2</c:v>
                </c:pt>
                <c:pt idx="22">
                  <c:v>1.1299897924359925E-2</c:v>
                </c:pt>
                <c:pt idx="23">
                  <c:v>5.7309706005526095E-3</c:v>
                </c:pt>
                <c:pt idx="24">
                  <c:v>4.2147261823856752E-2</c:v>
                </c:pt>
                <c:pt idx="25">
                  <c:v>-3.3521743770052126E-2</c:v>
                </c:pt>
                <c:pt idx="26">
                  <c:v>6.5374323004249391E-2</c:v>
                </c:pt>
                <c:pt idx="27">
                  <c:v>0.10042598095230915</c:v>
                </c:pt>
                <c:pt idx="28">
                  <c:v>1.8313742268844635E-2</c:v>
                </c:pt>
                <c:pt idx="29">
                  <c:v>-5.2492422409784467E-3</c:v>
                </c:pt>
                <c:pt idx="30">
                  <c:v>1.0152604107076968E-2</c:v>
                </c:pt>
                <c:pt idx="31">
                  <c:v>7.2649119750025193E-2</c:v>
                </c:pt>
                <c:pt idx="32">
                  <c:v>2.6102852104941121E-3</c:v>
                </c:pt>
                <c:pt idx="33">
                  <c:v>6.1785467487055712E-2</c:v>
                </c:pt>
                <c:pt idx="34">
                  <c:v>5.0442941528388019E-3</c:v>
                </c:pt>
                <c:pt idx="35">
                  <c:v>-4.2913383382199299E-3</c:v>
                </c:pt>
                <c:pt idx="36">
                  <c:v>1.2274151043271786E-2</c:v>
                </c:pt>
                <c:pt idx="37">
                  <c:v>7.0188971937170663E-2</c:v>
                </c:pt>
                <c:pt idx="38">
                  <c:v>2.526632449686872E-2</c:v>
                </c:pt>
                <c:pt idx="39">
                  <c:v>4.7695596764270931E-2</c:v>
                </c:pt>
                <c:pt idx="40">
                  <c:v>4.2077957179316172E-2</c:v>
                </c:pt>
                <c:pt idx="41">
                  <c:v>6.1015536460018893E-2</c:v>
                </c:pt>
                <c:pt idx="42">
                  <c:v>2.2560364460844085E-3</c:v>
                </c:pt>
                <c:pt idx="43">
                  <c:v>6.5210072434666699E-2</c:v>
                </c:pt>
                <c:pt idx="44">
                  <c:v>5.5056227798843338E-2</c:v>
                </c:pt>
                <c:pt idx="45">
                  <c:v>1.0498597122534647E-3</c:v>
                </c:pt>
                <c:pt idx="46">
                  <c:v>2.6011227765820877E-2</c:v>
                </c:pt>
                <c:pt idx="47">
                  <c:v>8.3256261392932629E-2</c:v>
                </c:pt>
                <c:pt idx="48">
                  <c:v>7.3622382425924116E-2</c:v>
                </c:pt>
                <c:pt idx="49">
                  <c:v>4.3501192143821754E-2</c:v>
                </c:pt>
                <c:pt idx="50">
                  <c:v>3.7942258774364745E-2</c:v>
                </c:pt>
                <c:pt idx="51">
                  <c:v>8.5359076071085838E-2</c:v>
                </c:pt>
                <c:pt idx="52">
                  <c:v>-3.0483719618246141E-3</c:v>
                </c:pt>
                <c:pt idx="53">
                  <c:v>6.1519406934337439E-2</c:v>
                </c:pt>
                <c:pt idx="54">
                  <c:v>6.4389114164669081E-3</c:v>
                </c:pt>
                <c:pt idx="55">
                  <c:v>3.7465674314717035E-2</c:v>
                </c:pt>
                <c:pt idx="56">
                  <c:v>-3.9499988865316027E-2</c:v>
                </c:pt>
                <c:pt idx="57">
                  <c:v>-1.2194178816230306E-2</c:v>
                </c:pt>
                <c:pt idx="58">
                  <c:v>8.0623679282609828E-2</c:v>
                </c:pt>
                <c:pt idx="59">
                  <c:v>-7.666652163834442E-3</c:v>
                </c:pt>
                <c:pt idx="60">
                  <c:v>0.10311700787423206</c:v>
                </c:pt>
                <c:pt idx="61">
                  <c:v>-1.417138413938801E-2</c:v>
                </c:pt>
                <c:pt idx="62">
                  <c:v>-4.0921887312890703E-2</c:v>
                </c:pt>
                <c:pt idx="63">
                  <c:v>8.8005550111404318E-2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65-4C77-ACD2-ADB6DD08C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1648"/>
        <c:axId val="564433808"/>
      </c:scatterChart>
      <c:valAx>
        <c:axId val="5644416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3808"/>
        <c:crosses val="autoZero"/>
        <c:crossBetween val="midCat"/>
      </c:valAx>
      <c:valAx>
        <c:axId val="5644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TDK_KF_ST_22_03!$I$20:$I$84</c:f>
              <c:numCache>
                <c:formatCode>General</c:formatCode>
                <c:ptCount val="65"/>
                <c:pt idx="0">
                  <c:v>478</c:v>
                </c:pt>
                <c:pt idx="1">
                  <c:v>847</c:v>
                </c:pt>
                <c:pt idx="2">
                  <c:v>1229</c:v>
                </c:pt>
                <c:pt idx="3">
                  <c:v>1585</c:v>
                </c:pt>
                <c:pt idx="4">
                  <c:v>1920</c:v>
                </c:pt>
                <c:pt idx="5">
                  <c:v>2235</c:v>
                </c:pt>
                <c:pt idx="6">
                  <c:v>2534</c:v>
                </c:pt>
                <c:pt idx="7">
                  <c:v>2800</c:v>
                </c:pt>
                <c:pt idx="8">
                  <c:v>3051</c:v>
                </c:pt>
                <c:pt idx="9">
                  <c:v>3271</c:v>
                </c:pt>
                <c:pt idx="10">
                  <c:v>3460</c:v>
                </c:pt>
                <c:pt idx="11">
                  <c:v>3610</c:v>
                </c:pt>
                <c:pt idx="12">
                  <c:v>3727</c:v>
                </c:pt>
                <c:pt idx="13">
                  <c:v>3803</c:v>
                </c:pt>
                <c:pt idx="14">
                  <c:v>3848</c:v>
                </c:pt>
                <c:pt idx="15">
                  <c:v>3852</c:v>
                </c:pt>
                <c:pt idx="16">
                  <c:v>3823</c:v>
                </c:pt>
                <c:pt idx="17">
                  <c:v>3752</c:v>
                </c:pt>
                <c:pt idx="18">
                  <c:v>3647</c:v>
                </c:pt>
                <c:pt idx="19">
                  <c:v>3500</c:v>
                </c:pt>
                <c:pt idx="20">
                  <c:v>3323</c:v>
                </c:pt>
                <c:pt idx="21">
                  <c:v>3124</c:v>
                </c:pt>
                <c:pt idx="22">
                  <c:v>2893</c:v>
                </c:pt>
                <c:pt idx="23">
                  <c:v>2626</c:v>
                </c:pt>
                <c:pt idx="24">
                  <c:v>2336</c:v>
                </c:pt>
                <c:pt idx="25">
                  <c:v>2012</c:v>
                </c:pt>
                <c:pt idx="26">
                  <c:v>1671</c:v>
                </c:pt>
                <c:pt idx="27">
                  <c:v>1327</c:v>
                </c:pt>
                <c:pt idx="28">
                  <c:v>963</c:v>
                </c:pt>
                <c:pt idx="29">
                  <c:v>600</c:v>
                </c:pt>
                <c:pt idx="30">
                  <c:v>229</c:v>
                </c:pt>
                <c:pt idx="31">
                  <c:v>-147</c:v>
                </c:pt>
                <c:pt idx="32">
                  <c:v>-530</c:v>
                </c:pt>
                <c:pt idx="33">
                  <c:v>-904</c:v>
                </c:pt>
                <c:pt idx="34">
                  <c:v>-1280</c:v>
                </c:pt>
                <c:pt idx="35">
                  <c:v>-1635</c:v>
                </c:pt>
                <c:pt idx="36">
                  <c:v>-1967</c:v>
                </c:pt>
                <c:pt idx="37">
                  <c:v>-2281</c:v>
                </c:pt>
                <c:pt idx="38">
                  <c:v>-2578</c:v>
                </c:pt>
                <c:pt idx="39">
                  <c:v>-2845</c:v>
                </c:pt>
                <c:pt idx="40">
                  <c:v>-3099</c:v>
                </c:pt>
                <c:pt idx="41">
                  <c:v>-3316</c:v>
                </c:pt>
                <c:pt idx="42">
                  <c:v>-3506</c:v>
                </c:pt>
                <c:pt idx="43">
                  <c:v>-3654</c:v>
                </c:pt>
                <c:pt idx="44">
                  <c:v>-3775</c:v>
                </c:pt>
                <c:pt idx="45">
                  <c:v>-3856</c:v>
                </c:pt>
                <c:pt idx="46">
                  <c:v>-3893</c:v>
                </c:pt>
                <c:pt idx="47">
                  <c:v>-3897</c:v>
                </c:pt>
                <c:pt idx="48">
                  <c:v>-3870</c:v>
                </c:pt>
                <c:pt idx="49">
                  <c:v>-3804</c:v>
                </c:pt>
                <c:pt idx="50">
                  <c:v>-3701</c:v>
                </c:pt>
                <c:pt idx="51">
                  <c:v>-3556</c:v>
                </c:pt>
                <c:pt idx="52">
                  <c:v>-3379</c:v>
                </c:pt>
                <c:pt idx="53">
                  <c:v>-3179</c:v>
                </c:pt>
                <c:pt idx="54">
                  <c:v>-2948</c:v>
                </c:pt>
                <c:pt idx="55">
                  <c:v>-2682</c:v>
                </c:pt>
                <c:pt idx="56">
                  <c:v>-2391</c:v>
                </c:pt>
                <c:pt idx="57">
                  <c:v>-2072</c:v>
                </c:pt>
                <c:pt idx="58">
                  <c:v>-1732</c:v>
                </c:pt>
                <c:pt idx="59">
                  <c:v>-1388</c:v>
                </c:pt>
                <c:pt idx="60">
                  <c:v>-1027</c:v>
                </c:pt>
                <c:pt idx="61">
                  <c:v>-654</c:v>
                </c:pt>
                <c:pt idx="62">
                  <c:v>-287</c:v>
                </c:pt>
                <c:pt idx="63">
                  <c:v>82</c:v>
                </c:pt>
                <c:pt idx="64">
                  <c:v>467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FC-42CC-90ED-768DDED7B370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TDK_KF_ST_22_03!$L$20:$L$84</c:f>
              <c:numCache>
                <c:formatCode>General</c:formatCode>
                <c:ptCount val="65"/>
                <c:pt idx="0">
                  <c:v>477.18094032202782</c:v>
                </c:pt>
                <c:pt idx="1">
                  <c:v>855.80104135024317</c:v>
                </c:pt>
                <c:pt idx="2">
                  <c:v>1234.3478898279802</c:v>
                </c:pt>
                <c:pt idx="3">
                  <c:v>1591.0013700781053</c:v>
                </c:pt>
                <c:pt idx="4">
                  <c:v>1925.9629906623372</c:v>
                </c:pt>
                <c:pt idx="5">
                  <c:v>2237.4511026302175</c:v>
                </c:pt>
                <c:pt idx="6">
                  <c:v>2535.0037835084017</c:v>
                </c:pt>
                <c:pt idx="7">
                  <c:v>2803.7001350925548</c:v>
                </c:pt>
                <c:pt idx="8">
                  <c:v>3047.8298305107023</c:v>
                </c:pt>
                <c:pt idx="9">
                  <c:v>3268.5766155701731</c:v>
                </c:pt>
                <c:pt idx="10">
                  <c:v>3456.7584669779235</c:v>
                </c:pt>
                <c:pt idx="11">
                  <c:v>3605.9265084864023</c:v>
                </c:pt>
                <c:pt idx="12">
                  <c:v>3721.6566934536704</c:v>
                </c:pt>
                <c:pt idx="13">
                  <c:v>3798.4485350463247</c:v>
                </c:pt>
                <c:pt idx="14">
                  <c:v>3840.7429056227961</c:v>
                </c:pt>
                <c:pt idx="15">
                  <c:v>3846.9246963576916</c:v>
                </c:pt>
                <c:pt idx="16">
                  <c:v>3815.2121091952467</c:v>
                </c:pt>
                <c:pt idx="17">
                  <c:v>3746.372673231027</c:v>
                </c:pt>
                <c:pt idx="18">
                  <c:v>3639.1577202658909</c:v>
                </c:pt>
                <c:pt idx="19">
                  <c:v>3496.116685962666</c:v>
                </c:pt>
                <c:pt idx="20">
                  <c:v>3323.1562930767823</c:v>
                </c:pt>
                <c:pt idx="21">
                  <c:v>3119.4373893066409</c:v>
                </c:pt>
                <c:pt idx="22">
                  <c:v>2889.1623726844459</c:v>
                </c:pt>
                <c:pt idx="23">
                  <c:v>2628.2934258005748</c:v>
                </c:pt>
                <c:pt idx="24">
                  <c:v>2335.2403212695253</c:v>
                </c:pt>
                <c:pt idx="25">
                  <c:v>2018.8996543268106</c:v>
                </c:pt>
                <c:pt idx="26">
                  <c:v>1677.4651196920968</c:v>
                </c:pt>
                <c:pt idx="27">
                  <c:v>1329.0167996950697</c:v>
                </c:pt>
                <c:pt idx="28">
                  <c:v>967.56914749305884</c:v>
                </c:pt>
                <c:pt idx="29">
                  <c:v>605.59849305333114</c:v>
                </c:pt>
                <c:pt idx="30">
                  <c:v>236.01752809213079</c:v>
                </c:pt>
                <c:pt idx="31">
                  <c:v>-145.1400423265828</c:v>
                </c:pt>
                <c:pt idx="32">
                  <c:v>-525.17758745818401</c:v>
                </c:pt>
                <c:pt idx="33">
                  <c:v>-902.79730207007572</c:v>
                </c:pt>
                <c:pt idx="34">
                  <c:v>-1275.9066883009273</c:v>
                </c:pt>
                <c:pt idx="35">
                  <c:v>-1630.4414019535955</c:v>
                </c:pt>
                <c:pt idx="36">
                  <c:v>-1965.8099227081041</c:v>
                </c:pt>
                <c:pt idx="37">
                  <c:v>-2281.3934645695908</c:v>
                </c:pt>
                <c:pt idx="38">
                  <c:v>-2574.9845232012681</c:v>
                </c:pt>
                <c:pt idx="39">
                  <c:v>-2846.1659017514617</c:v>
                </c:pt>
                <c:pt idx="40">
                  <c:v>-3096.877293791455</c:v>
                </c:pt>
                <c:pt idx="41">
                  <c:v>-3316.3104415190187</c:v>
                </c:pt>
                <c:pt idx="42">
                  <c:v>-3507.3550960165317</c:v>
                </c:pt>
                <c:pt idx="43">
                  <c:v>-3657.4803570561821</c:v>
                </c:pt>
                <c:pt idx="44">
                  <c:v>-3776.0116436023409</c:v>
                </c:pt>
                <c:pt idx="45">
                  <c:v>-3853.9962273980027</c:v>
                </c:pt>
                <c:pt idx="46">
                  <c:v>-3898.0439957793792</c:v>
                </c:pt>
                <c:pt idx="47">
                  <c:v>-3905.9082132919129</c:v>
                </c:pt>
                <c:pt idx="48">
                  <c:v>-3876.2173439530779</c:v>
                </c:pt>
                <c:pt idx="49">
                  <c:v>-3809.0133496183216</c:v>
                </c:pt>
                <c:pt idx="50">
                  <c:v>-3700.8347266104934</c:v>
                </c:pt>
                <c:pt idx="51">
                  <c:v>-3559.7213428576856</c:v>
                </c:pt>
                <c:pt idx="52">
                  <c:v>-3385.3872042444523</c:v>
                </c:pt>
                <c:pt idx="53">
                  <c:v>-3181.5675294230409</c:v>
                </c:pt>
                <c:pt idx="54">
                  <c:v>-2949.7597396188135</c:v>
                </c:pt>
                <c:pt idx="55">
                  <c:v>-2686.01190104839</c:v>
                </c:pt>
                <c:pt idx="56">
                  <c:v>-2395.3074043610345</c:v>
                </c:pt>
                <c:pt idx="57">
                  <c:v>-2072.8714554233529</c:v>
                </c:pt>
                <c:pt idx="58">
                  <c:v>-1732.8214668164196</c:v>
                </c:pt>
                <c:pt idx="59">
                  <c:v>-1387.6638798846425</c:v>
                </c:pt>
                <c:pt idx="60">
                  <c:v>-1019.1551957762047</c:v>
                </c:pt>
                <c:pt idx="61">
                  <c:v>-654.63718807226439</c:v>
                </c:pt>
                <c:pt idx="62">
                  <c:v>-283.12712475284377</c:v>
                </c:pt>
                <c:pt idx="63">
                  <c:v>94.396860444023432</c:v>
                </c:pt>
                <c:pt idx="64">
                  <c:v>477.39392865510047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FFC-42CC-90ED-768DDED7B370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-3759</c:v>
                </c:pt>
                <c:pt idx="2">
                  <c:v>-3652</c:v>
                </c:pt>
                <c:pt idx="3">
                  <c:v>-3513</c:v>
                </c:pt>
                <c:pt idx="4">
                  <c:v>-3346</c:v>
                </c:pt>
                <c:pt idx="5">
                  <c:v>-3144</c:v>
                </c:pt>
                <c:pt idx="6">
                  <c:v>-2910</c:v>
                </c:pt>
                <c:pt idx="7">
                  <c:v>-2649</c:v>
                </c:pt>
                <c:pt idx="8">
                  <c:v>-2368</c:v>
                </c:pt>
                <c:pt idx="9">
                  <c:v>-2050</c:v>
                </c:pt>
                <c:pt idx="10">
                  <c:v>-1710</c:v>
                </c:pt>
                <c:pt idx="11">
                  <c:v>-1365</c:v>
                </c:pt>
                <c:pt idx="12">
                  <c:v>-1001</c:v>
                </c:pt>
                <c:pt idx="13">
                  <c:v>-641</c:v>
                </c:pt>
                <c:pt idx="14">
                  <c:v>-276</c:v>
                </c:pt>
                <c:pt idx="15">
                  <c:v>98</c:v>
                </c:pt>
                <c:pt idx="16">
                  <c:v>487</c:v>
                </c:pt>
                <c:pt idx="17">
                  <c:v>854</c:v>
                </c:pt>
                <c:pt idx="18">
                  <c:v>1225</c:v>
                </c:pt>
                <c:pt idx="19">
                  <c:v>1584</c:v>
                </c:pt>
                <c:pt idx="20">
                  <c:v>1912</c:v>
                </c:pt>
                <c:pt idx="21">
                  <c:v>2231</c:v>
                </c:pt>
                <c:pt idx="22">
                  <c:v>2523</c:v>
                </c:pt>
                <c:pt idx="23">
                  <c:v>2793</c:v>
                </c:pt>
                <c:pt idx="24">
                  <c:v>3042</c:v>
                </c:pt>
                <c:pt idx="25">
                  <c:v>3266</c:v>
                </c:pt>
                <c:pt idx="26">
                  <c:v>3457</c:v>
                </c:pt>
                <c:pt idx="27">
                  <c:v>3608</c:v>
                </c:pt>
                <c:pt idx="28">
                  <c:v>3729</c:v>
                </c:pt>
                <c:pt idx="29">
                  <c:v>3815</c:v>
                </c:pt>
                <c:pt idx="30">
                  <c:v>3854</c:v>
                </c:pt>
                <c:pt idx="31">
                  <c:v>3867</c:v>
                </c:pt>
                <c:pt idx="32">
                  <c:v>3841</c:v>
                </c:pt>
                <c:pt idx="33">
                  <c:v>3775</c:v>
                </c:pt>
                <c:pt idx="34">
                  <c:v>3670</c:v>
                </c:pt>
                <c:pt idx="35">
                  <c:v>3537</c:v>
                </c:pt>
                <c:pt idx="36">
                  <c:v>3360</c:v>
                </c:pt>
                <c:pt idx="37">
                  <c:v>3160</c:v>
                </c:pt>
                <c:pt idx="38">
                  <c:v>2932</c:v>
                </c:pt>
                <c:pt idx="39">
                  <c:v>2669</c:v>
                </c:pt>
                <c:pt idx="40">
                  <c:v>2381</c:v>
                </c:pt>
                <c:pt idx="41">
                  <c:v>2071</c:v>
                </c:pt>
                <c:pt idx="42">
                  <c:v>1726</c:v>
                </c:pt>
                <c:pt idx="43">
                  <c:v>1384</c:v>
                </c:pt>
                <c:pt idx="44">
                  <c:v>1021</c:v>
                </c:pt>
                <c:pt idx="45">
                  <c:v>666</c:v>
                </c:pt>
                <c:pt idx="46">
                  <c:v>295</c:v>
                </c:pt>
                <c:pt idx="47">
                  <c:v>-76</c:v>
                </c:pt>
                <c:pt idx="48">
                  <c:v>-455</c:v>
                </c:pt>
                <c:pt idx="49">
                  <c:v>-829</c:v>
                </c:pt>
                <c:pt idx="50">
                  <c:v>-1205</c:v>
                </c:pt>
                <c:pt idx="51">
                  <c:v>-1556</c:v>
                </c:pt>
                <c:pt idx="52">
                  <c:v>-1895</c:v>
                </c:pt>
                <c:pt idx="53">
                  <c:v>-2207</c:v>
                </c:pt>
                <c:pt idx="54">
                  <c:v>-2500</c:v>
                </c:pt>
                <c:pt idx="55">
                  <c:v>-2773</c:v>
                </c:pt>
                <c:pt idx="56">
                  <c:v>-3022</c:v>
                </c:pt>
                <c:pt idx="57">
                  <c:v>-3244</c:v>
                </c:pt>
                <c:pt idx="58">
                  <c:v>-3433</c:v>
                </c:pt>
                <c:pt idx="59">
                  <c:v>-3590</c:v>
                </c:pt>
                <c:pt idx="60">
                  <c:v>-3705</c:v>
                </c:pt>
                <c:pt idx="61">
                  <c:v>-3791</c:v>
                </c:pt>
                <c:pt idx="62">
                  <c:v>-3838</c:v>
                </c:pt>
                <c:pt idx="63">
                  <c:v>-3849</c:v>
                </c:pt>
                <c:pt idx="64">
                  <c:v>-3825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FFC-42CC-90ED-768DDED7B370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TDK_KF_ST_22_03!$N$20:$N$84</c:f>
              <c:numCache>
                <c:formatCode>General</c:formatCode>
                <c:ptCount val="65"/>
                <c:pt idx="0">
                  <c:v>-3818.2937231246069</c:v>
                </c:pt>
                <c:pt idx="1">
                  <c:v>-3752.901248697126</c:v>
                </c:pt>
                <c:pt idx="2">
                  <c:v>-3647.5745029955119</c:v>
                </c:pt>
                <c:pt idx="3">
                  <c:v>-3508.4796694682959</c:v>
                </c:pt>
                <c:pt idx="4">
                  <c:v>-3338.1568867735677</c:v>
                </c:pt>
                <c:pt idx="5">
                  <c:v>-3139.6020726978268</c:v>
                </c:pt>
                <c:pt idx="6">
                  <c:v>-2906.2120823155315</c:v>
                </c:pt>
                <c:pt idx="7">
                  <c:v>-2649.1307904661767</c:v>
                </c:pt>
                <c:pt idx="8">
                  <c:v>-2364.8702736756532</c:v>
                </c:pt>
                <c:pt idx="9">
                  <c:v>-2048.8953862923836</c:v>
                </c:pt>
                <c:pt idx="10">
                  <c:v>-1711.1842342536765</c:v>
                </c:pt>
                <c:pt idx="11">
                  <c:v>-1366.296696804437</c:v>
                </c:pt>
                <c:pt idx="12">
                  <c:v>-1003.6205166615678</c:v>
                </c:pt>
                <c:pt idx="13">
                  <c:v>-644.7778331526074</c:v>
                </c:pt>
                <c:pt idx="14">
                  <c:v>-275.77781769338321</c:v>
                </c:pt>
                <c:pt idx="15">
                  <c:v>100.09469830917243</c:v>
                </c:pt>
                <c:pt idx="16">
                  <c:v>482.89946081708786</c:v>
                </c:pt>
                <c:pt idx="17">
                  <c:v>856.85249502240129</c:v>
                </c:pt>
                <c:pt idx="18">
                  <c:v>1227.7368431184768</c:v>
                </c:pt>
                <c:pt idx="19">
                  <c:v>1584.7829497687894</c:v>
                </c:pt>
                <c:pt idx="20">
                  <c:v>1917.8222452147165</c:v>
                </c:pt>
                <c:pt idx="21">
                  <c:v>2231.925715737475</c:v>
                </c:pt>
                <c:pt idx="22">
                  <c:v>2522.0554062923907</c:v>
                </c:pt>
                <c:pt idx="23">
                  <c:v>2793.0162315186039</c:v>
                </c:pt>
                <c:pt idx="24">
                  <c:v>3043.4144960712861</c:v>
                </c:pt>
                <c:pt idx="25">
                  <c:v>3263.8900514851912</c:v>
                </c:pt>
                <c:pt idx="26">
                  <c:v>3454.7113967571836</c:v>
                </c:pt>
                <c:pt idx="27">
                  <c:v>3606.6975675908993</c:v>
                </c:pt>
                <c:pt idx="28">
                  <c:v>3724.2118092997166</c:v>
                </c:pt>
                <c:pt idx="29">
                  <c:v>3804.5813209099688</c:v>
                </c:pt>
                <c:pt idx="30">
                  <c:v>3850.4514940816207</c:v>
                </c:pt>
                <c:pt idx="31">
                  <c:v>3860.7286382952429</c:v>
                </c:pt>
                <c:pt idx="32">
                  <c:v>3833.7449410330923</c:v>
                </c:pt>
                <c:pt idx="33">
                  <c:v>3769.234658827675</c:v>
                </c:pt>
                <c:pt idx="34">
                  <c:v>3666.5525904612409</c:v>
                </c:pt>
                <c:pt idx="35">
                  <c:v>3529.9432880604463</c:v>
                </c:pt>
                <c:pt idx="36">
                  <c:v>3361.3627495762162</c:v>
                </c:pt>
                <c:pt idx="37">
                  <c:v>3162.1150255564744</c:v>
                </c:pt>
                <c:pt idx="38">
                  <c:v>2934.1162557269208</c:v>
                </c:pt>
                <c:pt idx="39">
                  <c:v>2677.5803584262071</c:v>
                </c:pt>
                <c:pt idx="40">
                  <c:v>2388.347428819</c:v>
                </c:pt>
                <c:pt idx="41">
                  <c:v>2077.1067915981048</c:v>
                </c:pt>
                <c:pt idx="42">
                  <c:v>1738.0232974211358</c:v>
                </c:pt>
                <c:pt idx="43">
                  <c:v>1395.3664377239484</c:v>
                </c:pt>
                <c:pt idx="44">
                  <c:v>1029.6617961584643</c:v>
                </c:pt>
                <c:pt idx="45">
                  <c:v>672.85308579496302</c:v>
                </c:pt>
                <c:pt idx="46">
                  <c:v>303.41065660492694</c:v>
                </c:pt>
                <c:pt idx="47">
                  <c:v>-72.428413586086123</c:v>
                </c:pt>
                <c:pt idx="48">
                  <c:v>-452.92109095462985</c:v>
                </c:pt>
                <c:pt idx="49">
                  <c:v>-828.31488849393827</c:v>
                </c:pt>
                <c:pt idx="50">
                  <c:v>-1207.6283188236712</c:v>
                </c:pt>
                <c:pt idx="51">
                  <c:v>-1562.6681578112493</c:v>
                </c:pt>
                <c:pt idx="52">
                  <c:v>-1900.2759575955938</c:v>
                </c:pt>
                <c:pt idx="53">
                  <c:v>-2215.5398386729253</c:v>
                </c:pt>
                <c:pt idx="54">
                  <c:v>-2508.0871753732072</c:v>
                </c:pt>
                <c:pt idx="55">
                  <c:v>-2781.9125491009859</c:v>
                </c:pt>
                <c:pt idx="56">
                  <c:v>-3030.0577086471176</c:v>
                </c:pt>
                <c:pt idx="57">
                  <c:v>-3254.2366973197363</c:v>
                </c:pt>
                <c:pt idx="58">
                  <c:v>-3443.4218000443661</c:v>
                </c:pt>
                <c:pt idx="59">
                  <c:v>-3593.4312691303371</c:v>
                </c:pt>
                <c:pt idx="60">
                  <c:v>-3712.4855632662898</c:v>
                </c:pt>
                <c:pt idx="61">
                  <c:v>-3792.2143686872651</c:v>
                </c:pt>
                <c:pt idx="62">
                  <c:v>-3836.9142184361235</c:v>
                </c:pt>
                <c:pt idx="63">
                  <c:v>-3845.7622299977156</c:v>
                </c:pt>
                <c:pt idx="64">
                  <c:v>-3817.2419956452482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FFC-42CC-90ED-768DDED7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4392"/>
        <c:axId val="564442824"/>
      </c:scatterChart>
      <c:valAx>
        <c:axId val="564444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2824"/>
        <c:crosses val="autoZero"/>
        <c:crossBetween val="midCat"/>
      </c:valAx>
      <c:valAx>
        <c:axId val="5644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88</c:v>
                </c:pt>
                <c:pt idx="2">
                  <c:v>-296</c:v>
                </c:pt>
                <c:pt idx="3">
                  <c:v>-693</c:v>
                </c:pt>
                <c:pt idx="4">
                  <c:v>-1081</c:v>
                </c:pt>
                <c:pt idx="5">
                  <c:v>-1466</c:v>
                </c:pt>
                <c:pt idx="6">
                  <c:v>-1841</c:v>
                </c:pt>
                <c:pt idx="7">
                  <c:v>-2196</c:v>
                </c:pt>
                <c:pt idx="8">
                  <c:v>-2523</c:v>
                </c:pt>
                <c:pt idx="9">
                  <c:v>-2833</c:v>
                </c:pt>
                <c:pt idx="10">
                  <c:v>-3102</c:v>
                </c:pt>
                <c:pt idx="11">
                  <c:v>-3344</c:v>
                </c:pt>
                <c:pt idx="12">
                  <c:v>-3567</c:v>
                </c:pt>
                <c:pt idx="13">
                  <c:v>-3751</c:v>
                </c:pt>
                <c:pt idx="14">
                  <c:v>-3904</c:v>
                </c:pt>
                <c:pt idx="15">
                  <c:v>-4015</c:v>
                </c:pt>
                <c:pt idx="16">
                  <c:v>-4091</c:v>
                </c:pt>
                <c:pt idx="17">
                  <c:v>-4119</c:v>
                </c:pt>
                <c:pt idx="18">
                  <c:v>-4114</c:v>
                </c:pt>
                <c:pt idx="19">
                  <c:v>-4067</c:v>
                </c:pt>
                <c:pt idx="20">
                  <c:v>-3985</c:v>
                </c:pt>
                <c:pt idx="21">
                  <c:v>-3859</c:v>
                </c:pt>
                <c:pt idx="22">
                  <c:v>-3694</c:v>
                </c:pt>
                <c:pt idx="23">
                  <c:v>-3498</c:v>
                </c:pt>
                <c:pt idx="24">
                  <c:v>-3262</c:v>
                </c:pt>
                <c:pt idx="25">
                  <c:v>-3001</c:v>
                </c:pt>
                <c:pt idx="26">
                  <c:v>-2716</c:v>
                </c:pt>
                <c:pt idx="27">
                  <c:v>-2408</c:v>
                </c:pt>
                <c:pt idx="28">
                  <c:v>-2061</c:v>
                </c:pt>
                <c:pt idx="29">
                  <c:v>-1703</c:v>
                </c:pt>
                <c:pt idx="30">
                  <c:v>-1327</c:v>
                </c:pt>
                <c:pt idx="31">
                  <c:v>-935</c:v>
                </c:pt>
                <c:pt idx="32">
                  <c:v>-540</c:v>
                </c:pt>
                <c:pt idx="33">
                  <c:v>-143</c:v>
                </c:pt>
                <c:pt idx="34">
                  <c:v>248</c:v>
                </c:pt>
                <c:pt idx="35">
                  <c:v>637</c:v>
                </c:pt>
                <c:pt idx="36">
                  <c:v>1027</c:v>
                </c:pt>
                <c:pt idx="37">
                  <c:v>1414</c:v>
                </c:pt>
                <c:pt idx="38">
                  <c:v>1783</c:v>
                </c:pt>
                <c:pt idx="39">
                  <c:v>2142</c:v>
                </c:pt>
                <c:pt idx="40">
                  <c:v>2469</c:v>
                </c:pt>
                <c:pt idx="41">
                  <c:v>2772</c:v>
                </c:pt>
                <c:pt idx="42">
                  <c:v>3044</c:v>
                </c:pt>
                <c:pt idx="43">
                  <c:v>3280</c:v>
                </c:pt>
                <c:pt idx="44">
                  <c:v>3509</c:v>
                </c:pt>
                <c:pt idx="45">
                  <c:v>3695</c:v>
                </c:pt>
                <c:pt idx="46">
                  <c:v>3844</c:v>
                </c:pt>
                <c:pt idx="47">
                  <c:v>3961</c:v>
                </c:pt>
                <c:pt idx="48">
                  <c:v>4032</c:v>
                </c:pt>
                <c:pt idx="49">
                  <c:v>4067</c:v>
                </c:pt>
                <c:pt idx="50">
                  <c:v>4056</c:v>
                </c:pt>
                <c:pt idx="51">
                  <c:v>4014</c:v>
                </c:pt>
                <c:pt idx="52">
                  <c:v>3930</c:v>
                </c:pt>
                <c:pt idx="53">
                  <c:v>3807</c:v>
                </c:pt>
                <c:pt idx="54">
                  <c:v>3642</c:v>
                </c:pt>
                <c:pt idx="55">
                  <c:v>3440</c:v>
                </c:pt>
                <c:pt idx="56">
                  <c:v>3207</c:v>
                </c:pt>
                <c:pt idx="57">
                  <c:v>2946</c:v>
                </c:pt>
                <c:pt idx="58">
                  <c:v>2667</c:v>
                </c:pt>
                <c:pt idx="59">
                  <c:v>2348</c:v>
                </c:pt>
                <c:pt idx="60">
                  <c:v>2008</c:v>
                </c:pt>
                <c:pt idx="61">
                  <c:v>1638</c:v>
                </c:pt>
                <c:pt idx="62">
                  <c:v>1278</c:v>
                </c:pt>
                <c:pt idx="63">
                  <c:v>877</c:v>
                </c:pt>
                <c:pt idx="64">
                  <c:v>485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7D6-4177-9A9E-28915B93B40E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TDK_KF_ST_09_01!$L$85:$L$149</c:f>
              <c:numCache>
                <c:formatCode>General</c:formatCode>
                <c:ptCount val="65"/>
                <c:pt idx="0">
                  <c:v>506.90453091709247</c:v>
                </c:pt>
                <c:pt idx="1">
                  <c:v>103.44362856874962</c:v>
                </c:pt>
                <c:pt idx="2">
                  <c:v>-289.14702814563975</c:v>
                </c:pt>
                <c:pt idx="3">
                  <c:v>-684.43741146063189</c:v>
                </c:pt>
                <c:pt idx="4">
                  <c:v>-1079.7638109420177</c:v>
                </c:pt>
                <c:pt idx="5">
                  <c:v>-1470.2665475838135</c:v>
                </c:pt>
                <c:pt idx="6">
                  <c:v>-1844.5815956451231</c:v>
                </c:pt>
                <c:pt idx="7">
                  <c:v>-2200.8473660215545</c:v>
                </c:pt>
                <c:pt idx="8">
                  <c:v>-2528.3962679835081</c:v>
                </c:pt>
                <c:pt idx="9">
                  <c:v>-2837.3216151186634</c:v>
                </c:pt>
                <c:pt idx="10">
                  <c:v>-3108.0151342921454</c:v>
                </c:pt>
                <c:pt idx="11">
                  <c:v>-3351.8497839843212</c:v>
                </c:pt>
                <c:pt idx="12">
                  <c:v>-3575.4933673886076</c:v>
                </c:pt>
                <c:pt idx="13">
                  <c:v>-3760.9709193232648</c:v>
                </c:pt>
                <c:pt idx="14">
                  <c:v>-3908.0104089317092</c:v>
                </c:pt>
                <c:pt idx="15">
                  <c:v>-4019.5758706884867</c:v>
                </c:pt>
                <c:pt idx="16">
                  <c:v>-4089.7744321469031</c:v>
                </c:pt>
                <c:pt idx="17">
                  <c:v>-4119.6552190709008</c:v>
                </c:pt>
                <c:pt idx="18">
                  <c:v>-4111.6201391569311</c:v>
                </c:pt>
                <c:pt idx="19">
                  <c:v>-4065.0298279516346</c:v>
                </c:pt>
                <c:pt idx="20">
                  <c:v>-3980.1628959869577</c:v>
                </c:pt>
                <c:pt idx="21">
                  <c:v>-3854.6379034276993</c:v>
                </c:pt>
                <c:pt idx="22">
                  <c:v>-3689.7412394582771</c:v>
                </c:pt>
                <c:pt idx="23">
                  <c:v>-3489.34418051599</c:v>
                </c:pt>
                <c:pt idx="24">
                  <c:v>-3260.8485399938918</c:v>
                </c:pt>
                <c:pt idx="25">
                  <c:v>-3000.0375708324445</c:v>
                </c:pt>
                <c:pt idx="26">
                  <c:v>-2718.0600413994453</c:v>
                </c:pt>
                <c:pt idx="27">
                  <c:v>-2405.8096413859503</c:v>
                </c:pt>
                <c:pt idx="28">
                  <c:v>-2064.4092302033732</c:v>
                </c:pt>
                <c:pt idx="29">
                  <c:v>-1705.9584971876084</c:v>
                </c:pt>
                <c:pt idx="30">
                  <c:v>-1327.6493520692322</c:v>
                </c:pt>
                <c:pt idx="31">
                  <c:v>-941.57209037164421</c:v>
                </c:pt>
                <c:pt idx="32">
                  <c:v>-541.64200218264966</c:v>
                </c:pt>
                <c:pt idx="33">
                  <c:v>-143.74767217616517</c:v>
                </c:pt>
                <c:pt idx="34">
                  <c:v>244.9571892288206</c:v>
                </c:pt>
                <c:pt idx="35">
                  <c:v>640.68108470966763</c:v>
                </c:pt>
                <c:pt idx="36">
                  <c:v>1030.651015452321</c:v>
                </c:pt>
                <c:pt idx="37">
                  <c:v>1416.5275270199304</c:v>
                </c:pt>
                <c:pt idx="38">
                  <c:v>1790.4787372682615</c:v>
                </c:pt>
                <c:pt idx="39">
                  <c:v>2143.5776011377452</c:v>
                </c:pt>
                <c:pt idx="40">
                  <c:v>2473.3380691527827</c:v>
                </c:pt>
                <c:pt idx="41">
                  <c:v>2776.0683197175199</c:v>
                </c:pt>
                <c:pt idx="42">
                  <c:v>3045.8172233940745</c:v>
                </c:pt>
                <c:pt idx="43">
                  <c:v>3289.2662624890932</c:v>
                </c:pt>
                <c:pt idx="44">
                  <c:v>3512.6317859355122</c:v>
                </c:pt>
                <c:pt idx="45">
                  <c:v>3695.5669218425246</c:v>
                </c:pt>
                <c:pt idx="46">
                  <c:v>3842.888970834917</c:v>
                </c:pt>
                <c:pt idx="47">
                  <c:v>3955.458539398398</c:v>
                </c:pt>
                <c:pt idx="48">
                  <c:v>4026.2179439325732</c:v>
                </c:pt>
                <c:pt idx="49">
                  <c:v>4056.8970285389078</c:v>
                </c:pt>
                <c:pt idx="50">
                  <c:v>4050.2664180403699</c:v>
                </c:pt>
                <c:pt idx="51">
                  <c:v>4005.5501331130608</c:v>
                </c:pt>
                <c:pt idx="52">
                  <c:v>3921.0017352364998</c:v>
                </c:pt>
                <c:pt idx="53">
                  <c:v>3797.0745845319552</c:v>
                </c:pt>
                <c:pt idx="54">
                  <c:v>3635.6885985305062</c:v>
                </c:pt>
                <c:pt idx="55">
                  <c:v>3436.5609948947631</c:v>
                </c:pt>
                <c:pt idx="56">
                  <c:v>3204.3840133857766</c:v>
                </c:pt>
                <c:pt idx="57">
                  <c:v>2945.602575967966</c:v>
                </c:pt>
                <c:pt idx="58">
                  <c:v>2666.3156826592208</c:v>
                </c:pt>
                <c:pt idx="59">
                  <c:v>2356.998986030881</c:v>
                </c:pt>
                <c:pt idx="60">
                  <c:v>2013.7049298029094</c:v>
                </c:pt>
                <c:pt idx="61">
                  <c:v>1651.1662442881106</c:v>
                </c:pt>
                <c:pt idx="62">
                  <c:v>1281.6816670178325</c:v>
                </c:pt>
                <c:pt idx="63">
                  <c:v>880.40368961623142</c:v>
                </c:pt>
                <c:pt idx="64">
                  <c:v>485.59551652021861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7D6-4177-9A9E-28915B93B40E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TDK_KF_ST_09_01!$J$85:$J$149</c:f>
              <c:numCache>
                <c:formatCode>General</c:formatCode>
                <c:ptCount val="65"/>
                <c:pt idx="0">
                  <c:v>-4048</c:v>
                </c:pt>
                <c:pt idx="1">
                  <c:v>-4091</c:v>
                </c:pt>
                <c:pt idx="2">
                  <c:v>-4082</c:v>
                </c:pt>
                <c:pt idx="3">
                  <c:v>-4040</c:v>
                </c:pt>
                <c:pt idx="4">
                  <c:v>-3960</c:v>
                </c:pt>
                <c:pt idx="5">
                  <c:v>-3835</c:v>
                </c:pt>
                <c:pt idx="6">
                  <c:v>-3675</c:v>
                </c:pt>
                <c:pt idx="7">
                  <c:v>-3483</c:v>
                </c:pt>
                <c:pt idx="8">
                  <c:v>-3255</c:v>
                </c:pt>
                <c:pt idx="9">
                  <c:v>-2993</c:v>
                </c:pt>
                <c:pt idx="10">
                  <c:v>-2720</c:v>
                </c:pt>
                <c:pt idx="11">
                  <c:v>-2411</c:v>
                </c:pt>
                <c:pt idx="12">
                  <c:v>-2072</c:v>
                </c:pt>
                <c:pt idx="13">
                  <c:v>-1716</c:v>
                </c:pt>
                <c:pt idx="14">
                  <c:v>-1343</c:v>
                </c:pt>
                <c:pt idx="15">
                  <c:v>-950</c:v>
                </c:pt>
                <c:pt idx="16">
                  <c:v>-558</c:v>
                </c:pt>
                <c:pt idx="17">
                  <c:v>-166</c:v>
                </c:pt>
                <c:pt idx="18">
                  <c:v>227</c:v>
                </c:pt>
                <c:pt idx="19">
                  <c:v>616</c:v>
                </c:pt>
                <c:pt idx="20">
                  <c:v>1009</c:v>
                </c:pt>
                <c:pt idx="21">
                  <c:v>1398</c:v>
                </c:pt>
                <c:pt idx="22">
                  <c:v>1776</c:v>
                </c:pt>
                <c:pt idx="23">
                  <c:v>2136</c:v>
                </c:pt>
                <c:pt idx="24">
                  <c:v>2467</c:v>
                </c:pt>
                <c:pt idx="25">
                  <c:v>2776</c:v>
                </c:pt>
                <c:pt idx="26">
                  <c:v>3055</c:v>
                </c:pt>
                <c:pt idx="27">
                  <c:v>3307</c:v>
                </c:pt>
                <c:pt idx="28">
                  <c:v>3534</c:v>
                </c:pt>
                <c:pt idx="29">
                  <c:v>3727</c:v>
                </c:pt>
                <c:pt idx="30">
                  <c:v>3875</c:v>
                </c:pt>
                <c:pt idx="31">
                  <c:v>3995</c:v>
                </c:pt>
                <c:pt idx="32">
                  <c:v>4074</c:v>
                </c:pt>
                <c:pt idx="33">
                  <c:v>4107</c:v>
                </c:pt>
                <c:pt idx="34">
                  <c:v>4110</c:v>
                </c:pt>
                <c:pt idx="35">
                  <c:v>4071</c:v>
                </c:pt>
                <c:pt idx="36">
                  <c:v>3986</c:v>
                </c:pt>
                <c:pt idx="37">
                  <c:v>3866</c:v>
                </c:pt>
                <c:pt idx="38">
                  <c:v>3713</c:v>
                </c:pt>
                <c:pt idx="39">
                  <c:v>3511</c:v>
                </c:pt>
                <c:pt idx="40">
                  <c:v>3288</c:v>
                </c:pt>
                <c:pt idx="41">
                  <c:v>3025</c:v>
                </c:pt>
                <c:pt idx="42">
                  <c:v>2753</c:v>
                </c:pt>
                <c:pt idx="43">
                  <c:v>2448</c:v>
                </c:pt>
                <c:pt idx="44">
                  <c:v>2101</c:v>
                </c:pt>
                <c:pt idx="45">
                  <c:v>1751</c:v>
                </c:pt>
                <c:pt idx="46">
                  <c:v>1386</c:v>
                </c:pt>
                <c:pt idx="47">
                  <c:v>987</c:v>
                </c:pt>
                <c:pt idx="48">
                  <c:v>592</c:v>
                </c:pt>
                <c:pt idx="49">
                  <c:v>205</c:v>
                </c:pt>
                <c:pt idx="50">
                  <c:v>-193</c:v>
                </c:pt>
                <c:pt idx="51">
                  <c:v>-582</c:v>
                </c:pt>
                <c:pt idx="52">
                  <c:v>-974</c:v>
                </c:pt>
                <c:pt idx="53">
                  <c:v>-1372</c:v>
                </c:pt>
                <c:pt idx="54">
                  <c:v>-1747</c:v>
                </c:pt>
                <c:pt idx="55">
                  <c:v>-2109</c:v>
                </c:pt>
                <c:pt idx="56">
                  <c:v>-2449</c:v>
                </c:pt>
                <c:pt idx="57">
                  <c:v>-2758</c:v>
                </c:pt>
                <c:pt idx="58">
                  <c:v>-3037</c:v>
                </c:pt>
                <c:pt idx="59">
                  <c:v>-3295</c:v>
                </c:pt>
                <c:pt idx="60">
                  <c:v>-3518</c:v>
                </c:pt>
                <c:pt idx="61">
                  <c:v>-3708</c:v>
                </c:pt>
                <c:pt idx="62">
                  <c:v>-3859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7D6-4177-9A9E-28915B93B40E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TDK_KF_ST_09_01!$N$85:$N$149</c:f>
              <c:numCache>
                <c:formatCode>General</c:formatCode>
                <c:ptCount val="65"/>
                <c:pt idx="0">
                  <c:v>-4046.1323631084788</c:v>
                </c:pt>
                <c:pt idx="1">
                  <c:v>-4084.5182641745064</c:v>
                </c:pt>
                <c:pt idx="2">
                  <c:v>-4083.493484240827</c:v>
                </c:pt>
                <c:pt idx="3">
                  <c:v>-4044.0530676388548</c:v>
                </c:pt>
                <c:pt idx="4">
                  <c:v>-3964.7665575169453</c:v>
                </c:pt>
                <c:pt idx="5">
                  <c:v>-3844.762661092811</c:v>
                </c:pt>
                <c:pt idx="6">
                  <c:v>-3686.9287624355061</c:v>
                </c:pt>
                <c:pt idx="7">
                  <c:v>-3492.3619471532761</c:v>
                </c:pt>
                <c:pt idx="8">
                  <c:v>-3268.4126365540487</c:v>
                </c:pt>
                <c:pt idx="9">
                  <c:v>-3008.5245139320732</c:v>
                </c:pt>
                <c:pt idx="10">
                  <c:v>-2730.9145737244285</c:v>
                </c:pt>
                <c:pt idx="11">
                  <c:v>-2426.8687887497736</c:v>
                </c:pt>
                <c:pt idx="12">
                  <c:v>-2082.7992753532112</c:v>
                </c:pt>
                <c:pt idx="13">
                  <c:v>-1722.1494310414312</c:v>
                </c:pt>
                <c:pt idx="14">
                  <c:v>-1348.6020833979076</c:v>
                </c:pt>
                <c:pt idx="15">
                  <c:v>-952.52065114564232</c:v>
                </c:pt>
                <c:pt idx="16">
                  <c:v>-553.05024489387222</c:v>
                </c:pt>
                <c:pt idx="17">
                  <c:v>-159.62525715142206</c:v>
                </c:pt>
                <c:pt idx="18">
                  <c:v>233.43496985829231</c:v>
                </c:pt>
                <c:pt idx="19">
                  <c:v>630.15120386401509</c:v>
                </c:pt>
                <c:pt idx="20">
                  <c:v>1020.9769873476522</c:v>
                </c:pt>
                <c:pt idx="21">
                  <c:v>1410.6781114811074</c:v>
                </c:pt>
                <c:pt idx="22">
                  <c:v>1789.3845320707296</c:v>
                </c:pt>
                <c:pt idx="23">
                  <c:v>2147.9709661072175</c:v>
                </c:pt>
                <c:pt idx="24">
                  <c:v>2477.0809843507536</c:v>
                </c:pt>
                <c:pt idx="25">
                  <c:v>2784.7676994466519</c:v>
                </c:pt>
                <c:pt idx="26">
                  <c:v>3059.4560402125335</c:v>
                </c:pt>
                <c:pt idx="27">
                  <c:v>3310.5369112167577</c:v>
                </c:pt>
                <c:pt idx="28">
                  <c:v>3534.3683881330235</c:v>
                </c:pt>
                <c:pt idx="29">
                  <c:v>3722.2348626403723</c:v>
                </c:pt>
                <c:pt idx="30">
                  <c:v>3875.5037559852472</c:v>
                </c:pt>
                <c:pt idx="31">
                  <c:v>3989.4822114071203</c:v>
                </c:pt>
                <c:pt idx="32">
                  <c:v>4065.9680523966726</c:v>
                </c:pt>
                <c:pt idx="33">
                  <c:v>4102.2115246209687</c:v>
                </c:pt>
                <c:pt idx="34">
                  <c:v>4100.095149769053</c:v>
                </c:pt>
                <c:pt idx="35">
                  <c:v>4059.6236362362797</c:v>
                </c:pt>
                <c:pt idx="36">
                  <c:v>3980.6052236220453</c:v>
                </c:pt>
                <c:pt idx="37">
                  <c:v>3861.641313189989</c:v>
                </c:pt>
                <c:pt idx="38">
                  <c:v>3703.7470347521707</c:v>
                </c:pt>
                <c:pt idx="39">
                  <c:v>3510.793816195654</c:v>
                </c:pt>
                <c:pt idx="40">
                  <c:v>3285.1203331180268</c:v>
                </c:pt>
                <c:pt idx="41">
                  <c:v>3030.4028485633294</c:v>
                </c:pt>
                <c:pt idx="42">
                  <c:v>2754.2224664168343</c:v>
                </c:pt>
                <c:pt idx="43">
                  <c:v>2451.1998599155108</c:v>
                </c:pt>
                <c:pt idx="44">
                  <c:v>2108.185446074991</c:v>
                </c:pt>
                <c:pt idx="45">
                  <c:v>1753.809545164404</c:v>
                </c:pt>
                <c:pt idx="46">
                  <c:v>1382.0748756371013</c:v>
                </c:pt>
                <c:pt idx="47">
                  <c:v>985.86776830583472</c:v>
                </c:pt>
                <c:pt idx="48">
                  <c:v>588.62067232060053</c:v>
                </c:pt>
                <c:pt idx="49">
                  <c:v>201.14597586652039</c:v>
                </c:pt>
                <c:pt idx="50">
                  <c:v>-193.85187431198358</c:v>
                </c:pt>
                <c:pt idx="51">
                  <c:v>-587.60534330349867</c:v>
                </c:pt>
                <c:pt idx="52">
                  <c:v>-983.91946098853043</c:v>
                </c:pt>
                <c:pt idx="53">
                  <c:v>-1373.0083785293923</c:v>
                </c:pt>
                <c:pt idx="54">
                  <c:v>-1747.9125856504495</c:v>
                </c:pt>
                <c:pt idx="55">
                  <c:v>-2108.3324536668492</c:v>
                </c:pt>
                <c:pt idx="56">
                  <c:v>-2445.5833873764836</c:v>
                </c:pt>
                <c:pt idx="57">
                  <c:v>-2752.9698157263538</c:v>
                </c:pt>
                <c:pt idx="58">
                  <c:v>-3027.281659719768</c:v>
                </c:pt>
                <c:pt idx="59">
                  <c:v>-3278.5207843196231</c:v>
                </c:pt>
                <c:pt idx="60">
                  <c:v>-3506.0764352910214</c:v>
                </c:pt>
                <c:pt idx="61">
                  <c:v>-3698.0384551097613</c:v>
                </c:pt>
                <c:pt idx="62">
                  <c:v>-3849.8203646802408</c:v>
                </c:pt>
                <c:pt idx="63">
                  <c:v>-3970.0881425473599</c:v>
                </c:pt>
                <c:pt idx="64">
                  <c:v>-4046.7816069107148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7D6-4177-9A9E-28915B93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2432"/>
        <c:axId val="564434592"/>
      </c:scatterChart>
      <c:valAx>
        <c:axId val="56444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4592"/>
        <c:crosses val="autoZero"/>
        <c:crossBetween val="midCat"/>
      </c:valAx>
      <c:valAx>
        <c:axId val="5644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TDK_KF_ST_09_01!$AC$20:$AC$84</c:f>
              <c:numCache>
                <c:formatCode>General</c:formatCode>
                <c:ptCount val="65"/>
                <c:pt idx="0">
                  <c:v>-2.313530380111388E-2</c:v>
                </c:pt>
                <c:pt idx="1">
                  <c:v>-0.16243352047849946</c:v>
                </c:pt>
                <c:pt idx="2">
                  <c:v>-0.21629434262892033</c:v>
                </c:pt>
                <c:pt idx="3">
                  <c:v>-0.25850030634109444</c:v>
                </c:pt>
                <c:pt idx="4">
                  <c:v>-0.23809021083309645</c:v>
                </c:pt>
                <c:pt idx="5">
                  <c:v>-0.13035419001439408</c:v>
                </c:pt>
                <c:pt idx="6">
                  <c:v>-0.17443465171346162</c:v>
                </c:pt>
                <c:pt idx="7">
                  <c:v>-0.13127200409365969</c:v>
                </c:pt>
                <c:pt idx="8">
                  <c:v>-6.0005211630993927E-2</c:v>
                </c:pt>
                <c:pt idx="9">
                  <c:v>2.0230783716563394E-2</c:v>
                </c:pt>
                <c:pt idx="10">
                  <c:v>3.1354634551206573E-2</c:v>
                </c:pt>
                <c:pt idx="11">
                  <c:v>6.2862234209148937E-3</c:v>
                </c:pt>
                <c:pt idx="12">
                  <c:v>2.6770993312993596E-2</c:v>
                </c:pt>
                <c:pt idx="13">
                  <c:v>4.8884818752227943E-2</c:v>
                </c:pt>
                <c:pt idx="14">
                  <c:v>-7.5844187246403294E-2</c:v>
                </c:pt>
                <c:pt idx="15">
                  <c:v>-2.4645247379595503E-3</c:v>
                </c:pt>
                <c:pt idx="16">
                  <c:v>5.0900222166745834E-2</c:v>
                </c:pt>
                <c:pt idx="17">
                  <c:v>-6.9196966064538401E-2</c:v>
                </c:pt>
                <c:pt idx="18">
                  <c:v>-0.1433034203663226</c:v>
                </c:pt>
                <c:pt idx="19">
                  <c:v>-2.7230159596044246E-2</c:v>
                </c:pt>
                <c:pt idx="20">
                  <c:v>-7.7060545611288944E-2</c:v>
                </c:pt>
                <c:pt idx="21">
                  <c:v>-9.6947924396843632E-2</c:v>
                </c:pt>
                <c:pt idx="22">
                  <c:v>1.0328999119110449E-2</c:v>
                </c:pt>
                <c:pt idx="23">
                  <c:v>2.7615531474054933E-2</c:v>
                </c:pt>
                <c:pt idx="24">
                  <c:v>-2.078603440602933E-2</c:v>
                </c:pt>
                <c:pt idx="25">
                  <c:v>0.12356035756505435</c:v>
                </c:pt>
                <c:pt idx="26">
                  <c:v>7.8616982639971411E-2</c:v>
                </c:pt>
                <c:pt idx="27">
                  <c:v>-2.7001287554583087E-2</c:v>
                </c:pt>
                <c:pt idx="28">
                  <c:v>1.6986527818573904E-2</c:v>
                </c:pt>
                <c:pt idx="29">
                  <c:v>4.1238549582914175E-2</c:v>
                </c:pt>
                <c:pt idx="30">
                  <c:v>-3.0437658100510134E-2</c:v>
                </c:pt>
                <c:pt idx="31">
                  <c:v>-1.0682337926226637E-2</c:v>
                </c:pt>
                <c:pt idx="32">
                  <c:v>-0.12847539258646634</c:v>
                </c:pt>
                <c:pt idx="33">
                  <c:v>-0.12297407131910632</c:v>
                </c:pt>
                <c:pt idx="34">
                  <c:v>-5.7510853543220719E-2</c:v>
                </c:pt>
                <c:pt idx="35">
                  <c:v>-0.10543517923207446</c:v>
                </c:pt>
                <c:pt idx="36">
                  <c:v>-7.002789817497046E-2</c:v>
                </c:pt>
                <c:pt idx="37">
                  <c:v>-3.4766259380205611E-2</c:v>
                </c:pt>
                <c:pt idx="38">
                  <c:v>6.3362719551747659E-2</c:v>
                </c:pt>
                <c:pt idx="39">
                  <c:v>0.10042737631428622</c:v>
                </c:pt>
                <c:pt idx="40">
                  <c:v>0.13697579709668162</c:v>
                </c:pt>
                <c:pt idx="41">
                  <c:v>0.23748860624286294</c:v>
                </c:pt>
                <c:pt idx="42">
                  <c:v>0.24275458244511583</c:v>
                </c:pt>
                <c:pt idx="43">
                  <c:v>0.22702567148678554</c:v>
                </c:pt>
                <c:pt idx="44">
                  <c:v>0.22049696169452204</c:v>
                </c:pt>
                <c:pt idx="45">
                  <c:v>0.16083784450228222</c:v>
                </c:pt>
                <c:pt idx="46">
                  <c:v>0.10813814567796953</c:v>
                </c:pt>
                <c:pt idx="47">
                  <c:v>8.9388217443001849E-2</c:v>
                </c:pt>
                <c:pt idx="48">
                  <c:v>2.791093114137766E-2</c:v>
                </c:pt>
                <c:pt idx="49">
                  <c:v>-2.3470913858773201E-2</c:v>
                </c:pt>
                <c:pt idx="50">
                  <c:v>-3.387800135760699E-2</c:v>
                </c:pt>
                <c:pt idx="51">
                  <c:v>-7.0800378711737721E-2</c:v>
                </c:pt>
                <c:pt idx="52">
                  <c:v>-2.2981401165282023E-2</c:v>
                </c:pt>
                <c:pt idx="53">
                  <c:v>-6.64915725946571E-2</c:v>
                </c:pt>
                <c:pt idx="54">
                  <c:v>-6.5415431036456084E-2</c:v>
                </c:pt>
                <c:pt idx="55">
                  <c:v>-8.1790352189159421E-3</c:v>
                </c:pt>
                <c:pt idx="56">
                  <c:v>1.9798279418068887E-2</c:v>
                </c:pt>
                <c:pt idx="57">
                  <c:v>3.778176545927181E-2</c:v>
                </c:pt>
                <c:pt idx="58">
                  <c:v>0.10861265560868105</c:v>
                </c:pt>
                <c:pt idx="59">
                  <c:v>3.1560356501415754E-2</c:v>
                </c:pt>
                <c:pt idx="60">
                  <c:v>3.676036837657648E-2</c:v>
                </c:pt>
                <c:pt idx="61">
                  <c:v>-3.7503758234038287E-2</c:v>
                </c:pt>
                <c:pt idx="62">
                  <c:v>-6.551579426383114E-2</c:v>
                </c:pt>
                <c:pt idx="63">
                  <c:v>-0.20195842728156777</c:v>
                </c:pt>
                <c:pt idx="64">
                  <c:v>-0.13859292814368018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06-4F90-846C-3414A718B0F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TDK_KF_ST_09_01!$AC$85:$AC$149</c:f>
              <c:numCache>
                <c:formatCode>General</c:formatCode>
                <c:ptCount val="65"/>
                <c:pt idx="0">
                  <c:v>-3.3500176433733486E-2</c:v>
                </c:pt>
                <c:pt idx="1">
                  <c:v>-8.4061456513609301E-2</c:v>
                </c:pt>
                <c:pt idx="2">
                  <c:v>3.4836597315006657E-2</c:v>
                </c:pt>
                <c:pt idx="3">
                  <c:v>-6.5693451233528322E-4</c:v>
                </c:pt>
                <c:pt idx="4">
                  <c:v>8.6278939375858954E-2</c:v>
                </c:pt>
                <c:pt idx="5">
                  <c:v>0.11970106573141948</c:v>
                </c:pt>
                <c:pt idx="6">
                  <c:v>7.2732515265954589E-2</c:v>
                </c:pt>
                <c:pt idx="7">
                  <c:v>7.9393863623977268E-2</c:v>
                </c:pt>
                <c:pt idx="8">
                  <c:v>2.5811587401847191E-2</c:v>
                </c:pt>
                <c:pt idx="9">
                  <c:v>-3.5521652280465332E-2</c:v>
                </c:pt>
                <c:pt idx="10">
                  <c:v>8.3092763372860645E-4</c:v>
                </c:pt>
                <c:pt idx="11">
                  <c:v>-6.482157395350896E-2</c:v>
                </c:pt>
                <c:pt idx="12">
                  <c:v>-2.8124405233597827E-2</c:v>
                </c:pt>
                <c:pt idx="13">
                  <c:v>1.6100905593134485E-2</c:v>
                </c:pt>
                <c:pt idx="14">
                  <c:v>-2.5314190479832632E-2</c:v>
                </c:pt>
                <c:pt idx="15">
                  <c:v>7.4545548572473308E-3</c:v>
                </c:pt>
                <c:pt idx="16">
                  <c:v>9.1107221159575147E-2</c:v>
                </c:pt>
                <c:pt idx="17">
                  <c:v>0.11369388739808528</c:v>
                </c:pt>
                <c:pt idx="18">
                  <c:v>0.11628271295853665</c:v>
                </c:pt>
                <c:pt idx="19">
                  <c:v>0.22557555505247251</c:v>
                </c:pt>
                <c:pt idx="20">
                  <c:v>0.20675942908400202</c:v>
                </c:pt>
                <c:pt idx="21">
                  <c:v>0.21769403329543024</c:v>
                </c:pt>
                <c:pt idx="22">
                  <c:v>0.22727872838419216</c:v>
                </c:pt>
                <c:pt idx="23">
                  <c:v>0.24120358549239995</c:v>
                </c:pt>
                <c:pt idx="24">
                  <c:v>0.15972604667331325</c:v>
                </c:pt>
                <c:pt idx="25">
                  <c:v>0.13823077662416949</c:v>
                </c:pt>
                <c:pt idx="26">
                  <c:v>6.0042196311485441E-2</c:v>
                </c:pt>
                <c:pt idx="27">
                  <c:v>9.3680269900488611E-2</c:v>
                </c:pt>
                <c:pt idx="28">
                  <c:v>2.8822668315342526E-4</c:v>
                </c:pt>
                <c:pt idx="29">
                  <c:v>-2.8350421210888044E-2</c:v>
                </c:pt>
                <c:pt idx="30">
                  <c:v>2.6751528568780714E-2</c:v>
                </c:pt>
                <c:pt idx="31">
                  <c:v>-7.7575654973372821E-2</c:v>
                </c:pt>
                <c:pt idx="32">
                  <c:v>-1.2566162125438041E-2</c:v>
                </c:pt>
                <c:pt idx="33">
                  <c:v>6.7341479405058635E-3</c:v>
                </c:pt>
                <c:pt idx="34">
                  <c:v>-1.9292813764593575E-2</c:v>
                </c:pt>
                <c:pt idx="35">
                  <c:v>8.5555322072679019E-2</c:v>
                </c:pt>
                <c:pt idx="36">
                  <c:v>7.2750248653022709E-2</c:v>
                </c:pt>
                <c:pt idx="37">
                  <c:v>5.3949984136693274E-2</c:v>
                </c:pt>
                <c:pt idx="38">
                  <c:v>0.14725094738250277</c:v>
                </c:pt>
                <c:pt idx="39">
                  <c:v>1.2797356127578041E-2</c:v>
                </c:pt>
                <c:pt idx="40">
                  <c:v>6.370155609411654E-2</c:v>
                </c:pt>
                <c:pt idx="41">
                  <c:v>-2.0346081667980798E-2</c:v>
                </c:pt>
                <c:pt idx="42">
                  <c:v>-6.2846622460028811E-3</c:v>
                </c:pt>
                <c:pt idx="43">
                  <c:v>3.1477167573882525E-2</c:v>
                </c:pt>
                <c:pt idx="44">
                  <c:v>-6.9075647144245522E-2</c:v>
                </c:pt>
                <c:pt idx="45">
                  <c:v>-3.8251246718331799E-2</c:v>
                </c:pt>
                <c:pt idx="46">
                  <c:v>4.3376278704855054E-2</c:v>
                </c:pt>
                <c:pt idx="47">
                  <c:v>-3.8364272190420934E-3</c:v>
                </c:pt>
                <c:pt idx="48">
                  <c:v>3.6874382886352919E-2</c:v>
                </c:pt>
                <c:pt idx="49">
                  <c:v>5.032798210486078E-2</c:v>
                </c:pt>
                <c:pt idx="50">
                  <c:v>2.0028301987935038E-2</c:v>
                </c:pt>
                <c:pt idx="51">
                  <c:v>9.8642092755255817E-2</c:v>
                </c:pt>
                <c:pt idx="52">
                  <c:v>0.16741404830771955</c:v>
                </c:pt>
                <c:pt idx="53">
                  <c:v>6.0487257848109266E-2</c:v>
                </c:pt>
                <c:pt idx="54">
                  <c:v>4.5876743041844747E-2</c:v>
                </c:pt>
                <c:pt idx="55">
                  <c:v>8.1619748330084008E-3</c:v>
                </c:pt>
                <c:pt idx="56">
                  <c:v>-3.129730798352881E-2</c:v>
                </c:pt>
                <c:pt idx="57">
                  <c:v>-7.0506397543589117E-2</c:v>
                </c:pt>
                <c:pt idx="58">
                  <c:v>-0.11372858530870644</c:v>
                </c:pt>
                <c:pt idx="59">
                  <c:v>-0.27568960881196958</c:v>
                </c:pt>
                <c:pt idx="60">
                  <c:v>-0.20138119371127061</c:v>
                </c:pt>
                <c:pt idx="61">
                  <c:v>-0.28294580799897417</c:v>
                </c:pt>
                <c:pt idx="62">
                  <c:v>-0.15675994736624155</c:v>
                </c:pt>
                <c:pt idx="63">
                  <c:v>-0.14254988530984392</c:v>
                </c:pt>
                <c:pt idx="64">
                  <c:v>-0.10346405073850562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06-4F90-846C-3414A718B0F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</c:numCache>
            </c:numRef>
          </c:xVal>
          <c:yVal>
            <c:numRef>
              <c:f>TDK_KF_ST_09_01!$AD$20:$AD$83</c:f>
              <c:numCache>
                <c:formatCode>General</c:formatCode>
                <c:ptCount val="64"/>
                <c:pt idx="0">
                  <c:v>-8.032874693739174E-2</c:v>
                </c:pt>
                <c:pt idx="1">
                  <c:v>1.9883635168655545E-2</c:v>
                </c:pt>
                <c:pt idx="2">
                  <c:v>5.9534395262678785E-2</c:v>
                </c:pt>
                <c:pt idx="3">
                  <c:v>-2.4445501657879731E-2</c:v>
                </c:pt>
                <c:pt idx="4">
                  <c:v>3.6709017121825838E-2</c:v>
                </c:pt>
                <c:pt idx="5">
                  <c:v>-0.1453354187975755</c:v>
                </c:pt>
                <c:pt idx="6">
                  <c:v>6.0706066404755177E-2</c:v>
                </c:pt>
                <c:pt idx="7">
                  <c:v>6.0765606550070572E-2</c:v>
                </c:pt>
                <c:pt idx="8">
                  <c:v>2.8707903647465116E-2</c:v>
                </c:pt>
                <c:pt idx="9">
                  <c:v>-1.2068808883554993E-2</c:v>
                </c:pt>
                <c:pt idx="10">
                  <c:v>1.4522108490638175E-2</c:v>
                </c:pt>
                <c:pt idx="11">
                  <c:v>5.4201034427194372E-2</c:v>
                </c:pt>
                <c:pt idx="12">
                  <c:v>0.14064305499472596</c:v>
                </c:pt>
                <c:pt idx="13">
                  <c:v>4.9757274003027874E-2</c:v>
                </c:pt>
                <c:pt idx="14">
                  <c:v>9.5872489234338332E-2</c:v>
                </c:pt>
                <c:pt idx="15">
                  <c:v>5.279250684282033E-2</c:v>
                </c:pt>
                <c:pt idx="16">
                  <c:v>-1.4025839280392915E-2</c:v>
                </c:pt>
                <c:pt idx="17">
                  <c:v>6.5360538845496308E-2</c:v>
                </c:pt>
                <c:pt idx="18">
                  <c:v>0.18667969907117765</c:v>
                </c:pt>
                <c:pt idx="19">
                  <c:v>-1.1021087122287554E-2</c:v>
                </c:pt>
                <c:pt idx="20">
                  <c:v>7.984898467043422E-3</c:v>
                </c:pt>
                <c:pt idx="21">
                  <c:v>0.12842509197072616</c:v>
                </c:pt>
                <c:pt idx="22">
                  <c:v>-1.661366136511333E-2</c:v>
                </c:pt>
                <c:pt idx="23">
                  <c:v>-4.7961613142035731E-2</c:v>
                </c:pt>
                <c:pt idx="24">
                  <c:v>8.448759050014587E-2</c:v>
                </c:pt>
                <c:pt idx="25">
                  <c:v>-0.11076300143747631</c:v>
                </c:pt>
                <c:pt idx="26">
                  <c:v>6.8633964742531361E-2</c:v>
                </c:pt>
                <c:pt idx="27">
                  <c:v>8.0951271691276361E-2</c:v>
                </c:pt>
                <c:pt idx="28">
                  <c:v>5.5763720834448804E-2</c:v>
                </c:pt>
                <c:pt idx="29">
                  <c:v>4.4316772489764844E-2</c:v>
                </c:pt>
                <c:pt idx="30">
                  <c:v>1.1144844335916559E-2</c:v>
                </c:pt>
                <c:pt idx="31">
                  <c:v>1.7416485866732501E-2</c:v>
                </c:pt>
                <c:pt idx="32">
                  <c:v>0.1159092304610283</c:v>
                </c:pt>
                <c:pt idx="33">
                  <c:v>4.5398416345733494E-2</c:v>
                </c:pt>
                <c:pt idx="34">
                  <c:v>8.4262382112001433E-2</c:v>
                </c:pt>
                <c:pt idx="35">
                  <c:v>7.7084758021186417E-2</c:v>
                </c:pt>
                <c:pt idx="36">
                  <c:v>7.0316124858123885E-2</c:v>
                </c:pt>
                <c:pt idx="37">
                  <c:v>0.12844652928069422</c:v>
                </c:pt>
                <c:pt idx="38">
                  <c:v>-3.3205232402622187E-3</c:v>
                </c:pt>
                <c:pt idx="39">
                  <c:v>3.7803400309883273E-2</c:v>
                </c:pt>
                <c:pt idx="40">
                  <c:v>2.2750249576631631E-2</c:v>
                </c:pt>
                <c:pt idx="41">
                  <c:v>3.7149792495370093E-3</c:v>
                </c:pt>
                <c:pt idx="42">
                  <c:v>-1.5475854060923666E-2</c:v>
                </c:pt>
                <c:pt idx="43">
                  <c:v>-9.3316381913552959E-3</c:v>
                </c:pt>
                <c:pt idx="44">
                  <c:v>-1.373753261052002E-2</c:v>
                </c:pt>
                <c:pt idx="45">
                  <c:v>6.4737710550190286E-2</c:v>
                </c:pt>
                <c:pt idx="46">
                  <c:v>8.1445672805671165E-3</c:v>
                </c:pt>
                <c:pt idx="47">
                  <c:v>2.4305669955083431E-2</c:v>
                </c:pt>
                <c:pt idx="48">
                  <c:v>6.3196290018197487E-2</c:v>
                </c:pt>
                <c:pt idx="49">
                  <c:v>3.0925468716020532E-2</c:v>
                </c:pt>
                <c:pt idx="50">
                  <c:v>8.5638108777743582E-3</c:v>
                </c:pt>
                <c:pt idx="51">
                  <c:v>8.6901284304872206E-2</c:v>
                </c:pt>
                <c:pt idx="52">
                  <c:v>-5.143004068315804E-3</c:v>
                </c:pt>
                <c:pt idx="53">
                  <c:v>1.6699986411481405E-3</c:v>
                </c:pt>
                <c:pt idx="54">
                  <c:v>6.6246358670184691E-2</c:v>
                </c:pt>
                <c:pt idx="55">
                  <c:v>-2.734261706154939E-2</c:v>
                </c:pt>
                <c:pt idx="56">
                  <c:v>6.0133079837783043E-3</c:v>
                </c:pt>
                <c:pt idx="57">
                  <c:v>4.1612098164705458E-2</c:v>
                </c:pt>
                <c:pt idx="58">
                  <c:v>-3.5880140342726463E-2</c:v>
                </c:pt>
                <c:pt idx="59">
                  <c:v>8.8140709230003722E-2</c:v>
                </c:pt>
                <c:pt idx="60">
                  <c:v>4.9518570999282474E-2</c:v>
                </c:pt>
                <c:pt idx="61">
                  <c:v>3.6846823721703004E-2</c:v>
                </c:pt>
                <c:pt idx="62">
                  <c:v>0.1003523915788378</c:v>
                </c:pt>
                <c:pt idx="63">
                  <c:v>0.11789697076795846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06-4F90-846C-3414A718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3608"/>
        <c:axId val="564444000"/>
      </c:scatterChart>
      <c:valAx>
        <c:axId val="5644436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4000"/>
        <c:crosses val="autoZero"/>
        <c:crossBetween val="midCat"/>
      </c:valAx>
      <c:valAx>
        <c:axId val="5644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3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888</c:v>
                </c:pt>
                <c:pt idx="2">
                  <c:v>1282</c:v>
                </c:pt>
                <c:pt idx="3">
                  <c:v>1656</c:v>
                </c:pt>
                <c:pt idx="4">
                  <c:v>2014</c:v>
                </c:pt>
                <c:pt idx="5">
                  <c:v>2355</c:v>
                </c:pt>
                <c:pt idx="6">
                  <c:v>2670</c:v>
                </c:pt>
                <c:pt idx="7">
                  <c:v>2949</c:v>
                </c:pt>
                <c:pt idx="8">
                  <c:v>3219</c:v>
                </c:pt>
                <c:pt idx="9">
                  <c:v>3455</c:v>
                </c:pt>
                <c:pt idx="10">
                  <c:v>3652</c:v>
                </c:pt>
                <c:pt idx="11">
                  <c:v>3815</c:v>
                </c:pt>
                <c:pt idx="12">
                  <c:v>3931</c:v>
                </c:pt>
                <c:pt idx="13">
                  <c:v>4020</c:v>
                </c:pt>
                <c:pt idx="14">
                  <c:v>4064</c:v>
                </c:pt>
                <c:pt idx="15">
                  <c:v>4075</c:v>
                </c:pt>
                <c:pt idx="16">
                  <c:v>4039</c:v>
                </c:pt>
                <c:pt idx="17">
                  <c:v>3966</c:v>
                </c:pt>
                <c:pt idx="18">
                  <c:v>3854</c:v>
                </c:pt>
                <c:pt idx="19">
                  <c:v>3701</c:v>
                </c:pt>
                <c:pt idx="20">
                  <c:v>3512</c:v>
                </c:pt>
                <c:pt idx="21">
                  <c:v>3304</c:v>
                </c:pt>
                <c:pt idx="22">
                  <c:v>3056</c:v>
                </c:pt>
                <c:pt idx="23">
                  <c:v>2776</c:v>
                </c:pt>
                <c:pt idx="24">
                  <c:v>2473</c:v>
                </c:pt>
                <c:pt idx="25">
                  <c:v>2130</c:v>
                </c:pt>
                <c:pt idx="26">
                  <c:v>1777</c:v>
                </c:pt>
                <c:pt idx="27">
                  <c:v>1416</c:v>
                </c:pt>
                <c:pt idx="28">
                  <c:v>1027</c:v>
                </c:pt>
                <c:pt idx="29">
                  <c:v>643</c:v>
                </c:pt>
                <c:pt idx="30">
                  <c:v>255</c:v>
                </c:pt>
                <c:pt idx="31">
                  <c:v>-148</c:v>
                </c:pt>
                <c:pt idx="32">
                  <c:v>-540</c:v>
                </c:pt>
                <c:pt idx="33">
                  <c:v>-939</c:v>
                </c:pt>
                <c:pt idx="34">
                  <c:v>-1340</c:v>
                </c:pt>
                <c:pt idx="35">
                  <c:v>-1719</c:v>
                </c:pt>
                <c:pt idx="36">
                  <c:v>-2070</c:v>
                </c:pt>
                <c:pt idx="37">
                  <c:v>-2405</c:v>
                </c:pt>
                <c:pt idx="38">
                  <c:v>-2726</c:v>
                </c:pt>
                <c:pt idx="39">
                  <c:v>-3010</c:v>
                </c:pt>
                <c:pt idx="40">
                  <c:v>-3276</c:v>
                </c:pt>
                <c:pt idx="41">
                  <c:v>-3513</c:v>
                </c:pt>
                <c:pt idx="42">
                  <c:v>-3712</c:v>
                </c:pt>
                <c:pt idx="43">
                  <c:v>-3874</c:v>
                </c:pt>
                <c:pt idx="44">
                  <c:v>-3993</c:v>
                </c:pt>
                <c:pt idx="45">
                  <c:v>-4087</c:v>
                </c:pt>
                <c:pt idx="46">
                  <c:v>-4124</c:v>
                </c:pt>
                <c:pt idx="47">
                  <c:v>-4131</c:v>
                </c:pt>
                <c:pt idx="48">
                  <c:v>-4100</c:v>
                </c:pt>
                <c:pt idx="49">
                  <c:v>-4022</c:v>
                </c:pt>
                <c:pt idx="50">
                  <c:v>-3914</c:v>
                </c:pt>
                <c:pt idx="51">
                  <c:v>-3760</c:v>
                </c:pt>
                <c:pt idx="52">
                  <c:v>-3572</c:v>
                </c:pt>
                <c:pt idx="53">
                  <c:v>-3361</c:v>
                </c:pt>
                <c:pt idx="54">
                  <c:v>-3118</c:v>
                </c:pt>
                <c:pt idx="55">
                  <c:v>-2838</c:v>
                </c:pt>
                <c:pt idx="56">
                  <c:v>-2527</c:v>
                </c:pt>
                <c:pt idx="57">
                  <c:v>-2193</c:v>
                </c:pt>
                <c:pt idx="58">
                  <c:v>-1829</c:v>
                </c:pt>
                <c:pt idx="59">
                  <c:v>-1465</c:v>
                </c:pt>
                <c:pt idx="60">
                  <c:v>-1080</c:v>
                </c:pt>
                <c:pt idx="61">
                  <c:v>-703</c:v>
                </c:pt>
                <c:pt idx="62">
                  <c:v>-313</c:v>
                </c:pt>
                <c:pt idx="63">
                  <c:v>79</c:v>
                </c:pt>
                <c:pt idx="64">
                  <c:v>487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06E-4990-B6B2-851E29A14C35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TDK_KF_ST_09_01!$L$20:$L$84</c:f>
              <c:numCache>
                <c:formatCode>General</c:formatCode>
                <c:ptCount val="65"/>
                <c:pt idx="0">
                  <c:v>489.11948013664227</c:v>
                </c:pt>
                <c:pt idx="1">
                  <c:v>890.47255887465712</c:v>
                </c:pt>
                <c:pt idx="2">
                  <c:v>1288.8106477437836</c:v>
                </c:pt>
                <c:pt idx="3">
                  <c:v>1666.642248536157</c:v>
                </c:pt>
                <c:pt idx="4">
                  <c:v>2022.2132865807046</c:v>
                </c:pt>
                <c:pt idx="5">
                  <c:v>2355.6200768375647</c:v>
                </c:pt>
                <c:pt idx="6">
                  <c:v>2671.5213674378265</c:v>
                </c:pt>
                <c:pt idx="7">
                  <c:v>2952.4583222007109</c:v>
                </c:pt>
                <c:pt idx="8">
                  <c:v>3213.8486624625834</c:v>
                </c:pt>
                <c:pt idx="9">
                  <c:v>3448.0513025611785</c:v>
                </c:pt>
                <c:pt idx="10">
                  <c:v>3648.8340509420918</c:v>
                </c:pt>
                <c:pt idx="11">
                  <c:v>3809.2598073324598</c:v>
                </c:pt>
                <c:pt idx="12">
                  <c:v>3931.195176402925</c:v>
                </c:pt>
                <c:pt idx="13">
                  <c:v>4013.6059760561602</c:v>
                </c:pt>
                <c:pt idx="14">
                  <c:v>4059.3337161836826</c:v>
                </c:pt>
                <c:pt idx="15">
                  <c:v>4066.8983881742606</c:v>
                </c:pt>
                <c:pt idx="16">
                  <c:v>4034.3749358235486</c:v>
                </c:pt>
                <c:pt idx="17">
                  <c:v>3962.7967511054094</c:v>
                </c:pt>
                <c:pt idx="18">
                  <c:v>3849.3996370916284</c:v>
                </c:pt>
                <c:pt idx="19">
                  <c:v>3701.199968493976</c:v>
                </c:pt>
                <c:pt idx="20">
                  <c:v>3517.1329367804155</c:v>
                </c:pt>
                <c:pt idx="21">
                  <c:v>3303.4716919074308</c:v>
                </c:pt>
                <c:pt idx="22">
                  <c:v>3059.8312641988582</c:v>
                </c:pt>
                <c:pt idx="23">
                  <c:v>2782.1834771142503</c:v>
                </c:pt>
                <c:pt idx="24">
                  <c:v>2475.1227826553909</c:v>
                </c:pt>
                <c:pt idx="25">
                  <c:v>2137.185123352815</c:v>
                </c:pt>
                <c:pt idx="26">
                  <c:v>1781.4420191851971</c:v>
                </c:pt>
                <c:pt idx="27">
                  <c:v>1412.0514370036756</c:v>
                </c:pt>
                <c:pt idx="28">
                  <c:v>1028.7446913181741</c:v>
                </c:pt>
                <c:pt idx="29">
                  <c:v>646.02301279685651</c:v>
                </c:pt>
                <c:pt idx="30">
                  <c:v>253.26266326702466</c:v>
                </c:pt>
                <c:pt idx="31">
                  <c:v>-147.30114930401709</c:v>
                </c:pt>
                <c:pt idx="32">
                  <c:v>-546.76047773957748</c:v>
                </c:pt>
                <c:pt idx="33">
                  <c:v>-946.32750928841256</c:v>
                </c:pt>
                <c:pt idx="34">
                  <c:v>-1342.4321439884097</c:v>
                </c:pt>
                <c:pt idx="35">
                  <c:v>-1722.9815548492259</c:v>
                </c:pt>
                <c:pt idx="36">
                  <c:v>-2076.0978757496841</c:v>
                </c:pt>
                <c:pt idx="37">
                  <c:v>-2407.9694522032705</c:v>
                </c:pt>
                <c:pt idx="38">
                  <c:v>-2723.2278585703925</c:v>
                </c:pt>
                <c:pt idx="39">
                  <c:v>-3005.1740518552024</c:v>
                </c:pt>
                <c:pt idx="40">
                  <c:v>-3270.0779174959202</c:v>
                </c:pt>
                <c:pt idx="41">
                  <c:v>-3504.5340014754888</c:v>
                </c:pt>
                <c:pt idx="42">
                  <c:v>-3705.579359595939</c:v>
                </c:pt>
                <c:pt idx="43">
                  <c:v>-3867.3337639698079</c:v>
                </c:pt>
                <c:pt idx="44">
                  <c:v>-3990.1310734436602</c:v>
                </c:pt>
                <c:pt idx="45">
                  <c:v>-4074.5209922670442</c:v>
                </c:pt>
                <c:pt idx="46">
                  <c:v>-4121.8622432756447</c:v>
                </c:pt>
                <c:pt idx="47">
                  <c:v>-4130.476041971915</c:v>
                </c:pt>
                <c:pt idx="48">
                  <c:v>-4099.2292973676276</c:v>
                </c:pt>
                <c:pt idx="49">
                  <c:v>-4029.1676115377031</c:v>
                </c:pt>
                <c:pt idx="50">
                  <c:v>-3917.1276499029527</c:v>
                </c:pt>
                <c:pt idx="51">
                  <c:v>-3765.9590581553807</c:v>
                </c:pt>
                <c:pt idx="52">
                  <c:v>-3582.8590037331096</c:v>
                </c:pt>
                <c:pt idx="53">
                  <c:v>-3368.1033700529165</c:v>
                </c:pt>
                <c:pt idx="54">
                  <c:v>-3125.0672859607484</c:v>
                </c:pt>
                <c:pt idx="55">
                  <c:v>-2846.6979236850566</c:v>
                </c:pt>
                <c:pt idx="56">
                  <c:v>-2534.1390189987987</c:v>
                </c:pt>
                <c:pt idx="57">
                  <c:v>-2199.1796549136852</c:v>
                </c:pt>
                <c:pt idx="58">
                  <c:v>-1838.7403405898017</c:v>
                </c:pt>
                <c:pt idx="59">
                  <c:v>-1466.6779559918195</c:v>
                </c:pt>
                <c:pt idx="60">
                  <c:v>-1080.6048468918782</c:v>
                </c:pt>
                <c:pt idx="61">
                  <c:v>-696.37463309601947</c:v>
                </c:pt>
                <c:pt idx="62">
                  <c:v>-304.11129037090808</c:v>
                </c:pt>
                <c:pt idx="63">
                  <c:v>97.763872310718298</c:v>
                </c:pt>
                <c:pt idx="64">
                  <c:v>500.95170084321552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06E-4990-B6B2-851E29A14C35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-3988</c:v>
                </c:pt>
                <c:pt idx="2">
                  <c:v>-3866</c:v>
                </c:pt>
                <c:pt idx="3">
                  <c:v>-3709</c:v>
                </c:pt>
                <c:pt idx="4">
                  <c:v>-3522</c:v>
                </c:pt>
                <c:pt idx="5">
                  <c:v>-3299</c:v>
                </c:pt>
                <c:pt idx="6">
                  <c:v>-3047</c:v>
                </c:pt>
                <c:pt idx="7">
                  <c:v>-2765</c:v>
                </c:pt>
                <c:pt idx="8">
                  <c:v>-2455</c:v>
                </c:pt>
                <c:pt idx="9">
                  <c:v>-2108</c:v>
                </c:pt>
                <c:pt idx="10">
                  <c:v>-1740</c:v>
                </c:pt>
                <c:pt idx="11">
                  <c:v>-1368</c:v>
                </c:pt>
                <c:pt idx="12">
                  <c:v>-980</c:v>
                </c:pt>
                <c:pt idx="13">
                  <c:v>-595</c:v>
                </c:pt>
                <c:pt idx="14">
                  <c:v>-210</c:v>
                </c:pt>
                <c:pt idx="15">
                  <c:v>199</c:v>
                </c:pt>
                <c:pt idx="16">
                  <c:v>609</c:v>
                </c:pt>
                <c:pt idx="17">
                  <c:v>996</c:v>
                </c:pt>
                <c:pt idx="18">
                  <c:v>1387</c:v>
                </c:pt>
                <c:pt idx="19">
                  <c:v>1766</c:v>
                </c:pt>
                <c:pt idx="20">
                  <c:v>2114</c:v>
                </c:pt>
                <c:pt idx="21">
                  <c:v>2444</c:v>
                </c:pt>
                <c:pt idx="22">
                  <c:v>2755</c:v>
                </c:pt>
                <c:pt idx="23">
                  <c:v>3039</c:v>
                </c:pt>
                <c:pt idx="24">
                  <c:v>3296</c:v>
                </c:pt>
                <c:pt idx="25">
                  <c:v>3537</c:v>
                </c:pt>
                <c:pt idx="26">
                  <c:v>3729</c:v>
                </c:pt>
                <c:pt idx="27">
                  <c:v>3886</c:v>
                </c:pt>
                <c:pt idx="28">
                  <c:v>3998</c:v>
                </c:pt>
                <c:pt idx="29">
                  <c:v>4080</c:v>
                </c:pt>
                <c:pt idx="30">
                  <c:v>4125</c:v>
                </c:pt>
                <c:pt idx="31">
                  <c:v>4123</c:v>
                </c:pt>
                <c:pt idx="32">
                  <c:v>4089</c:v>
                </c:pt>
                <c:pt idx="33">
                  <c:v>4004</c:v>
                </c:pt>
                <c:pt idx="34">
                  <c:v>3886</c:v>
                </c:pt>
                <c:pt idx="35">
                  <c:v>3735</c:v>
                </c:pt>
                <c:pt idx="36">
                  <c:v>3539</c:v>
                </c:pt>
                <c:pt idx="37">
                  <c:v>3322</c:v>
                </c:pt>
                <c:pt idx="38">
                  <c:v>3065</c:v>
                </c:pt>
                <c:pt idx="39">
                  <c:v>2789</c:v>
                </c:pt>
                <c:pt idx="40">
                  <c:v>2474</c:v>
                </c:pt>
                <c:pt idx="41">
                  <c:v>2128</c:v>
                </c:pt>
                <c:pt idx="42">
                  <c:v>1764</c:v>
                </c:pt>
                <c:pt idx="43">
                  <c:v>1391</c:v>
                </c:pt>
                <c:pt idx="44">
                  <c:v>1008</c:v>
                </c:pt>
                <c:pt idx="45">
                  <c:v>627</c:v>
                </c:pt>
                <c:pt idx="46">
                  <c:v>232</c:v>
                </c:pt>
                <c:pt idx="47">
                  <c:v>-168</c:v>
                </c:pt>
                <c:pt idx="48">
                  <c:v>-569</c:v>
                </c:pt>
                <c:pt idx="49">
                  <c:v>-958</c:v>
                </c:pt>
                <c:pt idx="50">
                  <c:v>-1354</c:v>
                </c:pt>
                <c:pt idx="51">
                  <c:v>-1731</c:v>
                </c:pt>
                <c:pt idx="52">
                  <c:v>-2085</c:v>
                </c:pt>
                <c:pt idx="53">
                  <c:v>-2413</c:v>
                </c:pt>
                <c:pt idx="54">
                  <c:v>-2716</c:v>
                </c:pt>
                <c:pt idx="55">
                  <c:v>-3004</c:v>
                </c:pt>
                <c:pt idx="56">
                  <c:v>-3269</c:v>
                </c:pt>
                <c:pt idx="57">
                  <c:v>-3498</c:v>
                </c:pt>
                <c:pt idx="58">
                  <c:v>-3694</c:v>
                </c:pt>
                <c:pt idx="59">
                  <c:v>-3851</c:v>
                </c:pt>
                <c:pt idx="60">
                  <c:v>-3970</c:v>
                </c:pt>
                <c:pt idx="61">
                  <c:v>-4053</c:v>
                </c:pt>
                <c:pt idx="62">
                  <c:v>-4094</c:v>
                </c:pt>
                <c:pt idx="63">
                  <c:v>-4094</c:v>
                </c:pt>
                <c:pt idx="64">
                  <c:v>-4060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06E-4990-B6B2-851E29A14C35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TDK_KF_ST_09_01!$N$20:$N$84</c:f>
              <c:numCache>
                <c:formatCode>General</c:formatCode>
                <c:ptCount val="65"/>
                <c:pt idx="0">
                  <c:v>-4056.0474824829353</c:v>
                </c:pt>
                <c:pt idx="1">
                  <c:v>-3978.0133022094242</c:v>
                </c:pt>
                <c:pt idx="2">
                  <c:v>-3858.3835428311631</c:v>
                </c:pt>
                <c:pt idx="3">
                  <c:v>-3702.6113788999946</c:v>
                </c:pt>
                <c:pt idx="4">
                  <c:v>-3513.6856352749992</c:v>
                </c:pt>
                <c:pt idx="5">
                  <c:v>-3293.1476153326867</c:v>
                </c:pt>
                <c:pt idx="6">
                  <c:v>-3037.3550012756427</c:v>
                </c:pt>
                <c:pt idx="7">
                  <c:v>-2761.6361952815337</c:v>
                </c:pt>
                <c:pt idx="8">
                  <c:v>-2450.9896318749807</c:v>
                </c:pt>
                <c:pt idx="9">
                  <c:v>-2109.9884893990206</c:v>
                </c:pt>
                <c:pt idx="10">
                  <c:v>-1744.8408217670949</c:v>
                </c:pt>
                <c:pt idx="11">
                  <c:v>-1369.7502288237938</c:v>
                </c:pt>
                <c:pt idx="12">
                  <c:v>-984.94404029576083</c:v>
                </c:pt>
                <c:pt idx="13">
                  <c:v>-600.18179210583514</c:v>
                </c:pt>
                <c:pt idx="14">
                  <c:v>-206.62524426756951</c:v>
                </c:pt>
                <c:pt idx="15">
                  <c:v>196.68475117312835</c:v>
                </c:pt>
                <c:pt idx="16">
                  <c:v>602.67397617825077</c:v>
                </c:pt>
                <c:pt idx="17">
                  <c:v>998.44352435412634</c:v>
                </c:pt>
                <c:pt idx="18">
                  <c:v>1394.4232209454194</c:v>
                </c:pt>
                <c:pt idx="19">
                  <c:v>1766.4606833434659</c:v>
                </c:pt>
                <c:pt idx="20">
                  <c:v>2121.6309889057716</c:v>
                </c:pt>
                <c:pt idx="21">
                  <c:v>2450.2936015686714</c:v>
                </c:pt>
                <c:pt idx="22">
                  <c:v>2755.4513395017862</c:v>
                </c:pt>
                <c:pt idx="23">
                  <c:v>3040.64711092991</c:v>
                </c:pt>
                <c:pt idx="24">
                  <c:v>3298.8575094508874</c:v>
                </c:pt>
                <c:pt idx="25">
                  <c:v>3529.1811033830354</c:v>
                </c:pt>
                <c:pt idx="26">
                  <c:v>3722.1254046680315</c:v>
                </c:pt>
                <c:pt idx="27">
                  <c:v>3876.9704835075108</c:v>
                </c:pt>
                <c:pt idx="28">
                  <c:v>3994.554816730194</c:v>
                </c:pt>
                <c:pt idx="29">
                  <c:v>4072.1066676179153</c:v>
                </c:pt>
                <c:pt idx="30">
                  <c:v>4112.8295949728017</c:v>
                </c:pt>
                <c:pt idx="31">
                  <c:v>4115.1781630782307</c:v>
                </c:pt>
                <c:pt idx="32">
                  <c:v>4078.3488452708802</c:v>
                </c:pt>
                <c:pt idx="33">
                  <c:v>4001.4699769198878</c:v>
                </c:pt>
                <c:pt idx="34">
                  <c:v>3883.578634058591</c:v>
                </c:pt>
                <c:pt idx="35">
                  <c:v>3727.7738892751336</c:v>
                </c:pt>
                <c:pt idx="36">
                  <c:v>3541.2792387148861</c:v>
                </c:pt>
                <c:pt idx="37">
                  <c:v>3323.259119939336</c:v>
                </c:pt>
                <c:pt idx="38">
                  <c:v>3069.8925682954086</c:v>
                </c:pt>
                <c:pt idx="39">
                  <c:v>2795.3103405958227</c:v>
                </c:pt>
                <c:pt idx="40">
                  <c:v>2482.6257628923204</c:v>
                </c:pt>
                <c:pt idx="41">
                  <c:v>2143.4522878021744</c:v>
                </c:pt>
                <c:pt idx="42">
                  <c:v>1780.7320554651515</c:v>
                </c:pt>
                <c:pt idx="43">
                  <c:v>1406.2543537710608</c:v>
                </c:pt>
                <c:pt idx="44">
                  <c:v>1023.785881464426</c:v>
                </c:pt>
                <c:pt idx="45">
                  <c:v>636.81365004087593</c:v>
                </c:pt>
                <c:pt idx="46">
                  <c:v>239.54337224804738</c:v>
                </c:pt>
                <c:pt idx="47">
                  <c:v>-161.82570219778904</c:v>
                </c:pt>
                <c:pt idx="48">
                  <c:v>-567.30134572091754</c:v>
                </c:pt>
                <c:pt idx="49">
                  <c:v>-962.08291211647168</c:v>
                </c:pt>
                <c:pt idx="50">
                  <c:v>-1358.5111344200791</c:v>
                </c:pt>
                <c:pt idx="51">
                  <c:v>-1740.4768058027453</c:v>
                </c:pt>
                <c:pt idx="52">
                  <c:v>-2094.7776155632027</c:v>
                </c:pt>
                <c:pt idx="53">
                  <c:v>-2425.8644937322783</c:v>
                </c:pt>
                <c:pt idx="54">
                  <c:v>-2730.7768921212441</c:v>
                </c:pt>
                <c:pt idx="55">
                  <c:v>-3017.1572635577672</c:v>
                </c:pt>
                <c:pt idx="56">
                  <c:v>-3279.8704573004879</c:v>
                </c:pt>
                <c:pt idx="57">
                  <c:v>-3507.8749939763043</c:v>
                </c:pt>
                <c:pt idx="58">
                  <c:v>-3703.0325243120815</c:v>
                </c:pt>
                <c:pt idx="59">
                  <c:v>-3858.2804188505511</c:v>
                </c:pt>
                <c:pt idx="60">
                  <c:v>-3975.7640535439559</c:v>
                </c:pt>
                <c:pt idx="61">
                  <c:v>-4052.5415269027239</c:v>
                </c:pt>
                <c:pt idx="62">
                  <c:v>-4092.1178208527786</c:v>
                </c:pt>
                <c:pt idx="63">
                  <c:v>-4093.3368782312605</c:v>
                </c:pt>
                <c:pt idx="64">
                  <c:v>-4054.7596430095273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06E-4990-B6B2-851E29A14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6352"/>
        <c:axId val="564445568"/>
      </c:scatterChart>
      <c:valAx>
        <c:axId val="56444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5568"/>
        <c:crosses val="autoZero"/>
        <c:crossBetween val="midCat"/>
      </c:valAx>
      <c:valAx>
        <c:axId val="5644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96</c:v>
                </c:pt>
                <c:pt idx="2">
                  <c:v>-298</c:v>
                </c:pt>
                <c:pt idx="3">
                  <c:v>-683</c:v>
                </c:pt>
                <c:pt idx="4">
                  <c:v>-1069</c:v>
                </c:pt>
                <c:pt idx="5">
                  <c:v>-1459</c:v>
                </c:pt>
                <c:pt idx="6">
                  <c:v>-1825</c:v>
                </c:pt>
                <c:pt idx="7">
                  <c:v>-2178</c:v>
                </c:pt>
                <c:pt idx="8">
                  <c:v>-2518</c:v>
                </c:pt>
                <c:pt idx="9">
                  <c:v>-2823</c:v>
                </c:pt>
                <c:pt idx="10">
                  <c:v>-3103</c:v>
                </c:pt>
                <c:pt idx="11">
                  <c:v>-3347</c:v>
                </c:pt>
                <c:pt idx="12">
                  <c:v>-3568</c:v>
                </c:pt>
                <c:pt idx="13">
                  <c:v>-3748</c:v>
                </c:pt>
                <c:pt idx="14">
                  <c:v>-3899</c:v>
                </c:pt>
                <c:pt idx="15">
                  <c:v>-4016</c:v>
                </c:pt>
                <c:pt idx="16">
                  <c:v>-4093</c:v>
                </c:pt>
                <c:pt idx="17">
                  <c:v>-4119</c:v>
                </c:pt>
                <c:pt idx="18">
                  <c:v>-4116</c:v>
                </c:pt>
                <c:pt idx="19">
                  <c:v>-4070</c:v>
                </c:pt>
                <c:pt idx="20">
                  <c:v>-3995</c:v>
                </c:pt>
                <c:pt idx="21">
                  <c:v>-3869</c:v>
                </c:pt>
                <c:pt idx="22">
                  <c:v>-3705</c:v>
                </c:pt>
                <c:pt idx="23">
                  <c:v>-3506</c:v>
                </c:pt>
                <c:pt idx="24">
                  <c:v>-3265</c:v>
                </c:pt>
                <c:pt idx="25">
                  <c:v>-3012</c:v>
                </c:pt>
                <c:pt idx="26">
                  <c:v>-2722</c:v>
                </c:pt>
                <c:pt idx="27">
                  <c:v>-2414</c:v>
                </c:pt>
                <c:pt idx="28">
                  <c:v>-2071</c:v>
                </c:pt>
                <c:pt idx="29">
                  <c:v>-1718</c:v>
                </c:pt>
                <c:pt idx="30">
                  <c:v>-1342</c:v>
                </c:pt>
                <c:pt idx="31">
                  <c:v>-948</c:v>
                </c:pt>
                <c:pt idx="32">
                  <c:v>-553</c:v>
                </c:pt>
                <c:pt idx="33">
                  <c:v>-155</c:v>
                </c:pt>
                <c:pt idx="34">
                  <c:v>246</c:v>
                </c:pt>
                <c:pt idx="35">
                  <c:v>631</c:v>
                </c:pt>
                <c:pt idx="36">
                  <c:v>1008</c:v>
                </c:pt>
                <c:pt idx="37">
                  <c:v>1406</c:v>
                </c:pt>
                <c:pt idx="38">
                  <c:v>1765</c:v>
                </c:pt>
                <c:pt idx="39">
                  <c:v>2129</c:v>
                </c:pt>
                <c:pt idx="40">
                  <c:v>2465</c:v>
                </c:pt>
                <c:pt idx="41">
                  <c:v>2764</c:v>
                </c:pt>
                <c:pt idx="42">
                  <c:v>3038</c:v>
                </c:pt>
                <c:pt idx="43">
                  <c:v>3281</c:v>
                </c:pt>
                <c:pt idx="44">
                  <c:v>3507</c:v>
                </c:pt>
                <c:pt idx="45">
                  <c:v>3688</c:v>
                </c:pt>
                <c:pt idx="46">
                  <c:v>3844</c:v>
                </c:pt>
                <c:pt idx="47">
                  <c:v>3961</c:v>
                </c:pt>
                <c:pt idx="48">
                  <c:v>4031</c:v>
                </c:pt>
                <c:pt idx="49">
                  <c:v>4064</c:v>
                </c:pt>
                <c:pt idx="50">
                  <c:v>4060</c:v>
                </c:pt>
                <c:pt idx="51">
                  <c:v>4013</c:v>
                </c:pt>
                <c:pt idx="52">
                  <c:v>3929</c:v>
                </c:pt>
                <c:pt idx="53">
                  <c:v>3815</c:v>
                </c:pt>
                <c:pt idx="54">
                  <c:v>3650</c:v>
                </c:pt>
                <c:pt idx="55">
                  <c:v>3450</c:v>
                </c:pt>
                <c:pt idx="56">
                  <c:v>3206</c:v>
                </c:pt>
                <c:pt idx="57">
                  <c:v>2949</c:v>
                </c:pt>
                <c:pt idx="58">
                  <c:v>2665</c:v>
                </c:pt>
                <c:pt idx="59">
                  <c:v>2358</c:v>
                </c:pt>
                <c:pt idx="60">
                  <c:v>2020</c:v>
                </c:pt>
                <c:pt idx="61">
                  <c:v>1667</c:v>
                </c:pt>
                <c:pt idx="62">
                  <c:v>1282</c:v>
                </c:pt>
                <c:pt idx="63">
                  <c:v>892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9C-4F09-B486-60ED91B54E34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TDK_KF_ST_09_02!$L$85:$L$149</c:f>
              <c:numCache>
                <c:formatCode>General</c:formatCode>
                <c:ptCount val="65"/>
                <c:pt idx="0">
                  <c:v>509.94364291847461</c:v>
                </c:pt>
                <c:pt idx="1">
                  <c:v>112.11191968654811</c:v>
                </c:pt>
                <c:pt idx="2">
                  <c:v>-289.01647531560565</c:v>
                </c:pt>
                <c:pt idx="3">
                  <c:v>-681.32461593038056</c:v>
                </c:pt>
                <c:pt idx="4">
                  <c:v>-1066.9672606183469</c:v>
                </c:pt>
                <c:pt idx="5">
                  <c:v>-1454.4732973211637</c:v>
                </c:pt>
                <c:pt idx="6">
                  <c:v>-1827.3764872382417</c:v>
                </c:pt>
                <c:pt idx="7">
                  <c:v>-2185.369349441009</c:v>
                </c:pt>
                <c:pt idx="8">
                  <c:v>-2526.4529883128757</c:v>
                </c:pt>
                <c:pt idx="9">
                  <c:v>-2832.5573061259593</c:v>
                </c:pt>
                <c:pt idx="10">
                  <c:v>-3107.8435414867122</c:v>
                </c:pt>
                <c:pt idx="11">
                  <c:v>-3353.192471951505</c:v>
                </c:pt>
                <c:pt idx="12">
                  <c:v>-3573.2257030174246</c:v>
                </c:pt>
                <c:pt idx="13">
                  <c:v>-3754.8376594001461</c:v>
                </c:pt>
                <c:pt idx="14">
                  <c:v>-3905.1202587623857</c:v>
                </c:pt>
                <c:pt idx="15">
                  <c:v>-4018.551409800255</c:v>
                </c:pt>
                <c:pt idx="16">
                  <c:v>-4090.7296902463086</c:v>
                </c:pt>
                <c:pt idx="17">
                  <c:v>-4122.1269761612639</c:v>
                </c:pt>
                <c:pt idx="18">
                  <c:v>-4114.5948052564754</c:v>
                </c:pt>
                <c:pt idx="19">
                  <c:v>-4068.6601680813983</c:v>
                </c:pt>
                <c:pt idx="20">
                  <c:v>-3987.2760765301127</c:v>
                </c:pt>
                <c:pt idx="21">
                  <c:v>-3862.8771554935925</c:v>
                </c:pt>
                <c:pt idx="22">
                  <c:v>-3699.0890256223756</c:v>
                </c:pt>
                <c:pt idx="23">
                  <c:v>-3500.6166060065348</c:v>
                </c:pt>
                <c:pt idx="24">
                  <c:v>-3266.6568485996554</c:v>
                </c:pt>
                <c:pt idx="25">
                  <c:v>-3007.9162163471929</c:v>
                </c:pt>
                <c:pt idx="26">
                  <c:v>-2723.9364782273656</c:v>
                </c:pt>
                <c:pt idx="27">
                  <c:v>-2414.986818252858</c:v>
                </c:pt>
                <c:pt idx="28">
                  <c:v>-2075.5806020934169</c:v>
                </c:pt>
                <c:pt idx="29">
                  <c:v>-1724.481901369445</c:v>
                </c:pt>
                <c:pt idx="30">
                  <c:v>-1345.4566979720403</c:v>
                </c:pt>
                <c:pt idx="31">
                  <c:v>-949.0123345609295</c:v>
                </c:pt>
                <c:pt idx="32">
                  <c:v>-553.47538607982699</c:v>
                </c:pt>
                <c:pt idx="33">
                  <c:v>-152.90958404787443</c:v>
                </c:pt>
                <c:pt idx="34">
                  <c:v>243.68951639660642</c:v>
                </c:pt>
                <c:pt idx="35">
                  <c:v>631.98777209848879</c:v>
                </c:pt>
                <c:pt idx="36">
                  <c:v>1014.8497163646007</c:v>
                </c:pt>
                <c:pt idx="37">
                  <c:v>1406.8103515580542</c:v>
                </c:pt>
                <c:pt idx="38">
                  <c:v>1772.1126239088942</c:v>
                </c:pt>
                <c:pt idx="39">
                  <c:v>2133.4654468678355</c:v>
                </c:pt>
                <c:pt idx="40">
                  <c:v>2466.6132230278627</c:v>
                </c:pt>
                <c:pt idx="41">
                  <c:v>2768.647727963355</c:v>
                </c:pt>
                <c:pt idx="42">
                  <c:v>3044.7897504986877</c:v>
                </c:pt>
                <c:pt idx="43">
                  <c:v>3287.7951732225533</c:v>
                </c:pt>
                <c:pt idx="44">
                  <c:v>3504.4971186876401</c:v>
                </c:pt>
                <c:pt idx="45">
                  <c:v>3688.8236969569525</c:v>
                </c:pt>
                <c:pt idx="46">
                  <c:v>3840.4241012744919</c:v>
                </c:pt>
                <c:pt idx="47">
                  <c:v>3952.5100074235938</c:v>
                </c:pt>
                <c:pt idx="48">
                  <c:v>4025.3136590464987</c:v>
                </c:pt>
                <c:pt idx="49">
                  <c:v>4057.9328728765408</c:v>
                </c:pt>
                <c:pt idx="50">
                  <c:v>4051.4117328324123</c:v>
                </c:pt>
                <c:pt idx="51">
                  <c:v>4007.3471194931708</c:v>
                </c:pt>
                <c:pt idx="52">
                  <c:v>3925.7714775698114</c:v>
                </c:pt>
                <c:pt idx="53">
                  <c:v>3804.0348378260446</c:v>
                </c:pt>
                <c:pt idx="54">
                  <c:v>3641.8461551367864</c:v>
                </c:pt>
                <c:pt idx="55">
                  <c:v>3445.3470411953535</c:v>
                </c:pt>
                <c:pt idx="56">
                  <c:v>3210.362824431289</c:v>
                </c:pt>
                <c:pt idx="57">
                  <c:v>2950.3333261198695</c:v>
                </c:pt>
                <c:pt idx="58">
                  <c:v>2669.3791846534355</c:v>
                </c:pt>
                <c:pt idx="59">
                  <c:v>2362.7329423474816</c:v>
                </c:pt>
                <c:pt idx="60">
                  <c:v>2024.0906369317665</c:v>
                </c:pt>
                <c:pt idx="61">
                  <c:v>1670.699065868055</c:v>
                </c:pt>
                <c:pt idx="62">
                  <c:v>1289.6452594374134</c:v>
                </c:pt>
                <c:pt idx="63">
                  <c:v>894.06100303356106</c:v>
                </c:pt>
                <c:pt idx="64">
                  <c:v>492.30463895252063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B9C-4F09-B486-60ED91B54E34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-4087</c:v>
                </c:pt>
                <c:pt idx="2">
                  <c:v>-4088</c:v>
                </c:pt>
                <c:pt idx="3">
                  <c:v>-4046</c:v>
                </c:pt>
                <c:pt idx="4">
                  <c:v>-3965</c:v>
                </c:pt>
                <c:pt idx="5">
                  <c:v>-3852</c:v>
                </c:pt>
                <c:pt idx="6">
                  <c:v>-3685</c:v>
                </c:pt>
                <c:pt idx="7">
                  <c:v>-3490</c:v>
                </c:pt>
                <c:pt idx="8">
                  <c:v>-3262</c:v>
                </c:pt>
                <c:pt idx="9">
                  <c:v>-3005</c:v>
                </c:pt>
                <c:pt idx="10">
                  <c:v>-2724</c:v>
                </c:pt>
                <c:pt idx="11">
                  <c:v>-2419</c:v>
                </c:pt>
                <c:pt idx="12">
                  <c:v>-2081</c:v>
                </c:pt>
                <c:pt idx="13">
                  <c:v>-1735</c:v>
                </c:pt>
                <c:pt idx="14">
                  <c:v>-1366</c:v>
                </c:pt>
                <c:pt idx="15">
                  <c:v>-968</c:v>
                </c:pt>
                <c:pt idx="16">
                  <c:v>-572</c:v>
                </c:pt>
                <c:pt idx="17">
                  <c:v>-175</c:v>
                </c:pt>
                <c:pt idx="18">
                  <c:v>221</c:v>
                </c:pt>
                <c:pt idx="19">
                  <c:v>611</c:v>
                </c:pt>
                <c:pt idx="20">
                  <c:v>988</c:v>
                </c:pt>
                <c:pt idx="21">
                  <c:v>1378</c:v>
                </c:pt>
                <c:pt idx="22">
                  <c:v>1769</c:v>
                </c:pt>
                <c:pt idx="23">
                  <c:v>2121</c:v>
                </c:pt>
                <c:pt idx="24">
                  <c:v>2462</c:v>
                </c:pt>
                <c:pt idx="25">
                  <c:v>2774</c:v>
                </c:pt>
                <c:pt idx="26">
                  <c:v>3049</c:v>
                </c:pt>
                <c:pt idx="27">
                  <c:v>3302</c:v>
                </c:pt>
                <c:pt idx="28">
                  <c:v>3527</c:v>
                </c:pt>
                <c:pt idx="29">
                  <c:v>3719</c:v>
                </c:pt>
                <c:pt idx="30">
                  <c:v>3877</c:v>
                </c:pt>
                <c:pt idx="31">
                  <c:v>3991</c:v>
                </c:pt>
                <c:pt idx="32">
                  <c:v>4074</c:v>
                </c:pt>
                <c:pt idx="33">
                  <c:v>4116</c:v>
                </c:pt>
                <c:pt idx="34">
                  <c:v>4107</c:v>
                </c:pt>
                <c:pt idx="35">
                  <c:v>4068</c:v>
                </c:pt>
                <c:pt idx="36">
                  <c:v>3993</c:v>
                </c:pt>
                <c:pt idx="37">
                  <c:v>3873</c:v>
                </c:pt>
                <c:pt idx="38">
                  <c:v>3723</c:v>
                </c:pt>
                <c:pt idx="39">
                  <c:v>3525</c:v>
                </c:pt>
                <c:pt idx="40">
                  <c:v>3296</c:v>
                </c:pt>
                <c:pt idx="41">
                  <c:v>3043</c:v>
                </c:pt>
                <c:pt idx="42">
                  <c:v>2758</c:v>
                </c:pt>
                <c:pt idx="43">
                  <c:v>2454</c:v>
                </c:pt>
                <c:pt idx="44">
                  <c:v>2128</c:v>
                </c:pt>
                <c:pt idx="45">
                  <c:v>1769</c:v>
                </c:pt>
                <c:pt idx="46">
                  <c:v>1392</c:v>
                </c:pt>
                <c:pt idx="47">
                  <c:v>1009</c:v>
                </c:pt>
                <c:pt idx="48">
                  <c:v>607</c:v>
                </c:pt>
                <c:pt idx="49">
                  <c:v>210</c:v>
                </c:pt>
                <c:pt idx="50">
                  <c:v>-191</c:v>
                </c:pt>
                <c:pt idx="51">
                  <c:v>-584</c:v>
                </c:pt>
                <c:pt idx="52">
                  <c:v>-964</c:v>
                </c:pt>
                <c:pt idx="53">
                  <c:v>-1353</c:v>
                </c:pt>
                <c:pt idx="54">
                  <c:v>-1737</c:v>
                </c:pt>
                <c:pt idx="55">
                  <c:v>-2095</c:v>
                </c:pt>
                <c:pt idx="56">
                  <c:v>-2442</c:v>
                </c:pt>
                <c:pt idx="57">
                  <c:v>-2753</c:v>
                </c:pt>
                <c:pt idx="58">
                  <c:v>-3030</c:v>
                </c:pt>
                <c:pt idx="59">
                  <c:v>-3284</c:v>
                </c:pt>
                <c:pt idx="60">
                  <c:v>-3510</c:v>
                </c:pt>
                <c:pt idx="61">
                  <c:v>-3695</c:v>
                </c:pt>
                <c:pt idx="62">
                  <c:v>-3858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B9C-4F09-B486-60ED91B54E34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TDK_KF_ST_09_02!$N$85:$N$149</c:f>
              <c:numCache>
                <c:formatCode>General</c:formatCode>
                <c:ptCount val="65"/>
                <c:pt idx="0">
                  <c:v>-4046.9356885551711</c:v>
                </c:pt>
                <c:pt idx="1">
                  <c:v>-4085.6598863403729</c:v>
                </c:pt>
                <c:pt idx="2">
                  <c:v>-4085.3607783146604</c:v>
                </c:pt>
                <c:pt idx="3">
                  <c:v>-4046.7031390647435</c:v>
                </c:pt>
                <c:pt idx="4">
                  <c:v>-3970.5065124036723</c:v>
                </c:pt>
                <c:pt idx="5">
                  <c:v>-3853.3617707148451</c:v>
                </c:pt>
                <c:pt idx="6">
                  <c:v>-3698.4613715965902</c:v>
                </c:pt>
                <c:pt idx="7">
                  <c:v>-3505.5147981100959</c:v>
                </c:pt>
                <c:pt idx="8">
                  <c:v>-3274.0566427562226</c:v>
                </c:pt>
                <c:pt idx="9">
                  <c:v>-3017.6306865333336</c:v>
                </c:pt>
                <c:pt idx="10">
                  <c:v>-2736.365888332251</c:v>
                </c:pt>
                <c:pt idx="11">
                  <c:v>-2430.9722403113001</c:v>
                </c:pt>
                <c:pt idx="12">
                  <c:v>-2093.5862500111061</c:v>
                </c:pt>
                <c:pt idx="13">
                  <c:v>-1743.7818738730043</c:v>
                </c:pt>
                <c:pt idx="14">
                  <c:v>-1367.2754090123105</c:v>
                </c:pt>
                <c:pt idx="15">
                  <c:v>-970.92422325607913</c:v>
                </c:pt>
                <c:pt idx="16">
                  <c:v>-569.04927007183778</c:v>
                </c:pt>
                <c:pt idx="17">
                  <c:v>-170.41774967102629</c:v>
                </c:pt>
                <c:pt idx="18">
                  <c:v>227.99502766244092</c:v>
                </c:pt>
                <c:pt idx="19">
                  <c:v>623.06484639647226</c:v>
                </c:pt>
                <c:pt idx="20">
                  <c:v>1003.0030377853774</c:v>
                </c:pt>
                <c:pt idx="21">
                  <c:v>1394.6824118730619</c:v>
                </c:pt>
                <c:pt idx="22">
                  <c:v>1774.867809254233</c:v>
                </c:pt>
                <c:pt idx="23">
                  <c:v>2133.3679553291399</c:v>
                </c:pt>
                <c:pt idx="24">
                  <c:v>2472.4269710621384</c:v>
                </c:pt>
                <c:pt idx="25">
                  <c:v>2778.8610990693569</c:v>
                </c:pt>
                <c:pt idx="26">
                  <c:v>3056.5472963347497</c:v>
                </c:pt>
                <c:pt idx="27">
                  <c:v>3305.99990642691</c:v>
                </c:pt>
                <c:pt idx="28">
                  <c:v>3529.8640214766242</c:v>
                </c:pt>
                <c:pt idx="29">
                  <c:v>3715.6546833176576</c:v>
                </c:pt>
                <c:pt idx="30">
                  <c:v>3871.3270324600662</c:v>
                </c:pt>
                <c:pt idx="31">
                  <c:v>3989.8039982703622</c:v>
                </c:pt>
                <c:pt idx="32">
                  <c:v>4066.5056231816693</c:v>
                </c:pt>
                <c:pt idx="33">
                  <c:v>4104.1324690915417</c:v>
                </c:pt>
                <c:pt idx="34">
                  <c:v>4102.5948589617383</c:v>
                </c:pt>
                <c:pt idx="35">
                  <c:v>4063.4945293203414</c:v>
                </c:pt>
                <c:pt idx="36">
                  <c:v>3987.2868381745816</c:v>
                </c:pt>
                <c:pt idx="37">
                  <c:v>3868.0157443287585</c:v>
                </c:pt>
                <c:pt idx="38">
                  <c:v>3715.5725228425717</c:v>
                </c:pt>
                <c:pt idx="39">
                  <c:v>3520.1654783914514</c:v>
                </c:pt>
                <c:pt idx="40">
                  <c:v>3293.5995464713155</c:v>
                </c:pt>
                <c:pt idx="41">
                  <c:v>3040.866440129173</c:v>
                </c:pt>
                <c:pt idx="42">
                  <c:v>2759.2000998776125</c:v>
                </c:pt>
                <c:pt idx="43">
                  <c:v>2457.3221745139431</c:v>
                </c:pt>
                <c:pt idx="44">
                  <c:v>2126.5912753141533</c:v>
                </c:pt>
                <c:pt idx="45">
                  <c:v>1773.5318962383969</c:v>
                </c:pt>
                <c:pt idx="46">
                  <c:v>1395.1073296501766</c:v>
                </c:pt>
                <c:pt idx="47">
                  <c:v>1005.9395161499432</c:v>
                </c:pt>
                <c:pt idx="48">
                  <c:v>606.95400281158197</c:v>
                </c:pt>
                <c:pt idx="49">
                  <c:v>207.86795877048093</c:v>
                </c:pt>
                <c:pt idx="50">
                  <c:v>-192.47891669246752</c:v>
                </c:pt>
                <c:pt idx="51">
                  <c:v>-581.98616704748554</c:v>
                </c:pt>
                <c:pt idx="52">
                  <c:v>-968.6099248694253</c:v>
                </c:pt>
                <c:pt idx="53">
                  <c:v>-1355.9265840930643</c:v>
                </c:pt>
                <c:pt idx="54">
                  <c:v>-1736.385265775783</c:v>
                </c:pt>
                <c:pt idx="55">
                  <c:v>-2094.8567974582784</c:v>
                </c:pt>
                <c:pt idx="56">
                  <c:v>-2438.3647134463022</c:v>
                </c:pt>
                <c:pt idx="57">
                  <c:v>-2748.4418055258666</c:v>
                </c:pt>
                <c:pt idx="58">
                  <c:v>-3025.1322840377024</c:v>
                </c:pt>
                <c:pt idx="59">
                  <c:v>-3274.9428634345181</c:v>
                </c:pt>
                <c:pt idx="60">
                  <c:v>-3500.6323229355289</c:v>
                </c:pt>
                <c:pt idx="61">
                  <c:v>-3689.7049451960115</c:v>
                </c:pt>
                <c:pt idx="62">
                  <c:v>-3848.0022599151175</c:v>
                </c:pt>
                <c:pt idx="63">
                  <c:v>-3967.9106578954061</c:v>
                </c:pt>
                <c:pt idx="64">
                  <c:v>-4047.1987653446959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B9C-4F09-B486-60ED91B5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7920"/>
        <c:axId val="564447528"/>
      </c:scatterChart>
      <c:valAx>
        <c:axId val="56444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7528"/>
        <c:crosses val="autoZero"/>
        <c:crossBetween val="midCat"/>
      </c:valAx>
      <c:valAx>
        <c:axId val="56444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7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TDK_KF_ST_09_02!$AC$20:$AC$84</c:f>
              <c:numCache>
                <c:formatCode>General</c:formatCode>
                <c:ptCount val="65"/>
                <c:pt idx="0">
                  <c:v>-2.3131922385730835E-2</c:v>
                </c:pt>
                <c:pt idx="1">
                  <c:v>-0.1606413410936911</c:v>
                </c:pt>
                <c:pt idx="2">
                  <c:v>-0.23669056160499125</c:v>
                </c:pt>
                <c:pt idx="3">
                  <c:v>-0.24770315139197407</c:v>
                </c:pt>
                <c:pt idx="4">
                  <c:v>-0.16150952122899298</c:v>
                </c:pt>
                <c:pt idx="5">
                  <c:v>-0.160484534557785</c:v>
                </c:pt>
                <c:pt idx="6">
                  <c:v>-0.17080481109317702</c:v>
                </c:pt>
                <c:pt idx="7">
                  <c:v>-0.17385063502590015</c:v>
                </c:pt>
                <c:pt idx="8">
                  <c:v>-5.4175243333929757E-2</c:v>
                </c:pt>
                <c:pt idx="9">
                  <c:v>-7.0144072688691494E-3</c:v>
                </c:pt>
                <c:pt idx="10">
                  <c:v>-2.0325261500957481E-2</c:v>
                </c:pt>
                <c:pt idx="11">
                  <c:v>3.0785778947979736E-2</c:v>
                </c:pt>
                <c:pt idx="12">
                  <c:v>3.5381918725533978E-2</c:v>
                </c:pt>
                <c:pt idx="13">
                  <c:v>5.8643116447342436E-2</c:v>
                </c:pt>
                <c:pt idx="14">
                  <c:v>6.3456682139957366E-3</c:v>
                </c:pt>
                <c:pt idx="15">
                  <c:v>5.865998307439213E-2</c:v>
                </c:pt>
                <c:pt idx="16">
                  <c:v>-4.0808444025685731E-2</c:v>
                </c:pt>
                <c:pt idx="17">
                  <c:v>-4.0002749545550387E-2</c:v>
                </c:pt>
                <c:pt idx="18">
                  <c:v>-3.1968919623892589E-2</c:v>
                </c:pt>
                <c:pt idx="19">
                  <c:v>-6.6412486739224619E-2</c:v>
                </c:pt>
                <c:pt idx="20">
                  <c:v>-7.4387030723812586E-2</c:v>
                </c:pt>
                <c:pt idx="21">
                  <c:v>-8.3384686062558444E-2</c:v>
                </c:pt>
                <c:pt idx="22">
                  <c:v>2.7687419062374374E-3</c:v>
                </c:pt>
                <c:pt idx="23">
                  <c:v>-2.1017069639555075E-2</c:v>
                </c:pt>
                <c:pt idx="24">
                  <c:v>-1.2463109414028395E-2</c:v>
                </c:pt>
                <c:pt idx="25">
                  <c:v>8.1314063707935702E-2</c:v>
                </c:pt>
                <c:pt idx="26">
                  <c:v>2.8128845170868999E-2</c:v>
                </c:pt>
                <c:pt idx="27">
                  <c:v>3.0949920583907442E-2</c:v>
                </c:pt>
                <c:pt idx="28">
                  <c:v>6.3847960418797811E-2</c:v>
                </c:pt>
                <c:pt idx="29">
                  <c:v>-6.7758772533949241E-2</c:v>
                </c:pt>
                <c:pt idx="30">
                  <c:v>-2.6653844937698068E-2</c:v>
                </c:pt>
                <c:pt idx="31">
                  <c:v>-3.3311198265892017E-2</c:v>
                </c:pt>
                <c:pt idx="32">
                  <c:v>2.9683785138672647E-2</c:v>
                </c:pt>
                <c:pt idx="33">
                  <c:v>-0.12997898258564078</c:v>
                </c:pt>
                <c:pt idx="34">
                  <c:v>-0.13353342465003948</c:v>
                </c:pt>
                <c:pt idx="35">
                  <c:v>-9.0810966715821451E-2</c:v>
                </c:pt>
                <c:pt idx="36">
                  <c:v>-7.488217777725481E-2</c:v>
                </c:pt>
                <c:pt idx="37">
                  <c:v>4.6034299525956612E-3</c:v>
                </c:pt>
                <c:pt idx="38">
                  <c:v>7.3409644024508225E-2</c:v>
                </c:pt>
                <c:pt idx="39">
                  <c:v>8.1372776094468691E-2</c:v>
                </c:pt>
                <c:pt idx="40">
                  <c:v>0.21340866258128699</c:v>
                </c:pt>
                <c:pt idx="41">
                  <c:v>0.19785698787163142</c:v>
                </c:pt>
                <c:pt idx="42">
                  <c:v>0.21078812114004108</c:v>
                </c:pt>
                <c:pt idx="43">
                  <c:v>0.17835033492130492</c:v>
                </c:pt>
                <c:pt idx="44">
                  <c:v>0.16204312447518987</c:v>
                </c:pt>
                <c:pt idx="45">
                  <c:v>0.16182637784612552</c:v>
                </c:pt>
                <c:pt idx="46">
                  <c:v>0.14268374082564605</c:v>
                </c:pt>
                <c:pt idx="47">
                  <c:v>2.6841385308330246E-2</c:v>
                </c:pt>
                <c:pt idx="48">
                  <c:v>3.2051260424225347E-2</c:v>
                </c:pt>
                <c:pt idx="49">
                  <c:v>1.8348813139255071E-3</c:v>
                </c:pt>
                <c:pt idx="50">
                  <c:v>-5.0848100807627361E-2</c:v>
                </c:pt>
                <c:pt idx="51">
                  <c:v>-3.1672122867291819E-2</c:v>
                </c:pt>
                <c:pt idx="52">
                  <c:v>-9.5099702004461051E-2</c:v>
                </c:pt>
                <c:pt idx="53">
                  <c:v>-6.7583973464479641E-2</c:v>
                </c:pt>
                <c:pt idx="54">
                  <c:v>1.5769970619942342E-2</c:v>
                </c:pt>
                <c:pt idx="55">
                  <c:v>7.1672360350021336E-3</c:v>
                </c:pt>
                <c:pt idx="56">
                  <c:v>-3.9775162839646327E-2</c:v>
                </c:pt>
                <c:pt idx="57">
                  <c:v>3.1652663111970014E-2</c:v>
                </c:pt>
                <c:pt idx="58">
                  <c:v>7.0200122890014427E-2</c:v>
                </c:pt>
                <c:pt idx="59">
                  <c:v>2.1421694271396063E-2</c:v>
                </c:pt>
                <c:pt idx="60">
                  <c:v>5.2707089187038036E-2</c:v>
                </c:pt>
                <c:pt idx="61">
                  <c:v>-3.7775905892090123E-3</c:v>
                </c:pt>
                <c:pt idx="62">
                  <c:v>-9.4963101751091017E-2</c:v>
                </c:pt>
                <c:pt idx="63">
                  <c:v>-9.5044671081893739E-2</c:v>
                </c:pt>
                <c:pt idx="64">
                  <c:v>-0.14429121595117067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24-4CA8-AD10-BE2D3308501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TDK_KF_ST_09_02!$AC$85:$AC$149</c:f>
              <c:numCache>
                <c:formatCode>General</c:formatCode>
                <c:ptCount val="65"/>
                <c:pt idx="0">
                  <c:v>-6.1565542894754799E-3</c:v>
                </c:pt>
                <c:pt idx="1">
                  <c:v>-0.10215979321094437</c:v>
                </c:pt>
                <c:pt idx="2">
                  <c:v>-2.9987013759864567E-3</c:v>
                </c:pt>
                <c:pt idx="3">
                  <c:v>9.0064441680340224E-2</c:v>
                </c:pt>
                <c:pt idx="4">
                  <c:v>6.0615470537868532E-2</c:v>
                </c:pt>
                <c:pt idx="5">
                  <c:v>3.2779571957576081E-2</c:v>
                </c:pt>
                <c:pt idx="6">
                  <c:v>3.6890505119458794E-2</c:v>
                </c:pt>
                <c:pt idx="7">
                  <c:v>5.3543855219061243E-2</c:v>
                </c:pt>
                <c:pt idx="8">
                  <c:v>6.0825268116673215E-2</c:v>
                </c:pt>
                <c:pt idx="9">
                  <c:v>3.6716917379635561E-2</c:v>
                </c:pt>
                <c:pt idx="10">
                  <c:v>-3.5208104089292647E-2</c:v>
                </c:pt>
                <c:pt idx="11">
                  <c:v>-4.3179339834011898E-2</c:v>
                </c:pt>
                <c:pt idx="12">
                  <c:v>-8.1099429664391209E-2</c:v>
                </c:pt>
                <c:pt idx="13">
                  <c:v>-4.2797023525167788E-2</c:v>
                </c:pt>
                <c:pt idx="14">
                  <c:v>3.5510930305235888E-2</c:v>
                </c:pt>
                <c:pt idx="15">
                  <c:v>-1.0870963781883347E-2</c:v>
                </c:pt>
                <c:pt idx="16">
                  <c:v>5.5206941850883595E-2</c:v>
                </c:pt>
                <c:pt idx="17">
                  <c:v>8.4447808922220702E-2</c:v>
                </c:pt>
                <c:pt idx="18">
                  <c:v>0.11776753662428519</c:v>
                </c:pt>
                <c:pt idx="19">
                  <c:v>0.18994936512450522</c:v>
                </c:pt>
                <c:pt idx="20">
                  <c:v>0.25158319182531841</c:v>
                </c:pt>
                <c:pt idx="21">
                  <c:v>0.27276298293872969</c:v>
                </c:pt>
                <c:pt idx="22">
                  <c:v>0.13736501137373125</c:v>
                </c:pt>
                <c:pt idx="23">
                  <c:v>0.21648063644090598</c:v>
                </c:pt>
                <c:pt idx="24">
                  <c:v>0.13442524832288427</c:v>
                </c:pt>
                <c:pt idx="25">
                  <c:v>0.12250734060287982</c:v>
                </c:pt>
                <c:pt idx="26">
                  <c:v>8.4529914390458316E-2</c:v>
                </c:pt>
                <c:pt idx="27">
                  <c:v>5.660537353267614E-2</c:v>
                </c:pt>
                <c:pt idx="28">
                  <c:v>-9.3889818950287918E-4</c:v>
                </c:pt>
                <c:pt idx="29">
                  <c:v>-6.8970598582467346E-2</c:v>
                </c:pt>
                <c:pt idx="30">
                  <c:v>-4.1166186830537299E-2</c:v>
                </c:pt>
                <c:pt idx="31">
                  <c:v>8.9991129445934348E-3</c:v>
                </c:pt>
                <c:pt idx="32">
                  <c:v>2.8798478398357474E-3</c:v>
                </c:pt>
                <c:pt idx="33">
                  <c:v>4.3056896208895523E-2</c:v>
                </c:pt>
                <c:pt idx="34">
                  <c:v>-1.3365550895741762E-2</c:v>
                </c:pt>
                <c:pt idx="35">
                  <c:v>3.483047504008141E-2</c:v>
                </c:pt>
                <c:pt idx="36">
                  <c:v>0.12088531084216925</c:v>
                </c:pt>
                <c:pt idx="37">
                  <c:v>3.9501437520499394E-2</c:v>
                </c:pt>
                <c:pt idx="38">
                  <c:v>0.13774911000280099</c:v>
                </c:pt>
                <c:pt idx="39">
                  <c:v>8.9759747281988211E-2</c:v>
                </c:pt>
                <c:pt idx="40">
                  <c:v>3.8435762241533666E-2</c:v>
                </c:pt>
                <c:pt idx="41">
                  <c:v>6.8661919210455835E-2</c:v>
                </c:pt>
                <c:pt idx="42">
                  <c:v>5.2387271633264731E-2</c:v>
                </c:pt>
                <c:pt idx="43">
                  <c:v>2.2051793308506262E-2</c:v>
                </c:pt>
                <c:pt idx="44">
                  <c:v>4.0606809702552482E-3</c:v>
                </c:pt>
                <c:pt idx="45">
                  <c:v>-4.4868429339985028E-2</c:v>
                </c:pt>
                <c:pt idx="46">
                  <c:v>-4.7409665746997121E-2</c:v>
                </c:pt>
                <c:pt idx="47">
                  <c:v>2.5868717006204633E-2</c:v>
                </c:pt>
                <c:pt idx="48">
                  <c:v>4.3307387795579189E-3</c:v>
                </c:pt>
                <c:pt idx="49">
                  <c:v>4.2294276434475364E-2</c:v>
                </c:pt>
                <c:pt idx="50">
                  <c:v>4.3574978240087603E-2</c:v>
                </c:pt>
                <c:pt idx="51">
                  <c:v>7.9609116170331617E-6</c:v>
                </c:pt>
                <c:pt idx="52">
                  <c:v>8.7458622532864183E-2</c:v>
                </c:pt>
                <c:pt idx="53">
                  <c:v>0.10018846600648601</c:v>
                </c:pt>
                <c:pt idx="54">
                  <c:v>4.6614641594722173E-2</c:v>
                </c:pt>
                <c:pt idx="55">
                  <c:v>3.0979092747863035E-2</c:v>
                </c:pt>
                <c:pt idx="56">
                  <c:v>-8.5639860873058637E-2</c:v>
                </c:pt>
                <c:pt idx="57">
                  <c:v>-7.6749205628374284E-2</c:v>
                </c:pt>
                <c:pt idx="58">
                  <c:v>-0.11764793170807053</c:v>
                </c:pt>
                <c:pt idx="59">
                  <c:v>-0.16452415330242687</c:v>
                </c:pt>
                <c:pt idx="60">
                  <c:v>-0.16266710793019712</c:v>
                </c:pt>
                <c:pt idx="61">
                  <c:v>-0.13558517608036169</c:v>
                </c:pt>
                <c:pt idx="62">
                  <c:v>-0.21361940371877708</c:v>
                </c:pt>
                <c:pt idx="63">
                  <c:v>-0.13326701527869211</c:v>
                </c:pt>
                <c:pt idx="64">
                  <c:v>-0.11575816484090318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24-4CA8-AD10-BE2D3308501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</c:numCache>
            </c:numRef>
          </c:xVal>
          <c:yVal>
            <c:numRef>
              <c:f>TDK_KF_ST_09_02!$AD$20:$AD$83</c:f>
              <c:numCache>
                <c:formatCode>General</c:formatCode>
                <c:ptCount val="64"/>
                <c:pt idx="0">
                  <c:v>-9.2626242455172342E-2</c:v>
                </c:pt>
                <c:pt idx="1">
                  <c:v>2.737432581499899E-2</c:v>
                </c:pt>
                <c:pt idx="2">
                  <c:v>2.3071157886214166E-2</c:v>
                </c:pt>
                <c:pt idx="3">
                  <c:v>0.11211797531161238</c:v>
                </c:pt>
                <c:pt idx="4">
                  <c:v>-1.1575867012041385E-3</c:v>
                </c:pt>
                <c:pt idx="5">
                  <c:v>-4.0396187446418708E-3</c:v>
                </c:pt>
                <c:pt idx="6">
                  <c:v>5.3156879385106492E-2</c:v>
                </c:pt>
                <c:pt idx="7">
                  <c:v>9.7101429397525862E-2</c:v>
                </c:pt>
                <c:pt idx="8">
                  <c:v>-3.1464617539128881E-2</c:v>
                </c:pt>
                <c:pt idx="9">
                  <c:v>3.7993500016732185E-2</c:v>
                </c:pt>
                <c:pt idx="10">
                  <c:v>6.6939903095679654E-2</c:v>
                </c:pt>
                <c:pt idx="11">
                  <c:v>6.9402687058506274E-2</c:v>
                </c:pt>
                <c:pt idx="12">
                  <c:v>5.2076703807330205E-2</c:v>
                </c:pt>
                <c:pt idx="13">
                  <c:v>-5.8635155535725403E-2</c:v>
                </c:pt>
                <c:pt idx="14">
                  <c:v>3.7229310026091866E-2</c:v>
                </c:pt>
                <c:pt idx="15">
                  <c:v>-1.6365706639916766E-2</c:v>
                </c:pt>
                <c:pt idx="16">
                  <c:v>4.5139182805243649E-2</c:v>
                </c:pt>
                <c:pt idx="17">
                  <c:v>6.587146655175502E-2</c:v>
                </c:pt>
                <c:pt idx="18">
                  <c:v>-1.5440746123104532E-2</c:v>
                </c:pt>
                <c:pt idx="19">
                  <c:v>2.1544057399239591E-2</c:v>
                </c:pt>
                <c:pt idx="20">
                  <c:v>7.8447711694067834E-2</c:v>
                </c:pt>
                <c:pt idx="21">
                  <c:v>0.10543647937106471</c:v>
                </c:pt>
                <c:pt idx="22">
                  <c:v>4.9618529727027294E-2</c:v>
                </c:pt>
                <c:pt idx="23">
                  <c:v>8.967898885001091E-2</c:v>
                </c:pt>
                <c:pt idx="24">
                  <c:v>5.0898871655562061E-2</c:v>
                </c:pt>
                <c:pt idx="25">
                  <c:v>8.4456835740525094E-3</c:v>
                </c:pt>
                <c:pt idx="26">
                  <c:v>0.10962026483193199</c:v>
                </c:pt>
                <c:pt idx="27">
                  <c:v>8.5515169365919519E-3</c:v>
                </c:pt>
                <c:pt idx="28">
                  <c:v>5.7037350423371436E-2</c:v>
                </c:pt>
                <c:pt idx="29">
                  <c:v>0.10258924757403065</c:v>
                </c:pt>
                <c:pt idx="30">
                  <c:v>1.3288294041956306E-2</c:v>
                </c:pt>
                <c:pt idx="31">
                  <c:v>7.636809447478754E-2</c:v>
                </c:pt>
                <c:pt idx="32">
                  <c:v>-2.68039372988369E-2</c:v>
                </c:pt>
                <c:pt idx="33">
                  <c:v>0.13897809553023421</c:v>
                </c:pt>
                <c:pt idx="34">
                  <c:v>9.2367237819502179E-2</c:v>
                </c:pt>
                <c:pt idx="35">
                  <c:v>2.1840368133354104E-2</c:v>
                </c:pt>
                <c:pt idx="36">
                  <c:v>7.3943279587751931E-2</c:v>
                </c:pt>
                <c:pt idx="37">
                  <c:v>5.2001943580080479E-2</c:v>
                </c:pt>
                <c:pt idx="38">
                  <c:v>1.1120270365950091E-2</c:v>
                </c:pt>
                <c:pt idx="39">
                  <c:v>4.1134564508411131E-2</c:v>
                </c:pt>
                <c:pt idx="40">
                  <c:v>-7.8983414258402718E-2</c:v>
                </c:pt>
                <c:pt idx="41">
                  <c:v>1.8623648569274565E-2</c:v>
                </c:pt>
                <c:pt idx="42">
                  <c:v>-7.3423109766309835E-2</c:v>
                </c:pt>
                <c:pt idx="43">
                  <c:v>9.4412648017424772E-2</c:v>
                </c:pt>
                <c:pt idx="44">
                  <c:v>8.9540067350128538E-2</c:v>
                </c:pt>
                <c:pt idx="45">
                  <c:v>2.8122987278379696E-2</c:v>
                </c:pt>
                <c:pt idx="46">
                  <c:v>-2.491620420136087E-2</c:v>
                </c:pt>
                <c:pt idx="47">
                  <c:v>5.7606423613890456E-2</c:v>
                </c:pt>
                <c:pt idx="48">
                  <c:v>2.3155681426658248E-2</c:v>
                </c:pt>
                <c:pt idx="49">
                  <c:v>-1.2705845095808854E-2</c:v>
                </c:pt>
                <c:pt idx="50">
                  <c:v>8.6359031112863249E-2</c:v>
                </c:pt>
                <c:pt idx="51">
                  <c:v>-1.1124900657875969E-2</c:v>
                </c:pt>
                <c:pt idx="52">
                  <c:v>1.4000272340069841E-2</c:v>
                </c:pt>
                <c:pt idx="53">
                  <c:v>2.4404633630467742E-2</c:v>
                </c:pt>
                <c:pt idx="54">
                  <c:v>-5.0978074709234988E-2</c:v>
                </c:pt>
                <c:pt idx="55">
                  <c:v>2.9549681344633427E-2</c:v>
                </c:pt>
                <c:pt idx="56">
                  <c:v>0.10060043095631954</c:v>
                </c:pt>
                <c:pt idx="57">
                  <c:v>2.1891192107091229E-2</c:v>
                </c:pt>
                <c:pt idx="58">
                  <c:v>-3.3309617770555633E-2</c:v>
                </c:pt>
                <c:pt idx="59">
                  <c:v>1.1357877686180018E-2</c:v>
                </c:pt>
                <c:pt idx="60">
                  <c:v>7.9083813508304956E-3</c:v>
                </c:pt>
                <c:pt idx="61">
                  <c:v>9.3842032269549236E-2</c:v>
                </c:pt>
                <c:pt idx="62">
                  <c:v>9.196440037510456E-2</c:v>
                </c:pt>
                <c:pt idx="63">
                  <c:v>-7.1151221290506328E-3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924-4CA8-AD10-BE2D33085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7136"/>
        <c:axId val="564448312"/>
      </c:scatterChart>
      <c:valAx>
        <c:axId val="564447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8312"/>
        <c:crosses val="autoZero"/>
        <c:crossBetween val="midCat"/>
      </c:valAx>
      <c:valAx>
        <c:axId val="56444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7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889</c:v>
                </c:pt>
                <c:pt idx="2">
                  <c:v>1285</c:v>
                </c:pt>
                <c:pt idx="3">
                  <c:v>1660</c:v>
                </c:pt>
                <c:pt idx="4">
                  <c:v>2022</c:v>
                </c:pt>
                <c:pt idx="5">
                  <c:v>2356</c:v>
                </c:pt>
                <c:pt idx="6">
                  <c:v>2668</c:v>
                </c:pt>
                <c:pt idx="7">
                  <c:v>2952</c:v>
                </c:pt>
                <c:pt idx="8">
                  <c:v>3222</c:v>
                </c:pt>
                <c:pt idx="9">
                  <c:v>3452</c:v>
                </c:pt>
                <c:pt idx="10">
                  <c:v>3654</c:v>
                </c:pt>
                <c:pt idx="11">
                  <c:v>3822</c:v>
                </c:pt>
                <c:pt idx="12">
                  <c:v>3939</c:v>
                </c:pt>
                <c:pt idx="13">
                  <c:v>4021</c:v>
                </c:pt>
                <c:pt idx="14">
                  <c:v>4071</c:v>
                </c:pt>
                <c:pt idx="15">
                  <c:v>4076</c:v>
                </c:pt>
                <c:pt idx="16">
                  <c:v>4039</c:v>
                </c:pt>
                <c:pt idx="17">
                  <c:v>3967</c:v>
                </c:pt>
                <c:pt idx="18">
                  <c:v>3855</c:v>
                </c:pt>
                <c:pt idx="19">
                  <c:v>3706</c:v>
                </c:pt>
                <c:pt idx="20">
                  <c:v>3522</c:v>
                </c:pt>
                <c:pt idx="21">
                  <c:v>3306</c:v>
                </c:pt>
                <c:pt idx="22">
                  <c:v>3058</c:v>
                </c:pt>
                <c:pt idx="23">
                  <c:v>2784</c:v>
                </c:pt>
                <c:pt idx="24">
                  <c:v>2478</c:v>
                </c:pt>
                <c:pt idx="25">
                  <c:v>2139</c:v>
                </c:pt>
                <c:pt idx="26">
                  <c:v>1777</c:v>
                </c:pt>
                <c:pt idx="27">
                  <c:v>1410</c:v>
                </c:pt>
                <c:pt idx="28">
                  <c:v>1024</c:v>
                </c:pt>
                <c:pt idx="29">
                  <c:v>652</c:v>
                </c:pt>
                <c:pt idx="30">
                  <c:v>254</c:v>
                </c:pt>
                <c:pt idx="31">
                  <c:v>-142</c:v>
                </c:pt>
                <c:pt idx="32">
                  <c:v>-554</c:v>
                </c:pt>
                <c:pt idx="33">
                  <c:v>-943</c:v>
                </c:pt>
                <c:pt idx="34">
                  <c:v>-1338</c:v>
                </c:pt>
                <c:pt idx="35">
                  <c:v>-1717</c:v>
                </c:pt>
                <c:pt idx="36">
                  <c:v>-2074</c:v>
                </c:pt>
                <c:pt idx="37">
                  <c:v>-2413</c:v>
                </c:pt>
                <c:pt idx="38">
                  <c:v>-2723</c:v>
                </c:pt>
                <c:pt idx="39">
                  <c:v>-3014</c:v>
                </c:pt>
                <c:pt idx="40">
                  <c:v>-3282</c:v>
                </c:pt>
                <c:pt idx="41">
                  <c:v>-3519</c:v>
                </c:pt>
                <c:pt idx="42">
                  <c:v>-3714</c:v>
                </c:pt>
                <c:pt idx="43">
                  <c:v>-3872</c:v>
                </c:pt>
                <c:pt idx="44">
                  <c:v>-3999</c:v>
                </c:pt>
                <c:pt idx="45">
                  <c:v>-4082</c:v>
                </c:pt>
                <c:pt idx="46">
                  <c:v>-4131</c:v>
                </c:pt>
                <c:pt idx="47">
                  <c:v>-4135</c:v>
                </c:pt>
                <c:pt idx="48">
                  <c:v>-4097</c:v>
                </c:pt>
                <c:pt idx="49">
                  <c:v>-4027</c:v>
                </c:pt>
                <c:pt idx="50">
                  <c:v>-3918</c:v>
                </c:pt>
                <c:pt idx="51">
                  <c:v>-3766</c:v>
                </c:pt>
                <c:pt idx="52">
                  <c:v>-3580</c:v>
                </c:pt>
                <c:pt idx="53">
                  <c:v>-3359</c:v>
                </c:pt>
                <c:pt idx="54">
                  <c:v>-3115</c:v>
                </c:pt>
                <c:pt idx="55">
                  <c:v>-2839</c:v>
                </c:pt>
                <c:pt idx="56">
                  <c:v>-2534</c:v>
                </c:pt>
                <c:pt idx="57">
                  <c:v>-2194</c:v>
                </c:pt>
                <c:pt idx="58">
                  <c:v>-1831</c:v>
                </c:pt>
                <c:pt idx="59">
                  <c:v>-1466</c:v>
                </c:pt>
                <c:pt idx="60">
                  <c:v>-1082</c:v>
                </c:pt>
                <c:pt idx="61">
                  <c:v>-701</c:v>
                </c:pt>
                <c:pt idx="62">
                  <c:v>-315</c:v>
                </c:pt>
                <c:pt idx="63">
                  <c:v>86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06B-43FF-8B8E-6C668957CFBD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TDK_KF_ST_09_02!$L$20:$L$84</c:f>
              <c:numCache>
                <c:formatCode>General</c:formatCode>
                <c:ptCount val="65"/>
                <c:pt idx="0">
                  <c:v>489.61895465893525</c:v>
                </c:pt>
                <c:pt idx="1">
                  <c:v>891.33581434900702</c:v>
                </c:pt>
                <c:pt idx="2">
                  <c:v>1291.8628356873251</c:v>
                </c:pt>
                <c:pt idx="3">
                  <c:v>1669.9581845177095</c:v>
                </c:pt>
                <c:pt idx="4">
                  <c:v>2025.1944897463584</c:v>
                </c:pt>
                <c:pt idx="5">
                  <c:v>2357.2456003598304</c:v>
                </c:pt>
                <c:pt idx="6">
                  <c:v>2671.9946130892477</c:v>
                </c:pt>
                <c:pt idx="7">
                  <c:v>2956.4257705731675</c:v>
                </c:pt>
                <c:pt idx="8">
                  <c:v>3220.2366660718199</c:v>
                </c:pt>
                <c:pt idx="9">
                  <c:v>3451.0674477893772</c:v>
                </c:pt>
                <c:pt idx="10">
                  <c:v>3649.4237070805434</c:v>
                </c:pt>
                <c:pt idx="11">
                  <c:v>3812.5056720649195</c:v>
                </c:pt>
                <c:pt idx="12">
                  <c:v>3934.6611775810866</c:v>
                </c:pt>
                <c:pt idx="13">
                  <c:v>4016.7110015525877</c:v>
                </c:pt>
                <c:pt idx="14">
                  <c:v>4062.6707416216582</c:v>
                </c:pt>
                <c:pt idx="15">
                  <c:v>4070.1687683073042</c:v>
                </c:pt>
                <c:pt idx="16">
                  <c:v>4037.919881031195</c:v>
                </c:pt>
                <c:pt idx="17">
                  <c:v>3965.6400020899523</c:v>
                </c:pt>
                <c:pt idx="18">
                  <c:v>3853.6631367420246</c:v>
                </c:pt>
                <c:pt idx="19">
                  <c:v>3703.5295899613561</c:v>
                </c:pt>
                <c:pt idx="20">
                  <c:v>3520.4553600278068</c:v>
                </c:pt>
                <c:pt idx="21">
                  <c:v>3305.9323701377475</c:v>
                </c:pt>
                <c:pt idx="22">
                  <c:v>3063.7423020242395</c:v>
                </c:pt>
                <c:pt idx="23">
                  <c:v>2784.5931987153613</c:v>
                </c:pt>
                <c:pt idx="24">
                  <c:v>2476.7602645234383</c:v>
                </c:pt>
                <c:pt idx="25">
                  <c:v>2144.5098057632244</c:v>
                </c:pt>
                <c:pt idx="26">
                  <c:v>1781.8243357402603</c:v>
                </c:pt>
                <c:pt idx="27">
                  <c:v>1413.2602575325718</c:v>
                </c:pt>
                <c:pt idx="28">
                  <c:v>1029.6072197265255</c:v>
                </c:pt>
                <c:pt idx="29">
                  <c:v>647.1733627927598</c:v>
                </c:pt>
                <c:pt idx="30">
                  <c:v>252.77416018272481</c:v>
                </c:pt>
                <c:pt idx="31">
                  <c:v>-143.0009531580381</c:v>
                </c:pt>
                <c:pt idx="32">
                  <c:v>-549.90044993924494</c:v>
                </c:pt>
                <c:pt idx="33">
                  <c:v>-949.79084742067448</c:v>
                </c:pt>
                <c:pt idx="34">
                  <c:v>-1344.9674635050992</c:v>
                </c:pt>
                <c:pt idx="35">
                  <c:v>-1723.4687660740801</c:v>
                </c:pt>
                <c:pt idx="36">
                  <c:v>-2076.9646785926848</c:v>
                </c:pt>
                <c:pt idx="37">
                  <c:v>-2410.2558339597153</c:v>
                </c:pt>
                <c:pt idx="38">
                  <c:v>-2721.4162174387529</c:v>
                </c:pt>
                <c:pt idx="39">
                  <c:v>-3011.101464392681</c:v>
                </c:pt>
                <c:pt idx="40">
                  <c:v>-3272.7344064495655</c:v>
                </c:pt>
                <c:pt idx="41">
                  <c:v>-3508.4716998789563</c:v>
                </c:pt>
                <c:pt idx="42">
                  <c:v>-3708.9970345452384</c:v>
                </c:pt>
                <c:pt idx="43">
                  <c:v>-3869.0509713804558</c:v>
                </c:pt>
                <c:pt idx="44">
                  <c:v>-3993.5935422094194</c:v>
                </c:pt>
                <c:pt idx="45">
                  <c:v>-4078.3077492145921</c:v>
                </c:pt>
                <c:pt idx="46">
                  <c:v>-4125.3703357845206</c:v>
                </c:pt>
                <c:pt idx="47">
                  <c:v>-4134.0300331920907</c:v>
                </c:pt>
                <c:pt idx="48">
                  <c:v>-4103.2294296854461</c:v>
                </c:pt>
                <c:pt idx="49">
                  <c:v>-4031.6483927265444</c:v>
                </c:pt>
                <c:pt idx="50">
                  <c:v>-3920.2626834585008</c:v>
                </c:pt>
                <c:pt idx="51">
                  <c:v>-3770.9786060859992</c:v>
                </c:pt>
                <c:pt idx="52">
                  <c:v>-3587.4137848512391</c:v>
                </c:pt>
                <c:pt idx="53">
                  <c:v>-3370.4297525543602</c:v>
                </c:pt>
                <c:pt idx="54">
                  <c:v>-3125.8077261992689</c:v>
                </c:pt>
                <c:pt idx="55">
                  <c:v>-2848.833989774856</c:v>
                </c:pt>
                <c:pt idx="56">
                  <c:v>-2538.5006265650386</c:v>
                </c:pt>
                <c:pt idx="57">
                  <c:v>-2196.8073066582533</c:v>
                </c:pt>
                <c:pt idx="58">
                  <c:v>-1838.6788267070347</c:v>
                </c:pt>
                <c:pt idx="59">
                  <c:v>-1466.799965017693</c:v>
                </c:pt>
                <c:pt idx="60">
                  <c:v>-1081.5771772322391</c:v>
                </c:pt>
                <c:pt idx="61">
                  <c:v>-695.71810863132055</c:v>
                </c:pt>
                <c:pt idx="62">
                  <c:v>-302.43466590573166</c:v>
                </c:pt>
                <c:pt idx="63">
                  <c:v>98.524079199407495</c:v>
                </c:pt>
                <c:pt idx="64">
                  <c:v>506.55156142904588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06B-43FF-8B8E-6C668957CFBD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TDK_KF_ST_09_02!$J$20:$J$84</c:f>
              <c:numCache>
                <c:formatCode>General</c:formatCode>
                <c:ptCount val="65"/>
                <c:pt idx="0">
                  <c:v>-4062</c:v>
                </c:pt>
                <c:pt idx="1">
                  <c:v>-3990</c:v>
                </c:pt>
                <c:pt idx="2">
                  <c:v>-3872</c:v>
                </c:pt>
                <c:pt idx="3">
                  <c:v>-3710</c:v>
                </c:pt>
                <c:pt idx="4">
                  <c:v>-3521</c:v>
                </c:pt>
                <c:pt idx="5">
                  <c:v>-3304</c:v>
                </c:pt>
                <c:pt idx="6">
                  <c:v>-3047</c:v>
                </c:pt>
                <c:pt idx="7">
                  <c:v>-2768</c:v>
                </c:pt>
                <c:pt idx="8">
                  <c:v>-2448</c:v>
                </c:pt>
                <c:pt idx="9">
                  <c:v>-2107</c:v>
                </c:pt>
                <c:pt idx="10">
                  <c:v>-1750</c:v>
                </c:pt>
                <c:pt idx="11">
                  <c:v>-1367</c:v>
                </c:pt>
                <c:pt idx="12">
                  <c:v>-979</c:v>
                </c:pt>
                <c:pt idx="13">
                  <c:v>-594</c:v>
                </c:pt>
                <c:pt idx="14">
                  <c:v>-202</c:v>
                </c:pt>
                <c:pt idx="15">
                  <c:v>204</c:v>
                </c:pt>
                <c:pt idx="16">
                  <c:v>601</c:v>
                </c:pt>
                <c:pt idx="17">
                  <c:v>1001</c:v>
                </c:pt>
                <c:pt idx="18">
                  <c:v>1393</c:v>
                </c:pt>
                <c:pt idx="19">
                  <c:v>1768</c:v>
                </c:pt>
                <c:pt idx="20">
                  <c:v>2120</c:v>
                </c:pt>
                <c:pt idx="21">
                  <c:v>2448</c:v>
                </c:pt>
                <c:pt idx="22">
                  <c:v>2754</c:v>
                </c:pt>
                <c:pt idx="23">
                  <c:v>3043</c:v>
                </c:pt>
                <c:pt idx="24">
                  <c:v>3305</c:v>
                </c:pt>
                <c:pt idx="25">
                  <c:v>3534</c:v>
                </c:pt>
                <c:pt idx="26">
                  <c:v>3724</c:v>
                </c:pt>
                <c:pt idx="27">
                  <c:v>3882</c:v>
                </c:pt>
                <c:pt idx="28">
                  <c:v>4000</c:v>
                </c:pt>
                <c:pt idx="29">
                  <c:v>4083</c:v>
                </c:pt>
                <c:pt idx="30">
                  <c:v>4125</c:v>
                </c:pt>
                <c:pt idx="31">
                  <c:v>4124</c:v>
                </c:pt>
                <c:pt idx="32">
                  <c:v>4087</c:v>
                </c:pt>
                <c:pt idx="33">
                  <c:v>4011</c:v>
                </c:pt>
                <c:pt idx="34">
                  <c:v>3892</c:v>
                </c:pt>
                <c:pt idx="35">
                  <c:v>3730</c:v>
                </c:pt>
                <c:pt idx="36">
                  <c:v>3548</c:v>
                </c:pt>
                <c:pt idx="37">
                  <c:v>3327</c:v>
                </c:pt>
                <c:pt idx="38">
                  <c:v>3068</c:v>
                </c:pt>
                <c:pt idx="39">
                  <c:v>2787</c:v>
                </c:pt>
                <c:pt idx="40">
                  <c:v>2471</c:v>
                </c:pt>
                <c:pt idx="41">
                  <c:v>2132</c:v>
                </c:pt>
                <c:pt idx="42">
                  <c:v>1766</c:v>
                </c:pt>
                <c:pt idx="43">
                  <c:v>1398</c:v>
                </c:pt>
                <c:pt idx="44">
                  <c:v>1013</c:v>
                </c:pt>
                <c:pt idx="45">
                  <c:v>624</c:v>
                </c:pt>
                <c:pt idx="46">
                  <c:v>231</c:v>
                </c:pt>
                <c:pt idx="47">
                  <c:v>-169</c:v>
                </c:pt>
                <c:pt idx="48">
                  <c:v>-567</c:v>
                </c:pt>
                <c:pt idx="49">
                  <c:v>-967</c:v>
                </c:pt>
                <c:pt idx="50">
                  <c:v>-1356</c:v>
                </c:pt>
                <c:pt idx="51">
                  <c:v>-1733</c:v>
                </c:pt>
                <c:pt idx="52">
                  <c:v>-2081</c:v>
                </c:pt>
                <c:pt idx="53">
                  <c:v>-2413</c:v>
                </c:pt>
                <c:pt idx="54">
                  <c:v>-2725</c:v>
                </c:pt>
                <c:pt idx="55">
                  <c:v>-3007</c:v>
                </c:pt>
                <c:pt idx="56">
                  <c:v>-3266</c:v>
                </c:pt>
                <c:pt idx="57">
                  <c:v>-3507</c:v>
                </c:pt>
                <c:pt idx="58">
                  <c:v>-3694</c:v>
                </c:pt>
                <c:pt idx="59">
                  <c:v>-3852</c:v>
                </c:pt>
                <c:pt idx="60">
                  <c:v>-3977</c:v>
                </c:pt>
                <c:pt idx="61">
                  <c:v>-4055</c:v>
                </c:pt>
                <c:pt idx="62">
                  <c:v>-4099</c:v>
                </c:pt>
                <c:pt idx="63">
                  <c:v>-4102</c:v>
                </c:pt>
                <c:pt idx="64">
                  <c:v>-4066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06B-43FF-8B8E-6C668957CFBD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TDK_KF_ST_09_02!$N$20:$N$84</c:f>
              <c:numCache>
                <c:formatCode>General</c:formatCode>
                <c:ptCount val="65"/>
                <c:pt idx="0">
                  <c:v>-4059.9641347100687</c:v>
                </c:pt>
                <c:pt idx="1">
                  <c:v>-3981.3707559880113</c:v>
                </c:pt>
                <c:pt idx="2">
                  <c:v>-3860.5190705156342</c:v>
                </c:pt>
                <c:pt idx="3">
                  <c:v>-3704.0180805941941</c:v>
                </c:pt>
                <c:pt idx="4">
                  <c:v>-3514.7255712938668</c:v>
                </c:pt>
                <c:pt idx="5">
                  <c:v>-3294.7222578863816</c:v>
                </c:pt>
                <c:pt idx="6">
                  <c:v>-3039.7732782723569</c:v>
                </c:pt>
                <c:pt idx="7">
                  <c:v>-2760.4193370287398</c:v>
                </c:pt>
                <c:pt idx="8">
                  <c:v>-2446.0841922875275</c:v>
                </c:pt>
                <c:pt idx="9">
                  <c:v>-2109.3027997864151</c:v>
                </c:pt>
                <c:pt idx="10">
                  <c:v>-1748.9989052982546</c:v>
                </c:pt>
                <c:pt idx="11">
                  <c:v>-1368.2795480406005</c:v>
                </c:pt>
                <c:pt idx="12">
                  <c:v>-982.51142233390999</c:v>
                </c:pt>
                <c:pt idx="13">
                  <c:v>-599.35986719836205</c:v>
                </c:pt>
                <c:pt idx="14">
                  <c:v>-203.61844092678905</c:v>
                </c:pt>
                <c:pt idx="15">
                  <c:v>197.98762814683315</c:v>
                </c:pt>
                <c:pt idx="16">
                  <c:v>602.26906901905954</c:v>
                </c:pt>
                <c:pt idx="17">
                  <c:v>1002.0202419810835</c:v>
                </c:pt>
                <c:pt idx="18">
                  <c:v>1393.2425421271264</c:v>
                </c:pt>
                <c:pt idx="19">
                  <c:v>1770.208608820803</c:v>
                </c:pt>
                <c:pt idx="20">
                  <c:v>2123.1878570699146</c:v>
                </c:pt>
                <c:pt idx="21">
                  <c:v>2453.0151779709986</c:v>
                </c:pt>
                <c:pt idx="22">
                  <c:v>2756.2828686460016</c:v>
                </c:pt>
                <c:pt idx="23">
                  <c:v>3042.9732923863012</c:v>
                </c:pt>
                <c:pt idx="24">
                  <c:v>3301.6052309607844</c:v>
                </c:pt>
                <c:pt idx="25">
                  <c:v>3528.2213317539763</c:v>
                </c:pt>
                <c:pt idx="26">
                  <c:v>3725.0553755756905</c:v>
                </c:pt>
                <c:pt idx="27">
                  <c:v>3879.3302860001272</c:v>
                </c:pt>
                <c:pt idx="28">
                  <c:v>3996.8829807698912</c:v>
                </c:pt>
                <c:pt idx="29">
                  <c:v>4074.293438121952</c:v>
                </c:pt>
                <c:pt idx="30">
                  <c:v>4115.0914806177871</c:v>
                </c:pt>
                <c:pt idx="31">
                  <c:v>4117.5274323382419</c:v>
                </c:pt>
                <c:pt idx="32">
                  <c:v>4080.0600325269615</c:v>
                </c:pt>
                <c:pt idx="33">
                  <c:v>4002.836199107418</c:v>
                </c:pt>
                <c:pt idx="34">
                  <c:v>3885.0218213044391</c:v>
                </c:pt>
                <c:pt idx="35">
                  <c:v>3730.0822529909506</c:v>
                </c:pt>
                <c:pt idx="36">
                  <c:v>3543.5755186995852</c:v>
                </c:pt>
                <c:pt idx="37">
                  <c:v>3324.7640413657409</c:v>
                </c:pt>
                <c:pt idx="38">
                  <c:v>3075.1318874908779</c:v>
                </c:pt>
                <c:pt idx="39">
                  <c:v>2793.1989241674323</c:v>
                </c:pt>
                <c:pt idx="40">
                  <c:v>2484.1928369062857</c:v>
                </c:pt>
                <c:pt idx="41">
                  <c:v>2143.2252323833404</c:v>
                </c:pt>
                <c:pt idx="42">
                  <c:v>1781.4240136753378</c:v>
                </c:pt>
                <c:pt idx="43">
                  <c:v>1411.6129550362275</c:v>
                </c:pt>
                <c:pt idx="44">
                  <c:v>1024.7126189321909</c:v>
                </c:pt>
                <c:pt idx="45">
                  <c:v>636.27014677637067</c:v>
                </c:pt>
                <c:pt idx="46">
                  <c:v>241.99999052759733</c:v>
                </c:pt>
                <c:pt idx="47">
                  <c:v>-166.04941872122109</c:v>
                </c:pt>
                <c:pt idx="48">
                  <c:v>-564.69678019949549</c:v>
                </c:pt>
                <c:pt idx="49">
                  <c:v>-967.31689049670581</c:v>
                </c:pt>
                <c:pt idx="50">
                  <c:v>-1360.2261055535764</c:v>
                </c:pt>
                <c:pt idx="51">
                  <c:v>-1737.763961731903</c:v>
                </c:pt>
                <c:pt idx="52">
                  <c:v>-2093.6556271260529</c:v>
                </c:pt>
                <c:pt idx="53">
                  <c:v>-2428.315105351784</c:v>
                </c:pt>
                <c:pt idx="54">
                  <c:v>-2734.9124178266125</c:v>
                </c:pt>
                <c:pt idx="55">
                  <c:v>-3019.6606070703724</c:v>
                </c:pt>
                <c:pt idx="56">
                  <c:v>-3280.740524090857</c:v>
                </c:pt>
                <c:pt idx="57">
                  <c:v>-3513.3178211751119</c:v>
                </c:pt>
                <c:pt idx="58">
                  <c:v>-3707.0005179687791</c:v>
                </c:pt>
                <c:pt idx="59">
                  <c:v>-3862.2125947155118</c:v>
                </c:pt>
                <c:pt idx="60">
                  <c:v>-3979.6179122644339</c:v>
                </c:pt>
                <c:pt idx="61">
                  <c:v>-4056.929138480009</c:v>
                </c:pt>
                <c:pt idx="62">
                  <c:v>-4096.7522829859327</c:v>
                </c:pt>
                <c:pt idx="63">
                  <c:v>-4098.1727517736881</c:v>
                </c:pt>
                <c:pt idx="64">
                  <c:v>-4059.2020333625032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06B-43FF-8B8E-6C668957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4736"/>
        <c:axId val="566904144"/>
      </c:scatterChart>
      <c:valAx>
        <c:axId val="56689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4144"/>
        <c:crosses val="autoZero"/>
        <c:crossBetween val="midCat"/>
      </c:valAx>
      <c:valAx>
        <c:axId val="56690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94</c:v>
                </c:pt>
                <c:pt idx="2">
                  <c:v>-305</c:v>
                </c:pt>
                <c:pt idx="3">
                  <c:v>-691</c:v>
                </c:pt>
                <c:pt idx="4">
                  <c:v>-1079</c:v>
                </c:pt>
                <c:pt idx="5">
                  <c:v>-1467</c:v>
                </c:pt>
                <c:pt idx="6">
                  <c:v>-1832</c:v>
                </c:pt>
                <c:pt idx="7">
                  <c:v>-2195</c:v>
                </c:pt>
                <c:pt idx="8">
                  <c:v>-2521</c:v>
                </c:pt>
                <c:pt idx="9">
                  <c:v>-2828</c:v>
                </c:pt>
                <c:pt idx="10">
                  <c:v>-3105</c:v>
                </c:pt>
                <c:pt idx="11">
                  <c:v>-3345</c:v>
                </c:pt>
                <c:pt idx="12">
                  <c:v>-3565</c:v>
                </c:pt>
                <c:pt idx="13">
                  <c:v>-3755</c:v>
                </c:pt>
                <c:pt idx="14">
                  <c:v>-3908</c:v>
                </c:pt>
                <c:pt idx="15">
                  <c:v>-4020</c:v>
                </c:pt>
                <c:pt idx="16">
                  <c:v>-4089</c:v>
                </c:pt>
                <c:pt idx="17">
                  <c:v>-4124</c:v>
                </c:pt>
                <c:pt idx="18">
                  <c:v>-4117</c:v>
                </c:pt>
                <c:pt idx="19">
                  <c:v>-4069</c:v>
                </c:pt>
                <c:pt idx="20">
                  <c:v>-3988</c:v>
                </c:pt>
                <c:pt idx="21">
                  <c:v>-3864</c:v>
                </c:pt>
                <c:pt idx="22">
                  <c:v>-3704</c:v>
                </c:pt>
                <c:pt idx="23">
                  <c:v>-3497</c:v>
                </c:pt>
                <c:pt idx="24">
                  <c:v>-3262</c:v>
                </c:pt>
                <c:pt idx="25">
                  <c:v>-3005</c:v>
                </c:pt>
                <c:pt idx="26">
                  <c:v>-2721</c:v>
                </c:pt>
                <c:pt idx="27">
                  <c:v>-2410</c:v>
                </c:pt>
                <c:pt idx="28">
                  <c:v>-2073</c:v>
                </c:pt>
                <c:pt idx="29">
                  <c:v>-1708</c:v>
                </c:pt>
                <c:pt idx="30">
                  <c:v>-1334</c:v>
                </c:pt>
                <c:pt idx="31">
                  <c:v>-943</c:v>
                </c:pt>
                <c:pt idx="32">
                  <c:v>-532</c:v>
                </c:pt>
                <c:pt idx="33">
                  <c:v>-149</c:v>
                </c:pt>
                <c:pt idx="34">
                  <c:v>244</c:v>
                </c:pt>
                <c:pt idx="35">
                  <c:v>637</c:v>
                </c:pt>
                <c:pt idx="36">
                  <c:v>1022</c:v>
                </c:pt>
                <c:pt idx="37">
                  <c:v>1408</c:v>
                </c:pt>
                <c:pt idx="38">
                  <c:v>1774</c:v>
                </c:pt>
                <c:pt idx="39">
                  <c:v>2134</c:v>
                </c:pt>
                <c:pt idx="40">
                  <c:v>2466</c:v>
                </c:pt>
                <c:pt idx="41">
                  <c:v>2768</c:v>
                </c:pt>
                <c:pt idx="42">
                  <c:v>3041</c:v>
                </c:pt>
                <c:pt idx="43">
                  <c:v>3288</c:v>
                </c:pt>
                <c:pt idx="44">
                  <c:v>3512</c:v>
                </c:pt>
                <c:pt idx="45">
                  <c:v>3696</c:v>
                </c:pt>
                <c:pt idx="46">
                  <c:v>3844</c:v>
                </c:pt>
                <c:pt idx="47">
                  <c:v>3957</c:v>
                </c:pt>
                <c:pt idx="48">
                  <c:v>4033</c:v>
                </c:pt>
                <c:pt idx="49">
                  <c:v>4064</c:v>
                </c:pt>
                <c:pt idx="50">
                  <c:v>4057</c:v>
                </c:pt>
                <c:pt idx="51">
                  <c:v>4017</c:v>
                </c:pt>
                <c:pt idx="52">
                  <c:v>3932</c:v>
                </c:pt>
                <c:pt idx="53">
                  <c:v>3801</c:v>
                </c:pt>
                <c:pt idx="54">
                  <c:v>3647</c:v>
                </c:pt>
                <c:pt idx="55">
                  <c:v>3443</c:v>
                </c:pt>
                <c:pt idx="56">
                  <c:v>3202</c:v>
                </c:pt>
                <c:pt idx="57">
                  <c:v>2949</c:v>
                </c:pt>
                <c:pt idx="58">
                  <c:v>2665</c:v>
                </c:pt>
                <c:pt idx="59">
                  <c:v>2352</c:v>
                </c:pt>
                <c:pt idx="60">
                  <c:v>2009</c:v>
                </c:pt>
                <c:pt idx="61">
                  <c:v>1654</c:v>
                </c:pt>
                <c:pt idx="62">
                  <c:v>1274</c:v>
                </c:pt>
                <c:pt idx="63">
                  <c:v>883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07E-461C-B7EC-76B88F14B5C6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TDK_KF_ST_09_03!$L$85:$L$149</c:f>
              <c:numCache>
                <c:formatCode>General</c:formatCode>
                <c:ptCount val="65"/>
                <c:pt idx="0">
                  <c:v>510.02938694500079</c:v>
                </c:pt>
                <c:pt idx="1">
                  <c:v>106.44240503815622</c:v>
                </c:pt>
                <c:pt idx="2">
                  <c:v>-290.15568690793538</c:v>
                </c:pt>
                <c:pt idx="3">
                  <c:v>-688.76978240552876</c:v>
                </c:pt>
                <c:pt idx="4">
                  <c:v>-1077.3396527948196</c:v>
                </c:pt>
                <c:pt idx="5">
                  <c:v>-1468.7058965661299</c:v>
                </c:pt>
                <c:pt idx="6">
                  <c:v>-1838.6698321273059</c:v>
                </c:pt>
                <c:pt idx="7">
                  <c:v>-2197.6520608937653</c:v>
                </c:pt>
                <c:pt idx="8">
                  <c:v>-2528.6969922257776</c:v>
                </c:pt>
                <c:pt idx="9">
                  <c:v>-2835.9815426535652</c:v>
                </c:pt>
                <c:pt idx="10">
                  <c:v>-3110.4682856759464</c:v>
                </c:pt>
                <c:pt idx="11">
                  <c:v>-3354.3370208149404</c:v>
                </c:pt>
                <c:pt idx="12">
                  <c:v>-3573.8218788741979</c:v>
                </c:pt>
                <c:pt idx="13">
                  <c:v>-3759.7782229749009</c:v>
                </c:pt>
                <c:pt idx="14">
                  <c:v>-3908.8649103851603</c:v>
                </c:pt>
                <c:pt idx="15">
                  <c:v>-4021.0428862499493</c:v>
                </c:pt>
                <c:pt idx="16">
                  <c:v>-4090.7483467899124</c:v>
                </c:pt>
                <c:pt idx="17">
                  <c:v>-4121.9815784149205</c:v>
                </c:pt>
                <c:pt idx="18">
                  <c:v>-4113.9097785930662</c:v>
                </c:pt>
                <c:pt idx="19">
                  <c:v>-4068.1859459466641</c:v>
                </c:pt>
                <c:pt idx="20">
                  <c:v>-3984.1039936232564</c:v>
                </c:pt>
                <c:pt idx="21">
                  <c:v>-3857.9977795024574</c:v>
                </c:pt>
                <c:pt idx="22">
                  <c:v>-3694.1911097955999</c:v>
                </c:pt>
                <c:pt idx="23">
                  <c:v>-3494.8475798093423</c:v>
                </c:pt>
                <c:pt idx="24">
                  <c:v>-3264.0169308425307</c:v>
                </c:pt>
                <c:pt idx="25">
                  <c:v>-3001.0373891351683</c:v>
                </c:pt>
                <c:pt idx="26">
                  <c:v>-2720.8064925738249</c:v>
                </c:pt>
                <c:pt idx="27">
                  <c:v>-2411.6546182519864</c:v>
                </c:pt>
                <c:pt idx="28">
                  <c:v>-2072.6299895117586</c:v>
                </c:pt>
                <c:pt idx="29">
                  <c:v>-1714.388308021576</c:v>
                </c:pt>
                <c:pt idx="30">
                  <c:v>-1337.4338516799946</c:v>
                </c:pt>
                <c:pt idx="31">
                  <c:v>-945.80820981884347</c:v>
                </c:pt>
                <c:pt idx="32">
                  <c:v>-542.59081109117915</c:v>
                </c:pt>
                <c:pt idx="33">
                  <c:v>-145.186667663788</c:v>
                </c:pt>
                <c:pt idx="34">
                  <c:v>244.95270139463253</c:v>
                </c:pt>
                <c:pt idx="35">
                  <c:v>635.7477429561909</c:v>
                </c:pt>
                <c:pt idx="36">
                  <c:v>1024.7209626728275</c:v>
                </c:pt>
                <c:pt idx="37">
                  <c:v>1413.3331103025018</c:v>
                </c:pt>
                <c:pt idx="38">
                  <c:v>1782.3764364513381</c:v>
                </c:pt>
                <c:pt idx="39">
                  <c:v>2140.4158064434005</c:v>
                </c:pt>
                <c:pt idx="40">
                  <c:v>2467.9852227854376</c:v>
                </c:pt>
                <c:pt idx="41">
                  <c:v>2772.6963046473147</c:v>
                </c:pt>
                <c:pt idx="42">
                  <c:v>3046.3064141168115</c:v>
                </c:pt>
                <c:pt idx="43">
                  <c:v>3289.8644955145824</c:v>
                </c:pt>
                <c:pt idx="44">
                  <c:v>3511.4059069462287</c:v>
                </c:pt>
                <c:pt idx="45">
                  <c:v>3693.1726484905457</c:v>
                </c:pt>
                <c:pt idx="46">
                  <c:v>3841.8996357950996</c:v>
                </c:pt>
                <c:pt idx="47">
                  <c:v>3955.9653335170892</c:v>
                </c:pt>
                <c:pt idx="48">
                  <c:v>4026.801756379893</c:v>
                </c:pt>
                <c:pt idx="49">
                  <c:v>4058.0649390329104</c:v>
                </c:pt>
                <c:pt idx="50">
                  <c:v>4051.1094657152103</c:v>
                </c:pt>
                <c:pt idx="51">
                  <c:v>4006.9241804161879</c:v>
                </c:pt>
                <c:pt idx="52">
                  <c:v>3923.877551802213</c:v>
                </c:pt>
                <c:pt idx="53">
                  <c:v>3799.2479018434151</c:v>
                </c:pt>
                <c:pt idx="54">
                  <c:v>3638.974653714034</c:v>
                </c:pt>
                <c:pt idx="55">
                  <c:v>3439.2276315644181</c:v>
                </c:pt>
                <c:pt idx="56">
                  <c:v>3206.072391869061</c:v>
                </c:pt>
                <c:pt idx="57">
                  <c:v>2945.5491949503685</c:v>
                </c:pt>
                <c:pt idx="58">
                  <c:v>2667.544595413257</c:v>
                </c:pt>
                <c:pt idx="59">
                  <c:v>2358.1703440140082</c:v>
                </c:pt>
                <c:pt idx="60">
                  <c:v>2012.572244679933</c:v>
                </c:pt>
                <c:pt idx="61">
                  <c:v>1660.95646177298</c:v>
                </c:pt>
                <c:pt idx="62">
                  <c:v>1280.1437425326199</c:v>
                </c:pt>
                <c:pt idx="63">
                  <c:v>885.56487966426084</c:v>
                </c:pt>
                <c:pt idx="64">
                  <c:v>483.68356523138624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7E-461C-B7EC-76B88F14B5C6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TDK_KF_ST_09_03!$J$85:$J$149</c:f>
              <c:numCache>
                <c:formatCode>General</c:formatCode>
                <c:ptCount val="65"/>
                <c:pt idx="0">
                  <c:v>-4054</c:v>
                </c:pt>
                <c:pt idx="1">
                  <c:v>-4090</c:v>
                </c:pt>
                <c:pt idx="2">
                  <c:v>-4083</c:v>
                </c:pt>
                <c:pt idx="3">
                  <c:v>-4044</c:v>
                </c:pt>
                <c:pt idx="4">
                  <c:v>-3962</c:v>
                </c:pt>
                <c:pt idx="5">
                  <c:v>-3834</c:v>
                </c:pt>
                <c:pt idx="6">
                  <c:v>-3684</c:v>
                </c:pt>
                <c:pt idx="7">
                  <c:v>-3484</c:v>
                </c:pt>
                <c:pt idx="8">
                  <c:v>-3258</c:v>
                </c:pt>
                <c:pt idx="9">
                  <c:v>-3001</c:v>
                </c:pt>
                <c:pt idx="10">
                  <c:v>-2722</c:v>
                </c:pt>
                <c:pt idx="11">
                  <c:v>-2415</c:v>
                </c:pt>
                <c:pt idx="12">
                  <c:v>-2081</c:v>
                </c:pt>
                <c:pt idx="13">
                  <c:v>-1721</c:v>
                </c:pt>
                <c:pt idx="14">
                  <c:v>-1354</c:v>
                </c:pt>
                <c:pt idx="15">
                  <c:v>-956</c:v>
                </c:pt>
                <c:pt idx="16">
                  <c:v>-571</c:v>
                </c:pt>
                <c:pt idx="17">
                  <c:v>-170</c:v>
                </c:pt>
                <c:pt idx="18">
                  <c:v>224</c:v>
                </c:pt>
                <c:pt idx="19">
                  <c:v>616</c:v>
                </c:pt>
                <c:pt idx="20">
                  <c:v>1000</c:v>
                </c:pt>
                <c:pt idx="21">
                  <c:v>1391</c:v>
                </c:pt>
                <c:pt idx="22">
                  <c:v>1772</c:v>
                </c:pt>
                <c:pt idx="23">
                  <c:v>2127</c:v>
                </c:pt>
                <c:pt idx="24">
                  <c:v>2466</c:v>
                </c:pt>
                <c:pt idx="25">
                  <c:v>2779</c:v>
                </c:pt>
                <c:pt idx="26">
                  <c:v>3051</c:v>
                </c:pt>
                <c:pt idx="27">
                  <c:v>3308</c:v>
                </c:pt>
                <c:pt idx="28">
                  <c:v>3535</c:v>
                </c:pt>
                <c:pt idx="29">
                  <c:v>3723</c:v>
                </c:pt>
                <c:pt idx="30">
                  <c:v>3876</c:v>
                </c:pt>
                <c:pt idx="31">
                  <c:v>3996</c:v>
                </c:pt>
                <c:pt idx="32">
                  <c:v>4083</c:v>
                </c:pt>
                <c:pt idx="33">
                  <c:v>4115</c:v>
                </c:pt>
                <c:pt idx="34">
                  <c:v>4116</c:v>
                </c:pt>
                <c:pt idx="35">
                  <c:v>4071</c:v>
                </c:pt>
                <c:pt idx="36">
                  <c:v>3993</c:v>
                </c:pt>
                <c:pt idx="37">
                  <c:v>3869</c:v>
                </c:pt>
                <c:pt idx="38">
                  <c:v>3716</c:v>
                </c:pt>
                <c:pt idx="39">
                  <c:v>3519</c:v>
                </c:pt>
                <c:pt idx="40">
                  <c:v>3293</c:v>
                </c:pt>
                <c:pt idx="41">
                  <c:v>3036</c:v>
                </c:pt>
                <c:pt idx="42">
                  <c:v>2757</c:v>
                </c:pt>
                <c:pt idx="43">
                  <c:v>2452</c:v>
                </c:pt>
                <c:pt idx="44">
                  <c:v>2115</c:v>
                </c:pt>
                <c:pt idx="45">
                  <c:v>1767</c:v>
                </c:pt>
                <c:pt idx="46">
                  <c:v>1388</c:v>
                </c:pt>
                <c:pt idx="47">
                  <c:v>987</c:v>
                </c:pt>
                <c:pt idx="48">
                  <c:v>593</c:v>
                </c:pt>
                <c:pt idx="49">
                  <c:v>201</c:v>
                </c:pt>
                <c:pt idx="50">
                  <c:v>-192</c:v>
                </c:pt>
                <c:pt idx="51">
                  <c:v>-591</c:v>
                </c:pt>
                <c:pt idx="52">
                  <c:v>-974</c:v>
                </c:pt>
                <c:pt idx="53">
                  <c:v>-1366</c:v>
                </c:pt>
                <c:pt idx="54">
                  <c:v>-1745</c:v>
                </c:pt>
                <c:pt idx="55">
                  <c:v>-2106</c:v>
                </c:pt>
                <c:pt idx="56">
                  <c:v>-2446</c:v>
                </c:pt>
                <c:pt idx="57">
                  <c:v>-2758</c:v>
                </c:pt>
                <c:pt idx="58">
                  <c:v>-3029</c:v>
                </c:pt>
                <c:pt idx="59">
                  <c:v>-3284</c:v>
                </c:pt>
                <c:pt idx="60">
                  <c:v>-3517</c:v>
                </c:pt>
                <c:pt idx="61">
                  <c:v>-3703</c:v>
                </c:pt>
                <c:pt idx="62">
                  <c:v>-3862</c:v>
                </c:pt>
                <c:pt idx="63">
                  <c:v>-3977</c:v>
                </c:pt>
                <c:pt idx="64">
                  <c:v>-4052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7E-461C-B7EC-76B88F14B5C6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TDK_KF_ST_09_03!$N$85:$N$149</c:f>
              <c:numCache>
                <c:formatCode>General</c:formatCode>
                <c:ptCount val="65"/>
                <c:pt idx="0">
                  <c:v>-4044.65498554755</c:v>
                </c:pt>
                <c:pt idx="1">
                  <c:v>-4083.9966247491716</c:v>
                </c:pt>
                <c:pt idx="2">
                  <c:v>-4083.6760363718063</c:v>
                </c:pt>
                <c:pt idx="3">
                  <c:v>-4044.2518712614783</c:v>
                </c:pt>
                <c:pt idx="4">
                  <c:v>-3966.8223689885699</c:v>
                </c:pt>
                <c:pt idx="5">
                  <c:v>-3847.3742020606696</c:v>
                </c:pt>
                <c:pt idx="6">
                  <c:v>-3692.3951744419337</c:v>
                </c:pt>
                <c:pt idx="7">
                  <c:v>-3497.5190086478087</c:v>
                </c:pt>
                <c:pt idx="8">
                  <c:v>-3271.9489028767744</c:v>
                </c:pt>
                <c:pt idx="9">
                  <c:v>-3014.1159184284338</c:v>
                </c:pt>
                <c:pt idx="10">
                  <c:v>-2733.0877108153145</c:v>
                </c:pt>
                <c:pt idx="11">
                  <c:v>-2429.0529395408294</c:v>
                </c:pt>
                <c:pt idx="12">
                  <c:v>-2092.1330274512634</c:v>
                </c:pt>
                <c:pt idx="13">
                  <c:v>-1732.3640530166915</c:v>
                </c:pt>
                <c:pt idx="14">
                  <c:v>-1355.3714939762729</c:v>
                </c:pt>
                <c:pt idx="15">
                  <c:v>-958.62476451811744</c:v>
                </c:pt>
                <c:pt idx="16">
                  <c:v>-566.02804966081374</c:v>
                </c:pt>
                <c:pt idx="17">
                  <c:v>-162.15786006491888</c:v>
                </c:pt>
                <c:pt idx="18">
                  <c:v>232.46943982589519</c:v>
                </c:pt>
                <c:pt idx="19">
                  <c:v>623.76418046317656</c:v>
                </c:pt>
                <c:pt idx="20">
                  <c:v>1013.7815367867846</c:v>
                </c:pt>
                <c:pt idx="21">
                  <c:v>1407.068237643394</c:v>
                </c:pt>
                <c:pt idx="22">
                  <c:v>1784.5463024302119</c:v>
                </c:pt>
                <c:pt idx="23">
                  <c:v>2142.6729289186537</c:v>
                </c:pt>
                <c:pt idx="24">
                  <c:v>2476.1251787773181</c:v>
                </c:pt>
                <c:pt idx="25">
                  <c:v>2786.6904987954022</c:v>
                </c:pt>
                <c:pt idx="26">
                  <c:v>3059.9413896712522</c:v>
                </c:pt>
                <c:pt idx="27">
                  <c:v>3309.1919986227826</c:v>
                </c:pt>
                <c:pt idx="28">
                  <c:v>3532.485541296101</c:v>
                </c:pt>
                <c:pt idx="29">
                  <c:v>3721.3513123704251</c:v>
                </c:pt>
                <c:pt idx="30">
                  <c:v>3875.2048258322861</c:v>
                </c:pt>
                <c:pt idx="31">
                  <c:v>3991.6814426987598</c:v>
                </c:pt>
                <c:pt idx="32">
                  <c:v>4069.1695376283205</c:v>
                </c:pt>
                <c:pt idx="33">
                  <c:v>4105.5824819052832</c:v>
                </c:pt>
                <c:pt idx="34">
                  <c:v>4103.6145740450829</c:v>
                </c:pt>
                <c:pt idx="35">
                  <c:v>4063.96766774962</c:v>
                </c:pt>
                <c:pt idx="36">
                  <c:v>3985.7734596726532</c:v>
                </c:pt>
                <c:pt idx="37">
                  <c:v>3866.5245908051947</c:v>
                </c:pt>
                <c:pt idx="38">
                  <c:v>3711.4175683749954</c:v>
                </c:pt>
                <c:pt idx="39">
                  <c:v>3516.5384557209554</c:v>
                </c:pt>
                <c:pt idx="40">
                  <c:v>3293.0254569546751</c:v>
                </c:pt>
                <c:pt idx="41">
                  <c:v>3037.417684520356</c:v>
                </c:pt>
                <c:pt idx="42">
                  <c:v>2757.6122989161963</c:v>
                </c:pt>
                <c:pt idx="43">
                  <c:v>2454.4105604114975</c:v>
                </c:pt>
                <c:pt idx="44">
                  <c:v>2114.4963875476992</c:v>
                </c:pt>
                <c:pt idx="45">
                  <c:v>1763.5571808069221</c:v>
                </c:pt>
                <c:pt idx="46">
                  <c:v>1390.0383757233708</c:v>
                </c:pt>
                <c:pt idx="47">
                  <c:v>989.9706360891272</c:v>
                </c:pt>
                <c:pt idx="48">
                  <c:v>593.75332051023781</c:v>
                </c:pt>
                <c:pt idx="49">
                  <c:v>198.31224376145286</c:v>
                </c:pt>
                <c:pt idx="50">
                  <c:v>-195.67807789838568</c:v>
                </c:pt>
                <c:pt idx="51">
                  <c:v>-584.57927151143713</c:v>
                </c:pt>
                <c:pt idx="52">
                  <c:v>-976.20179737192927</c:v>
                </c:pt>
                <c:pt idx="53">
                  <c:v>-1369.391682613284</c:v>
                </c:pt>
                <c:pt idx="54">
                  <c:v>-1742.9100336247911</c:v>
                </c:pt>
                <c:pt idx="55">
                  <c:v>-2105.4437449890384</c:v>
                </c:pt>
                <c:pt idx="56">
                  <c:v>-2444.6061591353309</c:v>
                </c:pt>
                <c:pt idx="57">
                  <c:v>-2754.1257465660779</c:v>
                </c:pt>
                <c:pt idx="58">
                  <c:v>-3027.167891501821</c:v>
                </c:pt>
                <c:pt idx="59">
                  <c:v>-3278.535084373902</c:v>
                </c:pt>
                <c:pt idx="60">
                  <c:v>-3507.5095148285</c:v>
                </c:pt>
                <c:pt idx="61">
                  <c:v>-3694.0796587616401</c:v>
                </c:pt>
                <c:pt idx="62">
                  <c:v>-3850.8675764906243</c:v>
                </c:pt>
                <c:pt idx="63">
                  <c:v>-3969.1650740562213</c:v>
                </c:pt>
                <c:pt idx="64">
                  <c:v>-4047.235199759808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07E-461C-B7EC-76B88F1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4928"/>
        <c:axId val="566897088"/>
      </c:scatterChart>
      <c:valAx>
        <c:axId val="56690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7088"/>
        <c:crosses val="autoZero"/>
        <c:crossBetween val="midCat"/>
      </c:valAx>
      <c:valAx>
        <c:axId val="56689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TDK_KF_ST_09_03!$AC$20:$AC$84</c:f>
              <c:numCache>
                <c:formatCode>General</c:formatCode>
                <c:ptCount val="65"/>
                <c:pt idx="0">
                  <c:v>-6.7135190117867755E-2</c:v>
                </c:pt>
                <c:pt idx="1">
                  <c:v>-0.21450975817232365</c:v>
                </c:pt>
                <c:pt idx="2">
                  <c:v>-0.1704831089526877</c:v>
                </c:pt>
                <c:pt idx="3">
                  <c:v>-0.18706644163542308</c:v>
                </c:pt>
                <c:pt idx="4">
                  <c:v>-0.22680891857941177</c:v>
                </c:pt>
                <c:pt idx="5">
                  <c:v>-0.16708531642336055</c:v>
                </c:pt>
                <c:pt idx="6">
                  <c:v>-0.18522512614305953</c:v>
                </c:pt>
                <c:pt idx="7">
                  <c:v>-9.2838258403929785E-2</c:v>
                </c:pt>
                <c:pt idx="8">
                  <c:v>-4.4752293913177255E-2</c:v>
                </c:pt>
                <c:pt idx="9">
                  <c:v>-1.3696074448517948E-2</c:v>
                </c:pt>
                <c:pt idx="10">
                  <c:v>-5.9002689509028983E-3</c:v>
                </c:pt>
                <c:pt idx="11">
                  <c:v>-3.1388044257390391E-2</c:v>
                </c:pt>
                <c:pt idx="12">
                  <c:v>6.0779240861094763E-2</c:v>
                </c:pt>
                <c:pt idx="13">
                  <c:v>9.402077946279519E-2</c:v>
                </c:pt>
                <c:pt idx="14">
                  <c:v>9.1905140324399781E-3</c:v>
                </c:pt>
                <c:pt idx="15">
                  <c:v>-3.0241136989090478E-2</c:v>
                </c:pt>
                <c:pt idx="16">
                  <c:v>1.7828380132542065E-2</c:v>
                </c:pt>
                <c:pt idx="17">
                  <c:v>-5.8128996100819563E-2</c:v>
                </c:pt>
                <c:pt idx="18">
                  <c:v>-6.1837889801665824E-2</c:v>
                </c:pt>
                <c:pt idx="19">
                  <c:v>-5.8072586052148267E-2</c:v>
                </c:pt>
                <c:pt idx="20">
                  <c:v>-0.10471134044313146</c:v>
                </c:pt>
                <c:pt idx="21">
                  <c:v>-5.6705852454840056E-2</c:v>
                </c:pt>
                <c:pt idx="22">
                  <c:v>-1.6137632521349587E-2</c:v>
                </c:pt>
                <c:pt idx="23">
                  <c:v>-4.7823653407647271E-2</c:v>
                </c:pt>
                <c:pt idx="24">
                  <c:v>6.982166846370319E-3</c:v>
                </c:pt>
                <c:pt idx="25">
                  <c:v>8.9433089025874324E-3</c:v>
                </c:pt>
                <c:pt idx="26">
                  <c:v>0.15212444519963242</c:v>
                </c:pt>
                <c:pt idx="27">
                  <c:v>4.7800765682808333E-2</c:v>
                </c:pt>
                <c:pt idx="28">
                  <c:v>4.8001128000407789E-2</c:v>
                </c:pt>
                <c:pt idx="29">
                  <c:v>2.8846326176392267E-2</c:v>
                </c:pt>
                <c:pt idx="30">
                  <c:v>-3.2773900420039581E-2</c:v>
                </c:pt>
                <c:pt idx="31">
                  <c:v>-4.0870936126509605E-2</c:v>
                </c:pt>
                <c:pt idx="32">
                  <c:v>-0.11052043348954044</c:v>
                </c:pt>
                <c:pt idx="33">
                  <c:v>-0.15686891125554325</c:v>
                </c:pt>
                <c:pt idx="34">
                  <c:v>-9.4395441845364303E-2</c:v>
                </c:pt>
                <c:pt idx="35">
                  <c:v>-7.4557892173828577E-2</c:v>
                </c:pt>
                <c:pt idx="36">
                  <c:v>-1.5294230564705913E-2</c:v>
                </c:pt>
                <c:pt idx="37">
                  <c:v>-3.2356978083328158E-2</c:v>
                </c:pt>
                <c:pt idx="38">
                  <c:v>3.9473203334068785E-2</c:v>
                </c:pt>
                <c:pt idx="39">
                  <c:v>0.20704231981443399</c:v>
                </c:pt>
                <c:pt idx="40">
                  <c:v>0.18764804950242819</c:v>
                </c:pt>
                <c:pt idx="41">
                  <c:v>0.16037944413554328</c:v>
                </c:pt>
                <c:pt idx="42">
                  <c:v>0.19480726508618318</c:v>
                </c:pt>
                <c:pt idx="43">
                  <c:v>0.18190621226600001</c:v>
                </c:pt>
                <c:pt idx="44">
                  <c:v>0.15856362089832032</c:v>
                </c:pt>
                <c:pt idx="45">
                  <c:v>0.22843721939489114</c:v>
                </c:pt>
                <c:pt idx="46">
                  <c:v>7.6634476021411047E-2</c:v>
                </c:pt>
                <c:pt idx="47">
                  <c:v>4.8499768888291328E-2</c:v>
                </c:pt>
                <c:pt idx="48">
                  <c:v>4.4772751632365271E-2</c:v>
                </c:pt>
                <c:pt idx="49">
                  <c:v>-2.7716960272471169E-2</c:v>
                </c:pt>
                <c:pt idx="50">
                  <c:v>-2.3085724944337471E-2</c:v>
                </c:pt>
                <c:pt idx="51">
                  <c:v>-4.727911853575506E-2</c:v>
                </c:pt>
                <c:pt idx="52">
                  <c:v>-3.7402422904278865E-2</c:v>
                </c:pt>
                <c:pt idx="53">
                  <c:v>-6.3834934307521962E-2</c:v>
                </c:pt>
                <c:pt idx="54">
                  <c:v>-2.9889886898160967E-2</c:v>
                </c:pt>
                <c:pt idx="55">
                  <c:v>3.8510907059162491E-2</c:v>
                </c:pt>
                <c:pt idx="56">
                  <c:v>-4.822630249748272E-2</c:v>
                </c:pt>
                <c:pt idx="57">
                  <c:v>4.5039234329180999E-2</c:v>
                </c:pt>
                <c:pt idx="58">
                  <c:v>8.5965040074995613E-2</c:v>
                </c:pt>
                <c:pt idx="59">
                  <c:v>7.2754996592721E-3</c:v>
                </c:pt>
                <c:pt idx="60">
                  <c:v>4.2946704124346979E-3</c:v>
                </c:pt>
                <c:pt idx="61">
                  <c:v>-4.0394514008312399E-2</c:v>
                </c:pt>
                <c:pt idx="62">
                  <c:v>-5.7323604085638635E-2</c:v>
                </c:pt>
                <c:pt idx="63">
                  <c:v>-0.1209144129551305</c:v>
                </c:pt>
                <c:pt idx="64">
                  <c:v>-0.17072913690537916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86A-4B75-AAA3-15E24B03A9C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TDK_KF_ST_09_03!$AC$85:$AC$149</c:f>
              <c:numCache>
                <c:formatCode>General</c:formatCode>
                <c:ptCount val="65"/>
                <c:pt idx="0">
                  <c:v>-3.1132234491451527E-2</c:v>
                </c:pt>
                <c:pt idx="1">
                  <c:v>-5.5927979705074904E-2</c:v>
                </c:pt>
                <c:pt idx="2">
                  <c:v>-9.2617897210573119E-2</c:v>
                </c:pt>
                <c:pt idx="3">
                  <c:v>7.8124595430665522E-2</c:v>
                </c:pt>
                <c:pt idx="4">
                  <c:v>6.2926926864008692E-2</c:v>
                </c:pt>
                <c:pt idx="5">
                  <c:v>5.1769849537151913E-2</c:v>
                </c:pt>
                <c:pt idx="6">
                  <c:v>0.11989572677236993</c:v>
                </c:pt>
                <c:pt idx="7">
                  <c:v>1.0516451154558126E-2</c:v>
                </c:pt>
                <c:pt idx="8">
                  <c:v>3.826512571498597E-2</c:v>
                </c:pt>
                <c:pt idx="9">
                  <c:v>2.0071881903959365E-2</c:v>
                </c:pt>
                <c:pt idx="10">
                  <c:v>-9.1609009537592101E-3</c:v>
                </c:pt>
                <c:pt idx="11">
                  <c:v>-3.1993495877770783E-2</c:v>
                </c:pt>
                <c:pt idx="12">
                  <c:v>-2.7322412921307659E-2</c:v>
                </c:pt>
                <c:pt idx="13">
                  <c:v>-7.7244045941029071E-2</c:v>
                </c:pt>
                <c:pt idx="14">
                  <c:v>2.1189298766671527E-2</c:v>
                </c:pt>
                <c:pt idx="15">
                  <c:v>-2.0567618224731632E-4</c:v>
                </c:pt>
                <c:pt idx="16">
                  <c:v>0.1023114958060205</c:v>
                </c:pt>
                <c:pt idx="17">
                  <c:v>0.13673580008588715</c:v>
                </c:pt>
                <c:pt idx="18">
                  <c:v>0.1479529133273445</c:v>
                </c:pt>
                <c:pt idx="19">
                  <c:v>0.13602092924267595</c:v>
                </c:pt>
                <c:pt idx="20">
                  <c:v>0.22670263049676009</c:v>
                </c:pt>
                <c:pt idx="21">
                  <c:v>0.2662476312131048</c:v>
                </c:pt>
                <c:pt idx="22">
                  <c:v>0.24425245082221636</c:v>
                </c:pt>
                <c:pt idx="23">
                  <c:v>0.22975485940361295</c:v>
                </c:pt>
                <c:pt idx="24">
                  <c:v>0.12355061249812138</c:v>
                </c:pt>
                <c:pt idx="25">
                  <c:v>0.14414827482627857</c:v>
                </c:pt>
                <c:pt idx="26">
                  <c:v>0.11237977818228728</c:v>
                </c:pt>
                <c:pt idx="27">
                  <c:v>1.8392018798749632E-2</c:v>
                </c:pt>
                <c:pt idx="28">
                  <c:v>1.3110447171897022E-2</c:v>
                </c:pt>
                <c:pt idx="29">
                  <c:v>-6.5858361341327054E-2</c:v>
                </c:pt>
                <c:pt idx="30">
                  <c:v>-2.6152133724650639E-2</c:v>
                </c:pt>
                <c:pt idx="31">
                  <c:v>-3.1054241026623686E-2</c:v>
                </c:pt>
                <c:pt idx="32">
                  <c:v>-0.15222235929385874</c:v>
                </c:pt>
                <c:pt idx="33">
                  <c:v>6.549210773903269E-2</c:v>
                </c:pt>
                <c:pt idx="34">
                  <c:v>3.8638159331213728E-2</c:v>
                </c:pt>
                <c:pt idx="35">
                  <c:v>1.0300106894305827E-2</c:v>
                </c:pt>
                <c:pt idx="36">
                  <c:v>7.2684825318077628E-2</c:v>
                </c:pt>
                <c:pt idx="37">
                  <c:v>9.0679392177889895E-2</c:v>
                </c:pt>
                <c:pt idx="38">
                  <c:v>0.14140022619315573</c:v>
                </c:pt>
                <c:pt idx="39">
                  <c:v>0.10162461352155105</c:v>
                </c:pt>
                <c:pt idx="40">
                  <c:v>2.8403392153791174E-2</c:v>
                </c:pt>
                <c:pt idx="41">
                  <c:v>4.1653576070842746E-2</c:v>
                </c:pt>
                <c:pt idx="42">
                  <c:v>5.0688487947780914E-2</c:v>
                </c:pt>
                <c:pt idx="43">
                  <c:v>-3.5728050777663611E-3</c:v>
                </c:pt>
                <c:pt idx="44">
                  <c:v>1.1169012229970576E-2</c:v>
                </c:pt>
                <c:pt idx="45">
                  <c:v>3.7317840650345602E-2</c:v>
                </c:pt>
                <c:pt idx="46">
                  <c:v>-2.5324850093682016E-2</c:v>
                </c:pt>
                <c:pt idx="47">
                  <c:v>-3.1626771282972754E-2</c:v>
                </c:pt>
                <c:pt idx="48">
                  <c:v>-1.0231553261164095E-2</c:v>
                </c:pt>
                <c:pt idx="49">
                  <c:v>4.5858733060882173E-2</c:v>
                </c:pt>
                <c:pt idx="50">
                  <c:v>6.64428068043037E-2</c:v>
                </c:pt>
                <c:pt idx="51">
                  <c:v>-5.8840723732487277E-2</c:v>
                </c:pt>
                <c:pt idx="52">
                  <c:v>6.3234631619437209E-2</c:v>
                </c:pt>
                <c:pt idx="53">
                  <c:v>5.4797636228208546E-2</c:v>
                </c:pt>
                <c:pt idx="54">
                  <c:v>1.885415117300937E-2</c:v>
                </c:pt>
                <c:pt idx="55">
                  <c:v>1.1500506713417735E-2</c:v>
                </c:pt>
                <c:pt idx="56">
                  <c:v>-6.5928510165122134E-2</c:v>
                </c:pt>
                <c:pt idx="57">
                  <c:v>-3.0900298732930764E-2</c:v>
                </c:pt>
                <c:pt idx="58">
                  <c:v>-7.5512285718197347E-2</c:v>
                </c:pt>
                <c:pt idx="59">
                  <c:v>-0.15489737844137963</c:v>
                </c:pt>
                <c:pt idx="60">
                  <c:v>-0.15923175937535206</c:v>
                </c:pt>
                <c:pt idx="61">
                  <c:v>-0.19845133811829285</c:v>
                </c:pt>
                <c:pt idx="62">
                  <c:v>-0.19842181646136936</c:v>
                </c:pt>
                <c:pt idx="63">
                  <c:v>-0.1351697470449098</c:v>
                </c:pt>
                <c:pt idx="64">
                  <c:v>-8.7073298328349757E-2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86A-4B75-AAA3-15E24B03A9C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</c:numCache>
            </c:numRef>
          </c:xVal>
          <c:yVal>
            <c:numRef>
              <c:f>TDK_KF_ST_09_03!$AD$20:$AD$83</c:f>
              <c:numCache>
                <c:formatCode>General</c:formatCode>
                <c:ptCount val="64"/>
                <c:pt idx="0">
                  <c:v>-1.9938108210482003E-2</c:v>
                </c:pt>
                <c:pt idx="1">
                  <c:v>7.9340011127413845E-2</c:v>
                </c:pt>
                <c:pt idx="2">
                  <c:v>-2.7938707508681659E-2</c:v>
                </c:pt>
                <c:pt idx="3">
                  <c:v>-1.1384896482869777E-2</c:v>
                </c:pt>
                <c:pt idx="4">
                  <c:v>6.7577159204059711E-2</c:v>
                </c:pt>
                <c:pt idx="5">
                  <c:v>1.2187937981980923E-2</c:v>
                </c:pt>
                <c:pt idx="6">
                  <c:v>0.10971284042486218</c:v>
                </c:pt>
                <c:pt idx="7">
                  <c:v>6.1937959670999021E-2</c:v>
                </c:pt>
                <c:pt idx="8">
                  <c:v>-2.1176216251944879E-2</c:v>
                </c:pt>
                <c:pt idx="9">
                  <c:v>2.5196581161935683E-2</c:v>
                </c:pt>
                <c:pt idx="10">
                  <c:v>2.4754420123912269E-2</c:v>
                </c:pt>
                <c:pt idx="11">
                  <c:v>8.6185680485598937E-2</c:v>
                </c:pt>
                <c:pt idx="12">
                  <c:v>2.4553907583424461E-3</c:v>
                </c:pt>
                <c:pt idx="13">
                  <c:v>-0.15286150319528247</c:v>
                </c:pt>
                <c:pt idx="14">
                  <c:v>5.7252292771863722E-2</c:v>
                </c:pt>
                <c:pt idx="15">
                  <c:v>7.6099870049972651E-2</c:v>
                </c:pt>
                <c:pt idx="16">
                  <c:v>-2.805993339370616E-2</c:v>
                </c:pt>
                <c:pt idx="17">
                  <c:v>2.6502224817846809E-2</c:v>
                </c:pt>
                <c:pt idx="18">
                  <c:v>3.6513039707983808E-2</c:v>
                </c:pt>
                <c:pt idx="19">
                  <c:v>9.5390426702493869E-2</c:v>
                </c:pt>
                <c:pt idx="20">
                  <c:v>0.11588035267310204</c:v>
                </c:pt>
                <c:pt idx="21">
                  <c:v>5.3133047377073694E-2</c:v>
                </c:pt>
                <c:pt idx="22">
                  <c:v>6.6826120469130501E-2</c:v>
                </c:pt>
                <c:pt idx="23">
                  <c:v>8.9477229478490017E-2</c:v>
                </c:pt>
                <c:pt idx="24">
                  <c:v>2.1421225307420855E-2</c:v>
                </c:pt>
                <c:pt idx="25">
                  <c:v>9.2681304618963622E-2</c:v>
                </c:pt>
                <c:pt idx="26">
                  <c:v>-1.0724219006476687E-2</c:v>
                </c:pt>
                <c:pt idx="27">
                  <c:v>4.2878626495081562E-2</c:v>
                </c:pt>
                <c:pt idx="28">
                  <c:v>2.4683697317669839E-2</c:v>
                </c:pt>
                <c:pt idx="29">
                  <c:v>-1.854621928208644E-2</c:v>
                </c:pt>
                <c:pt idx="30">
                  <c:v>7.141205975125331E-2</c:v>
                </c:pt>
                <c:pt idx="31">
                  <c:v>0.10636304386554229</c:v>
                </c:pt>
                <c:pt idx="32">
                  <c:v>-4.1701925804318307E-2</c:v>
                </c:pt>
                <c:pt idx="33">
                  <c:v>0.12581467022891957</c:v>
                </c:pt>
                <c:pt idx="34">
                  <c:v>6.8243308120713664E-2</c:v>
                </c:pt>
                <c:pt idx="35">
                  <c:v>8.699530832501523E-3</c:v>
                </c:pt>
                <c:pt idx="36">
                  <c:v>2.8404677736602935E-2</c:v>
                </c:pt>
                <c:pt idx="37">
                  <c:v>5.074899688207779E-2</c:v>
                </c:pt>
                <c:pt idx="38">
                  <c:v>7.2906574848218497E-2</c:v>
                </c:pt>
                <c:pt idx="39">
                  <c:v>-6.2894044988155429E-2</c:v>
                </c:pt>
                <c:pt idx="40">
                  <c:v>-6.4097437004306812E-2</c:v>
                </c:pt>
                <c:pt idx="41">
                  <c:v>6.9375415268069673E-2</c:v>
                </c:pt>
                <c:pt idx="42">
                  <c:v>4.9445185736033181E-2</c:v>
                </c:pt>
                <c:pt idx="43">
                  <c:v>8.4341418947104785E-2</c:v>
                </c:pt>
                <c:pt idx="44">
                  <c:v>6.813900959843977E-2</c:v>
                </c:pt>
                <c:pt idx="45">
                  <c:v>-9.2416290152215197E-2</c:v>
                </c:pt>
                <c:pt idx="46">
                  <c:v>7.1318437305933458E-2</c:v>
                </c:pt>
                <c:pt idx="47">
                  <c:v>8.8236031197595821E-2</c:v>
                </c:pt>
                <c:pt idx="48">
                  <c:v>5.7538744173655232E-2</c:v>
                </c:pt>
                <c:pt idx="49">
                  <c:v>2.7511284090223853E-2</c:v>
                </c:pt>
                <c:pt idx="50">
                  <c:v>4.4275023711008998E-2</c:v>
                </c:pt>
                <c:pt idx="51">
                  <c:v>-2.9964927405274011E-2</c:v>
                </c:pt>
                <c:pt idx="52">
                  <c:v>1.0080009982971205E-2</c:v>
                </c:pt>
                <c:pt idx="53">
                  <c:v>3.1841438429751179E-2</c:v>
                </c:pt>
                <c:pt idx="54">
                  <c:v>2.0728985944401757E-2</c:v>
                </c:pt>
                <c:pt idx="55">
                  <c:v>-1.8439025155203126E-2</c:v>
                </c:pt>
                <c:pt idx="56">
                  <c:v>8.6491428212468691E-2</c:v>
                </c:pt>
                <c:pt idx="57">
                  <c:v>-3.4522783174622873E-2</c:v>
                </c:pt>
                <c:pt idx="58">
                  <c:v>3.3930686697374313E-2</c:v>
                </c:pt>
                <c:pt idx="59">
                  <c:v>4.4494349877879813E-2</c:v>
                </c:pt>
                <c:pt idx="60">
                  <c:v>5.8632256451573994E-2</c:v>
                </c:pt>
                <c:pt idx="61">
                  <c:v>0.11851910943897792</c:v>
                </c:pt>
                <c:pt idx="62">
                  <c:v>-3.5294293124934484E-2</c:v>
                </c:pt>
                <c:pt idx="63">
                  <c:v>6.4986433250055597E-2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86A-4B75-AAA3-15E24B03A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9440"/>
        <c:axId val="566903752"/>
      </c:scatterChart>
      <c:valAx>
        <c:axId val="56689944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3752"/>
        <c:crosses val="autoZero"/>
        <c:crossBetween val="midCat"/>
      </c:valAx>
      <c:valAx>
        <c:axId val="56690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887</c:v>
                </c:pt>
                <c:pt idx="2">
                  <c:v>1286</c:v>
                </c:pt>
                <c:pt idx="3">
                  <c:v>1668</c:v>
                </c:pt>
                <c:pt idx="4">
                  <c:v>2017</c:v>
                </c:pt>
                <c:pt idx="5">
                  <c:v>2358</c:v>
                </c:pt>
                <c:pt idx="6">
                  <c:v>2667</c:v>
                </c:pt>
                <c:pt idx="7">
                  <c:v>2952</c:v>
                </c:pt>
                <c:pt idx="8">
                  <c:v>3225</c:v>
                </c:pt>
                <c:pt idx="9">
                  <c:v>3456</c:v>
                </c:pt>
                <c:pt idx="10">
                  <c:v>3654</c:v>
                </c:pt>
                <c:pt idx="11">
                  <c:v>3819</c:v>
                </c:pt>
                <c:pt idx="12">
                  <c:v>3942</c:v>
                </c:pt>
                <c:pt idx="13">
                  <c:v>4026</c:v>
                </c:pt>
                <c:pt idx="14">
                  <c:v>4071</c:v>
                </c:pt>
                <c:pt idx="15">
                  <c:v>4074</c:v>
                </c:pt>
                <c:pt idx="16">
                  <c:v>4041</c:v>
                </c:pt>
                <c:pt idx="17">
                  <c:v>3976</c:v>
                </c:pt>
                <c:pt idx="18">
                  <c:v>3857</c:v>
                </c:pt>
                <c:pt idx="19">
                  <c:v>3706</c:v>
                </c:pt>
                <c:pt idx="20">
                  <c:v>3524</c:v>
                </c:pt>
                <c:pt idx="21">
                  <c:v>3306</c:v>
                </c:pt>
                <c:pt idx="22">
                  <c:v>3064</c:v>
                </c:pt>
                <c:pt idx="23">
                  <c:v>2782</c:v>
                </c:pt>
                <c:pt idx="24">
                  <c:v>2474</c:v>
                </c:pt>
                <c:pt idx="25">
                  <c:v>2143</c:v>
                </c:pt>
                <c:pt idx="26">
                  <c:v>1773</c:v>
                </c:pt>
                <c:pt idx="27">
                  <c:v>1413</c:v>
                </c:pt>
                <c:pt idx="28">
                  <c:v>1027</c:v>
                </c:pt>
                <c:pt idx="29">
                  <c:v>643</c:v>
                </c:pt>
                <c:pt idx="30">
                  <c:v>256</c:v>
                </c:pt>
                <c:pt idx="31">
                  <c:v>-141</c:v>
                </c:pt>
                <c:pt idx="32">
                  <c:v>-542</c:v>
                </c:pt>
                <c:pt idx="33">
                  <c:v>-942</c:v>
                </c:pt>
                <c:pt idx="34">
                  <c:v>-1340</c:v>
                </c:pt>
                <c:pt idx="35">
                  <c:v>-1719</c:v>
                </c:pt>
                <c:pt idx="36">
                  <c:v>-2077</c:v>
                </c:pt>
                <c:pt idx="37">
                  <c:v>-2411</c:v>
                </c:pt>
                <c:pt idx="38">
                  <c:v>-2723</c:v>
                </c:pt>
                <c:pt idx="39">
                  <c:v>-3015</c:v>
                </c:pt>
                <c:pt idx="40">
                  <c:v>-3281</c:v>
                </c:pt>
                <c:pt idx="41">
                  <c:v>-3517</c:v>
                </c:pt>
                <c:pt idx="42">
                  <c:v>-3709</c:v>
                </c:pt>
                <c:pt idx="43">
                  <c:v>-3874</c:v>
                </c:pt>
                <c:pt idx="44">
                  <c:v>-4001</c:v>
                </c:pt>
                <c:pt idx="45">
                  <c:v>-4086</c:v>
                </c:pt>
                <c:pt idx="46">
                  <c:v>-4131</c:v>
                </c:pt>
                <c:pt idx="47">
                  <c:v>-4133</c:v>
                </c:pt>
                <c:pt idx="48">
                  <c:v>-4102</c:v>
                </c:pt>
                <c:pt idx="49">
                  <c:v>-4030</c:v>
                </c:pt>
                <c:pt idx="50">
                  <c:v>-3920</c:v>
                </c:pt>
                <c:pt idx="51">
                  <c:v>-3767</c:v>
                </c:pt>
                <c:pt idx="52">
                  <c:v>-3576</c:v>
                </c:pt>
                <c:pt idx="53">
                  <c:v>-3361</c:v>
                </c:pt>
                <c:pt idx="54">
                  <c:v>-3121</c:v>
                </c:pt>
                <c:pt idx="55">
                  <c:v>-2838</c:v>
                </c:pt>
                <c:pt idx="56">
                  <c:v>-2534</c:v>
                </c:pt>
                <c:pt idx="57">
                  <c:v>-2195</c:v>
                </c:pt>
                <c:pt idx="58">
                  <c:v>-1832</c:v>
                </c:pt>
                <c:pt idx="59">
                  <c:v>-1473</c:v>
                </c:pt>
                <c:pt idx="60">
                  <c:v>-1091</c:v>
                </c:pt>
                <c:pt idx="61">
                  <c:v>-703</c:v>
                </c:pt>
                <c:pt idx="62">
                  <c:v>-312</c:v>
                </c:pt>
                <c:pt idx="63">
                  <c:v>89</c:v>
                </c:pt>
                <c:pt idx="64">
                  <c:v>487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550-444D-8998-4D552679FF1B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TDK_KF_ST_09_03!$L$20:$L$84</c:f>
              <c:numCache>
                <c:formatCode>General</c:formatCode>
                <c:ptCount val="65"/>
                <c:pt idx="0">
                  <c:v>491.11555645051726</c:v>
                </c:pt>
                <c:pt idx="1">
                  <c:v>894.20201252257209</c:v>
                </c:pt>
                <c:pt idx="2">
                  <c:v>1289.2970081195122</c:v>
                </c:pt>
                <c:pt idx="3">
                  <c:v>1672.9255439745134</c:v>
                </c:pt>
                <c:pt idx="4">
                  <c:v>2025.3812430159783</c:v>
                </c:pt>
                <c:pt idx="5">
                  <c:v>2359.6850759625772</c:v>
                </c:pt>
                <c:pt idx="6">
                  <c:v>2671.0367586656171</c:v>
                </c:pt>
                <c:pt idx="7">
                  <c:v>2955.3091360714693</c:v>
                </c:pt>
                <c:pt idx="8">
                  <c:v>3219.4718968768807</c:v>
                </c:pt>
                <c:pt idx="9">
                  <c:v>3451.6900088247726</c:v>
                </c:pt>
                <c:pt idx="10">
                  <c:v>3652.5330647808564</c:v>
                </c:pt>
                <c:pt idx="11">
                  <c:v>3812.4087670566191</c:v>
                </c:pt>
                <c:pt idx="12">
                  <c:v>3936.5545723238747</c:v>
                </c:pt>
                <c:pt idx="13">
                  <c:v>4018.443775809088</c:v>
                </c:pt>
                <c:pt idx="14">
                  <c:v>4064.4414316870848</c:v>
                </c:pt>
                <c:pt idx="15">
                  <c:v>4071.8991681540006</c:v>
                </c:pt>
                <c:pt idx="16">
                  <c:v>4039.6867007066166</c:v>
                </c:pt>
                <c:pt idx="17">
                  <c:v>3967.7235323773539</c:v>
                </c:pt>
                <c:pt idx="18">
                  <c:v>3853.5964101960544</c:v>
                </c:pt>
                <c:pt idx="19">
                  <c:v>3703.4641234947039</c:v>
                </c:pt>
                <c:pt idx="20">
                  <c:v>3522.2514840423837</c:v>
                </c:pt>
                <c:pt idx="21">
                  <c:v>3306.579991647563</c:v>
                </c:pt>
                <c:pt idx="22">
                  <c:v>3063.3642973539677</c:v>
                </c:pt>
                <c:pt idx="23">
                  <c:v>2785.3487787645968</c:v>
                </c:pt>
                <c:pt idx="24">
                  <c:v>2477.8851251839505</c:v>
                </c:pt>
                <c:pt idx="25">
                  <c:v>2144.4336247238116</c:v>
                </c:pt>
                <c:pt idx="26">
                  <c:v>1787.3546923549957</c:v>
                </c:pt>
                <c:pt idx="27">
                  <c:v>1417.6664703533913</c:v>
                </c:pt>
                <c:pt idx="28">
                  <c:v>1030.2676606456289</c:v>
                </c:pt>
                <c:pt idx="29">
                  <c:v>646.43754769741611</c:v>
                </c:pt>
                <c:pt idx="30">
                  <c:v>254.46951972975276</c:v>
                </c:pt>
                <c:pt idx="31">
                  <c:v>-142.72366801211913</c:v>
                </c:pt>
                <c:pt idx="32">
                  <c:v>-547.839683497289</c:v>
                </c:pt>
                <c:pt idx="33">
                  <c:v>-951.67374550186616</c:v>
                </c:pt>
                <c:pt idx="34">
                  <c:v>-1343.8799564400388</c:v>
                </c:pt>
                <c:pt idx="35">
                  <c:v>-1720.800770623192</c:v>
                </c:pt>
                <c:pt idx="36">
                  <c:v>-2077.3682830102211</c:v>
                </c:pt>
                <c:pt idx="37">
                  <c:v>-2411.3142657509884</c:v>
                </c:pt>
                <c:pt idx="38">
                  <c:v>-2722.5620339453394</c:v>
                </c:pt>
                <c:pt idx="39">
                  <c:v>-3008.7752248889628</c:v>
                </c:pt>
                <c:pt idx="40">
                  <c:v>-3274.0308092481355</c:v>
                </c:pt>
                <c:pt idx="41">
                  <c:v>-3507.7723778349209</c:v>
                </c:pt>
                <c:pt idx="42">
                  <c:v>-3708.9747244787864</c:v>
                </c:pt>
                <c:pt idx="43">
                  <c:v>-3870.5025882598302</c:v>
                </c:pt>
                <c:pt idx="44">
                  <c:v>-3995.4120767968066</c:v>
                </c:pt>
                <c:pt idx="45">
                  <c:v>-4079.7019418464056</c:v>
                </c:pt>
                <c:pt idx="46">
                  <c:v>-4126.8356335982571</c:v>
                </c:pt>
                <c:pt idx="47">
                  <c:v>-4135.6480720611653</c:v>
                </c:pt>
                <c:pt idx="48">
                  <c:v>-4104.4841408528291</c:v>
                </c:pt>
                <c:pt idx="49">
                  <c:v>-4033.1236700894051</c:v>
                </c:pt>
                <c:pt idx="50">
                  <c:v>-3920.8784284608846</c:v>
                </c:pt>
                <c:pt idx="51">
                  <c:v>-3770.779292520022</c:v>
                </c:pt>
                <c:pt idx="52">
                  <c:v>-3590.0459165212196</c:v>
                </c:pt>
                <c:pt idx="53">
                  <c:v>-3370.9604588963498</c:v>
                </c:pt>
                <c:pt idx="54">
                  <c:v>-3127.8655181706426</c:v>
                </c:pt>
                <c:pt idx="55">
                  <c:v>-2849.963532792246</c:v>
                </c:pt>
                <c:pt idx="56">
                  <c:v>-2539.0282655332248</c:v>
                </c:pt>
                <c:pt idx="57">
                  <c:v>-2201.5798975601369</c:v>
                </c:pt>
                <c:pt idx="58">
                  <c:v>-1840.6671541763221</c:v>
                </c:pt>
                <c:pt idx="59">
                  <c:v>-1472.9552714607719</c:v>
                </c:pt>
                <c:pt idx="60">
                  <c:v>-1086.5400137044853</c:v>
                </c:pt>
                <c:pt idx="61">
                  <c:v>-695.55714995333972</c:v>
                </c:pt>
                <c:pt idx="62">
                  <c:v>-302.78366766294738</c:v>
                </c:pt>
                <c:pt idx="63">
                  <c:v>102.82143649326244</c:v>
                </c:pt>
                <c:pt idx="64">
                  <c:v>503.27503719551908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550-444D-8998-4D552679FF1B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TDK_KF_ST_09_03!$J$20:$J$84</c:f>
              <c:numCache>
                <c:formatCode>General</c:formatCode>
                <c:ptCount val="65"/>
                <c:pt idx="0">
                  <c:v>-4068</c:v>
                </c:pt>
                <c:pt idx="1">
                  <c:v>-3991</c:v>
                </c:pt>
                <c:pt idx="2">
                  <c:v>-3873</c:v>
                </c:pt>
                <c:pt idx="3">
                  <c:v>-3713</c:v>
                </c:pt>
                <c:pt idx="4">
                  <c:v>-3525</c:v>
                </c:pt>
                <c:pt idx="5">
                  <c:v>-3306</c:v>
                </c:pt>
                <c:pt idx="6">
                  <c:v>-3053</c:v>
                </c:pt>
                <c:pt idx="7">
                  <c:v>-2766</c:v>
                </c:pt>
                <c:pt idx="8">
                  <c:v>-2455</c:v>
                </c:pt>
                <c:pt idx="9">
                  <c:v>-2113</c:v>
                </c:pt>
                <c:pt idx="10">
                  <c:v>-1746</c:v>
                </c:pt>
                <c:pt idx="11">
                  <c:v>-1377</c:v>
                </c:pt>
                <c:pt idx="12">
                  <c:v>-978</c:v>
                </c:pt>
                <c:pt idx="13">
                  <c:v>-593</c:v>
                </c:pt>
                <c:pt idx="14">
                  <c:v>-202</c:v>
                </c:pt>
                <c:pt idx="15">
                  <c:v>196</c:v>
                </c:pt>
                <c:pt idx="16">
                  <c:v>604</c:v>
                </c:pt>
                <c:pt idx="17">
                  <c:v>999</c:v>
                </c:pt>
                <c:pt idx="18">
                  <c:v>1396</c:v>
                </c:pt>
                <c:pt idx="19">
                  <c:v>1772</c:v>
                </c:pt>
                <c:pt idx="20">
                  <c:v>2117</c:v>
                </c:pt>
                <c:pt idx="21">
                  <c:v>2451</c:v>
                </c:pt>
                <c:pt idx="22">
                  <c:v>2760</c:v>
                </c:pt>
                <c:pt idx="23">
                  <c:v>3038</c:v>
                </c:pt>
                <c:pt idx="24">
                  <c:v>3301</c:v>
                </c:pt>
                <c:pt idx="25">
                  <c:v>3532</c:v>
                </c:pt>
                <c:pt idx="26">
                  <c:v>3723</c:v>
                </c:pt>
                <c:pt idx="27">
                  <c:v>3881</c:v>
                </c:pt>
                <c:pt idx="28">
                  <c:v>4005</c:v>
                </c:pt>
                <c:pt idx="29">
                  <c:v>4076</c:v>
                </c:pt>
                <c:pt idx="30">
                  <c:v>4122</c:v>
                </c:pt>
                <c:pt idx="31">
                  <c:v>4125</c:v>
                </c:pt>
                <c:pt idx="32">
                  <c:v>4092</c:v>
                </c:pt>
                <c:pt idx="33">
                  <c:v>4009</c:v>
                </c:pt>
                <c:pt idx="34">
                  <c:v>3895</c:v>
                </c:pt>
                <c:pt idx="35">
                  <c:v>3741</c:v>
                </c:pt>
                <c:pt idx="36">
                  <c:v>3546</c:v>
                </c:pt>
                <c:pt idx="37">
                  <c:v>3329</c:v>
                </c:pt>
                <c:pt idx="38">
                  <c:v>3072</c:v>
                </c:pt>
                <c:pt idx="39">
                  <c:v>2783</c:v>
                </c:pt>
                <c:pt idx="40">
                  <c:v>2473</c:v>
                </c:pt>
                <c:pt idx="41">
                  <c:v>2139</c:v>
                </c:pt>
                <c:pt idx="42">
                  <c:v>1769</c:v>
                </c:pt>
                <c:pt idx="43">
                  <c:v>1399</c:v>
                </c:pt>
                <c:pt idx="44">
                  <c:v>1013</c:v>
                </c:pt>
                <c:pt idx="45">
                  <c:v>621</c:v>
                </c:pt>
                <c:pt idx="46">
                  <c:v>237</c:v>
                </c:pt>
                <c:pt idx="47">
                  <c:v>-166</c:v>
                </c:pt>
                <c:pt idx="48">
                  <c:v>-570</c:v>
                </c:pt>
                <c:pt idx="49">
                  <c:v>-965</c:v>
                </c:pt>
                <c:pt idx="50">
                  <c:v>-1361</c:v>
                </c:pt>
                <c:pt idx="51">
                  <c:v>-1736</c:v>
                </c:pt>
                <c:pt idx="52">
                  <c:v>-2080</c:v>
                </c:pt>
                <c:pt idx="53">
                  <c:v>-2416</c:v>
                </c:pt>
                <c:pt idx="54">
                  <c:v>-2724</c:v>
                </c:pt>
                <c:pt idx="55">
                  <c:v>-3009</c:v>
                </c:pt>
                <c:pt idx="56">
                  <c:v>-3266</c:v>
                </c:pt>
                <c:pt idx="57">
                  <c:v>-3502</c:v>
                </c:pt>
                <c:pt idx="58">
                  <c:v>-3696</c:v>
                </c:pt>
                <c:pt idx="59">
                  <c:v>-3852</c:v>
                </c:pt>
                <c:pt idx="60">
                  <c:v>-3981</c:v>
                </c:pt>
                <c:pt idx="61">
                  <c:v>-4057</c:v>
                </c:pt>
                <c:pt idx="62">
                  <c:v>-4100</c:v>
                </c:pt>
                <c:pt idx="63">
                  <c:v>-4100</c:v>
                </c:pt>
                <c:pt idx="64">
                  <c:v>-4072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550-444D-8998-4D552679FF1B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TDK_KF_ST_09_03!$N$20:$N$84</c:f>
              <c:numCache>
                <c:formatCode>General</c:formatCode>
                <c:ptCount val="65"/>
                <c:pt idx="0">
                  <c:v>-4062.3554328701234</c:v>
                </c:pt>
                <c:pt idx="1">
                  <c:v>-3983.3063821440592</c:v>
                </c:pt>
                <c:pt idx="2">
                  <c:v>-3864.1470874143433</c:v>
                </c:pt>
                <c:pt idx="3">
                  <c:v>-3705.4218648228057</c:v>
                </c:pt>
                <c:pt idx="4">
                  <c:v>-3517.54628246127</c:v>
                </c:pt>
                <c:pt idx="5">
                  <c:v>-3296.0271176867277</c:v>
                </c:pt>
                <c:pt idx="6">
                  <c:v>-3043.9316872405743</c:v>
                </c:pt>
                <c:pt idx="7">
                  <c:v>-2765.1943107787752</c:v>
                </c:pt>
                <c:pt idx="8">
                  <c:v>-2451.0202878100017</c:v>
                </c:pt>
                <c:pt idx="9">
                  <c:v>-2112.7083776469312</c:v>
                </c:pt>
                <c:pt idx="10">
                  <c:v>-1747.7388516020039</c:v>
                </c:pt>
                <c:pt idx="11">
                  <c:v>-1374.7234765124467</c:v>
                </c:pt>
                <c:pt idx="12">
                  <c:v>-983.375210204067</c:v>
                </c:pt>
                <c:pt idx="13">
                  <c:v>-600.76767457008145</c:v>
                </c:pt>
                <c:pt idx="14">
                  <c:v>-204.29507604131803</c:v>
                </c:pt>
                <c:pt idx="15">
                  <c:v>196.10903669551993</c:v>
                </c:pt>
                <c:pt idx="16">
                  <c:v>600.48838684063935</c:v>
                </c:pt>
                <c:pt idx="17">
                  <c:v>999.09253005443702</c:v>
                </c:pt>
                <c:pt idx="18">
                  <c:v>1397.1597965346664</c:v>
                </c:pt>
                <c:pt idx="19">
                  <c:v>1772.8628019514581</c:v>
                </c:pt>
                <c:pt idx="20">
                  <c:v>2121.8872335065512</c:v>
                </c:pt>
                <c:pt idx="21">
                  <c:v>2453.4118700725917</c:v>
                </c:pt>
                <c:pt idx="22">
                  <c:v>2757.6685930953549</c:v>
                </c:pt>
                <c:pt idx="23">
                  <c:v>3042.984189666593</c:v>
                </c:pt>
                <c:pt idx="24">
                  <c:v>3301.2950007989875</c:v>
                </c:pt>
                <c:pt idx="25">
                  <c:v>3528.6970787445189</c:v>
                </c:pt>
                <c:pt idx="26">
                  <c:v>3722.7677328405452</c:v>
                </c:pt>
                <c:pt idx="27">
                  <c:v>3878.0674640305801</c:v>
                </c:pt>
                <c:pt idx="28">
                  <c:v>3997.0534379126143</c:v>
                </c:pt>
                <c:pt idx="29">
                  <c:v>4074.7758088163564</c:v>
                </c:pt>
                <c:pt idx="30">
                  <c:v>4115.4262736007031</c:v>
                </c:pt>
                <c:pt idx="31">
                  <c:v>4118.0485047056536</c:v>
                </c:pt>
                <c:pt idx="32">
                  <c:v>4080.9692502363614</c:v>
                </c:pt>
                <c:pt idx="33">
                  <c:v>4003.1223640643598</c:v>
                </c:pt>
                <c:pt idx="34">
                  <c:v>3886.3064983093818</c:v>
                </c:pt>
                <c:pt idx="35">
                  <c:v>3732.4065636278679</c:v>
                </c:pt>
                <c:pt idx="36">
                  <c:v>3544.6141545279511</c:v>
                </c:pt>
                <c:pt idx="37">
                  <c:v>3325.4980066671319</c:v>
                </c:pt>
                <c:pt idx="38">
                  <c:v>3075.8839010706379</c:v>
                </c:pt>
                <c:pt idx="39">
                  <c:v>2797.761576863868</c:v>
                </c:pt>
                <c:pt idx="40">
                  <c:v>2484.9553749178767</c:v>
                </c:pt>
                <c:pt idx="41">
                  <c:v>2147.2897839581356</c:v>
                </c:pt>
                <c:pt idx="42">
                  <c:v>1785.0688451190981</c:v>
                </c:pt>
                <c:pt idx="43">
                  <c:v>1412.310581064103</c:v>
                </c:pt>
                <c:pt idx="44">
                  <c:v>1024.1117787924186</c:v>
                </c:pt>
                <c:pt idx="45">
                  <c:v>637.50122924012146</c:v>
                </c:pt>
                <c:pt idx="46">
                  <c:v>243.16537702090631</c:v>
                </c:pt>
                <c:pt idx="47">
                  <c:v>-161.74506053148073</c:v>
                </c:pt>
                <c:pt idx="48">
                  <c:v>-566.28689450420711</c:v>
                </c:pt>
                <c:pt idx="49">
                  <c:v>-967.10776215651617</c:v>
                </c:pt>
                <c:pt idx="50">
                  <c:v>-1362.5894113796139</c:v>
                </c:pt>
                <c:pt idx="51">
                  <c:v>-1741.3498187710461</c:v>
                </c:pt>
                <c:pt idx="52">
                  <c:v>-2091.6738595611578</c:v>
                </c:pt>
                <c:pt idx="53">
                  <c:v>-2429.7724060509627</c:v>
                </c:pt>
                <c:pt idx="54">
                  <c:v>-2734.5527792305988</c:v>
                </c:pt>
                <c:pt idx="55">
                  <c:v>-3020.4650448415573</c:v>
                </c:pt>
                <c:pt idx="56">
                  <c:v>-3282.149736494951</c:v>
                </c:pt>
                <c:pt idx="57">
                  <c:v>-3512.2343807076304</c:v>
                </c:pt>
                <c:pt idx="58">
                  <c:v>-3707.9371037794558</c:v>
                </c:pt>
                <c:pt idx="59">
                  <c:v>-3861.9790499908277</c:v>
                </c:pt>
                <c:pt idx="60">
                  <c:v>-3980.4935377766233</c:v>
                </c:pt>
                <c:pt idx="61">
                  <c:v>-4059.2455673101249</c:v>
                </c:pt>
                <c:pt idx="62">
                  <c:v>-4099.216945659834</c:v>
                </c:pt>
                <c:pt idx="63">
                  <c:v>-4100.6789626402906</c:v>
                </c:pt>
                <c:pt idx="64">
                  <c:v>-4062.6238661355037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550-444D-8998-4D552679F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7872"/>
        <c:axId val="566897480"/>
      </c:scatterChart>
      <c:valAx>
        <c:axId val="56689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7480"/>
        <c:crosses val="autoZero"/>
        <c:crossBetween val="midCat"/>
      </c:valAx>
      <c:valAx>
        <c:axId val="56689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112</c:v>
                </c:pt>
                <c:pt idx="2">
                  <c:v>-260</c:v>
                </c:pt>
                <c:pt idx="3">
                  <c:v>-622</c:v>
                </c:pt>
                <c:pt idx="4">
                  <c:v>-977</c:v>
                </c:pt>
                <c:pt idx="5">
                  <c:v>-1350</c:v>
                </c:pt>
                <c:pt idx="6">
                  <c:v>-1690</c:v>
                </c:pt>
                <c:pt idx="7">
                  <c:v>-2026</c:v>
                </c:pt>
                <c:pt idx="8">
                  <c:v>-2345</c:v>
                </c:pt>
                <c:pt idx="9">
                  <c:v>-2639</c:v>
                </c:pt>
                <c:pt idx="10">
                  <c:v>-2891</c:v>
                </c:pt>
                <c:pt idx="11">
                  <c:v>-3122</c:v>
                </c:pt>
                <c:pt idx="12">
                  <c:v>-3329</c:v>
                </c:pt>
                <c:pt idx="13">
                  <c:v>-3504</c:v>
                </c:pt>
                <c:pt idx="14">
                  <c:v>-3644</c:v>
                </c:pt>
                <c:pt idx="15">
                  <c:v>-3747</c:v>
                </c:pt>
                <c:pt idx="16">
                  <c:v>-3824</c:v>
                </c:pt>
                <c:pt idx="17">
                  <c:v>-3853</c:v>
                </c:pt>
                <c:pt idx="18">
                  <c:v>-3853</c:v>
                </c:pt>
                <c:pt idx="19">
                  <c:v>-3804</c:v>
                </c:pt>
                <c:pt idx="20">
                  <c:v>-3732</c:v>
                </c:pt>
                <c:pt idx="21">
                  <c:v>-3619</c:v>
                </c:pt>
                <c:pt idx="22">
                  <c:v>-3469</c:v>
                </c:pt>
                <c:pt idx="23">
                  <c:v>-3289</c:v>
                </c:pt>
                <c:pt idx="24">
                  <c:v>-3073</c:v>
                </c:pt>
                <c:pt idx="25">
                  <c:v>-2829</c:v>
                </c:pt>
                <c:pt idx="26">
                  <c:v>-2574</c:v>
                </c:pt>
                <c:pt idx="27">
                  <c:v>-2280</c:v>
                </c:pt>
                <c:pt idx="28">
                  <c:v>-1969</c:v>
                </c:pt>
                <c:pt idx="29">
                  <c:v>-1644</c:v>
                </c:pt>
                <c:pt idx="30">
                  <c:v>-1289</c:v>
                </c:pt>
                <c:pt idx="31">
                  <c:v>-924</c:v>
                </c:pt>
                <c:pt idx="32">
                  <c:v>-549</c:v>
                </c:pt>
                <c:pt idx="33">
                  <c:v>-175</c:v>
                </c:pt>
                <c:pt idx="34">
                  <c:v>194</c:v>
                </c:pt>
                <c:pt idx="35">
                  <c:v>553</c:v>
                </c:pt>
                <c:pt idx="36">
                  <c:v>916</c:v>
                </c:pt>
                <c:pt idx="37">
                  <c:v>1282</c:v>
                </c:pt>
                <c:pt idx="38">
                  <c:v>1632</c:v>
                </c:pt>
                <c:pt idx="39">
                  <c:v>1966</c:v>
                </c:pt>
                <c:pt idx="40">
                  <c:v>2279</c:v>
                </c:pt>
                <c:pt idx="41">
                  <c:v>2565</c:v>
                </c:pt>
                <c:pt idx="42">
                  <c:v>2828</c:v>
                </c:pt>
                <c:pt idx="43">
                  <c:v>3064</c:v>
                </c:pt>
                <c:pt idx="44">
                  <c:v>3264</c:v>
                </c:pt>
                <c:pt idx="45">
                  <c:v>3437</c:v>
                </c:pt>
                <c:pt idx="46">
                  <c:v>3582</c:v>
                </c:pt>
                <c:pt idx="47">
                  <c:v>3686</c:v>
                </c:pt>
                <c:pt idx="48">
                  <c:v>3762</c:v>
                </c:pt>
                <c:pt idx="49">
                  <c:v>3792</c:v>
                </c:pt>
                <c:pt idx="50">
                  <c:v>3793</c:v>
                </c:pt>
                <c:pt idx="51">
                  <c:v>3754</c:v>
                </c:pt>
                <c:pt idx="52">
                  <c:v>3678</c:v>
                </c:pt>
                <c:pt idx="53">
                  <c:v>3568</c:v>
                </c:pt>
                <c:pt idx="54">
                  <c:v>3420</c:v>
                </c:pt>
                <c:pt idx="55">
                  <c:v>3234</c:v>
                </c:pt>
                <c:pt idx="56">
                  <c:v>3017</c:v>
                </c:pt>
                <c:pt idx="57">
                  <c:v>2773</c:v>
                </c:pt>
                <c:pt idx="58">
                  <c:v>2511</c:v>
                </c:pt>
                <c:pt idx="59">
                  <c:v>2223</c:v>
                </c:pt>
                <c:pt idx="60">
                  <c:v>1903</c:v>
                </c:pt>
                <c:pt idx="61">
                  <c:v>1582</c:v>
                </c:pt>
                <c:pt idx="62">
                  <c:v>1235</c:v>
                </c:pt>
                <c:pt idx="63">
                  <c:v>856</c:v>
                </c:pt>
                <c:pt idx="64">
                  <c:v>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DEA-4564-8781-F48ED5757D76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TDK_KF_ST_25_01!$L$85:$L$149</c:f>
              <c:numCache>
                <c:formatCode>General</c:formatCode>
                <c:ptCount val="65"/>
                <c:pt idx="0">
                  <c:v>496.59019600794738</c:v>
                </c:pt>
                <c:pt idx="1">
                  <c:v>117.15096394605889</c:v>
                </c:pt>
                <c:pt idx="2">
                  <c:v>-251.77587292830043</c:v>
                </c:pt>
                <c:pt idx="3">
                  <c:v>-614.51000360366641</c:v>
                </c:pt>
                <c:pt idx="4">
                  <c:v>-974.87257839652432</c:v>
                </c:pt>
                <c:pt idx="5">
                  <c:v>-1348.5719483319301</c:v>
                </c:pt>
                <c:pt idx="6">
                  <c:v>-1691.7474632692297</c:v>
                </c:pt>
                <c:pt idx="7">
                  <c:v>-2028.4347630905461</c:v>
                </c:pt>
                <c:pt idx="8">
                  <c:v>-2346.0456367300817</c:v>
                </c:pt>
                <c:pt idx="9">
                  <c:v>-2637.6471010624441</c:v>
                </c:pt>
                <c:pt idx="10">
                  <c:v>-2891.8694475300417</c:v>
                </c:pt>
                <c:pt idx="11">
                  <c:v>-3124.5337858338016</c:v>
                </c:pt>
                <c:pt idx="12">
                  <c:v>-3332.1308537909526</c:v>
                </c:pt>
                <c:pt idx="13">
                  <c:v>-3506.4218046678416</c:v>
                </c:pt>
                <c:pt idx="14">
                  <c:v>-3647.7289353688689</c:v>
                </c:pt>
                <c:pt idx="15">
                  <c:v>-3754.7369778496704</c:v>
                </c:pt>
                <c:pt idx="16">
                  <c:v>-3824.2096365260441</c:v>
                </c:pt>
                <c:pt idx="17">
                  <c:v>-3856.4267284243269</c:v>
                </c:pt>
                <c:pt idx="18">
                  <c:v>-3851.4384283071731</c:v>
                </c:pt>
                <c:pt idx="19">
                  <c:v>-3811.3936439527506</c:v>
                </c:pt>
                <c:pt idx="20">
                  <c:v>-3736.2539433964762</c:v>
                </c:pt>
                <c:pt idx="21">
                  <c:v>-3622.1351634617304</c:v>
                </c:pt>
                <c:pt idx="22">
                  <c:v>-3472.5821792736278</c:v>
                </c:pt>
                <c:pt idx="23">
                  <c:v>-3289.8733847906869</c:v>
                </c:pt>
                <c:pt idx="24">
                  <c:v>-3072.9898567914929</c:v>
                </c:pt>
                <c:pt idx="25">
                  <c:v>-2831.0155512467491</c:v>
                </c:pt>
                <c:pt idx="26">
                  <c:v>-2570.7257167710445</c:v>
                </c:pt>
                <c:pt idx="27">
                  <c:v>-2279.2584072315808</c:v>
                </c:pt>
                <c:pt idx="28">
                  <c:v>-1971.5394711818301</c:v>
                </c:pt>
                <c:pt idx="29">
                  <c:v>-1639.912031139781</c:v>
                </c:pt>
                <c:pt idx="30">
                  <c:v>-1282.6787740416542</c:v>
                </c:pt>
                <c:pt idx="31">
                  <c:v>-919.79924606083591</c:v>
                </c:pt>
                <c:pt idx="32">
                  <c:v>-543.50018146721254</c:v>
                </c:pt>
                <c:pt idx="33">
                  <c:v>-172.30472583597611</c:v>
                </c:pt>
                <c:pt idx="34">
                  <c:v>199.61122713921992</c:v>
                </c:pt>
                <c:pt idx="35">
                  <c:v>558.64071741453859</c:v>
                </c:pt>
                <c:pt idx="36">
                  <c:v>921.13257372501914</c:v>
                </c:pt>
                <c:pt idx="37">
                  <c:v>1284.2918538859028</c:v>
                </c:pt>
                <c:pt idx="38">
                  <c:v>1634.4311292382902</c:v>
                </c:pt>
                <c:pt idx="39">
                  <c:v>1968.6020682591243</c:v>
                </c:pt>
                <c:pt idx="40">
                  <c:v>2281.4914075429288</c:v>
                </c:pt>
                <c:pt idx="41">
                  <c:v>2567.683837272732</c:v>
                </c:pt>
                <c:pt idx="42">
                  <c:v>2825.0641847620554</c:v>
                </c:pt>
                <c:pt idx="43">
                  <c:v>3055.6832701938656</c:v>
                </c:pt>
                <c:pt idx="44">
                  <c:v>3259.3899418265482</c:v>
                </c:pt>
                <c:pt idx="45">
                  <c:v>3434.8216308494571</c:v>
                </c:pt>
                <c:pt idx="46">
                  <c:v>3578.5202907435805</c:v>
                </c:pt>
                <c:pt idx="47">
                  <c:v>3686.7200760831315</c:v>
                </c:pt>
                <c:pt idx="48">
                  <c:v>3756.3416371217027</c:v>
                </c:pt>
                <c:pt idx="49">
                  <c:v>3789.8269121134099</c:v>
                </c:pt>
                <c:pt idx="50">
                  <c:v>3786.322155404263</c:v>
                </c:pt>
                <c:pt idx="51">
                  <c:v>3747.4359709165428</c:v>
                </c:pt>
                <c:pt idx="52">
                  <c:v>3674.3296105209392</c:v>
                </c:pt>
                <c:pt idx="53">
                  <c:v>3561.5965031671835</c:v>
                </c:pt>
                <c:pt idx="54">
                  <c:v>3416.1253485565217</c:v>
                </c:pt>
                <c:pt idx="55">
                  <c:v>3230.0172000457414</c:v>
                </c:pt>
                <c:pt idx="56">
                  <c:v>3015.5691876650726</c:v>
                </c:pt>
                <c:pt idx="57">
                  <c:v>2775.8922891055017</c:v>
                </c:pt>
                <c:pt idx="58">
                  <c:v>2513.0861382910343</c:v>
                </c:pt>
                <c:pt idx="59">
                  <c:v>2228.1338636389282</c:v>
                </c:pt>
                <c:pt idx="60">
                  <c:v>1912.6010771195088</c:v>
                </c:pt>
                <c:pt idx="61">
                  <c:v>1584.6201121936992</c:v>
                </c:pt>
                <c:pt idx="62">
                  <c:v>1233.5102329677347</c:v>
                </c:pt>
                <c:pt idx="63">
                  <c:v>861.19669646440661</c:v>
                </c:pt>
                <c:pt idx="64">
                  <c:v>485.63470917777465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DEA-4564-8781-F48ED5757D76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-3807</c:v>
                </c:pt>
                <c:pt idx="2">
                  <c:v>-3802</c:v>
                </c:pt>
                <c:pt idx="3">
                  <c:v>-3762</c:v>
                </c:pt>
                <c:pt idx="4">
                  <c:v>-3689</c:v>
                </c:pt>
                <c:pt idx="5">
                  <c:v>-3569</c:v>
                </c:pt>
                <c:pt idx="6">
                  <c:v>-3421</c:v>
                </c:pt>
                <c:pt idx="7">
                  <c:v>-3239</c:v>
                </c:pt>
                <c:pt idx="8">
                  <c:v>-3021</c:v>
                </c:pt>
                <c:pt idx="9">
                  <c:v>-2775</c:v>
                </c:pt>
                <c:pt idx="10">
                  <c:v>-2518</c:v>
                </c:pt>
                <c:pt idx="11">
                  <c:v>-2229</c:v>
                </c:pt>
                <c:pt idx="12">
                  <c:v>-1910</c:v>
                </c:pt>
                <c:pt idx="13">
                  <c:v>-1587</c:v>
                </c:pt>
                <c:pt idx="14">
                  <c:v>-1234</c:v>
                </c:pt>
                <c:pt idx="15">
                  <c:v>-868</c:v>
                </c:pt>
                <c:pt idx="16">
                  <c:v>-504</c:v>
                </c:pt>
                <c:pt idx="17">
                  <c:v>-130</c:v>
                </c:pt>
                <c:pt idx="18">
                  <c:v>244</c:v>
                </c:pt>
                <c:pt idx="19">
                  <c:v>596</c:v>
                </c:pt>
                <c:pt idx="20">
                  <c:v>954</c:v>
                </c:pt>
                <c:pt idx="21">
                  <c:v>1317</c:v>
                </c:pt>
                <c:pt idx="22">
                  <c:v>1664</c:v>
                </c:pt>
                <c:pt idx="23">
                  <c:v>1995</c:v>
                </c:pt>
                <c:pt idx="24">
                  <c:v>2301</c:v>
                </c:pt>
                <c:pt idx="25">
                  <c:v>2594</c:v>
                </c:pt>
                <c:pt idx="26">
                  <c:v>2853</c:v>
                </c:pt>
                <c:pt idx="27">
                  <c:v>3082</c:v>
                </c:pt>
                <c:pt idx="28">
                  <c:v>3284</c:v>
                </c:pt>
                <c:pt idx="29">
                  <c:v>3460</c:v>
                </c:pt>
                <c:pt idx="30">
                  <c:v>3600</c:v>
                </c:pt>
                <c:pt idx="31">
                  <c:v>3707</c:v>
                </c:pt>
                <c:pt idx="32">
                  <c:v>3777</c:v>
                </c:pt>
                <c:pt idx="33">
                  <c:v>3806</c:v>
                </c:pt>
                <c:pt idx="34">
                  <c:v>3804</c:v>
                </c:pt>
                <c:pt idx="35">
                  <c:v>3769</c:v>
                </c:pt>
                <c:pt idx="36">
                  <c:v>3685</c:v>
                </c:pt>
                <c:pt idx="37">
                  <c:v>3574</c:v>
                </c:pt>
                <c:pt idx="38">
                  <c:v>3420</c:v>
                </c:pt>
                <c:pt idx="39">
                  <c:v>3238</c:v>
                </c:pt>
                <c:pt idx="40">
                  <c:v>3024</c:v>
                </c:pt>
                <c:pt idx="41">
                  <c:v>2775</c:v>
                </c:pt>
                <c:pt idx="42">
                  <c:v>2513</c:v>
                </c:pt>
                <c:pt idx="43">
                  <c:v>2230</c:v>
                </c:pt>
                <c:pt idx="44">
                  <c:v>1916</c:v>
                </c:pt>
                <c:pt idx="45">
                  <c:v>1587</c:v>
                </c:pt>
                <c:pt idx="46">
                  <c:v>1235</c:v>
                </c:pt>
                <c:pt idx="47">
                  <c:v>870</c:v>
                </c:pt>
                <c:pt idx="48">
                  <c:v>500</c:v>
                </c:pt>
                <c:pt idx="49">
                  <c:v>130</c:v>
                </c:pt>
                <c:pt idx="50">
                  <c:v>-241</c:v>
                </c:pt>
                <c:pt idx="51">
                  <c:v>-603</c:v>
                </c:pt>
                <c:pt idx="52">
                  <c:v>-954</c:v>
                </c:pt>
                <c:pt idx="53">
                  <c:v>-1320</c:v>
                </c:pt>
                <c:pt idx="54">
                  <c:v>-1658</c:v>
                </c:pt>
                <c:pt idx="55">
                  <c:v>-1997</c:v>
                </c:pt>
                <c:pt idx="56">
                  <c:v>-2312</c:v>
                </c:pt>
                <c:pt idx="57">
                  <c:v>-2596</c:v>
                </c:pt>
                <c:pt idx="58">
                  <c:v>-2855</c:v>
                </c:pt>
                <c:pt idx="59">
                  <c:v>-3084</c:v>
                </c:pt>
                <c:pt idx="60">
                  <c:v>-3289</c:v>
                </c:pt>
                <c:pt idx="61">
                  <c:v>-3462</c:v>
                </c:pt>
                <c:pt idx="62">
                  <c:v>-3606</c:v>
                </c:pt>
                <c:pt idx="63">
                  <c:v>-3708</c:v>
                </c:pt>
                <c:pt idx="64">
                  <c:v>-3787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DEA-4564-8781-F48ED5757D76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TDK_KF_ST_25_01!$N$85:$N$149</c:f>
              <c:numCache>
                <c:formatCode>General</c:formatCode>
                <c:ptCount val="65"/>
                <c:pt idx="0">
                  <c:v>-3772.4964004051276</c:v>
                </c:pt>
                <c:pt idx="1">
                  <c:v>-3805.3660429933152</c:v>
                </c:pt>
                <c:pt idx="2">
                  <c:v>-3801.2344260042869</c:v>
                </c:pt>
                <c:pt idx="3">
                  <c:v>-3762.3992458009243</c:v>
                </c:pt>
                <c:pt idx="4">
                  <c:v>-3688.6243322828532</c:v>
                </c:pt>
                <c:pt idx="5">
                  <c:v>-3572.7617556617533</c:v>
                </c:pt>
                <c:pt idx="6">
                  <c:v>-3427.6724847487426</c:v>
                </c:pt>
                <c:pt idx="7">
                  <c:v>-3244.4572442849312</c:v>
                </c:pt>
                <c:pt idx="8">
                  <c:v>-3027.9434830543055</c:v>
                </c:pt>
                <c:pt idx="9">
                  <c:v>-2783.2924940146468</c:v>
                </c:pt>
                <c:pt idx="10">
                  <c:v>-2524.0682873580631</c:v>
                </c:pt>
                <c:pt idx="11">
                  <c:v>-2236.2532261347856</c:v>
                </c:pt>
                <c:pt idx="12">
                  <c:v>-1920.7353343558186</c:v>
                </c:pt>
                <c:pt idx="13">
                  <c:v>-1588.5992977164585</c:v>
                </c:pt>
                <c:pt idx="14">
                  <c:v>-1239.4237085376787</c:v>
                </c:pt>
                <c:pt idx="15">
                  <c:v>-874.09309657114693</c:v>
                </c:pt>
                <c:pt idx="16">
                  <c:v>-503.02486272436784</c:v>
                </c:pt>
                <c:pt idx="17">
                  <c:v>-127.63512460573497</c:v>
                </c:pt>
                <c:pt idx="18">
                  <c:v>245.39956641395466</c:v>
                </c:pt>
                <c:pt idx="19">
                  <c:v>606.01640337028641</c:v>
                </c:pt>
                <c:pt idx="20">
                  <c:v>963.99146306000398</c:v>
                </c:pt>
                <c:pt idx="21">
                  <c:v>1325.9308377248838</c:v>
                </c:pt>
                <c:pt idx="22">
                  <c:v>1674.1112541723799</c:v>
                </c:pt>
                <c:pt idx="23">
                  <c:v>2004.1321954221864</c:v>
                </c:pt>
                <c:pt idx="24">
                  <c:v>2317.2774130448242</c:v>
                </c:pt>
                <c:pt idx="25">
                  <c:v>2601.52331800005</c:v>
                </c:pt>
                <c:pt idx="26">
                  <c:v>2853.2418966780315</c:v>
                </c:pt>
                <c:pt idx="27">
                  <c:v>3085.1119831403221</c:v>
                </c:pt>
                <c:pt idx="28">
                  <c:v>3284.4850565433671</c:v>
                </c:pt>
                <c:pt idx="29">
                  <c:v>3456.2167685714699</c:v>
                </c:pt>
                <c:pt idx="30">
                  <c:v>3598.3088446640395</c:v>
                </c:pt>
                <c:pt idx="31">
                  <c:v>3702.2477980690187</c:v>
                </c:pt>
                <c:pt idx="32">
                  <c:v>3770.6314094127665</c:v>
                </c:pt>
                <c:pt idx="33">
                  <c:v>3800.901637802649</c:v>
                </c:pt>
                <c:pt idx="34">
                  <c:v>3795.1205008585725</c:v>
                </c:pt>
                <c:pt idx="35">
                  <c:v>3755.1372614930942</c:v>
                </c:pt>
                <c:pt idx="36">
                  <c:v>3679.3910256955101</c:v>
                </c:pt>
                <c:pt idx="37">
                  <c:v>3565.6349110738956</c:v>
                </c:pt>
                <c:pt idx="38">
                  <c:v>3416.5878491140988</c:v>
                </c:pt>
                <c:pt idx="39">
                  <c:v>3233.4092777718461</c:v>
                </c:pt>
                <c:pt idx="40">
                  <c:v>3019.215624760262</c:v>
                </c:pt>
                <c:pt idx="41">
                  <c:v>2779.0004339242723</c:v>
                </c:pt>
                <c:pt idx="42">
                  <c:v>2516.7077939610808</c:v>
                </c:pt>
                <c:pt idx="43">
                  <c:v>2231.6074987336506</c:v>
                </c:pt>
                <c:pt idx="44">
                  <c:v>1923.339856269268</c:v>
                </c:pt>
                <c:pt idx="45">
                  <c:v>1591.6038644393761</c:v>
                </c:pt>
                <c:pt idx="46">
                  <c:v>1239.3605502239409</c:v>
                </c:pt>
                <c:pt idx="47">
                  <c:v>873.01069553166053</c:v>
                </c:pt>
                <c:pt idx="48">
                  <c:v>506.75698077335517</c:v>
                </c:pt>
                <c:pt idx="49">
                  <c:v>132.03772618847495</c:v>
                </c:pt>
                <c:pt idx="50">
                  <c:v>-238.62284939795057</c:v>
                </c:pt>
                <c:pt idx="51">
                  <c:v>-601.72745612750055</c:v>
                </c:pt>
                <c:pt idx="52">
                  <c:v>-956.99396646841433</c:v>
                </c:pt>
                <c:pt idx="53">
                  <c:v>-1319.8658400293443</c:v>
                </c:pt>
                <c:pt idx="54">
                  <c:v>-1663.1293196635279</c:v>
                </c:pt>
                <c:pt idx="55">
                  <c:v>-2002.6580576652582</c:v>
                </c:pt>
                <c:pt idx="56">
                  <c:v>-2314.336014023645</c:v>
                </c:pt>
                <c:pt idx="57">
                  <c:v>-2597.9039337308263</c:v>
                </c:pt>
                <c:pt idx="58">
                  <c:v>-2853.5979884828212</c:v>
                </c:pt>
                <c:pt idx="59">
                  <c:v>-3081.7913987769107</c:v>
                </c:pt>
                <c:pt idx="60">
                  <c:v>-3287.4518833326342</c:v>
                </c:pt>
                <c:pt idx="61">
                  <c:v>-3458.030831441512</c:v>
                </c:pt>
                <c:pt idx="62">
                  <c:v>-3598.8832510413813</c:v>
                </c:pt>
                <c:pt idx="63">
                  <c:v>-3706.4582457420852</c:v>
                </c:pt>
                <c:pt idx="64">
                  <c:v>-3775.100189327175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DEA-4564-8781-F48ED5757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1792"/>
        <c:axId val="566895520"/>
      </c:scatterChart>
      <c:valAx>
        <c:axId val="56690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5520"/>
        <c:crosses val="autoZero"/>
        <c:crossBetween val="midCat"/>
      </c:valAx>
      <c:valAx>
        <c:axId val="56689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TDK_KF_ST_25_01!$AC$20:$AC$84</c:f>
              <c:numCache>
                <c:formatCode>General</c:formatCode>
                <c:ptCount val="65"/>
                <c:pt idx="0">
                  <c:v>-7.4669422665056134E-3</c:v>
                </c:pt>
                <c:pt idx="1">
                  <c:v>-6.1655283097689306E-2</c:v>
                </c:pt>
                <c:pt idx="2">
                  <c:v>-0.11390456688676664</c:v>
                </c:pt>
                <c:pt idx="3">
                  <c:v>-0.11418873099112048</c:v>
                </c:pt>
                <c:pt idx="4">
                  <c:v>-7.1766008396188852E-2</c:v>
                </c:pt>
                <c:pt idx="5">
                  <c:v>-0.14496674887437422</c:v>
                </c:pt>
                <c:pt idx="6">
                  <c:v>-6.973333381375113E-2</c:v>
                </c:pt>
                <c:pt idx="7">
                  <c:v>-4.864172428152358E-2</c:v>
                </c:pt>
                <c:pt idx="8">
                  <c:v>-8.7444502312195027E-3</c:v>
                </c:pt>
                <c:pt idx="9">
                  <c:v>-9.9154912088060598E-2</c:v>
                </c:pt>
                <c:pt idx="10">
                  <c:v>-4.0650427993156768E-2</c:v>
                </c:pt>
                <c:pt idx="11">
                  <c:v>-4.3864690975055964E-2</c:v>
                </c:pt>
                <c:pt idx="12">
                  <c:v>-0.14652661647933485</c:v>
                </c:pt>
                <c:pt idx="13">
                  <c:v>-0.11377215960752096</c:v>
                </c:pt>
                <c:pt idx="14">
                  <c:v>-0.10722017284359708</c:v>
                </c:pt>
                <c:pt idx="15">
                  <c:v>-8.3456783260004386E-2</c:v>
                </c:pt>
                <c:pt idx="16">
                  <c:v>-0.18320198194622606</c:v>
                </c:pt>
                <c:pt idx="17">
                  <c:v>-0.18749833585884801</c:v>
                </c:pt>
                <c:pt idx="18">
                  <c:v>-0.19130285312134276</c:v>
                </c:pt>
                <c:pt idx="19">
                  <c:v>-0.20583405209373495</c:v>
                </c:pt>
                <c:pt idx="20">
                  <c:v>-0.13223317223283004</c:v>
                </c:pt>
                <c:pt idx="21">
                  <c:v>-3.4040449759004332E-2</c:v>
                </c:pt>
                <c:pt idx="22">
                  <c:v>-0.13321209514333532</c:v>
                </c:pt>
                <c:pt idx="23">
                  <c:v>-2.441760989987074E-2</c:v>
                </c:pt>
                <c:pt idx="24">
                  <c:v>-3.022967918809627E-3</c:v>
                </c:pt>
                <c:pt idx="25">
                  <c:v>-8.3669107280570643E-3</c:v>
                </c:pt>
                <c:pt idx="26">
                  <c:v>2.4233343446780964E-2</c:v>
                </c:pt>
                <c:pt idx="27">
                  <c:v>6.7569677595315625E-2</c:v>
                </c:pt>
                <c:pt idx="28">
                  <c:v>5.7680877728813584E-2</c:v>
                </c:pt>
                <c:pt idx="29">
                  <c:v>7.3984323899509263E-2</c:v>
                </c:pt>
                <c:pt idx="30">
                  <c:v>7.4525418054321335E-2</c:v>
                </c:pt>
                <c:pt idx="31">
                  <c:v>2.5430582293182624E-2</c:v>
                </c:pt>
                <c:pt idx="32">
                  <c:v>5.6424274415292075E-2</c:v>
                </c:pt>
                <c:pt idx="33">
                  <c:v>2.1861781206723663E-2</c:v>
                </c:pt>
                <c:pt idx="34">
                  <c:v>-4.083136867100734E-2</c:v>
                </c:pt>
                <c:pt idx="35">
                  <c:v>-1.0003596677563564E-3</c:v>
                </c:pt>
                <c:pt idx="36">
                  <c:v>-1.1100872379074644E-2</c:v>
                </c:pt>
                <c:pt idx="37">
                  <c:v>2.9835355642234163E-2</c:v>
                </c:pt>
                <c:pt idx="38">
                  <c:v>1.6957769458542771E-2</c:v>
                </c:pt>
                <c:pt idx="39">
                  <c:v>9.3757828332883264E-2</c:v>
                </c:pt>
                <c:pt idx="40">
                  <c:v>0.10931750234038873</c:v>
                </c:pt>
                <c:pt idx="41">
                  <c:v>0.10908690385377895</c:v>
                </c:pt>
                <c:pt idx="42">
                  <c:v>0.10305593469982455</c:v>
                </c:pt>
                <c:pt idx="43">
                  <c:v>0.20023083496596428</c:v>
                </c:pt>
                <c:pt idx="44">
                  <c:v>0.11862970188280997</c:v>
                </c:pt>
                <c:pt idx="45">
                  <c:v>0.12970820826896556</c:v>
                </c:pt>
                <c:pt idx="46">
                  <c:v>0.13142919723486557</c:v>
                </c:pt>
                <c:pt idx="47">
                  <c:v>8.9883141683230861E-2</c:v>
                </c:pt>
                <c:pt idx="48">
                  <c:v>1.9738743754203369E-2</c:v>
                </c:pt>
                <c:pt idx="49">
                  <c:v>0.11332294878468474</c:v>
                </c:pt>
                <c:pt idx="50">
                  <c:v>5.5035924752189658E-2</c:v>
                </c:pt>
                <c:pt idx="51">
                  <c:v>-2.8870166411820719E-2</c:v>
                </c:pt>
                <c:pt idx="52">
                  <c:v>-2.3548670346372091E-2</c:v>
                </c:pt>
                <c:pt idx="53">
                  <c:v>-4.8816415554313153E-2</c:v>
                </c:pt>
                <c:pt idx="54">
                  <c:v>-2.430609115634752E-2</c:v>
                </c:pt>
                <c:pt idx="55">
                  <c:v>-6.3278715121157347E-2</c:v>
                </c:pt>
                <c:pt idx="56">
                  <c:v>5.1029223304396965E-2</c:v>
                </c:pt>
                <c:pt idx="57">
                  <c:v>-0.10061353442904419</c:v>
                </c:pt>
                <c:pt idx="58">
                  <c:v>-1.9519584035663229E-2</c:v>
                </c:pt>
                <c:pt idx="59">
                  <c:v>-3.8991878674323743E-2</c:v>
                </c:pt>
                <c:pt idx="60">
                  <c:v>-3.4614128599059768E-2</c:v>
                </c:pt>
                <c:pt idx="61">
                  <c:v>-1.9314249818307871E-2</c:v>
                </c:pt>
                <c:pt idx="62">
                  <c:v>-8.6651685163531056E-2</c:v>
                </c:pt>
                <c:pt idx="63">
                  <c:v>-0.11901372583076864</c:v>
                </c:pt>
                <c:pt idx="64">
                  <c:v>-9.8017078516420497E-2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50-4C0D-81C6-ED01C4769C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TDK_KF_ST_25_01!$AC$85:$AC$149</c:f>
              <c:numCache>
                <c:formatCode>General</c:formatCode>
                <c:ptCount val="65"/>
                <c:pt idx="0">
                  <c:v>3.7468895168046856E-2</c:v>
                </c:pt>
                <c:pt idx="1">
                  <c:v>-1.1149423582139661E-2</c:v>
                </c:pt>
                <c:pt idx="2">
                  <c:v>-5.5539998316476158E-2</c:v>
                </c:pt>
                <c:pt idx="3">
                  <c:v>-4.4133377423406728E-2</c:v>
                </c:pt>
                <c:pt idx="4">
                  <c:v>3.984785320346873E-2</c:v>
                </c:pt>
                <c:pt idx="5">
                  <c:v>3.2387837695011967E-2</c:v>
                </c:pt>
                <c:pt idx="6">
                  <c:v>5.4917964921514795E-2</c:v>
                </c:pt>
                <c:pt idx="7">
                  <c:v>6.648678768561922E-2</c:v>
                </c:pt>
                <c:pt idx="8">
                  <c:v>3.0857994137079459E-2</c:v>
                </c:pt>
                <c:pt idx="9">
                  <c:v>-1.5109029242069028E-2</c:v>
                </c:pt>
                <c:pt idx="10">
                  <c:v>2.7608283146719259E-2</c:v>
                </c:pt>
                <c:pt idx="11">
                  <c:v>2.3249199454426162E-2</c:v>
                </c:pt>
                <c:pt idx="12">
                  <c:v>-2.5334754529978909E-2</c:v>
                </c:pt>
                <c:pt idx="13">
                  <c:v>8.4272400961310723E-2</c:v>
                </c:pt>
                <c:pt idx="14">
                  <c:v>3.1511422654148191E-2</c:v>
                </c:pt>
                <c:pt idx="15">
                  <c:v>2.6362159573011468E-2</c:v>
                </c:pt>
                <c:pt idx="16">
                  <c:v>0.10188242397560998</c:v>
                </c:pt>
                <c:pt idx="17">
                  <c:v>0.12117322542826514</c:v>
                </c:pt>
                <c:pt idx="18">
                  <c:v>0.10269204333724247</c:v>
                </c:pt>
                <c:pt idx="19">
                  <c:v>0.20757912257218436</c:v>
                </c:pt>
                <c:pt idx="20">
                  <c:v>0.20112875247048123</c:v>
                </c:pt>
                <c:pt idx="21">
                  <c:v>0.17639160254256581</c:v>
                </c:pt>
                <c:pt idx="22">
                  <c:v>0.17482832914146229</c:v>
                </c:pt>
                <c:pt idx="23">
                  <c:v>0.16665228894859752</c:v>
                </c:pt>
                <c:pt idx="24">
                  <c:v>0.24683165303886767</c:v>
                </c:pt>
                <c:pt idx="25">
                  <c:v>0.10925713785110247</c:v>
                </c:pt>
                <c:pt idx="26">
                  <c:v>8.2148513509309851E-2</c:v>
                </c:pt>
                <c:pt idx="27">
                  <c:v>7.5821746070857898E-2</c:v>
                </c:pt>
                <c:pt idx="28">
                  <c:v>6.9155141261774133E-3</c:v>
                </c:pt>
                <c:pt idx="29">
                  <c:v>6.4933526352604076E-2</c:v>
                </c:pt>
                <c:pt idx="30">
                  <c:v>0.11194121048828265</c:v>
                </c:pt>
                <c:pt idx="31">
                  <c:v>7.320968399233152E-2</c:v>
                </c:pt>
                <c:pt idx="32">
                  <c:v>9.5411686777367777E-2</c:v>
                </c:pt>
                <c:pt idx="33">
                  <c:v>6.2367968587551559E-2</c:v>
                </c:pt>
                <c:pt idx="34">
                  <c:v>0.11484550005866367</c:v>
                </c:pt>
                <c:pt idx="35">
                  <c:v>0.13647587518880755</c:v>
                </c:pt>
                <c:pt idx="36">
                  <c:v>0.1143169729947715</c:v>
                </c:pt>
                <c:pt idx="37">
                  <c:v>9.1795038492165304E-2</c:v>
                </c:pt>
                <c:pt idx="38">
                  <c:v>6.8406855465497074E-2</c:v>
                </c:pt>
                <c:pt idx="39">
                  <c:v>7.9032887587231926E-2</c:v>
                </c:pt>
                <c:pt idx="40">
                  <c:v>7.8880555254357887E-2</c:v>
                </c:pt>
                <c:pt idx="41">
                  <c:v>-1.0409932443820935E-2</c:v>
                </c:pt>
                <c:pt idx="42">
                  <c:v>-7.4546200977650301E-2</c:v>
                </c:pt>
                <c:pt idx="43">
                  <c:v>-0.10148678939502531</c:v>
                </c:pt>
                <c:pt idx="44">
                  <c:v>-0.14456011238613087</c:v>
                </c:pt>
                <c:pt idx="45">
                  <c:v>-9.6753954891468652E-2</c:v>
                </c:pt>
                <c:pt idx="46">
                  <c:v>-0.10502055432449708</c:v>
                </c:pt>
                <c:pt idx="47">
                  <c:v>-7.3326412615386971E-2</c:v>
                </c:pt>
                <c:pt idx="48">
                  <c:v>-0.14885293127895238</c:v>
                </c:pt>
                <c:pt idx="49">
                  <c:v>-7.3332552810256857E-2</c:v>
                </c:pt>
                <c:pt idx="50">
                  <c:v>-7.494112892901228E-2</c:v>
                </c:pt>
                <c:pt idx="51">
                  <c:v>-5.202088959124751E-2</c:v>
                </c:pt>
                <c:pt idx="52">
                  <c:v>6.5981396333683051E-3</c:v>
                </c:pt>
                <c:pt idx="53">
                  <c:v>-2.0933453942667768E-2</c:v>
                </c:pt>
                <c:pt idx="54">
                  <c:v>4.2331773610307266E-2</c:v>
                </c:pt>
                <c:pt idx="55">
                  <c:v>5.2038585258443959E-2</c:v>
                </c:pt>
                <c:pt idx="56">
                  <c:v>-9.3247931194611056E-3</c:v>
                </c:pt>
                <c:pt idx="57">
                  <c:v>-5.6559880444538635E-2</c:v>
                </c:pt>
                <c:pt idx="58">
                  <c:v>-8.2648038603750251E-2</c:v>
                </c:pt>
                <c:pt idx="59">
                  <c:v>-0.12382863533192889</c:v>
                </c:pt>
                <c:pt idx="60">
                  <c:v>-0.17448601412948506</c:v>
                </c:pt>
                <c:pt idx="61">
                  <c:v>-9.5934108449252875E-2</c:v>
                </c:pt>
                <c:pt idx="62">
                  <c:v>-4.6324916676553585E-2</c:v>
                </c:pt>
                <c:pt idx="63">
                  <c:v>-0.1104676438622727</c:v>
                </c:pt>
                <c:pt idx="64">
                  <c:v>-0.10557268201445247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50-4C0D-81C6-ED01C4769C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</c:numCache>
            </c:numRef>
          </c:xVal>
          <c:yVal>
            <c:numRef>
              <c:f>TDK_KF_ST_25_01!$AD$20:$AD$83</c:f>
              <c:numCache>
                <c:formatCode>General</c:formatCode>
                <c:ptCount val="64"/>
                <c:pt idx="0">
                  <c:v>-9.8105739747946855E-2</c:v>
                </c:pt>
                <c:pt idx="1">
                  <c:v>-4.8812360764583396E-2</c:v>
                </c:pt>
                <c:pt idx="2">
                  <c:v>6.757965021021306E-2</c:v>
                </c:pt>
                <c:pt idx="3">
                  <c:v>1.8254622541867604E-2</c:v>
                </c:pt>
                <c:pt idx="4">
                  <c:v>-0.1027200057332962</c:v>
                </c:pt>
                <c:pt idx="5">
                  <c:v>2.1138113542445325E-2</c:v>
                </c:pt>
                <c:pt idx="6">
                  <c:v>-1.2914704789999121E-2</c:v>
                </c:pt>
                <c:pt idx="7">
                  <c:v>-7.9181561630150554E-3</c:v>
                </c:pt>
                <c:pt idx="8">
                  <c:v>-5.8034288824160285E-4</c:v>
                </c:pt>
                <c:pt idx="9">
                  <c:v>0.15119349734650456</c:v>
                </c:pt>
                <c:pt idx="10">
                  <c:v>8.2982201603464034E-2</c:v>
                </c:pt>
                <c:pt idx="11">
                  <c:v>2.2931237032388196E-2</c:v>
                </c:pt>
                <c:pt idx="12">
                  <c:v>0.15312475611270315</c:v>
                </c:pt>
                <c:pt idx="13">
                  <c:v>6.1751270016273452E-2</c:v>
                </c:pt>
                <c:pt idx="14">
                  <c:v>3.2279043914584804E-2</c:v>
                </c:pt>
                <c:pt idx="15">
                  <c:v>1.0124230449747529E-2</c:v>
                </c:pt>
                <c:pt idx="16">
                  <c:v>3.4349050667273673E-2</c:v>
                </c:pt>
                <c:pt idx="17">
                  <c:v>0.11417192324346104</c:v>
                </c:pt>
                <c:pt idx="18">
                  <c:v>8.628229879684568E-2</c:v>
                </c:pt>
                <c:pt idx="19">
                  <c:v>0.1090800972022663</c:v>
                </c:pt>
                <c:pt idx="20">
                  <c:v>-1.2326940153300825E-2</c:v>
                </c:pt>
                <c:pt idx="21">
                  <c:v>-6.744633963602098E-2</c:v>
                </c:pt>
                <c:pt idx="22">
                  <c:v>5.8665894165685017E-2</c:v>
                </c:pt>
                <c:pt idx="23">
                  <c:v>1.4007677456049805E-2</c:v>
                </c:pt>
                <c:pt idx="24">
                  <c:v>8.1903523173167514E-2</c:v>
                </c:pt>
                <c:pt idx="25">
                  <c:v>8.739979831528899E-2</c:v>
                </c:pt>
                <c:pt idx="26">
                  <c:v>4.417351201871611E-2</c:v>
                </c:pt>
                <c:pt idx="27">
                  <c:v>2.4225360896849679E-2</c:v>
                </c:pt>
                <c:pt idx="28">
                  <c:v>5.663609526595792E-2</c:v>
                </c:pt>
                <c:pt idx="29">
                  <c:v>6.2491551289298286E-2</c:v>
                </c:pt>
                <c:pt idx="30">
                  <c:v>4.0320082004342339E-2</c:v>
                </c:pt>
                <c:pt idx="31">
                  <c:v>3.6937386294368935E-2</c:v>
                </c:pt>
                <c:pt idx="32">
                  <c:v>3.8987412362075702E-2</c:v>
                </c:pt>
                <c:pt idx="33">
                  <c:v>5.1347902785607857E-2</c:v>
                </c:pt>
                <c:pt idx="34">
                  <c:v>0.15277257915928999</c:v>
                </c:pt>
                <c:pt idx="35">
                  <c:v>6.5933886020360433E-2</c:v>
                </c:pt>
                <c:pt idx="36">
                  <c:v>1.8016386505252058E-2</c:v>
                </c:pt>
                <c:pt idx="37">
                  <c:v>4.5986390428623736E-2</c:v>
                </c:pt>
                <c:pt idx="38">
                  <c:v>6.519074405076708E-2</c:v>
                </c:pt>
                <c:pt idx="39">
                  <c:v>1.5499309518219206E-2</c:v>
                </c:pt>
                <c:pt idx="40">
                  <c:v>0.13751415069847894</c:v>
                </c:pt>
                <c:pt idx="41">
                  <c:v>5.7565385094818566E-2</c:v>
                </c:pt>
                <c:pt idx="42">
                  <c:v>7.1772394441637744E-2</c:v>
                </c:pt>
                <c:pt idx="43">
                  <c:v>-2.3839232423398471E-2</c:v>
                </c:pt>
                <c:pt idx="44">
                  <c:v>8.2499050587671263E-2</c:v>
                </c:pt>
                <c:pt idx="45">
                  <c:v>7.7870914303218797E-2</c:v>
                </c:pt>
                <c:pt idx="46">
                  <c:v>-2.8737153897623102E-2</c:v>
                </c:pt>
                <c:pt idx="47">
                  <c:v>3.1290083745034281E-2</c:v>
                </c:pt>
                <c:pt idx="48">
                  <c:v>8.2143680221406612E-2</c:v>
                </c:pt>
                <c:pt idx="49">
                  <c:v>-8.6960789211673273E-2</c:v>
                </c:pt>
                <c:pt idx="50">
                  <c:v>-2.3524502098041467E-2</c:v>
                </c:pt>
                <c:pt idx="51">
                  <c:v>0.11314256737313144</c:v>
                </c:pt>
                <c:pt idx="52">
                  <c:v>-1.7860841836068175E-3</c:v>
                </c:pt>
                <c:pt idx="53">
                  <c:v>7.2065615008739314E-2</c:v>
                </c:pt>
                <c:pt idx="54">
                  <c:v>5.1914374303066779E-2</c:v>
                </c:pt>
                <c:pt idx="55">
                  <c:v>4.816968587908832E-2</c:v>
                </c:pt>
                <c:pt idx="56">
                  <c:v>-2.0171229167317506E-2</c:v>
                </c:pt>
                <c:pt idx="57">
                  <c:v>0.16710032211466341</c:v>
                </c:pt>
                <c:pt idx="58">
                  <c:v>7.4437548957178024E-2</c:v>
                </c:pt>
                <c:pt idx="59">
                  <c:v>7.1379716369335711E-2</c:v>
                </c:pt>
                <c:pt idx="60">
                  <c:v>7.4461981802528499E-2</c:v>
                </c:pt>
                <c:pt idx="61">
                  <c:v>-2.4819127605098856E-2</c:v>
                </c:pt>
                <c:pt idx="62">
                  <c:v>3.1111686847054898E-2</c:v>
                </c:pt>
                <c:pt idx="63">
                  <c:v>0.10786430224862897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950-4C0D-81C6-ED01C4769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6104"/>
        <c:axId val="566906888"/>
      </c:scatterChart>
      <c:valAx>
        <c:axId val="5669061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6888"/>
        <c:crosses val="autoZero"/>
        <c:crossBetween val="midCat"/>
      </c:valAx>
      <c:valAx>
        <c:axId val="56690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6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861</c:v>
                </c:pt>
                <c:pt idx="2">
                  <c:v>1226</c:v>
                </c:pt>
                <c:pt idx="3">
                  <c:v>1582</c:v>
                </c:pt>
                <c:pt idx="4">
                  <c:v>1914</c:v>
                </c:pt>
                <c:pt idx="5">
                  <c:v>2221</c:v>
                </c:pt>
                <c:pt idx="6">
                  <c:v>2519</c:v>
                </c:pt>
                <c:pt idx="7">
                  <c:v>2779</c:v>
                </c:pt>
                <c:pt idx="8">
                  <c:v>3023</c:v>
                </c:pt>
                <c:pt idx="9">
                  <c:v>3242</c:v>
                </c:pt>
                <c:pt idx="10">
                  <c:v>3426</c:v>
                </c:pt>
                <c:pt idx="11">
                  <c:v>3571</c:v>
                </c:pt>
                <c:pt idx="12">
                  <c:v>3683</c:v>
                </c:pt>
                <c:pt idx="13">
                  <c:v>3761</c:v>
                </c:pt>
                <c:pt idx="14">
                  <c:v>3803</c:v>
                </c:pt>
                <c:pt idx="15">
                  <c:v>3806</c:v>
                </c:pt>
                <c:pt idx="16">
                  <c:v>3780</c:v>
                </c:pt>
                <c:pt idx="17">
                  <c:v>3703</c:v>
                </c:pt>
                <c:pt idx="18">
                  <c:v>3591</c:v>
                </c:pt>
                <c:pt idx="19">
                  <c:v>3458</c:v>
                </c:pt>
                <c:pt idx="20">
                  <c:v>3283</c:v>
                </c:pt>
                <c:pt idx="21">
                  <c:v>3071</c:v>
                </c:pt>
                <c:pt idx="22">
                  <c:v>2849</c:v>
                </c:pt>
                <c:pt idx="23">
                  <c:v>2578</c:v>
                </c:pt>
                <c:pt idx="24">
                  <c:v>2292</c:v>
                </c:pt>
                <c:pt idx="25">
                  <c:v>1978</c:v>
                </c:pt>
                <c:pt idx="26">
                  <c:v>1639</c:v>
                </c:pt>
                <c:pt idx="27">
                  <c:v>1292</c:v>
                </c:pt>
                <c:pt idx="28">
                  <c:v>933</c:v>
                </c:pt>
                <c:pt idx="29">
                  <c:v>571</c:v>
                </c:pt>
                <c:pt idx="30">
                  <c:v>203</c:v>
                </c:pt>
                <c:pt idx="31">
                  <c:v>-167</c:v>
                </c:pt>
                <c:pt idx="32">
                  <c:v>-548</c:v>
                </c:pt>
                <c:pt idx="33">
                  <c:v>-916</c:v>
                </c:pt>
                <c:pt idx="34">
                  <c:v>-1283</c:v>
                </c:pt>
                <c:pt idx="35">
                  <c:v>-1641</c:v>
                </c:pt>
                <c:pt idx="36">
                  <c:v>-1963</c:v>
                </c:pt>
                <c:pt idx="37">
                  <c:v>-2276</c:v>
                </c:pt>
                <c:pt idx="38">
                  <c:v>-2563</c:v>
                </c:pt>
                <c:pt idx="39">
                  <c:v>-2832</c:v>
                </c:pt>
                <c:pt idx="40">
                  <c:v>-3077</c:v>
                </c:pt>
                <c:pt idx="41">
                  <c:v>-3296</c:v>
                </c:pt>
                <c:pt idx="42">
                  <c:v>-3478</c:v>
                </c:pt>
                <c:pt idx="43">
                  <c:v>-3631</c:v>
                </c:pt>
                <c:pt idx="44">
                  <c:v>-3742</c:v>
                </c:pt>
                <c:pt idx="45">
                  <c:v>-3817</c:v>
                </c:pt>
                <c:pt idx="46">
                  <c:v>-3864</c:v>
                </c:pt>
                <c:pt idx="47">
                  <c:v>-3861</c:v>
                </c:pt>
                <c:pt idx="48">
                  <c:v>-3828</c:v>
                </c:pt>
                <c:pt idx="49">
                  <c:v>-3774</c:v>
                </c:pt>
                <c:pt idx="50">
                  <c:v>-3654</c:v>
                </c:pt>
                <c:pt idx="51">
                  <c:v>-3520</c:v>
                </c:pt>
                <c:pt idx="52">
                  <c:v>-3347</c:v>
                </c:pt>
                <c:pt idx="53">
                  <c:v>-3139</c:v>
                </c:pt>
                <c:pt idx="54">
                  <c:v>-2909</c:v>
                </c:pt>
                <c:pt idx="55">
                  <c:v>-2650</c:v>
                </c:pt>
                <c:pt idx="56">
                  <c:v>-2354</c:v>
                </c:pt>
                <c:pt idx="57">
                  <c:v>-2047</c:v>
                </c:pt>
                <c:pt idx="58">
                  <c:v>-1708</c:v>
                </c:pt>
                <c:pt idx="59">
                  <c:v>-1360</c:v>
                </c:pt>
                <c:pt idx="60">
                  <c:v>-995</c:v>
                </c:pt>
                <c:pt idx="61">
                  <c:v>-635</c:v>
                </c:pt>
                <c:pt idx="62">
                  <c:v>-272</c:v>
                </c:pt>
                <c:pt idx="63">
                  <c:v>101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B9-4590-8991-853B3C1BEADE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TDK_KF_ST_25_01!$L$20:$L$84</c:f>
              <c:numCache>
                <c:formatCode>General</c:formatCode>
                <c:ptCount val="65"/>
                <c:pt idx="0">
                  <c:v>484.73517321382047</c:v>
                </c:pt>
                <c:pt idx="1">
                  <c:v>863.16128370853414</c:v>
                </c:pt>
                <c:pt idx="2">
                  <c:v>1231.4307088876342</c:v>
                </c:pt>
                <c:pt idx="3">
                  <c:v>1587.0540911919329</c:v>
                </c:pt>
                <c:pt idx="4">
                  <c:v>1913.5008864334352</c:v>
                </c:pt>
                <c:pt idx="5">
                  <c:v>2225.8761985217134</c:v>
                </c:pt>
                <c:pt idx="6">
                  <c:v>2517.7475569412559</c:v>
                </c:pt>
                <c:pt idx="7">
                  <c:v>2780.37674742216</c:v>
                </c:pt>
                <c:pt idx="8">
                  <c:v>3024.1361794034078</c:v>
                </c:pt>
                <c:pt idx="9">
                  <c:v>3240.2841876884095</c:v>
                </c:pt>
                <c:pt idx="10">
                  <c:v>3425.1018628825336</c:v>
                </c:pt>
                <c:pt idx="11">
                  <c:v>3572.2146868270856</c:v>
                </c:pt>
                <c:pt idx="12">
                  <c:v>3684.2768220896833</c:v>
                </c:pt>
                <c:pt idx="13">
                  <c:v>3757.6891960368462</c:v>
                </c:pt>
                <c:pt idx="14">
                  <c:v>3797.8641219317442</c:v>
                </c:pt>
                <c:pt idx="15">
                  <c:v>3802.2310105083748</c:v>
                </c:pt>
                <c:pt idx="16">
                  <c:v>3769.315091310335</c:v>
                </c:pt>
                <c:pt idx="17">
                  <c:v>3700.2219511605231</c:v>
                </c:pt>
                <c:pt idx="18">
                  <c:v>3590.4703557953512</c:v>
                </c:pt>
                <c:pt idx="19">
                  <c:v>3449.8257601104528</c:v>
                </c:pt>
                <c:pt idx="20">
                  <c:v>3277.7946483345945</c:v>
                </c:pt>
                <c:pt idx="21">
                  <c:v>3072.6693128439929</c:v>
                </c:pt>
                <c:pt idx="22">
                  <c:v>2843.1187157366476</c:v>
                </c:pt>
                <c:pt idx="23">
                  <c:v>2579.3328519962215</c:v>
                </c:pt>
                <c:pt idx="24">
                  <c:v>2292.1495403107933</c:v>
                </c:pt>
                <c:pt idx="25">
                  <c:v>1978.1009241764671</c:v>
                </c:pt>
                <c:pt idx="26">
                  <c:v>1641.5398535956078</c:v>
                </c:pt>
                <c:pt idx="27">
                  <c:v>1296.7160415280948</c:v>
                </c:pt>
                <c:pt idx="28">
                  <c:v>936.29555293500414</c:v>
                </c:pt>
                <c:pt idx="29">
                  <c:v>576.60283248070652</c:v>
                </c:pt>
                <c:pt idx="30">
                  <c:v>208.91356067502608</c:v>
                </c:pt>
                <c:pt idx="31">
                  <c:v>-163.43171530158622</c:v>
                </c:pt>
                <c:pt idx="32">
                  <c:v>-541.71712445137973</c:v>
                </c:pt>
                <c:pt idx="33">
                  <c:v>-911.502070353504</c:v>
                </c:pt>
                <c:pt idx="34">
                  <c:v>-1283.6846361881992</c:v>
                </c:pt>
                <c:pt idx="35">
                  <c:v>-1637.6434926975817</c:v>
                </c:pt>
                <c:pt idx="36">
                  <c:v>-1960.6538179264662</c:v>
                </c:pt>
                <c:pt idx="37">
                  <c:v>-2275.6271298646498</c:v>
                </c:pt>
                <c:pt idx="38">
                  <c:v>-2565.5178567078797</c:v>
                </c:pt>
                <c:pt idx="39">
                  <c:v>-2831.7909927445862</c:v>
                </c:pt>
                <c:pt idx="40">
                  <c:v>-3078.9431062318454</c:v>
                </c:pt>
                <c:pt idx="41">
                  <c:v>-3295.591992387559</c:v>
                </c:pt>
                <c:pt idx="42">
                  <c:v>-3481.3332276266083</c:v>
                </c:pt>
                <c:pt idx="43">
                  <c:v>-3631.0041722662322</c:v>
                </c:pt>
                <c:pt idx="44">
                  <c:v>-3743.3634761388721</c:v>
                </c:pt>
                <c:pt idx="45">
                  <c:v>-3820.4937304312821</c:v>
                </c:pt>
                <c:pt idx="46">
                  <c:v>-3862.1471600517261</c:v>
                </c:pt>
                <c:pt idx="47">
                  <c:v>-3868.3071784194008</c:v>
                </c:pt>
                <c:pt idx="48">
                  <c:v>-3836.6189286429758</c:v>
                </c:pt>
                <c:pt idx="49">
                  <c:v>-3769.0920773314015</c:v>
                </c:pt>
                <c:pt idx="50">
                  <c:v>-3661.750859213339</c:v>
                </c:pt>
                <c:pt idx="51">
                  <c:v>-3518.9345780772769</c:v>
                </c:pt>
                <c:pt idx="52">
                  <c:v>-3347.0333858193749</c:v>
                </c:pt>
                <c:pt idx="53">
                  <c:v>-3143.2191250546261</c:v>
                </c:pt>
                <c:pt idx="54">
                  <c:v>-2911.5221694934949</c:v>
                </c:pt>
                <c:pt idx="55">
                  <c:v>-2649.3683538427099</c:v>
                </c:pt>
                <c:pt idx="56">
                  <c:v>-2358.7414780814329</c:v>
                </c:pt>
                <c:pt idx="57">
                  <c:v>-2041.6888396334637</c:v>
                </c:pt>
                <c:pt idx="58">
                  <c:v>-1709.9009842657963</c:v>
                </c:pt>
                <c:pt idx="59">
                  <c:v>-1357.2813879209177</c:v>
                </c:pt>
                <c:pt idx="60">
                  <c:v>-994.37176218411878</c:v>
                </c:pt>
                <c:pt idx="61">
                  <c:v>-635.12373750869483</c:v>
                </c:pt>
                <c:pt idx="62">
                  <c:v>-267.35939778421726</c:v>
                </c:pt>
                <c:pt idx="63">
                  <c:v>107.40480160787436</c:v>
                </c:pt>
                <c:pt idx="64">
                  <c:v>488.5969960464293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1B9-4590-8991-853B3C1BEADE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-3720</c:v>
                </c:pt>
                <c:pt idx="2">
                  <c:v>-3614</c:v>
                </c:pt>
                <c:pt idx="3">
                  <c:v>-3472</c:v>
                </c:pt>
                <c:pt idx="4">
                  <c:v>-3306</c:v>
                </c:pt>
                <c:pt idx="5">
                  <c:v>-3103</c:v>
                </c:pt>
                <c:pt idx="6">
                  <c:v>-2869</c:v>
                </c:pt>
                <c:pt idx="7">
                  <c:v>-2609</c:v>
                </c:pt>
                <c:pt idx="8">
                  <c:v>-2318</c:v>
                </c:pt>
                <c:pt idx="9">
                  <c:v>-2013</c:v>
                </c:pt>
                <c:pt idx="10">
                  <c:v>-1671</c:v>
                </c:pt>
                <c:pt idx="11">
                  <c:v>-1324</c:v>
                </c:pt>
                <c:pt idx="12">
                  <c:v>-972</c:v>
                </c:pt>
                <c:pt idx="13">
                  <c:v>-618</c:v>
                </c:pt>
                <c:pt idx="14">
                  <c:v>-251</c:v>
                </c:pt>
                <c:pt idx="15">
                  <c:v>122</c:v>
                </c:pt>
                <c:pt idx="16">
                  <c:v>494</c:v>
                </c:pt>
                <c:pt idx="17">
                  <c:v>860</c:v>
                </c:pt>
                <c:pt idx="18">
                  <c:v>1232</c:v>
                </c:pt>
                <c:pt idx="19">
                  <c:v>1580</c:v>
                </c:pt>
                <c:pt idx="20">
                  <c:v>1912</c:v>
                </c:pt>
                <c:pt idx="21">
                  <c:v>2228</c:v>
                </c:pt>
                <c:pt idx="22">
                  <c:v>2511</c:v>
                </c:pt>
                <c:pt idx="23">
                  <c:v>2784</c:v>
                </c:pt>
                <c:pt idx="24">
                  <c:v>3029</c:v>
                </c:pt>
                <c:pt idx="25">
                  <c:v>3244</c:v>
                </c:pt>
                <c:pt idx="26">
                  <c:v>3429</c:v>
                </c:pt>
                <c:pt idx="27">
                  <c:v>3579</c:v>
                </c:pt>
                <c:pt idx="28">
                  <c:v>3697</c:v>
                </c:pt>
                <c:pt idx="29">
                  <c:v>3771</c:v>
                </c:pt>
                <c:pt idx="30">
                  <c:v>3818</c:v>
                </c:pt>
                <c:pt idx="31">
                  <c:v>3820</c:v>
                </c:pt>
                <c:pt idx="32">
                  <c:v>3789</c:v>
                </c:pt>
                <c:pt idx="33">
                  <c:v>3722</c:v>
                </c:pt>
                <c:pt idx="34">
                  <c:v>3612</c:v>
                </c:pt>
                <c:pt idx="35">
                  <c:v>3474</c:v>
                </c:pt>
                <c:pt idx="36">
                  <c:v>3307</c:v>
                </c:pt>
                <c:pt idx="37">
                  <c:v>3097</c:v>
                </c:pt>
                <c:pt idx="38">
                  <c:v>2867</c:v>
                </c:pt>
                <c:pt idx="39">
                  <c:v>2608</c:v>
                </c:pt>
                <c:pt idx="40">
                  <c:v>2317</c:v>
                </c:pt>
                <c:pt idx="41">
                  <c:v>2008</c:v>
                </c:pt>
                <c:pt idx="42">
                  <c:v>1673</c:v>
                </c:pt>
                <c:pt idx="43">
                  <c:v>1321</c:v>
                </c:pt>
                <c:pt idx="44">
                  <c:v>974</c:v>
                </c:pt>
                <c:pt idx="45">
                  <c:v>613</c:v>
                </c:pt>
                <c:pt idx="46">
                  <c:v>250</c:v>
                </c:pt>
                <c:pt idx="47">
                  <c:v>-121</c:v>
                </c:pt>
                <c:pt idx="48">
                  <c:v>-496</c:v>
                </c:pt>
                <c:pt idx="49">
                  <c:v>-871</c:v>
                </c:pt>
                <c:pt idx="50">
                  <c:v>-1234</c:v>
                </c:pt>
                <c:pt idx="51">
                  <c:v>-1586</c:v>
                </c:pt>
                <c:pt idx="52">
                  <c:v>-1915</c:v>
                </c:pt>
                <c:pt idx="53">
                  <c:v>-2222</c:v>
                </c:pt>
                <c:pt idx="54">
                  <c:v>-2514</c:v>
                </c:pt>
                <c:pt idx="55">
                  <c:v>-2782</c:v>
                </c:pt>
                <c:pt idx="56">
                  <c:v>-3032</c:v>
                </c:pt>
                <c:pt idx="57">
                  <c:v>-3246</c:v>
                </c:pt>
                <c:pt idx="58">
                  <c:v>-3426</c:v>
                </c:pt>
                <c:pt idx="59">
                  <c:v>-3584</c:v>
                </c:pt>
                <c:pt idx="60">
                  <c:v>-3693</c:v>
                </c:pt>
                <c:pt idx="61">
                  <c:v>-3770</c:v>
                </c:pt>
                <c:pt idx="62">
                  <c:v>-3816</c:v>
                </c:pt>
                <c:pt idx="63">
                  <c:v>-3819</c:v>
                </c:pt>
                <c:pt idx="64">
                  <c:v>-3789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1B9-4590-8991-853B3C1BEADE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TDK_KF_ST_25_01!$N$20:$N$84</c:f>
              <c:numCache>
                <c:formatCode>General</c:formatCode>
                <c:ptCount val="65"/>
                <c:pt idx="0">
                  <c:v>-3786.3668281986756</c:v>
                </c:pt>
                <c:pt idx="1">
                  <c:v>-3717.9915032109138</c:v>
                </c:pt>
                <c:pt idx="2">
                  <c:v>-3612.5237789593234</c:v>
                </c:pt>
                <c:pt idx="3">
                  <c:v>-3470.8659425836886</c:v>
                </c:pt>
                <c:pt idx="4">
                  <c:v>-3301.9967121137834</c:v>
                </c:pt>
                <c:pt idx="5">
                  <c:v>-3099.7921036421249</c:v>
                </c:pt>
                <c:pt idx="6">
                  <c:v>-2867.3775252722908</c:v>
                </c:pt>
                <c:pt idx="7">
                  <c:v>-2612.8326627668098</c:v>
                </c:pt>
                <c:pt idx="8">
                  <c:v>-2325.2524132928529</c:v>
                </c:pt>
                <c:pt idx="9">
                  <c:v>-2011.3943635125511</c:v>
                </c:pt>
                <c:pt idx="10">
                  <c:v>-1674.7598681896566</c:v>
                </c:pt>
                <c:pt idx="11">
                  <c:v>-1328.4616298589644</c:v>
                </c:pt>
                <c:pt idx="12">
                  <c:v>-969.23717820020283</c:v>
                </c:pt>
                <c:pt idx="13">
                  <c:v>-616.58141564784125</c:v>
                </c:pt>
                <c:pt idx="14">
                  <c:v>-250.05513803627019</c:v>
                </c:pt>
                <c:pt idx="15">
                  <c:v>121.19241487341193</c:v>
                </c:pt>
                <c:pt idx="16">
                  <c:v>499.01353126316047</c:v>
                </c:pt>
                <c:pt idx="17">
                  <c:v>866.63874682973926</c:v>
                </c:pt>
                <c:pt idx="18">
                  <c:v>1240.1368056049178</c:v>
                </c:pt>
                <c:pt idx="19">
                  <c:v>1586.5842653297332</c:v>
                </c:pt>
                <c:pt idx="20">
                  <c:v>1914.7432000490771</c:v>
                </c:pt>
                <c:pt idx="21">
                  <c:v>2227.8652801908956</c:v>
                </c:pt>
                <c:pt idx="22">
                  <c:v>2513.8217204390053</c:v>
                </c:pt>
                <c:pt idx="23">
                  <c:v>2784.1302047177273</c:v>
                </c:pt>
                <c:pt idx="24">
                  <c:v>3025.9289135996328</c:v>
                </c:pt>
                <c:pt idx="25">
                  <c:v>3241.5553257626921</c:v>
                </c:pt>
                <c:pt idx="26">
                  <c:v>3426.5076937687431</c:v>
                </c:pt>
                <c:pt idx="27">
                  <c:v>3573.9652798391667</c:v>
                </c:pt>
                <c:pt idx="28">
                  <c:v>3688.024901190553</c:v>
                </c:pt>
                <c:pt idx="29">
                  <c:v>3764.6175542240426</c:v>
                </c:pt>
                <c:pt idx="30">
                  <c:v>3806.7554563001631</c:v>
                </c:pt>
                <c:pt idx="31">
                  <c:v>3813.3580279928351</c:v>
                </c:pt>
                <c:pt idx="32">
                  <c:v>3783.0474149763204</c:v>
                </c:pt>
                <c:pt idx="33">
                  <c:v>3716.4514483144189</c:v>
                </c:pt>
                <c:pt idx="34">
                  <c:v>3610.4302443361466</c:v>
                </c:pt>
                <c:pt idx="35">
                  <c:v>3470.02345633408</c:v>
                </c:pt>
                <c:pt idx="36">
                  <c:v>3303.9942045754242</c:v>
                </c:pt>
                <c:pt idx="37">
                  <c:v>3101.5538022647092</c:v>
                </c:pt>
                <c:pt idx="38">
                  <c:v>2872.5263995776886</c:v>
                </c:pt>
                <c:pt idx="39">
                  <c:v>2616.6490937716917</c:v>
                </c:pt>
                <c:pt idx="40">
                  <c:v>2327.2897320443567</c:v>
                </c:pt>
                <c:pt idx="41">
                  <c:v>2015.3197923369942</c:v>
                </c:pt>
                <c:pt idx="42">
                  <c:v>1680.6973975214239</c:v>
                </c:pt>
                <c:pt idx="43">
                  <c:v>1333.0992264743061</c:v>
                </c:pt>
                <c:pt idx="44">
                  <c:v>979.91697855624682</c:v>
                </c:pt>
                <c:pt idx="45">
                  <c:v>619.25287953932832</c:v>
                </c:pt>
                <c:pt idx="46">
                  <c:v>255.18454904277797</c:v>
                </c:pt>
                <c:pt idx="47">
                  <c:v>-119.04809320308193</c:v>
                </c:pt>
                <c:pt idx="48">
                  <c:v>-499.8852628023983</c:v>
                </c:pt>
                <c:pt idx="49">
                  <c:v>-866.37879927931181</c:v>
                </c:pt>
                <c:pt idx="50">
                  <c:v>-1237.13189661008</c:v>
                </c:pt>
                <c:pt idx="51">
                  <c:v>-1591.9948703181176</c:v>
                </c:pt>
                <c:pt idx="52">
                  <c:v>-1921.0718358239887</c:v>
                </c:pt>
                <c:pt idx="53">
                  <c:v>-2233.0139477637981</c:v>
                </c:pt>
                <c:pt idx="54">
                  <c:v>-2521.9664272712921</c:v>
                </c:pt>
                <c:pt idx="55">
                  <c:v>-2790.5744436559999</c:v>
                </c:pt>
                <c:pt idx="56">
                  <c:v>-3034.9094394207264</c:v>
                </c:pt>
                <c:pt idx="57">
                  <c:v>-3251.6168371036506</c:v>
                </c:pt>
                <c:pt idx="58">
                  <c:v>-3433.0263260027441</c:v>
                </c:pt>
                <c:pt idx="59">
                  <c:v>-3582.671706691342</c:v>
                </c:pt>
                <c:pt idx="60">
                  <c:v>-3695.7861968976736</c:v>
                </c:pt>
                <c:pt idx="61">
                  <c:v>-3770.5132757276715</c:v>
                </c:pt>
                <c:pt idx="62">
                  <c:v>-3810.8980357234054</c:v>
                </c:pt>
                <c:pt idx="63">
                  <c:v>-3815.6389932458442</c:v>
                </c:pt>
                <c:pt idx="64">
                  <c:v>-3782.8818858617356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1B9-4590-8991-853B3C1B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9048"/>
        <c:axId val="566895128"/>
      </c:scatterChart>
      <c:valAx>
        <c:axId val="566899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5128"/>
        <c:crosses val="autoZero"/>
        <c:crossBetween val="midCat"/>
      </c:valAx>
      <c:valAx>
        <c:axId val="56689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TDK_KF_ST_25_02!$I$85:$I$149</c:f>
              <c:numCache>
                <c:formatCode>General</c:formatCode>
                <c:ptCount val="65"/>
                <c:pt idx="0">
                  <c:v>492</c:v>
                </c:pt>
                <c:pt idx="1">
                  <c:v>107</c:v>
                </c:pt>
                <c:pt idx="2">
                  <c:v>-260</c:v>
                </c:pt>
                <c:pt idx="3">
                  <c:v>-629</c:v>
                </c:pt>
                <c:pt idx="4">
                  <c:v>-988</c:v>
                </c:pt>
                <c:pt idx="5">
                  <c:v>-1353</c:v>
                </c:pt>
                <c:pt idx="6">
                  <c:v>-1697</c:v>
                </c:pt>
                <c:pt idx="7">
                  <c:v>-2034</c:v>
                </c:pt>
                <c:pt idx="8">
                  <c:v>-2347</c:v>
                </c:pt>
                <c:pt idx="9">
                  <c:v>-2638</c:v>
                </c:pt>
                <c:pt idx="10">
                  <c:v>-2897</c:v>
                </c:pt>
                <c:pt idx="11">
                  <c:v>-3123</c:v>
                </c:pt>
                <c:pt idx="12">
                  <c:v>-3328</c:v>
                </c:pt>
                <c:pt idx="13">
                  <c:v>-3508</c:v>
                </c:pt>
                <c:pt idx="14">
                  <c:v>-3646</c:v>
                </c:pt>
                <c:pt idx="15">
                  <c:v>-3755</c:v>
                </c:pt>
                <c:pt idx="16">
                  <c:v>-3822</c:v>
                </c:pt>
                <c:pt idx="17">
                  <c:v>-3855</c:v>
                </c:pt>
                <c:pt idx="18">
                  <c:v>-3849</c:v>
                </c:pt>
                <c:pt idx="19">
                  <c:v>-3810</c:v>
                </c:pt>
                <c:pt idx="20">
                  <c:v>-3734</c:v>
                </c:pt>
                <c:pt idx="21">
                  <c:v>-3619</c:v>
                </c:pt>
                <c:pt idx="22">
                  <c:v>-3473</c:v>
                </c:pt>
                <c:pt idx="23">
                  <c:v>-3290</c:v>
                </c:pt>
                <c:pt idx="24">
                  <c:v>-3070</c:v>
                </c:pt>
                <c:pt idx="25">
                  <c:v>-2827</c:v>
                </c:pt>
                <c:pt idx="26">
                  <c:v>-2570</c:v>
                </c:pt>
                <c:pt idx="27">
                  <c:v>-2281</c:v>
                </c:pt>
                <c:pt idx="28">
                  <c:v>-1964</c:v>
                </c:pt>
                <c:pt idx="29">
                  <c:v>-1636</c:v>
                </c:pt>
                <c:pt idx="30">
                  <c:v>-1285</c:v>
                </c:pt>
                <c:pt idx="31">
                  <c:v>-910</c:v>
                </c:pt>
                <c:pt idx="32">
                  <c:v>-548</c:v>
                </c:pt>
                <c:pt idx="33">
                  <c:v>-175</c:v>
                </c:pt>
                <c:pt idx="34">
                  <c:v>203</c:v>
                </c:pt>
                <c:pt idx="35">
                  <c:v>559</c:v>
                </c:pt>
                <c:pt idx="36">
                  <c:v>917</c:v>
                </c:pt>
                <c:pt idx="37">
                  <c:v>1286</c:v>
                </c:pt>
                <c:pt idx="38">
                  <c:v>1639</c:v>
                </c:pt>
                <c:pt idx="39">
                  <c:v>1967</c:v>
                </c:pt>
                <c:pt idx="40">
                  <c:v>2286</c:v>
                </c:pt>
                <c:pt idx="41">
                  <c:v>2572</c:v>
                </c:pt>
                <c:pt idx="42">
                  <c:v>2833</c:v>
                </c:pt>
                <c:pt idx="43">
                  <c:v>3058</c:v>
                </c:pt>
                <c:pt idx="44">
                  <c:v>3270</c:v>
                </c:pt>
                <c:pt idx="45">
                  <c:v>3446</c:v>
                </c:pt>
                <c:pt idx="46">
                  <c:v>3588</c:v>
                </c:pt>
                <c:pt idx="47">
                  <c:v>3688</c:v>
                </c:pt>
                <c:pt idx="48">
                  <c:v>3770</c:v>
                </c:pt>
                <c:pt idx="49">
                  <c:v>3796</c:v>
                </c:pt>
                <c:pt idx="50">
                  <c:v>3787</c:v>
                </c:pt>
                <c:pt idx="51">
                  <c:v>3759</c:v>
                </c:pt>
                <c:pt idx="52">
                  <c:v>3681</c:v>
                </c:pt>
                <c:pt idx="53">
                  <c:v>3569</c:v>
                </c:pt>
                <c:pt idx="54">
                  <c:v>3418</c:v>
                </c:pt>
                <c:pt idx="55">
                  <c:v>3232</c:v>
                </c:pt>
                <c:pt idx="56">
                  <c:v>3021</c:v>
                </c:pt>
                <c:pt idx="57">
                  <c:v>2776</c:v>
                </c:pt>
                <c:pt idx="58">
                  <c:v>2511</c:v>
                </c:pt>
                <c:pt idx="59">
                  <c:v>2227</c:v>
                </c:pt>
                <c:pt idx="60">
                  <c:v>1912</c:v>
                </c:pt>
                <c:pt idx="61">
                  <c:v>1576</c:v>
                </c:pt>
                <c:pt idx="62">
                  <c:v>1227</c:v>
                </c:pt>
                <c:pt idx="63">
                  <c:v>856</c:v>
                </c:pt>
                <c:pt idx="64">
                  <c:v>481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78B-4F36-875F-75167357C797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TDK_KF_ST_25_02!$L$85:$L$149</c:f>
              <c:numCache>
                <c:formatCode>General</c:formatCode>
                <c:ptCount val="65"/>
                <c:pt idx="0">
                  <c:v>496.52720894441978</c:v>
                </c:pt>
                <c:pt idx="1">
                  <c:v>116.30427285198164</c:v>
                </c:pt>
                <c:pt idx="2">
                  <c:v>-255.79152119784095</c:v>
                </c:pt>
                <c:pt idx="3">
                  <c:v>-625.18156837697552</c:v>
                </c:pt>
                <c:pt idx="4">
                  <c:v>-985.4932629076967</c:v>
                </c:pt>
                <c:pt idx="5">
                  <c:v>-1352.8184966251051</c:v>
                </c:pt>
                <c:pt idx="6">
                  <c:v>-1697.6059248978929</c:v>
                </c:pt>
                <c:pt idx="7">
                  <c:v>-2034.1481286003313</c:v>
                </c:pt>
                <c:pt idx="8">
                  <c:v>-2348.2025782930823</c:v>
                </c:pt>
                <c:pt idx="9">
                  <c:v>-2638.49212702148</c:v>
                </c:pt>
                <c:pt idx="10">
                  <c:v>-2896.8175473808246</c:v>
                </c:pt>
                <c:pt idx="11">
                  <c:v>-3127.0082201628484</c:v>
                </c:pt>
                <c:pt idx="12">
                  <c:v>-3336.0206524299356</c:v>
                </c:pt>
                <c:pt idx="13">
                  <c:v>-3508.4131143381223</c:v>
                </c:pt>
                <c:pt idx="14">
                  <c:v>-3650.8058460944944</c:v>
                </c:pt>
                <c:pt idx="15">
                  <c:v>-3757.216897707629</c:v>
                </c:pt>
                <c:pt idx="16">
                  <c:v>-3826.1886123539098</c:v>
                </c:pt>
                <c:pt idx="17">
                  <c:v>-3858.0259463906523</c:v>
                </c:pt>
                <c:pt idx="18">
                  <c:v>-3852.6854537762897</c:v>
                </c:pt>
                <c:pt idx="19">
                  <c:v>-3812.4979006056183</c:v>
                </c:pt>
                <c:pt idx="20">
                  <c:v>-3736.9775210910152</c:v>
                </c:pt>
                <c:pt idx="21">
                  <c:v>-3622.1387467955224</c:v>
                </c:pt>
                <c:pt idx="22">
                  <c:v>-3471.3783275263449</c:v>
                </c:pt>
                <c:pt idx="23">
                  <c:v>-3287.7877618022126</c:v>
                </c:pt>
                <c:pt idx="24">
                  <c:v>-3071.0333271321101</c:v>
                </c:pt>
                <c:pt idx="25">
                  <c:v>-2828.1736628594217</c:v>
                </c:pt>
                <c:pt idx="26">
                  <c:v>-2568.306374975667</c:v>
                </c:pt>
                <c:pt idx="27">
                  <c:v>-2279.8594954513746</c:v>
                </c:pt>
                <c:pt idx="28">
                  <c:v>-1962.6634575368316</c:v>
                </c:pt>
                <c:pt idx="29">
                  <c:v>-1634.7701187830905</c:v>
                </c:pt>
                <c:pt idx="30">
                  <c:v>-1281.7022444870679</c:v>
                </c:pt>
                <c:pt idx="31">
                  <c:v>-911.02171251913137</c:v>
                </c:pt>
                <c:pt idx="32">
                  <c:v>-542.73665230241465</c:v>
                </c:pt>
                <c:pt idx="33">
                  <c:v>-168.36399526521694</c:v>
                </c:pt>
                <c:pt idx="34">
                  <c:v>203.71779330150434</c:v>
                </c:pt>
                <c:pt idx="35">
                  <c:v>564.06624039223777</c:v>
                </c:pt>
                <c:pt idx="36">
                  <c:v>923.72585717378979</c:v>
                </c:pt>
                <c:pt idx="37">
                  <c:v>1289.2688144051101</c:v>
                </c:pt>
                <c:pt idx="38">
                  <c:v>1641.0462874324239</c:v>
                </c:pt>
                <c:pt idx="39">
                  <c:v>1972.0342490312637</c:v>
                </c:pt>
                <c:pt idx="40">
                  <c:v>2285.9213007679305</c:v>
                </c:pt>
                <c:pt idx="41">
                  <c:v>2571.6157127729653</c:v>
                </c:pt>
                <c:pt idx="42">
                  <c:v>2828.552885071897</c:v>
                </c:pt>
                <c:pt idx="43">
                  <c:v>3058.7953018801177</c:v>
                </c:pt>
                <c:pt idx="44">
                  <c:v>3267.0923984890305</c:v>
                </c:pt>
                <c:pt idx="45">
                  <c:v>3439.2005128008554</c:v>
                </c:pt>
                <c:pt idx="46">
                  <c:v>3582.5966520066445</c:v>
                </c:pt>
                <c:pt idx="47">
                  <c:v>3690.4669495691733</c:v>
                </c:pt>
                <c:pt idx="48">
                  <c:v>3759.9916444439618</c:v>
                </c:pt>
                <c:pt idx="49">
                  <c:v>3792.773683531097</c:v>
                </c:pt>
                <c:pt idx="50">
                  <c:v>3789.2351502034803</c:v>
                </c:pt>
                <c:pt idx="51">
                  <c:v>3750.5571633779064</c:v>
                </c:pt>
                <c:pt idx="52">
                  <c:v>3677.1292561683604</c:v>
                </c:pt>
                <c:pt idx="53">
                  <c:v>3563.9248825462114</c:v>
                </c:pt>
                <c:pt idx="54">
                  <c:v>3414.621441622784</c:v>
                </c:pt>
                <c:pt idx="55">
                  <c:v>3231.0320428370751</c:v>
                </c:pt>
                <c:pt idx="56">
                  <c:v>3016.6067956268362</c:v>
                </c:pt>
                <c:pt idx="57">
                  <c:v>2776.6473246272462</c:v>
                </c:pt>
                <c:pt idx="58">
                  <c:v>2515.8124852539167</c:v>
                </c:pt>
                <c:pt idx="59">
                  <c:v>2229.3213014568373</c:v>
                </c:pt>
                <c:pt idx="60">
                  <c:v>1914.6263152596575</c:v>
                </c:pt>
                <c:pt idx="61">
                  <c:v>1583.2365791646441</c:v>
                </c:pt>
                <c:pt idx="62">
                  <c:v>1230.1395687812133</c:v>
                </c:pt>
                <c:pt idx="63">
                  <c:v>859.26547512595425</c:v>
                </c:pt>
                <c:pt idx="64">
                  <c:v>483.4725440475375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78B-4F36-875F-75167357C797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TDK_KF_ST_25_02!$J$85:$J$149</c:f>
              <c:numCache>
                <c:formatCode>General</c:formatCode>
                <c:ptCount val="65"/>
                <c:pt idx="0">
                  <c:v>-3785</c:v>
                </c:pt>
                <c:pt idx="1">
                  <c:v>-3810</c:v>
                </c:pt>
                <c:pt idx="2">
                  <c:v>-3807</c:v>
                </c:pt>
                <c:pt idx="3">
                  <c:v>-3763</c:v>
                </c:pt>
                <c:pt idx="4">
                  <c:v>-3685</c:v>
                </c:pt>
                <c:pt idx="5">
                  <c:v>-3574</c:v>
                </c:pt>
                <c:pt idx="6">
                  <c:v>-3424</c:v>
                </c:pt>
                <c:pt idx="7">
                  <c:v>-3240</c:v>
                </c:pt>
                <c:pt idx="8">
                  <c:v>-3023</c:v>
                </c:pt>
                <c:pt idx="9">
                  <c:v>-2782</c:v>
                </c:pt>
                <c:pt idx="10">
                  <c:v>-2513</c:v>
                </c:pt>
                <c:pt idx="11">
                  <c:v>-2228</c:v>
                </c:pt>
                <c:pt idx="12">
                  <c:v>-1910</c:v>
                </c:pt>
                <c:pt idx="13">
                  <c:v>-1579</c:v>
                </c:pt>
                <c:pt idx="14">
                  <c:v>-1232</c:v>
                </c:pt>
                <c:pt idx="15">
                  <c:v>-868</c:v>
                </c:pt>
                <c:pt idx="16">
                  <c:v>-498</c:v>
                </c:pt>
                <c:pt idx="17">
                  <c:v>-124</c:v>
                </c:pt>
                <c:pt idx="18">
                  <c:v>245</c:v>
                </c:pt>
                <c:pt idx="19">
                  <c:v>605</c:v>
                </c:pt>
                <c:pt idx="20">
                  <c:v>955</c:v>
                </c:pt>
                <c:pt idx="21">
                  <c:v>1319</c:v>
                </c:pt>
                <c:pt idx="22">
                  <c:v>1669</c:v>
                </c:pt>
                <c:pt idx="23">
                  <c:v>1999</c:v>
                </c:pt>
                <c:pt idx="24">
                  <c:v>2317</c:v>
                </c:pt>
                <c:pt idx="25">
                  <c:v>2600</c:v>
                </c:pt>
                <c:pt idx="26">
                  <c:v>2855</c:v>
                </c:pt>
                <c:pt idx="27">
                  <c:v>3087</c:v>
                </c:pt>
                <c:pt idx="28">
                  <c:v>3292</c:v>
                </c:pt>
                <c:pt idx="29">
                  <c:v>3464</c:v>
                </c:pt>
                <c:pt idx="30">
                  <c:v>3609</c:v>
                </c:pt>
                <c:pt idx="31">
                  <c:v>3710</c:v>
                </c:pt>
                <c:pt idx="32">
                  <c:v>3783</c:v>
                </c:pt>
                <c:pt idx="33">
                  <c:v>3817</c:v>
                </c:pt>
                <c:pt idx="34">
                  <c:v>3809</c:v>
                </c:pt>
                <c:pt idx="35">
                  <c:v>3767</c:v>
                </c:pt>
                <c:pt idx="36">
                  <c:v>3688</c:v>
                </c:pt>
                <c:pt idx="37">
                  <c:v>3576</c:v>
                </c:pt>
                <c:pt idx="38">
                  <c:v>3425</c:v>
                </c:pt>
                <c:pt idx="39">
                  <c:v>3236</c:v>
                </c:pt>
                <c:pt idx="40">
                  <c:v>3021</c:v>
                </c:pt>
                <c:pt idx="41">
                  <c:v>2781</c:v>
                </c:pt>
                <c:pt idx="42">
                  <c:v>2516</c:v>
                </c:pt>
                <c:pt idx="43">
                  <c:v>2228</c:v>
                </c:pt>
                <c:pt idx="44">
                  <c:v>1914</c:v>
                </c:pt>
                <c:pt idx="45">
                  <c:v>1580</c:v>
                </c:pt>
                <c:pt idx="46">
                  <c:v>1230</c:v>
                </c:pt>
                <c:pt idx="47">
                  <c:v>865</c:v>
                </c:pt>
                <c:pt idx="48">
                  <c:v>497</c:v>
                </c:pt>
                <c:pt idx="49">
                  <c:v>126</c:v>
                </c:pt>
                <c:pt idx="50">
                  <c:v>-241</c:v>
                </c:pt>
                <c:pt idx="51">
                  <c:v>-601</c:v>
                </c:pt>
                <c:pt idx="52">
                  <c:v>-957</c:v>
                </c:pt>
                <c:pt idx="53">
                  <c:v>-1324</c:v>
                </c:pt>
                <c:pt idx="54">
                  <c:v>-1676</c:v>
                </c:pt>
                <c:pt idx="55">
                  <c:v>-2003</c:v>
                </c:pt>
                <c:pt idx="56">
                  <c:v>-2318</c:v>
                </c:pt>
                <c:pt idx="57">
                  <c:v>-2603</c:v>
                </c:pt>
                <c:pt idx="58">
                  <c:v>-2854</c:v>
                </c:pt>
                <c:pt idx="59">
                  <c:v>-3087</c:v>
                </c:pt>
                <c:pt idx="60">
                  <c:v>-3290</c:v>
                </c:pt>
                <c:pt idx="61">
                  <c:v>-3460</c:v>
                </c:pt>
                <c:pt idx="62">
                  <c:v>-3608</c:v>
                </c:pt>
                <c:pt idx="63">
                  <c:v>-3712</c:v>
                </c:pt>
                <c:pt idx="64">
                  <c:v>-3772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78B-4F36-875F-75167357C797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TDK_KF_ST_25_02!$N$85:$N$149</c:f>
              <c:numCache>
                <c:formatCode>General</c:formatCode>
                <c:ptCount val="65"/>
                <c:pt idx="0">
                  <c:v>-3773.4344874347039</c:v>
                </c:pt>
                <c:pt idx="1">
                  <c:v>-3806.6044718726544</c:v>
                </c:pt>
                <c:pt idx="2">
                  <c:v>-3802.4651559866775</c:v>
                </c:pt>
                <c:pt idx="3">
                  <c:v>-3762.4486218252746</c:v>
                </c:pt>
                <c:pt idx="4">
                  <c:v>-3687.8561846938978</c:v>
                </c:pt>
                <c:pt idx="5">
                  <c:v>-3573.3877355337177</c:v>
                </c:pt>
                <c:pt idx="6">
                  <c:v>-3427.2408629110637</c:v>
                </c:pt>
                <c:pt idx="7">
                  <c:v>-3243.5529321915146</c:v>
                </c:pt>
                <c:pt idx="8">
                  <c:v>-3029.0882338415527</c:v>
                </c:pt>
                <c:pt idx="9">
                  <c:v>-2785.4780289871933</c:v>
                </c:pt>
                <c:pt idx="10">
                  <c:v>-2521.678013406935</c:v>
                </c:pt>
                <c:pt idx="11">
                  <c:v>-2236.2728299694445</c:v>
                </c:pt>
                <c:pt idx="12">
                  <c:v>-1917.8572756436508</c:v>
                </c:pt>
                <c:pt idx="13">
                  <c:v>-1588.5222293480881</c:v>
                </c:pt>
                <c:pt idx="14">
                  <c:v>-1235.6250288895831</c:v>
                </c:pt>
                <c:pt idx="15">
                  <c:v>-870.43425912780094</c:v>
                </c:pt>
                <c:pt idx="16">
                  <c:v>-499.55419550715578</c:v>
                </c:pt>
                <c:pt idx="17">
                  <c:v>-123.78779644622054</c:v>
                </c:pt>
                <c:pt idx="18">
                  <c:v>249.00018999740334</c:v>
                </c:pt>
                <c:pt idx="19">
                  <c:v>608.75663764733008</c:v>
                </c:pt>
                <c:pt idx="20">
                  <c:v>967.63378450051925</c:v>
                </c:pt>
                <c:pt idx="21">
                  <c:v>1330.9924146297967</c:v>
                </c:pt>
                <c:pt idx="22">
                  <c:v>1681.0038934928502</c:v>
                </c:pt>
                <c:pt idx="23">
                  <c:v>2011.620344607313</c:v>
                </c:pt>
                <c:pt idx="24">
                  <c:v>2323.8074954103386</c:v>
                </c:pt>
                <c:pt idx="25">
                  <c:v>2608.4878551787992</c:v>
                </c:pt>
                <c:pt idx="26">
                  <c:v>2859.3166765516453</c:v>
                </c:pt>
                <c:pt idx="27">
                  <c:v>3088.6654205292934</c:v>
                </c:pt>
                <c:pt idx="28">
                  <c:v>3293.6676535570741</c:v>
                </c:pt>
                <c:pt idx="29">
                  <c:v>3462.6539368075837</c:v>
                </c:pt>
                <c:pt idx="30">
                  <c:v>3602.7852819340096</c:v>
                </c:pt>
                <c:pt idx="31">
                  <c:v>3708.4800422779645</c:v>
                </c:pt>
                <c:pt idx="32">
                  <c:v>3774.9582123519126</c:v>
                </c:pt>
                <c:pt idx="33">
                  <c:v>3805.2821003139434</c:v>
                </c:pt>
                <c:pt idx="34">
                  <c:v>3799.1241068971995</c:v>
                </c:pt>
                <c:pt idx="35">
                  <c:v>3758.5462956961915</c:v>
                </c:pt>
                <c:pt idx="36">
                  <c:v>3682.9973128921483</c:v>
                </c:pt>
                <c:pt idx="37">
                  <c:v>3568.0836713203107</c:v>
                </c:pt>
                <c:pt idx="38">
                  <c:v>3417.6704315623547</c:v>
                </c:pt>
                <c:pt idx="39">
                  <c:v>3235.6346968655548</c:v>
                </c:pt>
                <c:pt idx="40">
                  <c:v>3020.2545983903774</c:v>
                </c:pt>
                <c:pt idx="41">
                  <c:v>2779.8924800996328</c:v>
                </c:pt>
                <c:pt idx="42">
                  <c:v>2517.5398449492764</c:v>
                </c:pt>
                <c:pt idx="43">
                  <c:v>2232.4520175935177</c:v>
                </c:pt>
                <c:pt idx="44">
                  <c:v>1915.9866163529041</c:v>
                </c:pt>
                <c:pt idx="45">
                  <c:v>1588.8369874288317</c:v>
                </c:pt>
                <c:pt idx="46">
                  <c:v>1236.0359327567651</c:v>
                </c:pt>
                <c:pt idx="47">
                  <c:v>869.16838718338977</c:v>
                </c:pt>
                <c:pt idx="48">
                  <c:v>500.67657460420219</c:v>
                </c:pt>
                <c:pt idx="49">
                  <c:v>129.72299799091155</c:v>
                </c:pt>
                <c:pt idx="50">
                  <c:v>-239.49220845094078</c:v>
                </c:pt>
                <c:pt idx="51">
                  <c:v>-601.73630358894479</c:v>
                </c:pt>
                <c:pt idx="52">
                  <c:v>-959.05767503303309</c:v>
                </c:pt>
                <c:pt idx="53">
                  <c:v>-1323.3085812538798</c:v>
                </c:pt>
                <c:pt idx="54">
                  <c:v>-1674.26820977326</c:v>
                </c:pt>
                <c:pt idx="55">
                  <c:v>-2007.9000115363492</c:v>
                </c:pt>
                <c:pt idx="56">
                  <c:v>-2319.0479792599931</c:v>
                </c:pt>
                <c:pt idx="57">
                  <c:v>-2602.5259263080329</c:v>
                </c:pt>
                <c:pt idx="58">
                  <c:v>-2856.0834568203418</c:v>
                </c:pt>
                <c:pt idx="59">
                  <c:v>-3085.3329387369708</c:v>
                </c:pt>
                <c:pt idx="60">
                  <c:v>-3290.1924826833265</c:v>
                </c:pt>
                <c:pt idx="61">
                  <c:v>-3462.1211840827373</c:v>
                </c:pt>
                <c:pt idx="62">
                  <c:v>-3603.0185454923062</c:v>
                </c:pt>
                <c:pt idx="63">
                  <c:v>-3709.3915028953966</c:v>
                </c:pt>
                <c:pt idx="64">
                  <c:v>-3777.3637102113034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78B-4F36-875F-75167357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6304"/>
        <c:axId val="566896696"/>
      </c:scatterChart>
      <c:valAx>
        <c:axId val="5668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6696"/>
        <c:crosses val="autoZero"/>
        <c:crossBetween val="midCat"/>
      </c:valAx>
      <c:valAx>
        <c:axId val="56689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TDK_KF_ST_25_02!$AC$20:$AC$84</c:f>
              <c:numCache>
                <c:formatCode>General</c:formatCode>
                <c:ptCount val="65"/>
                <c:pt idx="0">
                  <c:v>-7.6726200730522585E-3</c:v>
                </c:pt>
                <c:pt idx="1">
                  <c:v>-5.5293483080331995E-2</c:v>
                </c:pt>
                <c:pt idx="2">
                  <c:v>-9.4757544111363501E-2</c:v>
                </c:pt>
                <c:pt idx="3">
                  <c:v>-0.18881041717249047</c:v>
                </c:pt>
                <c:pt idx="4">
                  <c:v>-0.13053391966950656</c:v>
                </c:pt>
                <c:pt idx="5">
                  <c:v>-0.10988949526704417</c:v>
                </c:pt>
                <c:pt idx="6">
                  <c:v>-9.1879351936917431E-2</c:v>
                </c:pt>
                <c:pt idx="7">
                  <c:v>-7.8607821998033955E-2</c:v>
                </c:pt>
                <c:pt idx="8">
                  <c:v>-7.0219858173416583E-2</c:v>
                </c:pt>
                <c:pt idx="9">
                  <c:v>-5.1573902362733293E-2</c:v>
                </c:pt>
                <c:pt idx="10">
                  <c:v>-3.7190516133897233E-2</c:v>
                </c:pt>
                <c:pt idx="11">
                  <c:v>-2.3409137235127275E-2</c:v>
                </c:pt>
                <c:pt idx="12">
                  <c:v>-8.7895205606713489E-2</c:v>
                </c:pt>
                <c:pt idx="13">
                  <c:v>-0.12847720526299611</c:v>
                </c:pt>
                <c:pt idx="14">
                  <c:v>-0.15023879730883039</c:v>
                </c:pt>
                <c:pt idx="15">
                  <c:v>-8.7498085699024841E-2</c:v>
                </c:pt>
                <c:pt idx="16">
                  <c:v>-0.17995021878269313</c:v>
                </c:pt>
                <c:pt idx="17">
                  <c:v>-0.22048378694435655</c:v>
                </c:pt>
                <c:pt idx="18">
                  <c:v>-0.18587240809306138</c:v>
                </c:pt>
                <c:pt idx="19">
                  <c:v>-9.7814828947917931E-2</c:v>
                </c:pt>
                <c:pt idx="20">
                  <c:v>-0.13190195434798113</c:v>
                </c:pt>
                <c:pt idx="21">
                  <c:v>-9.5068829137417765E-2</c:v>
                </c:pt>
                <c:pt idx="22">
                  <c:v>-8.4100566546837285E-2</c:v>
                </c:pt>
                <c:pt idx="23">
                  <c:v>-0.10166679182481175</c:v>
                </c:pt>
                <c:pt idx="24">
                  <c:v>-1.2180739859559253E-2</c:v>
                </c:pt>
                <c:pt idx="25">
                  <c:v>7.6698381390258419E-2</c:v>
                </c:pt>
                <c:pt idx="26">
                  <c:v>-1.6977084361684547E-2</c:v>
                </c:pt>
                <c:pt idx="27">
                  <c:v>4.2828852156986841E-2</c:v>
                </c:pt>
                <c:pt idx="28">
                  <c:v>9.5175772961482608E-2</c:v>
                </c:pt>
                <c:pt idx="29">
                  <c:v>-2.2896067231101824E-3</c:v>
                </c:pt>
                <c:pt idx="30">
                  <c:v>6.3553664104745167E-2</c:v>
                </c:pt>
                <c:pt idx="31">
                  <c:v>5.5120827168195774E-2</c:v>
                </c:pt>
                <c:pt idx="32">
                  <c:v>-2.8001966311506976E-2</c:v>
                </c:pt>
                <c:pt idx="33">
                  <c:v>4.9852304722293184E-2</c:v>
                </c:pt>
                <c:pt idx="34">
                  <c:v>4.1515413760890851E-2</c:v>
                </c:pt>
                <c:pt idx="35">
                  <c:v>-9.8538245336271757E-2</c:v>
                </c:pt>
                <c:pt idx="36">
                  <c:v>2.9132996577544645E-2</c:v>
                </c:pt>
                <c:pt idx="37">
                  <c:v>3.6663604594082244E-2</c:v>
                </c:pt>
                <c:pt idx="38">
                  <c:v>0.1032804155283884</c:v>
                </c:pt>
                <c:pt idx="39">
                  <c:v>0.10377611161942468</c:v>
                </c:pt>
                <c:pt idx="40">
                  <c:v>9.8668150484030548E-2</c:v>
                </c:pt>
                <c:pt idx="41">
                  <c:v>0.16162994452585622</c:v>
                </c:pt>
                <c:pt idx="42">
                  <c:v>0.13602133354848434</c:v>
                </c:pt>
                <c:pt idx="43">
                  <c:v>0.17997089232741814</c:v>
                </c:pt>
                <c:pt idx="44">
                  <c:v>0.18867027625418586</c:v>
                </c:pt>
                <c:pt idx="45">
                  <c:v>0.13738797480019116</c:v>
                </c:pt>
                <c:pt idx="46">
                  <c:v>9.4696828947121503E-2</c:v>
                </c:pt>
                <c:pt idx="47">
                  <c:v>0.1558483499218255</c:v>
                </c:pt>
                <c:pt idx="48">
                  <c:v>0.10994347935582027</c:v>
                </c:pt>
                <c:pt idx="49">
                  <c:v>1.0692322139448152E-2</c:v>
                </c:pt>
                <c:pt idx="50">
                  <c:v>5.5832395631796317E-2</c:v>
                </c:pt>
                <c:pt idx="51">
                  <c:v>-1.5781671841239131E-2</c:v>
                </c:pt>
                <c:pt idx="52">
                  <c:v>-7.2925550192394439E-2</c:v>
                </c:pt>
                <c:pt idx="53">
                  <c:v>-4.5807955473833317E-3</c:v>
                </c:pt>
                <c:pt idx="54">
                  <c:v>-1.2188284984915754E-2</c:v>
                </c:pt>
                <c:pt idx="55">
                  <c:v>-7.4692610434112794E-3</c:v>
                </c:pt>
                <c:pt idx="56">
                  <c:v>-3.0057216438478918E-2</c:v>
                </c:pt>
                <c:pt idx="57">
                  <c:v>2.9914023842593451E-2</c:v>
                </c:pt>
                <c:pt idx="58">
                  <c:v>2.8227249199517246E-3</c:v>
                </c:pt>
                <c:pt idx="59">
                  <c:v>-6.2120923200950529E-2</c:v>
                </c:pt>
                <c:pt idx="60">
                  <c:v>2.3362398860115263E-2</c:v>
                </c:pt>
                <c:pt idx="61">
                  <c:v>-1.8553214016890252E-2</c:v>
                </c:pt>
                <c:pt idx="62">
                  <c:v>-6.80560913679642E-2</c:v>
                </c:pt>
                <c:pt idx="63">
                  <c:v>-5.7838559757101393E-2</c:v>
                </c:pt>
                <c:pt idx="64">
                  <c:v>-9.2071157204884457E-2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B4-4430-88AC-5DA1329EA73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TDK_KF_ST_25_02!$AC$85:$AC$149</c:f>
              <c:numCache>
                <c:formatCode>General</c:formatCode>
                <c:ptCount val="65"/>
                <c:pt idx="0">
                  <c:v>-4.5136430350567025E-2</c:v>
                </c:pt>
                <c:pt idx="1">
                  <c:v>-9.7786958944141134E-2</c:v>
                </c:pt>
                <c:pt idx="2">
                  <c:v>-1.5630930823192557E-2</c:v>
                </c:pt>
                <c:pt idx="3">
                  <c:v>-9.9185515583144479E-3</c:v>
                </c:pt>
                <c:pt idx="4">
                  <c:v>1.9456066086149804E-3</c:v>
                </c:pt>
                <c:pt idx="5">
                  <c:v>5.4969811332853169E-2</c:v>
                </c:pt>
                <c:pt idx="6">
                  <c:v>4.7536271398143981E-2</c:v>
                </c:pt>
                <c:pt idx="7">
                  <c:v>4.1466034115330785E-2</c:v>
                </c:pt>
                <c:pt idx="8">
                  <c:v>3.3359137624699997E-2</c:v>
                </c:pt>
                <c:pt idx="9">
                  <c:v>5.0795111763420664E-2</c:v>
                </c:pt>
                <c:pt idx="10">
                  <c:v>-1.2853226990841904E-2</c:v>
                </c:pt>
                <c:pt idx="11">
                  <c:v>2.5768997634258994E-2</c:v>
                </c:pt>
                <c:pt idx="12">
                  <c:v>5.2971605409140921E-2</c:v>
                </c:pt>
                <c:pt idx="13">
                  <c:v>-3.1066544328268719E-2</c:v>
                </c:pt>
                <c:pt idx="14">
                  <c:v>6.8465517365495998E-2</c:v>
                </c:pt>
                <c:pt idx="15">
                  <c:v>6.72417730942243E-2</c:v>
                </c:pt>
                <c:pt idx="16">
                  <c:v>7.736177261284638E-2</c:v>
                </c:pt>
                <c:pt idx="17">
                  <c:v>9.2626814321306483E-2</c:v>
                </c:pt>
                <c:pt idx="18">
                  <c:v>0.13898828983417388</c:v>
                </c:pt>
                <c:pt idx="19">
                  <c:v>0.12615189354397671</c:v>
                </c:pt>
                <c:pt idx="20">
                  <c:v>0.24234531163222073</c:v>
                </c:pt>
                <c:pt idx="21">
                  <c:v>0.21500944140706224</c:v>
                </c:pt>
                <c:pt idx="22">
                  <c:v>0.22759812259334922</c:v>
                </c:pt>
                <c:pt idx="23">
                  <c:v>0.2264723690577739</c:v>
                </c:pt>
                <c:pt idx="24">
                  <c:v>0.11249265313185219</c:v>
                </c:pt>
                <c:pt idx="25">
                  <c:v>0.11609537908211109</c:v>
                </c:pt>
                <c:pt idx="26">
                  <c:v>9.2044400125416814E-2</c:v>
                </c:pt>
                <c:pt idx="27">
                  <c:v>5.4579846083214534E-2</c:v>
                </c:pt>
                <c:pt idx="28">
                  <c:v>5.2973342819313984E-2</c:v>
                </c:pt>
                <c:pt idx="29">
                  <c:v>2.9281370854761235E-2</c:v>
                </c:pt>
                <c:pt idx="30">
                  <c:v>3.601091359874431E-2</c:v>
                </c:pt>
                <c:pt idx="31">
                  <c:v>-7.3540874734590034E-4</c:v>
                </c:pt>
                <c:pt idx="32">
                  <c:v>8.1290135266414154E-2</c:v>
                </c:pt>
                <c:pt idx="33">
                  <c:v>0.11248570144462633</c:v>
                </c:pt>
                <c:pt idx="34">
                  <c:v>3.9944464922541556E-2</c:v>
                </c:pt>
                <c:pt idx="35">
                  <c:v>0.11468114478597613</c:v>
                </c:pt>
                <c:pt idx="36">
                  <c:v>0.13591940273244063</c:v>
                </c:pt>
                <c:pt idx="37">
                  <c:v>0.10557295839316794</c:v>
                </c:pt>
                <c:pt idx="38">
                  <c:v>9.2334181114495095E-2</c:v>
                </c:pt>
                <c:pt idx="39">
                  <c:v>8.0718839354290139E-2</c:v>
                </c:pt>
                <c:pt idx="40">
                  <c:v>1.5476711936571519E-2</c:v>
                </c:pt>
                <c:pt idx="41">
                  <c:v>1.164864165122026E-2</c:v>
                </c:pt>
                <c:pt idx="42">
                  <c:v>-6.2810683096216735E-2</c:v>
                </c:pt>
                <c:pt idx="43">
                  <c:v>-5.5446795504494162E-2</c:v>
                </c:pt>
                <c:pt idx="44">
                  <c:v>-6.3661533836537387E-2</c:v>
                </c:pt>
                <c:pt idx="45">
                  <c:v>-0.18699241155167101</c:v>
                </c:pt>
                <c:pt idx="46">
                  <c:v>-0.14424964243821137</c:v>
                </c:pt>
                <c:pt idx="47">
                  <c:v>-9.3028656850819402E-2</c:v>
                </c:pt>
                <c:pt idx="48">
                  <c:v>-0.12229202366961545</c:v>
                </c:pt>
                <c:pt idx="49">
                  <c:v>-0.11212353859453117</c:v>
                </c:pt>
                <c:pt idx="50">
                  <c:v>-8.4753285226511821E-2</c:v>
                </c:pt>
                <c:pt idx="51">
                  <c:v>-3.3295477709103238E-2</c:v>
                </c:pt>
                <c:pt idx="52">
                  <c:v>-2.2207938983768827E-2</c:v>
                </c:pt>
                <c:pt idx="53">
                  <c:v>-5.1191033160073118E-2</c:v>
                </c:pt>
                <c:pt idx="54">
                  <c:v>-6.8237345741195554E-2</c:v>
                </c:pt>
                <c:pt idx="55">
                  <c:v>5.943859086904979E-3</c:v>
                </c:pt>
                <c:pt idx="56">
                  <c:v>-7.9398842477829135E-3</c:v>
                </c:pt>
                <c:pt idx="57">
                  <c:v>-6.6912025518668372E-2</c:v>
                </c:pt>
                <c:pt idx="58">
                  <c:v>-8.1992015566910936E-2</c:v>
                </c:pt>
                <c:pt idx="59">
                  <c:v>-8.485167983205244E-2</c:v>
                </c:pt>
                <c:pt idx="60">
                  <c:v>-6.7080174098190781E-2</c:v>
                </c:pt>
                <c:pt idx="61">
                  <c:v>-0.11251076041660824</c:v>
                </c:pt>
                <c:pt idx="62">
                  <c:v>-9.0032521632338103E-2</c:v>
                </c:pt>
                <c:pt idx="63">
                  <c:v>-7.2254528617953007E-2</c:v>
                </c:pt>
                <c:pt idx="64">
                  <c:v>-3.7751153015360472E-2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B4-4430-88AC-5DA1329EA73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</c:numCache>
            </c:numRef>
          </c:xVal>
          <c:yVal>
            <c:numRef>
              <c:f>TDK_KF_ST_25_02!$AD$20:$AD$83</c:f>
              <c:numCache>
                <c:formatCode>General</c:formatCode>
                <c:ptCount val="64"/>
                <c:pt idx="0">
                  <c:v>-3.0078532942308216E-2</c:v>
                </c:pt>
                <c:pt idx="1">
                  <c:v>-1.6961045537621011E-2</c:v>
                </c:pt>
                <c:pt idx="2">
                  <c:v>4.7250224790253981E-3</c:v>
                </c:pt>
                <c:pt idx="3">
                  <c:v>7.6299656755882239E-2</c:v>
                </c:pt>
                <c:pt idx="4">
                  <c:v>6.3453745571315778E-2</c:v>
                </c:pt>
                <c:pt idx="5">
                  <c:v>2.5037815434991728E-2</c:v>
                </c:pt>
                <c:pt idx="6">
                  <c:v>9.8873363700064942E-3</c:v>
                </c:pt>
                <c:pt idx="7">
                  <c:v>1.1695796479365583E-2</c:v>
                </c:pt>
                <c:pt idx="8">
                  <c:v>6.2279973925633669E-2</c:v>
                </c:pt>
                <c:pt idx="9">
                  <c:v>5.7517761449638272E-2</c:v>
                </c:pt>
                <c:pt idx="10">
                  <c:v>-3.1046829607298321E-2</c:v>
                </c:pt>
                <c:pt idx="11">
                  <c:v>-2.7781895924945843E-2</c:v>
                </c:pt>
                <c:pt idx="12">
                  <c:v>6.5687266622944662E-2</c:v>
                </c:pt>
                <c:pt idx="13">
                  <c:v>9.518172755389287E-2</c:v>
                </c:pt>
                <c:pt idx="14">
                  <c:v>6.5485512082318564E-2</c:v>
                </c:pt>
                <c:pt idx="15">
                  <c:v>-2.4625452895506328E-2</c:v>
                </c:pt>
                <c:pt idx="16">
                  <c:v>5.7658195113077682E-2</c:v>
                </c:pt>
                <c:pt idx="17">
                  <c:v>0.12745513009353715</c:v>
                </c:pt>
                <c:pt idx="18">
                  <c:v>4.1622765654850014E-2</c:v>
                </c:pt>
                <c:pt idx="19">
                  <c:v>-8.9177582603753081E-2</c:v>
                </c:pt>
                <c:pt idx="20">
                  <c:v>6.8240420511443745E-2</c:v>
                </c:pt>
                <c:pt idx="21">
                  <c:v>3.9622033632923603E-2</c:v>
                </c:pt>
                <c:pt idx="22">
                  <c:v>2.128988345062055E-2</c:v>
                </c:pt>
                <c:pt idx="23">
                  <c:v>0.11331543347603201</c:v>
                </c:pt>
                <c:pt idx="24">
                  <c:v>2.7657451796130772E-2</c:v>
                </c:pt>
                <c:pt idx="25">
                  <c:v>4.0204579640317206E-3</c:v>
                </c:pt>
                <c:pt idx="26">
                  <c:v>0.10931126547617964</c:v>
                </c:pt>
                <c:pt idx="27">
                  <c:v>6.2744106236181096E-2</c:v>
                </c:pt>
                <c:pt idx="28">
                  <c:v>4.0743629770958023E-2</c:v>
                </c:pt>
                <c:pt idx="29">
                  <c:v>0.11697075150908631</c:v>
                </c:pt>
                <c:pt idx="30">
                  <c:v>-2.3609199182203611E-2</c:v>
                </c:pt>
                <c:pt idx="31">
                  <c:v>5.7364874276430555E-2</c:v>
                </c:pt>
                <c:pt idx="32">
                  <c:v>0.10929210157792113</c:v>
                </c:pt>
                <c:pt idx="33">
                  <c:v>-5.0587713469639084E-2</c:v>
                </c:pt>
                <c:pt idx="34">
                  <c:v>-5.5045001621465417E-3</c:v>
                </c:pt>
                <c:pt idx="35">
                  <c:v>0.12781961619103299</c:v>
                </c:pt>
                <c:pt idx="36">
                  <c:v>2.3840346241769339E-2</c:v>
                </c:pt>
                <c:pt idx="37">
                  <c:v>1.791624148913229E-2</c:v>
                </c:pt>
                <c:pt idx="38">
                  <c:v>-1.1236015402971589E-2</c:v>
                </c:pt>
                <c:pt idx="39">
                  <c:v>1.2319267462686412E-2</c:v>
                </c:pt>
                <c:pt idx="40">
                  <c:v>1.3824502647821646E-2</c:v>
                </c:pt>
                <c:pt idx="41">
                  <c:v>6.4842424531917686E-2</c:v>
                </c:pt>
                <c:pt idx="42">
                  <c:v>9.1576789044864881E-2</c:v>
                </c:pt>
                <c:pt idx="43">
                  <c:v>3.5038549079644099E-2</c:v>
                </c:pt>
                <c:pt idx="44">
                  <c:v>5.3675035378034863E-2</c:v>
                </c:pt>
                <c:pt idx="45">
                  <c:v>-1.1236081256214447E-2</c:v>
                </c:pt>
                <c:pt idx="46">
                  <c:v>4.4291460887052381E-2</c:v>
                </c:pt>
                <c:pt idx="47">
                  <c:v>-6.3221535600519019E-2</c:v>
                </c:pt>
                <c:pt idx="48">
                  <c:v>-3.2581706742973893E-2</c:v>
                </c:pt>
                <c:pt idx="49">
                  <c:v>5.6549450954776148E-2</c:v>
                </c:pt>
                <c:pt idx="50">
                  <c:v>1.2633121733699681E-2</c:v>
                </c:pt>
                <c:pt idx="51">
                  <c:v>-1.5284872487029588E-2</c:v>
                </c:pt>
                <c:pt idx="52">
                  <c:v>0.12589715560153536</c:v>
                </c:pt>
                <c:pt idx="53">
                  <c:v>3.0349793181642326E-2</c:v>
                </c:pt>
                <c:pt idx="54">
                  <c:v>-6.6494200592615016E-4</c:v>
                </c:pt>
                <c:pt idx="55">
                  <c:v>5.8264372806831943E-2</c:v>
                </c:pt>
                <c:pt idx="56">
                  <c:v>6.3416354063178915E-2</c:v>
                </c:pt>
                <c:pt idx="57">
                  <c:v>1.1552010272737334E-2</c:v>
                </c:pt>
                <c:pt idx="58">
                  <c:v>4.4713546478192256E-2</c:v>
                </c:pt>
                <c:pt idx="59">
                  <c:v>0.1170907345338037</c:v>
                </c:pt>
                <c:pt idx="60">
                  <c:v>-2.1416792251500283E-2</c:v>
                </c:pt>
                <c:pt idx="61">
                  <c:v>8.6346624585758036E-3</c:v>
                </c:pt>
                <c:pt idx="62">
                  <c:v>5.2425160544771643E-2</c:v>
                </c:pt>
                <c:pt idx="63">
                  <c:v>-3.994839918703974E-2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B4-4430-88AC-5DA1329E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9832"/>
        <c:axId val="566900616"/>
      </c:scatterChart>
      <c:valAx>
        <c:axId val="5668998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0616"/>
        <c:crosses val="autoZero"/>
        <c:crossBetween val="midCat"/>
      </c:valAx>
      <c:valAx>
        <c:axId val="56690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861</c:v>
                </c:pt>
                <c:pt idx="2">
                  <c:v>1233</c:v>
                </c:pt>
                <c:pt idx="3">
                  <c:v>1579</c:v>
                </c:pt>
                <c:pt idx="4">
                  <c:v>1912</c:v>
                </c:pt>
                <c:pt idx="5">
                  <c:v>2224</c:v>
                </c:pt>
                <c:pt idx="6">
                  <c:v>2514</c:v>
                </c:pt>
                <c:pt idx="7">
                  <c:v>2782</c:v>
                </c:pt>
                <c:pt idx="8">
                  <c:v>3027</c:v>
                </c:pt>
                <c:pt idx="9">
                  <c:v>3242</c:v>
                </c:pt>
                <c:pt idx="10">
                  <c:v>3431</c:v>
                </c:pt>
                <c:pt idx="11">
                  <c:v>3582</c:v>
                </c:pt>
                <c:pt idx="12">
                  <c:v>3688</c:v>
                </c:pt>
                <c:pt idx="13">
                  <c:v>3763</c:v>
                </c:pt>
                <c:pt idx="14">
                  <c:v>3806</c:v>
                </c:pt>
                <c:pt idx="15">
                  <c:v>3813</c:v>
                </c:pt>
                <c:pt idx="16">
                  <c:v>3780</c:v>
                </c:pt>
                <c:pt idx="17">
                  <c:v>3709</c:v>
                </c:pt>
                <c:pt idx="18">
                  <c:v>3602</c:v>
                </c:pt>
                <c:pt idx="19">
                  <c:v>3450</c:v>
                </c:pt>
                <c:pt idx="20">
                  <c:v>3286</c:v>
                </c:pt>
                <c:pt idx="21">
                  <c:v>3079</c:v>
                </c:pt>
                <c:pt idx="22">
                  <c:v>2850</c:v>
                </c:pt>
                <c:pt idx="23">
                  <c:v>2587</c:v>
                </c:pt>
                <c:pt idx="24">
                  <c:v>2296</c:v>
                </c:pt>
                <c:pt idx="25">
                  <c:v>1978</c:v>
                </c:pt>
                <c:pt idx="26">
                  <c:v>1643</c:v>
                </c:pt>
                <c:pt idx="27">
                  <c:v>1295</c:v>
                </c:pt>
                <c:pt idx="28">
                  <c:v>929</c:v>
                </c:pt>
                <c:pt idx="29">
                  <c:v>578</c:v>
                </c:pt>
                <c:pt idx="30">
                  <c:v>207</c:v>
                </c:pt>
                <c:pt idx="31">
                  <c:v>-166</c:v>
                </c:pt>
                <c:pt idx="32">
                  <c:v>-540</c:v>
                </c:pt>
                <c:pt idx="33">
                  <c:v>-923</c:v>
                </c:pt>
                <c:pt idx="34">
                  <c:v>-1287</c:v>
                </c:pt>
                <c:pt idx="35">
                  <c:v>-1630</c:v>
                </c:pt>
                <c:pt idx="36">
                  <c:v>-1970</c:v>
                </c:pt>
                <c:pt idx="37">
                  <c:v>-2280</c:v>
                </c:pt>
                <c:pt idx="38">
                  <c:v>-2573</c:v>
                </c:pt>
                <c:pt idx="39">
                  <c:v>-2838</c:v>
                </c:pt>
                <c:pt idx="40">
                  <c:v>-3079</c:v>
                </c:pt>
                <c:pt idx="41">
                  <c:v>-3299</c:v>
                </c:pt>
                <c:pt idx="42">
                  <c:v>-3481</c:v>
                </c:pt>
                <c:pt idx="43">
                  <c:v>-3633</c:v>
                </c:pt>
                <c:pt idx="44">
                  <c:v>-3749</c:v>
                </c:pt>
                <c:pt idx="45">
                  <c:v>-3819</c:v>
                </c:pt>
                <c:pt idx="46">
                  <c:v>-3862</c:v>
                </c:pt>
                <c:pt idx="47">
                  <c:v>-3867</c:v>
                </c:pt>
                <c:pt idx="48">
                  <c:v>-3836</c:v>
                </c:pt>
                <c:pt idx="49">
                  <c:v>-3770</c:v>
                </c:pt>
                <c:pt idx="50">
                  <c:v>-3659</c:v>
                </c:pt>
                <c:pt idx="51">
                  <c:v>-3518</c:v>
                </c:pt>
                <c:pt idx="52">
                  <c:v>-3352</c:v>
                </c:pt>
                <c:pt idx="53">
                  <c:v>-3143</c:v>
                </c:pt>
                <c:pt idx="54">
                  <c:v>-2912</c:v>
                </c:pt>
                <c:pt idx="55">
                  <c:v>-2651</c:v>
                </c:pt>
                <c:pt idx="56">
                  <c:v>-2360</c:v>
                </c:pt>
                <c:pt idx="57">
                  <c:v>-2041</c:v>
                </c:pt>
                <c:pt idx="58">
                  <c:v>-1703</c:v>
                </c:pt>
                <c:pt idx="59">
                  <c:v>-1360</c:v>
                </c:pt>
                <c:pt idx="60">
                  <c:v>-998</c:v>
                </c:pt>
                <c:pt idx="61">
                  <c:v>-635</c:v>
                </c:pt>
                <c:pt idx="62">
                  <c:v>-268</c:v>
                </c:pt>
                <c:pt idx="63">
                  <c:v>106</c:v>
                </c:pt>
                <c:pt idx="64">
                  <c:v>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EA5-4650-90C0-CFCB56C5374F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TDK_KF_ST_25_02!$L$20:$L$84</c:f>
              <c:numCache>
                <c:formatCode>General</c:formatCode>
                <c:ptCount val="65"/>
                <c:pt idx="0">
                  <c:v>486.9586664378977</c:v>
                </c:pt>
                <c:pt idx="1">
                  <c:v>860.5285556168584</c:v>
                </c:pt>
                <c:pt idx="2">
                  <c:v>1235.6215660785524</c:v>
                </c:pt>
                <c:pt idx="3">
                  <c:v>1586.6499109175259</c:v>
                </c:pt>
                <c:pt idx="4">
                  <c:v>1915.1761011929248</c:v>
                </c:pt>
                <c:pt idx="5">
                  <c:v>2228.4680762071957</c:v>
                </c:pt>
                <c:pt idx="6">
                  <c:v>2517.1028798224697</c:v>
                </c:pt>
                <c:pt idx="7">
                  <c:v>2781.6266155351141</c:v>
                </c:pt>
                <c:pt idx="8">
                  <c:v>3028.1202843824922</c:v>
                </c:pt>
                <c:pt idx="9">
                  <c:v>3244.1849197009014</c:v>
                </c:pt>
                <c:pt idx="10">
                  <c:v>3428.458617240427</c:v>
                </c:pt>
                <c:pt idx="11">
                  <c:v>3575.0995190731637</c:v>
                </c:pt>
                <c:pt idx="12">
                  <c:v>3687.8578929949208</c:v>
                </c:pt>
                <c:pt idx="13">
                  <c:v>3762.175277317122</c:v>
                </c:pt>
                <c:pt idx="14">
                  <c:v>3802.3884174612967</c:v>
                </c:pt>
                <c:pt idx="15">
                  <c:v>3806.8264532867315</c:v>
                </c:pt>
                <c:pt idx="16">
                  <c:v>3774.3209928415117</c:v>
                </c:pt>
                <c:pt idx="17">
                  <c:v>3704.0278801825407</c:v>
                </c:pt>
                <c:pt idx="18">
                  <c:v>3595.4300213637298</c:v>
                </c:pt>
                <c:pt idx="19">
                  <c:v>3451.7198269765613</c:v>
                </c:pt>
                <c:pt idx="20">
                  <c:v>3280.222459311366</c:v>
                </c:pt>
                <c:pt idx="21">
                  <c:v>3077.0671355640161</c:v>
                </c:pt>
                <c:pt idx="22">
                  <c:v>2846.5105097078349</c:v>
                </c:pt>
                <c:pt idx="23">
                  <c:v>2586.8037649130592</c:v>
                </c:pt>
                <c:pt idx="24">
                  <c:v>2296.7549737021327</c:v>
                </c:pt>
                <c:pt idx="25">
                  <c:v>1982.4432424336435</c:v>
                </c:pt>
                <c:pt idx="26">
                  <c:v>1642.8596070379424</c:v>
                </c:pt>
                <c:pt idx="27">
                  <c:v>1298.1491566718903</c:v>
                </c:pt>
                <c:pt idx="28">
                  <c:v>936.1164610745335</c:v>
                </c:pt>
                <c:pt idx="29">
                  <c:v>578.34571817472465</c:v>
                </c:pt>
                <c:pt idx="30">
                  <c:v>212.03512512810246</c:v>
                </c:pt>
                <c:pt idx="31">
                  <c:v>-160.74528211474157</c:v>
                </c:pt>
                <c:pt idx="32">
                  <c:v>-540.09169664358365</c:v>
                </c:pt>
                <c:pt idx="33">
                  <c:v>-917.38678296540309</c:v>
                </c:pt>
                <c:pt idx="34">
                  <c:v>-1281.2865166269521</c:v>
                </c:pt>
                <c:pt idx="35">
                  <c:v>-1634.6826630487901</c:v>
                </c:pt>
                <c:pt idx="36">
                  <c:v>-1968.1748963576192</c:v>
                </c:pt>
                <c:pt idx="37">
                  <c:v>-2277.7530578711003</c:v>
                </c:pt>
                <c:pt idx="38">
                  <c:v>-2569.3086416946035</c:v>
                </c:pt>
                <c:pt idx="39">
                  <c:v>-2835.3171214857421</c:v>
                </c:pt>
                <c:pt idx="40">
                  <c:v>-3082.9817638585819</c:v>
                </c:pt>
                <c:pt idx="41">
                  <c:v>-3297.1340865128013</c:v>
                </c:pt>
                <c:pt idx="42">
                  <c:v>-3484.8762684252988</c:v>
                </c:pt>
                <c:pt idx="43">
                  <c:v>-3633.9604021066989</c:v>
                </c:pt>
                <c:pt idx="44">
                  <c:v>-3747.4010273436261</c:v>
                </c:pt>
                <c:pt idx="45">
                  <c:v>-3823.6249559697217</c:v>
                </c:pt>
                <c:pt idx="46">
                  <c:v>-3865.559992563074</c:v>
                </c:pt>
                <c:pt idx="47">
                  <c:v>-3871.562813448083</c:v>
                </c:pt>
                <c:pt idx="48">
                  <c:v>-3840.1436245951227</c:v>
                </c:pt>
                <c:pt idx="49">
                  <c:v>-3770.9188437719795</c:v>
                </c:pt>
                <c:pt idx="50">
                  <c:v>-3665.0266186858044</c:v>
                </c:pt>
                <c:pt idx="51">
                  <c:v>-3521.8383856052487</c:v>
                </c:pt>
                <c:pt idx="52">
                  <c:v>-3350.6356362914748</c:v>
                </c:pt>
                <c:pt idx="53">
                  <c:v>-3143.5313346731809</c:v>
                </c:pt>
                <c:pt idx="54">
                  <c:v>-2914.0650274422233</c:v>
                </c:pt>
                <c:pt idx="55">
                  <c:v>-2652.5072535098943</c:v>
                </c:pt>
                <c:pt idx="56">
                  <c:v>-2359.2317782267637</c:v>
                </c:pt>
                <c:pt idx="57">
                  <c:v>-2042.7435756602054</c:v>
                </c:pt>
                <c:pt idx="58">
                  <c:v>-1703.4830832104919</c:v>
                </c:pt>
                <c:pt idx="59">
                  <c:v>-1356.9228259932534</c:v>
                </c:pt>
                <c:pt idx="60">
                  <c:v>-998.80944303633783</c:v>
                </c:pt>
                <c:pt idx="61">
                  <c:v>-633.2610418967098</c:v>
                </c:pt>
                <c:pt idx="62">
                  <c:v>-262.63453642580964</c:v>
                </c:pt>
                <c:pt idx="63">
                  <c:v>110.16339556740516</c:v>
                </c:pt>
                <c:pt idx="64">
                  <c:v>492.38506726232333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EA5-4650-90C0-CFCB56C5374F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TDK_KF_ST_25_02!$J$20:$J$84</c:f>
              <c:numCache>
                <c:formatCode>General</c:formatCode>
                <c:ptCount val="65"/>
                <c:pt idx="0">
                  <c:v>-3789</c:v>
                </c:pt>
                <c:pt idx="1">
                  <c:v>-3728</c:v>
                </c:pt>
                <c:pt idx="2">
                  <c:v>-3617</c:v>
                </c:pt>
                <c:pt idx="3">
                  <c:v>-3480</c:v>
                </c:pt>
                <c:pt idx="4">
                  <c:v>-3309</c:v>
                </c:pt>
                <c:pt idx="5">
                  <c:v>-3101</c:v>
                </c:pt>
                <c:pt idx="6">
                  <c:v>-2871</c:v>
                </c:pt>
                <c:pt idx="7">
                  <c:v>-2617</c:v>
                </c:pt>
                <c:pt idx="8">
                  <c:v>-2324</c:v>
                </c:pt>
                <c:pt idx="9">
                  <c:v>-2008</c:v>
                </c:pt>
                <c:pt idx="10">
                  <c:v>-1674</c:v>
                </c:pt>
                <c:pt idx="11">
                  <c:v>-1330</c:v>
                </c:pt>
                <c:pt idx="12">
                  <c:v>-972</c:v>
                </c:pt>
                <c:pt idx="13">
                  <c:v>-619</c:v>
                </c:pt>
                <c:pt idx="14">
                  <c:v>-255</c:v>
                </c:pt>
                <c:pt idx="15">
                  <c:v>124</c:v>
                </c:pt>
                <c:pt idx="16">
                  <c:v>492</c:v>
                </c:pt>
                <c:pt idx="17">
                  <c:v>863</c:v>
                </c:pt>
                <c:pt idx="18">
                  <c:v>1235</c:v>
                </c:pt>
                <c:pt idx="19">
                  <c:v>1591</c:v>
                </c:pt>
                <c:pt idx="20">
                  <c:v>1918</c:v>
                </c:pt>
                <c:pt idx="21">
                  <c:v>2228</c:v>
                </c:pt>
                <c:pt idx="22">
                  <c:v>2517</c:v>
                </c:pt>
                <c:pt idx="23">
                  <c:v>2778</c:v>
                </c:pt>
                <c:pt idx="24">
                  <c:v>3030</c:v>
                </c:pt>
                <c:pt idx="25">
                  <c:v>3251</c:v>
                </c:pt>
                <c:pt idx="26">
                  <c:v>3433</c:v>
                </c:pt>
                <c:pt idx="27">
                  <c:v>3583</c:v>
                </c:pt>
                <c:pt idx="28">
                  <c:v>3697</c:v>
                </c:pt>
                <c:pt idx="29">
                  <c:v>3775</c:v>
                </c:pt>
                <c:pt idx="30">
                  <c:v>3821</c:v>
                </c:pt>
                <c:pt idx="31">
                  <c:v>3825</c:v>
                </c:pt>
                <c:pt idx="32">
                  <c:v>3792</c:v>
                </c:pt>
                <c:pt idx="33">
                  <c:v>3724</c:v>
                </c:pt>
                <c:pt idx="34">
                  <c:v>3621</c:v>
                </c:pt>
                <c:pt idx="35">
                  <c:v>3480</c:v>
                </c:pt>
                <c:pt idx="36">
                  <c:v>3303</c:v>
                </c:pt>
                <c:pt idx="37">
                  <c:v>3104</c:v>
                </c:pt>
                <c:pt idx="38">
                  <c:v>2869</c:v>
                </c:pt>
                <c:pt idx="39">
                  <c:v>2613</c:v>
                </c:pt>
                <c:pt idx="40">
                  <c:v>2319</c:v>
                </c:pt>
                <c:pt idx="41">
                  <c:v>2011</c:v>
                </c:pt>
                <c:pt idx="42">
                  <c:v>1673</c:v>
                </c:pt>
                <c:pt idx="43">
                  <c:v>1326</c:v>
                </c:pt>
                <c:pt idx="44">
                  <c:v>970</c:v>
                </c:pt>
                <c:pt idx="45">
                  <c:v>616</c:v>
                </c:pt>
                <c:pt idx="46">
                  <c:v>253</c:v>
                </c:pt>
                <c:pt idx="47">
                  <c:v>-125</c:v>
                </c:pt>
                <c:pt idx="48">
                  <c:v>-499</c:v>
                </c:pt>
                <c:pt idx="49">
                  <c:v>-867</c:v>
                </c:pt>
                <c:pt idx="50">
                  <c:v>-1233</c:v>
                </c:pt>
                <c:pt idx="51">
                  <c:v>-1584</c:v>
                </c:pt>
                <c:pt idx="52">
                  <c:v>-1910</c:v>
                </c:pt>
                <c:pt idx="53">
                  <c:v>-2231</c:v>
                </c:pt>
                <c:pt idx="54">
                  <c:v>-2515</c:v>
                </c:pt>
                <c:pt idx="55">
                  <c:v>-2784</c:v>
                </c:pt>
                <c:pt idx="56">
                  <c:v>-3031</c:v>
                </c:pt>
                <c:pt idx="57">
                  <c:v>-3251</c:v>
                </c:pt>
                <c:pt idx="58">
                  <c:v>-3435</c:v>
                </c:pt>
                <c:pt idx="59">
                  <c:v>-3579</c:v>
                </c:pt>
                <c:pt idx="60">
                  <c:v>-3698</c:v>
                </c:pt>
                <c:pt idx="61">
                  <c:v>-3774</c:v>
                </c:pt>
                <c:pt idx="62">
                  <c:v>-3821</c:v>
                </c:pt>
                <c:pt idx="63">
                  <c:v>-3825</c:v>
                </c:pt>
                <c:pt idx="64">
                  <c:v>-3791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EA5-4650-90C0-CFCB56C5374F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TDK_KF_ST_25_02!$N$20:$N$84</c:f>
              <c:numCache>
                <c:formatCode>General</c:formatCode>
                <c:ptCount val="65"/>
                <c:pt idx="0">
                  <c:v>-3789.8920028359221</c:v>
                </c:pt>
                <c:pt idx="1">
                  <c:v>-3722.3636387037759</c:v>
                </c:pt>
                <c:pt idx="2">
                  <c:v>-3614.8670983999664</c:v>
                </c:pt>
                <c:pt idx="3">
                  <c:v>-3474.9238298190812</c:v>
                </c:pt>
                <c:pt idx="4">
                  <c:v>-3305.0806336774385</c:v>
                </c:pt>
                <c:pt idx="5">
                  <c:v>-3102.2755419608429</c:v>
                </c:pt>
                <c:pt idx="6">
                  <c:v>-2872.7151074450449</c:v>
                </c:pt>
                <c:pt idx="7">
                  <c:v>-2616.8604331963129</c:v>
                </c:pt>
                <c:pt idx="8">
                  <c:v>-2326.2624712092102</c:v>
                </c:pt>
                <c:pt idx="9">
                  <c:v>-2012.5154244054654</c:v>
                </c:pt>
                <c:pt idx="10">
                  <c:v>-1677.1242549601873</c:v>
                </c:pt>
                <c:pt idx="11">
                  <c:v>-1332.7751962121424</c:v>
                </c:pt>
                <c:pt idx="12">
                  <c:v>-972.72045450775192</c:v>
                </c:pt>
                <c:pt idx="13">
                  <c:v>-616.81487089982363</c:v>
                </c:pt>
                <c:pt idx="14">
                  <c:v>-251.13325031405307</c:v>
                </c:pt>
                <c:pt idx="15">
                  <c:v>123.46878314861776</c:v>
                </c:pt>
                <c:pt idx="16">
                  <c:v>497.46469582320373</c:v>
                </c:pt>
                <c:pt idx="17">
                  <c:v>871.32608707745896</c:v>
                </c:pt>
                <c:pt idx="18">
                  <c:v>1240.5278059363145</c:v>
                </c:pt>
                <c:pt idx="19">
                  <c:v>1593.8926928459243</c:v>
                </c:pt>
                <c:pt idx="20">
                  <c:v>1920.0114675203342</c:v>
                </c:pt>
                <c:pt idx="21">
                  <c:v>2229.819531383208</c:v>
                </c:pt>
                <c:pt idx="22">
                  <c:v>2516.9793604359447</c:v>
                </c:pt>
                <c:pt idx="23">
                  <c:v>2783.3881539050494</c:v>
                </c:pt>
                <c:pt idx="24">
                  <c:v>3028.0119738034805</c:v>
                </c:pt>
                <c:pt idx="25">
                  <c:v>3243.987283233279</c:v>
                </c:pt>
                <c:pt idx="26">
                  <c:v>3430.5931035381013</c:v>
                </c:pt>
                <c:pt idx="27">
                  <c:v>3577.8749751501805</c:v>
                </c:pt>
                <c:pt idx="28">
                  <c:v>3692.2987364708533</c:v>
                </c:pt>
                <c:pt idx="29">
                  <c:v>3768.4137084453541</c:v>
                </c:pt>
                <c:pt idx="30">
                  <c:v>3810.5398498245481</c:v>
                </c:pt>
                <c:pt idx="31">
                  <c:v>3817.3960307227508</c:v>
                </c:pt>
                <c:pt idx="32">
                  <c:v>3787.2336283851996</c:v>
                </c:pt>
                <c:pt idx="33">
                  <c:v>3719.1366128680506</c:v>
                </c:pt>
                <c:pt idx="34">
                  <c:v>3615.4253152747278</c:v>
                </c:pt>
                <c:pt idx="35">
                  <c:v>3475.741029507893</c:v>
                </c:pt>
                <c:pt idx="36">
                  <c:v>3304.2780325665726</c:v>
                </c:pt>
                <c:pt idx="37">
                  <c:v>3104.9798676335959</c:v>
                </c:pt>
                <c:pt idx="38">
                  <c:v>2874.5761837904861</c:v>
                </c:pt>
                <c:pt idx="39">
                  <c:v>2618.7944979051317</c:v>
                </c:pt>
                <c:pt idx="40">
                  <c:v>2328.6335400131161</c:v>
                </c:pt>
                <c:pt idx="41">
                  <c:v>2020.3690873387065</c:v>
                </c:pt>
                <c:pt idx="42">
                  <c:v>1682.3637917991655</c:v>
                </c:pt>
                <c:pt idx="43">
                  <c:v>1336.1193916258253</c:v>
                </c:pt>
                <c:pt idx="44">
                  <c:v>979.1696656077994</c:v>
                </c:pt>
                <c:pt idx="45">
                  <c:v>622.27334166673609</c:v>
                </c:pt>
                <c:pt idx="46">
                  <c:v>255.48753721145678</c:v>
                </c:pt>
                <c:pt idx="47">
                  <c:v>-119.10201300638953</c:v>
                </c:pt>
                <c:pt idx="48">
                  <c:v>-496.73000374687626</c:v>
                </c:pt>
                <c:pt idx="49">
                  <c:v>-871.24324075383026</c:v>
                </c:pt>
                <c:pt idx="50">
                  <c:v>-1235.9863171712309</c:v>
                </c:pt>
                <c:pt idx="51">
                  <c:v>-1591.8301342691159</c:v>
                </c:pt>
                <c:pt idx="52">
                  <c:v>-1919.7533968842965</c:v>
                </c:pt>
                <c:pt idx="53">
                  <c:v>-2236.5841466150773</c:v>
                </c:pt>
                <c:pt idx="54">
                  <c:v>-2522.5631598306036</c:v>
                </c:pt>
                <c:pt idx="55">
                  <c:v>-2790.7924264514427</c:v>
                </c:pt>
                <c:pt idx="56">
                  <c:v>-3037.4840936485193</c:v>
                </c:pt>
                <c:pt idx="57">
                  <c:v>-3253.8494121594304</c:v>
                </c:pt>
                <c:pt idx="58">
                  <c:v>-3439.0389011073885</c:v>
                </c:pt>
                <c:pt idx="59">
                  <c:v>-3585.8269688677842</c:v>
                </c:pt>
                <c:pt idx="60">
                  <c:v>-3697.8448739542719</c:v>
                </c:pt>
                <c:pt idx="61">
                  <c:v>-3774.2625942606496</c:v>
                </c:pt>
                <c:pt idx="62">
                  <c:v>-3814.9437510660746</c:v>
                </c:pt>
                <c:pt idx="63">
                  <c:v>-3819.6565407820372</c:v>
                </c:pt>
                <c:pt idx="64">
                  <c:v>-3786.9072866766287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EA5-4650-90C0-CFCB56C53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1400"/>
        <c:axId val="566904536"/>
      </c:scatterChart>
      <c:valAx>
        <c:axId val="56690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4536"/>
        <c:crosses val="autoZero"/>
        <c:crossBetween val="midCat"/>
      </c:valAx>
      <c:valAx>
        <c:axId val="56690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1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TDK_KF_ST_25_03!$I$85:$I$149</c:f>
              <c:numCache>
                <c:formatCode>General</c:formatCode>
                <c:ptCount val="65"/>
                <c:pt idx="0">
                  <c:v>482</c:v>
                </c:pt>
                <c:pt idx="1">
                  <c:v>106</c:v>
                </c:pt>
                <c:pt idx="2">
                  <c:v>-259</c:v>
                </c:pt>
                <c:pt idx="3">
                  <c:v>-629</c:v>
                </c:pt>
                <c:pt idx="4">
                  <c:v>-1001</c:v>
                </c:pt>
                <c:pt idx="5">
                  <c:v>-1366</c:v>
                </c:pt>
                <c:pt idx="6">
                  <c:v>-1717</c:v>
                </c:pt>
                <c:pt idx="7">
                  <c:v>-2040</c:v>
                </c:pt>
                <c:pt idx="8">
                  <c:v>-2356</c:v>
                </c:pt>
                <c:pt idx="9">
                  <c:v>-2646</c:v>
                </c:pt>
                <c:pt idx="10">
                  <c:v>-2900</c:v>
                </c:pt>
                <c:pt idx="11">
                  <c:v>-3126</c:v>
                </c:pt>
                <c:pt idx="12">
                  <c:v>-3338</c:v>
                </c:pt>
                <c:pt idx="13">
                  <c:v>-3513</c:v>
                </c:pt>
                <c:pt idx="14">
                  <c:v>-3655</c:v>
                </c:pt>
                <c:pt idx="15">
                  <c:v>-3761</c:v>
                </c:pt>
                <c:pt idx="16">
                  <c:v>-3827</c:v>
                </c:pt>
                <c:pt idx="17">
                  <c:v>-3857</c:v>
                </c:pt>
                <c:pt idx="18">
                  <c:v>-3853</c:v>
                </c:pt>
                <c:pt idx="19">
                  <c:v>-3814</c:v>
                </c:pt>
                <c:pt idx="20">
                  <c:v>-3736</c:v>
                </c:pt>
                <c:pt idx="21">
                  <c:v>-3622</c:v>
                </c:pt>
                <c:pt idx="22">
                  <c:v>-3467</c:v>
                </c:pt>
                <c:pt idx="23">
                  <c:v>-3285</c:v>
                </c:pt>
                <c:pt idx="24">
                  <c:v>-3077</c:v>
                </c:pt>
                <c:pt idx="25">
                  <c:v>-2828</c:v>
                </c:pt>
                <c:pt idx="26">
                  <c:v>-2573</c:v>
                </c:pt>
                <c:pt idx="27">
                  <c:v>-2275</c:v>
                </c:pt>
                <c:pt idx="28">
                  <c:v>-1963</c:v>
                </c:pt>
                <c:pt idx="29">
                  <c:v>-1624</c:v>
                </c:pt>
                <c:pt idx="30">
                  <c:v>-1274</c:v>
                </c:pt>
                <c:pt idx="31">
                  <c:v>-911</c:v>
                </c:pt>
                <c:pt idx="32">
                  <c:v>-535</c:v>
                </c:pt>
                <c:pt idx="33">
                  <c:v>-169</c:v>
                </c:pt>
                <c:pt idx="34">
                  <c:v>197</c:v>
                </c:pt>
                <c:pt idx="35">
                  <c:v>558</c:v>
                </c:pt>
                <c:pt idx="36">
                  <c:v>933</c:v>
                </c:pt>
                <c:pt idx="37">
                  <c:v>1300</c:v>
                </c:pt>
                <c:pt idx="38">
                  <c:v>1641</c:v>
                </c:pt>
                <c:pt idx="39">
                  <c:v>1981</c:v>
                </c:pt>
                <c:pt idx="40">
                  <c:v>2286</c:v>
                </c:pt>
                <c:pt idx="41">
                  <c:v>2574</c:v>
                </c:pt>
                <c:pt idx="42">
                  <c:v>2834</c:v>
                </c:pt>
                <c:pt idx="43">
                  <c:v>3065</c:v>
                </c:pt>
                <c:pt idx="44">
                  <c:v>3274</c:v>
                </c:pt>
                <c:pt idx="45">
                  <c:v>3452</c:v>
                </c:pt>
                <c:pt idx="46">
                  <c:v>3590</c:v>
                </c:pt>
                <c:pt idx="47">
                  <c:v>3700</c:v>
                </c:pt>
                <c:pt idx="48">
                  <c:v>3767</c:v>
                </c:pt>
                <c:pt idx="49">
                  <c:v>3796</c:v>
                </c:pt>
                <c:pt idx="50">
                  <c:v>3790</c:v>
                </c:pt>
                <c:pt idx="51">
                  <c:v>3754</c:v>
                </c:pt>
                <c:pt idx="52">
                  <c:v>3677</c:v>
                </c:pt>
                <c:pt idx="53">
                  <c:v>3571</c:v>
                </c:pt>
                <c:pt idx="54">
                  <c:v>3413</c:v>
                </c:pt>
                <c:pt idx="55">
                  <c:v>3227</c:v>
                </c:pt>
                <c:pt idx="56">
                  <c:v>3014</c:v>
                </c:pt>
                <c:pt idx="57">
                  <c:v>2777</c:v>
                </c:pt>
                <c:pt idx="58">
                  <c:v>2510</c:v>
                </c:pt>
                <c:pt idx="59">
                  <c:v>2223</c:v>
                </c:pt>
                <c:pt idx="60">
                  <c:v>1895</c:v>
                </c:pt>
                <c:pt idx="61">
                  <c:v>1564</c:v>
                </c:pt>
                <c:pt idx="62">
                  <c:v>1210</c:v>
                </c:pt>
                <c:pt idx="63">
                  <c:v>846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4A5-41B8-9F4E-0DC0C3DE97EE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TDK_KF_ST_25_03!$L$85:$L$149</c:f>
              <c:numCache>
                <c:formatCode>General</c:formatCode>
                <c:ptCount val="65"/>
                <c:pt idx="0">
                  <c:v>483.65759795955728</c:v>
                </c:pt>
                <c:pt idx="1">
                  <c:v>109.62307787119511</c:v>
                </c:pt>
                <c:pt idx="2">
                  <c:v>-253.77141325782088</c:v>
                </c:pt>
                <c:pt idx="3">
                  <c:v>-624.7022636966974</c:v>
                </c:pt>
                <c:pt idx="4">
                  <c:v>-997.60340372979147</c:v>
                </c:pt>
                <c:pt idx="5">
                  <c:v>-1362.6700466698596</c:v>
                </c:pt>
                <c:pt idx="6">
                  <c:v>-1712.8522191079412</c:v>
                </c:pt>
                <c:pt idx="7">
                  <c:v>-2041.8247216350042</c:v>
                </c:pt>
                <c:pt idx="8">
                  <c:v>-2358.2099980348689</c:v>
                </c:pt>
                <c:pt idx="9">
                  <c:v>-2643.773007236332</c:v>
                </c:pt>
                <c:pt idx="10">
                  <c:v>-2901.3129816640617</c:v>
                </c:pt>
                <c:pt idx="11">
                  <c:v>-3131.5598147676801</c:v>
                </c:pt>
                <c:pt idx="12">
                  <c:v>-3342.7124360416778</c:v>
                </c:pt>
                <c:pt idx="13">
                  <c:v>-3516.720236416028</c:v>
                </c:pt>
                <c:pt idx="14">
                  <c:v>-3657.034399522382</c:v>
                </c:pt>
                <c:pt idx="15">
                  <c:v>-3763.6332162645981</c:v>
                </c:pt>
                <c:pt idx="16">
                  <c:v>-3831.8015674981825</c:v>
                </c:pt>
                <c:pt idx="17">
                  <c:v>-3862.0764127077855</c:v>
                </c:pt>
                <c:pt idx="18">
                  <c:v>-3856.8528912680945</c:v>
                </c:pt>
                <c:pt idx="19">
                  <c:v>-3815.0246502920163</c:v>
                </c:pt>
                <c:pt idx="20">
                  <c:v>-3736.7927893868987</c:v>
                </c:pt>
                <c:pt idx="21">
                  <c:v>-3622.0320113624734</c:v>
                </c:pt>
                <c:pt idx="22">
                  <c:v>-3471.9811321180855</c:v>
                </c:pt>
                <c:pt idx="23">
                  <c:v>-3285.7213726260329</c:v>
                </c:pt>
                <c:pt idx="24">
                  <c:v>-3073.4102791575674</c:v>
                </c:pt>
                <c:pt idx="25">
                  <c:v>-2828.1583602609385</c:v>
                </c:pt>
                <c:pt idx="26">
                  <c:v>-2570.4607317528544</c:v>
                </c:pt>
                <c:pt idx="27">
                  <c:v>-2277.3041489574184</c:v>
                </c:pt>
                <c:pt idx="28">
                  <c:v>-1961.0346064916989</c:v>
                </c:pt>
                <c:pt idx="29">
                  <c:v>-1623.8822416101968</c:v>
                </c:pt>
                <c:pt idx="30">
                  <c:v>-1273.9576323817325</c:v>
                </c:pt>
                <c:pt idx="31">
                  <c:v>-905.59659711206166</c:v>
                </c:pt>
                <c:pt idx="32">
                  <c:v>-532.08863785967606</c:v>
                </c:pt>
                <c:pt idx="33">
                  <c:v>-164.51370577511523</c:v>
                </c:pt>
                <c:pt idx="34">
                  <c:v>200.66923352522821</c:v>
                </c:pt>
                <c:pt idx="35">
                  <c:v>567.2883881854691</c:v>
                </c:pt>
                <c:pt idx="36">
                  <c:v>935.90751653685993</c:v>
                </c:pt>
                <c:pt idx="37">
                  <c:v>1300.7958269365367</c:v>
                </c:pt>
                <c:pt idx="38">
                  <c:v>1645.8783824140996</c:v>
                </c:pt>
                <c:pt idx="39">
                  <c:v>1978.9246281868768</c:v>
                </c:pt>
                <c:pt idx="40">
                  <c:v>2289.7461686338256</c:v>
                </c:pt>
                <c:pt idx="41">
                  <c:v>2577.1519080742946</c:v>
                </c:pt>
                <c:pt idx="42">
                  <c:v>2830.6213170520441</c:v>
                </c:pt>
                <c:pt idx="43">
                  <c:v>3061.9430786683056</c:v>
                </c:pt>
                <c:pt idx="44">
                  <c:v>3272.4954840631162</c:v>
                </c:pt>
                <c:pt idx="45">
                  <c:v>3446.2298292300361</c:v>
                </c:pt>
                <c:pt idx="46">
                  <c:v>3586.0336747286183</c:v>
                </c:pt>
                <c:pt idx="47">
                  <c:v>3693.5489782511022</c:v>
                </c:pt>
                <c:pt idx="48">
                  <c:v>3762.7631499498889</c:v>
                </c:pt>
                <c:pt idx="49">
                  <c:v>3794.1149328410561</c:v>
                </c:pt>
                <c:pt idx="50">
                  <c:v>3790.2100968862478</c:v>
                </c:pt>
                <c:pt idx="51">
                  <c:v>3749.8715502524292</c:v>
                </c:pt>
                <c:pt idx="52">
                  <c:v>3673.1863761223244</c:v>
                </c:pt>
                <c:pt idx="53">
                  <c:v>3561.3069884034844</c:v>
                </c:pt>
                <c:pt idx="54">
                  <c:v>3412.4898156201689</c:v>
                </c:pt>
                <c:pt idx="55">
                  <c:v>3227.8210046423237</c:v>
                </c:pt>
                <c:pt idx="56">
                  <c:v>3012.2259208821915</c:v>
                </c:pt>
                <c:pt idx="57">
                  <c:v>2773.9022870162166</c:v>
                </c:pt>
                <c:pt idx="58">
                  <c:v>2512.0788955411058</c:v>
                </c:pt>
                <c:pt idx="59">
                  <c:v>2224.0439193256461</c:v>
                </c:pt>
                <c:pt idx="60">
                  <c:v>1901.4512926069699</c:v>
                </c:pt>
                <c:pt idx="61">
                  <c:v>1571.2757779112992</c:v>
                </c:pt>
                <c:pt idx="62">
                  <c:v>1218.5357736965939</c:v>
                </c:pt>
                <c:pt idx="63">
                  <c:v>847.01370446628857</c:v>
                </c:pt>
                <c:pt idx="64">
                  <c:v>474.2649903619083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4A5-41B8-9F4E-0DC0C3DE97EE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TDK_KF_ST_25_03!$J$85:$J$149</c:f>
              <c:numCache>
                <c:formatCode>General</c:formatCode>
                <c:ptCount val="65"/>
                <c:pt idx="0">
                  <c:v>-3782</c:v>
                </c:pt>
                <c:pt idx="1">
                  <c:v>-3812</c:v>
                </c:pt>
                <c:pt idx="2">
                  <c:v>-3809</c:v>
                </c:pt>
                <c:pt idx="3">
                  <c:v>-3766</c:v>
                </c:pt>
                <c:pt idx="4">
                  <c:v>-3688</c:v>
                </c:pt>
                <c:pt idx="5">
                  <c:v>-3570</c:v>
                </c:pt>
                <c:pt idx="6">
                  <c:v>-3409</c:v>
                </c:pt>
                <c:pt idx="7">
                  <c:v>-3235</c:v>
                </c:pt>
                <c:pt idx="8">
                  <c:v>-3020</c:v>
                </c:pt>
                <c:pt idx="9">
                  <c:v>-2779</c:v>
                </c:pt>
                <c:pt idx="10">
                  <c:v>-2508</c:v>
                </c:pt>
                <c:pt idx="11">
                  <c:v>-2226</c:v>
                </c:pt>
                <c:pt idx="12">
                  <c:v>-1905</c:v>
                </c:pt>
                <c:pt idx="13">
                  <c:v>-1572</c:v>
                </c:pt>
                <c:pt idx="14">
                  <c:v>-1226</c:v>
                </c:pt>
                <c:pt idx="15">
                  <c:v>-857</c:v>
                </c:pt>
                <c:pt idx="16">
                  <c:v>-485</c:v>
                </c:pt>
                <c:pt idx="17">
                  <c:v>-122</c:v>
                </c:pt>
                <c:pt idx="18">
                  <c:v>243</c:v>
                </c:pt>
                <c:pt idx="19">
                  <c:v>609</c:v>
                </c:pt>
                <c:pt idx="20">
                  <c:v>971</c:v>
                </c:pt>
                <c:pt idx="21">
                  <c:v>1330</c:v>
                </c:pt>
                <c:pt idx="22">
                  <c:v>1680</c:v>
                </c:pt>
                <c:pt idx="23">
                  <c:v>2012</c:v>
                </c:pt>
                <c:pt idx="24">
                  <c:v>2315</c:v>
                </c:pt>
                <c:pt idx="25">
                  <c:v>2604</c:v>
                </c:pt>
                <c:pt idx="26">
                  <c:v>2857</c:v>
                </c:pt>
                <c:pt idx="27">
                  <c:v>3087</c:v>
                </c:pt>
                <c:pt idx="28">
                  <c:v>3298</c:v>
                </c:pt>
                <c:pt idx="29">
                  <c:v>3475</c:v>
                </c:pt>
                <c:pt idx="30">
                  <c:v>3609</c:v>
                </c:pt>
                <c:pt idx="31">
                  <c:v>3715</c:v>
                </c:pt>
                <c:pt idx="32">
                  <c:v>3783</c:v>
                </c:pt>
                <c:pt idx="33">
                  <c:v>3810</c:v>
                </c:pt>
                <c:pt idx="34">
                  <c:v>3804</c:v>
                </c:pt>
                <c:pt idx="35">
                  <c:v>3770</c:v>
                </c:pt>
                <c:pt idx="36">
                  <c:v>3688</c:v>
                </c:pt>
                <c:pt idx="37">
                  <c:v>3573</c:v>
                </c:pt>
                <c:pt idx="38">
                  <c:v>3424</c:v>
                </c:pt>
                <c:pt idx="39">
                  <c:v>3238</c:v>
                </c:pt>
                <c:pt idx="40">
                  <c:v>3023</c:v>
                </c:pt>
                <c:pt idx="41">
                  <c:v>2775</c:v>
                </c:pt>
                <c:pt idx="42">
                  <c:v>2515</c:v>
                </c:pt>
                <c:pt idx="43">
                  <c:v>2229</c:v>
                </c:pt>
                <c:pt idx="44">
                  <c:v>1901</c:v>
                </c:pt>
                <c:pt idx="45">
                  <c:v>1569</c:v>
                </c:pt>
                <c:pt idx="46">
                  <c:v>1229</c:v>
                </c:pt>
                <c:pt idx="47">
                  <c:v>856</c:v>
                </c:pt>
                <c:pt idx="48">
                  <c:v>486</c:v>
                </c:pt>
                <c:pt idx="49">
                  <c:v>123</c:v>
                </c:pt>
                <c:pt idx="50">
                  <c:v>-242</c:v>
                </c:pt>
                <c:pt idx="51">
                  <c:v>-609</c:v>
                </c:pt>
                <c:pt idx="52">
                  <c:v>-972</c:v>
                </c:pt>
                <c:pt idx="53">
                  <c:v>-1333</c:v>
                </c:pt>
                <c:pt idx="54">
                  <c:v>-1677</c:v>
                </c:pt>
                <c:pt idx="55">
                  <c:v>-2014</c:v>
                </c:pt>
                <c:pt idx="56">
                  <c:v>-2324</c:v>
                </c:pt>
                <c:pt idx="57">
                  <c:v>-2603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-3470</c:v>
                </c:pt>
                <c:pt idx="62">
                  <c:v>-3611</c:v>
                </c:pt>
                <c:pt idx="63">
                  <c:v>-3716</c:v>
                </c:pt>
                <c:pt idx="64">
                  <c:v>-3784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4A5-41B8-9F4E-0DC0C3DE97EE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TDK_KF_ST_25_03!$N$85:$N$149</c:f>
              <c:numCache>
                <c:formatCode>General</c:formatCode>
                <c:ptCount val="65"/>
                <c:pt idx="0">
                  <c:v>-3777.3846887338186</c:v>
                </c:pt>
                <c:pt idx="1">
                  <c:v>-3808.8854772515206</c:v>
                </c:pt>
                <c:pt idx="2">
                  <c:v>-3804.5139751629617</c:v>
                </c:pt>
                <c:pt idx="3">
                  <c:v>-3764.3983032382639</c:v>
                </c:pt>
                <c:pt idx="4">
                  <c:v>-3686.6005454155293</c:v>
                </c:pt>
                <c:pt idx="5">
                  <c:v>-3571.7192712272331</c:v>
                </c:pt>
                <c:pt idx="6">
                  <c:v>-3421.973954974917</c:v>
                </c:pt>
                <c:pt idx="7">
                  <c:v>-3241.2291382636313</c:v>
                </c:pt>
                <c:pt idx="8">
                  <c:v>-3024.2419107174437</c:v>
                </c:pt>
                <c:pt idx="9">
                  <c:v>-2783.8415626548431</c:v>
                </c:pt>
                <c:pt idx="10">
                  <c:v>-2520.5449205690438</c:v>
                </c:pt>
                <c:pt idx="11">
                  <c:v>-2234.8469305433555</c:v>
                </c:pt>
                <c:pt idx="12">
                  <c:v>-1912.5250878600459</c:v>
                </c:pt>
                <c:pt idx="13">
                  <c:v>-1578.3933897460138</c:v>
                </c:pt>
                <c:pt idx="14">
                  <c:v>-1228.340679843415</c:v>
                </c:pt>
                <c:pt idx="15">
                  <c:v>-859.30427936649278</c:v>
                </c:pt>
                <c:pt idx="16">
                  <c:v>-486.31961826226137</c:v>
                </c:pt>
                <c:pt idx="17">
                  <c:v>-119.31499145242637</c:v>
                </c:pt>
                <c:pt idx="18">
                  <c:v>245.2028104991609</c:v>
                </c:pt>
                <c:pt idx="19">
                  <c:v>617.50728298610966</c:v>
                </c:pt>
                <c:pt idx="20">
                  <c:v>983.24204331959379</c:v>
                </c:pt>
                <c:pt idx="21">
                  <c:v>1341.718955741942</c:v>
                </c:pt>
                <c:pt idx="22">
                  <c:v>1687.609125194203</c:v>
                </c:pt>
                <c:pt idx="23">
                  <c:v>2021.0057713803903</c:v>
                </c:pt>
                <c:pt idx="24">
                  <c:v>2325.5488286497066</c:v>
                </c:pt>
                <c:pt idx="25">
                  <c:v>2612.3624014908987</c:v>
                </c:pt>
                <c:pt idx="26">
                  <c:v>2860.55484102425</c:v>
                </c:pt>
                <c:pt idx="27">
                  <c:v>3093.014485028019</c:v>
                </c:pt>
                <c:pt idx="28">
                  <c:v>3296.6199997532553</c:v>
                </c:pt>
                <c:pt idx="29">
                  <c:v>3469.1971661982261</c:v>
                </c:pt>
                <c:pt idx="30">
                  <c:v>3606.6925368796769</c:v>
                </c:pt>
                <c:pt idx="31">
                  <c:v>3710.7569999407033</c:v>
                </c:pt>
                <c:pt idx="32">
                  <c:v>3777.1732853231292</c:v>
                </c:pt>
                <c:pt idx="33">
                  <c:v>3806.1226215873594</c:v>
                </c:pt>
                <c:pt idx="34">
                  <c:v>3799.9744228288646</c:v>
                </c:pt>
                <c:pt idx="35">
                  <c:v>3758.6642852616978</c:v>
                </c:pt>
                <c:pt idx="36">
                  <c:v>3680.4739648435561</c:v>
                </c:pt>
                <c:pt idx="37">
                  <c:v>3564.5531490840863</c:v>
                </c:pt>
                <c:pt idx="38">
                  <c:v>3416.1950954393287</c:v>
                </c:pt>
                <c:pt idx="39">
                  <c:v>3232.4469043597828</c:v>
                </c:pt>
                <c:pt idx="40">
                  <c:v>3018.6287463004091</c:v>
                </c:pt>
                <c:pt idx="41">
                  <c:v>2776.3122959510906</c:v>
                </c:pt>
                <c:pt idx="42">
                  <c:v>2517.1011094685605</c:v>
                </c:pt>
                <c:pt idx="43">
                  <c:v>2230.4244724022519</c:v>
                </c:pt>
                <c:pt idx="44">
                  <c:v>1909.5837353414745</c:v>
                </c:pt>
                <c:pt idx="45">
                  <c:v>1577.1082116227406</c:v>
                </c:pt>
                <c:pt idx="46">
                  <c:v>1230.5384325346117</c:v>
                </c:pt>
                <c:pt idx="47">
                  <c:v>862.24721185285966</c:v>
                </c:pt>
                <c:pt idx="48">
                  <c:v>489.97014263714749</c:v>
                </c:pt>
                <c:pt idx="49">
                  <c:v>125.41422567961341</c:v>
                </c:pt>
                <c:pt idx="50">
                  <c:v>-240.31319764801631</c:v>
                </c:pt>
                <c:pt idx="51">
                  <c:v>-611.52687768032933</c:v>
                </c:pt>
                <c:pt idx="52">
                  <c:v>-976.87715829926071</c:v>
                </c:pt>
                <c:pt idx="53">
                  <c:v>-1331.7291181920193</c:v>
                </c:pt>
                <c:pt idx="54">
                  <c:v>-1679.2539713936733</c:v>
                </c:pt>
                <c:pt idx="55">
                  <c:v>-2013.2863089847995</c:v>
                </c:pt>
                <c:pt idx="56">
                  <c:v>-2324.7288513144881</c:v>
                </c:pt>
                <c:pt idx="57">
                  <c:v>-2605.3295266352907</c:v>
                </c:pt>
                <c:pt idx="58">
                  <c:v>-2859.2389022877719</c:v>
                </c:pt>
                <c:pt idx="59">
                  <c:v>-3089.0848533101462</c:v>
                </c:pt>
                <c:pt idx="60">
                  <c:v>-3297.9302134944624</c:v>
                </c:pt>
                <c:pt idx="61">
                  <c:v>-3467.8895230135327</c:v>
                </c:pt>
                <c:pt idx="62">
                  <c:v>-3607.5738813212724</c:v>
                </c:pt>
                <c:pt idx="63">
                  <c:v>-3713.1864833946556</c:v>
                </c:pt>
                <c:pt idx="64">
                  <c:v>-3779.9220224749511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4A5-41B8-9F4E-0DC0C3DE9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2576"/>
        <c:axId val="566907672"/>
      </c:scatterChart>
      <c:valAx>
        <c:axId val="56690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7672"/>
        <c:crosses val="autoZero"/>
        <c:crossBetween val="midCat"/>
      </c:valAx>
      <c:valAx>
        <c:axId val="56690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TDK_KF_ST_25_03!$AC$20:$AC$84</c:f>
              <c:numCache>
                <c:formatCode>General</c:formatCode>
                <c:ptCount val="65"/>
                <c:pt idx="0">
                  <c:v>-2.4556229138228448E-2</c:v>
                </c:pt>
                <c:pt idx="1">
                  <c:v>-0.12519692808155014</c:v>
                </c:pt>
                <c:pt idx="2">
                  <c:v>-0.15086628155595605</c:v>
                </c:pt>
                <c:pt idx="3">
                  <c:v>-0.15184728650477908</c:v>
                </c:pt>
                <c:pt idx="4">
                  <c:v>-0.15001541527538009</c:v>
                </c:pt>
                <c:pt idx="5">
                  <c:v>-0.16479428046463696</c:v>
                </c:pt>
                <c:pt idx="6">
                  <c:v>-5.1131067258175733E-2</c:v>
                </c:pt>
                <c:pt idx="7">
                  <c:v>-3.255885314395357E-2</c:v>
                </c:pt>
                <c:pt idx="8">
                  <c:v>-9.9558549137924501E-2</c:v>
                </c:pt>
                <c:pt idx="9">
                  <c:v>-9.6406516732187697E-2</c:v>
                </c:pt>
                <c:pt idx="10">
                  <c:v>-5.8338122842052087E-2</c:v>
                </c:pt>
                <c:pt idx="11">
                  <c:v>-1.7050766967571462E-2</c:v>
                </c:pt>
                <c:pt idx="12">
                  <c:v>-0.10902463164732978</c:v>
                </c:pt>
                <c:pt idx="13">
                  <c:v>-0.10199499220914277</c:v>
                </c:pt>
                <c:pt idx="14">
                  <c:v>-0.12109814975957534</c:v>
                </c:pt>
                <c:pt idx="15">
                  <c:v>-9.0583646128607143E-2</c:v>
                </c:pt>
                <c:pt idx="16">
                  <c:v>-0.12153764222180996</c:v>
                </c:pt>
                <c:pt idx="17">
                  <c:v>-0.16245666181265506</c:v>
                </c:pt>
                <c:pt idx="18">
                  <c:v>-0.21221997688697058</c:v>
                </c:pt>
                <c:pt idx="19">
                  <c:v>-0.17325280773384577</c:v>
                </c:pt>
                <c:pt idx="20">
                  <c:v>-9.188693217069499E-2</c:v>
                </c:pt>
                <c:pt idx="21">
                  <c:v>-0.12578357056933953</c:v>
                </c:pt>
                <c:pt idx="22">
                  <c:v>-8.3079341428771158E-2</c:v>
                </c:pt>
                <c:pt idx="23">
                  <c:v>-1.5340691629148751E-3</c:v>
                </c:pt>
                <c:pt idx="24">
                  <c:v>1.9428182926390036E-2</c:v>
                </c:pt>
                <c:pt idx="25">
                  <c:v>-9.4804634865681692E-3</c:v>
                </c:pt>
                <c:pt idx="26">
                  <c:v>2.2662710529175456E-3</c:v>
                </c:pt>
                <c:pt idx="27">
                  <c:v>9.7440000511483049E-2</c:v>
                </c:pt>
                <c:pt idx="28">
                  <c:v>2.192818817081843E-2</c:v>
                </c:pt>
                <c:pt idx="29">
                  <c:v>8.9343570525699079E-2</c:v>
                </c:pt>
                <c:pt idx="30">
                  <c:v>7.9620069136780103E-2</c:v>
                </c:pt>
                <c:pt idx="31">
                  <c:v>-4.1442746415327747E-2</c:v>
                </c:pt>
                <c:pt idx="32">
                  <c:v>6.1308321814209421E-2</c:v>
                </c:pt>
                <c:pt idx="33">
                  <c:v>-3.0980074546391734E-3</c:v>
                </c:pt>
                <c:pt idx="34">
                  <c:v>2.4216681540679019E-2</c:v>
                </c:pt>
                <c:pt idx="35">
                  <c:v>5.1323678318908605E-3</c:v>
                </c:pt>
                <c:pt idx="36">
                  <c:v>3.0649616114686751E-2</c:v>
                </c:pt>
                <c:pt idx="37">
                  <c:v>2.8115383990751752E-2</c:v>
                </c:pt>
                <c:pt idx="38">
                  <c:v>6.4820446065738224E-2</c:v>
                </c:pt>
                <c:pt idx="39">
                  <c:v>0.11036265230657705</c:v>
                </c:pt>
                <c:pt idx="40">
                  <c:v>9.510906371076544E-3</c:v>
                </c:pt>
                <c:pt idx="41">
                  <c:v>0.10797058794886993</c:v>
                </c:pt>
                <c:pt idx="42">
                  <c:v>0.14105941321989235</c:v>
                </c:pt>
                <c:pt idx="43">
                  <c:v>0.18843730370122103</c:v>
                </c:pt>
                <c:pt idx="44">
                  <c:v>0.13624203347487196</c:v>
                </c:pt>
                <c:pt idx="45">
                  <c:v>0.13578129722512244</c:v>
                </c:pt>
                <c:pt idx="46">
                  <c:v>0.15411804865118484</c:v>
                </c:pt>
                <c:pt idx="47">
                  <c:v>0.11162583507081081</c:v>
                </c:pt>
                <c:pt idx="48">
                  <c:v>8.835613449724633E-2</c:v>
                </c:pt>
                <c:pt idx="49">
                  <c:v>5.3211299130168754E-2</c:v>
                </c:pt>
                <c:pt idx="50">
                  <c:v>1.83061914716518E-2</c:v>
                </c:pt>
                <c:pt idx="51">
                  <c:v>-3.3505114419256188E-2</c:v>
                </c:pt>
                <c:pt idx="52">
                  <c:v>-2.5614085219729077E-2</c:v>
                </c:pt>
                <c:pt idx="53">
                  <c:v>-7.207535725069647E-2</c:v>
                </c:pt>
                <c:pt idx="54">
                  <c:v>-9.6124240903350255E-3</c:v>
                </c:pt>
                <c:pt idx="55">
                  <c:v>-3.2840207904655472E-2</c:v>
                </c:pt>
                <c:pt idx="56">
                  <c:v>5.3996369764888641E-2</c:v>
                </c:pt>
                <c:pt idx="57">
                  <c:v>3.2793008284102143E-3</c:v>
                </c:pt>
                <c:pt idx="58">
                  <c:v>-4.3087622794985236E-2</c:v>
                </c:pt>
                <c:pt idx="59">
                  <c:v>9.2519760056802625E-2</c:v>
                </c:pt>
                <c:pt idx="60">
                  <c:v>-3.5900348188988573E-4</c:v>
                </c:pt>
                <c:pt idx="61">
                  <c:v>-6.0532717971682359E-2</c:v>
                </c:pt>
                <c:pt idx="62">
                  <c:v>-1.3093550875680648E-2</c:v>
                </c:pt>
                <c:pt idx="63">
                  <c:v>-2.3282225962645953E-2</c:v>
                </c:pt>
                <c:pt idx="64">
                  <c:v>-0.11050001742648874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28-47CC-9F4E-4EC1FB97B3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TDK_KF_ST_25_03!$AC$85:$AC$149</c:f>
              <c:numCache>
                <c:formatCode>General</c:formatCode>
                <c:ptCount val="65"/>
                <c:pt idx="0">
                  <c:v>3.9534163492135121E-2</c:v>
                </c:pt>
                <c:pt idx="1">
                  <c:v>1.4267028488347933E-2</c:v>
                </c:pt>
                <c:pt idx="2">
                  <c:v>-5.4797140849700554E-3</c:v>
                </c:pt>
                <c:pt idx="3">
                  <c:v>8.8943190941108696E-3</c:v>
                </c:pt>
                <c:pt idx="4">
                  <c:v>2.6282221088877122E-2</c:v>
                </c:pt>
                <c:pt idx="5">
                  <c:v>1.7172593429393146E-2</c:v>
                </c:pt>
                <c:pt idx="6">
                  <c:v>-6.5043888183311083E-2</c:v>
                </c:pt>
                <c:pt idx="7">
                  <c:v>5.4675890117948711E-2</c:v>
                </c:pt>
                <c:pt idx="8">
                  <c:v>7.2691683425432529E-2</c:v>
                </c:pt>
                <c:pt idx="9">
                  <c:v>1.5746869409611008E-2</c:v>
                </c:pt>
                <c:pt idx="10">
                  <c:v>-3.466756053944664E-2</c:v>
                </c:pt>
                <c:pt idx="11">
                  <c:v>3.8370860884583635E-2</c:v>
                </c:pt>
                <c:pt idx="12">
                  <c:v>3.778452832750645E-2</c:v>
                </c:pt>
                <c:pt idx="13">
                  <c:v>3.7732246983352979E-2</c:v>
                </c:pt>
                <c:pt idx="14">
                  <c:v>7.9509295936304625E-2</c:v>
                </c:pt>
                <c:pt idx="15">
                  <c:v>7.7786074125583582E-2</c:v>
                </c:pt>
                <c:pt idx="16">
                  <c:v>9.0592813938656036E-2</c:v>
                </c:pt>
                <c:pt idx="17">
                  <c:v>0.14131084198021426</c:v>
                </c:pt>
                <c:pt idx="18">
                  <c:v>0.12437018926749488</c:v>
                </c:pt>
                <c:pt idx="19">
                  <c:v>0.21435874177169012</c:v>
                </c:pt>
                <c:pt idx="20">
                  <c:v>0.26029673773521722</c:v>
                </c:pt>
                <c:pt idx="21">
                  <c:v>0.24438884415300777</c:v>
                </c:pt>
                <c:pt idx="22">
                  <c:v>0.14272677242036025</c:v>
                </c:pt>
                <c:pt idx="23">
                  <c:v>0.17569736653800305</c:v>
                </c:pt>
                <c:pt idx="24">
                  <c:v>0.21868718917460228</c:v>
                </c:pt>
                <c:pt idx="25">
                  <c:v>0.14364197952241398</c:v>
                </c:pt>
                <c:pt idx="26">
                  <c:v>0.11149041477037258</c:v>
                </c:pt>
                <c:pt idx="27">
                  <c:v>6.6843057587561816E-2</c:v>
                </c:pt>
                <c:pt idx="28">
                  <c:v>5.154240148439726E-2</c:v>
                </c:pt>
                <c:pt idx="29">
                  <c:v>-2.8304800189289381E-3</c:v>
                </c:pt>
                <c:pt idx="30">
                  <c:v>1.691625074064973E-2</c:v>
                </c:pt>
                <c:pt idx="31">
                  <c:v>8.7914928107949208E-2</c:v>
                </c:pt>
                <c:pt idx="32">
                  <c:v>5.2171145689555942E-2</c:v>
                </c:pt>
                <c:pt idx="33">
                  <c:v>8.2534524613606663E-2</c:v>
                </c:pt>
                <c:pt idx="34">
                  <c:v>7.3259901722991572E-2</c:v>
                </c:pt>
                <c:pt idx="35">
                  <c:v>0.17572099606272218</c:v>
                </c:pt>
                <c:pt idx="36">
                  <c:v>8.0144649231272069E-2</c:v>
                </c:pt>
                <c:pt idx="37">
                  <c:v>6.2029159429528136E-2</c:v>
                </c:pt>
                <c:pt idx="38">
                  <c:v>0.12051671822371191</c:v>
                </c:pt>
                <c:pt idx="39">
                  <c:v>1.7837149074694025E-2</c:v>
                </c:pt>
                <c:pt idx="40">
                  <c:v>8.0894285677999278E-2</c:v>
                </c:pt>
                <c:pt idx="41">
                  <c:v>1.342685207518457E-2</c:v>
                </c:pt>
                <c:pt idx="42">
                  <c:v>-6.8916886206181971E-2</c:v>
                </c:pt>
                <c:pt idx="43">
                  <c:v>-6.0744109535676216E-2</c:v>
                </c:pt>
                <c:pt idx="44">
                  <c:v>-0.14477308130111055</c:v>
                </c:pt>
                <c:pt idx="45">
                  <c:v>-0.17379916563638176</c:v>
                </c:pt>
                <c:pt idx="46">
                  <c:v>-7.3717023920153224E-2</c:v>
                </c:pt>
                <c:pt idx="47">
                  <c:v>-0.15136855315624587</c:v>
                </c:pt>
                <c:pt idx="48">
                  <c:v>-0.11069520966086088</c:v>
                </c:pt>
                <c:pt idx="49">
                  <c:v>-8.5289998533824019E-2</c:v>
                </c:pt>
                <c:pt idx="50">
                  <c:v>-7.7815754707927454E-2</c:v>
                </c:pt>
                <c:pt idx="51">
                  <c:v>-8.6055317721758229E-3</c:v>
                </c:pt>
                <c:pt idx="52">
                  <c:v>2.6557293204234611E-2</c:v>
                </c:pt>
                <c:pt idx="53">
                  <c:v>-2.8539264271742582E-2</c:v>
                </c:pt>
                <c:pt idx="54">
                  <c:v>-2.8689577927934806E-2</c:v>
                </c:pt>
                <c:pt idx="55">
                  <c:v>-7.8724207615458397E-2</c:v>
                </c:pt>
                <c:pt idx="56">
                  <c:v>-3.8028477877247724E-2</c:v>
                </c:pt>
                <c:pt idx="57">
                  <c:v>-4.7730473650631211E-3</c:v>
                </c:pt>
                <c:pt idx="58">
                  <c:v>-9.1663981106584913E-2</c:v>
                </c:pt>
                <c:pt idx="59">
                  <c:v>-9.7528091909868664E-2</c:v>
                </c:pt>
                <c:pt idx="60">
                  <c:v>-0.16395090631786147</c:v>
                </c:pt>
                <c:pt idx="61">
                  <c:v>-0.16772761300028804</c:v>
                </c:pt>
                <c:pt idx="62">
                  <c:v>-0.19158002507598937</c:v>
                </c:pt>
                <c:pt idx="63">
                  <c:v>-7.7536158660239884E-2</c:v>
                </c:pt>
                <c:pt idx="64">
                  <c:v>-3.5366227282030316E-2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28-47CC-9F4E-4EC1FB97B3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</c:numCache>
            </c:numRef>
          </c:xVal>
          <c:yVal>
            <c:numRef>
              <c:f>TDK_KF_ST_25_03!$AD$20:$AD$83</c:f>
              <c:numCache>
                <c:formatCode>General</c:formatCode>
                <c:ptCount val="64"/>
                <c:pt idx="0">
                  <c:v>-1.0809998143801867E-2</c:v>
                </c:pt>
                <c:pt idx="1">
                  <c:v>4.7660769421310256E-2</c:v>
                </c:pt>
                <c:pt idx="2">
                  <c:v>-4.0713743520033319E-2</c:v>
                </c:pt>
                <c:pt idx="3">
                  <c:v>-1.5880326495508967E-2</c:v>
                </c:pt>
                <c:pt idx="4">
                  <c:v>-1.3935491042481374E-2</c:v>
                </c:pt>
                <c:pt idx="5">
                  <c:v>6.7266188554768291E-2</c:v>
                </c:pt>
                <c:pt idx="6">
                  <c:v>-4.053291384840918E-2</c:v>
                </c:pt>
                <c:pt idx="7">
                  <c:v>2.7785805778890449E-2</c:v>
                </c:pt>
                <c:pt idx="8">
                  <c:v>6.1530071260676777E-2</c:v>
                </c:pt>
                <c:pt idx="9">
                  <c:v>1.76823091167293E-2</c:v>
                </c:pt>
                <c:pt idx="10">
                  <c:v>2.9648544914117281E-2</c:v>
                </c:pt>
                <c:pt idx="11">
                  <c:v>-1.1488497304171119E-2</c:v>
                </c:pt>
                <c:pt idx="12">
                  <c:v>0.13558192485156439</c:v>
                </c:pt>
                <c:pt idx="13">
                  <c:v>9.3389460436966942E-2</c:v>
                </c:pt>
                <c:pt idx="14">
                  <c:v>4.3282395051647882E-2</c:v>
                </c:pt>
                <c:pt idx="15">
                  <c:v>5.2936475947831241E-3</c:v>
                </c:pt>
                <c:pt idx="16">
                  <c:v>1.0842432560949078E-2</c:v>
                </c:pt>
                <c:pt idx="17">
                  <c:v>1.108810865640919E-2</c:v>
                </c:pt>
                <c:pt idx="18">
                  <c:v>0.13850295296681736</c:v>
                </c:pt>
                <c:pt idx="19">
                  <c:v>-5.4635790253598771E-4</c:v>
                </c:pt>
                <c:pt idx="20">
                  <c:v>-5.2886149130415561E-2</c:v>
                </c:pt>
                <c:pt idx="21">
                  <c:v>6.5039461033663315E-2</c:v>
                </c:pt>
                <c:pt idx="22">
                  <c:v>1.4162455222589188E-2</c:v>
                </c:pt>
                <c:pt idx="23">
                  <c:v>1.4960921238099445E-2</c:v>
                </c:pt>
                <c:pt idx="24">
                  <c:v>6.1466102751609242E-2</c:v>
                </c:pt>
                <c:pt idx="25">
                  <c:v>2.7317612561262195E-2</c:v>
                </c:pt>
                <c:pt idx="26">
                  <c:v>0.11825044717079436</c:v>
                </c:pt>
                <c:pt idx="27">
                  <c:v>-3.5410841081954914E-2</c:v>
                </c:pt>
                <c:pt idx="28">
                  <c:v>5.8216461060453639E-2</c:v>
                </c:pt>
                <c:pt idx="29">
                  <c:v>8.63774255370231E-2</c:v>
                </c:pt>
                <c:pt idx="30">
                  <c:v>-6.3601674137885311E-3</c:v>
                </c:pt>
                <c:pt idx="31">
                  <c:v>0.12397727102893441</c:v>
                </c:pt>
                <c:pt idx="32">
                  <c:v>-9.1371761246534788E-3</c:v>
                </c:pt>
                <c:pt idx="33">
                  <c:v>9.1012935562588382E-2</c:v>
                </c:pt>
                <c:pt idx="34">
                  <c:v>-7.3004308000292895E-3</c:v>
                </c:pt>
                <c:pt idx="35">
                  <c:v>-7.9628478508197986E-3</c:v>
                </c:pt>
                <c:pt idx="36">
                  <c:v>2.0892785369710509E-2</c:v>
                </c:pt>
                <c:pt idx="37">
                  <c:v>3.8727673596810064E-2</c:v>
                </c:pt>
                <c:pt idx="38">
                  <c:v>4.6669968704634357E-2</c:v>
                </c:pt>
                <c:pt idx="39">
                  <c:v>3.3279327215836929E-2</c:v>
                </c:pt>
                <c:pt idx="40">
                  <c:v>0.20917628280352574</c:v>
                </c:pt>
                <c:pt idx="41">
                  <c:v>6.7726778589133119E-2</c:v>
                </c:pt>
                <c:pt idx="42">
                  <c:v>1.6673592004678994E-3</c:v>
                </c:pt>
                <c:pt idx="43">
                  <c:v>5.5951540451786741E-2</c:v>
                </c:pt>
                <c:pt idx="44">
                  <c:v>0.12405470426034526</c:v>
                </c:pt>
                <c:pt idx="45">
                  <c:v>7.8577444546567676E-2</c:v>
                </c:pt>
                <c:pt idx="46">
                  <c:v>-2.9747859383689956E-2</c:v>
                </c:pt>
                <c:pt idx="47">
                  <c:v>2.9685006909403455E-2</c:v>
                </c:pt>
                <c:pt idx="48">
                  <c:v>2.2366794414097058E-3</c:v>
                </c:pt>
                <c:pt idx="49">
                  <c:v>2.4574774995414828E-2</c:v>
                </c:pt>
                <c:pt idx="50">
                  <c:v>6.1203104464652824E-2</c:v>
                </c:pt>
                <c:pt idx="51">
                  <c:v>7.1237361402609167E-2</c:v>
                </c:pt>
                <c:pt idx="52">
                  <c:v>6.3398613547235527E-2</c:v>
                </c:pt>
                <c:pt idx="53">
                  <c:v>0.11044621813528011</c:v>
                </c:pt>
                <c:pt idx="54">
                  <c:v>-2.5055136449111615E-2</c:v>
                </c:pt>
                <c:pt idx="55">
                  <c:v>4.858707731426648E-2</c:v>
                </c:pt>
                <c:pt idx="56">
                  <c:v>1.8695313660543889E-2</c:v>
                </c:pt>
                <c:pt idx="57">
                  <c:v>5.1396589289538497E-2</c:v>
                </c:pt>
                <c:pt idx="58">
                  <c:v>-2.1956265388325846E-2</c:v>
                </c:pt>
                <c:pt idx="59">
                  <c:v>-7.5347166627409479E-2</c:v>
                </c:pt>
                <c:pt idx="60">
                  <c:v>2.6641224570767008E-2</c:v>
                </c:pt>
                <c:pt idx="61">
                  <c:v>6.9427037065793229E-2</c:v>
                </c:pt>
                <c:pt idx="62">
                  <c:v>7.613836790710593E-3</c:v>
                </c:pt>
                <c:pt idx="63">
                  <c:v>3.7549254450993885E-2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28-47CC-9F4E-4EC1FB97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9632"/>
        <c:axId val="566908064"/>
      </c:scatterChart>
      <c:valAx>
        <c:axId val="5669096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8064"/>
        <c:crosses val="autoZero"/>
        <c:crossBetween val="midCat"/>
      </c:valAx>
      <c:valAx>
        <c:axId val="56690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853</c:v>
                </c:pt>
                <c:pt idx="2">
                  <c:v>1223</c:v>
                </c:pt>
                <c:pt idx="3">
                  <c:v>1578</c:v>
                </c:pt>
                <c:pt idx="4">
                  <c:v>1911</c:v>
                </c:pt>
                <c:pt idx="5">
                  <c:v>2221</c:v>
                </c:pt>
                <c:pt idx="6">
                  <c:v>2519</c:v>
                </c:pt>
                <c:pt idx="7">
                  <c:v>2783</c:v>
                </c:pt>
                <c:pt idx="8">
                  <c:v>3026</c:v>
                </c:pt>
                <c:pt idx="9">
                  <c:v>3240</c:v>
                </c:pt>
                <c:pt idx="10">
                  <c:v>3427</c:v>
                </c:pt>
                <c:pt idx="11">
                  <c:v>3577</c:v>
                </c:pt>
                <c:pt idx="12">
                  <c:v>3687</c:v>
                </c:pt>
                <c:pt idx="13">
                  <c:v>3768</c:v>
                </c:pt>
                <c:pt idx="14">
                  <c:v>3807</c:v>
                </c:pt>
                <c:pt idx="15">
                  <c:v>3807</c:v>
                </c:pt>
                <c:pt idx="16">
                  <c:v>3780</c:v>
                </c:pt>
                <c:pt idx="17">
                  <c:v>3711</c:v>
                </c:pt>
                <c:pt idx="18">
                  <c:v>3599</c:v>
                </c:pt>
                <c:pt idx="19">
                  <c:v>3458</c:v>
                </c:pt>
                <c:pt idx="20">
                  <c:v>3284</c:v>
                </c:pt>
                <c:pt idx="21">
                  <c:v>3079</c:v>
                </c:pt>
                <c:pt idx="22">
                  <c:v>2848</c:v>
                </c:pt>
                <c:pt idx="23">
                  <c:v>2583</c:v>
                </c:pt>
                <c:pt idx="24">
                  <c:v>2295</c:v>
                </c:pt>
                <c:pt idx="25">
                  <c:v>1986</c:v>
                </c:pt>
                <c:pt idx="26">
                  <c:v>1651</c:v>
                </c:pt>
                <c:pt idx="27">
                  <c:v>1293</c:v>
                </c:pt>
                <c:pt idx="28">
                  <c:v>937</c:v>
                </c:pt>
                <c:pt idx="29">
                  <c:v>572</c:v>
                </c:pt>
                <c:pt idx="30">
                  <c:v>205</c:v>
                </c:pt>
                <c:pt idx="31">
                  <c:v>-157</c:v>
                </c:pt>
                <c:pt idx="32">
                  <c:v>-541</c:v>
                </c:pt>
                <c:pt idx="33">
                  <c:v>-914</c:v>
                </c:pt>
                <c:pt idx="34">
                  <c:v>-1283</c:v>
                </c:pt>
                <c:pt idx="35">
                  <c:v>-1636</c:v>
                </c:pt>
                <c:pt idx="36">
                  <c:v>-1972</c:v>
                </c:pt>
                <c:pt idx="37">
                  <c:v>-2279</c:v>
                </c:pt>
                <c:pt idx="38">
                  <c:v>-2571</c:v>
                </c:pt>
                <c:pt idx="39">
                  <c:v>-2838</c:v>
                </c:pt>
                <c:pt idx="40">
                  <c:v>-3077</c:v>
                </c:pt>
                <c:pt idx="41">
                  <c:v>-3292</c:v>
                </c:pt>
                <c:pt idx="42">
                  <c:v>-3479</c:v>
                </c:pt>
                <c:pt idx="43">
                  <c:v>-3630</c:v>
                </c:pt>
                <c:pt idx="44">
                  <c:v>-3749</c:v>
                </c:pt>
                <c:pt idx="45">
                  <c:v>-3828</c:v>
                </c:pt>
                <c:pt idx="46">
                  <c:v>-3859</c:v>
                </c:pt>
                <c:pt idx="47">
                  <c:v>-3869</c:v>
                </c:pt>
                <c:pt idx="48">
                  <c:v>-3842</c:v>
                </c:pt>
                <c:pt idx="49">
                  <c:v>-3774</c:v>
                </c:pt>
                <c:pt idx="50">
                  <c:v>-3664</c:v>
                </c:pt>
                <c:pt idx="51">
                  <c:v>-3524</c:v>
                </c:pt>
                <c:pt idx="52">
                  <c:v>-3349</c:v>
                </c:pt>
                <c:pt idx="53">
                  <c:v>-3141</c:v>
                </c:pt>
                <c:pt idx="54">
                  <c:v>-2913</c:v>
                </c:pt>
                <c:pt idx="55">
                  <c:v>-2654</c:v>
                </c:pt>
                <c:pt idx="56">
                  <c:v>-2363</c:v>
                </c:pt>
                <c:pt idx="57">
                  <c:v>-2046</c:v>
                </c:pt>
                <c:pt idx="58">
                  <c:v>-1713</c:v>
                </c:pt>
                <c:pt idx="59">
                  <c:v>-1358</c:v>
                </c:pt>
                <c:pt idx="60">
                  <c:v>-1001</c:v>
                </c:pt>
                <c:pt idx="61">
                  <c:v>-641</c:v>
                </c:pt>
                <c:pt idx="62">
                  <c:v>-269</c:v>
                </c:pt>
                <c:pt idx="63">
                  <c:v>108</c:v>
                </c:pt>
                <c:pt idx="64">
                  <c:v>477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B0B-4EA9-966C-50A536C804D9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TDK_KF_ST_25_03!$L$20:$L$84</c:f>
              <c:numCache>
                <c:formatCode>General</c:formatCode>
                <c:ptCount val="65"/>
                <c:pt idx="0">
                  <c:v>484.37243970631636</c:v>
                </c:pt>
                <c:pt idx="1">
                  <c:v>857.45934064235826</c:v>
                </c:pt>
                <c:pt idx="2">
                  <c:v>1229.2703434550438</c:v>
                </c:pt>
                <c:pt idx="3">
                  <c:v>1582.7747607841216</c:v>
                </c:pt>
                <c:pt idx="4">
                  <c:v>1914.6404764200772</c:v>
                </c:pt>
                <c:pt idx="5">
                  <c:v>2228.4684072798977</c:v>
                </c:pt>
                <c:pt idx="6">
                  <c:v>2515.300045952577</c:v>
                </c:pt>
                <c:pt idx="7">
                  <c:v>2780.3881143505018</c:v>
                </c:pt>
                <c:pt idx="8">
                  <c:v>3025.9017676648582</c:v>
                </c:pt>
                <c:pt idx="9">
                  <c:v>3238.7521185558749</c:v>
                </c:pt>
                <c:pt idx="10">
                  <c:v>3424.9304768494085</c:v>
                </c:pt>
                <c:pt idx="11">
                  <c:v>3574.7142313382215</c:v>
                </c:pt>
                <c:pt idx="12">
                  <c:v>3686.0948665187771</c:v>
                </c:pt>
                <c:pt idx="13">
                  <c:v>3761.4603265826017</c:v>
                </c:pt>
                <c:pt idx="14">
                  <c:v>3801.8089527963566</c:v>
                </c:pt>
                <c:pt idx="15">
                  <c:v>3806.4425131469256</c:v>
                </c:pt>
                <c:pt idx="16">
                  <c:v>3774.152372235857</c:v>
                </c:pt>
                <c:pt idx="17">
                  <c:v>3705.3436963927925</c:v>
                </c:pt>
                <c:pt idx="18">
                  <c:v>3596.0995587391667</c:v>
                </c:pt>
                <c:pt idx="19">
                  <c:v>3454.9770078941665</c:v>
                </c:pt>
                <c:pt idx="20">
                  <c:v>3281.7765161179113</c:v>
                </c:pt>
                <c:pt idx="21">
                  <c:v>3074.3107776073762</c:v>
                </c:pt>
                <c:pt idx="22">
                  <c:v>2846.6316411438993</c:v>
                </c:pt>
                <c:pt idx="23">
                  <c:v>2586.068061076337</c:v>
                </c:pt>
                <c:pt idx="24">
                  <c:v>2299.7934792396563</c:v>
                </c:pt>
                <c:pt idx="25">
                  <c:v>1985.1697397615321</c:v>
                </c:pt>
                <c:pt idx="26">
                  <c:v>1648.9730040693466</c:v>
                </c:pt>
                <c:pt idx="27">
                  <c:v>1298.2609384843427</c:v>
                </c:pt>
                <c:pt idx="28">
                  <c:v>939.10610910376545</c:v>
                </c:pt>
                <c:pt idx="29">
                  <c:v>578.36308519777754</c:v>
                </c:pt>
                <c:pt idx="30">
                  <c:v>210.78490791264889</c:v>
                </c:pt>
                <c:pt idx="31">
                  <c:v>-158.45046132587146</c:v>
                </c:pt>
                <c:pt idx="32">
                  <c:v>-534.907670263559</c:v>
                </c:pt>
                <c:pt idx="33">
                  <c:v>-911.80464797923287</c:v>
                </c:pt>
                <c:pt idx="34">
                  <c:v>-1280.5343204321803</c:v>
                </c:pt>
                <c:pt idx="35">
                  <c:v>-1632.4302562144862</c:v>
                </c:pt>
                <c:pt idx="36">
                  <c:v>-1967.7270454153117</c:v>
                </c:pt>
                <c:pt idx="37">
                  <c:v>-2279.921168947611</c:v>
                </c:pt>
                <c:pt idx="38">
                  <c:v>-2569.2060960250442</c:v>
                </c:pt>
                <c:pt idx="39">
                  <c:v>-2833.7470305787247</c:v>
                </c:pt>
                <c:pt idx="40">
                  <c:v>-3081.4249129993982</c:v>
                </c:pt>
                <c:pt idx="41">
                  <c:v>-3296.3372329777894</c:v>
                </c:pt>
                <c:pt idx="42">
                  <c:v>-3482.3738188340085</c:v>
                </c:pt>
                <c:pt idx="43">
                  <c:v>-3634.4215228687922</c:v>
                </c:pt>
                <c:pt idx="44">
                  <c:v>-3748.0162571982837</c:v>
                </c:pt>
                <c:pt idx="45">
                  <c:v>-3825.0821927656866</c:v>
                </c:pt>
                <c:pt idx="46">
                  <c:v>-3867.0434374239026</c:v>
                </c:pt>
                <c:pt idx="47">
                  <c:v>-3873.2216297541972</c:v>
                </c:pt>
                <c:pt idx="48">
                  <c:v>-3842.4832801396828</c:v>
                </c:pt>
                <c:pt idx="49">
                  <c:v>-3774.1036330695374</c:v>
                </c:pt>
                <c:pt idx="50">
                  <c:v>-3667.8945968238177</c:v>
                </c:pt>
                <c:pt idx="51">
                  <c:v>-3525.0593195210458</c:v>
                </c:pt>
                <c:pt idx="52">
                  <c:v>-3351.1326208606542</c:v>
                </c:pt>
                <c:pt idx="53">
                  <c:v>-3143.8230687427631</c:v>
                </c:pt>
                <c:pt idx="54">
                  <c:v>-2916.1572554651011</c:v>
                </c:pt>
                <c:pt idx="55">
                  <c:v>-2654.1754452136806</c:v>
                </c:pt>
                <c:pt idx="56">
                  <c:v>-2365.1847462001201</c:v>
                </c:pt>
                <c:pt idx="57">
                  <c:v>-2046.9038841671638</c:v>
                </c:pt>
                <c:pt idx="58">
                  <c:v>-1711.5388996941035</c:v>
                </c:pt>
                <c:pt idx="59">
                  <c:v>-1362.9335756033065</c:v>
                </c:pt>
                <c:pt idx="60">
                  <c:v>-998.47236468869323</c:v>
                </c:pt>
                <c:pt idx="61">
                  <c:v>-634.01247240535895</c:v>
                </c:pt>
                <c:pt idx="62">
                  <c:v>-266.32071193620919</c:v>
                </c:pt>
                <c:pt idx="63">
                  <c:v>111.3743250174854</c:v>
                </c:pt>
                <c:pt idx="64">
                  <c:v>485.87861365109194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B0B-4EA9-966C-50A536C804D9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TDK_KF_ST_25_03!$J$20:$J$84</c:f>
              <c:numCache>
                <c:formatCode>General</c:formatCode>
                <c:ptCount val="65"/>
                <c:pt idx="0">
                  <c:v>-3794</c:v>
                </c:pt>
                <c:pt idx="1">
                  <c:v>-3728</c:v>
                </c:pt>
                <c:pt idx="2">
                  <c:v>-3620</c:v>
                </c:pt>
                <c:pt idx="3">
                  <c:v>-3482</c:v>
                </c:pt>
                <c:pt idx="4">
                  <c:v>-3311</c:v>
                </c:pt>
                <c:pt idx="5">
                  <c:v>-3103</c:v>
                </c:pt>
                <c:pt idx="6">
                  <c:v>-2876</c:v>
                </c:pt>
                <c:pt idx="7">
                  <c:v>-2616</c:v>
                </c:pt>
                <c:pt idx="8">
                  <c:v>-2330</c:v>
                </c:pt>
                <c:pt idx="9">
                  <c:v>-2022</c:v>
                </c:pt>
                <c:pt idx="10">
                  <c:v>-1682</c:v>
                </c:pt>
                <c:pt idx="11">
                  <c:v>-1328</c:v>
                </c:pt>
                <c:pt idx="12">
                  <c:v>-979</c:v>
                </c:pt>
                <c:pt idx="13">
                  <c:v>-620</c:v>
                </c:pt>
                <c:pt idx="14">
                  <c:v>-255</c:v>
                </c:pt>
                <c:pt idx="15">
                  <c:v>120</c:v>
                </c:pt>
                <c:pt idx="16">
                  <c:v>493</c:v>
                </c:pt>
                <c:pt idx="17">
                  <c:v>859</c:v>
                </c:pt>
                <c:pt idx="18">
                  <c:v>1228</c:v>
                </c:pt>
                <c:pt idx="19">
                  <c:v>1579</c:v>
                </c:pt>
                <c:pt idx="20">
                  <c:v>1915</c:v>
                </c:pt>
                <c:pt idx="21">
                  <c:v>2230</c:v>
                </c:pt>
                <c:pt idx="22">
                  <c:v>2514</c:v>
                </c:pt>
                <c:pt idx="23">
                  <c:v>2784</c:v>
                </c:pt>
                <c:pt idx="24">
                  <c:v>3025</c:v>
                </c:pt>
                <c:pt idx="25">
                  <c:v>3246</c:v>
                </c:pt>
                <c:pt idx="26">
                  <c:v>3436</c:v>
                </c:pt>
                <c:pt idx="27">
                  <c:v>3587</c:v>
                </c:pt>
                <c:pt idx="28">
                  <c:v>3695</c:v>
                </c:pt>
                <c:pt idx="29">
                  <c:v>3775</c:v>
                </c:pt>
                <c:pt idx="30">
                  <c:v>3823</c:v>
                </c:pt>
                <c:pt idx="31">
                  <c:v>3826</c:v>
                </c:pt>
                <c:pt idx="32">
                  <c:v>3796</c:v>
                </c:pt>
                <c:pt idx="33">
                  <c:v>3728</c:v>
                </c:pt>
                <c:pt idx="34">
                  <c:v>3617</c:v>
                </c:pt>
                <c:pt idx="35">
                  <c:v>3484</c:v>
                </c:pt>
                <c:pt idx="36">
                  <c:v>3309</c:v>
                </c:pt>
                <c:pt idx="37">
                  <c:v>3101</c:v>
                </c:pt>
                <c:pt idx="38">
                  <c:v>2873</c:v>
                </c:pt>
                <c:pt idx="39">
                  <c:v>2618</c:v>
                </c:pt>
                <c:pt idx="40">
                  <c:v>2331</c:v>
                </c:pt>
                <c:pt idx="41">
                  <c:v>2016</c:v>
                </c:pt>
                <c:pt idx="42">
                  <c:v>1682</c:v>
                </c:pt>
                <c:pt idx="43">
                  <c:v>1328</c:v>
                </c:pt>
                <c:pt idx="44">
                  <c:v>978</c:v>
                </c:pt>
                <c:pt idx="45">
                  <c:v>619</c:v>
                </c:pt>
                <c:pt idx="46">
                  <c:v>251</c:v>
                </c:pt>
                <c:pt idx="47">
                  <c:v>-118</c:v>
                </c:pt>
                <c:pt idx="48">
                  <c:v>-491</c:v>
                </c:pt>
                <c:pt idx="49">
                  <c:v>-862</c:v>
                </c:pt>
                <c:pt idx="50">
                  <c:v>-1226</c:v>
                </c:pt>
                <c:pt idx="51">
                  <c:v>-1579</c:v>
                </c:pt>
                <c:pt idx="52">
                  <c:v>-1912</c:v>
                </c:pt>
                <c:pt idx="53">
                  <c:v>-2224</c:v>
                </c:pt>
                <c:pt idx="54">
                  <c:v>-2512</c:v>
                </c:pt>
                <c:pt idx="55">
                  <c:v>-2781</c:v>
                </c:pt>
                <c:pt idx="56">
                  <c:v>-3031</c:v>
                </c:pt>
                <c:pt idx="57">
                  <c:v>-3245</c:v>
                </c:pt>
                <c:pt idx="58">
                  <c:v>-3426</c:v>
                </c:pt>
                <c:pt idx="59">
                  <c:v>-3582</c:v>
                </c:pt>
                <c:pt idx="60">
                  <c:v>-3700</c:v>
                </c:pt>
                <c:pt idx="61">
                  <c:v>-3781</c:v>
                </c:pt>
                <c:pt idx="62">
                  <c:v>-3816</c:v>
                </c:pt>
                <c:pt idx="63">
                  <c:v>-3820</c:v>
                </c:pt>
                <c:pt idx="64">
                  <c:v>-3793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0B-4EA9-966C-50A536C804D9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TDK_KF_ST_25_03!$N$20:$N$84</c:f>
              <c:numCache>
                <c:formatCode>General</c:formatCode>
                <c:ptCount val="65"/>
                <c:pt idx="0">
                  <c:v>-3790.7504456884362</c:v>
                </c:pt>
                <c:pt idx="1">
                  <c:v>-3723.6233842808392</c:v>
                </c:pt>
                <c:pt idx="2">
                  <c:v>-3617.6046165489893</c:v>
                </c:pt>
                <c:pt idx="3">
                  <c:v>-3477.2718959945105</c:v>
                </c:pt>
                <c:pt idx="4">
                  <c:v>-3305.9697544670207</c:v>
                </c:pt>
                <c:pt idx="5">
                  <c:v>-3102.8379265092958</c:v>
                </c:pt>
                <c:pt idx="6">
                  <c:v>-2874.8246415143349</c:v>
                </c:pt>
                <c:pt idx="7">
                  <c:v>-2618.649006653673</c:v>
                </c:pt>
                <c:pt idx="8">
                  <c:v>-2329.533411243005</c:v>
                </c:pt>
                <c:pt idx="9">
                  <c:v>-2021.5287513668875</c:v>
                </c:pt>
                <c:pt idx="10">
                  <c:v>-1684.3905617715509</c:v>
                </c:pt>
                <c:pt idx="11">
                  <c:v>-1333.4961579935512</c:v>
                </c:pt>
                <c:pt idx="12">
                  <c:v>-978.58666597063427</c:v>
                </c:pt>
                <c:pt idx="13">
                  <c:v>-619.13975609820807</c:v>
                </c:pt>
                <c:pt idx="14">
                  <c:v>-253.37504649442829</c:v>
                </c:pt>
                <c:pt idx="15">
                  <c:v>119.53629615325717</c:v>
                </c:pt>
                <c:pt idx="16">
                  <c:v>494.27852374468313</c:v>
                </c:pt>
                <c:pt idx="17">
                  <c:v>863.05666574081022</c:v>
                </c:pt>
                <c:pt idx="18">
                  <c:v>1236.6077231025045</c:v>
                </c:pt>
                <c:pt idx="19">
                  <c:v>1585.3479714882492</c:v>
                </c:pt>
                <c:pt idx="20">
                  <c:v>1916.1854695364611</c:v>
                </c:pt>
                <c:pt idx="21">
                  <c:v>2232.7229414414946</c:v>
                </c:pt>
                <c:pt idx="22">
                  <c:v>2516.2205159837567</c:v>
                </c:pt>
                <c:pt idx="23">
                  <c:v>2783.7036389171976</c:v>
                </c:pt>
                <c:pt idx="24">
                  <c:v>3025.567624956429</c:v>
                </c:pt>
                <c:pt idx="25">
                  <c:v>3242.4233527794058</c:v>
                </c:pt>
                <c:pt idx="26">
                  <c:v>3427.9782269002098</c:v>
                </c:pt>
                <c:pt idx="27">
                  <c:v>3578.436477784916</c:v>
                </c:pt>
                <c:pt idx="28">
                  <c:v>3692.3524058674311</c:v>
                </c:pt>
                <c:pt idx="29">
                  <c:v>3769.4845638017273</c:v>
                </c:pt>
                <c:pt idx="30">
                  <c:v>3811.9315478669014</c:v>
                </c:pt>
                <c:pt idx="31">
                  <c:v>3819.0079159267561</c:v>
                </c:pt>
                <c:pt idx="32">
                  <c:v>3789.6875795257779</c:v>
                </c:pt>
                <c:pt idx="33">
                  <c:v>3722.4650545578661</c:v>
                </c:pt>
                <c:pt idx="34">
                  <c:v>3617.9689745491391</c:v>
                </c:pt>
                <c:pt idx="35">
                  <c:v>3479.3077540005916</c:v>
                </c:pt>
                <c:pt idx="36">
                  <c:v>3307.3484711105384</c:v>
                </c:pt>
                <c:pt idx="37">
                  <c:v>3106.5197448824638</c:v>
                </c:pt>
                <c:pt idx="38">
                  <c:v>2878.0536559375405</c:v>
                </c:pt>
                <c:pt idx="39">
                  <c:v>2624.1771312114743</c:v>
                </c:pt>
                <c:pt idx="40">
                  <c:v>2334.7776106061283</c:v>
                </c:pt>
                <c:pt idx="41">
                  <c:v>2026.2663094106692</c:v>
                </c:pt>
                <c:pt idx="42">
                  <c:v>1692.7501421338713</c:v>
                </c:pt>
                <c:pt idx="43">
                  <c:v>1341.1883984173137</c:v>
                </c:pt>
                <c:pt idx="44">
                  <c:v>984.84396222747705</c:v>
                </c:pt>
                <c:pt idx="45">
                  <c:v>624.97705467795015</c:v>
                </c:pt>
                <c:pt idx="46">
                  <c:v>258.70097880942546</c:v>
                </c:pt>
                <c:pt idx="47">
                  <c:v>-114.19729662376766</c:v>
                </c:pt>
                <c:pt idx="48">
                  <c:v>-488.99711934913552</c:v>
                </c:pt>
                <c:pt idx="49">
                  <c:v>-862.58639687003711</c:v>
                </c:pt>
                <c:pt idx="50">
                  <c:v>-1230.5210970944372</c:v>
                </c:pt>
                <c:pt idx="51">
                  <c:v>-1586.6809856775842</c:v>
                </c:pt>
                <c:pt idx="52">
                  <c:v>-1920.1498248385267</c:v>
                </c:pt>
                <c:pt idx="53">
                  <c:v>-2237.0527650132926</c:v>
                </c:pt>
                <c:pt idx="54">
                  <c:v>-2520.8327823042691</c:v>
                </c:pt>
                <c:pt idx="55">
                  <c:v>-2789.7251253446962</c:v>
                </c:pt>
                <c:pt idx="56">
                  <c:v>-3033.3478058020046</c:v>
                </c:pt>
                <c:pt idx="57">
                  <c:v>-3251.6418511105485</c:v>
                </c:pt>
                <c:pt idx="58">
                  <c:v>-3435.4731740933685</c:v>
                </c:pt>
                <c:pt idx="59">
                  <c:v>-3583.9571124685417</c:v>
                </c:pt>
                <c:pt idx="60">
                  <c:v>-3698.3025784055631</c:v>
                </c:pt>
                <c:pt idx="61">
                  <c:v>-3774.5517462084063</c:v>
                </c:pt>
                <c:pt idx="62">
                  <c:v>-3815.1711908447196</c:v>
                </c:pt>
                <c:pt idx="63">
                  <c:v>-3820.1175888713574</c:v>
                </c:pt>
                <c:pt idx="64">
                  <c:v>-3788.3417205852684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0B-4EA9-966C-50A536C80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7280"/>
        <c:axId val="566908456"/>
      </c:scatterChart>
      <c:valAx>
        <c:axId val="56690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8456"/>
        <c:crosses val="autoZero"/>
        <c:crossBetween val="midCat"/>
      </c:valAx>
      <c:valAx>
        <c:axId val="56690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TDK_KF_ST_13_01!$I$85:$I$149</c:f>
              <c:numCache>
                <c:formatCode>General</c:formatCode>
                <c:ptCount val="65"/>
                <c:pt idx="0">
                  <c:v>428</c:v>
                </c:pt>
                <c:pt idx="1">
                  <c:v>56</c:v>
                </c:pt>
                <c:pt idx="2">
                  <c:v>-321</c:v>
                </c:pt>
                <c:pt idx="3">
                  <c:v>-695</c:v>
                </c:pt>
                <c:pt idx="4">
                  <c:v>-1057</c:v>
                </c:pt>
                <c:pt idx="5">
                  <c:v>-1422</c:v>
                </c:pt>
                <c:pt idx="6">
                  <c:v>-1772</c:v>
                </c:pt>
                <c:pt idx="7">
                  <c:v>-2103</c:v>
                </c:pt>
                <c:pt idx="8">
                  <c:v>-2416</c:v>
                </c:pt>
                <c:pt idx="9">
                  <c:v>-2693</c:v>
                </c:pt>
                <c:pt idx="10">
                  <c:v>-2953</c:v>
                </c:pt>
                <c:pt idx="11">
                  <c:v>-3183</c:v>
                </c:pt>
                <c:pt idx="12">
                  <c:v>-3386</c:v>
                </c:pt>
                <c:pt idx="13">
                  <c:v>-3557</c:v>
                </c:pt>
                <c:pt idx="14">
                  <c:v>-3694</c:v>
                </c:pt>
                <c:pt idx="15">
                  <c:v>-3801</c:v>
                </c:pt>
                <c:pt idx="16">
                  <c:v>-3866</c:v>
                </c:pt>
                <c:pt idx="17">
                  <c:v>-3890</c:v>
                </c:pt>
                <c:pt idx="18">
                  <c:v>-3890</c:v>
                </c:pt>
                <c:pt idx="19">
                  <c:v>-3843</c:v>
                </c:pt>
                <c:pt idx="20">
                  <c:v>-3759</c:v>
                </c:pt>
                <c:pt idx="21">
                  <c:v>-3646</c:v>
                </c:pt>
                <c:pt idx="22">
                  <c:v>-3489</c:v>
                </c:pt>
                <c:pt idx="23">
                  <c:v>-3304</c:v>
                </c:pt>
                <c:pt idx="24">
                  <c:v>-3078</c:v>
                </c:pt>
                <c:pt idx="25">
                  <c:v>-2827</c:v>
                </c:pt>
                <c:pt idx="26">
                  <c:v>-2564</c:v>
                </c:pt>
                <c:pt idx="27">
                  <c:v>-2266</c:v>
                </c:pt>
                <c:pt idx="28">
                  <c:v>-1951</c:v>
                </c:pt>
                <c:pt idx="29">
                  <c:v>-1611</c:v>
                </c:pt>
                <c:pt idx="30">
                  <c:v>-1248</c:v>
                </c:pt>
                <c:pt idx="31">
                  <c:v>-880</c:v>
                </c:pt>
                <c:pt idx="32">
                  <c:v>-494</c:v>
                </c:pt>
                <c:pt idx="33">
                  <c:v>-128</c:v>
                </c:pt>
                <c:pt idx="34">
                  <c:v>254</c:v>
                </c:pt>
                <c:pt idx="35">
                  <c:v>616</c:v>
                </c:pt>
                <c:pt idx="36">
                  <c:v>975</c:v>
                </c:pt>
                <c:pt idx="37">
                  <c:v>1342</c:v>
                </c:pt>
                <c:pt idx="38">
                  <c:v>1697</c:v>
                </c:pt>
                <c:pt idx="39">
                  <c:v>2026</c:v>
                </c:pt>
                <c:pt idx="40">
                  <c:v>2330</c:v>
                </c:pt>
                <c:pt idx="41">
                  <c:v>2622</c:v>
                </c:pt>
                <c:pt idx="42">
                  <c:v>2876</c:v>
                </c:pt>
                <c:pt idx="43">
                  <c:v>3106</c:v>
                </c:pt>
                <c:pt idx="44">
                  <c:v>3314</c:v>
                </c:pt>
                <c:pt idx="45">
                  <c:v>3479</c:v>
                </c:pt>
                <c:pt idx="46">
                  <c:v>3620</c:v>
                </c:pt>
                <c:pt idx="47">
                  <c:v>3728</c:v>
                </c:pt>
                <c:pt idx="48">
                  <c:v>3792</c:v>
                </c:pt>
                <c:pt idx="49">
                  <c:v>3819</c:v>
                </c:pt>
                <c:pt idx="50">
                  <c:v>3819</c:v>
                </c:pt>
                <c:pt idx="51">
                  <c:v>3767</c:v>
                </c:pt>
                <c:pt idx="52">
                  <c:v>3697</c:v>
                </c:pt>
                <c:pt idx="53">
                  <c:v>3582</c:v>
                </c:pt>
                <c:pt idx="54">
                  <c:v>3418</c:v>
                </c:pt>
                <c:pt idx="55">
                  <c:v>3236</c:v>
                </c:pt>
                <c:pt idx="56">
                  <c:v>3008</c:v>
                </c:pt>
                <c:pt idx="57">
                  <c:v>2760</c:v>
                </c:pt>
                <c:pt idx="58">
                  <c:v>2495</c:v>
                </c:pt>
                <c:pt idx="59">
                  <c:v>2193</c:v>
                </c:pt>
                <c:pt idx="60">
                  <c:v>1866</c:v>
                </c:pt>
                <c:pt idx="61">
                  <c:v>1535</c:v>
                </c:pt>
                <c:pt idx="62">
                  <c:v>1174</c:v>
                </c:pt>
                <c:pt idx="63">
                  <c:v>800</c:v>
                </c:pt>
                <c:pt idx="64">
                  <c:v>423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30-4D36-AF2E-3572FDA0C910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TDK_KF_ST_13_01!$L$85:$L$149</c:f>
              <c:numCache>
                <c:formatCode>General</c:formatCode>
                <c:ptCount val="65"/>
                <c:pt idx="0">
                  <c:v>439.62797314335023</c:v>
                </c:pt>
                <c:pt idx="1">
                  <c:v>61.84629556859953</c:v>
                </c:pt>
                <c:pt idx="2">
                  <c:v>-313.89119777512758</c:v>
                </c:pt>
                <c:pt idx="3">
                  <c:v>-683.44359731600821</c:v>
                </c:pt>
                <c:pt idx="4">
                  <c:v>-1051.1091842010851</c:v>
                </c:pt>
                <c:pt idx="5">
                  <c:v>-1419.922964002873</c:v>
                </c:pt>
                <c:pt idx="6">
                  <c:v>-1770.4606005130199</c:v>
                </c:pt>
                <c:pt idx="7">
                  <c:v>-2101.8998443360892</c:v>
                </c:pt>
                <c:pt idx="8">
                  <c:v>-2418.0611635714949</c:v>
                </c:pt>
                <c:pt idx="9">
                  <c:v>-2702.0168781788739</c:v>
                </c:pt>
                <c:pt idx="10">
                  <c:v>-2960.8142761643849</c:v>
                </c:pt>
                <c:pt idx="11">
                  <c:v>-3189.9062978811994</c:v>
                </c:pt>
                <c:pt idx="12">
                  <c:v>-3394.6122887195393</c:v>
                </c:pt>
                <c:pt idx="13">
                  <c:v>-3565.5963431666373</c:v>
                </c:pt>
                <c:pt idx="14">
                  <c:v>-3705.8513832898802</c:v>
                </c:pt>
                <c:pt idx="15">
                  <c:v>-3807.7918034795625</c:v>
                </c:pt>
                <c:pt idx="16">
                  <c:v>-3872.1620810275494</c:v>
                </c:pt>
                <c:pt idx="17">
                  <c:v>-3898.7437519051841</c:v>
                </c:pt>
                <c:pt idx="18">
                  <c:v>-3888.537186273406</c:v>
                </c:pt>
                <c:pt idx="19">
                  <c:v>-3843.1151745976604</c:v>
                </c:pt>
                <c:pt idx="20">
                  <c:v>-3761.3656487787589</c:v>
                </c:pt>
                <c:pt idx="21">
                  <c:v>-3640.8611504893097</c:v>
                </c:pt>
                <c:pt idx="22">
                  <c:v>-3485.6389952849286</c:v>
                </c:pt>
                <c:pt idx="23">
                  <c:v>-3294.9506907793188</c:v>
                </c:pt>
                <c:pt idx="24">
                  <c:v>-3071.4138081733963</c:v>
                </c:pt>
                <c:pt idx="25">
                  <c:v>-2822.5865277206576</c:v>
                </c:pt>
                <c:pt idx="26">
                  <c:v>-2557.5381367083601</c:v>
                </c:pt>
                <c:pt idx="27">
                  <c:v>-2263.5456942472424</c:v>
                </c:pt>
                <c:pt idx="28">
                  <c:v>-1944.5911734012984</c:v>
                </c:pt>
                <c:pt idx="29">
                  <c:v>-1607.9572962145692</c:v>
                </c:pt>
                <c:pt idx="30">
                  <c:v>-1248.8763728505296</c:v>
                </c:pt>
                <c:pt idx="31">
                  <c:v>-879.54797114392477</c:v>
                </c:pt>
                <c:pt idx="32">
                  <c:v>-500.14167184923406</c:v>
                </c:pt>
                <c:pt idx="33">
                  <c:v>-129.49635288462724</c:v>
                </c:pt>
                <c:pt idx="34">
                  <c:v>248.63183131298322</c:v>
                </c:pt>
                <c:pt idx="35">
                  <c:v>611.44053926421884</c:v>
                </c:pt>
                <c:pt idx="36">
                  <c:v>981.27964941086304</c:v>
                </c:pt>
                <c:pt idx="37">
                  <c:v>1342.9790281825715</c:v>
                </c:pt>
                <c:pt idx="38">
                  <c:v>1693.9366724373933</c:v>
                </c:pt>
                <c:pt idx="39">
                  <c:v>2027.2478034218209</c:v>
                </c:pt>
                <c:pt idx="40">
                  <c:v>2337.8072815927362</c:v>
                </c:pt>
                <c:pt idx="41">
                  <c:v>2625.3123197777663</c:v>
                </c:pt>
                <c:pt idx="42">
                  <c:v>2879.4508729132531</c:v>
                </c:pt>
                <c:pt idx="43">
                  <c:v>3107.3225111286256</c:v>
                </c:pt>
                <c:pt idx="44">
                  <c:v>3312.432054005792</c:v>
                </c:pt>
                <c:pt idx="45">
                  <c:v>3482.6017397045061</c:v>
                </c:pt>
                <c:pt idx="46">
                  <c:v>3621.8751160408524</c:v>
                </c:pt>
                <c:pt idx="47">
                  <c:v>3726.0278797512751</c:v>
                </c:pt>
                <c:pt idx="48">
                  <c:v>3790.9901686382968</c:v>
                </c:pt>
                <c:pt idx="49">
                  <c:v>3818.6729452783152</c:v>
                </c:pt>
                <c:pt idx="50">
                  <c:v>3809.9646706898857</c:v>
                </c:pt>
                <c:pt idx="51">
                  <c:v>3766.2929862273804</c:v>
                </c:pt>
                <c:pt idx="52">
                  <c:v>3686.6836280946504</c:v>
                </c:pt>
                <c:pt idx="53">
                  <c:v>3567.1552314681526</c:v>
                </c:pt>
                <c:pt idx="54">
                  <c:v>3412.3876156580773</c:v>
                </c:pt>
                <c:pt idx="55">
                  <c:v>3226.5221994590597</c:v>
                </c:pt>
                <c:pt idx="56">
                  <c:v>3002.8547681941291</c:v>
                </c:pt>
                <c:pt idx="57">
                  <c:v>2757.8841291531139</c:v>
                </c:pt>
                <c:pt idx="58">
                  <c:v>2490.1390267551237</c:v>
                </c:pt>
                <c:pt idx="59">
                  <c:v>2196.1327500242865</c:v>
                </c:pt>
                <c:pt idx="60">
                  <c:v>1872.7095398692609</c:v>
                </c:pt>
                <c:pt idx="61">
                  <c:v>1540.9035657853228</c:v>
                </c:pt>
                <c:pt idx="62">
                  <c:v>1182.9009187653146</c:v>
                </c:pt>
                <c:pt idx="63">
                  <c:v>808.0437760592157</c:v>
                </c:pt>
                <c:pt idx="64">
                  <c:v>432.3924025648347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A30-4D36-AF2E-3572FDA0C910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TDK_KF_ST_13_01!$J$85:$J$149</c:f>
              <c:numCache>
                <c:formatCode>General</c:formatCode>
                <c:ptCount val="65"/>
                <c:pt idx="0">
                  <c:v>-3828</c:v>
                </c:pt>
                <c:pt idx="1">
                  <c:v>-3847</c:v>
                </c:pt>
                <c:pt idx="2">
                  <c:v>-3848</c:v>
                </c:pt>
                <c:pt idx="3">
                  <c:v>-3805</c:v>
                </c:pt>
                <c:pt idx="4">
                  <c:v>-3724</c:v>
                </c:pt>
                <c:pt idx="5">
                  <c:v>-3604</c:v>
                </c:pt>
                <c:pt idx="6">
                  <c:v>-3451</c:v>
                </c:pt>
                <c:pt idx="7">
                  <c:v>-3266</c:v>
                </c:pt>
                <c:pt idx="8">
                  <c:v>-3047</c:v>
                </c:pt>
                <c:pt idx="9">
                  <c:v>-2808</c:v>
                </c:pt>
                <c:pt idx="10">
                  <c:v>-2539</c:v>
                </c:pt>
                <c:pt idx="11">
                  <c:v>-2251</c:v>
                </c:pt>
                <c:pt idx="12">
                  <c:v>-1932</c:v>
                </c:pt>
                <c:pt idx="13">
                  <c:v>-1599</c:v>
                </c:pt>
                <c:pt idx="14">
                  <c:v>-1236</c:v>
                </c:pt>
                <c:pt idx="15">
                  <c:v>-876</c:v>
                </c:pt>
                <c:pt idx="16">
                  <c:v>-504</c:v>
                </c:pt>
                <c:pt idx="17">
                  <c:v>-132</c:v>
                </c:pt>
                <c:pt idx="18">
                  <c:v>243</c:v>
                </c:pt>
                <c:pt idx="19">
                  <c:v>611</c:v>
                </c:pt>
                <c:pt idx="20">
                  <c:v>975</c:v>
                </c:pt>
                <c:pt idx="21">
                  <c:v>1337</c:v>
                </c:pt>
                <c:pt idx="22">
                  <c:v>1691</c:v>
                </c:pt>
                <c:pt idx="23">
                  <c:v>2032</c:v>
                </c:pt>
                <c:pt idx="24">
                  <c:v>2353</c:v>
                </c:pt>
                <c:pt idx="25">
                  <c:v>2647</c:v>
                </c:pt>
                <c:pt idx="26">
                  <c:v>2900</c:v>
                </c:pt>
                <c:pt idx="27">
                  <c:v>3131</c:v>
                </c:pt>
                <c:pt idx="28">
                  <c:v>3337</c:v>
                </c:pt>
                <c:pt idx="29">
                  <c:v>3510</c:v>
                </c:pt>
                <c:pt idx="30">
                  <c:v>3655</c:v>
                </c:pt>
                <c:pt idx="31">
                  <c:v>3761</c:v>
                </c:pt>
                <c:pt idx="32">
                  <c:v>3827</c:v>
                </c:pt>
                <c:pt idx="33">
                  <c:v>3858</c:v>
                </c:pt>
                <c:pt idx="34">
                  <c:v>3855</c:v>
                </c:pt>
                <c:pt idx="35">
                  <c:v>3807</c:v>
                </c:pt>
                <c:pt idx="36">
                  <c:v>3729</c:v>
                </c:pt>
                <c:pt idx="37">
                  <c:v>3614</c:v>
                </c:pt>
                <c:pt idx="38">
                  <c:v>3456</c:v>
                </c:pt>
                <c:pt idx="39">
                  <c:v>3267</c:v>
                </c:pt>
                <c:pt idx="40">
                  <c:v>3056</c:v>
                </c:pt>
                <c:pt idx="41">
                  <c:v>2805</c:v>
                </c:pt>
                <c:pt idx="42">
                  <c:v>2538</c:v>
                </c:pt>
                <c:pt idx="43">
                  <c:v>2254</c:v>
                </c:pt>
                <c:pt idx="44">
                  <c:v>1932</c:v>
                </c:pt>
                <c:pt idx="45">
                  <c:v>1599</c:v>
                </c:pt>
                <c:pt idx="46">
                  <c:v>1244</c:v>
                </c:pt>
                <c:pt idx="47">
                  <c:v>871</c:v>
                </c:pt>
                <c:pt idx="48">
                  <c:v>503</c:v>
                </c:pt>
                <c:pt idx="49">
                  <c:v>132</c:v>
                </c:pt>
                <c:pt idx="50">
                  <c:v>-240</c:v>
                </c:pt>
                <c:pt idx="51">
                  <c:v>-604</c:v>
                </c:pt>
                <c:pt idx="52">
                  <c:v>-973</c:v>
                </c:pt>
                <c:pt idx="53">
                  <c:v>-1343</c:v>
                </c:pt>
                <c:pt idx="54">
                  <c:v>-1694</c:v>
                </c:pt>
                <c:pt idx="55">
                  <c:v>-2032</c:v>
                </c:pt>
                <c:pt idx="56">
                  <c:v>-2341</c:v>
                </c:pt>
                <c:pt idx="57">
                  <c:v>-2639</c:v>
                </c:pt>
                <c:pt idx="58">
                  <c:v>-2900</c:v>
                </c:pt>
                <c:pt idx="59">
                  <c:v>-3130</c:v>
                </c:pt>
                <c:pt idx="60">
                  <c:v>-3339</c:v>
                </c:pt>
                <c:pt idx="61">
                  <c:v>-3512</c:v>
                </c:pt>
                <c:pt idx="62">
                  <c:v>-3651</c:v>
                </c:pt>
                <c:pt idx="63">
                  <c:v>-3763</c:v>
                </c:pt>
                <c:pt idx="64">
                  <c:v>-3837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A30-4D36-AF2E-3572FDA0C910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TDK_KF_ST_13_01!$N$85:$N$149</c:f>
              <c:numCache>
                <c:formatCode>General</c:formatCode>
                <c:ptCount val="65"/>
                <c:pt idx="0">
                  <c:v>-3818.7494408763387</c:v>
                </c:pt>
                <c:pt idx="1">
                  <c:v>-3851.2739387756933</c:v>
                </c:pt>
                <c:pt idx="2">
                  <c:v>-3846.8389875679609</c:v>
                </c:pt>
                <c:pt idx="3">
                  <c:v>-3806.4639164361447</c:v>
                </c:pt>
                <c:pt idx="4">
                  <c:v>-3729.5909239843641</c:v>
                </c:pt>
                <c:pt idx="5">
                  <c:v>-3613.2184738062824</c:v>
                </c:pt>
                <c:pt idx="6">
                  <c:v>-3462.4378867428504</c:v>
                </c:pt>
                <c:pt idx="7">
                  <c:v>-3278.7864502024977</c:v>
                </c:pt>
                <c:pt idx="8">
                  <c:v>-3059.5289616582613</c:v>
                </c:pt>
                <c:pt idx="9">
                  <c:v>-2817.3914001970597</c:v>
                </c:pt>
                <c:pt idx="10">
                  <c:v>-2548.6009736398746</c:v>
                </c:pt>
                <c:pt idx="11">
                  <c:v>-2258.6469474927703</c:v>
                </c:pt>
                <c:pt idx="12">
                  <c:v>-1939.3684100809301</c:v>
                </c:pt>
                <c:pt idx="13">
                  <c:v>-1603.3510389472613</c:v>
                </c:pt>
                <c:pt idx="14">
                  <c:v>-1242.127467204718</c:v>
                </c:pt>
                <c:pt idx="15">
                  <c:v>-872.98756496521742</c:v>
                </c:pt>
                <c:pt idx="16">
                  <c:v>-496.98896717011911</c:v>
                </c:pt>
                <c:pt idx="17">
                  <c:v>-123.37362007364668</c:v>
                </c:pt>
                <c:pt idx="18">
                  <c:v>255.63696450374579</c:v>
                </c:pt>
                <c:pt idx="19">
                  <c:v>620.8139703504454</c:v>
                </c:pt>
                <c:pt idx="20">
                  <c:v>986.78219892197842</c:v>
                </c:pt>
                <c:pt idx="21">
                  <c:v>1353.0880771059062</c:v>
                </c:pt>
                <c:pt idx="22">
                  <c:v>1703.7457088843919</c:v>
                </c:pt>
                <c:pt idx="23">
                  <c:v>2040.2197640642794</c:v>
                </c:pt>
                <c:pt idx="24">
                  <c:v>2356.7925446326767</c:v>
                </c:pt>
                <c:pt idx="25">
                  <c:v>2644.4666923489062</c:v>
                </c:pt>
                <c:pt idx="26">
                  <c:v>2897.4649980352665</c:v>
                </c:pt>
                <c:pt idx="27">
                  <c:v>3129.1321916209954</c:v>
                </c:pt>
                <c:pt idx="28">
                  <c:v>3334.0036897015098</c:v>
                </c:pt>
                <c:pt idx="29">
                  <c:v>3506.6681611444628</c:v>
                </c:pt>
                <c:pt idx="30">
                  <c:v>3648.3705160027953</c:v>
                </c:pt>
                <c:pt idx="31">
                  <c:v>3753.3344158347581</c:v>
                </c:pt>
                <c:pt idx="32">
                  <c:v>3821.5104678480784</c:v>
                </c:pt>
                <c:pt idx="33">
                  <c:v>3851.2318791448452</c:v>
                </c:pt>
                <c:pt idx="34">
                  <c:v>3844.7802859545527</c:v>
                </c:pt>
                <c:pt idx="35">
                  <c:v>3803.4181278212873</c:v>
                </c:pt>
                <c:pt idx="36">
                  <c:v>3724.5093286651172</c:v>
                </c:pt>
                <c:pt idx="37">
                  <c:v>3609.0363715513736</c:v>
                </c:pt>
                <c:pt idx="38">
                  <c:v>3457.0779684754502</c:v>
                </c:pt>
                <c:pt idx="39">
                  <c:v>3271.2327905001293</c:v>
                </c:pt>
                <c:pt idx="40">
                  <c:v>3054.9682800736259</c:v>
                </c:pt>
                <c:pt idx="41">
                  <c:v>2809.0450910442464</c:v>
                </c:pt>
                <c:pt idx="42">
                  <c:v>2544.5048034678457</c:v>
                </c:pt>
                <c:pt idx="43">
                  <c:v>2256.2433738156883</c:v>
                </c:pt>
                <c:pt idx="44">
                  <c:v>1936.851508406899</c:v>
                </c:pt>
                <c:pt idx="45">
                  <c:v>1603.4937292503523</c:v>
                </c:pt>
                <c:pt idx="46">
                  <c:v>1247.464215663422</c:v>
                </c:pt>
                <c:pt idx="47">
                  <c:v>874.37007602657968</c:v>
                </c:pt>
                <c:pt idx="48">
                  <c:v>500.81187603556259</c:v>
                </c:pt>
                <c:pt idx="49">
                  <c:v>127.83794353996431</c:v>
                </c:pt>
                <c:pt idx="50">
                  <c:v>-246.94943846895899</c:v>
                </c:pt>
                <c:pt idx="51">
                  <c:v>-611.03135906446585</c:v>
                </c:pt>
                <c:pt idx="52">
                  <c:v>-975.45552642366806</c:v>
                </c:pt>
                <c:pt idx="53">
                  <c:v>-1344.4080148226258</c:v>
                </c:pt>
                <c:pt idx="54">
                  <c:v>-1697.6345476410811</c:v>
                </c:pt>
                <c:pt idx="55">
                  <c:v>-2028.8142429354093</c:v>
                </c:pt>
                <c:pt idx="56">
                  <c:v>-2348.6022067324884</c:v>
                </c:pt>
                <c:pt idx="57">
                  <c:v>-2634.3394842722573</c:v>
                </c:pt>
                <c:pt idx="58">
                  <c:v>-2891.9546482028436</c:v>
                </c:pt>
                <c:pt idx="59">
                  <c:v>-3125.0420914179845</c:v>
                </c:pt>
                <c:pt idx="60">
                  <c:v>-3333.6306281204475</c:v>
                </c:pt>
                <c:pt idx="61">
                  <c:v>-3504.4669593596113</c:v>
                </c:pt>
                <c:pt idx="62">
                  <c:v>-3646.6208643893583</c:v>
                </c:pt>
                <c:pt idx="63">
                  <c:v>-3753.6864796175141</c:v>
                </c:pt>
                <c:pt idx="64">
                  <c:v>-3821.5445577447008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A30-4D36-AF2E-3572FDA0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8848"/>
        <c:axId val="567842688"/>
      </c:scatterChart>
      <c:valAx>
        <c:axId val="56690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2688"/>
        <c:crosses val="autoZero"/>
        <c:crossBetween val="midCat"/>
      </c:valAx>
      <c:valAx>
        <c:axId val="5678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TDK_KF_ST_13_01!$AC$20:$AC$84</c:f>
              <c:numCache>
                <c:formatCode>General</c:formatCode>
                <c:ptCount val="65"/>
                <c:pt idx="0">
                  <c:v>-3.889481561529283E-2</c:v>
                </c:pt>
                <c:pt idx="1">
                  <c:v>-0.16015286318899236</c:v>
                </c:pt>
                <c:pt idx="2">
                  <c:v>-0.17232244788009332</c:v>
                </c:pt>
                <c:pt idx="3">
                  <c:v>-0.17887312615698647</c:v>
                </c:pt>
                <c:pt idx="4">
                  <c:v>-0.18340895288402592</c:v>
                </c:pt>
                <c:pt idx="5">
                  <c:v>-0.12790464075359154</c:v>
                </c:pt>
                <c:pt idx="6">
                  <c:v>-0.14300971371557836</c:v>
                </c:pt>
                <c:pt idx="7">
                  <c:v>-8.3044216366090495E-2</c:v>
                </c:pt>
                <c:pt idx="8">
                  <c:v>-4.0878458947148033E-2</c:v>
                </c:pt>
                <c:pt idx="9">
                  <c:v>3.5197456803359728E-5</c:v>
                </c:pt>
                <c:pt idx="10">
                  <c:v>1.3836413404924031E-2</c:v>
                </c:pt>
                <c:pt idx="11">
                  <c:v>-2.4811540634608775E-2</c:v>
                </c:pt>
                <c:pt idx="12">
                  <c:v>-2.4676274538151688E-2</c:v>
                </c:pt>
                <c:pt idx="13">
                  <c:v>5.3729018445508814E-2</c:v>
                </c:pt>
                <c:pt idx="14">
                  <c:v>-8.0840083121643147E-2</c:v>
                </c:pt>
                <c:pt idx="15">
                  <c:v>-0.11862811972791576</c:v>
                </c:pt>
                <c:pt idx="16">
                  <c:v>-3.8069874858166486E-2</c:v>
                </c:pt>
                <c:pt idx="17">
                  <c:v>-0.13428727571105981</c:v>
                </c:pt>
                <c:pt idx="18">
                  <c:v>-0.16365405552372181</c:v>
                </c:pt>
                <c:pt idx="19">
                  <c:v>-0.10685871601843644</c:v>
                </c:pt>
                <c:pt idx="20">
                  <c:v>-0.14867301877592354</c:v>
                </c:pt>
                <c:pt idx="21">
                  <c:v>-0.10734619004854551</c:v>
                </c:pt>
                <c:pt idx="22">
                  <c:v>-7.2219341893614342E-2</c:v>
                </c:pt>
                <c:pt idx="23">
                  <c:v>-5.3931757176627571E-2</c:v>
                </c:pt>
                <c:pt idx="24">
                  <c:v>-7.226682539351259E-2</c:v>
                </c:pt>
                <c:pt idx="25">
                  <c:v>-1.2482832019742318E-2</c:v>
                </c:pt>
                <c:pt idx="26">
                  <c:v>1.3334944276920169E-2</c:v>
                </c:pt>
                <c:pt idx="27">
                  <c:v>-5.4045957398415112E-2</c:v>
                </c:pt>
                <c:pt idx="28">
                  <c:v>-2.6388447983038077E-2</c:v>
                </c:pt>
                <c:pt idx="29">
                  <c:v>2.8102420999374544E-2</c:v>
                </c:pt>
                <c:pt idx="30">
                  <c:v>-6.1596086112132298E-2</c:v>
                </c:pt>
                <c:pt idx="31">
                  <c:v>-6.1725522047765935E-2</c:v>
                </c:pt>
                <c:pt idx="32">
                  <c:v>-8.2973980462583086E-2</c:v>
                </c:pt>
                <c:pt idx="33">
                  <c:v>-7.9262372350939359E-2</c:v>
                </c:pt>
                <c:pt idx="34">
                  <c:v>-7.3808908778659088E-2</c:v>
                </c:pt>
                <c:pt idx="35">
                  <c:v>-6.4265338120037541E-2</c:v>
                </c:pt>
                <c:pt idx="36">
                  <c:v>-4.3866303414120011E-2</c:v>
                </c:pt>
                <c:pt idx="37">
                  <c:v>2.149110180815228E-2</c:v>
                </c:pt>
                <c:pt idx="38">
                  <c:v>5.7417026731314991E-2</c:v>
                </c:pt>
                <c:pt idx="39">
                  <c:v>9.701735614984841E-2</c:v>
                </c:pt>
                <c:pt idx="40">
                  <c:v>9.2893129216236048E-2</c:v>
                </c:pt>
                <c:pt idx="41">
                  <c:v>0.19012553483267425</c:v>
                </c:pt>
                <c:pt idx="42">
                  <c:v>0.21730959179973297</c:v>
                </c:pt>
                <c:pt idx="43">
                  <c:v>0.24354646456885121</c:v>
                </c:pt>
                <c:pt idx="44">
                  <c:v>0.18161506263078309</c:v>
                </c:pt>
                <c:pt idx="45">
                  <c:v>0.19853163903374593</c:v>
                </c:pt>
                <c:pt idx="46">
                  <c:v>0.24004528787423851</c:v>
                </c:pt>
                <c:pt idx="47">
                  <c:v>0.14120043555305983</c:v>
                </c:pt>
                <c:pt idx="48">
                  <c:v>0.19400343571493295</c:v>
                </c:pt>
                <c:pt idx="49">
                  <c:v>0.18218966660350588</c:v>
                </c:pt>
                <c:pt idx="50">
                  <c:v>8.4643029832136563E-2</c:v>
                </c:pt>
                <c:pt idx="51">
                  <c:v>9.7190334431900283E-2</c:v>
                </c:pt>
                <c:pt idx="52">
                  <c:v>4.8085970354804886E-2</c:v>
                </c:pt>
                <c:pt idx="53">
                  <c:v>2.5488574392056762E-2</c:v>
                </c:pt>
                <c:pt idx="54">
                  <c:v>6.2770505288085587E-3</c:v>
                </c:pt>
                <c:pt idx="55">
                  <c:v>-1.2857858535937794E-2</c:v>
                </c:pt>
                <c:pt idx="56">
                  <c:v>-4.2100792427959277E-2</c:v>
                </c:pt>
                <c:pt idx="57">
                  <c:v>-8.3265599037929405E-2</c:v>
                </c:pt>
                <c:pt idx="58">
                  <c:v>-3.4795310462129692E-2</c:v>
                </c:pt>
                <c:pt idx="59">
                  <c:v>-5.4001969124442439E-2</c:v>
                </c:pt>
                <c:pt idx="60">
                  <c:v>-0.1159674983443324</c:v>
                </c:pt>
                <c:pt idx="61">
                  <c:v>-7.573287156611741E-2</c:v>
                </c:pt>
                <c:pt idx="62">
                  <c:v>-0.15090679839204313</c:v>
                </c:pt>
                <c:pt idx="63">
                  <c:v>-0.16078133115036053</c:v>
                </c:pt>
                <c:pt idx="64">
                  <c:v>-0.19230983591353379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7D-498C-AAAE-30B7B5FD77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TDK_KF_ST_13_01!$AC$85:$AC$149</c:f>
              <c:numCache>
                <c:formatCode>General</c:formatCode>
                <c:ptCount val="65"/>
                <c:pt idx="0">
                  <c:v>-0.13054636403882114</c:v>
                </c:pt>
                <c:pt idx="1">
                  <c:v>-3.1955246636641732E-2</c:v>
                </c:pt>
                <c:pt idx="2">
                  <c:v>-5.2825971926040438E-2</c:v>
                </c:pt>
                <c:pt idx="3">
                  <c:v>-0.1218403465553024</c:v>
                </c:pt>
                <c:pt idx="4">
                  <c:v>-5.3701713821396879E-2</c:v>
                </c:pt>
                <c:pt idx="5">
                  <c:v>-2.2149414792920652E-2</c:v>
                </c:pt>
                <c:pt idx="6">
                  <c:v>-3.6865032393848196E-2</c:v>
                </c:pt>
                <c:pt idx="7">
                  <c:v>-5.0665820580832133E-2</c:v>
                </c:pt>
                <c:pt idx="8">
                  <c:v>-2.0314998147796359E-2</c:v>
                </c:pt>
                <c:pt idx="9">
                  <c:v>7.706226489187884E-2</c:v>
                </c:pt>
                <c:pt idx="10">
                  <c:v>4.9029910969125012E-2</c:v>
                </c:pt>
                <c:pt idx="11">
                  <c:v>5.1908056763807053E-2</c:v>
                </c:pt>
                <c:pt idx="12">
                  <c:v>5.7224878059969342E-2</c:v>
                </c:pt>
                <c:pt idx="13">
                  <c:v>8.4600773863144241E-2</c:v>
                </c:pt>
                <c:pt idx="14">
                  <c:v>6.2003207873431165E-2</c:v>
                </c:pt>
                <c:pt idx="15">
                  <c:v>0.15857135716998982</c:v>
                </c:pt>
                <c:pt idx="16">
                  <c:v>0.20613448341589446</c:v>
                </c:pt>
                <c:pt idx="17">
                  <c:v>0.22103238705119566</c:v>
                </c:pt>
                <c:pt idx="18">
                  <c:v>0.27376648757706334</c:v>
                </c:pt>
                <c:pt idx="19">
                  <c:v>0.2244574778128765</c:v>
                </c:pt>
                <c:pt idx="20">
                  <c:v>0.23616051826437001</c:v>
                </c:pt>
                <c:pt idx="21">
                  <c:v>0.32058817153563268</c:v>
                </c:pt>
                <c:pt idx="22">
                  <c:v>0.25619746014152156</c:v>
                </c:pt>
                <c:pt idx="23">
                  <c:v>0.23303281855348246</c:v>
                </c:pt>
                <c:pt idx="24">
                  <c:v>0.15726522647790375</c:v>
                </c:pt>
                <c:pt idx="25">
                  <c:v>6.5724824168029272E-2</c:v>
                </c:pt>
                <c:pt idx="26">
                  <c:v>9.076037607317744E-2</c:v>
                </c:pt>
                <c:pt idx="27">
                  <c:v>5.2605531409028572E-2</c:v>
                </c:pt>
                <c:pt idx="28">
                  <c:v>9.5554257577617818E-2</c:v>
                </c:pt>
                <c:pt idx="29">
                  <c:v>5.3112094538761312E-2</c:v>
                </c:pt>
                <c:pt idx="30">
                  <c:v>-1.3639087177580222E-2</c:v>
                </c:pt>
                <c:pt idx="31">
                  <c:v>9.0974065489035638E-3</c:v>
                </c:pt>
                <c:pt idx="32">
                  <c:v>-7.4543870881626617E-2</c:v>
                </c:pt>
                <c:pt idx="33">
                  <c:v>-5.6073071070272817E-4</c:v>
                </c:pt>
                <c:pt idx="34">
                  <c:v>-4.5579170407620495E-2</c:v>
                </c:pt>
                <c:pt idx="35">
                  <c:v>-3.6942226905438247E-2</c:v>
                </c:pt>
                <c:pt idx="36">
                  <c:v>0.12664706834951289</c:v>
                </c:pt>
                <c:pt idx="37">
                  <c:v>5.6669280996601401E-2</c:v>
                </c:pt>
                <c:pt idx="38">
                  <c:v>-3.4156594337588331E-2</c:v>
                </c:pt>
                <c:pt idx="39">
                  <c:v>-7.5394791271321537E-3</c:v>
                </c:pt>
                <c:pt idx="40">
                  <c:v>0.10796538709007564</c:v>
                </c:pt>
                <c:pt idx="41">
                  <c:v>-3.7858198499804985E-3</c:v>
                </c:pt>
                <c:pt idx="42">
                  <c:v>-4.2467514166972364E-2</c:v>
                </c:pt>
                <c:pt idx="43">
                  <c:v>-2.4187954728986938E-2</c:v>
                </c:pt>
                <c:pt idx="44">
                  <c:v>-8.8775113942247685E-2</c:v>
                </c:pt>
                <c:pt idx="45">
                  <c:v>-5.9118524311031706E-2</c:v>
                </c:pt>
                <c:pt idx="46">
                  <c:v>-6.6267485584319274E-2</c:v>
                </c:pt>
                <c:pt idx="47">
                  <c:v>-8.7757901067789135E-2</c:v>
                </c:pt>
                <c:pt idx="48">
                  <c:v>-7.1325047909738259E-3</c:v>
                </c:pt>
                <c:pt idx="49">
                  <c:v>1.9730184568643949E-2</c:v>
                </c:pt>
                <c:pt idx="50">
                  <c:v>6.5742603355019469E-2</c:v>
                </c:pt>
                <c:pt idx="51">
                  <c:v>5.6479020905541688E-2</c:v>
                </c:pt>
                <c:pt idx="52">
                  <c:v>2.3917999891821751E-2</c:v>
                </c:pt>
                <c:pt idx="53">
                  <c:v>4.5685516180391517E-2</c:v>
                </c:pt>
                <c:pt idx="54">
                  <c:v>3.5293359916465761E-2</c:v>
                </c:pt>
                <c:pt idx="55">
                  <c:v>-1.389555344837845E-2</c:v>
                </c:pt>
                <c:pt idx="56">
                  <c:v>9.0675707023684993E-2</c:v>
                </c:pt>
                <c:pt idx="57">
                  <c:v>-6.9948503486664038E-2</c:v>
                </c:pt>
                <c:pt idx="58">
                  <c:v>-6.1372265453442765E-2</c:v>
                </c:pt>
                <c:pt idx="59">
                  <c:v>-0.1131081410025665</c:v>
                </c:pt>
                <c:pt idx="60">
                  <c:v>-0.15394895577419732</c:v>
                </c:pt>
                <c:pt idx="61">
                  <c:v>-0.14980784690740379</c:v>
                </c:pt>
                <c:pt idx="62">
                  <c:v>-0.16671665130739655</c:v>
                </c:pt>
                <c:pt idx="63">
                  <c:v>-0.16539085807972409</c:v>
                </c:pt>
                <c:pt idx="64">
                  <c:v>-0.18400354710360833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7D-498C-AAAE-30B7B5FD77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</c:numCache>
            </c:numRef>
          </c:xVal>
          <c:yVal>
            <c:numRef>
              <c:f>TDK_KF_ST_13_01!$AD$20:$AD$83</c:f>
              <c:numCache>
                <c:formatCode>General</c:formatCode>
                <c:ptCount val="64"/>
                <c:pt idx="0">
                  <c:v>-0.14510873148831549</c:v>
                </c:pt>
                <c:pt idx="1">
                  <c:v>-5.2379948907317342E-3</c:v>
                </c:pt>
                <c:pt idx="2">
                  <c:v>5.6057965726967751E-3</c:v>
                </c:pt>
                <c:pt idx="3">
                  <c:v>2.9065279249582687E-2</c:v>
                </c:pt>
                <c:pt idx="4">
                  <c:v>2.9459997109828606E-2</c:v>
                </c:pt>
                <c:pt idx="5">
                  <c:v>1.4796499751025038E-2</c:v>
                </c:pt>
                <c:pt idx="6">
                  <c:v>8.1637448262135592E-2</c:v>
                </c:pt>
                <c:pt idx="7">
                  <c:v>1.3095712879426458E-2</c:v>
                </c:pt>
                <c:pt idx="8">
                  <c:v>0.13155416597083303</c:v>
                </c:pt>
                <c:pt idx="9">
                  <c:v>-1.393075090518181E-2</c:v>
                </c:pt>
                <c:pt idx="10">
                  <c:v>2.145694651154173E-2</c:v>
                </c:pt>
                <c:pt idx="11">
                  <c:v>7.0497056815000292E-2</c:v>
                </c:pt>
                <c:pt idx="12">
                  <c:v>4.8594274429973439E-2</c:v>
                </c:pt>
                <c:pt idx="13">
                  <c:v>2.7500024600328743E-3</c:v>
                </c:pt>
                <c:pt idx="14">
                  <c:v>0.14658268647666262</c:v>
                </c:pt>
                <c:pt idx="15">
                  <c:v>0.13835830429655971</c:v>
                </c:pt>
                <c:pt idx="16">
                  <c:v>3.093737006719266E-2</c:v>
                </c:pt>
                <c:pt idx="17">
                  <c:v>4.6529374643270671E-2</c:v>
                </c:pt>
                <c:pt idx="18">
                  <c:v>9.7386569939402534E-2</c:v>
                </c:pt>
                <c:pt idx="19">
                  <c:v>4.7740191707404733E-2</c:v>
                </c:pt>
                <c:pt idx="20">
                  <c:v>5.9897904833675852E-2</c:v>
                </c:pt>
                <c:pt idx="21">
                  <c:v>8.3158235319558571E-2</c:v>
                </c:pt>
                <c:pt idx="22">
                  <c:v>2.9751827726641977E-2</c:v>
                </c:pt>
                <c:pt idx="23">
                  <c:v>5.0145937326647072E-2</c:v>
                </c:pt>
                <c:pt idx="24">
                  <c:v>0.18023221248358823</c:v>
                </c:pt>
                <c:pt idx="25">
                  <c:v>4.9433528926101644E-3</c:v>
                </c:pt>
                <c:pt idx="26">
                  <c:v>-4.7491538614508499E-2</c:v>
                </c:pt>
                <c:pt idx="27">
                  <c:v>0.11071523839501651</c:v>
                </c:pt>
                <c:pt idx="28">
                  <c:v>0.15303551633255097</c:v>
                </c:pt>
                <c:pt idx="29">
                  <c:v>-6.5044647904812791E-2</c:v>
                </c:pt>
                <c:pt idx="30">
                  <c:v>1.6016915704511803E-2</c:v>
                </c:pt>
                <c:pt idx="31">
                  <c:v>6.1164791337063207E-2</c:v>
                </c:pt>
                <c:pt idx="32">
                  <c:v>8.4301095809564686E-3</c:v>
                </c:pt>
                <c:pt idx="33">
                  <c:v>8.8359778899842922E-2</c:v>
                </c:pt>
                <c:pt idx="34">
                  <c:v>6.0169821601078866E-2</c:v>
                </c:pt>
                <c:pt idx="35">
                  <c:v>0.11737743265879885</c:v>
                </c:pt>
                <c:pt idx="36">
                  <c:v>0.13942056099173783</c:v>
                </c:pt>
                <c:pt idx="37">
                  <c:v>3.1114429600876292E-2</c:v>
                </c:pt>
                <c:pt idx="38">
                  <c:v>3.3343349341862449E-2</c:v>
                </c:pt>
                <c:pt idx="39">
                  <c:v>-3.1292531981819138E-2</c:v>
                </c:pt>
                <c:pt idx="40">
                  <c:v>6.4372097261667705E-2</c:v>
                </c:pt>
                <c:pt idx="41">
                  <c:v>4.2907283720808209E-2</c:v>
                </c:pt>
                <c:pt idx="42">
                  <c:v>3.888786834178859E-2</c:v>
                </c:pt>
                <c:pt idx="43">
                  <c:v>7.7041706966781476E-2</c:v>
                </c:pt>
                <c:pt idx="44">
                  <c:v>5.4545455633586926E-2</c:v>
                </c:pt>
                <c:pt idx="45">
                  <c:v>2.5925838779130572E-2</c:v>
                </c:pt>
                <c:pt idx="46">
                  <c:v>3.3721199702824833E-2</c:v>
                </c:pt>
                <c:pt idx="47">
                  <c:v>7.9831951498135822E-2</c:v>
                </c:pt>
                <c:pt idx="48">
                  <c:v>1.2131047700961517E-2</c:v>
                </c:pt>
                <c:pt idx="49">
                  <c:v>-2.361830943351606E-2</c:v>
                </c:pt>
                <c:pt idx="50">
                  <c:v>-2.2639821958705397E-2</c:v>
                </c:pt>
                <c:pt idx="51">
                  <c:v>-1.2589560568756042E-2</c:v>
                </c:pt>
                <c:pt idx="52">
                  <c:v>9.1389077051644563E-3</c:v>
                </c:pt>
                <c:pt idx="53">
                  <c:v>2.6419482371750291E-2</c:v>
                </c:pt>
                <c:pt idx="54">
                  <c:v>4.2752860440316454E-2</c:v>
                </c:pt>
                <c:pt idx="55">
                  <c:v>8.9920123427816634E-2</c:v>
                </c:pt>
                <c:pt idx="56">
                  <c:v>2.1785794280162918E-2</c:v>
                </c:pt>
                <c:pt idx="57">
                  <c:v>3.2599778457097273E-2</c:v>
                </c:pt>
                <c:pt idx="58">
                  <c:v>-2.0697219317185045E-3</c:v>
                </c:pt>
                <c:pt idx="59">
                  <c:v>3.1852554331521787E-2</c:v>
                </c:pt>
                <c:pt idx="60">
                  <c:v>6.2265784522935519E-2</c:v>
                </c:pt>
                <c:pt idx="61">
                  <c:v>-4.6107474989184993E-2</c:v>
                </c:pt>
                <c:pt idx="62">
                  <c:v>9.8080826466002691E-2</c:v>
                </c:pt>
                <c:pt idx="63">
                  <c:v>0.1288260845137188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7D-498C-AAAE-30B7B5FD7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41512"/>
        <c:axId val="567843864"/>
      </c:scatterChart>
      <c:valAx>
        <c:axId val="5678415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3864"/>
        <c:crosses val="autoZero"/>
        <c:crossBetween val="midCat"/>
      </c:valAx>
      <c:valAx>
        <c:axId val="56784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1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TDK_KF_ST_13_01!$I$20:$I$84</c:f>
              <c:numCache>
                <c:formatCode>General</c:formatCode>
                <c:ptCount val="65"/>
                <c:pt idx="0">
                  <c:v>434</c:v>
                </c:pt>
                <c:pt idx="1">
                  <c:v>808</c:v>
                </c:pt>
                <c:pt idx="2">
                  <c:v>1185</c:v>
                </c:pt>
                <c:pt idx="3">
                  <c:v>1542</c:v>
                </c:pt>
                <c:pt idx="4">
                  <c:v>1876</c:v>
                </c:pt>
                <c:pt idx="5">
                  <c:v>2192</c:v>
                </c:pt>
                <c:pt idx="6">
                  <c:v>2494</c:v>
                </c:pt>
                <c:pt idx="7">
                  <c:v>2761</c:v>
                </c:pt>
                <c:pt idx="8">
                  <c:v>3021</c:v>
                </c:pt>
                <c:pt idx="9">
                  <c:v>3245</c:v>
                </c:pt>
                <c:pt idx="10">
                  <c:v>3432</c:v>
                </c:pt>
                <c:pt idx="11">
                  <c:v>3587</c:v>
                </c:pt>
                <c:pt idx="12">
                  <c:v>3702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3802</c:v>
                </c:pt>
                <c:pt idx="17">
                  <c:v>3735</c:v>
                </c:pt>
                <c:pt idx="18">
                  <c:v>3632</c:v>
                </c:pt>
                <c:pt idx="19">
                  <c:v>3489</c:v>
                </c:pt>
                <c:pt idx="20">
                  <c:v>3316</c:v>
                </c:pt>
                <c:pt idx="21">
                  <c:v>3121</c:v>
                </c:pt>
                <c:pt idx="22">
                  <c:v>2888</c:v>
                </c:pt>
                <c:pt idx="23">
                  <c:v>2629</c:v>
                </c:pt>
                <c:pt idx="24">
                  <c:v>2340</c:v>
                </c:pt>
                <c:pt idx="25">
                  <c:v>2023</c:v>
                </c:pt>
                <c:pt idx="26">
                  <c:v>1694</c:v>
                </c:pt>
                <c:pt idx="27">
                  <c:v>1348</c:v>
                </c:pt>
                <c:pt idx="28">
                  <c:v>985</c:v>
                </c:pt>
                <c:pt idx="29">
                  <c:v>624</c:v>
                </c:pt>
                <c:pt idx="30">
                  <c:v>256</c:v>
                </c:pt>
                <c:pt idx="31">
                  <c:v>-123</c:v>
                </c:pt>
                <c:pt idx="32">
                  <c:v>-500</c:v>
                </c:pt>
                <c:pt idx="33">
                  <c:v>-879</c:v>
                </c:pt>
                <c:pt idx="34">
                  <c:v>-1258</c:v>
                </c:pt>
                <c:pt idx="35">
                  <c:v>-1613</c:v>
                </c:pt>
                <c:pt idx="36">
                  <c:v>-1945</c:v>
                </c:pt>
                <c:pt idx="37">
                  <c:v>-2265</c:v>
                </c:pt>
                <c:pt idx="38">
                  <c:v>-2560</c:v>
                </c:pt>
                <c:pt idx="39">
                  <c:v>-2834</c:v>
                </c:pt>
                <c:pt idx="40">
                  <c:v>-3086</c:v>
                </c:pt>
                <c:pt idx="41">
                  <c:v>-3313</c:v>
                </c:pt>
                <c:pt idx="42">
                  <c:v>-3501</c:v>
                </c:pt>
                <c:pt idx="43">
                  <c:v>-3655</c:v>
                </c:pt>
                <c:pt idx="44">
                  <c:v>-3773</c:v>
                </c:pt>
                <c:pt idx="45">
                  <c:v>-3853</c:v>
                </c:pt>
                <c:pt idx="46">
                  <c:v>-3894</c:v>
                </c:pt>
                <c:pt idx="47">
                  <c:v>-3901</c:v>
                </c:pt>
                <c:pt idx="48">
                  <c:v>-3879</c:v>
                </c:pt>
                <c:pt idx="49">
                  <c:v>-3806</c:v>
                </c:pt>
                <c:pt idx="50">
                  <c:v>-3708</c:v>
                </c:pt>
                <c:pt idx="51">
                  <c:v>-3566</c:v>
                </c:pt>
                <c:pt idx="52">
                  <c:v>-3394</c:v>
                </c:pt>
                <c:pt idx="53">
                  <c:v>-3196</c:v>
                </c:pt>
                <c:pt idx="54">
                  <c:v>-2967</c:v>
                </c:pt>
                <c:pt idx="55">
                  <c:v>-2709</c:v>
                </c:pt>
                <c:pt idx="56">
                  <c:v>-2418</c:v>
                </c:pt>
                <c:pt idx="57">
                  <c:v>-2108</c:v>
                </c:pt>
                <c:pt idx="58">
                  <c:v>-1764</c:v>
                </c:pt>
                <c:pt idx="59">
                  <c:v>-1422</c:v>
                </c:pt>
                <c:pt idx="60">
                  <c:v>-1064</c:v>
                </c:pt>
                <c:pt idx="61">
                  <c:v>-702</c:v>
                </c:pt>
                <c:pt idx="62">
                  <c:v>-335</c:v>
                </c:pt>
                <c:pt idx="63">
                  <c:v>49</c:v>
                </c:pt>
                <c:pt idx="64">
                  <c:v>425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DDC-4257-8665-22290B8B940C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TDK_KF_ST_13_01!$L$20:$L$84</c:f>
              <c:numCache>
                <c:formatCode>General</c:formatCode>
                <c:ptCount val="65"/>
                <c:pt idx="0">
                  <c:v>434.6795720626522</c:v>
                </c:pt>
                <c:pt idx="1">
                  <c:v>815.38068094189964</c:v>
                </c:pt>
                <c:pt idx="2">
                  <c:v>1192.1684490953135</c:v>
                </c:pt>
                <c:pt idx="3">
                  <c:v>1549.7150260377348</c:v>
                </c:pt>
                <c:pt idx="4">
                  <c:v>1883.1774569428901</c:v>
                </c:pt>
                <c:pt idx="5">
                  <c:v>2195.1797532839605</c:v>
                </c:pt>
                <c:pt idx="6">
                  <c:v>2494.5671985840308</c:v>
                </c:pt>
                <c:pt idx="7">
                  <c:v>2764.4491460174736</c:v>
                </c:pt>
                <c:pt idx="8">
                  <c:v>3014.9994049127072</c:v>
                </c:pt>
                <c:pt idx="9">
                  <c:v>3237.7356474409921</c:v>
                </c:pt>
                <c:pt idx="10">
                  <c:v>3424.2339130303485</c:v>
                </c:pt>
                <c:pt idx="11">
                  <c:v>3577.1601785911353</c:v>
                </c:pt>
                <c:pt idx="12">
                  <c:v>3694.8727446723915</c:v>
                </c:pt>
                <c:pt idx="13">
                  <c:v>3774.9779914785031</c:v>
                </c:pt>
                <c:pt idx="14">
                  <c:v>3819.838642150607</c:v>
                </c:pt>
                <c:pt idx="15">
                  <c:v>3829.0881689658831</c:v>
                </c:pt>
                <c:pt idx="16">
                  <c:v>3800.428737398192</c:v>
                </c:pt>
                <c:pt idx="17">
                  <c:v>3735.4741461876374</c:v>
                </c:pt>
                <c:pt idx="18">
                  <c:v>3631.2925096606882</c:v>
                </c:pt>
                <c:pt idx="19">
                  <c:v>3490.7718825127449</c:v>
                </c:pt>
                <c:pt idx="20">
                  <c:v>3321.0912750943035</c:v>
                </c:pt>
                <c:pt idx="21">
                  <c:v>3122.7761586536012</c:v>
                </c:pt>
                <c:pt idx="22">
                  <c:v>2891.2766345768059</c:v>
                </c:pt>
                <c:pt idx="23">
                  <c:v>2632.5303518882547</c:v>
                </c:pt>
                <c:pt idx="24">
                  <c:v>2340.9623941982527</c:v>
                </c:pt>
                <c:pt idx="25">
                  <c:v>2025.8046381659201</c:v>
                </c:pt>
                <c:pt idx="26">
                  <c:v>1695.0727409185154</c:v>
                </c:pt>
                <c:pt idx="27">
                  <c:v>1345.9334215903411</c:v>
                </c:pt>
                <c:pt idx="28">
                  <c:v>983.90985824182189</c:v>
                </c:pt>
                <c:pt idx="29">
                  <c:v>625.7452087953767</c:v>
                </c:pt>
                <c:pt idx="30">
                  <c:v>253.11208352904578</c:v>
                </c:pt>
                <c:pt idx="31">
                  <c:v>-125.31429032339672</c:v>
                </c:pt>
                <c:pt idx="32">
                  <c:v>-502.91856753777046</c:v>
                </c:pt>
                <c:pt idx="33">
                  <c:v>-881.42798985946649</c:v>
                </c:pt>
                <c:pt idx="34">
                  <c:v>-1256.8397774326716</c:v>
                </c:pt>
                <c:pt idx="35">
                  <c:v>-1612.146902734343</c:v>
                </c:pt>
                <c:pt idx="36">
                  <c:v>-1945.3363081856239</c:v>
                </c:pt>
                <c:pt idx="37">
                  <c:v>-2259.316125170099</c:v>
                </c:pt>
                <c:pt idx="38">
                  <c:v>-2555.6345057275767</c:v>
                </c:pt>
                <c:pt idx="39">
                  <c:v>-2830.4412727826834</c:v>
                </c:pt>
                <c:pt idx="40">
                  <c:v>-3080.5053742344644</c:v>
                </c:pt>
                <c:pt idx="41">
                  <c:v>-3303.380991932574</c:v>
                </c:pt>
                <c:pt idx="42">
                  <c:v>-3496.0992058268839</c:v>
                </c:pt>
                <c:pt idx="43">
                  <c:v>-3649.7671765324812</c:v>
                </c:pt>
                <c:pt idx="44">
                  <c:v>-3768.9370774916865</c:v>
                </c:pt>
                <c:pt idx="45">
                  <c:v>-3850.4064016013112</c:v>
                </c:pt>
                <c:pt idx="46">
                  <c:v>-3897.3313222007146</c:v>
                </c:pt>
                <c:pt idx="47">
                  <c:v>-3908.3564964741604</c:v>
                </c:pt>
                <c:pt idx="48">
                  <c:v>-3881.357572231615</c:v>
                </c:pt>
                <c:pt idx="49">
                  <c:v>-3816.6178370472744</c:v>
                </c:pt>
                <c:pt idx="50">
                  <c:v>-3713.8460693494876</c:v>
                </c:pt>
                <c:pt idx="51">
                  <c:v>-3574.430160869163</c:v>
                </c:pt>
                <c:pt idx="52">
                  <c:v>-3403.9731268070977</c:v>
                </c:pt>
                <c:pt idx="53">
                  <c:v>-3205.2722270208901</c:v>
                </c:pt>
                <c:pt idx="54">
                  <c:v>-2975.8473645378531</c:v>
                </c:pt>
                <c:pt idx="55">
                  <c:v>-2714.6496377695148</c:v>
                </c:pt>
                <c:pt idx="56">
                  <c:v>-2422.4216563146224</c:v>
                </c:pt>
                <c:pt idx="57">
                  <c:v>-2105.9146118550157</c:v>
                </c:pt>
                <c:pt idx="58">
                  <c:v>-1766.5584745834221</c:v>
                </c:pt>
                <c:pt idx="59">
                  <c:v>-1419.933783502493</c:v>
                </c:pt>
                <c:pt idx="60">
                  <c:v>-1057.1660015563352</c:v>
                </c:pt>
                <c:pt idx="61">
                  <c:v>-696.48631875982517</c:v>
                </c:pt>
                <c:pt idx="62">
                  <c:v>-325.57424286900095</c:v>
                </c:pt>
                <c:pt idx="63">
                  <c:v>58.945280332777955</c:v>
                </c:pt>
                <c:pt idx="64">
                  <c:v>435.85778478804446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DC-4257-8665-22290B8B940C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TDK_KF_ST_13_01!$J$20:$J$84</c:f>
              <c:numCache>
                <c:formatCode>General</c:formatCode>
                <c:ptCount val="65"/>
                <c:pt idx="0">
                  <c:v>-3836</c:v>
                </c:pt>
                <c:pt idx="1">
                  <c:v>-3772</c:v>
                </c:pt>
                <c:pt idx="2">
                  <c:v>-3664</c:v>
                </c:pt>
                <c:pt idx="3">
                  <c:v>-3519</c:v>
                </c:pt>
                <c:pt idx="4">
                  <c:v>-3347</c:v>
                </c:pt>
                <c:pt idx="5">
                  <c:v>-3144</c:v>
                </c:pt>
                <c:pt idx="6">
                  <c:v>-2911</c:v>
                </c:pt>
                <c:pt idx="7">
                  <c:v>-2642</c:v>
                </c:pt>
                <c:pt idx="8">
                  <c:v>-2353</c:v>
                </c:pt>
                <c:pt idx="9">
                  <c:v>-2030</c:v>
                </c:pt>
                <c:pt idx="10">
                  <c:v>-1695</c:v>
                </c:pt>
                <c:pt idx="11">
                  <c:v>-1348</c:v>
                </c:pt>
                <c:pt idx="12">
                  <c:v>-984</c:v>
                </c:pt>
                <c:pt idx="13">
                  <c:v>-616</c:v>
                </c:pt>
                <c:pt idx="14">
                  <c:v>-257</c:v>
                </c:pt>
                <c:pt idx="15">
                  <c:v>128</c:v>
                </c:pt>
                <c:pt idx="16">
                  <c:v>512</c:v>
                </c:pt>
                <c:pt idx="17">
                  <c:v>875</c:v>
                </c:pt>
                <c:pt idx="18">
                  <c:v>1245</c:v>
                </c:pt>
                <c:pt idx="19">
                  <c:v>1606</c:v>
                </c:pt>
                <c:pt idx="20">
                  <c:v>1932</c:v>
                </c:pt>
                <c:pt idx="21">
                  <c:v>2246</c:v>
                </c:pt>
                <c:pt idx="22">
                  <c:v>2541</c:v>
                </c:pt>
                <c:pt idx="23">
                  <c:v>2811</c:v>
                </c:pt>
                <c:pt idx="24">
                  <c:v>3060</c:v>
                </c:pt>
                <c:pt idx="25">
                  <c:v>3282</c:v>
                </c:pt>
                <c:pt idx="26">
                  <c:v>3472</c:v>
                </c:pt>
                <c:pt idx="27">
                  <c:v>3619</c:v>
                </c:pt>
                <c:pt idx="28">
                  <c:v>3738</c:v>
                </c:pt>
                <c:pt idx="29">
                  <c:v>3822</c:v>
                </c:pt>
                <c:pt idx="30">
                  <c:v>3859</c:v>
                </c:pt>
                <c:pt idx="31">
                  <c:v>3874</c:v>
                </c:pt>
                <c:pt idx="32">
                  <c:v>3841</c:v>
                </c:pt>
                <c:pt idx="33">
                  <c:v>3770</c:v>
                </c:pt>
                <c:pt idx="34">
                  <c:v>3671</c:v>
                </c:pt>
                <c:pt idx="35">
                  <c:v>3525</c:v>
                </c:pt>
                <c:pt idx="36">
                  <c:v>3348</c:v>
                </c:pt>
                <c:pt idx="37">
                  <c:v>3148</c:v>
                </c:pt>
                <c:pt idx="38">
                  <c:v>2910</c:v>
                </c:pt>
                <c:pt idx="39">
                  <c:v>2644</c:v>
                </c:pt>
                <c:pt idx="40">
                  <c:v>2357</c:v>
                </c:pt>
                <c:pt idx="41">
                  <c:v>2036</c:v>
                </c:pt>
                <c:pt idx="42">
                  <c:v>1691</c:v>
                </c:pt>
                <c:pt idx="43">
                  <c:v>1342</c:v>
                </c:pt>
                <c:pt idx="44">
                  <c:v>985</c:v>
                </c:pt>
                <c:pt idx="45">
                  <c:v>623</c:v>
                </c:pt>
                <c:pt idx="46">
                  <c:v>251</c:v>
                </c:pt>
                <c:pt idx="47">
                  <c:v>-127</c:v>
                </c:pt>
                <c:pt idx="48">
                  <c:v>-511</c:v>
                </c:pt>
                <c:pt idx="49">
                  <c:v>-885</c:v>
                </c:pt>
                <c:pt idx="50">
                  <c:v>-1250</c:v>
                </c:pt>
                <c:pt idx="51">
                  <c:v>-1608</c:v>
                </c:pt>
                <c:pt idx="52">
                  <c:v>-1938</c:v>
                </c:pt>
                <c:pt idx="53">
                  <c:v>-2247</c:v>
                </c:pt>
                <c:pt idx="54">
                  <c:v>-2537</c:v>
                </c:pt>
                <c:pt idx="55">
                  <c:v>-2810</c:v>
                </c:pt>
                <c:pt idx="56">
                  <c:v>-3057</c:v>
                </c:pt>
                <c:pt idx="57">
                  <c:v>-3280</c:v>
                </c:pt>
                <c:pt idx="58">
                  <c:v>-3465</c:v>
                </c:pt>
                <c:pt idx="59">
                  <c:v>-3620</c:v>
                </c:pt>
                <c:pt idx="60">
                  <c:v>-3736</c:v>
                </c:pt>
                <c:pt idx="61">
                  <c:v>-3821</c:v>
                </c:pt>
                <c:pt idx="62">
                  <c:v>-3857</c:v>
                </c:pt>
                <c:pt idx="63">
                  <c:v>-3867</c:v>
                </c:pt>
                <c:pt idx="64">
                  <c:v>-3843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DDC-4257-8665-22290B8B940C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TDK_KF_ST_13_01!$N$20:$N$84</c:f>
              <c:numCache>
                <c:formatCode>General</c:formatCode>
                <c:ptCount val="65"/>
                <c:pt idx="0">
                  <c:v>-3833.4502266940549</c:v>
                </c:pt>
                <c:pt idx="1">
                  <c:v>-3764.6534640078044</c:v>
                </c:pt>
                <c:pt idx="2">
                  <c:v>-3656.6887133339987</c:v>
                </c:pt>
                <c:pt idx="3">
                  <c:v>-3514.3275853124142</c:v>
                </c:pt>
                <c:pt idx="4">
                  <c:v>-3342.2075597824355</c:v>
                </c:pt>
                <c:pt idx="5">
                  <c:v>-3141.2579007557088</c:v>
                </c:pt>
                <c:pt idx="6">
                  <c:v>-2904.7402149876048</c:v>
                </c:pt>
                <c:pt idx="7">
                  <c:v>-2645.4428649309489</c:v>
                </c:pt>
                <c:pt idx="8">
                  <c:v>-2352.8565211234441</c:v>
                </c:pt>
                <c:pt idx="9">
                  <c:v>-2033.4559304756747</c:v>
                </c:pt>
                <c:pt idx="10">
                  <c:v>-1700.1125748188747</c:v>
                </c:pt>
                <c:pt idx="11">
                  <c:v>-1350.2732323771622</c:v>
                </c:pt>
                <c:pt idx="12">
                  <c:v>-987.92162064144463</c:v>
                </c:pt>
                <c:pt idx="13">
                  <c:v>-625.01411978003023</c:v>
                </c:pt>
                <c:pt idx="14">
                  <c:v>-258.17155560396213</c:v>
                </c:pt>
                <c:pt idx="15">
                  <c:v>129.23733371537284</c:v>
                </c:pt>
                <c:pt idx="16">
                  <c:v>508.11161933390429</c:v>
                </c:pt>
                <c:pt idx="17">
                  <c:v>878.51052492278495</c:v>
                </c:pt>
                <c:pt idx="18">
                  <c:v>1250.9126613864339</c:v>
                </c:pt>
                <c:pt idx="19">
                  <c:v>1609.6274934629673</c:v>
                </c:pt>
                <c:pt idx="20">
                  <c:v>1941.7603561294891</c:v>
                </c:pt>
                <c:pt idx="21">
                  <c:v>2251.7411669662383</c:v>
                </c:pt>
                <c:pt idx="22">
                  <c:v>2546.1871826234014</c:v>
                </c:pt>
                <c:pt idx="23">
                  <c:v>2816.1160663570577</c:v>
                </c:pt>
                <c:pt idx="24">
                  <c:v>3065.4021527290292</c:v>
                </c:pt>
                <c:pt idx="25">
                  <c:v>3284.2520617060873</c:v>
                </c:pt>
                <c:pt idx="26">
                  <c:v>3468.086813226239</c:v>
                </c:pt>
                <c:pt idx="27">
                  <c:v>3619.0968546191575</c:v>
                </c:pt>
                <c:pt idx="28">
                  <c:v>3734.6954563047539</c:v>
                </c:pt>
                <c:pt idx="29">
                  <c:v>3811.7687336120803</c:v>
                </c:pt>
                <c:pt idx="30">
                  <c:v>3855.0708285782589</c:v>
                </c:pt>
                <c:pt idx="31">
                  <c:v>3861.9118645597832</c:v>
                </c:pt>
                <c:pt idx="32">
                  <c:v>3831.7285031804604</c:v>
                </c:pt>
                <c:pt idx="33">
                  <c:v>3763.5768835503322</c:v>
                </c:pt>
                <c:pt idx="34">
                  <c:v>3656.5314032720062</c:v>
                </c:pt>
                <c:pt idx="35">
                  <c:v>3515.9120454563235</c:v>
                </c:pt>
                <c:pt idx="36">
                  <c:v>3345.1099668617976</c:v>
                </c:pt>
                <c:pt idx="37">
                  <c:v>3144.215672952942</c:v>
                </c:pt>
                <c:pt idx="38">
                  <c:v>2911.9307134104938</c:v>
                </c:pt>
                <c:pt idx="39">
                  <c:v>2650.0518322585135</c:v>
                </c:pt>
                <c:pt idx="40">
                  <c:v>2360.4413363500726</c:v>
                </c:pt>
                <c:pt idx="41">
                  <c:v>2044.2990346596459</c:v>
                </c:pt>
                <c:pt idx="42">
                  <c:v>1703.4950565130707</c:v>
                </c:pt>
                <c:pt idx="43">
                  <c:v>1355.5895363449679</c:v>
                </c:pt>
                <c:pt idx="44">
                  <c:v>994.05334469084085</c:v>
                </c:pt>
                <c:pt idx="45">
                  <c:v>633.11009508235202</c:v>
                </c:pt>
                <c:pt idx="46">
                  <c:v>263.95419983068103</c:v>
                </c:pt>
                <c:pt idx="47">
                  <c:v>-121.61953191875887</c:v>
                </c:pt>
                <c:pt idx="48">
                  <c:v>-502.37712961817016</c:v>
                </c:pt>
                <c:pt idx="49">
                  <c:v>-879.41880768795386</c:v>
                </c:pt>
                <c:pt idx="50">
                  <c:v>-1250.6978031526769</c:v>
                </c:pt>
                <c:pt idx="51">
                  <c:v>-1609.4932736567216</c:v>
                </c:pt>
                <c:pt idx="52">
                  <c:v>-1944.8745938827569</c:v>
                </c:pt>
                <c:pt idx="53">
                  <c:v>-2256.2595479306287</c:v>
                </c:pt>
                <c:pt idx="54">
                  <c:v>-2548.6795867210435</c:v>
                </c:pt>
                <c:pt idx="55">
                  <c:v>-2821.4595698642138</c:v>
                </c:pt>
                <c:pt idx="56">
                  <c:v>-3071.0953801855885</c:v>
                </c:pt>
                <c:pt idx="57">
                  <c:v>-3290.3833634511047</c:v>
                </c:pt>
                <c:pt idx="58">
                  <c:v>-3477.7726342950309</c:v>
                </c:pt>
                <c:pt idx="59">
                  <c:v>-3626.1098412634869</c:v>
                </c:pt>
                <c:pt idx="60">
                  <c:v>-3740.4683630416171</c:v>
                </c:pt>
                <c:pt idx="61">
                  <c:v>-3816.4949787034288</c:v>
                </c:pt>
                <c:pt idx="62">
                  <c:v>-3857.9583991323234</c:v>
                </c:pt>
                <c:pt idx="63">
                  <c:v>-3863.0107557167944</c:v>
                </c:pt>
                <c:pt idx="64">
                  <c:v>-3830.7501929870737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DDC-4257-8665-22290B8B9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43472"/>
        <c:axId val="567844256"/>
      </c:scatterChart>
      <c:valAx>
        <c:axId val="56784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4256"/>
        <c:crosses val="autoZero"/>
        <c:crossBetween val="midCat"/>
      </c:valAx>
      <c:valAx>
        <c:axId val="5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3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TDK_KF_ST_13_02!$I$85:$I$149</c:f>
              <c:numCache>
                <c:formatCode>General</c:formatCode>
                <c:ptCount val="65"/>
                <c:pt idx="0">
                  <c:v>439</c:v>
                </c:pt>
                <c:pt idx="1">
                  <c:v>41</c:v>
                </c:pt>
                <c:pt idx="2">
                  <c:v>-326</c:v>
                </c:pt>
                <c:pt idx="3">
                  <c:v>-695</c:v>
                </c:pt>
                <c:pt idx="4">
                  <c:v>-1058</c:v>
                </c:pt>
                <c:pt idx="5">
                  <c:v>-1421</c:v>
                </c:pt>
                <c:pt idx="6">
                  <c:v>-1767</c:v>
                </c:pt>
                <c:pt idx="7">
                  <c:v>-2107</c:v>
                </c:pt>
                <c:pt idx="8">
                  <c:v>-2418</c:v>
                </c:pt>
                <c:pt idx="9">
                  <c:v>-2703</c:v>
                </c:pt>
                <c:pt idx="10">
                  <c:v>-2960</c:v>
                </c:pt>
                <c:pt idx="11">
                  <c:v>-3181</c:v>
                </c:pt>
                <c:pt idx="12">
                  <c:v>-3385</c:v>
                </c:pt>
                <c:pt idx="13">
                  <c:v>-3565</c:v>
                </c:pt>
                <c:pt idx="14">
                  <c:v>-3697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-3846</c:v>
                </c:pt>
                <c:pt idx="20">
                  <c:v>-3763</c:v>
                </c:pt>
                <c:pt idx="21">
                  <c:v>-3643</c:v>
                </c:pt>
                <c:pt idx="22">
                  <c:v>-3493</c:v>
                </c:pt>
                <c:pt idx="23">
                  <c:v>-3303</c:v>
                </c:pt>
                <c:pt idx="24">
                  <c:v>-3083</c:v>
                </c:pt>
                <c:pt idx="25">
                  <c:v>-2830</c:v>
                </c:pt>
                <c:pt idx="26">
                  <c:v>-2559</c:v>
                </c:pt>
                <c:pt idx="27">
                  <c:v>-2268</c:v>
                </c:pt>
                <c:pt idx="28">
                  <c:v>-1948</c:v>
                </c:pt>
                <c:pt idx="29">
                  <c:v>-1610</c:v>
                </c:pt>
                <c:pt idx="30">
                  <c:v>-1245</c:v>
                </c:pt>
                <c:pt idx="31">
                  <c:v>-875</c:v>
                </c:pt>
                <c:pt idx="32">
                  <c:v>-501</c:v>
                </c:pt>
                <c:pt idx="33">
                  <c:v>-128</c:v>
                </c:pt>
                <c:pt idx="34">
                  <c:v>251</c:v>
                </c:pt>
                <c:pt idx="35">
                  <c:v>605</c:v>
                </c:pt>
                <c:pt idx="36">
                  <c:v>978</c:v>
                </c:pt>
                <c:pt idx="37">
                  <c:v>1342</c:v>
                </c:pt>
                <c:pt idx="38">
                  <c:v>1690</c:v>
                </c:pt>
                <c:pt idx="39">
                  <c:v>2025</c:v>
                </c:pt>
                <c:pt idx="40">
                  <c:v>2338</c:v>
                </c:pt>
                <c:pt idx="41">
                  <c:v>2624</c:v>
                </c:pt>
                <c:pt idx="42">
                  <c:v>2877</c:v>
                </c:pt>
                <c:pt idx="43">
                  <c:v>3107</c:v>
                </c:pt>
                <c:pt idx="44">
                  <c:v>3309</c:v>
                </c:pt>
                <c:pt idx="45">
                  <c:v>3488</c:v>
                </c:pt>
                <c:pt idx="46">
                  <c:v>3622</c:v>
                </c:pt>
                <c:pt idx="47">
                  <c:v>3724</c:v>
                </c:pt>
                <c:pt idx="48">
                  <c:v>3789</c:v>
                </c:pt>
                <c:pt idx="49">
                  <c:v>3824</c:v>
                </c:pt>
                <c:pt idx="50">
                  <c:v>3815</c:v>
                </c:pt>
                <c:pt idx="51">
                  <c:v>3776</c:v>
                </c:pt>
                <c:pt idx="52">
                  <c:v>3695</c:v>
                </c:pt>
                <c:pt idx="53">
                  <c:v>3574</c:v>
                </c:pt>
                <c:pt idx="54">
                  <c:v>3424</c:v>
                </c:pt>
                <c:pt idx="55">
                  <c:v>3230</c:v>
                </c:pt>
                <c:pt idx="56">
                  <c:v>3009</c:v>
                </c:pt>
                <c:pt idx="57">
                  <c:v>2762</c:v>
                </c:pt>
                <c:pt idx="58">
                  <c:v>2492</c:v>
                </c:pt>
                <c:pt idx="59">
                  <c:v>2201</c:v>
                </c:pt>
                <c:pt idx="60">
                  <c:v>1869</c:v>
                </c:pt>
                <c:pt idx="61">
                  <c:v>1532</c:v>
                </c:pt>
                <c:pt idx="62">
                  <c:v>1182</c:v>
                </c:pt>
                <c:pt idx="63">
                  <c:v>800</c:v>
                </c:pt>
                <c:pt idx="64">
                  <c:v>425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FEC-4ED8-A4D5-5B6DBC036B99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TDK_KF_ST_13_02!$L$85:$L$149</c:f>
              <c:numCache>
                <c:formatCode>General</c:formatCode>
                <c:ptCount val="65"/>
                <c:pt idx="0">
                  <c:v>442.10348547617332</c:v>
                </c:pt>
                <c:pt idx="1">
                  <c:v>54.561352657925696</c:v>
                </c:pt>
                <c:pt idx="2">
                  <c:v>-318.21094541569857</c:v>
                </c:pt>
                <c:pt idx="3">
                  <c:v>-684.20128736773677</c:v>
                </c:pt>
                <c:pt idx="4">
                  <c:v>-1051.9291926974929</c:v>
                </c:pt>
                <c:pt idx="5">
                  <c:v>-1420.2340960676754</c:v>
                </c:pt>
                <c:pt idx="6">
                  <c:v>-1767.5924620025783</c:v>
                </c:pt>
                <c:pt idx="7">
                  <c:v>-2106.9710018275364</c:v>
                </c:pt>
                <c:pt idx="8">
                  <c:v>-2419.547682977553</c:v>
                </c:pt>
                <c:pt idx="9">
                  <c:v>-2707.4442976367968</c:v>
                </c:pt>
                <c:pt idx="10">
                  <c:v>-2963.4632227914431</c:v>
                </c:pt>
                <c:pt idx="11">
                  <c:v>-3191.6894063623045</c:v>
                </c:pt>
                <c:pt idx="12">
                  <c:v>-3395.7080092061888</c:v>
                </c:pt>
                <c:pt idx="13">
                  <c:v>-3568.917602805393</c:v>
                </c:pt>
                <c:pt idx="14">
                  <c:v>-3707.1471713172523</c:v>
                </c:pt>
                <c:pt idx="15">
                  <c:v>-3809.4204968811341</c:v>
                </c:pt>
                <c:pt idx="16">
                  <c:v>-3872.8949028127086</c:v>
                </c:pt>
                <c:pt idx="17">
                  <c:v>-3899.8931066492455</c:v>
                </c:pt>
                <c:pt idx="18">
                  <c:v>-3889.6493269779826</c:v>
                </c:pt>
                <c:pt idx="19">
                  <c:v>-3843.8495425983897</c:v>
                </c:pt>
                <c:pt idx="20">
                  <c:v>-3762.385586998736</c:v>
                </c:pt>
                <c:pt idx="21">
                  <c:v>-3640.7577712054308</c:v>
                </c:pt>
                <c:pt idx="22">
                  <c:v>-3487.1408101149877</c:v>
                </c:pt>
                <c:pt idx="23">
                  <c:v>-3296.1933054107408</c:v>
                </c:pt>
                <c:pt idx="24">
                  <c:v>-3074.5389548428152</c:v>
                </c:pt>
                <c:pt idx="25">
                  <c:v>-2823.4145665922038</c:v>
                </c:pt>
                <c:pt idx="26">
                  <c:v>-2556.4789603086292</c:v>
                </c:pt>
                <c:pt idx="27">
                  <c:v>-2263.7778051633045</c:v>
                </c:pt>
                <c:pt idx="28">
                  <c:v>-1944.7348130121134</c:v>
                </c:pt>
                <c:pt idx="29">
                  <c:v>-1608.0140383128239</c:v>
                </c:pt>
                <c:pt idx="30">
                  <c:v>-1246.5418076683457</c:v>
                </c:pt>
                <c:pt idx="31">
                  <c:v>-878.84135322121699</c:v>
                </c:pt>
                <c:pt idx="32">
                  <c:v>-501.14905412534233</c:v>
                </c:pt>
                <c:pt idx="33">
                  <c:v>-129.82853339580771</c:v>
                </c:pt>
                <c:pt idx="34">
                  <c:v>247.16738704424276</c:v>
                </c:pt>
                <c:pt idx="35">
                  <c:v>612.45918631833445</c:v>
                </c:pt>
                <c:pt idx="36">
                  <c:v>977.67580454686117</c:v>
                </c:pt>
                <c:pt idx="37">
                  <c:v>1341.2725916992008</c:v>
                </c:pt>
                <c:pt idx="38">
                  <c:v>1692.3926955251461</c:v>
                </c:pt>
                <c:pt idx="39">
                  <c:v>2024.85917270861</c:v>
                </c:pt>
                <c:pt idx="40">
                  <c:v>2339.5061587993209</c:v>
                </c:pt>
                <c:pt idx="41">
                  <c:v>2625.2326043142784</c:v>
                </c:pt>
                <c:pt idx="42">
                  <c:v>2879.9014110130265</c:v>
                </c:pt>
                <c:pt idx="43">
                  <c:v>3107.8649076626712</c:v>
                </c:pt>
                <c:pt idx="44">
                  <c:v>3311.8655246187413</c:v>
                </c:pt>
                <c:pt idx="45">
                  <c:v>3482.8349018625499</c:v>
                </c:pt>
                <c:pt idx="46">
                  <c:v>3622.3135317085362</c:v>
                </c:pt>
                <c:pt idx="47">
                  <c:v>3727.2080965106634</c:v>
                </c:pt>
                <c:pt idx="48">
                  <c:v>3791.9913357715996</c:v>
                </c:pt>
                <c:pt idx="49">
                  <c:v>3819.7717462700216</c:v>
                </c:pt>
                <c:pt idx="50">
                  <c:v>3810.9516178737808</c:v>
                </c:pt>
                <c:pt idx="51">
                  <c:v>3766.616314535635</c:v>
                </c:pt>
                <c:pt idx="52">
                  <c:v>3688.2988220490611</c:v>
                </c:pt>
                <c:pt idx="53">
                  <c:v>3568.9489680503757</c:v>
                </c:pt>
                <c:pt idx="54">
                  <c:v>3414.346789848661</c:v>
                </c:pt>
                <c:pt idx="55">
                  <c:v>3223.7788393077099</c:v>
                </c:pt>
                <c:pt idx="56">
                  <c:v>3003.2353691392823</c:v>
                </c:pt>
                <c:pt idx="57">
                  <c:v>2757.7393154216752</c:v>
                </c:pt>
                <c:pt idx="58">
                  <c:v>2490.3078795872166</c:v>
                </c:pt>
                <c:pt idx="59">
                  <c:v>2199.1643829242212</c:v>
                </c:pt>
                <c:pt idx="60">
                  <c:v>1874.253183103802</c:v>
                </c:pt>
                <c:pt idx="61">
                  <c:v>1540.7704964131847</c:v>
                </c:pt>
                <c:pt idx="62">
                  <c:v>1187.2740533819551</c:v>
                </c:pt>
                <c:pt idx="63">
                  <c:v>809.49810500429794</c:v>
                </c:pt>
                <c:pt idx="64">
                  <c:v>434.39370353674042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FEC-4ED8-A4D5-5B6DBC036B99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TDK_KF_ST_13_02!$J$85:$J$149</c:f>
              <c:numCache>
                <c:formatCode>General</c:formatCode>
                <c:ptCount val="65"/>
                <c:pt idx="0">
                  <c:v>-3826</c:v>
                </c:pt>
                <c:pt idx="1">
                  <c:v>-3862</c:v>
                </c:pt>
                <c:pt idx="2">
                  <c:v>-3849</c:v>
                </c:pt>
                <c:pt idx="3">
                  <c:v>-3807</c:v>
                </c:pt>
                <c:pt idx="4">
                  <c:v>-3726</c:v>
                </c:pt>
                <c:pt idx="5">
                  <c:v>-3609</c:v>
                </c:pt>
                <c:pt idx="6">
                  <c:v>-3455</c:v>
                </c:pt>
                <c:pt idx="7">
                  <c:v>-3271</c:v>
                </c:pt>
                <c:pt idx="8">
                  <c:v>-3045</c:v>
                </c:pt>
                <c:pt idx="9">
                  <c:v>-2804</c:v>
                </c:pt>
                <c:pt idx="10">
                  <c:v>-2543</c:v>
                </c:pt>
                <c:pt idx="11">
                  <c:v>-2255</c:v>
                </c:pt>
                <c:pt idx="12">
                  <c:v>-1933</c:v>
                </c:pt>
                <c:pt idx="13">
                  <c:v>-1601</c:v>
                </c:pt>
                <c:pt idx="14">
                  <c:v>-1245</c:v>
                </c:pt>
                <c:pt idx="15">
                  <c:v>-875</c:v>
                </c:pt>
                <c:pt idx="16">
                  <c:v>-510</c:v>
                </c:pt>
                <c:pt idx="17">
                  <c:v>-131</c:v>
                </c:pt>
                <c:pt idx="18">
                  <c:v>245</c:v>
                </c:pt>
                <c:pt idx="19">
                  <c:v>607</c:v>
                </c:pt>
                <c:pt idx="20">
                  <c:v>975</c:v>
                </c:pt>
                <c:pt idx="21">
                  <c:v>1346</c:v>
                </c:pt>
                <c:pt idx="22">
                  <c:v>1694</c:v>
                </c:pt>
                <c:pt idx="23">
                  <c:v>2031</c:v>
                </c:pt>
                <c:pt idx="24">
                  <c:v>2347</c:v>
                </c:pt>
                <c:pt idx="25">
                  <c:v>2647</c:v>
                </c:pt>
                <c:pt idx="26">
                  <c:v>2898</c:v>
                </c:pt>
                <c:pt idx="27">
                  <c:v>3133</c:v>
                </c:pt>
                <c:pt idx="28">
                  <c:v>3340</c:v>
                </c:pt>
                <c:pt idx="29">
                  <c:v>3519</c:v>
                </c:pt>
                <c:pt idx="30">
                  <c:v>3657</c:v>
                </c:pt>
                <c:pt idx="31">
                  <c:v>3765</c:v>
                </c:pt>
                <c:pt idx="32">
                  <c:v>3838</c:v>
                </c:pt>
                <c:pt idx="33">
                  <c:v>3862</c:v>
                </c:pt>
                <c:pt idx="34">
                  <c:v>3853</c:v>
                </c:pt>
                <c:pt idx="35">
                  <c:v>3804</c:v>
                </c:pt>
                <c:pt idx="36">
                  <c:v>3727</c:v>
                </c:pt>
                <c:pt idx="37">
                  <c:v>3610</c:v>
                </c:pt>
                <c:pt idx="38">
                  <c:v>3461</c:v>
                </c:pt>
                <c:pt idx="39">
                  <c:v>3269</c:v>
                </c:pt>
                <c:pt idx="40">
                  <c:v>3057</c:v>
                </c:pt>
                <c:pt idx="41">
                  <c:v>2808</c:v>
                </c:pt>
                <c:pt idx="42">
                  <c:v>2541</c:v>
                </c:pt>
                <c:pt idx="43">
                  <c:v>2252</c:v>
                </c:pt>
                <c:pt idx="44">
                  <c:v>1936</c:v>
                </c:pt>
                <c:pt idx="45">
                  <c:v>1598</c:v>
                </c:pt>
                <c:pt idx="46">
                  <c:v>1246</c:v>
                </c:pt>
                <c:pt idx="47">
                  <c:v>872</c:v>
                </c:pt>
                <c:pt idx="48">
                  <c:v>496</c:v>
                </c:pt>
                <c:pt idx="49">
                  <c:v>130</c:v>
                </c:pt>
                <c:pt idx="50">
                  <c:v>-243</c:v>
                </c:pt>
                <c:pt idx="51">
                  <c:v>-612</c:v>
                </c:pt>
                <c:pt idx="52">
                  <c:v>-969</c:v>
                </c:pt>
                <c:pt idx="53">
                  <c:v>-1338</c:v>
                </c:pt>
                <c:pt idx="54">
                  <c:v>-1694</c:v>
                </c:pt>
                <c:pt idx="55">
                  <c:v>-2032</c:v>
                </c:pt>
                <c:pt idx="56">
                  <c:v>-2352</c:v>
                </c:pt>
                <c:pt idx="57">
                  <c:v>-2641</c:v>
                </c:pt>
                <c:pt idx="58">
                  <c:v>-2894</c:v>
                </c:pt>
                <c:pt idx="59">
                  <c:v>-3132</c:v>
                </c:pt>
                <c:pt idx="60">
                  <c:v>-3344</c:v>
                </c:pt>
                <c:pt idx="61">
                  <c:v>-3511</c:v>
                </c:pt>
                <c:pt idx="62">
                  <c:v>-3651</c:v>
                </c:pt>
                <c:pt idx="63">
                  <c:v>-3757</c:v>
                </c:pt>
                <c:pt idx="64">
                  <c:v>-3824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FEC-4ED8-A4D5-5B6DBC036B99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TDK_KF_ST_13_02!$N$85:$N$149</c:f>
              <c:numCache>
                <c:formatCode>General</c:formatCode>
                <c:ptCount val="65"/>
                <c:pt idx="0">
                  <c:v>-3818.1864325557813</c:v>
                </c:pt>
                <c:pt idx="1">
                  <c:v>-3851.8133149008677</c:v>
                </c:pt>
                <c:pt idx="2">
                  <c:v>-3847.3213597858107</c:v>
                </c:pt>
                <c:pt idx="3">
                  <c:v>-3807.5359075910742</c:v>
                </c:pt>
                <c:pt idx="4">
                  <c:v>-3731.0023603958202</c:v>
                </c:pt>
                <c:pt idx="5">
                  <c:v>-3615.1485261314992</c:v>
                </c:pt>
                <c:pt idx="6">
                  <c:v>-3466.27598620974</c:v>
                </c:pt>
                <c:pt idx="7">
                  <c:v>-3278.4343866118006</c:v>
                </c:pt>
                <c:pt idx="8">
                  <c:v>-3061.5269015160889</c:v>
                </c:pt>
                <c:pt idx="9">
                  <c:v>-2815.7424260597436</c:v>
                </c:pt>
                <c:pt idx="10">
                  <c:v>-2549.3452050113224</c:v>
                </c:pt>
                <c:pt idx="11">
                  <c:v>-2260.2586531393449</c:v>
                </c:pt>
                <c:pt idx="12">
                  <c:v>-1941.9504488390066</c:v>
                </c:pt>
                <c:pt idx="13">
                  <c:v>-1600.9190267688994</c:v>
                </c:pt>
                <c:pt idx="14">
                  <c:v>-1243.9863007780348</c:v>
                </c:pt>
                <c:pt idx="15">
                  <c:v>-872.92576513482913</c:v>
                </c:pt>
                <c:pt idx="16">
                  <c:v>-502.12680853685913</c:v>
                </c:pt>
                <c:pt idx="17">
                  <c:v>-122.2843333078544</c:v>
                </c:pt>
                <c:pt idx="18">
                  <c:v>253.31363898048457</c:v>
                </c:pt>
                <c:pt idx="19">
                  <c:v>621.12580795727172</c:v>
                </c:pt>
                <c:pt idx="20">
                  <c:v>985.55634708187699</c:v>
                </c:pt>
                <c:pt idx="21">
                  <c:v>1354.9775928493225</c:v>
                </c:pt>
                <c:pt idx="22">
                  <c:v>1701.9945368413078</c:v>
                </c:pt>
                <c:pt idx="23">
                  <c:v>2039.3330621604948</c:v>
                </c:pt>
                <c:pt idx="24">
                  <c:v>2353.8320882980588</c:v>
                </c:pt>
                <c:pt idx="25">
                  <c:v>2644.6659966364223</c:v>
                </c:pt>
                <c:pt idx="26">
                  <c:v>2899.5242466483414</c:v>
                </c:pt>
                <c:pt idx="27">
                  <c:v>3130.2014709737523</c:v>
                </c:pt>
                <c:pt idx="28">
                  <c:v>3335.264439850901</c:v>
                </c:pt>
                <c:pt idx="29">
                  <c:v>3508.0971273375021</c:v>
                </c:pt>
                <c:pt idx="30">
                  <c:v>3650.7245441370619</c:v>
                </c:pt>
                <c:pt idx="31">
                  <c:v>3755.1622244927094</c:v>
                </c:pt>
                <c:pt idx="32">
                  <c:v>3823.1320581038444</c:v>
                </c:pt>
                <c:pt idx="33">
                  <c:v>3853.0427898892294</c:v>
                </c:pt>
                <c:pt idx="34">
                  <c:v>3846.7535451680769</c:v>
                </c:pt>
                <c:pt idx="35">
                  <c:v>3805.167193061473</c:v>
                </c:pt>
                <c:pt idx="36">
                  <c:v>3727.402160660868</c:v>
                </c:pt>
                <c:pt idx="37">
                  <c:v>3611.6234223763895</c:v>
                </c:pt>
                <c:pt idx="38">
                  <c:v>3459.7867543376742</c:v>
                </c:pt>
                <c:pt idx="39">
                  <c:v>3274.6643205296009</c:v>
                </c:pt>
                <c:pt idx="40">
                  <c:v>3055.588064834169</c:v>
                </c:pt>
                <c:pt idx="41">
                  <c:v>2811.0586777023018</c:v>
                </c:pt>
                <c:pt idx="42">
                  <c:v>2545.9553094424341</c:v>
                </c:pt>
                <c:pt idx="43">
                  <c:v>2257.5256595001124</c:v>
                </c:pt>
                <c:pt idx="44">
                  <c:v>1940.0380772756635</c:v>
                </c:pt>
                <c:pt idx="45">
                  <c:v>1605.4844050200636</c:v>
                </c:pt>
                <c:pt idx="46">
                  <c:v>1249.2822709313807</c:v>
                </c:pt>
                <c:pt idx="47">
                  <c:v>873.63378564873119</c:v>
                </c:pt>
                <c:pt idx="48">
                  <c:v>501.03221633750888</c:v>
                </c:pt>
                <c:pt idx="49">
                  <c:v>127.23350283520641</c:v>
                </c:pt>
                <c:pt idx="50">
                  <c:v>-249.58099037839335</c:v>
                </c:pt>
                <c:pt idx="51">
                  <c:v>-616.8279648917694</c:v>
                </c:pt>
                <c:pt idx="52">
                  <c:v>-974.88297075096011</c:v>
                </c:pt>
                <c:pt idx="53">
                  <c:v>-1344.0503869950185</c:v>
                </c:pt>
                <c:pt idx="54">
                  <c:v>-1697.4797620493639</c:v>
                </c:pt>
                <c:pt idx="55">
                  <c:v>-2036.5693478202202</c:v>
                </c:pt>
                <c:pt idx="56">
                  <c:v>-2351.2067317544743</c:v>
                </c:pt>
                <c:pt idx="57">
                  <c:v>-2637.3397459644966</c:v>
                </c:pt>
                <c:pt idx="58">
                  <c:v>-2894.4235381535359</c:v>
                </c:pt>
                <c:pt idx="59">
                  <c:v>-3125.2492498818679</c:v>
                </c:pt>
                <c:pt idx="60">
                  <c:v>-3334.8689253805019</c:v>
                </c:pt>
                <c:pt idx="61">
                  <c:v>-3506.3932911647385</c:v>
                </c:pt>
                <c:pt idx="62">
                  <c:v>-3646.7050696926008</c:v>
                </c:pt>
                <c:pt idx="63">
                  <c:v>-3754.6048108255982</c:v>
                </c:pt>
                <c:pt idx="64">
                  <c:v>-3822.2054480627689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FEC-4ED8-A4D5-5B6DBC03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43080"/>
        <c:axId val="567828576"/>
      </c:scatterChart>
      <c:valAx>
        <c:axId val="56784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28576"/>
        <c:crosses val="autoZero"/>
        <c:crossBetween val="midCat"/>
      </c:valAx>
      <c:valAx>
        <c:axId val="56782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3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TDK_KF_ST_13_02!$AC$20:$AC$84</c:f>
              <c:numCache>
                <c:formatCode>General</c:formatCode>
                <c:ptCount val="65"/>
                <c:pt idx="0">
                  <c:v>4.8562601220224676E-2</c:v>
                </c:pt>
                <c:pt idx="1">
                  <c:v>-0.23360544983485187</c:v>
                </c:pt>
                <c:pt idx="2">
                  <c:v>-0.14956494391187647</c:v>
                </c:pt>
                <c:pt idx="3">
                  <c:v>-0.18205133827162356</c:v>
                </c:pt>
                <c:pt idx="4">
                  <c:v>-0.1465234479795825</c:v>
                </c:pt>
                <c:pt idx="5">
                  <c:v>-0.16862669194098245</c:v>
                </c:pt>
                <c:pt idx="6">
                  <c:v>-0.16440647140919395</c:v>
                </c:pt>
                <c:pt idx="7">
                  <c:v>-6.5168430764387608E-2</c:v>
                </c:pt>
                <c:pt idx="8">
                  <c:v>-2.9754980289510513E-2</c:v>
                </c:pt>
                <c:pt idx="9">
                  <c:v>-0.14380028097396291</c:v>
                </c:pt>
                <c:pt idx="10">
                  <c:v>-2.2267043709909728E-2</c:v>
                </c:pt>
                <c:pt idx="11">
                  <c:v>-5.3979596392785822E-2</c:v>
                </c:pt>
                <c:pt idx="12">
                  <c:v>-6.4026786071451625E-3</c:v>
                </c:pt>
                <c:pt idx="13">
                  <c:v>-5.1593085586517873E-2</c:v>
                </c:pt>
                <c:pt idx="14">
                  <c:v>-7.0019705155431211E-2</c:v>
                </c:pt>
                <c:pt idx="15">
                  <c:v>2.4370681240100112E-3</c:v>
                </c:pt>
                <c:pt idx="16">
                  <c:v>-0.12767705095399151</c:v>
                </c:pt>
                <c:pt idx="17">
                  <c:v>-0.11927717460989129</c:v>
                </c:pt>
                <c:pt idx="18">
                  <c:v>-0.12699886562278095</c:v>
                </c:pt>
                <c:pt idx="19">
                  <c:v>-0.14403852684063168</c:v>
                </c:pt>
                <c:pt idx="20">
                  <c:v>-0.14993440394887614</c:v>
                </c:pt>
                <c:pt idx="21">
                  <c:v>-7.5880014794279305E-2</c:v>
                </c:pt>
                <c:pt idx="22">
                  <c:v>-9.2137358997732122E-2</c:v>
                </c:pt>
                <c:pt idx="23">
                  <c:v>-0.10081022436443732</c:v>
                </c:pt>
                <c:pt idx="24">
                  <c:v>-4.1860360810801467E-2</c:v>
                </c:pt>
                <c:pt idx="25">
                  <c:v>-9.6681281664359631E-2</c:v>
                </c:pt>
                <c:pt idx="26">
                  <c:v>-3.8614648786563066E-2</c:v>
                </c:pt>
                <c:pt idx="27">
                  <c:v>-1.3596564151157509E-2</c:v>
                </c:pt>
                <c:pt idx="28">
                  <c:v>8.9062640324186759E-3</c:v>
                </c:pt>
                <c:pt idx="29">
                  <c:v>5.6349702817101388E-2</c:v>
                </c:pt>
                <c:pt idx="30">
                  <c:v>-4.8019418277647219E-3</c:v>
                </c:pt>
                <c:pt idx="31">
                  <c:v>-2.7210643448455585E-2</c:v>
                </c:pt>
                <c:pt idx="32">
                  <c:v>-0.10758963529121957</c:v>
                </c:pt>
                <c:pt idx="33">
                  <c:v>-3.3416310359825729E-2</c:v>
                </c:pt>
                <c:pt idx="34">
                  <c:v>-5.98537243271835E-3</c:v>
                </c:pt>
                <c:pt idx="35">
                  <c:v>-6.9712880526878962E-2</c:v>
                </c:pt>
                <c:pt idx="36">
                  <c:v>-2.03888935323846E-2</c:v>
                </c:pt>
                <c:pt idx="37">
                  <c:v>-1.3366309798072962E-2</c:v>
                </c:pt>
                <c:pt idx="38">
                  <c:v>6.3211423560460389E-2</c:v>
                </c:pt>
                <c:pt idx="39">
                  <c:v>0.13376852756019275</c:v>
                </c:pt>
                <c:pt idx="40">
                  <c:v>8.719611454267806E-2</c:v>
                </c:pt>
                <c:pt idx="41">
                  <c:v>0.16642447624596457</c:v>
                </c:pt>
                <c:pt idx="42">
                  <c:v>0.20506987178546865</c:v>
                </c:pt>
                <c:pt idx="43">
                  <c:v>0.24065478656308414</c:v>
                </c:pt>
                <c:pt idx="44">
                  <c:v>0.28644020804765091</c:v>
                </c:pt>
                <c:pt idx="45">
                  <c:v>0.21749740349403623</c:v>
                </c:pt>
                <c:pt idx="46">
                  <c:v>0.19625091138914286</c:v>
                </c:pt>
                <c:pt idx="47">
                  <c:v>0.23043469739673128</c:v>
                </c:pt>
                <c:pt idx="48">
                  <c:v>0.24415829546808254</c:v>
                </c:pt>
                <c:pt idx="49">
                  <c:v>0.15334331889340547</c:v>
                </c:pt>
                <c:pt idx="50">
                  <c:v>0.11795414849211738</c:v>
                </c:pt>
                <c:pt idx="51">
                  <c:v>9.950598091501206E-2</c:v>
                </c:pt>
                <c:pt idx="52">
                  <c:v>-1.1668407487377408E-2</c:v>
                </c:pt>
                <c:pt idx="53">
                  <c:v>4.2925650208076149E-2</c:v>
                </c:pt>
                <c:pt idx="54">
                  <c:v>4.9340794180977809E-2</c:v>
                </c:pt>
                <c:pt idx="55">
                  <c:v>1.3813472822050699E-2</c:v>
                </c:pt>
                <c:pt idx="56">
                  <c:v>-2.4373954209011117E-2</c:v>
                </c:pt>
                <c:pt idx="57">
                  <c:v>2.2392999168800998E-3</c:v>
                </c:pt>
                <c:pt idx="58">
                  <c:v>-0.15701577424664492</c:v>
                </c:pt>
                <c:pt idx="59">
                  <c:v>-3.5573789125123767E-2</c:v>
                </c:pt>
                <c:pt idx="60">
                  <c:v>-4.1178930437524741E-2</c:v>
                </c:pt>
                <c:pt idx="61">
                  <c:v>-0.14573414225247916</c:v>
                </c:pt>
                <c:pt idx="62">
                  <c:v>-0.11911599902157377</c:v>
                </c:pt>
                <c:pt idx="63">
                  <c:v>-0.12887776268081552</c:v>
                </c:pt>
                <c:pt idx="64">
                  <c:v>-0.17015121236948971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ABA-4B32-99BF-BB0770BB59B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TDK_KF_ST_13_02!$AC$85:$AC$149</c:f>
              <c:numCache>
                <c:formatCode>General</c:formatCode>
                <c:ptCount val="65"/>
                <c:pt idx="0">
                  <c:v>-2.616769112307793E-2</c:v>
                </c:pt>
                <c:pt idx="1">
                  <c:v>-0.17394486010272203</c:v>
                </c:pt>
                <c:pt idx="2">
                  <c:v>-8.2913168377160673E-2</c:v>
                </c:pt>
                <c:pt idx="3">
                  <c:v>-0.12566191828676665</c:v>
                </c:pt>
                <c:pt idx="4">
                  <c:v>-6.6873353187475004E-2</c:v>
                </c:pt>
                <c:pt idx="5">
                  <c:v>4.9061119621001126E-3</c:v>
                </c:pt>
                <c:pt idx="6">
                  <c:v>-8.989333429326507E-3</c:v>
                </c:pt>
                <c:pt idx="7">
                  <c:v>9.8568391011326639E-3</c:v>
                </c:pt>
                <c:pt idx="8">
                  <c:v>-5.2688977115792568E-2</c:v>
                </c:pt>
                <c:pt idx="9">
                  <c:v>1.9109524236228026E-2</c:v>
                </c:pt>
                <c:pt idx="10">
                  <c:v>6.395155112051043E-2</c:v>
                </c:pt>
                <c:pt idx="11">
                  <c:v>0.13903041991733289</c:v>
                </c:pt>
                <c:pt idx="12">
                  <c:v>8.1027416127199103E-2</c:v>
                </c:pt>
                <c:pt idx="13">
                  <c:v>0.14671611887490599</c:v>
                </c:pt>
                <c:pt idx="14">
                  <c:v>0.18695657401804056</c:v>
                </c:pt>
                <c:pt idx="15">
                  <c:v>0.18250288411144311</c:v>
                </c:pt>
                <c:pt idx="16">
                  <c:v>0.25341887811327979</c:v>
                </c:pt>
                <c:pt idx="17">
                  <c:v>0.25188997125138712</c:v>
                </c:pt>
                <c:pt idx="18">
                  <c:v>0.2319198011981598</c:v>
                </c:pt>
                <c:pt idx="19">
                  <c:v>0.31564318822901782</c:v>
                </c:pt>
                <c:pt idx="20">
                  <c:v>0.24847935757986761</c:v>
                </c:pt>
                <c:pt idx="21">
                  <c:v>0.22096393970628014</c:v>
                </c:pt>
                <c:pt idx="22">
                  <c:v>0.21909151914701397</c:v>
                </c:pt>
                <c:pt idx="23">
                  <c:v>0.22225248979731305</c:v>
                </c:pt>
                <c:pt idx="24">
                  <c:v>0.21103004622221988</c:v>
                </c:pt>
                <c:pt idx="25">
                  <c:v>8.752928626606149E-2</c:v>
                </c:pt>
                <c:pt idx="26">
                  <c:v>8.0838007894868724E-2</c:v>
                </c:pt>
                <c:pt idx="27">
                  <c:v>5.8231358221405571E-2</c:v>
                </c:pt>
                <c:pt idx="28">
                  <c:v>3.3092184072785358E-2</c:v>
                </c:pt>
                <c:pt idx="29">
                  <c:v>-1.7145632847274328E-2</c:v>
                </c:pt>
                <c:pt idx="30">
                  <c:v>-3.1995888312621901E-2</c:v>
                </c:pt>
                <c:pt idx="31">
                  <c:v>-7.023153709150165E-2</c:v>
                </c:pt>
                <c:pt idx="32">
                  <c:v>-1.2643954061729801E-2</c:v>
                </c:pt>
                <c:pt idx="33">
                  <c:v>-1.475763420671683E-2</c:v>
                </c:pt>
                <c:pt idx="34">
                  <c:v>-3.4568640027885067E-2</c:v>
                </c:pt>
                <c:pt idx="35">
                  <c:v>0.1213536646957607</c:v>
                </c:pt>
                <c:pt idx="36">
                  <c:v>8.1485018729097192E-3</c:v>
                </c:pt>
                <c:pt idx="37">
                  <c:v>-5.6108663651457391E-3</c:v>
                </c:pt>
                <c:pt idx="38">
                  <c:v>5.0972165120867885E-2</c:v>
                </c:pt>
                <c:pt idx="39">
                  <c:v>-3.9063124865691634E-2</c:v>
                </c:pt>
                <c:pt idx="40">
                  <c:v>3.4036483846136889E-2</c:v>
                </c:pt>
                <c:pt idx="41">
                  <c:v>-2.0243236721142921E-2</c:v>
                </c:pt>
                <c:pt idx="42">
                  <c:v>-3.602471872304136E-2</c:v>
                </c:pt>
                <c:pt idx="43">
                  <c:v>-7.5747950307771816E-2</c:v>
                </c:pt>
                <c:pt idx="44">
                  <c:v>-5.5456044166788843E-2</c:v>
                </c:pt>
                <c:pt idx="45">
                  <c:v>-0.16714167088876764</c:v>
                </c:pt>
                <c:pt idx="46">
                  <c:v>-8.7836065074085923E-2</c:v>
                </c:pt>
                <c:pt idx="47">
                  <c:v>-6.5292447666990938E-2</c:v>
                </c:pt>
                <c:pt idx="48">
                  <c:v>-0.12941481875304817</c:v>
                </c:pt>
                <c:pt idx="49">
                  <c:v>-2.9325768782285877E-2</c:v>
                </c:pt>
                <c:pt idx="50">
                  <c:v>2.6792660226035991E-2</c:v>
                </c:pt>
                <c:pt idx="51">
                  <c:v>1.3660277960298117E-2</c:v>
                </c:pt>
                <c:pt idx="52">
                  <c:v>2.7412719508873806E-2</c:v>
                </c:pt>
                <c:pt idx="53">
                  <c:v>2.7076870812088316E-2</c:v>
                </c:pt>
                <c:pt idx="54">
                  <c:v>2.7232232031636272E-2</c:v>
                </c:pt>
                <c:pt idx="55">
                  <c:v>2.7394848107597625E-2</c:v>
                </c:pt>
                <c:pt idx="56">
                  <c:v>-3.0708758631156741E-2</c:v>
                </c:pt>
                <c:pt idx="57">
                  <c:v>-6.3081603446342172E-2</c:v>
                </c:pt>
                <c:pt idx="58">
                  <c:v>-3.6354972446432043E-2</c:v>
                </c:pt>
                <c:pt idx="59">
                  <c:v>-8.6868263066531171E-2</c:v>
                </c:pt>
                <c:pt idx="60">
                  <c:v>-0.17618341528591941</c:v>
                </c:pt>
                <c:pt idx="61">
                  <c:v>-0.17957917187382222</c:v>
                </c:pt>
                <c:pt idx="62">
                  <c:v>-0.11981607495514979</c:v>
                </c:pt>
                <c:pt idx="63">
                  <c:v>-0.16415329446944771</c:v>
                </c:pt>
                <c:pt idx="64">
                  <c:v>-0.15632311602627791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ABA-4B32-99BF-BB0770BB59B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</c:numCache>
            </c:numRef>
          </c:xVal>
          <c:yVal>
            <c:numRef>
              <c:f>TDK_KF_ST_13_02!$AD$20:$AD$83</c:f>
              <c:numCache>
                <c:formatCode>General</c:formatCode>
                <c:ptCount val="64"/>
                <c:pt idx="0">
                  <c:v>-0.20488571724650259</c:v>
                </c:pt>
                <c:pt idx="1">
                  <c:v>6.9452155365404167E-2</c:v>
                </c:pt>
                <c:pt idx="2">
                  <c:v>2.9748868956726682E-2</c:v>
                </c:pt>
                <c:pt idx="3">
                  <c:v>2.4721663978013453E-3</c:v>
                </c:pt>
                <c:pt idx="4">
                  <c:v>-2.965996730633691E-2</c:v>
                </c:pt>
                <c:pt idx="5">
                  <c:v>8.1758428874451283E-2</c:v>
                </c:pt>
                <c:pt idx="6">
                  <c:v>0.12805149896276191</c:v>
                </c:pt>
                <c:pt idx="7">
                  <c:v>2.0868273180454366E-3</c:v>
                </c:pt>
                <c:pt idx="8">
                  <c:v>-9.5377834164622755E-4</c:v>
                </c:pt>
                <c:pt idx="9">
                  <c:v>0.17119512908156054</c:v>
                </c:pt>
                <c:pt idx="10">
                  <c:v>4.9499275741546001E-2</c:v>
                </c:pt>
                <c:pt idx="11">
                  <c:v>8.1056467204874139E-2</c:v>
                </c:pt>
                <c:pt idx="12">
                  <c:v>3.3815398116018969E-2</c:v>
                </c:pt>
                <c:pt idx="13">
                  <c:v>6.525336354681599E-2</c:v>
                </c:pt>
                <c:pt idx="14">
                  <c:v>9.6812365381467202E-2</c:v>
                </c:pt>
                <c:pt idx="15">
                  <c:v>-3.1762836906295888E-2</c:v>
                </c:pt>
                <c:pt idx="16">
                  <c:v>-1.7377677990566553E-3</c:v>
                </c:pt>
                <c:pt idx="17">
                  <c:v>5.3984726942900352E-2</c:v>
                </c:pt>
                <c:pt idx="18">
                  <c:v>3.9162800548695031E-2</c:v>
                </c:pt>
                <c:pt idx="19">
                  <c:v>-2.310314404813596E-2</c:v>
                </c:pt>
                <c:pt idx="20">
                  <c:v>9.4478359782087296E-2</c:v>
                </c:pt>
                <c:pt idx="21">
                  <c:v>1.3206448650748825E-4</c:v>
                </c:pt>
                <c:pt idx="22">
                  <c:v>5.6112640274690762E-2</c:v>
                </c:pt>
                <c:pt idx="23">
                  <c:v>8.0566987643294397E-2</c:v>
                </c:pt>
                <c:pt idx="24">
                  <c:v>7.5896844656938356E-2</c:v>
                </c:pt>
                <c:pt idx="25">
                  <c:v>5.7618156798667997E-2</c:v>
                </c:pt>
                <c:pt idx="26">
                  <c:v>8.9586813907430951E-2</c:v>
                </c:pt>
                <c:pt idx="27">
                  <c:v>7.9856977860117695E-3</c:v>
                </c:pt>
                <c:pt idx="28">
                  <c:v>-7.5776215950895676E-4</c:v>
                </c:pt>
                <c:pt idx="29">
                  <c:v>6.5003961878659311E-2</c:v>
                </c:pt>
                <c:pt idx="30">
                  <c:v>-2.9766698200120345E-2</c:v>
                </c:pt>
                <c:pt idx="31">
                  <c:v>1.2453009241738755E-2</c:v>
                </c:pt>
                <c:pt idx="32">
                  <c:v>9.4945681229489765E-2</c:v>
                </c:pt>
                <c:pt idx="33">
                  <c:v>-3.6815226731675921E-2</c:v>
                </c:pt>
                <c:pt idx="34">
                  <c:v>-2.6010515879903551E-2</c:v>
                </c:pt>
                <c:pt idx="35">
                  <c:v>5.2567247679604634E-2</c:v>
                </c:pt>
                <c:pt idx="36">
                  <c:v>5.3481077605169958E-2</c:v>
                </c:pt>
                <c:pt idx="37">
                  <c:v>7.1597668019478533E-2</c:v>
                </c:pt>
                <c:pt idx="38">
                  <c:v>1.7626584334408335E-2</c:v>
                </c:pt>
                <c:pt idx="39">
                  <c:v>-4.6239241294131261E-2</c:v>
                </c:pt>
                <c:pt idx="40">
                  <c:v>0.12383393167954182</c:v>
                </c:pt>
                <c:pt idx="41">
                  <c:v>5.5828013551348477E-2</c:v>
                </c:pt>
                <c:pt idx="42">
                  <c:v>1.402164736154532E-2</c:v>
                </c:pt>
                <c:pt idx="43">
                  <c:v>-1.9690846856804001E-2</c:v>
                </c:pt>
                <c:pt idx="44">
                  <c:v>-3.7960850467783303E-2</c:v>
                </c:pt>
                <c:pt idx="45">
                  <c:v>9.8145784734981589E-2</c:v>
                </c:pt>
                <c:pt idx="46">
                  <c:v>3.5668889809016946E-2</c:v>
                </c:pt>
                <c:pt idx="47">
                  <c:v>2.1455273854655843E-2</c:v>
                </c:pt>
                <c:pt idx="48">
                  <c:v>9.2605826451972462E-3</c:v>
                </c:pt>
                <c:pt idx="49">
                  <c:v>2.9159565218037642E-2</c:v>
                </c:pt>
                <c:pt idx="50">
                  <c:v>6.9002425525923172E-2</c:v>
                </c:pt>
                <c:pt idx="51">
                  <c:v>4.7210137959893927E-2</c:v>
                </c:pt>
                <c:pt idx="52">
                  <c:v>9.2695823614576511E-2</c:v>
                </c:pt>
                <c:pt idx="53">
                  <c:v>9.6104769709256743E-2</c:v>
                </c:pt>
                <c:pt idx="54">
                  <c:v>1.4610756939532621E-2</c:v>
                </c:pt>
                <c:pt idx="55">
                  <c:v>5.2960514141773274E-3</c:v>
                </c:pt>
                <c:pt idx="56">
                  <c:v>-2.8315022906781451E-2</c:v>
                </c:pt>
                <c:pt idx="57">
                  <c:v>7.6175391842525642E-3</c:v>
                </c:pt>
                <c:pt idx="58">
                  <c:v>0.14802644081731842</c:v>
                </c:pt>
                <c:pt idx="59">
                  <c:v>4.047990108722388E-2</c:v>
                </c:pt>
                <c:pt idx="60">
                  <c:v>-2.5694422749950263E-2</c:v>
                </c:pt>
                <c:pt idx="61">
                  <c:v>2.007222396571251E-2</c:v>
                </c:pt>
                <c:pt idx="62">
                  <c:v>3.6202830644413098E-2</c:v>
                </c:pt>
                <c:pt idx="63">
                  <c:v>-4.506709742190651E-2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ABA-4B32-99BF-BB0770BB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2888"/>
        <c:axId val="567835632"/>
      </c:scatterChart>
      <c:valAx>
        <c:axId val="5678328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5632"/>
        <c:crosses val="autoZero"/>
        <c:crossBetween val="midCat"/>
      </c:valAx>
      <c:valAx>
        <c:axId val="56783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2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TDK_KF_ST_13_02!$I$20:$I$84</c:f>
              <c:numCache>
                <c:formatCode>General</c:formatCode>
                <c:ptCount val="65"/>
                <c:pt idx="0">
                  <c:v>437</c:v>
                </c:pt>
                <c:pt idx="1">
                  <c:v>800</c:v>
                </c:pt>
                <c:pt idx="2">
                  <c:v>1183</c:v>
                </c:pt>
                <c:pt idx="3">
                  <c:v>1543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2769</c:v>
                </c:pt>
                <c:pt idx="8">
                  <c:v>3020</c:v>
                </c:pt>
                <c:pt idx="9">
                  <c:v>3237</c:v>
                </c:pt>
                <c:pt idx="10">
                  <c:v>3435</c:v>
                </c:pt>
                <c:pt idx="11">
                  <c:v>3581</c:v>
                </c:pt>
                <c:pt idx="12">
                  <c:v>3704</c:v>
                </c:pt>
                <c:pt idx="13">
                  <c:v>3783</c:v>
                </c:pt>
                <c:pt idx="14">
                  <c:v>3830</c:v>
                </c:pt>
                <c:pt idx="15">
                  <c:v>3839</c:v>
                </c:pt>
                <c:pt idx="16">
                  <c:v>3813</c:v>
                </c:pt>
                <c:pt idx="17">
                  <c:v>3738</c:v>
                </c:pt>
                <c:pt idx="18">
                  <c:v>3635</c:v>
                </c:pt>
                <c:pt idx="19">
                  <c:v>3496</c:v>
                </c:pt>
                <c:pt idx="20">
                  <c:v>3330</c:v>
                </c:pt>
                <c:pt idx="21">
                  <c:v>3124</c:v>
                </c:pt>
                <c:pt idx="22">
                  <c:v>2894</c:v>
                </c:pt>
                <c:pt idx="23">
                  <c:v>2638</c:v>
                </c:pt>
                <c:pt idx="24">
                  <c:v>2346</c:v>
                </c:pt>
                <c:pt idx="25">
                  <c:v>2034</c:v>
                </c:pt>
                <c:pt idx="26">
                  <c:v>1698</c:v>
                </c:pt>
                <c:pt idx="27">
                  <c:v>1349</c:v>
                </c:pt>
                <c:pt idx="28">
                  <c:v>985</c:v>
                </c:pt>
                <c:pt idx="29">
                  <c:v>623</c:v>
                </c:pt>
                <c:pt idx="30">
                  <c:v>255</c:v>
                </c:pt>
                <c:pt idx="31">
                  <c:v>-117</c:v>
                </c:pt>
                <c:pt idx="32">
                  <c:v>-495</c:v>
                </c:pt>
                <c:pt idx="33">
                  <c:v>-880</c:v>
                </c:pt>
                <c:pt idx="34">
                  <c:v>-1256</c:v>
                </c:pt>
                <c:pt idx="35">
                  <c:v>-1611</c:v>
                </c:pt>
                <c:pt idx="36">
                  <c:v>-1949</c:v>
                </c:pt>
                <c:pt idx="37">
                  <c:v>-2265</c:v>
                </c:pt>
                <c:pt idx="38">
                  <c:v>-2560</c:v>
                </c:pt>
                <c:pt idx="39">
                  <c:v>-2840</c:v>
                </c:pt>
                <c:pt idx="40">
                  <c:v>-3085</c:v>
                </c:pt>
                <c:pt idx="41">
                  <c:v>-3308</c:v>
                </c:pt>
                <c:pt idx="42">
                  <c:v>-3503</c:v>
                </c:pt>
                <c:pt idx="43">
                  <c:v>-3659</c:v>
                </c:pt>
                <c:pt idx="44">
                  <c:v>-3774</c:v>
                </c:pt>
                <c:pt idx="45">
                  <c:v>-3855</c:v>
                </c:pt>
                <c:pt idx="46">
                  <c:v>-3901</c:v>
                </c:pt>
                <c:pt idx="47">
                  <c:v>-3904</c:v>
                </c:pt>
                <c:pt idx="48">
                  <c:v>-3881</c:v>
                </c:pt>
                <c:pt idx="49">
                  <c:v>-3815</c:v>
                </c:pt>
                <c:pt idx="50">
                  <c:v>-3710</c:v>
                </c:pt>
                <c:pt idx="51">
                  <c:v>-3569</c:v>
                </c:pt>
                <c:pt idx="52">
                  <c:v>-3400</c:v>
                </c:pt>
                <c:pt idx="53">
                  <c:v>-3201</c:v>
                </c:pt>
                <c:pt idx="54">
                  <c:v>-2970</c:v>
                </c:pt>
                <c:pt idx="55">
                  <c:v>-2713</c:v>
                </c:pt>
                <c:pt idx="56">
                  <c:v>-2425</c:v>
                </c:pt>
                <c:pt idx="57">
                  <c:v>-2109</c:v>
                </c:pt>
                <c:pt idx="58">
                  <c:v>-1783</c:v>
                </c:pt>
                <c:pt idx="59">
                  <c:v>-1425</c:v>
                </c:pt>
                <c:pt idx="60">
                  <c:v>-1062</c:v>
                </c:pt>
                <c:pt idx="61">
                  <c:v>-707</c:v>
                </c:pt>
                <c:pt idx="62">
                  <c:v>-334</c:v>
                </c:pt>
                <c:pt idx="63">
                  <c:v>43</c:v>
                </c:pt>
                <c:pt idx="64">
                  <c:v>426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0B-4B31-9611-BEE0908635F8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TDK_KF_ST_13_02!$L$20:$L$84</c:f>
              <c:numCache>
                <c:formatCode>General</c:formatCode>
                <c:ptCount val="65"/>
                <c:pt idx="0">
                  <c:v>431.9762423975609</c:v>
                </c:pt>
                <c:pt idx="1">
                  <c:v>813.10102322508794</c:v>
                </c:pt>
                <c:pt idx="2">
                  <c:v>1188.03213310766</c:v>
                </c:pt>
                <c:pt idx="3">
                  <c:v>1548.902507244165</c:v>
                </c:pt>
                <c:pt idx="4">
                  <c:v>1881.7426095411688</c:v>
                </c:pt>
                <c:pt idx="5">
                  <c:v>2198.2143733829853</c:v>
                </c:pt>
                <c:pt idx="6">
                  <c:v>2493.2217183772191</c:v>
                </c:pt>
                <c:pt idx="7">
                  <c:v>2764.5327860990096</c:v>
                </c:pt>
                <c:pt idx="8">
                  <c:v>3015.6039488861466</c:v>
                </c:pt>
                <c:pt idx="9">
                  <c:v>3236.5883119762416</c:v>
                </c:pt>
                <c:pt idx="10">
                  <c:v>3428.0258881822115</c:v>
                </c:pt>
                <c:pt idx="11">
                  <c:v>3579.2583526801318</c:v>
                </c:pt>
                <c:pt idx="12">
                  <c:v>3699.0236677740736</c:v>
                </c:pt>
                <c:pt idx="13">
                  <c:v>3778.0536246215206</c:v>
                </c:pt>
                <c:pt idx="14">
                  <c:v>3823.470212674843</c:v>
                </c:pt>
                <c:pt idx="15">
                  <c:v>3832.9252312544377</c:v>
                </c:pt>
                <c:pt idx="16">
                  <c:v>3805.2320325749129</c:v>
                </c:pt>
                <c:pt idx="17">
                  <c:v>3739.6803505447583</c:v>
                </c:pt>
                <c:pt idx="18">
                  <c:v>3635.3005037334083</c:v>
                </c:pt>
                <c:pt idx="19">
                  <c:v>3495.8018887142266</c:v>
                </c:pt>
                <c:pt idx="20">
                  <c:v>3325.1113234344439</c:v>
                </c:pt>
                <c:pt idx="21">
                  <c:v>3124.6385836271811</c:v>
                </c:pt>
                <c:pt idx="22">
                  <c:v>2897.1356652190539</c:v>
                </c:pt>
                <c:pt idx="23">
                  <c:v>2639.3518183119168</c:v>
                </c:pt>
                <c:pt idx="24">
                  <c:v>2349.3261637670321</c:v>
                </c:pt>
                <c:pt idx="25">
                  <c:v>2033.280221543813</c:v>
                </c:pt>
                <c:pt idx="26">
                  <c:v>1696.0187569089617</c:v>
                </c:pt>
                <c:pt idx="27">
                  <c:v>1349.9185846439848</c:v>
                </c:pt>
                <c:pt idx="28">
                  <c:v>986.45842162625911</c:v>
                </c:pt>
                <c:pt idx="29">
                  <c:v>626.78145055821574</c:v>
                </c:pt>
                <c:pt idx="30">
                  <c:v>255.00508673223726</c:v>
                </c:pt>
                <c:pt idx="31">
                  <c:v>-117.700943425603</c:v>
                </c:pt>
                <c:pt idx="32">
                  <c:v>-500.55812243585672</c:v>
                </c:pt>
                <c:pt idx="33">
                  <c:v>-879.4821826007767</c:v>
                </c:pt>
                <c:pt idx="34">
                  <c:v>-1251.8668396355295</c:v>
                </c:pt>
                <c:pt idx="35">
                  <c:v>-1612.1973657961553</c:v>
                </c:pt>
                <c:pt idx="36">
                  <c:v>-1946.8377173912691</c:v>
                </c:pt>
                <c:pt idx="37">
                  <c:v>-2261.6384588013875</c:v>
                </c:pt>
                <c:pt idx="38">
                  <c:v>-2556.3787640254818</c:v>
                </c:pt>
                <c:pt idx="39">
                  <c:v>-2830.3309684949372</c:v>
                </c:pt>
                <c:pt idx="40">
                  <c:v>-3080.9322522392354</c:v>
                </c:pt>
                <c:pt idx="41">
                  <c:v>-3304.6726272280202</c:v>
                </c:pt>
                <c:pt idx="42">
                  <c:v>-3496.2245451662479</c:v>
                </c:pt>
                <c:pt idx="43">
                  <c:v>-3652.8626015845566</c:v>
                </c:pt>
                <c:pt idx="44">
                  <c:v>-3772.5550380957397</c:v>
                </c:pt>
                <c:pt idx="45">
                  <c:v>-3853.7538266817437</c:v>
                </c:pt>
                <c:pt idx="46">
                  <c:v>-3901.055192929347</c:v>
                </c:pt>
                <c:pt idx="47">
                  <c:v>-3912.1079314651452</c:v>
                </c:pt>
                <c:pt idx="48">
                  <c:v>-3885.8132031714172</c:v>
                </c:pt>
                <c:pt idx="49">
                  <c:v>-3821.9481852846848</c:v>
                </c:pt>
                <c:pt idx="50">
                  <c:v>-3717.9570721767018</c:v>
                </c:pt>
                <c:pt idx="51">
                  <c:v>-3580.5698214274066</c:v>
                </c:pt>
                <c:pt idx="52">
                  <c:v>-3408.7478688200317</c:v>
                </c:pt>
                <c:pt idx="53">
                  <c:v>-3207.666573931579</c:v>
                </c:pt>
                <c:pt idx="54">
                  <c:v>-2979.1279555911569</c:v>
                </c:pt>
                <c:pt idx="55">
                  <c:v>-2720.8066052322351</c:v>
                </c:pt>
                <c:pt idx="56">
                  <c:v>-2427.1857552459774</c:v>
                </c:pt>
                <c:pt idx="57">
                  <c:v>-2112.0968550715379</c:v>
                </c:pt>
                <c:pt idx="58">
                  <c:v>-1777.5538897451167</c:v>
                </c:pt>
                <c:pt idx="59">
                  <c:v>-1423.0519664987294</c:v>
                </c:pt>
                <c:pt idx="60">
                  <c:v>-1059.4040907486713</c:v>
                </c:pt>
                <c:pt idx="61">
                  <c:v>-697.20214670586142</c:v>
                </c:pt>
                <c:pt idx="62">
                  <c:v>-325.93098060632371</c:v>
                </c:pt>
                <c:pt idx="63">
                  <c:v>51.662116789715782</c:v>
                </c:pt>
                <c:pt idx="64">
                  <c:v>436.84434188646605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F0B-4B31-9611-BEE0908635F8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TDK_KF_ST_13_02!$J$20:$J$84</c:f>
              <c:numCache>
                <c:formatCode>General</c:formatCode>
                <c:ptCount val="65"/>
                <c:pt idx="0">
                  <c:v>-3838</c:v>
                </c:pt>
                <c:pt idx="1">
                  <c:v>-3773</c:v>
                </c:pt>
                <c:pt idx="2">
                  <c:v>-3670</c:v>
                </c:pt>
                <c:pt idx="3">
                  <c:v>-3527</c:v>
                </c:pt>
                <c:pt idx="4">
                  <c:v>-3352</c:v>
                </c:pt>
                <c:pt idx="5">
                  <c:v>-3150</c:v>
                </c:pt>
                <c:pt idx="6">
                  <c:v>-2914</c:v>
                </c:pt>
                <c:pt idx="7">
                  <c:v>-2652</c:v>
                </c:pt>
                <c:pt idx="8">
                  <c:v>-2355</c:v>
                </c:pt>
                <c:pt idx="9">
                  <c:v>-2045</c:v>
                </c:pt>
                <c:pt idx="10">
                  <c:v>-1697</c:v>
                </c:pt>
                <c:pt idx="11">
                  <c:v>-1351</c:v>
                </c:pt>
                <c:pt idx="12">
                  <c:v>-980</c:v>
                </c:pt>
                <c:pt idx="13">
                  <c:v>-625</c:v>
                </c:pt>
                <c:pt idx="14">
                  <c:v>-256</c:v>
                </c:pt>
                <c:pt idx="15">
                  <c:v>129</c:v>
                </c:pt>
                <c:pt idx="16">
                  <c:v>498</c:v>
                </c:pt>
                <c:pt idx="17">
                  <c:v>874</c:v>
                </c:pt>
                <c:pt idx="18">
                  <c:v>1247</c:v>
                </c:pt>
                <c:pt idx="19">
                  <c:v>1602</c:v>
                </c:pt>
                <c:pt idx="20">
                  <c:v>1938</c:v>
                </c:pt>
                <c:pt idx="21">
                  <c:v>2253</c:v>
                </c:pt>
                <c:pt idx="22">
                  <c:v>2538</c:v>
                </c:pt>
                <c:pt idx="23">
                  <c:v>2807</c:v>
                </c:pt>
                <c:pt idx="24">
                  <c:v>3058</c:v>
                </c:pt>
                <c:pt idx="25">
                  <c:v>3276</c:v>
                </c:pt>
                <c:pt idx="26">
                  <c:v>3473</c:v>
                </c:pt>
                <c:pt idx="27">
                  <c:v>3620</c:v>
                </c:pt>
                <c:pt idx="28">
                  <c:v>3739</c:v>
                </c:pt>
                <c:pt idx="29">
                  <c:v>3822</c:v>
                </c:pt>
                <c:pt idx="30">
                  <c:v>3868</c:v>
                </c:pt>
                <c:pt idx="31">
                  <c:v>3871</c:v>
                </c:pt>
                <c:pt idx="32">
                  <c:v>3842</c:v>
                </c:pt>
                <c:pt idx="33">
                  <c:v>3776</c:v>
                </c:pt>
                <c:pt idx="34">
                  <c:v>3673</c:v>
                </c:pt>
                <c:pt idx="35">
                  <c:v>3527</c:v>
                </c:pt>
                <c:pt idx="36">
                  <c:v>3354</c:v>
                </c:pt>
                <c:pt idx="37">
                  <c:v>3153</c:v>
                </c:pt>
                <c:pt idx="38">
                  <c:v>2914</c:v>
                </c:pt>
                <c:pt idx="39">
                  <c:v>2653</c:v>
                </c:pt>
                <c:pt idx="40">
                  <c:v>2363</c:v>
                </c:pt>
                <c:pt idx="41">
                  <c:v>2040</c:v>
                </c:pt>
                <c:pt idx="42">
                  <c:v>1702</c:v>
                </c:pt>
                <c:pt idx="43">
                  <c:v>1346</c:v>
                </c:pt>
                <c:pt idx="44">
                  <c:v>979</c:v>
                </c:pt>
                <c:pt idx="45">
                  <c:v>625</c:v>
                </c:pt>
                <c:pt idx="46">
                  <c:v>255</c:v>
                </c:pt>
                <c:pt idx="47">
                  <c:v>-127</c:v>
                </c:pt>
                <c:pt idx="48">
                  <c:v>-506</c:v>
                </c:pt>
                <c:pt idx="49">
                  <c:v>-875</c:v>
                </c:pt>
                <c:pt idx="50">
                  <c:v>-1249</c:v>
                </c:pt>
                <c:pt idx="51">
                  <c:v>-1600</c:v>
                </c:pt>
                <c:pt idx="52">
                  <c:v>-1931</c:v>
                </c:pt>
                <c:pt idx="53">
                  <c:v>-2251</c:v>
                </c:pt>
                <c:pt idx="54">
                  <c:v>-2540</c:v>
                </c:pt>
                <c:pt idx="55">
                  <c:v>-2807</c:v>
                </c:pt>
                <c:pt idx="56">
                  <c:v>-3060</c:v>
                </c:pt>
                <c:pt idx="57">
                  <c:v>-3280</c:v>
                </c:pt>
                <c:pt idx="58">
                  <c:v>-3458</c:v>
                </c:pt>
                <c:pt idx="59">
                  <c:v>-3622</c:v>
                </c:pt>
                <c:pt idx="60">
                  <c:v>-3738</c:v>
                </c:pt>
                <c:pt idx="61">
                  <c:v>-3815</c:v>
                </c:pt>
                <c:pt idx="62">
                  <c:v>-3858</c:v>
                </c:pt>
                <c:pt idx="63">
                  <c:v>-3870</c:v>
                </c:pt>
                <c:pt idx="64">
                  <c:v>-3840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F0B-4B31-9611-BEE0908635F8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TDK_KF_ST_13_02!$N$20:$N$84</c:f>
              <c:numCache>
                <c:formatCode>General</c:formatCode>
                <c:ptCount val="65"/>
                <c:pt idx="0">
                  <c:v>-3835.2536119745132</c:v>
                </c:pt>
                <c:pt idx="1">
                  <c:v>-3767.0047613833517</c:v>
                </c:pt>
                <c:pt idx="2">
                  <c:v>-3660.3261803565629</c:v>
                </c:pt>
                <c:pt idx="3">
                  <c:v>-3517.363833555753</c:v>
                </c:pt>
                <c:pt idx="4">
                  <c:v>-3346.1684599644914</c:v>
                </c:pt>
                <c:pt idx="5">
                  <c:v>-3142.7414690619107</c:v>
                </c:pt>
                <c:pt idx="6">
                  <c:v>-2910.1538079513725</c:v>
                </c:pt>
                <c:pt idx="7">
                  <c:v>-2650.2813134992098</c:v>
                </c:pt>
                <c:pt idx="8">
                  <c:v>-2357.8574410526703</c:v>
                </c:pt>
                <c:pt idx="9">
                  <c:v>-2042.1642484328797</c:v>
                </c:pt>
                <c:pt idx="10">
                  <c:v>-1700.858688497394</c:v>
                </c:pt>
                <c:pt idx="11">
                  <c:v>-1355.3385078561971</c:v>
                </c:pt>
                <c:pt idx="12">
                  <c:v>-986.99559699886868</c:v>
                </c:pt>
                <c:pt idx="13">
                  <c:v>-629.19415626394493</c:v>
                </c:pt>
                <c:pt idx="14">
                  <c:v>-259.08428175201959</c:v>
                </c:pt>
                <c:pt idx="15">
                  <c:v>120.72567530176786</c:v>
                </c:pt>
                <c:pt idx="16">
                  <c:v>498.16623033656094</c:v>
                </c:pt>
                <c:pt idx="17">
                  <c:v>875.57005420898588</c:v>
                </c:pt>
                <c:pt idx="18">
                  <c:v>1249.5426870951537</c:v>
                </c:pt>
                <c:pt idx="19">
                  <c:v>1606.4490196966556</c:v>
                </c:pt>
                <c:pt idx="20">
                  <c:v>1941.1972435073576</c:v>
                </c:pt>
                <c:pt idx="21">
                  <c:v>2254.5479940959772</c:v>
                </c:pt>
                <c:pt idx="22">
                  <c:v>2544.1540752265632</c:v>
                </c:pt>
                <c:pt idx="23">
                  <c:v>2813.8636892078589</c:v>
                </c:pt>
                <c:pt idx="24">
                  <c:v>3062.7709224172304</c:v>
                </c:pt>
                <c:pt idx="25">
                  <c:v>3283.1588279033099</c:v>
                </c:pt>
                <c:pt idx="26">
                  <c:v>3471.0067969871116</c:v>
                </c:pt>
                <c:pt idx="27">
                  <c:v>3620.8687062801182</c:v>
                </c:pt>
                <c:pt idx="28">
                  <c:v>3737.2175296312898</c:v>
                </c:pt>
                <c:pt idx="29">
                  <c:v>3814.7724716502275</c:v>
                </c:pt>
                <c:pt idx="30">
                  <c:v>3858.1313259752887</c:v>
                </c:pt>
                <c:pt idx="31">
                  <c:v>3865.3739351724626</c:v>
                </c:pt>
                <c:pt idx="32">
                  <c:v>3835.3498538998633</c:v>
                </c:pt>
                <c:pt idx="33">
                  <c:v>3767.4622768200966</c:v>
                </c:pt>
                <c:pt idx="34">
                  <c:v>3661.812697207195</c:v>
                </c:pt>
                <c:pt idx="35">
                  <c:v>3519.6859748980501</c:v>
                </c:pt>
                <c:pt idx="36">
                  <c:v>3348.2925133080512</c:v>
                </c:pt>
                <c:pt idx="37">
                  <c:v>3146.9238662479797</c:v>
                </c:pt>
                <c:pt idx="38">
                  <c:v>2916.0360833334453</c:v>
                </c:pt>
                <c:pt idx="39">
                  <c:v>2655.4259780082962</c:v>
                </c:pt>
                <c:pt idx="40">
                  <c:v>2365.8335724266221</c:v>
                </c:pt>
                <c:pt idx="41">
                  <c:v>2049.140461652476</c:v>
                </c:pt>
                <c:pt idx="42">
                  <c:v>1711.4903563454507</c:v>
                </c:pt>
                <c:pt idx="43">
                  <c:v>1357.8771673522108</c:v>
                </c:pt>
                <c:pt idx="44">
                  <c:v>994.89471031635253</c:v>
                </c:pt>
                <c:pt idx="45">
                  <c:v>635.44961250018332</c:v>
                </c:pt>
                <c:pt idx="46">
                  <c:v>263.58680623460162</c:v>
                </c:pt>
                <c:pt idx="47">
                  <c:v>-116.82333049981635</c:v>
                </c:pt>
                <c:pt idx="48">
                  <c:v>-495.49774844592986</c:v>
                </c:pt>
                <c:pt idx="49">
                  <c:v>-871.75820824739105</c:v>
                </c:pt>
                <c:pt idx="50">
                  <c:v>-1249.2824160436251</c:v>
                </c:pt>
                <c:pt idx="51">
                  <c:v>-1603.973008966927</c:v>
                </c:pt>
                <c:pt idx="52">
                  <c:v>-1943.033294031329</c:v>
                </c:pt>
                <c:pt idx="53">
                  <c:v>-2258.2267907890091</c:v>
                </c:pt>
                <c:pt idx="54">
                  <c:v>-2549.3680229871575</c:v>
                </c:pt>
                <c:pt idx="55">
                  <c:v>-2819.4138623992349</c:v>
                </c:pt>
                <c:pt idx="56">
                  <c:v>-3070.6304843501243</c:v>
                </c:pt>
                <c:pt idx="57">
                  <c:v>-3289.2725033967386</c:v>
                </c:pt>
                <c:pt idx="58">
                  <c:v>-3474.7149827660869</c:v>
                </c:pt>
                <c:pt idx="59">
                  <c:v>-3626.9217400313023</c:v>
                </c:pt>
                <c:pt idx="60">
                  <c:v>-3741.543500031999</c:v>
                </c:pt>
                <c:pt idx="61">
                  <c:v>-3817.7773573179165</c:v>
                </c:pt>
                <c:pt idx="62">
                  <c:v>-3859.1014502846533</c:v>
                </c:pt>
                <c:pt idx="63">
                  <c:v>-3864.2346710867064</c:v>
                </c:pt>
                <c:pt idx="64">
                  <c:v>-3831.4112539372891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F0B-4B31-9611-BEE090863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1712"/>
        <c:axId val="567836024"/>
      </c:scatterChart>
      <c:valAx>
        <c:axId val="5678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6024"/>
        <c:crosses val="autoZero"/>
        <c:crossBetween val="midCat"/>
      </c:valAx>
      <c:valAx>
        <c:axId val="56783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TDK_KF_ST_13_03!$I$85:$I$149</c:f>
              <c:numCache>
                <c:formatCode>General</c:formatCode>
                <c:ptCount val="65"/>
                <c:pt idx="0">
                  <c:v>437</c:v>
                </c:pt>
                <c:pt idx="1">
                  <c:v>52</c:v>
                </c:pt>
                <c:pt idx="2">
                  <c:v>-323</c:v>
                </c:pt>
                <c:pt idx="3">
                  <c:v>-685</c:v>
                </c:pt>
                <c:pt idx="4">
                  <c:v>-1045</c:v>
                </c:pt>
                <c:pt idx="5">
                  <c:v>-1413</c:v>
                </c:pt>
                <c:pt idx="6">
                  <c:v>-1762</c:v>
                </c:pt>
                <c:pt idx="7">
                  <c:v>-2093</c:v>
                </c:pt>
                <c:pt idx="8">
                  <c:v>-2408</c:v>
                </c:pt>
                <c:pt idx="9">
                  <c:v>-2697</c:v>
                </c:pt>
                <c:pt idx="10">
                  <c:v>-2954</c:v>
                </c:pt>
                <c:pt idx="11">
                  <c:v>-3187</c:v>
                </c:pt>
                <c:pt idx="12">
                  <c:v>-3382</c:v>
                </c:pt>
                <c:pt idx="13">
                  <c:v>-3557</c:v>
                </c:pt>
                <c:pt idx="14">
                  <c:v>-3696</c:v>
                </c:pt>
                <c:pt idx="15">
                  <c:v>-3798</c:v>
                </c:pt>
                <c:pt idx="16">
                  <c:v>-3864</c:v>
                </c:pt>
                <c:pt idx="17">
                  <c:v>-3892</c:v>
                </c:pt>
                <c:pt idx="18">
                  <c:v>-3886</c:v>
                </c:pt>
                <c:pt idx="19">
                  <c:v>-3843</c:v>
                </c:pt>
                <c:pt idx="20">
                  <c:v>-3768</c:v>
                </c:pt>
                <c:pt idx="21">
                  <c:v>-3645</c:v>
                </c:pt>
                <c:pt idx="22">
                  <c:v>-3493</c:v>
                </c:pt>
                <c:pt idx="23">
                  <c:v>-3309</c:v>
                </c:pt>
                <c:pt idx="24">
                  <c:v>-3088</c:v>
                </c:pt>
                <c:pt idx="25">
                  <c:v>-2835</c:v>
                </c:pt>
                <c:pt idx="26">
                  <c:v>-2564</c:v>
                </c:pt>
                <c:pt idx="27">
                  <c:v>-2271</c:v>
                </c:pt>
                <c:pt idx="28">
                  <c:v>-1951</c:v>
                </c:pt>
                <c:pt idx="29">
                  <c:v>-1623</c:v>
                </c:pt>
                <c:pt idx="30">
                  <c:v>-1259</c:v>
                </c:pt>
                <c:pt idx="31">
                  <c:v>-897</c:v>
                </c:pt>
                <c:pt idx="32">
                  <c:v>-501</c:v>
                </c:pt>
                <c:pt idx="33">
                  <c:v>-122</c:v>
                </c:pt>
                <c:pt idx="34">
                  <c:v>244</c:v>
                </c:pt>
                <c:pt idx="35">
                  <c:v>611</c:v>
                </c:pt>
                <c:pt idx="36">
                  <c:v>971</c:v>
                </c:pt>
                <c:pt idx="37">
                  <c:v>1332</c:v>
                </c:pt>
                <c:pt idx="38">
                  <c:v>1686</c:v>
                </c:pt>
                <c:pt idx="39">
                  <c:v>2018</c:v>
                </c:pt>
                <c:pt idx="40">
                  <c:v>2330</c:v>
                </c:pt>
                <c:pt idx="41">
                  <c:v>2620</c:v>
                </c:pt>
                <c:pt idx="42">
                  <c:v>2878</c:v>
                </c:pt>
                <c:pt idx="43">
                  <c:v>3106</c:v>
                </c:pt>
                <c:pt idx="44">
                  <c:v>3309</c:v>
                </c:pt>
                <c:pt idx="45">
                  <c:v>3484</c:v>
                </c:pt>
                <c:pt idx="46">
                  <c:v>3622</c:v>
                </c:pt>
                <c:pt idx="47">
                  <c:v>3727</c:v>
                </c:pt>
                <c:pt idx="48">
                  <c:v>3791</c:v>
                </c:pt>
                <c:pt idx="49">
                  <c:v>3831</c:v>
                </c:pt>
                <c:pt idx="50">
                  <c:v>3821</c:v>
                </c:pt>
                <c:pt idx="51">
                  <c:v>3776</c:v>
                </c:pt>
                <c:pt idx="52">
                  <c:v>3702</c:v>
                </c:pt>
                <c:pt idx="53">
                  <c:v>3579</c:v>
                </c:pt>
                <c:pt idx="54">
                  <c:v>3428</c:v>
                </c:pt>
                <c:pt idx="55">
                  <c:v>3244</c:v>
                </c:pt>
                <c:pt idx="56">
                  <c:v>3016</c:v>
                </c:pt>
                <c:pt idx="57">
                  <c:v>2764</c:v>
                </c:pt>
                <c:pt idx="58">
                  <c:v>2493</c:v>
                </c:pt>
                <c:pt idx="59">
                  <c:v>2198</c:v>
                </c:pt>
                <c:pt idx="60">
                  <c:v>1878</c:v>
                </c:pt>
                <c:pt idx="61">
                  <c:v>1546</c:v>
                </c:pt>
                <c:pt idx="62">
                  <c:v>1189</c:v>
                </c:pt>
                <c:pt idx="63">
                  <c:v>810</c:v>
                </c:pt>
                <c:pt idx="64">
                  <c:v>433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DB-489A-AD0A-1B674898E94C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TDK_KF_ST_13_03!$L$85:$L$149</c:f>
              <c:numCache>
                <c:formatCode>General</c:formatCode>
                <c:ptCount val="65"/>
                <c:pt idx="0">
                  <c:v>443.49006771469777</c:v>
                </c:pt>
                <c:pt idx="1">
                  <c:v>64.8902815066009</c:v>
                </c:pt>
                <c:pt idx="2">
                  <c:v>-312.29236410495997</c:v>
                </c:pt>
                <c:pt idx="3">
                  <c:v>-679.68768774214925</c:v>
                </c:pt>
                <c:pt idx="4">
                  <c:v>-1041.2029974462412</c:v>
                </c:pt>
                <c:pt idx="5">
                  <c:v>-1407.7162882062235</c:v>
                </c:pt>
                <c:pt idx="6">
                  <c:v>-1760.6183189418853</c:v>
                </c:pt>
                <c:pt idx="7">
                  <c:v>-2095.8861335974398</c:v>
                </c:pt>
                <c:pt idx="8">
                  <c:v>-2413.1573445625691</c:v>
                </c:pt>
                <c:pt idx="9">
                  <c:v>-2700.8104930608906</c:v>
                </c:pt>
                <c:pt idx="10">
                  <c:v>-2961.1512437649753</c:v>
                </c:pt>
                <c:pt idx="11">
                  <c:v>-3188.700613205373</c:v>
                </c:pt>
                <c:pt idx="12">
                  <c:v>-3390.5525596825605</c:v>
                </c:pt>
                <c:pt idx="13">
                  <c:v>-3565.3039196609197</c:v>
                </c:pt>
                <c:pt idx="14">
                  <c:v>-3704.4954297881714</c:v>
                </c:pt>
                <c:pt idx="15">
                  <c:v>-3807.6160010820354</c:v>
                </c:pt>
                <c:pt idx="16">
                  <c:v>-3872.3321092358624</c:v>
                </c:pt>
                <c:pt idx="17">
                  <c:v>-3900.2187824045773</c:v>
                </c:pt>
                <c:pt idx="18">
                  <c:v>-3890.3445812651389</c:v>
                </c:pt>
                <c:pt idx="19">
                  <c:v>-3845.0154752197873</c:v>
                </c:pt>
                <c:pt idx="20">
                  <c:v>-3764.5514462741357</c:v>
                </c:pt>
                <c:pt idx="21">
                  <c:v>-3643.7189953915572</c:v>
                </c:pt>
                <c:pt idx="22">
                  <c:v>-3491.2245851263619</c:v>
                </c:pt>
                <c:pt idx="23">
                  <c:v>-3300.6003392656012</c:v>
                </c:pt>
                <c:pt idx="24">
                  <c:v>-3080.2289582551189</c:v>
                </c:pt>
                <c:pt idx="25">
                  <c:v>-2827.9902462201435</c:v>
                </c:pt>
                <c:pt idx="26">
                  <c:v>-2559.9897158412991</c:v>
                </c:pt>
                <c:pt idx="27">
                  <c:v>-2266.9464796218731</c:v>
                </c:pt>
                <c:pt idx="28">
                  <c:v>-1951.1464516061051</c:v>
                </c:pt>
                <c:pt idx="29">
                  <c:v>-1616.2853096565668</c:v>
                </c:pt>
                <c:pt idx="30">
                  <c:v>-1259.0368686511001</c:v>
                </c:pt>
                <c:pt idx="31">
                  <c:v>-887.40226055212622</c:v>
                </c:pt>
                <c:pt idx="32">
                  <c:v>-505.49704036047819</c:v>
                </c:pt>
                <c:pt idx="33">
                  <c:v>-129.81356918488504</c:v>
                </c:pt>
                <c:pt idx="34">
                  <c:v>244.91840789305962</c:v>
                </c:pt>
                <c:pt idx="35">
                  <c:v>609.20116178350315</c:v>
                </c:pt>
                <c:pt idx="36">
                  <c:v>970.56114001581568</c:v>
                </c:pt>
                <c:pt idx="37">
                  <c:v>1334.0060498700336</c:v>
                </c:pt>
                <c:pt idx="38">
                  <c:v>1685.6404280061761</c:v>
                </c:pt>
                <c:pt idx="39">
                  <c:v>2018.6919679463158</c:v>
                </c:pt>
                <c:pt idx="40">
                  <c:v>2335.4324060368936</c:v>
                </c:pt>
                <c:pt idx="41">
                  <c:v>2620.8673472848732</c:v>
                </c:pt>
                <c:pt idx="42">
                  <c:v>2880.2097633825306</c:v>
                </c:pt>
                <c:pt idx="43">
                  <c:v>3107.7494605902812</c:v>
                </c:pt>
                <c:pt idx="44">
                  <c:v>3310.9297754493386</c:v>
                </c:pt>
                <c:pt idx="45">
                  <c:v>3482.9963309170575</c:v>
                </c:pt>
                <c:pt idx="46">
                  <c:v>3621.8215539840839</c:v>
                </c:pt>
                <c:pt idx="47">
                  <c:v>3726.1022116297167</c:v>
                </c:pt>
                <c:pt idx="48">
                  <c:v>3793.3614591006431</c:v>
                </c:pt>
                <c:pt idx="49">
                  <c:v>3821.9011728775513</c:v>
                </c:pt>
                <c:pt idx="50">
                  <c:v>3813.5584311591247</c:v>
                </c:pt>
                <c:pt idx="51">
                  <c:v>3770.1583865948005</c:v>
                </c:pt>
                <c:pt idx="52">
                  <c:v>3691.900366598471</c:v>
                </c:pt>
                <c:pt idx="53">
                  <c:v>3573.4377532597964</c:v>
                </c:pt>
                <c:pt idx="54">
                  <c:v>3419.6359537381891</c:v>
                </c:pt>
                <c:pt idx="55">
                  <c:v>3234.7720983159124</c:v>
                </c:pt>
                <c:pt idx="56">
                  <c:v>3011.784110115821</c:v>
                </c:pt>
                <c:pt idx="57">
                  <c:v>2764.8903681979714</c:v>
                </c:pt>
                <c:pt idx="58">
                  <c:v>2495.1082229186268</c:v>
                </c:pt>
                <c:pt idx="59">
                  <c:v>2203.5869441967352</c:v>
                </c:pt>
                <c:pt idx="60">
                  <c:v>1882.4081459499071</c:v>
                </c:pt>
                <c:pt idx="61">
                  <c:v>1552.4396696663098</c:v>
                </c:pt>
                <c:pt idx="62">
                  <c:v>1195.7510813843637</c:v>
                </c:pt>
                <c:pt idx="63">
                  <c:v>816.25181399646908</c:v>
                </c:pt>
                <c:pt idx="64">
                  <c:v>438.07971888419803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DB-489A-AD0A-1B674898E94C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TDK_KF_ST_13_03!$J$85:$J$149</c:f>
              <c:numCache>
                <c:formatCode>General</c:formatCode>
                <c:ptCount val="65"/>
                <c:pt idx="0">
                  <c:v>-3825</c:v>
                </c:pt>
                <c:pt idx="1">
                  <c:v>-3855</c:v>
                </c:pt>
                <c:pt idx="2">
                  <c:v>-3849</c:v>
                </c:pt>
                <c:pt idx="3">
                  <c:v>-3808</c:v>
                </c:pt>
                <c:pt idx="4">
                  <c:v>-3732</c:v>
                </c:pt>
                <c:pt idx="5">
                  <c:v>-3613</c:v>
                </c:pt>
                <c:pt idx="6">
                  <c:v>-3458</c:v>
                </c:pt>
                <c:pt idx="7">
                  <c:v>-3273</c:v>
                </c:pt>
                <c:pt idx="8">
                  <c:v>-3053</c:v>
                </c:pt>
                <c:pt idx="9">
                  <c:v>-2814</c:v>
                </c:pt>
                <c:pt idx="10">
                  <c:v>-2539</c:v>
                </c:pt>
                <c:pt idx="11">
                  <c:v>-2253</c:v>
                </c:pt>
                <c:pt idx="12">
                  <c:v>-1946</c:v>
                </c:pt>
                <c:pt idx="13">
                  <c:v>-1606</c:v>
                </c:pt>
                <c:pt idx="14">
                  <c:v>-1249</c:v>
                </c:pt>
                <c:pt idx="15">
                  <c:v>-886</c:v>
                </c:pt>
                <c:pt idx="16">
                  <c:v>-515</c:v>
                </c:pt>
                <c:pt idx="17">
                  <c:v>-137</c:v>
                </c:pt>
                <c:pt idx="18">
                  <c:v>240</c:v>
                </c:pt>
                <c:pt idx="19">
                  <c:v>606</c:v>
                </c:pt>
                <c:pt idx="20">
                  <c:v>969</c:v>
                </c:pt>
                <c:pt idx="21">
                  <c:v>1338</c:v>
                </c:pt>
                <c:pt idx="22">
                  <c:v>1684</c:v>
                </c:pt>
                <c:pt idx="23">
                  <c:v>2021</c:v>
                </c:pt>
                <c:pt idx="24">
                  <c:v>2343</c:v>
                </c:pt>
                <c:pt idx="25">
                  <c:v>2636</c:v>
                </c:pt>
                <c:pt idx="26">
                  <c:v>2895</c:v>
                </c:pt>
                <c:pt idx="27">
                  <c:v>3130</c:v>
                </c:pt>
                <c:pt idx="28">
                  <c:v>3333</c:v>
                </c:pt>
                <c:pt idx="29">
                  <c:v>3511</c:v>
                </c:pt>
                <c:pt idx="30">
                  <c:v>3654</c:v>
                </c:pt>
                <c:pt idx="31">
                  <c:v>3757</c:v>
                </c:pt>
                <c:pt idx="32">
                  <c:v>3827</c:v>
                </c:pt>
                <c:pt idx="33">
                  <c:v>3865</c:v>
                </c:pt>
                <c:pt idx="34">
                  <c:v>3851</c:v>
                </c:pt>
                <c:pt idx="35">
                  <c:v>3809</c:v>
                </c:pt>
                <c:pt idx="36">
                  <c:v>3736</c:v>
                </c:pt>
                <c:pt idx="37">
                  <c:v>3628</c:v>
                </c:pt>
                <c:pt idx="38">
                  <c:v>3465</c:v>
                </c:pt>
                <c:pt idx="39">
                  <c:v>3276</c:v>
                </c:pt>
                <c:pt idx="40">
                  <c:v>3054</c:v>
                </c:pt>
                <c:pt idx="41">
                  <c:v>2814</c:v>
                </c:pt>
                <c:pt idx="42">
                  <c:v>2544</c:v>
                </c:pt>
                <c:pt idx="43">
                  <c:v>2252</c:v>
                </c:pt>
                <c:pt idx="44">
                  <c:v>1942</c:v>
                </c:pt>
                <c:pt idx="45">
                  <c:v>1601</c:v>
                </c:pt>
                <c:pt idx="46">
                  <c:v>1252</c:v>
                </c:pt>
                <c:pt idx="47">
                  <c:v>888</c:v>
                </c:pt>
                <c:pt idx="48">
                  <c:v>515</c:v>
                </c:pt>
                <c:pt idx="49">
                  <c:v>139</c:v>
                </c:pt>
                <c:pt idx="50">
                  <c:v>-240</c:v>
                </c:pt>
                <c:pt idx="51">
                  <c:v>-604</c:v>
                </c:pt>
                <c:pt idx="52">
                  <c:v>-966</c:v>
                </c:pt>
                <c:pt idx="53">
                  <c:v>-1333</c:v>
                </c:pt>
                <c:pt idx="54">
                  <c:v>-1689</c:v>
                </c:pt>
                <c:pt idx="55">
                  <c:v>-2022</c:v>
                </c:pt>
                <c:pt idx="56">
                  <c:v>-2341</c:v>
                </c:pt>
                <c:pt idx="57">
                  <c:v>-2636</c:v>
                </c:pt>
                <c:pt idx="58">
                  <c:v>-2895</c:v>
                </c:pt>
                <c:pt idx="59">
                  <c:v>-3126</c:v>
                </c:pt>
                <c:pt idx="60">
                  <c:v>-3338</c:v>
                </c:pt>
                <c:pt idx="61">
                  <c:v>-3509</c:v>
                </c:pt>
                <c:pt idx="62">
                  <c:v>-3654</c:v>
                </c:pt>
                <c:pt idx="63">
                  <c:v>-3762</c:v>
                </c:pt>
                <c:pt idx="64">
                  <c:v>-3826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DB-489A-AD0A-1B674898E94C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TDK_KF_ST_13_03!$N$85:$N$149</c:f>
              <c:numCache>
                <c:formatCode>General</c:formatCode>
                <c:ptCount val="65"/>
                <c:pt idx="0">
                  <c:v>-3818.9331032649507</c:v>
                </c:pt>
                <c:pt idx="1">
                  <c:v>-3852.0914145299257</c:v>
                </c:pt>
                <c:pt idx="2">
                  <c:v>-3848.1068749452274</c:v>
                </c:pt>
                <c:pt idx="3">
                  <c:v>-3808.4797019996331</c:v>
                </c:pt>
                <c:pt idx="4">
                  <c:v>-3733.845972541531</c:v>
                </c:pt>
                <c:pt idx="5">
                  <c:v>-3619.7077197694221</c:v>
                </c:pt>
                <c:pt idx="6">
                  <c:v>-3469.5173609440753</c:v>
                </c:pt>
                <c:pt idx="7">
                  <c:v>-3285.0880082417289</c:v>
                </c:pt>
                <c:pt idx="8">
                  <c:v>-3066.2064970081524</c:v>
                </c:pt>
                <c:pt idx="9">
                  <c:v>-2821.7744627515276</c:v>
                </c:pt>
                <c:pt idx="10">
                  <c:v>-2551.8459647772343</c:v>
                </c:pt>
                <c:pt idx="11">
                  <c:v>-2264.4033975123511</c:v>
                </c:pt>
                <c:pt idx="12">
                  <c:v>-1951.0584815799386</c:v>
                </c:pt>
                <c:pt idx="13">
                  <c:v>-1609.4000845215683</c:v>
                </c:pt>
                <c:pt idx="14">
                  <c:v>-1252.8086352051455</c:v>
                </c:pt>
                <c:pt idx="15">
                  <c:v>-882.59913416402003</c:v>
                </c:pt>
                <c:pt idx="16">
                  <c:v>-510.18124901152134</c:v>
                </c:pt>
                <c:pt idx="17">
                  <c:v>-128.60111138990706</c:v>
                </c:pt>
                <c:pt idx="18">
                  <c:v>250.61815585623245</c:v>
                </c:pt>
                <c:pt idx="19">
                  <c:v>617.24199904203795</c:v>
                </c:pt>
                <c:pt idx="20">
                  <c:v>979.3823900168054</c:v>
                </c:pt>
                <c:pt idx="21">
                  <c:v>1348.4016066787449</c:v>
                </c:pt>
                <c:pt idx="22">
                  <c:v>1694.5713794679057</c:v>
                </c:pt>
                <c:pt idx="23">
                  <c:v>2032.7914247863005</c:v>
                </c:pt>
                <c:pt idx="24">
                  <c:v>2346.7271192715589</c:v>
                </c:pt>
                <c:pt idx="25">
                  <c:v>2639.8635200072058</c:v>
                </c:pt>
                <c:pt idx="26">
                  <c:v>2896.3309151996787</c:v>
                </c:pt>
                <c:pt idx="27">
                  <c:v>3127.679373421216</c:v>
                </c:pt>
                <c:pt idx="28">
                  <c:v>3331.2147699767756</c:v>
                </c:pt>
                <c:pt idx="29">
                  <c:v>3503.9281131113448</c:v>
                </c:pt>
                <c:pt idx="30">
                  <c:v>3646.0410217420299</c:v>
                </c:pt>
                <c:pt idx="31">
                  <c:v>3752.7345647497118</c:v>
                </c:pt>
                <c:pt idx="32">
                  <c:v>3822.1678009996117</c:v>
                </c:pt>
                <c:pt idx="33">
                  <c:v>3852.7113177387919</c:v>
                </c:pt>
                <c:pt idx="34">
                  <c:v>3846.6703133340302</c:v>
                </c:pt>
                <c:pt idx="35">
                  <c:v>3805.5992976326729</c:v>
                </c:pt>
                <c:pt idx="36">
                  <c:v>3729.3517265154155</c:v>
                </c:pt>
                <c:pt idx="37">
                  <c:v>3614.6297766311786</c:v>
                </c:pt>
                <c:pt idx="38">
                  <c:v>3463.6711639681776</c:v>
                </c:pt>
                <c:pt idx="39">
                  <c:v>3279.385623187035</c:v>
                </c:pt>
                <c:pt idx="40">
                  <c:v>3060.0014783442384</c:v>
                </c:pt>
                <c:pt idx="41">
                  <c:v>2816.8934415614167</c:v>
                </c:pt>
                <c:pt idx="42">
                  <c:v>2547.8600350779097</c:v>
                </c:pt>
                <c:pt idx="43">
                  <c:v>2260.6055081510685</c:v>
                </c:pt>
                <c:pt idx="44">
                  <c:v>1945.4537935442515</c:v>
                </c:pt>
                <c:pt idx="45">
                  <c:v>1610.1165426352882</c:v>
                </c:pt>
                <c:pt idx="46">
                  <c:v>1257.5730267000833</c:v>
                </c:pt>
                <c:pt idx="47">
                  <c:v>888.68844833544892</c:v>
                </c:pt>
                <c:pt idx="48">
                  <c:v>508.57617973359504</c:v>
                </c:pt>
                <c:pt idx="49">
                  <c:v>133.04180871011383</c:v>
                </c:pt>
                <c:pt idx="50">
                  <c:v>-244.36978080483235</c:v>
                </c:pt>
                <c:pt idx="51">
                  <c:v>-608.66874334138583</c:v>
                </c:pt>
                <c:pt idx="52">
                  <c:v>-969.2249556491098</c:v>
                </c:pt>
                <c:pt idx="53">
                  <c:v>-1337.4303588097771</c:v>
                </c:pt>
                <c:pt idx="54">
                  <c:v>-1690.597680532125</c:v>
                </c:pt>
                <c:pt idx="55">
                  <c:v>-2021.8221205871698</c:v>
                </c:pt>
                <c:pt idx="56">
                  <c:v>-2342.2752331047636</c:v>
                </c:pt>
                <c:pt idx="57">
                  <c:v>-2631.3624175078785</c:v>
                </c:pt>
                <c:pt idx="58">
                  <c:v>-2891.4550920941238</c:v>
                </c:pt>
                <c:pt idx="59">
                  <c:v>-3123.0247939953902</c:v>
                </c:pt>
                <c:pt idx="60">
                  <c:v>-3330.8988844696601</c:v>
                </c:pt>
                <c:pt idx="61">
                  <c:v>-3501.6726267133754</c:v>
                </c:pt>
                <c:pt idx="62">
                  <c:v>-3644.3237488894761</c:v>
                </c:pt>
                <c:pt idx="63">
                  <c:v>-3753.5203597388359</c:v>
                </c:pt>
                <c:pt idx="64">
                  <c:v>-3822.2209342413694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5DB-489A-AD0A-1B674898E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4848"/>
        <c:axId val="567833280"/>
      </c:scatterChart>
      <c:valAx>
        <c:axId val="56783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3280"/>
        <c:crosses val="autoZero"/>
        <c:crossBetween val="midCat"/>
      </c:valAx>
      <c:valAx>
        <c:axId val="56783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4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TDK_KF_ST_13_03!$AC$20:$AC$84</c:f>
              <c:numCache>
                <c:formatCode>General</c:formatCode>
                <c:ptCount val="65"/>
                <c:pt idx="0">
                  <c:v>-7.3419882307292933E-2</c:v>
                </c:pt>
                <c:pt idx="1">
                  <c:v>-0.18236268425561963</c:v>
                </c:pt>
                <c:pt idx="2">
                  <c:v>-0.25152758085970639</c:v>
                </c:pt>
                <c:pt idx="3">
                  <c:v>-0.20745524373256785</c:v>
                </c:pt>
                <c:pt idx="4">
                  <c:v>-0.18437227379151366</c:v>
                </c:pt>
                <c:pt idx="5">
                  <c:v>-0.16760827624440111</c:v>
                </c:pt>
                <c:pt idx="6">
                  <c:v>-0.14373596853001658</c:v>
                </c:pt>
                <c:pt idx="7">
                  <c:v>-0.11237640352826617</c:v>
                </c:pt>
                <c:pt idx="8">
                  <c:v>-6.4460907797801781E-2</c:v>
                </c:pt>
                <c:pt idx="9">
                  <c:v>-3.7974381040086769E-2</c:v>
                </c:pt>
                <c:pt idx="10">
                  <c:v>-1.35003837472496E-2</c:v>
                </c:pt>
                <c:pt idx="11">
                  <c:v>-3.6400157396364818E-2</c:v>
                </c:pt>
                <c:pt idx="12">
                  <c:v>-2.1633069621501022E-2</c:v>
                </c:pt>
                <c:pt idx="13">
                  <c:v>6.7200884026874519E-4</c:v>
                </c:pt>
                <c:pt idx="14">
                  <c:v>-3.3195076709887417E-2</c:v>
                </c:pt>
                <c:pt idx="15">
                  <c:v>-0.1015210193021403</c:v>
                </c:pt>
                <c:pt idx="16">
                  <c:v>-0.10009751454127525</c:v>
                </c:pt>
                <c:pt idx="17">
                  <c:v>-0.11314053436537108</c:v>
                </c:pt>
                <c:pt idx="18">
                  <c:v>-0.10720593410056267</c:v>
                </c:pt>
                <c:pt idx="19">
                  <c:v>-0.11159419296467377</c:v>
                </c:pt>
                <c:pt idx="20">
                  <c:v>-6.5965429720222346E-2</c:v>
                </c:pt>
                <c:pt idx="21">
                  <c:v>-0.13931931130277064</c:v>
                </c:pt>
                <c:pt idx="22">
                  <c:v>-0.13212596432515511</c:v>
                </c:pt>
                <c:pt idx="23">
                  <c:v>-1.5823663963914214E-2</c:v>
                </c:pt>
                <c:pt idx="24">
                  <c:v>-3.1174051194568619E-2</c:v>
                </c:pt>
                <c:pt idx="25">
                  <c:v>-5.5680019920743007E-2</c:v>
                </c:pt>
                <c:pt idx="26">
                  <c:v>-9.1853715757963528E-3</c:v>
                </c:pt>
                <c:pt idx="27">
                  <c:v>-3.6569041935678115E-2</c:v>
                </c:pt>
                <c:pt idx="28">
                  <c:v>2.6006242671883228E-4</c:v>
                </c:pt>
                <c:pt idx="29">
                  <c:v>6.0880041885695846E-3</c:v>
                </c:pt>
                <c:pt idx="30">
                  <c:v>-1.7021989901223833E-2</c:v>
                </c:pt>
                <c:pt idx="31">
                  <c:v>-9.6259946901824378E-2</c:v>
                </c:pt>
                <c:pt idx="32">
                  <c:v>-7.6654942502500489E-2</c:v>
                </c:pt>
                <c:pt idx="33">
                  <c:v>-4.0725430047388045E-2</c:v>
                </c:pt>
                <c:pt idx="34">
                  <c:v>-4.7938916865945203E-2</c:v>
                </c:pt>
                <c:pt idx="35">
                  <c:v>-1.9065749304530755E-2</c:v>
                </c:pt>
                <c:pt idx="36">
                  <c:v>-1.0715078298119352E-2</c:v>
                </c:pt>
                <c:pt idx="37">
                  <c:v>-2.4389802399781502E-2</c:v>
                </c:pt>
                <c:pt idx="38">
                  <c:v>6.4523078885457608E-2</c:v>
                </c:pt>
                <c:pt idx="39">
                  <c:v>7.547694977432684E-2</c:v>
                </c:pt>
                <c:pt idx="40">
                  <c:v>0.14489749226171966</c:v>
                </c:pt>
                <c:pt idx="41">
                  <c:v>0.11759391096788363</c:v>
                </c:pt>
                <c:pt idx="42">
                  <c:v>0.22435951358482953</c:v>
                </c:pt>
                <c:pt idx="43">
                  <c:v>0.25144302552158138</c:v>
                </c:pt>
                <c:pt idx="44">
                  <c:v>0.21382780145057723</c:v>
                </c:pt>
                <c:pt idx="45">
                  <c:v>0.2419610022757297</c:v>
                </c:pt>
                <c:pt idx="46">
                  <c:v>0.2710241270701772</c:v>
                </c:pt>
                <c:pt idx="47">
                  <c:v>0.19413968240519353</c:v>
                </c:pt>
                <c:pt idx="48">
                  <c:v>0.12636855313900242</c:v>
                </c:pt>
                <c:pt idx="49">
                  <c:v>0.21683404629089864</c:v>
                </c:pt>
                <c:pt idx="50">
                  <c:v>0.15409821490715103</c:v>
                </c:pt>
                <c:pt idx="51">
                  <c:v>-4.0649745250789238E-3</c:v>
                </c:pt>
                <c:pt idx="52">
                  <c:v>6.3722006969214817E-2</c:v>
                </c:pt>
                <c:pt idx="53">
                  <c:v>6.3963610333132692E-2</c:v>
                </c:pt>
                <c:pt idx="54">
                  <c:v>-1.1323763304574186E-2</c:v>
                </c:pt>
                <c:pt idx="55">
                  <c:v>6.3451633880617919E-2</c:v>
                </c:pt>
                <c:pt idx="56">
                  <c:v>4.953372205022788E-2</c:v>
                </c:pt>
                <c:pt idx="57">
                  <c:v>-9.0084158320962615E-2</c:v>
                </c:pt>
                <c:pt idx="58">
                  <c:v>-7.1841976382017947E-2</c:v>
                </c:pt>
                <c:pt idx="59">
                  <c:v>-5.3104741625077168E-2</c:v>
                </c:pt>
                <c:pt idx="60">
                  <c:v>-0.10918827319255797</c:v>
                </c:pt>
                <c:pt idx="61">
                  <c:v>-5.1773022962152027E-2</c:v>
                </c:pt>
                <c:pt idx="62">
                  <c:v>-0.15571421248074557</c:v>
                </c:pt>
                <c:pt idx="63">
                  <c:v>-0.18224753224336609</c:v>
                </c:pt>
                <c:pt idx="64">
                  <c:v>-0.22213710268016484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64-4B4B-AEAD-2BF5A3A4D84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TDK_KF_ST_13_03!$AC$85:$AC$149</c:f>
              <c:numCache>
                <c:formatCode>General</c:formatCode>
                <c:ptCount val="65"/>
                <c:pt idx="0">
                  <c:v>-4.7777389294765271E-2</c:v>
                </c:pt>
                <c:pt idx="1">
                  <c:v>-0.13962621670708586</c:v>
                </c:pt>
                <c:pt idx="2">
                  <c:v>-0.10833053831379402</c:v>
                </c:pt>
                <c:pt idx="3">
                  <c:v>-3.0516658667352203E-2</c:v>
                </c:pt>
                <c:pt idx="4">
                  <c:v>-1.1682203139230296E-2</c:v>
                </c:pt>
                <c:pt idx="5">
                  <c:v>-5.5434970601083933E-2</c:v>
                </c:pt>
                <c:pt idx="6">
                  <c:v>-3.6200091642058396E-2</c:v>
                </c:pt>
                <c:pt idx="7">
                  <c:v>5.6659023347265247E-3</c:v>
                </c:pt>
                <c:pt idx="8">
                  <c:v>1.2010519831278543E-2</c:v>
                </c:pt>
                <c:pt idx="9">
                  <c:v>4.064656231889785E-2</c:v>
                </c:pt>
                <c:pt idx="10">
                  <c:v>1.1186095020150333E-2</c:v>
                </c:pt>
                <c:pt idx="11">
                  <c:v>-3.2044028163056737E-2</c:v>
                </c:pt>
                <c:pt idx="12">
                  <c:v>9.5339746095817191E-2</c:v>
                </c:pt>
                <c:pt idx="13">
                  <c:v>0.105483980088934</c:v>
                </c:pt>
                <c:pt idx="14">
                  <c:v>8.9722662993267477E-2</c:v>
                </c:pt>
                <c:pt idx="15">
                  <c:v>0.18533647334032821</c:v>
                </c:pt>
                <c:pt idx="16">
                  <c:v>0.18996338510174837</c:v>
                </c:pt>
                <c:pt idx="17">
                  <c:v>0.22912256242165085</c:v>
                </c:pt>
                <c:pt idx="18">
                  <c:v>0.24970612726923491</c:v>
                </c:pt>
                <c:pt idx="19">
                  <c:v>0.25166916989763877</c:v>
                </c:pt>
                <c:pt idx="20">
                  <c:v>0.2478831334877043</c:v>
                </c:pt>
                <c:pt idx="21">
                  <c:v>0.23054557514791441</c:v>
                </c:pt>
                <c:pt idx="22">
                  <c:v>0.22488082360598582</c:v>
                </c:pt>
                <c:pt idx="23">
                  <c:v>0.27936313612840991</c:v>
                </c:pt>
                <c:pt idx="24">
                  <c:v>0.17246233115059795</c:v>
                </c:pt>
                <c:pt idx="25">
                  <c:v>0.16479986810261948</c:v>
                </c:pt>
                <c:pt idx="26">
                  <c:v>0.10392885666115603</c:v>
                </c:pt>
                <c:pt idx="27">
                  <c:v>6.9942826799632485E-2</c:v>
                </c:pt>
                <c:pt idx="28">
                  <c:v>2.1440815069666996E-2</c:v>
                </c:pt>
                <c:pt idx="29">
                  <c:v>8.0051407462804036E-2</c:v>
                </c:pt>
                <c:pt idx="30">
                  <c:v>-8.651872019925122E-3</c:v>
                </c:pt>
                <c:pt idx="31">
                  <c:v>0.15088806525488963</c:v>
                </c:pt>
                <c:pt idx="32">
                  <c:v>-5.0760152981268902E-2</c:v>
                </c:pt>
                <c:pt idx="33">
                  <c:v>-9.7857301010009223E-2</c:v>
                </c:pt>
                <c:pt idx="34">
                  <c:v>3.8267376128800379E-2</c:v>
                </c:pt>
                <c:pt idx="35">
                  <c:v>4.5569961713454177E-5</c:v>
                </c:pt>
                <c:pt idx="36">
                  <c:v>3.5028791347855304E-2</c:v>
                </c:pt>
                <c:pt idx="37">
                  <c:v>0.11089548695173335</c:v>
                </c:pt>
                <c:pt idx="38">
                  <c:v>1.3130617087369956E-2</c:v>
                </c:pt>
                <c:pt idx="39">
                  <c:v>-1.3178058824593109E-2</c:v>
                </c:pt>
                <c:pt idx="40">
                  <c:v>9.1166217168847652E-3</c:v>
                </c:pt>
                <c:pt idx="41">
                  <c:v>-2.5809344787376176E-2</c:v>
                </c:pt>
                <c:pt idx="42">
                  <c:v>-3.3387869397216718E-2</c:v>
                </c:pt>
                <c:pt idx="43">
                  <c:v>-0.10725060375591511</c:v>
                </c:pt>
                <c:pt idx="44">
                  <c:v>-5.5026049397383758E-2</c:v>
                </c:pt>
                <c:pt idx="45">
                  <c:v>-0.16177299133788381</c:v>
                </c:pt>
                <c:pt idx="46">
                  <c:v>-0.11804846384303858</c:v>
                </c:pt>
                <c:pt idx="47">
                  <c:v>-5.8039447272079769E-2</c:v>
                </c:pt>
                <c:pt idx="48">
                  <c:v>4.8759233727551532E-2</c:v>
                </c:pt>
                <c:pt idx="49">
                  <c:v>2.8460130121857219E-2</c:v>
                </c:pt>
                <c:pt idx="50">
                  <c:v>1.3111844855217214E-2</c:v>
                </c:pt>
                <c:pt idx="51">
                  <c:v>2.1541019738748446E-2</c:v>
                </c:pt>
                <c:pt idx="52">
                  <c:v>2.275599123224481E-2</c:v>
                </c:pt>
                <c:pt idx="53">
                  <c:v>3.0111653903340141E-2</c:v>
                </c:pt>
                <c:pt idx="54">
                  <c:v>1.8078815041022267E-2</c:v>
                </c:pt>
                <c:pt idx="55">
                  <c:v>1.5848485568739079E-2</c:v>
                </c:pt>
                <c:pt idx="56">
                  <c:v>4.652823091824132E-3</c:v>
                </c:pt>
                <c:pt idx="57">
                  <c:v>-0.10108775119254432</c:v>
                </c:pt>
                <c:pt idx="58">
                  <c:v>-9.3596962943742312E-2</c:v>
                </c:pt>
                <c:pt idx="59">
                  <c:v>-0.12178405740765541</c:v>
                </c:pt>
                <c:pt idx="60">
                  <c:v>-0.13134535282701876</c:v>
                </c:pt>
                <c:pt idx="61">
                  <c:v>-0.14836877795567105</c:v>
                </c:pt>
                <c:pt idx="62">
                  <c:v>-0.15272188444070167</c:v>
                </c:pt>
                <c:pt idx="63">
                  <c:v>-0.12745562358480989</c:v>
                </c:pt>
                <c:pt idx="64">
                  <c:v>-9.0392967280996217E-2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64-4B4B-AEAD-2BF5A3A4D84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</c:numCache>
            </c:numRef>
          </c:xVal>
          <c:yVal>
            <c:numRef>
              <c:f>TDK_KF_ST_13_03!$AD$20:$AD$83</c:f>
              <c:numCache>
                <c:formatCode>General</c:formatCode>
                <c:ptCount val="64"/>
                <c:pt idx="0">
                  <c:v>-1.6973084973703284E-2</c:v>
                </c:pt>
                <c:pt idx="1">
                  <c:v>5.4907060670809749E-2</c:v>
                </c:pt>
                <c:pt idx="2">
                  <c:v>9.8805696419004718E-2</c:v>
                </c:pt>
                <c:pt idx="3">
                  <c:v>5.9086465776896802E-2</c:v>
                </c:pt>
                <c:pt idx="4">
                  <c:v>5.3026920964494906E-2</c:v>
                </c:pt>
                <c:pt idx="5">
                  <c:v>4.58242188367457E-2</c:v>
                </c:pt>
                <c:pt idx="6">
                  <c:v>5.0139005586274266E-2</c:v>
                </c:pt>
                <c:pt idx="7">
                  <c:v>1.1288652335721849E-2</c:v>
                </c:pt>
                <c:pt idx="8">
                  <c:v>6.9113730889625913E-2</c:v>
                </c:pt>
                <c:pt idx="9">
                  <c:v>5.3822866608825848E-2</c:v>
                </c:pt>
                <c:pt idx="10">
                  <c:v>3.1579198788271867E-2</c:v>
                </c:pt>
                <c:pt idx="11">
                  <c:v>6.6511811299704959E-2</c:v>
                </c:pt>
                <c:pt idx="12">
                  <c:v>4.4389060853745832E-2</c:v>
                </c:pt>
                <c:pt idx="13">
                  <c:v>2.0869010898479701E-2</c:v>
                </c:pt>
                <c:pt idx="14">
                  <c:v>4.6306921565104631E-2</c:v>
                </c:pt>
                <c:pt idx="15">
                  <c:v>0.12998114942399752</c:v>
                </c:pt>
                <c:pt idx="16">
                  <c:v>0.14885674826882678</c:v>
                </c:pt>
                <c:pt idx="17">
                  <c:v>5.5101087093291312E-2</c:v>
                </c:pt>
                <c:pt idx="18">
                  <c:v>-1.0842529742475904E-2</c:v>
                </c:pt>
                <c:pt idx="19">
                  <c:v>-5.0178798373210043E-2</c:v>
                </c:pt>
                <c:pt idx="20">
                  <c:v>1.0939380322838588E-2</c:v>
                </c:pt>
                <c:pt idx="21">
                  <c:v>3.2068707546855535E-2</c:v>
                </c:pt>
                <c:pt idx="22">
                  <c:v>9.8738094927938391E-2</c:v>
                </c:pt>
                <c:pt idx="23">
                  <c:v>-9.9856808234619621E-3</c:v>
                </c:pt>
                <c:pt idx="24">
                  <c:v>4.0290672911453385E-2</c:v>
                </c:pt>
                <c:pt idx="25">
                  <c:v>4.2501961096149898E-2</c:v>
                </c:pt>
                <c:pt idx="26">
                  <c:v>2.2315988663166308E-2</c:v>
                </c:pt>
                <c:pt idx="27">
                  <c:v>0.14746452888741146</c:v>
                </c:pt>
                <c:pt idx="28">
                  <c:v>3.4768728921136471E-2</c:v>
                </c:pt>
                <c:pt idx="29">
                  <c:v>-6.0424342268561304E-3</c:v>
                </c:pt>
                <c:pt idx="30">
                  <c:v>5.5289366030024212E-2</c:v>
                </c:pt>
                <c:pt idx="31">
                  <c:v>-1.5973541081848452E-3</c:v>
                </c:pt>
                <c:pt idx="32">
                  <c:v>2.5894789521231587E-2</c:v>
                </c:pt>
                <c:pt idx="33">
                  <c:v>0.19161349530227767</c:v>
                </c:pt>
                <c:pt idx="34">
                  <c:v>3.9287044846020081E-2</c:v>
                </c:pt>
                <c:pt idx="35">
                  <c:v>9.9117156767334791E-2</c:v>
                </c:pt>
                <c:pt idx="36">
                  <c:v>3.2155893367786348E-2</c:v>
                </c:pt>
                <c:pt idx="37">
                  <c:v>9.4332629199413986E-2</c:v>
                </c:pt>
                <c:pt idx="38">
                  <c:v>3.9405777775698425E-2</c:v>
                </c:pt>
                <c:pt idx="39">
                  <c:v>8.9322918328292644E-2</c:v>
                </c:pt>
                <c:pt idx="40">
                  <c:v>2.7564838888878285E-2</c:v>
                </c:pt>
                <c:pt idx="41">
                  <c:v>0.16176922516052628</c:v>
                </c:pt>
                <c:pt idx="42">
                  <c:v>5.2131002115629599E-4</c:v>
                </c:pt>
                <c:pt idx="43">
                  <c:v>-2.089745037366697E-2</c:v>
                </c:pt>
                <c:pt idx="44">
                  <c:v>3.4055332037127073E-2</c:v>
                </c:pt>
                <c:pt idx="45">
                  <c:v>9.7081676219090696E-3</c:v>
                </c:pt>
                <c:pt idx="46">
                  <c:v>-2.1317999800942289E-2</c:v>
                </c:pt>
                <c:pt idx="47">
                  <c:v>3.4982880016457329E-2</c:v>
                </c:pt>
                <c:pt idx="48">
                  <c:v>6.3594831962745957E-2</c:v>
                </c:pt>
                <c:pt idx="49">
                  <c:v>-3.1497572950570429E-2</c:v>
                </c:pt>
                <c:pt idx="50">
                  <c:v>-6.4375551913883555E-2</c:v>
                </c:pt>
                <c:pt idx="51">
                  <c:v>0.10954895461401293</c:v>
                </c:pt>
                <c:pt idx="52">
                  <c:v>3.1617739126602373E-2</c:v>
                </c:pt>
                <c:pt idx="53">
                  <c:v>-9.6007638496189429E-2</c:v>
                </c:pt>
                <c:pt idx="54">
                  <c:v>2.2509858324724519E-2</c:v>
                </c:pt>
                <c:pt idx="55">
                  <c:v>-2.2805071561720069E-2</c:v>
                </c:pt>
                <c:pt idx="56">
                  <c:v>-3.7523202218949336E-2</c:v>
                </c:pt>
                <c:pt idx="57">
                  <c:v>9.575006065568914E-2</c:v>
                </c:pt>
                <c:pt idx="58">
                  <c:v>3.5641884739959551E-2</c:v>
                </c:pt>
                <c:pt idx="59">
                  <c:v>-2.3302289760067652E-3</c:v>
                </c:pt>
                <c:pt idx="60">
                  <c:v>9.7506070053327676E-2</c:v>
                </c:pt>
                <c:pt idx="61">
                  <c:v>2.1256364294799823E-2</c:v>
                </c:pt>
                <c:pt idx="62">
                  <c:v>4.738367416695155E-2</c:v>
                </c:pt>
                <c:pt idx="63">
                  <c:v>4.2621315536280235E-2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64-4B4B-AEAD-2BF5A3A4D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7984"/>
        <c:axId val="567830928"/>
      </c:scatterChart>
      <c:valAx>
        <c:axId val="5678379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0928"/>
        <c:crosses val="autoZero"/>
        <c:crossBetween val="midCat"/>
      </c:valAx>
      <c:valAx>
        <c:axId val="5678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TDK_KF_ST_13_03!$I$20:$I$84</c:f>
              <c:numCache>
                <c:formatCode>General</c:formatCode>
                <c:ptCount val="65"/>
                <c:pt idx="0">
                  <c:v>429</c:v>
                </c:pt>
                <c:pt idx="1">
                  <c:v>805</c:v>
                </c:pt>
                <c:pt idx="2">
                  <c:v>1177</c:v>
                </c:pt>
                <c:pt idx="3">
                  <c:v>1541</c:v>
                </c:pt>
                <c:pt idx="4">
                  <c:v>1874</c:v>
                </c:pt>
                <c:pt idx="5">
                  <c:v>2194</c:v>
                </c:pt>
                <c:pt idx="6">
                  <c:v>2494</c:v>
                </c:pt>
                <c:pt idx="7">
                  <c:v>2764</c:v>
                </c:pt>
                <c:pt idx="8">
                  <c:v>3021</c:v>
                </c:pt>
                <c:pt idx="9">
                  <c:v>3245</c:v>
                </c:pt>
                <c:pt idx="10">
                  <c:v>3436</c:v>
                </c:pt>
                <c:pt idx="11">
                  <c:v>3589</c:v>
                </c:pt>
                <c:pt idx="12">
                  <c:v>3707</c:v>
                </c:pt>
                <c:pt idx="13">
                  <c:v>3788</c:v>
                </c:pt>
                <c:pt idx="14">
                  <c:v>3829</c:v>
                </c:pt>
                <c:pt idx="15">
                  <c:v>3841</c:v>
                </c:pt>
                <c:pt idx="16">
                  <c:v>3809</c:v>
                </c:pt>
                <c:pt idx="17">
                  <c:v>3742</c:v>
                </c:pt>
                <c:pt idx="18">
                  <c:v>3638</c:v>
                </c:pt>
                <c:pt idx="19">
                  <c:v>3500</c:v>
                </c:pt>
                <c:pt idx="20">
                  <c:v>3323</c:v>
                </c:pt>
                <c:pt idx="21">
                  <c:v>3122</c:v>
                </c:pt>
                <c:pt idx="22">
                  <c:v>2904</c:v>
                </c:pt>
                <c:pt idx="23">
                  <c:v>2640</c:v>
                </c:pt>
                <c:pt idx="24">
                  <c:v>2348</c:v>
                </c:pt>
                <c:pt idx="25">
                  <c:v>2040</c:v>
                </c:pt>
                <c:pt idx="26">
                  <c:v>1701</c:v>
                </c:pt>
                <c:pt idx="27">
                  <c:v>1351</c:v>
                </c:pt>
                <c:pt idx="28">
                  <c:v>988</c:v>
                </c:pt>
                <c:pt idx="29">
                  <c:v>630</c:v>
                </c:pt>
                <c:pt idx="30">
                  <c:v>260</c:v>
                </c:pt>
                <c:pt idx="31">
                  <c:v>-115</c:v>
                </c:pt>
                <c:pt idx="32">
                  <c:v>-494</c:v>
                </c:pt>
                <c:pt idx="33">
                  <c:v>-879</c:v>
                </c:pt>
                <c:pt idx="34">
                  <c:v>-1248</c:v>
                </c:pt>
                <c:pt idx="35">
                  <c:v>-1615</c:v>
                </c:pt>
                <c:pt idx="36">
                  <c:v>-1947</c:v>
                </c:pt>
                <c:pt idx="37">
                  <c:v>-2263</c:v>
                </c:pt>
                <c:pt idx="38">
                  <c:v>-2560</c:v>
                </c:pt>
                <c:pt idx="39">
                  <c:v>-2837</c:v>
                </c:pt>
                <c:pt idx="40">
                  <c:v>-3093</c:v>
                </c:pt>
                <c:pt idx="41">
                  <c:v>-3313</c:v>
                </c:pt>
                <c:pt idx="42">
                  <c:v>-3502</c:v>
                </c:pt>
                <c:pt idx="43">
                  <c:v>-3655</c:v>
                </c:pt>
                <c:pt idx="44">
                  <c:v>-3774</c:v>
                </c:pt>
                <c:pt idx="45">
                  <c:v>-3858</c:v>
                </c:pt>
                <c:pt idx="46">
                  <c:v>-3900</c:v>
                </c:pt>
                <c:pt idx="47">
                  <c:v>-3906</c:v>
                </c:pt>
                <c:pt idx="48">
                  <c:v>-3875</c:v>
                </c:pt>
                <c:pt idx="49">
                  <c:v>-3813</c:v>
                </c:pt>
                <c:pt idx="50">
                  <c:v>-3712</c:v>
                </c:pt>
                <c:pt idx="51">
                  <c:v>-3571</c:v>
                </c:pt>
                <c:pt idx="52">
                  <c:v>-3398</c:v>
                </c:pt>
                <c:pt idx="53">
                  <c:v>-3197</c:v>
                </c:pt>
                <c:pt idx="54">
                  <c:v>-2974</c:v>
                </c:pt>
                <c:pt idx="55">
                  <c:v>-2712</c:v>
                </c:pt>
                <c:pt idx="56">
                  <c:v>-2421</c:v>
                </c:pt>
                <c:pt idx="57">
                  <c:v>-2115</c:v>
                </c:pt>
                <c:pt idx="58">
                  <c:v>-1782</c:v>
                </c:pt>
                <c:pt idx="59">
                  <c:v>-1430</c:v>
                </c:pt>
                <c:pt idx="60">
                  <c:v>-1066</c:v>
                </c:pt>
                <c:pt idx="61">
                  <c:v>-701</c:v>
                </c:pt>
                <c:pt idx="62">
                  <c:v>-338</c:v>
                </c:pt>
                <c:pt idx="63">
                  <c:v>41</c:v>
                </c:pt>
                <c:pt idx="64">
                  <c:v>424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F7D-461C-AC29-5B1CD010E829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TDK_KF_ST_13_03!$L$20:$L$84</c:f>
              <c:numCache>
                <c:formatCode>General</c:formatCode>
                <c:ptCount val="65"/>
                <c:pt idx="0">
                  <c:v>430.42214156597987</c:v>
                </c:pt>
                <c:pt idx="1">
                  <c:v>812.30273532243348</c:v>
                </c:pt>
                <c:pt idx="2">
                  <c:v>1187.9762245547697</c:v>
                </c:pt>
                <c:pt idx="3">
                  <c:v>1548.4437718882359</c:v>
                </c:pt>
                <c:pt idx="4">
                  <c:v>1880.4024221706838</c:v>
                </c:pt>
                <c:pt idx="5">
                  <c:v>2197.1199214252688</c:v>
                </c:pt>
                <c:pt idx="6">
                  <c:v>2492.8462489253352</c:v>
                </c:pt>
                <c:pt idx="7">
                  <c:v>2764.3850415934385</c:v>
                </c:pt>
                <c:pt idx="8">
                  <c:v>3015.6933343577793</c:v>
                </c:pt>
                <c:pt idx="9">
                  <c:v>3237.2407686443125</c:v>
                </c:pt>
                <c:pt idx="10">
                  <c:v>3428.5934682158418</c:v>
                </c:pt>
                <c:pt idx="11">
                  <c:v>3582.0063882982704</c:v>
                </c:pt>
                <c:pt idx="12">
                  <c:v>3700.0456577377868</c:v>
                </c:pt>
                <c:pt idx="13">
                  <c:v>3779.1786196402577</c:v>
                </c:pt>
                <c:pt idx="14">
                  <c:v>3824.9437821325587</c:v>
                </c:pt>
                <c:pt idx="15">
                  <c:v>3834.5874655512816</c:v>
                </c:pt>
                <c:pt idx="16">
                  <c:v>3806.4334617824734</c:v>
                </c:pt>
                <c:pt idx="17">
                  <c:v>3740.567795371966</c:v>
                </c:pt>
                <c:pt idx="18">
                  <c:v>3637.402117379042</c:v>
                </c:pt>
                <c:pt idx="19">
                  <c:v>3498.2755484719328</c:v>
                </c:pt>
                <c:pt idx="20">
                  <c:v>3328.6424753797828</c:v>
                </c:pt>
                <c:pt idx="21">
                  <c:v>3127.746473401884</c:v>
                </c:pt>
                <c:pt idx="22">
                  <c:v>2899.6005728067908</c:v>
                </c:pt>
                <c:pt idx="23">
                  <c:v>2641.8550546881506</c:v>
                </c:pt>
                <c:pt idx="24">
                  <c:v>2352.3255415221761</c:v>
                </c:pt>
                <c:pt idx="25">
                  <c:v>2037.3374641708922</c:v>
                </c:pt>
                <c:pt idx="26">
                  <c:v>1702.3140289055184</c:v>
                </c:pt>
                <c:pt idx="27">
                  <c:v>1350.6547167322992</c:v>
                </c:pt>
                <c:pt idx="28">
                  <c:v>988.83092723376035</c:v>
                </c:pt>
                <c:pt idx="29">
                  <c:v>630.26944897912131</c:v>
                </c:pt>
                <c:pt idx="30">
                  <c:v>260.22641464199143</c:v>
                </c:pt>
                <c:pt idx="31">
                  <c:v>-119.89096037953036</c:v>
                </c:pt>
                <c:pt idx="32">
                  <c:v>-496.20605021037909</c:v>
                </c:pt>
                <c:pt idx="33">
                  <c:v>-878.88493558461926</c:v>
                </c:pt>
                <c:pt idx="34">
                  <c:v>-1247.9292435480315</c:v>
                </c:pt>
                <c:pt idx="35">
                  <c:v>-1611.2993944423827</c:v>
                </c:pt>
                <c:pt idx="36">
                  <c:v>-1943.9659849937966</c:v>
                </c:pt>
                <c:pt idx="37">
                  <c:v>-2260.5327246949537</c:v>
                </c:pt>
                <c:pt idx="38">
                  <c:v>-2555.9151946707325</c:v>
                </c:pt>
                <c:pt idx="39">
                  <c:v>-2828.7421455067501</c:v>
                </c:pt>
                <c:pt idx="40">
                  <c:v>-3082.632522523259</c:v>
                </c:pt>
                <c:pt idx="41">
                  <c:v>-3305.2768536957865</c:v>
                </c:pt>
                <c:pt idx="42">
                  <c:v>-3495.1990568229667</c:v>
                </c:pt>
                <c:pt idx="43">
                  <c:v>-3651.2934080448144</c:v>
                </c:pt>
                <c:pt idx="44">
                  <c:v>-3772.8456047935028</c:v>
                </c:pt>
                <c:pt idx="45">
                  <c:v>-3854.2373938983628</c:v>
                </c:pt>
                <c:pt idx="46">
                  <c:v>-3901.3174621633743</c:v>
                </c:pt>
                <c:pt idx="47">
                  <c:v>-3912.684752266046</c:v>
                </c:pt>
                <c:pt idx="48">
                  <c:v>-3885.8748605273831</c:v>
                </c:pt>
                <c:pt idx="49">
                  <c:v>-3822.023983647528</c:v>
                </c:pt>
                <c:pt idx="50">
                  <c:v>-3719.1485079673544</c:v>
                </c:pt>
                <c:pt idx="51">
                  <c:v>-3580.453080722868</c:v>
                </c:pt>
                <c:pt idx="52">
                  <c:v>-3410.8594124252695</c:v>
                </c:pt>
                <c:pt idx="53">
                  <c:v>-3208.6019831720246</c:v>
                </c:pt>
                <c:pt idx="54">
                  <c:v>-2981.6541274886213</c:v>
                </c:pt>
                <c:pt idx="55">
                  <c:v>-2722.1771036594728</c:v>
                </c:pt>
                <c:pt idx="56">
                  <c:v>-2428.0887622780392</c:v>
                </c:pt>
                <c:pt idx="57">
                  <c:v>-2112.4405364231625</c:v>
                </c:pt>
                <c:pt idx="58">
                  <c:v>-1777.8066973985672</c:v>
                </c:pt>
                <c:pt idx="59">
                  <c:v>-1426.6137284492993</c:v>
                </c:pt>
                <c:pt idx="60">
                  <c:v>-1059.447045787688</c:v>
                </c:pt>
                <c:pt idx="61">
                  <c:v>-697.1334593955213</c:v>
                </c:pt>
                <c:pt idx="62">
                  <c:v>-327.56569319789452</c:v>
                </c:pt>
                <c:pt idx="63">
                  <c:v>53.187715152246334</c:v>
                </c:pt>
                <c:pt idx="64">
                  <c:v>437.88417261597516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F7D-461C-AC29-5B1CD010E829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TDK_KF_ST_13_03!$J$20:$J$84</c:f>
              <c:numCache>
                <c:formatCode>General</c:formatCode>
                <c:ptCount val="65"/>
                <c:pt idx="0">
                  <c:v>-3844</c:v>
                </c:pt>
                <c:pt idx="1">
                  <c:v>-3779</c:v>
                </c:pt>
                <c:pt idx="2">
                  <c:v>-3672</c:v>
                </c:pt>
                <c:pt idx="3">
                  <c:v>-3527</c:v>
                </c:pt>
                <c:pt idx="4">
                  <c:v>-3353</c:v>
                </c:pt>
                <c:pt idx="5">
                  <c:v>-3151</c:v>
                </c:pt>
                <c:pt idx="6">
                  <c:v>-2919</c:v>
                </c:pt>
                <c:pt idx="7">
                  <c:v>-2653</c:v>
                </c:pt>
                <c:pt idx="8">
                  <c:v>-2360</c:v>
                </c:pt>
                <c:pt idx="9">
                  <c:v>-2042</c:v>
                </c:pt>
                <c:pt idx="10">
                  <c:v>-1698</c:v>
                </c:pt>
                <c:pt idx="11">
                  <c:v>-1348</c:v>
                </c:pt>
                <c:pt idx="12">
                  <c:v>-983</c:v>
                </c:pt>
                <c:pt idx="13">
                  <c:v>-624</c:v>
                </c:pt>
                <c:pt idx="14">
                  <c:v>-254</c:v>
                </c:pt>
                <c:pt idx="15">
                  <c:v>119</c:v>
                </c:pt>
                <c:pt idx="16">
                  <c:v>503</c:v>
                </c:pt>
                <c:pt idx="17">
                  <c:v>879</c:v>
                </c:pt>
                <c:pt idx="18">
                  <c:v>1248</c:v>
                </c:pt>
                <c:pt idx="19">
                  <c:v>1604</c:v>
                </c:pt>
                <c:pt idx="20">
                  <c:v>1936</c:v>
                </c:pt>
                <c:pt idx="21">
                  <c:v>2243</c:v>
                </c:pt>
                <c:pt idx="22">
                  <c:v>2541</c:v>
                </c:pt>
                <c:pt idx="23">
                  <c:v>2815</c:v>
                </c:pt>
                <c:pt idx="24">
                  <c:v>3058</c:v>
                </c:pt>
                <c:pt idx="25">
                  <c:v>3284</c:v>
                </c:pt>
                <c:pt idx="26">
                  <c:v>3470</c:v>
                </c:pt>
                <c:pt idx="27">
                  <c:v>3621</c:v>
                </c:pt>
                <c:pt idx="28">
                  <c:v>3741</c:v>
                </c:pt>
                <c:pt idx="29">
                  <c:v>3825</c:v>
                </c:pt>
                <c:pt idx="30">
                  <c:v>3860</c:v>
                </c:pt>
                <c:pt idx="31">
                  <c:v>3875</c:v>
                </c:pt>
                <c:pt idx="32">
                  <c:v>3850</c:v>
                </c:pt>
                <c:pt idx="33">
                  <c:v>3775</c:v>
                </c:pt>
                <c:pt idx="34">
                  <c:v>3670</c:v>
                </c:pt>
                <c:pt idx="35">
                  <c:v>3529</c:v>
                </c:pt>
                <c:pt idx="36">
                  <c:v>3355</c:v>
                </c:pt>
                <c:pt idx="37">
                  <c:v>3153</c:v>
                </c:pt>
                <c:pt idx="38">
                  <c:v>2914</c:v>
                </c:pt>
                <c:pt idx="39">
                  <c:v>2658</c:v>
                </c:pt>
                <c:pt idx="40">
                  <c:v>2360</c:v>
                </c:pt>
                <c:pt idx="41">
                  <c:v>2045</c:v>
                </c:pt>
                <c:pt idx="42">
                  <c:v>1702</c:v>
                </c:pt>
                <c:pt idx="43">
                  <c:v>1348</c:v>
                </c:pt>
                <c:pt idx="44">
                  <c:v>983</c:v>
                </c:pt>
                <c:pt idx="45">
                  <c:v>622</c:v>
                </c:pt>
                <c:pt idx="46">
                  <c:v>251</c:v>
                </c:pt>
                <c:pt idx="47">
                  <c:v>-123</c:v>
                </c:pt>
                <c:pt idx="48">
                  <c:v>-503</c:v>
                </c:pt>
                <c:pt idx="49">
                  <c:v>-883</c:v>
                </c:pt>
                <c:pt idx="50">
                  <c:v>-1252</c:v>
                </c:pt>
                <c:pt idx="51">
                  <c:v>-1597</c:v>
                </c:pt>
                <c:pt idx="52">
                  <c:v>-1934</c:v>
                </c:pt>
                <c:pt idx="53">
                  <c:v>-2251</c:v>
                </c:pt>
                <c:pt idx="54">
                  <c:v>-2536</c:v>
                </c:pt>
                <c:pt idx="55">
                  <c:v>-2811</c:v>
                </c:pt>
                <c:pt idx="56">
                  <c:v>-3064</c:v>
                </c:pt>
                <c:pt idx="57">
                  <c:v>-3280</c:v>
                </c:pt>
                <c:pt idx="58">
                  <c:v>-3471</c:v>
                </c:pt>
                <c:pt idx="59">
                  <c:v>-3624</c:v>
                </c:pt>
                <c:pt idx="60">
                  <c:v>-3738</c:v>
                </c:pt>
                <c:pt idx="61">
                  <c:v>-3821</c:v>
                </c:pt>
                <c:pt idx="62">
                  <c:v>-3860</c:v>
                </c:pt>
                <c:pt idx="63">
                  <c:v>-3873</c:v>
                </c:pt>
                <c:pt idx="64">
                  <c:v>-3846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F7D-461C-AC29-5B1CD010E829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TDK_KF_ST_13_03!$N$20:$N$84</c:f>
              <c:numCache>
                <c:formatCode>General</c:formatCode>
                <c:ptCount val="65"/>
                <c:pt idx="0">
                  <c:v>-3839.3635199974374</c:v>
                </c:pt>
                <c:pt idx="1">
                  <c:v>-3770.7039306262332</c:v>
                </c:pt>
                <c:pt idx="2">
                  <c:v>-3663.4886850138091</c:v>
                </c:pt>
                <c:pt idx="3">
                  <c:v>-3520.3822139455106</c:v>
                </c:pt>
                <c:pt idx="4">
                  <c:v>-3349.4693337666135</c:v>
                </c:pt>
                <c:pt idx="5">
                  <c:v>-3145.8150566596264</c:v>
                </c:pt>
                <c:pt idx="6">
                  <c:v>-2912.5982778274711</c:v>
                </c:pt>
                <c:pt idx="7">
                  <c:v>-2652.4547810331105</c:v>
                </c:pt>
                <c:pt idx="8">
                  <c:v>-2359.7580309769937</c:v>
                </c:pt>
                <c:pt idx="9">
                  <c:v>-2043.2818467510783</c:v>
                </c:pt>
                <c:pt idx="10">
                  <c:v>-1702.2306618635673</c:v>
                </c:pt>
                <c:pt idx="11">
                  <c:v>-1351.3363454071177</c:v>
                </c:pt>
                <c:pt idx="12">
                  <c:v>-987.88234870158158</c:v>
                </c:pt>
                <c:pt idx="13">
                  <c:v>-630.46299125643509</c:v>
                </c:pt>
                <c:pt idx="14">
                  <c:v>-258.93415115984124</c:v>
                </c:pt>
                <c:pt idx="15">
                  <c:v>118.64905145172719</c:v>
                </c:pt>
                <c:pt idx="16">
                  <c:v>502.93161573661098</c:v>
                </c:pt>
                <c:pt idx="17">
                  <c:v>880.43145386383094</c:v>
                </c:pt>
                <c:pt idx="18">
                  <c:v>1249.8366521294563</c:v>
                </c:pt>
                <c:pt idx="19">
                  <c:v>1606.3469458752413</c:v>
                </c:pt>
                <c:pt idx="20">
                  <c:v>1939.6858427563725</c:v>
                </c:pt>
                <c:pt idx="21">
                  <c:v>2254.2817186603693</c:v>
                </c:pt>
                <c:pt idx="22">
                  <c:v>2544.9923868891938</c:v>
                </c:pt>
                <c:pt idx="23">
                  <c:v>2814.8079672509771</c:v>
                </c:pt>
                <c:pt idx="24">
                  <c:v>3063.4403719634743</c:v>
                </c:pt>
                <c:pt idx="25">
                  <c:v>3283.3202972727408</c:v>
                </c:pt>
                <c:pt idx="26">
                  <c:v>3470.3269344354908</c:v>
                </c:pt>
                <c:pt idx="27">
                  <c:v>3622.7680084846634</c:v>
                </c:pt>
                <c:pt idx="28">
                  <c:v>3738.5255688932989</c:v>
                </c:pt>
                <c:pt idx="29">
                  <c:v>3815.9172462371325</c:v>
                </c:pt>
                <c:pt idx="30">
                  <c:v>3859.29438979526</c:v>
                </c:pt>
                <c:pt idx="31">
                  <c:v>3866.6336100416393</c:v>
                </c:pt>
                <c:pt idx="32">
                  <c:v>3837.0469120852999</c:v>
                </c:pt>
                <c:pt idx="33">
                  <c:v>3768.5663296641123</c:v>
                </c:pt>
                <c:pt idx="34">
                  <c:v>3663.9508108848045</c:v>
                </c:pt>
                <c:pt idx="35">
                  <c:v>3520.7568862064691</c:v>
                </c:pt>
                <c:pt idx="36">
                  <c:v>3350.4823657721463</c:v>
                </c:pt>
                <c:pt idx="37">
                  <c:v>3148.1437468962708</c:v>
                </c:pt>
                <c:pt idx="38">
                  <c:v>2916.7861960551454</c:v>
                </c:pt>
                <c:pt idx="39">
                  <c:v>2657.3757274350037</c:v>
                </c:pt>
                <c:pt idx="40">
                  <c:v>2363.9123061632249</c:v>
                </c:pt>
                <c:pt idx="41">
                  <c:v>2048.4447408272181</c:v>
                </c:pt>
                <c:pt idx="42">
                  <c:v>1713.8490934364709</c:v>
                </c:pt>
                <c:pt idx="43">
                  <c:v>1362.4418021790507</c:v>
                </c:pt>
                <c:pt idx="44">
                  <c:v>994.72818046286091</c:v>
                </c:pt>
                <c:pt idx="45">
                  <c:v>634.50516588426592</c:v>
                </c:pt>
                <c:pt idx="46">
                  <c:v>265.48066244230637</c:v>
                </c:pt>
                <c:pt idx="47">
                  <c:v>-114.5177436460541</c:v>
                </c:pt>
                <c:pt idx="48">
                  <c:v>-500.6647896738769</c:v>
                </c:pt>
                <c:pt idx="49">
                  <c:v>-875.29087329503443</c:v>
                </c:pt>
                <c:pt idx="50">
                  <c:v>-1248.9485123699521</c:v>
                </c:pt>
                <c:pt idx="51">
                  <c:v>-1607.2593433566465</c:v>
                </c:pt>
                <c:pt idx="52">
                  <c:v>-1942.266041703027</c:v>
                </c:pt>
                <c:pt idx="53">
                  <c:v>-2259.8357603461141</c:v>
                </c:pt>
                <c:pt idx="54">
                  <c:v>-2549.4233487411871</c:v>
                </c:pt>
                <c:pt idx="55">
                  <c:v>-2821.1707884328425</c:v>
                </c:pt>
                <c:pt idx="56">
                  <c:v>-3073.1069948995168</c:v>
                </c:pt>
                <c:pt idx="57">
                  <c:v>-3292.3738023805536</c:v>
                </c:pt>
                <c:pt idx="58">
                  <c:v>-3478.069150973954</c:v>
                </c:pt>
                <c:pt idx="59">
                  <c:v>-3629.2594030921682</c:v>
                </c:pt>
                <c:pt idx="60">
                  <c:v>-3745.3938479682511</c:v>
                </c:pt>
                <c:pt idx="61">
                  <c:v>-3821.8583184921381</c:v>
                </c:pt>
                <c:pt idx="62">
                  <c:v>-3863.2915818503343</c:v>
                </c:pt>
                <c:pt idx="63">
                  <c:v>-3868.7142797206316</c:v>
                </c:pt>
                <c:pt idx="64">
                  <c:v>-3836.060331546284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F7D-461C-AC29-5B1CD010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29752"/>
        <c:axId val="567832104"/>
      </c:scatterChart>
      <c:valAx>
        <c:axId val="56782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2104"/>
        <c:crosses val="autoZero"/>
        <c:crossBetween val="midCat"/>
      </c:valAx>
      <c:valAx>
        <c:axId val="56783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2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TDK_KF_ST_21_01!$I$85:$I$149</c:f>
              <c:numCache>
                <c:formatCode>General</c:formatCode>
                <c:ptCount val="65"/>
                <c:pt idx="0">
                  <c:v>532</c:v>
                </c:pt>
                <c:pt idx="1">
                  <c:v>126</c:v>
                </c:pt>
                <c:pt idx="2">
                  <c:v>-266</c:v>
                </c:pt>
                <c:pt idx="3">
                  <c:v>-661</c:v>
                </c:pt>
                <c:pt idx="4">
                  <c:v>-1054</c:v>
                </c:pt>
                <c:pt idx="5">
                  <c:v>-1441</c:v>
                </c:pt>
                <c:pt idx="6">
                  <c:v>-1814</c:v>
                </c:pt>
                <c:pt idx="7">
                  <c:v>-2171</c:v>
                </c:pt>
                <c:pt idx="8">
                  <c:v>-2499</c:v>
                </c:pt>
                <c:pt idx="9">
                  <c:v>-2808</c:v>
                </c:pt>
                <c:pt idx="10">
                  <c:v>-3079</c:v>
                </c:pt>
                <c:pt idx="11">
                  <c:v>-3323</c:v>
                </c:pt>
                <c:pt idx="12">
                  <c:v>-3552</c:v>
                </c:pt>
                <c:pt idx="13">
                  <c:v>-3738</c:v>
                </c:pt>
                <c:pt idx="14">
                  <c:v>-3890</c:v>
                </c:pt>
                <c:pt idx="15">
                  <c:v>-4002</c:v>
                </c:pt>
                <c:pt idx="16">
                  <c:v>-4075</c:v>
                </c:pt>
                <c:pt idx="17">
                  <c:v>-4109</c:v>
                </c:pt>
                <c:pt idx="18">
                  <c:v>-4102</c:v>
                </c:pt>
                <c:pt idx="19">
                  <c:v>-4058</c:v>
                </c:pt>
                <c:pt idx="20">
                  <c:v>-3978</c:v>
                </c:pt>
                <c:pt idx="21">
                  <c:v>-3847</c:v>
                </c:pt>
                <c:pt idx="22">
                  <c:v>-3686</c:v>
                </c:pt>
                <c:pt idx="23">
                  <c:v>-3493</c:v>
                </c:pt>
                <c:pt idx="24">
                  <c:v>-3266</c:v>
                </c:pt>
                <c:pt idx="25">
                  <c:v>-3005</c:v>
                </c:pt>
                <c:pt idx="26">
                  <c:v>-2726</c:v>
                </c:pt>
                <c:pt idx="27">
                  <c:v>-2415</c:v>
                </c:pt>
                <c:pt idx="28">
                  <c:v>-2067</c:v>
                </c:pt>
                <c:pt idx="29">
                  <c:v>-1717</c:v>
                </c:pt>
                <c:pt idx="30">
                  <c:v>-1341</c:v>
                </c:pt>
                <c:pt idx="31">
                  <c:v>-942</c:v>
                </c:pt>
                <c:pt idx="32">
                  <c:v>-544</c:v>
                </c:pt>
                <c:pt idx="33">
                  <c:v>-149</c:v>
                </c:pt>
                <c:pt idx="34">
                  <c:v>235</c:v>
                </c:pt>
                <c:pt idx="35">
                  <c:v>621</c:v>
                </c:pt>
                <c:pt idx="36">
                  <c:v>1024</c:v>
                </c:pt>
                <c:pt idx="37">
                  <c:v>1410</c:v>
                </c:pt>
                <c:pt idx="38">
                  <c:v>1779</c:v>
                </c:pt>
                <c:pt idx="39">
                  <c:v>2140</c:v>
                </c:pt>
                <c:pt idx="40">
                  <c:v>2464</c:v>
                </c:pt>
                <c:pt idx="41">
                  <c:v>2772</c:v>
                </c:pt>
                <c:pt idx="42">
                  <c:v>3049</c:v>
                </c:pt>
                <c:pt idx="43">
                  <c:v>3294</c:v>
                </c:pt>
                <c:pt idx="44">
                  <c:v>3510</c:v>
                </c:pt>
                <c:pt idx="45">
                  <c:v>3704</c:v>
                </c:pt>
                <c:pt idx="46">
                  <c:v>3848</c:v>
                </c:pt>
                <c:pt idx="47">
                  <c:v>3971</c:v>
                </c:pt>
                <c:pt idx="48">
                  <c:v>4043</c:v>
                </c:pt>
                <c:pt idx="49">
                  <c:v>4073</c:v>
                </c:pt>
                <c:pt idx="50">
                  <c:v>4075</c:v>
                </c:pt>
                <c:pt idx="51">
                  <c:v>4022</c:v>
                </c:pt>
                <c:pt idx="52">
                  <c:v>3940</c:v>
                </c:pt>
                <c:pt idx="53">
                  <c:v>3826</c:v>
                </c:pt>
                <c:pt idx="54">
                  <c:v>3661</c:v>
                </c:pt>
                <c:pt idx="55">
                  <c:v>3458</c:v>
                </c:pt>
                <c:pt idx="56">
                  <c:v>3230</c:v>
                </c:pt>
                <c:pt idx="57">
                  <c:v>2970</c:v>
                </c:pt>
                <c:pt idx="58">
                  <c:v>2696</c:v>
                </c:pt>
                <c:pt idx="59">
                  <c:v>2388</c:v>
                </c:pt>
                <c:pt idx="60">
                  <c:v>2045</c:v>
                </c:pt>
                <c:pt idx="61">
                  <c:v>1687</c:v>
                </c:pt>
                <c:pt idx="62">
                  <c:v>1309</c:v>
                </c:pt>
                <c:pt idx="63">
                  <c:v>911</c:v>
                </c:pt>
                <c:pt idx="64">
                  <c:v>519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0D-4E1E-AEFE-A0E38C5ED2EB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TDK_KF_ST_21_01!$L$85:$L$149</c:f>
              <c:numCache>
                <c:formatCode>General</c:formatCode>
                <c:ptCount val="65"/>
                <c:pt idx="0">
                  <c:v>536.43960221073189</c:v>
                </c:pt>
                <c:pt idx="1">
                  <c:v>132.36643524607618</c:v>
                </c:pt>
                <c:pt idx="2">
                  <c:v>-260.3531107628761</c:v>
                </c:pt>
                <c:pt idx="3">
                  <c:v>-656.56307343874187</c:v>
                </c:pt>
                <c:pt idx="4">
                  <c:v>-1049.2115605028573</c:v>
                </c:pt>
                <c:pt idx="5">
                  <c:v>-1441.0063837353268</c:v>
                </c:pt>
                <c:pt idx="6">
                  <c:v>-1815.582880862584</c:v>
                </c:pt>
                <c:pt idx="7">
                  <c:v>-2170.6967080903646</c:v>
                </c:pt>
                <c:pt idx="8">
                  <c:v>-2505.1784642303564</c:v>
                </c:pt>
                <c:pt idx="9">
                  <c:v>-2811.8661859342828</c:v>
                </c:pt>
                <c:pt idx="10">
                  <c:v>-3083.9757115673142</c:v>
                </c:pt>
                <c:pt idx="11">
                  <c:v>-3331.2382685658145</c:v>
                </c:pt>
                <c:pt idx="12">
                  <c:v>-3554.0774543558932</c:v>
                </c:pt>
                <c:pt idx="13">
                  <c:v>-3741.4747122289177</c:v>
                </c:pt>
                <c:pt idx="14">
                  <c:v>-3891.5339410014913</c:v>
                </c:pt>
                <c:pt idx="15">
                  <c:v>-4003.5697496010735</c:v>
                </c:pt>
                <c:pt idx="16">
                  <c:v>-4076.7049282858757</c:v>
                </c:pt>
                <c:pt idx="17">
                  <c:v>-4108.4466673805873</c:v>
                </c:pt>
                <c:pt idx="18">
                  <c:v>-4102.2663017281011</c:v>
                </c:pt>
                <c:pt idx="19">
                  <c:v>-4057.7070803487345</c:v>
                </c:pt>
                <c:pt idx="20">
                  <c:v>-3974.7548264064849</c:v>
                </c:pt>
                <c:pt idx="21">
                  <c:v>-3850.0049043628801</c:v>
                </c:pt>
                <c:pt idx="22">
                  <c:v>-3687.5089853174704</c:v>
                </c:pt>
                <c:pt idx="23">
                  <c:v>-3490.0987349946449</c:v>
                </c:pt>
                <c:pt idx="24">
                  <c:v>-3261.3307728977593</c:v>
                </c:pt>
                <c:pt idx="25">
                  <c:v>-3000.5269612107604</c:v>
                </c:pt>
                <c:pt idx="26">
                  <c:v>-2721.5272753903296</c:v>
                </c:pt>
                <c:pt idx="27">
                  <c:v>-2413.5051897706849</c:v>
                </c:pt>
                <c:pt idx="28">
                  <c:v>-2069.9380216687027</c:v>
                </c:pt>
                <c:pt idx="29">
                  <c:v>-1715.7862753875809</c:v>
                </c:pt>
                <c:pt idx="30">
                  <c:v>-1341.2779388221663</c:v>
                </c:pt>
                <c:pt idx="31">
                  <c:v>-945.17300741782117</c:v>
                </c:pt>
                <c:pt idx="32">
                  <c:v>-548.60270003025687</c:v>
                </c:pt>
                <c:pt idx="33">
                  <c:v>-150.74770245903144</c:v>
                </c:pt>
                <c:pt idx="34">
                  <c:v>236.17171431208442</c:v>
                </c:pt>
                <c:pt idx="35">
                  <c:v>627.79806385596021</c:v>
                </c:pt>
                <c:pt idx="36">
                  <c:v>1027.7354695046552</c:v>
                </c:pt>
                <c:pt idx="37">
                  <c:v>1411.2063280115367</c:v>
                </c:pt>
                <c:pt idx="38">
                  <c:v>1782.0064515840365</c:v>
                </c:pt>
                <c:pt idx="39">
                  <c:v>2138.56361571159</c:v>
                </c:pt>
                <c:pt idx="40">
                  <c:v>2467.6014776332295</c:v>
                </c:pt>
                <c:pt idx="41">
                  <c:v>2774.7850179868487</c:v>
                </c:pt>
                <c:pt idx="42">
                  <c:v>3045.6003224708843</c:v>
                </c:pt>
                <c:pt idx="43">
                  <c:v>3292.6128138149038</c:v>
                </c:pt>
                <c:pt idx="44">
                  <c:v>3513.0518234978422</c:v>
                </c:pt>
                <c:pt idx="45">
                  <c:v>3699.5009326531754</c:v>
                </c:pt>
                <c:pt idx="46">
                  <c:v>3850.8149508816236</c:v>
                </c:pt>
                <c:pt idx="47">
                  <c:v>3965.0517169074069</c:v>
                </c:pt>
                <c:pt idx="48">
                  <c:v>4037.4720053213164</c:v>
                </c:pt>
                <c:pt idx="49">
                  <c:v>4070.7415899705784</c:v>
                </c:pt>
                <c:pt idx="50">
                  <c:v>4065.9938012097505</c:v>
                </c:pt>
                <c:pt idx="51">
                  <c:v>4022.96302915554</c:v>
                </c:pt>
                <c:pt idx="52">
                  <c:v>3940.7096396005231</c:v>
                </c:pt>
                <c:pt idx="53">
                  <c:v>3818.2863297530048</c:v>
                </c:pt>
                <c:pt idx="54">
                  <c:v>3657.2438063908803</c:v>
                </c:pt>
                <c:pt idx="55">
                  <c:v>3461.5449207535535</c:v>
                </c:pt>
                <c:pt idx="56">
                  <c:v>3231.3729682483149</c:v>
                </c:pt>
                <c:pt idx="57">
                  <c:v>2974.1001577033039</c:v>
                </c:pt>
                <c:pt idx="58">
                  <c:v>2697.109915735708</c:v>
                </c:pt>
                <c:pt idx="59">
                  <c:v>2388.5592899178068</c:v>
                </c:pt>
                <c:pt idx="60">
                  <c:v>2046.3768806966539</c:v>
                </c:pt>
                <c:pt idx="61">
                  <c:v>1690.598598469551</c:v>
                </c:pt>
                <c:pt idx="62">
                  <c:v>1311.7112641619378</c:v>
                </c:pt>
                <c:pt idx="63">
                  <c:v>915.83222695164682</c:v>
                </c:pt>
                <c:pt idx="64">
                  <c:v>514.30524407325186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C0D-4E1E-AEFE-A0E38C5ED2EB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TDK_KF_ST_21_01!$J$85:$J$149</c:f>
              <c:numCache>
                <c:formatCode>General</c:formatCode>
                <c:ptCount val="65"/>
                <c:pt idx="0">
                  <c:v>-4039</c:v>
                </c:pt>
                <c:pt idx="1">
                  <c:v>-4077</c:v>
                </c:pt>
                <c:pt idx="2">
                  <c:v>-4068</c:v>
                </c:pt>
                <c:pt idx="3">
                  <c:v>-4025</c:v>
                </c:pt>
                <c:pt idx="4">
                  <c:v>-3944</c:v>
                </c:pt>
                <c:pt idx="5">
                  <c:v>-3820</c:v>
                </c:pt>
                <c:pt idx="6">
                  <c:v>-3657</c:v>
                </c:pt>
                <c:pt idx="7">
                  <c:v>-3464</c:v>
                </c:pt>
                <c:pt idx="8">
                  <c:v>-3234</c:v>
                </c:pt>
                <c:pt idx="9">
                  <c:v>-2975</c:v>
                </c:pt>
                <c:pt idx="10">
                  <c:v>-2696</c:v>
                </c:pt>
                <c:pt idx="11">
                  <c:v>-2387</c:v>
                </c:pt>
                <c:pt idx="12">
                  <c:v>-2046</c:v>
                </c:pt>
                <c:pt idx="13">
                  <c:v>-1689</c:v>
                </c:pt>
                <c:pt idx="14">
                  <c:v>-1316</c:v>
                </c:pt>
                <c:pt idx="15">
                  <c:v>-929</c:v>
                </c:pt>
                <c:pt idx="16">
                  <c:v>-536</c:v>
                </c:pt>
                <c:pt idx="17">
                  <c:v>-145</c:v>
                </c:pt>
                <c:pt idx="18">
                  <c:v>246</c:v>
                </c:pt>
                <c:pt idx="19">
                  <c:v>636</c:v>
                </c:pt>
                <c:pt idx="20">
                  <c:v>1022</c:v>
                </c:pt>
                <c:pt idx="21">
                  <c:v>1414</c:v>
                </c:pt>
                <c:pt idx="22">
                  <c:v>1784</c:v>
                </c:pt>
                <c:pt idx="23">
                  <c:v>2142</c:v>
                </c:pt>
                <c:pt idx="24">
                  <c:v>2468</c:v>
                </c:pt>
                <c:pt idx="25">
                  <c:v>2773</c:v>
                </c:pt>
                <c:pt idx="26">
                  <c:v>3056</c:v>
                </c:pt>
                <c:pt idx="27">
                  <c:v>3298</c:v>
                </c:pt>
                <c:pt idx="28">
                  <c:v>3521</c:v>
                </c:pt>
                <c:pt idx="29">
                  <c:v>3712</c:v>
                </c:pt>
                <c:pt idx="30">
                  <c:v>3859</c:v>
                </c:pt>
                <c:pt idx="31">
                  <c:v>3980</c:v>
                </c:pt>
                <c:pt idx="32">
                  <c:v>4058</c:v>
                </c:pt>
                <c:pt idx="33">
                  <c:v>4088</c:v>
                </c:pt>
                <c:pt idx="34">
                  <c:v>4084</c:v>
                </c:pt>
                <c:pt idx="35">
                  <c:v>4044</c:v>
                </c:pt>
                <c:pt idx="36">
                  <c:v>3962</c:v>
                </c:pt>
                <c:pt idx="37">
                  <c:v>3840</c:v>
                </c:pt>
                <c:pt idx="38">
                  <c:v>3681</c:v>
                </c:pt>
                <c:pt idx="39">
                  <c:v>3475</c:v>
                </c:pt>
                <c:pt idx="40">
                  <c:v>3251</c:v>
                </c:pt>
                <c:pt idx="41">
                  <c:v>2995</c:v>
                </c:pt>
                <c:pt idx="42">
                  <c:v>2720</c:v>
                </c:pt>
                <c:pt idx="43">
                  <c:v>2410</c:v>
                </c:pt>
                <c:pt idx="44">
                  <c:v>2068</c:v>
                </c:pt>
                <c:pt idx="45">
                  <c:v>1713</c:v>
                </c:pt>
                <c:pt idx="46">
                  <c:v>1335</c:v>
                </c:pt>
                <c:pt idx="47">
                  <c:v>950</c:v>
                </c:pt>
                <c:pt idx="48">
                  <c:v>554</c:v>
                </c:pt>
                <c:pt idx="49">
                  <c:v>164</c:v>
                </c:pt>
                <c:pt idx="50">
                  <c:v>-229</c:v>
                </c:pt>
                <c:pt idx="51">
                  <c:v>-619</c:v>
                </c:pt>
                <c:pt idx="52">
                  <c:v>-1007</c:v>
                </c:pt>
                <c:pt idx="53">
                  <c:v>-1396</c:v>
                </c:pt>
                <c:pt idx="54">
                  <c:v>-1772</c:v>
                </c:pt>
                <c:pt idx="55">
                  <c:v>-2128</c:v>
                </c:pt>
                <c:pt idx="56">
                  <c:v>-2463</c:v>
                </c:pt>
                <c:pt idx="57">
                  <c:v>-2763</c:v>
                </c:pt>
                <c:pt idx="58">
                  <c:v>-3036</c:v>
                </c:pt>
                <c:pt idx="59">
                  <c:v>-3288</c:v>
                </c:pt>
                <c:pt idx="60">
                  <c:v>-3515</c:v>
                </c:pt>
                <c:pt idx="61">
                  <c:v>-3697</c:v>
                </c:pt>
                <c:pt idx="62">
                  <c:v>-3852</c:v>
                </c:pt>
                <c:pt idx="63">
                  <c:v>-3966</c:v>
                </c:pt>
                <c:pt idx="64">
                  <c:v>-4045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0D-4E1E-AEFE-A0E38C5ED2EB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TDK_KF_ST_21_01!$N$85:$N$149</c:f>
              <c:numCache>
                <c:formatCode>General</c:formatCode>
                <c:ptCount val="65"/>
                <c:pt idx="0">
                  <c:v>-4034.6001291111634</c:v>
                </c:pt>
                <c:pt idx="1">
                  <c:v>-4070.5734050967621</c:v>
                </c:pt>
                <c:pt idx="2">
                  <c:v>-4067.2750627657369</c:v>
                </c:pt>
                <c:pt idx="3">
                  <c:v>-4025.6076550530865</c:v>
                </c:pt>
                <c:pt idx="4">
                  <c:v>-3945.0961594808614</c:v>
                </c:pt>
                <c:pt idx="5">
                  <c:v>-3823.3523377528863</c:v>
                </c:pt>
                <c:pt idx="6">
                  <c:v>-3664.4635380745144</c:v>
                </c:pt>
                <c:pt idx="7">
                  <c:v>-3470.2120552737538</c:v>
                </c:pt>
                <c:pt idx="8">
                  <c:v>-3241.4540486121505</c:v>
                </c:pt>
                <c:pt idx="9">
                  <c:v>-2983.7767121734978</c:v>
                </c:pt>
                <c:pt idx="10">
                  <c:v>-2705.9405414768007</c:v>
                </c:pt>
                <c:pt idx="11">
                  <c:v>-2399.336782583217</c:v>
                </c:pt>
                <c:pt idx="12">
                  <c:v>-2059.2694075700956</c:v>
                </c:pt>
                <c:pt idx="13">
                  <c:v>-1699.2637970417256</c:v>
                </c:pt>
                <c:pt idx="14">
                  <c:v>-1323.5829711365482</c:v>
                </c:pt>
                <c:pt idx="15">
                  <c:v>-934.19909194314153</c:v>
                </c:pt>
                <c:pt idx="16">
                  <c:v>-531.73182457107976</c:v>
                </c:pt>
                <c:pt idx="17">
                  <c:v>-140.51676575816964</c:v>
                </c:pt>
                <c:pt idx="18">
                  <c:v>252.03872983205719</c:v>
                </c:pt>
                <c:pt idx="19">
                  <c:v>645.46004863073711</c:v>
                </c:pt>
                <c:pt idx="20">
                  <c:v>1034.0796418672894</c:v>
                </c:pt>
                <c:pt idx="21">
                  <c:v>1424.3511022755622</c:v>
                </c:pt>
                <c:pt idx="22">
                  <c:v>1798.5940836041027</c:v>
                </c:pt>
                <c:pt idx="23">
                  <c:v>2152.2123550980418</c:v>
                </c:pt>
                <c:pt idx="24">
                  <c:v>2481.1746565743492</c:v>
                </c:pt>
                <c:pt idx="25">
                  <c:v>2787.2844981813164</c:v>
                </c:pt>
                <c:pt idx="26">
                  <c:v>3057.1683079246241</c:v>
                </c:pt>
                <c:pt idx="27">
                  <c:v>3302.9722817646066</c:v>
                </c:pt>
                <c:pt idx="28">
                  <c:v>3525.9771162686284</c:v>
                </c:pt>
                <c:pt idx="29">
                  <c:v>3709.1998043412732</c:v>
                </c:pt>
                <c:pt idx="30">
                  <c:v>3858.7598880430519</c:v>
                </c:pt>
                <c:pt idx="31">
                  <c:v>3973.0136157319262</c:v>
                </c:pt>
                <c:pt idx="32">
                  <c:v>4045.8663003042102</c:v>
                </c:pt>
                <c:pt idx="33">
                  <c:v>4079.3940517698425</c:v>
                </c:pt>
                <c:pt idx="34">
                  <c:v>4074.894376335903</c:v>
                </c:pt>
                <c:pt idx="35">
                  <c:v>4032.9221006039866</c:v>
                </c:pt>
                <c:pt idx="36">
                  <c:v>3949.9151521744357</c:v>
                </c:pt>
                <c:pt idx="37">
                  <c:v>3829.7663441807908</c:v>
                </c:pt>
                <c:pt idx="38">
                  <c:v>3672.0814573212051</c:v>
                </c:pt>
                <c:pt idx="39">
                  <c:v>3476.7038960934151</c:v>
                </c:pt>
                <c:pt idx="40">
                  <c:v>3251.5556071466235</c:v>
                </c:pt>
                <c:pt idx="41">
                  <c:v>2993.6767726363041</c:v>
                </c:pt>
                <c:pt idx="42">
                  <c:v>2717.4408877216988</c:v>
                </c:pt>
                <c:pt idx="43">
                  <c:v>2411.6211106096266</c:v>
                </c:pt>
                <c:pt idx="44">
                  <c:v>2076.245623443499</c:v>
                </c:pt>
                <c:pt idx="45">
                  <c:v>1720.1970287322629</c:v>
                </c:pt>
                <c:pt idx="46">
                  <c:v>1344.4307270225033</c:v>
                </c:pt>
                <c:pt idx="47">
                  <c:v>950.43382805850342</c:v>
                </c:pt>
                <c:pt idx="48">
                  <c:v>557.63990669344605</c:v>
                </c:pt>
                <c:pt idx="49">
                  <c:v>164.65162053431311</c:v>
                </c:pt>
                <c:pt idx="50">
                  <c:v>-225.36170193965469</c:v>
                </c:pt>
                <c:pt idx="51">
                  <c:v>-618.97491835379242</c:v>
                </c:pt>
                <c:pt idx="52">
                  <c:v>-1011.062843013981</c:v>
                </c:pt>
                <c:pt idx="53">
                  <c:v>-1398.7856652581211</c:v>
                </c:pt>
                <c:pt idx="54">
                  <c:v>-1773.7537914157094</c:v>
                </c:pt>
                <c:pt idx="55">
                  <c:v>-2127.7092974678721</c:v>
                </c:pt>
                <c:pt idx="56">
                  <c:v>-2461.3064470510221</c:v>
                </c:pt>
                <c:pt idx="57">
                  <c:v>-2765.524121141817</c:v>
                </c:pt>
                <c:pt idx="58">
                  <c:v>-3035.8079905203153</c:v>
                </c:pt>
                <c:pt idx="59">
                  <c:v>-3284.2305397319092</c:v>
                </c:pt>
                <c:pt idx="60">
                  <c:v>-3508.4032972670134</c:v>
                </c:pt>
                <c:pt idx="61">
                  <c:v>-3694.301914899178</c:v>
                </c:pt>
                <c:pt idx="62">
                  <c:v>-3847.0050631554254</c:v>
                </c:pt>
                <c:pt idx="63">
                  <c:v>-3962.3031254489479</c:v>
                </c:pt>
                <c:pt idx="64">
                  <c:v>-4036.8927655450511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0D-4E1E-AEFE-A0E38C5ED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2496"/>
        <c:axId val="567838376"/>
      </c:scatterChart>
      <c:valAx>
        <c:axId val="56783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8376"/>
        <c:crosses val="autoZero"/>
        <c:crossBetween val="midCat"/>
      </c:valAx>
      <c:valAx>
        <c:axId val="56783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TDK_KF_ST_21_01!$AC$20:$AC$84</c:f>
              <c:numCache>
                <c:formatCode>General</c:formatCode>
                <c:ptCount val="65"/>
                <c:pt idx="0">
                  <c:v>2.3705144683573959E-2</c:v>
                </c:pt>
                <c:pt idx="1">
                  <c:v>-0.13993643112924126</c:v>
                </c:pt>
                <c:pt idx="2">
                  <c:v>-0.1444667450838395</c:v>
                </c:pt>
                <c:pt idx="3">
                  <c:v>-0.12124895704393523</c:v>
                </c:pt>
                <c:pt idx="4">
                  <c:v>-0.15528951736145657</c:v>
                </c:pt>
                <c:pt idx="5">
                  <c:v>-9.9045889198112746E-2</c:v>
                </c:pt>
                <c:pt idx="6">
                  <c:v>-0.12045201068952593</c:v>
                </c:pt>
                <c:pt idx="7">
                  <c:v>-5.7367576362224781E-2</c:v>
                </c:pt>
                <c:pt idx="8">
                  <c:v>-3.7865254131560278E-2</c:v>
                </c:pt>
                <c:pt idx="9">
                  <c:v>-3.2621085459169308E-2</c:v>
                </c:pt>
                <c:pt idx="10">
                  <c:v>-2.7525098866192366E-3</c:v>
                </c:pt>
                <c:pt idx="11">
                  <c:v>5.9613800118100357E-2</c:v>
                </c:pt>
                <c:pt idx="12">
                  <c:v>1.8920914194936245E-2</c:v>
                </c:pt>
                <c:pt idx="13">
                  <c:v>-5.2614057681410031E-2</c:v>
                </c:pt>
                <c:pt idx="14">
                  <c:v>-8.5930818616773763E-2</c:v>
                </c:pt>
                <c:pt idx="15">
                  <c:v>-6.4657580372838197E-2</c:v>
                </c:pt>
                <c:pt idx="16">
                  <c:v>-0.13662581380354766</c:v>
                </c:pt>
                <c:pt idx="17">
                  <c:v>-0.14755500410926459</c:v>
                </c:pt>
                <c:pt idx="18">
                  <c:v>-9.3418023385879678E-2</c:v>
                </c:pt>
                <c:pt idx="19">
                  <c:v>-0.19474247848341975</c:v>
                </c:pt>
                <c:pt idx="20">
                  <c:v>-0.10745952215522436</c:v>
                </c:pt>
                <c:pt idx="21">
                  <c:v>-5.7863144666455923E-2</c:v>
                </c:pt>
                <c:pt idx="22">
                  <c:v>-0.10022804708530941</c:v>
                </c:pt>
                <c:pt idx="23">
                  <c:v>-2.6029810171252166E-2</c:v>
                </c:pt>
                <c:pt idx="24">
                  <c:v>4.6044056546065804E-2</c:v>
                </c:pt>
                <c:pt idx="25">
                  <c:v>-4.9889769758379998E-2</c:v>
                </c:pt>
                <c:pt idx="26">
                  <c:v>4.553130737946276E-2</c:v>
                </c:pt>
                <c:pt idx="27">
                  <c:v>7.0451111822961821E-2</c:v>
                </c:pt>
                <c:pt idx="28">
                  <c:v>3.1088866782624791E-4</c:v>
                </c:pt>
                <c:pt idx="29">
                  <c:v>5.1017542535390703E-2</c:v>
                </c:pt>
                <c:pt idx="30">
                  <c:v>2.603628179068096E-2</c:v>
                </c:pt>
                <c:pt idx="31">
                  <c:v>-9.0290536471115956E-3</c:v>
                </c:pt>
                <c:pt idx="32">
                  <c:v>-6.1988638753120995E-2</c:v>
                </c:pt>
                <c:pt idx="33">
                  <c:v>1.3460703686547504E-2</c:v>
                </c:pt>
                <c:pt idx="34">
                  <c:v>-1.3581562846212591E-2</c:v>
                </c:pt>
                <c:pt idx="35">
                  <c:v>-6.4345453686712517E-2</c:v>
                </c:pt>
                <c:pt idx="36">
                  <c:v>-2.0382403732611465E-2</c:v>
                </c:pt>
                <c:pt idx="37">
                  <c:v>2.2793348400455216E-2</c:v>
                </c:pt>
                <c:pt idx="38">
                  <c:v>0.14133586375533014</c:v>
                </c:pt>
                <c:pt idx="39">
                  <c:v>7.9962134473760216E-2</c:v>
                </c:pt>
                <c:pt idx="40">
                  <c:v>0.17980855813055996</c:v>
                </c:pt>
                <c:pt idx="41">
                  <c:v>0.15081243144749124</c:v>
                </c:pt>
                <c:pt idx="42">
                  <c:v>0.174938982886232</c:v>
                </c:pt>
                <c:pt idx="43">
                  <c:v>0.23343685118075541</c:v>
                </c:pt>
                <c:pt idx="44">
                  <c:v>0.16892912476657784</c:v>
                </c:pt>
                <c:pt idx="45">
                  <c:v>0.11953468104513831</c:v>
                </c:pt>
                <c:pt idx="46">
                  <c:v>6.6092381300393299E-2</c:v>
                </c:pt>
                <c:pt idx="47">
                  <c:v>5.9926848107693331E-2</c:v>
                </c:pt>
                <c:pt idx="48">
                  <c:v>-2.4635160516425003E-2</c:v>
                </c:pt>
                <c:pt idx="49">
                  <c:v>-4.6257841665749311E-2</c:v>
                </c:pt>
                <c:pt idx="50">
                  <c:v>-5.2196293328108823E-2</c:v>
                </c:pt>
                <c:pt idx="51">
                  <c:v>-9.7188134276109395E-2</c:v>
                </c:pt>
                <c:pt idx="52">
                  <c:v>-0.12914112528261512</c:v>
                </c:pt>
                <c:pt idx="53">
                  <c:v>-2.4636908679156022E-2</c:v>
                </c:pt>
                <c:pt idx="54">
                  <c:v>-0.11733368265817035</c:v>
                </c:pt>
                <c:pt idx="55">
                  <c:v>-2.3215206972622582E-2</c:v>
                </c:pt>
                <c:pt idx="56">
                  <c:v>3.9873254815631753E-2</c:v>
                </c:pt>
                <c:pt idx="57">
                  <c:v>5.3883777473345162E-2</c:v>
                </c:pt>
                <c:pt idx="58">
                  <c:v>-3.1610223091433909E-3</c:v>
                </c:pt>
                <c:pt idx="59">
                  <c:v>7.1653338079727291E-2</c:v>
                </c:pt>
                <c:pt idx="60">
                  <c:v>4.4132887218495398E-2</c:v>
                </c:pt>
                <c:pt idx="61">
                  <c:v>3.3118621552148397E-3</c:v>
                </c:pt>
                <c:pt idx="62">
                  <c:v>2.3333576487516439E-2</c:v>
                </c:pt>
                <c:pt idx="63">
                  <c:v>-5.6392006339365253E-2</c:v>
                </c:pt>
                <c:pt idx="64">
                  <c:v>-0.13218759813378256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BF6-4245-B31F-E34B5BA994C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TDK_KF_ST_21_01!$AC$85:$AC$149</c:f>
              <c:numCache>
                <c:formatCode>General</c:formatCode>
                <c:ptCount val="65"/>
                <c:pt idx="0">
                  <c:v>2.577410623985088E-2</c:v>
                </c:pt>
                <c:pt idx="1">
                  <c:v>4.4622963815754701E-4</c:v>
                </c:pt>
                <c:pt idx="2">
                  <c:v>1.0863899027413026E-2</c:v>
                </c:pt>
                <c:pt idx="3">
                  <c:v>2.229274569987183E-2</c:v>
                </c:pt>
                <c:pt idx="4">
                  <c:v>1.1511767439344567E-2</c:v>
                </c:pt>
                <c:pt idx="5">
                  <c:v>5.8866070584883801E-2</c:v>
                </c:pt>
                <c:pt idx="6">
                  <c:v>4.3633178290349406E-2</c:v>
                </c:pt>
                <c:pt idx="7">
                  <c:v>1.4777072711297023E-2</c:v>
                </c:pt>
                <c:pt idx="8">
                  <c:v>6.4251341235546988E-2</c:v>
                </c:pt>
                <c:pt idx="9">
                  <c:v>9.2839727265641159E-3</c:v>
                </c:pt>
                <c:pt idx="10">
                  <c:v>-9.2443108853785816E-3</c:v>
                </c:pt>
                <c:pt idx="11">
                  <c:v>-2.7690032253360641E-2</c:v>
                </c:pt>
                <c:pt idx="12">
                  <c:v>-0.10577192254345391</c:v>
                </c:pt>
                <c:pt idx="13">
                  <c:v>-7.3586177249239881E-2</c:v>
                </c:pt>
                <c:pt idx="14">
                  <c:v>-5.9273274837778445E-2</c:v>
                </c:pt>
                <c:pt idx="15">
                  <c:v>-3.3740197615884426E-2</c:v>
                </c:pt>
                <c:pt idx="16">
                  <c:v>9.3254761971252265E-2</c:v>
                </c:pt>
                <c:pt idx="17">
                  <c:v>9.2059853961529825E-2</c:v>
                </c:pt>
                <c:pt idx="18">
                  <c:v>0.11298596529354654</c:v>
                </c:pt>
                <c:pt idx="19">
                  <c:v>0.15985037048767481</c:v>
                </c:pt>
                <c:pt idx="20">
                  <c:v>0.20319943366322946</c:v>
                </c:pt>
                <c:pt idx="21">
                  <c:v>0.14915339250887882</c:v>
                </c:pt>
                <c:pt idx="22">
                  <c:v>0.2021719903954704</c:v>
                </c:pt>
                <c:pt idx="23">
                  <c:v>0.17035039322362877</c:v>
                </c:pt>
                <c:pt idx="24">
                  <c:v>0.21341229716449561</c:v>
                </c:pt>
                <c:pt idx="25">
                  <c:v>0.21563744192312129</c:v>
                </c:pt>
                <c:pt idx="26">
                  <c:v>8.3407712622999952E-2</c:v>
                </c:pt>
                <c:pt idx="27">
                  <c:v>8.2654403542051114E-2</c:v>
                </c:pt>
                <c:pt idx="28">
                  <c:v>2.3126292554536576E-2</c:v>
                </c:pt>
                <c:pt idx="29">
                  <c:v>2.1340023699536914E-2</c:v>
                </c:pt>
                <c:pt idx="30">
                  <c:v>1.5838213754364006E-2</c:v>
                </c:pt>
                <c:pt idx="31">
                  <c:v>-4.6549144161303957E-2</c:v>
                </c:pt>
                <c:pt idx="32">
                  <c:v>-6.8733715661579708E-2</c:v>
                </c:pt>
                <c:pt idx="33">
                  <c:v>-1.3163520280244256E-2</c:v>
                </c:pt>
                <c:pt idx="34">
                  <c:v>3.7693876654572023E-2</c:v>
                </c:pt>
                <c:pt idx="35">
                  <c:v>0.13009516599865378</c:v>
                </c:pt>
                <c:pt idx="36">
                  <c:v>0.10403127181976402</c:v>
                </c:pt>
                <c:pt idx="37">
                  <c:v>7.4965168534561144E-2</c:v>
                </c:pt>
                <c:pt idx="38">
                  <c:v>0.10093271912546697</c:v>
                </c:pt>
                <c:pt idx="39">
                  <c:v>-2.226114835443127E-2</c:v>
                </c:pt>
                <c:pt idx="40">
                  <c:v>4.2619051580430778E-2</c:v>
                </c:pt>
                <c:pt idx="41">
                  <c:v>4.8469294377298411E-2</c:v>
                </c:pt>
                <c:pt idx="42">
                  <c:v>2.6960482970537214E-3</c:v>
                </c:pt>
                <c:pt idx="43">
                  <c:v>-2.1994203376252131E-2</c:v>
                </c:pt>
                <c:pt idx="44">
                  <c:v>-6.9890808641460467E-2</c:v>
                </c:pt>
                <c:pt idx="45">
                  <c:v>-0.10922882022691738</c:v>
                </c:pt>
                <c:pt idx="46">
                  <c:v>-0.10281065898959696</c:v>
                </c:pt>
                <c:pt idx="47">
                  <c:v>-1.5219438911515226E-2</c:v>
                </c:pt>
                <c:pt idx="48">
                  <c:v>-5.1051956705791213E-2</c:v>
                </c:pt>
                <c:pt idx="49">
                  <c:v>-6.5142883224211801E-4</c:v>
                </c:pt>
                <c:pt idx="50">
                  <c:v>-3.4911402975609462E-2</c:v>
                </c:pt>
                <c:pt idx="51">
                  <c:v>5.1659906620926677E-3</c:v>
                </c:pt>
                <c:pt idx="52">
                  <c:v>5.8359134910816124E-2</c:v>
                </c:pt>
                <c:pt idx="53">
                  <c:v>7.6595371330995476E-2</c:v>
                </c:pt>
                <c:pt idx="54">
                  <c:v>4.44664115960407E-2</c:v>
                </c:pt>
                <c:pt idx="55">
                  <c:v>-3.4093921244569003E-2</c:v>
                </c:pt>
                <c:pt idx="56">
                  <c:v>-3.9854002288087997E-2</c:v>
                </c:pt>
                <c:pt idx="57">
                  <c:v>-2.748688944418376E-2</c:v>
                </c:pt>
                <c:pt idx="58">
                  <c:v>-3.3142957968863129E-2</c:v>
                </c:pt>
                <c:pt idx="59">
                  <c:v>-6.2968038284690664E-2</c:v>
                </c:pt>
                <c:pt idx="60">
                  <c:v>-9.4902665488746152E-2</c:v>
                </c:pt>
                <c:pt idx="61">
                  <c:v>-9.9029146511767863E-2</c:v>
                </c:pt>
                <c:pt idx="62">
                  <c:v>-0.1019458874903485</c:v>
                </c:pt>
                <c:pt idx="63">
                  <c:v>-0.12646731634284958</c:v>
                </c:pt>
                <c:pt idx="64">
                  <c:v>-3.5054304188397722E-3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BF6-4245-B31F-E34B5BA994C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</c:numCache>
            </c:numRef>
          </c:xVal>
          <c:yVal>
            <c:numRef>
              <c:f>TDK_KF_ST_21_01!$AD$20:$AD$83</c:f>
              <c:numCache>
                <c:formatCode>General</c:formatCode>
                <c:ptCount val="64"/>
                <c:pt idx="0">
                  <c:v>-2.7210575102413731E-2</c:v>
                </c:pt>
                <c:pt idx="1">
                  <c:v>1.3469114786391678E-2</c:v>
                </c:pt>
                <c:pt idx="2">
                  <c:v>4.2520857593491002E-2</c:v>
                </c:pt>
                <c:pt idx="3">
                  <c:v>2.2219810532167372E-2</c:v>
                </c:pt>
                <c:pt idx="4">
                  <c:v>6.0386851872710423E-2</c:v>
                </c:pt>
                <c:pt idx="5">
                  <c:v>3.6077850913422083E-2</c:v>
                </c:pt>
                <c:pt idx="6">
                  <c:v>8.7309052720662805E-2</c:v>
                </c:pt>
                <c:pt idx="7">
                  <c:v>2.9880686918041022E-2</c:v>
                </c:pt>
                <c:pt idx="8">
                  <c:v>-1.9887481565277199E-3</c:v>
                </c:pt>
                <c:pt idx="9">
                  <c:v>-1.4728357853996954E-3</c:v>
                </c:pt>
                <c:pt idx="10">
                  <c:v>4.7218921482659937E-2</c:v>
                </c:pt>
                <c:pt idx="11">
                  <c:v>1.6981571212895119E-2</c:v>
                </c:pt>
                <c:pt idx="12">
                  <c:v>3.9438220715879879E-2</c:v>
                </c:pt>
                <c:pt idx="13">
                  <c:v>5.7780048343502699E-2</c:v>
                </c:pt>
                <c:pt idx="14">
                  <c:v>5.1019415641164301E-2</c:v>
                </c:pt>
                <c:pt idx="15">
                  <c:v>6.4006151540596079E-2</c:v>
                </c:pt>
                <c:pt idx="16">
                  <c:v>8.5573857097756445E-2</c:v>
                </c:pt>
                <c:pt idx="17">
                  <c:v>0.13233556519774936</c:v>
                </c:pt>
                <c:pt idx="18">
                  <c:v>-9.3926356037172809E-3</c:v>
                </c:pt>
                <c:pt idx="19">
                  <c:v>8.5513658256502367E-2</c:v>
                </c:pt>
                <c:pt idx="20">
                  <c:v>3.7568713513763896E-2</c:v>
                </c:pt>
                <c:pt idx="21">
                  <c:v>3.5868941290203793E-2</c:v>
                </c:pt>
                <c:pt idx="22">
                  <c:v>0.10292409538236313</c:v>
                </c:pt>
                <c:pt idx="23">
                  <c:v>7.4499104548550577E-2</c:v>
                </c:pt>
                <c:pt idx="24">
                  <c:v>-3.4250049656350257E-3</c:v>
                </c:pt>
                <c:pt idx="25">
                  <c:v>2.7628621403948728E-2</c:v>
                </c:pt>
                <c:pt idx="26">
                  <c:v>5.5401411746004214E-2</c:v>
                </c:pt>
                <c:pt idx="27">
                  <c:v>4.5140567115993235E-3</c:v>
                </c:pt>
                <c:pt idx="28">
                  <c:v>0.10372038315193777</c:v>
                </c:pt>
                <c:pt idx="29">
                  <c:v>7.907762346326308E-2</c:v>
                </c:pt>
                <c:pt idx="30">
                  <c:v>1.1657594863891063E-2</c:v>
                </c:pt>
                <c:pt idx="31">
                  <c:v>-4.1344666331326607E-3</c:v>
                </c:pt>
                <c:pt idx="32">
                  <c:v>-6.7450769084587137E-3</c:v>
                </c:pt>
                <c:pt idx="33">
                  <c:v>-6.0009847847851461E-2</c:v>
                </c:pt>
                <c:pt idx="34">
                  <c:v>2.9419776600576597E-2</c:v>
                </c:pt>
                <c:pt idx="35">
                  <c:v>8.5685477386249431E-2</c:v>
                </c:pt>
                <c:pt idx="36">
                  <c:v>4.3508696287148041E-2</c:v>
                </c:pt>
                <c:pt idx="37">
                  <c:v>5.9861055141595898E-2</c:v>
                </c:pt>
                <c:pt idx="38">
                  <c:v>-5.7928151132330186E-2</c:v>
                </c:pt>
                <c:pt idx="39">
                  <c:v>0.13567530744936107</c:v>
                </c:pt>
                <c:pt idx="40">
                  <c:v>3.3603739033935653E-2</c:v>
                </c:pt>
                <c:pt idx="41">
                  <c:v>1.9537961776137536E-2</c:v>
                </c:pt>
                <c:pt idx="42">
                  <c:v>2.7233007509238405E-2</c:v>
                </c:pt>
                <c:pt idx="43">
                  <c:v>-8.4283458671876588E-2</c:v>
                </c:pt>
                <c:pt idx="44">
                  <c:v>3.4270308896651613E-2</c:v>
                </c:pt>
                <c:pt idx="45">
                  <c:v>4.0315689442536495E-2</c:v>
                </c:pt>
                <c:pt idx="46">
                  <c:v>4.6893583993153243E-2</c:v>
                </c:pt>
                <c:pt idx="47">
                  <c:v>3.2133005853836494E-2</c:v>
                </c:pt>
                <c:pt idx="48">
                  <c:v>0.11788992248767727</c:v>
                </c:pt>
                <c:pt idx="49">
                  <c:v>1.2517644049864884E-2</c:v>
                </c:pt>
                <c:pt idx="50">
                  <c:v>-7.076981509669622E-3</c:v>
                </c:pt>
                <c:pt idx="51">
                  <c:v>2.3601957026869513E-2</c:v>
                </c:pt>
                <c:pt idx="52">
                  <c:v>2.336920273916121E-2</c:v>
                </c:pt>
                <c:pt idx="53">
                  <c:v>-3.0531235742046192E-3</c:v>
                </c:pt>
                <c:pt idx="54">
                  <c:v>0.10808937177279176</c:v>
                </c:pt>
                <c:pt idx="55">
                  <c:v>3.2499179699186698E-2</c:v>
                </c:pt>
                <c:pt idx="56">
                  <c:v>2.4378086419915235E-2</c:v>
                </c:pt>
                <c:pt idx="57">
                  <c:v>-3.9106704762048139E-2</c:v>
                </c:pt>
                <c:pt idx="58">
                  <c:v>4.6794200599492797E-2</c:v>
                </c:pt>
                <c:pt idx="59">
                  <c:v>-1.2787267494843491E-2</c:v>
                </c:pt>
                <c:pt idx="60">
                  <c:v>-3.2621119779150831E-2</c:v>
                </c:pt>
                <c:pt idx="61">
                  <c:v>1.898088354465699E-2</c:v>
                </c:pt>
                <c:pt idx="62">
                  <c:v>-1.2469677460103412E-2</c:v>
                </c:pt>
                <c:pt idx="63">
                  <c:v>5.68382359775228E-2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BF6-4245-B31F-E34B5BA9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28968"/>
        <c:axId val="567834064"/>
      </c:scatterChart>
      <c:valAx>
        <c:axId val="5678289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4064"/>
        <c:crosses val="autoZero"/>
        <c:crossBetween val="midCat"/>
      </c:valAx>
      <c:valAx>
        <c:axId val="5678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28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923</c:v>
                </c:pt>
                <c:pt idx="2">
                  <c:v>1315</c:v>
                </c:pt>
                <c:pt idx="3">
                  <c:v>1696</c:v>
                </c:pt>
                <c:pt idx="4">
                  <c:v>2049</c:v>
                </c:pt>
                <c:pt idx="5">
                  <c:v>2385</c:v>
                </c:pt>
                <c:pt idx="6">
                  <c:v>2695</c:v>
                </c:pt>
                <c:pt idx="7">
                  <c:v>2979</c:v>
                </c:pt>
                <c:pt idx="8">
                  <c:v>3239</c:v>
                </c:pt>
                <c:pt idx="9">
                  <c:v>3466</c:v>
                </c:pt>
                <c:pt idx="10">
                  <c:v>3671</c:v>
                </c:pt>
                <c:pt idx="11">
                  <c:v>3832</c:v>
                </c:pt>
                <c:pt idx="12">
                  <c:v>3952</c:v>
                </c:pt>
                <c:pt idx="13">
                  <c:v>4037</c:v>
                </c:pt>
                <c:pt idx="14">
                  <c:v>4076</c:v>
                </c:pt>
                <c:pt idx="15">
                  <c:v>4084</c:v>
                </c:pt>
                <c:pt idx="16">
                  <c:v>4052</c:v>
                </c:pt>
                <c:pt idx="17">
                  <c:v>3977</c:v>
                </c:pt>
                <c:pt idx="18">
                  <c:v>3862</c:v>
                </c:pt>
                <c:pt idx="19">
                  <c:v>3714</c:v>
                </c:pt>
                <c:pt idx="20">
                  <c:v>3526</c:v>
                </c:pt>
                <c:pt idx="21">
                  <c:v>3306</c:v>
                </c:pt>
                <c:pt idx="22">
                  <c:v>3062</c:v>
                </c:pt>
                <c:pt idx="23">
                  <c:v>2788</c:v>
                </c:pt>
                <c:pt idx="24">
                  <c:v>2469</c:v>
                </c:pt>
                <c:pt idx="25">
                  <c:v>2144</c:v>
                </c:pt>
                <c:pt idx="26">
                  <c:v>1784</c:v>
                </c:pt>
                <c:pt idx="27">
                  <c:v>1411</c:v>
                </c:pt>
                <c:pt idx="28">
                  <c:v>1025</c:v>
                </c:pt>
                <c:pt idx="29">
                  <c:v>637</c:v>
                </c:pt>
                <c:pt idx="30">
                  <c:v>245</c:v>
                </c:pt>
                <c:pt idx="31">
                  <c:v>-147</c:v>
                </c:pt>
                <c:pt idx="32">
                  <c:v>-551</c:v>
                </c:pt>
                <c:pt idx="33">
                  <c:v>-956</c:v>
                </c:pt>
                <c:pt idx="34">
                  <c:v>-1348</c:v>
                </c:pt>
                <c:pt idx="35">
                  <c:v>-1717</c:v>
                </c:pt>
                <c:pt idx="36">
                  <c:v>-2077</c:v>
                </c:pt>
                <c:pt idx="37">
                  <c:v>-2413</c:v>
                </c:pt>
                <c:pt idx="38">
                  <c:v>-2730</c:v>
                </c:pt>
                <c:pt idx="39">
                  <c:v>-3009</c:v>
                </c:pt>
                <c:pt idx="40">
                  <c:v>-3275</c:v>
                </c:pt>
                <c:pt idx="41">
                  <c:v>-3501</c:v>
                </c:pt>
                <c:pt idx="42">
                  <c:v>-3706</c:v>
                </c:pt>
                <c:pt idx="43">
                  <c:v>-3864</c:v>
                </c:pt>
                <c:pt idx="44">
                  <c:v>-3985</c:v>
                </c:pt>
                <c:pt idx="45">
                  <c:v>-4070</c:v>
                </c:pt>
                <c:pt idx="46">
                  <c:v>-4107</c:v>
                </c:pt>
                <c:pt idx="47">
                  <c:v>-4115</c:v>
                </c:pt>
                <c:pt idx="48">
                  <c:v>-4083</c:v>
                </c:pt>
                <c:pt idx="49">
                  <c:v>-4013</c:v>
                </c:pt>
                <c:pt idx="50">
                  <c:v>-3898</c:v>
                </c:pt>
                <c:pt idx="51">
                  <c:v>-3751</c:v>
                </c:pt>
                <c:pt idx="52">
                  <c:v>-3561</c:v>
                </c:pt>
                <c:pt idx="53">
                  <c:v>-3335</c:v>
                </c:pt>
                <c:pt idx="54">
                  <c:v>-3098</c:v>
                </c:pt>
                <c:pt idx="55">
                  <c:v>-2819</c:v>
                </c:pt>
                <c:pt idx="56">
                  <c:v>-2508</c:v>
                </c:pt>
                <c:pt idx="57">
                  <c:v>-2167</c:v>
                </c:pt>
                <c:pt idx="58">
                  <c:v>-1811</c:v>
                </c:pt>
                <c:pt idx="59">
                  <c:v>-1436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125</c:v>
                </c:pt>
                <c:pt idx="64">
                  <c:v>517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46B-4C88-AB57-03B24C657154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TDK_KF_ST_21_01!$L$20:$L$84</c:f>
              <c:numCache>
                <c:formatCode>General</c:formatCode>
                <c:ptCount val="65"/>
                <c:pt idx="0">
                  <c:v>525.51475279666693</c:v>
                </c:pt>
                <c:pt idx="1">
                  <c:v>925.34526611167917</c:v>
                </c:pt>
                <c:pt idx="2">
                  <c:v>1319.5574848247888</c:v>
                </c:pt>
                <c:pt idx="3">
                  <c:v>1697.4437993353586</c:v>
                </c:pt>
                <c:pt idx="4">
                  <c:v>2052.2985468423885</c:v>
                </c:pt>
                <c:pt idx="5">
                  <c:v>2388.4900283339634</c:v>
                </c:pt>
                <c:pt idx="6">
                  <c:v>2698.2483792240396</c:v>
                </c:pt>
                <c:pt idx="7">
                  <c:v>2979.0492788715128</c:v>
                </c:pt>
                <c:pt idx="8">
                  <c:v>3240.7420478530462</c:v>
                </c:pt>
                <c:pt idx="9">
                  <c:v>3471.9701042295451</c:v>
                </c:pt>
                <c:pt idx="10">
                  <c:v>3668.6866834130051</c:v>
                </c:pt>
                <c:pt idx="11">
                  <c:v>3828.7233726750555</c:v>
                </c:pt>
                <c:pt idx="12">
                  <c:v>3951.3286608881108</c:v>
                </c:pt>
                <c:pt idx="13">
                  <c:v>4031.5135661144991</c:v>
                </c:pt>
                <c:pt idx="14">
                  <c:v>4075.2410535830472</c:v>
                </c:pt>
                <c:pt idx="15">
                  <c:v>4080.9797145490725</c:v>
                </c:pt>
                <c:pt idx="16">
                  <c:v>4047.4484781219589</c:v>
                </c:pt>
                <c:pt idx="17">
                  <c:v>3974.1347772683025</c:v>
                </c:pt>
                <c:pt idx="18">
                  <c:v>3858.6963195265739</c:v>
                </c:pt>
                <c:pt idx="19">
                  <c:v>3708.7106731939648</c:v>
                </c:pt>
                <c:pt idx="20">
                  <c:v>3522.4725009758895</c:v>
                </c:pt>
                <c:pt idx="21">
                  <c:v>3304.6401919632349</c:v>
                </c:pt>
                <c:pt idx="22">
                  <c:v>3061.3549726510901</c:v>
                </c:pt>
                <c:pt idx="23">
                  <c:v>2788.3706406253732</c:v>
                </c:pt>
                <c:pt idx="24">
                  <c:v>2474.8786281950152</c:v>
                </c:pt>
                <c:pt idx="25">
                  <c:v>2142.3726567747317</c:v>
                </c:pt>
                <c:pt idx="26">
                  <c:v>1784.8515275985508</c:v>
                </c:pt>
                <c:pt idx="27">
                  <c:v>1413.6717638592756</c:v>
                </c:pt>
                <c:pt idx="28">
                  <c:v>1024.8571447555182</c:v>
                </c:pt>
                <c:pt idx="29">
                  <c:v>640.36290093166474</c:v>
                </c:pt>
                <c:pt idx="30">
                  <c:v>247.24385503620798</c:v>
                </c:pt>
                <c:pt idx="31">
                  <c:v>-146.41659976170865</c:v>
                </c:pt>
                <c:pt idx="32">
                  <c:v>-552.96514555739577</c:v>
                </c:pt>
                <c:pt idx="33">
                  <c:v>-952.97668897350195</c:v>
                </c:pt>
                <c:pt idx="34">
                  <c:v>-1347.4698471281351</c:v>
                </c:pt>
                <c:pt idx="35">
                  <c:v>-1721.0389502980036</c:v>
                </c:pt>
                <c:pt idx="36">
                  <c:v>-2079.9250919922956</c:v>
                </c:pt>
                <c:pt idx="37">
                  <c:v>-2415.1563141136176</c:v>
                </c:pt>
                <c:pt idx="38">
                  <c:v>-2722.3285111315004</c:v>
                </c:pt>
                <c:pt idx="39">
                  <c:v>-3002.9896382624274</c:v>
                </c:pt>
                <c:pt idx="40">
                  <c:v>-3270.5002274205335</c:v>
                </c:pt>
                <c:pt idx="41">
                  <c:v>-3502.4272389920293</c:v>
                </c:pt>
                <c:pt idx="42">
                  <c:v>-3700.8737357828754</c:v>
                </c:pt>
                <c:pt idx="43">
                  <c:v>-3861.1081556822637</c:v>
                </c:pt>
                <c:pt idx="44">
                  <c:v>-3984.4467357395206</c:v>
                </c:pt>
                <c:pt idx="45">
                  <c:v>-4066.65331437643</c:v>
                </c:pt>
                <c:pt idx="46">
                  <c:v>-4111.8216779278982</c:v>
                </c:pt>
                <c:pt idx="47">
                  <c:v>-4118.8402380366961</c:v>
                </c:pt>
                <c:pt idx="48">
                  <c:v>-4086.091402836877</c:v>
                </c:pt>
                <c:pt idx="49">
                  <c:v>-4014.221219065018</c:v>
                </c:pt>
                <c:pt idx="50">
                  <c:v>-3900.5178163147971</c:v>
                </c:pt>
                <c:pt idx="51">
                  <c:v>-3749.8760156173257</c:v>
                </c:pt>
                <c:pt idx="52">
                  <c:v>-3562.4621482832322</c:v>
                </c:pt>
                <c:pt idx="53">
                  <c:v>-3342.7695001247475</c:v>
                </c:pt>
                <c:pt idx="54">
                  <c:v>-3100.4169500937292</c:v>
                </c:pt>
                <c:pt idx="55">
                  <c:v>-2825.2468700582976</c:v>
                </c:pt>
                <c:pt idx="56">
                  <c:v>-2512.2125907230461</c:v>
                </c:pt>
                <c:pt idx="57">
                  <c:v>-2172.5683183075457</c:v>
                </c:pt>
                <c:pt idx="58">
                  <c:v>-1811.1567492322356</c:v>
                </c:pt>
                <c:pt idx="59">
                  <c:v>-1438.2853547611326</c:v>
                </c:pt>
                <c:pt idx="60">
                  <c:v>-1052.1799481031305</c:v>
                </c:pt>
                <c:pt idx="61">
                  <c:v>-666.20474996895382</c:v>
                </c:pt>
                <c:pt idx="62">
                  <c:v>-270.3853052944861</c:v>
                </c:pt>
                <c:pt idx="63">
                  <c:v>132.95923700516613</c:v>
                </c:pt>
                <c:pt idx="64">
                  <c:v>530.36546085012253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46B-4C88-AB57-03B24C657154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TDK_KF_ST_21_01!$J$20:$J$84</c:f>
              <c:numCache>
                <c:formatCode>General</c:formatCode>
                <c:ptCount val="65"/>
                <c:pt idx="0">
                  <c:v>-4050</c:v>
                </c:pt>
                <c:pt idx="1">
                  <c:v>-3979</c:v>
                </c:pt>
                <c:pt idx="2">
                  <c:v>-3857</c:v>
                </c:pt>
                <c:pt idx="3">
                  <c:v>-3708</c:v>
                </c:pt>
                <c:pt idx="4">
                  <c:v>-3524</c:v>
                </c:pt>
                <c:pt idx="5">
                  <c:v>-3297</c:v>
                </c:pt>
                <c:pt idx="6">
                  <c:v>-3052</c:v>
                </c:pt>
                <c:pt idx="7">
                  <c:v>-2776</c:v>
                </c:pt>
                <c:pt idx="8">
                  <c:v>-2464</c:v>
                </c:pt>
                <c:pt idx="9">
                  <c:v>-2126</c:v>
                </c:pt>
                <c:pt idx="10">
                  <c:v>-1772</c:v>
                </c:pt>
                <c:pt idx="11">
                  <c:v>-1394</c:v>
                </c:pt>
                <c:pt idx="12">
                  <c:v>-1007</c:v>
                </c:pt>
                <c:pt idx="13">
                  <c:v>-632</c:v>
                </c:pt>
                <c:pt idx="14">
                  <c:v>-243</c:v>
                </c:pt>
                <c:pt idx="15">
                  <c:v>156</c:v>
                </c:pt>
                <c:pt idx="16">
                  <c:v>551</c:v>
                </c:pt>
                <c:pt idx="17">
                  <c:v>947</c:v>
                </c:pt>
                <c:pt idx="18">
                  <c:v>1348</c:v>
                </c:pt>
                <c:pt idx="19">
                  <c:v>1713</c:v>
                </c:pt>
                <c:pt idx="20">
                  <c:v>2075</c:v>
                </c:pt>
                <c:pt idx="21">
                  <c:v>2410</c:v>
                </c:pt>
                <c:pt idx="22">
                  <c:v>2708</c:v>
                </c:pt>
                <c:pt idx="23">
                  <c:v>2994</c:v>
                </c:pt>
                <c:pt idx="24">
                  <c:v>3259</c:v>
                </c:pt>
                <c:pt idx="25">
                  <c:v>3485</c:v>
                </c:pt>
                <c:pt idx="26">
                  <c:v>3691</c:v>
                </c:pt>
                <c:pt idx="27">
                  <c:v>3851</c:v>
                </c:pt>
                <c:pt idx="28">
                  <c:v>3967</c:v>
                </c:pt>
                <c:pt idx="29">
                  <c:v>4051</c:v>
                </c:pt>
                <c:pt idx="30">
                  <c:v>4096</c:v>
                </c:pt>
                <c:pt idx="31">
                  <c:v>4097</c:v>
                </c:pt>
                <c:pt idx="32">
                  <c:v>4068</c:v>
                </c:pt>
                <c:pt idx="33">
                  <c:v>3987</c:v>
                </c:pt>
                <c:pt idx="34">
                  <c:v>3870</c:v>
                </c:pt>
                <c:pt idx="35">
                  <c:v>3719</c:v>
                </c:pt>
                <c:pt idx="36">
                  <c:v>3529</c:v>
                </c:pt>
                <c:pt idx="37">
                  <c:v>3308</c:v>
                </c:pt>
                <c:pt idx="38">
                  <c:v>3063</c:v>
                </c:pt>
                <c:pt idx="39">
                  <c:v>2797</c:v>
                </c:pt>
                <c:pt idx="40">
                  <c:v>2473</c:v>
                </c:pt>
                <c:pt idx="41">
                  <c:v>2138</c:v>
                </c:pt>
                <c:pt idx="42">
                  <c:v>1783</c:v>
                </c:pt>
                <c:pt idx="43">
                  <c:v>1407</c:v>
                </c:pt>
                <c:pt idx="44">
                  <c:v>1025</c:v>
                </c:pt>
                <c:pt idx="45">
                  <c:v>646</c:v>
                </c:pt>
                <c:pt idx="46">
                  <c:v>258</c:v>
                </c:pt>
                <c:pt idx="47">
                  <c:v>-141</c:v>
                </c:pt>
                <c:pt idx="48">
                  <c:v>-537</c:v>
                </c:pt>
                <c:pt idx="49">
                  <c:v>-930</c:v>
                </c:pt>
                <c:pt idx="50">
                  <c:v>-1324</c:v>
                </c:pt>
                <c:pt idx="51">
                  <c:v>-1698</c:v>
                </c:pt>
                <c:pt idx="52">
                  <c:v>-2053</c:v>
                </c:pt>
                <c:pt idx="53">
                  <c:v>-2392</c:v>
                </c:pt>
                <c:pt idx="54">
                  <c:v>-2688</c:v>
                </c:pt>
                <c:pt idx="55">
                  <c:v>-2974</c:v>
                </c:pt>
                <c:pt idx="56">
                  <c:v>-3245</c:v>
                </c:pt>
                <c:pt idx="57">
                  <c:v>-3475</c:v>
                </c:pt>
                <c:pt idx="58">
                  <c:v>-3671</c:v>
                </c:pt>
                <c:pt idx="59">
                  <c:v>-3835</c:v>
                </c:pt>
                <c:pt idx="60">
                  <c:v>-3957</c:v>
                </c:pt>
                <c:pt idx="61">
                  <c:v>-4036</c:v>
                </c:pt>
                <c:pt idx="62">
                  <c:v>-4081</c:v>
                </c:pt>
                <c:pt idx="63">
                  <c:v>-4091</c:v>
                </c:pt>
                <c:pt idx="64">
                  <c:v>-4051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46B-4C88-AB57-03B24C657154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TDK_KF_ST_21_01!$N$20:$N$84</c:f>
              <c:numCache>
                <c:formatCode>General</c:formatCode>
                <c:ptCount val="65"/>
                <c:pt idx="0">
                  <c:v>-4047.1094520363231</c:v>
                </c:pt>
                <c:pt idx="1">
                  <c:v>-3971.8400070784337</c:v>
                </c:pt>
                <c:pt idx="2">
                  <c:v>-3856.2787944239872</c:v>
                </c:pt>
                <c:pt idx="3">
                  <c:v>-3703.4644612847114</c:v>
                </c:pt>
                <c:pt idx="4">
                  <c:v>-3517.7456606567007</c:v>
                </c:pt>
                <c:pt idx="5">
                  <c:v>-3297.7919362544862</c:v>
                </c:pt>
                <c:pt idx="6">
                  <c:v>-3049.2435259384256</c:v>
                </c:pt>
                <c:pt idx="7">
                  <c:v>-2775.9091655399679</c:v>
                </c:pt>
                <c:pt idx="8">
                  <c:v>-2466.5098072112396</c:v>
                </c:pt>
                <c:pt idx="9">
                  <c:v>-2130.8301249766482</c:v>
                </c:pt>
                <c:pt idx="10">
                  <c:v>-1774.0704058087656</c:v>
                </c:pt>
                <c:pt idx="11">
                  <c:v>-1400.3585704291875</c:v>
                </c:pt>
                <c:pt idx="12">
                  <c:v>-1010.9607717660007</c:v>
                </c:pt>
                <c:pt idx="13">
                  <c:v>-629.89091677981821</c:v>
                </c:pt>
                <c:pt idx="14">
                  <c:v>-239.24466521719927</c:v>
                </c:pt>
                <c:pt idx="15">
                  <c:v>158.13007289970298</c:v>
                </c:pt>
                <c:pt idx="16">
                  <c:v>557.85584777492068</c:v>
                </c:pt>
                <c:pt idx="17">
                  <c:v>954.73457222313107</c:v>
                </c:pt>
                <c:pt idx="18">
                  <c:v>1351.425737149134</c:v>
                </c:pt>
                <c:pt idx="19">
                  <c:v>1723.264635890755</c:v>
                </c:pt>
                <c:pt idx="20">
                  <c:v>2079.086305167828</c:v>
                </c:pt>
                <c:pt idx="21">
                  <c:v>2411.2147778806057</c:v>
                </c:pt>
                <c:pt idx="22">
                  <c:v>2713.865527039165</c:v>
                </c:pt>
                <c:pt idx="23">
                  <c:v>2993.7998200069928</c:v>
                </c:pt>
                <c:pt idx="24">
                  <c:v>3257.6861476390668</c:v>
                </c:pt>
                <c:pt idx="25">
                  <c:v>3485.2099158047408</c:v>
                </c:pt>
                <c:pt idx="26">
                  <c:v>3680.9430945994827</c:v>
                </c:pt>
                <c:pt idx="27">
                  <c:v>3838.6696354620722</c:v>
                </c:pt>
                <c:pt idx="28">
                  <c:v>3960.1838918451658</c:v>
                </c:pt>
                <c:pt idx="29">
                  <c:v>4040.3014171660939</c:v>
                </c:pt>
                <c:pt idx="30">
                  <c:v>4083.5333065306586</c:v>
                </c:pt>
                <c:pt idx="31">
                  <c:v>4088.8980578105948</c:v>
                </c:pt>
                <c:pt idx="32">
                  <c:v>4054.7892147822299</c:v>
                </c:pt>
                <c:pt idx="33">
                  <c:v>3980.9452409392452</c:v>
                </c:pt>
                <c:pt idx="34">
                  <c:v>3866.7891201652378</c:v>
                </c:pt>
                <c:pt idx="35">
                  <c:v>3717.4706653559374</c:v>
                </c:pt>
                <c:pt idx="36">
                  <c:v>3531.5156251446456</c:v>
                </c:pt>
                <c:pt idx="37">
                  <c:v>3313.9950312209007</c:v>
                </c:pt>
                <c:pt idx="38">
                  <c:v>3069.7666363600415</c:v>
                </c:pt>
                <c:pt idx="39">
                  <c:v>2799.3651160545915</c:v>
                </c:pt>
                <c:pt idx="40">
                  <c:v>2485.9027585527915</c:v>
                </c:pt>
                <c:pt idx="41">
                  <c:v>2151.7363680652597</c:v>
                </c:pt>
                <c:pt idx="42">
                  <c:v>1794.6750404285863</c:v>
                </c:pt>
                <c:pt idx="43">
                  <c:v>1424.0154277150955</c:v>
                </c:pt>
                <c:pt idx="44">
                  <c:v>1037.6720523873576</c:v>
                </c:pt>
                <c:pt idx="45">
                  <c:v>654.48784280055759</c:v>
                </c:pt>
                <c:pt idx="46">
                  <c:v>263.40186862361401</c:v>
                </c:pt>
                <c:pt idx="47">
                  <c:v>-136.51724231365009</c:v>
                </c:pt>
                <c:pt idx="48">
                  <c:v>-538.92233641829102</c:v>
                </c:pt>
                <c:pt idx="49">
                  <c:v>-933.54174030097613</c:v>
                </c:pt>
                <c:pt idx="50">
                  <c:v>-1328.8618942214021</c:v>
                </c:pt>
                <c:pt idx="51">
                  <c:v>-1705.441005330794</c:v>
                </c:pt>
                <c:pt idx="52">
                  <c:v>-2065.1960170345897</c:v>
                </c:pt>
                <c:pt idx="53">
                  <c:v>-2400.9487242666282</c:v>
                </c:pt>
                <c:pt idx="54">
                  <c:v>-2702.9725273052395</c:v>
                </c:pt>
                <c:pt idx="55">
                  <c:v>-2985.5614799583727</c:v>
                </c:pt>
                <c:pt idx="56">
                  <c:v>-3249.343427153055</c:v>
                </c:pt>
                <c:pt idx="57">
                  <c:v>-3481.5960849086869</c:v>
                </c:pt>
                <c:pt idx="58">
                  <c:v>-3678.6586592731287</c:v>
                </c:pt>
                <c:pt idx="59">
                  <c:v>-3836.1165887497273</c:v>
                </c:pt>
                <c:pt idx="60">
                  <c:v>-3955.9638712078877</c:v>
                </c:pt>
                <c:pt idx="61">
                  <c:v>-4035.7269068103965</c:v>
                </c:pt>
                <c:pt idx="62">
                  <c:v>-4078.4217451998566</c:v>
                </c:pt>
                <c:pt idx="63">
                  <c:v>-4082.4844477070274</c:v>
                </c:pt>
                <c:pt idx="64">
                  <c:v>-4047.6857791928151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46B-4C88-AB57-03B24C65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9160"/>
        <c:axId val="567836416"/>
      </c:scatterChart>
      <c:valAx>
        <c:axId val="567839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6416"/>
        <c:crosses val="autoZero"/>
        <c:crossBetween val="midCat"/>
      </c:valAx>
      <c:valAx>
        <c:axId val="56783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9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TDK_KF_ST_21_02!$I$85:$I$149</c:f>
              <c:numCache>
                <c:formatCode>General</c:formatCode>
                <c:ptCount val="65"/>
                <c:pt idx="0">
                  <c:v>535</c:v>
                </c:pt>
                <c:pt idx="1">
                  <c:v>128</c:v>
                </c:pt>
                <c:pt idx="2">
                  <c:v>-266</c:v>
                </c:pt>
                <c:pt idx="3">
                  <c:v>-655</c:v>
                </c:pt>
                <c:pt idx="4">
                  <c:v>-1040</c:v>
                </c:pt>
                <c:pt idx="5">
                  <c:v>-1434</c:v>
                </c:pt>
                <c:pt idx="6">
                  <c:v>-1803</c:v>
                </c:pt>
                <c:pt idx="7">
                  <c:v>-2160</c:v>
                </c:pt>
                <c:pt idx="8">
                  <c:v>-2494</c:v>
                </c:pt>
                <c:pt idx="9">
                  <c:v>-2812</c:v>
                </c:pt>
                <c:pt idx="10">
                  <c:v>-3081</c:v>
                </c:pt>
                <c:pt idx="11">
                  <c:v>-3336</c:v>
                </c:pt>
                <c:pt idx="12">
                  <c:v>-3548</c:v>
                </c:pt>
                <c:pt idx="13">
                  <c:v>-3733</c:v>
                </c:pt>
                <c:pt idx="14">
                  <c:v>-3885</c:v>
                </c:pt>
                <c:pt idx="15">
                  <c:v>-4003</c:v>
                </c:pt>
                <c:pt idx="16">
                  <c:v>-4078</c:v>
                </c:pt>
                <c:pt idx="17">
                  <c:v>-4105</c:v>
                </c:pt>
                <c:pt idx="18">
                  <c:v>-4105</c:v>
                </c:pt>
                <c:pt idx="19">
                  <c:v>-4063</c:v>
                </c:pt>
                <c:pt idx="20">
                  <c:v>-3981</c:v>
                </c:pt>
                <c:pt idx="21">
                  <c:v>-3860</c:v>
                </c:pt>
                <c:pt idx="22">
                  <c:v>-3698</c:v>
                </c:pt>
                <c:pt idx="23">
                  <c:v>-3503</c:v>
                </c:pt>
                <c:pt idx="24">
                  <c:v>-3268</c:v>
                </c:pt>
                <c:pt idx="25">
                  <c:v>-3012</c:v>
                </c:pt>
                <c:pt idx="26">
                  <c:v>-2731</c:v>
                </c:pt>
                <c:pt idx="27">
                  <c:v>-2416</c:v>
                </c:pt>
                <c:pt idx="28">
                  <c:v>-2080</c:v>
                </c:pt>
                <c:pt idx="29">
                  <c:v>-1726</c:v>
                </c:pt>
                <c:pt idx="30">
                  <c:v>-1348</c:v>
                </c:pt>
                <c:pt idx="31">
                  <c:v>-958</c:v>
                </c:pt>
                <c:pt idx="32">
                  <c:v>-559</c:v>
                </c:pt>
                <c:pt idx="33">
                  <c:v>-161</c:v>
                </c:pt>
                <c:pt idx="34">
                  <c:v>235</c:v>
                </c:pt>
                <c:pt idx="35">
                  <c:v>620</c:v>
                </c:pt>
                <c:pt idx="36">
                  <c:v>1012</c:v>
                </c:pt>
                <c:pt idx="37">
                  <c:v>1400</c:v>
                </c:pt>
                <c:pt idx="38">
                  <c:v>1774</c:v>
                </c:pt>
                <c:pt idx="39">
                  <c:v>2129</c:v>
                </c:pt>
                <c:pt idx="40">
                  <c:v>2465</c:v>
                </c:pt>
                <c:pt idx="41">
                  <c:v>2770</c:v>
                </c:pt>
                <c:pt idx="42">
                  <c:v>3045</c:v>
                </c:pt>
                <c:pt idx="43">
                  <c:v>3292</c:v>
                </c:pt>
                <c:pt idx="44">
                  <c:v>3518</c:v>
                </c:pt>
                <c:pt idx="45">
                  <c:v>3701</c:v>
                </c:pt>
                <c:pt idx="46">
                  <c:v>3852</c:v>
                </c:pt>
                <c:pt idx="47">
                  <c:v>3969</c:v>
                </c:pt>
                <c:pt idx="48">
                  <c:v>4039</c:v>
                </c:pt>
                <c:pt idx="49">
                  <c:v>4073</c:v>
                </c:pt>
                <c:pt idx="50">
                  <c:v>4074</c:v>
                </c:pt>
                <c:pt idx="51">
                  <c:v>4030</c:v>
                </c:pt>
                <c:pt idx="52">
                  <c:v>3943</c:v>
                </c:pt>
                <c:pt idx="53">
                  <c:v>3827</c:v>
                </c:pt>
                <c:pt idx="54">
                  <c:v>3666</c:v>
                </c:pt>
                <c:pt idx="55">
                  <c:v>3473</c:v>
                </c:pt>
                <c:pt idx="56">
                  <c:v>3239</c:v>
                </c:pt>
                <c:pt idx="57">
                  <c:v>2976</c:v>
                </c:pt>
                <c:pt idx="58">
                  <c:v>2702</c:v>
                </c:pt>
                <c:pt idx="59">
                  <c:v>2396</c:v>
                </c:pt>
                <c:pt idx="60">
                  <c:v>2053</c:v>
                </c:pt>
                <c:pt idx="61">
                  <c:v>1698</c:v>
                </c:pt>
                <c:pt idx="62">
                  <c:v>1324</c:v>
                </c:pt>
                <c:pt idx="63">
                  <c:v>925</c:v>
                </c:pt>
                <c:pt idx="64">
                  <c:v>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F02-4801-86C6-6F582965C852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TDK_KF_ST_21_02!$L$85:$L$149</c:f>
              <c:numCache>
                <c:formatCode>General</c:formatCode>
                <c:ptCount val="65"/>
                <c:pt idx="0">
                  <c:v>541.71169734882972</c:v>
                </c:pt>
                <c:pt idx="1">
                  <c:v>134.8785938989721</c:v>
                </c:pt>
                <c:pt idx="2">
                  <c:v>-261.27922865657041</c:v>
                </c:pt>
                <c:pt idx="3">
                  <c:v>-650.71581055571482</c:v>
                </c:pt>
                <c:pt idx="4">
                  <c:v>-1041.2231808196134</c:v>
                </c:pt>
                <c:pt idx="5">
                  <c:v>-1432.3029567678175</c:v>
                </c:pt>
                <c:pt idx="6">
                  <c:v>-1802.8638940883088</c:v>
                </c:pt>
                <c:pt idx="7">
                  <c:v>-2166.0445105859658</c:v>
                </c:pt>
                <c:pt idx="8">
                  <c:v>-2498.5595669826475</c:v>
                </c:pt>
                <c:pt idx="9">
                  <c:v>-2812.2011788466025</c:v>
                </c:pt>
                <c:pt idx="10">
                  <c:v>-3085.8857863302051</c:v>
                </c:pt>
                <c:pt idx="11">
                  <c:v>-3331.4121501966874</c:v>
                </c:pt>
                <c:pt idx="12">
                  <c:v>-3554.015016306113</c:v>
                </c:pt>
                <c:pt idx="13">
                  <c:v>-3740.3302711840593</c:v>
                </c:pt>
                <c:pt idx="14">
                  <c:v>-3890.644215971221</c:v>
                </c:pt>
                <c:pt idx="15">
                  <c:v>-4005.3772185941743</c:v>
                </c:pt>
                <c:pt idx="16">
                  <c:v>-4077.7313354055427</c:v>
                </c:pt>
                <c:pt idx="17">
                  <c:v>-4110.9246610107066</c:v>
                </c:pt>
                <c:pt idx="18">
                  <c:v>-4105.01460893684</c:v>
                </c:pt>
                <c:pt idx="19">
                  <c:v>-4061.4581933940099</c:v>
                </c:pt>
                <c:pt idx="20">
                  <c:v>-3979.6077171606807</c:v>
                </c:pt>
                <c:pt idx="21">
                  <c:v>-3855.4122106471596</c:v>
                </c:pt>
                <c:pt idx="22">
                  <c:v>-3694.7173325344656</c:v>
                </c:pt>
                <c:pt idx="23">
                  <c:v>-3498.4772618790889</c:v>
                </c:pt>
                <c:pt idx="24">
                  <c:v>-3268.1638584681832</c:v>
                </c:pt>
                <c:pt idx="25">
                  <c:v>-3009.1105499415385</c:v>
                </c:pt>
                <c:pt idx="26">
                  <c:v>-2726.734635927723</c:v>
                </c:pt>
                <c:pt idx="27">
                  <c:v>-2417.7704810676983</c:v>
                </c:pt>
                <c:pt idx="28">
                  <c:v>-2080.8633695817998</c:v>
                </c:pt>
                <c:pt idx="29">
                  <c:v>-1724.0825534603971</c:v>
                </c:pt>
                <c:pt idx="30">
                  <c:v>-1350.8662830547041</c:v>
                </c:pt>
                <c:pt idx="31">
                  <c:v>-957.92390985692509</c:v>
                </c:pt>
                <c:pt idx="32">
                  <c:v>-557.52176118665898</c:v>
                </c:pt>
                <c:pt idx="33">
                  <c:v>-162.72403026103606</c:v>
                </c:pt>
                <c:pt idx="34">
                  <c:v>237.91799239110591</c:v>
                </c:pt>
                <c:pt idx="35">
                  <c:v>623.39799729180845</c:v>
                </c:pt>
                <c:pt idx="36">
                  <c:v>1013.0842385486187</c:v>
                </c:pt>
                <c:pt idx="37">
                  <c:v>1400.8665638855812</c:v>
                </c:pt>
                <c:pt idx="38">
                  <c:v>1775.2401330197065</c:v>
                </c:pt>
                <c:pt idx="39">
                  <c:v>2127.4997189011733</c:v>
                </c:pt>
                <c:pt idx="40">
                  <c:v>2466.2430024918131</c:v>
                </c:pt>
                <c:pt idx="41">
                  <c:v>2771.4908968232194</c:v>
                </c:pt>
                <c:pt idx="42">
                  <c:v>3045.9303436126711</c:v>
                </c:pt>
                <c:pt idx="43">
                  <c:v>3290.2504777217196</c:v>
                </c:pt>
                <c:pt idx="44">
                  <c:v>3512.4348708345424</c:v>
                </c:pt>
                <c:pt idx="45">
                  <c:v>3697.0766547170283</c:v>
                </c:pt>
                <c:pt idx="46">
                  <c:v>3850.1910311738507</c:v>
                </c:pt>
                <c:pt idx="47">
                  <c:v>3965.1461891123367</c:v>
                </c:pt>
                <c:pt idx="48">
                  <c:v>4038.6826577542224</c:v>
                </c:pt>
                <c:pt idx="49">
                  <c:v>4073.049805672475</c:v>
                </c:pt>
                <c:pt idx="50">
                  <c:v>4068.6553469868632</c:v>
                </c:pt>
                <c:pt idx="51">
                  <c:v>4026.9083353490846</c:v>
                </c:pt>
                <c:pt idx="52">
                  <c:v>3947.4723966192682</c:v>
                </c:pt>
                <c:pt idx="53">
                  <c:v>3824.5508863006462</c:v>
                </c:pt>
                <c:pt idx="54">
                  <c:v>3667.769086305505</c:v>
                </c:pt>
                <c:pt idx="55">
                  <c:v>3468.5125238814721</c:v>
                </c:pt>
                <c:pt idx="56">
                  <c:v>3241.2707687600459</c:v>
                </c:pt>
                <c:pt idx="57">
                  <c:v>2980.4246175977887</c:v>
                </c:pt>
                <c:pt idx="58">
                  <c:v>2702.7354297896218</c:v>
                </c:pt>
                <c:pt idx="59">
                  <c:v>2392.7591405180196</c:v>
                </c:pt>
                <c:pt idx="60">
                  <c:v>2054.4425631145205</c:v>
                </c:pt>
                <c:pt idx="61">
                  <c:v>1701.7327008665229</c:v>
                </c:pt>
                <c:pt idx="62">
                  <c:v>1326.0777887107142</c:v>
                </c:pt>
                <c:pt idx="63">
                  <c:v>929.12120563707765</c:v>
                </c:pt>
                <c:pt idx="64">
                  <c:v>531.42563215771656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F02-4801-86C6-6F582965C852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-4077</c:v>
                </c:pt>
                <c:pt idx="2">
                  <c:v>-4072</c:v>
                </c:pt>
                <c:pt idx="3">
                  <c:v>-4029</c:v>
                </c:pt>
                <c:pt idx="4">
                  <c:v>-3955</c:v>
                </c:pt>
                <c:pt idx="5">
                  <c:v>-3828</c:v>
                </c:pt>
                <c:pt idx="6">
                  <c:v>-3663</c:v>
                </c:pt>
                <c:pt idx="7">
                  <c:v>-3471</c:v>
                </c:pt>
                <c:pt idx="8">
                  <c:v>-3240</c:v>
                </c:pt>
                <c:pt idx="9">
                  <c:v>-2981</c:v>
                </c:pt>
                <c:pt idx="10">
                  <c:v>-2699</c:v>
                </c:pt>
                <c:pt idx="11">
                  <c:v>-2389</c:v>
                </c:pt>
                <c:pt idx="12">
                  <c:v>-2050</c:v>
                </c:pt>
                <c:pt idx="13">
                  <c:v>-1700</c:v>
                </c:pt>
                <c:pt idx="14">
                  <c:v>-1328</c:v>
                </c:pt>
                <c:pt idx="15">
                  <c:v>-937</c:v>
                </c:pt>
                <c:pt idx="16">
                  <c:v>-545</c:v>
                </c:pt>
                <c:pt idx="17">
                  <c:v>-147</c:v>
                </c:pt>
                <c:pt idx="18">
                  <c:v>241</c:v>
                </c:pt>
                <c:pt idx="19">
                  <c:v>630</c:v>
                </c:pt>
                <c:pt idx="20">
                  <c:v>1013</c:v>
                </c:pt>
                <c:pt idx="21">
                  <c:v>1401</c:v>
                </c:pt>
                <c:pt idx="22">
                  <c:v>1777</c:v>
                </c:pt>
                <c:pt idx="23">
                  <c:v>2131</c:v>
                </c:pt>
                <c:pt idx="24">
                  <c:v>2461</c:v>
                </c:pt>
                <c:pt idx="25">
                  <c:v>2769</c:v>
                </c:pt>
                <c:pt idx="26">
                  <c:v>3053</c:v>
                </c:pt>
                <c:pt idx="27">
                  <c:v>3298</c:v>
                </c:pt>
                <c:pt idx="28">
                  <c:v>3523</c:v>
                </c:pt>
                <c:pt idx="29">
                  <c:v>3710</c:v>
                </c:pt>
                <c:pt idx="30">
                  <c:v>3856</c:v>
                </c:pt>
                <c:pt idx="31">
                  <c:v>3981</c:v>
                </c:pt>
                <c:pt idx="32">
                  <c:v>4053</c:v>
                </c:pt>
                <c:pt idx="33">
                  <c:v>4091</c:v>
                </c:pt>
                <c:pt idx="34">
                  <c:v>4088</c:v>
                </c:pt>
                <c:pt idx="35">
                  <c:v>4042</c:v>
                </c:pt>
                <c:pt idx="36">
                  <c:v>3967</c:v>
                </c:pt>
                <c:pt idx="37">
                  <c:v>3846</c:v>
                </c:pt>
                <c:pt idx="38">
                  <c:v>3680</c:v>
                </c:pt>
                <c:pt idx="39">
                  <c:v>3491</c:v>
                </c:pt>
                <c:pt idx="40">
                  <c:v>3260</c:v>
                </c:pt>
                <c:pt idx="41">
                  <c:v>2996</c:v>
                </c:pt>
                <c:pt idx="42">
                  <c:v>2719</c:v>
                </c:pt>
                <c:pt idx="43">
                  <c:v>2421</c:v>
                </c:pt>
                <c:pt idx="44">
                  <c:v>2074</c:v>
                </c:pt>
                <c:pt idx="45">
                  <c:v>1723</c:v>
                </c:pt>
                <c:pt idx="46">
                  <c:v>1346</c:v>
                </c:pt>
                <c:pt idx="47">
                  <c:v>954</c:v>
                </c:pt>
                <c:pt idx="48">
                  <c:v>565</c:v>
                </c:pt>
                <c:pt idx="49">
                  <c:v>170</c:v>
                </c:pt>
                <c:pt idx="50">
                  <c:v>-230</c:v>
                </c:pt>
                <c:pt idx="51">
                  <c:v>-613</c:v>
                </c:pt>
                <c:pt idx="52">
                  <c:v>-992</c:v>
                </c:pt>
                <c:pt idx="53">
                  <c:v>-1387</c:v>
                </c:pt>
                <c:pt idx="54">
                  <c:v>-1753</c:v>
                </c:pt>
                <c:pt idx="55">
                  <c:v>-2122</c:v>
                </c:pt>
                <c:pt idx="56">
                  <c:v>-2453</c:v>
                </c:pt>
                <c:pt idx="57">
                  <c:v>-2762</c:v>
                </c:pt>
                <c:pt idx="58">
                  <c:v>-3037</c:v>
                </c:pt>
                <c:pt idx="59">
                  <c:v>-3290</c:v>
                </c:pt>
                <c:pt idx="60">
                  <c:v>-3508</c:v>
                </c:pt>
                <c:pt idx="61">
                  <c:v>-3699</c:v>
                </c:pt>
                <c:pt idx="62">
                  <c:v>-3856</c:v>
                </c:pt>
                <c:pt idx="63">
                  <c:v>-3964</c:v>
                </c:pt>
                <c:pt idx="64">
                  <c:v>-4041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F02-4801-86C6-6F582965C852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TDK_KF_ST_21_02!$N$85:$N$149</c:f>
              <c:numCache>
                <c:formatCode>General</c:formatCode>
                <c:ptCount val="65"/>
                <c:pt idx="0">
                  <c:v>-4037.0335158449393</c:v>
                </c:pt>
                <c:pt idx="1">
                  <c:v>-4073.5809902242167</c:v>
                </c:pt>
                <c:pt idx="2">
                  <c:v>-4070.2997049391174</c:v>
                </c:pt>
                <c:pt idx="3">
                  <c:v>-4029.583215375043</c:v>
                </c:pt>
                <c:pt idx="4">
                  <c:v>-3950.2442727398507</c:v>
                </c:pt>
                <c:pt idx="5">
                  <c:v>-3829.7072644718769</c:v>
                </c:pt>
                <c:pt idx="6">
                  <c:v>-3673.8786211271754</c:v>
                </c:pt>
                <c:pt idx="7">
                  <c:v>-3476.5051101562694</c:v>
                </c:pt>
                <c:pt idx="8">
                  <c:v>-3250.1319294343102</c:v>
                </c:pt>
                <c:pt idx="9">
                  <c:v>-2987.4268990538098</c:v>
                </c:pt>
                <c:pt idx="10">
                  <c:v>-2708.1405749490809</c:v>
                </c:pt>
                <c:pt idx="11">
                  <c:v>-2403.9733776131375</c:v>
                </c:pt>
                <c:pt idx="12">
                  <c:v>-2065.0219428052214</c:v>
                </c:pt>
                <c:pt idx="13">
                  <c:v>-1708.543704202272</c:v>
                </c:pt>
                <c:pt idx="14">
                  <c:v>-1334.8115849845606</c:v>
                </c:pt>
                <c:pt idx="15">
                  <c:v>-938.67192554845087</c:v>
                </c:pt>
                <c:pt idx="16">
                  <c:v>-544.96939363234992</c:v>
                </c:pt>
                <c:pt idx="17">
                  <c:v>-147.26644565198799</c:v>
                </c:pt>
                <c:pt idx="18">
                  <c:v>250.59822888529612</c:v>
                </c:pt>
                <c:pt idx="19">
                  <c:v>638.51448167248304</c:v>
                </c:pt>
                <c:pt idx="20">
                  <c:v>1025.5863168227581</c:v>
                </c:pt>
                <c:pt idx="21">
                  <c:v>1416.9001203926582</c:v>
                </c:pt>
                <c:pt idx="22">
                  <c:v>1789.3274813406467</c:v>
                </c:pt>
                <c:pt idx="23">
                  <c:v>2143.0722687631928</c:v>
                </c:pt>
                <c:pt idx="24">
                  <c:v>2475.8747945295308</c:v>
                </c:pt>
                <c:pt idx="25">
                  <c:v>2781.193095973339</c:v>
                </c:pt>
                <c:pt idx="26">
                  <c:v>3055.2488640019487</c:v>
                </c:pt>
                <c:pt idx="27">
                  <c:v>3302.2477916945004</c:v>
                </c:pt>
                <c:pt idx="28">
                  <c:v>3521.7274153732433</c:v>
                </c:pt>
                <c:pt idx="29">
                  <c:v>3707.3155160039578</c:v>
                </c:pt>
                <c:pt idx="30">
                  <c:v>3857.2243896353311</c:v>
                </c:pt>
                <c:pt idx="31">
                  <c:v>3971.6555281805895</c:v>
                </c:pt>
                <c:pt idx="32">
                  <c:v>4046.2460693133144</c:v>
                </c:pt>
                <c:pt idx="33">
                  <c:v>4080.4854783632868</c:v>
                </c:pt>
                <c:pt idx="34">
                  <c:v>4076.3092208195044</c:v>
                </c:pt>
                <c:pt idx="35">
                  <c:v>4035.1377901075002</c:v>
                </c:pt>
                <c:pt idx="36">
                  <c:v>3955.2748984832087</c:v>
                </c:pt>
                <c:pt idx="37">
                  <c:v>3835.2166653634044</c:v>
                </c:pt>
                <c:pt idx="38">
                  <c:v>3677.1376033898614</c:v>
                </c:pt>
                <c:pt idx="39">
                  <c:v>3485.4345237499124</c:v>
                </c:pt>
                <c:pt idx="40">
                  <c:v>3254.7761068258669</c:v>
                </c:pt>
                <c:pt idx="41">
                  <c:v>2999.2245345279948</c:v>
                </c:pt>
                <c:pt idx="42">
                  <c:v>2719.9682721008921</c:v>
                </c:pt>
                <c:pt idx="43">
                  <c:v>2418.2858722902647</c:v>
                </c:pt>
                <c:pt idx="44">
                  <c:v>2081.5089972922365</c:v>
                </c:pt>
                <c:pt idx="45">
                  <c:v>1730.7826793812467</c:v>
                </c:pt>
                <c:pt idx="46">
                  <c:v>1353.4560455770727</c:v>
                </c:pt>
                <c:pt idx="47">
                  <c:v>960.79349319554558</c:v>
                </c:pt>
                <c:pt idx="48">
                  <c:v>568.01429432468535</c:v>
                </c:pt>
                <c:pt idx="49">
                  <c:v>174.93647656551735</c:v>
                </c:pt>
                <c:pt idx="50">
                  <c:v>-227.4270844101525</c:v>
                </c:pt>
                <c:pt idx="51">
                  <c:v>-612.34348533462628</c:v>
                </c:pt>
                <c:pt idx="52">
                  <c:v>-996.69317330263152</c:v>
                </c:pt>
                <c:pt idx="53">
                  <c:v>-1390.4978763893789</c:v>
                </c:pt>
                <c:pt idx="54">
                  <c:v>-1759.1165277216292</c:v>
                </c:pt>
                <c:pt idx="55">
                  <c:v>-2122.3137002264898</c:v>
                </c:pt>
                <c:pt idx="56">
                  <c:v>-2453.4820682155178</c:v>
                </c:pt>
                <c:pt idx="57">
                  <c:v>-2763.3413433257256</c:v>
                </c:pt>
                <c:pt idx="58">
                  <c:v>-3035.0246099772867</c:v>
                </c:pt>
                <c:pt idx="59">
                  <c:v>-3285.0737916740241</c:v>
                </c:pt>
                <c:pt idx="60">
                  <c:v>-3507.3225385080382</c:v>
                </c:pt>
                <c:pt idx="61">
                  <c:v>-3692.6096290998216</c:v>
                </c:pt>
                <c:pt idx="62">
                  <c:v>-3845.3219688376994</c:v>
                </c:pt>
                <c:pt idx="63">
                  <c:v>-3962.3352689004028</c:v>
                </c:pt>
                <c:pt idx="64">
                  <c:v>-4037.6880344026381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F02-4801-86C6-6F582965C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9944"/>
        <c:axId val="567835240"/>
      </c:scatterChart>
      <c:valAx>
        <c:axId val="56783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5240"/>
        <c:crosses val="autoZero"/>
        <c:crossBetween val="midCat"/>
      </c:valAx>
      <c:valAx>
        <c:axId val="56783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9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TDK_KF_ST_21_02!$AC$20:$AC$84</c:f>
              <c:numCache>
                <c:formatCode>General</c:formatCode>
                <c:ptCount val="65"/>
                <c:pt idx="0">
                  <c:v>6.8848975734699669E-3</c:v>
                </c:pt>
                <c:pt idx="1">
                  <c:v>-0.12628214371042379</c:v>
                </c:pt>
                <c:pt idx="2">
                  <c:v>-0.17405369222877276</c:v>
                </c:pt>
                <c:pt idx="3">
                  <c:v>-0.11549618387758542</c:v>
                </c:pt>
                <c:pt idx="4">
                  <c:v>-0.12854875052765991</c:v>
                </c:pt>
                <c:pt idx="5">
                  <c:v>-0.1430021133670536</c:v>
                </c:pt>
                <c:pt idx="6">
                  <c:v>-8.7493730590892937E-2</c:v>
                </c:pt>
                <c:pt idx="7">
                  <c:v>-6.6828183918332229E-2</c:v>
                </c:pt>
                <c:pt idx="8">
                  <c:v>-2.0149024036015817E-3</c:v>
                </c:pt>
                <c:pt idx="9">
                  <c:v>2.7871149068786849E-2</c:v>
                </c:pt>
                <c:pt idx="10">
                  <c:v>-1.3910964357016553E-2</c:v>
                </c:pt>
                <c:pt idx="11">
                  <c:v>-9.2340732235385303E-3</c:v>
                </c:pt>
                <c:pt idx="12">
                  <c:v>-8.4640337802994736E-3</c:v>
                </c:pt>
                <c:pt idx="13">
                  <c:v>-1.3552989247045844E-2</c:v>
                </c:pt>
                <c:pt idx="14">
                  <c:v>1.2327747066620987E-2</c:v>
                </c:pt>
                <c:pt idx="15">
                  <c:v>-0.10193459754488288</c:v>
                </c:pt>
                <c:pt idx="16">
                  <c:v>-0.1100223991953726</c:v>
                </c:pt>
                <c:pt idx="17">
                  <c:v>-7.7717260470066662E-2</c:v>
                </c:pt>
                <c:pt idx="18">
                  <c:v>-0.17274376276263581</c:v>
                </c:pt>
                <c:pt idx="19">
                  <c:v>-0.12172273637258968</c:v>
                </c:pt>
                <c:pt idx="20">
                  <c:v>-9.0718001738025578E-2</c:v>
                </c:pt>
                <c:pt idx="21">
                  <c:v>-0.14138178120516898</c:v>
                </c:pt>
                <c:pt idx="22">
                  <c:v>-1.8708333661606957E-2</c:v>
                </c:pt>
                <c:pt idx="23">
                  <c:v>-2.7982689755503998E-2</c:v>
                </c:pt>
                <c:pt idx="24">
                  <c:v>-4.9552149140339452E-2</c:v>
                </c:pt>
                <c:pt idx="25">
                  <c:v>4.8173326259700389E-2</c:v>
                </c:pt>
                <c:pt idx="26">
                  <c:v>9.0114608441410837E-2</c:v>
                </c:pt>
                <c:pt idx="27">
                  <c:v>5.7686025170596622E-2</c:v>
                </c:pt>
                <c:pt idx="28">
                  <c:v>-9.3646052817462078E-3</c:v>
                </c:pt>
                <c:pt idx="29">
                  <c:v>5.4591873751348885E-2</c:v>
                </c:pt>
                <c:pt idx="30">
                  <c:v>5.4448241024886102E-2</c:v>
                </c:pt>
                <c:pt idx="31">
                  <c:v>5.0197288428051934E-2</c:v>
                </c:pt>
                <c:pt idx="32">
                  <c:v>-6.1462722998726349E-2</c:v>
                </c:pt>
                <c:pt idx="33">
                  <c:v>-2.4437037018884666E-2</c:v>
                </c:pt>
                <c:pt idx="34">
                  <c:v>-4.0067029916912134E-2</c:v>
                </c:pt>
                <c:pt idx="35">
                  <c:v>-1.3562309823868191E-2</c:v>
                </c:pt>
                <c:pt idx="36">
                  <c:v>4.2725192508839882E-2</c:v>
                </c:pt>
                <c:pt idx="37">
                  <c:v>-1.1899460275770934E-2</c:v>
                </c:pt>
                <c:pt idx="38">
                  <c:v>3.333071668552634E-2</c:v>
                </c:pt>
                <c:pt idx="39">
                  <c:v>8.8812620421265365E-2</c:v>
                </c:pt>
                <c:pt idx="40">
                  <c:v>0.15980587113062938</c:v>
                </c:pt>
                <c:pt idx="41">
                  <c:v>0.16130442541222578</c:v>
                </c:pt>
                <c:pt idx="42">
                  <c:v>0.14500120310674447</c:v>
                </c:pt>
                <c:pt idx="43">
                  <c:v>0.18794089603326825</c:v>
                </c:pt>
                <c:pt idx="44">
                  <c:v>0.11067262532810673</c:v>
                </c:pt>
                <c:pt idx="45">
                  <c:v>0.15591355964178888</c:v>
                </c:pt>
                <c:pt idx="46">
                  <c:v>0.14072753582718178</c:v>
                </c:pt>
                <c:pt idx="47">
                  <c:v>-3.9804872053935014E-2</c:v>
                </c:pt>
                <c:pt idx="48">
                  <c:v>-5.5572850712565014E-2</c:v>
                </c:pt>
                <c:pt idx="49">
                  <c:v>-2.7143706367951381E-3</c:v>
                </c:pt>
                <c:pt idx="50">
                  <c:v>-7.7576915926556467E-2</c:v>
                </c:pt>
                <c:pt idx="51">
                  <c:v>-0.16317219593872778</c:v>
                </c:pt>
                <c:pt idx="52">
                  <c:v>-9.0524368038757075E-2</c:v>
                </c:pt>
                <c:pt idx="53">
                  <c:v>-0.11183241784027587</c:v>
                </c:pt>
                <c:pt idx="54">
                  <c:v>-3.8927749526521893E-2</c:v>
                </c:pt>
                <c:pt idx="55">
                  <c:v>-6.5910253529750662E-3</c:v>
                </c:pt>
                <c:pt idx="56">
                  <c:v>-4.6647683738910928E-2</c:v>
                </c:pt>
                <c:pt idx="57">
                  <c:v>-9.1672917737923854E-3</c:v>
                </c:pt>
                <c:pt idx="58">
                  <c:v>2.9151556261638234E-2</c:v>
                </c:pt>
                <c:pt idx="59">
                  <c:v>8.2991125167552582E-2</c:v>
                </c:pt>
                <c:pt idx="60">
                  <c:v>-8.9825458866812369E-3</c:v>
                </c:pt>
                <c:pt idx="61">
                  <c:v>-4.6073523155996554E-2</c:v>
                </c:pt>
                <c:pt idx="62">
                  <c:v>1.5705366932422749E-2</c:v>
                </c:pt>
                <c:pt idx="63">
                  <c:v>-9.8821806565752013E-2</c:v>
                </c:pt>
                <c:pt idx="64">
                  <c:v>-0.13514447439973765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491-4994-8B70-9B82C0C54B7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TDK_KF_ST_21_02!$AC$85:$AC$149</c:f>
              <c:numCache>
                <c:formatCode>General</c:formatCode>
                <c:ptCount val="65"/>
                <c:pt idx="0">
                  <c:v>-2.1142149796901322E-2</c:v>
                </c:pt>
                <c:pt idx="1">
                  <c:v>-1.6409504214891513E-2</c:v>
                </c:pt>
                <c:pt idx="2">
                  <c:v>1.4517697041981137E-2</c:v>
                </c:pt>
                <c:pt idx="3">
                  <c:v>1.537423712176178E-2</c:v>
                </c:pt>
                <c:pt idx="4">
                  <c:v>0.10538228919199355</c:v>
                </c:pt>
                <c:pt idx="5">
                  <c:v>3.7203722817082507E-2</c:v>
                </c:pt>
                <c:pt idx="6">
                  <c:v>-5.2150160111636978E-3</c:v>
                </c:pt>
                <c:pt idx="7">
                  <c:v>9.0136589983899285E-2</c:v>
                </c:pt>
                <c:pt idx="8">
                  <c:v>1.8431994716308964E-2</c:v>
                </c:pt>
                <c:pt idx="9">
                  <c:v>-1.02683387548268E-2</c:v>
                </c:pt>
                <c:pt idx="10">
                  <c:v>-5.4855857050597479E-3</c:v>
                </c:pt>
                <c:pt idx="11">
                  <c:v>-0.16650025215278674</c:v>
                </c:pt>
                <c:pt idx="12">
                  <c:v>-0.10124327927087506</c:v>
                </c:pt>
                <c:pt idx="13">
                  <c:v>-2.9999406267450013E-2</c:v>
                </c:pt>
                <c:pt idx="14">
                  <c:v>-3.0378069675180086E-2</c:v>
                </c:pt>
                <c:pt idx="15">
                  <c:v>1.7803469363286695E-2</c:v>
                </c:pt>
                <c:pt idx="16">
                  <c:v>3.2224533336659533E-2</c:v>
                </c:pt>
                <c:pt idx="17">
                  <c:v>3.1440723975151741E-2</c:v>
                </c:pt>
                <c:pt idx="18">
                  <c:v>0.16683548146414751</c:v>
                </c:pt>
                <c:pt idx="19">
                  <c:v>0.15423347240988505</c:v>
                </c:pt>
                <c:pt idx="20">
                  <c:v>0.20945751453228922</c:v>
                </c:pt>
                <c:pt idx="21">
                  <c:v>0.26584788936105497</c:v>
                </c:pt>
                <c:pt idx="22">
                  <c:v>0.2107193310652633</c:v>
                </c:pt>
                <c:pt idx="23">
                  <c:v>0.21305314183152291</c:v>
                </c:pt>
                <c:pt idx="24">
                  <c:v>0.20076442839092579</c:v>
                </c:pt>
                <c:pt idx="25">
                  <c:v>0.18880244879201769</c:v>
                </c:pt>
                <c:pt idx="26">
                  <c:v>0.10109595740891564</c:v>
                </c:pt>
                <c:pt idx="27">
                  <c:v>4.9674981089907533E-2</c:v>
                </c:pt>
                <c:pt idx="28">
                  <c:v>1.4004324816283997E-2</c:v>
                </c:pt>
                <c:pt idx="29">
                  <c:v>4.0308769418430757E-2</c:v>
                </c:pt>
                <c:pt idx="30">
                  <c:v>-2.8084834576418416E-3</c:v>
                </c:pt>
                <c:pt idx="31">
                  <c:v>-2.0506576486525319E-3</c:v>
                </c:pt>
                <c:pt idx="32">
                  <c:v>3.2159577796704752E-2</c:v>
                </c:pt>
                <c:pt idx="33">
                  <c:v>-7.9565038762439144E-3</c:v>
                </c:pt>
                <c:pt idx="34">
                  <c:v>6.9216334061735552E-2</c:v>
                </c:pt>
                <c:pt idx="35">
                  <c:v>7.7480754032080768E-2</c:v>
                </c:pt>
                <c:pt idx="36">
                  <c:v>6.8745209110232963E-2</c:v>
                </c:pt>
                <c:pt idx="37">
                  <c:v>7.3867266479823002E-2</c:v>
                </c:pt>
                <c:pt idx="38">
                  <c:v>4.1100950410594805E-2</c:v>
                </c:pt>
                <c:pt idx="39">
                  <c:v>2.9072020068696247E-2</c:v>
                </c:pt>
                <c:pt idx="40">
                  <c:v>6.2962237430554069E-2</c:v>
                </c:pt>
                <c:pt idx="41">
                  <c:v>-1.1842754555289048E-2</c:v>
                </c:pt>
                <c:pt idx="42">
                  <c:v>1.710169328845268E-3</c:v>
                </c:pt>
                <c:pt idx="43">
                  <c:v>1.941998591389904E-2</c:v>
                </c:pt>
                <c:pt idx="44">
                  <c:v>-0.12715395153975351</c:v>
                </c:pt>
                <c:pt idx="45">
                  <c:v>-0.11847773646391602</c:v>
                </c:pt>
                <c:pt idx="46">
                  <c:v>-0.10267737605876448</c:v>
                </c:pt>
                <c:pt idx="47">
                  <c:v>-9.9975382349768438E-2</c:v>
                </c:pt>
                <c:pt idx="48">
                  <c:v>-3.6417470783163708E-2</c:v>
                </c:pt>
                <c:pt idx="49">
                  <c:v>-6.25542966199788E-2</c:v>
                </c:pt>
                <c:pt idx="50">
                  <c:v>-2.4833377250502053E-2</c:v>
                </c:pt>
                <c:pt idx="51">
                  <c:v>4.2721266725322948E-3</c:v>
                </c:pt>
                <c:pt idx="52">
                  <c:v>5.4855045620556098E-2</c:v>
                </c:pt>
                <c:pt idx="53">
                  <c:v>6.2963258019813395E-2</c:v>
                </c:pt>
                <c:pt idx="54">
                  <c:v>7.0195554028622098E-2</c:v>
                </c:pt>
                <c:pt idx="55">
                  <c:v>3.7572719409482147E-2</c:v>
                </c:pt>
                <c:pt idx="56">
                  <c:v>-1.548148568728891E-2</c:v>
                </c:pt>
                <c:pt idx="57">
                  <c:v>-3.3350417270526123E-2</c:v>
                </c:pt>
                <c:pt idx="58">
                  <c:v>-3.489753157894171E-2</c:v>
                </c:pt>
                <c:pt idx="59">
                  <c:v>-1.7057317205861011E-2</c:v>
                </c:pt>
                <c:pt idx="60">
                  <c:v>-3.9418598973448127E-2</c:v>
                </c:pt>
                <c:pt idx="61">
                  <c:v>-0.10652510782083624</c:v>
                </c:pt>
                <c:pt idx="62">
                  <c:v>-0.10239401415668148</c:v>
                </c:pt>
                <c:pt idx="63">
                  <c:v>-9.1472153727154115E-2</c:v>
                </c:pt>
                <c:pt idx="64">
                  <c:v>2.3494748656188058E-2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491-4994-8B70-9B82C0C54B7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</c:numCache>
            </c:numRef>
          </c:xVal>
          <c:yVal>
            <c:numRef>
              <c:f>TDK_KF_ST_21_02!$AD$20:$AD$83</c:f>
              <c:numCache>
                <c:formatCode>General</c:formatCode>
                <c:ptCount val="64"/>
                <c:pt idx="0">
                  <c:v>1.6609851082718091E-2</c:v>
                </c:pt>
                <c:pt idx="1">
                  <c:v>3.4809989983269674E-2</c:v>
                </c:pt>
                <c:pt idx="2">
                  <c:v>7.1659678072091282E-2</c:v>
                </c:pt>
                <c:pt idx="3">
                  <c:v>8.9710760567491832E-3</c:v>
                </c:pt>
                <c:pt idx="4">
                  <c:v>8.9130151554211778E-2</c:v>
                </c:pt>
                <c:pt idx="5">
                  <c:v>0.12594479616119258</c:v>
                </c:pt>
                <c:pt idx="6">
                  <c:v>5.2596199011951228E-2</c:v>
                </c:pt>
                <c:pt idx="7">
                  <c:v>3.3477766647806106E-2</c:v>
                </c:pt>
                <c:pt idx="8">
                  <c:v>-1.3466583283687328E-2</c:v>
                </c:pt>
                <c:pt idx="9">
                  <c:v>9.701570340695298E-3</c:v>
                </c:pt>
                <c:pt idx="10">
                  <c:v>8.4106518385638651E-2</c:v>
                </c:pt>
                <c:pt idx="11">
                  <c:v>7.2197331243351925E-2</c:v>
                </c:pt>
                <c:pt idx="12">
                  <c:v>6.3319079400855571E-2</c:v>
                </c:pt>
                <c:pt idx="13">
                  <c:v>1.7825115919578138E-2</c:v>
                </c:pt>
                <c:pt idx="14">
                  <c:v>-3.716112431712304E-2</c:v>
                </c:pt>
                <c:pt idx="15">
                  <c:v>3.9380300924904077E-2</c:v>
                </c:pt>
                <c:pt idx="16">
                  <c:v>7.3604928412208892E-2</c:v>
                </c:pt>
                <c:pt idx="17">
                  <c:v>-2.2258121879701775E-2</c:v>
                </c:pt>
                <c:pt idx="18">
                  <c:v>7.0066386703871331E-2</c:v>
                </c:pt>
                <c:pt idx="19">
                  <c:v>3.2449999086736625E-3</c:v>
                </c:pt>
                <c:pt idx="20">
                  <c:v>-3.6435949801727929E-2</c:v>
                </c:pt>
                <c:pt idx="21">
                  <c:v>0.16080176711906802</c:v>
                </c:pt>
                <c:pt idx="22">
                  <c:v>2.0418502990452225E-2</c:v>
                </c:pt>
                <c:pt idx="23">
                  <c:v>1.613993520021495E-2</c:v>
                </c:pt>
                <c:pt idx="24">
                  <c:v>0.11251438657089352</c:v>
                </c:pt>
                <c:pt idx="25">
                  <c:v>-1.9101306191004142E-2</c:v>
                </c:pt>
                <c:pt idx="26">
                  <c:v>-4.9013658030816032E-2</c:v>
                </c:pt>
                <c:pt idx="27">
                  <c:v>1.618124130922638E-2</c:v>
                </c:pt>
                <c:pt idx="28">
                  <c:v>7.8109814391979171E-2</c:v>
                </c:pt>
                <c:pt idx="29">
                  <c:v>2.2888880280731883E-2</c:v>
                </c:pt>
                <c:pt idx="30">
                  <c:v>1.476809303684945E-2</c:v>
                </c:pt>
                <c:pt idx="31">
                  <c:v>-5.8153792304295848E-2</c:v>
                </c:pt>
                <c:pt idx="32">
                  <c:v>9.3622300795431102E-2</c:v>
                </c:pt>
                <c:pt idx="33">
                  <c:v>2.2386379370232135E-2</c:v>
                </c:pt>
                <c:pt idx="34">
                  <c:v>3.7258546459270292E-2</c:v>
                </c:pt>
                <c:pt idx="35">
                  <c:v>5.3871079242298947E-2</c:v>
                </c:pt>
                <c:pt idx="36">
                  <c:v>-2.8720867692555885E-2</c:v>
                </c:pt>
                <c:pt idx="37">
                  <c:v>6.1574441365678467E-2</c:v>
                </c:pt>
                <c:pt idx="38">
                  <c:v>6.7765240723389297E-2</c:v>
                </c:pt>
                <c:pt idx="39">
                  <c:v>9.9989828370752321E-2</c:v>
                </c:pt>
                <c:pt idx="40">
                  <c:v>4.0958557260296402E-2</c:v>
                </c:pt>
                <c:pt idx="41">
                  <c:v>5.1748716419297125E-2</c:v>
                </c:pt>
                <c:pt idx="42">
                  <c:v>6.5718127958518835E-2</c:v>
                </c:pt>
                <c:pt idx="43">
                  <c:v>7.7906993327786722E-2</c:v>
                </c:pt>
                <c:pt idx="44">
                  <c:v>9.8784889204182491E-2</c:v>
                </c:pt>
                <c:pt idx="45">
                  <c:v>-1.6800872319038263E-3</c:v>
                </c:pt>
                <c:pt idx="46">
                  <c:v>2.6107945636965724E-2</c:v>
                </c:pt>
                <c:pt idx="47">
                  <c:v>7.1245596029086755E-2</c:v>
                </c:pt>
                <c:pt idx="48">
                  <c:v>8.7797384049224547E-2</c:v>
                </c:pt>
                <c:pt idx="49">
                  <c:v>2.0517840000081833E-2</c:v>
                </c:pt>
                <c:pt idx="50">
                  <c:v>4.7198846251376381E-2</c:v>
                </c:pt>
                <c:pt idx="51">
                  <c:v>0.13317278967127777</c:v>
                </c:pt>
                <c:pt idx="52">
                  <c:v>-1.0718911232117989E-2</c:v>
                </c:pt>
                <c:pt idx="53">
                  <c:v>-5.4667834312510877E-2</c:v>
                </c:pt>
                <c:pt idx="54">
                  <c:v>3.3442163821462145E-2</c:v>
                </c:pt>
                <c:pt idx="55">
                  <c:v>-3.6773134018517339E-3</c:v>
                </c:pt>
                <c:pt idx="56">
                  <c:v>6.5079678455219891E-2</c:v>
                </c:pt>
                <c:pt idx="57">
                  <c:v>9.930388175769167E-2</c:v>
                </c:pt>
                <c:pt idx="58">
                  <c:v>-3.4366572272801932E-2</c:v>
                </c:pt>
                <c:pt idx="59">
                  <c:v>-4.5787402350470074E-2</c:v>
                </c:pt>
                <c:pt idx="60">
                  <c:v>0.11436483507867479</c:v>
                </c:pt>
                <c:pt idx="61">
                  <c:v>6.1447760277758334E-2</c:v>
                </c:pt>
                <c:pt idx="62">
                  <c:v>-1.1876698904416116E-3</c:v>
                </c:pt>
                <c:pt idx="63">
                  <c:v>8.24123023508605E-2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491-4994-8B70-9B82C0C5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9552"/>
        <c:axId val="567840336"/>
      </c:scatterChart>
      <c:valAx>
        <c:axId val="5678395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0336"/>
        <c:crosses val="autoZero"/>
        <c:crossBetween val="midCat"/>
      </c:valAx>
      <c:valAx>
        <c:axId val="5678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926</c:v>
                </c:pt>
                <c:pt idx="2">
                  <c:v>1321</c:v>
                </c:pt>
                <c:pt idx="3">
                  <c:v>1701</c:v>
                </c:pt>
                <c:pt idx="4">
                  <c:v>2054</c:v>
                </c:pt>
                <c:pt idx="5">
                  <c:v>2387</c:v>
                </c:pt>
                <c:pt idx="6">
                  <c:v>2701</c:v>
                </c:pt>
                <c:pt idx="7">
                  <c:v>2981</c:v>
                </c:pt>
                <c:pt idx="8">
                  <c:v>3248</c:v>
                </c:pt>
                <c:pt idx="9">
                  <c:v>3484</c:v>
                </c:pt>
                <c:pt idx="10">
                  <c:v>3676</c:v>
                </c:pt>
                <c:pt idx="11">
                  <c:v>3837</c:v>
                </c:pt>
                <c:pt idx="12">
                  <c:v>3959</c:v>
                </c:pt>
                <c:pt idx="13">
                  <c:v>4043</c:v>
                </c:pt>
                <c:pt idx="14">
                  <c:v>4084</c:v>
                </c:pt>
                <c:pt idx="15">
                  <c:v>4092</c:v>
                </c:pt>
                <c:pt idx="16">
                  <c:v>4048</c:v>
                </c:pt>
                <c:pt idx="17">
                  <c:v>3979</c:v>
                </c:pt>
                <c:pt idx="18">
                  <c:v>3869</c:v>
                </c:pt>
                <c:pt idx="19">
                  <c:v>3713</c:v>
                </c:pt>
                <c:pt idx="20">
                  <c:v>3526</c:v>
                </c:pt>
                <c:pt idx="21">
                  <c:v>3313</c:v>
                </c:pt>
                <c:pt idx="22">
                  <c:v>3064</c:v>
                </c:pt>
                <c:pt idx="23">
                  <c:v>2787</c:v>
                </c:pt>
                <c:pt idx="24">
                  <c:v>2481</c:v>
                </c:pt>
                <c:pt idx="25">
                  <c:v>2137</c:v>
                </c:pt>
                <c:pt idx="26">
                  <c:v>1776</c:v>
                </c:pt>
                <c:pt idx="27">
                  <c:v>1408</c:v>
                </c:pt>
                <c:pt idx="28">
                  <c:v>1026</c:v>
                </c:pt>
                <c:pt idx="29">
                  <c:v>635</c:v>
                </c:pt>
                <c:pt idx="30">
                  <c:v>244</c:v>
                </c:pt>
                <c:pt idx="31">
                  <c:v>-161</c:v>
                </c:pt>
                <c:pt idx="32">
                  <c:v>-552</c:v>
                </c:pt>
                <c:pt idx="33">
                  <c:v>-955</c:v>
                </c:pt>
                <c:pt idx="34">
                  <c:v>-1349</c:v>
                </c:pt>
                <c:pt idx="35">
                  <c:v>-1733</c:v>
                </c:pt>
                <c:pt idx="36">
                  <c:v>-2086</c:v>
                </c:pt>
                <c:pt idx="37">
                  <c:v>-2414</c:v>
                </c:pt>
                <c:pt idx="38">
                  <c:v>-2724</c:v>
                </c:pt>
                <c:pt idx="39">
                  <c:v>-3017</c:v>
                </c:pt>
                <c:pt idx="40">
                  <c:v>-3275</c:v>
                </c:pt>
                <c:pt idx="41">
                  <c:v>-3511</c:v>
                </c:pt>
                <c:pt idx="42">
                  <c:v>-3710</c:v>
                </c:pt>
                <c:pt idx="43">
                  <c:v>-3866</c:v>
                </c:pt>
                <c:pt idx="44">
                  <c:v>-3993</c:v>
                </c:pt>
                <c:pt idx="45">
                  <c:v>-4074</c:v>
                </c:pt>
                <c:pt idx="46">
                  <c:v>-4118</c:v>
                </c:pt>
                <c:pt idx="47">
                  <c:v>-4121</c:v>
                </c:pt>
                <c:pt idx="48">
                  <c:v>-4090</c:v>
                </c:pt>
                <c:pt idx="49">
                  <c:v>-4011</c:v>
                </c:pt>
                <c:pt idx="50">
                  <c:v>-3900</c:v>
                </c:pt>
                <c:pt idx="51">
                  <c:v>-3750</c:v>
                </c:pt>
                <c:pt idx="52">
                  <c:v>-3561</c:v>
                </c:pt>
                <c:pt idx="53">
                  <c:v>-3343</c:v>
                </c:pt>
                <c:pt idx="54">
                  <c:v>-3098</c:v>
                </c:pt>
                <c:pt idx="55">
                  <c:v>-2821</c:v>
                </c:pt>
                <c:pt idx="56">
                  <c:v>-2511</c:v>
                </c:pt>
                <c:pt idx="57">
                  <c:v>-2169</c:v>
                </c:pt>
                <c:pt idx="58">
                  <c:v>-1809</c:v>
                </c:pt>
                <c:pt idx="59">
                  <c:v>-1437</c:v>
                </c:pt>
                <c:pt idx="60">
                  <c:v>-1054</c:v>
                </c:pt>
                <c:pt idx="61">
                  <c:v>-670</c:v>
                </c:pt>
                <c:pt idx="62">
                  <c:v>-272</c:v>
                </c:pt>
                <c:pt idx="63">
                  <c:v>120</c:v>
                </c:pt>
                <c:pt idx="64">
                  <c:v>522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BC-4CDA-A390-CBDCC259E7C1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TDK_KF_ST_21_02!$L$20:$L$84</c:f>
              <c:numCache>
                <c:formatCode>General</c:formatCode>
                <c:ptCount val="65"/>
                <c:pt idx="0">
                  <c:v>526.62759693536645</c:v>
                </c:pt>
                <c:pt idx="1">
                  <c:v>928.79223846002083</c:v>
                </c:pt>
                <c:pt idx="2">
                  <c:v>1326.440286049813</c:v>
                </c:pt>
                <c:pt idx="3">
                  <c:v>1703.9689508414151</c:v>
                </c:pt>
                <c:pt idx="4">
                  <c:v>2058.4548007380563</c:v>
                </c:pt>
                <c:pt idx="5">
                  <c:v>2391.6741099637893</c:v>
                </c:pt>
                <c:pt idx="6">
                  <c:v>2700.3203505378633</c:v>
                </c:pt>
                <c:pt idx="7">
                  <c:v>2987.7188356995521</c:v>
                </c:pt>
                <c:pt idx="8">
                  <c:v>3247.9864367936752</c:v>
                </c:pt>
                <c:pt idx="9">
                  <c:v>3478.0263641165957</c:v>
                </c:pt>
                <c:pt idx="10">
                  <c:v>3676.0843088534803</c:v>
                </c:pt>
                <c:pt idx="11">
                  <c:v>3836.3721074633268</c:v>
                </c:pt>
                <c:pt idx="12">
                  <c:v>3957.3417893843452</c:v>
                </c:pt>
                <c:pt idx="13">
                  <c:v>4036.7844682749992</c:v>
                </c:pt>
                <c:pt idx="14">
                  <c:v>4080.3332137214547</c:v>
                </c:pt>
                <c:pt idx="15">
                  <c:v>4085.8848213528445</c:v>
                </c:pt>
                <c:pt idx="16">
                  <c:v>4051.571572501507</c:v>
                </c:pt>
                <c:pt idx="17">
                  <c:v>3977.4026929093015</c:v>
                </c:pt>
                <c:pt idx="18">
                  <c:v>3861.7847152615095</c:v>
                </c:pt>
                <c:pt idx="19">
                  <c:v>3709.2732774190326</c:v>
                </c:pt>
                <c:pt idx="20">
                  <c:v>3527.5369398605053</c:v>
                </c:pt>
                <c:pt idx="21">
                  <c:v>3309.195514772392</c:v>
                </c:pt>
                <c:pt idx="22">
                  <c:v>3063.5622333161582</c:v>
                </c:pt>
                <c:pt idx="23">
                  <c:v>2785.8626271315925</c:v>
                </c:pt>
                <c:pt idx="24">
                  <c:v>2473.5368843615788</c:v>
                </c:pt>
                <c:pt idx="25">
                  <c:v>2140.3411309467319</c:v>
                </c:pt>
                <c:pt idx="26">
                  <c:v>1780.9858256823975</c:v>
                </c:pt>
                <c:pt idx="27">
                  <c:v>1410.9338276686083</c:v>
                </c:pt>
                <c:pt idx="28">
                  <c:v>1024.0274049044422</c:v>
                </c:pt>
                <c:pt idx="29">
                  <c:v>639.04966842947283</c:v>
                </c:pt>
                <c:pt idx="30">
                  <c:v>248.67745227069651</c:v>
                </c:pt>
                <c:pt idx="31">
                  <c:v>-155.75203187590449</c:v>
                </c:pt>
                <c:pt idx="32">
                  <c:v>-553.73375301140322</c:v>
                </c:pt>
                <c:pt idx="33">
                  <c:v>-953.57175151518743</c:v>
                </c:pt>
                <c:pt idx="34">
                  <c:v>-1348.5305913925079</c:v>
                </c:pt>
                <c:pt idx="35">
                  <c:v>-1732.5234598079221</c:v>
                </c:pt>
                <c:pt idx="36">
                  <c:v>-2082.9857670915408</c:v>
                </c:pt>
                <c:pt idx="37">
                  <c:v>-2415.9448300518525</c:v>
                </c:pt>
                <c:pt idx="38">
                  <c:v>-2726.0486984835125</c:v>
                </c:pt>
                <c:pt idx="39">
                  <c:v>-3014.9465112000098</c:v>
                </c:pt>
                <c:pt idx="40">
                  <c:v>-3274.3665575045598</c:v>
                </c:pt>
                <c:pt idx="41">
                  <c:v>-3505.8830707375928</c:v>
                </c:pt>
                <c:pt idx="42">
                  <c:v>-3706.6683488311937</c:v>
                </c:pt>
                <c:pt idx="43">
                  <c:v>-3867.4816613624771</c:v>
                </c:pt>
                <c:pt idx="44">
                  <c:v>-3989.8305476808473</c:v>
                </c:pt>
                <c:pt idx="45">
                  <c:v>-4071.6980022418593</c:v>
                </c:pt>
                <c:pt idx="46">
                  <c:v>-4116.7721709940661</c:v>
                </c:pt>
                <c:pt idx="47">
                  <c:v>-4123.6768466402355</c:v>
                </c:pt>
                <c:pt idx="48">
                  <c:v>-4090.6834840738647</c:v>
                </c:pt>
                <c:pt idx="49">
                  <c:v>-4017.1874210455571</c:v>
                </c:pt>
                <c:pt idx="50">
                  <c:v>-3902.3636372610717</c:v>
                </c:pt>
                <c:pt idx="51">
                  <c:v>-3750.7491516280288</c:v>
                </c:pt>
                <c:pt idx="52">
                  <c:v>-3568.2169559465256</c:v>
                </c:pt>
                <c:pt idx="53">
                  <c:v>-3348.8969127509299</c:v>
                </c:pt>
                <c:pt idx="54">
                  <c:v>-3103.5579410933715</c:v>
                </c:pt>
                <c:pt idx="55">
                  <c:v>-2822.8331309974137</c:v>
                </c:pt>
                <c:pt idx="56">
                  <c:v>-2514.0592691690217</c:v>
                </c:pt>
                <c:pt idx="57">
                  <c:v>-2172.8469847810975</c:v>
                </c:pt>
                <c:pt idx="58">
                  <c:v>-1812.0537475925871</c:v>
                </c:pt>
                <c:pt idx="59">
                  <c:v>-1441.125248912859</c:v>
                </c:pt>
                <c:pt idx="60">
                  <c:v>-1050.8677089003716</c:v>
                </c:pt>
                <c:pt idx="61">
                  <c:v>-663.76261847959529</c:v>
                </c:pt>
                <c:pt idx="62">
                  <c:v>-270.03301934770593</c:v>
                </c:pt>
                <c:pt idx="63">
                  <c:v>129.90400686711368</c:v>
                </c:pt>
                <c:pt idx="64">
                  <c:v>534.18768358824411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9BC-4CDA-A390-CBDCC259E7C1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TDK_KF_ST_21_02!$J$20:$J$84</c:f>
              <c:numCache>
                <c:formatCode>General</c:formatCode>
                <c:ptCount val="65"/>
                <c:pt idx="0">
                  <c:v>-4059</c:v>
                </c:pt>
                <c:pt idx="1">
                  <c:v>-3979</c:v>
                </c:pt>
                <c:pt idx="2">
                  <c:v>-3865</c:v>
                </c:pt>
                <c:pt idx="3">
                  <c:v>-3707</c:v>
                </c:pt>
                <c:pt idx="4">
                  <c:v>-3521</c:v>
                </c:pt>
                <c:pt idx="5">
                  <c:v>-3305</c:v>
                </c:pt>
                <c:pt idx="6">
                  <c:v>-3058</c:v>
                </c:pt>
                <c:pt idx="7">
                  <c:v>-2769</c:v>
                </c:pt>
                <c:pt idx="8">
                  <c:v>-2461</c:v>
                </c:pt>
                <c:pt idx="9">
                  <c:v>-2128</c:v>
                </c:pt>
                <c:pt idx="10">
                  <c:v>-1768</c:v>
                </c:pt>
                <c:pt idx="11">
                  <c:v>-1392</c:v>
                </c:pt>
                <c:pt idx="12">
                  <c:v>-1006</c:v>
                </c:pt>
                <c:pt idx="13">
                  <c:v>-628</c:v>
                </c:pt>
                <c:pt idx="14">
                  <c:v>-235</c:v>
                </c:pt>
                <c:pt idx="15">
                  <c:v>157</c:v>
                </c:pt>
                <c:pt idx="16">
                  <c:v>559</c:v>
                </c:pt>
                <c:pt idx="17">
                  <c:v>960</c:v>
                </c:pt>
                <c:pt idx="18">
                  <c:v>1350</c:v>
                </c:pt>
                <c:pt idx="19">
                  <c:v>1729</c:v>
                </c:pt>
                <c:pt idx="20">
                  <c:v>2075</c:v>
                </c:pt>
                <c:pt idx="21">
                  <c:v>2407</c:v>
                </c:pt>
                <c:pt idx="22">
                  <c:v>2721</c:v>
                </c:pt>
                <c:pt idx="23">
                  <c:v>3005</c:v>
                </c:pt>
                <c:pt idx="24">
                  <c:v>3273</c:v>
                </c:pt>
                <c:pt idx="25">
                  <c:v>3498</c:v>
                </c:pt>
                <c:pt idx="26">
                  <c:v>3698</c:v>
                </c:pt>
                <c:pt idx="27">
                  <c:v>3855</c:v>
                </c:pt>
                <c:pt idx="28">
                  <c:v>3978</c:v>
                </c:pt>
                <c:pt idx="29">
                  <c:v>4056</c:v>
                </c:pt>
                <c:pt idx="30">
                  <c:v>4101</c:v>
                </c:pt>
                <c:pt idx="31">
                  <c:v>4101</c:v>
                </c:pt>
                <c:pt idx="32">
                  <c:v>4071</c:v>
                </c:pt>
                <c:pt idx="33">
                  <c:v>3995</c:v>
                </c:pt>
                <c:pt idx="34">
                  <c:v>3879</c:v>
                </c:pt>
                <c:pt idx="35">
                  <c:v>3719</c:v>
                </c:pt>
                <c:pt idx="36">
                  <c:v>3533</c:v>
                </c:pt>
                <c:pt idx="37">
                  <c:v>3317</c:v>
                </c:pt>
                <c:pt idx="38">
                  <c:v>3066</c:v>
                </c:pt>
                <c:pt idx="39">
                  <c:v>2786</c:v>
                </c:pt>
                <c:pt idx="40">
                  <c:v>2474</c:v>
                </c:pt>
                <c:pt idx="41">
                  <c:v>2144</c:v>
                </c:pt>
                <c:pt idx="42">
                  <c:v>1783</c:v>
                </c:pt>
                <c:pt idx="43">
                  <c:v>1405</c:v>
                </c:pt>
                <c:pt idx="44">
                  <c:v>1028</c:v>
                </c:pt>
                <c:pt idx="45">
                  <c:v>642</c:v>
                </c:pt>
                <c:pt idx="46">
                  <c:v>252</c:v>
                </c:pt>
                <c:pt idx="47">
                  <c:v>-138</c:v>
                </c:pt>
                <c:pt idx="48">
                  <c:v>-539</c:v>
                </c:pt>
                <c:pt idx="49">
                  <c:v>-942</c:v>
                </c:pt>
                <c:pt idx="50">
                  <c:v>-1333</c:v>
                </c:pt>
                <c:pt idx="51">
                  <c:v>-1703</c:v>
                </c:pt>
                <c:pt idx="52">
                  <c:v>-2054</c:v>
                </c:pt>
                <c:pt idx="53">
                  <c:v>-2387</c:v>
                </c:pt>
                <c:pt idx="54">
                  <c:v>-2698</c:v>
                </c:pt>
                <c:pt idx="55">
                  <c:v>-2991</c:v>
                </c:pt>
                <c:pt idx="56">
                  <c:v>-3243</c:v>
                </c:pt>
                <c:pt idx="57">
                  <c:v>-3477</c:v>
                </c:pt>
                <c:pt idx="58">
                  <c:v>-3678</c:v>
                </c:pt>
                <c:pt idx="59">
                  <c:v>-3840</c:v>
                </c:pt>
                <c:pt idx="60">
                  <c:v>-3961</c:v>
                </c:pt>
                <c:pt idx="61">
                  <c:v>-4042</c:v>
                </c:pt>
                <c:pt idx="62">
                  <c:v>-4087</c:v>
                </c:pt>
                <c:pt idx="63">
                  <c:v>-4091</c:v>
                </c:pt>
                <c:pt idx="64">
                  <c:v>-4056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9BC-4CDA-A390-CBDCC259E7C1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TDK_KF_ST_21_02!$N$20:$N$84</c:f>
              <c:numCache>
                <c:formatCode>General</c:formatCode>
                <c:ptCount val="65"/>
                <c:pt idx="0">
                  <c:v>-4051.5103707639087</c:v>
                </c:pt>
                <c:pt idx="1">
                  <c:v>-3975.6791948281711</c:v>
                </c:pt>
                <c:pt idx="2">
                  <c:v>-3858.7067827087944</c:v>
                </c:pt>
                <c:pt idx="3">
                  <c:v>-3705.4820454416622</c:v>
                </c:pt>
                <c:pt idx="4">
                  <c:v>-3519.4504812612931</c:v>
                </c:pt>
                <c:pt idx="5">
                  <c:v>-3301.164078797502</c:v>
                </c:pt>
                <c:pt idx="6">
                  <c:v>-3053.5663812038247</c:v>
                </c:pt>
                <c:pt idx="7">
                  <c:v>-2773.3912170312492</c:v>
                </c:pt>
                <c:pt idx="8">
                  <c:v>-2464.6720313070236</c:v>
                </c:pt>
                <c:pt idx="9">
                  <c:v>-2129.9069878681657</c:v>
                </c:pt>
                <c:pt idx="10">
                  <c:v>-1769.6260256616615</c:v>
                </c:pt>
                <c:pt idx="11">
                  <c:v>-1393.3609453470553</c:v>
                </c:pt>
                <c:pt idx="12">
                  <c:v>-1006.9454024178066</c:v>
                </c:pt>
                <c:pt idx="13">
                  <c:v>-627.83165241817358</c:v>
                </c:pt>
                <c:pt idx="14">
                  <c:v>-237.29651239875815</c:v>
                </c:pt>
                <c:pt idx="15">
                  <c:v>162.52627092716375</c:v>
                </c:pt>
                <c:pt idx="16">
                  <c:v>565.93065141950274</c:v>
                </c:pt>
                <c:pt idx="17">
                  <c:v>963.83320237094995</c:v>
                </c:pt>
                <c:pt idx="18">
                  <c:v>1359.0170572645111</c:v>
                </c:pt>
                <c:pt idx="19">
                  <c:v>1735.2280274607656</c:v>
                </c:pt>
                <c:pt idx="20">
                  <c:v>2081.6559645001985</c:v>
                </c:pt>
                <c:pt idx="21">
                  <c:v>2414.8013966997219</c:v>
                </c:pt>
                <c:pt idx="22">
                  <c:v>2720.2863385749893</c:v>
                </c:pt>
                <c:pt idx="23">
                  <c:v>3004.3483706179268</c:v>
                </c:pt>
                <c:pt idx="24">
                  <c:v>3266.3779952502182</c:v>
                </c:pt>
                <c:pt idx="25">
                  <c:v>3493.7211302883939</c:v>
                </c:pt>
                <c:pt idx="26">
                  <c:v>3689.7563903427326</c:v>
                </c:pt>
                <c:pt idx="27">
                  <c:v>3846.3748624024201</c:v>
                </c:pt>
                <c:pt idx="28">
                  <c:v>3966.9075188858433</c:v>
                </c:pt>
                <c:pt idx="29">
                  <c:v>4046.8802828179764</c:v>
                </c:pt>
                <c:pt idx="30">
                  <c:v>4089.7165001713602</c:v>
                </c:pt>
                <c:pt idx="31">
                  <c:v>4094.7772605615428</c:v>
                </c:pt>
                <c:pt idx="32">
                  <c:v>4060.8722222980782</c:v>
                </c:pt>
                <c:pt idx="33">
                  <c:v>3987.0095504180213</c:v>
                </c:pt>
                <c:pt idx="34">
                  <c:v>3872.696486085938</c:v>
                </c:pt>
                <c:pt idx="35">
                  <c:v>3718.5952032397195</c:v>
                </c:pt>
                <c:pt idx="36">
                  <c:v>3536.3210468621669</c:v>
                </c:pt>
                <c:pt idx="37">
                  <c:v>3320.2911590972412</c:v>
                </c:pt>
                <c:pt idx="38">
                  <c:v>3073.7559756950191</c:v>
                </c:pt>
                <c:pt idx="39">
                  <c:v>2794.450435166862</c:v>
                </c:pt>
                <c:pt idx="40">
                  <c:v>2489.4592977190873</c:v>
                </c:pt>
                <c:pt idx="41">
                  <c:v>2155.9103830133126</c:v>
                </c:pt>
                <c:pt idx="42">
                  <c:v>1794.3631490157436</c:v>
                </c:pt>
                <c:pt idx="43">
                  <c:v>1421.2574635126578</c:v>
                </c:pt>
                <c:pt idx="44">
                  <c:v>1036.7247826104165</c:v>
                </c:pt>
                <c:pt idx="45">
                  <c:v>654.24527385596343</c:v>
                </c:pt>
                <c:pt idx="46">
                  <c:v>263.26905195537279</c:v>
                </c:pt>
                <c:pt idx="47">
                  <c:v>-139.74493573640669</c:v>
                </c:pt>
                <c:pt idx="48">
                  <c:v>-542.00551270919789</c:v>
                </c:pt>
                <c:pt idx="49">
                  <c:v>-942.71362024745031</c:v>
                </c:pt>
                <c:pt idx="50">
                  <c:v>-1338.9028972239666</c:v>
                </c:pt>
                <c:pt idx="51">
                  <c:v>-1715.6138028384328</c:v>
                </c:pt>
                <c:pt idx="52">
                  <c:v>-2065.4119067751694</c:v>
                </c:pt>
                <c:pt idx="53">
                  <c:v>-2401.182738497539</c:v>
                </c:pt>
                <c:pt idx="54">
                  <c:v>-2707.124299702707</c:v>
                </c:pt>
                <c:pt idx="55">
                  <c:v>-2994.7688653185578</c:v>
                </c:pt>
                <c:pt idx="56">
                  <c:v>-3254.3118144951836</c:v>
                </c:pt>
                <c:pt idx="57">
                  <c:v>-3487.32130197579</c:v>
                </c:pt>
                <c:pt idx="58">
                  <c:v>-3683.7370716472951</c:v>
                </c:pt>
                <c:pt idx="59">
                  <c:v>-3840.277190448945</c:v>
                </c:pt>
                <c:pt idx="60">
                  <c:v>-3961.2376309658462</c:v>
                </c:pt>
                <c:pt idx="61">
                  <c:v>-4040.8358027726945</c:v>
                </c:pt>
                <c:pt idx="62">
                  <c:v>-4082.9962914386419</c:v>
                </c:pt>
                <c:pt idx="63">
                  <c:v>-4087.0199737685548</c:v>
                </c:pt>
                <c:pt idx="64">
                  <c:v>-4051.4815435714772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9BC-4CDA-A390-CBDCC259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9752"/>
        <c:axId val="572058184"/>
      </c:scatterChart>
      <c:valAx>
        <c:axId val="57205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8184"/>
        <c:crosses val="autoZero"/>
        <c:crossBetween val="midCat"/>
      </c:valAx>
      <c:valAx>
        <c:axId val="57205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TDK_KF_ST_21_03!$I$85:$I$149</c:f>
              <c:numCache>
                <c:formatCode>General</c:formatCode>
                <c:ptCount val="65"/>
                <c:pt idx="0">
                  <c:v>546</c:v>
                </c:pt>
                <c:pt idx="1">
                  <c:v>131</c:v>
                </c:pt>
                <c:pt idx="2">
                  <c:v>-261</c:v>
                </c:pt>
                <c:pt idx="3">
                  <c:v>-652</c:v>
                </c:pt>
                <c:pt idx="4">
                  <c:v>-1038</c:v>
                </c:pt>
                <c:pt idx="5">
                  <c:v>-1422</c:v>
                </c:pt>
                <c:pt idx="6">
                  <c:v>-1803</c:v>
                </c:pt>
                <c:pt idx="7">
                  <c:v>-2160</c:v>
                </c:pt>
                <c:pt idx="8">
                  <c:v>-2493</c:v>
                </c:pt>
                <c:pt idx="9">
                  <c:v>-2802</c:v>
                </c:pt>
                <c:pt idx="10">
                  <c:v>-3084</c:v>
                </c:pt>
                <c:pt idx="11">
                  <c:v>-3326</c:v>
                </c:pt>
                <c:pt idx="12">
                  <c:v>-3545</c:v>
                </c:pt>
                <c:pt idx="13">
                  <c:v>-3731</c:v>
                </c:pt>
                <c:pt idx="14">
                  <c:v>-3884</c:v>
                </c:pt>
                <c:pt idx="15">
                  <c:v>-4000</c:v>
                </c:pt>
                <c:pt idx="16">
                  <c:v>-4078</c:v>
                </c:pt>
                <c:pt idx="17">
                  <c:v>-4109</c:v>
                </c:pt>
                <c:pt idx="18">
                  <c:v>-4108</c:v>
                </c:pt>
                <c:pt idx="19">
                  <c:v>-4065</c:v>
                </c:pt>
                <c:pt idx="20">
                  <c:v>-3982</c:v>
                </c:pt>
                <c:pt idx="21">
                  <c:v>-3857</c:v>
                </c:pt>
                <c:pt idx="22">
                  <c:v>-3707</c:v>
                </c:pt>
                <c:pt idx="23">
                  <c:v>-3500</c:v>
                </c:pt>
                <c:pt idx="24">
                  <c:v>-3273</c:v>
                </c:pt>
                <c:pt idx="25">
                  <c:v>-3010</c:v>
                </c:pt>
                <c:pt idx="26">
                  <c:v>-2730</c:v>
                </c:pt>
                <c:pt idx="27">
                  <c:v>-2425</c:v>
                </c:pt>
                <c:pt idx="28">
                  <c:v>-2089</c:v>
                </c:pt>
                <c:pt idx="29">
                  <c:v>-1732</c:v>
                </c:pt>
                <c:pt idx="30">
                  <c:v>-1353</c:v>
                </c:pt>
                <c:pt idx="31">
                  <c:v>-963</c:v>
                </c:pt>
                <c:pt idx="32">
                  <c:v>-563</c:v>
                </c:pt>
                <c:pt idx="33">
                  <c:v>-165</c:v>
                </c:pt>
                <c:pt idx="34">
                  <c:v>239</c:v>
                </c:pt>
                <c:pt idx="35">
                  <c:v>620</c:v>
                </c:pt>
                <c:pt idx="36">
                  <c:v>1006</c:v>
                </c:pt>
                <c:pt idx="37">
                  <c:v>1393</c:v>
                </c:pt>
                <c:pt idx="38">
                  <c:v>1767</c:v>
                </c:pt>
                <c:pt idx="39">
                  <c:v>2126</c:v>
                </c:pt>
                <c:pt idx="40">
                  <c:v>2468</c:v>
                </c:pt>
                <c:pt idx="41">
                  <c:v>2769</c:v>
                </c:pt>
                <c:pt idx="42">
                  <c:v>3045</c:v>
                </c:pt>
                <c:pt idx="43">
                  <c:v>3288</c:v>
                </c:pt>
                <c:pt idx="44">
                  <c:v>3515</c:v>
                </c:pt>
                <c:pt idx="45">
                  <c:v>3704</c:v>
                </c:pt>
                <c:pt idx="46">
                  <c:v>3851</c:v>
                </c:pt>
                <c:pt idx="47">
                  <c:v>3966</c:v>
                </c:pt>
                <c:pt idx="48">
                  <c:v>4041</c:v>
                </c:pt>
                <c:pt idx="49">
                  <c:v>4078</c:v>
                </c:pt>
                <c:pt idx="50">
                  <c:v>4070</c:v>
                </c:pt>
                <c:pt idx="51">
                  <c:v>4034</c:v>
                </c:pt>
                <c:pt idx="52">
                  <c:v>3947</c:v>
                </c:pt>
                <c:pt idx="53">
                  <c:v>3822</c:v>
                </c:pt>
                <c:pt idx="54">
                  <c:v>3672</c:v>
                </c:pt>
                <c:pt idx="55">
                  <c:v>3475</c:v>
                </c:pt>
                <c:pt idx="56">
                  <c:v>3242</c:v>
                </c:pt>
                <c:pt idx="57">
                  <c:v>2983</c:v>
                </c:pt>
                <c:pt idx="58">
                  <c:v>2699</c:v>
                </c:pt>
                <c:pt idx="59">
                  <c:v>2392</c:v>
                </c:pt>
                <c:pt idx="60">
                  <c:v>2062</c:v>
                </c:pt>
                <c:pt idx="61">
                  <c:v>1699</c:v>
                </c:pt>
                <c:pt idx="62">
                  <c:v>1331</c:v>
                </c:pt>
                <c:pt idx="63">
                  <c:v>929</c:v>
                </c:pt>
                <c:pt idx="64">
                  <c:v>529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33-4FD2-BC39-0A3A823C5CB5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TDK_KF_ST_21_03!$L$85:$L$149</c:f>
              <c:numCache>
                <c:formatCode>General</c:formatCode>
                <c:ptCount val="65"/>
                <c:pt idx="0">
                  <c:v>550.51244740552784</c:v>
                </c:pt>
                <c:pt idx="1">
                  <c:v>143.65973368304992</c:v>
                </c:pt>
                <c:pt idx="2">
                  <c:v>-256.46161475180622</c:v>
                </c:pt>
                <c:pt idx="3">
                  <c:v>-649.23108652380756</c:v>
                </c:pt>
                <c:pt idx="4">
                  <c:v>-1033.02190214703</c:v>
                </c:pt>
                <c:pt idx="5">
                  <c:v>-1424.4730044445544</c:v>
                </c:pt>
                <c:pt idx="6">
                  <c:v>-1803.591591177551</c:v>
                </c:pt>
                <c:pt idx="7">
                  <c:v>-2161.3851651360937</c:v>
                </c:pt>
                <c:pt idx="8">
                  <c:v>-2498.9556628071359</c:v>
                </c:pt>
                <c:pt idx="9">
                  <c:v>-2806.12144626595</c:v>
                </c:pt>
                <c:pt idx="10">
                  <c:v>-3084.8030053950197</c:v>
                </c:pt>
                <c:pt idx="11">
                  <c:v>-3330.6227080194508</c:v>
                </c:pt>
                <c:pt idx="12">
                  <c:v>-3549.6281288788982</c:v>
                </c:pt>
                <c:pt idx="13">
                  <c:v>-3736.9281581290334</c:v>
                </c:pt>
                <c:pt idx="14">
                  <c:v>-3889.3118171946303</c:v>
                </c:pt>
                <c:pt idx="15">
                  <c:v>-4003.6068861018771</c:v>
                </c:pt>
                <c:pt idx="16">
                  <c:v>-4078.3885765551299</c:v>
                </c:pt>
                <c:pt idx="17">
                  <c:v>-4111.9036550287738</c:v>
                </c:pt>
                <c:pt idx="18">
                  <c:v>-4106.3052692449901</c:v>
                </c:pt>
                <c:pt idx="19">
                  <c:v>-4062.7913084793117</c:v>
                </c:pt>
                <c:pt idx="20">
                  <c:v>-3981.2127046016403</c:v>
                </c:pt>
                <c:pt idx="21">
                  <c:v>-3859.1904796956551</c:v>
                </c:pt>
                <c:pt idx="22">
                  <c:v>-3700.2865918429738</c:v>
                </c:pt>
                <c:pt idx="23">
                  <c:v>-3501.5007907537156</c:v>
                </c:pt>
                <c:pt idx="24">
                  <c:v>-3271.8251931103232</c:v>
                </c:pt>
                <c:pt idx="25">
                  <c:v>-3011.2734450765497</c:v>
                </c:pt>
                <c:pt idx="26">
                  <c:v>-2728.9411540192896</c:v>
                </c:pt>
                <c:pt idx="27">
                  <c:v>-2419.9996096622713</c:v>
                </c:pt>
                <c:pt idx="28">
                  <c:v>-2088.0948406573202</c:v>
                </c:pt>
                <c:pt idx="29">
                  <c:v>-1729.8035281507241</c:v>
                </c:pt>
                <c:pt idx="30">
                  <c:v>-1352.4309848625594</c:v>
                </c:pt>
                <c:pt idx="31">
                  <c:v>-962.54411834279756</c:v>
                </c:pt>
                <c:pt idx="32">
                  <c:v>-560.19937995790258</c:v>
                </c:pt>
                <c:pt idx="33">
                  <c:v>-161.45958423604003</c:v>
                </c:pt>
                <c:pt idx="34">
                  <c:v>235.42686115598309</c:v>
                </c:pt>
                <c:pt idx="35">
                  <c:v>621.65937409114861</c:v>
                </c:pt>
                <c:pt idx="36">
                  <c:v>1008.353377274256</c:v>
                </c:pt>
                <c:pt idx="37">
                  <c:v>1397.57134935145</c:v>
                </c:pt>
                <c:pt idx="38">
                  <c:v>1769.2640288447499</c:v>
                </c:pt>
                <c:pt idx="39">
                  <c:v>2127.9373516047726</c:v>
                </c:pt>
                <c:pt idx="40">
                  <c:v>2463.6444857381339</c:v>
                </c:pt>
                <c:pt idx="41">
                  <c:v>2771.9784788723796</c:v>
                </c:pt>
                <c:pt idx="42">
                  <c:v>3042.1468343386978</c:v>
                </c:pt>
                <c:pt idx="43">
                  <c:v>3290.3419270325562</c:v>
                </c:pt>
                <c:pt idx="44">
                  <c:v>3511.5662569034375</c:v>
                </c:pt>
                <c:pt idx="45">
                  <c:v>3695.02255131222</c:v>
                </c:pt>
                <c:pt idx="46">
                  <c:v>3848.3888260937888</c:v>
                </c:pt>
                <c:pt idx="47">
                  <c:v>3964.3203463328809</c:v>
                </c:pt>
                <c:pt idx="48">
                  <c:v>4038.7920961111895</c:v>
                </c:pt>
                <c:pt idx="49">
                  <c:v>4073.0127664457896</c:v>
                </c:pt>
                <c:pt idx="50">
                  <c:v>4068.6968602220791</c:v>
                </c:pt>
                <c:pt idx="51">
                  <c:v>4027.0066954100512</c:v>
                </c:pt>
                <c:pt idx="52">
                  <c:v>3947.8117138302687</c:v>
                </c:pt>
                <c:pt idx="53">
                  <c:v>3827.6753825434407</c:v>
                </c:pt>
                <c:pt idx="54">
                  <c:v>3669.4638225110043</c:v>
                </c:pt>
                <c:pt idx="55">
                  <c:v>3472.2080949728775</c:v>
                </c:pt>
                <c:pt idx="56">
                  <c:v>3242.3906447440945</c:v>
                </c:pt>
                <c:pt idx="57">
                  <c:v>2983.3899012181273</c:v>
                </c:pt>
                <c:pt idx="58">
                  <c:v>2704.0165714416448</c:v>
                </c:pt>
                <c:pt idx="59">
                  <c:v>2394.6051163269108</c:v>
                </c:pt>
                <c:pt idx="60">
                  <c:v>2058.0088846808103</c:v>
                </c:pt>
                <c:pt idx="61">
                  <c:v>1705.412924582186</c:v>
                </c:pt>
                <c:pt idx="62">
                  <c:v>1328.6130014923042</c:v>
                </c:pt>
                <c:pt idx="63">
                  <c:v>930.39246963005314</c:v>
                </c:pt>
                <c:pt idx="64">
                  <c:v>531.99108448009508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33-4FD2-BC39-0A3A823C5CB5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TDK_KF_ST_21_03!$J$85:$J$149</c:f>
              <c:numCache>
                <c:formatCode>General</c:formatCode>
                <c:ptCount val="65"/>
                <c:pt idx="0">
                  <c:v>-4046</c:v>
                </c:pt>
                <c:pt idx="1">
                  <c:v>-4077</c:v>
                </c:pt>
                <c:pt idx="2">
                  <c:v>-4072</c:v>
                </c:pt>
                <c:pt idx="3">
                  <c:v>-4031</c:v>
                </c:pt>
                <c:pt idx="4">
                  <c:v>-3951</c:v>
                </c:pt>
                <c:pt idx="5">
                  <c:v>-3832</c:v>
                </c:pt>
                <c:pt idx="6">
                  <c:v>-3667</c:v>
                </c:pt>
                <c:pt idx="7">
                  <c:v>-3466</c:v>
                </c:pt>
                <c:pt idx="8">
                  <c:v>-3243</c:v>
                </c:pt>
                <c:pt idx="9">
                  <c:v>-2984</c:v>
                </c:pt>
                <c:pt idx="10">
                  <c:v>-2701</c:v>
                </c:pt>
                <c:pt idx="11">
                  <c:v>-2395</c:v>
                </c:pt>
                <c:pt idx="12">
                  <c:v>-2060</c:v>
                </c:pt>
                <c:pt idx="13">
                  <c:v>-1708</c:v>
                </c:pt>
                <c:pt idx="14">
                  <c:v>-1335</c:v>
                </c:pt>
                <c:pt idx="15">
                  <c:v>-949</c:v>
                </c:pt>
                <c:pt idx="16">
                  <c:v>-550</c:v>
                </c:pt>
                <c:pt idx="17">
                  <c:v>-152</c:v>
                </c:pt>
                <c:pt idx="18">
                  <c:v>241</c:v>
                </c:pt>
                <c:pt idx="19">
                  <c:v>628</c:v>
                </c:pt>
                <c:pt idx="20">
                  <c:v>1010</c:v>
                </c:pt>
                <c:pt idx="21">
                  <c:v>1396</c:v>
                </c:pt>
                <c:pt idx="22">
                  <c:v>1767</c:v>
                </c:pt>
                <c:pt idx="23">
                  <c:v>2127</c:v>
                </c:pt>
                <c:pt idx="24">
                  <c:v>2462</c:v>
                </c:pt>
                <c:pt idx="25">
                  <c:v>2769</c:v>
                </c:pt>
                <c:pt idx="26">
                  <c:v>3043</c:v>
                </c:pt>
                <c:pt idx="27">
                  <c:v>3303</c:v>
                </c:pt>
                <c:pt idx="28">
                  <c:v>3519</c:v>
                </c:pt>
                <c:pt idx="29">
                  <c:v>3707</c:v>
                </c:pt>
                <c:pt idx="30">
                  <c:v>3866</c:v>
                </c:pt>
                <c:pt idx="31">
                  <c:v>3973</c:v>
                </c:pt>
                <c:pt idx="32">
                  <c:v>4056</c:v>
                </c:pt>
                <c:pt idx="33">
                  <c:v>4092</c:v>
                </c:pt>
                <c:pt idx="34">
                  <c:v>4088</c:v>
                </c:pt>
                <c:pt idx="35">
                  <c:v>4048</c:v>
                </c:pt>
                <c:pt idx="36">
                  <c:v>3966</c:v>
                </c:pt>
                <c:pt idx="37">
                  <c:v>3845</c:v>
                </c:pt>
                <c:pt idx="38">
                  <c:v>3688</c:v>
                </c:pt>
                <c:pt idx="39">
                  <c:v>3486</c:v>
                </c:pt>
                <c:pt idx="40">
                  <c:v>3264</c:v>
                </c:pt>
                <c:pt idx="41">
                  <c:v>2999</c:v>
                </c:pt>
                <c:pt idx="42">
                  <c:v>2719</c:v>
                </c:pt>
                <c:pt idx="43">
                  <c:v>2417</c:v>
                </c:pt>
                <c:pt idx="44">
                  <c:v>2081</c:v>
                </c:pt>
                <c:pt idx="45">
                  <c:v>1727</c:v>
                </c:pt>
                <c:pt idx="46">
                  <c:v>1350</c:v>
                </c:pt>
                <c:pt idx="47">
                  <c:v>962</c:v>
                </c:pt>
                <c:pt idx="48">
                  <c:v>563</c:v>
                </c:pt>
                <c:pt idx="49">
                  <c:v>172</c:v>
                </c:pt>
                <c:pt idx="50">
                  <c:v>-224</c:v>
                </c:pt>
                <c:pt idx="51">
                  <c:v>-612</c:v>
                </c:pt>
                <c:pt idx="52">
                  <c:v>-994</c:v>
                </c:pt>
                <c:pt idx="53">
                  <c:v>-1377</c:v>
                </c:pt>
                <c:pt idx="54">
                  <c:v>-1750</c:v>
                </c:pt>
                <c:pt idx="55">
                  <c:v>-2110</c:v>
                </c:pt>
                <c:pt idx="56">
                  <c:v>-2448</c:v>
                </c:pt>
                <c:pt idx="57">
                  <c:v>-2758</c:v>
                </c:pt>
                <c:pt idx="58">
                  <c:v>-3032</c:v>
                </c:pt>
                <c:pt idx="59">
                  <c:v>-3285</c:v>
                </c:pt>
                <c:pt idx="60">
                  <c:v>-3508</c:v>
                </c:pt>
                <c:pt idx="61">
                  <c:v>-3693</c:v>
                </c:pt>
                <c:pt idx="62">
                  <c:v>-3853</c:v>
                </c:pt>
                <c:pt idx="63">
                  <c:v>-3965</c:v>
                </c:pt>
                <c:pt idx="64">
                  <c:v>-4041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33-4FD2-BC39-0A3A823C5CB5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TDK_KF_ST_21_03!$N$85:$N$149</c:f>
              <c:numCache>
                <c:formatCode>General</c:formatCode>
                <c:ptCount val="65"/>
                <c:pt idx="0">
                  <c:v>-4036.0097870121103</c:v>
                </c:pt>
                <c:pt idx="1">
                  <c:v>-4073.363063582231</c:v>
                </c:pt>
                <c:pt idx="2">
                  <c:v>-4070.6530176912543</c:v>
                </c:pt>
                <c:pt idx="3">
                  <c:v>-4029.855104941038</c:v>
                </c:pt>
                <c:pt idx="4">
                  <c:v>-3952.3482819697247</c:v>
                </c:pt>
                <c:pt idx="5">
                  <c:v>-3832.5807361997022</c:v>
                </c:pt>
                <c:pt idx="6">
                  <c:v>-3673.5981828260101</c:v>
                </c:pt>
                <c:pt idx="7">
                  <c:v>-3479.4828014595723</c:v>
                </c:pt>
                <c:pt idx="8">
                  <c:v>-3250.0722629749343</c:v>
                </c:pt>
                <c:pt idx="9">
                  <c:v>-2993.4360339546602</c:v>
                </c:pt>
                <c:pt idx="10">
                  <c:v>-2709.9401684168247</c:v>
                </c:pt>
                <c:pt idx="11">
                  <c:v>-2405.9002063312523</c:v>
                </c:pt>
                <c:pt idx="12">
                  <c:v>-2073.6859278591037</c:v>
                </c:pt>
                <c:pt idx="13">
                  <c:v>-1717.6513942979109</c:v>
                </c:pt>
                <c:pt idx="14">
                  <c:v>-1341.2483365028368</c:v>
                </c:pt>
                <c:pt idx="15">
                  <c:v>-950.2705983064393</c:v>
                </c:pt>
                <c:pt idx="16">
                  <c:v>-547.87484330892414</c:v>
                </c:pt>
                <c:pt idx="17">
                  <c:v>-150.8180484057381</c:v>
                </c:pt>
                <c:pt idx="18">
                  <c:v>248.35042550732703</c:v>
                </c:pt>
                <c:pt idx="19">
                  <c:v>637.57743061672647</c:v>
                </c:pt>
                <c:pt idx="20">
                  <c:v>1024.0701809115847</c:v>
                </c:pt>
                <c:pt idx="21">
                  <c:v>1410.0425770484715</c:v>
                </c:pt>
                <c:pt idx="22">
                  <c:v>1780.474022527625</c:v>
                </c:pt>
                <c:pt idx="23">
                  <c:v>2140.1808643824847</c:v>
                </c:pt>
                <c:pt idx="24">
                  <c:v>2472.6970109871381</c:v>
                </c:pt>
                <c:pt idx="25">
                  <c:v>2780.1838861631568</c:v>
                </c:pt>
                <c:pt idx="26">
                  <c:v>3054.376337409326</c:v>
                </c:pt>
                <c:pt idx="27">
                  <c:v>3301.5225422172721</c:v>
                </c:pt>
                <c:pt idx="28">
                  <c:v>3518.2336318324487</c:v>
                </c:pt>
                <c:pt idx="29">
                  <c:v>3705.2984434875348</c:v>
                </c:pt>
                <c:pt idx="30">
                  <c:v>3857.2060691889233</c:v>
                </c:pt>
                <c:pt idx="31">
                  <c:v>3971.0074942789024</c:v>
                </c:pt>
                <c:pt idx="32">
                  <c:v>4046.2903130968425</c:v>
                </c:pt>
                <c:pt idx="33">
                  <c:v>4080.9167900424718</c:v>
                </c:pt>
                <c:pt idx="34">
                  <c:v>4076.832778144666</c:v>
                </c:pt>
                <c:pt idx="35">
                  <c:v>4035.7934460882129</c:v>
                </c:pt>
                <c:pt idx="36">
                  <c:v>3956.8953359628954</c:v>
                </c:pt>
                <c:pt idx="37">
                  <c:v>3836.8696433397245</c:v>
                </c:pt>
                <c:pt idx="38">
                  <c:v>3680.5175577708037</c:v>
                </c:pt>
                <c:pt idx="39">
                  <c:v>3485.7355839307243</c:v>
                </c:pt>
                <c:pt idx="40">
                  <c:v>3257.3813370974522</c:v>
                </c:pt>
                <c:pt idx="41">
                  <c:v>2999.4893556171801</c:v>
                </c:pt>
                <c:pt idx="42">
                  <c:v>2724.9938864280421</c:v>
                </c:pt>
                <c:pt idx="43">
                  <c:v>2419.0296697712579</c:v>
                </c:pt>
                <c:pt idx="44">
                  <c:v>2083.9220761107845</c:v>
                </c:pt>
                <c:pt idx="45">
                  <c:v>1736.1942953062573</c:v>
                </c:pt>
                <c:pt idx="46">
                  <c:v>1359.6692636619539</c:v>
                </c:pt>
                <c:pt idx="47">
                  <c:v>965.29946848826728</c:v>
                </c:pt>
                <c:pt idx="48">
                  <c:v>568.13849762315158</c:v>
                </c:pt>
                <c:pt idx="49">
                  <c:v>175.68104160169216</c:v>
                </c:pt>
                <c:pt idx="50">
                  <c:v>-224.14312344172973</c:v>
                </c:pt>
                <c:pt idx="51">
                  <c:v>-609.74372691565941</c:v>
                </c:pt>
                <c:pt idx="52">
                  <c:v>-993.53937302408679</c:v>
                </c:pt>
                <c:pt idx="53">
                  <c:v>-1380.224114407971</c:v>
                </c:pt>
                <c:pt idx="54">
                  <c:v>-1753.9022528429323</c:v>
                </c:pt>
                <c:pt idx="55">
                  <c:v>-2114.6565180540183</c:v>
                </c:pt>
                <c:pt idx="56">
                  <c:v>-2450.4343904950297</c:v>
                </c:pt>
                <c:pt idx="57">
                  <c:v>-2758.6657237934573</c:v>
                </c:pt>
                <c:pt idx="58">
                  <c:v>-3032.5088375741993</c:v>
                </c:pt>
                <c:pt idx="59">
                  <c:v>-3282.4807069361318</c:v>
                </c:pt>
                <c:pt idx="60">
                  <c:v>-3504.1284091038128</c:v>
                </c:pt>
                <c:pt idx="61">
                  <c:v>-3689.9762544229602</c:v>
                </c:pt>
                <c:pt idx="62">
                  <c:v>-3843.7117247910483</c:v>
                </c:pt>
                <c:pt idx="63">
                  <c:v>-3961.5319178747786</c:v>
                </c:pt>
                <c:pt idx="64">
                  <c:v>-4037.352855879335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933-4FD2-BC39-0A3A823C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3480"/>
        <c:axId val="572059360"/>
      </c:scatterChart>
      <c:valAx>
        <c:axId val="572053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9360"/>
        <c:crosses val="autoZero"/>
        <c:crossBetween val="midCat"/>
      </c:valAx>
      <c:valAx>
        <c:axId val="5720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3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TDK_KF_ST_21_03!$AC$20:$AC$84</c:f>
              <c:numCache>
                <c:formatCode>General</c:formatCode>
                <c:ptCount val="65"/>
                <c:pt idx="0">
                  <c:v>2.2742849218208003E-2</c:v>
                </c:pt>
                <c:pt idx="1">
                  <c:v>-0.14167630290394051</c:v>
                </c:pt>
                <c:pt idx="2">
                  <c:v>-0.17958469066747185</c:v>
                </c:pt>
                <c:pt idx="3">
                  <c:v>-6.4560489061644688E-2</c:v>
                </c:pt>
                <c:pt idx="4">
                  <c:v>-0.10247771373869341</c:v>
                </c:pt>
                <c:pt idx="5">
                  <c:v>-7.9274258155582089E-2</c:v>
                </c:pt>
                <c:pt idx="6">
                  <c:v>-0.17414029773369322</c:v>
                </c:pt>
                <c:pt idx="7">
                  <c:v>-0.10717829378952359</c:v>
                </c:pt>
                <c:pt idx="8">
                  <c:v>2.0267434956672048E-2</c:v>
                </c:pt>
                <c:pt idx="9">
                  <c:v>1.7170352955346857E-3</c:v>
                </c:pt>
                <c:pt idx="10">
                  <c:v>8.8091658028019992E-3</c:v>
                </c:pt>
                <c:pt idx="11">
                  <c:v>-2.6283788705583788E-2</c:v>
                </c:pt>
                <c:pt idx="12">
                  <c:v>-1.5610676139374391E-2</c:v>
                </c:pt>
                <c:pt idx="13">
                  <c:v>-7.5223121728811293E-3</c:v>
                </c:pt>
                <c:pt idx="14">
                  <c:v>-4.0022339796522033E-2</c:v>
                </c:pt>
                <c:pt idx="15">
                  <c:v>-0.10179386343415331</c:v>
                </c:pt>
                <c:pt idx="16">
                  <c:v>-0.1265940409094668</c:v>
                </c:pt>
                <c:pt idx="17">
                  <c:v>-9.5609156514683491E-2</c:v>
                </c:pt>
                <c:pt idx="18">
                  <c:v>-8.5955688180021639E-2</c:v>
                </c:pt>
                <c:pt idx="19">
                  <c:v>-0.17026692193813631</c:v>
                </c:pt>
                <c:pt idx="20">
                  <c:v>-0.15074907411387528</c:v>
                </c:pt>
                <c:pt idx="21">
                  <c:v>-8.34905738422691E-2</c:v>
                </c:pt>
                <c:pt idx="22">
                  <c:v>-5.6326434279853288E-2</c:v>
                </c:pt>
                <c:pt idx="23">
                  <c:v>-4.7992537504143229E-2</c:v>
                </c:pt>
                <c:pt idx="24">
                  <c:v>5.8237170024085572E-2</c:v>
                </c:pt>
                <c:pt idx="25">
                  <c:v>4.6331764480896709E-2</c:v>
                </c:pt>
                <c:pt idx="26">
                  <c:v>4.685650250118556E-2</c:v>
                </c:pt>
                <c:pt idx="27">
                  <c:v>6.4790433895126398E-2</c:v>
                </c:pt>
                <c:pt idx="28">
                  <c:v>2.5666430704319509E-2</c:v>
                </c:pt>
                <c:pt idx="29">
                  <c:v>7.842280865105522E-3</c:v>
                </c:pt>
                <c:pt idx="30">
                  <c:v>-1.6317779143093958E-2</c:v>
                </c:pt>
                <c:pt idx="31">
                  <c:v>8.1047599575924778E-2</c:v>
                </c:pt>
                <c:pt idx="32">
                  <c:v>-2.9966415489695919E-2</c:v>
                </c:pt>
                <c:pt idx="33">
                  <c:v>-0.10898959041352896</c:v>
                </c:pt>
                <c:pt idx="34">
                  <c:v>-2.9793052821730726E-2</c:v>
                </c:pt>
                <c:pt idx="35">
                  <c:v>-1.9665801389322723E-2</c:v>
                </c:pt>
                <c:pt idx="36">
                  <c:v>-1.9733271613119996E-2</c:v>
                </c:pt>
                <c:pt idx="37">
                  <c:v>0.10924081653686812</c:v>
                </c:pt>
                <c:pt idx="38">
                  <c:v>1.7277998719634979E-2</c:v>
                </c:pt>
                <c:pt idx="39">
                  <c:v>7.2723168130124805E-2</c:v>
                </c:pt>
                <c:pt idx="40">
                  <c:v>0.14789531435016556</c:v>
                </c:pt>
                <c:pt idx="41">
                  <c:v>0.23217511075205266</c:v>
                </c:pt>
                <c:pt idx="42">
                  <c:v>0.15997551046282865</c:v>
                </c:pt>
                <c:pt idx="43">
                  <c:v>0.17057826856353131</c:v>
                </c:pt>
                <c:pt idx="44">
                  <c:v>0.16578207454307403</c:v>
                </c:pt>
                <c:pt idx="45">
                  <c:v>0.19315314340983036</c:v>
                </c:pt>
                <c:pt idx="46">
                  <c:v>8.0879891759877864E-2</c:v>
                </c:pt>
                <c:pt idx="47">
                  <c:v>-1.1135526584666877E-3</c:v>
                </c:pt>
                <c:pt idx="48">
                  <c:v>-1.7885423173993331E-3</c:v>
                </c:pt>
                <c:pt idx="49">
                  <c:v>-9.5261953470867411E-2</c:v>
                </c:pt>
                <c:pt idx="50">
                  <c:v>-3.3137532350451693E-2</c:v>
                </c:pt>
                <c:pt idx="51">
                  <c:v>-5.2733671645739832E-2</c:v>
                </c:pt>
                <c:pt idx="52">
                  <c:v>-0.14058241285295026</c:v>
                </c:pt>
                <c:pt idx="53">
                  <c:v>-7.1914214226239892E-2</c:v>
                </c:pt>
                <c:pt idx="54">
                  <c:v>-4.9726970020287808E-2</c:v>
                </c:pt>
                <c:pt idx="55">
                  <c:v>-3.2577980152268537E-2</c:v>
                </c:pt>
                <c:pt idx="56">
                  <c:v>-4.2541378489488579E-2</c:v>
                </c:pt>
                <c:pt idx="57">
                  <c:v>1.1157518153822821E-2</c:v>
                </c:pt>
                <c:pt idx="58">
                  <c:v>6.5995362709657002E-2</c:v>
                </c:pt>
                <c:pt idx="59">
                  <c:v>-3.3783786976243846E-2</c:v>
                </c:pt>
                <c:pt idx="60">
                  <c:v>7.2941321038626938E-2</c:v>
                </c:pt>
                <c:pt idx="61">
                  <c:v>-3.5523471210865409E-2</c:v>
                </c:pt>
                <c:pt idx="62">
                  <c:v>-7.7660667076202117E-2</c:v>
                </c:pt>
                <c:pt idx="63">
                  <c:v>-1.0810600333343245E-2</c:v>
                </c:pt>
                <c:pt idx="64">
                  <c:v>-0.10805745806322875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66-448A-AD8B-C110E5C3C4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TDK_KF_ST_21_03!$AC$85:$AC$149</c:f>
              <c:numCache>
                <c:formatCode>General</c:formatCode>
                <c:ptCount val="65"/>
                <c:pt idx="0">
                  <c:v>1.5549422014544234E-2</c:v>
                </c:pt>
                <c:pt idx="1">
                  <c:v>-8.3116850063220227E-2</c:v>
                </c:pt>
                <c:pt idx="2">
                  <c:v>3.0673526738326018E-2</c:v>
                </c:pt>
                <c:pt idx="3">
                  <c:v>5.3376087209471734E-2</c:v>
                </c:pt>
                <c:pt idx="4">
                  <c:v>1.2352478438856451E-2</c:v>
                </c:pt>
                <c:pt idx="5">
                  <c:v>0.10882573992870448</c:v>
                </c:pt>
                <c:pt idx="6">
                  <c:v>4.0012085347427728E-2</c:v>
                </c:pt>
                <c:pt idx="7">
                  <c:v>-1.609344331717466E-2</c:v>
                </c:pt>
                <c:pt idx="8">
                  <c:v>6.6692921500703051E-2</c:v>
                </c:pt>
                <c:pt idx="9">
                  <c:v>6.3552916344633559E-3</c:v>
                </c:pt>
                <c:pt idx="10">
                  <c:v>-3.8015412302058849E-2</c:v>
                </c:pt>
                <c:pt idx="11">
                  <c:v>-4.2191780943369395E-2</c:v>
                </c:pt>
                <c:pt idx="12">
                  <c:v>-9.39665409225654E-2</c:v>
                </c:pt>
                <c:pt idx="13">
                  <c:v>-5.2896252079051465E-2</c:v>
                </c:pt>
                <c:pt idx="14">
                  <c:v>-2.6148730077750315E-2</c:v>
                </c:pt>
                <c:pt idx="15">
                  <c:v>2.4648576106983455E-2</c:v>
                </c:pt>
                <c:pt idx="16">
                  <c:v>5.9150616064925998E-2</c:v>
                </c:pt>
                <c:pt idx="17">
                  <c:v>4.632297351207626E-2</c:v>
                </c:pt>
                <c:pt idx="18">
                  <c:v>0.13251858124885985</c:v>
                </c:pt>
                <c:pt idx="19">
                  <c:v>0.16607243571215236</c:v>
                </c:pt>
                <c:pt idx="20">
                  <c:v>0.22323719246696783</c:v>
                </c:pt>
                <c:pt idx="21">
                  <c:v>0.204757600896329</c:v>
                </c:pt>
                <c:pt idx="22">
                  <c:v>0.24203667844071219</c:v>
                </c:pt>
                <c:pt idx="23">
                  <c:v>0.17863875287568476</c:v>
                </c:pt>
                <c:pt idx="24">
                  <c:v>0.16199144960685885</c:v>
                </c:pt>
                <c:pt idx="25">
                  <c:v>0.13566813732825267</c:v>
                </c:pt>
                <c:pt idx="26">
                  <c:v>0.14968419915496156</c:v>
                </c:pt>
                <c:pt idx="27">
                  <c:v>7.6430197831427904E-2</c:v>
                </c:pt>
                <c:pt idx="28">
                  <c:v>3.6498743666498967E-2</c:v>
                </c:pt>
                <c:pt idx="29">
                  <c:v>4.7360681714707198E-2</c:v>
                </c:pt>
                <c:pt idx="30">
                  <c:v>-5.1312666435308074E-3</c:v>
                </c:pt>
                <c:pt idx="31">
                  <c:v>2.4909347221523603E-2</c:v>
                </c:pt>
                <c:pt idx="32">
                  <c:v>4.3303458486946056E-2</c:v>
                </c:pt>
                <c:pt idx="33">
                  <c:v>6.3833800952352249E-2</c:v>
                </c:pt>
                <c:pt idx="34">
                  <c:v>-2.285632519203773E-2</c:v>
                </c:pt>
                <c:pt idx="35">
                  <c:v>6.429298749489476E-2</c:v>
                </c:pt>
                <c:pt idx="36">
                  <c:v>7.6169878264892077E-2</c:v>
                </c:pt>
                <c:pt idx="37">
                  <c:v>0.10963860874448983</c:v>
                </c:pt>
                <c:pt idx="38">
                  <c:v>8.2838005477071874E-2</c:v>
                </c:pt>
                <c:pt idx="39">
                  <c:v>3.2358479804713625E-2</c:v>
                </c:pt>
                <c:pt idx="40">
                  <c:v>1.425703499944575E-2</c:v>
                </c:pt>
                <c:pt idx="41">
                  <c:v>3.2177660751500525E-2</c:v>
                </c:pt>
                <c:pt idx="42">
                  <c:v>-8.3155538501060278E-2</c:v>
                </c:pt>
                <c:pt idx="43">
                  <c:v>3.2494922043184715E-3</c:v>
                </c:pt>
                <c:pt idx="44">
                  <c:v>-5.2190518540228936E-2</c:v>
                </c:pt>
                <c:pt idx="45">
                  <c:v>-0.16169249458826584</c:v>
                </c:pt>
                <c:pt idx="46">
                  <c:v>-0.13095847698537</c:v>
                </c:pt>
                <c:pt idx="47">
                  <c:v>-4.0464439511609385E-2</c:v>
                </c:pt>
                <c:pt idx="48">
                  <c:v>-6.5237787351961174E-2</c:v>
                </c:pt>
                <c:pt idx="49">
                  <c:v>-4.4134708762456398E-2</c:v>
                </c:pt>
                <c:pt idx="50">
                  <c:v>1.2702603723141692E-2</c:v>
                </c:pt>
                <c:pt idx="51">
                  <c:v>-8.2804368428242014E-3</c:v>
                </c:pt>
                <c:pt idx="52">
                  <c:v>-2.9308434851884613E-3</c:v>
                </c:pt>
                <c:pt idx="53">
                  <c:v>1.8627971990156311E-2</c:v>
                </c:pt>
                <c:pt idx="54">
                  <c:v>6.3646303285409545E-2</c:v>
                </c:pt>
                <c:pt idx="55">
                  <c:v>7.0109811610869599E-2</c:v>
                </c:pt>
                <c:pt idx="56">
                  <c:v>1.2318195463492998E-2</c:v>
                </c:pt>
                <c:pt idx="57">
                  <c:v>-1.4748463460250605E-2</c:v>
                </c:pt>
                <c:pt idx="58">
                  <c:v>-7.2015615454041892E-2</c:v>
                </c:pt>
                <c:pt idx="59">
                  <c:v>-8.1627184933942942E-2</c:v>
                </c:pt>
                <c:pt idx="60">
                  <c:v>-1.804949685345747E-2</c:v>
                </c:pt>
                <c:pt idx="61">
                  <c:v>-0.14448205141585646</c:v>
                </c:pt>
                <c:pt idx="62">
                  <c:v>-6.3281688538918246E-2</c:v>
                </c:pt>
                <c:pt idx="63">
                  <c:v>-8.8083445148843253E-2</c:v>
                </c:pt>
                <c:pt idx="64">
                  <c:v>-0.11112541789929331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C66-448A-AD8B-C110E5C3C4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TDK_KF_ST_21_03!$AA$20:$AA$83</c:f>
              <c:numCache>
                <c:formatCode>General</c:formatCode>
                <c:ptCount val="64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</c:numCache>
            </c:numRef>
          </c:xVal>
          <c:yVal>
            <c:numRef>
              <c:f>TDK_KF_ST_21_03!$AD$20:$AD$83</c:f>
              <c:numCache>
                <c:formatCode>General</c:formatCode>
                <c:ptCount val="64"/>
                <c:pt idx="0">
                  <c:v>-0.13386826711750133</c:v>
                </c:pt>
                <c:pt idx="1">
                  <c:v>5.3592857755097256E-2</c:v>
                </c:pt>
                <c:pt idx="2">
                  <c:v>0.1163030021285536</c:v>
                </c:pt>
                <c:pt idx="3">
                  <c:v>-7.9921562354211773E-2</c:v>
                </c:pt>
                <c:pt idx="4">
                  <c:v>8.442821688523594E-2</c:v>
                </c:pt>
                <c:pt idx="5">
                  <c:v>-2.3529267783608532E-3</c:v>
                </c:pt>
                <c:pt idx="6">
                  <c:v>0.10212468227965132</c:v>
                </c:pt>
                <c:pt idx="7">
                  <c:v>9.2429830329272988E-2</c:v>
                </c:pt>
                <c:pt idx="8">
                  <c:v>-7.94923949317905E-3</c:v>
                </c:pt>
                <c:pt idx="9">
                  <c:v>6.8392776315334913E-2</c:v>
                </c:pt>
                <c:pt idx="10">
                  <c:v>5.4837137482607545E-2</c:v>
                </c:pt>
                <c:pt idx="11">
                  <c:v>4.4911760695740099E-2</c:v>
                </c:pt>
                <c:pt idx="12">
                  <c:v>1.267983265418593E-2</c:v>
                </c:pt>
                <c:pt idx="13">
                  <c:v>-7.5812466994307215E-4</c:v>
                </c:pt>
                <c:pt idx="14">
                  <c:v>5.2724943519663725E-2</c:v>
                </c:pt>
                <c:pt idx="15">
                  <c:v>5.7659154671696911E-2</c:v>
                </c:pt>
                <c:pt idx="16">
                  <c:v>6.1356253557505624E-2</c:v>
                </c:pt>
                <c:pt idx="17">
                  <c:v>5.5144717003074106E-2</c:v>
                </c:pt>
                <c:pt idx="18">
                  <c:v>-4.5002788805348359E-2</c:v>
                </c:pt>
                <c:pt idx="19">
                  <c:v>8.5744273498704615E-3</c:v>
                </c:pt>
                <c:pt idx="20">
                  <c:v>9.8558555573646345E-2</c:v>
                </c:pt>
                <c:pt idx="21">
                  <c:v>8.6740066046587572E-2</c:v>
                </c:pt>
                <c:pt idx="22">
                  <c:v>-2.682910422120699E-2</c:v>
                </c:pt>
                <c:pt idx="23">
                  <c:v>8.0170198255643754E-2</c:v>
                </c:pt>
                <c:pt idx="24">
                  <c:v>-4.3980135024639821E-2</c:v>
                </c:pt>
                <c:pt idx="25">
                  <c:v>-1.3973284676183084E-2</c:v>
                </c:pt>
                <c:pt idx="26">
                  <c:v>3.5981502975886315E-2</c:v>
                </c:pt>
                <c:pt idx="27">
                  <c:v>4.4848174849363431E-2</c:v>
                </c:pt>
                <c:pt idx="28">
                  <c:v>5.0503447560572567E-2</c:v>
                </c:pt>
                <c:pt idx="29">
                  <c:v>5.6450706629789238E-2</c:v>
                </c:pt>
                <c:pt idx="30">
                  <c:v>-6.5385460489437719E-3</c:v>
                </c:pt>
                <c:pt idx="31">
                  <c:v>-1.7213798623572529E-2</c:v>
                </c:pt>
                <c:pt idx="32">
                  <c:v>7.3269873976641975E-2</c:v>
                </c:pt>
                <c:pt idx="33">
                  <c:v>0.13389893763505256</c:v>
                </c:pt>
                <c:pt idx="34">
                  <c:v>2.4661786178199918E-2</c:v>
                </c:pt>
                <c:pt idx="35">
                  <c:v>6.7026483104029921E-2</c:v>
                </c:pt>
                <c:pt idx="36">
                  <c:v>5.6232015279618963E-2</c:v>
                </c:pt>
                <c:pt idx="37">
                  <c:v>-3.281061870544022E-2</c:v>
                </c:pt>
                <c:pt idx="38">
                  <c:v>0.13240620043532658</c:v>
                </c:pt>
                <c:pt idx="39">
                  <c:v>6.2944969198127865E-2</c:v>
                </c:pt>
                <c:pt idx="40">
                  <c:v>1.4096135256693287E-2</c:v>
                </c:pt>
                <c:pt idx="41">
                  <c:v>-5.3536357876367902E-2</c:v>
                </c:pt>
                <c:pt idx="42">
                  <c:v>8.2061167977883542E-2</c:v>
                </c:pt>
                <c:pt idx="43">
                  <c:v>3.4179332332797685E-2</c:v>
                </c:pt>
                <c:pt idx="44">
                  <c:v>5.7455117923893795E-2</c:v>
                </c:pt>
                <c:pt idx="45">
                  <c:v>-2.7080707697678008E-2</c:v>
                </c:pt>
                <c:pt idx="46">
                  <c:v>5.1638689488981981E-2</c:v>
                </c:pt>
                <c:pt idx="47">
                  <c:v>4.7436526170542948E-2</c:v>
                </c:pt>
                <c:pt idx="48">
                  <c:v>6.0939158382325331E-2</c:v>
                </c:pt>
                <c:pt idx="49">
                  <c:v>0.11991052957785087</c:v>
                </c:pt>
                <c:pt idx="50">
                  <c:v>6.9888022727013777E-3</c:v>
                </c:pt>
                <c:pt idx="51">
                  <c:v>-1.6258043331163208E-4</c:v>
                </c:pt>
                <c:pt idx="52">
                  <c:v>4.6615871930384856E-2</c:v>
                </c:pt>
                <c:pt idx="53">
                  <c:v>2.9722433282870497E-2</c:v>
                </c:pt>
                <c:pt idx="54">
                  <c:v>1.171155771822896E-2</c:v>
                </c:pt>
                <c:pt idx="55">
                  <c:v>3.8933271786731893E-2</c:v>
                </c:pt>
                <c:pt idx="56">
                  <c:v>0.10923429999019163</c:v>
                </c:pt>
                <c:pt idx="57">
                  <c:v>-2.7250961470997481E-2</c:v>
                </c:pt>
                <c:pt idx="58">
                  <c:v>-2.5983277362229273E-2</c:v>
                </c:pt>
                <c:pt idx="59">
                  <c:v>0.14260952690494832</c:v>
                </c:pt>
                <c:pt idx="60">
                  <c:v>-6.0588842599770487E-2</c:v>
                </c:pt>
                <c:pt idx="61">
                  <c:v>8.8899558420337144E-2</c:v>
                </c:pt>
                <c:pt idx="62">
                  <c:v>0.10833419381452813</c:v>
                </c:pt>
                <c:pt idx="63">
                  <c:v>-7.2306249729876981E-2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C66-448A-AD8B-C110E5C3C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2496"/>
        <c:axId val="572062104"/>
      </c:scatterChart>
      <c:valAx>
        <c:axId val="5720624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2104"/>
        <c:crosses val="autoZero"/>
        <c:crossBetween val="midCat"/>
      </c:valAx>
      <c:valAx>
        <c:axId val="57206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TDK_KF_ST_21_03!$I$20:$I$84</c:f>
              <c:numCache>
                <c:formatCode>General</c:formatCode>
                <c:ptCount val="65"/>
                <c:pt idx="0">
                  <c:v>544</c:v>
                </c:pt>
                <c:pt idx="1">
                  <c:v>932</c:v>
                </c:pt>
                <c:pt idx="2">
                  <c:v>1325</c:v>
                </c:pt>
                <c:pt idx="3">
                  <c:v>1714</c:v>
                </c:pt>
                <c:pt idx="4">
                  <c:v>2061</c:v>
                </c:pt>
                <c:pt idx="5">
                  <c:v>2391</c:v>
                </c:pt>
                <c:pt idx="6">
                  <c:v>2696</c:v>
                </c:pt>
                <c:pt idx="7">
                  <c:v>2991</c:v>
                </c:pt>
                <c:pt idx="8">
                  <c:v>3252</c:v>
                </c:pt>
                <c:pt idx="9">
                  <c:v>3480</c:v>
                </c:pt>
                <c:pt idx="10">
                  <c:v>3689</c:v>
                </c:pt>
                <c:pt idx="11">
                  <c:v>3839</c:v>
                </c:pt>
                <c:pt idx="12">
                  <c:v>3958</c:v>
                </c:pt>
                <c:pt idx="13">
                  <c:v>4045</c:v>
                </c:pt>
                <c:pt idx="14">
                  <c:v>4084</c:v>
                </c:pt>
                <c:pt idx="15">
                  <c:v>4088</c:v>
                </c:pt>
                <c:pt idx="16">
                  <c:v>4059</c:v>
                </c:pt>
                <c:pt idx="17">
                  <c:v>3976</c:v>
                </c:pt>
                <c:pt idx="18">
                  <c:v>3865</c:v>
                </c:pt>
                <c:pt idx="19">
                  <c:v>3715</c:v>
                </c:pt>
                <c:pt idx="20">
                  <c:v>3531</c:v>
                </c:pt>
                <c:pt idx="21">
                  <c:v>3311</c:v>
                </c:pt>
                <c:pt idx="22">
                  <c:v>3061</c:v>
                </c:pt>
                <c:pt idx="23">
                  <c:v>2782</c:v>
                </c:pt>
                <c:pt idx="24">
                  <c:v>2470</c:v>
                </c:pt>
                <c:pt idx="25">
                  <c:v>2130</c:v>
                </c:pt>
                <c:pt idx="26">
                  <c:v>1769</c:v>
                </c:pt>
                <c:pt idx="27">
                  <c:v>1403</c:v>
                </c:pt>
                <c:pt idx="28">
                  <c:v>1017</c:v>
                </c:pt>
                <c:pt idx="29">
                  <c:v>636</c:v>
                </c:pt>
                <c:pt idx="30">
                  <c:v>247</c:v>
                </c:pt>
                <c:pt idx="31">
                  <c:v>-169</c:v>
                </c:pt>
                <c:pt idx="32">
                  <c:v>-564</c:v>
                </c:pt>
                <c:pt idx="33">
                  <c:v>-959</c:v>
                </c:pt>
                <c:pt idx="34">
                  <c:v>-1358</c:v>
                </c:pt>
                <c:pt idx="35">
                  <c:v>-1733</c:v>
                </c:pt>
                <c:pt idx="36">
                  <c:v>-2084</c:v>
                </c:pt>
                <c:pt idx="37">
                  <c:v>-2427</c:v>
                </c:pt>
                <c:pt idx="38">
                  <c:v>-2730</c:v>
                </c:pt>
                <c:pt idx="39">
                  <c:v>-3017</c:v>
                </c:pt>
                <c:pt idx="40">
                  <c:v>-3284</c:v>
                </c:pt>
                <c:pt idx="41">
                  <c:v>-3516</c:v>
                </c:pt>
                <c:pt idx="42">
                  <c:v>-3714</c:v>
                </c:pt>
                <c:pt idx="43">
                  <c:v>-3870</c:v>
                </c:pt>
                <c:pt idx="44">
                  <c:v>-3989</c:v>
                </c:pt>
                <c:pt idx="45">
                  <c:v>-4075</c:v>
                </c:pt>
                <c:pt idx="46">
                  <c:v>-4119</c:v>
                </c:pt>
                <c:pt idx="47">
                  <c:v>-4125</c:v>
                </c:pt>
                <c:pt idx="48">
                  <c:v>-4089</c:v>
                </c:pt>
                <c:pt idx="49">
                  <c:v>-4013</c:v>
                </c:pt>
                <c:pt idx="50">
                  <c:v>-3898</c:v>
                </c:pt>
                <c:pt idx="51">
                  <c:v>-3750</c:v>
                </c:pt>
                <c:pt idx="52">
                  <c:v>-3563</c:v>
                </c:pt>
                <c:pt idx="53">
                  <c:v>-3349</c:v>
                </c:pt>
                <c:pt idx="54">
                  <c:v>-3099</c:v>
                </c:pt>
                <c:pt idx="55">
                  <c:v>-2815</c:v>
                </c:pt>
                <c:pt idx="56">
                  <c:v>-2508</c:v>
                </c:pt>
                <c:pt idx="57">
                  <c:v>-2161</c:v>
                </c:pt>
                <c:pt idx="58">
                  <c:v>-1802</c:v>
                </c:pt>
                <c:pt idx="59">
                  <c:v>-1435</c:v>
                </c:pt>
                <c:pt idx="60">
                  <c:v>-1049</c:v>
                </c:pt>
                <c:pt idx="61">
                  <c:v>-668</c:v>
                </c:pt>
                <c:pt idx="62">
                  <c:v>-277</c:v>
                </c:pt>
                <c:pt idx="63">
                  <c:v>131</c:v>
                </c:pt>
                <c:pt idx="64">
                  <c:v>534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9E8-43A5-AA77-40FFDEA5C70A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TDK_KF_ST_21_03!$L$20:$L$84</c:f>
              <c:numCache>
                <c:formatCode>General</c:formatCode>
                <c:ptCount val="65"/>
                <c:pt idx="0">
                  <c:v>536.84024289825209</c:v>
                </c:pt>
                <c:pt idx="1">
                  <c:v>935.82174724794572</c:v>
                </c:pt>
                <c:pt idx="2">
                  <c:v>1330.3653324437557</c:v>
                </c:pt>
                <c:pt idx="3">
                  <c:v>1713.7458683523321</c:v>
                </c:pt>
                <c:pt idx="4">
                  <c:v>2062.8908751064205</c:v>
                </c:pt>
                <c:pt idx="5">
                  <c:v>2392.8635411361715</c:v>
                </c:pt>
                <c:pt idx="6">
                  <c:v>2703.5273215493567</c:v>
                </c:pt>
                <c:pt idx="7">
                  <c:v>2991.7013561755934</c:v>
                </c:pt>
                <c:pt idx="8">
                  <c:v>3253.3014632177233</c:v>
                </c:pt>
                <c:pt idx="9">
                  <c:v>3482.5260256275596</c:v>
                </c:pt>
                <c:pt idx="10">
                  <c:v>3682.0754499362411</c:v>
                </c:pt>
                <c:pt idx="11">
                  <c:v>3838.5558243027895</c:v>
                </c:pt>
                <c:pt idx="12">
                  <c:v>3959.1914709373882</c:v>
                </c:pt>
                <c:pt idx="13">
                  <c:v>4038.6137782798241</c:v>
                </c:pt>
                <c:pt idx="14">
                  <c:v>4082.0828105195001</c:v>
                </c:pt>
                <c:pt idx="15">
                  <c:v>4086.9907436134176</c:v>
                </c:pt>
                <c:pt idx="16">
                  <c:v>4052.4928961695364</c:v>
                </c:pt>
                <c:pt idx="17">
                  <c:v>3977.5949061390161</c:v>
                </c:pt>
                <c:pt idx="18">
                  <c:v>3861.1997808671167</c:v>
                </c:pt>
                <c:pt idx="19">
                  <c:v>3708.8924171341473</c:v>
                </c:pt>
                <c:pt idx="20">
                  <c:v>3525.438613440489</c:v>
                </c:pt>
                <c:pt idx="21">
                  <c:v>3309.8856984300164</c:v>
                </c:pt>
                <c:pt idx="22">
                  <c:v>3063.6757055473772</c:v>
                </c:pt>
                <c:pt idx="23">
                  <c:v>2778.2177134813992</c:v>
                </c:pt>
                <c:pt idx="24">
                  <c:v>2472.2187343451674</c:v>
                </c:pt>
                <c:pt idx="25">
                  <c:v>2133.2557485151897</c:v>
                </c:pt>
                <c:pt idx="26">
                  <c:v>1771.5890092776679</c:v>
                </c:pt>
                <c:pt idx="27">
                  <c:v>1405.2193570899922</c:v>
                </c:pt>
                <c:pt idx="28">
                  <c:v>1018.6059503080263</c:v>
                </c:pt>
                <c:pt idx="29">
                  <c:v>636.56214709799428</c:v>
                </c:pt>
                <c:pt idx="30">
                  <c:v>246.66756397796772</c:v>
                </c:pt>
                <c:pt idx="31">
                  <c:v>-161.77926260399491</c:v>
                </c:pt>
                <c:pt idx="32">
                  <c:v>-563.69422213125927</c:v>
                </c:pt>
                <c:pt idx="33">
                  <c:v>-963.50021083540844</c:v>
                </c:pt>
                <c:pt idx="34">
                  <c:v>-1357.1089538519852</c:v>
                </c:pt>
                <c:pt idx="35">
                  <c:v>-1734.4730256922119</c:v>
                </c:pt>
                <c:pt idx="36">
                  <c:v>-2085.0026607108216</c:v>
                </c:pt>
                <c:pt idx="37">
                  <c:v>-2418.5371455739737</c:v>
                </c:pt>
                <c:pt idx="38">
                  <c:v>-2731.547444798061</c:v>
                </c:pt>
                <c:pt idx="39">
                  <c:v>-3016.6262566861919</c:v>
                </c:pt>
                <c:pt idx="40">
                  <c:v>-3279.2408509180186</c:v>
                </c:pt>
                <c:pt idx="41">
                  <c:v>-3513.4328136255713</c:v>
                </c:pt>
                <c:pt idx="42">
                  <c:v>-3709.8759637951171</c:v>
                </c:pt>
                <c:pt idx="43">
                  <c:v>-3870.1793264872981</c:v>
                </c:pt>
                <c:pt idx="44">
                  <c:v>-3992.6093165847474</c:v>
                </c:pt>
                <c:pt idx="45">
                  <c:v>-4073.5773505289153</c:v>
                </c:pt>
                <c:pt idx="46">
                  <c:v>-4118.5597088737022</c:v>
                </c:pt>
                <c:pt idx="47">
                  <c:v>-4125.2296615933546</c:v>
                </c:pt>
                <c:pt idx="48">
                  <c:v>-4091.3095185055117</c:v>
                </c:pt>
                <c:pt idx="49">
                  <c:v>-4017.4316529469056</c:v>
                </c:pt>
                <c:pt idx="50">
                  <c:v>-3902.5960519555874</c:v>
                </c:pt>
                <c:pt idx="51">
                  <c:v>-3753.2304053006583</c:v>
                </c:pt>
                <c:pt idx="52">
                  <c:v>-3565.6181450936906</c:v>
                </c:pt>
                <c:pt idx="53">
                  <c:v>-3350.4718078037604</c:v>
                </c:pt>
                <c:pt idx="54">
                  <c:v>-3102.5088923536728</c:v>
                </c:pt>
                <c:pt idx="55">
                  <c:v>-2818.5992507469568</c:v>
                </c:pt>
                <c:pt idx="56">
                  <c:v>-2508.2167582943816</c:v>
                </c:pt>
                <c:pt idx="57">
                  <c:v>-2164.7354702025118</c:v>
                </c:pt>
                <c:pt idx="58">
                  <c:v>-1809.1163225875837</c:v>
                </c:pt>
                <c:pt idx="59">
                  <c:v>-1433.0487676969358</c:v>
                </c:pt>
                <c:pt idx="60">
                  <c:v>-1051.7526323466673</c:v>
                </c:pt>
                <c:pt idx="61">
                  <c:v>-661.96793123926875</c:v>
                </c:pt>
                <c:pt idx="62">
                  <c:v>-268.72063454663436</c:v>
                </c:pt>
                <c:pt idx="63">
                  <c:v>134.58537568867388</c:v>
                </c:pt>
                <c:pt idx="64">
                  <c:v>544.08824586847413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9E8-43A5-AA77-40FFDEA5C70A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TDK_KF_ST_21_03!$J$20:$J$84</c:f>
              <c:numCache>
                <c:formatCode>General</c:formatCode>
                <c:ptCount val="65"/>
                <c:pt idx="0">
                  <c:v>-4056</c:v>
                </c:pt>
                <c:pt idx="1">
                  <c:v>-3983</c:v>
                </c:pt>
                <c:pt idx="2">
                  <c:v>-3869</c:v>
                </c:pt>
                <c:pt idx="3">
                  <c:v>-3704</c:v>
                </c:pt>
                <c:pt idx="4">
                  <c:v>-3522</c:v>
                </c:pt>
                <c:pt idx="5">
                  <c:v>-3303</c:v>
                </c:pt>
                <c:pt idx="6">
                  <c:v>-3058</c:v>
                </c:pt>
                <c:pt idx="7">
                  <c:v>-2777</c:v>
                </c:pt>
                <c:pt idx="8">
                  <c:v>-2454</c:v>
                </c:pt>
                <c:pt idx="9">
                  <c:v>-2121</c:v>
                </c:pt>
                <c:pt idx="10">
                  <c:v>-1761</c:v>
                </c:pt>
                <c:pt idx="11">
                  <c:v>-1392</c:v>
                </c:pt>
                <c:pt idx="12">
                  <c:v>-1005</c:v>
                </c:pt>
                <c:pt idx="13">
                  <c:v>-626</c:v>
                </c:pt>
                <c:pt idx="14">
                  <c:v>-235</c:v>
                </c:pt>
                <c:pt idx="15">
                  <c:v>167</c:v>
                </c:pt>
                <c:pt idx="16">
                  <c:v>563</c:v>
                </c:pt>
                <c:pt idx="17">
                  <c:v>963</c:v>
                </c:pt>
                <c:pt idx="18">
                  <c:v>1361</c:v>
                </c:pt>
                <c:pt idx="19">
                  <c:v>1730</c:v>
                </c:pt>
                <c:pt idx="20">
                  <c:v>2080</c:v>
                </c:pt>
                <c:pt idx="21">
                  <c:v>2411</c:v>
                </c:pt>
                <c:pt idx="22">
                  <c:v>2716</c:v>
                </c:pt>
                <c:pt idx="23">
                  <c:v>3014</c:v>
                </c:pt>
                <c:pt idx="24">
                  <c:v>3275</c:v>
                </c:pt>
                <c:pt idx="25">
                  <c:v>3503</c:v>
                </c:pt>
                <c:pt idx="26">
                  <c:v>3701</c:v>
                </c:pt>
                <c:pt idx="27">
                  <c:v>3861</c:v>
                </c:pt>
                <c:pt idx="28">
                  <c:v>3976</c:v>
                </c:pt>
                <c:pt idx="29">
                  <c:v>4057</c:v>
                </c:pt>
                <c:pt idx="30">
                  <c:v>4099</c:v>
                </c:pt>
                <c:pt idx="31">
                  <c:v>4097</c:v>
                </c:pt>
                <c:pt idx="32">
                  <c:v>4069</c:v>
                </c:pt>
                <c:pt idx="33">
                  <c:v>3995</c:v>
                </c:pt>
                <c:pt idx="34">
                  <c:v>3876</c:v>
                </c:pt>
                <c:pt idx="35">
                  <c:v>3716</c:v>
                </c:pt>
                <c:pt idx="36">
                  <c:v>3535</c:v>
                </c:pt>
                <c:pt idx="37">
                  <c:v>3316</c:v>
                </c:pt>
                <c:pt idx="38">
                  <c:v>3065</c:v>
                </c:pt>
                <c:pt idx="39">
                  <c:v>2786</c:v>
                </c:pt>
                <c:pt idx="40">
                  <c:v>2474</c:v>
                </c:pt>
                <c:pt idx="41">
                  <c:v>2127</c:v>
                </c:pt>
                <c:pt idx="42">
                  <c:v>1779</c:v>
                </c:pt>
                <c:pt idx="43">
                  <c:v>1404</c:v>
                </c:pt>
                <c:pt idx="44">
                  <c:v>1018</c:v>
                </c:pt>
                <c:pt idx="45">
                  <c:v>638</c:v>
                </c:pt>
                <c:pt idx="46">
                  <c:v>255</c:v>
                </c:pt>
                <c:pt idx="47">
                  <c:v>-146</c:v>
                </c:pt>
                <c:pt idx="48">
                  <c:v>-551</c:v>
                </c:pt>
                <c:pt idx="49">
                  <c:v>-942</c:v>
                </c:pt>
                <c:pt idx="50">
                  <c:v>-1340</c:v>
                </c:pt>
                <c:pt idx="51">
                  <c:v>-1709</c:v>
                </c:pt>
                <c:pt idx="52">
                  <c:v>-2060</c:v>
                </c:pt>
                <c:pt idx="53">
                  <c:v>-2394</c:v>
                </c:pt>
                <c:pt idx="54">
                  <c:v>-2702</c:v>
                </c:pt>
                <c:pt idx="55">
                  <c:v>-2992</c:v>
                </c:pt>
                <c:pt idx="56">
                  <c:v>-3253</c:v>
                </c:pt>
                <c:pt idx="57">
                  <c:v>-3486</c:v>
                </c:pt>
                <c:pt idx="58">
                  <c:v>-3678</c:v>
                </c:pt>
                <c:pt idx="59">
                  <c:v>-3836</c:v>
                </c:pt>
                <c:pt idx="60">
                  <c:v>-3962</c:v>
                </c:pt>
                <c:pt idx="61">
                  <c:v>-4046</c:v>
                </c:pt>
                <c:pt idx="62">
                  <c:v>-4080</c:v>
                </c:pt>
                <c:pt idx="63">
                  <c:v>-4094</c:v>
                </c:pt>
                <c:pt idx="64">
                  <c:v>-4057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9E8-43A5-AA77-40FFDEA5C70A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TDK_KF_ST_21_03!$N$20:$N$84</c:f>
              <c:numCache>
                <c:formatCode>General</c:formatCode>
                <c:ptCount val="65"/>
                <c:pt idx="0">
                  <c:v>-4050.9816197453342</c:v>
                </c:pt>
                <c:pt idx="1">
                  <c:v>-3975.1049028614316</c:v>
                </c:pt>
                <c:pt idx="2">
                  <c:v>-3858.702091025647</c:v>
                </c:pt>
                <c:pt idx="3">
                  <c:v>-3702.5568033188847</c:v>
                </c:pt>
                <c:pt idx="4">
                  <c:v>-3518.7335239846498</c:v>
                </c:pt>
                <c:pt idx="5">
                  <c:v>-3302.4790742315649</c:v>
                </c:pt>
                <c:pt idx="6">
                  <c:v>-3053.2185134170481</c:v>
                </c:pt>
                <c:pt idx="7">
                  <c:v>-2771.9496576846864</c:v>
                </c:pt>
                <c:pt idx="8">
                  <c:v>-2460.9468731151055</c:v>
                </c:pt>
                <c:pt idx="9">
                  <c:v>-2126.3699724561584</c:v>
                </c:pt>
                <c:pt idx="10">
                  <c:v>-1761.7305070247724</c:v>
                </c:pt>
                <c:pt idx="11">
                  <c:v>-1392.8962269867241</c:v>
                </c:pt>
                <c:pt idx="12">
                  <c:v>-1006.99849626198</c:v>
                </c:pt>
                <c:pt idx="13">
                  <c:v>-627.1656873886941</c:v>
                </c:pt>
                <c:pt idx="14">
                  <c:v>-234.6140712469257</c:v>
                </c:pt>
                <c:pt idx="15">
                  <c:v>171.72014840569614</c:v>
                </c:pt>
                <c:pt idx="16">
                  <c:v>568.75321078625711</c:v>
                </c:pt>
                <c:pt idx="17">
                  <c:v>967.9301279709199</c:v>
                </c:pt>
                <c:pt idx="18">
                  <c:v>1363.6747302767496</c:v>
                </c:pt>
                <c:pt idx="19">
                  <c:v>1738.0223171524649</c:v>
                </c:pt>
                <c:pt idx="20">
                  <c:v>2086.5914582960054</c:v>
                </c:pt>
                <c:pt idx="21">
                  <c:v>2414.8147517062098</c:v>
                </c:pt>
                <c:pt idx="22">
                  <c:v>2720.8352312745742</c:v>
                </c:pt>
                <c:pt idx="23">
                  <c:v>3011.8891510402182</c:v>
                </c:pt>
                <c:pt idx="24">
                  <c:v>3267.6921611198222</c:v>
                </c:pt>
                <c:pt idx="25">
                  <c:v>3498.2566072305854</c:v>
                </c:pt>
                <c:pt idx="26">
                  <c:v>3694.4046162628078</c:v>
                </c:pt>
                <c:pt idx="27">
                  <c:v>3848.5471423029098</c:v>
                </c:pt>
                <c:pt idx="28">
                  <c:v>3968.3569654886282</c:v>
                </c:pt>
                <c:pt idx="29">
                  <c:v>4047.316520591216</c:v>
                </c:pt>
                <c:pt idx="30">
                  <c:v>4089.8876813342872</c:v>
                </c:pt>
                <c:pt idx="31">
                  <c:v>4094.6199427860338</c:v>
                </c:pt>
                <c:pt idx="32">
                  <c:v>4059.625413909338</c:v>
                </c:pt>
                <c:pt idx="33">
                  <c:v>3984.8050564233226</c:v>
                </c:pt>
                <c:pt idx="34">
                  <c:v>3869.9562366869395</c:v>
                </c:pt>
                <c:pt idx="35">
                  <c:v>3718.0103556315635</c:v>
                </c:pt>
                <c:pt idx="36">
                  <c:v>3535.5726369282238</c:v>
                </c:pt>
                <c:pt idx="37">
                  <c:v>3318.9973279510577</c:v>
                </c:pt>
                <c:pt idx="38">
                  <c:v>3069.6882114534442</c:v>
                </c:pt>
                <c:pt idx="39">
                  <c:v>2793.6636760339247</c:v>
                </c:pt>
                <c:pt idx="40">
                  <c:v>2484.4534806367801</c:v>
                </c:pt>
                <c:pt idx="41">
                  <c:v>2145.5556725549059</c:v>
                </c:pt>
                <c:pt idx="42">
                  <c:v>1790.2970410539347</c:v>
                </c:pt>
                <c:pt idx="43">
                  <c:v>1417.5476386778723</c:v>
                </c:pt>
                <c:pt idx="44">
                  <c:v>1031.5788288080614</c:v>
                </c:pt>
                <c:pt idx="45">
                  <c:v>652.09593780242039</c:v>
                </c:pt>
                <c:pt idx="46">
                  <c:v>261.01870186262289</c:v>
                </c:pt>
                <c:pt idx="47">
                  <c:v>-145.93717286041374</c:v>
                </c:pt>
                <c:pt idx="48">
                  <c:v>-551.41660946149216</c:v>
                </c:pt>
                <c:pt idx="49">
                  <c:v>-950.16161092286916</c:v>
                </c:pt>
                <c:pt idx="50">
                  <c:v>-1344.4021351708786</c:v>
                </c:pt>
                <c:pt idx="51">
                  <c:v>-1715.150838218698</c:v>
                </c:pt>
                <c:pt idx="52">
                  <c:v>-2073.9364305685108</c:v>
                </c:pt>
                <c:pt idx="53">
                  <c:v>-2402.509397549361</c:v>
                </c:pt>
                <c:pt idx="54">
                  <c:v>-2711.3371835606845</c:v>
                </c:pt>
                <c:pt idx="55">
                  <c:v>-3001.3192972538022</c:v>
                </c:pt>
                <c:pt idx="56">
                  <c:v>-3261.0187948819366</c:v>
                </c:pt>
                <c:pt idx="57">
                  <c:v>-3494.2244577819993</c:v>
                </c:pt>
                <c:pt idx="58">
                  <c:v>-3686.8215092142664</c:v>
                </c:pt>
                <c:pt idx="59">
                  <c:v>-3844.6234138285786</c:v>
                </c:pt>
                <c:pt idx="60">
                  <c:v>-3962.1694316658891</c:v>
                </c:pt>
                <c:pt idx="61">
                  <c:v>-4042.0421443322807</c:v>
                </c:pt>
                <c:pt idx="62">
                  <c:v>-4083.7824524083817</c:v>
                </c:pt>
                <c:pt idx="63">
                  <c:v>-4087.33894236077</c:v>
                </c:pt>
                <c:pt idx="64">
                  <c:v>-4050.4118834402752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9E8-43A5-AA77-40FFDEA5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3872"/>
        <c:axId val="572057792"/>
      </c:scatterChart>
      <c:valAx>
        <c:axId val="57205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7792"/>
        <c:crosses val="autoZero"/>
        <c:crossBetween val="midCat"/>
      </c:valAx>
      <c:valAx>
        <c:axId val="57205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TDK_KF_ST_02_01!$I$85:$I$149</c:f>
              <c:numCache>
                <c:formatCode>General</c:formatCode>
                <c:ptCount val="65"/>
                <c:pt idx="0">
                  <c:v>447</c:v>
                </c:pt>
                <c:pt idx="1">
                  <c:v>60</c:v>
                </c:pt>
                <c:pt idx="2">
                  <c:v>-310</c:v>
                </c:pt>
                <c:pt idx="3">
                  <c:v>-676</c:v>
                </c:pt>
                <c:pt idx="4">
                  <c:v>-1044</c:v>
                </c:pt>
                <c:pt idx="5">
                  <c:v>-1411</c:v>
                </c:pt>
                <c:pt idx="6">
                  <c:v>-1757</c:v>
                </c:pt>
                <c:pt idx="7">
                  <c:v>-2095</c:v>
                </c:pt>
                <c:pt idx="8">
                  <c:v>-2412</c:v>
                </c:pt>
                <c:pt idx="9">
                  <c:v>-2702</c:v>
                </c:pt>
                <c:pt idx="10">
                  <c:v>-2947</c:v>
                </c:pt>
                <c:pt idx="11">
                  <c:v>-3183</c:v>
                </c:pt>
                <c:pt idx="12">
                  <c:v>-3395</c:v>
                </c:pt>
                <c:pt idx="13">
                  <c:v>-3556</c:v>
                </c:pt>
                <c:pt idx="14">
                  <c:v>-3701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-3839</c:v>
                </c:pt>
                <c:pt idx="20">
                  <c:v>-3762</c:v>
                </c:pt>
                <c:pt idx="21">
                  <c:v>-3639</c:v>
                </c:pt>
                <c:pt idx="22">
                  <c:v>-3487</c:v>
                </c:pt>
                <c:pt idx="23">
                  <c:v>-3297</c:v>
                </c:pt>
                <c:pt idx="24">
                  <c:v>-3072</c:v>
                </c:pt>
                <c:pt idx="25">
                  <c:v>-2833</c:v>
                </c:pt>
                <c:pt idx="26">
                  <c:v>-2568</c:v>
                </c:pt>
                <c:pt idx="27">
                  <c:v>-2270</c:v>
                </c:pt>
                <c:pt idx="28">
                  <c:v>-1950</c:v>
                </c:pt>
                <c:pt idx="29">
                  <c:v>-1622</c:v>
                </c:pt>
                <c:pt idx="30">
                  <c:v>-1259</c:v>
                </c:pt>
                <c:pt idx="31">
                  <c:v>-885</c:v>
                </c:pt>
                <c:pt idx="32">
                  <c:v>-510</c:v>
                </c:pt>
                <c:pt idx="33">
                  <c:v>-138</c:v>
                </c:pt>
                <c:pt idx="34">
                  <c:v>223</c:v>
                </c:pt>
                <c:pt idx="35">
                  <c:v>593</c:v>
                </c:pt>
                <c:pt idx="36">
                  <c:v>970</c:v>
                </c:pt>
                <c:pt idx="37">
                  <c:v>1331</c:v>
                </c:pt>
                <c:pt idx="38">
                  <c:v>1686</c:v>
                </c:pt>
                <c:pt idx="39">
                  <c:v>2022</c:v>
                </c:pt>
                <c:pt idx="40">
                  <c:v>2332</c:v>
                </c:pt>
                <c:pt idx="41">
                  <c:v>2615</c:v>
                </c:pt>
                <c:pt idx="42">
                  <c:v>2871</c:v>
                </c:pt>
                <c:pt idx="43">
                  <c:v>3103</c:v>
                </c:pt>
                <c:pt idx="44">
                  <c:v>3305</c:v>
                </c:pt>
                <c:pt idx="45">
                  <c:v>3479</c:v>
                </c:pt>
                <c:pt idx="46">
                  <c:v>3622</c:v>
                </c:pt>
                <c:pt idx="47">
                  <c:v>3721</c:v>
                </c:pt>
                <c:pt idx="48">
                  <c:v>3788</c:v>
                </c:pt>
                <c:pt idx="49">
                  <c:v>3814</c:v>
                </c:pt>
                <c:pt idx="50">
                  <c:v>3804</c:v>
                </c:pt>
                <c:pt idx="51">
                  <c:v>3763</c:v>
                </c:pt>
                <c:pt idx="52">
                  <c:v>3678</c:v>
                </c:pt>
                <c:pt idx="53">
                  <c:v>3565</c:v>
                </c:pt>
                <c:pt idx="54">
                  <c:v>3411</c:v>
                </c:pt>
                <c:pt idx="55">
                  <c:v>3215</c:v>
                </c:pt>
                <c:pt idx="56">
                  <c:v>3001</c:v>
                </c:pt>
                <c:pt idx="57">
                  <c:v>2753</c:v>
                </c:pt>
                <c:pt idx="58">
                  <c:v>2486</c:v>
                </c:pt>
                <c:pt idx="59">
                  <c:v>2196</c:v>
                </c:pt>
                <c:pt idx="60">
                  <c:v>1876</c:v>
                </c:pt>
                <c:pt idx="61">
                  <c:v>1535</c:v>
                </c:pt>
                <c:pt idx="62">
                  <c:v>1182</c:v>
                </c:pt>
                <c:pt idx="63">
                  <c:v>808</c:v>
                </c:pt>
                <c:pt idx="64">
                  <c:v>432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D7-480C-9AC9-DAC3D52861E7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TDK_KF_ST_02_01!$L$85:$L$149</c:f>
              <c:numCache>
                <c:formatCode>General</c:formatCode>
                <c:ptCount val="65"/>
                <c:pt idx="0">
                  <c:v>447.00472259757157</c:v>
                </c:pt>
                <c:pt idx="1">
                  <c:v>67.752247514507218</c:v>
                </c:pt>
                <c:pt idx="2">
                  <c:v>-303.50055977767681</c:v>
                </c:pt>
                <c:pt idx="3">
                  <c:v>-672.92646817385435</c:v>
                </c:pt>
                <c:pt idx="4">
                  <c:v>-1041.7510985492438</c:v>
                </c:pt>
                <c:pt idx="5">
                  <c:v>-1411.7690960487296</c:v>
                </c:pt>
                <c:pt idx="6">
                  <c:v>-1759.1798827341629</c:v>
                </c:pt>
                <c:pt idx="7">
                  <c:v>-2097.6809195797077</c:v>
                </c:pt>
                <c:pt idx="8">
                  <c:v>-2410.5603784808468</c:v>
                </c:pt>
                <c:pt idx="9">
                  <c:v>-2698.8504688777666</c:v>
                </c:pt>
                <c:pt idx="10">
                  <c:v>-2953.7480141487508</c:v>
                </c:pt>
                <c:pt idx="11">
                  <c:v>-3184.4552189994411</c:v>
                </c:pt>
                <c:pt idx="12">
                  <c:v>-3390.8545902885071</c:v>
                </c:pt>
                <c:pt idx="13">
                  <c:v>-3561.9177980978011</c:v>
                </c:pt>
                <c:pt idx="14">
                  <c:v>-3701.266145442843</c:v>
                </c:pt>
                <c:pt idx="15">
                  <c:v>-3804.734257838767</c:v>
                </c:pt>
                <c:pt idx="16">
                  <c:v>-3869.5591352456481</c:v>
                </c:pt>
                <c:pt idx="17">
                  <c:v>-3896.8866502969859</c:v>
                </c:pt>
                <c:pt idx="18">
                  <c:v>-3887.7788642573469</c:v>
                </c:pt>
                <c:pt idx="19">
                  <c:v>-3843.2559310176293</c:v>
                </c:pt>
                <c:pt idx="20">
                  <c:v>-3762.0779207137271</c:v>
                </c:pt>
                <c:pt idx="21">
                  <c:v>-3641.8173429267495</c:v>
                </c:pt>
                <c:pt idx="22">
                  <c:v>-3485.9437436231142</c:v>
                </c:pt>
                <c:pt idx="23">
                  <c:v>-3296.0190393270013</c:v>
                </c:pt>
                <c:pt idx="24">
                  <c:v>-3075.9612174299896</c:v>
                </c:pt>
                <c:pt idx="25">
                  <c:v>-2830.4708184742171</c:v>
                </c:pt>
                <c:pt idx="26">
                  <c:v>-2565.0355795125979</c:v>
                </c:pt>
                <c:pt idx="27">
                  <c:v>-2270.8797722900431</c:v>
                </c:pt>
                <c:pt idx="28">
                  <c:v>-1949.4681448438898</c:v>
                </c:pt>
                <c:pt idx="29">
                  <c:v>-1613.8614691403382</c:v>
                </c:pt>
                <c:pt idx="30">
                  <c:v>-1255.2459591935792</c:v>
                </c:pt>
                <c:pt idx="31">
                  <c:v>-885.74109481526443</c:v>
                </c:pt>
                <c:pt idx="32">
                  <c:v>-507.89371393177049</c:v>
                </c:pt>
                <c:pt idx="33">
                  <c:v>-132.70988367254802</c:v>
                </c:pt>
                <c:pt idx="34">
                  <c:v>233.6668818483015</c:v>
                </c:pt>
                <c:pt idx="35">
                  <c:v>600.54100486011373</c:v>
                </c:pt>
                <c:pt idx="36">
                  <c:v>972.6268984339149</c:v>
                </c:pt>
                <c:pt idx="37">
                  <c:v>1332.5418652898768</c:v>
                </c:pt>
                <c:pt idx="38">
                  <c:v>1685.7104070079961</c:v>
                </c:pt>
                <c:pt idx="39">
                  <c:v>2017.99430195333</c:v>
                </c:pt>
                <c:pt idx="40">
                  <c:v>2329.6236153149757</c:v>
                </c:pt>
                <c:pt idx="41">
                  <c:v>2612.3889711852703</c:v>
                </c:pt>
                <c:pt idx="42">
                  <c:v>2867.913221536417</c:v>
                </c:pt>
                <c:pt idx="43">
                  <c:v>3096.7156965192594</c:v>
                </c:pt>
                <c:pt idx="44">
                  <c:v>3301.5354661376246</c:v>
                </c:pt>
                <c:pt idx="45">
                  <c:v>3474.5184323465901</c:v>
                </c:pt>
                <c:pt idx="46">
                  <c:v>3614.6252812109151</c:v>
                </c:pt>
                <c:pt idx="47">
                  <c:v>3718.4809833149779</c:v>
                </c:pt>
                <c:pt idx="48">
                  <c:v>3784.2022519705597</c:v>
                </c:pt>
                <c:pt idx="49">
                  <c:v>3812.4246921174317</c:v>
                </c:pt>
                <c:pt idx="50">
                  <c:v>3804.6027844612586</c:v>
                </c:pt>
                <c:pt idx="51">
                  <c:v>3760.8599145797016</c:v>
                </c:pt>
                <c:pt idx="52">
                  <c:v>3680.632768513497</c:v>
                </c:pt>
                <c:pt idx="53">
                  <c:v>3562.8310399354013</c:v>
                </c:pt>
                <c:pt idx="54">
                  <c:v>3410.1497021385899</c:v>
                </c:pt>
                <c:pt idx="55">
                  <c:v>3220.2143377844686</c:v>
                </c:pt>
                <c:pt idx="56">
                  <c:v>3000.2865365886437</c:v>
                </c:pt>
                <c:pt idx="57">
                  <c:v>2755.381376238412</c:v>
                </c:pt>
                <c:pt idx="58">
                  <c:v>2490.343230018344</c:v>
                </c:pt>
                <c:pt idx="59">
                  <c:v>2197.4239158401651</c:v>
                </c:pt>
                <c:pt idx="60">
                  <c:v>1876.1787490461008</c:v>
                </c:pt>
                <c:pt idx="61">
                  <c:v>1539.4625150581519</c:v>
                </c:pt>
                <c:pt idx="62">
                  <c:v>1182.954069147394</c:v>
                </c:pt>
                <c:pt idx="63">
                  <c:v>807.27962965624897</c:v>
                </c:pt>
                <c:pt idx="64">
                  <c:v>428.92822681510853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D7-480C-9AC9-DAC3D52861E7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-3848</c:v>
                </c:pt>
                <c:pt idx="2">
                  <c:v>-3835</c:v>
                </c:pt>
                <c:pt idx="3">
                  <c:v>-3789</c:v>
                </c:pt>
                <c:pt idx="4">
                  <c:v>-3705</c:v>
                </c:pt>
                <c:pt idx="5">
                  <c:v>-3584</c:v>
                </c:pt>
                <c:pt idx="6">
                  <c:v>-3425</c:v>
                </c:pt>
                <c:pt idx="7">
                  <c:v>-3239</c:v>
                </c:pt>
                <c:pt idx="8">
                  <c:v>-3016</c:v>
                </c:pt>
                <c:pt idx="9">
                  <c:v>-2760</c:v>
                </c:pt>
                <c:pt idx="10">
                  <c:v>-2499</c:v>
                </c:pt>
                <c:pt idx="11">
                  <c:v>-2201</c:v>
                </c:pt>
                <c:pt idx="12">
                  <c:v>-1883</c:v>
                </c:pt>
                <c:pt idx="13">
                  <c:v>-1543</c:v>
                </c:pt>
                <c:pt idx="14">
                  <c:v>-1185</c:v>
                </c:pt>
                <c:pt idx="15">
                  <c:v>-814</c:v>
                </c:pt>
                <c:pt idx="16">
                  <c:v>-443</c:v>
                </c:pt>
                <c:pt idx="17">
                  <c:v>-69</c:v>
                </c:pt>
                <c:pt idx="18">
                  <c:v>297</c:v>
                </c:pt>
                <c:pt idx="19">
                  <c:v>660</c:v>
                </c:pt>
                <c:pt idx="20">
                  <c:v>1025</c:v>
                </c:pt>
                <c:pt idx="21">
                  <c:v>1392</c:v>
                </c:pt>
                <c:pt idx="22">
                  <c:v>1737</c:v>
                </c:pt>
                <c:pt idx="23">
                  <c:v>2076</c:v>
                </c:pt>
                <c:pt idx="24">
                  <c:v>2380</c:v>
                </c:pt>
                <c:pt idx="25">
                  <c:v>2668</c:v>
                </c:pt>
                <c:pt idx="26">
                  <c:v>2920</c:v>
                </c:pt>
                <c:pt idx="27">
                  <c:v>3143</c:v>
                </c:pt>
                <c:pt idx="28">
                  <c:v>3352</c:v>
                </c:pt>
                <c:pt idx="29">
                  <c:v>3525</c:v>
                </c:pt>
                <c:pt idx="30">
                  <c:v>3663</c:v>
                </c:pt>
                <c:pt idx="31">
                  <c:v>3768</c:v>
                </c:pt>
                <c:pt idx="32">
                  <c:v>3831</c:v>
                </c:pt>
                <c:pt idx="33">
                  <c:v>3851</c:v>
                </c:pt>
                <c:pt idx="34">
                  <c:v>3841</c:v>
                </c:pt>
                <c:pt idx="35">
                  <c:v>3802</c:v>
                </c:pt>
                <c:pt idx="36">
                  <c:v>3714</c:v>
                </c:pt>
                <c:pt idx="37">
                  <c:v>3595</c:v>
                </c:pt>
                <c:pt idx="38">
                  <c:v>3433</c:v>
                </c:pt>
                <c:pt idx="39">
                  <c:v>3244</c:v>
                </c:pt>
                <c:pt idx="40">
                  <c:v>3026</c:v>
                </c:pt>
                <c:pt idx="41">
                  <c:v>2773</c:v>
                </c:pt>
                <c:pt idx="42">
                  <c:v>2505</c:v>
                </c:pt>
                <c:pt idx="43">
                  <c:v>2215</c:v>
                </c:pt>
                <c:pt idx="44">
                  <c:v>1888</c:v>
                </c:pt>
                <c:pt idx="45">
                  <c:v>1548</c:v>
                </c:pt>
                <c:pt idx="46">
                  <c:v>1198</c:v>
                </c:pt>
                <c:pt idx="47">
                  <c:v>822</c:v>
                </c:pt>
                <c:pt idx="48">
                  <c:v>452</c:v>
                </c:pt>
                <c:pt idx="49">
                  <c:v>85</c:v>
                </c:pt>
                <c:pt idx="50">
                  <c:v>-291</c:v>
                </c:pt>
                <c:pt idx="51">
                  <c:v>-655</c:v>
                </c:pt>
                <c:pt idx="52">
                  <c:v>-1020</c:v>
                </c:pt>
                <c:pt idx="53">
                  <c:v>-1384</c:v>
                </c:pt>
                <c:pt idx="54">
                  <c:v>-1731</c:v>
                </c:pt>
                <c:pt idx="55">
                  <c:v>-2061</c:v>
                </c:pt>
                <c:pt idx="56">
                  <c:v>-2376</c:v>
                </c:pt>
                <c:pt idx="57">
                  <c:v>-2658</c:v>
                </c:pt>
                <c:pt idx="58">
                  <c:v>-2915</c:v>
                </c:pt>
                <c:pt idx="59">
                  <c:v>-3141</c:v>
                </c:pt>
                <c:pt idx="60">
                  <c:v>-3344</c:v>
                </c:pt>
                <c:pt idx="61">
                  <c:v>-3521</c:v>
                </c:pt>
                <c:pt idx="62">
                  <c:v>-3652</c:v>
                </c:pt>
                <c:pt idx="63">
                  <c:v>-3752</c:v>
                </c:pt>
                <c:pt idx="64">
                  <c:v>-3823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D7-480C-9AC9-DAC3D52861E7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TDK_KF_ST_02_01!$N$85:$N$149</c:f>
              <c:numCache>
                <c:formatCode>General</c:formatCode>
                <c:ptCount val="65"/>
                <c:pt idx="0">
                  <c:v>-3813.671469637784</c:v>
                </c:pt>
                <c:pt idx="1">
                  <c:v>-3841.3328228361602</c:v>
                </c:pt>
                <c:pt idx="2">
                  <c:v>-3832.2361683923864</c:v>
                </c:pt>
                <c:pt idx="3">
                  <c:v>-3787.4597985280666</c:v>
                </c:pt>
                <c:pt idx="4">
                  <c:v>-3705.9737530703824</c:v>
                </c:pt>
                <c:pt idx="5">
                  <c:v>-3584.8341322407582</c:v>
                </c:pt>
                <c:pt idx="6">
                  <c:v>-3431.5513996124714</c:v>
                </c:pt>
                <c:pt idx="7">
                  <c:v>-3240.1814358826341</c:v>
                </c:pt>
                <c:pt idx="8">
                  <c:v>-3019.6580184240756</c:v>
                </c:pt>
                <c:pt idx="9">
                  <c:v>-2770.6826266373341</c:v>
                </c:pt>
                <c:pt idx="10">
                  <c:v>-2503.4254894329661</c:v>
                </c:pt>
                <c:pt idx="11">
                  <c:v>-2209.7625821339943</c:v>
                </c:pt>
                <c:pt idx="12">
                  <c:v>-1886.4316622594781</c:v>
                </c:pt>
                <c:pt idx="13">
                  <c:v>-1549.3932610707782</c:v>
                </c:pt>
                <c:pt idx="14">
                  <c:v>-1191.118568838632</c:v>
                </c:pt>
                <c:pt idx="15">
                  <c:v>-818.60058068060505</c:v>
                </c:pt>
                <c:pt idx="16">
                  <c:v>-443.80977294948809</c:v>
                </c:pt>
                <c:pt idx="17">
                  <c:v>-70.099067334221587</c:v>
                </c:pt>
                <c:pt idx="18">
                  <c:v>302.49181952658404</c:v>
                </c:pt>
                <c:pt idx="19">
                  <c:v>668.09530827631863</c:v>
                </c:pt>
                <c:pt idx="20">
                  <c:v>1033.9882096634624</c:v>
                </c:pt>
                <c:pt idx="21">
                  <c:v>1399.6351702541017</c:v>
                </c:pt>
                <c:pt idx="22">
                  <c:v>1750.1634094104704</c:v>
                </c:pt>
                <c:pt idx="23">
                  <c:v>2082.728398784518</c:v>
                </c:pt>
                <c:pt idx="24">
                  <c:v>2391.7424133876993</c:v>
                </c:pt>
                <c:pt idx="25">
                  <c:v>2673.0716503256276</c:v>
                </c:pt>
                <c:pt idx="26">
                  <c:v>2923.6405939722549</c:v>
                </c:pt>
                <c:pt idx="27">
                  <c:v>3151.9728692155622</c:v>
                </c:pt>
                <c:pt idx="28">
                  <c:v>3354.2589225838874</c:v>
                </c:pt>
                <c:pt idx="29">
                  <c:v>3521.8587693075046</c:v>
                </c:pt>
                <c:pt idx="30">
                  <c:v>3658.573167925987</c:v>
                </c:pt>
                <c:pt idx="31">
                  <c:v>3758.6305173745436</c:v>
                </c:pt>
                <c:pt idx="32">
                  <c:v>3821.527365607189</c:v>
                </c:pt>
                <c:pt idx="33">
                  <c:v>3846.5188361336122</c:v>
                </c:pt>
                <c:pt idx="34">
                  <c:v>3835.665802854021</c:v>
                </c:pt>
                <c:pt idx="35">
                  <c:v>3789.6489905655058</c:v>
                </c:pt>
                <c:pt idx="36">
                  <c:v>3705.7673757731113</c:v>
                </c:pt>
                <c:pt idx="37">
                  <c:v>3586.5849280173984</c:v>
                </c:pt>
                <c:pt idx="38">
                  <c:v>3429.552889313597</c:v>
                </c:pt>
                <c:pt idx="39">
                  <c:v>3240.4693015693997</c:v>
                </c:pt>
                <c:pt idx="40">
                  <c:v>3020.0285649312013</c:v>
                </c:pt>
                <c:pt idx="41">
                  <c:v>2775.5578018246711</c:v>
                </c:pt>
                <c:pt idx="42">
                  <c:v>2507.8563569495695</c:v>
                </c:pt>
                <c:pt idx="43">
                  <c:v>2217.1354006814495</c:v>
                </c:pt>
                <c:pt idx="44">
                  <c:v>1897.6585030546969</c:v>
                </c:pt>
                <c:pt idx="45">
                  <c:v>1558.7384307394173</c:v>
                </c:pt>
                <c:pt idx="46">
                  <c:v>1200.6441312862951</c:v>
                </c:pt>
                <c:pt idx="47">
                  <c:v>830.03015701572815</c:v>
                </c:pt>
                <c:pt idx="48">
                  <c:v>455.95201045912046</c:v>
                </c:pt>
                <c:pt idx="49">
                  <c:v>87.125039751874851</c:v>
                </c:pt>
                <c:pt idx="50">
                  <c:v>-288.51260870751116</c:v>
                </c:pt>
                <c:pt idx="51">
                  <c:v>-656.60875378642913</c:v>
                </c:pt>
                <c:pt idx="52">
                  <c:v>-1022.6490577975507</c:v>
                </c:pt>
                <c:pt idx="53">
                  <c:v>-1384.568058371711</c:v>
                </c:pt>
                <c:pt idx="54">
                  <c:v>-1731.7739999771495</c:v>
                </c:pt>
                <c:pt idx="55">
                  <c:v>-2067.6456256440315</c:v>
                </c:pt>
                <c:pt idx="56">
                  <c:v>-2378.7894835069692</c:v>
                </c:pt>
                <c:pt idx="57">
                  <c:v>-2661.2256698866831</c:v>
                </c:pt>
                <c:pt idx="58">
                  <c:v>-2912.871978809565</c:v>
                </c:pt>
                <c:pt idx="59">
                  <c:v>-3141.5668765040768</c:v>
                </c:pt>
                <c:pt idx="60">
                  <c:v>-3344.9766137257348</c:v>
                </c:pt>
                <c:pt idx="61">
                  <c:v>-3514.1195974279367</c:v>
                </c:pt>
                <c:pt idx="62">
                  <c:v>-3650.9652322662928</c:v>
                </c:pt>
                <c:pt idx="63">
                  <c:v>-3753.3414103093132</c:v>
                </c:pt>
                <c:pt idx="64">
                  <c:v>-3816.5664327345253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D7-480C-9AC9-DAC3D5286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4264"/>
        <c:axId val="572058576"/>
      </c:scatterChart>
      <c:valAx>
        <c:axId val="57205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8576"/>
        <c:crosses val="autoZero"/>
        <c:crossBetween val="midCat"/>
      </c:valAx>
      <c:valAx>
        <c:axId val="57205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4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TDK_KF_ST_02_01!$AC$20:$AC$84</c:f>
              <c:numCache>
                <c:formatCode>General</c:formatCode>
                <c:ptCount val="65"/>
                <c:pt idx="0">
                  <c:v>5.0081675206596621E-2</c:v>
                </c:pt>
                <c:pt idx="1">
                  <c:v>-5.4286125694599008E-2</c:v>
                </c:pt>
                <c:pt idx="2">
                  <c:v>-0.15100767197426102</c:v>
                </c:pt>
                <c:pt idx="3">
                  <c:v>-0.10440387878733759</c:v>
                </c:pt>
                <c:pt idx="4">
                  <c:v>-0.15480979708130249</c:v>
                </c:pt>
                <c:pt idx="5">
                  <c:v>-8.6563148329354078E-2</c:v>
                </c:pt>
                <c:pt idx="6">
                  <c:v>-0.11196499332284304</c:v>
                </c:pt>
                <c:pt idx="7">
                  <c:v>-0.11658451275273762</c:v>
                </c:pt>
                <c:pt idx="8">
                  <c:v>-8.4660878630600678E-2</c:v>
                </c:pt>
                <c:pt idx="9">
                  <c:v>-9.6331767563263782E-2</c:v>
                </c:pt>
                <c:pt idx="10">
                  <c:v>-6.4040273785167301E-2</c:v>
                </c:pt>
                <c:pt idx="11">
                  <c:v>-9.6497940029436791E-2</c:v>
                </c:pt>
                <c:pt idx="12">
                  <c:v>-0.12711110303816042</c:v>
                </c:pt>
                <c:pt idx="13">
                  <c:v>-9.4749558990656624E-2</c:v>
                </c:pt>
                <c:pt idx="14">
                  <c:v>-2.3143310219097657E-2</c:v>
                </c:pt>
                <c:pt idx="15">
                  <c:v>-0.11931969062565884</c:v>
                </c:pt>
                <c:pt idx="16">
                  <c:v>-0.23171750179204764</c:v>
                </c:pt>
                <c:pt idx="17">
                  <c:v>-0.18635765161342022</c:v>
                </c:pt>
                <c:pt idx="18">
                  <c:v>-0.21174615677801967</c:v>
                </c:pt>
                <c:pt idx="19">
                  <c:v>-0.18604307597966852</c:v>
                </c:pt>
                <c:pt idx="20">
                  <c:v>-0.17491117484361496</c:v>
                </c:pt>
                <c:pt idx="21">
                  <c:v>-0.1354479261241579</c:v>
                </c:pt>
                <c:pt idx="22">
                  <c:v>-0.14239736857244623</c:v>
                </c:pt>
                <c:pt idx="23">
                  <c:v>-8.6517368160599517E-2</c:v>
                </c:pt>
                <c:pt idx="24">
                  <c:v>-2.7494644684225023E-2</c:v>
                </c:pt>
                <c:pt idx="25">
                  <c:v>-8.696262060624349E-3</c:v>
                </c:pt>
                <c:pt idx="26">
                  <c:v>1.0072201424804916E-2</c:v>
                </c:pt>
                <c:pt idx="27">
                  <c:v>5.7701527182814516E-2</c:v>
                </c:pt>
                <c:pt idx="28">
                  <c:v>4.7346251431264363E-2</c:v>
                </c:pt>
                <c:pt idx="29">
                  <c:v>4.28741998956923E-2</c:v>
                </c:pt>
                <c:pt idx="30">
                  <c:v>0.10000212123276242</c:v>
                </c:pt>
                <c:pt idx="31">
                  <c:v>-3.9045725241038554E-2</c:v>
                </c:pt>
                <c:pt idx="32">
                  <c:v>1.5212932124626377E-2</c:v>
                </c:pt>
                <c:pt idx="33">
                  <c:v>5.661686318461534E-2</c:v>
                </c:pt>
                <c:pt idx="34">
                  <c:v>6.7165296016838738E-2</c:v>
                </c:pt>
                <c:pt idx="35">
                  <c:v>-3.8950000690562092E-2</c:v>
                </c:pt>
                <c:pt idx="36">
                  <c:v>1.463133781831516E-2</c:v>
                </c:pt>
                <c:pt idx="37">
                  <c:v>1.3071220925894522E-2</c:v>
                </c:pt>
                <c:pt idx="38">
                  <c:v>8.1467500974298446E-2</c:v>
                </c:pt>
                <c:pt idx="39">
                  <c:v>6.905152898255551E-2</c:v>
                </c:pt>
                <c:pt idx="40">
                  <c:v>7.1297031623913654E-2</c:v>
                </c:pt>
                <c:pt idx="41">
                  <c:v>0.16640264160093921</c:v>
                </c:pt>
                <c:pt idx="42">
                  <c:v>0.14907235361548032</c:v>
                </c:pt>
                <c:pt idx="43">
                  <c:v>0.12684457585157816</c:v>
                </c:pt>
                <c:pt idx="44">
                  <c:v>0.19900927412339797</c:v>
                </c:pt>
                <c:pt idx="45">
                  <c:v>0.13886301953411362</c:v>
                </c:pt>
                <c:pt idx="46">
                  <c:v>0.16217182526804663</c:v>
                </c:pt>
                <c:pt idx="47">
                  <c:v>6.7635157220991005E-2</c:v>
                </c:pt>
                <c:pt idx="48">
                  <c:v>5.8545505778454299E-2</c:v>
                </c:pt>
                <c:pt idx="49">
                  <c:v>1.4648492579453887E-2</c:v>
                </c:pt>
                <c:pt idx="50">
                  <c:v>-2.1229456843570915E-2</c:v>
                </c:pt>
                <c:pt idx="51">
                  <c:v>1.861539908748E-2</c:v>
                </c:pt>
                <c:pt idx="52">
                  <c:v>-2.745404259286488E-2</c:v>
                </c:pt>
                <c:pt idx="53">
                  <c:v>-4.9491098861835781E-3</c:v>
                </c:pt>
                <c:pt idx="54">
                  <c:v>-3.2926221176580839E-2</c:v>
                </c:pt>
                <c:pt idx="55">
                  <c:v>-9.0946859714335915E-3</c:v>
                </c:pt>
                <c:pt idx="56">
                  <c:v>5.4831493991002844E-2</c:v>
                </c:pt>
                <c:pt idx="57">
                  <c:v>-1.2774428098509816E-3</c:v>
                </c:pt>
                <c:pt idx="58">
                  <c:v>1.6005183439347093E-3</c:v>
                </c:pt>
                <c:pt idx="59">
                  <c:v>7.4784040836618715E-2</c:v>
                </c:pt>
                <c:pt idx="60">
                  <c:v>6.9497171591024198E-3</c:v>
                </c:pt>
                <c:pt idx="61">
                  <c:v>-9.6781253532185474E-3</c:v>
                </c:pt>
                <c:pt idx="62">
                  <c:v>1.960535642274408E-2</c:v>
                </c:pt>
                <c:pt idx="63">
                  <c:v>-2.2491142799538011E-2</c:v>
                </c:pt>
                <c:pt idx="64">
                  <c:v>-5.7992940007579818E-2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E8-4535-9328-0356289F14F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TDK_KF_ST_02_01!$AC$85:$AC$149</c:f>
              <c:numCache>
                <c:formatCode>General</c:formatCode>
                <c:ptCount val="65"/>
                <c:pt idx="0">
                  <c:v>0.10259271074426124</c:v>
                </c:pt>
                <c:pt idx="1">
                  <c:v>-1.3350010518763611E-2</c:v>
                </c:pt>
                <c:pt idx="2">
                  <c:v>9.4116543059499236E-3</c:v>
                </c:pt>
                <c:pt idx="3">
                  <c:v>6.0884069790347439E-2</c:v>
                </c:pt>
                <c:pt idx="4">
                  <c:v>6.6137918671074658E-2</c:v>
                </c:pt>
                <c:pt idx="5">
                  <c:v>0.10897823682853414</c:v>
                </c:pt>
                <c:pt idx="6">
                  <c:v>8.9185027674375306E-2</c:v>
                </c:pt>
                <c:pt idx="7">
                  <c:v>0.12920002567159372</c:v>
                </c:pt>
                <c:pt idx="8">
                  <c:v>5.5942283011290783E-2</c:v>
                </c:pt>
                <c:pt idx="9">
                  <c:v>-3.6264197640605289E-2</c:v>
                </c:pt>
                <c:pt idx="10">
                  <c:v>0.12353123549718248</c:v>
                </c:pt>
                <c:pt idx="11">
                  <c:v>1.4100895617787046E-2</c:v>
                </c:pt>
                <c:pt idx="12">
                  <c:v>3.3171538759404484E-2</c:v>
                </c:pt>
                <c:pt idx="13">
                  <c:v>5.5129367659162654E-2</c:v>
                </c:pt>
                <c:pt idx="14">
                  <c:v>1.9502552519270466E-2</c:v>
                </c:pt>
                <c:pt idx="15">
                  <c:v>4.7056818777377885E-2</c:v>
                </c:pt>
                <c:pt idx="16">
                  <c:v>9.4672682547923159E-2</c:v>
                </c:pt>
                <c:pt idx="17">
                  <c:v>8.0324672235974504E-2</c:v>
                </c:pt>
                <c:pt idx="18">
                  <c:v>0.17097603761101254</c:v>
                </c:pt>
                <c:pt idx="19">
                  <c:v>0.19338131986728513</c:v>
                </c:pt>
                <c:pt idx="20">
                  <c:v>0.20878655889981701</c:v>
                </c:pt>
                <c:pt idx="21">
                  <c:v>0.16504199524851515</c:v>
                </c:pt>
                <c:pt idx="22">
                  <c:v>0.25052385965003054</c:v>
                </c:pt>
                <c:pt idx="23">
                  <c:v>0.15450523513879943</c:v>
                </c:pt>
                <c:pt idx="24">
                  <c:v>0.15752740863291592</c:v>
                </c:pt>
                <c:pt idx="25">
                  <c:v>0.13144635635254076</c:v>
                </c:pt>
                <c:pt idx="26">
                  <c:v>0.11455792355158678</c:v>
                </c:pt>
                <c:pt idx="27">
                  <c:v>0.10747907743265728</c:v>
                </c:pt>
                <c:pt idx="28">
                  <c:v>5.9780460615826314E-2</c:v>
                </c:pt>
                <c:pt idx="29">
                  <c:v>0.12364872684756278</c:v>
                </c:pt>
                <c:pt idx="30">
                  <c:v>6.0652101797643354E-2</c:v>
                </c:pt>
                <c:pt idx="31">
                  <c:v>-1.6210458546140671E-2</c:v>
                </c:pt>
                <c:pt idx="32">
                  <c:v>3.5895839313127453E-2</c:v>
                </c:pt>
                <c:pt idx="33">
                  <c:v>9.5977466865406313E-2</c:v>
                </c:pt>
                <c:pt idx="34">
                  <c:v>0.17989099781533469</c:v>
                </c:pt>
                <c:pt idx="35">
                  <c:v>0.15434583761901877</c:v>
                </c:pt>
                <c:pt idx="36">
                  <c:v>8.0613069050627928E-2</c:v>
                </c:pt>
                <c:pt idx="37">
                  <c:v>7.3831359556947973E-2</c:v>
                </c:pt>
                <c:pt idx="38">
                  <c:v>2.3792415292518854E-2</c:v>
                </c:pt>
                <c:pt idx="39">
                  <c:v>-2.0889311870831762E-2</c:v>
                </c:pt>
                <c:pt idx="40">
                  <c:v>2.4235689494418011E-2</c:v>
                </c:pt>
                <c:pt idx="41">
                  <c:v>-6.1083863564135754E-2</c:v>
                </c:pt>
                <c:pt idx="42">
                  <c:v>-7.3243592055931117E-2</c:v>
                </c:pt>
                <c:pt idx="43">
                  <c:v>-9.5511144061987352E-2</c:v>
                </c:pt>
                <c:pt idx="44">
                  <c:v>-0.17119196179940843</c:v>
                </c:pt>
                <c:pt idx="45">
                  <c:v>-0.19904709147235167</c:v>
                </c:pt>
                <c:pt idx="46">
                  <c:v>-0.10282732798924599</c:v>
                </c:pt>
                <c:pt idx="47">
                  <c:v>-0.16146438366864402</c:v>
                </c:pt>
                <c:pt idx="48">
                  <c:v>-0.10681008960656868</c:v>
                </c:pt>
                <c:pt idx="49">
                  <c:v>-7.859693235896259E-2</c:v>
                </c:pt>
                <c:pt idx="50">
                  <c:v>-8.8483924069322484E-2</c:v>
                </c:pt>
                <c:pt idx="51">
                  <c:v>-2.5619812789315688E-2</c:v>
                </c:pt>
                <c:pt idx="52">
                  <c:v>-3.0396413917557652E-2</c:v>
                </c:pt>
                <c:pt idx="53">
                  <c:v>-4.141626622522665E-2</c:v>
                </c:pt>
                <c:pt idx="54">
                  <c:v>-4.7140490721645278E-2</c:v>
                </c:pt>
                <c:pt idx="55">
                  <c:v>-2.2643151425320696E-2</c:v>
                </c:pt>
                <c:pt idx="56">
                  <c:v>-2.6422142304845408E-2</c:v>
                </c:pt>
                <c:pt idx="57">
                  <c:v>-5.5892974334462053E-2</c:v>
                </c:pt>
                <c:pt idx="58">
                  <c:v>-0.13606742817414386</c:v>
                </c:pt>
                <c:pt idx="59">
                  <c:v>-7.8504809445259838E-2</c:v>
                </c:pt>
                <c:pt idx="60">
                  <c:v>-6.0813068688489125E-2</c:v>
                </c:pt>
                <c:pt idx="61">
                  <c:v>-0.16789006709993259</c:v>
                </c:pt>
                <c:pt idx="62">
                  <c:v>-8.3522546997375713E-2</c:v>
                </c:pt>
                <c:pt idx="63">
                  <c:v>-5.0455621536126927E-2</c:v>
                </c:pt>
                <c:pt idx="64">
                  <c:v>-3.2415871003621533E-2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CE8-4535-9328-0356289F14F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</c:numCache>
            </c:numRef>
          </c:xVal>
          <c:yVal>
            <c:numRef>
              <c:f>TDK_KF_ST_02_01!$AD$20:$AD$83</c:f>
              <c:numCache>
                <c:formatCode>General</c:formatCode>
                <c:ptCount val="64"/>
                <c:pt idx="0">
                  <c:v>-8.2497546210218153E-2</c:v>
                </c:pt>
                <c:pt idx="1">
                  <c:v>3.8305041584720811E-3</c:v>
                </c:pt>
                <c:pt idx="2">
                  <c:v>6.7485124976885302E-2</c:v>
                </c:pt>
                <c:pt idx="3">
                  <c:v>-6.3486188312595004E-2</c:v>
                </c:pt>
                <c:pt idx="4">
                  <c:v>9.3996728392813367E-2</c:v>
                </c:pt>
                <c:pt idx="5">
                  <c:v>8.0583388840942405E-3</c:v>
                </c:pt>
                <c:pt idx="6">
                  <c:v>-2.4102434851300814E-2</c:v>
                </c:pt>
                <c:pt idx="7">
                  <c:v>6.069153841827557E-2</c:v>
                </c:pt>
                <c:pt idx="8">
                  <c:v>5.8238736325755269E-2</c:v>
                </c:pt>
                <c:pt idx="9">
                  <c:v>7.3688616137943086E-2</c:v>
                </c:pt>
                <c:pt idx="10">
                  <c:v>1.6899783063522023E-2</c:v>
                </c:pt>
                <c:pt idx="11">
                  <c:v>5.5081673804210141E-2</c:v>
                </c:pt>
                <c:pt idx="12">
                  <c:v>9.671468912060277E-2</c:v>
                </c:pt>
                <c:pt idx="13">
                  <c:v>6.9129746201340936E-2</c:v>
                </c:pt>
                <c:pt idx="14">
                  <c:v>-6.5340613850224827E-2</c:v>
                </c:pt>
                <c:pt idx="15">
                  <c:v>4.0722758266696246E-2</c:v>
                </c:pt>
                <c:pt idx="16">
                  <c:v>0.12490741218547896</c:v>
                </c:pt>
                <c:pt idx="17">
                  <c:v>2.4893267944776198E-2</c:v>
                </c:pt>
                <c:pt idx="18">
                  <c:v>0.10891882878877368</c:v>
                </c:pt>
                <c:pt idx="19">
                  <c:v>-1.3004015492683152E-2</c:v>
                </c:pt>
                <c:pt idx="20">
                  <c:v>3.7192130442065263E-3</c:v>
                </c:pt>
                <c:pt idx="21">
                  <c:v>3.993678206217055E-2</c:v>
                </c:pt>
                <c:pt idx="22">
                  <c:v>6.9153776516515109E-2</c:v>
                </c:pt>
                <c:pt idx="23">
                  <c:v>2.5433504596463763E-2</c:v>
                </c:pt>
                <c:pt idx="24">
                  <c:v>5.1730334178643034E-2</c:v>
                </c:pt>
                <c:pt idx="25">
                  <c:v>-1.2193049810207413E-2</c:v>
                </c:pt>
                <c:pt idx="26">
                  <c:v>1.3720213867713937E-2</c:v>
                </c:pt>
                <c:pt idx="27">
                  <c:v>1.6129832374133457E-2</c:v>
                </c:pt>
                <c:pt idx="28">
                  <c:v>3.3266817619363565E-2</c:v>
                </c:pt>
                <c:pt idx="29">
                  <c:v>0.11147163772332647</c:v>
                </c:pt>
                <c:pt idx="30">
                  <c:v>7.9888876582572266E-2</c:v>
                </c:pt>
                <c:pt idx="31">
                  <c:v>0.13502319210644487</c:v>
                </c:pt>
                <c:pt idx="32">
                  <c:v>2.0682907188501076E-2</c:v>
                </c:pt>
                <c:pt idx="33">
                  <c:v>-7.2827321730756012E-2</c:v>
                </c:pt>
                <c:pt idx="34">
                  <c:v>-6.513194219195384E-3</c:v>
                </c:pt>
                <c:pt idx="35">
                  <c:v>0.16259872753812488</c:v>
                </c:pt>
                <c:pt idx="36">
                  <c:v>4.5149122797511154E-2</c:v>
                </c:pt>
                <c:pt idx="37">
                  <c:v>9.4407856506762755E-2</c:v>
                </c:pt>
                <c:pt idx="38">
                  <c:v>3.3090422577288336E-2</c:v>
                </c:pt>
                <c:pt idx="39">
                  <c:v>6.2394827369985251E-2</c:v>
                </c:pt>
                <c:pt idx="40">
                  <c:v>8.6230377009002268E-2</c:v>
                </c:pt>
                <c:pt idx="41">
                  <c:v>-1.189740646213977E-2</c:v>
                </c:pt>
                <c:pt idx="42">
                  <c:v>0.10145150603455022</c:v>
                </c:pt>
                <c:pt idx="43">
                  <c:v>3.8197419396936994E-2</c:v>
                </c:pt>
                <c:pt idx="44">
                  <c:v>9.7772847764190374E-3</c:v>
                </c:pt>
                <c:pt idx="45">
                  <c:v>5.451830033317151E-2</c:v>
                </c:pt>
                <c:pt idx="46">
                  <c:v>8.8042123429659114E-3</c:v>
                </c:pt>
                <c:pt idx="47">
                  <c:v>1.2689515014983499E-2</c:v>
                </c:pt>
                <c:pt idx="48">
                  <c:v>3.6127176769468861E-2</c:v>
                </c:pt>
                <c:pt idx="49">
                  <c:v>3.2408326197923998E-2</c:v>
                </c:pt>
                <c:pt idx="50">
                  <c:v>4.0732009362841382E-2</c:v>
                </c:pt>
                <c:pt idx="51">
                  <c:v>3.6513968571682653E-2</c:v>
                </c:pt>
                <c:pt idx="52">
                  <c:v>6.0625581352269364E-2</c:v>
                </c:pt>
                <c:pt idx="53">
                  <c:v>1.9050005503970624E-2</c:v>
                </c:pt>
                <c:pt idx="54">
                  <c:v>0.15645745667376332</c:v>
                </c:pt>
                <c:pt idx="55">
                  <c:v>-2.7169511669171698E-2</c:v>
                </c:pt>
                <c:pt idx="56">
                  <c:v>1.1107890202879389E-3</c:v>
                </c:pt>
                <c:pt idx="57">
                  <c:v>0.1304774684814447</c:v>
                </c:pt>
                <c:pt idx="58">
                  <c:v>8.7584509330440596E-2</c:v>
                </c:pt>
                <c:pt idx="59">
                  <c:v>3.4194195991915421E-2</c:v>
                </c:pt>
                <c:pt idx="60">
                  <c:v>5.9188201511972238E-2</c:v>
                </c:pt>
                <c:pt idx="61">
                  <c:v>7.0562195143565987E-2</c:v>
                </c:pt>
                <c:pt idx="62">
                  <c:v>-1.0193702116794157E-2</c:v>
                </c:pt>
                <c:pt idx="63">
                  <c:v>9.1411322807744E-3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CE8-4535-9328-0356289F1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3088"/>
        <c:axId val="572058968"/>
      </c:scatterChart>
      <c:valAx>
        <c:axId val="572053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8968"/>
        <c:crosses val="autoZero"/>
        <c:crossBetween val="midCat"/>
      </c:valAx>
      <c:valAx>
        <c:axId val="57205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TDK_KF_ST_02_01!$I$20:$I$84</c:f>
              <c:numCache>
                <c:formatCode>General</c:formatCode>
                <c:ptCount val="65"/>
                <c:pt idx="0">
                  <c:v>443</c:v>
                </c:pt>
                <c:pt idx="1">
                  <c:v>819</c:v>
                </c:pt>
                <c:pt idx="2">
                  <c:v>1185</c:v>
                </c:pt>
                <c:pt idx="3">
                  <c:v>1549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2759</c:v>
                </c:pt>
                <c:pt idx="8">
                  <c:v>3008</c:v>
                </c:pt>
                <c:pt idx="9">
                  <c:v>3229</c:v>
                </c:pt>
                <c:pt idx="10">
                  <c:v>3424</c:v>
                </c:pt>
                <c:pt idx="11">
                  <c:v>3570</c:v>
                </c:pt>
                <c:pt idx="12">
                  <c:v>3689</c:v>
                </c:pt>
                <c:pt idx="13">
                  <c:v>3774</c:v>
                </c:pt>
                <c:pt idx="14">
                  <c:v>3822</c:v>
                </c:pt>
                <c:pt idx="15">
                  <c:v>3823</c:v>
                </c:pt>
                <c:pt idx="16">
                  <c:v>3803</c:v>
                </c:pt>
                <c:pt idx="17">
                  <c:v>3733</c:v>
                </c:pt>
                <c:pt idx="18">
                  <c:v>3625</c:v>
                </c:pt>
                <c:pt idx="19">
                  <c:v>3489</c:v>
                </c:pt>
                <c:pt idx="20">
                  <c:v>3316</c:v>
                </c:pt>
                <c:pt idx="21">
                  <c:v>3115</c:v>
                </c:pt>
                <c:pt idx="22">
                  <c:v>2884</c:v>
                </c:pt>
                <c:pt idx="23">
                  <c:v>2627</c:v>
                </c:pt>
                <c:pt idx="24">
                  <c:v>2335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971</c:v>
                </c:pt>
                <c:pt idx="29">
                  <c:v>609</c:v>
                </c:pt>
                <c:pt idx="30">
                  <c:v>237</c:v>
                </c:pt>
                <c:pt idx="31">
                  <c:v>-128</c:v>
                </c:pt>
                <c:pt idx="32">
                  <c:v>-513</c:v>
                </c:pt>
                <c:pt idx="33">
                  <c:v>-895</c:v>
                </c:pt>
                <c:pt idx="34">
                  <c:v>-1273</c:v>
                </c:pt>
                <c:pt idx="35">
                  <c:v>-1620</c:v>
                </c:pt>
                <c:pt idx="36">
                  <c:v>-1956</c:v>
                </c:pt>
                <c:pt idx="37">
                  <c:v>-2269</c:v>
                </c:pt>
                <c:pt idx="38">
                  <c:v>-2565</c:v>
                </c:pt>
                <c:pt idx="39">
                  <c:v>-2836</c:v>
                </c:pt>
                <c:pt idx="40">
                  <c:v>-3088</c:v>
                </c:pt>
                <c:pt idx="41">
                  <c:v>-3305</c:v>
                </c:pt>
                <c:pt idx="42">
                  <c:v>-3502</c:v>
                </c:pt>
                <c:pt idx="43">
                  <c:v>-3652</c:v>
                </c:pt>
                <c:pt idx="44">
                  <c:v>-3770</c:v>
                </c:pt>
                <c:pt idx="45">
                  <c:v>-3851</c:v>
                </c:pt>
                <c:pt idx="46">
                  <c:v>-3897</c:v>
                </c:pt>
                <c:pt idx="47">
                  <c:v>-3902</c:v>
                </c:pt>
                <c:pt idx="48">
                  <c:v>-3877</c:v>
                </c:pt>
                <c:pt idx="49">
                  <c:v>-3811</c:v>
                </c:pt>
                <c:pt idx="50">
                  <c:v>-3709</c:v>
                </c:pt>
                <c:pt idx="51">
                  <c:v>-3572</c:v>
                </c:pt>
                <c:pt idx="52">
                  <c:v>-3398</c:v>
                </c:pt>
                <c:pt idx="53">
                  <c:v>-3193</c:v>
                </c:pt>
                <c:pt idx="54">
                  <c:v>-2973</c:v>
                </c:pt>
                <c:pt idx="55">
                  <c:v>-2708</c:v>
                </c:pt>
                <c:pt idx="56">
                  <c:v>-2413</c:v>
                </c:pt>
                <c:pt idx="57">
                  <c:v>-2097</c:v>
                </c:pt>
                <c:pt idx="58">
                  <c:v>-1762</c:v>
                </c:pt>
                <c:pt idx="59">
                  <c:v>-1411</c:v>
                </c:pt>
                <c:pt idx="60">
                  <c:v>-1054</c:v>
                </c:pt>
                <c:pt idx="61">
                  <c:v>-688</c:v>
                </c:pt>
                <c:pt idx="62">
                  <c:v>-317</c:v>
                </c:pt>
                <c:pt idx="63">
                  <c:v>62</c:v>
                </c:pt>
                <c:pt idx="64">
                  <c:v>437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546-46D6-B505-8B840F59B2EC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TDK_KF_ST_02_01!$L$20:$L$84</c:f>
              <c:numCache>
                <c:formatCode>General</c:formatCode>
                <c:ptCount val="65"/>
                <c:pt idx="0">
                  <c:v>434.34220056327098</c:v>
                </c:pt>
                <c:pt idx="1">
                  <c:v>816.59047317962029</c:v>
                </c:pt>
                <c:pt idx="2">
                  <c:v>1190.1899746548252</c:v>
                </c:pt>
                <c:pt idx="3">
                  <c:v>1549.716389771359</c:v>
                </c:pt>
                <c:pt idx="4">
                  <c:v>1881.2483763580926</c:v>
                </c:pt>
                <c:pt idx="5">
                  <c:v>2197.4277459811628</c:v>
                </c:pt>
                <c:pt idx="6">
                  <c:v>2490.6702046990567</c:v>
                </c:pt>
                <c:pt idx="7">
                  <c:v>2764.1214356188621</c:v>
                </c:pt>
                <c:pt idx="8">
                  <c:v>3012.1940178744044</c:v>
                </c:pt>
                <c:pt idx="9">
                  <c:v>3233.5542889299882</c:v>
                </c:pt>
                <c:pt idx="10">
                  <c:v>3422.7679534086064</c:v>
                </c:pt>
                <c:pt idx="11">
                  <c:v>3573.7554840894331</c:v>
                </c:pt>
                <c:pt idx="12">
                  <c:v>3691.6578184998621</c:v>
                </c:pt>
                <c:pt idx="13">
                  <c:v>3770.0710911192609</c:v>
                </c:pt>
                <c:pt idx="14">
                  <c:v>3815.0758326261753</c:v>
                </c:pt>
                <c:pt idx="15">
                  <c:v>3823.4324107722382</c:v>
                </c:pt>
                <c:pt idx="16">
                  <c:v>3794.310905425144</c:v>
                </c:pt>
                <c:pt idx="17">
                  <c:v>3728.7373820703947</c:v>
                </c:pt>
                <c:pt idx="18">
                  <c:v>3623.7071851241326</c:v>
                </c:pt>
                <c:pt idx="19">
                  <c:v>3484.1341340913314</c:v>
                </c:pt>
                <c:pt idx="20">
                  <c:v>3310.9428291213303</c:v>
                </c:pt>
                <c:pt idx="21">
                  <c:v>3111.9254024660213</c:v>
                </c:pt>
                <c:pt idx="22">
                  <c:v>2879.3720033196523</c:v>
                </c:pt>
                <c:pt idx="23">
                  <c:v>2624.8389145445194</c:v>
                </c:pt>
                <c:pt idx="24">
                  <c:v>2332.6600349350983</c:v>
                </c:pt>
                <c:pt idx="25">
                  <c:v>2019.4300122100808</c:v>
                </c:pt>
                <c:pt idx="26">
                  <c:v>1683.2969555889842</c:v>
                </c:pt>
                <c:pt idx="27">
                  <c:v>1336.2480162851011</c:v>
                </c:pt>
                <c:pt idx="28">
                  <c:v>974.20077702709011</c:v>
                </c:pt>
                <c:pt idx="29">
                  <c:v>612.48005576289415</c:v>
                </c:pt>
                <c:pt idx="30">
                  <c:v>244.1450433563954</c:v>
                </c:pt>
                <c:pt idx="31">
                  <c:v>-129.25531595699269</c:v>
                </c:pt>
                <c:pt idx="32">
                  <c:v>-510.28637955940638</c:v>
                </c:pt>
                <c:pt idx="33">
                  <c:v>-887.93258749429401</c:v>
                </c:pt>
                <c:pt idx="34">
                  <c:v>-1265.918266293409</c:v>
                </c:pt>
                <c:pt idx="35">
                  <c:v>-1621.8820601752966</c:v>
                </c:pt>
                <c:pt idx="36">
                  <c:v>-1953.981552643625</c:v>
                </c:pt>
                <c:pt idx="37">
                  <c:v>-2269.8458274311829</c:v>
                </c:pt>
                <c:pt idx="38">
                  <c:v>-2564.3935366647784</c:v>
                </c:pt>
                <c:pt idx="39">
                  <c:v>-2834.5638846616507</c:v>
                </c:pt>
                <c:pt idx="40">
                  <c:v>-3085.978040320028</c:v>
                </c:pt>
                <c:pt idx="41">
                  <c:v>-3306.7464946089385</c:v>
                </c:pt>
                <c:pt idx="42">
                  <c:v>-3499.0935741886237</c:v>
                </c:pt>
                <c:pt idx="43">
                  <c:v>-3653.3644739432179</c:v>
                </c:pt>
                <c:pt idx="44">
                  <c:v>-3772.1143879328915</c:v>
                </c:pt>
                <c:pt idx="45">
                  <c:v>-3851.7857246397234</c:v>
                </c:pt>
                <c:pt idx="46">
                  <c:v>-3898.0171239023107</c:v>
                </c:pt>
                <c:pt idx="47">
                  <c:v>-3907.6558463528745</c:v>
                </c:pt>
                <c:pt idx="48">
                  <c:v>-3880.3045380464409</c:v>
                </c:pt>
                <c:pt idx="49">
                  <c:v>-3814.2820797926433</c:v>
                </c:pt>
                <c:pt idx="50">
                  <c:v>-3710.114055150962</c:v>
                </c:pt>
                <c:pt idx="51">
                  <c:v>-3572.2271916504424</c:v>
                </c:pt>
                <c:pt idx="52">
                  <c:v>-3402.0167895494942</c:v>
                </c:pt>
                <c:pt idx="53">
                  <c:v>-3197.4855476693665</c:v>
                </c:pt>
                <c:pt idx="54">
                  <c:v>-2969.5072305985054</c:v>
                </c:pt>
                <c:pt idx="55">
                  <c:v>-2709.4680100903474</c:v>
                </c:pt>
                <c:pt idx="56">
                  <c:v>-2415.4258463897509</c:v>
                </c:pt>
                <c:pt idx="57">
                  <c:v>-2097.9905992981694</c:v>
                </c:pt>
                <c:pt idx="58">
                  <c:v>-1762.6310888641353</c:v>
                </c:pt>
                <c:pt idx="59">
                  <c:v>-1412.5361080986881</c:v>
                </c:pt>
                <c:pt idx="60">
                  <c:v>-1051.4103203080645</c:v>
                </c:pt>
                <c:pt idx="61">
                  <c:v>-684.75139165195515</c:v>
                </c:pt>
                <c:pt idx="62">
                  <c:v>-315.06673745995073</c:v>
                </c:pt>
                <c:pt idx="63">
                  <c:v>66.259961262337413</c:v>
                </c:pt>
                <c:pt idx="64">
                  <c:v>443.51947836332033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546-46D6-B505-8B840F59B2EC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-3766</c:v>
                </c:pt>
                <c:pt idx="2">
                  <c:v>-3660</c:v>
                </c:pt>
                <c:pt idx="3">
                  <c:v>-3524</c:v>
                </c:pt>
                <c:pt idx="4">
                  <c:v>-3359</c:v>
                </c:pt>
                <c:pt idx="5">
                  <c:v>-3152</c:v>
                </c:pt>
                <c:pt idx="6">
                  <c:v>-2928</c:v>
                </c:pt>
                <c:pt idx="7">
                  <c:v>-2666</c:v>
                </c:pt>
                <c:pt idx="8">
                  <c:v>-2378</c:v>
                </c:pt>
                <c:pt idx="9">
                  <c:v>-2065</c:v>
                </c:pt>
                <c:pt idx="10">
                  <c:v>-1730</c:v>
                </c:pt>
                <c:pt idx="11">
                  <c:v>-1386</c:v>
                </c:pt>
                <c:pt idx="12">
                  <c:v>-1026</c:v>
                </c:pt>
                <c:pt idx="13">
                  <c:v>-669</c:v>
                </c:pt>
                <c:pt idx="14">
                  <c:v>-291</c:v>
                </c:pt>
                <c:pt idx="15">
                  <c:v>77</c:v>
                </c:pt>
                <c:pt idx="16">
                  <c:v>452</c:v>
                </c:pt>
                <c:pt idx="17">
                  <c:v>826</c:v>
                </c:pt>
                <c:pt idx="18">
                  <c:v>1197</c:v>
                </c:pt>
                <c:pt idx="19">
                  <c:v>1556</c:v>
                </c:pt>
                <c:pt idx="20">
                  <c:v>1896</c:v>
                </c:pt>
                <c:pt idx="21">
                  <c:v>2209</c:v>
                </c:pt>
                <c:pt idx="22">
                  <c:v>2506</c:v>
                </c:pt>
                <c:pt idx="23">
                  <c:v>2776</c:v>
                </c:pt>
                <c:pt idx="24">
                  <c:v>3035</c:v>
                </c:pt>
                <c:pt idx="25">
                  <c:v>3256</c:v>
                </c:pt>
                <c:pt idx="26">
                  <c:v>3446</c:v>
                </c:pt>
                <c:pt idx="27">
                  <c:v>3604</c:v>
                </c:pt>
                <c:pt idx="28">
                  <c:v>3723</c:v>
                </c:pt>
                <c:pt idx="29">
                  <c:v>3804</c:v>
                </c:pt>
                <c:pt idx="30">
                  <c:v>3859</c:v>
                </c:pt>
                <c:pt idx="31">
                  <c:v>3865</c:v>
                </c:pt>
                <c:pt idx="32">
                  <c:v>3837</c:v>
                </c:pt>
                <c:pt idx="33">
                  <c:v>3779</c:v>
                </c:pt>
                <c:pt idx="34">
                  <c:v>3671</c:v>
                </c:pt>
                <c:pt idx="35">
                  <c:v>3531</c:v>
                </c:pt>
                <c:pt idx="36">
                  <c:v>3365</c:v>
                </c:pt>
                <c:pt idx="37">
                  <c:v>3163</c:v>
                </c:pt>
                <c:pt idx="38">
                  <c:v>2931</c:v>
                </c:pt>
                <c:pt idx="39">
                  <c:v>2680</c:v>
                </c:pt>
                <c:pt idx="40">
                  <c:v>2393</c:v>
                </c:pt>
                <c:pt idx="41">
                  <c:v>2073</c:v>
                </c:pt>
                <c:pt idx="42">
                  <c:v>1740</c:v>
                </c:pt>
                <c:pt idx="43">
                  <c:v>1392</c:v>
                </c:pt>
                <c:pt idx="44">
                  <c:v>1026</c:v>
                </c:pt>
                <c:pt idx="45">
                  <c:v>675</c:v>
                </c:pt>
                <c:pt idx="46">
                  <c:v>302</c:v>
                </c:pt>
                <c:pt idx="47">
                  <c:v>-72</c:v>
                </c:pt>
                <c:pt idx="48">
                  <c:v>-445</c:v>
                </c:pt>
                <c:pt idx="49">
                  <c:v>-822</c:v>
                </c:pt>
                <c:pt idx="50">
                  <c:v>-1193</c:v>
                </c:pt>
                <c:pt idx="51">
                  <c:v>-1550</c:v>
                </c:pt>
                <c:pt idx="52">
                  <c:v>-1880</c:v>
                </c:pt>
                <c:pt idx="53">
                  <c:v>-2202</c:v>
                </c:pt>
                <c:pt idx="54">
                  <c:v>-2497</c:v>
                </c:pt>
                <c:pt idx="55">
                  <c:v>-2768</c:v>
                </c:pt>
                <c:pt idx="56">
                  <c:v>-3027</c:v>
                </c:pt>
                <c:pt idx="57">
                  <c:v>-3245</c:v>
                </c:pt>
                <c:pt idx="58">
                  <c:v>-3434</c:v>
                </c:pt>
                <c:pt idx="59">
                  <c:v>-3598</c:v>
                </c:pt>
                <c:pt idx="60">
                  <c:v>-3715</c:v>
                </c:pt>
                <c:pt idx="61">
                  <c:v>-3795</c:v>
                </c:pt>
                <c:pt idx="62">
                  <c:v>-3849</c:v>
                </c:pt>
                <c:pt idx="63">
                  <c:v>-3855</c:v>
                </c:pt>
                <c:pt idx="64">
                  <c:v>-3828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546-46D6-B505-8B840F59B2EC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TDK_KF_ST_02_01!$N$20:$N$84</c:f>
              <c:numCache>
                <c:formatCode>General</c:formatCode>
                <c:ptCount val="65"/>
                <c:pt idx="0">
                  <c:v>-3826.0733037781451</c:v>
                </c:pt>
                <c:pt idx="1">
                  <c:v>-3761.9864434262645</c:v>
                </c:pt>
                <c:pt idx="2">
                  <c:v>-3659.9349422981054</c:v>
                </c:pt>
                <c:pt idx="3">
                  <c:v>-3521.6846279127367</c:v>
                </c:pt>
                <c:pt idx="4">
                  <c:v>-3355.0931934917016</c:v>
                </c:pt>
                <c:pt idx="5">
                  <c:v>-3155.6011910823609</c:v>
                </c:pt>
                <c:pt idx="6">
                  <c:v>-2927.8918609384991</c:v>
                </c:pt>
                <c:pt idx="7">
                  <c:v>-2668.9649540306759</c:v>
                </c:pt>
                <c:pt idx="8">
                  <c:v>-2382.5224153834297</c:v>
                </c:pt>
                <c:pt idx="9">
                  <c:v>-2068.3212082522923</c:v>
                </c:pt>
                <c:pt idx="10">
                  <c:v>-1732.3467934374723</c:v>
                </c:pt>
                <c:pt idx="11">
                  <c:v>-1387.9765970722137</c:v>
                </c:pt>
                <c:pt idx="12">
                  <c:v>-1025.0600996297092</c:v>
                </c:pt>
                <c:pt idx="13">
                  <c:v>-668.75128193329078</c:v>
                </c:pt>
                <c:pt idx="14">
                  <c:v>-295.53477520683958</c:v>
                </c:pt>
                <c:pt idx="15">
                  <c:v>78.707202341292913</c:v>
                </c:pt>
                <c:pt idx="16">
                  <c:v>460.66112126270747</c:v>
                </c:pt>
                <c:pt idx="17">
                  <c:v>832.18298050707403</c:v>
                </c:pt>
                <c:pt idx="18">
                  <c:v>1206.1513852397645</c:v>
                </c:pt>
                <c:pt idx="19">
                  <c:v>1562.4091068582536</c:v>
                </c:pt>
                <c:pt idx="20">
                  <c:v>1901.799797560707</c:v>
                </c:pt>
                <c:pt idx="21">
                  <c:v>2213.331107241484</c:v>
                </c:pt>
                <c:pt idx="22">
                  <c:v>2510.211830192904</c:v>
                </c:pt>
                <c:pt idx="23">
                  <c:v>2777.8272779732911</c:v>
                </c:pt>
                <c:pt idx="24">
                  <c:v>3030.7262086159044</c:v>
                </c:pt>
                <c:pt idx="25">
                  <c:v>3251.8453739350139</c:v>
                </c:pt>
                <c:pt idx="26">
                  <c:v>3442.4897932829085</c:v>
                </c:pt>
                <c:pt idx="27">
                  <c:v>3596.4759568452387</c:v>
                </c:pt>
                <c:pt idx="28">
                  <c:v>3716.3956580621862</c:v>
                </c:pt>
                <c:pt idx="29">
                  <c:v>3798.4725380869118</c:v>
                </c:pt>
                <c:pt idx="30">
                  <c:v>3845.7183564978436</c:v>
                </c:pt>
                <c:pt idx="31">
                  <c:v>3857.4948981319612</c:v>
                </c:pt>
                <c:pt idx="32">
                  <c:v>3832.2973728182219</c:v>
                </c:pt>
                <c:pt idx="33">
                  <c:v>3769.4267736651418</c:v>
                </c:pt>
                <c:pt idx="34">
                  <c:v>3666.7031465683262</c:v>
                </c:pt>
                <c:pt idx="35">
                  <c:v>3530.3923737257405</c:v>
                </c:pt>
                <c:pt idx="36">
                  <c:v>3364.3748829970637</c:v>
                </c:pt>
                <c:pt idx="37">
                  <c:v>3166.1238292663038</c:v>
                </c:pt>
                <c:pt idx="38">
                  <c:v>2938.6230711054709</c:v>
                </c:pt>
                <c:pt idx="39">
                  <c:v>2684.5718612429241</c:v>
                </c:pt>
                <c:pt idx="40">
                  <c:v>2396.6189743625609</c:v>
                </c:pt>
                <c:pt idx="41">
                  <c:v>2086.0754019011679</c:v>
                </c:pt>
                <c:pt idx="42">
                  <c:v>1748.0923931951152</c:v>
                </c:pt>
                <c:pt idx="43">
                  <c:v>1399.6383355364094</c:v>
                </c:pt>
                <c:pt idx="44">
                  <c:v>1038.0786353023561</c:v>
                </c:pt>
                <c:pt idx="45">
                  <c:v>681.92249659821061</c:v>
                </c:pt>
                <c:pt idx="46">
                  <c:v>310.00432807312126</c:v>
                </c:pt>
                <c:pt idx="47">
                  <c:v>-70.878467965257869</c:v>
                </c:pt>
                <c:pt idx="48">
                  <c:v>-445.02035875672345</c:v>
                </c:pt>
                <c:pt idx="49">
                  <c:v>-825.58012324493154</c:v>
                </c:pt>
                <c:pt idx="50">
                  <c:v>-1198.9886873137875</c:v>
                </c:pt>
                <c:pt idx="51">
                  <c:v>-1553.0716530681459</c:v>
                </c:pt>
                <c:pt idx="52">
                  <c:v>-1888.9277113589999</c:v>
                </c:pt>
                <c:pt idx="53">
                  <c:v>-2210.2979027170022</c:v>
                </c:pt>
                <c:pt idx="54">
                  <c:v>-2501.8974809001343</c:v>
                </c:pt>
                <c:pt idx="55">
                  <c:v>-2775.5990569675873</c:v>
                </c:pt>
                <c:pt idx="56">
                  <c:v>-3029.5846270985144</c:v>
                </c:pt>
                <c:pt idx="57">
                  <c:v>-3252.6662800633326</c:v>
                </c:pt>
                <c:pt idx="58">
                  <c:v>-3441.6622322009657</c:v>
                </c:pt>
                <c:pt idx="59">
                  <c:v>-3595.7037577901392</c:v>
                </c:pt>
                <c:pt idx="60">
                  <c:v>-3713.9410599145522</c:v>
                </c:pt>
                <c:pt idx="61">
                  <c:v>-3795.600353013474</c:v>
                </c:pt>
                <c:pt idx="62">
                  <c:v>-3841.2047017093546</c:v>
                </c:pt>
                <c:pt idx="63">
                  <c:v>-3850.9278199108785</c:v>
                </c:pt>
                <c:pt idx="64">
                  <c:v>-3823.484019123739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546-46D6-B505-8B840F59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5048"/>
        <c:axId val="572055440"/>
      </c:scatterChart>
      <c:valAx>
        <c:axId val="57205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5440"/>
        <c:crosses val="autoZero"/>
        <c:crossBetween val="midCat"/>
      </c:valAx>
      <c:valAx>
        <c:axId val="57205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5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TDK_KF_ST_02_02!$I$85:$I$149</c:f>
              <c:numCache>
                <c:formatCode>General</c:formatCode>
                <c:ptCount val="65"/>
                <c:pt idx="0">
                  <c:v>453</c:v>
                </c:pt>
                <c:pt idx="1">
                  <c:v>60</c:v>
                </c:pt>
                <c:pt idx="2">
                  <c:v>-312</c:v>
                </c:pt>
                <c:pt idx="3">
                  <c:v>-674</c:v>
                </c:pt>
                <c:pt idx="4">
                  <c:v>-1036</c:v>
                </c:pt>
                <c:pt idx="5">
                  <c:v>-1402</c:v>
                </c:pt>
                <c:pt idx="6">
                  <c:v>-1755</c:v>
                </c:pt>
                <c:pt idx="7">
                  <c:v>-2088</c:v>
                </c:pt>
                <c:pt idx="8">
                  <c:v>-2406</c:v>
                </c:pt>
                <c:pt idx="9">
                  <c:v>-2700</c:v>
                </c:pt>
                <c:pt idx="10">
                  <c:v>-2953</c:v>
                </c:pt>
                <c:pt idx="11">
                  <c:v>-3178</c:v>
                </c:pt>
                <c:pt idx="12">
                  <c:v>-3382</c:v>
                </c:pt>
                <c:pt idx="13">
                  <c:v>-3559</c:v>
                </c:pt>
                <c:pt idx="14">
                  <c:v>-3697</c:v>
                </c:pt>
                <c:pt idx="15">
                  <c:v>-3800</c:v>
                </c:pt>
                <c:pt idx="16">
                  <c:v>-3873</c:v>
                </c:pt>
                <c:pt idx="17">
                  <c:v>-3891</c:v>
                </c:pt>
                <c:pt idx="18">
                  <c:v>-3886</c:v>
                </c:pt>
                <c:pt idx="19">
                  <c:v>-3846</c:v>
                </c:pt>
                <c:pt idx="20">
                  <c:v>-3768</c:v>
                </c:pt>
                <c:pt idx="21">
                  <c:v>-3644</c:v>
                </c:pt>
                <c:pt idx="22">
                  <c:v>-3489</c:v>
                </c:pt>
                <c:pt idx="23">
                  <c:v>-3304</c:v>
                </c:pt>
                <c:pt idx="24">
                  <c:v>-3082</c:v>
                </c:pt>
                <c:pt idx="25">
                  <c:v>-2838</c:v>
                </c:pt>
                <c:pt idx="26">
                  <c:v>-2576</c:v>
                </c:pt>
                <c:pt idx="27">
                  <c:v>-2280</c:v>
                </c:pt>
                <c:pt idx="28">
                  <c:v>-1956</c:v>
                </c:pt>
                <c:pt idx="29">
                  <c:v>-1628</c:v>
                </c:pt>
                <c:pt idx="30">
                  <c:v>-1274</c:v>
                </c:pt>
                <c:pt idx="31">
                  <c:v>-901</c:v>
                </c:pt>
                <c:pt idx="32">
                  <c:v>-521</c:v>
                </c:pt>
                <c:pt idx="33">
                  <c:v>-147</c:v>
                </c:pt>
                <c:pt idx="34">
                  <c:v>228</c:v>
                </c:pt>
                <c:pt idx="35">
                  <c:v>590</c:v>
                </c:pt>
                <c:pt idx="36">
                  <c:v>954</c:v>
                </c:pt>
                <c:pt idx="37">
                  <c:v>1322</c:v>
                </c:pt>
                <c:pt idx="38">
                  <c:v>1671</c:v>
                </c:pt>
                <c:pt idx="39">
                  <c:v>2007</c:v>
                </c:pt>
                <c:pt idx="40">
                  <c:v>2326</c:v>
                </c:pt>
                <c:pt idx="41">
                  <c:v>2611</c:v>
                </c:pt>
                <c:pt idx="42">
                  <c:v>2876</c:v>
                </c:pt>
                <c:pt idx="43">
                  <c:v>3102</c:v>
                </c:pt>
                <c:pt idx="44">
                  <c:v>3300</c:v>
                </c:pt>
                <c:pt idx="45">
                  <c:v>3481</c:v>
                </c:pt>
                <c:pt idx="46">
                  <c:v>3613</c:v>
                </c:pt>
                <c:pt idx="47">
                  <c:v>3721</c:v>
                </c:pt>
                <c:pt idx="48">
                  <c:v>3792</c:v>
                </c:pt>
                <c:pt idx="49">
                  <c:v>3815</c:v>
                </c:pt>
                <c:pt idx="50">
                  <c:v>3807</c:v>
                </c:pt>
                <c:pt idx="51">
                  <c:v>3762</c:v>
                </c:pt>
                <c:pt idx="52">
                  <c:v>3683</c:v>
                </c:pt>
                <c:pt idx="53">
                  <c:v>3563</c:v>
                </c:pt>
                <c:pt idx="54">
                  <c:v>3417</c:v>
                </c:pt>
                <c:pt idx="55">
                  <c:v>3221</c:v>
                </c:pt>
                <c:pt idx="56">
                  <c:v>3003</c:v>
                </c:pt>
                <c:pt idx="57">
                  <c:v>2758</c:v>
                </c:pt>
                <c:pt idx="58">
                  <c:v>2492</c:v>
                </c:pt>
                <c:pt idx="59">
                  <c:v>2197</c:v>
                </c:pt>
                <c:pt idx="60">
                  <c:v>1882</c:v>
                </c:pt>
                <c:pt idx="61">
                  <c:v>1546</c:v>
                </c:pt>
                <c:pt idx="62">
                  <c:v>1195</c:v>
                </c:pt>
                <c:pt idx="63">
                  <c:v>819</c:v>
                </c:pt>
                <c:pt idx="64">
                  <c:v>442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4C-4AD7-BFA1-AA547C2D6C75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TDK_KF_ST_02_02!$L$85:$L$149</c:f>
              <c:numCache>
                <c:formatCode>General</c:formatCode>
                <c:ptCount val="65"/>
                <c:pt idx="0">
                  <c:v>453.50871976122249</c:v>
                </c:pt>
                <c:pt idx="1">
                  <c:v>68.120256605826924</c:v>
                </c:pt>
                <c:pt idx="2">
                  <c:v>-305.07925853790493</c:v>
                </c:pt>
                <c:pt idx="3">
                  <c:v>-670.44148471820279</c:v>
                </c:pt>
                <c:pt idx="4">
                  <c:v>-1034.7856173158257</c:v>
                </c:pt>
                <c:pt idx="5">
                  <c:v>-1403.4961763226177</c:v>
                </c:pt>
                <c:pt idx="6">
                  <c:v>-1756.3270626066469</c:v>
                </c:pt>
                <c:pt idx="7">
                  <c:v>-2089.5424338921734</c:v>
                </c:pt>
                <c:pt idx="8">
                  <c:v>-2405.1118412780756</c:v>
                </c:pt>
                <c:pt idx="9">
                  <c:v>-2697.1795715138433</c:v>
                </c:pt>
                <c:pt idx="10">
                  <c:v>-2952.5157235511065</c:v>
                </c:pt>
                <c:pt idx="11">
                  <c:v>-3182.9858638540563</c:v>
                </c:pt>
                <c:pt idx="12">
                  <c:v>-3387.8752136489738</c:v>
                </c:pt>
                <c:pt idx="13">
                  <c:v>-3560.1723742334812</c:v>
                </c:pt>
                <c:pt idx="14">
                  <c:v>-3700.8849520795638</c:v>
                </c:pt>
                <c:pt idx="15">
                  <c:v>-3804.5721796300577</c:v>
                </c:pt>
                <c:pt idx="16">
                  <c:v>-3870.9521908970773</c:v>
                </c:pt>
                <c:pt idx="17">
                  <c:v>-3899.1196029112498</c:v>
                </c:pt>
                <c:pt idx="18">
                  <c:v>-3890.3404421557784</c:v>
                </c:pt>
                <c:pt idx="19">
                  <c:v>-3846.1051744621918</c:v>
                </c:pt>
                <c:pt idx="20">
                  <c:v>-3766.3876185904915</c:v>
                </c:pt>
                <c:pt idx="21">
                  <c:v>-3648.2792410773814</c:v>
                </c:pt>
                <c:pt idx="22">
                  <c:v>-3493.9387784320461</c:v>
                </c:pt>
                <c:pt idx="23">
                  <c:v>-3303.7534814030619</c:v>
                </c:pt>
                <c:pt idx="24">
                  <c:v>-3081.8367734291883</c:v>
                </c:pt>
                <c:pt idx="25">
                  <c:v>-2835.8703280047557</c:v>
                </c:pt>
                <c:pt idx="26">
                  <c:v>-2567.9134318899542</c:v>
                </c:pt>
                <c:pt idx="27">
                  <c:v>-2278.1791837539622</c:v>
                </c:pt>
                <c:pt idx="28">
                  <c:v>-1959.6446103963706</c:v>
                </c:pt>
                <c:pt idx="29">
                  <c:v>-1625.4594161926175</c:v>
                </c:pt>
                <c:pt idx="30">
                  <c:v>-1268.2679015767615</c:v>
                </c:pt>
                <c:pt idx="31">
                  <c:v>-897.18843481964859</c:v>
                </c:pt>
                <c:pt idx="32">
                  <c:v>-516.37964083536122</c:v>
                </c:pt>
                <c:pt idx="33">
                  <c:v>-140.51191523056406</c:v>
                </c:pt>
                <c:pt idx="34">
                  <c:v>233.86918668664498</c:v>
                </c:pt>
                <c:pt idx="35">
                  <c:v>596.07897001493325</c:v>
                </c:pt>
                <c:pt idx="36">
                  <c:v>961.35689708164614</c:v>
                </c:pt>
                <c:pt idx="37">
                  <c:v>1322.872499004716</c:v>
                </c:pt>
                <c:pt idx="38">
                  <c:v>1671.1400273087263</c:v>
                </c:pt>
                <c:pt idx="39">
                  <c:v>2004.8366131180858</c:v>
                </c:pt>
                <c:pt idx="40">
                  <c:v>2324.1640854718312</c:v>
                </c:pt>
                <c:pt idx="41">
                  <c:v>2607.4763484813429</c:v>
                </c:pt>
                <c:pt idx="42">
                  <c:v>2866.3713332636453</c:v>
                </c:pt>
                <c:pt idx="43">
                  <c:v>3095.1203372641035</c:v>
                </c:pt>
                <c:pt idx="44">
                  <c:v>3296.0627493852203</c:v>
                </c:pt>
                <c:pt idx="45">
                  <c:v>3471.665716511056</c:v>
                </c:pt>
                <c:pt idx="46">
                  <c:v>3611.053981447214</c:v>
                </c:pt>
                <c:pt idx="47">
                  <c:v>3717.8537466658163</c:v>
                </c:pt>
                <c:pt idx="48">
                  <c:v>3784.1883994604987</c:v>
                </c:pt>
                <c:pt idx="49">
                  <c:v>3813.1639030380752</c:v>
                </c:pt>
                <c:pt idx="50">
                  <c:v>3805.5309198208365</c:v>
                </c:pt>
                <c:pt idx="51">
                  <c:v>3762.7107255125247</c:v>
                </c:pt>
                <c:pt idx="52">
                  <c:v>3685.1357466641757</c:v>
                </c:pt>
                <c:pt idx="53">
                  <c:v>3566.9723948041565</c:v>
                </c:pt>
                <c:pt idx="54">
                  <c:v>3415.1319590684466</c:v>
                </c:pt>
                <c:pt idx="55">
                  <c:v>3225.6765554967828</c:v>
                </c:pt>
                <c:pt idx="56">
                  <c:v>3006.0586028252333</c:v>
                </c:pt>
                <c:pt idx="57">
                  <c:v>2763.7941043449773</c:v>
                </c:pt>
                <c:pt idx="58">
                  <c:v>2493.5093479001375</c:v>
                </c:pt>
                <c:pt idx="59">
                  <c:v>2201.2172803946537</c:v>
                </c:pt>
                <c:pt idx="60">
                  <c:v>1883.2566591445275</c:v>
                </c:pt>
                <c:pt idx="61">
                  <c:v>1547.8949931933701</c:v>
                </c:pt>
                <c:pt idx="62">
                  <c:v>1193.9028203749974</c:v>
                </c:pt>
                <c:pt idx="63">
                  <c:v>817.24193971383636</c:v>
                </c:pt>
                <c:pt idx="64">
                  <c:v>437.13860810248553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4C-4AD7-BFA1-AA547C2D6C75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-3843</c:v>
                </c:pt>
                <c:pt idx="2">
                  <c:v>-3843</c:v>
                </c:pt>
                <c:pt idx="3">
                  <c:v>-3793</c:v>
                </c:pt>
                <c:pt idx="4">
                  <c:v>-3706</c:v>
                </c:pt>
                <c:pt idx="5">
                  <c:v>-3589</c:v>
                </c:pt>
                <c:pt idx="6">
                  <c:v>-3429</c:v>
                </c:pt>
                <c:pt idx="7">
                  <c:v>-3244</c:v>
                </c:pt>
                <c:pt idx="8">
                  <c:v>-3022</c:v>
                </c:pt>
                <c:pt idx="9">
                  <c:v>-2773</c:v>
                </c:pt>
                <c:pt idx="10">
                  <c:v>-2499</c:v>
                </c:pt>
                <c:pt idx="11">
                  <c:v>-2209</c:v>
                </c:pt>
                <c:pt idx="12">
                  <c:v>-1888</c:v>
                </c:pt>
                <c:pt idx="13">
                  <c:v>-1557</c:v>
                </c:pt>
                <c:pt idx="14">
                  <c:v>-1197</c:v>
                </c:pt>
                <c:pt idx="15">
                  <c:v>-829</c:v>
                </c:pt>
                <c:pt idx="16">
                  <c:v>-456</c:v>
                </c:pt>
                <c:pt idx="17">
                  <c:v>-83</c:v>
                </c:pt>
                <c:pt idx="18">
                  <c:v>299</c:v>
                </c:pt>
                <c:pt idx="19">
                  <c:v>649</c:v>
                </c:pt>
                <c:pt idx="20">
                  <c:v>1019</c:v>
                </c:pt>
                <c:pt idx="21">
                  <c:v>1383</c:v>
                </c:pt>
                <c:pt idx="22">
                  <c:v>1730</c:v>
                </c:pt>
                <c:pt idx="23">
                  <c:v>2067</c:v>
                </c:pt>
                <c:pt idx="24">
                  <c:v>2380</c:v>
                </c:pt>
                <c:pt idx="25">
                  <c:v>2660</c:v>
                </c:pt>
                <c:pt idx="26">
                  <c:v>2918</c:v>
                </c:pt>
                <c:pt idx="27">
                  <c:v>3151</c:v>
                </c:pt>
                <c:pt idx="28">
                  <c:v>3351</c:v>
                </c:pt>
                <c:pt idx="29">
                  <c:v>3517</c:v>
                </c:pt>
                <c:pt idx="30">
                  <c:v>3660</c:v>
                </c:pt>
                <c:pt idx="31">
                  <c:v>3759</c:v>
                </c:pt>
                <c:pt idx="32">
                  <c:v>3829</c:v>
                </c:pt>
                <c:pt idx="33">
                  <c:v>3854</c:v>
                </c:pt>
                <c:pt idx="34">
                  <c:v>3844</c:v>
                </c:pt>
                <c:pt idx="35">
                  <c:v>3800</c:v>
                </c:pt>
                <c:pt idx="36">
                  <c:v>3718</c:v>
                </c:pt>
                <c:pt idx="37">
                  <c:v>3601</c:v>
                </c:pt>
                <c:pt idx="38">
                  <c:v>3442</c:v>
                </c:pt>
                <c:pt idx="39">
                  <c:v>3251</c:v>
                </c:pt>
                <c:pt idx="40">
                  <c:v>3030</c:v>
                </c:pt>
                <c:pt idx="41">
                  <c:v>2783</c:v>
                </c:pt>
                <c:pt idx="42">
                  <c:v>2506</c:v>
                </c:pt>
                <c:pt idx="43">
                  <c:v>2218</c:v>
                </c:pt>
                <c:pt idx="44">
                  <c:v>1903</c:v>
                </c:pt>
                <c:pt idx="45">
                  <c:v>1553</c:v>
                </c:pt>
                <c:pt idx="46">
                  <c:v>1206</c:v>
                </c:pt>
                <c:pt idx="47">
                  <c:v>827</c:v>
                </c:pt>
                <c:pt idx="48">
                  <c:v>456</c:v>
                </c:pt>
                <c:pt idx="49">
                  <c:v>84</c:v>
                </c:pt>
                <c:pt idx="50">
                  <c:v>-286</c:v>
                </c:pt>
                <c:pt idx="51">
                  <c:v>-653</c:v>
                </c:pt>
                <c:pt idx="52">
                  <c:v>-1007</c:v>
                </c:pt>
                <c:pt idx="53">
                  <c:v>-1372</c:v>
                </c:pt>
                <c:pt idx="54">
                  <c:v>-1721</c:v>
                </c:pt>
                <c:pt idx="55">
                  <c:v>-2059</c:v>
                </c:pt>
                <c:pt idx="56">
                  <c:v>-2372</c:v>
                </c:pt>
                <c:pt idx="57">
                  <c:v>-2655</c:v>
                </c:pt>
                <c:pt idx="58">
                  <c:v>-2909</c:v>
                </c:pt>
                <c:pt idx="59">
                  <c:v>-3140</c:v>
                </c:pt>
                <c:pt idx="60">
                  <c:v>-3343</c:v>
                </c:pt>
                <c:pt idx="61">
                  <c:v>-3514</c:v>
                </c:pt>
                <c:pt idx="62">
                  <c:v>-3653</c:v>
                </c:pt>
                <c:pt idx="63">
                  <c:v>-3757</c:v>
                </c:pt>
                <c:pt idx="64">
                  <c:v>-3819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4C-4AD7-BFA1-AA547C2D6C75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TDK_KF_ST_02_02!$N$85:$N$149</c:f>
              <c:numCache>
                <c:formatCode>General</c:formatCode>
                <c:ptCount val="65"/>
                <c:pt idx="0">
                  <c:v>-3814.4870490132557</c:v>
                </c:pt>
                <c:pt idx="1">
                  <c:v>-3843.1146726177458</c:v>
                </c:pt>
                <c:pt idx="2">
                  <c:v>-3834.0893658298023</c:v>
                </c:pt>
                <c:pt idx="3">
                  <c:v>-3790.0381331482222</c:v>
                </c:pt>
                <c:pt idx="4">
                  <c:v>-3710.2266893968417</c:v>
                </c:pt>
                <c:pt idx="5">
                  <c:v>-3590.5918972947334</c:v>
                </c:pt>
                <c:pt idx="6">
                  <c:v>-3435.8254248659173</c:v>
                </c:pt>
                <c:pt idx="7">
                  <c:v>-3248.451642718233</c:v>
                </c:pt>
                <c:pt idx="8">
                  <c:v>-3027.3642702330803</c:v>
                </c:pt>
                <c:pt idx="9">
                  <c:v>-2776.1189268578328</c:v>
                </c:pt>
                <c:pt idx="10">
                  <c:v>-2509.1448009519222</c:v>
                </c:pt>
                <c:pt idx="11">
                  <c:v>-2216.7069397263199</c:v>
                </c:pt>
                <c:pt idx="12">
                  <c:v>-1897.3117965048596</c:v>
                </c:pt>
                <c:pt idx="13">
                  <c:v>-1560.0932701966735</c:v>
                </c:pt>
                <c:pt idx="14">
                  <c:v>-1200.9207858405982</c:v>
                </c:pt>
                <c:pt idx="15">
                  <c:v>-831.46895566766796</c:v>
                </c:pt>
                <c:pt idx="16">
                  <c:v>-453.74668219902907</c:v>
                </c:pt>
                <c:pt idx="17">
                  <c:v>-81.174078911585184</c:v>
                </c:pt>
                <c:pt idx="18">
                  <c:v>300.62122991888555</c:v>
                </c:pt>
                <c:pt idx="19">
                  <c:v>665.18238019526814</c:v>
                </c:pt>
                <c:pt idx="20">
                  <c:v>1026.6032297957561</c:v>
                </c:pt>
                <c:pt idx="21">
                  <c:v>1388.672679238814</c:v>
                </c:pt>
                <c:pt idx="22">
                  <c:v>1738.7275832370842</c:v>
                </c:pt>
                <c:pt idx="23">
                  <c:v>2074.0928930221826</c:v>
                </c:pt>
                <c:pt idx="24">
                  <c:v>2387.1450570512693</c:v>
                </c:pt>
                <c:pt idx="25">
                  <c:v>2669.8509713357071</c:v>
                </c:pt>
                <c:pt idx="26">
                  <c:v>2923.2241445161312</c:v>
                </c:pt>
                <c:pt idx="27">
                  <c:v>3148.6263429506967</c:v>
                </c:pt>
                <c:pt idx="28">
                  <c:v>3350.0772689047858</c:v>
                </c:pt>
                <c:pt idx="29">
                  <c:v>3518.1150619408882</c:v>
                </c:pt>
                <c:pt idx="30">
                  <c:v>3655.5400983472787</c:v>
                </c:pt>
                <c:pt idx="31">
                  <c:v>3757.2116118081904</c:v>
                </c:pt>
                <c:pt idx="32">
                  <c:v>3821.5207309726206</c:v>
                </c:pt>
                <c:pt idx="33">
                  <c:v>3847.2653258223895</c:v>
                </c:pt>
                <c:pt idx="34">
                  <c:v>3836.4650745953682</c:v>
                </c:pt>
                <c:pt idx="35">
                  <c:v>3791.1732365939952</c:v>
                </c:pt>
                <c:pt idx="36">
                  <c:v>3709.5721154544722</c:v>
                </c:pt>
                <c:pt idx="37">
                  <c:v>3590.9513866971261</c:v>
                </c:pt>
                <c:pt idx="38">
                  <c:v>3437.4932950992315</c:v>
                </c:pt>
                <c:pt idx="39">
                  <c:v>3249.3923155412804</c:v>
                </c:pt>
                <c:pt idx="40">
                  <c:v>3024.8861282813664</c:v>
                </c:pt>
                <c:pt idx="41">
                  <c:v>2780.832128688166</c:v>
                </c:pt>
                <c:pt idx="42">
                  <c:v>2510.2833420387374</c:v>
                </c:pt>
                <c:pt idx="43">
                  <c:v>2220.1095868407319</c:v>
                </c:pt>
                <c:pt idx="44">
                  <c:v>1908.0470054039718</c:v>
                </c:pt>
                <c:pt idx="45">
                  <c:v>1566.2144405283939</c:v>
                </c:pt>
                <c:pt idx="46">
                  <c:v>1212.8746512643229</c:v>
                </c:pt>
                <c:pt idx="47">
                  <c:v>835.39019217484554</c:v>
                </c:pt>
                <c:pt idx="48">
                  <c:v>461.27230468311188</c:v>
                </c:pt>
                <c:pt idx="49">
                  <c:v>86.912308495240751</c:v>
                </c:pt>
                <c:pt idx="50">
                  <c:v>-287.05154496811502</c:v>
                </c:pt>
                <c:pt idx="51">
                  <c:v>-651.13326846343148</c:v>
                </c:pt>
                <c:pt idx="52">
                  <c:v>-1009.857387975462</c:v>
                </c:pt>
                <c:pt idx="53">
                  <c:v>-1376.8597734034952</c:v>
                </c:pt>
                <c:pt idx="54">
                  <c:v>-1724.5621478413852</c:v>
                </c:pt>
                <c:pt idx="55">
                  <c:v>-2061.5260353949625</c:v>
                </c:pt>
                <c:pt idx="56">
                  <c:v>-2373.7558228474545</c:v>
                </c:pt>
                <c:pt idx="57">
                  <c:v>-2654.6242304614407</c:v>
                </c:pt>
                <c:pt idx="58">
                  <c:v>-2912.2628199100122</c:v>
                </c:pt>
                <c:pt idx="59">
                  <c:v>-3140.9383868390323</c:v>
                </c:pt>
                <c:pt idx="60">
                  <c:v>-3342.9530991563274</c:v>
                </c:pt>
                <c:pt idx="61">
                  <c:v>-3512.3195267925748</c:v>
                </c:pt>
                <c:pt idx="62">
                  <c:v>-3649.2586422602849</c:v>
                </c:pt>
                <c:pt idx="63">
                  <c:v>-3753.0159533356805</c:v>
                </c:pt>
                <c:pt idx="64">
                  <c:v>-3817.4484813213758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24C-4AD7-BFA1-AA547C2D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6224"/>
        <c:axId val="572062888"/>
      </c:scatterChart>
      <c:valAx>
        <c:axId val="57205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2888"/>
        <c:crosses val="autoZero"/>
        <c:crossBetween val="midCat"/>
      </c:valAx>
      <c:valAx>
        <c:axId val="5720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6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TDK_KF_ST_02_02!$AC$20:$AC$84</c:f>
              <c:numCache>
                <c:formatCode>General</c:formatCode>
                <c:ptCount val="65"/>
                <c:pt idx="0">
                  <c:v>-2.5853444618678667E-4</c:v>
                </c:pt>
                <c:pt idx="1">
                  <c:v>-6.1469823814056745E-2</c:v>
                </c:pt>
                <c:pt idx="2">
                  <c:v>-9.8807952923554154E-2</c:v>
                </c:pt>
                <c:pt idx="3">
                  <c:v>-6.4840623189667213E-2</c:v>
                </c:pt>
                <c:pt idx="4">
                  <c:v>-0.14278765690512785</c:v>
                </c:pt>
                <c:pt idx="5">
                  <c:v>-0.13095562538285677</c:v>
                </c:pt>
                <c:pt idx="6">
                  <c:v>-0.12964935929890231</c:v>
                </c:pt>
                <c:pt idx="7">
                  <c:v>-3.1756942169103297E-2</c:v>
                </c:pt>
                <c:pt idx="8">
                  <c:v>-7.3048518149796848E-2</c:v>
                </c:pt>
                <c:pt idx="9">
                  <c:v>-7.5173336593053364E-2</c:v>
                </c:pt>
                <c:pt idx="10">
                  <c:v>-0.14986070056435352</c:v>
                </c:pt>
                <c:pt idx="11">
                  <c:v>-2.948488163487184E-2</c:v>
                </c:pt>
                <c:pt idx="12">
                  <c:v>8.7169213851865379E-3</c:v>
                </c:pt>
                <c:pt idx="13">
                  <c:v>-8.7782668313707291E-2</c:v>
                </c:pt>
                <c:pt idx="14">
                  <c:v>-8.7145040735222778E-2</c:v>
                </c:pt>
                <c:pt idx="15">
                  <c:v>-0.15189225142718499</c:v>
                </c:pt>
                <c:pt idx="16">
                  <c:v>-0.13478133137824955</c:v>
                </c:pt>
                <c:pt idx="17">
                  <c:v>-0.18979803969469344</c:v>
                </c:pt>
                <c:pt idx="18">
                  <c:v>-0.18680760130476415</c:v>
                </c:pt>
                <c:pt idx="19">
                  <c:v>-0.21425557538047713</c:v>
                </c:pt>
                <c:pt idx="20">
                  <c:v>-0.16567443064000997</c:v>
                </c:pt>
                <c:pt idx="21">
                  <c:v>-4.9844606618478338E-2</c:v>
                </c:pt>
                <c:pt idx="22">
                  <c:v>-0.18390541067510924</c:v>
                </c:pt>
                <c:pt idx="23">
                  <c:v>-0.10048694168926886</c:v>
                </c:pt>
                <c:pt idx="24">
                  <c:v>-2.4496391005584428E-2</c:v>
                </c:pt>
                <c:pt idx="25">
                  <c:v>-5.0722330838880225E-2</c:v>
                </c:pt>
                <c:pt idx="26">
                  <c:v>1.6261090313548721E-2</c:v>
                </c:pt>
                <c:pt idx="27">
                  <c:v>7.789985515267972E-2</c:v>
                </c:pt>
                <c:pt idx="28">
                  <c:v>-1.8597197962094469E-2</c:v>
                </c:pt>
                <c:pt idx="29">
                  <c:v>6.1856126992552163E-2</c:v>
                </c:pt>
                <c:pt idx="30">
                  <c:v>2.9560560890502074E-2</c:v>
                </c:pt>
                <c:pt idx="31">
                  <c:v>-1.7875724935350945E-2</c:v>
                </c:pt>
                <c:pt idx="32">
                  <c:v>3.6570831912030144E-2</c:v>
                </c:pt>
                <c:pt idx="33">
                  <c:v>3.2684805203274436E-2</c:v>
                </c:pt>
                <c:pt idx="34">
                  <c:v>5.2609953169252321E-2</c:v>
                </c:pt>
                <c:pt idx="35">
                  <c:v>2.3012847891465071E-2</c:v>
                </c:pt>
                <c:pt idx="36">
                  <c:v>1.1606999959212772E-2</c:v>
                </c:pt>
                <c:pt idx="37">
                  <c:v>8.8885184102480252E-2</c:v>
                </c:pt>
                <c:pt idx="38">
                  <c:v>0.11395116724145282</c:v>
                </c:pt>
                <c:pt idx="39">
                  <c:v>6.5018153877360874E-2</c:v>
                </c:pt>
                <c:pt idx="40">
                  <c:v>5.9972180098384342E-2</c:v>
                </c:pt>
                <c:pt idx="41">
                  <c:v>0.14352320023630227</c:v>
                </c:pt>
                <c:pt idx="42">
                  <c:v>0.19073759961355563</c:v>
                </c:pt>
                <c:pt idx="43">
                  <c:v>0.12817107813998518</c:v>
                </c:pt>
                <c:pt idx="44">
                  <c:v>0.11407567813955666</c:v>
                </c:pt>
                <c:pt idx="45">
                  <c:v>0.14667511326004501</c:v>
                </c:pt>
                <c:pt idx="46">
                  <c:v>0.11641047208189548</c:v>
                </c:pt>
                <c:pt idx="47">
                  <c:v>0.1061036688065542</c:v>
                </c:pt>
                <c:pt idx="48">
                  <c:v>4.3659694710925123E-2</c:v>
                </c:pt>
                <c:pt idx="49">
                  <c:v>-4.8096885760799069E-2</c:v>
                </c:pt>
                <c:pt idx="50">
                  <c:v>1.1097676101144316E-2</c:v>
                </c:pt>
                <c:pt idx="51">
                  <c:v>-1.883600296196164E-3</c:v>
                </c:pt>
                <c:pt idx="52">
                  <c:v>-3.4927780787313623E-2</c:v>
                </c:pt>
                <c:pt idx="53">
                  <c:v>-2.3152344301763605E-2</c:v>
                </c:pt>
                <c:pt idx="54">
                  <c:v>-3.4415373909212121E-2</c:v>
                </c:pt>
                <c:pt idx="55">
                  <c:v>1.2168361253998228E-2</c:v>
                </c:pt>
                <c:pt idx="56">
                  <c:v>1.6643627985388321E-2</c:v>
                </c:pt>
                <c:pt idx="57">
                  <c:v>9.2720624622302239E-3</c:v>
                </c:pt>
                <c:pt idx="58">
                  <c:v>-3.2564367446639153E-3</c:v>
                </c:pt>
                <c:pt idx="59">
                  <c:v>6.3618171994960449E-2</c:v>
                </c:pt>
                <c:pt idx="60">
                  <c:v>8.9470966030489762E-2</c:v>
                </c:pt>
                <c:pt idx="61">
                  <c:v>4.1316553229364672E-2</c:v>
                </c:pt>
                <c:pt idx="62">
                  <c:v>-5.3819639374921735E-2</c:v>
                </c:pt>
                <c:pt idx="63">
                  <c:v>-1.3359303078857465E-2</c:v>
                </c:pt>
                <c:pt idx="64">
                  <c:v>2.5188973471017562E-3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FB8-4D4D-ABE3-2EC5A6B92AE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TDK_KF_ST_02_02!$AC$85:$AC$149</c:f>
              <c:numCache>
                <c:formatCode>General</c:formatCode>
                <c:ptCount val="65"/>
                <c:pt idx="0">
                  <c:v>6.8909496337028031E-2</c:v>
                </c:pt>
                <c:pt idx="1">
                  <c:v>-3.2602000096005668E-2</c:v>
                </c:pt>
                <c:pt idx="2">
                  <c:v>-6.8829559543814867E-3</c:v>
                </c:pt>
                <c:pt idx="3">
                  <c:v>4.0935023005886251E-2</c:v>
                </c:pt>
                <c:pt idx="4">
                  <c:v>5.2475311203181718E-2</c:v>
                </c:pt>
                <c:pt idx="5">
                  <c:v>9.9488963662054175E-2</c:v>
                </c:pt>
                <c:pt idx="6">
                  <c:v>6.1014880017296491E-2</c:v>
                </c:pt>
                <c:pt idx="7">
                  <c:v>7.4497515027644567E-2</c:v>
                </c:pt>
                <c:pt idx="8">
                  <c:v>3.2777683937752045E-2</c:v>
                </c:pt>
                <c:pt idx="9">
                  <c:v>3.1527695170154857E-2</c:v>
                </c:pt>
                <c:pt idx="10">
                  <c:v>-2.3904141990158223E-2</c:v>
                </c:pt>
                <c:pt idx="11">
                  <c:v>4.4757933764572044E-2</c:v>
                </c:pt>
                <c:pt idx="12">
                  <c:v>1.8300139710277108E-2</c:v>
                </c:pt>
                <c:pt idx="13">
                  <c:v>6.0045744545732305E-2</c:v>
                </c:pt>
                <c:pt idx="14">
                  <c:v>5.6163983453586752E-2</c:v>
                </c:pt>
                <c:pt idx="15">
                  <c:v>7.0123388928607255E-2</c:v>
                </c:pt>
                <c:pt idx="16">
                  <c:v>0.11798508718408129</c:v>
                </c:pt>
                <c:pt idx="17">
                  <c:v>0.11457926915755934</c:v>
                </c:pt>
                <c:pt idx="18">
                  <c:v>9.9594691916024658E-2</c:v>
                </c:pt>
                <c:pt idx="19">
                  <c:v>0.31359673919357078</c:v>
                </c:pt>
                <c:pt idx="20">
                  <c:v>0.18690007922501195</c:v>
                </c:pt>
                <c:pt idx="21">
                  <c:v>0.12217794795134296</c:v>
                </c:pt>
                <c:pt idx="22">
                  <c:v>0.14420325554775104</c:v>
                </c:pt>
                <c:pt idx="23">
                  <c:v>0.1470793384282274</c:v>
                </c:pt>
                <c:pt idx="24">
                  <c:v>0.13627619470207719</c:v>
                </c:pt>
                <c:pt idx="25">
                  <c:v>0.17475774265250266</c:v>
                </c:pt>
                <c:pt idx="26">
                  <c:v>0.18449941774488821</c:v>
                </c:pt>
                <c:pt idx="27">
                  <c:v>4.0406137038701218E-2</c:v>
                </c:pt>
                <c:pt idx="28">
                  <c:v>-1.8456721814061439E-2</c:v>
                </c:pt>
                <c:pt idx="29">
                  <c:v>7.3989919053957465E-2</c:v>
                </c:pt>
                <c:pt idx="30">
                  <c:v>8.9799828943824878E-2</c:v>
                </c:pt>
                <c:pt idx="31">
                  <c:v>7.7186133104390819E-2</c:v>
                </c:pt>
                <c:pt idx="32">
                  <c:v>8.009061382983873E-2</c:v>
                </c:pt>
                <c:pt idx="33">
                  <c:v>0.11736885355657023</c:v>
                </c:pt>
                <c:pt idx="34">
                  <c:v>0.11647335479455023</c:v>
                </c:pt>
                <c:pt idx="35">
                  <c:v>0.13003907349826704</c:v>
                </c:pt>
                <c:pt idx="36">
                  <c:v>0.15484071416705092</c:v>
                </c:pt>
                <c:pt idx="37">
                  <c:v>7.9062076547216975E-2</c:v>
                </c:pt>
                <c:pt idx="38">
                  <c:v>4.2407905448612837E-2</c:v>
                </c:pt>
                <c:pt idx="39">
                  <c:v>-7.577470053632851E-3</c:v>
                </c:pt>
                <c:pt idx="40">
                  <c:v>2.7577335764760846E-2</c:v>
                </c:pt>
                <c:pt idx="41">
                  <c:v>-1.8189161791354991E-2</c:v>
                </c:pt>
                <c:pt idx="42">
                  <c:v>-0.14919374228506399</c:v>
                </c:pt>
                <c:pt idx="43">
                  <c:v>-9.7985956838869015E-2</c:v>
                </c:pt>
                <c:pt idx="44">
                  <c:v>-0.11357820691377185</c:v>
                </c:pt>
                <c:pt idx="45">
                  <c:v>-0.26148916634204511</c:v>
                </c:pt>
                <c:pt idx="46">
                  <c:v>-0.13827833024998881</c:v>
                </c:pt>
                <c:pt idx="47">
                  <c:v>-0.17045269101555505</c:v>
                </c:pt>
                <c:pt idx="48">
                  <c:v>-0.1359481858543603</c:v>
                </c:pt>
                <c:pt idx="49">
                  <c:v>-9.3596416116199066E-2</c:v>
                </c:pt>
                <c:pt idx="50">
                  <c:v>-3.7096644741623663E-2</c:v>
                </c:pt>
                <c:pt idx="51">
                  <c:v>-8.7534789653361145E-2</c:v>
                </c:pt>
                <c:pt idx="52">
                  <c:v>-2.8693901308855629E-2</c:v>
                </c:pt>
                <c:pt idx="53">
                  <c:v>-1.7342573367677971E-2</c:v>
                </c:pt>
                <c:pt idx="54">
                  <c:v>-5.5445402903799845E-3</c:v>
                </c:pt>
                <c:pt idx="55">
                  <c:v>-7.1628355480086725E-2</c:v>
                </c:pt>
                <c:pt idx="56">
                  <c:v>-7.3522533275664159E-2</c:v>
                </c:pt>
                <c:pt idx="57">
                  <c:v>-0.12890907875178925</c:v>
                </c:pt>
                <c:pt idx="58">
                  <c:v>-4.9140665204461698E-2</c:v>
                </c:pt>
                <c:pt idx="59">
                  <c:v>-0.10559038224833373</c:v>
                </c:pt>
                <c:pt idx="60">
                  <c:v>-7.7377890108348168E-2</c:v>
                </c:pt>
                <c:pt idx="61">
                  <c:v>-9.518659091723336E-2</c:v>
                </c:pt>
                <c:pt idx="62">
                  <c:v>-6.0257281100829729E-2</c:v>
                </c:pt>
                <c:pt idx="63">
                  <c:v>-4.4858067444798699E-2</c:v>
                </c:pt>
                <c:pt idx="64">
                  <c:v>1.1607893275257908E-2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FB8-4D4D-ABE3-2EC5A6B92AE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</c:numCache>
            </c:numRef>
          </c:xVal>
          <c:yVal>
            <c:numRef>
              <c:f>TDK_KF_ST_02_02!$AD$20:$AD$83</c:f>
              <c:numCache>
                <c:formatCode>General</c:formatCode>
                <c:ptCount val="64"/>
                <c:pt idx="0">
                  <c:v>1.1866427721444694E-2</c:v>
                </c:pt>
                <c:pt idx="1">
                  <c:v>1.6611756369258046E-2</c:v>
                </c:pt>
                <c:pt idx="2">
                  <c:v>3.8550671822724425E-2</c:v>
                </c:pt>
                <c:pt idx="3">
                  <c:v>-3.0345967727566148E-2</c:v>
                </c:pt>
                <c:pt idx="4">
                  <c:v>6.5409766796779678E-2</c:v>
                </c:pt>
                <c:pt idx="5">
                  <c:v>2.5365243134523041E-2</c:v>
                </c:pt>
                <c:pt idx="6">
                  <c:v>8.0508694094440614E-2</c:v>
                </c:pt>
                <c:pt idx="7">
                  <c:v>-9.7152136582685955E-2</c:v>
                </c:pt>
                <c:pt idx="8">
                  <c:v>-4.7401512586731087E-4</c:v>
                </c:pt>
                <c:pt idx="9">
                  <c:v>3.5449811129666386E-3</c:v>
                </c:pt>
                <c:pt idx="10">
                  <c:v>0.14431616027397354</c:v>
                </c:pt>
                <c:pt idx="11">
                  <c:v>1.2142308267193869E-2</c:v>
                </c:pt>
                <c:pt idx="12">
                  <c:v>-3.7410822694042167E-2</c:v>
                </c:pt>
                <c:pt idx="13">
                  <c:v>2.4787866034614581E-4</c:v>
                </c:pt>
                <c:pt idx="14">
                  <c:v>5.0048395993599115E-2</c:v>
                </c:pt>
                <c:pt idx="15">
                  <c:v>5.8295835310985922E-2</c:v>
                </c:pt>
                <c:pt idx="16">
                  <c:v>-1.1668544761107569E-3</c:v>
                </c:pt>
                <c:pt idx="17">
                  <c:v>1.9345348679138397E-2</c:v>
                </c:pt>
                <c:pt idx="18">
                  <c:v>4.8529271054775336E-2</c:v>
                </c:pt>
                <c:pt idx="19">
                  <c:v>-4.7233590961567984E-2</c:v>
                </c:pt>
                <c:pt idx="20">
                  <c:v>5.2096223726238122E-2</c:v>
                </c:pt>
                <c:pt idx="21">
                  <c:v>-4.8141350220390677E-2</c:v>
                </c:pt>
                <c:pt idx="22">
                  <c:v>3.4711668390045247E-2</c:v>
                </c:pt>
                <c:pt idx="23">
                  <c:v>8.229777989791387E-2</c:v>
                </c:pt>
                <c:pt idx="24">
                  <c:v>5.2073726770345274E-2</c:v>
                </c:pt>
                <c:pt idx="25">
                  <c:v>4.3144860785247374E-2</c:v>
                </c:pt>
                <c:pt idx="26">
                  <c:v>2.6146815135064116E-2</c:v>
                </c:pt>
                <c:pt idx="27">
                  <c:v>1.162221394537255E-3</c:v>
                </c:pt>
                <c:pt idx="28">
                  <c:v>0.17343791212914539</c:v>
                </c:pt>
                <c:pt idx="29">
                  <c:v>6.8182946505714881E-2</c:v>
                </c:pt>
                <c:pt idx="30">
                  <c:v>8.6912793904048158E-2</c:v>
                </c:pt>
                <c:pt idx="31">
                  <c:v>0.13524457849192117</c:v>
                </c:pt>
                <c:pt idx="32">
                  <c:v>4.3519781917808587E-2</c:v>
                </c:pt>
                <c:pt idx="33">
                  <c:v>4.4501327901116383E-2</c:v>
                </c:pt>
                <c:pt idx="34">
                  <c:v>3.7189875774572556E-2</c:v>
                </c:pt>
                <c:pt idx="35">
                  <c:v>5.0977071162492393E-2</c:v>
                </c:pt>
                <c:pt idx="36">
                  <c:v>-3.006372177327421E-2</c:v>
                </c:pt>
                <c:pt idx="37">
                  <c:v>-4.8479047063779035E-2</c:v>
                </c:pt>
                <c:pt idx="38">
                  <c:v>7.0548250503435384E-2</c:v>
                </c:pt>
                <c:pt idx="39">
                  <c:v>0.10973958877514178</c:v>
                </c:pt>
                <c:pt idx="40">
                  <c:v>7.6304014603692849E-2</c:v>
                </c:pt>
                <c:pt idx="41">
                  <c:v>3.5561381919251289E-3</c:v>
                </c:pt>
                <c:pt idx="42">
                  <c:v>-4.6534344065804589E-2</c:v>
                </c:pt>
                <c:pt idx="43">
                  <c:v>-5.9931301886422261E-3</c:v>
                </c:pt>
                <c:pt idx="44">
                  <c:v>7.2824401085455293E-2</c:v>
                </c:pt>
                <c:pt idx="45">
                  <c:v>0.16692162593352577</c:v>
                </c:pt>
                <c:pt idx="46">
                  <c:v>-1.6815780165870819E-2</c:v>
                </c:pt>
                <c:pt idx="47">
                  <c:v>8.4756003510051414E-3</c:v>
                </c:pt>
                <c:pt idx="48">
                  <c:v>7.4325392473156171E-2</c:v>
                </c:pt>
                <c:pt idx="49">
                  <c:v>0.11822027468940632</c:v>
                </c:pt>
                <c:pt idx="50">
                  <c:v>4.5066307352442436E-2</c:v>
                </c:pt>
                <c:pt idx="51">
                  <c:v>6.1929344841928469E-2</c:v>
                </c:pt>
                <c:pt idx="52">
                  <c:v>5.3227920497590731E-2</c:v>
                </c:pt>
                <c:pt idx="53">
                  <c:v>6.791027806633565E-2</c:v>
                </c:pt>
                <c:pt idx="54">
                  <c:v>1.0511231919053898E-2</c:v>
                </c:pt>
                <c:pt idx="55">
                  <c:v>1.9359333916156629E-2</c:v>
                </c:pt>
                <c:pt idx="56">
                  <c:v>1.6134055952363724E-2</c:v>
                </c:pt>
                <c:pt idx="57">
                  <c:v>6.5225452565414344E-2</c:v>
                </c:pt>
                <c:pt idx="58">
                  <c:v>6.4271316761960406E-2</c:v>
                </c:pt>
                <c:pt idx="59">
                  <c:v>3.5870791667093727E-2</c:v>
                </c:pt>
                <c:pt idx="60">
                  <c:v>-3.6995654827308044E-2</c:v>
                </c:pt>
                <c:pt idx="61">
                  <c:v>-3.8153022347842125E-4</c:v>
                </c:pt>
                <c:pt idx="62">
                  <c:v>4.6936683420540248E-2</c:v>
                </c:pt>
                <c:pt idx="63">
                  <c:v>-1.9242697017148203E-2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FB8-4D4D-ABE3-2EC5A6B92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0928"/>
        <c:axId val="572052696"/>
      </c:scatterChart>
      <c:valAx>
        <c:axId val="5720609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2696"/>
        <c:crosses val="autoZero"/>
        <c:crossBetween val="midCat"/>
      </c:valAx>
      <c:valAx>
        <c:axId val="57205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TDK_KF_ST_02_02!$I$20:$I$84</c:f>
              <c:numCache>
                <c:formatCode>General</c:formatCode>
                <c:ptCount val="65"/>
                <c:pt idx="0">
                  <c:v>448</c:v>
                </c:pt>
                <c:pt idx="1">
                  <c:v>827</c:v>
                </c:pt>
                <c:pt idx="2">
                  <c:v>1195</c:v>
                </c:pt>
                <c:pt idx="3">
                  <c:v>1555</c:v>
                </c:pt>
                <c:pt idx="4">
                  <c:v>1883</c:v>
                </c:pt>
                <c:pt idx="5">
                  <c:v>2193</c:v>
                </c:pt>
                <c:pt idx="6">
                  <c:v>2490</c:v>
                </c:pt>
                <c:pt idx="7">
                  <c:v>2771</c:v>
                </c:pt>
                <c:pt idx="8">
                  <c:v>3014</c:v>
                </c:pt>
                <c:pt idx="9">
                  <c:v>3233</c:v>
                </c:pt>
                <c:pt idx="10">
                  <c:v>3420</c:v>
                </c:pt>
                <c:pt idx="11">
                  <c:v>3578</c:v>
                </c:pt>
                <c:pt idx="12">
                  <c:v>3699</c:v>
                </c:pt>
                <c:pt idx="13">
                  <c:v>3778</c:v>
                </c:pt>
                <c:pt idx="14">
                  <c:v>3820</c:v>
                </c:pt>
                <c:pt idx="15">
                  <c:v>3832</c:v>
                </c:pt>
                <c:pt idx="16">
                  <c:v>3797</c:v>
                </c:pt>
                <c:pt idx="17">
                  <c:v>3734</c:v>
                </c:pt>
                <c:pt idx="18">
                  <c:v>3631</c:v>
                </c:pt>
                <c:pt idx="19">
                  <c:v>3492</c:v>
                </c:pt>
                <c:pt idx="20">
                  <c:v>3315</c:v>
                </c:pt>
                <c:pt idx="21">
                  <c:v>3115</c:v>
                </c:pt>
                <c:pt idx="22">
                  <c:v>2892</c:v>
                </c:pt>
                <c:pt idx="23">
                  <c:v>2627</c:v>
                </c:pt>
                <c:pt idx="24">
                  <c:v>2329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973</c:v>
                </c:pt>
                <c:pt idx="29">
                  <c:v>605</c:v>
                </c:pt>
                <c:pt idx="30">
                  <c:v>241</c:v>
                </c:pt>
                <c:pt idx="31">
                  <c:v>-140</c:v>
                </c:pt>
                <c:pt idx="32">
                  <c:v>-521</c:v>
                </c:pt>
                <c:pt idx="33">
                  <c:v>-906</c:v>
                </c:pt>
                <c:pt idx="34">
                  <c:v>-1276</c:v>
                </c:pt>
                <c:pt idx="35">
                  <c:v>-1629</c:v>
                </c:pt>
                <c:pt idx="36">
                  <c:v>-1961</c:v>
                </c:pt>
                <c:pt idx="37">
                  <c:v>-2274</c:v>
                </c:pt>
                <c:pt idx="38">
                  <c:v>-2573</c:v>
                </c:pt>
                <c:pt idx="39">
                  <c:v>-2845</c:v>
                </c:pt>
                <c:pt idx="40">
                  <c:v>-3090</c:v>
                </c:pt>
                <c:pt idx="41">
                  <c:v>-3311</c:v>
                </c:pt>
                <c:pt idx="42">
                  <c:v>-3506</c:v>
                </c:pt>
                <c:pt idx="43">
                  <c:v>-3660</c:v>
                </c:pt>
                <c:pt idx="44">
                  <c:v>-3775</c:v>
                </c:pt>
                <c:pt idx="45">
                  <c:v>-3853</c:v>
                </c:pt>
                <c:pt idx="46">
                  <c:v>-3902</c:v>
                </c:pt>
                <c:pt idx="47">
                  <c:v>-3910</c:v>
                </c:pt>
                <c:pt idx="48">
                  <c:v>-3878</c:v>
                </c:pt>
                <c:pt idx="49">
                  <c:v>-3813</c:v>
                </c:pt>
                <c:pt idx="50">
                  <c:v>-3707</c:v>
                </c:pt>
                <c:pt idx="51">
                  <c:v>-3570</c:v>
                </c:pt>
                <c:pt idx="52">
                  <c:v>-3402</c:v>
                </c:pt>
                <c:pt idx="53">
                  <c:v>-3200</c:v>
                </c:pt>
                <c:pt idx="54">
                  <c:v>-2962</c:v>
                </c:pt>
                <c:pt idx="55">
                  <c:v>-2703</c:v>
                </c:pt>
                <c:pt idx="56">
                  <c:v>-2416</c:v>
                </c:pt>
                <c:pt idx="57">
                  <c:v>-2097</c:v>
                </c:pt>
                <c:pt idx="58">
                  <c:v>-1759</c:v>
                </c:pt>
                <c:pt idx="59">
                  <c:v>-1408</c:v>
                </c:pt>
                <c:pt idx="60">
                  <c:v>-1044</c:v>
                </c:pt>
                <c:pt idx="61">
                  <c:v>-684</c:v>
                </c:pt>
                <c:pt idx="62">
                  <c:v>-316</c:v>
                </c:pt>
                <c:pt idx="63">
                  <c:v>63</c:v>
                </c:pt>
                <c:pt idx="64">
                  <c:v>450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8B-4EF2-BBB6-19F3C26DCF8C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TDK_KF_ST_02_02!$L$20:$L$84</c:f>
              <c:numCache>
                <c:formatCode>General</c:formatCode>
                <c:ptCount val="65"/>
                <c:pt idx="0">
                  <c:v>441.72410780326555</c:v>
                </c:pt>
                <c:pt idx="1">
                  <c:v>824.83404374253973</c:v>
                </c:pt>
                <c:pt idx="2">
                  <c:v>1195.7236537907761</c:v>
                </c:pt>
                <c:pt idx="3">
                  <c:v>1552.6727163524679</c:v>
                </c:pt>
                <c:pt idx="4">
                  <c:v>1887.102313233213</c:v>
                </c:pt>
                <c:pt idx="5">
                  <c:v>2199.3849387106275</c:v>
                </c:pt>
                <c:pt idx="6">
                  <c:v>2495.2215304308338</c:v>
                </c:pt>
                <c:pt idx="7">
                  <c:v>2771.2481447586497</c:v>
                </c:pt>
                <c:pt idx="8">
                  <c:v>3016.0852946929331</c:v>
                </c:pt>
                <c:pt idx="9">
                  <c:v>3237.1867679406701</c:v>
                </c:pt>
                <c:pt idx="10">
                  <c:v>3425.9311186503619</c:v>
                </c:pt>
                <c:pt idx="11">
                  <c:v>3579.6330963954911</c:v>
                </c:pt>
                <c:pt idx="12">
                  <c:v>3695.9994637023315</c:v>
                </c:pt>
                <c:pt idx="13">
                  <c:v>3774.1288537552823</c:v>
                </c:pt>
                <c:pt idx="14">
                  <c:v>3818.5823271825952</c:v>
                </c:pt>
                <c:pt idx="15">
                  <c:v>3826.8059426214659</c:v>
                </c:pt>
                <c:pt idx="16">
                  <c:v>3796.9921294582241</c:v>
                </c:pt>
                <c:pt idx="17">
                  <c:v>3731.0566007010866</c:v>
                </c:pt>
                <c:pt idx="18">
                  <c:v>3626.0467565643112</c:v>
                </c:pt>
                <c:pt idx="19">
                  <c:v>3485.5630551737727</c:v>
                </c:pt>
                <c:pt idx="20">
                  <c:v>3313.6499810669593</c:v>
                </c:pt>
                <c:pt idx="21">
                  <c:v>3114.3858005301108</c:v>
                </c:pt>
                <c:pt idx="22">
                  <c:v>2883.1444562180332</c:v>
                </c:pt>
                <c:pt idx="23">
                  <c:v>2623.6308174325482</c:v>
                </c:pt>
                <c:pt idx="24">
                  <c:v>2329.873376159464</c:v>
                </c:pt>
                <c:pt idx="25">
                  <c:v>2018.548445201202</c:v>
                </c:pt>
                <c:pt idx="26">
                  <c:v>1681.3727777401282</c:v>
                </c:pt>
                <c:pt idx="27">
                  <c:v>1334.9556451654312</c:v>
                </c:pt>
                <c:pt idx="28">
                  <c:v>971.86986244820423</c:v>
                </c:pt>
                <c:pt idx="29">
                  <c:v>609.70944015590828</c:v>
                </c:pt>
                <c:pt idx="30">
                  <c:v>243.98889005825413</c:v>
                </c:pt>
                <c:pt idx="31">
                  <c:v>-139.52733502920663</c:v>
                </c:pt>
                <c:pt idx="32">
                  <c:v>-516.65611857644944</c:v>
                </c:pt>
                <c:pt idx="33">
                  <c:v>-900.52903291554901</c:v>
                </c:pt>
                <c:pt idx="34">
                  <c:v>-1270.511680803766</c:v>
                </c:pt>
                <c:pt idx="35">
                  <c:v>-1626.1705321373602</c:v>
                </c:pt>
                <c:pt idx="36">
                  <c:v>-1960.0805310404039</c:v>
                </c:pt>
                <c:pt idx="37">
                  <c:v>-2271.0647036235619</c:v>
                </c:pt>
                <c:pt idx="38">
                  <c:v>-2569.2320940405302</c:v>
                </c:pt>
                <c:pt idx="39">
                  <c:v>-2843.2773539459367</c:v>
                </c:pt>
                <c:pt idx="40">
                  <c:v>-3090.2096029553786</c:v>
                </c:pt>
                <c:pt idx="41">
                  <c:v>-3313.0272683388994</c:v>
                </c:pt>
                <c:pt idx="42">
                  <c:v>-3504.5628969914683</c:v>
                </c:pt>
                <c:pt idx="43">
                  <c:v>-3658.403400948685</c:v>
                </c:pt>
                <c:pt idx="44">
                  <c:v>-3776.3041482619838</c:v>
                </c:pt>
                <c:pt idx="45">
                  <c:v>-3856.0571012893051</c:v>
                </c:pt>
                <c:pt idx="46">
                  <c:v>-3901.8480018163791</c:v>
                </c:pt>
                <c:pt idx="47">
                  <c:v>-3911.6225338387958</c:v>
                </c:pt>
                <c:pt idx="48">
                  <c:v>-3883.1870798069722</c:v>
                </c:pt>
                <c:pt idx="49">
                  <c:v>-3817.9427367581252</c:v>
                </c:pt>
                <c:pt idx="50">
                  <c:v>-3712.7733840848528</c:v>
                </c:pt>
                <c:pt idx="51">
                  <c:v>-3574.4026346085925</c:v>
                </c:pt>
                <c:pt idx="52">
                  <c:v>-3401.5776110378042</c:v>
                </c:pt>
                <c:pt idx="53">
                  <c:v>-3200.0412659968192</c:v>
                </c:pt>
                <c:pt idx="54">
                  <c:v>-2967.7449677804866</c:v>
                </c:pt>
                <c:pt idx="55">
                  <c:v>-2706.4675342077885</c:v>
                </c:pt>
                <c:pt idx="56">
                  <c:v>-2413.5135409623595</c:v>
                </c:pt>
                <c:pt idx="57">
                  <c:v>-2094.3907615024045</c:v>
                </c:pt>
                <c:pt idx="58">
                  <c:v>-1756.7110145345869</c:v>
                </c:pt>
                <c:pt idx="59">
                  <c:v>-1409.8902318581029</c:v>
                </c:pt>
                <c:pt idx="60">
                  <c:v>-1045.9030732136036</c:v>
                </c:pt>
                <c:pt idx="61">
                  <c:v>-682.31852561009032</c:v>
                </c:pt>
                <c:pt idx="62">
                  <c:v>-308.57175332398106</c:v>
                </c:pt>
                <c:pt idx="63">
                  <c:v>67.692429817923681</c:v>
                </c:pt>
                <c:pt idx="64">
                  <c:v>453.77641493770773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8B-4EF2-BBB6-19F3C26DCF8C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TDK_KF_ST_02_02!$J$20:$J$84</c:f>
              <c:numCache>
                <c:formatCode>General</c:formatCode>
                <c:ptCount val="65"/>
                <c:pt idx="0">
                  <c:v>-3834</c:v>
                </c:pt>
                <c:pt idx="1">
                  <c:v>-3767</c:v>
                </c:pt>
                <c:pt idx="2">
                  <c:v>-3663</c:v>
                </c:pt>
                <c:pt idx="3">
                  <c:v>-3526</c:v>
                </c:pt>
                <c:pt idx="4">
                  <c:v>-3356</c:v>
                </c:pt>
                <c:pt idx="5">
                  <c:v>-3154</c:v>
                </c:pt>
                <c:pt idx="6">
                  <c:v>-2926</c:v>
                </c:pt>
                <c:pt idx="7">
                  <c:v>-2660</c:v>
                </c:pt>
                <c:pt idx="8">
                  <c:v>-2379</c:v>
                </c:pt>
                <c:pt idx="9">
                  <c:v>-2064</c:v>
                </c:pt>
                <c:pt idx="10">
                  <c:v>-1734</c:v>
                </c:pt>
                <c:pt idx="11">
                  <c:v>-1376</c:v>
                </c:pt>
                <c:pt idx="12">
                  <c:v>-1015</c:v>
                </c:pt>
                <c:pt idx="13">
                  <c:v>-665</c:v>
                </c:pt>
                <c:pt idx="14">
                  <c:v>-294</c:v>
                </c:pt>
                <c:pt idx="15">
                  <c:v>78</c:v>
                </c:pt>
                <c:pt idx="16">
                  <c:v>464</c:v>
                </c:pt>
                <c:pt idx="17">
                  <c:v>831</c:v>
                </c:pt>
                <c:pt idx="18">
                  <c:v>1204</c:v>
                </c:pt>
                <c:pt idx="19">
                  <c:v>1560</c:v>
                </c:pt>
                <c:pt idx="20">
                  <c:v>1897</c:v>
                </c:pt>
                <c:pt idx="21">
                  <c:v>2217</c:v>
                </c:pt>
                <c:pt idx="22">
                  <c:v>2507</c:v>
                </c:pt>
                <c:pt idx="23">
                  <c:v>2782</c:v>
                </c:pt>
                <c:pt idx="24">
                  <c:v>3038</c:v>
                </c:pt>
                <c:pt idx="25">
                  <c:v>3257</c:v>
                </c:pt>
                <c:pt idx="26">
                  <c:v>3456</c:v>
                </c:pt>
                <c:pt idx="27">
                  <c:v>3616</c:v>
                </c:pt>
                <c:pt idx="28">
                  <c:v>3727</c:v>
                </c:pt>
                <c:pt idx="29">
                  <c:v>3810</c:v>
                </c:pt>
                <c:pt idx="30">
                  <c:v>3858</c:v>
                </c:pt>
                <c:pt idx="31">
                  <c:v>3866</c:v>
                </c:pt>
                <c:pt idx="32">
                  <c:v>3838</c:v>
                </c:pt>
                <c:pt idx="33">
                  <c:v>3778</c:v>
                </c:pt>
                <c:pt idx="34">
                  <c:v>3670</c:v>
                </c:pt>
                <c:pt idx="35">
                  <c:v>3532</c:v>
                </c:pt>
                <c:pt idx="36">
                  <c:v>3363</c:v>
                </c:pt>
                <c:pt idx="37">
                  <c:v>3162</c:v>
                </c:pt>
                <c:pt idx="38">
                  <c:v>2931</c:v>
                </c:pt>
                <c:pt idx="39">
                  <c:v>2676</c:v>
                </c:pt>
                <c:pt idx="40">
                  <c:v>2392</c:v>
                </c:pt>
                <c:pt idx="41">
                  <c:v>2071</c:v>
                </c:pt>
                <c:pt idx="42">
                  <c:v>1733</c:v>
                </c:pt>
                <c:pt idx="43">
                  <c:v>1390</c:v>
                </c:pt>
                <c:pt idx="44">
                  <c:v>1031</c:v>
                </c:pt>
                <c:pt idx="45">
                  <c:v>672</c:v>
                </c:pt>
                <c:pt idx="46">
                  <c:v>307</c:v>
                </c:pt>
                <c:pt idx="47">
                  <c:v>-78</c:v>
                </c:pt>
                <c:pt idx="48">
                  <c:v>-454</c:v>
                </c:pt>
                <c:pt idx="49">
                  <c:v>-820</c:v>
                </c:pt>
                <c:pt idx="50">
                  <c:v>-1199</c:v>
                </c:pt>
                <c:pt idx="51">
                  <c:v>-1552</c:v>
                </c:pt>
                <c:pt idx="52">
                  <c:v>-1891</c:v>
                </c:pt>
                <c:pt idx="53">
                  <c:v>-2207</c:v>
                </c:pt>
                <c:pt idx="54">
                  <c:v>-2497</c:v>
                </c:pt>
                <c:pt idx="55">
                  <c:v>-2776</c:v>
                </c:pt>
                <c:pt idx="56">
                  <c:v>-3035</c:v>
                </c:pt>
                <c:pt idx="57">
                  <c:v>-3258</c:v>
                </c:pt>
                <c:pt idx="58">
                  <c:v>-3445</c:v>
                </c:pt>
                <c:pt idx="59">
                  <c:v>-3598</c:v>
                </c:pt>
                <c:pt idx="60">
                  <c:v>-3722</c:v>
                </c:pt>
                <c:pt idx="61">
                  <c:v>-3805</c:v>
                </c:pt>
                <c:pt idx="62">
                  <c:v>-3846</c:v>
                </c:pt>
                <c:pt idx="63">
                  <c:v>-3861</c:v>
                </c:pt>
                <c:pt idx="64">
                  <c:v>-3829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8B-4EF2-BBB6-19F3C26DCF8C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TDK_KF_ST_02_02!$N$20:$N$84</c:f>
              <c:numCache>
                <c:formatCode>General</c:formatCode>
                <c:ptCount val="65"/>
                <c:pt idx="0">
                  <c:v>-3829.1932601800954</c:v>
                </c:pt>
                <c:pt idx="1">
                  <c:v>-3763.7911917466095</c:v>
                </c:pt>
                <c:pt idx="2">
                  <c:v>-3661.4576668704894</c:v>
                </c:pt>
                <c:pt idx="3">
                  <c:v>-3523.5138814098714</c:v>
                </c:pt>
                <c:pt idx="4">
                  <c:v>-3354.8134514901562</c:v>
                </c:pt>
                <c:pt idx="5">
                  <c:v>-3157.252211110329</c:v>
                </c:pt>
                <c:pt idx="6">
                  <c:v>-2927.1202548084339</c:v>
                </c:pt>
                <c:pt idx="7">
                  <c:v>-2664.9027734039992</c:v>
                </c:pt>
                <c:pt idx="8">
                  <c:v>-2381.4111335229441</c:v>
                </c:pt>
                <c:pt idx="9">
                  <c:v>-2067.1914989645543</c:v>
                </c:pt>
                <c:pt idx="10">
                  <c:v>-1731.8340367909598</c:v>
                </c:pt>
                <c:pt idx="11">
                  <c:v>-1380.2967162891484</c:v>
                </c:pt>
                <c:pt idx="12">
                  <c:v>-1020.30799124788</c:v>
                </c:pt>
                <c:pt idx="13">
                  <c:v>-663.60775514051886</c:v>
                </c:pt>
                <c:pt idx="14">
                  <c:v>-293.07205470048325</c:v>
                </c:pt>
                <c:pt idx="15">
                  <c:v>83.259578853266362</c:v>
                </c:pt>
                <c:pt idx="16">
                  <c:v>468.45179582871401</c:v>
                </c:pt>
                <c:pt idx="17">
                  <c:v>838.91022972337919</c:v>
                </c:pt>
                <c:pt idx="18">
                  <c:v>1211.22227580771</c:v>
                </c:pt>
                <c:pt idx="19">
                  <c:v>1568.6517370496474</c:v>
                </c:pt>
                <c:pt idx="20">
                  <c:v>1904.83354236419</c:v>
                </c:pt>
                <c:pt idx="21">
                  <c:v>2216.4487457923901</c:v>
                </c:pt>
                <c:pt idx="22">
                  <c:v>2511.5429900494187</c:v>
                </c:pt>
                <c:pt idx="23">
                  <c:v>2783.9703246716135</c:v>
                </c:pt>
                <c:pt idx="24">
                  <c:v>3037.2968616283574</c:v>
                </c:pt>
                <c:pt idx="25">
                  <c:v>3256.3165308967514</c:v>
                </c:pt>
                <c:pt idx="26">
                  <c:v>3446.9656185550339</c:v>
                </c:pt>
                <c:pt idx="27">
                  <c:v>3600.1595096082383</c:v>
                </c:pt>
                <c:pt idx="28">
                  <c:v>3719.9640980695485</c:v>
                </c:pt>
                <c:pt idx="29">
                  <c:v>3801.6881760670499</c:v>
                </c:pt>
                <c:pt idx="30">
                  <c:v>3848.3167121236092</c:v>
                </c:pt>
                <c:pt idx="31">
                  <c:v>3859.8085791541607</c:v>
                </c:pt>
                <c:pt idx="32">
                  <c:v>3834.0260285812474</c:v>
                </c:pt>
                <c:pt idx="33">
                  <c:v>3769.1695698759663</c:v>
                </c:pt>
                <c:pt idx="34">
                  <c:v>3667.8122033805012</c:v>
                </c:pt>
                <c:pt idx="35">
                  <c:v>3531.291882021369</c:v>
                </c:pt>
                <c:pt idx="36">
                  <c:v>3363.9895768323599</c:v>
                </c:pt>
                <c:pt idx="37">
                  <c:v>3168.6637755309239</c:v>
                </c:pt>
                <c:pt idx="38">
                  <c:v>2938.343429580344</c:v>
                </c:pt>
                <c:pt idx="39">
                  <c:v>2679.9795347400373</c:v>
                </c:pt>
                <c:pt idx="40">
                  <c:v>2396.5152095567673</c:v>
                </c:pt>
                <c:pt idx="41">
                  <c:v>2082.599895991847</c:v>
                </c:pt>
                <c:pt idx="42">
                  <c:v>1745.2052603137583</c:v>
                </c:pt>
                <c:pt idx="43">
                  <c:v>1396.9184881994099</c:v>
                </c:pt>
                <c:pt idx="44">
                  <c:v>1037.3454960177971</c:v>
                </c:pt>
                <c:pt idx="45">
                  <c:v>680.33045889846505</c:v>
                </c:pt>
                <c:pt idx="46">
                  <c:v>312.37047652389015</c:v>
                </c:pt>
                <c:pt idx="47">
                  <c:v>-73.618822747597278</c:v>
                </c:pt>
                <c:pt idx="48">
                  <c:v>-454.63528975310993</c:v>
                </c:pt>
                <c:pt idx="49">
                  <c:v>-827.624273571868</c:v>
                </c:pt>
                <c:pt idx="50">
                  <c:v>-1203.5903816064706</c:v>
                </c:pt>
                <c:pt idx="51">
                  <c:v>-1557.8277689811243</c:v>
                </c:pt>
                <c:pt idx="52">
                  <c:v>-1897.5036767594827</c:v>
                </c:pt>
                <c:pt idx="53">
                  <c:v>-2213.2866407026495</c:v>
                </c:pt>
                <c:pt idx="54">
                  <c:v>-2509.6996303922779</c:v>
                </c:pt>
                <c:pt idx="55">
                  <c:v>-2783.61433209081</c:v>
                </c:pt>
                <c:pt idx="56">
                  <c:v>-3035.7923568750184</c:v>
                </c:pt>
                <c:pt idx="57">
                  <c:v>-3259.3547806912366</c:v>
                </c:pt>
                <c:pt idx="58">
                  <c:v>-3448.8574327511615</c:v>
                </c:pt>
                <c:pt idx="59">
                  <c:v>-3600.872870872136</c:v>
                </c:pt>
                <c:pt idx="60">
                  <c:v>-3719.6019115963195</c:v>
                </c:pt>
                <c:pt idx="61">
                  <c:v>-3800.2427614228232</c:v>
                </c:pt>
                <c:pt idx="62">
                  <c:v>-3846.0422943980143</c:v>
                </c:pt>
                <c:pt idx="63">
                  <c:v>-3855.4441700807979</c:v>
                </c:pt>
                <c:pt idx="64">
                  <c:v>-3827.0276789069235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F8B-4EF2-BBB6-19F3C26DC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1912"/>
        <c:axId val="572061320"/>
      </c:scatterChart>
      <c:valAx>
        <c:axId val="572051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1320"/>
        <c:crosses val="autoZero"/>
        <c:crossBetween val="midCat"/>
      </c:valAx>
      <c:valAx>
        <c:axId val="57206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1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TDK_KF_ST_02_03!$I$85:$I$149</c:f>
              <c:numCache>
                <c:formatCode>General</c:formatCode>
                <c:ptCount val="65"/>
                <c:pt idx="0">
                  <c:v>445</c:v>
                </c:pt>
                <c:pt idx="1">
                  <c:v>63</c:v>
                </c:pt>
                <c:pt idx="2">
                  <c:v>-308</c:v>
                </c:pt>
                <c:pt idx="3">
                  <c:v>-681</c:v>
                </c:pt>
                <c:pt idx="4">
                  <c:v>-1045</c:v>
                </c:pt>
                <c:pt idx="5">
                  <c:v>-1409</c:v>
                </c:pt>
                <c:pt idx="6">
                  <c:v>-1759</c:v>
                </c:pt>
                <c:pt idx="7">
                  <c:v>-2093</c:v>
                </c:pt>
                <c:pt idx="8">
                  <c:v>-2411</c:v>
                </c:pt>
                <c:pt idx="9">
                  <c:v>-2693</c:v>
                </c:pt>
                <c:pt idx="10">
                  <c:v>-2953</c:v>
                </c:pt>
                <c:pt idx="11">
                  <c:v>-3185</c:v>
                </c:pt>
                <c:pt idx="12">
                  <c:v>-3386</c:v>
                </c:pt>
                <c:pt idx="13">
                  <c:v>-3559</c:v>
                </c:pt>
                <c:pt idx="14">
                  <c:v>-3701</c:v>
                </c:pt>
                <c:pt idx="15">
                  <c:v>-3803</c:v>
                </c:pt>
                <c:pt idx="16">
                  <c:v>-3868</c:v>
                </c:pt>
                <c:pt idx="17">
                  <c:v>-3894</c:v>
                </c:pt>
                <c:pt idx="18">
                  <c:v>-3885</c:v>
                </c:pt>
                <c:pt idx="19">
                  <c:v>-3847</c:v>
                </c:pt>
                <c:pt idx="20">
                  <c:v>-3769</c:v>
                </c:pt>
                <c:pt idx="21">
                  <c:v>-3650</c:v>
                </c:pt>
                <c:pt idx="22">
                  <c:v>-3495</c:v>
                </c:pt>
                <c:pt idx="23">
                  <c:v>-3304</c:v>
                </c:pt>
                <c:pt idx="24">
                  <c:v>-3080</c:v>
                </c:pt>
                <c:pt idx="25">
                  <c:v>-2836</c:v>
                </c:pt>
                <c:pt idx="26">
                  <c:v>-2571</c:v>
                </c:pt>
                <c:pt idx="27">
                  <c:v>-2275</c:v>
                </c:pt>
                <c:pt idx="28">
                  <c:v>-1959</c:v>
                </c:pt>
                <c:pt idx="29">
                  <c:v>-1622</c:v>
                </c:pt>
                <c:pt idx="30">
                  <c:v>-1266</c:v>
                </c:pt>
                <c:pt idx="31">
                  <c:v>-899</c:v>
                </c:pt>
                <c:pt idx="32">
                  <c:v>-517</c:v>
                </c:pt>
                <c:pt idx="33">
                  <c:v>-139</c:v>
                </c:pt>
                <c:pt idx="34">
                  <c:v>229</c:v>
                </c:pt>
                <c:pt idx="35">
                  <c:v>597</c:v>
                </c:pt>
                <c:pt idx="36">
                  <c:v>959</c:v>
                </c:pt>
                <c:pt idx="37">
                  <c:v>1327</c:v>
                </c:pt>
                <c:pt idx="38">
                  <c:v>1682</c:v>
                </c:pt>
                <c:pt idx="39">
                  <c:v>2013</c:v>
                </c:pt>
                <c:pt idx="40">
                  <c:v>2326</c:v>
                </c:pt>
                <c:pt idx="41">
                  <c:v>2613</c:v>
                </c:pt>
                <c:pt idx="42">
                  <c:v>2874</c:v>
                </c:pt>
                <c:pt idx="43">
                  <c:v>3106</c:v>
                </c:pt>
                <c:pt idx="44">
                  <c:v>3309</c:v>
                </c:pt>
                <c:pt idx="45">
                  <c:v>3480</c:v>
                </c:pt>
                <c:pt idx="46">
                  <c:v>3616</c:v>
                </c:pt>
                <c:pt idx="47">
                  <c:v>3721</c:v>
                </c:pt>
                <c:pt idx="48">
                  <c:v>3790</c:v>
                </c:pt>
                <c:pt idx="49">
                  <c:v>3822</c:v>
                </c:pt>
                <c:pt idx="50">
                  <c:v>3809</c:v>
                </c:pt>
                <c:pt idx="51">
                  <c:v>3764</c:v>
                </c:pt>
                <c:pt idx="52">
                  <c:v>3687</c:v>
                </c:pt>
                <c:pt idx="53">
                  <c:v>3570</c:v>
                </c:pt>
                <c:pt idx="54">
                  <c:v>3412</c:v>
                </c:pt>
                <c:pt idx="55">
                  <c:v>3223</c:v>
                </c:pt>
                <c:pt idx="56">
                  <c:v>3004</c:v>
                </c:pt>
                <c:pt idx="57">
                  <c:v>2753</c:v>
                </c:pt>
                <c:pt idx="58">
                  <c:v>2494</c:v>
                </c:pt>
                <c:pt idx="59">
                  <c:v>2201</c:v>
                </c:pt>
                <c:pt idx="60">
                  <c:v>1874</c:v>
                </c:pt>
                <c:pt idx="61">
                  <c:v>1546</c:v>
                </c:pt>
                <c:pt idx="62">
                  <c:v>1183</c:v>
                </c:pt>
                <c:pt idx="63">
                  <c:v>812</c:v>
                </c:pt>
                <c:pt idx="64">
                  <c:v>437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AF-4986-8B38-60E4F4522EF8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TDK_KF_ST_02_03!$L$85:$L$149</c:f>
              <c:numCache>
                <c:formatCode>General</c:formatCode>
                <c:ptCount val="65"/>
                <c:pt idx="0">
                  <c:v>449.4519104011589</c:v>
                </c:pt>
                <c:pt idx="1">
                  <c:v>69.923793648733849</c:v>
                </c:pt>
                <c:pt idx="2">
                  <c:v>-304.64947039975516</c:v>
                </c:pt>
                <c:pt idx="3">
                  <c:v>-675.55681330047742</c:v>
                </c:pt>
                <c:pt idx="4">
                  <c:v>-1042.8806035935738</c:v>
                </c:pt>
                <c:pt idx="5">
                  <c:v>-1405.2563964044491</c:v>
                </c:pt>
                <c:pt idx="6">
                  <c:v>-1757.63150936789</c:v>
                </c:pt>
                <c:pt idx="7">
                  <c:v>-2094.5370889172573</c:v>
                </c:pt>
                <c:pt idx="8">
                  <c:v>-2410.4185915050289</c:v>
                </c:pt>
                <c:pt idx="9">
                  <c:v>-2698.2693930218893</c:v>
                </c:pt>
                <c:pt idx="10">
                  <c:v>-2956.4669728116137</c:v>
                </c:pt>
                <c:pt idx="11">
                  <c:v>-3185.2690856133422</c:v>
                </c:pt>
                <c:pt idx="12">
                  <c:v>-3392.4639080958545</c:v>
                </c:pt>
                <c:pt idx="13">
                  <c:v>-3563.2110971566312</c:v>
                </c:pt>
                <c:pt idx="14">
                  <c:v>-3703.9192705443506</c:v>
                </c:pt>
                <c:pt idx="15">
                  <c:v>-3807.604446051605</c:v>
                </c:pt>
                <c:pt idx="16">
                  <c:v>-3872.8848070849986</c:v>
                </c:pt>
                <c:pt idx="17">
                  <c:v>-3900.4445033163192</c:v>
                </c:pt>
                <c:pt idx="18">
                  <c:v>-3891.4868854098991</c:v>
                </c:pt>
                <c:pt idx="19">
                  <c:v>-3847.0676823032923</c:v>
                </c:pt>
                <c:pt idx="20">
                  <c:v>-3767.669925807334</c:v>
                </c:pt>
                <c:pt idx="21">
                  <c:v>-3646.3141839981354</c:v>
                </c:pt>
                <c:pt idx="22">
                  <c:v>-3493.297280972457</c:v>
                </c:pt>
                <c:pt idx="23">
                  <c:v>-3303.6729508264298</c:v>
                </c:pt>
                <c:pt idx="24">
                  <c:v>-3081.4989691575042</c:v>
                </c:pt>
                <c:pt idx="25">
                  <c:v>-2834.860376113641</c:v>
                </c:pt>
                <c:pt idx="26">
                  <c:v>-2567.5315835373958</c:v>
                </c:pt>
                <c:pt idx="27">
                  <c:v>-2274.1258874464102</c:v>
                </c:pt>
                <c:pt idx="28">
                  <c:v>-1957.7866579866329</c:v>
                </c:pt>
                <c:pt idx="29">
                  <c:v>-1620.0188408427839</c:v>
                </c:pt>
                <c:pt idx="30">
                  <c:v>-1264.7452911208832</c:v>
                </c:pt>
                <c:pt idx="31">
                  <c:v>-891.62525932332642</c:v>
                </c:pt>
                <c:pt idx="32">
                  <c:v>-511.75698472497447</c:v>
                </c:pt>
                <c:pt idx="33">
                  <c:v>-137.51320008923801</c:v>
                </c:pt>
                <c:pt idx="34">
                  <c:v>235.81310995658433</c:v>
                </c:pt>
                <c:pt idx="35">
                  <c:v>598.16107918076591</c:v>
                </c:pt>
                <c:pt idx="36">
                  <c:v>965.31944846646604</c:v>
                </c:pt>
                <c:pt idx="37">
                  <c:v>1331.4210131233788</c:v>
                </c:pt>
                <c:pt idx="38">
                  <c:v>1678.9675461677452</c:v>
                </c:pt>
                <c:pt idx="39">
                  <c:v>2012.9463292817115</c:v>
                </c:pt>
                <c:pt idx="40">
                  <c:v>2324.2704373566571</c:v>
                </c:pt>
                <c:pt idx="41">
                  <c:v>2613.5129964699495</c:v>
                </c:pt>
                <c:pt idx="42">
                  <c:v>2869.2749770507394</c:v>
                </c:pt>
                <c:pt idx="43">
                  <c:v>3098.6504487912393</c:v>
                </c:pt>
                <c:pt idx="44">
                  <c:v>3304.2307436140109</c:v>
                </c:pt>
                <c:pt idx="45">
                  <c:v>3474.2494908002059</c:v>
                </c:pt>
                <c:pt idx="46">
                  <c:v>3614.4459335682968</c:v>
                </c:pt>
                <c:pt idx="47">
                  <c:v>3719.9493073229137</c:v>
                </c:pt>
                <c:pt idx="48">
                  <c:v>3786.2088639941862</c:v>
                </c:pt>
                <c:pt idx="49">
                  <c:v>3814.9225281463437</c:v>
                </c:pt>
                <c:pt idx="50">
                  <c:v>3807.077561889651</c:v>
                </c:pt>
                <c:pt idx="51">
                  <c:v>3764.0009393468326</c:v>
                </c:pt>
                <c:pt idx="52">
                  <c:v>3683.802082181689</c:v>
                </c:pt>
                <c:pt idx="53">
                  <c:v>3567.9121032607018</c:v>
                </c:pt>
                <c:pt idx="54">
                  <c:v>3412.8632393823282</c:v>
                </c:pt>
                <c:pt idx="55">
                  <c:v>3224.5037645634638</c:v>
                </c:pt>
                <c:pt idx="56">
                  <c:v>3004.3806368184337</c:v>
                </c:pt>
                <c:pt idx="57">
                  <c:v>2759.5566426300411</c:v>
                </c:pt>
                <c:pt idx="58">
                  <c:v>2493.1838341171415</c:v>
                </c:pt>
                <c:pt idx="59">
                  <c:v>2201.6289339513396</c:v>
                </c:pt>
                <c:pt idx="60">
                  <c:v>1882.9595341731083</c:v>
                </c:pt>
                <c:pt idx="61">
                  <c:v>1545.1759239954599</c:v>
                </c:pt>
                <c:pt idx="62">
                  <c:v>1187.4402487974867</c:v>
                </c:pt>
                <c:pt idx="63">
                  <c:v>810.99929034810737</c:v>
                </c:pt>
                <c:pt idx="64">
                  <c:v>434.22176113578826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AF-4986-8B38-60E4F4522EF8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-3847</c:v>
                </c:pt>
                <c:pt idx="2">
                  <c:v>-3836</c:v>
                </c:pt>
                <c:pt idx="3">
                  <c:v>-3793</c:v>
                </c:pt>
                <c:pt idx="4">
                  <c:v>-3713</c:v>
                </c:pt>
                <c:pt idx="5">
                  <c:v>-3589</c:v>
                </c:pt>
                <c:pt idx="6">
                  <c:v>-3431</c:v>
                </c:pt>
                <c:pt idx="7">
                  <c:v>-3239</c:v>
                </c:pt>
                <c:pt idx="8">
                  <c:v>-3020</c:v>
                </c:pt>
                <c:pt idx="9">
                  <c:v>-2770</c:v>
                </c:pt>
                <c:pt idx="10">
                  <c:v>-2499</c:v>
                </c:pt>
                <c:pt idx="11">
                  <c:v>-2204</c:v>
                </c:pt>
                <c:pt idx="12">
                  <c:v>-1886</c:v>
                </c:pt>
                <c:pt idx="13">
                  <c:v>-1550</c:v>
                </c:pt>
                <c:pt idx="14">
                  <c:v>-1189</c:v>
                </c:pt>
                <c:pt idx="15">
                  <c:v>-821</c:v>
                </c:pt>
                <c:pt idx="16">
                  <c:v>-444</c:v>
                </c:pt>
                <c:pt idx="17">
                  <c:v>-74</c:v>
                </c:pt>
                <c:pt idx="18">
                  <c:v>295</c:v>
                </c:pt>
                <c:pt idx="19">
                  <c:v>659</c:v>
                </c:pt>
                <c:pt idx="20">
                  <c:v>1016</c:v>
                </c:pt>
                <c:pt idx="21">
                  <c:v>1389</c:v>
                </c:pt>
                <c:pt idx="22">
                  <c:v>1732</c:v>
                </c:pt>
                <c:pt idx="23">
                  <c:v>2067</c:v>
                </c:pt>
                <c:pt idx="24">
                  <c:v>2381</c:v>
                </c:pt>
                <c:pt idx="25">
                  <c:v>2665</c:v>
                </c:pt>
                <c:pt idx="26">
                  <c:v>2920</c:v>
                </c:pt>
                <c:pt idx="27">
                  <c:v>3150</c:v>
                </c:pt>
                <c:pt idx="28">
                  <c:v>3353</c:v>
                </c:pt>
                <c:pt idx="29">
                  <c:v>3522</c:v>
                </c:pt>
                <c:pt idx="30">
                  <c:v>3661</c:v>
                </c:pt>
                <c:pt idx="31">
                  <c:v>3767</c:v>
                </c:pt>
                <c:pt idx="32">
                  <c:v>3831</c:v>
                </c:pt>
                <c:pt idx="33">
                  <c:v>3854</c:v>
                </c:pt>
                <c:pt idx="34">
                  <c:v>3850</c:v>
                </c:pt>
                <c:pt idx="35">
                  <c:v>3798</c:v>
                </c:pt>
                <c:pt idx="36">
                  <c:v>3718</c:v>
                </c:pt>
                <c:pt idx="37">
                  <c:v>3598</c:v>
                </c:pt>
                <c:pt idx="38">
                  <c:v>3436</c:v>
                </c:pt>
                <c:pt idx="39">
                  <c:v>3250</c:v>
                </c:pt>
                <c:pt idx="40">
                  <c:v>3027</c:v>
                </c:pt>
                <c:pt idx="41">
                  <c:v>2773</c:v>
                </c:pt>
                <c:pt idx="42">
                  <c:v>2511</c:v>
                </c:pt>
                <c:pt idx="43">
                  <c:v>2211</c:v>
                </c:pt>
                <c:pt idx="44">
                  <c:v>1890</c:v>
                </c:pt>
                <c:pt idx="45">
                  <c:v>1558</c:v>
                </c:pt>
                <c:pt idx="46">
                  <c:v>1197</c:v>
                </c:pt>
                <c:pt idx="47">
                  <c:v>830</c:v>
                </c:pt>
                <c:pt idx="48">
                  <c:v>456</c:v>
                </c:pt>
                <c:pt idx="49">
                  <c:v>82</c:v>
                </c:pt>
                <c:pt idx="50">
                  <c:v>-291</c:v>
                </c:pt>
                <c:pt idx="51">
                  <c:v>-653</c:v>
                </c:pt>
                <c:pt idx="52">
                  <c:v>-1018</c:v>
                </c:pt>
                <c:pt idx="53">
                  <c:v>-1375</c:v>
                </c:pt>
                <c:pt idx="54">
                  <c:v>-1728</c:v>
                </c:pt>
                <c:pt idx="55">
                  <c:v>-2064</c:v>
                </c:pt>
                <c:pt idx="56">
                  <c:v>-2374</c:v>
                </c:pt>
                <c:pt idx="57">
                  <c:v>-2655</c:v>
                </c:pt>
                <c:pt idx="58">
                  <c:v>-2912</c:v>
                </c:pt>
                <c:pt idx="59">
                  <c:v>-3141</c:v>
                </c:pt>
                <c:pt idx="60">
                  <c:v>-3343</c:v>
                </c:pt>
                <c:pt idx="61">
                  <c:v>-3520</c:v>
                </c:pt>
                <c:pt idx="62">
                  <c:v>-3659</c:v>
                </c:pt>
                <c:pt idx="63">
                  <c:v>-3761</c:v>
                </c:pt>
                <c:pt idx="64">
                  <c:v>-3821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AF-4986-8B38-60E4F4522EF8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TDK_KF_ST_02_03!$N$85:$N$149</c:f>
              <c:numCache>
                <c:formatCode>General</c:formatCode>
                <c:ptCount val="65"/>
                <c:pt idx="0">
                  <c:v>-3817.0695744189784</c:v>
                </c:pt>
                <c:pt idx="1">
                  <c:v>-3844.8403494568997</c:v>
                </c:pt>
                <c:pt idx="2">
                  <c:v>-3835.6180424484764</c:v>
                </c:pt>
                <c:pt idx="3">
                  <c:v>-3790.4291049596231</c:v>
                </c:pt>
                <c:pt idx="4">
                  <c:v>-3709.0868389080192</c:v>
                </c:pt>
                <c:pt idx="5">
                  <c:v>-3590.8099045400863</c:v>
                </c:pt>
                <c:pt idx="6">
                  <c:v>-3435.9372288137065</c:v>
                </c:pt>
                <c:pt idx="7">
                  <c:v>-3245.9903217125984</c:v>
                </c:pt>
                <c:pt idx="8">
                  <c:v>-3023.8943577460518</c:v>
                </c:pt>
                <c:pt idx="9">
                  <c:v>-2775.7832164674187</c:v>
                </c:pt>
                <c:pt idx="10">
                  <c:v>-2505.4003485191647</c:v>
                </c:pt>
                <c:pt idx="11">
                  <c:v>-2214.5056473386276</c:v>
                </c:pt>
                <c:pt idx="12">
                  <c:v>-1890.6361361177853</c:v>
                </c:pt>
                <c:pt idx="13">
                  <c:v>-1555.1881012332487</c:v>
                </c:pt>
                <c:pt idx="14">
                  <c:v>-1194.5836962640963</c:v>
                </c:pt>
                <c:pt idx="15">
                  <c:v>-822.51741312138427</c:v>
                </c:pt>
                <c:pt idx="16">
                  <c:v>-446.97912008378279</c:v>
                </c:pt>
                <c:pt idx="17">
                  <c:v>-75.513053188021146</c:v>
                </c:pt>
                <c:pt idx="18">
                  <c:v>302.09837783949536</c:v>
                </c:pt>
                <c:pt idx="19">
                  <c:v>667.28306322735273</c:v>
                </c:pt>
                <c:pt idx="20">
                  <c:v>1026.9537643220588</c:v>
                </c:pt>
                <c:pt idx="21">
                  <c:v>1397.5107201396609</c:v>
                </c:pt>
                <c:pt idx="22">
                  <c:v>1742.9119927169636</c:v>
                </c:pt>
                <c:pt idx="23">
                  <c:v>2076.5616680904163</c:v>
                </c:pt>
                <c:pt idx="24">
                  <c:v>2389.4923618323837</c:v>
                </c:pt>
                <c:pt idx="25">
                  <c:v>2672.4938484351856</c:v>
                </c:pt>
                <c:pt idx="26">
                  <c:v>2924.8832369795327</c:v>
                </c:pt>
                <c:pt idx="27">
                  <c:v>3152.5905818562669</c:v>
                </c:pt>
                <c:pt idx="28">
                  <c:v>3352.0669539958044</c:v>
                </c:pt>
                <c:pt idx="29">
                  <c:v>3521.3187850989457</c:v>
                </c:pt>
                <c:pt idx="30">
                  <c:v>3657.3852347979314</c:v>
                </c:pt>
                <c:pt idx="31">
                  <c:v>3759.0498634954342</c:v>
                </c:pt>
                <c:pt idx="32">
                  <c:v>3822.6334201920431</c:v>
                </c:pt>
                <c:pt idx="33">
                  <c:v>3847.8849155287658</c:v>
                </c:pt>
                <c:pt idx="34">
                  <c:v>3836.8983786382355</c:v>
                </c:pt>
                <c:pt idx="35">
                  <c:v>3791.4491313411067</c:v>
                </c:pt>
                <c:pt idx="36">
                  <c:v>3709.2062609789223</c:v>
                </c:pt>
                <c:pt idx="37">
                  <c:v>3588.5138560697055</c:v>
                </c:pt>
                <c:pt idx="38">
                  <c:v>3434.5790021791768</c:v>
                </c:pt>
                <c:pt idx="39">
                  <c:v>3245.4866895768423</c:v>
                </c:pt>
                <c:pt idx="40">
                  <c:v>3026.2798443767188</c:v>
                </c:pt>
                <c:pt idx="41">
                  <c:v>2776.8828413369233</c:v>
                </c:pt>
                <c:pt idx="42">
                  <c:v>2509.1049298292855</c:v>
                </c:pt>
                <c:pt idx="43">
                  <c:v>2217.7990698943704</c:v>
                </c:pt>
                <c:pt idx="44">
                  <c:v>1897.1302861744057</c:v>
                </c:pt>
                <c:pt idx="45">
                  <c:v>1564.639571682636</c:v>
                </c:pt>
                <c:pt idx="46">
                  <c:v>1208.3237339399163</c:v>
                </c:pt>
                <c:pt idx="47">
                  <c:v>834.20592367239271</c:v>
                </c:pt>
                <c:pt idx="48">
                  <c:v>459.42099679757195</c:v>
                </c:pt>
                <c:pt idx="49">
                  <c:v>86.207874469980837</c:v>
                </c:pt>
                <c:pt idx="50">
                  <c:v>-289.01403681632428</c:v>
                </c:pt>
                <c:pt idx="51">
                  <c:v>-653.13180120167578</c:v>
                </c:pt>
                <c:pt idx="52">
                  <c:v>-1020.6279625494083</c:v>
                </c:pt>
                <c:pt idx="53">
                  <c:v>-1378.333656086257</c:v>
                </c:pt>
                <c:pt idx="54">
                  <c:v>-1732.0052948479024</c:v>
                </c:pt>
                <c:pt idx="55">
                  <c:v>-2065.6041087490657</c:v>
                </c:pt>
                <c:pt idx="56">
                  <c:v>-2377.6815128996168</c:v>
                </c:pt>
                <c:pt idx="57">
                  <c:v>-2660.5606746326939</c:v>
                </c:pt>
                <c:pt idx="58">
                  <c:v>-2913.8470558520339</c:v>
                </c:pt>
                <c:pt idx="59">
                  <c:v>-3141.8410260488163</c:v>
                </c:pt>
                <c:pt idx="60">
                  <c:v>-3344.2696788672824</c:v>
                </c:pt>
                <c:pt idx="61">
                  <c:v>-3514.6864076278557</c:v>
                </c:pt>
                <c:pt idx="62">
                  <c:v>-3652.6111552206394</c:v>
                </c:pt>
                <c:pt idx="63">
                  <c:v>-3755.7220005079876</c:v>
                </c:pt>
                <c:pt idx="64">
                  <c:v>-3819.2690642335656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AF-4986-8B38-60E4F452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6616"/>
        <c:axId val="572057008"/>
      </c:scatterChart>
      <c:valAx>
        <c:axId val="572056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7008"/>
        <c:crosses val="autoZero"/>
        <c:crossBetween val="midCat"/>
      </c:valAx>
      <c:valAx>
        <c:axId val="57205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6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TDK_KF_ST_02_03!$AC$20:$AC$84</c:f>
              <c:numCache>
                <c:formatCode>General</c:formatCode>
                <c:ptCount val="65"/>
                <c:pt idx="0">
                  <c:v>-2.2907488453388358E-3</c:v>
                </c:pt>
                <c:pt idx="1">
                  <c:v>-0.10966860181856486</c:v>
                </c:pt>
                <c:pt idx="2">
                  <c:v>-4.758063779932975E-2</c:v>
                </c:pt>
                <c:pt idx="3">
                  <c:v>-0.12440470497516287</c:v>
                </c:pt>
                <c:pt idx="4">
                  <c:v>-8.1911161725606974E-2</c:v>
                </c:pt>
                <c:pt idx="5">
                  <c:v>-0.12581556972769903</c:v>
                </c:pt>
                <c:pt idx="6">
                  <c:v>-0.10718231905253361</c:v>
                </c:pt>
                <c:pt idx="7">
                  <c:v>-7.4698368970359752E-2</c:v>
                </c:pt>
                <c:pt idx="8">
                  <c:v>-0.11498304579298235</c:v>
                </c:pt>
                <c:pt idx="9">
                  <c:v>-0.12423301921504049</c:v>
                </c:pt>
                <c:pt idx="10">
                  <c:v>-2.9090976202567731E-2</c:v>
                </c:pt>
                <c:pt idx="11">
                  <c:v>-4.4728101598309422E-2</c:v>
                </c:pt>
                <c:pt idx="12">
                  <c:v>-6.3746247174094606E-2</c:v>
                </c:pt>
                <c:pt idx="13">
                  <c:v>-9.3681283343158839E-2</c:v>
                </c:pt>
                <c:pt idx="14">
                  <c:v>-0.17262482115306454</c:v>
                </c:pt>
                <c:pt idx="15">
                  <c:v>-0.10633937862830578</c:v>
                </c:pt>
                <c:pt idx="16">
                  <c:v>-0.14752820493646368</c:v>
                </c:pt>
                <c:pt idx="17">
                  <c:v>-0.1324949648419107</c:v>
                </c:pt>
                <c:pt idx="18">
                  <c:v>-0.25388137170037339</c:v>
                </c:pt>
                <c:pt idx="19">
                  <c:v>-0.18718121489985151</c:v>
                </c:pt>
                <c:pt idx="20">
                  <c:v>-0.16684078290978732</c:v>
                </c:pt>
                <c:pt idx="21">
                  <c:v>-0.15568437382927414</c:v>
                </c:pt>
                <c:pt idx="22">
                  <c:v>-6.052452960403798E-2</c:v>
                </c:pt>
                <c:pt idx="23">
                  <c:v>-2.5696304058413943E-2</c:v>
                </c:pt>
                <c:pt idx="24">
                  <c:v>-4.1099583486811753E-2</c:v>
                </c:pt>
                <c:pt idx="25">
                  <c:v>1.3094860386729579E-2</c:v>
                </c:pt>
                <c:pt idx="26">
                  <c:v>-2.89126107574873E-2</c:v>
                </c:pt>
                <c:pt idx="27">
                  <c:v>2.0724011570791845E-3</c:v>
                </c:pt>
                <c:pt idx="28">
                  <c:v>6.1727657715636042E-2</c:v>
                </c:pt>
                <c:pt idx="29">
                  <c:v>0.14389452816769221</c:v>
                </c:pt>
                <c:pt idx="30">
                  <c:v>1.5242144829642257E-2</c:v>
                </c:pt>
                <c:pt idx="31">
                  <c:v>2.5932164708677874E-2</c:v>
                </c:pt>
                <c:pt idx="32">
                  <c:v>1.851048272379785E-2</c:v>
                </c:pt>
                <c:pt idx="33">
                  <c:v>2.7704993864688277E-2</c:v>
                </c:pt>
                <c:pt idx="34">
                  <c:v>1.5906581475036319E-2</c:v>
                </c:pt>
                <c:pt idx="35">
                  <c:v>2.4108478528660271E-2</c:v>
                </c:pt>
                <c:pt idx="36">
                  <c:v>1.0181781009151791E-2</c:v>
                </c:pt>
                <c:pt idx="37">
                  <c:v>2.6372933753435746E-2</c:v>
                </c:pt>
                <c:pt idx="38">
                  <c:v>7.7595833441819195E-2</c:v>
                </c:pt>
                <c:pt idx="39">
                  <c:v>0.16711164962586622</c:v>
                </c:pt>
                <c:pt idx="40">
                  <c:v>5.8356466373567173E-2</c:v>
                </c:pt>
                <c:pt idx="41">
                  <c:v>9.4274929237940341E-2</c:v>
                </c:pt>
                <c:pt idx="42">
                  <c:v>0.20317288356474705</c:v>
                </c:pt>
                <c:pt idx="43">
                  <c:v>0.17543930062248592</c:v>
                </c:pt>
                <c:pt idx="44">
                  <c:v>0.19023574078855177</c:v>
                </c:pt>
                <c:pt idx="45">
                  <c:v>0.13228591668723766</c:v>
                </c:pt>
                <c:pt idx="46">
                  <c:v>5.3842031285796565E-2</c:v>
                </c:pt>
                <c:pt idx="47">
                  <c:v>6.7582883906140978E-2</c:v>
                </c:pt>
                <c:pt idx="48">
                  <c:v>6.2700571667505756E-2</c:v>
                </c:pt>
                <c:pt idx="49">
                  <c:v>-2.1317159935847485E-3</c:v>
                </c:pt>
                <c:pt idx="50">
                  <c:v>3.5746037190733659E-2</c:v>
                </c:pt>
                <c:pt idx="51">
                  <c:v>-6.4989157248191987E-3</c:v>
                </c:pt>
                <c:pt idx="52">
                  <c:v>-3.3422011618483793E-2</c:v>
                </c:pt>
                <c:pt idx="53">
                  <c:v>-5.5032701527579775E-3</c:v>
                </c:pt>
                <c:pt idx="54">
                  <c:v>-2.7810090057414527E-2</c:v>
                </c:pt>
                <c:pt idx="55">
                  <c:v>-8.0577629563549635E-4</c:v>
                </c:pt>
                <c:pt idx="56">
                  <c:v>5.9223392037608846E-2</c:v>
                </c:pt>
                <c:pt idx="57">
                  <c:v>1.7931664389607249E-2</c:v>
                </c:pt>
                <c:pt idx="58">
                  <c:v>6.7515017826565327E-2</c:v>
                </c:pt>
                <c:pt idx="59">
                  <c:v>1.9998359437011004E-2</c:v>
                </c:pt>
                <c:pt idx="60">
                  <c:v>4.3859922188175915E-2</c:v>
                </c:pt>
                <c:pt idx="61">
                  <c:v>4.524908646556014E-2</c:v>
                </c:pt>
                <c:pt idx="62">
                  <c:v>-4.7048756665901692E-2</c:v>
                </c:pt>
                <c:pt idx="63">
                  <c:v>-4.4008502543078976E-2</c:v>
                </c:pt>
                <c:pt idx="64">
                  <c:v>-0.12889017370105194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9BE-4CD3-94ED-2A6E921E76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TDK_KF_ST_02_03!$AC$85:$AC$149</c:f>
              <c:numCache>
                <c:formatCode>General</c:formatCode>
                <c:ptCount val="65"/>
                <c:pt idx="0">
                  <c:v>3.1039280283266635E-2</c:v>
                </c:pt>
                <c:pt idx="1">
                  <c:v>-3.0541393402927497E-4</c:v>
                </c:pt>
                <c:pt idx="2">
                  <c:v>5.1950507651042699E-2</c:v>
                </c:pt>
                <c:pt idx="3">
                  <c:v>2.6000429629505106E-2</c:v>
                </c:pt>
                <c:pt idx="4">
                  <c:v>8.2441471172842284E-2</c:v>
                </c:pt>
                <c:pt idx="5">
                  <c:v>3.4798865885193209E-2</c:v>
                </c:pt>
                <c:pt idx="6">
                  <c:v>4.3983182376848617E-2</c:v>
                </c:pt>
                <c:pt idx="7">
                  <c:v>5.7389622077153035E-2</c:v>
                </c:pt>
                <c:pt idx="8">
                  <c:v>4.9793443691044104E-2</c:v>
                </c:pt>
                <c:pt idx="9">
                  <c:v>8.7964472614942224E-2</c:v>
                </c:pt>
                <c:pt idx="10">
                  <c:v>5.0720145389107074E-2</c:v>
                </c:pt>
                <c:pt idx="11">
                  <c:v>-3.7809423621354199E-2</c:v>
                </c:pt>
                <c:pt idx="12">
                  <c:v>7.2683989481049593E-2</c:v>
                </c:pt>
                <c:pt idx="13">
                  <c:v>3.7935988194135462E-2</c:v>
                </c:pt>
                <c:pt idx="14">
                  <c:v>1.5107159209833299E-2</c:v>
                </c:pt>
                <c:pt idx="15">
                  <c:v>7.0323623904812393E-2</c:v>
                </c:pt>
                <c:pt idx="16">
                  <c:v>3.9036932968770088E-2</c:v>
                </c:pt>
                <c:pt idx="17">
                  <c:v>5.0807096619223557E-2</c:v>
                </c:pt>
                <c:pt idx="18">
                  <c:v>0.1661103391877532</c:v>
                </c:pt>
                <c:pt idx="19">
                  <c:v>0.18603660346911965</c:v>
                </c:pt>
                <c:pt idx="20">
                  <c:v>0.22379393680137127</c:v>
                </c:pt>
                <c:pt idx="21">
                  <c:v>0.19538841446026822</c:v>
                </c:pt>
                <c:pt idx="22">
                  <c:v>0.21039329639449988</c:v>
                </c:pt>
                <c:pt idx="23">
                  <c:v>0.17291032906786086</c:v>
                </c:pt>
                <c:pt idx="24">
                  <c:v>0.1321170330543282</c:v>
                </c:pt>
                <c:pt idx="25">
                  <c:v>0.13538361790125464</c:v>
                </c:pt>
                <c:pt idx="26">
                  <c:v>0.12630472863753539</c:v>
                </c:pt>
                <c:pt idx="27">
                  <c:v>6.9383547650289756E-2</c:v>
                </c:pt>
                <c:pt idx="28">
                  <c:v>4.2200763049038414E-2</c:v>
                </c:pt>
                <c:pt idx="29">
                  <c:v>5.323421242889026E-2</c:v>
                </c:pt>
                <c:pt idx="30">
                  <c:v>2.8267774379514776E-2</c:v>
                </c:pt>
                <c:pt idx="31">
                  <c:v>0.10547204161017021</c:v>
                </c:pt>
                <c:pt idx="32">
                  <c:v>8.3984464370104206E-2</c:v>
                </c:pt>
                <c:pt idx="33">
                  <c:v>3.8996303352348605E-2</c:v>
                </c:pt>
                <c:pt idx="34">
                  <c:v>0.13095431890187115</c:v>
                </c:pt>
                <c:pt idx="35">
                  <c:v>4.6691583222099098E-2</c:v>
                </c:pt>
                <c:pt idx="36">
                  <c:v>0.13494343657367835</c:v>
                </c:pt>
                <c:pt idx="37">
                  <c:v>0.11855022182604102</c:v>
                </c:pt>
                <c:pt idx="38">
                  <c:v>-2.6885830516675924E-2</c:v>
                </c:pt>
                <c:pt idx="39">
                  <c:v>3.5317215294185189E-2</c:v>
                </c:pt>
                <c:pt idx="40">
                  <c:v>-1.7163679531421394E-2</c:v>
                </c:pt>
                <c:pt idx="41">
                  <c:v>-4.1837494263035069E-2</c:v>
                </c:pt>
                <c:pt idx="42">
                  <c:v>-3.584061624381718E-2</c:v>
                </c:pt>
                <c:pt idx="43">
                  <c:v>-0.16070993543304724</c:v>
                </c:pt>
                <c:pt idx="44">
                  <c:v>-0.14664557877756579</c:v>
                </c:pt>
                <c:pt idx="45">
                  <c:v>-0.148483847015072</c:v>
                </c:pt>
                <c:pt idx="46">
                  <c:v>-0.19502233748372078</c:v>
                </c:pt>
                <c:pt idx="47">
                  <c:v>-9.6330988830445108E-2</c:v>
                </c:pt>
                <c:pt idx="48">
                  <c:v>-9.2815079254009447E-2</c:v>
                </c:pt>
                <c:pt idx="49">
                  <c:v>-0.10386821969434834</c:v>
                </c:pt>
                <c:pt idx="50">
                  <c:v>-6.948295186352027E-2</c:v>
                </c:pt>
                <c:pt idx="51">
                  <c:v>-4.2934090178604833E-2</c:v>
                </c:pt>
                <c:pt idx="52">
                  <c:v>3.0741277347345886E-3</c:v>
                </c:pt>
                <c:pt idx="53">
                  <c:v>8.2050269129041453E-3</c:v>
                </c:pt>
                <c:pt idx="54">
                  <c:v>-3.3970128719502668E-3</c:v>
                </c:pt>
                <c:pt idx="55">
                  <c:v>-4.415833939391689E-2</c:v>
                </c:pt>
                <c:pt idx="56">
                  <c:v>-1.3601830635835199E-2</c:v>
                </c:pt>
                <c:pt idx="57">
                  <c:v>-6.1396515312083011E-2</c:v>
                </c:pt>
                <c:pt idx="58">
                  <c:v>-2.7477567170357986E-2</c:v>
                </c:pt>
                <c:pt idx="59">
                  <c:v>-5.5558851351793948E-2</c:v>
                </c:pt>
                <c:pt idx="60">
                  <c:v>-0.1620602065283272</c:v>
                </c:pt>
                <c:pt idx="61">
                  <c:v>-7.7633336854095347E-2</c:v>
                </c:pt>
                <c:pt idx="62">
                  <c:v>-0.14988406349859673</c:v>
                </c:pt>
                <c:pt idx="63">
                  <c:v>-6.1068145772964044E-2</c:v>
                </c:pt>
                <c:pt idx="64">
                  <c:v>-2.1917626033032711E-2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9BE-4CD3-94ED-2A6E921E76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</c:numCache>
            </c:numRef>
          </c:xVal>
          <c:yVal>
            <c:numRef>
              <c:f>TDK_KF_ST_02_03!$AD$20:$AD$83</c:f>
              <c:numCache>
                <c:formatCode>General</c:formatCode>
                <c:ptCount val="64"/>
                <c:pt idx="0">
                  <c:v>-1.9626877187693875E-2</c:v>
                </c:pt>
                <c:pt idx="1">
                  <c:v>4.8600456045600815E-2</c:v>
                </c:pt>
                <c:pt idx="2">
                  <c:v>-0.10230342569926698</c:v>
                </c:pt>
                <c:pt idx="3">
                  <c:v>4.6771368121067525E-2</c:v>
                </c:pt>
                <c:pt idx="4">
                  <c:v>-8.0149044802720226E-2</c:v>
                </c:pt>
                <c:pt idx="5">
                  <c:v>7.0256718375905081E-2</c:v>
                </c:pt>
                <c:pt idx="6">
                  <c:v>7.9704751882175628E-2</c:v>
                </c:pt>
                <c:pt idx="7">
                  <c:v>1.3301853658276741E-2</c:v>
                </c:pt>
                <c:pt idx="8">
                  <c:v>0.10138121515714715</c:v>
                </c:pt>
                <c:pt idx="9">
                  <c:v>8.0074679821123596E-2</c:v>
                </c:pt>
                <c:pt idx="10">
                  <c:v>2.5693963330617464E-2</c:v>
                </c:pt>
                <c:pt idx="11">
                  <c:v>5.2933128511213567E-2</c:v>
                </c:pt>
                <c:pt idx="12">
                  <c:v>6.6820374908829194E-2</c:v>
                </c:pt>
                <c:pt idx="13">
                  <c:v>5.0747193164554005E-2</c:v>
                </c:pt>
                <c:pt idx="14">
                  <c:v>0.10314186928954427</c:v>
                </c:pt>
                <c:pt idx="15">
                  <c:v>2.4711589339574402E-3</c:v>
                </c:pt>
                <c:pt idx="16">
                  <c:v>5.4713125682454233E-2</c:v>
                </c:pt>
                <c:pt idx="17">
                  <c:v>3.6163976011465593E-2</c:v>
                </c:pt>
                <c:pt idx="18">
                  <c:v>5.8859034216652617E-2</c:v>
                </c:pt>
                <c:pt idx="19">
                  <c:v>3.869736788477951E-2</c:v>
                </c:pt>
                <c:pt idx="20">
                  <c:v>2.0195204132221534E-2</c:v>
                </c:pt>
                <c:pt idx="21">
                  <c:v>-5.0255616037730988E-3</c:v>
                </c:pt>
                <c:pt idx="22">
                  <c:v>2.4683913360220799E-2</c:v>
                </c:pt>
                <c:pt idx="23">
                  <c:v>-1.6141190204621125E-2</c:v>
                </c:pt>
                <c:pt idx="24">
                  <c:v>2.3935903955390359E-2</c:v>
                </c:pt>
                <c:pt idx="25">
                  <c:v>2.222235490745561E-2</c:v>
                </c:pt>
                <c:pt idx="26">
                  <c:v>2.0267802408113766E-3</c:v>
                </c:pt>
                <c:pt idx="27">
                  <c:v>0.11647782066896184</c:v>
                </c:pt>
                <c:pt idx="28">
                  <c:v>7.3215778858042313E-2</c:v>
                </c:pt>
                <c:pt idx="29">
                  <c:v>-9.7202944945593117E-2</c:v>
                </c:pt>
                <c:pt idx="30">
                  <c:v>0.11571217407222889</c:v>
                </c:pt>
                <c:pt idx="31">
                  <c:v>1.3064138643670731E-2</c:v>
                </c:pt>
                <c:pt idx="32">
                  <c:v>6.5473981646306356E-2</c:v>
                </c:pt>
                <c:pt idx="33">
                  <c:v>7.7767047745481932E-2</c:v>
                </c:pt>
                <c:pt idx="34">
                  <c:v>1.2361192904478457E-2</c:v>
                </c:pt>
                <c:pt idx="35">
                  <c:v>2.9125733900229989E-2</c:v>
                </c:pt>
                <c:pt idx="36">
                  <c:v>3.2018982039886623E-2</c:v>
                </c:pt>
                <c:pt idx="37">
                  <c:v>4.3010613896854011E-2</c:v>
                </c:pt>
                <c:pt idx="38">
                  <c:v>4.8708895195716195E-2</c:v>
                </c:pt>
                <c:pt idx="39">
                  <c:v>-3.1728031724611583E-2</c:v>
                </c:pt>
                <c:pt idx="40">
                  <c:v>7.3760566680761031E-2</c:v>
                </c:pt>
                <c:pt idx="41">
                  <c:v>7.8635399829920516E-2</c:v>
                </c:pt>
                <c:pt idx="42">
                  <c:v>7.2204128297528314E-3</c:v>
                </c:pt>
                <c:pt idx="43">
                  <c:v>1.9949113837782306E-2</c:v>
                </c:pt>
                <c:pt idx="44">
                  <c:v>3.3558196012819508E-2</c:v>
                </c:pt>
                <c:pt idx="45">
                  <c:v>5.3750686781881996E-2</c:v>
                </c:pt>
                <c:pt idx="46">
                  <c:v>0.11226830790195663</c:v>
                </c:pt>
                <c:pt idx="47">
                  <c:v>-1.6775787286917421E-2</c:v>
                </c:pt>
                <c:pt idx="48">
                  <c:v>-2.3663638698735667E-2</c:v>
                </c:pt>
                <c:pt idx="49">
                  <c:v>7.2455339898397142E-2</c:v>
                </c:pt>
                <c:pt idx="50">
                  <c:v>-2.0638877980900361E-2</c:v>
                </c:pt>
                <c:pt idx="51">
                  <c:v>4.443490391895466E-2</c:v>
                </c:pt>
                <c:pt idx="52">
                  <c:v>0.10610600109953339</c:v>
                </c:pt>
                <c:pt idx="53">
                  <c:v>-3.2306153468596222E-2</c:v>
                </c:pt>
                <c:pt idx="54">
                  <c:v>7.8530235446521601E-2</c:v>
                </c:pt>
                <c:pt idx="55">
                  <c:v>8.877024891057772E-2</c:v>
                </c:pt>
                <c:pt idx="56">
                  <c:v>-9.4299483465647427E-3</c:v>
                </c:pt>
                <c:pt idx="57">
                  <c:v>3.9457957687545786E-2</c:v>
                </c:pt>
                <c:pt idx="58">
                  <c:v>-2.3531835449716709E-2</c:v>
                </c:pt>
                <c:pt idx="59">
                  <c:v>1.4800506448182205E-2</c:v>
                </c:pt>
                <c:pt idx="60">
                  <c:v>3.858154898466637E-2</c:v>
                </c:pt>
                <c:pt idx="61">
                  <c:v>-1.9248656836055034E-2</c:v>
                </c:pt>
                <c:pt idx="62">
                  <c:v>9.8999264316944391E-2</c:v>
                </c:pt>
                <c:pt idx="63">
                  <c:v>4.3703088609049701E-2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9BE-4CD3-94ED-2A6E921E7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6416"/>
        <c:axId val="572065632"/>
      </c:scatterChart>
      <c:valAx>
        <c:axId val="5720664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5632"/>
        <c:crosses val="autoZero"/>
        <c:crossBetween val="midCat"/>
      </c:valAx>
      <c:valAx>
        <c:axId val="5720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TDK_KF_ST_02_03!$I$20:$I$84</c:f>
              <c:numCache>
                <c:formatCode>General</c:formatCode>
                <c:ptCount val="65"/>
                <c:pt idx="0">
                  <c:v>445</c:v>
                </c:pt>
                <c:pt idx="1">
                  <c:v>816</c:v>
                </c:pt>
                <c:pt idx="2">
                  <c:v>1199</c:v>
                </c:pt>
                <c:pt idx="3">
                  <c:v>1551</c:v>
                </c:pt>
                <c:pt idx="4">
                  <c:v>1877</c:v>
                </c:pt>
                <c:pt idx="5">
                  <c:v>2199</c:v>
                </c:pt>
                <c:pt idx="6">
                  <c:v>2495</c:v>
                </c:pt>
                <c:pt idx="7">
                  <c:v>2761</c:v>
                </c:pt>
                <c:pt idx="8">
                  <c:v>3014</c:v>
                </c:pt>
                <c:pt idx="9">
                  <c:v>3236</c:v>
                </c:pt>
                <c:pt idx="10">
                  <c:v>3423</c:v>
                </c:pt>
                <c:pt idx="11">
                  <c:v>3579</c:v>
                </c:pt>
                <c:pt idx="12">
                  <c:v>3697</c:v>
                </c:pt>
                <c:pt idx="13">
                  <c:v>3773</c:v>
                </c:pt>
                <c:pt idx="14">
                  <c:v>3817</c:v>
                </c:pt>
                <c:pt idx="15">
                  <c:v>3830</c:v>
                </c:pt>
                <c:pt idx="16">
                  <c:v>3804</c:v>
                </c:pt>
                <c:pt idx="17">
                  <c:v>3737</c:v>
                </c:pt>
                <c:pt idx="18">
                  <c:v>3631</c:v>
                </c:pt>
                <c:pt idx="19">
                  <c:v>3488</c:v>
                </c:pt>
                <c:pt idx="20">
                  <c:v>3315</c:v>
                </c:pt>
                <c:pt idx="21">
                  <c:v>3122</c:v>
                </c:pt>
                <c:pt idx="22">
                  <c:v>2888</c:v>
                </c:pt>
                <c:pt idx="23">
                  <c:v>2628</c:v>
                </c:pt>
                <c:pt idx="24">
                  <c:v>2332</c:v>
                </c:pt>
                <c:pt idx="25">
                  <c:v>2013</c:v>
                </c:pt>
                <c:pt idx="26">
                  <c:v>1682</c:v>
                </c:pt>
                <c:pt idx="27">
                  <c:v>1333</c:v>
                </c:pt>
                <c:pt idx="28">
                  <c:v>969</c:v>
                </c:pt>
                <c:pt idx="29">
                  <c:v>601</c:v>
                </c:pt>
                <c:pt idx="30">
                  <c:v>243</c:v>
                </c:pt>
                <c:pt idx="31">
                  <c:v>-139</c:v>
                </c:pt>
                <c:pt idx="32">
                  <c:v>-522</c:v>
                </c:pt>
                <c:pt idx="33">
                  <c:v>-896</c:v>
                </c:pt>
                <c:pt idx="34">
                  <c:v>-1272</c:v>
                </c:pt>
                <c:pt idx="35">
                  <c:v>-1633</c:v>
                </c:pt>
                <c:pt idx="36">
                  <c:v>-1959</c:v>
                </c:pt>
                <c:pt idx="37">
                  <c:v>-2273</c:v>
                </c:pt>
                <c:pt idx="38">
                  <c:v>-2576</c:v>
                </c:pt>
                <c:pt idx="39">
                  <c:v>-2851</c:v>
                </c:pt>
                <c:pt idx="40">
                  <c:v>-3091</c:v>
                </c:pt>
                <c:pt idx="41">
                  <c:v>-3314</c:v>
                </c:pt>
                <c:pt idx="42">
                  <c:v>-3508</c:v>
                </c:pt>
                <c:pt idx="43">
                  <c:v>-3653</c:v>
                </c:pt>
                <c:pt idx="44">
                  <c:v>-3781</c:v>
                </c:pt>
                <c:pt idx="45">
                  <c:v>-3857</c:v>
                </c:pt>
                <c:pt idx="46">
                  <c:v>-3895</c:v>
                </c:pt>
                <c:pt idx="47">
                  <c:v>-3909</c:v>
                </c:pt>
                <c:pt idx="48">
                  <c:v>-3881</c:v>
                </c:pt>
                <c:pt idx="49">
                  <c:v>-3817</c:v>
                </c:pt>
                <c:pt idx="50">
                  <c:v>-3714</c:v>
                </c:pt>
                <c:pt idx="51">
                  <c:v>-3571</c:v>
                </c:pt>
                <c:pt idx="52">
                  <c:v>-3399</c:v>
                </c:pt>
                <c:pt idx="53">
                  <c:v>-3196</c:v>
                </c:pt>
                <c:pt idx="54">
                  <c:v>-2970</c:v>
                </c:pt>
                <c:pt idx="55">
                  <c:v>-2705</c:v>
                </c:pt>
                <c:pt idx="56">
                  <c:v>-2408</c:v>
                </c:pt>
                <c:pt idx="57">
                  <c:v>-2098</c:v>
                </c:pt>
                <c:pt idx="58">
                  <c:v>-1757</c:v>
                </c:pt>
                <c:pt idx="59">
                  <c:v>-1411</c:v>
                </c:pt>
                <c:pt idx="60">
                  <c:v>-1045</c:v>
                </c:pt>
                <c:pt idx="61">
                  <c:v>-684</c:v>
                </c:pt>
                <c:pt idx="62">
                  <c:v>-315</c:v>
                </c:pt>
                <c:pt idx="63">
                  <c:v>63</c:v>
                </c:pt>
                <c:pt idx="64">
                  <c:v>436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99-441B-8CFB-053D962096EA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TDK_KF_ST_02_03!$L$20:$L$84</c:f>
              <c:numCache>
                <c:formatCode>General</c:formatCode>
                <c:ptCount val="65"/>
                <c:pt idx="0">
                  <c:v>438.97811173867228</c:v>
                </c:pt>
                <c:pt idx="1">
                  <c:v>817.9846725135227</c:v>
                </c:pt>
                <c:pt idx="2">
                  <c:v>1195.9762230816011</c:v>
                </c:pt>
                <c:pt idx="3">
                  <c:v>1554.0151478598796</c:v>
                </c:pt>
                <c:pt idx="4">
                  <c:v>1880.9832533004908</c:v>
                </c:pt>
                <c:pt idx="5">
                  <c:v>2199.56861731046</c:v>
                </c:pt>
                <c:pt idx="6">
                  <c:v>2497.6686452367239</c:v>
                </c:pt>
                <c:pt idx="7">
                  <c:v>2767.1842439800616</c:v>
                </c:pt>
                <c:pt idx="8">
                  <c:v>3016.5352827756233</c:v>
                </c:pt>
                <c:pt idx="9">
                  <c:v>3237.2221339864877</c:v>
                </c:pt>
                <c:pt idx="10">
                  <c:v>3425.382496491929</c:v>
                </c:pt>
                <c:pt idx="11">
                  <c:v>3579.1504415809673</c:v>
                </c:pt>
                <c:pt idx="12">
                  <c:v>3695.5852953732824</c:v>
                </c:pt>
                <c:pt idx="13">
                  <c:v>3773.7834875448689</c:v>
                </c:pt>
                <c:pt idx="14">
                  <c:v>3818.309428068756</c:v>
                </c:pt>
                <c:pt idx="15">
                  <c:v>3826.5417005656377</c:v>
                </c:pt>
                <c:pt idx="16">
                  <c:v>3797.5603416314266</c:v>
                </c:pt>
                <c:pt idx="17">
                  <c:v>3730.605048963007</c:v>
                </c:pt>
                <c:pt idx="18">
                  <c:v>3625.6905298875072</c:v>
                </c:pt>
                <c:pt idx="19">
                  <c:v>3484.418073833358</c:v>
                </c:pt>
                <c:pt idx="20">
                  <c:v>3313.524752857857</c:v>
                </c:pt>
                <c:pt idx="21">
                  <c:v>3115.3337389330954</c:v>
                </c:pt>
                <c:pt idx="22">
                  <c:v>2883.8506825720974</c:v>
                </c:pt>
                <c:pt idx="23">
                  <c:v>2622.2342328822187</c:v>
                </c:pt>
                <c:pt idx="24">
                  <c:v>2331.737345711007</c:v>
                </c:pt>
                <c:pt idx="25">
                  <c:v>2014.3840062777756</c:v>
                </c:pt>
                <c:pt idx="26">
                  <c:v>1679.7062513031608</c:v>
                </c:pt>
                <c:pt idx="27">
                  <c:v>1332.6579408079915</c:v>
                </c:pt>
                <c:pt idx="28">
                  <c:v>972.43893624974487</c:v>
                </c:pt>
                <c:pt idx="29">
                  <c:v>610.89316290833403</c:v>
                </c:pt>
                <c:pt idx="30">
                  <c:v>244.57925871196778</c:v>
                </c:pt>
                <c:pt idx="31">
                  <c:v>-135.9001176029785</c:v>
                </c:pt>
                <c:pt idx="32">
                  <c:v>-518.49715404387791</c:v>
                </c:pt>
                <c:pt idx="33">
                  <c:v>-892.86095782300254</c:v>
                </c:pt>
                <c:pt idx="34">
                  <c:v>-1268.8437920076901</c:v>
                </c:pt>
                <c:pt idx="35">
                  <c:v>-1628.4763308557997</c:v>
                </c:pt>
                <c:pt idx="36">
                  <c:v>-1959.6659816997567</c:v>
                </c:pt>
                <c:pt idx="37">
                  <c:v>-2270.215763095669</c:v>
                </c:pt>
                <c:pt idx="38">
                  <c:v>-2574.4802594094954</c:v>
                </c:pt>
                <c:pt idx="39">
                  <c:v>-2845.6014155490284</c:v>
                </c:pt>
                <c:pt idx="40">
                  <c:v>-3092.3560624750862</c:v>
                </c:pt>
                <c:pt idx="41">
                  <c:v>-3315.9522035474661</c:v>
                </c:pt>
                <c:pt idx="42">
                  <c:v>-3504.1287714974392</c:v>
                </c:pt>
                <c:pt idx="43">
                  <c:v>-3657.1068270622463</c:v>
                </c:pt>
                <c:pt idx="44">
                  <c:v>-3777.1291392614444</c:v>
                </c:pt>
                <c:pt idx="45">
                  <c:v>-3856.7289114740975</c:v>
                </c:pt>
                <c:pt idx="46">
                  <c:v>-3902.5279377874945</c:v>
                </c:pt>
                <c:pt idx="47">
                  <c:v>-3912.3862717240117</c:v>
                </c:pt>
                <c:pt idx="48">
                  <c:v>-3884.4106168450144</c:v>
                </c:pt>
                <c:pt idx="49">
                  <c:v>-3817.7154157775594</c:v>
                </c:pt>
                <c:pt idx="50">
                  <c:v>-3713.6906734221202</c:v>
                </c:pt>
                <c:pt idx="51">
                  <c:v>-3573.895305806635</c:v>
                </c:pt>
                <c:pt idx="52">
                  <c:v>-3402.3281072910536</c:v>
                </c:pt>
                <c:pt idx="53">
                  <c:v>-3201.8595603032322</c:v>
                </c:pt>
                <c:pt idx="54">
                  <c:v>-2970.5116263656619</c:v>
                </c:pt>
                <c:pt idx="55">
                  <c:v>-2709.461454017227</c:v>
                </c:pt>
                <c:pt idx="56">
                  <c:v>-2413.833299693149</c:v>
                </c:pt>
                <c:pt idx="57">
                  <c:v>-2096.2329421041222</c:v>
                </c:pt>
                <c:pt idx="58">
                  <c:v>-1758.0758204859599</c:v>
                </c:pt>
                <c:pt idx="59">
                  <c:v>-1410.1471619864503</c:v>
                </c:pt>
                <c:pt idx="60">
                  <c:v>-1046.1456104180709</c:v>
                </c:pt>
                <c:pt idx="61">
                  <c:v>-683.74957800993366</c:v>
                </c:pt>
                <c:pt idx="62">
                  <c:v>-308.79442002934394</c:v>
                </c:pt>
                <c:pt idx="63">
                  <c:v>68.692009942295925</c:v>
                </c:pt>
                <c:pt idx="64">
                  <c:v>447.53154279327322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99-441B-8CFB-053D962096EA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TDK_KF_ST_02_03!$J$20:$J$84</c:f>
              <c:numCache>
                <c:formatCode>General</c:formatCode>
                <c:ptCount val="65"/>
                <c:pt idx="0">
                  <c:v>-3835</c:v>
                </c:pt>
                <c:pt idx="1">
                  <c:v>-3766</c:v>
                </c:pt>
                <c:pt idx="2">
                  <c:v>-3664</c:v>
                </c:pt>
                <c:pt idx="3">
                  <c:v>-3524</c:v>
                </c:pt>
                <c:pt idx="4">
                  <c:v>-3352</c:v>
                </c:pt>
                <c:pt idx="5">
                  <c:v>-3162</c:v>
                </c:pt>
                <c:pt idx="6">
                  <c:v>-2925</c:v>
                </c:pt>
                <c:pt idx="7">
                  <c:v>-2663</c:v>
                </c:pt>
                <c:pt idx="8">
                  <c:v>-2382</c:v>
                </c:pt>
                <c:pt idx="9">
                  <c:v>-2070</c:v>
                </c:pt>
                <c:pt idx="10">
                  <c:v>-1728</c:v>
                </c:pt>
                <c:pt idx="11">
                  <c:v>-1379</c:v>
                </c:pt>
                <c:pt idx="12">
                  <c:v>-1021</c:v>
                </c:pt>
                <c:pt idx="13">
                  <c:v>-666</c:v>
                </c:pt>
                <c:pt idx="14">
                  <c:v>-301</c:v>
                </c:pt>
                <c:pt idx="15">
                  <c:v>82</c:v>
                </c:pt>
                <c:pt idx="16">
                  <c:v>457</c:v>
                </c:pt>
                <c:pt idx="17">
                  <c:v>836</c:v>
                </c:pt>
                <c:pt idx="18">
                  <c:v>1199</c:v>
                </c:pt>
                <c:pt idx="19">
                  <c:v>1562</c:v>
                </c:pt>
                <c:pt idx="20">
                  <c:v>1896</c:v>
                </c:pt>
                <c:pt idx="21">
                  <c:v>2210</c:v>
                </c:pt>
                <c:pt idx="22">
                  <c:v>2512</c:v>
                </c:pt>
                <c:pt idx="23">
                  <c:v>2792</c:v>
                </c:pt>
                <c:pt idx="24">
                  <c:v>3035</c:v>
                </c:pt>
                <c:pt idx="25">
                  <c:v>3262</c:v>
                </c:pt>
                <c:pt idx="26">
                  <c:v>3452</c:v>
                </c:pt>
                <c:pt idx="27">
                  <c:v>3607</c:v>
                </c:pt>
                <c:pt idx="28">
                  <c:v>3729</c:v>
                </c:pt>
                <c:pt idx="29">
                  <c:v>3810</c:v>
                </c:pt>
                <c:pt idx="30">
                  <c:v>3859</c:v>
                </c:pt>
                <c:pt idx="31">
                  <c:v>3865</c:v>
                </c:pt>
                <c:pt idx="32">
                  <c:v>3843</c:v>
                </c:pt>
                <c:pt idx="33">
                  <c:v>3772</c:v>
                </c:pt>
                <c:pt idx="34">
                  <c:v>3672</c:v>
                </c:pt>
                <c:pt idx="35">
                  <c:v>3535</c:v>
                </c:pt>
                <c:pt idx="36">
                  <c:v>3361</c:v>
                </c:pt>
                <c:pt idx="37">
                  <c:v>3170</c:v>
                </c:pt>
                <c:pt idx="38">
                  <c:v>2928</c:v>
                </c:pt>
                <c:pt idx="39">
                  <c:v>2668</c:v>
                </c:pt>
                <c:pt idx="40">
                  <c:v>2389</c:v>
                </c:pt>
                <c:pt idx="41">
                  <c:v>2071</c:v>
                </c:pt>
                <c:pt idx="42">
                  <c:v>1735</c:v>
                </c:pt>
                <c:pt idx="43">
                  <c:v>1389</c:v>
                </c:pt>
                <c:pt idx="44">
                  <c:v>1026</c:v>
                </c:pt>
                <c:pt idx="45">
                  <c:v>673</c:v>
                </c:pt>
                <c:pt idx="46">
                  <c:v>310</c:v>
                </c:pt>
                <c:pt idx="47">
                  <c:v>-73</c:v>
                </c:pt>
                <c:pt idx="48">
                  <c:v>-452</c:v>
                </c:pt>
                <c:pt idx="49">
                  <c:v>-829</c:v>
                </c:pt>
                <c:pt idx="50">
                  <c:v>-1203</c:v>
                </c:pt>
                <c:pt idx="51">
                  <c:v>-1556</c:v>
                </c:pt>
                <c:pt idx="52">
                  <c:v>-1890</c:v>
                </c:pt>
                <c:pt idx="53">
                  <c:v>-2204</c:v>
                </c:pt>
                <c:pt idx="54">
                  <c:v>-2501</c:v>
                </c:pt>
                <c:pt idx="55">
                  <c:v>-2773</c:v>
                </c:pt>
                <c:pt idx="56">
                  <c:v>-3031</c:v>
                </c:pt>
                <c:pt idx="57">
                  <c:v>-3259</c:v>
                </c:pt>
                <c:pt idx="58">
                  <c:v>-3451</c:v>
                </c:pt>
                <c:pt idx="59">
                  <c:v>-3600</c:v>
                </c:pt>
                <c:pt idx="60">
                  <c:v>-3717</c:v>
                </c:pt>
                <c:pt idx="61">
                  <c:v>-3804</c:v>
                </c:pt>
                <c:pt idx="62">
                  <c:v>-3849</c:v>
                </c:pt>
                <c:pt idx="63">
                  <c:v>-3866</c:v>
                </c:pt>
                <c:pt idx="64">
                  <c:v>-3832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B99-441B-8CFB-053D962096EA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TDK_KF_ST_02_03!$N$20:$N$84</c:f>
              <c:numCache>
                <c:formatCode>General</c:formatCode>
                <c:ptCount val="65"/>
                <c:pt idx="0">
                  <c:v>-3830.2674493060058</c:v>
                </c:pt>
                <c:pt idx="1">
                  <c:v>-3766.117503155946</c:v>
                </c:pt>
                <c:pt idx="2">
                  <c:v>-3662.2284391869844</c:v>
                </c:pt>
                <c:pt idx="3">
                  <c:v>-3523.8058678265816</c:v>
                </c:pt>
                <c:pt idx="4">
                  <c:v>-3359.1867430157545</c:v>
                </c:pt>
                <c:pt idx="5">
                  <c:v>-3158.0403071189867</c:v>
                </c:pt>
                <c:pt idx="6">
                  <c:v>-2925.9229052075511</c:v>
                </c:pt>
                <c:pt idx="7">
                  <c:v>-2670.0419081173086</c:v>
                </c:pt>
                <c:pt idx="8">
                  <c:v>-2381.6678041339051</c:v>
                </c:pt>
                <c:pt idx="9">
                  <c:v>-2067.8922975170594</c:v>
                </c:pt>
                <c:pt idx="10">
                  <c:v>-1733.579308251512</c:v>
                </c:pt>
                <c:pt idx="11">
                  <c:v>-1382.0463916870544</c:v>
                </c:pt>
                <c:pt idx="12">
                  <c:v>-1022.0465532374285</c:v>
                </c:pt>
                <c:pt idx="13">
                  <c:v>-665.32154517571485</c:v>
                </c:pt>
                <c:pt idx="14">
                  <c:v>-294.74693215436963</c:v>
                </c:pt>
                <c:pt idx="15">
                  <c:v>84.062814797260415</c:v>
                </c:pt>
                <c:pt idx="16">
                  <c:v>461.47589373452792</c:v>
                </c:pt>
                <c:pt idx="17">
                  <c:v>839.20652954327772</c:v>
                </c:pt>
                <c:pt idx="18">
                  <c:v>1210.9826738256309</c:v>
                </c:pt>
                <c:pt idx="19">
                  <c:v>1570.1284220775044</c:v>
                </c:pt>
                <c:pt idx="20">
                  <c:v>1904.1691141440376</c:v>
                </c:pt>
                <c:pt idx="21">
                  <c:v>2214.3691654739937</c:v>
                </c:pt>
                <c:pt idx="22">
                  <c:v>2510.1086672416518</c:v>
                </c:pt>
                <c:pt idx="23">
                  <c:v>2784.79413235728</c:v>
                </c:pt>
                <c:pt idx="24">
                  <c:v>3035.436615118012</c:v>
                </c:pt>
                <c:pt idx="25">
                  <c:v>3258.6312567329051</c:v>
                </c:pt>
                <c:pt idx="26">
                  <c:v>3447.5626756381189</c:v>
                </c:pt>
                <c:pt idx="27">
                  <c:v>3600.8743349447673</c:v>
                </c:pt>
                <c:pt idx="28">
                  <c:v>3719.6971055478293</c:v>
                </c:pt>
                <c:pt idx="29">
                  <c:v>3801.420548488089</c:v>
                </c:pt>
                <c:pt idx="30">
                  <c:v>3848.2535757745895</c:v>
                </c:pt>
                <c:pt idx="31">
                  <c:v>3859.8985863611369</c:v>
                </c:pt>
                <c:pt idx="32">
                  <c:v>3833.8610347150225</c:v>
                </c:pt>
                <c:pt idx="33">
                  <c:v>3770.9351566920818</c:v>
                </c:pt>
                <c:pt idx="34">
                  <c:v>3668.4588218887816</c:v>
                </c:pt>
                <c:pt idx="35">
                  <c:v>3530.3925786400346</c:v>
                </c:pt>
                <c:pt idx="36">
                  <c:v>3364.3639626477461</c:v>
                </c:pt>
                <c:pt idx="37">
                  <c:v>3169.4210270183512</c:v>
                </c:pt>
                <c:pt idx="38">
                  <c:v>2934.0547527617409</c:v>
                </c:pt>
                <c:pt idx="39">
                  <c:v>2677.8124594964811</c:v>
                </c:pt>
                <c:pt idx="40">
                  <c:v>2394.120119621718</c:v>
                </c:pt>
                <c:pt idx="41">
                  <c:v>2078.4553853165803</c:v>
                </c:pt>
                <c:pt idx="42">
                  <c:v>1746.7265993135134</c:v>
                </c:pt>
                <c:pt idx="43">
                  <c:v>1401.2908045888344</c:v>
                </c:pt>
                <c:pt idx="44">
                  <c:v>1035.9737583341739</c:v>
                </c:pt>
                <c:pt idx="45">
                  <c:v>679.47768061042416</c:v>
                </c:pt>
                <c:pt idx="46">
                  <c:v>311.45551671141362</c:v>
                </c:pt>
                <c:pt idx="47">
                  <c:v>-71.560775416307209</c:v>
                </c:pt>
                <c:pt idx="48">
                  <c:v>-451.44534065357493</c:v>
                </c:pt>
                <c:pt idx="49">
                  <c:v>-832.84109342257136</c:v>
                </c:pt>
                <c:pt idx="50">
                  <c:v>-1204.1221923218366</c:v>
                </c:pt>
                <c:pt idx="51">
                  <c:v>-1561.7361815900722</c:v>
                </c:pt>
                <c:pt idx="52">
                  <c:v>-1898.656311582801</c:v>
                </c:pt>
                <c:pt idx="53">
                  <c:v>-2212.9565338264038</c:v>
                </c:pt>
                <c:pt idx="54">
                  <c:v>-2508.5536565225111</c:v>
                </c:pt>
                <c:pt idx="55">
                  <c:v>-2782.6580590385206</c:v>
                </c:pt>
                <c:pt idx="56">
                  <c:v>-3037.2833092124852</c:v>
                </c:pt>
                <c:pt idx="57">
                  <c:v>-3259.7861492733864</c:v>
                </c:pt>
                <c:pt idx="58">
                  <c:v>-3449.6169828274278</c:v>
                </c:pt>
                <c:pt idx="59">
                  <c:v>-3602.0621051484941</c:v>
                </c:pt>
                <c:pt idx="60">
                  <c:v>-3720.6644735710374</c:v>
                </c:pt>
                <c:pt idx="61">
                  <c:v>-3800.9648032043829</c:v>
                </c:pt>
                <c:pt idx="62">
                  <c:v>-3846.8245706167932</c:v>
                </c:pt>
                <c:pt idx="63">
                  <c:v>-3856.0425115929265</c:v>
                </c:pt>
                <c:pt idx="64">
                  <c:v>-3828.2349793822032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B99-441B-8CFB-053D96209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6024"/>
        <c:axId val="572064848"/>
      </c:scatterChart>
      <c:valAx>
        <c:axId val="572066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4848"/>
        <c:crosses val="autoZero"/>
        <c:crossBetween val="midCat"/>
      </c:valAx>
      <c:valAx>
        <c:axId val="5720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6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88</c:v>
                </c:pt>
                <c:pt idx="2">
                  <c:v>-281</c:v>
                </c:pt>
                <c:pt idx="3">
                  <c:v>-645</c:v>
                </c:pt>
                <c:pt idx="4">
                  <c:v>-1008</c:v>
                </c:pt>
                <c:pt idx="5">
                  <c:v>-1374</c:v>
                </c:pt>
                <c:pt idx="6">
                  <c:v>-1722</c:v>
                </c:pt>
                <c:pt idx="7">
                  <c:v>-2053</c:v>
                </c:pt>
                <c:pt idx="8">
                  <c:v>-2366</c:v>
                </c:pt>
                <c:pt idx="9">
                  <c:v>-2654</c:v>
                </c:pt>
                <c:pt idx="10">
                  <c:v>-2908</c:v>
                </c:pt>
                <c:pt idx="11">
                  <c:v>-3134</c:v>
                </c:pt>
                <c:pt idx="12">
                  <c:v>-3344</c:v>
                </c:pt>
                <c:pt idx="13">
                  <c:v>-3518</c:v>
                </c:pt>
                <c:pt idx="14">
                  <c:v>-3656</c:v>
                </c:pt>
                <c:pt idx="15">
                  <c:v>-3760</c:v>
                </c:pt>
                <c:pt idx="16">
                  <c:v>-3827</c:v>
                </c:pt>
                <c:pt idx="17">
                  <c:v>-3852</c:v>
                </c:pt>
                <c:pt idx="18">
                  <c:v>-3847</c:v>
                </c:pt>
                <c:pt idx="19">
                  <c:v>-3805</c:v>
                </c:pt>
                <c:pt idx="20">
                  <c:v>-3722</c:v>
                </c:pt>
                <c:pt idx="21">
                  <c:v>-3605</c:v>
                </c:pt>
                <c:pt idx="22">
                  <c:v>-3460</c:v>
                </c:pt>
                <c:pt idx="23">
                  <c:v>-3271</c:v>
                </c:pt>
                <c:pt idx="24">
                  <c:v>-3054</c:v>
                </c:pt>
                <c:pt idx="25">
                  <c:v>-2811</c:v>
                </c:pt>
                <c:pt idx="26">
                  <c:v>-2544</c:v>
                </c:pt>
                <c:pt idx="27">
                  <c:v>-2254</c:v>
                </c:pt>
                <c:pt idx="28">
                  <c:v>-1937</c:v>
                </c:pt>
                <c:pt idx="29">
                  <c:v>-1604</c:v>
                </c:pt>
                <c:pt idx="30">
                  <c:v>-1251</c:v>
                </c:pt>
                <c:pt idx="31">
                  <c:v>-879</c:v>
                </c:pt>
                <c:pt idx="32">
                  <c:v>-504</c:v>
                </c:pt>
                <c:pt idx="33">
                  <c:v>-127</c:v>
                </c:pt>
                <c:pt idx="34">
                  <c:v>243</c:v>
                </c:pt>
                <c:pt idx="35">
                  <c:v>604</c:v>
                </c:pt>
                <c:pt idx="36">
                  <c:v>972</c:v>
                </c:pt>
                <c:pt idx="37">
                  <c:v>1338</c:v>
                </c:pt>
                <c:pt idx="38">
                  <c:v>1684</c:v>
                </c:pt>
                <c:pt idx="39">
                  <c:v>2015</c:v>
                </c:pt>
                <c:pt idx="40">
                  <c:v>2334</c:v>
                </c:pt>
                <c:pt idx="41">
                  <c:v>2622</c:v>
                </c:pt>
                <c:pt idx="42">
                  <c:v>2873</c:v>
                </c:pt>
                <c:pt idx="43">
                  <c:v>3105</c:v>
                </c:pt>
                <c:pt idx="44">
                  <c:v>3311</c:v>
                </c:pt>
                <c:pt idx="45">
                  <c:v>3486</c:v>
                </c:pt>
                <c:pt idx="46">
                  <c:v>3627</c:v>
                </c:pt>
                <c:pt idx="47">
                  <c:v>3729</c:v>
                </c:pt>
                <c:pt idx="48">
                  <c:v>3791</c:v>
                </c:pt>
                <c:pt idx="49">
                  <c:v>3825</c:v>
                </c:pt>
                <c:pt idx="50">
                  <c:v>3821</c:v>
                </c:pt>
                <c:pt idx="51">
                  <c:v>3773</c:v>
                </c:pt>
                <c:pt idx="52">
                  <c:v>3695</c:v>
                </c:pt>
                <c:pt idx="53">
                  <c:v>3580</c:v>
                </c:pt>
                <c:pt idx="54">
                  <c:v>3428</c:v>
                </c:pt>
                <c:pt idx="55">
                  <c:v>3240</c:v>
                </c:pt>
                <c:pt idx="56">
                  <c:v>3020</c:v>
                </c:pt>
                <c:pt idx="57">
                  <c:v>2775</c:v>
                </c:pt>
                <c:pt idx="58">
                  <c:v>2516</c:v>
                </c:pt>
                <c:pt idx="59">
                  <c:v>2224</c:v>
                </c:pt>
                <c:pt idx="60">
                  <c:v>1904</c:v>
                </c:pt>
                <c:pt idx="61">
                  <c:v>1568</c:v>
                </c:pt>
                <c:pt idx="62">
                  <c:v>1220</c:v>
                </c:pt>
                <c:pt idx="63">
                  <c:v>847</c:v>
                </c:pt>
                <c:pt idx="64">
                  <c:v>466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FB-4DC5-B86A-F8F96E19B50E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TDK_KF_ST_06_01!$L$85:$L$149</c:f>
              <c:numCache>
                <c:formatCode>General</c:formatCode>
                <c:ptCount val="65"/>
                <c:pt idx="0">
                  <c:v>480.81569139062992</c:v>
                </c:pt>
                <c:pt idx="1">
                  <c:v>98.323318582417215</c:v>
                </c:pt>
                <c:pt idx="2">
                  <c:v>-272.09073274248715</c:v>
                </c:pt>
                <c:pt idx="3">
                  <c:v>-640.74678559988877</c:v>
                </c:pt>
                <c:pt idx="4">
                  <c:v>-1007.1021286911026</c:v>
                </c:pt>
                <c:pt idx="5">
                  <c:v>-1369.7100920606308</c:v>
                </c:pt>
                <c:pt idx="6">
                  <c:v>-1721.2168345255825</c:v>
                </c:pt>
                <c:pt idx="7">
                  <c:v>-2052.2089864945665</c:v>
                </c:pt>
                <c:pt idx="8">
                  <c:v>-2365.8113285505751</c:v>
                </c:pt>
                <c:pt idx="9">
                  <c:v>-2657.9732571109416</c:v>
                </c:pt>
                <c:pt idx="10">
                  <c:v>-2912.6327409833652</c:v>
                </c:pt>
                <c:pt idx="11">
                  <c:v>-3141.1697028991653</c:v>
                </c:pt>
                <c:pt idx="12">
                  <c:v>-3349.202472819718</c:v>
                </c:pt>
                <c:pt idx="13">
                  <c:v>-3519.9378436972643</c:v>
                </c:pt>
                <c:pt idx="14">
                  <c:v>-3659.3018730095891</c:v>
                </c:pt>
                <c:pt idx="15">
                  <c:v>-3763.7225156528521</c:v>
                </c:pt>
                <c:pt idx="16">
                  <c:v>-3830.6619691965434</c:v>
                </c:pt>
                <c:pt idx="17">
                  <c:v>-3859.2302892178077</c:v>
                </c:pt>
                <c:pt idx="18">
                  <c:v>-3851.2010584222039</c:v>
                </c:pt>
                <c:pt idx="19">
                  <c:v>-3807.251752048553</c:v>
                </c:pt>
                <c:pt idx="20">
                  <c:v>-3729.7238903476241</c:v>
                </c:pt>
                <c:pt idx="21">
                  <c:v>-3611.1551238023017</c:v>
                </c:pt>
                <c:pt idx="22">
                  <c:v>-3458.9843936391012</c:v>
                </c:pt>
                <c:pt idx="23">
                  <c:v>-3271.5295309530866</c:v>
                </c:pt>
                <c:pt idx="24">
                  <c:v>-3051.7238170154828</c:v>
                </c:pt>
                <c:pt idx="25">
                  <c:v>-2807.1575095135868</c:v>
                </c:pt>
                <c:pt idx="26">
                  <c:v>-2541.4497643012437</c:v>
                </c:pt>
                <c:pt idx="27">
                  <c:v>-2250.1317863634076</c:v>
                </c:pt>
                <c:pt idx="28">
                  <c:v>-1929.6244329006931</c:v>
                </c:pt>
                <c:pt idx="29">
                  <c:v>-1599.7098797738802</c:v>
                </c:pt>
                <c:pt idx="30">
                  <c:v>-1245.374893374134</c:v>
                </c:pt>
                <c:pt idx="31">
                  <c:v>-873.11107988192725</c:v>
                </c:pt>
                <c:pt idx="32">
                  <c:v>-498.18038649597213</c:v>
                </c:pt>
                <c:pt idx="33">
                  <c:v>-122.16384207786153</c:v>
                </c:pt>
                <c:pt idx="34">
                  <c:v>246.41703075351026</c:v>
                </c:pt>
                <c:pt idx="35">
                  <c:v>608.38538385579</c:v>
                </c:pt>
                <c:pt idx="36">
                  <c:v>976.37222549713704</c:v>
                </c:pt>
                <c:pt idx="37">
                  <c:v>1338.1871242872371</c:v>
                </c:pt>
                <c:pt idx="38">
                  <c:v>1682.9274674442711</c:v>
                </c:pt>
                <c:pt idx="39">
                  <c:v>2015.4706935119721</c:v>
                </c:pt>
                <c:pt idx="40">
                  <c:v>2331.8531718120594</c:v>
                </c:pt>
                <c:pt idx="41">
                  <c:v>2618.8587322593603</c:v>
                </c:pt>
                <c:pt idx="42">
                  <c:v>2872.4307550318067</c:v>
                </c:pt>
                <c:pt idx="43">
                  <c:v>3100.5130491375853</c:v>
                </c:pt>
                <c:pt idx="44">
                  <c:v>3304.6974734264736</c:v>
                </c:pt>
                <c:pt idx="45">
                  <c:v>3479.0585685578626</c:v>
                </c:pt>
                <c:pt idx="46">
                  <c:v>3619.4507399942263</c:v>
                </c:pt>
                <c:pt idx="47">
                  <c:v>3724.4240061589721</c:v>
                </c:pt>
                <c:pt idx="48">
                  <c:v>3791.3166603764012</c:v>
                </c:pt>
                <c:pt idx="49">
                  <c:v>3820.8615803632247</c:v>
                </c:pt>
                <c:pt idx="50">
                  <c:v>3814.0760622113944</c:v>
                </c:pt>
                <c:pt idx="51">
                  <c:v>3772.5469417351128</c:v>
                </c:pt>
                <c:pt idx="52">
                  <c:v>3694.5873415367892</c:v>
                </c:pt>
                <c:pt idx="53">
                  <c:v>3578.5720939012922</c:v>
                </c:pt>
                <c:pt idx="54">
                  <c:v>3426.7319653796594</c:v>
                </c:pt>
                <c:pt idx="55">
                  <c:v>3241.0463225744156</c:v>
                </c:pt>
                <c:pt idx="56">
                  <c:v>3022.4013440675021</c:v>
                </c:pt>
                <c:pt idx="57">
                  <c:v>2777.6470993768708</c:v>
                </c:pt>
                <c:pt idx="58">
                  <c:v>2515.4843010655654</c:v>
                </c:pt>
                <c:pt idx="59">
                  <c:v>2224.6363335118626</c:v>
                </c:pt>
                <c:pt idx="60">
                  <c:v>1906.5223519709446</c:v>
                </c:pt>
                <c:pt idx="61">
                  <c:v>1572.9726505315912</c:v>
                </c:pt>
                <c:pt idx="62">
                  <c:v>1220.8023907442032</c:v>
                </c:pt>
                <c:pt idx="63">
                  <c:v>848.92846683823313</c:v>
                </c:pt>
                <c:pt idx="64">
                  <c:v>468.8566823361229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AFB-4DC5-B86A-F8F96E19B50E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TDK_KF_ST_06_01!$J$85:$J$149</c:f>
              <c:numCache>
                <c:formatCode>General</c:formatCode>
                <c:ptCount val="65"/>
                <c:pt idx="0">
                  <c:v>-3787</c:v>
                </c:pt>
                <c:pt idx="1">
                  <c:v>-3817</c:v>
                </c:pt>
                <c:pt idx="2">
                  <c:v>-3812</c:v>
                </c:pt>
                <c:pt idx="3">
                  <c:v>-3764</c:v>
                </c:pt>
                <c:pt idx="4">
                  <c:v>-3684</c:v>
                </c:pt>
                <c:pt idx="5">
                  <c:v>-3569</c:v>
                </c:pt>
                <c:pt idx="6">
                  <c:v>-3410</c:v>
                </c:pt>
                <c:pt idx="7">
                  <c:v>-3225</c:v>
                </c:pt>
                <c:pt idx="8">
                  <c:v>-3004</c:v>
                </c:pt>
                <c:pt idx="9">
                  <c:v>-2754</c:v>
                </c:pt>
                <c:pt idx="10">
                  <c:v>-2489</c:v>
                </c:pt>
                <c:pt idx="11">
                  <c:v>-2194</c:v>
                </c:pt>
                <c:pt idx="12">
                  <c:v>-1877</c:v>
                </c:pt>
                <c:pt idx="13">
                  <c:v>-1543</c:v>
                </c:pt>
                <c:pt idx="14">
                  <c:v>-1194</c:v>
                </c:pt>
                <c:pt idx="15">
                  <c:v>-831</c:v>
                </c:pt>
                <c:pt idx="16">
                  <c:v>-449</c:v>
                </c:pt>
                <c:pt idx="17">
                  <c:v>-80</c:v>
                </c:pt>
                <c:pt idx="18">
                  <c:v>288</c:v>
                </c:pt>
                <c:pt idx="19">
                  <c:v>664</c:v>
                </c:pt>
                <c:pt idx="20">
                  <c:v>1011</c:v>
                </c:pt>
                <c:pt idx="21">
                  <c:v>1378</c:v>
                </c:pt>
                <c:pt idx="22">
                  <c:v>1728</c:v>
                </c:pt>
                <c:pt idx="23">
                  <c:v>2062</c:v>
                </c:pt>
                <c:pt idx="24">
                  <c:v>2375</c:v>
                </c:pt>
                <c:pt idx="25">
                  <c:v>2659</c:v>
                </c:pt>
                <c:pt idx="26">
                  <c:v>2916</c:v>
                </c:pt>
                <c:pt idx="27">
                  <c:v>3147</c:v>
                </c:pt>
                <c:pt idx="28">
                  <c:v>3355</c:v>
                </c:pt>
                <c:pt idx="29">
                  <c:v>3522</c:v>
                </c:pt>
                <c:pt idx="30">
                  <c:v>3666</c:v>
                </c:pt>
                <c:pt idx="31">
                  <c:v>3767</c:v>
                </c:pt>
                <c:pt idx="32">
                  <c:v>3839</c:v>
                </c:pt>
                <c:pt idx="33">
                  <c:v>3866</c:v>
                </c:pt>
                <c:pt idx="34">
                  <c:v>3852</c:v>
                </c:pt>
                <c:pt idx="35">
                  <c:v>3810</c:v>
                </c:pt>
                <c:pt idx="36">
                  <c:v>3734</c:v>
                </c:pt>
                <c:pt idx="37">
                  <c:v>3616</c:v>
                </c:pt>
                <c:pt idx="38">
                  <c:v>3463</c:v>
                </c:pt>
                <c:pt idx="39">
                  <c:v>3279</c:v>
                </c:pt>
                <c:pt idx="40">
                  <c:v>3051</c:v>
                </c:pt>
                <c:pt idx="41">
                  <c:v>2809</c:v>
                </c:pt>
                <c:pt idx="42">
                  <c:v>2543</c:v>
                </c:pt>
                <c:pt idx="43">
                  <c:v>2252</c:v>
                </c:pt>
                <c:pt idx="44">
                  <c:v>1936</c:v>
                </c:pt>
                <c:pt idx="45">
                  <c:v>1597</c:v>
                </c:pt>
                <c:pt idx="46">
                  <c:v>1243</c:v>
                </c:pt>
                <c:pt idx="47">
                  <c:v>874</c:v>
                </c:pt>
                <c:pt idx="48">
                  <c:v>500</c:v>
                </c:pt>
                <c:pt idx="49">
                  <c:v>129</c:v>
                </c:pt>
                <c:pt idx="50">
                  <c:v>-240</c:v>
                </c:pt>
                <c:pt idx="51">
                  <c:v>-604</c:v>
                </c:pt>
                <c:pt idx="52">
                  <c:v>-968</c:v>
                </c:pt>
                <c:pt idx="53">
                  <c:v>-1328</c:v>
                </c:pt>
                <c:pt idx="54">
                  <c:v>-1679</c:v>
                </c:pt>
                <c:pt idx="55">
                  <c:v>-2013</c:v>
                </c:pt>
                <c:pt idx="56">
                  <c:v>-2326</c:v>
                </c:pt>
                <c:pt idx="57">
                  <c:v>-2618</c:v>
                </c:pt>
                <c:pt idx="58">
                  <c:v>-2868</c:v>
                </c:pt>
                <c:pt idx="59">
                  <c:v>-3099</c:v>
                </c:pt>
                <c:pt idx="60">
                  <c:v>-3308</c:v>
                </c:pt>
                <c:pt idx="61">
                  <c:v>-3477</c:v>
                </c:pt>
                <c:pt idx="62">
                  <c:v>-3618</c:v>
                </c:pt>
                <c:pt idx="63">
                  <c:v>-3727</c:v>
                </c:pt>
                <c:pt idx="64">
                  <c:v>-3786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AFB-4DC5-B86A-F8F96E19B50E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TDK_KF_ST_06_01!$N$85:$N$149</c:f>
              <c:numCache>
                <c:formatCode>General</c:formatCode>
                <c:ptCount val="65"/>
                <c:pt idx="0">
                  <c:v>-3784.7879016020152</c:v>
                </c:pt>
                <c:pt idx="1">
                  <c:v>-3814.8162450652467</c:v>
                </c:pt>
                <c:pt idx="2">
                  <c:v>-3807.4985521345952</c:v>
                </c:pt>
                <c:pt idx="3">
                  <c:v>-3764.4796261524211</c:v>
                </c:pt>
                <c:pt idx="4">
                  <c:v>-3685.2075135558812</c:v>
                </c:pt>
                <c:pt idx="5">
                  <c:v>-3568.5532423087357</c:v>
                </c:pt>
                <c:pt idx="6">
                  <c:v>-3415.5734645535094</c:v>
                </c:pt>
                <c:pt idx="7">
                  <c:v>-3230.6570390408865</c:v>
                </c:pt>
                <c:pt idx="8">
                  <c:v>-3012.2628305088615</c:v>
                </c:pt>
                <c:pt idx="9">
                  <c:v>-2762.229662916388</c:v>
                </c:pt>
                <c:pt idx="10">
                  <c:v>-2497.1028776741277</c:v>
                </c:pt>
                <c:pt idx="11">
                  <c:v>-2208.4473067973527</c:v>
                </c:pt>
                <c:pt idx="12">
                  <c:v>-1885.2159668314032</c:v>
                </c:pt>
                <c:pt idx="13">
                  <c:v>-1551.7092060357893</c:v>
                </c:pt>
                <c:pt idx="14">
                  <c:v>-1197.5247291368878</c:v>
                </c:pt>
                <c:pt idx="15">
                  <c:v>-827.84349630034023</c:v>
                </c:pt>
                <c:pt idx="16">
                  <c:v>-449.66425988908577</c:v>
                </c:pt>
                <c:pt idx="17">
                  <c:v>-75.210484213208716</c:v>
                </c:pt>
                <c:pt idx="18">
                  <c:v>297.76177414438195</c:v>
                </c:pt>
                <c:pt idx="19">
                  <c:v>666.33834165047574</c:v>
                </c:pt>
                <c:pt idx="20">
                  <c:v>1021.8946123476103</c:v>
                </c:pt>
                <c:pt idx="21">
                  <c:v>1388.7502110340063</c:v>
                </c:pt>
                <c:pt idx="22">
                  <c:v>1736.4000697840611</c:v>
                </c:pt>
                <c:pt idx="23">
                  <c:v>2069.8105895692979</c:v>
                </c:pt>
                <c:pt idx="24">
                  <c:v>2382.8487425862218</c:v>
                </c:pt>
                <c:pt idx="25">
                  <c:v>2666.7284758104452</c:v>
                </c:pt>
                <c:pt idx="26">
                  <c:v>2920.6296925821757</c:v>
                </c:pt>
                <c:pt idx="27">
                  <c:v>3149.6682832291658</c:v>
                </c:pt>
                <c:pt idx="28">
                  <c:v>3354.3152852297803</c:v>
                </c:pt>
                <c:pt idx="29">
                  <c:v>3522.0441369370087</c:v>
                </c:pt>
                <c:pt idx="30">
                  <c:v>3660.4878123285685</c:v>
                </c:pt>
                <c:pt idx="31">
                  <c:v>3764.5280769152018</c:v>
                </c:pt>
                <c:pt idx="32">
                  <c:v>3829.8996660398479</c:v>
                </c:pt>
                <c:pt idx="33">
                  <c:v>3857.78142835269</c:v>
                </c:pt>
                <c:pt idx="34">
                  <c:v>3849.3088859382892</c:v>
                </c:pt>
                <c:pt idx="35">
                  <c:v>3806.2873175647705</c:v>
                </c:pt>
                <c:pt idx="36">
                  <c:v>3726.0792864084533</c:v>
                </c:pt>
                <c:pt idx="37">
                  <c:v>3609.0090320534723</c:v>
                </c:pt>
                <c:pt idx="38">
                  <c:v>3458.6971527299529</c:v>
                </c:pt>
                <c:pt idx="39">
                  <c:v>3272.9198592014636</c:v>
                </c:pt>
                <c:pt idx="40">
                  <c:v>3052.2548021030575</c:v>
                </c:pt>
                <c:pt idx="41">
                  <c:v>2806.4646332274106</c:v>
                </c:pt>
                <c:pt idx="42">
                  <c:v>2542.8579937991713</c:v>
                </c:pt>
                <c:pt idx="43">
                  <c:v>2255.4306554496602</c:v>
                </c:pt>
                <c:pt idx="44">
                  <c:v>1939.8052294943575</c:v>
                </c:pt>
                <c:pt idx="45">
                  <c:v>1601.4196053141172</c:v>
                </c:pt>
                <c:pt idx="46">
                  <c:v>1246.3742116760745</c:v>
                </c:pt>
                <c:pt idx="47">
                  <c:v>876.87117055671081</c:v>
                </c:pt>
                <c:pt idx="48">
                  <c:v>503.59158112241141</c:v>
                </c:pt>
                <c:pt idx="49">
                  <c:v>131.03017428477352</c:v>
                </c:pt>
                <c:pt idx="50">
                  <c:v>-241.3685003075548</c:v>
                </c:pt>
                <c:pt idx="51">
                  <c:v>-602.9655193858523</c:v>
                </c:pt>
                <c:pt idx="52">
                  <c:v>-967.68652091001718</c:v>
                </c:pt>
                <c:pt idx="53">
                  <c:v>-1330.964107010898</c:v>
                </c:pt>
                <c:pt idx="54">
                  <c:v>-1681.4182746422791</c:v>
                </c:pt>
                <c:pt idx="55">
                  <c:v>-2014.4810392761124</c:v>
                </c:pt>
                <c:pt idx="56">
                  <c:v>-2328.3787174813069</c:v>
                </c:pt>
                <c:pt idx="57">
                  <c:v>-2614.5297796786881</c:v>
                </c:pt>
                <c:pt idx="58">
                  <c:v>-2866.9642971250601</c:v>
                </c:pt>
                <c:pt idx="59">
                  <c:v>-3097.6303181690496</c:v>
                </c:pt>
                <c:pt idx="60">
                  <c:v>-3302.7274587169959</c:v>
                </c:pt>
                <c:pt idx="61">
                  <c:v>-3473.999264053039</c:v>
                </c:pt>
                <c:pt idx="62">
                  <c:v>-3613.0813263682076</c:v>
                </c:pt>
                <c:pt idx="63">
                  <c:v>-3718.5773073819437</c:v>
                </c:pt>
                <c:pt idx="64">
                  <c:v>-3786.0990867655928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AFB-4DC5-B86A-F8F96E19B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7200"/>
        <c:axId val="572064064"/>
      </c:scatterChart>
      <c:valAx>
        <c:axId val="57206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4064"/>
        <c:crosses val="autoZero"/>
        <c:crossBetween val="midCat"/>
      </c:valAx>
      <c:valAx>
        <c:axId val="57206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TDK_KF_ST_06_01!$AC$20:$AC$84</c:f>
              <c:numCache>
                <c:formatCode>General</c:formatCode>
                <c:ptCount val="65"/>
                <c:pt idx="0">
                  <c:v>0.17341754750553764</c:v>
                </c:pt>
                <c:pt idx="1">
                  <c:v>-9.5440528600376773E-2</c:v>
                </c:pt>
                <c:pt idx="2">
                  <c:v>-0.16906717816295469</c:v>
                </c:pt>
                <c:pt idx="3">
                  <c:v>-6.6538773015224706E-2</c:v>
                </c:pt>
                <c:pt idx="4">
                  <c:v>-0.12890651128900643</c:v>
                </c:pt>
                <c:pt idx="5">
                  <c:v>-6.9708544612684165E-2</c:v>
                </c:pt>
                <c:pt idx="6">
                  <c:v>-0.13112188955522441</c:v>
                </c:pt>
                <c:pt idx="7">
                  <c:v>-0.1589652545436806</c:v>
                </c:pt>
                <c:pt idx="8">
                  <c:v>-5.3938313996034992E-2</c:v>
                </c:pt>
                <c:pt idx="9">
                  <c:v>1.5370308936041965E-2</c:v>
                </c:pt>
                <c:pt idx="10">
                  <c:v>-3.5223925887059693E-2</c:v>
                </c:pt>
                <c:pt idx="11">
                  <c:v>-9.8743122109752335E-3</c:v>
                </c:pt>
                <c:pt idx="12">
                  <c:v>-2.4059518566417637E-2</c:v>
                </c:pt>
                <c:pt idx="13">
                  <c:v>-2.0948157841758075E-3</c:v>
                </c:pt>
                <c:pt idx="14">
                  <c:v>-2.2703440998853353E-2</c:v>
                </c:pt>
                <c:pt idx="15">
                  <c:v>-4.2582544166180014E-2</c:v>
                </c:pt>
                <c:pt idx="16">
                  <c:v>-6.7917673662918787E-2</c:v>
                </c:pt>
                <c:pt idx="17">
                  <c:v>-0.1308880523113487</c:v>
                </c:pt>
                <c:pt idx="18">
                  <c:v>-6.3582031316400389E-2</c:v>
                </c:pt>
                <c:pt idx="19">
                  <c:v>-6.4327727851534178E-2</c:v>
                </c:pt>
                <c:pt idx="20">
                  <c:v>-0.16317407754372937</c:v>
                </c:pt>
                <c:pt idx="21">
                  <c:v>-0.11198307841016231</c:v>
                </c:pt>
                <c:pt idx="22">
                  <c:v>-7.0877107073741286E-2</c:v>
                </c:pt>
                <c:pt idx="23">
                  <c:v>-0.10404256210918561</c:v>
                </c:pt>
                <c:pt idx="24">
                  <c:v>-0.10237302855864527</c:v>
                </c:pt>
                <c:pt idx="25">
                  <c:v>2.8765082448103385E-2</c:v>
                </c:pt>
                <c:pt idx="26">
                  <c:v>-1.8867938179198518E-2</c:v>
                </c:pt>
                <c:pt idx="27">
                  <c:v>2.7135814368165256E-2</c:v>
                </c:pt>
                <c:pt idx="28">
                  <c:v>5.5145410437461351E-2</c:v>
                </c:pt>
                <c:pt idx="29">
                  <c:v>0.12167409203169655</c:v>
                </c:pt>
                <c:pt idx="30">
                  <c:v>4.1559348028016529E-2</c:v>
                </c:pt>
                <c:pt idx="31">
                  <c:v>6.5394383805340794E-2</c:v>
                </c:pt>
                <c:pt idx="32">
                  <c:v>-3.4122614532634543E-2</c:v>
                </c:pt>
                <c:pt idx="33">
                  <c:v>2.6232511658008661E-5</c:v>
                </c:pt>
                <c:pt idx="34">
                  <c:v>3.8173813129731116E-2</c:v>
                </c:pt>
                <c:pt idx="35">
                  <c:v>8.7536284515067564E-2</c:v>
                </c:pt>
                <c:pt idx="36">
                  <c:v>0.15440940130426384</c:v>
                </c:pt>
                <c:pt idx="37">
                  <c:v>1.4348875362941271E-2</c:v>
                </c:pt>
                <c:pt idx="38">
                  <c:v>6.7900589509889642E-2</c:v>
                </c:pt>
                <c:pt idx="39">
                  <c:v>9.7644735168586294E-2</c:v>
                </c:pt>
                <c:pt idx="40">
                  <c:v>0.11615010101735379</c:v>
                </c:pt>
                <c:pt idx="41">
                  <c:v>0.14648991912207521</c:v>
                </c:pt>
                <c:pt idx="42">
                  <c:v>0.11398720281187025</c:v>
                </c:pt>
                <c:pt idx="43">
                  <c:v>0.11698108565630605</c:v>
                </c:pt>
                <c:pt idx="44">
                  <c:v>4.4929612462624391E-2</c:v>
                </c:pt>
                <c:pt idx="45">
                  <c:v>8.5727157089820594E-2</c:v>
                </c:pt>
                <c:pt idx="46">
                  <c:v>6.4787835814740902E-2</c:v>
                </c:pt>
                <c:pt idx="47">
                  <c:v>6.2298961932924612E-2</c:v>
                </c:pt>
                <c:pt idx="48">
                  <c:v>5.3154228783057533E-2</c:v>
                </c:pt>
                <c:pt idx="49">
                  <c:v>1.3794841097990229E-2</c:v>
                </c:pt>
                <c:pt idx="50">
                  <c:v>-6.4990747041520081E-2</c:v>
                </c:pt>
                <c:pt idx="51">
                  <c:v>1.2714265211002385E-2</c:v>
                </c:pt>
                <c:pt idx="52">
                  <c:v>-1.8474693152882082E-2</c:v>
                </c:pt>
                <c:pt idx="53">
                  <c:v>-8.6458955112902913E-2</c:v>
                </c:pt>
                <c:pt idx="54">
                  <c:v>-3.8945036749908013E-2</c:v>
                </c:pt>
                <c:pt idx="55">
                  <c:v>-5.1244187801557928E-3</c:v>
                </c:pt>
                <c:pt idx="56">
                  <c:v>-3.6429705039040527E-2</c:v>
                </c:pt>
                <c:pt idx="57">
                  <c:v>-6.6509027268125465E-2</c:v>
                </c:pt>
                <c:pt idx="58">
                  <c:v>-1.8046266951614598E-2</c:v>
                </c:pt>
                <c:pt idx="59">
                  <c:v>3.7128516602876971E-2</c:v>
                </c:pt>
                <c:pt idx="60">
                  <c:v>-7.0859946529822082E-2</c:v>
                </c:pt>
                <c:pt idx="61">
                  <c:v>-3.8698182875009479E-2</c:v>
                </c:pt>
                <c:pt idx="62">
                  <c:v>-7.3135567210044883E-2</c:v>
                </c:pt>
                <c:pt idx="63">
                  <c:v>-0.11635638919130997</c:v>
                </c:pt>
                <c:pt idx="64">
                  <c:v>-9.638169754947512E-2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8D-4CC9-BF81-852CCE5E7E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TDK_KF_ST_06_01!$AC$85:$AC$149</c:f>
              <c:numCache>
                <c:formatCode>General</c:formatCode>
                <c:ptCount val="65"/>
                <c:pt idx="0">
                  <c:v>7.7481410082214097E-3</c:v>
                </c:pt>
                <c:pt idx="1">
                  <c:v>-0.10200097831886978</c:v>
                </c:pt>
                <c:pt idx="2">
                  <c:v>-7.6037188194447936E-2</c:v>
                </c:pt>
                <c:pt idx="3">
                  <c:v>-1.2745989274776548E-2</c:v>
                </c:pt>
                <c:pt idx="4">
                  <c:v>3.2438671930833607E-2</c:v>
                </c:pt>
                <c:pt idx="5">
                  <c:v>-8.4408704285010572E-3</c:v>
                </c:pt>
                <c:pt idx="6">
                  <c:v>6.6185050320655137E-4</c:v>
                </c:pt>
                <c:pt idx="7">
                  <c:v>-7.6364686247529789E-3</c:v>
                </c:pt>
                <c:pt idx="8">
                  <c:v>-3.1472660802648988E-2</c:v>
                </c:pt>
                <c:pt idx="9">
                  <c:v>3.9043026959006966E-3</c:v>
                </c:pt>
                <c:pt idx="10">
                  <c:v>-1.174652303802759E-3</c:v>
                </c:pt>
                <c:pt idx="11">
                  <c:v>-6.9511068742031057E-2</c:v>
                </c:pt>
                <c:pt idx="12">
                  <c:v>-2.4452933742111327E-2</c:v>
                </c:pt>
                <c:pt idx="13">
                  <c:v>-6.3818165829502504E-2</c:v>
                </c:pt>
                <c:pt idx="14">
                  <c:v>8.2402359927300495E-3</c:v>
                </c:pt>
                <c:pt idx="15">
                  <c:v>0.10032018082762306</c:v>
                </c:pt>
                <c:pt idx="16">
                  <c:v>3.849762507604737E-2</c:v>
                </c:pt>
                <c:pt idx="17">
                  <c:v>0.11553152019939716</c:v>
                </c:pt>
                <c:pt idx="18">
                  <c:v>0.18176984221520343</c:v>
                </c:pt>
                <c:pt idx="19">
                  <c:v>6.8995371407623907E-2</c:v>
                </c:pt>
                <c:pt idx="20">
                  <c:v>0.16700409711529574</c:v>
                </c:pt>
                <c:pt idx="21">
                  <c:v>0.15647596981511924</c:v>
                </c:pt>
                <c:pt idx="22">
                  <c:v>0.15706252386408437</c:v>
                </c:pt>
                <c:pt idx="23">
                  <c:v>0.13147680200995637</c:v>
                </c:pt>
                <c:pt idx="24">
                  <c:v>0.14910622732904244</c:v>
                </c:pt>
                <c:pt idx="25">
                  <c:v>0.15758534128113411</c:v>
                </c:pt>
                <c:pt idx="26">
                  <c:v>0.10691953316407421</c:v>
                </c:pt>
                <c:pt idx="27">
                  <c:v>0.10127923264968786</c:v>
                </c:pt>
                <c:pt idx="28">
                  <c:v>0.11964008674030424</c:v>
                </c:pt>
                <c:pt idx="29">
                  <c:v>8.6026754288610618E-2</c:v>
                </c:pt>
                <c:pt idx="30">
                  <c:v>7.8576372561713015E-2</c:v>
                </c:pt>
                <c:pt idx="31">
                  <c:v>0.10068574870280145</c:v>
                </c:pt>
                <c:pt idx="32">
                  <c:v>9.0205861878160931E-2</c:v>
                </c:pt>
                <c:pt idx="33">
                  <c:v>8.7786679177241922E-2</c:v>
                </c:pt>
                <c:pt idx="34">
                  <c:v>7.0722003333401062E-2</c:v>
                </c:pt>
                <c:pt idx="35">
                  <c:v>8.8736789579371589E-2</c:v>
                </c:pt>
                <c:pt idx="36">
                  <c:v>0.10676096324999662</c:v>
                </c:pt>
                <c:pt idx="37">
                  <c:v>5.0916343865395675E-2</c:v>
                </c:pt>
                <c:pt idx="38">
                  <c:v>2.3912381050763543E-2</c:v>
                </c:pt>
                <c:pt idx="39">
                  <c:v>6.212221708884158E-2</c:v>
                </c:pt>
                <c:pt idx="40">
                  <c:v>-3.0128803667082593E-2</c:v>
                </c:pt>
                <c:pt idx="41">
                  <c:v>-2.8231510244438596E-3</c:v>
                </c:pt>
                <c:pt idx="42">
                  <c:v>-1.4263856625973403E-4</c:v>
                </c:pt>
                <c:pt idx="43">
                  <c:v>-7.799128085704865E-2</c:v>
                </c:pt>
                <c:pt idx="44">
                  <c:v>-9.4876892379318178E-2</c:v>
                </c:pt>
                <c:pt idx="45">
                  <c:v>-0.10280739090509883</c:v>
                </c:pt>
                <c:pt idx="46">
                  <c:v>-8.520791758516566E-2</c:v>
                </c:pt>
                <c:pt idx="47">
                  <c:v>-6.0197456269662553E-2</c:v>
                </c:pt>
                <c:pt idx="48">
                  <c:v>-5.7572339621998481E-2</c:v>
                </c:pt>
                <c:pt idx="49">
                  <c:v>-3.8817203534691203E-2</c:v>
                </c:pt>
                <c:pt idx="50">
                  <c:v>1.8635257090039659E-2</c:v>
                </c:pt>
                <c:pt idx="51">
                  <c:v>-2.5055784657070035E-2</c:v>
                </c:pt>
                <c:pt idx="52">
                  <c:v>-1.6211410002853199E-2</c:v>
                </c:pt>
                <c:pt idx="53">
                  <c:v>3.3083677759719876E-2</c:v>
                </c:pt>
                <c:pt idx="54">
                  <c:v>2.21448709583143E-2</c:v>
                </c:pt>
                <c:pt idx="55">
                  <c:v>-1.1050541270364533E-2</c:v>
                </c:pt>
                <c:pt idx="56">
                  <c:v>-1.8356618735950292E-2</c:v>
                </c:pt>
                <c:pt idx="57">
                  <c:v>-9.2386742675799383E-2</c:v>
                </c:pt>
                <c:pt idx="58">
                  <c:v>-3.4841637098047329E-2</c:v>
                </c:pt>
                <c:pt idx="59">
                  <c:v>-5.2963996254025147E-2</c:v>
                </c:pt>
                <c:pt idx="60">
                  <c:v>-0.10809368093017468</c:v>
                </c:pt>
                <c:pt idx="61">
                  <c:v>-0.12479611334075713</c:v>
                </c:pt>
                <c:pt idx="62">
                  <c:v>-7.6013234066488522E-2</c:v>
                </c:pt>
                <c:pt idx="63">
                  <c:v>-9.9399861397302836E-2</c:v>
                </c:pt>
                <c:pt idx="64">
                  <c:v>-8.6853667418288261E-2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8D-4CC9-BF81-852CCE5E7E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</c:numCache>
            </c:numRef>
          </c:xVal>
          <c:yVal>
            <c:numRef>
              <c:f>TDK_KF_ST_06_01!$AD$20:$AD$83</c:f>
              <c:numCache>
                <c:formatCode>General</c:formatCode>
                <c:ptCount val="64"/>
                <c:pt idx="0">
                  <c:v>-0.26027121492382588</c:v>
                </c:pt>
                <c:pt idx="1">
                  <c:v>-3.9593327969260628E-3</c:v>
                </c:pt>
                <c:pt idx="2">
                  <c:v>9.3053944096466168E-2</c:v>
                </c:pt>
                <c:pt idx="3">
                  <c:v>-5.8257340325532425E-2</c:v>
                </c:pt>
                <c:pt idx="4">
                  <c:v>2.0812830358831746E-2</c:v>
                </c:pt>
                <c:pt idx="5">
                  <c:v>1.6744548358659017E-2</c:v>
                </c:pt>
                <c:pt idx="6">
                  <c:v>9.6280252457177085E-2</c:v>
                </c:pt>
                <c:pt idx="7">
                  <c:v>6.6578511867881218E-2</c:v>
                </c:pt>
                <c:pt idx="8">
                  <c:v>3.55816952600847E-2</c:v>
                </c:pt>
                <c:pt idx="9">
                  <c:v>-2.6420850206406499E-2</c:v>
                </c:pt>
                <c:pt idx="10">
                  <c:v>5.7368796845373993E-2</c:v>
                </c:pt>
                <c:pt idx="11">
                  <c:v>4.295798997069511E-2</c:v>
                </c:pt>
                <c:pt idx="12">
                  <c:v>7.8481085635644376E-3</c:v>
                </c:pt>
                <c:pt idx="13">
                  <c:v>-2.2960968872894227E-2</c:v>
                </c:pt>
                <c:pt idx="14">
                  <c:v>4.1338698088893011E-2</c:v>
                </c:pt>
                <c:pt idx="15">
                  <c:v>3.7653406314888116E-3</c:v>
                </c:pt>
                <c:pt idx="16">
                  <c:v>1.0345334040920307E-2</c:v>
                </c:pt>
                <c:pt idx="17">
                  <c:v>7.0690596041686149E-2</c:v>
                </c:pt>
                <c:pt idx="18">
                  <c:v>-2.1625886268765271E-2</c:v>
                </c:pt>
                <c:pt idx="19">
                  <c:v>-3.847966305356465E-2</c:v>
                </c:pt>
                <c:pt idx="20">
                  <c:v>6.8297185164411189E-2</c:v>
                </c:pt>
                <c:pt idx="21">
                  <c:v>3.3991797553113656E-2</c:v>
                </c:pt>
                <c:pt idx="22">
                  <c:v>7.0734468507481552E-2</c:v>
                </c:pt>
                <c:pt idx="23">
                  <c:v>0.10121941108474175</c:v>
                </c:pt>
                <c:pt idx="24">
                  <c:v>7.2244224891562681E-2</c:v>
                </c:pt>
                <c:pt idx="25">
                  <c:v>3.3357134640738195E-2</c:v>
                </c:pt>
                <c:pt idx="26">
                  <c:v>4.278031922996206E-2</c:v>
                </c:pt>
                <c:pt idx="27">
                  <c:v>2.3780529497230418E-2</c:v>
                </c:pt>
                <c:pt idx="28">
                  <c:v>5.161555281253527E-2</c:v>
                </c:pt>
                <c:pt idx="29">
                  <c:v>-3.2937302452324957E-2</c:v>
                </c:pt>
                <c:pt idx="30">
                  <c:v>2.9162655305384533E-2</c:v>
                </c:pt>
                <c:pt idx="31">
                  <c:v>2.2392295371901128E-2</c:v>
                </c:pt>
                <c:pt idx="32">
                  <c:v>0.12432847641079547</c:v>
                </c:pt>
                <c:pt idx="33">
                  <c:v>0.10065951619114344</c:v>
                </c:pt>
                <c:pt idx="34">
                  <c:v>4.0402559431981899E-2</c:v>
                </c:pt>
                <c:pt idx="35">
                  <c:v>-1.5095302264569455E-3</c:v>
                </c:pt>
                <c:pt idx="36">
                  <c:v>-3.4769314563959597E-2</c:v>
                </c:pt>
                <c:pt idx="37">
                  <c:v>8.6930357286746585E-2</c:v>
                </c:pt>
                <c:pt idx="38">
                  <c:v>3.9018943654184568E-2</c:v>
                </c:pt>
                <c:pt idx="39">
                  <c:v>5.9940606112547812E-2</c:v>
                </c:pt>
                <c:pt idx="40">
                  <c:v>3.2956126311688649E-2</c:v>
                </c:pt>
                <c:pt idx="41">
                  <c:v>-1.5013117112118834E-2</c:v>
                </c:pt>
                <c:pt idx="42">
                  <c:v>4.3075321052214122E-2</c:v>
                </c:pt>
                <c:pt idx="43">
                  <c:v>3.9494884158813193E-2</c:v>
                </c:pt>
                <c:pt idx="44">
                  <c:v>0.12207448465267134</c:v>
                </c:pt>
                <c:pt idx="45">
                  <c:v>-1.6731785682196687E-2</c:v>
                </c:pt>
                <c:pt idx="46">
                  <c:v>0.11698200640046252</c:v>
                </c:pt>
                <c:pt idx="47">
                  <c:v>5.3232558266472552E-2</c:v>
                </c:pt>
                <c:pt idx="48">
                  <c:v>-1.4656603707010163E-2</c:v>
                </c:pt>
                <c:pt idx="49">
                  <c:v>8.6525339729632833E-2</c:v>
                </c:pt>
                <c:pt idx="50">
                  <c:v>7.323098303425013E-2</c:v>
                </c:pt>
                <c:pt idx="51">
                  <c:v>-7.6532431040504889E-2</c:v>
                </c:pt>
                <c:pt idx="52">
                  <c:v>-5.9782405892292445E-3</c:v>
                </c:pt>
                <c:pt idx="53">
                  <c:v>1.6947886370871856E-2</c:v>
                </c:pt>
                <c:pt idx="54">
                  <c:v>3.7770384446105254E-2</c:v>
                </c:pt>
                <c:pt idx="55">
                  <c:v>9.0287214760564893E-3</c:v>
                </c:pt>
                <c:pt idx="56">
                  <c:v>4.957044236391539E-3</c:v>
                </c:pt>
                <c:pt idx="57">
                  <c:v>5.8872558643372486E-2</c:v>
                </c:pt>
                <c:pt idx="58">
                  <c:v>1.8708117454821149E-2</c:v>
                </c:pt>
                <c:pt idx="59">
                  <c:v>-4.5569387031378028E-2</c:v>
                </c:pt>
                <c:pt idx="60">
                  <c:v>0.10329861846065569</c:v>
                </c:pt>
                <c:pt idx="61">
                  <c:v>2.5952193600232931E-2</c:v>
                </c:pt>
                <c:pt idx="62">
                  <c:v>-2.9016209844030527E-3</c:v>
                </c:pt>
                <c:pt idx="63">
                  <c:v>1.4355410872440189E-2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8D-4CC9-BF81-852CCE5E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0872"/>
        <c:axId val="573339304"/>
      </c:scatterChart>
      <c:valAx>
        <c:axId val="5733408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9304"/>
        <c:crosses val="autoZero"/>
        <c:crossBetween val="midCat"/>
      </c:valAx>
      <c:valAx>
        <c:axId val="57333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0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845</c:v>
                </c:pt>
                <c:pt idx="2">
                  <c:v>1213</c:v>
                </c:pt>
                <c:pt idx="3">
                  <c:v>1579</c:v>
                </c:pt>
                <c:pt idx="4">
                  <c:v>1908</c:v>
                </c:pt>
                <c:pt idx="5">
                  <c:v>2223</c:v>
                </c:pt>
                <c:pt idx="6">
                  <c:v>2515</c:v>
                </c:pt>
                <c:pt idx="7">
                  <c:v>2781</c:v>
                </c:pt>
                <c:pt idx="8">
                  <c:v>3032</c:v>
                </c:pt>
                <c:pt idx="9">
                  <c:v>3255</c:v>
                </c:pt>
                <c:pt idx="10">
                  <c:v>3437</c:v>
                </c:pt>
                <c:pt idx="11">
                  <c:v>3592</c:v>
                </c:pt>
                <c:pt idx="12">
                  <c:v>3700</c:v>
                </c:pt>
                <c:pt idx="13">
                  <c:v>3780</c:v>
                </c:pt>
                <c:pt idx="14">
                  <c:v>3832</c:v>
                </c:pt>
                <c:pt idx="15">
                  <c:v>3835</c:v>
                </c:pt>
                <c:pt idx="16">
                  <c:v>3809</c:v>
                </c:pt>
                <c:pt idx="17">
                  <c:v>3745</c:v>
                </c:pt>
                <c:pt idx="18">
                  <c:v>3637</c:v>
                </c:pt>
                <c:pt idx="19">
                  <c:v>3496</c:v>
                </c:pt>
                <c:pt idx="20">
                  <c:v>3327</c:v>
                </c:pt>
                <c:pt idx="21">
                  <c:v>3120</c:v>
                </c:pt>
                <c:pt idx="22">
                  <c:v>2889</c:v>
                </c:pt>
                <c:pt idx="23">
                  <c:v>2634</c:v>
                </c:pt>
                <c:pt idx="24">
                  <c:v>2341</c:v>
                </c:pt>
                <c:pt idx="25">
                  <c:v>2023</c:v>
                </c:pt>
                <c:pt idx="26">
                  <c:v>1690</c:v>
                </c:pt>
                <c:pt idx="27">
                  <c:v>1341</c:v>
                </c:pt>
                <c:pt idx="28">
                  <c:v>978</c:v>
                </c:pt>
                <c:pt idx="29">
                  <c:v>614</c:v>
                </c:pt>
                <c:pt idx="30">
                  <c:v>252</c:v>
                </c:pt>
                <c:pt idx="31">
                  <c:v>-128</c:v>
                </c:pt>
                <c:pt idx="32">
                  <c:v>-501</c:v>
                </c:pt>
                <c:pt idx="33">
                  <c:v>-877</c:v>
                </c:pt>
                <c:pt idx="34">
                  <c:v>-1250</c:v>
                </c:pt>
                <c:pt idx="35">
                  <c:v>-1610</c:v>
                </c:pt>
                <c:pt idx="36">
                  <c:v>-1945</c:v>
                </c:pt>
                <c:pt idx="37">
                  <c:v>-2250</c:v>
                </c:pt>
                <c:pt idx="38">
                  <c:v>-2549</c:v>
                </c:pt>
                <c:pt idx="39">
                  <c:v>-2811</c:v>
                </c:pt>
                <c:pt idx="40">
                  <c:v>-3062</c:v>
                </c:pt>
                <c:pt idx="41">
                  <c:v>-3277</c:v>
                </c:pt>
                <c:pt idx="42">
                  <c:v>-3467</c:v>
                </c:pt>
                <c:pt idx="43">
                  <c:v>-3619</c:v>
                </c:pt>
                <c:pt idx="44">
                  <c:v>-3726</c:v>
                </c:pt>
                <c:pt idx="45">
                  <c:v>-3811</c:v>
                </c:pt>
                <c:pt idx="46">
                  <c:v>-3854</c:v>
                </c:pt>
                <c:pt idx="47">
                  <c:v>-3859</c:v>
                </c:pt>
                <c:pt idx="48">
                  <c:v>-3832</c:v>
                </c:pt>
                <c:pt idx="49">
                  <c:v>-3769</c:v>
                </c:pt>
                <c:pt idx="50">
                  <c:v>-3671</c:v>
                </c:pt>
                <c:pt idx="51">
                  <c:v>-3524</c:v>
                </c:pt>
                <c:pt idx="52">
                  <c:v>-3354</c:v>
                </c:pt>
                <c:pt idx="53">
                  <c:v>-3153</c:v>
                </c:pt>
                <c:pt idx="54">
                  <c:v>-2925</c:v>
                </c:pt>
                <c:pt idx="55">
                  <c:v>-2666</c:v>
                </c:pt>
                <c:pt idx="56">
                  <c:v>-2378</c:v>
                </c:pt>
                <c:pt idx="57">
                  <c:v>-2060</c:v>
                </c:pt>
                <c:pt idx="58">
                  <c:v>-1724</c:v>
                </c:pt>
                <c:pt idx="59">
                  <c:v>-1371</c:v>
                </c:pt>
                <c:pt idx="60">
                  <c:v>-1021</c:v>
                </c:pt>
                <c:pt idx="61">
                  <c:v>-653</c:v>
                </c:pt>
                <c:pt idx="62">
                  <c:v>-286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63-430D-91A1-D168552A0BFE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TDK_KF_ST_06_01!$L$20:$L$84</c:f>
              <c:numCache>
                <c:formatCode>General</c:formatCode>
                <c:ptCount val="65"/>
                <c:pt idx="0">
                  <c:v>476.26519118143642</c:v>
                </c:pt>
                <c:pt idx="1">
                  <c:v>848.39279637471793</c:v>
                </c:pt>
                <c:pt idx="2">
                  <c:v>1221.3466798764516</c:v>
                </c:pt>
                <c:pt idx="3">
                  <c:v>1581.7436442889227</c:v>
                </c:pt>
                <c:pt idx="4">
                  <c:v>1909.7123979740038</c:v>
                </c:pt>
                <c:pt idx="5">
                  <c:v>2225.4066731432326</c:v>
                </c:pt>
                <c:pt idx="6">
                  <c:v>2519.7659489668363</c:v>
                </c:pt>
                <c:pt idx="7">
                  <c:v>2789.1620656154564</c:v>
                </c:pt>
                <c:pt idx="8">
                  <c:v>3032.7724697977233</c:v>
                </c:pt>
                <c:pt idx="9">
                  <c:v>3252.8162394573524</c:v>
                </c:pt>
                <c:pt idx="10">
                  <c:v>3439.7624741124441</c:v>
                </c:pt>
                <c:pt idx="11">
                  <c:v>3590.2059637695802</c:v>
                </c:pt>
                <c:pt idx="12">
                  <c:v>3704.9364584950076</c:v>
                </c:pt>
                <c:pt idx="13">
                  <c:v>3782.2479893971881</c:v>
                </c:pt>
                <c:pt idx="14">
                  <c:v>3825.2362797079627</c:v>
                </c:pt>
                <c:pt idx="15">
                  <c:v>3832.5525492727365</c:v>
                </c:pt>
                <c:pt idx="16">
                  <c:v>3802.5921678521058</c:v>
                </c:pt>
                <c:pt idx="17">
                  <c:v>3735.6282628906915</c:v>
                </c:pt>
                <c:pt idx="18">
                  <c:v>3629.1687712137727</c:v>
                </c:pt>
                <c:pt idx="19">
                  <c:v>3489.7899244321666</c:v>
                </c:pt>
                <c:pt idx="20">
                  <c:v>3317.4213129209143</c:v>
                </c:pt>
                <c:pt idx="21">
                  <c:v>3116.2975975967029</c:v>
                </c:pt>
                <c:pt idx="22">
                  <c:v>2886.829108735652</c:v>
                </c:pt>
                <c:pt idx="23">
                  <c:v>2628.7713323254452</c:v>
                </c:pt>
                <c:pt idx="24">
                  <c:v>2336.8565089159051</c:v>
                </c:pt>
                <c:pt idx="25">
                  <c:v>2025.1190654674297</c:v>
                </c:pt>
                <c:pt idx="26">
                  <c:v>1689.1725414879118</c:v>
                </c:pt>
                <c:pt idx="27">
                  <c:v>1341.2952199340284</c:v>
                </c:pt>
                <c:pt idx="28">
                  <c:v>981.40915579831608</c:v>
                </c:pt>
                <c:pt idx="29">
                  <c:v>622.64011904907181</c:v>
                </c:pt>
                <c:pt idx="30">
                  <c:v>255.63558548947785</c:v>
                </c:pt>
                <c:pt idx="31">
                  <c:v>-122.35756818062116</c:v>
                </c:pt>
                <c:pt idx="32">
                  <c:v>-500.54600290444273</c:v>
                </c:pt>
                <c:pt idx="33">
                  <c:v>-875.82603862698477</c:v>
                </c:pt>
                <c:pt idx="34">
                  <c:v>-1243.2834500313238</c:v>
                </c:pt>
                <c:pt idx="35">
                  <c:v>-1601.4687704711216</c:v>
                </c:pt>
                <c:pt idx="36">
                  <c:v>-1932.8420479258589</c:v>
                </c:pt>
                <c:pt idx="37">
                  <c:v>-2246.8480284086249</c:v>
                </c:pt>
                <c:pt idx="38">
                  <c:v>-2541.8258937467645</c:v>
                </c:pt>
                <c:pt idx="39">
                  <c:v>-2808.7103488488233</c:v>
                </c:pt>
                <c:pt idx="40">
                  <c:v>-3057.8082125409751</c:v>
                </c:pt>
                <c:pt idx="41">
                  <c:v>-3277.703884362616</c:v>
                </c:pt>
                <c:pt idx="42">
                  <c:v>-3467.5477146011563</c:v>
                </c:pt>
                <c:pt idx="43">
                  <c:v>-3617.9365665120322</c:v>
                </c:pt>
                <c:pt idx="44">
                  <c:v>-3735.153570414509</c:v>
                </c:pt>
                <c:pt idx="45">
                  <c:v>-3815.233038937105</c:v>
                </c:pt>
                <c:pt idx="46">
                  <c:v>-3860.0524981262547</c:v>
                </c:pt>
                <c:pt idx="47">
                  <c:v>-3868.8996017134332</c:v>
                </c:pt>
                <c:pt idx="48">
                  <c:v>-3840.4699118802287</c:v>
                </c:pt>
                <c:pt idx="49">
                  <c:v>-3774.1938900111518</c:v>
                </c:pt>
                <c:pt idx="50">
                  <c:v>-3670.2257113590358</c:v>
                </c:pt>
                <c:pt idx="51">
                  <c:v>-3530.8211156403081</c:v>
                </c:pt>
                <c:pt idx="52">
                  <c:v>-3360.431651217853</c:v>
                </c:pt>
                <c:pt idx="53">
                  <c:v>-3155.5504810494408</c:v>
                </c:pt>
                <c:pt idx="54">
                  <c:v>-2926.512370719181</c:v>
                </c:pt>
                <c:pt idx="55">
                  <c:v>-2667.0959513815469</c:v>
                </c:pt>
                <c:pt idx="56">
                  <c:v>-2376.3511081061874</c:v>
                </c:pt>
                <c:pt idx="57">
                  <c:v>-2058.1980605583681</c:v>
                </c:pt>
                <c:pt idx="58">
                  <c:v>-1724.8005826161896</c:v>
                </c:pt>
                <c:pt idx="59">
                  <c:v>-1375.7769673490054</c:v>
                </c:pt>
                <c:pt idx="60">
                  <c:v>-1014.674935608125</c:v>
                </c:pt>
                <c:pt idx="61">
                  <c:v>-649.28372010460907</c:v>
                </c:pt>
                <c:pt idx="62">
                  <c:v>-279.75776879797843</c:v>
                </c:pt>
                <c:pt idx="63">
                  <c:v>97.049355791485652</c:v>
                </c:pt>
                <c:pt idx="64">
                  <c:v>475.15646119897053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63-430D-91A1-D168552A0BFE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-3736</c:v>
                </c:pt>
                <c:pt idx="2">
                  <c:v>-3630</c:v>
                </c:pt>
                <c:pt idx="3">
                  <c:v>-3483</c:v>
                </c:pt>
                <c:pt idx="4">
                  <c:v>-3325</c:v>
                </c:pt>
                <c:pt idx="5">
                  <c:v>-3113</c:v>
                </c:pt>
                <c:pt idx="6">
                  <c:v>-2884</c:v>
                </c:pt>
                <c:pt idx="7">
                  <c:v>-2624</c:v>
                </c:pt>
                <c:pt idx="8">
                  <c:v>-2336</c:v>
                </c:pt>
                <c:pt idx="9">
                  <c:v>-2016</c:v>
                </c:pt>
                <c:pt idx="10">
                  <c:v>-1681</c:v>
                </c:pt>
                <c:pt idx="11">
                  <c:v>-1333</c:v>
                </c:pt>
                <c:pt idx="12">
                  <c:v>-973</c:v>
                </c:pt>
                <c:pt idx="13">
                  <c:v>-614</c:v>
                </c:pt>
                <c:pt idx="14">
                  <c:v>-249</c:v>
                </c:pt>
                <c:pt idx="15">
                  <c:v>126</c:v>
                </c:pt>
                <c:pt idx="16">
                  <c:v>504</c:v>
                </c:pt>
                <c:pt idx="17">
                  <c:v>874</c:v>
                </c:pt>
                <c:pt idx="18">
                  <c:v>1253</c:v>
                </c:pt>
                <c:pt idx="19">
                  <c:v>1605</c:v>
                </c:pt>
                <c:pt idx="20">
                  <c:v>1935</c:v>
                </c:pt>
                <c:pt idx="21">
                  <c:v>2248</c:v>
                </c:pt>
                <c:pt idx="22">
                  <c:v>2541</c:v>
                </c:pt>
                <c:pt idx="23">
                  <c:v>2810</c:v>
                </c:pt>
                <c:pt idx="24">
                  <c:v>3059</c:v>
                </c:pt>
                <c:pt idx="25">
                  <c:v>3283</c:v>
                </c:pt>
                <c:pt idx="26">
                  <c:v>3470</c:v>
                </c:pt>
                <c:pt idx="27">
                  <c:v>3628</c:v>
                </c:pt>
                <c:pt idx="28">
                  <c:v>3743</c:v>
                </c:pt>
                <c:pt idx="29">
                  <c:v>3821</c:v>
                </c:pt>
                <c:pt idx="30">
                  <c:v>3866</c:v>
                </c:pt>
                <c:pt idx="31">
                  <c:v>3869</c:v>
                </c:pt>
                <c:pt idx="32">
                  <c:v>3853</c:v>
                </c:pt>
                <c:pt idx="33">
                  <c:v>3775</c:v>
                </c:pt>
                <c:pt idx="34">
                  <c:v>3681</c:v>
                </c:pt>
                <c:pt idx="35">
                  <c:v>3535</c:v>
                </c:pt>
                <c:pt idx="36">
                  <c:v>3363</c:v>
                </c:pt>
                <c:pt idx="37">
                  <c:v>3166</c:v>
                </c:pt>
                <c:pt idx="38">
                  <c:v>2934</c:v>
                </c:pt>
                <c:pt idx="39">
                  <c:v>2672</c:v>
                </c:pt>
                <c:pt idx="40">
                  <c:v>2384</c:v>
                </c:pt>
                <c:pt idx="41">
                  <c:v>2066</c:v>
                </c:pt>
                <c:pt idx="42">
                  <c:v>1732</c:v>
                </c:pt>
                <c:pt idx="43">
                  <c:v>1390</c:v>
                </c:pt>
                <c:pt idx="44">
                  <c:v>1033</c:v>
                </c:pt>
                <c:pt idx="45">
                  <c:v>670</c:v>
                </c:pt>
                <c:pt idx="46">
                  <c:v>303</c:v>
                </c:pt>
                <c:pt idx="47">
                  <c:v>-73</c:v>
                </c:pt>
                <c:pt idx="48">
                  <c:v>-450</c:v>
                </c:pt>
                <c:pt idx="49">
                  <c:v>-824</c:v>
                </c:pt>
                <c:pt idx="50">
                  <c:v>-1190</c:v>
                </c:pt>
                <c:pt idx="51">
                  <c:v>-1548</c:v>
                </c:pt>
                <c:pt idx="52">
                  <c:v>-1879</c:v>
                </c:pt>
                <c:pt idx="53">
                  <c:v>-2195</c:v>
                </c:pt>
                <c:pt idx="54">
                  <c:v>-2490</c:v>
                </c:pt>
                <c:pt idx="55">
                  <c:v>-2764</c:v>
                </c:pt>
                <c:pt idx="56">
                  <c:v>-3013</c:v>
                </c:pt>
                <c:pt idx="57">
                  <c:v>-3231</c:v>
                </c:pt>
                <c:pt idx="58">
                  <c:v>-3418</c:v>
                </c:pt>
                <c:pt idx="59">
                  <c:v>-3568</c:v>
                </c:pt>
                <c:pt idx="60">
                  <c:v>-3694</c:v>
                </c:pt>
                <c:pt idx="61">
                  <c:v>-3772</c:v>
                </c:pt>
                <c:pt idx="62">
                  <c:v>-3817</c:v>
                </c:pt>
                <c:pt idx="63">
                  <c:v>-3830</c:v>
                </c:pt>
                <c:pt idx="64">
                  <c:v>-3802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663-430D-91A1-D168552A0BFE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TDK_KF_ST_06_01!$N$20:$N$84</c:f>
              <c:numCache>
                <c:formatCode>General</c:formatCode>
                <c:ptCount val="65"/>
                <c:pt idx="0">
                  <c:v>-3795.5232243468458</c:v>
                </c:pt>
                <c:pt idx="1">
                  <c:v>-3729.7159940202978</c:v>
                </c:pt>
                <c:pt idx="2">
                  <c:v>-3624.6766249929778</c:v>
                </c:pt>
                <c:pt idx="3">
                  <c:v>-3482.6734497685588</c:v>
                </c:pt>
                <c:pt idx="4">
                  <c:v>-3314.52330748124</c:v>
                </c:pt>
                <c:pt idx="5">
                  <c:v>-3111.8878850732895</c:v>
                </c:pt>
                <c:pt idx="6">
                  <c:v>-2879.4361241635129</c:v>
                </c:pt>
                <c:pt idx="7">
                  <c:v>-2620.2588213716458</c:v>
                </c:pt>
                <c:pt idx="8">
                  <c:v>-2335.1482841001744</c:v>
                </c:pt>
                <c:pt idx="9">
                  <c:v>-2018.9043243574502</c:v>
                </c:pt>
                <c:pt idx="10">
                  <c:v>-1682.7078825234257</c:v>
                </c:pt>
                <c:pt idx="11">
                  <c:v>-1334.5402026745526</c:v>
                </c:pt>
                <c:pt idx="12">
                  <c:v>-975.50944643959019</c:v>
                </c:pt>
                <c:pt idx="13">
                  <c:v>-617.03444069648083</c:v>
                </c:pt>
                <c:pt idx="14">
                  <c:v>-249.73410866023713</c:v>
                </c:pt>
                <c:pt idx="15">
                  <c:v>126.12242981795028</c:v>
                </c:pt>
                <c:pt idx="16">
                  <c:v>505.18540643638573</c:v>
                </c:pt>
                <c:pt idx="17">
                  <c:v>878.35421250515037</c:v>
                </c:pt>
                <c:pt idx="18">
                  <c:v>1252.3891309146097</c:v>
                </c:pt>
                <c:pt idx="19">
                  <c:v>1604.5116293401561</c:v>
                </c:pt>
                <c:pt idx="20">
                  <c:v>1939.763439474212</c:v>
                </c:pt>
                <c:pt idx="21">
                  <c:v>2252.2204532470214</c:v>
                </c:pt>
                <c:pt idx="22">
                  <c:v>2543.0219254046992</c:v>
                </c:pt>
                <c:pt idx="23">
                  <c:v>2812.195331931192</c:v>
                </c:pt>
                <c:pt idx="24">
                  <c:v>3062.3057364792576</c:v>
                </c:pt>
                <c:pt idx="25">
                  <c:v>3279.9233529482558</c:v>
                </c:pt>
                <c:pt idx="26">
                  <c:v>3467.9999178441158</c:v>
                </c:pt>
                <c:pt idx="27">
                  <c:v>3619.7633359252613</c:v>
                </c:pt>
                <c:pt idx="28">
                  <c:v>3736.3187357256274</c:v>
                </c:pt>
                <c:pt idx="29">
                  <c:v>3815.2635998512778</c:v>
                </c:pt>
                <c:pt idx="30">
                  <c:v>3859.9057486750562</c:v>
                </c:pt>
                <c:pt idx="31">
                  <c:v>3868.9982903614778</c:v>
                </c:pt>
                <c:pt idx="32">
                  <c:v>3840.8702481473642</c:v>
                </c:pt>
                <c:pt idx="33">
                  <c:v>3775.3058726593845</c:v>
                </c:pt>
                <c:pt idx="34">
                  <c:v>3672.800975928023</c:v>
                </c:pt>
                <c:pt idx="35">
                  <c:v>3533.2007014409055</c:v>
                </c:pt>
                <c:pt idx="36">
                  <c:v>3364.872496477115</c:v>
                </c:pt>
                <c:pt idx="37">
                  <c:v>3165.0036331134847</c:v>
                </c:pt>
                <c:pt idx="38">
                  <c:v>2934.1320785553676</c:v>
                </c:pt>
                <c:pt idx="39">
                  <c:v>2680.02045313908</c:v>
                </c:pt>
                <c:pt idx="40">
                  <c:v>2391.5164533359739</c:v>
                </c:pt>
                <c:pt idx="41">
                  <c:v>2078.7166928584797</c:v>
                </c:pt>
                <c:pt idx="42">
                  <c:v>1741.2611981118646</c:v>
                </c:pt>
                <c:pt idx="43">
                  <c:v>1398.2455837219754</c:v>
                </c:pt>
                <c:pt idx="44">
                  <c:v>1038.6808537357767</c:v>
                </c:pt>
                <c:pt idx="45">
                  <c:v>676.4394744698335</c:v>
                </c:pt>
                <c:pt idx="46">
                  <c:v>307.50912766339064</c:v>
                </c:pt>
                <c:pt idx="47">
                  <c:v>-69.524951347581109</c:v>
                </c:pt>
                <c:pt idx="48">
                  <c:v>-448.07958828616336</c:v>
                </c:pt>
                <c:pt idx="49">
                  <c:v>-825.00914072279716</c:v>
                </c:pt>
                <c:pt idx="50">
                  <c:v>-1195.2862113345677</c:v>
                </c:pt>
                <c:pt idx="51">
                  <c:v>-1551.2085691127954</c:v>
                </c:pt>
                <c:pt idx="52">
                  <c:v>-1885.3298240457252</c:v>
                </c:pt>
                <c:pt idx="53">
                  <c:v>-2205.30873047354</c:v>
                </c:pt>
                <c:pt idx="54">
                  <c:v>-2496.3093896840533</c:v>
                </c:pt>
                <c:pt idx="55">
                  <c:v>-2767.373592732718</c:v>
                </c:pt>
                <c:pt idx="56">
                  <c:v>-3016.8130618605587</c:v>
                </c:pt>
                <c:pt idx="57">
                  <c:v>-3238.7844696903812</c:v>
                </c:pt>
                <c:pt idx="58">
                  <c:v>-3425.0202108092826</c:v>
                </c:pt>
                <c:pt idx="59">
                  <c:v>-3576.9688434091722</c:v>
                </c:pt>
                <c:pt idx="60">
                  <c:v>-3693.4747440328802</c:v>
                </c:pt>
                <c:pt idx="61">
                  <c:v>-3773.0492298014547</c:v>
                </c:pt>
                <c:pt idx="62">
                  <c:v>-3816.7393684558142</c:v>
                </c:pt>
                <c:pt idx="63">
                  <c:v>-3824.4747400785209</c:v>
                </c:pt>
                <c:pt idx="64">
                  <c:v>-3795.0729798148218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663-430D-91A1-D168552A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1464"/>
        <c:axId val="573330288"/>
      </c:scatterChart>
      <c:valAx>
        <c:axId val="573331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0288"/>
        <c:crosses val="autoZero"/>
        <c:crossBetween val="midCat"/>
      </c:valAx>
      <c:valAx>
        <c:axId val="57333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1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97</c:v>
                </c:pt>
                <c:pt idx="2">
                  <c:v>-276</c:v>
                </c:pt>
                <c:pt idx="3">
                  <c:v>-639</c:v>
                </c:pt>
                <c:pt idx="4">
                  <c:v>-1001</c:v>
                </c:pt>
                <c:pt idx="5">
                  <c:v>-1371</c:v>
                </c:pt>
                <c:pt idx="6">
                  <c:v>-1711</c:v>
                </c:pt>
                <c:pt idx="7">
                  <c:v>-2047</c:v>
                </c:pt>
                <c:pt idx="8">
                  <c:v>-2364</c:v>
                </c:pt>
                <c:pt idx="9">
                  <c:v>-2651</c:v>
                </c:pt>
                <c:pt idx="10">
                  <c:v>-2912</c:v>
                </c:pt>
                <c:pt idx="11">
                  <c:v>-3138</c:v>
                </c:pt>
                <c:pt idx="12">
                  <c:v>-3346</c:v>
                </c:pt>
                <c:pt idx="13">
                  <c:v>-3512</c:v>
                </c:pt>
                <c:pt idx="14">
                  <c:v>-3654</c:v>
                </c:pt>
                <c:pt idx="15">
                  <c:v>-3761</c:v>
                </c:pt>
                <c:pt idx="16">
                  <c:v>-3821</c:v>
                </c:pt>
                <c:pt idx="17">
                  <c:v>-3858</c:v>
                </c:pt>
                <c:pt idx="18">
                  <c:v>-3847</c:v>
                </c:pt>
                <c:pt idx="19">
                  <c:v>-3804</c:v>
                </c:pt>
                <c:pt idx="20">
                  <c:v>-3728</c:v>
                </c:pt>
                <c:pt idx="21">
                  <c:v>-3611</c:v>
                </c:pt>
                <c:pt idx="22">
                  <c:v>-3462</c:v>
                </c:pt>
                <c:pt idx="23">
                  <c:v>-3274</c:v>
                </c:pt>
                <c:pt idx="24">
                  <c:v>-3053</c:v>
                </c:pt>
                <c:pt idx="25">
                  <c:v>-2814</c:v>
                </c:pt>
                <c:pt idx="26">
                  <c:v>-2547</c:v>
                </c:pt>
                <c:pt idx="27">
                  <c:v>-2258</c:v>
                </c:pt>
                <c:pt idx="28">
                  <c:v>-1942</c:v>
                </c:pt>
                <c:pt idx="29">
                  <c:v>-1608</c:v>
                </c:pt>
                <c:pt idx="30">
                  <c:v>-1254</c:v>
                </c:pt>
                <c:pt idx="31">
                  <c:v>-874</c:v>
                </c:pt>
                <c:pt idx="32">
                  <c:v>-512</c:v>
                </c:pt>
                <c:pt idx="33">
                  <c:v>-135</c:v>
                </c:pt>
                <c:pt idx="34">
                  <c:v>241</c:v>
                </c:pt>
                <c:pt idx="35">
                  <c:v>601</c:v>
                </c:pt>
                <c:pt idx="36">
                  <c:v>965</c:v>
                </c:pt>
                <c:pt idx="37">
                  <c:v>1324</c:v>
                </c:pt>
                <c:pt idx="38">
                  <c:v>1676</c:v>
                </c:pt>
                <c:pt idx="39">
                  <c:v>2017</c:v>
                </c:pt>
                <c:pt idx="40">
                  <c:v>2330</c:v>
                </c:pt>
                <c:pt idx="41">
                  <c:v>2620</c:v>
                </c:pt>
                <c:pt idx="42">
                  <c:v>2876</c:v>
                </c:pt>
                <c:pt idx="43">
                  <c:v>3105</c:v>
                </c:pt>
                <c:pt idx="44">
                  <c:v>3314</c:v>
                </c:pt>
                <c:pt idx="45">
                  <c:v>3486</c:v>
                </c:pt>
                <c:pt idx="46">
                  <c:v>3625</c:v>
                </c:pt>
                <c:pt idx="47">
                  <c:v>3732</c:v>
                </c:pt>
                <c:pt idx="48">
                  <c:v>3798</c:v>
                </c:pt>
                <c:pt idx="49">
                  <c:v>3825</c:v>
                </c:pt>
                <c:pt idx="50">
                  <c:v>3825</c:v>
                </c:pt>
                <c:pt idx="51">
                  <c:v>3781</c:v>
                </c:pt>
                <c:pt idx="52">
                  <c:v>3698</c:v>
                </c:pt>
                <c:pt idx="53">
                  <c:v>3587</c:v>
                </c:pt>
                <c:pt idx="54">
                  <c:v>3433</c:v>
                </c:pt>
                <c:pt idx="55">
                  <c:v>3247</c:v>
                </c:pt>
                <c:pt idx="56">
                  <c:v>3028</c:v>
                </c:pt>
                <c:pt idx="57">
                  <c:v>2784</c:v>
                </c:pt>
                <c:pt idx="58">
                  <c:v>2517</c:v>
                </c:pt>
                <c:pt idx="59">
                  <c:v>2225</c:v>
                </c:pt>
                <c:pt idx="60">
                  <c:v>1910</c:v>
                </c:pt>
                <c:pt idx="61">
                  <c:v>1581</c:v>
                </c:pt>
                <c:pt idx="62">
                  <c:v>1225</c:v>
                </c:pt>
                <c:pt idx="63">
                  <c:v>848</c:v>
                </c:pt>
                <c:pt idx="64">
                  <c:v>470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781-4B67-8E28-03E6185C55F5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TDK_KF_ST_06_02!$L$85:$L$149</c:f>
              <c:numCache>
                <c:formatCode>General</c:formatCode>
                <c:ptCount val="65"/>
                <c:pt idx="0">
                  <c:v>482.7193602811688</c:v>
                </c:pt>
                <c:pt idx="1">
                  <c:v>106.65407287107915</c:v>
                </c:pt>
                <c:pt idx="2">
                  <c:v>-267.60303184160307</c:v>
                </c:pt>
                <c:pt idx="3">
                  <c:v>-633.53661921480136</c:v>
                </c:pt>
                <c:pt idx="4">
                  <c:v>-996.74522528472141</c:v>
                </c:pt>
                <c:pt idx="5">
                  <c:v>-1368.3730325948479</c:v>
                </c:pt>
                <c:pt idx="6">
                  <c:v>-1712.5659082419779</c:v>
                </c:pt>
                <c:pt idx="7">
                  <c:v>-2047.3170747946106</c:v>
                </c:pt>
                <c:pt idx="8">
                  <c:v>-2365.3033227352812</c:v>
                </c:pt>
                <c:pt idx="9">
                  <c:v>-2653.7957310027509</c:v>
                </c:pt>
                <c:pt idx="10">
                  <c:v>-2913.4761646185393</c:v>
                </c:pt>
                <c:pt idx="11">
                  <c:v>-3142.5432841121133</c:v>
                </c:pt>
                <c:pt idx="12">
                  <c:v>-3344.9629169569198</c:v>
                </c:pt>
                <c:pt idx="13">
                  <c:v>-3519.0457059105402</c:v>
                </c:pt>
                <c:pt idx="14">
                  <c:v>-3659.4405358495806</c:v>
                </c:pt>
                <c:pt idx="15">
                  <c:v>-3765.0711846186482</c:v>
                </c:pt>
                <c:pt idx="16">
                  <c:v>-3831.7061347612789</c:v>
                </c:pt>
                <c:pt idx="17">
                  <c:v>-3860.9090176580125</c:v>
                </c:pt>
                <c:pt idx="18">
                  <c:v>-3853.2082988661127</c:v>
                </c:pt>
                <c:pt idx="19">
                  <c:v>-3810.1777932295022</c:v>
                </c:pt>
                <c:pt idx="20">
                  <c:v>-3731.8356061170239</c:v>
                </c:pt>
                <c:pt idx="21">
                  <c:v>-3615.0403027579591</c:v>
                </c:pt>
                <c:pt idx="22">
                  <c:v>-3460.9329465526166</c:v>
                </c:pt>
                <c:pt idx="23">
                  <c:v>-3273.763147287023</c:v>
                </c:pt>
                <c:pt idx="24">
                  <c:v>-3053.2077369720514</c:v>
                </c:pt>
                <c:pt idx="25">
                  <c:v>-2810.5958688083751</c:v>
                </c:pt>
                <c:pt idx="26">
                  <c:v>-2544.0428516969432</c:v>
                </c:pt>
                <c:pt idx="27">
                  <c:v>-2252.6826643178188</c:v>
                </c:pt>
                <c:pt idx="28">
                  <c:v>-1936.2926605242485</c:v>
                </c:pt>
                <c:pt idx="29">
                  <c:v>-1604.8437016064076</c:v>
                </c:pt>
                <c:pt idx="30">
                  <c:v>-1249.3476920564065</c:v>
                </c:pt>
                <c:pt idx="31">
                  <c:v>-875.80024250955523</c:v>
                </c:pt>
                <c:pt idx="32">
                  <c:v>-502.49846167565789</c:v>
                </c:pt>
                <c:pt idx="33">
                  <c:v>-129.31763406328943</c:v>
                </c:pt>
                <c:pt idx="34">
                  <c:v>243.70947332055366</c:v>
                </c:pt>
                <c:pt idx="35">
                  <c:v>608.30911051116789</c:v>
                </c:pt>
                <c:pt idx="36">
                  <c:v>968.94515148687992</c:v>
                </c:pt>
                <c:pt idx="37">
                  <c:v>1330.6741383056292</c:v>
                </c:pt>
                <c:pt idx="38">
                  <c:v>1683.0299083585562</c:v>
                </c:pt>
                <c:pt idx="39">
                  <c:v>2012.7733499959709</c:v>
                </c:pt>
                <c:pt idx="40">
                  <c:v>2328.2118395180587</c:v>
                </c:pt>
                <c:pt idx="41">
                  <c:v>2618.4811689507451</c:v>
                </c:pt>
                <c:pt idx="42">
                  <c:v>2873.2424042258831</c:v>
                </c:pt>
                <c:pt idx="43">
                  <c:v>3102.694572072643</c:v>
                </c:pt>
                <c:pt idx="44">
                  <c:v>3305.2282329471277</c:v>
                </c:pt>
                <c:pt idx="45">
                  <c:v>3477.3067169080387</c:v>
                </c:pt>
                <c:pt idx="46">
                  <c:v>3620.1546054154041</c:v>
                </c:pt>
                <c:pt idx="47">
                  <c:v>3725.2862504523282</c:v>
                </c:pt>
                <c:pt idx="48">
                  <c:v>3793.8078787604063</c:v>
                </c:pt>
                <c:pt idx="49">
                  <c:v>3823.6355280467028</c:v>
                </c:pt>
                <c:pt idx="50">
                  <c:v>3817.4235704126095</c:v>
                </c:pt>
                <c:pt idx="51">
                  <c:v>3776.0093770617714</c:v>
                </c:pt>
                <c:pt idx="52">
                  <c:v>3699.2295827194935</c:v>
                </c:pt>
                <c:pt idx="53">
                  <c:v>3584.0036483545205</c:v>
                </c:pt>
                <c:pt idx="54">
                  <c:v>3433.0215769319389</c:v>
                </c:pt>
                <c:pt idx="55">
                  <c:v>3246.0170409837492</c:v>
                </c:pt>
                <c:pt idx="56">
                  <c:v>3027.2420238738137</c:v>
                </c:pt>
                <c:pt idx="57">
                  <c:v>2786.7679684753025</c:v>
                </c:pt>
                <c:pt idx="58">
                  <c:v>2518.7625483182646</c:v>
                </c:pt>
                <c:pt idx="59">
                  <c:v>2228.816071902882</c:v>
                </c:pt>
                <c:pt idx="60">
                  <c:v>1913.2749368464263</c:v>
                </c:pt>
                <c:pt idx="61">
                  <c:v>1581.4378199589976</c:v>
                </c:pt>
                <c:pt idx="62">
                  <c:v>1227.0551292801988</c:v>
                </c:pt>
                <c:pt idx="63">
                  <c:v>852.75688434985898</c:v>
                </c:pt>
                <c:pt idx="64">
                  <c:v>474.3116981858999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781-4B67-8E28-03E6185C55F5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-3823</c:v>
                </c:pt>
                <c:pt idx="2">
                  <c:v>-3811</c:v>
                </c:pt>
                <c:pt idx="3">
                  <c:v>-3764</c:v>
                </c:pt>
                <c:pt idx="4">
                  <c:v>-3691</c:v>
                </c:pt>
                <c:pt idx="5">
                  <c:v>-3569</c:v>
                </c:pt>
                <c:pt idx="6">
                  <c:v>-3417</c:v>
                </c:pt>
                <c:pt idx="7">
                  <c:v>-3228</c:v>
                </c:pt>
                <c:pt idx="8">
                  <c:v>-3006</c:v>
                </c:pt>
                <c:pt idx="9">
                  <c:v>-2758</c:v>
                </c:pt>
                <c:pt idx="10">
                  <c:v>-2490</c:v>
                </c:pt>
                <c:pt idx="11">
                  <c:v>-2201</c:v>
                </c:pt>
                <c:pt idx="12">
                  <c:v>-1887</c:v>
                </c:pt>
                <c:pt idx="13">
                  <c:v>-1552</c:v>
                </c:pt>
                <c:pt idx="14">
                  <c:v>-1196</c:v>
                </c:pt>
                <c:pt idx="15">
                  <c:v>-830</c:v>
                </c:pt>
                <c:pt idx="16">
                  <c:v>-459</c:v>
                </c:pt>
                <c:pt idx="17">
                  <c:v>-87</c:v>
                </c:pt>
                <c:pt idx="18">
                  <c:v>290</c:v>
                </c:pt>
                <c:pt idx="19">
                  <c:v>652</c:v>
                </c:pt>
                <c:pt idx="20">
                  <c:v>1013</c:v>
                </c:pt>
                <c:pt idx="21">
                  <c:v>1370</c:v>
                </c:pt>
                <c:pt idx="22">
                  <c:v>1729</c:v>
                </c:pt>
                <c:pt idx="23">
                  <c:v>2064</c:v>
                </c:pt>
                <c:pt idx="24">
                  <c:v>2374</c:v>
                </c:pt>
                <c:pt idx="25">
                  <c:v>2662</c:v>
                </c:pt>
                <c:pt idx="26">
                  <c:v>2918</c:v>
                </c:pt>
                <c:pt idx="27">
                  <c:v>3146</c:v>
                </c:pt>
                <c:pt idx="28">
                  <c:v>3354</c:v>
                </c:pt>
                <c:pt idx="29">
                  <c:v>3526</c:v>
                </c:pt>
                <c:pt idx="30">
                  <c:v>3666</c:v>
                </c:pt>
                <c:pt idx="31">
                  <c:v>3772</c:v>
                </c:pt>
                <c:pt idx="32">
                  <c:v>3837</c:v>
                </c:pt>
                <c:pt idx="33">
                  <c:v>3866</c:v>
                </c:pt>
                <c:pt idx="34">
                  <c:v>3862</c:v>
                </c:pt>
                <c:pt idx="35">
                  <c:v>3818</c:v>
                </c:pt>
                <c:pt idx="36">
                  <c:v>3735</c:v>
                </c:pt>
                <c:pt idx="37">
                  <c:v>3620</c:v>
                </c:pt>
                <c:pt idx="38">
                  <c:v>3466</c:v>
                </c:pt>
                <c:pt idx="39">
                  <c:v>3281</c:v>
                </c:pt>
                <c:pt idx="40">
                  <c:v>3062</c:v>
                </c:pt>
                <c:pt idx="41">
                  <c:v>2807</c:v>
                </c:pt>
                <c:pt idx="42">
                  <c:v>2541</c:v>
                </c:pt>
                <c:pt idx="43">
                  <c:v>2257</c:v>
                </c:pt>
                <c:pt idx="44">
                  <c:v>1938</c:v>
                </c:pt>
                <c:pt idx="45">
                  <c:v>1610</c:v>
                </c:pt>
                <c:pt idx="46">
                  <c:v>1248</c:v>
                </c:pt>
                <c:pt idx="47">
                  <c:v>883</c:v>
                </c:pt>
                <c:pt idx="48">
                  <c:v>504</c:v>
                </c:pt>
                <c:pt idx="49">
                  <c:v>141</c:v>
                </c:pt>
                <c:pt idx="50">
                  <c:v>-237</c:v>
                </c:pt>
                <c:pt idx="51">
                  <c:v>-599</c:v>
                </c:pt>
                <c:pt idx="52">
                  <c:v>-962</c:v>
                </c:pt>
                <c:pt idx="53">
                  <c:v>-1324</c:v>
                </c:pt>
                <c:pt idx="54">
                  <c:v>-1672</c:v>
                </c:pt>
                <c:pt idx="55">
                  <c:v>-2010</c:v>
                </c:pt>
                <c:pt idx="56">
                  <c:v>-2328</c:v>
                </c:pt>
                <c:pt idx="57">
                  <c:v>-2608</c:v>
                </c:pt>
                <c:pt idx="58">
                  <c:v>-2871</c:v>
                </c:pt>
                <c:pt idx="59">
                  <c:v>-3101</c:v>
                </c:pt>
                <c:pt idx="60">
                  <c:v>-3301</c:v>
                </c:pt>
                <c:pt idx="61">
                  <c:v>-3476</c:v>
                </c:pt>
                <c:pt idx="62">
                  <c:v>-3620</c:v>
                </c:pt>
                <c:pt idx="63">
                  <c:v>-3723</c:v>
                </c:pt>
                <c:pt idx="64">
                  <c:v>-3793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781-4B67-8E28-03E6185C55F5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TDK_KF_ST_06_02!$N$85:$N$149</c:f>
              <c:numCache>
                <c:formatCode>General</c:formatCode>
                <c:ptCount val="65"/>
                <c:pt idx="0">
                  <c:v>-3786.5212465609898</c:v>
                </c:pt>
                <c:pt idx="1">
                  <c:v>-3816.4818835695928</c:v>
                </c:pt>
                <c:pt idx="2">
                  <c:v>-3809.6692610519758</c:v>
                </c:pt>
                <c:pt idx="3">
                  <c:v>-3767.516093446834</c:v>
                </c:pt>
                <c:pt idx="4">
                  <c:v>-3689.8158549437157</c:v>
                </c:pt>
                <c:pt idx="5">
                  <c:v>-3570.9331829797529</c:v>
                </c:pt>
                <c:pt idx="6">
                  <c:v>-3421.778092394914</c:v>
                </c:pt>
                <c:pt idx="7">
                  <c:v>-3235.726290631927</c:v>
                </c:pt>
                <c:pt idx="8">
                  <c:v>-3014.8006773686689</c:v>
                </c:pt>
                <c:pt idx="9">
                  <c:v>-2768.50070681019</c:v>
                </c:pt>
                <c:pt idx="10">
                  <c:v>-2498.7055326395639</c:v>
                </c:pt>
                <c:pt idx="11">
                  <c:v>-2209.437540227606</c:v>
                </c:pt>
                <c:pt idx="12">
                  <c:v>-1895.9696255998936</c:v>
                </c:pt>
                <c:pt idx="13">
                  <c:v>-1557.8433028104889</c:v>
                </c:pt>
                <c:pt idx="14">
                  <c:v>-1202.5411332997403</c:v>
                </c:pt>
                <c:pt idx="15">
                  <c:v>-829.84856182066017</c:v>
                </c:pt>
                <c:pt idx="16">
                  <c:v>-455.685222422555</c:v>
                </c:pt>
                <c:pt idx="17">
                  <c:v>-80.468356116013325</c:v>
                </c:pt>
                <c:pt idx="18">
                  <c:v>295.72864349265518</c:v>
                </c:pt>
                <c:pt idx="19">
                  <c:v>660.37183528986247</c:v>
                </c:pt>
                <c:pt idx="20">
                  <c:v>1021.501874085844</c:v>
                </c:pt>
                <c:pt idx="21">
                  <c:v>1384.0872586513133</c:v>
                </c:pt>
                <c:pt idx="22">
                  <c:v>1737.0300173227993</c:v>
                </c:pt>
                <c:pt idx="23">
                  <c:v>2070.1475362638489</c:v>
                </c:pt>
                <c:pt idx="24">
                  <c:v>2384.3840924850606</c:v>
                </c:pt>
                <c:pt idx="25">
                  <c:v>2666.2411383202802</c:v>
                </c:pt>
                <c:pt idx="26">
                  <c:v>2921.2906654193548</c:v>
                </c:pt>
                <c:pt idx="27">
                  <c:v>3150.6029520663133</c:v>
                </c:pt>
                <c:pt idx="28">
                  <c:v>3353.1287881601179</c:v>
                </c:pt>
                <c:pt idx="29">
                  <c:v>3522.2775819508388</c:v>
                </c:pt>
                <c:pt idx="30">
                  <c:v>3661.6424466411163</c:v>
                </c:pt>
                <c:pt idx="31">
                  <c:v>3766.3749878335861</c:v>
                </c:pt>
                <c:pt idx="32">
                  <c:v>3831.8123609538598</c:v>
                </c:pt>
                <c:pt idx="33">
                  <c:v>3860.0620964840277</c:v>
                </c:pt>
                <c:pt idx="34">
                  <c:v>3852.0055189934124</c:v>
                </c:pt>
                <c:pt idx="35">
                  <c:v>3808.8676158288813</c:v>
                </c:pt>
                <c:pt idx="36">
                  <c:v>3730.7315822839628</c:v>
                </c:pt>
                <c:pt idx="37">
                  <c:v>3614.627276111969</c:v>
                </c:pt>
                <c:pt idx="38">
                  <c:v>3461.5891540799271</c:v>
                </c:pt>
                <c:pt idx="39">
                  <c:v>3277.7561723708891</c:v>
                </c:pt>
                <c:pt idx="40">
                  <c:v>3058.4967788006152</c:v>
                </c:pt>
                <c:pt idx="41">
                  <c:v>2810.6008694268507</c:v>
                </c:pt>
                <c:pt idx="42">
                  <c:v>2546.1581489654372</c:v>
                </c:pt>
                <c:pt idx="43">
                  <c:v>2257.226609660574</c:v>
                </c:pt>
                <c:pt idx="44">
                  <c:v>1944.5780970475262</c:v>
                </c:pt>
                <c:pt idx="45">
                  <c:v>1612.2272919893537</c:v>
                </c:pt>
                <c:pt idx="46">
                  <c:v>1253.3745683237216</c:v>
                </c:pt>
                <c:pt idx="47">
                  <c:v>886.19385493357834</c:v>
                </c:pt>
                <c:pt idx="48">
                  <c:v>507.47716290404969</c:v>
                </c:pt>
                <c:pt idx="49">
                  <c:v>137.75252641397446</c:v>
                </c:pt>
                <c:pt idx="50">
                  <c:v>-236.06533335192515</c:v>
                </c:pt>
                <c:pt idx="51">
                  <c:v>-600.29782444976865</c:v>
                </c:pt>
                <c:pt idx="52">
                  <c:v>-961.77631364498336</c:v>
                </c:pt>
                <c:pt idx="53">
                  <c:v>-1324.8813658929503</c:v>
                </c:pt>
                <c:pt idx="54">
                  <c:v>-1675.2636576783741</c:v>
                </c:pt>
                <c:pt idx="55">
                  <c:v>-2011.9488097808958</c:v>
                </c:pt>
                <c:pt idx="56">
                  <c:v>-2326.724303638362</c:v>
                </c:pt>
                <c:pt idx="57">
                  <c:v>-2608.8583903281992</c:v>
                </c:pt>
                <c:pt idx="58">
                  <c:v>-2867.646818382455</c:v>
                </c:pt>
                <c:pt idx="59">
                  <c:v>-3097.8131779157952</c:v>
                </c:pt>
                <c:pt idx="60">
                  <c:v>-3301.6980241574629</c:v>
                </c:pt>
                <c:pt idx="61">
                  <c:v>-3472.7708985966128</c:v>
                </c:pt>
                <c:pt idx="62">
                  <c:v>-3613.3569486845331</c:v>
                </c:pt>
                <c:pt idx="63">
                  <c:v>-3719.9070613960157</c:v>
                </c:pt>
                <c:pt idx="64">
                  <c:v>-3787.4625129678029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781-4B67-8E28-03E6185C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6560"/>
        <c:axId val="573341264"/>
      </c:scatterChart>
      <c:valAx>
        <c:axId val="57333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1264"/>
        <c:crosses val="autoZero"/>
        <c:crossBetween val="midCat"/>
      </c:valAx>
      <c:valAx>
        <c:axId val="5733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TDK_KF_ST_06_02!$AC$20:$AC$84</c:f>
              <c:numCache>
                <c:formatCode>General</c:formatCode>
                <c:ptCount val="65"/>
                <c:pt idx="0">
                  <c:v>-1.970518925898751E-2</c:v>
                </c:pt>
                <c:pt idx="1">
                  <c:v>-0.12380385799904747</c:v>
                </c:pt>
                <c:pt idx="2">
                  <c:v>-0.1287049375767495</c:v>
                </c:pt>
                <c:pt idx="3">
                  <c:v>-0.13731987323885519</c:v>
                </c:pt>
                <c:pt idx="4">
                  <c:v>-0.10963333668738429</c:v>
                </c:pt>
                <c:pt idx="5">
                  <c:v>-0.150102949225559</c:v>
                </c:pt>
                <c:pt idx="6">
                  <c:v>-0.11612713077661141</c:v>
                </c:pt>
                <c:pt idx="7">
                  <c:v>-4.0324410109455755E-2</c:v>
                </c:pt>
                <c:pt idx="8">
                  <c:v>3.6061903661988026E-4</c:v>
                </c:pt>
                <c:pt idx="9">
                  <c:v>-5.8528305583905649E-2</c:v>
                </c:pt>
                <c:pt idx="10">
                  <c:v>-6.9860476365121826E-2</c:v>
                </c:pt>
                <c:pt idx="11">
                  <c:v>-1.62809269312163E-2</c:v>
                </c:pt>
                <c:pt idx="12">
                  <c:v>7.5870199940197836E-4</c:v>
                </c:pt>
                <c:pt idx="13">
                  <c:v>-1.911787098208606E-3</c:v>
                </c:pt>
                <c:pt idx="14">
                  <c:v>-6.0392735355421223E-2</c:v>
                </c:pt>
                <c:pt idx="15">
                  <c:v>-9.7199282913905449E-2</c:v>
                </c:pt>
                <c:pt idx="16">
                  <c:v>-0.13720691619414538</c:v>
                </c:pt>
                <c:pt idx="17">
                  <c:v>-4.8168068786210938E-2</c:v>
                </c:pt>
                <c:pt idx="18">
                  <c:v>-0.10145194969466331</c:v>
                </c:pt>
                <c:pt idx="19">
                  <c:v>-0.15484825536935887</c:v>
                </c:pt>
                <c:pt idx="20">
                  <c:v>-0.11792698432384441</c:v>
                </c:pt>
                <c:pt idx="21">
                  <c:v>-0.13272408274951886</c:v>
                </c:pt>
                <c:pt idx="22">
                  <c:v>-4.9254895293188383E-2</c:v>
                </c:pt>
                <c:pt idx="23">
                  <c:v>-5.7383853597457346E-2</c:v>
                </c:pt>
                <c:pt idx="24">
                  <c:v>-1.2981116435099693E-2</c:v>
                </c:pt>
                <c:pt idx="25">
                  <c:v>-1.730259235736753E-2</c:v>
                </c:pt>
                <c:pt idx="26">
                  <c:v>4.587521767101066E-2</c:v>
                </c:pt>
                <c:pt idx="27">
                  <c:v>2.5797062061513998E-2</c:v>
                </c:pt>
                <c:pt idx="28">
                  <c:v>3.9283890729763016E-2</c:v>
                </c:pt>
                <c:pt idx="29">
                  <c:v>5.9598945620933819E-2</c:v>
                </c:pt>
                <c:pt idx="30">
                  <c:v>3.8020891463645512E-2</c:v>
                </c:pt>
                <c:pt idx="31">
                  <c:v>1.8042377829914358E-2</c:v>
                </c:pt>
                <c:pt idx="32">
                  <c:v>3.17137222552617E-2</c:v>
                </c:pt>
                <c:pt idx="33">
                  <c:v>9.9816619699623743E-2</c:v>
                </c:pt>
                <c:pt idx="34">
                  <c:v>6.2073945936305108E-2</c:v>
                </c:pt>
                <c:pt idx="35">
                  <c:v>-1.2192924623377621E-3</c:v>
                </c:pt>
                <c:pt idx="36">
                  <c:v>4.0715820549309001E-2</c:v>
                </c:pt>
                <c:pt idx="37">
                  <c:v>6.6128810381485437E-2</c:v>
                </c:pt>
                <c:pt idx="38">
                  <c:v>6.1443634987881524E-2</c:v>
                </c:pt>
                <c:pt idx="39">
                  <c:v>-3.4890376454939087E-2</c:v>
                </c:pt>
                <c:pt idx="40">
                  <c:v>0.11537558928986869</c:v>
                </c:pt>
                <c:pt idx="41">
                  <c:v>0.18975651565753537</c:v>
                </c:pt>
                <c:pt idx="42">
                  <c:v>6.0738900955271902E-2</c:v>
                </c:pt>
                <c:pt idx="43">
                  <c:v>0.12982485109557729</c:v>
                </c:pt>
                <c:pt idx="44">
                  <c:v>7.8687660865710995E-2</c:v>
                </c:pt>
                <c:pt idx="45">
                  <c:v>8.6576384207262436E-2</c:v>
                </c:pt>
                <c:pt idx="46">
                  <c:v>0.13593622200949085</c:v>
                </c:pt>
                <c:pt idx="47">
                  <c:v>3.3812206607194639E-2</c:v>
                </c:pt>
                <c:pt idx="48">
                  <c:v>1.9645447753191547E-4</c:v>
                </c:pt>
                <c:pt idx="49">
                  <c:v>5.9132274631679138E-2</c:v>
                </c:pt>
                <c:pt idx="50">
                  <c:v>2.0192059082773994E-2</c:v>
                </c:pt>
                <c:pt idx="51">
                  <c:v>-0.1301609404605415</c:v>
                </c:pt>
                <c:pt idx="52">
                  <c:v>-2.7605125170964584E-2</c:v>
                </c:pt>
                <c:pt idx="53">
                  <c:v>-6.0710407920851139E-2</c:v>
                </c:pt>
                <c:pt idx="54">
                  <c:v>-5.3430448022652399E-2</c:v>
                </c:pt>
                <c:pt idx="55">
                  <c:v>-0.14067002368682324</c:v>
                </c:pt>
                <c:pt idx="56">
                  <c:v>-1.5867930976412481E-2</c:v>
                </c:pt>
                <c:pt idx="57">
                  <c:v>4.9128980241448517E-3</c:v>
                </c:pt>
                <c:pt idx="58">
                  <c:v>-5.0046583797495714E-2</c:v>
                </c:pt>
                <c:pt idx="59">
                  <c:v>-1.557500247582766E-2</c:v>
                </c:pt>
                <c:pt idx="60">
                  <c:v>-0.1033465684232624</c:v>
                </c:pt>
                <c:pt idx="61">
                  <c:v>-4.0812570285424954E-2</c:v>
                </c:pt>
                <c:pt idx="62">
                  <c:v>-9.3306756382332878E-2</c:v>
                </c:pt>
                <c:pt idx="63">
                  <c:v>-8.3042326557745128E-2</c:v>
                </c:pt>
                <c:pt idx="64">
                  <c:v>-0.15209498457335258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11-42CF-8221-6C8F5666341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TDK_KF_ST_06_02!$AC$85:$AC$149</c:f>
              <c:numCache>
                <c:formatCode>General</c:formatCode>
                <c:ptCount val="65"/>
                <c:pt idx="0">
                  <c:v>6.0440272761752567E-3</c:v>
                </c:pt>
                <c:pt idx="1">
                  <c:v>-8.0446116411792445E-2</c:v>
                </c:pt>
                <c:pt idx="2">
                  <c:v>-5.8749713044505825E-2</c:v>
                </c:pt>
                <c:pt idx="3">
                  <c:v>-2.5631395475500085E-2</c:v>
                </c:pt>
                <c:pt idx="4">
                  <c:v>4.7142292989974521E-3</c:v>
                </c:pt>
                <c:pt idx="5">
                  <c:v>1.2863453634565758E-2</c:v>
                </c:pt>
                <c:pt idx="6">
                  <c:v>4.7324334944732982E-2</c:v>
                </c:pt>
                <c:pt idx="7">
                  <c:v>-9.8439979205977579E-4</c:v>
                </c:pt>
                <c:pt idx="8">
                  <c:v>-1.0875966925254943E-2</c:v>
                </c:pt>
                <c:pt idx="9">
                  <c:v>-2.5094720006279658E-2</c:v>
                </c:pt>
                <c:pt idx="10">
                  <c:v>-3.3068377230279111E-2</c:v>
                </c:pt>
                <c:pt idx="11">
                  <c:v>-1.4341944336820234E-2</c:v>
                </c:pt>
                <c:pt idx="12">
                  <c:v>-7.6548623558096551E-2</c:v>
                </c:pt>
                <c:pt idx="13">
                  <c:v>9.1922531119621453E-3</c:v>
                </c:pt>
                <c:pt idx="14">
                  <c:v>-2.2825832595401607E-2</c:v>
                </c:pt>
                <c:pt idx="15">
                  <c:v>5.8032294748784352E-2</c:v>
                </c:pt>
                <c:pt idx="16">
                  <c:v>0.10997606926173376</c:v>
                </c:pt>
                <c:pt idx="17">
                  <c:v>0.1381328299848974</c:v>
                </c:pt>
                <c:pt idx="18">
                  <c:v>0.11690834469459332</c:v>
                </c:pt>
                <c:pt idx="19">
                  <c:v>0.14489401146147429</c:v>
                </c:pt>
                <c:pt idx="20">
                  <c:v>0.14328773713378951</c:v>
                </c:pt>
                <c:pt idx="21">
                  <c:v>0.20980341926559731</c:v>
                </c:pt>
                <c:pt idx="22">
                  <c:v>0.14721009499484694</c:v>
                </c:pt>
                <c:pt idx="23">
                  <c:v>0.11097156502472671</c:v>
                </c:pt>
                <c:pt idx="24">
                  <c:v>0.15056970905175149</c:v>
                </c:pt>
                <c:pt idx="25">
                  <c:v>0.10951039383337502</c:v>
                </c:pt>
                <c:pt idx="26">
                  <c:v>9.2788164125153116E-2</c:v>
                </c:pt>
                <c:pt idx="27">
                  <c:v>0.13039944429033312</c:v>
                </c:pt>
                <c:pt idx="28">
                  <c:v>9.1781339636355597E-2</c:v>
                </c:pt>
                <c:pt idx="29">
                  <c:v>4.3148568275597654E-2</c:v>
                </c:pt>
                <c:pt idx="30">
                  <c:v>6.674940226392323E-2</c:v>
                </c:pt>
                <c:pt idx="31">
                  <c:v>-2.4191412917616617E-2</c:v>
                </c:pt>
                <c:pt idx="32">
                  <c:v>0.15004594222085643</c:v>
                </c:pt>
                <c:pt idx="33">
                  <c:v>0.10041250779480038</c:v>
                </c:pt>
                <c:pt idx="34">
                  <c:v>6.782355488260805E-2</c:v>
                </c:pt>
                <c:pt idx="35">
                  <c:v>0.14607757565676138</c:v>
                </c:pt>
                <c:pt idx="36">
                  <c:v>8.907250146924639E-2</c:v>
                </c:pt>
                <c:pt idx="37">
                  <c:v>0.1365014453980109</c:v>
                </c:pt>
                <c:pt idx="38">
                  <c:v>0.13785884817573901</c:v>
                </c:pt>
                <c:pt idx="39">
                  <c:v>-1.3257617582638659E-2</c:v>
                </c:pt>
                <c:pt idx="40">
                  <c:v>2.5106435612570976E-2</c:v>
                </c:pt>
                <c:pt idx="41">
                  <c:v>-3.9200276010802781E-2</c:v>
                </c:pt>
                <c:pt idx="42">
                  <c:v>-7.0934790068363895E-2</c:v>
                </c:pt>
                <c:pt idx="43">
                  <c:v>-8.8215363942225622E-3</c:v>
                </c:pt>
                <c:pt idx="44">
                  <c:v>-0.13631681031039022</c:v>
                </c:pt>
                <c:pt idx="45">
                  <c:v>-7.0015974773895095E-2</c:v>
                </c:pt>
                <c:pt idx="46">
                  <c:v>-8.5455457811420388E-2</c:v>
                </c:pt>
                <c:pt idx="47">
                  <c:v>-5.5580530048658261E-2</c:v>
                </c:pt>
                <c:pt idx="48">
                  <c:v>-4.6459266093194174E-2</c:v>
                </c:pt>
                <c:pt idx="49">
                  <c:v>6.0085970988552617E-2</c:v>
                </c:pt>
                <c:pt idx="50">
                  <c:v>5.2352185200703616E-3</c:v>
                </c:pt>
                <c:pt idx="51">
                  <c:v>4.1796113315257344E-2</c:v>
                </c:pt>
                <c:pt idx="52">
                  <c:v>1.6630780586694982E-3</c:v>
                </c:pt>
                <c:pt idx="53">
                  <c:v>3.6226421883540638E-2</c:v>
                </c:pt>
                <c:pt idx="54">
                  <c:v>5.0336476000140351E-2</c:v>
                </c:pt>
                <c:pt idx="55">
                  <c:v>3.7459186880546724E-2</c:v>
                </c:pt>
                <c:pt idx="56">
                  <c:v>-5.062821129726558E-3</c:v>
                </c:pt>
                <c:pt idx="57">
                  <c:v>-1.7777926841816338E-2</c:v>
                </c:pt>
                <c:pt idx="58">
                  <c:v>-5.3698114581919754E-2</c:v>
                </c:pt>
                <c:pt idx="59">
                  <c:v>-7.7039849348334855E-2</c:v>
                </c:pt>
                <c:pt idx="60">
                  <c:v>-4.2230791408439217E-2</c:v>
                </c:pt>
                <c:pt idx="61">
                  <c:v>-3.3305419988074902E-2</c:v>
                </c:pt>
                <c:pt idx="62">
                  <c:v>-7.0478544438255852E-2</c:v>
                </c:pt>
                <c:pt idx="63">
                  <c:v>-9.1006574750029046E-2</c:v>
                </c:pt>
                <c:pt idx="64">
                  <c:v>-8.7629868306785319E-2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111-42CF-8221-6C8F5666341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</c:numCache>
            </c:numRef>
          </c:xVal>
          <c:yVal>
            <c:numRef>
              <c:f>TDK_KF_ST_06_02!$AD$20:$AD$83</c:f>
              <c:numCache>
                <c:formatCode>General</c:formatCode>
                <c:ptCount val="64"/>
                <c:pt idx="0">
                  <c:v>-6.7924679047797809E-2</c:v>
                </c:pt>
                <c:pt idx="1">
                  <c:v>3.2797283249018427E-2</c:v>
                </c:pt>
                <c:pt idx="2">
                  <c:v>5.8226393138493648E-2</c:v>
                </c:pt>
                <c:pt idx="3">
                  <c:v>0.10401445325078029</c:v>
                </c:pt>
                <c:pt idx="4">
                  <c:v>6.740254527894507E-2</c:v>
                </c:pt>
                <c:pt idx="5">
                  <c:v>7.3063099877224147E-2</c:v>
                </c:pt>
                <c:pt idx="6">
                  <c:v>6.2429016194691656E-2</c:v>
                </c:pt>
                <c:pt idx="7">
                  <c:v>2.2546483267639417E-2</c:v>
                </c:pt>
                <c:pt idx="8">
                  <c:v>-5.4234401663464382E-3</c:v>
                </c:pt>
                <c:pt idx="9">
                  <c:v>9.5987492464452373E-2</c:v>
                </c:pt>
                <c:pt idx="10">
                  <c:v>0.12019695236526218</c:v>
                </c:pt>
                <c:pt idx="11">
                  <c:v>5.2507348814756938E-2</c:v>
                </c:pt>
                <c:pt idx="12">
                  <c:v>9.0437605926751985E-4</c:v>
                </c:pt>
                <c:pt idx="13">
                  <c:v>4.370790041346595E-2</c:v>
                </c:pt>
                <c:pt idx="14">
                  <c:v>6.5627953875491585E-2</c:v>
                </c:pt>
                <c:pt idx="15">
                  <c:v>0.15728525390245807</c:v>
                </c:pt>
                <c:pt idx="16">
                  <c:v>9.0747650100951205E-2</c:v>
                </c:pt>
                <c:pt idx="17">
                  <c:v>-7.412461262447323E-3</c:v>
                </c:pt>
                <c:pt idx="18">
                  <c:v>1.5996491883242925E-2</c:v>
                </c:pt>
                <c:pt idx="19">
                  <c:v>8.4832280595463772E-2</c:v>
                </c:pt>
                <c:pt idx="20">
                  <c:v>-1.8389825986545816E-2</c:v>
                </c:pt>
                <c:pt idx="21">
                  <c:v>0.12390254635529629</c:v>
                </c:pt>
                <c:pt idx="22">
                  <c:v>-2.1679894775175512E-2</c:v>
                </c:pt>
                <c:pt idx="23">
                  <c:v>1.8183577586654565E-2</c:v>
                </c:pt>
                <c:pt idx="24">
                  <c:v>3.808755204767067E-2</c:v>
                </c:pt>
                <c:pt idx="25">
                  <c:v>4.0449747747288711E-3</c:v>
                </c:pt>
                <c:pt idx="26">
                  <c:v>9.1983630504728353E-2</c:v>
                </c:pt>
                <c:pt idx="27">
                  <c:v>0.1107043833364969</c:v>
                </c:pt>
                <c:pt idx="28">
                  <c:v>4.9788610739483374E-2</c:v>
                </c:pt>
                <c:pt idx="29">
                  <c:v>8.6478630035827564E-2</c:v>
                </c:pt>
                <c:pt idx="30">
                  <c:v>2.9802663418962538E-2</c:v>
                </c:pt>
                <c:pt idx="31">
                  <c:v>8.2370129964886019E-2</c:v>
                </c:pt>
                <c:pt idx="32">
                  <c:v>0.11833221996559473</c:v>
                </c:pt>
                <c:pt idx="33">
                  <c:v>-0.12400803261724036</c:v>
                </c:pt>
                <c:pt idx="34">
                  <c:v>4.6754563276181216E-3</c:v>
                </c:pt>
                <c:pt idx="35">
                  <c:v>4.4367860737935416E-2</c:v>
                </c:pt>
                <c:pt idx="36">
                  <c:v>5.1065519087046596E-2</c:v>
                </c:pt>
                <c:pt idx="37">
                  <c:v>6.4270633908847685E-2</c:v>
                </c:pt>
                <c:pt idx="38">
                  <c:v>3.1344529137271593E-2</c:v>
                </c:pt>
                <c:pt idx="39">
                  <c:v>0.14440077028831411</c:v>
                </c:pt>
                <c:pt idx="40">
                  <c:v>3.5194119761882803E-2</c:v>
                </c:pt>
                <c:pt idx="41">
                  <c:v>-7.8784950632808659E-2</c:v>
                </c:pt>
                <c:pt idx="42">
                  <c:v>8.6471194039575039E-2</c:v>
                </c:pt>
                <c:pt idx="43">
                  <c:v>7.9978568170020026E-2</c:v>
                </c:pt>
                <c:pt idx="44">
                  <c:v>6.460007626807851E-2</c:v>
                </c:pt>
                <c:pt idx="45">
                  <c:v>5.8317627254211857E-2</c:v>
                </c:pt>
                <c:pt idx="46">
                  <c:v>-1.9027877314897523E-2</c:v>
                </c:pt>
                <c:pt idx="47">
                  <c:v>0.10432062337770276</c:v>
                </c:pt>
                <c:pt idx="48">
                  <c:v>0.10977961478420184</c:v>
                </c:pt>
                <c:pt idx="49">
                  <c:v>-1.099979882894786E-3</c:v>
                </c:pt>
                <c:pt idx="50">
                  <c:v>-4.3017891678175602E-2</c:v>
                </c:pt>
                <c:pt idx="51">
                  <c:v>0.13935319357250364</c:v>
                </c:pt>
                <c:pt idx="52">
                  <c:v>-4.8943498387131967E-2</c:v>
                </c:pt>
                <c:pt idx="53">
                  <c:v>4.6368463584030906E-2</c:v>
                </c:pt>
                <c:pt idx="54">
                  <c:v>2.0362070792373288E-2</c:v>
                </c:pt>
                <c:pt idx="55">
                  <c:v>0.11557530368054358</c:v>
                </c:pt>
                <c:pt idx="56">
                  <c:v>4.9919640511575381E-3</c:v>
                </c:pt>
                <c:pt idx="57">
                  <c:v>-5.8972978162046275E-3</c:v>
                </c:pt>
                <c:pt idx="58">
                  <c:v>9.7370918742228696E-2</c:v>
                </c:pt>
                <c:pt idx="59">
                  <c:v>2.8438456110393417E-2</c:v>
                </c:pt>
                <c:pt idx="60">
                  <c:v>0.10806079772225985</c:v>
                </c:pt>
                <c:pt idx="61">
                  <c:v>1.5181174809924869E-2</c:v>
                </c:pt>
                <c:pt idx="62">
                  <c:v>3.4557043337827054E-2</c:v>
                </c:pt>
                <c:pt idx="63">
                  <c:v>2.5962101459526821E-3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111-42CF-8221-6C8F5666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8912"/>
        <c:axId val="573337736"/>
      </c:scatterChart>
      <c:valAx>
        <c:axId val="5733389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7736"/>
        <c:crosses val="autoZero"/>
        <c:crossBetween val="midCat"/>
      </c:valAx>
      <c:valAx>
        <c:axId val="57333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TDK_KF_ST_06_02!$I$20:$I$84</c:f>
              <c:numCache>
                <c:formatCode>General</c:formatCode>
                <c:ptCount val="65"/>
                <c:pt idx="0">
                  <c:v>472</c:v>
                </c:pt>
                <c:pt idx="1">
                  <c:v>844</c:v>
                </c:pt>
                <c:pt idx="2">
                  <c:v>1216</c:v>
                </c:pt>
                <c:pt idx="3">
                  <c:v>1572</c:v>
                </c:pt>
                <c:pt idx="4">
                  <c:v>1909</c:v>
                </c:pt>
                <c:pt idx="5">
                  <c:v>2220</c:v>
                </c:pt>
                <c:pt idx="6">
                  <c:v>2516</c:v>
                </c:pt>
                <c:pt idx="7">
                  <c:v>2790</c:v>
                </c:pt>
                <c:pt idx="8">
                  <c:v>3036</c:v>
                </c:pt>
                <c:pt idx="9">
                  <c:v>3255</c:v>
                </c:pt>
                <c:pt idx="10">
                  <c:v>3439</c:v>
                </c:pt>
                <c:pt idx="11">
                  <c:v>3591</c:v>
                </c:pt>
                <c:pt idx="12">
                  <c:v>3710</c:v>
                </c:pt>
                <c:pt idx="13">
                  <c:v>3788</c:v>
                </c:pt>
                <c:pt idx="14">
                  <c:v>3832</c:v>
                </c:pt>
                <c:pt idx="15">
                  <c:v>3839</c:v>
                </c:pt>
                <c:pt idx="16">
                  <c:v>3812</c:v>
                </c:pt>
                <c:pt idx="17">
                  <c:v>3740</c:v>
                </c:pt>
                <c:pt idx="18">
                  <c:v>3643</c:v>
                </c:pt>
                <c:pt idx="19">
                  <c:v>3505</c:v>
                </c:pt>
                <c:pt idx="20">
                  <c:v>3324</c:v>
                </c:pt>
                <c:pt idx="21">
                  <c:v>3122</c:v>
                </c:pt>
                <c:pt idx="22">
                  <c:v>2895</c:v>
                </c:pt>
                <c:pt idx="23">
                  <c:v>2635</c:v>
                </c:pt>
                <c:pt idx="24">
                  <c:v>2344</c:v>
                </c:pt>
                <c:pt idx="25">
                  <c:v>2025</c:v>
                </c:pt>
                <c:pt idx="26">
                  <c:v>1689</c:v>
                </c:pt>
                <c:pt idx="27">
                  <c:v>1339</c:v>
                </c:pt>
                <c:pt idx="28">
                  <c:v>980</c:v>
                </c:pt>
                <c:pt idx="29">
                  <c:v>618</c:v>
                </c:pt>
                <c:pt idx="30">
                  <c:v>252</c:v>
                </c:pt>
                <c:pt idx="31">
                  <c:v>-126</c:v>
                </c:pt>
                <c:pt idx="32">
                  <c:v>-501</c:v>
                </c:pt>
                <c:pt idx="33">
                  <c:v>-886</c:v>
                </c:pt>
                <c:pt idx="34">
                  <c:v>-1251</c:v>
                </c:pt>
                <c:pt idx="35">
                  <c:v>-1610</c:v>
                </c:pt>
                <c:pt idx="36">
                  <c:v>-1939</c:v>
                </c:pt>
                <c:pt idx="37">
                  <c:v>-2253</c:v>
                </c:pt>
                <c:pt idx="38">
                  <c:v>-2548</c:v>
                </c:pt>
                <c:pt idx="39">
                  <c:v>-2811</c:v>
                </c:pt>
                <c:pt idx="40">
                  <c:v>-3065</c:v>
                </c:pt>
                <c:pt idx="41">
                  <c:v>-3286</c:v>
                </c:pt>
                <c:pt idx="42">
                  <c:v>-3469</c:v>
                </c:pt>
                <c:pt idx="43">
                  <c:v>-3617</c:v>
                </c:pt>
                <c:pt idx="44">
                  <c:v>-3736</c:v>
                </c:pt>
                <c:pt idx="45">
                  <c:v>-3817</c:v>
                </c:pt>
                <c:pt idx="46">
                  <c:v>-3861</c:v>
                </c:pt>
                <c:pt idx="47">
                  <c:v>-3868</c:v>
                </c:pt>
                <c:pt idx="48">
                  <c:v>-3841</c:v>
                </c:pt>
                <c:pt idx="49">
                  <c:v>-3772</c:v>
                </c:pt>
                <c:pt idx="50">
                  <c:v>-3671</c:v>
                </c:pt>
                <c:pt idx="51">
                  <c:v>-3534</c:v>
                </c:pt>
                <c:pt idx="52">
                  <c:v>-3359</c:v>
                </c:pt>
                <c:pt idx="53">
                  <c:v>-3153</c:v>
                </c:pt>
                <c:pt idx="54">
                  <c:v>-2924</c:v>
                </c:pt>
                <c:pt idx="55">
                  <c:v>-2673</c:v>
                </c:pt>
                <c:pt idx="56">
                  <c:v>-2376</c:v>
                </c:pt>
                <c:pt idx="57">
                  <c:v>-2060</c:v>
                </c:pt>
                <c:pt idx="58">
                  <c:v>-1728</c:v>
                </c:pt>
                <c:pt idx="59">
                  <c:v>-1376</c:v>
                </c:pt>
                <c:pt idx="60">
                  <c:v>-1024</c:v>
                </c:pt>
                <c:pt idx="61">
                  <c:v>-654</c:v>
                </c:pt>
                <c:pt idx="62">
                  <c:v>-289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E72-4D5A-A5BB-BA232555C51A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TDK_KF_ST_06_02!$L$20:$L$84</c:f>
              <c:numCache>
                <c:formatCode>General</c:formatCode>
                <c:ptCount val="65"/>
                <c:pt idx="0">
                  <c:v>469.25495052135676</c:v>
                </c:pt>
                <c:pt idx="1">
                  <c:v>848.4142590482337</c:v>
                </c:pt>
                <c:pt idx="2">
                  <c:v>1220.6432423576098</c:v>
                </c:pt>
                <c:pt idx="3">
                  <c:v>1575.9790099344357</c:v>
                </c:pt>
                <c:pt idx="4">
                  <c:v>1910.4109757666711</c:v>
                </c:pt>
                <c:pt idx="5">
                  <c:v>2226.4941224849758</c:v>
                </c:pt>
                <c:pt idx="6">
                  <c:v>2518.0296678519685</c:v>
                </c:pt>
                <c:pt idx="7">
                  <c:v>2789.7175093979831</c:v>
                </c:pt>
                <c:pt idx="8">
                  <c:v>3034.1515317959179</c:v>
                </c:pt>
                <c:pt idx="9">
                  <c:v>3254.2706344520057</c:v>
                </c:pt>
                <c:pt idx="10">
                  <c:v>3440.2985712869977</c:v>
                </c:pt>
                <c:pt idx="11">
                  <c:v>3591.8272957653221</c:v>
                </c:pt>
                <c:pt idx="12">
                  <c:v>3708.0142476495867</c:v>
                </c:pt>
                <c:pt idx="13">
                  <c:v>3785.3645400684536</c:v>
                </c:pt>
                <c:pt idx="14">
                  <c:v>3828.5933651695018</c:v>
                </c:pt>
                <c:pt idx="15">
                  <c:v>3835.8201138221843</c:v>
                </c:pt>
                <c:pt idx="16">
                  <c:v>3806.062762693954</c:v>
                </c:pt>
                <c:pt idx="17">
                  <c:v>3738.4505161711927</c:v>
                </c:pt>
                <c:pt idx="18">
                  <c:v>3632.8549066082837</c:v>
                </c:pt>
                <c:pt idx="19">
                  <c:v>3493.474981486931</c:v>
                </c:pt>
                <c:pt idx="20">
                  <c:v>3321.6654397799161</c:v>
                </c:pt>
                <c:pt idx="21">
                  <c:v>3119.4942769937206</c:v>
                </c:pt>
                <c:pt idx="22">
                  <c:v>2891.0412168859475</c:v>
                </c:pt>
                <c:pt idx="23">
                  <c:v>2632.0138086879783</c:v>
                </c:pt>
                <c:pt idx="24">
                  <c:v>2342.2733997582359</c:v>
                </c:pt>
                <c:pt idx="25">
                  <c:v>2025.8272266075437</c:v>
                </c:pt>
                <c:pt idx="26">
                  <c:v>1691.0929542831338</c:v>
                </c:pt>
                <c:pt idx="27">
                  <c:v>1341.7295036709995</c:v>
                </c:pt>
                <c:pt idx="28">
                  <c:v>983.18639833392956</c:v>
                </c:pt>
                <c:pt idx="29">
                  <c:v>622.84993628513689</c:v>
                </c:pt>
                <c:pt idx="30">
                  <c:v>255.43485016201765</c:v>
                </c:pt>
                <c:pt idx="31">
                  <c:v>-123.59091659928797</c:v>
                </c:pt>
                <c:pt idx="32">
                  <c:v>-496.79576785228954</c:v>
                </c:pt>
                <c:pt idx="33">
                  <c:v>-876.13546769141067</c:v>
                </c:pt>
                <c:pt idx="34">
                  <c:v>-1245.2010004033955</c:v>
                </c:pt>
                <c:pt idx="35">
                  <c:v>-1604.9107952336158</c:v>
                </c:pt>
                <c:pt idx="36">
                  <c:v>-1934.5200973340693</c:v>
                </c:pt>
                <c:pt idx="37">
                  <c:v>-2250.4471716149023</c:v>
                </c:pt>
                <c:pt idx="38">
                  <c:v>-2542.5397352982909</c:v>
                </c:pt>
                <c:pt idx="39">
                  <c:v>-2811.6628799670393</c:v>
                </c:pt>
                <c:pt idx="40">
                  <c:v>-3062.6496551952901</c:v>
                </c:pt>
                <c:pt idx="41">
                  <c:v>-3282.7245787754009</c:v>
                </c:pt>
                <c:pt idx="42">
                  <c:v>-3469.4669226004121</c:v>
                </c:pt>
                <c:pt idx="43">
                  <c:v>-3622.9735557770159</c:v>
                </c:pt>
                <c:pt idx="44">
                  <c:v>-3741.0915726384696</c:v>
                </c:pt>
                <c:pt idx="45">
                  <c:v>-3820.2380107442859</c:v>
                </c:pt>
                <c:pt idx="46">
                  <c:v>-3865.1089905596232</c:v>
                </c:pt>
                <c:pt idx="47">
                  <c:v>-3874.1750889482641</c:v>
                </c:pt>
                <c:pt idx="48">
                  <c:v>-3845.6976907771332</c:v>
                </c:pt>
                <c:pt idx="49">
                  <c:v>-3779.6447340395493</c:v>
                </c:pt>
                <c:pt idx="50">
                  <c:v>-3674.5476123973226</c:v>
                </c:pt>
                <c:pt idx="51">
                  <c:v>-3534.7879386428867</c:v>
                </c:pt>
                <c:pt idx="52">
                  <c:v>-3363.7183411333881</c:v>
                </c:pt>
                <c:pt idx="53">
                  <c:v>-3160.8376842900843</c:v>
                </c:pt>
                <c:pt idx="54">
                  <c:v>-2928.4731650048334</c:v>
                </c:pt>
                <c:pt idx="55">
                  <c:v>-2669.4062989997628</c:v>
                </c:pt>
                <c:pt idx="56">
                  <c:v>-2378.6713515119795</c:v>
                </c:pt>
                <c:pt idx="57">
                  <c:v>-2063.1512375538291</c:v>
                </c:pt>
                <c:pt idx="58">
                  <c:v>-1727.3034190984235</c:v>
                </c:pt>
                <c:pt idx="59">
                  <c:v>-1375.034698511852</c:v>
                </c:pt>
                <c:pt idx="60">
                  <c:v>-1017.518390783149</c:v>
                </c:pt>
                <c:pt idx="61">
                  <c:v>-651.13289192917216</c:v>
                </c:pt>
                <c:pt idx="62">
                  <c:v>-282.39995678244861</c:v>
                </c:pt>
                <c:pt idx="63">
                  <c:v>93.619830436599301</c:v>
                </c:pt>
                <c:pt idx="64">
                  <c:v>478.18399544171007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72-4D5A-A5BB-BA232555C51A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TDK_KF_ST_06_02!$J$20:$J$84</c:f>
              <c:numCache>
                <c:formatCode>General</c:formatCode>
                <c:ptCount val="65"/>
                <c:pt idx="0">
                  <c:v>-3806</c:v>
                </c:pt>
                <c:pt idx="1">
                  <c:v>-3737</c:v>
                </c:pt>
                <c:pt idx="2">
                  <c:v>-3632</c:v>
                </c:pt>
                <c:pt idx="3">
                  <c:v>-3495</c:v>
                </c:pt>
                <c:pt idx="4">
                  <c:v>-3324</c:v>
                </c:pt>
                <c:pt idx="5">
                  <c:v>-3118</c:v>
                </c:pt>
                <c:pt idx="6">
                  <c:v>-2890</c:v>
                </c:pt>
                <c:pt idx="7">
                  <c:v>-2624</c:v>
                </c:pt>
                <c:pt idx="8">
                  <c:v>-2336</c:v>
                </c:pt>
                <c:pt idx="9">
                  <c:v>-2024</c:v>
                </c:pt>
                <c:pt idx="10">
                  <c:v>-1690</c:v>
                </c:pt>
                <c:pt idx="11">
                  <c:v>-1337</c:v>
                </c:pt>
                <c:pt idx="12">
                  <c:v>-974</c:v>
                </c:pt>
                <c:pt idx="13">
                  <c:v>-616</c:v>
                </c:pt>
                <c:pt idx="14">
                  <c:v>-251</c:v>
                </c:pt>
                <c:pt idx="15">
                  <c:v>126</c:v>
                </c:pt>
                <c:pt idx="16">
                  <c:v>499</c:v>
                </c:pt>
                <c:pt idx="17">
                  <c:v>881</c:v>
                </c:pt>
                <c:pt idx="18">
                  <c:v>1251</c:v>
                </c:pt>
                <c:pt idx="19">
                  <c:v>1601</c:v>
                </c:pt>
                <c:pt idx="20">
                  <c:v>1934</c:v>
                </c:pt>
                <c:pt idx="21">
                  <c:v>2247</c:v>
                </c:pt>
                <c:pt idx="22">
                  <c:v>2545</c:v>
                </c:pt>
                <c:pt idx="23">
                  <c:v>2814</c:v>
                </c:pt>
                <c:pt idx="24">
                  <c:v>3066</c:v>
                </c:pt>
                <c:pt idx="25">
                  <c:v>3283</c:v>
                </c:pt>
                <c:pt idx="26">
                  <c:v>3477</c:v>
                </c:pt>
                <c:pt idx="27">
                  <c:v>3625</c:v>
                </c:pt>
                <c:pt idx="28">
                  <c:v>3743</c:v>
                </c:pt>
                <c:pt idx="29">
                  <c:v>3822</c:v>
                </c:pt>
                <c:pt idx="30">
                  <c:v>3869</c:v>
                </c:pt>
                <c:pt idx="31">
                  <c:v>3872</c:v>
                </c:pt>
                <c:pt idx="32">
                  <c:v>3852</c:v>
                </c:pt>
                <c:pt idx="33">
                  <c:v>3787</c:v>
                </c:pt>
                <c:pt idx="34">
                  <c:v>3677</c:v>
                </c:pt>
                <c:pt idx="35">
                  <c:v>3545</c:v>
                </c:pt>
                <c:pt idx="36">
                  <c:v>3369</c:v>
                </c:pt>
                <c:pt idx="37">
                  <c:v>3162</c:v>
                </c:pt>
                <c:pt idx="38">
                  <c:v>2938</c:v>
                </c:pt>
                <c:pt idx="39">
                  <c:v>2685</c:v>
                </c:pt>
                <c:pt idx="40">
                  <c:v>2384</c:v>
                </c:pt>
                <c:pt idx="41">
                  <c:v>2066</c:v>
                </c:pt>
                <c:pt idx="42">
                  <c:v>1743</c:v>
                </c:pt>
                <c:pt idx="43">
                  <c:v>1387</c:v>
                </c:pt>
                <c:pt idx="44">
                  <c:v>1029</c:v>
                </c:pt>
                <c:pt idx="45">
                  <c:v>671</c:v>
                </c:pt>
                <c:pt idx="46">
                  <c:v>300</c:v>
                </c:pt>
                <c:pt idx="47">
                  <c:v>-70</c:v>
                </c:pt>
                <c:pt idx="48">
                  <c:v>-448</c:v>
                </c:pt>
                <c:pt idx="49">
                  <c:v>-827</c:v>
                </c:pt>
                <c:pt idx="50">
                  <c:v>-1199</c:v>
                </c:pt>
                <c:pt idx="51">
                  <c:v>-1545</c:v>
                </c:pt>
                <c:pt idx="52">
                  <c:v>-1885</c:v>
                </c:pt>
                <c:pt idx="53">
                  <c:v>-2196</c:v>
                </c:pt>
                <c:pt idx="54">
                  <c:v>-2493</c:v>
                </c:pt>
                <c:pt idx="55">
                  <c:v>-2762</c:v>
                </c:pt>
                <c:pt idx="56">
                  <c:v>-3016</c:v>
                </c:pt>
                <c:pt idx="57">
                  <c:v>-3237</c:v>
                </c:pt>
                <c:pt idx="58">
                  <c:v>-3423</c:v>
                </c:pt>
                <c:pt idx="59">
                  <c:v>-3582</c:v>
                </c:pt>
                <c:pt idx="60">
                  <c:v>-3695</c:v>
                </c:pt>
                <c:pt idx="61">
                  <c:v>-3778</c:v>
                </c:pt>
                <c:pt idx="62">
                  <c:v>-3825</c:v>
                </c:pt>
                <c:pt idx="63">
                  <c:v>-3832</c:v>
                </c:pt>
                <c:pt idx="64">
                  <c:v>-3802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72-4D5A-A5BB-BA232555C51A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TDK_KF_ST_06_02!$N$20:$N$84</c:f>
              <c:numCache>
                <c:formatCode>General</c:formatCode>
                <c:ptCount val="65"/>
                <c:pt idx="0">
                  <c:v>-3801.1801516518663</c:v>
                </c:pt>
                <c:pt idx="1">
                  <c:v>-3734.3620329192208</c:v>
                </c:pt>
                <c:pt idx="2">
                  <c:v>-3629.4950439586087</c:v>
                </c:pt>
                <c:pt idx="3">
                  <c:v>-3489.8555325390903</c:v>
                </c:pt>
                <c:pt idx="4">
                  <c:v>-3318.7539603167215</c:v>
                </c:pt>
                <c:pt idx="5">
                  <c:v>-3115.8813515628854</c:v>
                </c:pt>
                <c:pt idx="6">
                  <c:v>-2885.9490558116772</c:v>
                </c:pt>
                <c:pt idx="7">
                  <c:v>-2625.0261514487397</c:v>
                </c:pt>
                <c:pt idx="8">
                  <c:v>-2339.2472814649791</c:v>
                </c:pt>
                <c:pt idx="9">
                  <c:v>-2023.2534261794062</c:v>
                </c:pt>
                <c:pt idx="10">
                  <c:v>-1689.5096353656127</c:v>
                </c:pt>
                <c:pt idx="11">
                  <c:v>-1340.0441272302437</c:v>
                </c:pt>
                <c:pt idx="12">
                  <c:v>-977.25205219960094</c:v>
                </c:pt>
                <c:pt idx="13">
                  <c:v>-619.01374436568483</c:v>
                </c:pt>
                <c:pt idx="14">
                  <c:v>-250.14594126812338</c:v>
                </c:pt>
                <c:pt idx="15">
                  <c:v>129.11082660684008</c:v>
                </c:pt>
                <c:pt idx="16">
                  <c:v>504.319131396275</c:v>
                </c:pt>
                <c:pt idx="17">
                  <c:v>880.81822143821705</c:v>
                </c:pt>
                <c:pt idx="18">
                  <c:v>1251.7166048746635</c:v>
                </c:pt>
                <c:pt idx="19">
                  <c:v>1604.2322883192755</c:v>
                </c:pt>
                <c:pt idx="20">
                  <c:v>1938.822406975924</c:v>
                </c:pt>
                <c:pt idx="21">
                  <c:v>2253.1987734860945</c:v>
                </c:pt>
                <c:pt idx="22">
                  <c:v>2542.9577313515119</c:v>
                </c:pt>
                <c:pt idx="23">
                  <c:v>2813.4020479274659</c:v>
                </c:pt>
                <c:pt idx="24">
                  <c:v>3062.0063859374691</c:v>
                </c:pt>
                <c:pt idx="25">
                  <c:v>3283.0977826676608</c:v>
                </c:pt>
                <c:pt idx="26">
                  <c:v>3470.46549025796</c:v>
                </c:pt>
                <c:pt idx="27">
                  <c:v>3622.8852595711642</c:v>
                </c:pt>
                <c:pt idx="28">
                  <c:v>3739.0497940464611</c:v>
                </c:pt>
                <c:pt idx="29">
                  <c:v>3818.417520678353</c:v>
                </c:pt>
                <c:pt idx="30">
                  <c:v>3863.1351177154979</c:v>
                </c:pt>
                <c:pt idx="31">
                  <c:v>3872.2565421448785</c:v>
                </c:pt>
                <c:pt idx="32">
                  <c:v>3844.7468999615708</c:v>
                </c:pt>
                <c:pt idx="33">
                  <c:v>3778.8317448140774</c:v>
                </c:pt>
                <c:pt idx="34">
                  <c:v>3676.0009477782419</c:v>
                </c:pt>
                <c:pt idx="35">
                  <c:v>3535.8111438607011</c:v>
                </c:pt>
                <c:pt idx="36">
                  <c:v>3368.4543668749693</c:v>
                </c:pt>
                <c:pt idx="37">
                  <c:v>3167.4824253528095</c:v>
                </c:pt>
                <c:pt idx="38">
                  <c:v>2939.1466480057761</c:v>
                </c:pt>
                <c:pt idx="39">
                  <c:v>2683.3270118138871</c:v>
                </c:pt>
                <c:pt idx="40">
                  <c:v>2392.7482731909299</c:v>
                </c:pt>
                <c:pt idx="41">
                  <c:v>2079.6062381913916</c:v>
                </c:pt>
                <c:pt idx="42">
                  <c:v>1748.2850915719794</c:v>
                </c:pt>
                <c:pt idx="43">
                  <c:v>1398.9794256313828</c:v>
                </c:pt>
                <c:pt idx="44">
                  <c:v>1036.1428613648627</c:v>
                </c:pt>
                <c:pt idx="45">
                  <c:v>677.65712616679082</c:v>
                </c:pt>
                <c:pt idx="46">
                  <c:v>309.58404865841237</c:v>
                </c:pt>
                <c:pt idx="47">
                  <c:v>-67.818073504018145</c:v>
                </c:pt>
                <c:pt idx="48">
                  <c:v>-448.57050496534259</c:v>
                </c:pt>
                <c:pt idx="49">
                  <c:v>-824.70916805580202</c:v>
                </c:pt>
                <c:pt idx="50">
                  <c:v>-1198.8569244503881</c:v>
                </c:pt>
                <c:pt idx="51">
                  <c:v>-1555.080636783309</c:v>
                </c:pt>
                <c:pt idx="52">
                  <c:v>-1889.9967655124603</c:v>
                </c:pt>
                <c:pt idx="53">
                  <c:v>-2206.7327168211555</c:v>
                </c:pt>
                <c:pt idx="54">
                  <c:v>-2501.8182392913695</c:v>
                </c:pt>
                <c:pt idx="55">
                  <c:v>-2772.1474458185121</c:v>
                </c:pt>
                <c:pt idx="56">
                  <c:v>-3021.3655828537376</c:v>
                </c:pt>
                <c:pt idx="57">
                  <c:v>-3241.5736531156372</c:v>
                </c:pt>
                <c:pt idx="58">
                  <c:v>-3429.3308458352603</c:v>
                </c:pt>
                <c:pt idx="59">
                  <c:v>-3582.5559659716287</c:v>
                </c:pt>
                <c:pt idx="60">
                  <c:v>-3697.8517830034443</c:v>
                </c:pt>
                <c:pt idx="61">
                  <c:v>-3777.7839615463745</c:v>
                </c:pt>
                <c:pt idx="62">
                  <c:v>-3821.5580288680858</c:v>
                </c:pt>
                <c:pt idx="63">
                  <c:v>-3829.5834970367468</c:v>
                </c:pt>
                <c:pt idx="64">
                  <c:v>-3799.7593606679584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E72-4D5A-A5BB-BA232555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2248"/>
        <c:axId val="573331856"/>
      </c:scatterChart>
      <c:valAx>
        <c:axId val="57333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1856"/>
        <c:crosses val="autoZero"/>
        <c:crossBetween val="midCat"/>
      </c:valAx>
      <c:valAx>
        <c:axId val="5733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2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93</c:v>
                </c:pt>
                <c:pt idx="2">
                  <c:v>-279</c:v>
                </c:pt>
                <c:pt idx="3">
                  <c:v>-643</c:v>
                </c:pt>
                <c:pt idx="4">
                  <c:v>-1010</c:v>
                </c:pt>
                <c:pt idx="5">
                  <c:v>-1378</c:v>
                </c:pt>
                <c:pt idx="6">
                  <c:v>-1723</c:v>
                </c:pt>
                <c:pt idx="7">
                  <c:v>-2057</c:v>
                </c:pt>
                <c:pt idx="8">
                  <c:v>-2370</c:v>
                </c:pt>
                <c:pt idx="9">
                  <c:v>-2652</c:v>
                </c:pt>
                <c:pt idx="10">
                  <c:v>-2912</c:v>
                </c:pt>
                <c:pt idx="11">
                  <c:v>-3139</c:v>
                </c:pt>
                <c:pt idx="12">
                  <c:v>-3345</c:v>
                </c:pt>
                <c:pt idx="13">
                  <c:v>-3520</c:v>
                </c:pt>
                <c:pt idx="14">
                  <c:v>-3660</c:v>
                </c:pt>
                <c:pt idx="15">
                  <c:v>-3760</c:v>
                </c:pt>
                <c:pt idx="16">
                  <c:v>-3825</c:v>
                </c:pt>
                <c:pt idx="17">
                  <c:v>-3853</c:v>
                </c:pt>
                <c:pt idx="18">
                  <c:v>-3849</c:v>
                </c:pt>
                <c:pt idx="19">
                  <c:v>-3808</c:v>
                </c:pt>
                <c:pt idx="20">
                  <c:v>-3725</c:v>
                </c:pt>
                <c:pt idx="21">
                  <c:v>-3610</c:v>
                </c:pt>
                <c:pt idx="22">
                  <c:v>-3461</c:v>
                </c:pt>
                <c:pt idx="23">
                  <c:v>-3272</c:v>
                </c:pt>
                <c:pt idx="24">
                  <c:v>-3052</c:v>
                </c:pt>
                <c:pt idx="25">
                  <c:v>-2814</c:v>
                </c:pt>
                <c:pt idx="26">
                  <c:v>-2546</c:v>
                </c:pt>
                <c:pt idx="27">
                  <c:v>-2256</c:v>
                </c:pt>
                <c:pt idx="28">
                  <c:v>-1937</c:v>
                </c:pt>
                <c:pt idx="29">
                  <c:v>-1602</c:v>
                </c:pt>
                <c:pt idx="30">
                  <c:v>-1251</c:v>
                </c:pt>
                <c:pt idx="31">
                  <c:v>-878</c:v>
                </c:pt>
                <c:pt idx="32">
                  <c:v>-501</c:v>
                </c:pt>
                <c:pt idx="33">
                  <c:v>-131</c:v>
                </c:pt>
                <c:pt idx="34">
                  <c:v>238</c:v>
                </c:pt>
                <c:pt idx="35">
                  <c:v>606</c:v>
                </c:pt>
                <c:pt idx="36">
                  <c:v>965</c:v>
                </c:pt>
                <c:pt idx="37">
                  <c:v>1337</c:v>
                </c:pt>
                <c:pt idx="38">
                  <c:v>1685</c:v>
                </c:pt>
                <c:pt idx="39">
                  <c:v>2015</c:v>
                </c:pt>
                <c:pt idx="40">
                  <c:v>2332</c:v>
                </c:pt>
                <c:pt idx="41">
                  <c:v>2624</c:v>
                </c:pt>
                <c:pt idx="42">
                  <c:v>2882</c:v>
                </c:pt>
                <c:pt idx="43">
                  <c:v>3114</c:v>
                </c:pt>
                <c:pt idx="44">
                  <c:v>3313</c:v>
                </c:pt>
                <c:pt idx="45">
                  <c:v>3487</c:v>
                </c:pt>
                <c:pt idx="46">
                  <c:v>3630</c:v>
                </c:pt>
                <c:pt idx="47">
                  <c:v>3729</c:v>
                </c:pt>
                <c:pt idx="48">
                  <c:v>3800</c:v>
                </c:pt>
                <c:pt idx="49">
                  <c:v>3829</c:v>
                </c:pt>
                <c:pt idx="50">
                  <c:v>3819</c:v>
                </c:pt>
                <c:pt idx="51">
                  <c:v>3783</c:v>
                </c:pt>
                <c:pt idx="52">
                  <c:v>3698</c:v>
                </c:pt>
                <c:pt idx="53">
                  <c:v>3581</c:v>
                </c:pt>
                <c:pt idx="54">
                  <c:v>3431</c:v>
                </c:pt>
                <c:pt idx="55">
                  <c:v>3245</c:v>
                </c:pt>
                <c:pt idx="56">
                  <c:v>3020</c:v>
                </c:pt>
                <c:pt idx="57">
                  <c:v>2786</c:v>
                </c:pt>
                <c:pt idx="58">
                  <c:v>2512</c:v>
                </c:pt>
                <c:pt idx="59">
                  <c:v>2224</c:v>
                </c:pt>
                <c:pt idx="60">
                  <c:v>1902</c:v>
                </c:pt>
                <c:pt idx="61">
                  <c:v>1566</c:v>
                </c:pt>
                <c:pt idx="62">
                  <c:v>1211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DA7-4A3B-BFB5-96F35CF4133D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TDK_KF_ST_06_03!$L$85:$L$149</c:f>
              <c:numCache>
                <c:formatCode>General</c:formatCode>
                <c:ptCount val="65"/>
                <c:pt idx="0">
                  <c:v>485.06127445005598</c:v>
                </c:pt>
                <c:pt idx="1">
                  <c:v>102.28040924888569</c:v>
                </c:pt>
                <c:pt idx="2">
                  <c:v>-269.6537833477206</c:v>
                </c:pt>
                <c:pt idx="3">
                  <c:v>-639.83630500991751</c:v>
                </c:pt>
                <c:pt idx="4">
                  <c:v>-1008.8575334998526</c:v>
                </c:pt>
                <c:pt idx="5">
                  <c:v>-1371.7321443175733</c:v>
                </c:pt>
                <c:pt idx="6">
                  <c:v>-1721.8602643523079</c:v>
                </c:pt>
                <c:pt idx="7">
                  <c:v>-2055.7206712166394</c:v>
                </c:pt>
                <c:pt idx="8">
                  <c:v>-2367.5352047808401</c:v>
                </c:pt>
                <c:pt idx="9">
                  <c:v>-2657.3056562173088</c:v>
                </c:pt>
                <c:pt idx="10">
                  <c:v>-2914.0175984754001</c:v>
                </c:pt>
                <c:pt idx="11">
                  <c:v>-3143.5391060687662</c:v>
                </c:pt>
                <c:pt idx="12">
                  <c:v>-3350.5383826313141</c:v>
                </c:pt>
                <c:pt idx="13">
                  <c:v>-3522.3703362721458</c:v>
                </c:pt>
                <c:pt idx="14">
                  <c:v>-3663.8294896473431</c:v>
                </c:pt>
                <c:pt idx="15">
                  <c:v>-3766.5996975265111</c:v>
                </c:pt>
                <c:pt idx="16">
                  <c:v>-3833.2121792690632</c:v>
                </c:pt>
                <c:pt idx="17">
                  <c:v>-3862.1434067306946</c:v>
                </c:pt>
                <c:pt idx="18">
                  <c:v>-3854.0490676479508</c:v>
                </c:pt>
                <c:pt idx="19">
                  <c:v>-3810.3414044268447</c:v>
                </c:pt>
                <c:pt idx="20">
                  <c:v>-3730.9723158889133</c:v>
                </c:pt>
                <c:pt idx="21">
                  <c:v>-3613.007062126022</c:v>
                </c:pt>
                <c:pt idx="22">
                  <c:v>-3459.4036554472841</c:v>
                </c:pt>
                <c:pt idx="23">
                  <c:v>-3271.0408876572887</c:v>
                </c:pt>
                <c:pt idx="24">
                  <c:v>-3054.310096823333</c:v>
                </c:pt>
                <c:pt idx="25">
                  <c:v>-2807.9129455640646</c:v>
                </c:pt>
                <c:pt idx="26">
                  <c:v>-2544.133424527171</c:v>
                </c:pt>
                <c:pt idx="27">
                  <c:v>-2251.653230438385</c:v>
                </c:pt>
                <c:pt idx="28">
                  <c:v>-1931.3950892679416</c:v>
                </c:pt>
                <c:pt idx="29">
                  <c:v>-1599.0228120439385</c:v>
                </c:pt>
                <c:pt idx="30">
                  <c:v>-1244.3211274583718</c:v>
                </c:pt>
                <c:pt idx="31">
                  <c:v>-876.40500751639308</c:v>
                </c:pt>
                <c:pt idx="32">
                  <c:v>-496.41605318439576</c:v>
                </c:pt>
                <c:pt idx="33">
                  <c:v>-123.69497016781267</c:v>
                </c:pt>
                <c:pt idx="34">
                  <c:v>245.19596401607447</c:v>
                </c:pt>
                <c:pt idx="35">
                  <c:v>608.67534497549116</c:v>
                </c:pt>
                <c:pt idx="36">
                  <c:v>971.72405690619973</c:v>
                </c:pt>
                <c:pt idx="37">
                  <c:v>1337.408381303449</c:v>
                </c:pt>
                <c:pt idx="38">
                  <c:v>1688.4773721529291</c:v>
                </c:pt>
                <c:pt idx="39">
                  <c:v>2019.032717537415</c:v>
                </c:pt>
                <c:pt idx="40">
                  <c:v>2334.1270807420929</c:v>
                </c:pt>
                <c:pt idx="41">
                  <c:v>2621.7940280319599</c:v>
                </c:pt>
                <c:pt idx="42">
                  <c:v>2874.7218257797645</c:v>
                </c:pt>
                <c:pt idx="43">
                  <c:v>3103.371026939139</c:v>
                </c:pt>
                <c:pt idx="44">
                  <c:v>3307.3990451003342</c:v>
                </c:pt>
                <c:pt idx="45">
                  <c:v>3482.1823492193694</c:v>
                </c:pt>
                <c:pt idx="46">
                  <c:v>3621.3045194954325</c:v>
                </c:pt>
                <c:pt idx="47">
                  <c:v>3726.8784700918081</c:v>
                </c:pt>
                <c:pt idx="48">
                  <c:v>3794.6114631048654</c:v>
                </c:pt>
                <c:pt idx="49">
                  <c:v>3824.1124066618986</c:v>
                </c:pt>
                <c:pt idx="50">
                  <c:v>3817.5657521445328</c:v>
                </c:pt>
                <c:pt idx="51">
                  <c:v>3775.7292254248459</c:v>
                </c:pt>
                <c:pt idx="52">
                  <c:v>3697.8258799295031</c:v>
                </c:pt>
                <c:pt idx="53">
                  <c:v>3581.5251802586317</c:v>
                </c:pt>
                <c:pt idx="54">
                  <c:v>3429.2576770591995</c:v>
                </c:pt>
                <c:pt idx="55">
                  <c:v>3244.2909214980045</c:v>
                </c:pt>
                <c:pt idx="56">
                  <c:v>3024.4240053540079</c:v>
                </c:pt>
                <c:pt idx="57">
                  <c:v>2781.0480028118536</c:v>
                </c:pt>
                <c:pt idx="58">
                  <c:v>2516.4898522568069</c:v>
                </c:pt>
                <c:pt idx="59">
                  <c:v>2227.2638657333332</c:v>
                </c:pt>
                <c:pt idx="60">
                  <c:v>1905.7903434474197</c:v>
                </c:pt>
                <c:pt idx="61">
                  <c:v>1570.1855499461265</c:v>
                </c:pt>
                <c:pt idx="62">
                  <c:v>1216.980527224353</c:v>
                </c:pt>
                <c:pt idx="63">
                  <c:v>849.94866313987654</c:v>
                </c:pt>
                <c:pt idx="64">
                  <c:v>470.16236384437195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DA7-4A3B-BFB5-96F35CF4133D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-3821</c:v>
                </c:pt>
                <c:pt idx="2">
                  <c:v>-3812</c:v>
                </c:pt>
                <c:pt idx="3">
                  <c:v>-3769</c:v>
                </c:pt>
                <c:pt idx="4">
                  <c:v>-3684</c:v>
                </c:pt>
                <c:pt idx="5">
                  <c:v>-3569</c:v>
                </c:pt>
                <c:pt idx="6">
                  <c:v>-3413</c:v>
                </c:pt>
                <c:pt idx="7">
                  <c:v>-3223</c:v>
                </c:pt>
                <c:pt idx="8">
                  <c:v>-3009</c:v>
                </c:pt>
                <c:pt idx="9">
                  <c:v>-2759</c:v>
                </c:pt>
                <c:pt idx="10">
                  <c:v>-2492</c:v>
                </c:pt>
                <c:pt idx="11">
                  <c:v>-2206</c:v>
                </c:pt>
                <c:pt idx="12">
                  <c:v>-1881</c:v>
                </c:pt>
                <c:pt idx="13">
                  <c:v>-1548</c:v>
                </c:pt>
                <c:pt idx="14">
                  <c:v>-1189</c:v>
                </c:pt>
                <c:pt idx="15">
                  <c:v>-826</c:v>
                </c:pt>
                <c:pt idx="16">
                  <c:v>-451</c:v>
                </c:pt>
                <c:pt idx="17">
                  <c:v>-83</c:v>
                </c:pt>
                <c:pt idx="18">
                  <c:v>296</c:v>
                </c:pt>
                <c:pt idx="19">
                  <c:v>657</c:v>
                </c:pt>
                <c:pt idx="20">
                  <c:v>1019</c:v>
                </c:pt>
                <c:pt idx="21">
                  <c:v>1379</c:v>
                </c:pt>
                <c:pt idx="22">
                  <c:v>1734</c:v>
                </c:pt>
                <c:pt idx="23">
                  <c:v>2066</c:v>
                </c:pt>
                <c:pt idx="24">
                  <c:v>2381</c:v>
                </c:pt>
                <c:pt idx="25">
                  <c:v>2667</c:v>
                </c:pt>
                <c:pt idx="26">
                  <c:v>2916</c:v>
                </c:pt>
                <c:pt idx="27">
                  <c:v>3152</c:v>
                </c:pt>
                <c:pt idx="28">
                  <c:v>3354</c:v>
                </c:pt>
                <c:pt idx="29">
                  <c:v>3525</c:v>
                </c:pt>
                <c:pt idx="30">
                  <c:v>3661</c:v>
                </c:pt>
                <c:pt idx="31">
                  <c:v>3770</c:v>
                </c:pt>
                <c:pt idx="32">
                  <c:v>3842</c:v>
                </c:pt>
                <c:pt idx="33">
                  <c:v>3868</c:v>
                </c:pt>
                <c:pt idx="34">
                  <c:v>3858</c:v>
                </c:pt>
                <c:pt idx="35">
                  <c:v>3814</c:v>
                </c:pt>
                <c:pt idx="36">
                  <c:v>3735</c:v>
                </c:pt>
                <c:pt idx="37">
                  <c:v>3615</c:v>
                </c:pt>
                <c:pt idx="38">
                  <c:v>3461</c:v>
                </c:pt>
                <c:pt idx="39">
                  <c:v>3272</c:v>
                </c:pt>
                <c:pt idx="40">
                  <c:v>3056</c:v>
                </c:pt>
                <c:pt idx="41">
                  <c:v>2810</c:v>
                </c:pt>
                <c:pt idx="42">
                  <c:v>2544</c:v>
                </c:pt>
                <c:pt idx="43">
                  <c:v>2255</c:v>
                </c:pt>
                <c:pt idx="44">
                  <c:v>1935</c:v>
                </c:pt>
                <c:pt idx="45">
                  <c:v>1594</c:v>
                </c:pt>
                <c:pt idx="46">
                  <c:v>1256</c:v>
                </c:pt>
                <c:pt idx="47">
                  <c:v>880</c:v>
                </c:pt>
                <c:pt idx="48">
                  <c:v>502</c:v>
                </c:pt>
                <c:pt idx="49">
                  <c:v>125</c:v>
                </c:pt>
                <c:pt idx="50">
                  <c:v>-236</c:v>
                </c:pt>
                <c:pt idx="51">
                  <c:v>-602</c:v>
                </c:pt>
                <c:pt idx="52">
                  <c:v>-967</c:v>
                </c:pt>
                <c:pt idx="53">
                  <c:v>-1329</c:v>
                </c:pt>
                <c:pt idx="54">
                  <c:v>-1683</c:v>
                </c:pt>
                <c:pt idx="55">
                  <c:v>-2011</c:v>
                </c:pt>
                <c:pt idx="56">
                  <c:v>-2331</c:v>
                </c:pt>
                <c:pt idx="57">
                  <c:v>-2611</c:v>
                </c:pt>
                <c:pt idx="58">
                  <c:v>-2870</c:v>
                </c:pt>
                <c:pt idx="59">
                  <c:v>-3101</c:v>
                </c:pt>
                <c:pt idx="60">
                  <c:v>-3311</c:v>
                </c:pt>
                <c:pt idx="61">
                  <c:v>-3482</c:v>
                </c:pt>
                <c:pt idx="62">
                  <c:v>-3620</c:v>
                </c:pt>
                <c:pt idx="63">
                  <c:v>-3723</c:v>
                </c:pt>
                <c:pt idx="64">
                  <c:v>-3792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DA7-4A3B-BFB5-96F35CF4133D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TDK_KF_ST_06_03!$N$85:$N$149</c:f>
              <c:numCache>
                <c:formatCode>General</c:formatCode>
                <c:ptCount val="65"/>
                <c:pt idx="0">
                  <c:v>-3786.9454903876385</c:v>
                </c:pt>
                <c:pt idx="1">
                  <c:v>-3817.287128410112</c:v>
                </c:pt>
                <c:pt idx="2">
                  <c:v>-3810.1754351680888</c:v>
                </c:pt>
                <c:pt idx="3">
                  <c:v>-3767.1133952231025</c:v>
                </c:pt>
                <c:pt idx="4">
                  <c:v>-3687.2374920941006</c:v>
                </c:pt>
                <c:pt idx="5">
                  <c:v>-3570.3603261664862</c:v>
                </c:pt>
                <c:pt idx="6">
                  <c:v>-3417.9520726764417</c:v>
                </c:pt>
                <c:pt idx="7">
                  <c:v>-3231.3498773313795</c:v>
                </c:pt>
                <c:pt idx="8">
                  <c:v>-3014.0898459865143</c:v>
                </c:pt>
                <c:pt idx="9">
                  <c:v>-2766.3877928201</c:v>
                </c:pt>
                <c:pt idx="10">
                  <c:v>-2499.5190556786292</c:v>
                </c:pt>
                <c:pt idx="11">
                  <c:v>-2209.7838310263232</c:v>
                </c:pt>
                <c:pt idx="12">
                  <c:v>-1888.4628305688739</c:v>
                </c:pt>
                <c:pt idx="13">
                  <c:v>-1553.228153719745</c:v>
                </c:pt>
                <c:pt idx="14">
                  <c:v>-1193.1527084352474</c:v>
                </c:pt>
                <c:pt idx="15">
                  <c:v>-828.42531566205696</c:v>
                </c:pt>
                <c:pt idx="16">
                  <c:v>-453.04255454159875</c:v>
                </c:pt>
                <c:pt idx="17">
                  <c:v>-76.609299849075072</c:v>
                </c:pt>
                <c:pt idx="18">
                  <c:v>298.96183535870927</c:v>
                </c:pt>
                <c:pt idx="19">
                  <c:v>665.33127160889171</c:v>
                </c:pt>
                <c:pt idx="20">
                  <c:v>1028.0773605582726</c:v>
                </c:pt>
                <c:pt idx="21">
                  <c:v>1391.5475194557396</c:v>
                </c:pt>
                <c:pt idx="22">
                  <c:v>1741.4317968192538</c:v>
                </c:pt>
                <c:pt idx="23">
                  <c:v>2075.2814159846239</c:v>
                </c:pt>
                <c:pt idx="24">
                  <c:v>2383.4114459297393</c:v>
                </c:pt>
                <c:pt idx="25">
                  <c:v>2669.2203000893433</c:v>
                </c:pt>
                <c:pt idx="26">
                  <c:v>2921.1492559807334</c:v>
                </c:pt>
                <c:pt idx="27">
                  <c:v>3151.0967365235351</c:v>
                </c:pt>
                <c:pt idx="28">
                  <c:v>3355.5527836412357</c:v>
                </c:pt>
                <c:pt idx="29">
                  <c:v>3524.4134603265998</c:v>
                </c:pt>
                <c:pt idx="30">
                  <c:v>3662.7695160929675</c:v>
                </c:pt>
                <c:pt idx="31">
                  <c:v>3765.6341384909765</c:v>
                </c:pt>
                <c:pt idx="32">
                  <c:v>3831.941760689007</c:v>
                </c:pt>
                <c:pt idx="33">
                  <c:v>3859.586868062654</c:v>
                </c:pt>
                <c:pt idx="34">
                  <c:v>3851.3025478646377</c:v>
                </c:pt>
                <c:pt idx="35">
                  <c:v>3808.2516161221465</c:v>
                </c:pt>
                <c:pt idx="36">
                  <c:v>3729.4956034553024</c:v>
                </c:pt>
                <c:pt idx="37">
                  <c:v>3611.6781918254601</c:v>
                </c:pt>
                <c:pt idx="38">
                  <c:v>3458.5810969750437</c:v>
                </c:pt>
                <c:pt idx="39">
                  <c:v>3273.6550353314287</c:v>
                </c:pt>
                <c:pt idx="40">
                  <c:v>3053.8675858663423</c:v>
                </c:pt>
                <c:pt idx="41">
                  <c:v>2807.5650080617793</c:v>
                </c:pt>
                <c:pt idx="42">
                  <c:v>2544.7199713385335</c:v>
                </c:pt>
                <c:pt idx="43">
                  <c:v>2256.716535177447</c:v>
                </c:pt>
                <c:pt idx="44">
                  <c:v>1941.476422062389</c:v>
                </c:pt>
                <c:pt idx="45">
                  <c:v>1602.4173937070013</c:v>
                </c:pt>
                <c:pt idx="46">
                  <c:v>1251.2101727754321</c:v>
                </c:pt>
                <c:pt idx="47">
                  <c:v>881.06018172430424</c:v>
                </c:pt>
                <c:pt idx="48">
                  <c:v>504.07206171262624</c:v>
                </c:pt>
                <c:pt idx="49">
                  <c:v>132.53128509918844</c:v>
                </c:pt>
                <c:pt idx="50">
                  <c:v>-237.65294546797202</c:v>
                </c:pt>
                <c:pt idx="51">
                  <c:v>-603.05201324156042</c:v>
                </c:pt>
                <c:pt idx="52">
                  <c:v>-967.38894858120625</c:v>
                </c:pt>
                <c:pt idx="53">
                  <c:v>-1331.4547010631618</c:v>
                </c:pt>
                <c:pt idx="54">
                  <c:v>-1682.6554836339419</c:v>
                </c:pt>
                <c:pt idx="55">
                  <c:v>-2014.3590713709787</c:v>
                </c:pt>
                <c:pt idx="56">
                  <c:v>-2329.9590338500925</c:v>
                </c:pt>
                <c:pt idx="57">
                  <c:v>-2614.5120254365083</c:v>
                </c:pt>
                <c:pt idx="58">
                  <c:v>-2869.2397651533133</c:v>
                </c:pt>
                <c:pt idx="59">
                  <c:v>-3098.5874660984459</c:v>
                </c:pt>
                <c:pt idx="60">
                  <c:v>-3305.7680756219174</c:v>
                </c:pt>
                <c:pt idx="61">
                  <c:v>-3477.7390584102714</c:v>
                </c:pt>
                <c:pt idx="62">
                  <c:v>-3616.7797466250736</c:v>
                </c:pt>
                <c:pt idx="63">
                  <c:v>-3720.7348581923488</c:v>
                </c:pt>
                <c:pt idx="64">
                  <c:v>-3788.3682763514339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DA7-4A3B-BFB5-96F35CF4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2640"/>
        <c:axId val="573330680"/>
      </c:scatterChart>
      <c:valAx>
        <c:axId val="57333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0680"/>
        <c:crosses val="autoZero"/>
        <c:crossBetween val="midCat"/>
      </c:valAx>
      <c:valAx>
        <c:axId val="57333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TDK_KF_ST_06_03!$AC$20:$AC$84</c:f>
              <c:numCache>
                <c:formatCode>General</c:formatCode>
                <c:ptCount val="65"/>
                <c:pt idx="0">
                  <c:v>1.9187662258601905E-2</c:v>
                </c:pt>
                <c:pt idx="1">
                  <c:v>-6.4639024981995696E-2</c:v>
                </c:pt>
                <c:pt idx="2">
                  <c:v>-0.1049760311766228</c:v>
                </c:pt>
                <c:pt idx="3">
                  <c:v>-0.1743022753455854</c:v>
                </c:pt>
                <c:pt idx="4">
                  <c:v>-0.16161727865259223</c:v>
                </c:pt>
                <c:pt idx="5">
                  <c:v>-6.175789598373882E-2</c:v>
                </c:pt>
                <c:pt idx="6">
                  <c:v>-9.8395651366509185E-2</c:v>
                </c:pt>
                <c:pt idx="7">
                  <c:v>-8.4269157030028907E-2</c:v>
                </c:pt>
                <c:pt idx="8">
                  <c:v>-8.2197753940938867E-2</c:v>
                </c:pt>
                <c:pt idx="9">
                  <c:v>-4.0625241438064563E-2</c:v>
                </c:pt>
                <c:pt idx="10">
                  <c:v>2.5596406703400021E-2</c:v>
                </c:pt>
                <c:pt idx="11">
                  <c:v>-2.346413242648282E-3</c:v>
                </c:pt>
                <c:pt idx="12">
                  <c:v>-2.9868787248659601E-2</c:v>
                </c:pt>
                <c:pt idx="13">
                  <c:v>-3.5067673645187369E-2</c:v>
                </c:pt>
                <c:pt idx="14">
                  <c:v>-2.6600133729715481E-2</c:v>
                </c:pt>
                <c:pt idx="15">
                  <c:v>-3.4507441786360005E-3</c:v>
                </c:pt>
                <c:pt idx="16">
                  <c:v>-6.5622148109241607E-2</c:v>
                </c:pt>
                <c:pt idx="17">
                  <c:v>-0.1733182320943456</c:v>
                </c:pt>
                <c:pt idx="18">
                  <c:v>-6.7922994088633004E-2</c:v>
                </c:pt>
                <c:pt idx="19">
                  <c:v>-4.8492851789589508E-2</c:v>
                </c:pt>
                <c:pt idx="20">
                  <c:v>-0.10567457984095086</c:v>
                </c:pt>
                <c:pt idx="21">
                  <c:v>-0.10002225154967448</c:v>
                </c:pt>
                <c:pt idx="22">
                  <c:v>-8.6721561003088254E-2</c:v>
                </c:pt>
                <c:pt idx="23">
                  <c:v>-5.3624193080111127E-2</c:v>
                </c:pt>
                <c:pt idx="24">
                  <c:v>-3.5559119200655687E-2</c:v>
                </c:pt>
                <c:pt idx="25">
                  <c:v>1.3308494080973787E-2</c:v>
                </c:pt>
                <c:pt idx="26">
                  <c:v>4.2077839776766268E-4</c:v>
                </c:pt>
                <c:pt idx="27">
                  <c:v>7.8255289829769481E-3</c:v>
                </c:pt>
                <c:pt idx="28">
                  <c:v>0.11751342525661812</c:v>
                </c:pt>
                <c:pt idx="29">
                  <c:v>6.673143547715199E-3</c:v>
                </c:pt>
                <c:pt idx="30">
                  <c:v>-5.434047631354133E-3</c:v>
                </c:pt>
                <c:pt idx="31">
                  <c:v>7.7642325870186824E-2</c:v>
                </c:pt>
                <c:pt idx="32">
                  <c:v>2.2923574670187463E-2</c:v>
                </c:pt>
                <c:pt idx="33">
                  <c:v>4.4682255724268316E-2</c:v>
                </c:pt>
                <c:pt idx="34">
                  <c:v>9.7806411468184251E-3</c:v>
                </c:pt>
                <c:pt idx="35">
                  <c:v>6.004689542584174E-2</c:v>
                </c:pt>
                <c:pt idx="36">
                  <c:v>5.5722765616792458E-3</c:v>
                </c:pt>
                <c:pt idx="37">
                  <c:v>0.10558735125383123</c:v>
                </c:pt>
                <c:pt idx="38">
                  <c:v>7.7824523717538341E-2</c:v>
                </c:pt>
                <c:pt idx="39">
                  <c:v>7.5484486106660142E-2</c:v>
                </c:pt>
                <c:pt idx="40">
                  <c:v>7.3217100450591488E-2</c:v>
                </c:pt>
                <c:pt idx="41">
                  <c:v>8.1321038280037783E-2</c:v>
                </c:pt>
                <c:pt idx="42">
                  <c:v>0.15458127966408597</c:v>
                </c:pt>
                <c:pt idx="43">
                  <c:v>0.10009595490026868</c:v>
                </c:pt>
                <c:pt idx="44">
                  <c:v>5.4558280259868752E-3</c:v>
                </c:pt>
                <c:pt idx="45">
                  <c:v>9.6325408916925426E-2</c:v>
                </c:pt>
                <c:pt idx="46">
                  <c:v>-4.7263388080409641E-4</c:v>
                </c:pt>
                <c:pt idx="47">
                  <c:v>5.2706924242556852E-2</c:v>
                </c:pt>
                <c:pt idx="48">
                  <c:v>2.8039642553949307E-2</c:v>
                </c:pt>
                <c:pt idx="49">
                  <c:v>-2.5878302549585896E-2</c:v>
                </c:pt>
                <c:pt idx="50">
                  <c:v>-6.7879630013123915E-2</c:v>
                </c:pt>
                <c:pt idx="51">
                  <c:v>-4.2376220837525125E-2</c:v>
                </c:pt>
                <c:pt idx="52">
                  <c:v>-4.2801717375425596E-2</c:v>
                </c:pt>
                <c:pt idx="53">
                  <c:v>-8.5995630341756168E-2</c:v>
                </c:pt>
                <c:pt idx="54">
                  <c:v>-5.3573218303938575E-2</c:v>
                </c:pt>
                <c:pt idx="55">
                  <c:v>2.3719746594679236E-3</c:v>
                </c:pt>
                <c:pt idx="56">
                  <c:v>-4.8523848993397678E-2</c:v>
                </c:pt>
                <c:pt idx="57">
                  <c:v>-1.0876156485949195E-2</c:v>
                </c:pt>
                <c:pt idx="58">
                  <c:v>-1.9046336876499481E-2</c:v>
                </c:pt>
                <c:pt idx="59">
                  <c:v>-6.0899499782465227E-2</c:v>
                </c:pt>
                <c:pt idx="60">
                  <c:v>2.0648071343885022E-2</c:v>
                </c:pt>
                <c:pt idx="61">
                  <c:v>-4.7088903285953165E-2</c:v>
                </c:pt>
                <c:pt idx="62">
                  <c:v>-7.2061177768432572E-2</c:v>
                </c:pt>
                <c:pt idx="63">
                  <c:v>-0.11662857870578591</c:v>
                </c:pt>
                <c:pt idx="64">
                  <c:v>-7.1083873114559992E-2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523-41B5-A13B-4EC3BAD799C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TDK_KF_ST_06_03!$AC$85:$AC$149</c:f>
              <c:numCache>
                <c:formatCode>General</c:formatCode>
                <c:ptCount val="65"/>
                <c:pt idx="0">
                  <c:v>3.3730934993400297E-2</c:v>
                </c:pt>
                <c:pt idx="1">
                  <c:v>-7.2349049115530306E-2</c:v>
                </c:pt>
                <c:pt idx="2">
                  <c:v>-7.2506484023676876E-2</c:v>
                </c:pt>
                <c:pt idx="3">
                  <c:v>1.9480039928964743E-2</c:v>
                </c:pt>
                <c:pt idx="4">
                  <c:v>2.9097238742167519E-2</c:v>
                </c:pt>
                <c:pt idx="5">
                  <c:v>-4.0014102183647537E-2</c:v>
                </c:pt>
                <c:pt idx="6">
                  <c:v>3.024282083572416E-3</c:v>
                </c:pt>
                <c:pt idx="7">
                  <c:v>-3.4583800898587924E-2</c:v>
                </c:pt>
                <c:pt idx="8">
                  <c:v>-3.0765568310357594E-2</c:v>
                </c:pt>
                <c:pt idx="9">
                  <c:v>2.3772917849214537E-2</c:v>
                </c:pt>
                <c:pt idx="10">
                  <c:v>-2.4961337595357236E-2</c:v>
                </c:pt>
                <c:pt idx="11">
                  <c:v>3.1580706552972515E-2</c:v>
                </c:pt>
                <c:pt idx="12">
                  <c:v>-1.870193286436006E-2</c:v>
                </c:pt>
                <c:pt idx="13">
                  <c:v>-2.060064333329592E-2</c:v>
                </c:pt>
                <c:pt idx="14">
                  <c:v>-5.0571741269322956E-3</c:v>
                </c:pt>
                <c:pt idx="15">
                  <c:v>2.2177468223333108E-2</c:v>
                </c:pt>
                <c:pt idx="16">
                  <c:v>2.0915630131696616E-2</c:v>
                </c:pt>
                <c:pt idx="17">
                  <c:v>0.13565027419218723</c:v>
                </c:pt>
                <c:pt idx="18">
                  <c:v>7.6059273951500472E-2</c:v>
                </c:pt>
                <c:pt idx="19">
                  <c:v>0.15493567168297773</c:v>
                </c:pt>
                <c:pt idx="20">
                  <c:v>0.14643108227289758</c:v>
                </c:pt>
                <c:pt idx="21">
                  <c:v>0.19862775946600664</c:v>
                </c:pt>
                <c:pt idx="22">
                  <c:v>0.14953778260615991</c:v>
                </c:pt>
                <c:pt idx="23">
                  <c:v>0.16446227579842798</c:v>
                </c:pt>
                <c:pt idx="24">
                  <c:v>4.6338371253227706E-2</c:v>
                </c:pt>
                <c:pt idx="25">
                  <c:v>0.12476140654322876</c:v>
                </c:pt>
                <c:pt idx="26">
                  <c:v>0.10851032147061801</c:v>
                </c:pt>
                <c:pt idx="27">
                  <c:v>8.0235611901031234E-2</c:v>
                </c:pt>
                <c:pt idx="28">
                  <c:v>0.11721534327051586</c:v>
                </c:pt>
                <c:pt idx="29">
                  <c:v>6.7628166004340073E-2</c:v>
                </c:pt>
                <c:pt idx="30">
                  <c:v>0.13083563017877964</c:v>
                </c:pt>
                <c:pt idx="31">
                  <c:v>3.3705723836618517E-2</c:v>
                </c:pt>
                <c:pt idx="32">
                  <c:v>7.1026576585609291E-2</c:v>
                </c:pt>
                <c:pt idx="33">
                  <c:v>0.12422839334575997</c:v>
                </c:pt>
                <c:pt idx="34">
                  <c:v>0.12990072853420997</c:v>
                </c:pt>
                <c:pt idx="35">
                  <c:v>6.6895401471469995E-2</c:v>
                </c:pt>
                <c:pt idx="36">
                  <c:v>0.12913251002251513</c:v>
                </c:pt>
                <c:pt idx="37">
                  <c:v>3.2399427044964568E-2</c:v>
                </c:pt>
                <c:pt idx="38">
                  <c:v>7.0042292729056044E-2</c:v>
                </c:pt>
                <c:pt idx="39">
                  <c:v>4.4358140810942359E-2</c:v>
                </c:pt>
                <c:pt idx="40">
                  <c:v>5.0343366013436253E-2</c:v>
                </c:pt>
                <c:pt idx="41">
                  <c:v>6.7483497239777535E-3</c:v>
                </c:pt>
                <c:pt idx="42">
                  <c:v>-7.338464751788365E-2</c:v>
                </c:pt>
                <c:pt idx="43">
                  <c:v>-0.10635756342227864</c:v>
                </c:pt>
                <c:pt idx="44">
                  <c:v>-0.11801775812266158</c:v>
                </c:pt>
                <c:pt idx="45">
                  <c:v>-0.13559802865447068</c:v>
                </c:pt>
                <c:pt idx="46">
                  <c:v>3.5399240876941462E-2</c:v>
                </c:pt>
                <c:pt idx="47">
                  <c:v>-1.2117602799719407E-2</c:v>
                </c:pt>
                <c:pt idx="48">
                  <c:v>-2.9507669196874531E-2</c:v>
                </c:pt>
                <c:pt idx="49">
                  <c:v>-0.10256285457613501</c:v>
                </c:pt>
                <c:pt idx="50">
                  <c:v>3.7874123975029761E-2</c:v>
                </c:pt>
                <c:pt idx="51">
                  <c:v>4.4517993340932094E-2</c:v>
                </c:pt>
                <c:pt idx="52">
                  <c:v>1.6838169663941471E-2</c:v>
                </c:pt>
                <c:pt idx="53">
                  <c:v>4.0546134873366668E-2</c:v>
                </c:pt>
                <c:pt idx="54">
                  <c:v>1.3658273729319603E-2</c:v>
                </c:pt>
                <c:pt idx="55">
                  <c:v>5.20549310661238E-2</c:v>
                </c:pt>
                <c:pt idx="56">
                  <c:v>-5.2361821086428506E-2</c:v>
                </c:pt>
                <c:pt idx="57">
                  <c:v>8.5238755657606191E-2</c:v>
                </c:pt>
                <c:pt idx="58">
                  <c:v>-6.5799353150154616E-2</c:v>
                </c:pt>
                <c:pt idx="59">
                  <c:v>-7.3084406449392958E-2</c:v>
                </c:pt>
                <c:pt idx="60">
                  <c:v>-0.10547487260167543</c:v>
                </c:pt>
                <c:pt idx="61">
                  <c:v>-0.10549859863327526</c:v>
                </c:pt>
                <c:pt idx="62">
                  <c:v>-0.12710770796302207</c:v>
                </c:pt>
                <c:pt idx="63">
                  <c:v>-5.3159803970548758E-2</c:v>
                </c:pt>
                <c:pt idx="64">
                  <c:v>-4.5160325280117597E-2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523-41B5-A13B-4EC3BAD799C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TDK_KF_ST_06_03!$AD$20:$AD$83</c:f>
              <c:numCache>
                <c:formatCode>General</c:formatCode>
                <c:ptCount val="64"/>
                <c:pt idx="0">
                  <c:v>-6.4347987538719509E-2</c:v>
                </c:pt>
                <c:pt idx="1">
                  <c:v>1.1479221011446938E-2</c:v>
                </c:pt>
                <c:pt idx="2">
                  <c:v>-2.2131676786399268E-2</c:v>
                </c:pt>
                <c:pt idx="3">
                  <c:v>6.8803676712310136E-2</c:v>
                </c:pt>
                <c:pt idx="4">
                  <c:v>5.6142406050916804E-2</c:v>
                </c:pt>
                <c:pt idx="5">
                  <c:v>-1.1326510465654138E-2</c:v>
                </c:pt>
                <c:pt idx="6">
                  <c:v>3.2596298216354569E-2</c:v>
                </c:pt>
                <c:pt idx="7">
                  <c:v>0.1695079126876351</c:v>
                </c:pt>
                <c:pt idx="8">
                  <c:v>2.9835932854510361E-2</c:v>
                </c:pt>
                <c:pt idx="9">
                  <c:v>9.2680172504188363E-2</c:v>
                </c:pt>
                <c:pt idx="10">
                  <c:v>-1.1938132974080418E-2</c:v>
                </c:pt>
                <c:pt idx="11">
                  <c:v>4.289254811601495E-2</c:v>
                </c:pt>
                <c:pt idx="12">
                  <c:v>4.6706956912601072E-2</c:v>
                </c:pt>
                <c:pt idx="13">
                  <c:v>7.9585666986119463E-2</c:v>
                </c:pt>
                <c:pt idx="14">
                  <c:v>6.4474257704745241E-2</c:v>
                </c:pt>
                <c:pt idx="15">
                  <c:v>-9.9112110397499009E-2</c:v>
                </c:pt>
                <c:pt idx="16">
                  <c:v>3.6114478912367076E-2</c:v>
                </c:pt>
                <c:pt idx="17">
                  <c:v>0.1612006292946262</c:v>
                </c:pt>
                <c:pt idx="18">
                  <c:v>0.10332223496557447</c:v>
                </c:pt>
                <c:pt idx="19">
                  <c:v>-8.7105176864881173E-2</c:v>
                </c:pt>
                <c:pt idx="20">
                  <c:v>-1.2343178281710721E-2</c:v>
                </c:pt>
                <c:pt idx="21">
                  <c:v>-6.3353118726041657E-3</c:v>
                </c:pt>
                <c:pt idx="22">
                  <c:v>1.3336913485204605E-2</c:v>
                </c:pt>
                <c:pt idx="23">
                  <c:v>6.037254280408888E-2</c:v>
                </c:pt>
                <c:pt idx="24">
                  <c:v>8.5902485214091939E-2</c:v>
                </c:pt>
                <c:pt idx="25">
                  <c:v>3.1049646729968572E-2</c:v>
                </c:pt>
                <c:pt idx="26">
                  <c:v>6.9621514331288381E-2</c:v>
                </c:pt>
                <c:pt idx="27">
                  <c:v>2.457389806198762E-2</c:v>
                </c:pt>
                <c:pt idx="28">
                  <c:v>1.1619084765897014E-2</c:v>
                </c:pt>
                <c:pt idx="29">
                  <c:v>6.0222257923754796E-2</c:v>
                </c:pt>
                <c:pt idx="30">
                  <c:v>0.13533477616556411</c:v>
                </c:pt>
                <c:pt idx="31">
                  <c:v>4.6586067475573145E-2</c:v>
                </c:pt>
                <c:pt idx="32">
                  <c:v>4.8103001915421828E-2</c:v>
                </c:pt>
                <c:pt idx="33">
                  <c:v>-1.0976531887649799E-2</c:v>
                </c:pt>
                <c:pt idx="34">
                  <c:v>0.12105498903196121</c:v>
                </c:pt>
                <c:pt idx="35">
                  <c:v>7.5812705784983336E-3</c:v>
                </c:pt>
                <c:pt idx="36">
                  <c:v>0.11164306670883661</c:v>
                </c:pt>
                <c:pt idx="37">
                  <c:v>-2.5351739352799996E-2</c:v>
                </c:pt>
                <c:pt idx="38">
                  <c:v>3.0685797753079669E-2</c:v>
                </c:pt>
                <c:pt idx="39">
                  <c:v>4.9276920436568616E-2</c:v>
                </c:pt>
                <c:pt idx="40">
                  <c:v>-2.6878729197363782E-2</c:v>
                </c:pt>
                <c:pt idx="41">
                  <c:v>8.3141237518390199E-2</c:v>
                </c:pt>
                <c:pt idx="42">
                  <c:v>-5.0434970579260607E-3</c:v>
                </c:pt>
                <c:pt idx="43">
                  <c:v>9.8531804565737957E-2</c:v>
                </c:pt>
                <c:pt idx="44">
                  <c:v>0.14097525424691071</c:v>
                </c:pt>
                <c:pt idx="45">
                  <c:v>5.8610262766052301E-2</c:v>
                </c:pt>
                <c:pt idx="46">
                  <c:v>7.6531907832304569E-2</c:v>
                </c:pt>
                <c:pt idx="47">
                  <c:v>8.2943349949630374E-2</c:v>
                </c:pt>
                <c:pt idx="48">
                  <c:v>-7.1240124222526902E-3</c:v>
                </c:pt>
                <c:pt idx="49">
                  <c:v>4.8055770772919004E-2</c:v>
                </c:pt>
                <c:pt idx="50">
                  <c:v>6.2822455886191619E-2</c:v>
                </c:pt>
                <c:pt idx="51">
                  <c:v>2.1775577504229204E-2</c:v>
                </c:pt>
                <c:pt idx="52">
                  <c:v>2.4099784511065536E-2</c:v>
                </c:pt>
                <c:pt idx="53">
                  <c:v>0.11757633689472868</c:v>
                </c:pt>
                <c:pt idx="54">
                  <c:v>2.8611880708581339E-2</c:v>
                </c:pt>
                <c:pt idx="55">
                  <c:v>2.1400943189746613E-2</c:v>
                </c:pt>
                <c:pt idx="56">
                  <c:v>1.7758280683040084E-2</c:v>
                </c:pt>
                <c:pt idx="57">
                  <c:v>-2.3707644412638729E-2</c:v>
                </c:pt>
                <c:pt idx="58">
                  <c:v>2.2070618960071897E-2</c:v>
                </c:pt>
                <c:pt idx="59">
                  <c:v>2.088539759881769E-2</c:v>
                </c:pt>
                <c:pt idx="60">
                  <c:v>8.4491673982824977E-3</c:v>
                </c:pt>
                <c:pt idx="61">
                  <c:v>6.6568943214917908E-2</c:v>
                </c:pt>
                <c:pt idx="62">
                  <c:v>-4.4530625524430434E-4</c:v>
                </c:pt>
                <c:pt idx="63">
                  <c:v>4.4279529590255606E-2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523-41B5-A13B-4EC3BAD7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1656"/>
        <c:axId val="573334600"/>
      </c:scatterChart>
      <c:valAx>
        <c:axId val="5733416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4600"/>
        <c:crosses val="autoZero"/>
        <c:crossBetween val="midCat"/>
      </c:valAx>
      <c:valAx>
        <c:axId val="57333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1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TDK_KF_ST_06_03!$I$20:$I$84</c:f>
              <c:numCache>
                <c:formatCode>General</c:formatCode>
                <c:ptCount val="65"/>
                <c:pt idx="0">
                  <c:v>477</c:v>
                </c:pt>
                <c:pt idx="1">
                  <c:v>853</c:v>
                </c:pt>
                <c:pt idx="2">
                  <c:v>1224</c:v>
                </c:pt>
                <c:pt idx="3">
                  <c:v>1571</c:v>
                </c:pt>
                <c:pt idx="4">
                  <c:v>1900</c:v>
                </c:pt>
                <c:pt idx="5">
                  <c:v>2226</c:v>
                </c:pt>
                <c:pt idx="6">
                  <c:v>2516</c:v>
                </c:pt>
                <c:pt idx="7">
                  <c:v>2785</c:v>
                </c:pt>
                <c:pt idx="8">
                  <c:v>3032</c:v>
                </c:pt>
                <c:pt idx="9">
                  <c:v>3255</c:v>
                </c:pt>
                <c:pt idx="10">
                  <c:v>3441</c:v>
                </c:pt>
                <c:pt idx="11">
                  <c:v>3596</c:v>
                </c:pt>
                <c:pt idx="12">
                  <c:v>3713</c:v>
                </c:pt>
                <c:pt idx="13">
                  <c:v>3784</c:v>
                </c:pt>
                <c:pt idx="14">
                  <c:v>3833</c:v>
                </c:pt>
                <c:pt idx="15">
                  <c:v>3841</c:v>
                </c:pt>
                <c:pt idx="16">
                  <c:v>3808</c:v>
                </c:pt>
                <c:pt idx="17">
                  <c:v>3746</c:v>
                </c:pt>
                <c:pt idx="18">
                  <c:v>3638</c:v>
                </c:pt>
                <c:pt idx="19">
                  <c:v>3495</c:v>
                </c:pt>
                <c:pt idx="20">
                  <c:v>3331</c:v>
                </c:pt>
                <c:pt idx="21">
                  <c:v>3124</c:v>
                </c:pt>
                <c:pt idx="22">
                  <c:v>2894</c:v>
                </c:pt>
                <c:pt idx="23">
                  <c:v>2634</c:v>
                </c:pt>
                <c:pt idx="24">
                  <c:v>2344</c:v>
                </c:pt>
                <c:pt idx="25">
                  <c:v>2029</c:v>
                </c:pt>
                <c:pt idx="26">
                  <c:v>1696</c:v>
                </c:pt>
                <c:pt idx="27">
                  <c:v>1342</c:v>
                </c:pt>
                <c:pt idx="28">
                  <c:v>975</c:v>
                </c:pt>
                <c:pt idx="29">
                  <c:v>623</c:v>
                </c:pt>
                <c:pt idx="30">
                  <c:v>256</c:v>
                </c:pt>
                <c:pt idx="31">
                  <c:v>-130</c:v>
                </c:pt>
                <c:pt idx="32">
                  <c:v>-503</c:v>
                </c:pt>
                <c:pt idx="33">
                  <c:v>-880</c:v>
                </c:pt>
                <c:pt idx="34">
                  <c:v>-1253</c:v>
                </c:pt>
                <c:pt idx="35">
                  <c:v>-1610</c:v>
                </c:pt>
                <c:pt idx="36">
                  <c:v>-1935</c:v>
                </c:pt>
                <c:pt idx="37">
                  <c:v>-2257</c:v>
                </c:pt>
                <c:pt idx="38">
                  <c:v>-2548</c:v>
                </c:pt>
                <c:pt idx="39">
                  <c:v>-2815</c:v>
                </c:pt>
                <c:pt idx="40">
                  <c:v>-3060</c:v>
                </c:pt>
                <c:pt idx="41">
                  <c:v>-3284</c:v>
                </c:pt>
                <c:pt idx="42">
                  <c:v>-3472</c:v>
                </c:pt>
                <c:pt idx="43">
                  <c:v>-3621</c:v>
                </c:pt>
                <c:pt idx="44">
                  <c:v>-3741</c:v>
                </c:pt>
                <c:pt idx="45">
                  <c:v>-3812</c:v>
                </c:pt>
                <c:pt idx="46">
                  <c:v>-3860</c:v>
                </c:pt>
                <c:pt idx="47">
                  <c:v>-3868</c:v>
                </c:pt>
                <c:pt idx="48">
                  <c:v>-3839</c:v>
                </c:pt>
                <c:pt idx="49">
                  <c:v>-3774</c:v>
                </c:pt>
                <c:pt idx="50">
                  <c:v>-3672</c:v>
                </c:pt>
                <c:pt idx="51">
                  <c:v>-3531</c:v>
                </c:pt>
                <c:pt idx="52">
                  <c:v>-3358</c:v>
                </c:pt>
                <c:pt idx="53">
                  <c:v>-3157</c:v>
                </c:pt>
                <c:pt idx="54">
                  <c:v>-2929</c:v>
                </c:pt>
                <c:pt idx="55">
                  <c:v>-2668</c:v>
                </c:pt>
                <c:pt idx="56">
                  <c:v>-2380</c:v>
                </c:pt>
                <c:pt idx="57">
                  <c:v>-2064</c:v>
                </c:pt>
                <c:pt idx="58">
                  <c:v>-1723</c:v>
                </c:pt>
                <c:pt idx="59">
                  <c:v>-1378</c:v>
                </c:pt>
                <c:pt idx="60">
                  <c:v>-1012</c:v>
                </c:pt>
                <c:pt idx="61">
                  <c:v>-655</c:v>
                </c:pt>
                <c:pt idx="62">
                  <c:v>-286</c:v>
                </c:pt>
                <c:pt idx="63">
                  <c:v>91</c:v>
                </c:pt>
                <c:pt idx="64">
                  <c:v>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8D-445A-BB4B-7FB7228B2D7E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TDK_KF_ST_06_03!$L$20:$L$84</c:f>
              <c:numCache>
                <c:formatCode>General</c:formatCode>
                <c:ptCount val="65"/>
                <c:pt idx="0">
                  <c:v>472.22496048898302</c:v>
                </c:pt>
                <c:pt idx="1">
                  <c:v>852.5585761271094</c:v>
                </c:pt>
                <c:pt idx="2">
                  <c:v>1226.4417764388543</c:v>
                </c:pt>
                <c:pt idx="3">
                  <c:v>1578.2992122470828</c:v>
                </c:pt>
                <c:pt idx="4">
                  <c:v>1906.3775231614077</c:v>
                </c:pt>
                <c:pt idx="5">
                  <c:v>2226.7116731056531</c:v>
                </c:pt>
                <c:pt idx="6">
                  <c:v>2518.7544481440095</c:v>
                </c:pt>
                <c:pt idx="7">
                  <c:v>2787.5433299518022</c:v>
                </c:pt>
                <c:pt idx="8">
                  <c:v>3035.2584634044074</c:v>
                </c:pt>
                <c:pt idx="9">
                  <c:v>3255.6444216204686</c:v>
                </c:pt>
                <c:pt idx="10">
                  <c:v>3441.2891361539832</c:v>
                </c:pt>
                <c:pt idx="11">
                  <c:v>3592.1070994880706</c:v>
                </c:pt>
                <c:pt idx="12">
                  <c:v>3708.3841650834765</c:v>
                </c:pt>
                <c:pt idx="13">
                  <c:v>3785.9171217866324</c:v>
                </c:pt>
                <c:pt idx="14">
                  <c:v>3829.0433625048231</c:v>
                </c:pt>
                <c:pt idx="15">
                  <c:v>3836.4113646214191</c:v>
                </c:pt>
                <c:pt idx="16">
                  <c:v>3806.6647356826788</c:v>
                </c:pt>
                <c:pt idx="17">
                  <c:v>3738.9208025459789</c:v>
                </c:pt>
                <c:pt idx="18">
                  <c:v>3633.2656275247896</c:v>
                </c:pt>
                <c:pt idx="19">
                  <c:v>3491.8182433255656</c:v>
                </c:pt>
                <c:pt idx="20">
                  <c:v>3321.6455581165201</c:v>
                </c:pt>
                <c:pt idx="21">
                  <c:v>3120.4144160336314</c:v>
                </c:pt>
                <c:pt idx="22">
                  <c:v>2890.7916556660407</c:v>
                </c:pt>
                <c:pt idx="23">
                  <c:v>2632.9728165127794</c:v>
                </c:pt>
                <c:pt idx="24">
                  <c:v>2341.3234995986022</c:v>
                </c:pt>
                <c:pt idx="25">
                  <c:v>2028.8478110034691</c:v>
                </c:pt>
                <c:pt idx="26">
                  <c:v>1695.3084782449207</c:v>
                </c:pt>
                <c:pt idx="27">
                  <c:v>1342.6718376101328</c:v>
                </c:pt>
                <c:pt idx="28">
                  <c:v>982.93647621638308</c:v>
                </c:pt>
                <c:pt idx="29">
                  <c:v>623.74284833113813</c:v>
                </c:pt>
                <c:pt idx="30">
                  <c:v>256.29508109802634</c:v>
                </c:pt>
                <c:pt idx="31">
                  <c:v>-123.37456622314438</c:v>
                </c:pt>
                <c:pt idx="32">
                  <c:v>-500.22387686544437</c:v>
                </c:pt>
                <c:pt idx="33">
                  <c:v>-873.62864735803282</c:v>
                </c:pt>
                <c:pt idx="34">
                  <c:v>-1249.1098618857166</c:v>
                </c:pt>
                <c:pt idx="35">
                  <c:v>-1602.6176788835678</c:v>
                </c:pt>
                <c:pt idx="36">
                  <c:v>-1933.9328620185854</c:v>
                </c:pt>
                <c:pt idx="37">
                  <c:v>-2249.9090954940939</c:v>
                </c:pt>
                <c:pt idx="38">
                  <c:v>-2541.5911584046794</c:v>
                </c:pt>
                <c:pt idx="39">
                  <c:v>-2813.307243348359</c:v>
                </c:pt>
                <c:pt idx="40">
                  <c:v>-3060.3891484537203</c:v>
                </c:pt>
                <c:pt idx="41">
                  <c:v>-3280.429151934648</c:v>
                </c:pt>
                <c:pt idx="42">
                  <c:v>-3471.8493035320216</c:v>
                </c:pt>
                <c:pt idx="43">
                  <c:v>-3623.9795289465383</c:v>
                </c:pt>
                <c:pt idx="44">
                  <c:v>-3740.9922239292605</c:v>
                </c:pt>
                <c:pt idx="45">
                  <c:v>-3820.1045398515676</c:v>
                </c:pt>
                <c:pt idx="46">
                  <c:v>-3864.9788931270396</c:v>
                </c:pt>
                <c:pt idx="47">
                  <c:v>-3873.9227137295579</c:v>
                </c:pt>
                <c:pt idx="48">
                  <c:v>-3845.1963385329241</c:v>
                </c:pt>
                <c:pt idx="49">
                  <c:v>-3778.9068211827598</c:v>
                </c:pt>
                <c:pt idx="50">
                  <c:v>-3674.3409932176123</c:v>
                </c:pt>
                <c:pt idx="51">
                  <c:v>-3534.5694674889037</c:v>
                </c:pt>
                <c:pt idx="52">
                  <c:v>-3364.387259172016</c:v>
                </c:pt>
                <c:pt idx="53">
                  <c:v>-3159.87729071678</c:v>
                </c:pt>
                <c:pt idx="54">
                  <c:v>-2932.1624898203127</c:v>
                </c:pt>
                <c:pt idx="55">
                  <c:v>-2671.731372211877</c:v>
                </c:pt>
                <c:pt idx="56">
                  <c:v>-2379.2803136157268</c:v>
                </c:pt>
                <c:pt idx="57">
                  <c:v>-2064.8185931005492</c:v>
                </c:pt>
                <c:pt idx="58">
                  <c:v>-1723.0719662883328</c:v>
                </c:pt>
                <c:pt idx="59">
                  <c:v>-1374.5651306313866</c:v>
                </c:pt>
                <c:pt idx="60">
                  <c:v>-1011.7388267705721</c:v>
                </c:pt>
                <c:pt idx="61">
                  <c:v>-650.58022530500193</c:v>
                </c:pt>
                <c:pt idx="62">
                  <c:v>-279.38889919995245</c:v>
                </c:pt>
                <c:pt idx="63">
                  <c:v>100.30855498049488</c:v>
                </c:pt>
                <c:pt idx="64">
                  <c:v>477.05134399736596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8D-445A-BB4B-7FB7228B2D7E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-3741</c:v>
                </c:pt>
                <c:pt idx="2">
                  <c:v>-3633</c:v>
                </c:pt>
                <c:pt idx="3">
                  <c:v>-3494</c:v>
                </c:pt>
                <c:pt idx="4">
                  <c:v>-3326</c:v>
                </c:pt>
                <c:pt idx="5">
                  <c:v>-3117</c:v>
                </c:pt>
                <c:pt idx="6">
                  <c:v>-2888</c:v>
                </c:pt>
                <c:pt idx="7">
                  <c:v>-2629</c:v>
                </c:pt>
                <c:pt idx="8">
                  <c:v>-2339</c:v>
                </c:pt>
                <c:pt idx="9">
                  <c:v>-2021</c:v>
                </c:pt>
                <c:pt idx="10">
                  <c:v>-1683</c:v>
                </c:pt>
                <c:pt idx="11">
                  <c:v>-1339</c:v>
                </c:pt>
                <c:pt idx="12">
                  <c:v>-978</c:v>
                </c:pt>
                <c:pt idx="13">
                  <c:v>-618</c:v>
                </c:pt>
                <c:pt idx="14">
                  <c:v>-251</c:v>
                </c:pt>
                <c:pt idx="15">
                  <c:v>132</c:v>
                </c:pt>
                <c:pt idx="16">
                  <c:v>503</c:v>
                </c:pt>
                <c:pt idx="17">
                  <c:v>874</c:v>
                </c:pt>
                <c:pt idx="18">
                  <c:v>1252</c:v>
                </c:pt>
                <c:pt idx="19">
                  <c:v>1610</c:v>
                </c:pt>
                <c:pt idx="20">
                  <c:v>1940</c:v>
                </c:pt>
                <c:pt idx="21">
                  <c:v>2250</c:v>
                </c:pt>
                <c:pt idx="22">
                  <c:v>2542</c:v>
                </c:pt>
                <c:pt idx="23">
                  <c:v>2812</c:v>
                </c:pt>
                <c:pt idx="24">
                  <c:v>3066</c:v>
                </c:pt>
                <c:pt idx="25">
                  <c:v>3287</c:v>
                </c:pt>
                <c:pt idx="26">
                  <c:v>3474</c:v>
                </c:pt>
                <c:pt idx="27">
                  <c:v>3627</c:v>
                </c:pt>
                <c:pt idx="28">
                  <c:v>3746</c:v>
                </c:pt>
                <c:pt idx="29">
                  <c:v>3825</c:v>
                </c:pt>
                <c:pt idx="30">
                  <c:v>3872</c:v>
                </c:pt>
                <c:pt idx="31">
                  <c:v>3879</c:v>
                </c:pt>
                <c:pt idx="32">
                  <c:v>3845</c:v>
                </c:pt>
                <c:pt idx="33">
                  <c:v>3789</c:v>
                </c:pt>
                <c:pt idx="34">
                  <c:v>3681</c:v>
                </c:pt>
                <c:pt idx="35">
                  <c:v>3541</c:v>
                </c:pt>
                <c:pt idx="36">
                  <c:v>3368</c:v>
                </c:pt>
                <c:pt idx="37">
                  <c:v>3164</c:v>
                </c:pt>
                <c:pt idx="38">
                  <c:v>2938</c:v>
                </c:pt>
                <c:pt idx="39">
                  <c:v>2675</c:v>
                </c:pt>
                <c:pt idx="40">
                  <c:v>2388</c:v>
                </c:pt>
                <c:pt idx="41">
                  <c:v>2078</c:v>
                </c:pt>
                <c:pt idx="42">
                  <c:v>1731</c:v>
                </c:pt>
                <c:pt idx="43">
                  <c:v>1387</c:v>
                </c:pt>
                <c:pt idx="44">
                  <c:v>1035</c:v>
                </c:pt>
                <c:pt idx="45">
                  <c:v>669</c:v>
                </c:pt>
                <c:pt idx="46">
                  <c:v>308</c:v>
                </c:pt>
                <c:pt idx="47">
                  <c:v>-73</c:v>
                </c:pt>
                <c:pt idx="48">
                  <c:v>-452</c:v>
                </c:pt>
                <c:pt idx="49">
                  <c:v>-824</c:v>
                </c:pt>
                <c:pt idx="50">
                  <c:v>-1193</c:v>
                </c:pt>
                <c:pt idx="51">
                  <c:v>-1550</c:v>
                </c:pt>
                <c:pt idx="52">
                  <c:v>-1881</c:v>
                </c:pt>
                <c:pt idx="53">
                  <c:v>-2198</c:v>
                </c:pt>
                <c:pt idx="54">
                  <c:v>-2489</c:v>
                </c:pt>
                <c:pt idx="55">
                  <c:v>-2765</c:v>
                </c:pt>
                <c:pt idx="56">
                  <c:v>-3015</c:v>
                </c:pt>
                <c:pt idx="57">
                  <c:v>-3236</c:v>
                </c:pt>
                <c:pt idx="58">
                  <c:v>-3426</c:v>
                </c:pt>
                <c:pt idx="59">
                  <c:v>-3577</c:v>
                </c:pt>
                <c:pt idx="60">
                  <c:v>-3701</c:v>
                </c:pt>
                <c:pt idx="61">
                  <c:v>-3777</c:v>
                </c:pt>
                <c:pt idx="62">
                  <c:v>-3826</c:v>
                </c:pt>
                <c:pt idx="63">
                  <c:v>-3834</c:v>
                </c:pt>
                <c:pt idx="64">
                  <c:v>-3804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88D-445A-BB4B-7FB7228B2D7E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TDK_KF_ST_06_03!$N$20:$N$84</c:f>
              <c:numCache>
                <c:formatCode>General</c:formatCode>
                <c:ptCount val="65"/>
                <c:pt idx="0">
                  <c:v>-3802.0369755735292</c:v>
                </c:pt>
                <c:pt idx="1">
                  <c:v>-3734.4603235686532</c:v>
                </c:pt>
                <c:pt idx="2">
                  <c:v>-3628.4137405434635</c:v>
                </c:pt>
                <c:pt idx="3">
                  <c:v>-3489.5348483862786</c:v>
                </c:pt>
                <c:pt idx="4">
                  <c:v>-3321.6710387834851</c:v>
                </c:pt>
                <c:pt idx="5">
                  <c:v>-3116.2205780162176</c:v>
                </c:pt>
                <c:pt idx="6">
                  <c:v>-2885.7347679788886</c:v>
                </c:pt>
                <c:pt idx="7">
                  <c:v>-2627.6988183691819</c:v>
                </c:pt>
                <c:pt idx="8">
                  <c:v>-2338.1832734114541</c:v>
                </c:pt>
                <c:pt idx="9">
                  <c:v>-2021.4735882207549</c:v>
                </c:pt>
                <c:pt idx="10">
                  <c:v>-1688.0630229006015</c:v>
                </c:pt>
                <c:pt idx="11">
                  <c:v>-1340.1386614703456</c:v>
                </c:pt>
                <c:pt idx="12">
                  <c:v>-977.2656007630062</c:v>
                </c:pt>
                <c:pt idx="13">
                  <c:v>-618.35729164118686</c:v>
                </c:pt>
                <c:pt idx="14">
                  <c:v>-251.22473876689853</c:v>
                </c:pt>
                <c:pt idx="15">
                  <c:v>129.91135886146404</c:v>
                </c:pt>
                <c:pt idx="16">
                  <c:v>505.17709891683842</c:v>
                </c:pt>
                <c:pt idx="17">
                  <c:v>882.31513081826563</c:v>
                </c:pt>
                <c:pt idx="18">
                  <c:v>1253.2372574047038</c:v>
                </c:pt>
                <c:pt idx="19">
                  <c:v>1610.1755810638524</c:v>
                </c:pt>
                <c:pt idx="20">
                  <c:v>1940.8742818389856</c:v>
                </c:pt>
                <c:pt idx="21">
                  <c:v>2253.7243707554981</c:v>
                </c:pt>
                <c:pt idx="22">
                  <c:v>2544.9026483414955</c:v>
                </c:pt>
                <c:pt idx="23">
                  <c:v>2814.0208855719661</c:v>
                </c:pt>
                <c:pt idx="24">
                  <c:v>3064.1580943820709</c:v>
                </c:pt>
                <c:pt idx="25">
                  <c:v>3282.5214711579479</c:v>
                </c:pt>
                <c:pt idx="26">
                  <c:v>3469.6054698139778</c:v>
                </c:pt>
                <c:pt idx="27">
                  <c:v>3623.6903285644539</c:v>
                </c:pt>
                <c:pt idx="28">
                  <c:v>3740.2171642146213</c:v>
                </c:pt>
                <c:pt idx="29">
                  <c:v>3819.3121014569542</c:v>
                </c:pt>
                <c:pt idx="30">
                  <c:v>3864.0735518344632</c:v>
                </c:pt>
                <c:pt idx="31">
                  <c:v>3873.2239802847662</c:v>
                </c:pt>
                <c:pt idx="32">
                  <c:v>3845.2537091901295</c:v>
                </c:pt>
                <c:pt idx="33">
                  <c:v>3780.2981980821746</c:v>
                </c:pt>
                <c:pt idx="34">
                  <c:v>3675.5747264724246</c:v>
                </c:pt>
                <c:pt idx="35">
                  <c:v>3537.6973437203569</c:v>
                </c:pt>
                <c:pt idx="36">
                  <c:v>3369.6293957448629</c:v>
                </c:pt>
                <c:pt idx="37">
                  <c:v>3168.6852343530418</c:v>
                </c:pt>
                <c:pt idx="38">
                  <c:v>2940.7669882518312</c:v>
                </c:pt>
                <c:pt idx="39">
                  <c:v>2682.3807288150651</c:v>
                </c:pt>
                <c:pt idx="40">
                  <c:v>2396.3842387199779</c:v>
                </c:pt>
                <c:pt idx="41">
                  <c:v>2083.9288437289683</c:v>
                </c:pt>
                <c:pt idx="42">
                  <c:v>1744.1194489244288</c:v>
                </c:pt>
                <c:pt idx="43">
                  <c:v>1396.8173592065832</c:v>
                </c:pt>
                <c:pt idx="44">
                  <c:v>1036.7615829336025</c:v>
                </c:pt>
                <c:pt idx="45">
                  <c:v>678.2261727555117</c:v>
                </c:pt>
                <c:pt idx="46">
                  <c:v>309.49345444960733</c:v>
                </c:pt>
                <c:pt idx="47">
                  <c:v>-68.578879994122374</c:v>
                </c:pt>
                <c:pt idx="48">
                  <c:v>-449.99471117660676</c:v>
                </c:pt>
                <c:pt idx="49">
                  <c:v>-826.18139392348041</c:v>
                </c:pt>
                <c:pt idx="50">
                  <c:v>-1198.0713249719424</c:v>
                </c:pt>
                <c:pt idx="51">
                  <c:v>-1554.4117487242509</c:v>
                </c:pt>
                <c:pt idx="52">
                  <c:v>-1887.8783555271552</c:v>
                </c:pt>
                <c:pt idx="53">
                  <c:v>-2207.3202561727348</c:v>
                </c:pt>
                <c:pt idx="54">
                  <c:v>-2496.9912013429043</c:v>
                </c:pt>
                <c:pt idx="55">
                  <c:v>-2769.560020279675</c:v>
                </c:pt>
                <c:pt idx="56">
                  <c:v>-3020.7172381025603</c:v>
                </c:pt>
                <c:pt idx="57">
                  <c:v>-3240.5693249947144</c:v>
                </c:pt>
                <c:pt idx="58">
                  <c:v>-3431.6981376041908</c:v>
                </c:pt>
                <c:pt idx="59">
                  <c:v>-3583.2454550586895</c:v>
                </c:pt>
                <c:pt idx="60">
                  <c:v>-3700.1678671189093</c:v>
                </c:pt>
                <c:pt idx="61">
                  <c:v>-3778.8918151717839</c:v>
                </c:pt>
                <c:pt idx="62">
                  <c:v>-3823.0474432441924</c:v>
                </c:pt>
                <c:pt idx="63">
                  <c:v>-3830.9497323676346</c:v>
                </c:pt>
                <c:pt idx="64">
                  <c:v>-3801.7405419403867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8D-445A-BB4B-7FB7228B2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3816"/>
        <c:axId val="573335776"/>
      </c:scatterChart>
      <c:valAx>
        <c:axId val="57333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5776"/>
        <c:crosses val="autoZero"/>
        <c:crossBetween val="midCat"/>
      </c:valAx>
      <c:valAx>
        <c:axId val="57333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3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118</c:v>
                </c:pt>
                <c:pt idx="2">
                  <c:v>-258</c:v>
                </c:pt>
                <c:pt idx="3">
                  <c:v>-615</c:v>
                </c:pt>
                <c:pt idx="4">
                  <c:v>-983</c:v>
                </c:pt>
                <c:pt idx="5">
                  <c:v>-1351</c:v>
                </c:pt>
                <c:pt idx="6">
                  <c:v>-1692</c:v>
                </c:pt>
                <c:pt idx="7">
                  <c:v>-2033</c:v>
                </c:pt>
                <c:pt idx="8">
                  <c:v>-2346</c:v>
                </c:pt>
                <c:pt idx="9">
                  <c:v>-2629</c:v>
                </c:pt>
                <c:pt idx="10">
                  <c:v>-2883</c:v>
                </c:pt>
                <c:pt idx="11">
                  <c:v>-3116</c:v>
                </c:pt>
                <c:pt idx="12">
                  <c:v>-3323</c:v>
                </c:pt>
                <c:pt idx="13">
                  <c:v>-3498</c:v>
                </c:pt>
                <c:pt idx="14">
                  <c:v>-3635</c:v>
                </c:pt>
                <c:pt idx="15">
                  <c:v>-3743</c:v>
                </c:pt>
                <c:pt idx="16">
                  <c:v>-3813</c:v>
                </c:pt>
                <c:pt idx="17">
                  <c:v>-3846</c:v>
                </c:pt>
                <c:pt idx="18">
                  <c:v>-3838</c:v>
                </c:pt>
                <c:pt idx="19">
                  <c:v>-3792</c:v>
                </c:pt>
                <c:pt idx="20">
                  <c:v>-3723</c:v>
                </c:pt>
                <c:pt idx="21">
                  <c:v>-3602</c:v>
                </c:pt>
                <c:pt idx="22">
                  <c:v>-3463</c:v>
                </c:pt>
                <c:pt idx="23">
                  <c:v>-3271</c:v>
                </c:pt>
                <c:pt idx="24">
                  <c:v>-3055</c:v>
                </c:pt>
                <c:pt idx="25">
                  <c:v>-2818</c:v>
                </c:pt>
                <c:pt idx="26">
                  <c:v>-2553</c:v>
                </c:pt>
                <c:pt idx="27">
                  <c:v>-2265</c:v>
                </c:pt>
                <c:pt idx="28">
                  <c:v>-1955</c:v>
                </c:pt>
                <c:pt idx="29">
                  <c:v>-1619</c:v>
                </c:pt>
                <c:pt idx="30">
                  <c:v>-1259</c:v>
                </c:pt>
                <c:pt idx="31">
                  <c:v>-896</c:v>
                </c:pt>
                <c:pt idx="32">
                  <c:v>-517</c:v>
                </c:pt>
                <c:pt idx="33">
                  <c:v>-158</c:v>
                </c:pt>
                <c:pt idx="34">
                  <c:v>216</c:v>
                </c:pt>
                <c:pt idx="35">
                  <c:v>581</c:v>
                </c:pt>
                <c:pt idx="36">
                  <c:v>946</c:v>
                </c:pt>
                <c:pt idx="37">
                  <c:v>1309</c:v>
                </c:pt>
                <c:pt idx="38">
                  <c:v>1660</c:v>
                </c:pt>
                <c:pt idx="39">
                  <c:v>1998</c:v>
                </c:pt>
                <c:pt idx="40">
                  <c:v>2317</c:v>
                </c:pt>
                <c:pt idx="41">
                  <c:v>2604</c:v>
                </c:pt>
                <c:pt idx="42">
                  <c:v>2852</c:v>
                </c:pt>
                <c:pt idx="43">
                  <c:v>3089</c:v>
                </c:pt>
                <c:pt idx="44">
                  <c:v>3295</c:v>
                </c:pt>
                <c:pt idx="45">
                  <c:v>3472</c:v>
                </c:pt>
                <c:pt idx="46">
                  <c:v>3616</c:v>
                </c:pt>
                <c:pt idx="47">
                  <c:v>3721</c:v>
                </c:pt>
                <c:pt idx="48">
                  <c:v>3783</c:v>
                </c:pt>
                <c:pt idx="49">
                  <c:v>3817</c:v>
                </c:pt>
                <c:pt idx="50">
                  <c:v>3812</c:v>
                </c:pt>
                <c:pt idx="51">
                  <c:v>3773</c:v>
                </c:pt>
                <c:pt idx="52">
                  <c:v>3692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3022</c:v>
                </c:pt>
                <c:pt idx="57">
                  <c:v>2781</c:v>
                </c:pt>
                <c:pt idx="58">
                  <c:v>2521</c:v>
                </c:pt>
                <c:pt idx="59">
                  <c:v>2227</c:v>
                </c:pt>
                <c:pt idx="60">
                  <c:v>1915</c:v>
                </c:pt>
                <c:pt idx="61">
                  <c:v>1583</c:v>
                </c:pt>
                <c:pt idx="62">
                  <c:v>1232</c:v>
                </c:pt>
                <c:pt idx="63">
                  <c:v>858</c:v>
                </c:pt>
                <c:pt idx="64">
                  <c:v>481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BC0-40EC-B89E-5C6F6439BC74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TDK_KF_ST_03_01!$L$85:$L$149</c:f>
              <c:numCache>
                <c:formatCode>General</c:formatCode>
                <c:ptCount val="65"/>
                <c:pt idx="0">
                  <c:v>506.5080361899187</c:v>
                </c:pt>
                <c:pt idx="1">
                  <c:v>127.45737472354725</c:v>
                </c:pt>
                <c:pt idx="2">
                  <c:v>-243.41378938022794</c:v>
                </c:pt>
                <c:pt idx="3">
                  <c:v>-610.39436319123536</c:v>
                </c:pt>
                <c:pt idx="4">
                  <c:v>-979.46818881174204</c:v>
                </c:pt>
                <c:pt idx="5">
                  <c:v>-1346.5958132141748</c:v>
                </c:pt>
                <c:pt idx="6">
                  <c:v>-1696.0082380387319</c:v>
                </c:pt>
                <c:pt idx="7">
                  <c:v>-2030.4735582009796</c:v>
                </c:pt>
                <c:pt idx="8">
                  <c:v>-2344.4994433010293</c:v>
                </c:pt>
                <c:pt idx="9">
                  <c:v>-2634.2011936081049</c:v>
                </c:pt>
                <c:pt idx="10">
                  <c:v>-2888.7195773102935</c:v>
                </c:pt>
                <c:pt idx="11">
                  <c:v>-3119.3449292799637</c:v>
                </c:pt>
                <c:pt idx="12">
                  <c:v>-3328.9149428648552</c:v>
                </c:pt>
                <c:pt idx="13">
                  <c:v>-3503.8288817501557</c:v>
                </c:pt>
                <c:pt idx="14">
                  <c:v>-3643.9046673474622</c:v>
                </c:pt>
                <c:pt idx="15">
                  <c:v>-3749.5160783160318</c:v>
                </c:pt>
                <c:pt idx="16">
                  <c:v>-3817.8746953320124</c:v>
                </c:pt>
                <c:pt idx="17">
                  <c:v>-3848.7562348989586</c:v>
                </c:pt>
                <c:pt idx="18">
                  <c:v>-3843.095745344644</c:v>
                </c:pt>
                <c:pt idx="19">
                  <c:v>-3801.784970115596</c:v>
                </c:pt>
                <c:pt idx="20">
                  <c:v>-3724.6554753983173</c:v>
                </c:pt>
                <c:pt idx="21">
                  <c:v>-3609.2304148161497</c:v>
                </c:pt>
                <c:pt idx="22">
                  <c:v>-3459.2423643276197</c:v>
                </c:pt>
                <c:pt idx="23">
                  <c:v>-3272.0502576691579</c:v>
                </c:pt>
                <c:pt idx="24">
                  <c:v>-3057.3761466030564</c:v>
                </c:pt>
                <c:pt idx="25">
                  <c:v>-2813.7202199429439</c:v>
                </c:pt>
                <c:pt idx="26">
                  <c:v>-2551.7125266320586</c:v>
                </c:pt>
                <c:pt idx="27">
                  <c:v>-2263.8139236429297</c:v>
                </c:pt>
                <c:pt idx="28">
                  <c:v>-1946.3144148321878</c:v>
                </c:pt>
                <c:pt idx="29">
                  <c:v>-1613.2763436554976</c:v>
                </c:pt>
                <c:pt idx="30">
                  <c:v>-1254.7030967904038</c:v>
                </c:pt>
                <c:pt idx="31">
                  <c:v>-888.28760953879839</c:v>
                </c:pt>
                <c:pt idx="32">
                  <c:v>-513.27097776453513</c:v>
                </c:pt>
                <c:pt idx="33">
                  <c:v>-144.80091220067021</c:v>
                </c:pt>
                <c:pt idx="34">
                  <c:v>221.83750961971779</c:v>
                </c:pt>
                <c:pt idx="35">
                  <c:v>586.27423556518124</c:v>
                </c:pt>
                <c:pt idx="36">
                  <c:v>952.74934192414332</c:v>
                </c:pt>
                <c:pt idx="37">
                  <c:v>1315.5957360161378</c:v>
                </c:pt>
                <c:pt idx="38">
                  <c:v>1663.6641048298841</c:v>
                </c:pt>
                <c:pt idx="39">
                  <c:v>1999.9131103261532</c:v>
                </c:pt>
                <c:pt idx="40">
                  <c:v>2312.0580834544985</c:v>
                </c:pt>
                <c:pt idx="41">
                  <c:v>2598.2905424730557</c:v>
                </c:pt>
                <c:pt idx="42">
                  <c:v>2851.8817769630732</c:v>
                </c:pt>
                <c:pt idx="43">
                  <c:v>3082.1015806717701</c:v>
                </c:pt>
                <c:pt idx="44">
                  <c:v>3287.4078361179318</c:v>
                </c:pt>
                <c:pt idx="45">
                  <c:v>3462.3005153579029</c:v>
                </c:pt>
                <c:pt idx="46">
                  <c:v>3605.2696342819991</c:v>
                </c:pt>
                <c:pt idx="47">
                  <c:v>3711.1380291406253</c:v>
                </c:pt>
                <c:pt idx="48">
                  <c:v>3779.6388986612633</c:v>
                </c:pt>
                <c:pt idx="49">
                  <c:v>3811.1757027766776</c:v>
                </c:pt>
                <c:pt idx="50">
                  <c:v>3806.5448249905016</c:v>
                </c:pt>
                <c:pt idx="51">
                  <c:v>3765.5288448405513</c:v>
                </c:pt>
                <c:pt idx="52">
                  <c:v>3689.6291746745737</c:v>
                </c:pt>
                <c:pt idx="53">
                  <c:v>3575.4722606773344</c:v>
                </c:pt>
                <c:pt idx="54">
                  <c:v>3427.1989190560926</c:v>
                </c:pt>
                <c:pt idx="55">
                  <c:v>3241.3777148793042</c:v>
                </c:pt>
                <c:pt idx="56">
                  <c:v>3026.2580005487521</c:v>
                </c:pt>
                <c:pt idx="57">
                  <c:v>2783.7735987510023</c:v>
                </c:pt>
                <c:pt idx="58">
                  <c:v>2523.8319776102494</c:v>
                </c:pt>
                <c:pt idx="59">
                  <c:v>2234.7405259454335</c:v>
                </c:pt>
                <c:pt idx="60">
                  <c:v>1918.3088397416882</c:v>
                </c:pt>
                <c:pt idx="61">
                  <c:v>1584.1152975598025</c:v>
                </c:pt>
                <c:pt idx="62">
                  <c:v>1233.279575935984</c:v>
                </c:pt>
                <c:pt idx="63">
                  <c:v>860.87915739604318</c:v>
                </c:pt>
                <c:pt idx="64">
                  <c:v>483.0582251147132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BC0-40EC-B89E-5C6F6439BC74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-3789</c:v>
                </c:pt>
                <c:pt idx="2">
                  <c:v>-3781</c:v>
                </c:pt>
                <c:pt idx="3">
                  <c:v>-3737</c:v>
                </c:pt>
                <c:pt idx="4">
                  <c:v>-3653</c:v>
                </c:pt>
                <c:pt idx="5">
                  <c:v>-3530</c:v>
                </c:pt>
                <c:pt idx="6">
                  <c:v>-3378</c:v>
                </c:pt>
                <c:pt idx="7">
                  <c:v>-3189</c:v>
                </c:pt>
                <c:pt idx="8">
                  <c:v>-2967</c:v>
                </c:pt>
                <c:pt idx="9">
                  <c:v>-2722</c:v>
                </c:pt>
                <c:pt idx="10">
                  <c:v>-2455</c:v>
                </c:pt>
                <c:pt idx="11">
                  <c:v>-2163</c:v>
                </c:pt>
                <c:pt idx="12">
                  <c:v>-1840</c:v>
                </c:pt>
                <c:pt idx="13">
                  <c:v>-1504</c:v>
                </c:pt>
                <c:pt idx="14">
                  <c:v>-1155</c:v>
                </c:pt>
                <c:pt idx="15">
                  <c:v>-791</c:v>
                </c:pt>
                <c:pt idx="16">
                  <c:v>-421</c:v>
                </c:pt>
                <c:pt idx="17">
                  <c:v>-51</c:v>
                </c:pt>
                <c:pt idx="18">
                  <c:v>320</c:v>
                </c:pt>
                <c:pt idx="19">
                  <c:v>682</c:v>
                </c:pt>
                <c:pt idx="20">
                  <c:v>1039</c:v>
                </c:pt>
                <c:pt idx="21">
                  <c:v>1398</c:v>
                </c:pt>
                <c:pt idx="22">
                  <c:v>1748</c:v>
                </c:pt>
                <c:pt idx="23">
                  <c:v>2080</c:v>
                </c:pt>
                <c:pt idx="24">
                  <c:v>2388</c:v>
                </c:pt>
                <c:pt idx="25">
                  <c:v>2673</c:v>
                </c:pt>
                <c:pt idx="26">
                  <c:v>2917</c:v>
                </c:pt>
                <c:pt idx="27">
                  <c:v>3143</c:v>
                </c:pt>
                <c:pt idx="28">
                  <c:v>3354</c:v>
                </c:pt>
                <c:pt idx="29">
                  <c:v>3520</c:v>
                </c:pt>
                <c:pt idx="30">
                  <c:v>3659</c:v>
                </c:pt>
                <c:pt idx="31">
                  <c:v>3760</c:v>
                </c:pt>
                <c:pt idx="32">
                  <c:v>3823</c:v>
                </c:pt>
                <c:pt idx="33">
                  <c:v>3849</c:v>
                </c:pt>
                <c:pt idx="34">
                  <c:v>3840</c:v>
                </c:pt>
                <c:pt idx="35">
                  <c:v>3794</c:v>
                </c:pt>
                <c:pt idx="36">
                  <c:v>3713</c:v>
                </c:pt>
                <c:pt idx="37">
                  <c:v>3587</c:v>
                </c:pt>
                <c:pt idx="38">
                  <c:v>3436</c:v>
                </c:pt>
                <c:pt idx="39">
                  <c:v>3247</c:v>
                </c:pt>
                <c:pt idx="40">
                  <c:v>3021</c:v>
                </c:pt>
                <c:pt idx="41">
                  <c:v>2778</c:v>
                </c:pt>
                <c:pt idx="42">
                  <c:v>2514</c:v>
                </c:pt>
                <c:pt idx="43">
                  <c:v>2216</c:v>
                </c:pt>
                <c:pt idx="44">
                  <c:v>1904</c:v>
                </c:pt>
                <c:pt idx="45">
                  <c:v>1569</c:v>
                </c:pt>
                <c:pt idx="46">
                  <c:v>1208</c:v>
                </c:pt>
                <c:pt idx="47">
                  <c:v>844</c:v>
                </c:pt>
                <c:pt idx="48">
                  <c:v>470</c:v>
                </c:pt>
                <c:pt idx="49">
                  <c:v>105</c:v>
                </c:pt>
                <c:pt idx="50">
                  <c:v>-261</c:v>
                </c:pt>
                <c:pt idx="51">
                  <c:v>-631</c:v>
                </c:pt>
                <c:pt idx="52">
                  <c:v>-990</c:v>
                </c:pt>
                <c:pt idx="53">
                  <c:v>-1348</c:v>
                </c:pt>
                <c:pt idx="54">
                  <c:v>-1693</c:v>
                </c:pt>
                <c:pt idx="55">
                  <c:v>-2018</c:v>
                </c:pt>
                <c:pt idx="56">
                  <c:v>-2326</c:v>
                </c:pt>
                <c:pt idx="57">
                  <c:v>-2613</c:v>
                </c:pt>
                <c:pt idx="58">
                  <c:v>-2869</c:v>
                </c:pt>
                <c:pt idx="59">
                  <c:v>-3091</c:v>
                </c:pt>
                <c:pt idx="60">
                  <c:v>-3294</c:v>
                </c:pt>
                <c:pt idx="61">
                  <c:v>-3462</c:v>
                </c:pt>
                <c:pt idx="62">
                  <c:v>-3603</c:v>
                </c:pt>
                <c:pt idx="63">
                  <c:v>-3704</c:v>
                </c:pt>
                <c:pt idx="64">
                  <c:v>-3771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BC0-40EC-B89E-5C6F6439BC74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TDK_KF_ST_03_01!$N$85:$N$149</c:f>
              <c:numCache>
                <c:formatCode>General</c:formatCode>
                <c:ptCount val="65"/>
                <c:pt idx="0">
                  <c:v>-3760.6031182629822</c:v>
                </c:pt>
                <c:pt idx="1">
                  <c:v>-3788.5056204081588</c:v>
                </c:pt>
                <c:pt idx="2">
                  <c:v>-3779.5037091722065</c:v>
                </c:pt>
                <c:pt idx="3">
                  <c:v>-3735.1540331225133</c:v>
                </c:pt>
                <c:pt idx="4">
                  <c:v>-3653.8572560896569</c:v>
                </c:pt>
                <c:pt idx="5">
                  <c:v>-3534.1614896065939</c:v>
                </c:pt>
                <c:pt idx="6">
                  <c:v>-3380.7415493923813</c:v>
                </c:pt>
                <c:pt idx="7">
                  <c:v>-3192.8682272636993</c:v>
                </c:pt>
                <c:pt idx="8">
                  <c:v>-2973.4233739601332</c:v>
                </c:pt>
                <c:pt idx="9">
                  <c:v>-2725.5543175346825</c:v>
                </c:pt>
                <c:pt idx="10">
                  <c:v>-2461.6554154074665</c:v>
                </c:pt>
                <c:pt idx="11">
                  <c:v>-2172.2601529061262</c:v>
                </c:pt>
                <c:pt idx="12">
                  <c:v>-1849.4928531540015</c:v>
                </c:pt>
                <c:pt idx="13">
                  <c:v>-1511.2310754463228</c:v>
                </c:pt>
                <c:pt idx="14">
                  <c:v>-1159.5676484293954</c:v>
                </c:pt>
                <c:pt idx="15">
                  <c:v>-792.84469008396673</c:v>
                </c:pt>
                <c:pt idx="16">
                  <c:v>-419.7811427756331</c:v>
                </c:pt>
                <c:pt idx="17">
                  <c:v>-46.531257607621605</c:v>
                </c:pt>
                <c:pt idx="18">
                  <c:v>323.23269293870931</c:v>
                </c:pt>
                <c:pt idx="19">
                  <c:v>688.43364987553639</c:v>
                </c:pt>
                <c:pt idx="20">
                  <c:v>1049.7831749400161</c:v>
                </c:pt>
                <c:pt idx="21">
                  <c:v>1410.4296795962437</c:v>
                </c:pt>
                <c:pt idx="22">
                  <c:v>1755.2030909411653</c:v>
                </c:pt>
                <c:pt idx="23">
                  <c:v>2088.5905086006233</c:v>
                </c:pt>
                <c:pt idx="24">
                  <c:v>2394.0113372712976</c:v>
                </c:pt>
                <c:pt idx="25">
                  <c:v>2676.0948852723936</c:v>
                </c:pt>
                <c:pt idx="26">
                  <c:v>2925.2282382724743</c:v>
                </c:pt>
                <c:pt idx="27">
                  <c:v>3150.1469585744453</c:v>
                </c:pt>
                <c:pt idx="28">
                  <c:v>3351.1955616359214</c:v>
                </c:pt>
                <c:pt idx="29">
                  <c:v>3518.3206312930752</c:v>
                </c:pt>
                <c:pt idx="30">
                  <c:v>3655.3370481104976</c:v>
                </c:pt>
                <c:pt idx="31">
                  <c:v>3754.5251691060503</c:v>
                </c:pt>
                <c:pt idx="32">
                  <c:v>3816.8354519950303</c:v>
                </c:pt>
                <c:pt idx="33">
                  <c:v>3841.4557682544537</c:v>
                </c:pt>
                <c:pt idx="34">
                  <c:v>3830.8001152093743</c:v>
                </c:pt>
                <c:pt idx="35">
                  <c:v>3785.3095562266044</c:v>
                </c:pt>
                <c:pt idx="36">
                  <c:v>3703.3244516298992</c:v>
                </c:pt>
                <c:pt idx="37">
                  <c:v>3584.0562060370257</c:v>
                </c:pt>
                <c:pt idx="38">
                  <c:v>3430.5205887260913</c:v>
                </c:pt>
                <c:pt idx="39">
                  <c:v>3240.8305134424781</c:v>
                </c:pt>
                <c:pt idx="40">
                  <c:v>3021.8146155442209</c:v>
                </c:pt>
                <c:pt idx="41">
                  <c:v>2776.3606418904915</c:v>
                </c:pt>
                <c:pt idx="42">
                  <c:v>2513.2105192436647</c:v>
                </c:pt>
                <c:pt idx="43">
                  <c:v>2224.2308933305408</c:v>
                </c:pt>
                <c:pt idx="44">
                  <c:v>1908.7367285690632</c:v>
                </c:pt>
                <c:pt idx="45">
                  <c:v>1572.4641579172776</c:v>
                </c:pt>
                <c:pt idx="46">
                  <c:v>1215.4401685062351</c:v>
                </c:pt>
                <c:pt idx="47">
                  <c:v>849.39565970830768</c:v>
                </c:pt>
                <c:pt idx="48">
                  <c:v>478.78267555373907</c:v>
                </c:pt>
                <c:pt idx="49">
                  <c:v>106.77625029081847</c:v>
                </c:pt>
                <c:pt idx="50">
                  <c:v>-259.42049053094098</c:v>
                </c:pt>
                <c:pt idx="51">
                  <c:v>-630.07568807363782</c:v>
                </c:pt>
                <c:pt idx="52">
                  <c:v>-989.23976136917918</c:v>
                </c:pt>
                <c:pt idx="53">
                  <c:v>-1349.0287200116959</c:v>
                </c:pt>
                <c:pt idx="54">
                  <c:v>-1692.5801431876264</c:v>
                </c:pt>
                <c:pt idx="55">
                  <c:v>-2026.0281351698295</c:v>
                </c:pt>
                <c:pt idx="56">
                  <c:v>-2334.0151338868018</c:v>
                </c:pt>
                <c:pt idx="57">
                  <c:v>-2616.2813385219974</c:v>
                </c:pt>
                <c:pt idx="58">
                  <c:v>-2864.9420736376319</c:v>
                </c:pt>
                <c:pt idx="59">
                  <c:v>-3092.149512181345</c:v>
                </c:pt>
                <c:pt idx="60">
                  <c:v>-3293.698881193995</c:v>
                </c:pt>
                <c:pt idx="61">
                  <c:v>-3462.4397132776012</c:v>
                </c:pt>
                <c:pt idx="62">
                  <c:v>-3597.8065035618629</c:v>
                </c:pt>
                <c:pt idx="63">
                  <c:v>-3699.9694281861507</c:v>
                </c:pt>
                <c:pt idx="64">
                  <c:v>-3763.5656599551348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BC0-40EC-B89E-5C6F6439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4992"/>
        <c:axId val="573335384"/>
      </c:scatterChart>
      <c:valAx>
        <c:axId val="57333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5384"/>
        <c:crosses val="autoZero"/>
        <c:crossBetween val="midCat"/>
      </c:valAx>
      <c:valAx>
        <c:axId val="57333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TDK_KF_ST_03_01!$AC$20:$AC$84</c:f>
              <c:numCache>
                <c:formatCode>General</c:formatCode>
                <c:ptCount val="65"/>
                <c:pt idx="0">
                  <c:v>-6.4463584375050231E-2</c:v>
                </c:pt>
                <c:pt idx="1">
                  <c:v>-9.196772978915746E-2</c:v>
                </c:pt>
                <c:pt idx="2">
                  <c:v>-0.13999992341853051</c:v>
                </c:pt>
                <c:pt idx="3">
                  <c:v>-0.14240020126870334</c:v>
                </c:pt>
                <c:pt idx="4">
                  <c:v>-0.19098338383142632</c:v>
                </c:pt>
                <c:pt idx="5">
                  <c:v>-0.21098266335448201</c:v>
                </c:pt>
                <c:pt idx="6">
                  <c:v>-0.12007434396925021</c:v>
                </c:pt>
                <c:pt idx="7">
                  <c:v>-7.7801603656737939E-2</c:v>
                </c:pt>
                <c:pt idx="8">
                  <c:v>-8.7749848544802944E-2</c:v>
                </c:pt>
                <c:pt idx="9">
                  <c:v>-9.3183398391914807E-2</c:v>
                </c:pt>
                <c:pt idx="10">
                  <c:v>-0.17770717822563853</c:v>
                </c:pt>
                <c:pt idx="11">
                  <c:v>-6.71060181683103E-2</c:v>
                </c:pt>
                <c:pt idx="12">
                  <c:v>-7.748894433908049E-2</c:v>
                </c:pt>
                <c:pt idx="13">
                  <c:v>-0.13301981882301561</c:v>
                </c:pt>
                <c:pt idx="14">
                  <c:v>-0.17792840638254859</c:v>
                </c:pt>
                <c:pt idx="15">
                  <c:v>-0.1043946050758251</c:v>
                </c:pt>
                <c:pt idx="16">
                  <c:v>-0.13364182921816337</c:v>
                </c:pt>
                <c:pt idx="17">
                  <c:v>-0.14964068086798932</c:v>
                </c:pt>
                <c:pt idx="18">
                  <c:v>-0.19411056150141803</c:v>
                </c:pt>
                <c:pt idx="19">
                  <c:v>-0.23781465905601351</c:v>
                </c:pt>
                <c:pt idx="20">
                  <c:v>-0.14274853479616922</c:v>
                </c:pt>
                <c:pt idx="21">
                  <c:v>-0.15230912109782935</c:v>
                </c:pt>
                <c:pt idx="22">
                  <c:v>-8.2018011482901443E-2</c:v>
                </c:pt>
                <c:pt idx="23">
                  <c:v>-0.14676385152165494</c:v>
                </c:pt>
                <c:pt idx="24">
                  <c:v>-0.11646170779744125</c:v>
                </c:pt>
                <c:pt idx="25">
                  <c:v>8.9468586066629996E-2</c:v>
                </c:pt>
                <c:pt idx="26">
                  <c:v>2.92763793239601E-2</c:v>
                </c:pt>
                <c:pt idx="27">
                  <c:v>-6.2296729580850752E-3</c:v>
                </c:pt>
                <c:pt idx="28">
                  <c:v>9.0977343517920417E-2</c:v>
                </c:pt>
                <c:pt idx="29">
                  <c:v>3.6596530960025575E-2</c:v>
                </c:pt>
                <c:pt idx="30">
                  <c:v>7.9944310399866936E-2</c:v>
                </c:pt>
                <c:pt idx="31">
                  <c:v>9.648589400791252E-2</c:v>
                </c:pt>
                <c:pt idx="32">
                  <c:v>3.666436070395207E-2</c:v>
                </c:pt>
                <c:pt idx="33">
                  <c:v>9.4822792226068486E-2</c:v>
                </c:pt>
                <c:pt idx="34">
                  <c:v>8.4198161315129028E-2</c:v>
                </c:pt>
                <c:pt idx="35">
                  <c:v>2.6092762718917584E-2</c:v>
                </c:pt>
                <c:pt idx="36">
                  <c:v>1.9076441418746981E-2</c:v>
                </c:pt>
                <c:pt idx="37">
                  <c:v>7.843822274568879E-2</c:v>
                </c:pt>
                <c:pt idx="38">
                  <c:v>4.8273675022130647E-2</c:v>
                </c:pt>
                <c:pt idx="39">
                  <c:v>0.17151192056462605</c:v>
                </c:pt>
                <c:pt idx="40">
                  <c:v>7.1165600051614319E-2</c:v>
                </c:pt>
                <c:pt idx="41">
                  <c:v>0.13327006709567968</c:v>
                </c:pt>
                <c:pt idx="42">
                  <c:v>9.9285289783466624E-2</c:v>
                </c:pt>
                <c:pt idx="43">
                  <c:v>0.1416777902415447</c:v>
                </c:pt>
                <c:pt idx="44">
                  <c:v>0.19933218033912681</c:v>
                </c:pt>
                <c:pt idx="45">
                  <c:v>0.10643396997068066</c:v>
                </c:pt>
                <c:pt idx="46">
                  <c:v>5.961639355615489E-2</c:v>
                </c:pt>
                <c:pt idx="47">
                  <c:v>4.4574325527491965E-2</c:v>
                </c:pt>
                <c:pt idx="48">
                  <c:v>5.4266417170083514E-2</c:v>
                </c:pt>
                <c:pt idx="49">
                  <c:v>1.7965909685926817E-2</c:v>
                </c:pt>
                <c:pt idx="50">
                  <c:v>-4.1027469509913317E-2</c:v>
                </c:pt>
                <c:pt idx="51">
                  <c:v>3.9217550866226247E-2</c:v>
                </c:pt>
                <c:pt idx="52">
                  <c:v>-2.2857377570289827E-2</c:v>
                </c:pt>
                <c:pt idx="53">
                  <c:v>-4.3113153179774599E-3</c:v>
                </c:pt>
                <c:pt idx="54">
                  <c:v>2.5955323749542458E-2</c:v>
                </c:pt>
                <c:pt idx="55">
                  <c:v>3.3999671120341191E-2</c:v>
                </c:pt>
                <c:pt idx="56">
                  <c:v>4.0133419889798461E-2</c:v>
                </c:pt>
                <c:pt idx="57">
                  <c:v>7.6090195721917553E-2</c:v>
                </c:pt>
                <c:pt idx="58">
                  <c:v>0.11393982885471132</c:v>
                </c:pt>
                <c:pt idx="59">
                  <c:v>-2.0871538415860869E-2</c:v>
                </c:pt>
                <c:pt idx="60">
                  <c:v>8.8099308286018641E-2</c:v>
                </c:pt>
                <c:pt idx="61">
                  <c:v>4.06450310240416E-2</c:v>
                </c:pt>
                <c:pt idx="62">
                  <c:v>-5.6452370018121201E-2</c:v>
                </c:pt>
                <c:pt idx="63">
                  <c:v>-9.1085276651426739E-2</c:v>
                </c:pt>
                <c:pt idx="64">
                  <c:v>-0.12275843387618579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E65-494D-A492-83B4ADDC643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TDK_KF_ST_03_01!$AC$85:$AC$149</c:f>
              <c:numCache>
                <c:formatCode>General</c:formatCode>
                <c:ptCount val="65"/>
                <c:pt idx="0">
                  <c:v>4.7225825560815338E-2</c:v>
                </c:pt>
                <c:pt idx="1">
                  <c:v>-3.9570718427626161E-3</c:v>
                </c:pt>
                <c:pt idx="2">
                  <c:v>-8.2436231419535488E-2</c:v>
                </c:pt>
                <c:pt idx="3">
                  <c:v>6.6185241823859542E-2</c:v>
                </c:pt>
                <c:pt idx="4">
                  <c:v>7.1760719450139732E-2</c:v>
                </c:pt>
                <c:pt idx="5">
                  <c:v>3.9013292599292981E-2</c:v>
                </c:pt>
                <c:pt idx="6">
                  <c:v>0.15413659972261939</c:v>
                </c:pt>
                <c:pt idx="7">
                  <c:v>5.2765953999255544E-2</c:v>
                </c:pt>
                <c:pt idx="8">
                  <c:v>3.5583234949172038E-2</c:v>
                </c:pt>
                <c:pt idx="9">
                  <c:v>0.12832715279199647</c:v>
                </c:pt>
                <c:pt idx="10">
                  <c:v>8.6502009553782955E-2</c:v>
                </c:pt>
                <c:pt idx="11">
                  <c:v>1.8780276808058716E-2</c:v>
                </c:pt>
                <c:pt idx="12">
                  <c:v>1.9712376924644559E-2</c:v>
                </c:pt>
                <c:pt idx="13">
                  <c:v>3.2760867925730963E-2</c:v>
                </c:pt>
                <c:pt idx="14">
                  <c:v>6.9919106872418979E-2</c:v>
                </c:pt>
                <c:pt idx="15">
                  <c:v>8.4313775015232295E-2</c:v>
                </c:pt>
                <c:pt idx="16">
                  <c:v>0.11392397115065478</c:v>
                </c:pt>
                <c:pt idx="17">
                  <c:v>0.15193878122721571</c:v>
                </c:pt>
                <c:pt idx="18">
                  <c:v>0.12338541131765624</c:v>
                </c:pt>
                <c:pt idx="19">
                  <c:v>0.14768671773970254</c:v>
                </c:pt>
                <c:pt idx="20">
                  <c:v>0.22421043000167629</c:v>
                </c:pt>
                <c:pt idx="21">
                  <c:v>0.20653586311547656</c:v>
                </c:pt>
                <c:pt idx="22">
                  <c:v>0.18935539160111148</c:v>
                </c:pt>
                <c:pt idx="23">
                  <c:v>0.16410556957634981</c:v>
                </c:pt>
                <c:pt idx="24">
                  <c:v>0.10867536964562419</c:v>
                </c:pt>
                <c:pt idx="25">
                  <c:v>0.13345341067721961</c:v>
                </c:pt>
                <c:pt idx="26">
                  <c:v>0.14767697606524166</c:v>
                </c:pt>
                <c:pt idx="27">
                  <c:v>0.12475052415777554</c:v>
                </c:pt>
                <c:pt idx="28">
                  <c:v>0.13492324938880529</c:v>
                </c:pt>
                <c:pt idx="29">
                  <c:v>0.10670137462281559</c:v>
                </c:pt>
                <c:pt idx="30">
                  <c:v>7.7941799848389337E-2</c:v>
                </c:pt>
                <c:pt idx="31">
                  <c:v>0.12421897147495997</c:v>
                </c:pt>
                <c:pt idx="32">
                  <c:v>6.9465726919673898E-2</c:v>
                </c:pt>
                <c:pt idx="33">
                  <c:v>0.2151954477888296</c:v>
                </c:pt>
                <c:pt idx="34">
                  <c:v>0.11339081841143184</c:v>
                </c:pt>
                <c:pt idx="35">
                  <c:v>0.11197317637120818</c:v>
                </c:pt>
                <c:pt idx="36">
                  <c:v>0.14363205176286442</c:v>
                </c:pt>
                <c:pt idx="37">
                  <c:v>0.11307655707034314</c:v>
                </c:pt>
                <c:pt idx="38">
                  <c:v>8.6699188395215288E-2</c:v>
                </c:pt>
                <c:pt idx="39">
                  <c:v>7.0652380475337395E-2</c:v>
                </c:pt>
                <c:pt idx="40">
                  <c:v>-7.1366762094072556E-2</c:v>
                </c:pt>
                <c:pt idx="41">
                  <c:v>-5.425044155060732E-2</c:v>
                </c:pt>
                <c:pt idx="42">
                  <c:v>-5.2898592209373874E-3</c:v>
                </c:pt>
                <c:pt idx="43">
                  <c:v>-0.17574623218257557</c:v>
                </c:pt>
                <c:pt idx="44">
                  <c:v>-0.13688265991967796</c:v>
                </c:pt>
                <c:pt idx="45">
                  <c:v>-0.12864671493998969</c:v>
                </c:pt>
                <c:pt idx="46">
                  <c:v>-0.18127778589612831</c:v>
                </c:pt>
                <c:pt idx="47">
                  <c:v>-0.13933340736926425</c:v>
                </c:pt>
                <c:pt idx="48">
                  <c:v>-0.16832548773709277</c:v>
                </c:pt>
                <c:pt idx="49">
                  <c:v>-6.2890736431896244E-2</c:v>
                </c:pt>
                <c:pt idx="50">
                  <c:v>-5.4547930010343748E-2</c:v>
                </c:pt>
                <c:pt idx="51">
                  <c:v>-3.4052884936059513E-2</c:v>
                </c:pt>
                <c:pt idx="52">
                  <c:v>-4.361265446019047E-2</c:v>
                </c:pt>
                <c:pt idx="53">
                  <c:v>-3.7936268322837918E-2</c:v>
                </c:pt>
                <c:pt idx="54">
                  <c:v>-5.3964472533479579E-2</c:v>
                </c:pt>
                <c:pt idx="55">
                  <c:v>5.0124544473440835E-2</c:v>
                </c:pt>
                <c:pt idx="56">
                  <c:v>4.3257721964735651E-3</c:v>
                </c:pt>
                <c:pt idx="57">
                  <c:v>-4.7317485600309794E-2</c:v>
                </c:pt>
                <c:pt idx="58">
                  <c:v>-0.12973158896357972</c:v>
                </c:pt>
                <c:pt idx="59">
                  <c:v>-0.14458636819680848</c:v>
                </c:pt>
                <c:pt idx="60">
                  <c:v>-0.10838903714139292</c:v>
                </c:pt>
                <c:pt idx="61">
                  <c:v>-7.8700510667303547E-2</c:v>
                </c:pt>
                <c:pt idx="62">
                  <c:v>-0.11318587424344351</c:v>
                </c:pt>
                <c:pt idx="63">
                  <c:v>-0.12914213779648698</c:v>
                </c:pt>
                <c:pt idx="64">
                  <c:v>-0.12221569567206725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E65-494D-A492-83B4ADDC643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TDK_KF_ST_03_01!$AA$20:$AA$83</c:f>
              <c:numCache>
                <c:formatCode>General</c:formatCode>
                <c:ptCount val="64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</c:numCache>
            </c:numRef>
          </c:xVal>
          <c:yVal>
            <c:numRef>
              <c:f>TDK_KF_ST_03_01!$AD$20:$AD$83</c:f>
              <c:numCache>
                <c:formatCode>General</c:formatCode>
                <c:ptCount val="64"/>
                <c:pt idx="0">
                  <c:v>-5.7752111297017017E-2</c:v>
                </c:pt>
                <c:pt idx="1">
                  <c:v>-3.7174408007329518E-2</c:v>
                </c:pt>
                <c:pt idx="2">
                  <c:v>2.6814049175087007E-2</c:v>
                </c:pt>
                <c:pt idx="3">
                  <c:v>6.3699690601399794E-2</c:v>
                </c:pt>
                <c:pt idx="4">
                  <c:v>8.2594346690033404E-2</c:v>
                </c:pt>
                <c:pt idx="5">
                  <c:v>6.6396295157673535E-2</c:v>
                </c:pt>
                <c:pt idx="6">
                  <c:v>-9.6572449943295169E-3</c:v>
                </c:pt>
                <c:pt idx="7">
                  <c:v>3.0484118056428144E-2</c:v>
                </c:pt>
                <c:pt idx="8">
                  <c:v>9.2075620741276509E-2</c:v>
                </c:pt>
                <c:pt idx="9">
                  <c:v>0.14330794286535564</c:v>
                </c:pt>
                <c:pt idx="10">
                  <c:v>0.12374270569215895</c:v>
                </c:pt>
                <c:pt idx="11">
                  <c:v>2.9169749845472381E-2</c:v>
                </c:pt>
                <c:pt idx="12">
                  <c:v>3.387628987889002E-2</c:v>
                </c:pt>
                <c:pt idx="13">
                  <c:v>9.8966933886956099E-2</c:v>
                </c:pt>
                <c:pt idx="14">
                  <c:v>0.12338047637220484</c:v>
                </c:pt>
                <c:pt idx="15">
                  <c:v>4.1503868643928854E-2</c:v>
                </c:pt>
                <c:pt idx="16">
                  <c:v>-3.4683658518929406E-2</c:v>
                </c:pt>
                <c:pt idx="17">
                  <c:v>1.0307273498725067E-2</c:v>
                </c:pt>
                <c:pt idx="18">
                  <c:v>1.2832775605289726E-2</c:v>
                </c:pt>
                <c:pt idx="19">
                  <c:v>0.10916794411602382</c:v>
                </c:pt>
                <c:pt idx="20">
                  <c:v>5.8658748764912616E-3</c:v>
                </c:pt>
                <c:pt idx="21">
                  <c:v>-2.3437111084746221E-2</c:v>
                </c:pt>
                <c:pt idx="22">
                  <c:v>7.6728152261964055E-2</c:v>
                </c:pt>
                <c:pt idx="23">
                  <c:v>9.2513409971047622E-2</c:v>
                </c:pt>
                <c:pt idx="24">
                  <c:v>4.5094945703368694E-2</c:v>
                </c:pt>
                <c:pt idx="25">
                  <c:v>-1.8816205591292601E-2</c:v>
                </c:pt>
                <c:pt idx="26">
                  <c:v>5.7422809071255188E-2</c:v>
                </c:pt>
                <c:pt idx="27">
                  <c:v>0.11930623002842822</c:v>
                </c:pt>
                <c:pt idx="28">
                  <c:v>5.2654708244944004E-2</c:v>
                </c:pt>
                <c:pt idx="29">
                  <c:v>7.5376645411182608E-2</c:v>
                </c:pt>
                <c:pt idx="30">
                  <c:v>3.3446508011564902E-2</c:v>
                </c:pt>
                <c:pt idx="31">
                  <c:v>0.11870955378091708</c:v>
                </c:pt>
                <c:pt idx="32">
                  <c:v>3.2801366215721828E-2</c:v>
                </c:pt>
                <c:pt idx="33">
                  <c:v>2.9396179248891485E-2</c:v>
                </c:pt>
                <c:pt idx="34">
                  <c:v>-6.2563614667396905E-3</c:v>
                </c:pt>
                <c:pt idx="35">
                  <c:v>8.0608611903898009E-2</c:v>
                </c:pt>
                <c:pt idx="36">
                  <c:v>0.11584680797005831</c:v>
                </c:pt>
                <c:pt idx="37">
                  <c:v>4.6312301412086754E-2</c:v>
                </c:pt>
                <c:pt idx="38">
                  <c:v>9.9403301043111014E-2</c:v>
                </c:pt>
                <c:pt idx="39">
                  <c:v>-3.8058509887406444E-2</c:v>
                </c:pt>
                <c:pt idx="40">
                  <c:v>3.7509769594009867E-2</c:v>
                </c:pt>
                <c:pt idx="41">
                  <c:v>3.0835502480670129E-2</c:v>
                </c:pt>
                <c:pt idx="42">
                  <c:v>9.0070101817644854E-2</c:v>
                </c:pt>
                <c:pt idx="43">
                  <c:v>6.485807287393186E-2</c:v>
                </c:pt>
                <c:pt idx="44">
                  <c:v>2.4878249662549479E-2</c:v>
                </c:pt>
                <c:pt idx="45">
                  <c:v>4.125274776902188E-2</c:v>
                </c:pt>
                <c:pt idx="46">
                  <c:v>6.3769017761501345E-2</c:v>
                </c:pt>
                <c:pt idx="47">
                  <c:v>0.10736445569972375</c:v>
                </c:pt>
                <c:pt idx="48">
                  <c:v>5.9657553980571265E-2</c:v>
                </c:pt>
                <c:pt idx="49">
                  <c:v>6.6347865329305478E-2</c:v>
                </c:pt>
                <c:pt idx="50">
                  <c:v>0.1109465763823323</c:v>
                </c:pt>
                <c:pt idx="51">
                  <c:v>-6.4566829404952841E-3</c:v>
                </c:pt>
                <c:pt idx="52">
                  <c:v>4.2569754494934386E-2</c:v>
                </c:pt>
                <c:pt idx="53">
                  <c:v>2.3091592126036176E-2</c:v>
                </c:pt>
                <c:pt idx="54">
                  <c:v>6.0546685804240497E-2</c:v>
                </c:pt>
                <c:pt idx="55">
                  <c:v>9.4327481671655278E-2</c:v>
                </c:pt>
                <c:pt idx="56">
                  <c:v>-4.5501849406264228E-3</c:v>
                </c:pt>
                <c:pt idx="57">
                  <c:v>-2.3324241722662009E-2</c:v>
                </c:pt>
                <c:pt idx="58">
                  <c:v>4.0196770867908072E-2</c:v>
                </c:pt>
                <c:pt idx="59">
                  <c:v>5.988483101515385E-2</c:v>
                </c:pt>
                <c:pt idx="60">
                  <c:v>-1.6338588835878909E-2</c:v>
                </c:pt>
                <c:pt idx="61">
                  <c:v>2.5540210799817942E-2</c:v>
                </c:pt>
                <c:pt idx="62">
                  <c:v>-2.5983861401414288E-2</c:v>
                </c:pt>
                <c:pt idx="63">
                  <c:v>8.7128204808664123E-2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E65-494D-A492-83B4ADDC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7344"/>
        <c:axId val="573340088"/>
      </c:scatterChart>
      <c:valAx>
        <c:axId val="5733373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0088"/>
        <c:crosses val="autoZero"/>
        <c:crossBetween val="midCat"/>
      </c:valAx>
      <c:valAx>
        <c:axId val="57334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7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1242</c:v>
                </c:pt>
                <c:pt idx="3">
                  <c:v>1588</c:v>
                </c:pt>
                <c:pt idx="4">
                  <c:v>1922</c:v>
                </c:pt>
                <c:pt idx="5">
                  <c:v>2222</c:v>
                </c:pt>
                <c:pt idx="6">
                  <c:v>2521</c:v>
                </c:pt>
                <c:pt idx="7">
                  <c:v>2794</c:v>
                </c:pt>
                <c:pt idx="8">
                  <c:v>3037</c:v>
                </c:pt>
                <c:pt idx="9">
                  <c:v>3250</c:v>
                </c:pt>
                <c:pt idx="10">
                  <c:v>3428</c:v>
                </c:pt>
                <c:pt idx="11">
                  <c:v>3587</c:v>
                </c:pt>
                <c:pt idx="12">
                  <c:v>3702</c:v>
                </c:pt>
                <c:pt idx="13">
                  <c:v>3777</c:v>
                </c:pt>
                <c:pt idx="14">
                  <c:v>3824</c:v>
                </c:pt>
                <c:pt idx="15">
                  <c:v>3825</c:v>
                </c:pt>
                <c:pt idx="16">
                  <c:v>3793</c:v>
                </c:pt>
                <c:pt idx="17">
                  <c:v>3731</c:v>
                </c:pt>
                <c:pt idx="18">
                  <c:v>3618</c:v>
                </c:pt>
                <c:pt idx="19">
                  <c:v>3473</c:v>
                </c:pt>
                <c:pt idx="20">
                  <c:v>3305</c:v>
                </c:pt>
                <c:pt idx="21">
                  <c:v>3106</c:v>
                </c:pt>
                <c:pt idx="22">
                  <c:v>2868</c:v>
                </c:pt>
                <c:pt idx="23">
                  <c:v>2609</c:v>
                </c:pt>
                <c:pt idx="24">
                  <c:v>2321</c:v>
                </c:pt>
                <c:pt idx="25">
                  <c:v>1992</c:v>
                </c:pt>
                <c:pt idx="26">
                  <c:v>1657</c:v>
                </c:pt>
                <c:pt idx="27">
                  <c:v>1318</c:v>
                </c:pt>
                <c:pt idx="28">
                  <c:v>948</c:v>
                </c:pt>
                <c:pt idx="29">
                  <c:v>594</c:v>
                </c:pt>
                <c:pt idx="30">
                  <c:v>225</c:v>
                </c:pt>
                <c:pt idx="31">
                  <c:v>-159</c:v>
                </c:pt>
                <c:pt idx="32">
                  <c:v>-528</c:v>
                </c:pt>
                <c:pt idx="33">
                  <c:v>-909</c:v>
                </c:pt>
                <c:pt idx="34">
                  <c:v>-1279</c:v>
                </c:pt>
                <c:pt idx="35">
                  <c:v>-1623</c:v>
                </c:pt>
                <c:pt idx="36">
                  <c:v>-1955</c:v>
                </c:pt>
                <c:pt idx="37">
                  <c:v>-2266</c:v>
                </c:pt>
                <c:pt idx="38">
                  <c:v>-2553</c:v>
                </c:pt>
                <c:pt idx="39">
                  <c:v>-2830</c:v>
                </c:pt>
                <c:pt idx="40">
                  <c:v>-3071</c:v>
                </c:pt>
                <c:pt idx="41">
                  <c:v>-3286</c:v>
                </c:pt>
                <c:pt idx="42">
                  <c:v>-3467</c:v>
                </c:pt>
                <c:pt idx="43">
                  <c:v>-3619</c:v>
                </c:pt>
                <c:pt idx="44">
                  <c:v>-3734</c:v>
                </c:pt>
                <c:pt idx="45">
                  <c:v>-3809</c:v>
                </c:pt>
                <c:pt idx="46">
                  <c:v>-3850</c:v>
                </c:pt>
                <c:pt idx="47">
                  <c:v>-3854</c:v>
                </c:pt>
                <c:pt idx="48">
                  <c:v>-3826</c:v>
                </c:pt>
                <c:pt idx="49">
                  <c:v>-3758</c:v>
                </c:pt>
                <c:pt idx="50">
                  <c:v>-3649</c:v>
                </c:pt>
                <c:pt idx="51">
                  <c:v>-3504</c:v>
                </c:pt>
                <c:pt idx="52">
                  <c:v>-3333</c:v>
                </c:pt>
                <c:pt idx="53">
                  <c:v>-3133</c:v>
                </c:pt>
                <c:pt idx="54">
                  <c:v>-2898</c:v>
                </c:pt>
                <c:pt idx="55">
                  <c:v>-2634</c:v>
                </c:pt>
                <c:pt idx="56">
                  <c:v>-2345</c:v>
                </c:pt>
                <c:pt idx="57">
                  <c:v>-2029</c:v>
                </c:pt>
                <c:pt idx="58">
                  <c:v>-1692</c:v>
                </c:pt>
                <c:pt idx="59">
                  <c:v>-1349</c:v>
                </c:pt>
                <c:pt idx="60">
                  <c:v>-980</c:v>
                </c:pt>
                <c:pt idx="61">
                  <c:v>-624</c:v>
                </c:pt>
                <c:pt idx="62">
                  <c:v>-263</c:v>
                </c:pt>
                <c:pt idx="63">
                  <c:v>114</c:v>
                </c:pt>
                <c:pt idx="64">
                  <c:v>490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DE3-4B74-A14A-FDE7CD70B651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TDK_KF_ST_03_01!$L$20:$L$84</c:f>
              <c:numCache>
                <c:formatCode>General</c:formatCode>
                <c:ptCount val="65"/>
                <c:pt idx="0">
                  <c:v>484.90512670710524</c:v>
                </c:pt>
                <c:pt idx="1">
                  <c:v>866.12293369603435</c:v>
                </c:pt>
                <c:pt idx="2">
                  <c:v>1243.4725961103302</c:v>
                </c:pt>
                <c:pt idx="3">
                  <c:v>1590.0852802107288</c:v>
                </c:pt>
                <c:pt idx="4">
                  <c:v>1924.0872251251869</c:v>
                </c:pt>
                <c:pt idx="5">
                  <c:v>2230.6097445199698</c:v>
                </c:pt>
                <c:pt idx="6">
                  <c:v>2523.9958157383385</c:v>
                </c:pt>
                <c:pt idx="7">
                  <c:v>2794.334668169311</c:v>
                </c:pt>
                <c:pt idx="8">
                  <c:v>3038.6487739578097</c:v>
                </c:pt>
                <c:pt idx="9">
                  <c:v>3253.5179755757949</c:v>
                </c:pt>
                <c:pt idx="10">
                  <c:v>3438.2814778545794</c:v>
                </c:pt>
                <c:pt idx="11">
                  <c:v>3586.8624039636347</c:v>
                </c:pt>
                <c:pt idx="12">
                  <c:v>3701.2568578191563</c:v>
                </c:pt>
                <c:pt idx="13">
                  <c:v>3775.5408523331926</c:v>
                </c:pt>
                <c:pt idx="14">
                  <c:v>3816.7247115371933</c:v>
                </c:pt>
                <c:pt idx="15">
                  <c:v>3821.7956807062419</c:v>
                </c:pt>
                <c:pt idx="16">
                  <c:v>3789.434049332282</c:v>
                </c:pt>
                <c:pt idx="17">
                  <c:v>3719.766838069012</c:v>
                </c:pt>
                <c:pt idx="18">
                  <c:v>3611.4992088421923</c:v>
                </c:pt>
                <c:pt idx="19">
                  <c:v>3469.0723237949678</c:v>
                </c:pt>
                <c:pt idx="20">
                  <c:v>3296.7616430366461</c:v>
                </c:pt>
                <c:pt idx="21">
                  <c:v>3096.583697143637</c:v>
                </c:pt>
                <c:pt idx="22">
                  <c:v>2863.6830021505489</c:v>
                </c:pt>
                <c:pt idx="23">
                  <c:v>2603.1678572482247</c:v>
                </c:pt>
                <c:pt idx="24">
                  <c:v>2313.5373345269668</c:v>
                </c:pt>
                <c:pt idx="25">
                  <c:v>1996.5763221064485</c:v>
                </c:pt>
                <c:pt idx="26">
                  <c:v>1659.4305768713123</c:v>
                </c:pt>
                <c:pt idx="27">
                  <c:v>1317.3763984766294</c:v>
                </c:pt>
                <c:pt idx="28">
                  <c:v>954.62817356403332</c:v>
                </c:pt>
                <c:pt idx="29">
                  <c:v>597.25209615423989</c:v>
                </c:pt>
                <c:pt idx="30">
                  <c:v>231.29463816573474</c:v>
                </c:pt>
                <c:pt idx="31">
                  <c:v>-150.84719769471081</c:v>
                </c:pt>
                <c:pt idx="32">
                  <c:v>-523.90269257165778</c:v>
                </c:pt>
                <c:pt idx="33">
                  <c:v>-900.98972337375346</c:v>
                </c:pt>
                <c:pt idx="34">
                  <c:v>-1271.0138017970987</c:v>
                </c:pt>
                <c:pt idx="35">
                  <c:v>-1618.5818089411334</c:v>
                </c:pt>
                <c:pt idx="36">
                  <c:v>-1953.0633100500802</c:v>
                </c:pt>
                <c:pt idx="37">
                  <c:v>-2261.1170867617052</c:v>
                </c:pt>
                <c:pt idx="38">
                  <c:v>-2551.8966902313491</c:v>
                </c:pt>
                <c:pt idx="39">
                  <c:v>-2824.8186539392364</c:v>
                </c:pt>
                <c:pt idx="40">
                  <c:v>-3069.6097175362247</c:v>
                </c:pt>
                <c:pt idx="41">
                  <c:v>-3284.4847996926223</c:v>
                </c:pt>
                <c:pt idx="42">
                  <c:v>-3473.0932702823402</c:v>
                </c:pt>
                <c:pt idx="43">
                  <c:v>-3620.4674169301998</c:v>
                </c:pt>
                <c:pt idx="44">
                  <c:v>-3735.7911308214302</c:v>
                </c:pt>
                <c:pt idx="45">
                  <c:v>-3811.8761053943167</c:v>
                </c:pt>
                <c:pt idx="46">
                  <c:v>-3854.0184722551098</c:v>
                </c:pt>
                <c:pt idx="47">
                  <c:v>-3860.2686865775572</c:v>
                </c:pt>
                <c:pt idx="48">
                  <c:v>-3828.6538869903143</c:v>
                </c:pt>
                <c:pt idx="49">
                  <c:v>-3759.505738101122</c:v>
                </c:pt>
                <c:pt idx="50">
                  <c:v>-3653.4858531128466</c:v>
                </c:pt>
                <c:pt idx="51">
                  <c:v>-3512.143345382709</c:v>
                </c:pt>
                <c:pt idx="52">
                  <c:v>-3337.4993985610022</c:v>
                </c:pt>
                <c:pt idx="53">
                  <c:v>-3136.3215659996135</c:v>
                </c:pt>
                <c:pt idx="54">
                  <c:v>-2902.8309664467106</c:v>
                </c:pt>
                <c:pt idx="55">
                  <c:v>-2637.5636495392587</c:v>
                </c:pt>
                <c:pt idx="56">
                  <c:v>-2346.166537549871</c:v>
                </c:pt>
                <c:pt idx="57">
                  <c:v>-2031.3877032609432</c:v>
                </c:pt>
                <c:pt idx="58">
                  <c:v>-1694.59815360887</c:v>
                </c:pt>
                <c:pt idx="59">
                  <c:v>-1343.917721763534</c:v>
                </c:pt>
                <c:pt idx="60">
                  <c:v>-981.97306828850174</c:v>
                </c:pt>
                <c:pt idx="61">
                  <c:v>-621.99309616260507</c:v>
                </c:pt>
                <c:pt idx="62">
                  <c:v>-254.68547079384888</c:v>
                </c:pt>
                <c:pt idx="63">
                  <c:v>124.45827470943256</c:v>
                </c:pt>
                <c:pt idx="64">
                  <c:v>502.80349959114062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DE3-4B74-A14A-FDE7CD70B651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-3712</c:v>
                </c:pt>
                <c:pt idx="2">
                  <c:v>-3608</c:v>
                </c:pt>
                <c:pt idx="3">
                  <c:v>-3473</c:v>
                </c:pt>
                <c:pt idx="4">
                  <c:v>-3311</c:v>
                </c:pt>
                <c:pt idx="5">
                  <c:v>-3109</c:v>
                </c:pt>
                <c:pt idx="6">
                  <c:v>-2878</c:v>
                </c:pt>
                <c:pt idx="7">
                  <c:v>-2619</c:v>
                </c:pt>
                <c:pt idx="8">
                  <c:v>-2334</c:v>
                </c:pt>
                <c:pt idx="9">
                  <c:v>-2025</c:v>
                </c:pt>
                <c:pt idx="10">
                  <c:v>-1696</c:v>
                </c:pt>
                <c:pt idx="11">
                  <c:v>-1348</c:v>
                </c:pt>
                <c:pt idx="12">
                  <c:v>-987</c:v>
                </c:pt>
                <c:pt idx="13">
                  <c:v>-639</c:v>
                </c:pt>
                <c:pt idx="14">
                  <c:v>-275</c:v>
                </c:pt>
                <c:pt idx="15">
                  <c:v>106</c:v>
                </c:pt>
                <c:pt idx="16">
                  <c:v>482</c:v>
                </c:pt>
                <c:pt idx="17">
                  <c:v>856</c:v>
                </c:pt>
                <c:pt idx="18">
                  <c:v>1223</c:v>
                </c:pt>
                <c:pt idx="19">
                  <c:v>1572</c:v>
                </c:pt>
                <c:pt idx="20">
                  <c:v>1912</c:v>
                </c:pt>
                <c:pt idx="21">
                  <c:v>2221</c:v>
                </c:pt>
                <c:pt idx="22">
                  <c:v>2517</c:v>
                </c:pt>
                <c:pt idx="23">
                  <c:v>2783</c:v>
                </c:pt>
                <c:pt idx="24">
                  <c:v>3036</c:v>
                </c:pt>
                <c:pt idx="25">
                  <c:v>3265</c:v>
                </c:pt>
                <c:pt idx="26">
                  <c:v>3450</c:v>
                </c:pt>
                <c:pt idx="27">
                  <c:v>3602</c:v>
                </c:pt>
                <c:pt idx="28">
                  <c:v>3721</c:v>
                </c:pt>
                <c:pt idx="29">
                  <c:v>3801</c:v>
                </c:pt>
                <c:pt idx="30">
                  <c:v>3851</c:v>
                </c:pt>
                <c:pt idx="31">
                  <c:v>3863</c:v>
                </c:pt>
                <c:pt idx="32">
                  <c:v>3831</c:v>
                </c:pt>
                <c:pt idx="33">
                  <c:v>3766</c:v>
                </c:pt>
                <c:pt idx="34">
                  <c:v>3666</c:v>
                </c:pt>
                <c:pt idx="35">
                  <c:v>3533</c:v>
                </c:pt>
                <c:pt idx="36">
                  <c:v>3361</c:v>
                </c:pt>
                <c:pt idx="37">
                  <c:v>3164</c:v>
                </c:pt>
                <c:pt idx="38">
                  <c:v>2937</c:v>
                </c:pt>
                <c:pt idx="39">
                  <c:v>2671</c:v>
                </c:pt>
                <c:pt idx="40">
                  <c:v>2393</c:v>
                </c:pt>
                <c:pt idx="41">
                  <c:v>2082</c:v>
                </c:pt>
                <c:pt idx="42">
                  <c:v>1744</c:v>
                </c:pt>
                <c:pt idx="43">
                  <c:v>1404</c:v>
                </c:pt>
                <c:pt idx="44">
                  <c:v>1040</c:v>
                </c:pt>
                <c:pt idx="45">
                  <c:v>692</c:v>
                </c:pt>
                <c:pt idx="46">
                  <c:v>330</c:v>
                </c:pt>
                <c:pt idx="47">
                  <c:v>-47</c:v>
                </c:pt>
                <c:pt idx="48">
                  <c:v>-427</c:v>
                </c:pt>
                <c:pt idx="49">
                  <c:v>-799</c:v>
                </c:pt>
                <c:pt idx="50">
                  <c:v>-1160</c:v>
                </c:pt>
                <c:pt idx="51">
                  <c:v>-1517</c:v>
                </c:pt>
                <c:pt idx="52">
                  <c:v>-1850</c:v>
                </c:pt>
                <c:pt idx="53">
                  <c:v>-2162</c:v>
                </c:pt>
                <c:pt idx="54">
                  <c:v>-2457</c:v>
                </c:pt>
                <c:pt idx="55">
                  <c:v>-2733</c:v>
                </c:pt>
                <c:pt idx="56">
                  <c:v>-2984</c:v>
                </c:pt>
                <c:pt idx="57">
                  <c:v>-3205</c:v>
                </c:pt>
                <c:pt idx="58">
                  <c:v>-3398</c:v>
                </c:pt>
                <c:pt idx="59">
                  <c:v>-3546</c:v>
                </c:pt>
                <c:pt idx="60">
                  <c:v>-3665</c:v>
                </c:pt>
                <c:pt idx="61">
                  <c:v>-3748</c:v>
                </c:pt>
                <c:pt idx="62">
                  <c:v>-3792</c:v>
                </c:pt>
                <c:pt idx="63">
                  <c:v>-3807</c:v>
                </c:pt>
                <c:pt idx="64">
                  <c:v>-3775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DE3-4B74-A14A-FDE7CD70B651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TDK_KF_ST_03_01!$N$20:$N$84</c:f>
              <c:numCache>
                <c:formatCode>General</c:formatCode>
                <c:ptCount val="65"/>
                <c:pt idx="0">
                  <c:v>-3775.5895955341457</c:v>
                </c:pt>
                <c:pt idx="1">
                  <c:v>-3711.3511793797102</c:v>
                </c:pt>
                <c:pt idx="2">
                  <c:v>-3607.3809349072849</c:v>
                </c:pt>
                <c:pt idx="3">
                  <c:v>-3473.2401403303425</c:v>
                </c:pt>
                <c:pt idx="4">
                  <c:v>-3304.5120709859466</c:v>
                </c:pt>
                <c:pt idx="5">
                  <c:v>-3109.9861011579992</c:v>
                </c:pt>
                <c:pt idx="6">
                  <c:v>-2880.768879797401</c:v>
                </c:pt>
                <c:pt idx="7">
                  <c:v>-2622.4809110892706</c:v>
                </c:pt>
                <c:pt idx="8">
                  <c:v>-2337.2280888264922</c:v>
                </c:pt>
                <c:pt idx="9">
                  <c:v>-2028.4542992446588</c:v>
                </c:pt>
                <c:pt idx="10">
                  <c:v>-1695.8493706255128</c:v>
                </c:pt>
                <c:pt idx="11">
                  <c:v>-1350.5392089635664</c:v>
                </c:pt>
                <c:pt idx="12">
                  <c:v>-988.34233852421892</c:v>
                </c:pt>
                <c:pt idx="13">
                  <c:v>-636.23539854901321</c:v>
                </c:pt>
                <c:pt idx="14">
                  <c:v>-268.64171519140922</c:v>
                </c:pt>
                <c:pt idx="15">
                  <c:v>107.12932905653628</c:v>
                </c:pt>
                <c:pt idx="16">
                  <c:v>485.10773371014631</c:v>
                </c:pt>
                <c:pt idx="17">
                  <c:v>858.5901790920235</c:v>
                </c:pt>
                <c:pt idx="18">
                  <c:v>1229.630476633331</c:v>
                </c:pt>
                <c:pt idx="19">
                  <c:v>1583.0071334234292</c:v>
                </c:pt>
                <c:pt idx="20">
                  <c:v>1913.8054869295099</c:v>
                </c:pt>
                <c:pt idx="21">
                  <c:v>2222.4871432724126</c:v>
                </c:pt>
                <c:pt idx="22">
                  <c:v>2516.2207398617652</c:v>
                </c:pt>
                <c:pt idx="23">
                  <c:v>2786.8923416839257</c:v>
                </c:pt>
                <c:pt idx="24">
                  <c:v>3034.7998863125258</c:v>
                </c:pt>
                <c:pt idx="25">
                  <c:v>3256.3231968423611</c:v>
                </c:pt>
                <c:pt idx="26">
                  <c:v>3445.4888329809728</c:v>
                </c:pt>
                <c:pt idx="27">
                  <c:v>3595.8579249931354</c:v>
                </c:pt>
                <c:pt idx="28">
                  <c:v>3715.0446113193775</c:v>
                </c:pt>
                <c:pt idx="29">
                  <c:v>3795.4900527611712</c:v>
                </c:pt>
                <c:pt idx="30">
                  <c:v>3842.1121991550208</c:v>
                </c:pt>
                <c:pt idx="31">
                  <c:v>3853.4255961865319</c:v>
                </c:pt>
                <c:pt idx="32">
                  <c:v>3827.804144237859</c:v>
                </c:pt>
                <c:pt idx="33">
                  <c:v>3764.1684861483564</c:v>
                </c:pt>
                <c:pt idx="34">
                  <c:v>3662.7589535518218</c:v>
                </c:pt>
                <c:pt idx="35">
                  <c:v>3529.1872036008012</c:v>
                </c:pt>
                <c:pt idx="36">
                  <c:v>3361.1899432536934</c:v>
                </c:pt>
                <c:pt idx="37">
                  <c:v>3166.6480449103874</c:v>
                </c:pt>
                <c:pt idx="38">
                  <c:v>2940.7149412609078</c:v>
                </c:pt>
                <c:pt idx="39">
                  <c:v>2681.504687832904</c:v>
                </c:pt>
                <c:pt idx="40">
                  <c:v>2397.3034160775483</c:v>
                </c:pt>
                <c:pt idx="41">
                  <c:v>2090.59595570177</c:v>
                </c:pt>
                <c:pt idx="42">
                  <c:v>1753.1847830737916</c:v>
                </c:pt>
                <c:pt idx="43">
                  <c:v>1413.1370347894849</c:v>
                </c:pt>
                <c:pt idx="44">
                  <c:v>1052.4358457295843</c:v>
                </c:pt>
                <c:pt idx="45">
                  <c:v>697.61598898676687</c:v>
                </c:pt>
                <c:pt idx="46">
                  <c:v>331.93107702046728</c:v>
                </c:pt>
                <c:pt idx="47">
                  <c:v>-46.816968827477048</c:v>
                </c:pt>
                <c:pt idx="48">
                  <c:v>-426.64116623946808</c:v>
                </c:pt>
                <c:pt idx="49">
                  <c:v>-801.39732591389736</c:v>
                </c:pt>
                <c:pt idx="50">
                  <c:v>-1167.9914926743811</c:v>
                </c:pt>
                <c:pt idx="51">
                  <c:v>-1521.7080439786607</c:v>
                </c:pt>
                <c:pt idx="52">
                  <c:v>-1858.6849438581849</c:v>
                </c:pt>
                <c:pt idx="53">
                  <c:v>-2169.48738994835</c:v>
                </c:pt>
                <c:pt idx="54">
                  <c:v>-2464.1658051125673</c:v>
                </c:pt>
                <c:pt idx="55">
                  <c:v>-2739.3717969561549</c:v>
                </c:pt>
                <c:pt idx="56">
                  <c:v>-2987.8481353943998</c:v>
                </c:pt>
                <c:pt idx="57">
                  <c:v>-3207.0174312026961</c:v>
                </c:pt>
                <c:pt idx="58">
                  <c:v>-3395.3820690137868</c:v>
                </c:pt>
                <c:pt idx="59">
                  <c:v>-3548.5019865962349</c:v>
                </c:pt>
                <c:pt idx="60">
                  <c:v>-3666.0056481709275</c:v>
                </c:pt>
                <c:pt idx="61">
                  <c:v>-3745.626407321126</c:v>
                </c:pt>
                <c:pt idx="62">
                  <c:v>-3790.8432168377608</c:v>
                </c:pt>
                <c:pt idx="63">
                  <c:v>-3800.5455595961648</c:v>
                </c:pt>
                <c:pt idx="64">
                  <c:v>-3772.9129101415606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DE3-4B74-A14A-FDE7CD70B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9696"/>
        <c:axId val="573340480"/>
      </c:scatterChart>
      <c:valAx>
        <c:axId val="57333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0480"/>
        <c:crosses val="autoZero"/>
        <c:crossBetween val="midCat"/>
      </c:valAx>
      <c:valAx>
        <c:axId val="57334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9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118</c:v>
                </c:pt>
                <c:pt idx="2">
                  <c:v>-253</c:v>
                </c:pt>
                <c:pt idx="3">
                  <c:v>-613</c:v>
                </c:pt>
                <c:pt idx="4">
                  <c:v>-980</c:v>
                </c:pt>
                <c:pt idx="5">
                  <c:v>-1346</c:v>
                </c:pt>
                <c:pt idx="6">
                  <c:v>-1688</c:v>
                </c:pt>
                <c:pt idx="7">
                  <c:v>-2023</c:v>
                </c:pt>
                <c:pt idx="8">
                  <c:v>-2336</c:v>
                </c:pt>
                <c:pt idx="9">
                  <c:v>-2629</c:v>
                </c:pt>
                <c:pt idx="10">
                  <c:v>-2893</c:v>
                </c:pt>
                <c:pt idx="11">
                  <c:v>-3115</c:v>
                </c:pt>
                <c:pt idx="12">
                  <c:v>-3321</c:v>
                </c:pt>
                <c:pt idx="13">
                  <c:v>-3500</c:v>
                </c:pt>
                <c:pt idx="14">
                  <c:v>-3641</c:v>
                </c:pt>
                <c:pt idx="15">
                  <c:v>-3746</c:v>
                </c:pt>
                <c:pt idx="16">
                  <c:v>-3814</c:v>
                </c:pt>
                <c:pt idx="17">
                  <c:v>-3837</c:v>
                </c:pt>
                <c:pt idx="18">
                  <c:v>-3840</c:v>
                </c:pt>
                <c:pt idx="19">
                  <c:v>-3804</c:v>
                </c:pt>
                <c:pt idx="20">
                  <c:v>-3722</c:v>
                </c:pt>
                <c:pt idx="21">
                  <c:v>-3609</c:v>
                </c:pt>
                <c:pt idx="22">
                  <c:v>-3463</c:v>
                </c:pt>
                <c:pt idx="23">
                  <c:v>-3275</c:v>
                </c:pt>
                <c:pt idx="24">
                  <c:v>-3064</c:v>
                </c:pt>
                <c:pt idx="25">
                  <c:v>-2824</c:v>
                </c:pt>
                <c:pt idx="26">
                  <c:v>-2556</c:v>
                </c:pt>
                <c:pt idx="27">
                  <c:v>-2269</c:v>
                </c:pt>
                <c:pt idx="28">
                  <c:v>-1955</c:v>
                </c:pt>
                <c:pt idx="29">
                  <c:v>-1625</c:v>
                </c:pt>
                <c:pt idx="30">
                  <c:v>-1273</c:v>
                </c:pt>
                <c:pt idx="31">
                  <c:v>-904</c:v>
                </c:pt>
                <c:pt idx="32">
                  <c:v>-528</c:v>
                </c:pt>
                <c:pt idx="33">
                  <c:v>-153</c:v>
                </c:pt>
                <c:pt idx="34">
                  <c:v>221</c:v>
                </c:pt>
                <c:pt idx="35">
                  <c:v>578</c:v>
                </c:pt>
                <c:pt idx="36">
                  <c:v>939</c:v>
                </c:pt>
                <c:pt idx="37">
                  <c:v>1309</c:v>
                </c:pt>
                <c:pt idx="38">
                  <c:v>1667</c:v>
                </c:pt>
                <c:pt idx="39">
                  <c:v>1989</c:v>
                </c:pt>
                <c:pt idx="40">
                  <c:v>2309</c:v>
                </c:pt>
                <c:pt idx="41">
                  <c:v>2598</c:v>
                </c:pt>
                <c:pt idx="42">
                  <c:v>2858</c:v>
                </c:pt>
                <c:pt idx="43">
                  <c:v>3089</c:v>
                </c:pt>
                <c:pt idx="44">
                  <c:v>3297</c:v>
                </c:pt>
                <c:pt idx="45">
                  <c:v>3472</c:v>
                </c:pt>
                <c:pt idx="46">
                  <c:v>3613</c:v>
                </c:pt>
                <c:pt idx="47">
                  <c:v>3718</c:v>
                </c:pt>
                <c:pt idx="48">
                  <c:v>3789</c:v>
                </c:pt>
                <c:pt idx="49">
                  <c:v>3819</c:v>
                </c:pt>
                <c:pt idx="50">
                  <c:v>3813</c:v>
                </c:pt>
                <c:pt idx="51">
                  <c:v>3775</c:v>
                </c:pt>
                <c:pt idx="52">
                  <c:v>3693</c:v>
                </c:pt>
                <c:pt idx="53">
                  <c:v>3580</c:v>
                </c:pt>
                <c:pt idx="54">
                  <c:v>3432</c:v>
                </c:pt>
                <c:pt idx="55">
                  <c:v>3241</c:v>
                </c:pt>
                <c:pt idx="56">
                  <c:v>3022</c:v>
                </c:pt>
                <c:pt idx="57">
                  <c:v>2783</c:v>
                </c:pt>
                <c:pt idx="58">
                  <c:v>2517</c:v>
                </c:pt>
                <c:pt idx="59">
                  <c:v>2237</c:v>
                </c:pt>
                <c:pt idx="60">
                  <c:v>1915</c:v>
                </c:pt>
                <c:pt idx="61">
                  <c:v>1581</c:v>
                </c:pt>
                <c:pt idx="62">
                  <c:v>1230</c:v>
                </c:pt>
                <c:pt idx="63">
                  <c:v>869</c:v>
                </c:pt>
                <c:pt idx="64">
                  <c:v>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CB3-4C61-B77E-F5BE923A3E2E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TDK_KF_ST_03_02!$L$85:$L$149</c:f>
              <c:numCache>
                <c:formatCode>General</c:formatCode>
                <c:ptCount val="65"/>
                <c:pt idx="0">
                  <c:v>506.32889109228978</c:v>
                </c:pt>
                <c:pt idx="1">
                  <c:v>128.86196228623922</c:v>
                </c:pt>
                <c:pt idx="2">
                  <c:v>-244.63292966977244</c:v>
                </c:pt>
                <c:pt idx="3">
                  <c:v>-608.84009564848145</c:v>
                </c:pt>
                <c:pt idx="4">
                  <c:v>-974.08476096211871</c:v>
                </c:pt>
                <c:pt idx="5">
                  <c:v>-1340.4825277090301</c:v>
                </c:pt>
                <c:pt idx="6">
                  <c:v>-1689.845928958192</c:v>
                </c:pt>
                <c:pt idx="7">
                  <c:v>-2026.4326461126786</c:v>
                </c:pt>
                <c:pt idx="8">
                  <c:v>-2342.4308593243086</c:v>
                </c:pt>
                <c:pt idx="9">
                  <c:v>-2632.5831498557509</c:v>
                </c:pt>
                <c:pt idx="10">
                  <c:v>-2890.7466318703159</c:v>
                </c:pt>
                <c:pt idx="11">
                  <c:v>-3120.4110940374267</c:v>
                </c:pt>
                <c:pt idx="12">
                  <c:v>-3329.6093938942822</c:v>
                </c:pt>
                <c:pt idx="13">
                  <c:v>-3503.0908710887716</c:v>
                </c:pt>
                <c:pt idx="14">
                  <c:v>-3645.239905054043</c:v>
                </c:pt>
                <c:pt idx="15">
                  <c:v>-3751.4305535306803</c:v>
                </c:pt>
                <c:pt idx="16">
                  <c:v>-3819.9564216081358</c:v>
                </c:pt>
                <c:pt idx="17">
                  <c:v>-3850.9416447384242</c:v>
                </c:pt>
                <c:pt idx="18">
                  <c:v>-3845.4043567073277</c:v>
                </c:pt>
                <c:pt idx="19">
                  <c:v>-3804.5166388239863</c:v>
                </c:pt>
                <c:pt idx="20">
                  <c:v>-3726.7137679277812</c:v>
                </c:pt>
                <c:pt idx="21">
                  <c:v>-3612.6403236583078</c:v>
                </c:pt>
                <c:pt idx="22">
                  <c:v>-3462.8956468134811</c:v>
                </c:pt>
                <c:pt idx="23">
                  <c:v>-3277.1851057113104</c:v>
                </c:pt>
                <c:pt idx="24">
                  <c:v>-3061.0396916374648</c:v>
                </c:pt>
                <c:pt idx="25">
                  <c:v>-2819.5249569786711</c:v>
                </c:pt>
                <c:pt idx="26">
                  <c:v>-2553.6950310353441</c:v>
                </c:pt>
                <c:pt idx="27">
                  <c:v>-2265.6622076993335</c:v>
                </c:pt>
                <c:pt idx="28">
                  <c:v>-1949.5694364493716</c:v>
                </c:pt>
                <c:pt idx="29">
                  <c:v>-1617.5385258473673</c:v>
                </c:pt>
                <c:pt idx="30">
                  <c:v>-1264.5895740846022</c:v>
                </c:pt>
                <c:pt idx="31">
                  <c:v>-896.4631198323649</c:v>
                </c:pt>
                <c:pt idx="32">
                  <c:v>-522.56085905904092</c:v>
                </c:pt>
                <c:pt idx="33">
                  <c:v>-146.11692404780251</c:v>
                </c:pt>
                <c:pt idx="34">
                  <c:v>224.34512836231386</c:v>
                </c:pt>
                <c:pt idx="35">
                  <c:v>584.80075487141642</c:v>
                </c:pt>
                <c:pt idx="36">
                  <c:v>946.27331491588768</c:v>
                </c:pt>
                <c:pt idx="37">
                  <c:v>1312.9323614143193</c:v>
                </c:pt>
                <c:pt idx="38">
                  <c:v>1664.0441742766484</c:v>
                </c:pt>
                <c:pt idx="39">
                  <c:v>1993.330015966138</c:v>
                </c:pt>
                <c:pt idx="40">
                  <c:v>2306.1512077129241</c:v>
                </c:pt>
                <c:pt idx="41">
                  <c:v>2595.3112111812029</c:v>
                </c:pt>
                <c:pt idx="42">
                  <c:v>2853.038934888446</c:v>
                </c:pt>
                <c:pt idx="43">
                  <c:v>3082.7089835294751</c:v>
                </c:pt>
                <c:pt idx="44">
                  <c:v>3287.9544683144295</c:v>
                </c:pt>
                <c:pt idx="45">
                  <c:v>3461.8707884599025</c:v>
                </c:pt>
                <c:pt idx="46">
                  <c:v>3605.79193200687</c:v>
                </c:pt>
                <c:pt idx="47">
                  <c:v>3712.7877230191307</c:v>
                </c:pt>
                <c:pt idx="48">
                  <c:v>3781.1713945784086</c:v>
                </c:pt>
                <c:pt idx="49">
                  <c:v>3812.9855874603963</c:v>
                </c:pt>
                <c:pt idx="50">
                  <c:v>3808.2404568527722</c:v>
                </c:pt>
                <c:pt idx="51">
                  <c:v>3768.7650874660389</c:v>
                </c:pt>
                <c:pt idx="52">
                  <c:v>3691.9742630197879</c:v>
                </c:pt>
                <c:pt idx="53">
                  <c:v>3578.5667972635488</c:v>
                </c:pt>
                <c:pt idx="54">
                  <c:v>3429.7613411510647</c:v>
                </c:pt>
                <c:pt idx="55">
                  <c:v>3245.5878137933009</c:v>
                </c:pt>
                <c:pt idx="56">
                  <c:v>3028.1895981500434</c:v>
                </c:pt>
                <c:pt idx="57">
                  <c:v>2786.8523968389932</c:v>
                </c:pt>
                <c:pt idx="58">
                  <c:v>2524.2222353552388</c:v>
                </c:pt>
                <c:pt idx="59">
                  <c:v>2235.8714373069438</c:v>
                </c:pt>
                <c:pt idx="60">
                  <c:v>1919.7810399847629</c:v>
                </c:pt>
                <c:pt idx="61">
                  <c:v>1588.1608802180474</c:v>
                </c:pt>
                <c:pt idx="62">
                  <c:v>1232.7005545891116</c:v>
                </c:pt>
                <c:pt idx="63">
                  <c:v>865.91648104214903</c:v>
                </c:pt>
                <c:pt idx="64">
                  <c:v>485.5744319708561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CB3-4C61-B77E-F5BE923A3E2E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TDK_KF_ST_03_02!$J$85:$J$149</c:f>
              <c:numCache>
                <c:formatCode>General</c:formatCode>
                <c:ptCount val="65"/>
                <c:pt idx="0">
                  <c:v>-3768</c:v>
                </c:pt>
                <c:pt idx="1">
                  <c:v>-3790</c:v>
                </c:pt>
                <c:pt idx="2">
                  <c:v>-3784</c:v>
                </c:pt>
                <c:pt idx="3">
                  <c:v>-3738</c:v>
                </c:pt>
                <c:pt idx="4">
                  <c:v>-3657</c:v>
                </c:pt>
                <c:pt idx="5">
                  <c:v>-3535</c:v>
                </c:pt>
                <c:pt idx="6">
                  <c:v>-3381</c:v>
                </c:pt>
                <c:pt idx="7">
                  <c:v>-3192</c:v>
                </c:pt>
                <c:pt idx="8">
                  <c:v>-2974</c:v>
                </c:pt>
                <c:pt idx="9">
                  <c:v>-2726</c:v>
                </c:pt>
                <c:pt idx="10">
                  <c:v>-2450</c:v>
                </c:pt>
                <c:pt idx="11">
                  <c:v>-2165</c:v>
                </c:pt>
                <c:pt idx="12">
                  <c:v>-1844</c:v>
                </c:pt>
                <c:pt idx="13">
                  <c:v>-1511</c:v>
                </c:pt>
                <c:pt idx="14">
                  <c:v>-1162</c:v>
                </c:pt>
                <c:pt idx="15">
                  <c:v>-793</c:v>
                </c:pt>
                <c:pt idx="16">
                  <c:v>-419</c:v>
                </c:pt>
                <c:pt idx="17">
                  <c:v>-49</c:v>
                </c:pt>
                <c:pt idx="18">
                  <c:v>321</c:v>
                </c:pt>
                <c:pt idx="19">
                  <c:v>682</c:v>
                </c:pt>
                <c:pt idx="20">
                  <c:v>1041</c:v>
                </c:pt>
                <c:pt idx="21">
                  <c:v>1398</c:v>
                </c:pt>
                <c:pt idx="22">
                  <c:v>1746</c:v>
                </c:pt>
                <c:pt idx="23">
                  <c:v>2074</c:v>
                </c:pt>
                <c:pt idx="24">
                  <c:v>2384</c:v>
                </c:pt>
                <c:pt idx="25">
                  <c:v>2667</c:v>
                </c:pt>
                <c:pt idx="26">
                  <c:v>2924</c:v>
                </c:pt>
                <c:pt idx="27">
                  <c:v>3153</c:v>
                </c:pt>
                <c:pt idx="28">
                  <c:v>3354</c:v>
                </c:pt>
                <c:pt idx="29">
                  <c:v>3521</c:v>
                </c:pt>
                <c:pt idx="30">
                  <c:v>3658</c:v>
                </c:pt>
                <c:pt idx="31">
                  <c:v>3761</c:v>
                </c:pt>
                <c:pt idx="32">
                  <c:v>3826</c:v>
                </c:pt>
                <c:pt idx="33">
                  <c:v>3853</c:v>
                </c:pt>
                <c:pt idx="34">
                  <c:v>3841</c:v>
                </c:pt>
                <c:pt idx="35">
                  <c:v>3796</c:v>
                </c:pt>
                <c:pt idx="36">
                  <c:v>3717</c:v>
                </c:pt>
                <c:pt idx="37">
                  <c:v>3592</c:v>
                </c:pt>
                <c:pt idx="38">
                  <c:v>3439</c:v>
                </c:pt>
                <c:pt idx="39">
                  <c:v>3253</c:v>
                </c:pt>
                <c:pt idx="40">
                  <c:v>3029</c:v>
                </c:pt>
                <c:pt idx="41">
                  <c:v>2782</c:v>
                </c:pt>
                <c:pt idx="42">
                  <c:v>2517</c:v>
                </c:pt>
                <c:pt idx="43">
                  <c:v>2222</c:v>
                </c:pt>
                <c:pt idx="44">
                  <c:v>1909</c:v>
                </c:pt>
                <c:pt idx="45">
                  <c:v>1577</c:v>
                </c:pt>
                <c:pt idx="46">
                  <c:v>1212</c:v>
                </c:pt>
                <c:pt idx="47">
                  <c:v>850</c:v>
                </c:pt>
                <c:pt idx="48">
                  <c:v>479</c:v>
                </c:pt>
                <c:pt idx="49">
                  <c:v>107</c:v>
                </c:pt>
                <c:pt idx="50">
                  <c:v>-261</c:v>
                </c:pt>
                <c:pt idx="51">
                  <c:v>-622</c:v>
                </c:pt>
                <c:pt idx="52">
                  <c:v>-986</c:v>
                </c:pt>
                <c:pt idx="53">
                  <c:v>-1339</c:v>
                </c:pt>
                <c:pt idx="54">
                  <c:v>-1686</c:v>
                </c:pt>
                <c:pt idx="55">
                  <c:v>-2018</c:v>
                </c:pt>
                <c:pt idx="56">
                  <c:v>-2337</c:v>
                </c:pt>
                <c:pt idx="57">
                  <c:v>-2616</c:v>
                </c:pt>
                <c:pt idx="58">
                  <c:v>-2864</c:v>
                </c:pt>
                <c:pt idx="59">
                  <c:v>-3095</c:v>
                </c:pt>
                <c:pt idx="60">
                  <c:v>-3296</c:v>
                </c:pt>
                <c:pt idx="61">
                  <c:v>-3464</c:v>
                </c:pt>
                <c:pt idx="62">
                  <c:v>-3607</c:v>
                </c:pt>
                <c:pt idx="63">
                  <c:v>-3701</c:v>
                </c:pt>
                <c:pt idx="64">
                  <c:v>-3765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CB3-4C61-B77E-F5BE923A3E2E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TDK_KF_ST_03_02!$N$85:$N$149</c:f>
              <c:numCache>
                <c:formatCode>General</c:formatCode>
                <c:ptCount val="65"/>
                <c:pt idx="0">
                  <c:v>-3761.8448803132469</c:v>
                </c:pt>
                <c:pt idx="1">
                  <c:v>-3789.7117250448346</c:v>
                </c:pt>
                <c:pt idx="2">
                  <c:v>-3780.6934592957205</c:v>
                </c:pt>
                <c:pt idx="3">
                  <c:v>-3736.7512976652288</c:v>
                </c:pt>
                <c:pt idx="4">
                  <c:v>-3656.7268273324571</c:v>
                </c:pt>
                <c:pt idx="5">
                  <c:v>-3538.0010353332291</c:v>
                </c:pt>
                <c:pt idx="6">
                  <c:v>-3385.4463441297553</c:v>
                </c:pt>
                <c:pt idx="7">
                  <c:v>-3197.2037115224639</c:v>
                </c:pt>
                <c:pt idx="8">
                  <c:v>-2977.030525977159</c:v>
                </c:pt>
                <c:pt idx="9">
                  <c:v>-2729.3490521608651</c:v>
                </c:pt>
                <c:pt idx="10">
                  <c:v>-2461.9455650585328</c:v>
                </c:pt>
                <c:pt idx="11">
                  <c:v>-2173.8259426780901</c:v>
                </c:pt>
                <c:pt idx="12">
                  <c:v>-1851.9836731144974</c:v>
                </c:pt>
                <c:pt idx="13">
                  <c:v>-1517.4736165086658</c:v>
                </c:pt>
                <c:pt idx="14">
                  <c:v>-1161.8420342913535</c:v>
                </c:pt>
                <c:pt idx="15">
                  <c:v>-793.786970558088</c:v>
                </c:pt>
                <c:pt idx="16">
                  <c:v>-420.51290747059619</c:v>
                </c:pt>
                <c:pt idx="17">
                  <c:v>-48.237582314019157</c:v>
                </c:pt>
                <c:pt idx="18">
                  <c:v>323.56245005093859</c:v>
                </c:pt>
                <c:pt idx="19">
                  <c:v>686.64010487134556</c:v>
                </c:pt>
                <c:pt idx="20">
                  <c:v>1051.757131812775</c:v>
                </c:pt>
                <c:pt idx="21">
                  <c:v>1408.70463264511</c:v>
                </c:pt>
                <c:pt idx="22">
                  <c:v>1753.8507894836043</c:v>
                </c:pt>
                <c:pt idx="23">
                  <c:v>2085.6187258669179</c:v>
                </c:pt>
                <c:pt idx="24">
                  <c:v>2393.9428644407471</c:v>
                </c:pt>
                <c:pt idx="25">
                  <c:v>2674.2495804466475</c:v>
                </c:pt>
                <c:pt idx="26">
                  <c:v>2927.4851071886396</c:v>
                </c:pt>
                <c:pt idx="27">
                  <c:v>3152.6049078184806</c:v>
                </c:pt>
                <c:pt idx="28">
                  <c:v>3352.9602983754298</c:v>
                </c:pt>
                <c:pt idx="29">
                  <c:v>3519.9295814140073</c:v>
                </c:pt>
                <c:pt idx="30">
                  <c:v>3655.5196701257255</c:v>
                </c:pt>
                <c:pt idx="31">
                  <c:v>3756.0918327260706</c:v>
                </c:pt>
                <c:pt idx="32">
                  <c:v>3819.0774369497767</c:v>
                </c:pt>
                <c:pt idx="33">
                  <c:v>3844.745978554166</c:v>
                </c:pt>
                <c:pt idx="34">
                  <c:v>3833.9293758722788</c:v>
                </c:pt>
                <c:pt idx="35">
                  <c:v>3788.9120798903095</c:v>
                </c:pt>
                <c:pt idx="36">
                  <c:v>3708.4905101534059</c:v>
                </c:pt>
                <c:pt idx="37">
                  <c:v>3588.5340454414682</c:v>
                </c:pt>
                <c:pt idx="38">
                  <c:v>3433.8761175916225</c:v>
                </c:pt>
                <c:pt idx="39">
                  <c:v>3248.6393472066243</c:v>
                </c:pt>
                <c:pt idx="40">
                  <c:v>3030.213074732203</c:v>
                </c:pt>
                <c:pt idx="41">
                  <c:v>2783.1932466178996</c:v>
                </c:pt>
                <c:pt idx="42">
                  <c:v>2516.1743381888646</c:v>
                </c:pt>
                <c:pt idx="43">
                  <c:v>2228.0274298517361</c:v>
                </c:pt>
                <c:pt idx="44">
                  <c:v>1912.9486094787383</c:v>
                </c:pt>
                <c:pt idx="45">
                  <c:v>1579.3105417042302</c:v>
                </c:pt>
                <c:pt idx="46">
                  <c:v>1221.1136427733679</c:v>
                </c:pt>
                <c:pt idx="47">
                  <c:v>852.01698598262146</c:v>
                </c:pt>
                <c:pt idx="48">
                  <c:v>482.97616027154771</c:v>
                </c:pt>
                <c:pt idx="49">
                  <c:v>110.75487412984356</c:v>
                </c:pt>
                <c:pt idx="50">
                  <c:v>-261.66518555085145</c:v>
                </c:pt>
                <c:pt idx="51">
                  <c:v>-620.69046411712543</c:v>
                </c:pt>
                <c:pt idx="52">
                  <c:v>-986.63423155527153</c:v>
                </c:pt>
                <c:pt idx="53">
                  <c:v>-1345.0404114857058</c:v>
                </c:pt>
                <c:pt idx="54">
                  <c:v>-1690.5782958373602</c:v>
                </c:pt>
                <c:pt idx="55">
                  <c:v>-2021.8161646599276</c:v>
                </c:pt>
                <c:pt idx="56">
                  <c:v>-2333.5994220776556</c:v>
                </c:pt>
                <c:pt idx="57">
                  <c:v>-2614.8088411674357</c:v>
                </c:pt>
                <c:pt idx="58">
                  <c:v>-2866.1692832854983</c:v>
                </c:pt>
                <c:pt idx="59">
                  <c:v>-3092.7657143744086</c:v>
                </c:pt>
                <c:pt idx="60">
                  <c:v>-3294.1768678090821</c:v>
                </c:pt>
                <c:pt idx="61">
                  <c:v>-3461.8905400718995</c:v>
                </c:pt>
                <c:pt idx="62">
                  <c:v>-3599.2105849688755</c:v>
                </c:pt>
                <c:pt idx="63">
                  <c:v>-3700.0564414851351</c:v>
                </c:pt>
                <c:pt idx="64">
                  <c:v>-3764.4809982369811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CB3-4C61-B77E-F5BE923A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5184"/>
        <c:axId val="573342832"/>
      </c:scatterChart>
      <c:valAx>
        <c:axId val="57334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2832"/>
        <c:crosses val="autoZero"/>
        <c:crossBetween val="midCat"/>
      </c:valAx>
      <c:valAx>
        <c:axId val="57334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TDK_KF_ST_03_02!$AC$20:$AC$84</c:f>
              <c:numCache>
                <c:formatCode>General</c:formatCode>
                <c:ptCount val="65"/>
                <c:pt idx="0">
                  <c:v>1.8087454609854375E-2</c:v>
                </c:pt>
                <c:pt idx="1">
                  <c:v>-0.17060194882236424</c:v>
                </c:pt>
                <c:pt idx="2">
                  <c:v>-0.17506600386535887</c:v>
                </c:pt>
                <c:pt idx="3">
                  <c:v>-0.20837708393798948</c:v>
                </c:pt>
                <c:pt idx="4">
                  <c:v>-0.11414445736703627</c:v>
                </c:pt>
                <c:pt idx="5">
                  <c:v>-0.17990958250128841</c:v>
                </c:pt>
                <c:pt idx="6">
                  <c:v>-0.23502368692253839</c:v>
                </c:pt>
                <c:pt idx="7">
                  <c:v>-9.9356924750850339E-2</c:v>
                </c:pt>
                <c:pt idx="8">
                  <c:v>-6.1421392302719369E-2</c:v>
                </c:pt>
                <c:pt idx="9">
                  <c:v>-8.7575187561220957E-2</c:v>
                </c:pt>
                <c:pt idx="10">
                  <c:v>-9.0581234968354352E-2</c:v>
                </c:pt>
                <c:pt idx="11">
                  <c:v>-8.2634379579886286E-2</c:v>
                </c:pt>
                <c:pt idx="12">
                  <c:v>-1.5703140500036739E-2</c:v>
                </c:pt>
                <c:pt idx="13">
                  <c:v>-9.4505667822446071E-2</c:v>
                </c:pt>
                <c:pt idx="14">
                  <c:v>-7.4438592540715831E-2</c:v>
                </c:pt>
                <c:pt idx="15">
                  <c:v>-0.11225498869589501</c:v>
                </c:pt>
                <c:pt idx="16">
                  <c:v>-0.16405953280101926</c:v>
                </c:pt>
                <c:pt idx="17">
                  <c:v>-0.1643527864118397</c:v>
                </c:pt>
                <c:pt idx="18">
                  <c:v>-0.20191556541368527</c:v>
                </c:pt>
                <c:pt idx="19">
                  <c:v>-0.19853091482147533</c:v>
                </c:pt>
                <c:pt idx="20">
                  <c:v>-0.21361664953685988</c:v>
                </c:pt>
                <c:pt idx="21">
                  <c:v>-0.11220284086148524</c:v>
                </c:pt>
                <c:pt idx="22">
                  <c:v>-9.2916861860913968E-2</c:v>
                </c:pt>
                <c:pt idx="23">
                  <c:v>-0.1250675939820951</c:v>
                </c:pt>
                <c:pt idx="24">
                  <c:v>-5.642169367811789E-2</c:v>
                </c:pt>
                <c:pt idx="25">
                  <c:v>1.3858926016439455E-2</c:v>
                </c:pt>
                <c:pt idx="26">
                  <c:v>6.6344385691991192E-2</c:v>
                </c:pt>
                <c:pt idx="27">
                  <c:v>6.9583026971912432E-2</c:v>
                </c:pt>
                <c:pt idx="28">
                  <c:v>7.604403381458269E-2</c:v>
                </c:pt>
                <c:pt idx="29">
                  <c:v>7.3258335699449617E-2</c:v>
                </c:pt>
                <c:pt idx="30">
                  <c:v>7.6850013068451517E-2</c:v>
                </c:pt>
                <c:pt idx="31">
                  <c:v>0.14122831795324942</c:v>
                </c:pt>
                <c:pt idx="32">
                  <c:v>4.3643202590487817E-2</c:v>
                </c:pt>
                <c:pt idx="33">
                  <c:v>-4.7692492123900365E-2</c:v>
                </c:pt>
                <c:pt idx="34">
                  <c:v>6.6137522840847396E-2</c:v>
                </c:pt>
                <c:pt idx="35">
                  <c:v>3.4022889738935191E-2</c:v>
                </c:pt>
                <c:pt idx="36">
                  <c:v>9.4291751008654501E-2</c:v>
                </c:pt>
                <c:pt idx="37">
                  <c:v>1.9435388654557073E-2</c:v>
                </c:pt>
                <c:pt idx="38">
                  <c:v>4.6338020047272721E-2</c:v>
                </c:pt>
                <c:pt idx="39">
                  <c:v>0.16568955146902908</c:v>
                </c:pt>
                <c:pt idx="40">
                  <c:v>0.13133929808094535</c:v>
                </c:pt>
                <c:pt idx="41">
                  <c:v>3.1773473413693409E-2</c:v>
                </c:pt>
                <c:pt idx="42">
                  <c:v>0.1284686553188692</c:v>
                </c:pt>
                <c:pt idx="43">
                  <c:v>0.16039623364065392</c:v>
                </c:pt>
                <c:pt idx="44">
                  <c:v>6.5477882562134937E-2</c:v>
                </c:pt>
                <c:pt idx="45">
                  <c:v>0.15086216423674159</c:v>
                </c:pt>
                <c:pt idx="46">
                  <c:v>0.11133084246563385</c:v>
                </c:pt>
                <c:pt idx="47">
                  <c:v>7.9829522265583819E-2</c:v>
                </c:pt>
                <c:pt idx="48">
                  <c:v>6.7098653511834527E-2</c:v>
                </c:pt>
                <c:pt idx="49">
                  <c:v>-1.1438017236173437E-2</c:v>
                </c:pt>
                <c:pt idx="50">
                  <c:v>9.9218904211795689E-2</c:v>
                </c:pt>
                <c:pt idx="51">
                  <c:v>3.4332253139496061E-2</c:v>
                </c:pt>
                <c:pt idx="52">
                  <c:v>-3.9179097562964671E-3</c:v>
                </c:pt>
                <c:pt idx="53">
                  <c:v>3.0091974704646418E-2</c:v>
                </c:pt>
                <c:pt idx="54">
                  <c:v>6.6020567235398175E-2</c:v>
                </c:pt>
                <c:pt idx="55">
                  <c:v>3.2686648127196349E-2</c:v>
                </c:pt>
                <c:pt idx="56">
                  <c:v>4.2302640945649728E-2</c:v>
                </c:pt>
                <c:pt idx="57">
                  <c:v>6.1893348750913901E-2</c:v>
                </c:pt>
                <c:pt idx="58">
                  <c:v>8.4214273187342314E-2</c:v>
                </c:pt>
                <c:pt idx="59">
                  <c:v>4.1021627295947383E-2</c:v>
                </c:pt>
                <c:pt idx="60">
                  <c:v>3.2105061507536448E-2</c:v>
                </c:pt>
                <c:pt idx="61">
                  <c:v>1.1889529493942064E-2</c:v>
                </c:pt>
                <c:pt idx="62">
                  <c:v>-2.0784114319667424E-3</c:v>
                </c:pt>
                <c:pt idx="63">
                  <c:v>-1.582115242541704E-2</c:v>
                </c:pt>
                <c:pt idx="64">
                  <c:v>-0.12582315571245317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92-4E29-B42F-7AD1D74BA3D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TDK_KF_ST_03_02!$AC$85:$AC$149</c:f>
              <c:numCache>
                <c:formatCode>General</c:formatCode>
                <c:ptCount val="65"/>
                <c:pt idx="0">
                  <c:v>-2.8407114500851094E-2</c:v>
                </c:pt>
                <c:pt idx="1">
                  <c:v>-3.0483699786373109E-2</c:v>
                </c:pt>
                <c:pt idx="2">
                  <c:v>5.3242553459540432E-3</c:v>
                </c:pt>
                <c:pt idx="3">
                  <c:v>6.3943121520424029E-2</c:v>
                </c:pt>
                <c:pt idx="4">
                  <c:v>3.3536520193479191E-2</c:v>
                </c:pt>
                <c:pt idx="5">
                  <c:v>2.0790080002086597E-2</c:v>
                </c:pt>
                <c:pt idx="6">
                  <c:v>0.10474702640613032</c:v>
                </c:pt>
                <c:pt idx="7">
                  <c:v>0.10763384682132937</c:v>
                </c:pt>
                <c:pt idx="8">
                  <c:v>0.14957418428150504</c:v>
                </c:pt>
                <c:pt idx="9">
                  <c:v>0.10230395570880546</c:v>
                </c:pt>
                <c:pt idx="10">
                  <c:v>-6.1868884167893157E-2</c:v>
                </c:pt>
                <c:pt idx="11">
                  <c:v>3.0786170023475279E-2</c:v>
                </c:pt>
                <c:pt idx="12">
                  <c:v>4.8043907852331813E-2</c:v>
                </c:pt>
                <c:pt idx="13">
                  <c:v>1.5586222741546862E-2</c:v>
                </c:pt>
                <c:pt idx="14">
                  <c:v>0.10424320544984766</c:v>
                </c:pt>
                <c:pt idx="15">
                  <c:v>8.5203800317970035E-2</c:v>
                </c:pt>
                <c:pt idx="16">
                  <c:v>6.4179796310611437E-2</c:v>
                </c:pt>
                <c:pt idx="17">
                  <c:v>8.8915317515102288E-2</c:v>
                </c:pt>
                <c:pt idx="18">
                  <c:v>0.10250905967797053</c:v>
                </c:pt>
                <c:pt idx="19">
                  <c:v>0.13483771954344093</c:v>
                </c:pt>
                <c:pt idx="20">
                  <c:v>0.20177295010449825</c:v>
                </c:pt>
                <c:pt idx="21">
                  <c:v>0.19228441220937498</c:v>
                </c:pt>
                <c:pt idx="22">
                  <c:v>0.16456030049693027</c:v>
                </c:pt>
                <c:pt idx="23">
                  <c:v>0.18544318072281385</c:v>
                </c:pt>
                <c:pt idx="24">
                  <c:v>0.19720695728406668</c:v>
                </c:pt>
                <c:pt idx="25">
                  <c:v>0.17379629485105852</c:v>
                </c:pt>
                <c:pt idx="26">
                  <c:v>0.10530433750525958</c:v>
                </c:pt>
                <c:pt idx="27">
                  <c:v>7.8492265528325333E-2</c:v>
                </c:pt>
                <c:pt idx="28">
                  <c:v>0.10043309781028142</c:v>
                </c:pt>
                <c:pt idx="29">
                  <c:v>0.12936864581880059</c:v>
                </c:pt>
                <c:pt idx="30">
                  <c:v>0.13780202387675899</c:v>
                </c:pt>
                <c:pt idx="31">
                  <c:v>0.11997755757636241</c:v>
                </c:pt>
                <c:pt idx="32">
                  <c:v>9.0361041435045308E-2</c:v>
                </c:pt>
                <c:pt idx="33">
                  <c:v>0.11838275463878745</c:v>
                </c:pt>
                <c:pt idx="34">
                  <c:v>7.2864377286151694E-2</c:v>
                </c:pt>
                <c:pt idx="35">
                  <c:v>0.12970322191486616</c:v>
                </c:pt>
                <c:pt idx="36">
                  <c:v>0.1462864104988455</c:v>
                </c:pt>
                <c:pt idx="37">
                  <c:v>7.8867221179280023E-2</c:v>
                </c:pt>
                <c:pt idx="38">
                  <c:v>-3.1459032580585244E-3</c:v>
                </c:pt>
                <c:pt idx="39">
                  <c:v>8.797594847402479E-2</c:v>
                </c:pt>
                <c:pt idx="40">
                  <c:v>-4.8888451347380624E-2</c:v>
                </c:pt>
                <c:pt idx="41">
                  <c:v>-4.9001612881767187E-2</c:v>
                </c:pt>
                <c:pt idx="42">
                  <c:v>-5.0137852338849598E-2</c:v>
                </c:pt>
                <c:pt idx="43">
                  <c:v>-0.14172309291049601</c:v>
                </c:pt>
                <c:pt idx="44">
                  <c:v>-0.13546717842028499</c:v>
                </c:pt>
                <c:pt idx="45">
                  <c:v>-0.11394994226368738</c:v>
                </c:pt>
                <c:pt idx="46">
                  <c:v>-0.18738130280644327</c:v>
                </c:pt>
                <c:pt idx="47">
                  <c:v>-7.4249159281706056E-2</c:v>
                </c:pt>
                <c:pt idx="48">
                  <c:v>-0.10436133005219972</c:v>
                </c:pt>
                <c:pt idx="49">
                  <c:v>-9.2968113482029935E-2</c:v>
                </c:pt>
                <c:pt idx="50">
                  <c:v>-2.2855192036914218E-2</c:v>
                </c:pt>
                <c:pt idx="51">
                  <c:v>-4.5117920929925504E-2</c:v>
                </c:pt>
                <c:pt idx="52">
                  <c:v>-3.1740591142437324E-2</c:v>
                </c:pt>
                <c:pt idx="53">
                  <c:v>4.4159779047191705E-2</c:v>
                </c:pt>
                <c:pt idx="54">
                  <c:v>2.4578194846085921E-2</c:v>
                </c:pt>
                <c:pt idx="55">
                  <c:v>-4.405805982396771E-2</c:v>
                </c:pt>
                <c:pt idx="56">
                  <c:v>-0.15775900283389177</c:v>
                </c:pt>
                <c:pt idx="57">
                  <c:v>-0.11678398106439403</c:v>
                </c:pt>
                <c:pt idx="58">
                  <c:v>-0.12807319966033504</c:v>
                </c:pt>
                <c:pt idx="59">
                  <c:v>-7.7801183762598924E-2</c:v>
                </c:pt>
                <c:pt idx="60">
                  <c:v>-0.15219426772193501</c:v>
                </c:pt>
                <c:pt idx="61">
                  <c:v>-0.1917004574100325</c:v>
                </c:pt>
                <c:pt idx="62">
                  <c:v>-0.16162886497180295</c:v>
                </c:pt>
                <c:pt idx="63">
                  <c:v>-4.8338555708259179E-2</c:v>
                </c:pt>
                <c:pt idx="64">
                  <c:v>-8.974887708725543E-2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92-4E29-B42F-7AD1D74BA3D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</c:numCache>
            </c:numRef>
          </c:xVal>
          <c:yVal>
            <c:numRef>
              <c:f>TDK_KF_ST_03_02!$AD$20:$AD$83</c:f>
              <c:numCache>
                <c:formatCode>General</c:formatCode>
                <c:ptCount val="64"/>
                <c:pt idx="0">
                  <c:v>-0.10783633169710981</c:v>
                </c:pt>
                <c:pt idx="1">
                  <c:v>0.12226339311410506</c:v>
                </c:pt>
                <c:pt idx="2">
                  <c:v>1.3437138893555911E-2</c:v>
                </c:pt>
                <c:pt idx="3">
                  <c:v>1.6676626527956984E-2</c:v>
                </c:pt>
                <c:pt idx="4">
                  <c:v>-3.8049810354898739E-2</c:v>
                </c:pt>
                <c:pt idx="5">
                  <c:v>0.10210839873868949</c:v>
                </c:pt>
                <c:pt idx="6">
                  <c:v>0.10695048726220335</c:v>
                </c:pt>
                <c:pt idx="7">
                  <c:v>-1.7427056313543687E-2</c:v>
                </c:pt>
                <c:pt idx="8">
                  <c:v>-9.6337610531172402E-2</c:v>
                </c:pt>
                <c:pt idx="9">
                  <c:v>4.3517127737253247E-2</c:v>
                </c:pt>
                <c:pt idx="10">
                  <c:v>0.11515942981444027</c:v>
                </c:pt>
                <c:pt idx="11">
                  <c:v>0.12679415862707799</c:v>
                </c:pt>
                <c:pt idx="12">
                  <c:v>-1.6037450642400586E-2</c:v>
                </c:pt>
                <c:pt idx="13">
                  <c:v>4.9387746892520568E-2</c:v>
                </c:pt>
                <c:pt idx="14">
                  <c:v>5.1583400503801613E-2</c:v>
                </c:pt>
                <c:pt idx="15">
                  <c:v>1.9286875213865073E-2</c:v>
                </c:pt>
                <c:pt idx="16">
                  <c:v>5.969820274881954E-2</c:v>
                </c:pt>
                <c:pt idx="17">
                  <c:v>9.0103627130133646E-2</c:v>
                </c:pt>
                <c:pt idx="18">
                  <c:v>1.4534262607241999E-2</c:v>
                </c:pt>
                <c:pt idx="19">
                  <c:v>8.4580972557787959E-2</c:v>
                </c:pt>
                <c:pt idx="20">
                  <c:v>7.8149471116574887E-2</c:v>
                </c:pt>
                <c:pt idx="21">
                  <c:v>-2.9520252049010764E-2</c:v>
                </c:pt>
                <c:pt idx="22">
                  <c:v>4.2779009522064371E-2</c:v>
                </c:pt>
                <c:pt idx="23">
                  <c:v>7.6065981100327917E-2</c:v>
                </c:pt>
                <c:pt idx="24">
                  <c:v>7.5332423307372665E-3</c:v>
                </c:pt>
                <c:pt idx="25">
                  <c:v>7.4117022457585335E-2</c:v>
                </c:pt>
                <c:pt idx="26">
                  <c:v>-6.9490288950049717E-2</c:v>
                </c:pt>
                <c:pt idx="27">
                  <c:v>9.2841942073675909E-3</c:v>
                </c:pt>
                <c:pt idx="28">
                  <c:v>7.0242376684262808E-2</c:v>
                </c:pt>
                <c:pt idx="29">
                  <c:v>5.6444886215416545E-2</c:v>
                </c:pt>
                <c:pt idx="30">
                  <c:v>-3.9856357822998234E-3</c:v>
                </c:pt>
                <c:pt idx="31">
                  <c:v>-2.284556331446197E-2</c:v>
                </c:pt>
                <c:pt idx="32">
                  <c:v>4.6717838844557491E-2</c:v>
                </c:pt>
                <c:pt idx="33">
                  <c:v>0.16767004970026278</c:v>
                </c:pt>
                <c:pt idx="34">
                  <c:v>7.1664501035911599E-2</c:v>
                </c:pt>
                <c:pt idx="35">
                  <c:v>9.5345756079865396E-2</c:v>
                </c:pt>
                <c:pt idx="36">
                  <c:v>6.1413468016269235E-3</c:v>
                </c:pt>
                <c:pt idx="37">
                  <c:v>5.905687687376826E-2</c:v>
                </c:pt>
                <c:pt idx="38">
                  <c:v>5.8966317457986861E-2</c:v>
                </c:pt>
                <c:pt idx="39">
                  <c:v>8.1067433820294355E-3</c:v>
                </c:pt>
                <c:pt idx="40">
                  <c:v>6.586765920312132E-2</c:v>
                </c:pt>
                <c:pt idx="41">
                  <c:v>0.15366970730912044</c:v>
                </c:pt>
                <c:pt idx="42">
                  <c:v>3.6091645178061071E-2</c:v>
                </c:pt>
                <c:pt idx="43">
                  <c:v>3.1888178568721059E-2</c:v>
                </c:pt>
                <c:pt idx="44">
                  <c:v>0.13629506754236331</c:v>
                </c:pt>
                <c:pt idx="45">
                  <c:v>-1.6024444693300666E-2</c:v>
                </c:pt>
                <c:pt idx="46">
                  <c:v>-8.8217827876633237E-3</c:v>
                </c:pt>
                <c:pt idx="47">
                  <c:v>9.0857952495184691E-3</c:v>
                </c:pt>
                <c:pt idx="48">
                  <c:v>-2.9188572012230907E-3</c:v>
                </c:pt>
                <c:pt idx="49">
                  <c:v>9.6641817554143472E-2</c:v>
                </c:pt>
                <c:pt idx="50">
                  <c:v>5.0243012380519758E-3</c:v>
                </c:pt>
                <c:pt idx="51">
                  <c:v>-1.8746030397949198E-2</c:v>
                </c:pt>
                <c:pt idx="52">
                  <c:v>5.196181760862828E-2</c:v>
                </c:pt>
                <c:pt idx="53">
                  <c:v>6.9419531882886076E-4</c:v>
                </c:pt>
                <c:pt idx="54">
                  <c:v>-0.12788945140329133</c:v>
                </c:pt>
                <c:pt idx="55">
                  <c:v>6.9617307581609111E-2</c:v>
                </c:pt>
                <c:pt idx="56">
                  <c:v>0.10727154333585531</c:v>
                </c:pt>
                <c:pt idx="57">
                  <c:v>4.574049807041547E-2</c:v>
                </c:pt>
                <c:pt idx="58">
                  <c:v>2.0532753218788002E-2</c:v>
                </c:pt>
                <c:pt idx="59">
                  <c:v>-2.0231547293860785E-2</c:v>
                </c:pt>
                <c:pt idx="60">
                  <c:v>1.4314586859427436E-3</c:v>
                </c:pt>
                <c:pt idx="61">
                  <c:v>5.2053592026481965E-2</c:v>
                </c:pt>
                <c:pt idx="62">
                  <c:v>7.4026667779207855E-3</c:v>
                </c:pt>
                <c:pt idx="63">
                  <c:v>-1.4662547360956069E-2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92-4E29-B42F-7AD1D74B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3616"/>
        <c:axId val="573342048"/>
      </c:scatterChart>
      <c:valAx>
        <c:axId val="5733436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2048"/>
        <c:crosses val="autoZero"/>
        <c:crossBetween val="midCat"/>
      </c:valAx>
      <c:valAx>
        <c:axId val="57334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861</c:v>
                </c:pt>
                <c:pt idx="2">
                  <c:v>1234</c:v>
                </c:pt>
                <c:pt idx="3">
                  <c:v>1587</c:v>
                </c:pt>
                <c:pt idx="4">
                  <c:v>1924</c:v>
                </c:pt>
                <c:pt idx="5">
                  <c:v>2232</c:v>
                </c:pt>
                <c:pt idx="6">
                  <c:v>2518</c:v>
                </c:pt>
                <c:pt idx="7">
                  <c:v>2789</c:v>
                </c:pt>
                <c:pt idx="8">
                  <c:v>3035</c:v>
                </c:pt>
                <c:pt idx="9">
                  <c:v>3253</c:v>
                </c:pt>
                <c:pt idx="10">
                  <c:v>3445</c:v>
                </c:pt>
                <c:pt idx="11">
                  <c:v>3591</c:v>
                </c:pt>
                <c:pt idx="12">
                  <c:v>3703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3801</c:v>
                </c:pt>
                <c:pt idx="17">
                  <c:v>3731</c:v>
                </c:pt>
                <c:pt idx="18">
                  <c:v>3627</c:v>
                </c:pt>
                <c:pt idx="19">
                  <c:v>3486</c:v>
                </c:pt>
                <c:pt idx="20">
                  <c:v>3312</c:v>
                </c:pt>
                <c:pt idx="21">
                  <c:v>3101</c:v>
                </c:pt>
                <c:pt idx="22">
                  <c:v>2871</c:v>
                </c:pt>
                <c:pt idx="23">
                  <c:v>2618</c:v>
                </c:pt>
                <c:pt idx="24">
                  <c:v>2322</c:v>
                </c:pt>
                <c:pt idx="25">
                  <c:v>1998</c:v>
                </c:pt>
                <c:pt idx="26">
                  <c:v>1664</c:v>
                </c:pt>
                <c:pt idx="27">
                  <c:v>1316</c:v>
                </c:pt>
                <c:pt idx="28">
                  <c:v>957</c:v>
                </c:pt>
                <c:pt idx="29">
                  <c:v>594</c:v>
                </c:pt>
                <c:pt idx="30">
                  <c:v>225</c:v>
                </c:pt>
                <c:pt idx="31">
                  <c:v>-152</c:v>
                </c:pt>
                <c:pt idx="32">
                  <c:v>-523</c:v>
                </c:pt>
                <c:pt idx="33">
                  <c:v>-895</c:v>
                </c:pt>
                <c:pt idx="34">
                  <c:v>-1276</c:v>
                </c:pt>
                <c:pt idx="35">
                  <c:v>-1623</c:v>
                </c:pt>
                <c:pt idx="36">
                  <c:v>-1957</c:v>
                </c:pt>
                <c:pt idx="37">
                  <c:v>-2266</c:v>
                </c:pt>
                <c:pt idx="38">
                  <c:v>-2552</c:v>
                </c:pt>
                <c:pt idx="39">
                  <c:v>-2825</c:v>
                </c:pt>
                <c:pt idx="40">
                  <c:v>-3072</c:v>
                </c:pt>
                <c:pt idx="41">
                  <c:v>-3277</c:v>
                </c:pt>
                <c:pt idx="42">
                  <c:v>-3471</c:v>
                </c:pt>
                <c:pt idx="43">
                  <c:v>-3624</c:v>
                </c:pt>
                <c:pt idx="44">
                  <c:v>-3731</c:v>
                </c:pt>
                <c:pt idx="45">
                  <c:v>-3814</c:v>
                </c:pt>
                <c:pt idx="46">
                  <c:v>-3855</c:v>
                </c:pt>
                <c:pt idx="47">
                  <c:v>-3858</c:v>
                </c:pt>
                <c:pt idx="48">
                  <c:v>-3826</c:v>
                </c:pt>
                <c:pt idx="49">
                  <c:v>-3764</c:v>
                </c:pt>
                <c:pt idx="50">
                  <c:v>-3654</c:v>
                </c:pt>
                <c:pt idx="51">
                  <c:v>-3512</c:v>
                </c:pt>
                <c:pt idx="52">
                  <c:v>-3332</c:v>
                </c:pt>
                <c:pt idx="53">
                  <c:v>-3134</c:v>
                </c:pt>
                <c:pt idx="54">
                  <c:v>-2900</c:v>
                </c:pt>
                <c:pt idx="55">
                  <c:v>-2645</c:v>
                </c:pt>
                <c:pt idx="56">
                  <c:v>-2349</c:v>
                </c:pt>
                <c:pt idx="57">
                  <c:v>-2030</c:v>
                </c:pt>
                <c:pt idx="58">
                  <c:v>-1698</c:v>
                </c:pt>
                <c:pt idx="59">
                  <c:v>-1353</c:v>
                </c:pt>
                <c:pt idx="60">
                  <c:v>-986</c:v>
                </c:pt>
                <c:pt idx="61">
                  <c:v>-627</c:v>
                </c:pt>
                <c:pt idx="62">
                  <c:v>-258</c:v>
                </c:pt>
                <c:pt idx="63">
                  <c:v>116</c:v>
                </c:pt>
                <c:pt idx="64">
                  <c:v>489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5C-4F48-996D-23338039AE0D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TDK_KF_ST_03_02!$L$20:$L$84</c:f>
              <c:numCache>
                <c:formatCode>General</c:formatCode>
                <c:ptCount val="65"/>
                <c:pt idx="0">
                  <c:v>488.73303786816416</c:v>
                </c:pt>
                <c:pt idx="1">
                  <c:v>863.78938364335227</c:v>
                </c:pt>
                <c:pt idx="2">
                  <c:v>1238.1780823336562</c:v>
                </c:pt>
                <c:pt idx="3">
                  <c:v>1594.7252642739413</c:v>
                </c:pt>
                <c:pt idx="4">
                  <c:v>1923.6971408356503</c:v>
                </c:pt>
                <c:pt idx="5">
                  <c:v>2236.066213237048</c:v>
                </c:pt>
                <c:pt idx="6">
                  <c:v>2527.2506272960545</c:v>
                </c:pt>
                <c:pt idx="7">
                  <c:v>2792.8642192632919</c:v>
                </c:pt>
                <c:pt idx="8">
                  <c:v>3037.5506351974336</c:v>
                </c:pt>
                <c:pt idx="9">
                  <c:v>3257.9808923406613</c:v>
                </c:pt>
                <c:pt idx="10">
                  <c:v>3442.2376852598741</c:v>
                </c:pt>
                <c:pt idx="11">
                  <c:v>3591.1172909608104</c:v>
                </c:pt>
                <c:pt idx="12">
                  <c:v>3704.1400776348846</c:v>
                </c:pt>
                <c:pt idx="13">
                  <c:v>3779.3677701032129</c:v>
                </c:pt>
                <c:pt idx="14">
                  <c:v>3820.515594111157</c:v>
                </c:pt>
                <c:pt idx="15">
                  <c:v>3825.8565402808044</c:v>
                </c:pt>
                <c:pt idx="16">
                  <c:v>3794.0271244942833</c:v>
                </c:pt>
                <c:pt idx="17">
                  <c:v>3724.7011937275633</c:v>
                </c:pt>
                <c:pt idx="18">
                  <c:v>3617.1288802554104</c:v>
                </c:pt>
                <c:pt idx="19">
                  <c:v>3475.8183837983956</c:v>
                </c:pt>
                <c:pt idx="20">
                  <c:v>3304.5684092133724</c:v>
                </c:pt>
                <c:pt idx="21">
                  <c:v>3098.5037470981779</c:v>
                </c:pt>
                <c:pt idx="22">
                  <c:v>2869.1877327747261</c:v>
                </c:pt>
                <c:pt idx="23">
                  <c:v>2610.8766145146142</c:v>
                </c:pt>
                <c:pt idx="24">
                  <c:v>2319.4657836301394</c:v>
                </c:pt>
                <c:pt idx="25">
                  <c:v>2001.9203706854237</c:v>
                </c:pt>
                <c:pt idx="26">
                  <c:v>1669.5120412127194</c:v>
                </c:pt>
                <c:pt idx="27">
                  <c:v>1319.538780714885</c:v>
                </c:pt>
                <c:pt idx="28">
                  <c:v>962.30515262523204</c:v>
                </c:pt>
                <c:pt idx="29">
                  <c:v>599.94314121239358</c:v>
                </c:pt>
                <c:pt idx="30">
                  <c:v>231.24159660547784</c:v>
                </c:pt>
                <c:pt idx="31">
                  <c:v>-140.9926399175377</c:v>
                </c:pt>
                <c:pt idx="32">
                  <c:v>-518.67469993832538</c:v>
                </c:pt>
                <c:pt idx="33">
                  <c:v>-895.62500359104092</c:v>
                </c:pt>
                <c:pt idx="34">
                  <c:v>-1268.4491470558946</c:v>
                </c:pt>
                <c:pt idx="35">
                  <c:v>-1621.4169197282145</c:v>
                </c:pt>
                <c:pt idx="36">
                  <c:v>-1948.804656276684</c:v>
                </c:pt>
                <c:pt idx="37">
                  <c:v>-2262.8854316807624</c:v>
                </c:pt>
                <c:pt idx="38">
                  <c:v>-2553.013034622229</c:v>
                </c:pt>
                <c:pt idx="39">
                  <c:v>-2820.4621758105145</c:v>
                </c:pt>
                <c:pt idx="40">
                  <c:v>-3068.0300334729345</c:v>
                </c:pt>
                <c:pt idx="41">
                  <c:v>-3285.8541819058501</c:v>
                </c:pt>
                <c:pt idx="42">
                  <c:v>-3473.7615273968163</c:v>
                </c:pt>
                <c:pt idx="43">
                  <c:v>-3623.1538265363056</c:v>
                </c:pt>
                <c:pt idx="44">
                  <c:v>-3738.2988166322539</c:v>
                </c:pt>
                <c:pt idx="45">
                  <c:v>-3814.488660737944</c:v>
                </c:pt>
                <c:pt idx="46">
                  <c:v>-3856.8619799963931</c:v>
                </c:pt>
                <c:pt idx="47">
                  <c:v>-3863.3922257114973</c:v>
                </c:pt>
                <c:pt idx="48">
                  <c:v>-3832.4982787530535</c:v>
                </c:pt>
                <c:pt idx="49">
                  <c:v>-3764.9107116084251</c:v>
                </c:pt>
                <c:pt idx="50">
                  <c:v>-3656.1199338224533</c:v>
                </c:pt>
                <c:pt idx="51">
                  <c:v>-3514.8501364320387</c:v>
                </c:pt>
                <c:pt idx="52">
                  <c:v>-3340.3538551877914</c:v>
                </c:pt>
                <c:pt idx="53">
                  <c:v>-3136.9176796666375</c:v>
                </c:pt>
                <c:pt idx="54">
                  <c:v>-2904.9798192907087</c:v>
                </c:pt>
                <c:pt idx="55">
                  <c:v>-2646.5371012565402</c:v>
                </c:pt>
                <c:pt idx="56">
                  <c:v>-2351.6408087796344</c:v>
                </c:pt>
                <c:pt idx="57">
                  <c:v>-2033.2321154474648</c:v>
                </c:pt>
                <c:pt idx="58">
                  <c:v>-1701.0472161114612</c:v>
                </c:pt>
                <c:pt idx="59">
                  <c:v>-1350.2681673753232</c:v>
                </c:pt>
                <c:pt idx="60">
                  <c:v>-982.30529476424351</c:v>
                </c:pt>
                <c:pt idx="61">
                  <c:v>-622.57959230395056</c:v>
                </c:pt>
                <c:pt idx="62">
                  <c:v>-251.91119454404068</c:v>
                </c:pt>
                <c:pt idx="63">
                  <c:v>122.76274109946624</c:v>
                </c:pt>
                <c:pt idx="64">
                  <c:v>502.68617897950355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5C-4F48-996D-23338039AE0D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TDK_KF_ST_03_02!$J$20:$J$84</c:f>
              <c:numCache>
                <c:formatCode>General</c:formatCode>
                <c:ptCount val="65"/>
                <c:pt idx="0">
                  <c:v>-3782</c:v>
                </c:pt>
                <c:pt idx="1">
                  <c:v>-3721</c:v>
                </c:pt>
                <c:pt idx="2">
                  <c:v>-3614</c:v>
                </c:pt>
                <c:pt idx="3">
                  <c:v>-3474</c:v>
                </c:pt>
                <c:pt idx="4">
                  <c:v>-3310</c:v>
                </c:pt>
                <c:pt idx="5">
                  <c:v>-3113</c:v>
                </c:pt>
                <c:pt idx="6">
                  <c:v>-2885</c:v>
                </c:pt>
                <c:pt idx="7">
                  <c:v>-2625</c:v>
                </c:pt>
                <c:pt idx="8">
                  <c:v>-2339</c:v>
                </c:pt>
                <c:pt idx="9">
                  <c:v>-2024</c:v>
                </c:pt>
                <c:pt idx="10">
                  <c:v>-1697</c:v>
                </c:pt>
                <c:pt idx="11">
                  <c:v>-1349</c:v>
                </c:pt>
                <c:pt idx="12">
                  <c:v>-987</c:v>
                </c:pt>
                <c:pt idx="13">
                  <c:v>-639</c:v>
                </c:pt>
                <c:pt idx="14">
                  <c:v>-272</c:v>
                </c:pt>
                <c:pt idx="15">
                  <c:v>106</c:v>
                </c:pt>
                <c:pt idx="16">
                  <c:v>477</c:v>
                </c:pt>
                <c:pt idx="17">
                  <c:v>851</c:v>
                </c:pt>
                <c:pt idx="18">
                  <c:v>1220</c:v>
                </c:pt>
                <c:pt idx="19">
                  <c:v>1573</c:v>
                </c:pt>
                <c:pt idx="20">
                  <c:v>1901</c:v>
                </c:pt>
                <c:pt idx="21">
                  <c:v>2224</c:v>
                </c:pt>
                <c:pt idx="22">
                  <c:v>2514</c:v>
                </c:pt>
                <c:pt idx="23">
                  <c:v>2785</c:v>
                </c:pt>
                <c:pt idx="24">
                  <c:v>3037</c:v>
                </c:pt>
                <c:pt idx="25">
                  <c:v>3258</c:v>
                </c:pt>
                <c:pt idx="26">
                  <c:v>3449</c:v>
                </c:pt>
                <c:pt idx="27">
                  <c:v>3609</c:v>
                </c:pt>
                <c:pt idx="28">
                  <c:v>3724</c:v>
                </c:pt>
                <c:pt idx="29">
                  <c:v>3803</c:v>
                </c:pt>
                <c:pt idx="30">
                  <c:v>3851</c:v>
                </c:pt>
                <c:pt idx="31">
                  <c:v>3867</c:v>
                </c:pt>
                <c:pt idx="32">
                  <c:v>3835</c:v>
                </c:pt>
                <c:pt idx="33">
                  <c:v>3777</c:v>
                </c:pt>
                <c:pt idx="34">
                  <c:v>3674</c:v>
                </c:pt>
                <c:pt idx="35">
                  <c:v>3529</c:v>
                </c:pt>
                <c:pt idx="36">
                  <c:v>3369</c:v>
                </c:pt>
                <c:pt idx="37">
                  <c:v>3172</c:v>
                </c:pt>
                <c:pt idx="38">
                  <c:v>2939</c:v>
                </c:pt>
                <c:pt idx="39">
                  <c:v>2681</c:v>
                </c:pt>
                <c:pt idx="40">
                  <c:v>2398</c:v>
                </c:pt>
                <c:pt idx="41">
                  <c:v>2088</c:v>
                </c:pt>
                <c:pt idx="42">
                  <c:v>1750</c:v>
                </c:pt>
                <c:pt idx="43">
                  <c:v>1406</c:v>
                </c:pt>
                <c:pt idx="44">
                  <c:v>1051</c:v>
                </c:pt>
                <c:pt idx="45">
                  <c:v>693</c:v>
                </c:pt>
                <c:pt idx="46">
                  <c:v>330</c:v>
                </c:pt>
                <c:pt idx="47">
                  <c:v>-44</c:v>
                </c:pt>
                <c:pt idx="48">
                  <c:v>-420</c:v>
                </c:pt>
                <c:pt idx="49">
                  <c:v>-786</c:v>
                </c:pt>
                <c:pt idx="50">
                  <c:v>-1171</c:v>
                </c:pt>
                <c:pt idx="51">
                  <c:v>-1519</c:v>
                </c:pt>
                <c:pt idx="52">
                  <c:v>-1849</c:v>
                </c:pt>
                <c:pt idx="53">
                  <c:v>-2168</c:v>
                </c:pt>
                <c:pt idx="54">
                  <c:v>-2461</c:v>
                </c:pt>
                <c:pt idx="55">
                  <c:v>-2729</c:v>
                </c:pt>
                <c:pt idx="56">
                  <c:v>-2980</c:v>
                </c:pt>
                <c:pt idx="57">
                  <c:v>-3202</c:v>
                </c:pt>
                <c:pt idx="58">
                  <c:v>-3390</c:v>
                </c:pt>
                <c:pt idx="59">
                  <c:v>-3549</c:v>
                </c:pt>
                <c:pt idx="60">
                  <c:v>-3670</c:v>
                </c:pt>
                <c:pt idx="61">
                  <c:v>-3746</c:v>
                </c:pt>
                <c:pt idx="62">
                  <c:v>-3798</c:v>
                </c:pt>
                <c:pt idx="63">
                  <c:v>-3808</c:v>
                </c:pt>
                <c:pt idx="64">
                  <c:v>-3783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05C-4F48-996D-23338039AE0D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TDK_KF_ST_03_02!$N$20:$N$84</c:f>
              <c:numCache>
                <c:formatCode>General</c:formatCode>
                <c:ptCount val="65"/>
                <c:pt idx="0">
                  <c:v>-3778.7225141972376</c:v>
                </c:pt>
                <c:pt idx="1">
                  <c:v>-3715.4326767850253</c:v>
                </c:pt>
                <c:pt idx="2">
                  <c:v>-3612.7384161183795</c:v>
                </c:pt>
                <c:pt idx="3">
                  <c:v>-3474.8813626728647</c:v>
                </c:pt>
                <c:pt idx="4">
                  <c:v>-3308.6109480710452</c:v>
                </c:pt>
                <c:pt idx="5">
                  <c:v>-3110.2683158923546</c:v>
                </c:pt>
                <c:pt idx="6">
                  <c:v>-2882.4509006731696</c:v>
                </c:pt>
                <c:pt idx="7">
                  <c:v>-2629.0367431231643</c:v>
                </c:pt>
                <c:pt idx="8">
                  <c:v>-2344.3744195390618</c:v>
                </c:pt>
                <c:pt idx="9">
                  <c:v>-2028.0727148223575</c:v>
                </c:pt>
                <c:pt idx="10">
                  <c:v>-1696.1224813082254</c:v>
                </c:pt>
                <c:pt idx="11">
                  <c:v>-1349.8938103206199</c:v>
                </c:pt>
                <c:pt idx="12">
                  <c:v>-992.54801885507857</c:v>
                </c:pt>
                <c:pt idx="13">
                  <c:v>-637.24443281214405</c:v>
                </c:pt>
                <c:pt idx="14">
                  <c:v>-272.34359913927</c:v>
                </c:pt>
                <c:pt idx="15">
                  <c:v>107.95315828129777</c:v>
                </c:pt>
                <c:pt idx="16">
                  <c:v>482.06324304124382</c:v>
                </c:pt>
                <c:pt idx="17">
                  <c:v>855.92226461798191</c:v>
                </c:pt>
                <c:pt idx="18">
                  <c:v>1226.2291750828867</c:v>
                </c:pt>
                <c:pt idx="19">
                  <c:v>1578.4252074854805</c:v>
                </c:pt>
                <c:pt idx="20">
                  <c:v>1908.7437567637253</c:v>
                </c:pt>
                <c:pt idx="21">
                  <c:v>2226.9693921074477</c:v>
                </c:pt>
                <c:pt idx="22">
                  <c:v>2516.2024034577526</c:v>
                </c:pt>
                <c:pt idx="23">
                  <c:v>2785.2221625814923</c:v>
                </c:pt>
                <c:pt idx="24">
                  <c:v>3035.2890135115026</c:v>
                </c:pt>
                <c:pt idx="25">
                  <c:v>3257.6314991962627</c:v>
                </c:pt>
                <c:pt idx="26">
                  <c:v>3444.7916657746155</c:v>
                </c:pt>
                <c:pt idx="27">
                  <c:v>3599.1071603495088</c:v>
                </c:pt>
                <c:pt idx="28">
                  <c:v>3716.8048386549776</c:v>
                </c:pt>
                <c:pt idx="29">
                  <c:v>3798.7485742469289</c:v>
                </c:pt>
                <c:pt idx="30">
                  <c:v>3845.7464550760606</c:v>
                </c:pt>
                <c:pt idx="31">
                  <c:v>3857.1782324169944</c:v>
                </c:pt>
                <c:pt idx="32">
                  <c:v>3831.9641831425456</c:v>
                </c:pt>
                <c:pt idx="33">
                  <c:v>3768.9185707004408</c:v>
                </c:pt>
                <c:pt idx="34">
                  <c:v>3667.2412356872792</c:v>
                </c:pt>
                <c:pt idx="35">
                  <c:v>3531.6895951592419</c:v>
                </c:pt>
                <c:pt idx="36">
                  <c:v>3367.5184001619905</c:v>
                </c:pt>
                <c:pt idx="37">
                  <c:v>3169.559983301212</c:v>
                </c:pt>
                <c:pt idx="38">
                  <c:v>2944.2142488583331</c:v>
                </c:pt>
                <c:pt idx="39">
                  <c:v>2690.936223722631</c:v>
                </c:pt>
                <c:pt idx="40">
                  <c:v>2404.7613822476465</c:v>
                </c:pt>
                <c:pt idx="41">
                  <c:v>2094.628872593446</c:v>
                </c:pt>
                <c:pt idx="42">
                  <c:v>1759.2065702015502</c:v>
                </c:pt>
                <c:pt idx="43">
                  <c:v>1415.1384186567745</c:v>
                </c:pt>
                <c:pt idx="44">
                  <c:v>1055.3149784829923</c:v>
                </c:pt>
                <c:pt idx="45">
                  <c:v>700.82842152306841</c:v>
                </c:pt>
                <c:pt idx="46">
                  <c:v>334.86460949623557</c:v>
                </c:pt>
                <c:pt idx="47">
                  <c:v>-41.789772100091156</c:v>
                </c:pt>
                <c:pt idx="48">
                  <c:v>-419.58049411321178</c:v>
                </c:pt>
                <c:pt idx="49">
                  <c:v>-790.66389593832787</c:v>
                </c:pt>
                <c:pt idx="50">
                  <c:v>-1168.7571097086832</c:v>
                </c:pt>
                <c:pt idx="51">
                  <c:v>-1522.2404182992721</c:v>
                </c:pt>
                <c:pt idx="52">
                  <c:v>-1859.0284405587877</c:v>
                </c:pt>
                <c:pt idx="53">
                  <c:v>-2173.1438486199681</c:v>
                </c:pt>
                <c:pt idx="54">
                  <c:v>-2465.6761281046274</c:v>
                </c:pt>
                <c:pt idx="55">
                  <c:v>-2734.524951158483</c:v>
                </c:pt>
                <c:pt idx="56">
                  <c:v>-2987.0041233836582</c:v>
                </c:pt>
                <c:pt idx="57">
                  <c:v>-3209.1132673445986</c:v>
                </c:pt>
                <c:pt idx="58">
                  <c:v>-3395.3676707217878</c:v>
                </c:pt>
                <c:pt idx="59">
                  <c:v>-3549.28470571041</c:v>
                </c:pt>
                <c:pt idx="60">
                  <c:v>-3669.1763770446901</c:v>
                </c:pt>
                <c:pt idx="61">
                  <c:v>-3748.8927202358836</c:v>
                </c:pt>
                <c:pt idx="62">
                  <c:v>-3794.5684032622435</c:v>
                </c:pt>
                <c:pt idx="63">
                  <c:v>-3804.2982267150783</c:v>
                </c:pt>
                <c:pt idx="64">
                  <c:v>-3776.8812451095305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05C-4F48-996D-23338039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4400"/>
        <c:axId val="573344792"/>
      </c:scatterChart>
      <c:valAx>
        <c:axId val="57334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4792"/>
        <c:crosses val="autoZero"/>
        <c:crossBetween val="midCat"/>
      </c:valAx>
      <c:valAx>
        <c:axId val="57334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TDK_KF_ST_03_03!$I$85:$I$149</c:f>
              <c:numCache>
                <c:formatCode>General</c:formatCode>
                <c:ptCount val="65"/>
                <c:pt idx="0">
                  <c:v>497</c:v>
                </c:pt>
                <c:pt idx="1">
                  <c:v>116</c:v>
                </c:pt>
                <c:pt idx="2">
                  <c:v>-253</c:v>
                </c:pt>
                <c:pt idx="3">
                  <c:v>-620</c:v>
                </c:pt>
                <c:pt idx="4">
                  <c:v>-978</c:v>
                </c:pt>
                <c:pt idx="5">
                  <c:v>-1342</c:v>
                </c:pt>
                <c:pt idx="6">
                  <c:v>-1692</c:v>
                </c:pt>
                <c:pt idx="7">
                  <c:v>-2021</c:v>
                </c:pt>
                <c:pt idx="8">
                  <c:v>-2338</c:v>
                </c:pt>
                <c:pt idx="9">
                  <c:v>-2635</c:v>
                </c:pt>
                <c:pt idx="10">
                  <c:v>-2887</c:v>
                </c:pt>
                <c:pt idx="11">
                  <c:v>-3114</c:v>
                </c:pt>
                <c:pt idx="12">
                  <c:v>-3322</c:v>
                </c:pt>
                <c:pt idx="13">
                  <c:v>-3494</c:v>
                </c:pt>
                <c:pt idx="14">
                  <c:v>-3638</c:v>
                </c:pt>
                <c:pt idx="15">
                  <c:v>-3744</c:v>
                </c:pt>
                <c:pt idx="16">
                  <c:v>-3812</c:v>
                </c:pt>
                <c:pt idx="17">
                  <c:v>-3843</c:v>
                </c:pt>
                <c:pt idx="18">
                  <c:v>-3840</c:v>
                </c:pt>
                <c:pt idx="19">
                  <c:v>-3799</c:v>
                </c:pt>
                <c:pt idx="20">
                  <c:v>-3725</c:v>
                </c:pt>
                <c:pt idx="21">
                  <c:v>-3606</c:v>
                </c:pt>
                <c:pt idx="22">
                  <c:v>-3457</c:v>
                </c:pt>
                <c:pt idx="23">
                  <c:v>-3282</c:v>
                </c:pt>
                <c:pt idx="24">
                  <c:v>-3062</c:v>
                </c:pt>
                <c:pt idx="25">
                  <c:v>-2816</c:v>
                </c:pt>
                <c:pt idx="26">
                  <c:v>-2558</c:v>
                </c:pt>
                <c:pt idx="27">
                  <c:v>-2265</c:v>
                </c:pt>
                <c:pt idx="28">
                  <c:v>-1953</c:v>
                </c:pt>
                <c:pt idx="29">
                  <c:v>-1619</c:v>
                </c:pt>
                <c:pt idx="30">
                  <c:v>-1265</c:v>
                </c:pt>
                <c:pt idx="31">
                  <c:v>-900</c:v>
                </c:pt>
                <c:pt idx="32">
                  <c:v>-531</c:v>
                </c:pt>
                <c:pt idx="33">
                  <c:v>-153</c:v>
                </c:pt>
                <c:pt idx="34">
                  <c:v>218</c:v>
                </c:pt>
                <c:pt idx="35">
                  <c:v>570</c:v>
                </c:pt>
                <c:pt idx="36">
                  <c:v>951</c:v>
                </c:pt>
                <c:pt idx="37">
                  <c:v>1308</c:v>
                </c:pt>
                <c:pt idx="38">
                  <c:v>1664</c:v>
                </c:pt>
                <c:pt idx="39">
                  <c:v>1995</c:v>
                </c:pt>
                <c:pt idx="40">
                  <c:v>2306</c:v>
                </c:pt>
                <c:pt idx="41">
                  <c:v>2604</c:v>
                </c:pt>
                <c:pt idx="42">
                  <c:v>2855</c:v>
                </c:pt>
                <c:pt idx="43">
                  <c:v>3085</c:v>
                </c:pt>
                <c:pt idx="44">
                  <c:v>3300</c:v>
                </c:pt>
                <c:pt idx="45">
                  <c:v>3473</c:v>
                </c:pt>
                <c:pt idx="46">
                  <c:v>3612</c:v>
                </c:pt>
                <c:pt idx="47">
                  <c:v>3723</c:v>
                </c:pt>
                <c:pt idx="48">
                  <c:v>3792</c:v>
                </c:pt>
                <c:pt idx="49">
                  <c:v>3818</c:v>
                </c:pt>
                <c:pt idx="50">
                  <c:v>3812</c:v>
                </c:pt>
                <c:pt idx="51">
                  <c:v>3775</c:v>
                </c:pt>
                <c:pt idx="52">
                  <c:v>3694</c:v>
                </c:pt>
                <c:pt idx="53">
                  <c:v>3582</c:v>
                </c:pt>
                <c:pt idx="54">
                  <c:v>3427</c:v>
                </c:pt>
                <c:pt idx="55">
                  <c:v>3247</c:v>
                </c:pt>
                <c:pt idx="56">
                  <c:v>3024</c:v>
                </c:pt>
                <c:pt idx="57">
                  <c:v>2784</c:v>
                </c:pt>
                <c:pt idx="58">
                  <c:v>2524</c:v>
                </c:pt>
                <c:pt idx="59">
                  <c:v>2237</c:v>
                </c:pt>
                <c:pt idx="60">
                  <c:v>1913</c:v>
                </c:pt>
                <c:pt idx="61">
                  <c:v>1587</c:v>
                </c:pt>
                <c:pt idx="62">
                  <c:v>1232</c:v>
                </c:pt>
                <c:pt idx="63">
                  <c:v>856</c:v>
                </c:pt>
                <c:pt idx="64">
                  <c:v>490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854-4B94-86E4-FB0ECBD0D765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TDK_KF_ST_03_03!$L$85:$L$149</c:f>
              <c:numCache>
                <c:formatCode>General</c:formatCode>
                <c:ptCount val="65"/>
                <c:pt idx="0">
                  <c:v>505.69656922310975</c:v>
                </c:pt>
                <c:pt idx="1">
                  <c:v>127.07108296355439</c:v>
                </c:pt>
                <c:pt idx="2">
                  <c:v>-242.15583461371739</c:v>
                </c:pt>
                <c:pt idx="3">
                  <c:v>-612.87879129139776</c:v>
                </c:pt>
                <c:pt idx="4">
                  <c:v>-972.7273337415387</c:v>
                </c:pt>
                <c:pt idx="5">
                  <c:v>-1341.9245784532675</c:v>
                </c:pt>
                <c:pt idx="6">
                  <c:v>-1694.406814738159</c:v>
                </c:pt>
                <c:pt idx="7">
                  <c:v>-2026.051141239217</c:v>
                </c:pt>
                <c:pt idx="8">
                  <c:v>-2340.0714086731846</c:v>
                </c:pt>
                <c:pt idx="9">
                  <c:v>-2630.7627855948995</c:v>
                </c:pt>
                <c:pt idx="10">
                  <c:v>-2890.5988471673827</c:v>
                </c:pt>
                <c:pt idx="11">
                  <c:v>-3119.8206095453047</c:v>
                </c:pt>
                <c:pt idx="12">
                  <c:v>-3326.2415755013994</c:v>
                </c:pt>
                <c:pt idx="13">
                  <c:v>-3501.6766390987818</c:v>
                </c:pt>
                <c:pt idx="14">
                  <c:v>-3643.9706803213157</c:v>
                </c:pt>
                <c:pt idx="15">
                  <c:v>-3751.2862431672997</c:v>
                </c:pt>
                <c:pt idx="16">
                  <c:v>-3818.9399232200121</c:v>
                </c:pt>
                <c:pt idx="17">
                  <c:v>-3850.247465244428</c:v>
                </c:pt>
                <c:pt idx="18">
                  <c:v>-3844.7624864973818</c:v>
                </c:pt>
                <c:pt idx="19">
                  <c:v>-3803.7634588242145</c:v>
                </c:pt>
                <c:pt idx="20">
                  <c:v>-3728.0748381389526</c:v>
                </c:pt>
                <c:pt idx="21">
                  <c:v>-3611.8446558566275</c:v>
                </c:pt>
                <c:pt idx="22">
                  <c:v>-3461.8283873569926</c:v>
                </c:pt>
                <c:pt idx="23">
                  <c:v>-3275.7503573942236</c:v>
                </c:pt>
                <c:pt idx="24">
                  <c:v>-3060.6195828891332</c:v>
                </c:pt>
                <c:pt idx="25">
                  <c:v>-2815.4638129386217</c:v>
                </c:pt>
                <c:pt idx="26">
                  <c:v>-2552.9568978722109</c:v>
                </c:pt>
                <c:pt idx="27">
                  <c:v>-2264.4705438795399</c:v>
                </c:pt>
                <c:pt idx="28">
                  <c:v>-1947.8664924296747</c:v>
                </c:pt>
                <c:pt idx="29">
                  <c:v>-1612.5404749518011</c:v>
                </c:pt>
                <c:pt idx="30">
                  <c:v>-1262.3160856558668</c:v>
                </c:pt>
                <c:pt idx="31">
                  <c:v>-891.26083641828393</c:v>
                </c:pt>
                <c:pt idx="32">
                  <c:v>-521.51071002345486</c:v>
                </c:pt>
                <c:pt idx="33">
                  <c:v>-146.92476886901423</c:v>
                </c:pt>
                <c:pt idx="34">
                  <c:v>223.48484868763549</c:v>
                </c:pt>
                <c:pt idx="35">
                  <c:v>584.49711901248509</c:v>
                </c:pt>
                <c:pt idx="36">
                  <c:v>954.09556970047549</c:v>
                </c:pt>
                <c:pt idx="37">
                  <c:v>1313.1288440032474</c:v>
                </c:pt>
                <c:pt idx="38">
                  <c:v>1665.2834695331212</c:v>
                </c:pt>
                <c:pt idx="39">
                  <c:v>1994.4796418768583</c:v>
                </c:pt>
                <c:pt idx="40">
                  <c:v>2307.2080731908959</c:v>
                </c:pt>
                <c:pt idx="41">
                  <c:v>2596.7156132737236</c:v>
                </c:pt>
                <c:pt idx="42">
                  <c:v>2851.9156083170001</c:v>
                </c:pt>
                <c:pt idx="43">
                  <c:v>3082.4318389650743</c:v>
                </c:pt>
                <c:pt idx="44">
                  <c:v>3288.3491905292535</c:v>
                </c:pt>
                <c:pt idx="45">
                  <c:v>3462.4888379278459</c:v>
                </c:pt>
                <c:pt idx="46">
                  <c:v>3606.1355786978561</c:v>
                </c:pt>
                <c:pt idx="47">
                  <c:v>3711.7288195405531</c:v>
                </c:pt>
                <c:pt idx="48">
                  <c:v>3781.7402649979181</c:v>
                </c:pt>
                <c:pt idx="49">
                  <c:v>3813.3194822925566</c:v>
                </c:pt>
                <c:pt idx="50">
                  <c:v>3808.6263448049976</c:v>
                </c:pt>
                <c:pt idx="51">
                  <c:v>3768.6672367267815</c:v>
                </c:pt>
                <c:pt idx="52">
                  <c:v>3694.1924392448104</c:v>
                </c:pt>
                <c:pt idx="53">
                  <c:v>3580.4698798266663</c:v>
                </c:pt>
                <c:pt idx="54">
                  <c:v>3429.7292278591854</c:v>
                </c:pt>
                <c:pt idx="55">
                  <c:v>3246.771004904082</c:v>
                </c:pt>
                <c:pt idx="56">
                  <c:v>3029.5350537071822</c:v>
                </c:pt>
                <c:pt idx="57">
                  <c:v>2787.5327648269395</c:v>
                </c:pt>
                <c:pt idx="58">
                  <c:v>2525.8730407420162</c:v>
                </c:pt>
                <c:pt idx="59">
                  <c:v>2238.154128786859</c:v>
                </c:pt>
                <c:pt idx="60">
                  <c:v>1918.5968859892837</c:v>
                </c:pt>
                <c:pt idx="61">
                  <c:v>1590.7717390875041</c:v>
                </c:pt>
                <c:pt idx="62">
                  <c:v>1234.3145411974538</c:v>
                </c:pt>
                <c:pt idx="63">
                  <c:v>861.16841252816755</c:v>
                </c:pt>
                <c:pt idx="64">
                  <c:v>488.55076268554444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854-4B94-86E4-FB0ECBD0D765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-3795</c:v>
                </c:pt>
                <c:pt idx="2">
                  <c:v>-3782</c:v>
                </c:pt>
                <c:pt idx="3">
                  <c:v>-3737</c:v>
                </c:pt>
                <c:pt idx="4">
                  <c:v>-3659</c:v>
                </c:pt>
                <c:pt idx="5">
                  <c:v>-3538</c:v>
                </c:pt>
                <c:pt idx="6">
                  <c:v>-3383</c:v>
                </c:pt>
                <c:pt idx="7">
                  <c:v>-3196</c:v>
                </c:pt>
                <c:pt idx="8">
                  <c:v>-2979</c:v>
                </c:pt>
                <c:pt idx="9">
                  <c:v>-2721</c:v>
                </c:pt>
                <c:pt idx="10">
                  <c:v>-2458</c:v>
                </c:pt>
                <c:pt idx="11">
                  <c:v>-2166</c:v>
                </c:pt>
                <c:pt idx="12">
                  <c:v>-1852</c:v>
                </c:pt>
                <c:pt idx="13">
                  <c:v>-1517</c:v>
                </c:pt>
                <c:pt idx="14">
                  <c:v>-1160</c:v>
                </c:pt>
                <c:pt idx="15">
                  <c:v>-790</c:v>
                </c:pt>
                <c:pt idx="16">
                  <c:v>-424</c:v>
                </c:pt>
                <c:pt idx="17">
                  <c:v>-56</c:v>
                </c:pt>
                <c:pt idx="18">
                  <c:v>316</c:v>
                </c:pt>
                <c:pt idx="19">
                  <c:v>677</c:v>
                </c:pt>
                <c:pt idx="20">
                  <c:v>1032</c:v>
                </c:pt>
                <c:pt idx="21">
                  <c:v>1398</c:v>
                </c:pt>
                <c:pt idx="22">
                  <c:v>1739</c:v>
                </c:pt>
                <c:pt idx="23">
                  <c:v>2079</c:v>
                </c:pt>
                <c:pt idx="24">
                  <c:v>2385</c:v>
                </c:pt>
                <c:pt idx="25">
                  <c:v>2669</c:v>
                </c:pt>
                <c:pt idx="26">
                  <c:v>2925</c:v>
                </c:pt>
                <c:pt idx="27">
                  <c:v>3152</c:v>
                </c:pt>
                <c:pt idx="28">
                  <c:v>3350</c:v>
                </c:pt>
                <c:pt idx="29">
                  <c:v>3521</c:v>
                </c:pt>
                <c:pt idx="30">
                  <c:v>3658</c:v>
                </c:pt>
                <c:pt idx="31">
                  <c:v>3759</c:v>
                </c:pt>
                <c:pt idx="32">
                  <c:v>3824</c:v>
                </c:pt>
                <c:pt idx="33">
                  <c:v>3849</c:v>
                </c:pt>
                <c:pt idx="34">
                  <c:v>3844</c:v>
                </c:pt>
                <c:pt idx="35">
                  <c:v>3793</c:v>
                </c:pt>
                <c:pt idx="36">
                  <c:v>3713</c:v>
                </c:pt>
                <c:pt idx="37">
                  <c:v>3596</c:v>
                </c:pt>
                <c:pt idx="38">
                  <c:v>3439</c:v>
                </c:pt>
                <c:pt idx="39">
                  <c:v>3255</c:v>
                </c:pt>
                <c:pt idx="40">
                  <c:v>3034</c:v>
                </c:pt>
                <c:pt idx="41">
                  <c:v>2773</c:v>
                </c:pt>
                <c:pt idx="42">
                  <c:v>2513</c:v>
                </c:pt>
                <c:pt idx="43">
                  <c:v>2225</c:v>
                </c:pt>
                <c:pt idx="44">
                  <c:v>1902</c:v>
                </c:pt>
                <c:pt idx="45">
                  <c:v>1573</c:v>
                </c:pt>
                <c:pt idx="46">
                  <c:v>1214</c:v>
                </c:pt>
                <c:pt idx="47">
                  <c:v>855</c:v>
                </c:pt>
                <c:pt idx="48">
                  <c:v>475</c:v>
                </c:pt>
                <c:pt idx="49">
                  <c:v>107</c:v>
                </c:pt>
                <c:pt idx="50">
                  <c:v>-274</c:v>
                </c:pt>
                <c:pt idx="51">
                  <c:v>-626</c:v>
                </c:pt>
                <c:pt idx="52">
                  <c:v>-982</c:v>
                </c:pt>
                <c:pt idx="53">
                  <c:v>-1337</c:v>
                </c:pt>
                <c:pt idx="54">
                  <c:v>-1690</c:v>
                </c:pt>
                <c:pt idx="55">
                  <c:v>-2022</c:v>
                </c:pt>
                <c:pt idx="56">
                  <c:v>-2328</c:v>
                </c:pt>
                <c:pt idx="57">
                  <c:v>-2615</c:v>
                </c:pt>
                <c:pt idx="58">
                  <c:v>-2863</c:v>
                </c:pt>
                <c:pt idx="59">
                  <c:v>-3092</c:v>
                </c:pt>
                <c:pt idx="60">
                  <c:v>-3297</c:v>
                </c:pt>
                <c:pt idx="61">
                  <c:v>-3464</c:v>
                </c:pt>
                <c:pt idx="62">
                  <c:v>-3600</c:v>
                </c:pt>
                <c:pt idx="63">
                  <c:v>-3705</c:v>
                </c:pt>
                <c:pt idx="64">
                  <c:v>-3768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854-4B94-86E4-FB0ECBD0D765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TDK_KF_ST_03_03!$N$85:$N$149</c:f>
              <c:numCache>
                <c:formatCode>General</c:formatCode>
                <c:ptCount val="65"/>
                <c:pt idx="0">
                  <c:v>-3761.656710694469</c:v>
                </c:pt>
                <c:pt idx="1">
                  <c:v>-3789.7855616800343</c:v>
                </c:pt>
                <c:pt idx="2">
                  <c:v>-3781.1761218976858</c:v>
                </c:pt>
                <c:pt idx="3">
                  <c:v>-3736.6253103036925</c:v>
                </c:pt>
                <c:pt idx="4">
                  <c:v>-3657.8812313435537</c:v>
                </c:pt>
                <c:pt idx="5">
                  <c:v>-3538.4536562828753</c:v>
                </c:pt>
                <c:pt idx="6">
                  <c:v>-3384.3578557167352</c:v>
                </c:pt>
                <c:pt idx="7">
                  <c:v>-3198.7600777266466</c:v>
                </c:pt>
                <c:pt idx="8">
                  <c:v>-2980.2693937643476</c:v>
                </c:pt>
                <c:pt idx="9">
                  <c:v>-2732.533221276969</c:v>
                </c:pt>
                <c:pt idx="10">
                  <c:v>-2463.5853965330525</c:v>
                </c:pt>
                <c:pt idx="11">
                  <c:v>-2176.0538493638246</c:v>
                </c:pt>
                <c:pt idx="12">
                  <c:v>-1859.0265675082799</c:v>
                </c:pt>
                <c:pt idx="13">
                  <c:v>-1521.5558962008431</c:v>
                </c:pt>
                <c:pt idx="14">
                  <c:v>-1166.0596446692086</c:v>
                </c:pt>
                <c:pt idx="15">
                  <c:v>-793.99787980741064</c:v>
                </c:pt>
                <c:pt idx="16">
                  <c:v>-425.47829206347217</c:v>
                </c:pt>
                <c:pt idx="17">
                  <c:v>-50.824475655259945</c:v>
                </c:pt>
                <c:pt idx="18">
                  <c:v>320.39082120533726</c:v>
                </c:pt>
                <c:pt idx="19">
                  <c:v>684.68891120376145</c:v>
                </c:pt>
                <c:pt idx="20">
                  <c:v>1041.7433873644386</c:v>
                </c:pt>
                <c:pt idx="21">
                  <c:v>1406.8333294019646</c:v>
                </c:pt>
                <c:pt idx="22">
                  <c:v>1752.5681275247302</c:v>
                </c:pt>
                <c:pt idx="23">
                  <c:v>2084.872412461234</c:v>
                </c:pt>
                <c:pt idx="24">
                  <c:v>2391.7795642698825</c:v>
                </c:pt>
                <c:pt idx="25">
                  <c:v>2676.0839291092798</c:v>
                </c:pt>
                <c:pt idx="26">
                  <c:v>2925.9292482573574</c:v>
                </c:pt>
                <c:pt idx="27">
                  <c:v>3151.4629323520421</c:v>
                </c:pt>
                <c:pt idx="28">
                  <c:v>3352.133043144062</c:v>
                </c:pt>
                <c:pt idx="29">
                  <c:v>3520.5177924341419</c:v>
                </c:pt>
                <c:pt idx="30">
                  <c:v>3654.7956909188824</c:v>
                </c:pt>
                <c:pt idx="31">
                  <c:v>3755.8987825659965</c:v>
                </c:pt>
                <c:pt idx="32">
                  <c:v>3817.9799491007593</c:v>
                </c:pt>
                <c:pt idx="33">
                  <c:v>3843.6041508285866</c:v>
                </c:pt>
                <c:pt idx="34">
                  <c:v>3832.9455720479909</c:v>
                </c:pt>
                <c:pt idx="35">
                  <c:v>3787.9730838937917</c:v>
                </c:pt>
                <c:pt idx="36">
                  <c:v>3705.3995426168926</c:v>
                </c:pt>
                <c:pt idx="37">
                  <c:v>3587.5438974021804</c:v>
                </c:pt>
                <c:pt idx="38">
                  <c:v>3432.359328256875</c:v>
                </c:pt>
                <c:pt idx="39">
                  <c:v>3247.0290169533992</c:v>
                </c:pt>
                <c:pt idx="40">
                  <c:v>3028.5084285391017</c:v>
                </c:pt>
                <c:pt idx="41">
                  <c:v>2780.9807177186412</c:v>
                </c:pt>
                <c:pt idx="42">
                  <c:v>2516.5660352606001</c:v>
                </c:pt>
                <c:pt idx="43">
                  <c:v>2227.5333633432083</c:v>
                </c:pt>
                <c:pt idx="44">
                  <c:v>1911.4281022525436</c:v>
                </c:pt>
                <c:pt idx="45">
                  <c:v>1577.1992132265591</c:v>
                </c:pt>
                <c:pt idx="46">
                  <c:v>1219.5119923584352</c:v>
                </c:pt>
                <c:pt idx="47">
                  <c:v>856.24243820978734</c:v>
                </c:pt>
                <c:pt idx="48">
                  <c:v>479.53034715740165</c:v>
                </c:pt>
                <c:pt idx="49">
                  <c:v>109.08156188487688</c:v>
                </c:pt>
                <c:pt idx="50">
                  <c:v>-262.74536819761926</c:v>
                </c:pt>
                <c:pt idx="51">
                  <c:v>-625.32068817531774</c:v>
                </c:pt>
                <c:pt idx="52">
                  <c:v>-981.34505580169764</c:v>
                </c:pt>
                <c:pt idx="53">
                  <c:v>-1342.7441417164971</c:v>
                </c:pt>
                <c:pt idx="54">
                  <c:v>-1693.2293896702226</c:v>
                </c:pt>
                <c:pt idx="55">
                  <c:v>-2022.3223583746903</c:v>
                </c:pt>
                <c:pt idx="56">
                  <c:v>-2334.0990117364959</c:v>
                </c:pt>
                <c:pt idx="57">
                  <c:v>-2616.1623582561924</c:v>
                </c:pt>
                <c:pt idx="58">
                  <c:v>-2866.6378298997042</c:v>
                </c:pt>
                <c:pt idx="59">
                  <c:v>-3092.8625648322659</c:v>
                </c:pt>
                <c:pt idx="60">
                  <c:v>-3296.3598277929627</c:v>
                </c:pt>
                <c:pt idx="61">
                  <c:v>-3462.0140782566514</c:v>
                </c:pt>
                <c:pt idx="62">
                  <c:v>-3599.7145892110993</c:v>
                </c:pt>
                <c:pt idx="63">
                  <c:v>-3701.8673838098807</c:v>
                </c:pt>
                <c:pt idx="64">
                  <c:v>-3764.6003647725406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854-4B94-86E4-FB0ECBD0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487992"/>
        <c:axId val="574487600"/>
      </c:scatterChart>
      <c:valAx>
        <c:axId val="574487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7600"/>
        <c:crosses val="autoZero"/>
        <c:crossBetween val="midCat"/>
      </c:valAx>
      <c:valAx>
        <c:axId val="57448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7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TDK_KF_ST_03_03!$AC$20:$AC$84</c:f>
              <c:numCache>
                <c:formatCode>General</c:formatCode>
                <c:ptCount val="65"/>
                <c:pt idx="0">
                  <c:v>2.2486614152141093E-2</c:v>
                </c:pt>
                <c:pt idx="1">
                  <c:v>-0.11237086621458836</c:v>
                </c:pt>
                <c:pt idx="2">
                  <c:v>-0.14743228658624119</c:v>
                </c:pt>
                <c:pt idx="3">
                  <c:v>-0.16858978305945982</c:v>
                </c:pt>
                <c:pt idx="4">
                  <c:v>-0.13294155472711111</c:v>
                </c:pt>
                <c:pt idx="5">
                  <c:v>-0.13191536381528479</c:v>
                </c:pt>
                <c:pt idx="6">
                  <c:v>-0.20523054898726656</c:v>
                </c:pt>
                <c:pt idx="7">
                  <c:v>-0.16081076167267128</c:v>
                </c:pt>
                <c:pt idx="8">
                  <c:v>-5.7415399998731687E-2</c:v>
                </c:pt>
                <c:pt idx="9">
                  <c:v>-8.2814036225812515E-2</c:v>
                </c:pt>
                <c:pt idx="10">
                  <c:v>-6.2219493174382023E-2</c:v>
                </c:pt>
                <c:pt idx="11">
                  <c:v>-8.7686860213125328E-2</c:v>
                </c:pt>
                <c:pt idx="12">
                  <c:v>-9.9587435558007087E-2</c:v>
                </c:pt>
                <c:pt idx="13">
                  <c:v>-4.387815863364608E-2</c:v>
                </c:pt>
                <c:pt idx="14">
                  <c:v>-9.6669262754105034E-2</c:v>
                </c:pt>
                <c:pt idx="15">
                  <c:v>-0.12677696150284135</c:v>
                </c:pt>
                <c:pt idx="16">
                  <c:v>-0.2142491054611213</c:v>
                </c:pt>
                <c:pt idx="17">
                  <c:v>-9.2289286094455747E-2</c:v>
                </c:pt>
                <c:pt idx="18">
                  <c:v>-0.21695178157973771</c:v>
                </c:pt>
                <c:pt idx="19">
                  <c:v>-0.19917175252521702</c:v>
                </c:pt>
                <c:pt idx="20">
                  <c:v>-0.15853282971853844</c:v>
                </c:pt>
                <c:pt idx="21">
                  <c:v>-0.16614122426594236</c:v>
                </c:pt>
                <c:pt idx="22">
                  <c:v>-0.14052138479758014</c:v>
                </c:pt>
                <c:pt idx="23">
                  <c:v>-8.3283881142733662E-2</c:v>
                </c:pt>
                <c:pt idx="24">
                  <c:v>-4.5482452813985219E-2</c:v>
                </c:pt>
                <c:pt idx="25">
                  <c:v>-7.7776151398836646E-2</c:v>
                </c:pt>
                <c:pt idx="26">
                  <c:v>6.5018791108116147E-2</c:v>
                </c:pt>
                <c:pt idx="27">
                  <c:v>8.2098239300449904E-2</c:v>
                </c:pt>
                <c:pt idx="28">
                  <c:v>2.2548351670678812E-2</c:v>
                </c:pt>
                <c:pt idx="29">
                  <c:v>5.1818418347551187E-2</c:v>
                </c:pt>
                <c:pt idx="30">
                  <c:v>8.6091615696176405E-2</c:v>
                </c:pt>
                <c:pt idx="31">
                  <c:v>5.0900745732377572E-2</c:v>
                </c:pt>
                <c:pt idx="32">
                  <c:v>6.0195218036767528E-2</c:v>
                </c:pt>
                <c:pt idx="33">
                  <c:v>5.2690764538454005E-2</c:v>
                </c:pt>
                <c:pt idx="34">
                  <c:v>5.5207629651789603E-2</c:v>
                </c:pt>
                <c:pt idx="35">
                  <c:v>7.202917122711483E-2</c:v>
                </c:pt>
                <c:pt idx="36">
                  <c:v>0.10861441792798132</c:v>
                </c:pt>
                <c:pt idx="37">
                  <c:v>5.9761558823140604E-2</c:v>
                </c:pt>
                <c:pt idx="38">
                  <c:v>6.3696390935660929E-2</c:v>
                </c:pt>
                <c:pt idx="39">
                  <c:v>7.424015941691664E-2</c:v>
                </c:pt>
                <c:pt idx="40">
                  <c:v>0.17860087088939736</c:v>
                </c:pt>
                <c:pt idx="41">
                  <c:v>0.14654648555998051</c:v>
                </c:pt>
                <c:pt idx="42">
                  <c:v>0.11355478426114018</c:v>
                </c:pt>
                <c:pt idx="43">
                  <c:v>0.15544893569963847</c:v>
                </c:pt>
                <c:pt idx="44">
                  <c:v>0.11568941142894573</c:v>
                </c:pt>
                <c:pt idx="45">
                  <c:v>0.2535641139483289</c:v>
                </c:pt>
                <c:pt idx="46">
                  <c:v>8.554487264149202E-2</c:v>
                </c:pt>
                <c:pt idx="47">
                  <c:v>8.7172931855491242E-2</c:v>
                </c:pt>
                <c:pt idx="48">
                  <c:v>-9.3288145447445459E-3</c:v>
                </c:pt>
                <c:pt idx="49">
                  <c:v>-2.087092859534323E-2</c:v>
                </c:pt>
                <c:pt idx="50">
                  <c:v>3.7837004434550181E-2</c:v>
                </c:pt>
                <c:pt idx="51">
                  <c:v>8.7684730247644893E-2</c:v>
                </c:pt>
                <c:pt idx="52">
                  <c:v>-0.10314628037656348</c:v>
                </c:pt>
                <c:pt idx="53">
                  <c:v>6.8394785762279753E-2</c:v>
                </c:pt>
                <c:pt idx="54">
                  <c:v>3.0295644568752778E-2</c:v>
                </c:pt>
                <c:pt idx="55">
                  <c:v>2.8422399176747604E-2</c:v>
                </c:pt>
                <c:pt idx="56">
                  <c:v>6.9177661902301679E-2</c:v>
                </c:pt>
                <c:pt idx="57">
                  <c:v>6.6863162203844695E-2</c:v>
                </c:pt>
                <c:pt idx="58">
                  <c:v>5.0963175236574898E-2</c:v>
                </c:pt>
                <c:pt idx="59">
                  <c:v>7.9394594617951952E-2</c:v>
                </c:pt>
                <c:pt idx="60">
                  <c:v>6.6489411664008458E-2</c:v>
                </c:pt>
                <c:pt idx="61">
                  <c:v>-3.5233261387872972E-2</c:v>
                </c:pt>
                <c:pt idx="62">
                  <c:v>-3.2112788735503273E-3</c:v>
                </c:pt>
                <c:pt idx="63">
                  <c:v>-0.12668305964689353</c:v>
                </c:pt>
                <c:pt idx="64">
                  <c:v>-6.0428224640133976E-2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69-4377-BE6E-4C206EC71EE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TDK_KF_ST_03_03!$AC$85:$AC$149</c:f>
              <c:numCache>
                <c:formatCode>General</c:formatCode>
                <c:ptCount val="65"/>
                <c:pt idx="0">
                  <c:v>-1.9648595889634635E-2</c:v>
                </c:pt>
                <c:pt idx="1">
                  <c:v>-5.3205072979608303E-2</c:v>
                </c:pt>
                <c:pt idx="2">
                  <c:v>-4.9943840751154767E-2</c:v>
                </c:pt>
                <c:pt idx="3">
                  <c:v>3.760838510117992E-3</c:v>
                </c:pt>
                <c:pt idx="4">
                  <c:v>3.3610113182078294E-2</c:v>
                </c:pt>
                <c:pt idx="5">
                  <c:v>0.10029298723890179</c:v>
                </c:pt>
                <c:pt idx="6">
                  <c:v>0.12579776176187352</c:v>
                </c:pt>
                <c:pt idx="7">
                  <c:v>0.14396362838391497</c:v>
                </c:pt>
                <c:pt idx="8">
                  <c:v>0.11419968620378995</c:v>
                </c:pt>
                <c:pt idx="9">
                  <c:v>-6.2939988468372121E-2</c:v>
                </c:pt>
                <c:pt idx="10">
                  <c:v>7.2650036816014563E-2</c:v>
                </c:pt>
                <c:pt idx="11">
                  <c:v>2.7635550020534083E-2</c:v>
                </c:pt>
                <c:pt idx="12">
                  <c:v>3.884462538343314E-2</c:v>
                </c:pt>
                <c:pt idx="13">
                  <c:v>8.1474077875668627E-2</c:v>
                </c:pt>
                <c:pt idx="14">
                  <c:v>3.6883408095661707E-2</c:v>
                </c:pt>
                <c:pt idx="15">
                  <c:v>5.7476786448773964E-2</c:v>
                </c:pt>
                <c:pt idx="16">
                  <c:v>7.9855657600660379E-2</c:v>
                </c:pt>
                <c:pt idx="17">
                  <c:v>0.16609569422405457</c:v>
                </c:pt>
                <c:pt idx="18">
                  <c:v>0.14267250860882541</c:v>
                </c:pt>
                <c:pt idx="19">
                  <c:v>0.18001031452863003</c:v>
                </c:pt>
                <c:pt idx="20">
                  <c:v>0.20329879300990683</c:v>
                </c:pt>
                <c:pt idx="21">
                  <c:v>0.16197513396011232</c:v>
                </c:pt>
                <c:pt idx="22">
                  <c:v>0.21501015384774291</c:v>
                </c:pt>
                <c:pt idx="23">
                  <c:v>0.18469874522375562</c:v>
                </c:pt>
                <c:pt idx="24">
                  <c:v>0.14847947376719617</c:v>
                </c:pt>
                <c:pt idx="25">
                  <c:v>0.13361102965453142</c:v>
                </c:pt>
                <c:pt idx="26">
                  <c:v>0.11265078789102745</c:v>
                </c:pt>
                <c:pt idx="27">
                  <c:v>4.4013102651433655E-2</c:v>
                </c:pt>
                <c:pt idx="28">
                  <c:v>0.12135769363541726</c:v>
                </c:pt>
                <c:pt idx="29">
                  <c:v>0.12009086224935572</c:v>
                </c:pt>
                <c:pt idx="30">
                  <c:v>5.3889767509332387E-2</c:v>
                </c:pt>
                <c:pt idx="31">
                  <c:v>0.14487370108284381</c:v>
                </c:pt>
                <c:pt idx="32">
                  <c:v>0.15358387354302749</c:v>
                </c:pt>
                <c:pt idx="33">
                  <c:v>0.1095814640210051</c:v>
                </c:pt>
                <c:pt idx="34">
                  <c:v>0.11035993787353959</c:v>
                </c:pt>
                <c:pt idx="35">
                  <c:v>0.24032433352607541</c:v>
                </c:pt>
                <c:pt idx="36">
                  <c:v>8.4887036031233265E-2</c:v>
                </c:pt>
                <c:pt idx="37">
                  <c:v>0.12300337575211984</c:v>
                </c:pt>
                <c:pt idx="38">
                  <c:v>6.4130062673967814E-2</c:v>
                </c:pt>
                <c:pt idx="39">
                  <c:v>5.4953346099580358E-2</c:v>
                </c:pt>
                <c:pt idx="40">
                  <c:v>5.8045691377543562E-2</c:v>
                </c:pt>
                <c:pt idx="41">
                  <c:v>-0.17161453700933293</c:v>
                </c:pt>
                <c:pt idx="42">
                  <c:v>-8.6719851325710806E-2</c:v>
                </c:pt>
                <c:pt idx="43">
                  <c:v>-7.4941205103613129E-2</c:v>
                </c:pt>
                <c:pt idx="44">
                  <c:v>-0.23554870845966036</c:v>
                </c:pt>
                <c:pt idx="45">
                  <c:v>-0.15430964614927234</c:v>
                </c:pt>
                <c:pt idx="46">
                  <c:v>-0.14477075562254527</c:v>
                </c:pt>
                <c:pt idx="47">
                  <c:v>-9.9317637638037581E-2</c:v>
                </c:pt>
                <c:pt idx="48">
                  <c:v>-0.1352761417717403</c:v>
                </c:pt>
                <c:pt idx="49">
                  <c:v>-8.720265762023871E-2</c:v>
                </c:pt>
                <c:pt idx="50">
                  <c:v>-0.2232135246838709</c:v>
                </c:pt>
                <c:pt idx="51">
                  <c:v>-5.6028994486013062E-2</c:v>
                </c:pt>
                <c:pt idx="52">
                  <c:v>-7.5264827963636094E-2</c:v>
                </c:pt>
                <c:pt idx="53">
                  <c:v>2.1741624465761333E-2</c:v>
                </c:pt>
                <c:pt idx="54">
                  <c:v>-4.3877737925363647E-2</c:v>
                </c:pt>
                <c:pt idx="55">
                  <c:v>-6.4303332405849289E-2</c:v>
                </c:pt>
                <c:pt idx="56">
                  <c:v>-4.9270466122422363E-2</c:v>
                </c:pt>
                <c:pt idx="57">
                  <c:v>-9.5003474637351815E-2</c:v>
                </c:pt>
                <c:pt idx="58">
                  <c:v>-5.627393920983792E-2</c:v>
                </c:pt>
                <c:pt idx="59">
                  <c:v>-7.7802219825262142E-2</c:v>
                </c:pt>
                <c:pt idx="60">
                  <c:v>-0.14915252744292928</c:v>
                </c:pt>
                <c:pt idx="61">
                  <c:v>-0.13593489714225271</c:v>
                </c:pt>
                <c:pt idx="62">
                  <c:v>-0.10718513368018279</c:v>
                </c:pt>
                <c:pt idx="63">
                  <c:v>-0.1608159850639197</c:v>
                </c:pt>
                <c:pt idx="64">
                  <c:v>-6.243259095455933E-2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E69-4377-BE6E-4C206EC71EE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</c:numCache>
            </c:numRef>
          </c:xVal>
          <c:yVal>
            <c:numRef>
              <c:f>TDK_KF_ST_03_03!$AD$20:$AD$83</c:f>
              <c:numCache>
                <c:formatCode>General</c:formatCode>
                <c:ptCount val="64"/>
                <c:pt idx="0">
                  <c:v>-8.4919205106700424E-2</c:v>
                </c:pt>
                <c:pt idx="1">
                  <c:v>-4.8445118849331337E-2</c:v>
                </c:pt>
                <c:pt idx="2">
                  <c:v>4.0247152906058403E-2</c:v>
                </c:pt>
                <c:pt idx="3">
                  <c:v>3.265488591720711E-2</c:v>
                </c:pt>
                <c:pt idx="4">
                  <c:v>-1.6210972715818173E-2</c:v>
                </c:pt>
                <c:pt idx="5">
                  <c:v>5.411314399002265E-2</c:v>
                </c:pt>
                <c:pt idx="6">
                  <c:v>0.14895660977742864</c:v>
                </c:pt>
                <c:pt idx="7">
                  <c:v>6.5807287035319462E-2</c:v>
                </c:pt>
                <c:pt idx="8">
                  <c:v>8.1449338763093238E-3</c:v>
                </c:pt>
                <c:pt idx="9">
                  <c:v>1.8510703819963226E-2</c:v>
                </c:pt>
                <c:pt idx="10">
                  <c:v>1.8341755249018377E-2</c:v>
                </c:pt>
                <c:pt idx="11">
                  <c:v>0.10942848467888666</c:v>
                </c:pt>
                <c:pt idx="12">
                  <c:v>2.4322607594370993E-2</c:v>
                </c:pt>
                <c:pt idx="13">
                  <c:v>-1.2150835852366981E-2</c:v>
                </c:pt>
                <c:pt idx="14">
                  <c:v>-0.12654426192976587</c:v>
                </c:pt>
                <c:pt idx="15">
                  <c:v>3.9574303882602635E-2</c:v>
                </c:pt>
                <c:pt idx="16">
                  <c:v>7.8972963689381004E-2</c:v>
                </c:pt>
                <c:pt idx="17">
                  <c:v>-7.0283515435818344E-3</c:v>
                </c:pt>
                <c:pt idx="18">
                  <c:v>7.2181025957192446E-2</c:v>
                </c:pt>
                <c:pt idx="19">
                  <c:v>4.4862106375944677E-2</c:v>
                </c:pt>
                <c:pt idx="20">
                  <c:v>-7.7015878741121924E-2</c:v>
                </c:pt>
                <c:pt idx="21">
                  <c:v>9.1200019162329227E-2</c:v>
                </c:pt>
                <c:pt idx="22">
                  <c:v>5.3801533471869334E-2</c:v>
                </c:pt>
                <c:pt idx="23">
                  <c:v>-8.8330655866599272E-2</c:v>
                </c:pt>
                <c:pt idx="24">
                  <c:v>0.10352814419152878</c:v>
                </c:pt>
                <c:pt idx="25">
                  <c:v>0.132729497498417</c:v>
                </c:pt>
                <c:pt idx="26">
                  <c:v>-8.8872843414833369E-4</c:v>
                </c:pt>
                <c:pt idx="27">
                  <c:v>4.0905136451669932E-2</c:v>
                </c:pt>
                <c:pt idx="28">
                  <c:v>6.2338684360554453E-2</c:v>
                </c:pt>
                <c:pt idx="29">
                  <c:v>0.18850591517852422</c:v>
                </c:pt>
                <c:pt idx="30">
                  <c:v>2.4268322177363189E-2</c:v>
                </c:pt>
                <c:pt idx="31">
                  <c:v>5.8680718288627531E-2</c:v>
                </c:pt>
                <c:pt idx="32">
                  <c:v>9.3388655506259965E-2</c:v>
                </c:pt>
                <c:pt idx="33">
                  <c:v>9.2182936544389804E-2</c:v>
                </c:pt>
                <c:pt idx="34">
                  <c:v>-1.3178621424572157E-3</c:v>
                </c:pt>
                <c:pt idx="35">
                  <c:v>4.8061691022240893E-2</c:v>
                </c:pt>
                <c:pt idx="36">
                  <c:v>1.2743275707435942E-2</c:v>
                </c:pt>
                <c:pt idx="37">
                  <c:v>-1.5748456171706948E-2</c:v>
                </c:pt>
                <c:pt idx="38">
                  <c:v>4.8954396955366519E-2</c:v>
                </c:pt>
                <c:pt idx="39">
                  <c:v>5.9370870237614781E-2</c:v>
                </c:pt>
                <c:pt idx="40">
                  <c:v>-3.0121397122201188E-2</c:v>
                </c:pt>
                <c:pt idx="41">
                  <c:v>3.8152259663775112E-2</c:v>
                </c:pt>
                <c:pt idx="42">
                  <c:v>0.10145536958660273</c:v>
                </c:pt>
                <c:pt idx="43">
                  <c:v>6.5261982604738478E-3</c:v>
                </c:pt>
                <c:pt idx="44">
                  <c:v>8.7609381580961099E-2</c:v>
                </c:pt>
                <c:pt idx="45">
                  <c:v>-7.3553799419698862E-2</c:v>
                </c:pt>
                <c:pt idx="46">
                  <c:v>5.712763596733339E-2</c:v>
                </c:pt>
                <c:pt idx="47">
                  <c:v>7.8922762368563326E-2</c:v>
                </c:pt>
                <c:pt idx="48">
                  <c:v>8.9184472145404925E-2</c:v>
                </c:pt>
                <c:pt idx="49">
                  <c:v>7.8347715044117194E-2</c:v>
                </c:pt>
                <c:pt idx="50">
                  <c:v>-9.5359633888847384E-4</c:v>
                </c:pt>
                <c:pt idx="51">
                  <c:v>-6.2106523719762663E-3</c:v>
                </c:pt>
                <c:pt idx="52">
                  <c:v>0.14199090575999662</c:v>
                </c:pt>
                <c:pt idx="53">
                  <c:v>-4.075923574174567E-2</c:v>
                </c:pt>
                <c:pt idx="54">
                  <c:v>4.2354392247261785E-2</c:v>
                </c:pt>
                <c:pt idx="55">
                  <c:v>-9.1362387645119725E-2</c:v>
                </c:pt>
                <c:pt idx="56">
                  <c:v>4.5022024301488273E-2</c:v>
                </c:pt>
                <c:pt idx="57">
                  <c:v>7.7100466180070271E-2</c:v>
                </c:pt>
                <c:pt idx="58">
                  <c:v>7.4834586525298619E-2</c:v>
                </c:pt>
                <c:pt idx="59">
                  <c:v>2.0898392620949835E-2</c:v>
                </c:pt>
                <c:pt idx="60">
                  <c:v>-3.2879298481930164E-2</c:v>
                </c:pt>
                <c:pt idx="61">
                  <c:v>3.8994099897990964E-2</c:v>
                </c:pt>
                <c:pt idx="62">
                  <c:v>-4.6732561877604439E-2</c:v>
                </c:pt>
                <c:pt idx="63">
                  <c:v>7.3477986667285222E-2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E69-4377-BE6E-4C206EC71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484856"/>
        <c:axId val="574486424"/>
      </c:scatterChart>
      <c:valAx>
        <c:axId val="5744848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6424"/>
        <c:crosses val="autoZero"/>
        <c:crossBetween val="midCat"/>
      </c:valAx>
      <c:valAx>
        <c:axId val="57448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4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864</c:v>
                </c:pt>
                <c:pt idx="2">
                  <c:v>1237</c:v>
                </c:pt>
                <c:pt idx="3">
                  <c:v>1589</c:v>
                </c:pt>
                <c:pt idx="4">
                  <c:v>1924</c:v>
                </c:pt>
                <c:pt idx="5">
                  <c:v>2233</c:v>
                </c:pt>
                <c:pt idx="6">
                  <c:v>2519</c:v>
                </c:pt>
                <c:pt idx="7">
                  <c:v>2786</c:v>
                </c:pt>
                <c:pt idx="8">
                  <c:v>3039</c:v>
                </c:pt>
                <c:pt idx="9">
                  <c:v>3252</c:v>
                </c:pt>
                <c:pt idx="10">
                  <c:v>3441</c:v>
                </c:pt>
                <c:pt idx="11">
                  <c:v>3589</c:v>
                </c:pt>
                <c:pt idx="12">
                  <c:v>3699</c:v>
                </c:pt>
                <c:pt idx="13">
                  <c:v>3786</c:v>
                </c:pt>
                <c:pt idx="14">
                  <c:v>3823</c:v>
                </c:pt>
                <c:pt idx="15">
                  <c:v>3830</c:v>
                </c:pt>
                <c:pt idx="16">
                  <c:v>3803</c:v>
                </c:pt>
                <c:pt idx="17">
                  <c:v>3732</c:v>
                </c:pt>
                <c:pt idx="18">
                  <c:v>3629</c:v>
                </c:pt>
                <c:pt idx="19">
                  <c:v>3485</c:v>
                </c:pt>
                <c:pt idx="20">
                  <c:v>3308</c:v>
                </c:pt>
                <c:pt idx="21">
                  <c:v>3105</c:v>
                </c:pt>
                <c:pt idx="22">
                  <c:v>2874</c:v>
                </c:pt>
                <c:pt idx="23">
                  <c:v>2615</c:v>
                </c:pt>
                <c:pt idx="24">
                  <c:v>2321</c:v>
                </c:pt>
                <c:pt idx="25">
                  <c:v>2006</c:v>
                </c:pt>
                <c:pt idx="26">
                  <c:v>1668</c:v>
                </c:pt>
                <c:pt idx="27">
                  <c:v>1318</c:v>
                </c:pt>
                <c:pt idx="28">
                  <c:v>963</c:v>
                </c:pt>
                <c:pt idx="29">
                  <c:v>595</c:v>
                </c:pt>
                <c:pt idx="30">
                  <c:v>227</c:v>
                </c:pt>
                <c:pt idx="31">
                  <c:v>-144</c:v>
                </c:pt>
                <c:pt idx="32">
                  <c:v>-525</c:v>
                </c:pt>
                <c:pt idx="33">
                  <c:v>-901</c:v>
                </c:pt>
                <c:pt idx="34">
                  <c:v>-1272</c:v>
                </c:pt>
                <c:pt idx="35">
                  <c:v>-1626</c:v>
                </c:pt>
                <c:pt idx="36">
                  <c:v>-1956</c:v>
                </c:pt>
                <c:pt idx="37">
                  <c:v>-2266</c:v>
                </c:pt>
                <c:pt idx="38">
                  <c:v>-2554</c:v>
                </c:pt>
                <c:pt idx="39">
                  <c:v>-2827</c:v>
                </c:pt>
                <c:pt idx="40">
                  <c:v>-3072</c:v>
                </c:pt>
                <c:pt idx="41">
                  <c:v>-3285</c:v>
                </c:pt>
                <c:pt idx="42">
                  <c:v>-3470</c:v>
                </c:pt>
                <c:pt idx="43">
                  <c:v>-3614</c:v>
                </c:pt>
                <c:pt idx="44">
                  <c:v>-3732</c:v>
                </c:pt>
                <c:pt idx="45">
                  <c:v>-3812</c:v>
                </c:pt>
                <c:pt idx="46">
                  <c:v>-3855</c:v>
                </c:pt>
                <c:pt idx="47">
                  <c:v>-3856</c:v>
                </c:pt>
                <c:pt idx="48">
                  <c:v>-3824</c:v>
                </c:pt>
                <c:pt idx="49">
                  <c:v>-3759</c:v>
                </c:pt>
                <c:pt idx="50">
                  <c:v>-3650</c:v>
                </c:pt>
                <c:pt idx="51">
                  <c:v>-3514</c:v>
                </c:pt>
                <c:pt idx="52">
                  <c:v>-3334</c:v>
                </c:pt>
                <c:pt idx="53">
                  <c:v>-3126</c:v>
                </c:pt>
                <c:pt idx="54">
                  <c:v>-2902</c:v>
                </c:pt>
                <c:pt idx="55">
                  <c:v>-2642</c:v>
                </c:pt>
                <c:pt idx="56">
                  <c:v>-2348</c:v>
                </c:pt>
                <c:pt idx="57">
                  <c:v>-2032</c:v>
                </c:pt>
                <c:pt idx="58">
                  <c:v>-1697</c:v>
                </c:pt>
                <c:pt idx="59">
                  <c:v>-1345</c:v>
                </c:pt>
                <c:pt idx="60">
                  <c:v>-985</c:v>
                </c:pt>
                <c:pt idx="61">
                  <c:v>-629</c:v>
                </c:pt>
                <c:pt idx="62">
                  <c:v>-260</c:v>
                </c:pt>
                <c:pt idx="63">
                  <c:v>113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54-427D-9B75-A9DD44B52453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TDK_KF_ST_03_03!$L$20:$L$84</c:f>
              <c:numCache>
                <c:formatCode>General</c:formatCode>
                <c:ptCount val="65"/>
                <c:pt idx="0">
                  <c:v>487.00187144342465</c:v>
                </c:pt>
                <c:pt idx="1">
                  <c:v>863.82015518116248</c:v>
                </c:pt>
                <c:pt idx="2">
                  <c:v>1241.0342820157728</c:v>
                </c:pt>
                <c:pt idx="3">
                  <c:v>1593.6025884002074</c:v>
                </c:pt>
                <c:pt idx="4">
                  <c:v>1925.2198118731576</c:v>
                </c:pt>
                <c:pt idx="5">
                  <c:v>2235.5221322985108</c:v>
                </c:pt>
                <c:pt idx="6">
                  <c:v>2526.2848151208959</c:v>
                </c:pt>
                <c:pt idx="7">
                  <c:v>2793.2194051441184</c:v>
                </c:pt>
                <c:pt idx="8">
                  <c:v>3040.8037719028198</c:v>
                </c:pt>
                <c:pt idx="9">
                  <c:v>3255.7287379070167</c:v>
                </c:pt>
                <c:pt idx="10">
                  <c:v>3440.642762871762</c:v>
                </c:pt>
                <c:pt idx="11">
                  <c:v>3590.7197448980423</c:v>
                </c:pt>
                <c:pt idx="12">
                  <c:v>3704.6541170557998</c:v>
                </c:pt>
                <c:pt idx="13">
                  <c:v>3779.5622957879809</c:v>
                </c:pt>
                <c:pt idx="14">
                  <c:v>3820.8907230632972</c:v>
                </c:pt>
                <c:pt idx="15">
                  <c:v>3826.0779466077042</c:v>
                </c:pt>
                <c:pt idx="16">
                  <c:v>3794.2051702801223</c:v>
                </c:pt>
                <c:pt idx="17">
                  <c:v>3725.1625678101668</c:v>
                </c:pt>
                <c:pt idx="18">
                  <c:v>3618.1112875345539</c:v>
                </c:pt>
                <c:pt idx="19">
                  <c:v>3474.2545982819138</c:v>
                </c:pt>
                <c:pt idx="20">
                  <c:v>3302.0514805384496</c:v>
                </c:pt>
                <c:pt idx="21">
                  <c:v>3100.1713749369296</c:v>
                </c:pt>
                <c:pt idx="22">
                  <c:v>2869.8655858631546</c:v>
                </c:pt>
                <c:pt idx="23">
                  <c:v>2610.3037141751456</c:v>
                </c:pt>
                <c:pt idx="24">
                  <c:v>2318.8508549137437</c:v>
                </c:pt>
                <c:pt idx="25">
                  <c:v>2002.3045800311384</c:v>
                </c:pt>
                <c:pt idx="26">
                  <c:v>1672.1094911221744</c:v>
                </c:pt>
                <c:pt idx="27">
                  <c:v>1322.2732974825178</c:v>
                </c:pt>
                <c:pt idx="28">
                  <c:v>964.5697150800338</c:v>
                </c:pt>
                <c:pt idx="29">
                  <c:v>599.30440446551677</c:v>
                </c:pt>
                <c:pt idx="30">
                  <c:v>233.64970523072242</c:v>
                </c:pt>
                <c:pt idx="31">
                  <c:v>-139.14230530745724</c:v>
                </c:pt>
                <c:pt idx="32">
                  <c:v>-518.58893644776947</c:v>
                </c:pt>
                <c:pt idx="33">
                  <c:v>-894.30912164615017</c:v>
                </c:pt>
                <c:pt idx="34">
                  <c:v>-1267.1097606278263</c:v>
                </c:pt>
                <c:pt idx="35">
                  <c:v>-1620.0629166744745</c:v>
                </c:pt>
                <c:pt idx="36">
                  <c:v>-1948.4905535212024</c:v>
                </c:pt>
                <c:pt idx="37">
                  <c:v>-2262.0189612264803</c:v>
                </c:pt>
                <c:pt idx="38">
                  <c:v>-2552.1213319236354</c:v>
                </c:pt>
                <c:pt idx="39">
                  <c:v>-2822.8610525734666</c:v>
                </c:pt>
                <c:pt idx="40">
                  <c:v>-3066.7320067640649</c:v>
                </c:pt>
                <c:pt idx="41">
                  <c:v>-3283.6360380393398</c:v>
                </c:pt>
                <c:pt idx="42">
                  <c:v>-3472.2824649135946</c:v>
                </c:pt>
                <c:pt idx="43">
                  <c:v>-3620.7256317007709</c:v>
                </c:pt>
                <c:pt idx="44">
                  <c:v>-3737.0472707816807</c:v>
                </c:pt>
                <c:pt idx="45">
                  <c:v>-3813.6533869118575</c:v>
                </c:pt>
                <c:pt idx="46">
                  <c:v>-3855.9840696834794</c:v>
                </c:pt>
                <c:pt idx="47">
                  <c:v>-3862.5141596197686</c:v>
                </c:pt>
                <c:pt idx="48">
                  <c:v>-3831.4691839093543</c:v>
                </c:pt>
                <c:pt idx="49">
                  <c:v>-3762.831480451739</c:v>
                </c:pt>
                <c:pt idx="50">
                  <c:v>-3656.1017318796471</c:v>
                </c:pt>
                <c:pt idx="51">
                  <c:v>-3513.3292252515857</c:v>
                </c:pt>
                <c:pt idx="52">
                  <c:v>-3339.9375020523307</c:v>
                </c:pt>
                <c:pt idx="53">
                  <c:v>-3136.5960636439895</c:v>
                </c:pt>
                <c:pt idx="54">
                  <c:v>-2904.751872398826</c:v>
                </c:pt>
                <c:pt idx="55">
                  <c:v>-2643.3097811244747</c:v>
                </c:pt>
                <c:pt idx="56">
                  <c:v>-2350.1553725707627</c:v>
                </c:pt>
                <c:pt idx="57">
                  <c:v>-2033.7921853679215</c:v>
                </c:pt>
                <c:pt idx="58">
                  <c:v>-1698.4561713786857</c:v>
                </c:pt>
                <c:pt idx="59">
                  <c:v>-1345.9345585857784</c:v>
                </c:pt>
                <c:pt idx="60">
                  <c:v>-983.16550866843352</c:v>
                </c:pt>
                <c:pt idx="61">
                  <c:v>-621.72085416763389</c:v>
                </c:pt>
                <c:pt idx="62">
                  <c:v>-254.10990361714636</c:v>
                </c:pt>
                <c:pt idx="63">
                  <c:v>126.55820485929954</c:v>
                </c:pt>
                <c:pt idx="64">
                  <c:v>500.41989249350956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C54-427D-9B75-A9DD44B52453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-3717</c:v>
                </c:pt>
                <c:pt idx="2">
                  <c:v>-3608</c:v>
                </c:pt>
                <c:pt idx="3">
                  <c:v>-3475</c:v>
                </c:pt>
                <c:pt idx="4">
                  <c:v>-3309</c:v>
                </c:pt>
                <c:pt idx="5">
                  <c:v>-3110</c:v>
                </c:pt>
                <c:pt idx="6">
                  <c:v>-2885</c:v>
                </c:pt>
                <c:pt idx="7">
                  <c:v>-2627</c:v>
                </c:pt>
                <c:pt idx="8">
                  <c:v>-2335</c:v>
                </c:pt>
                <c:pt idx="9">
                  <c:v>-2028</c:v>
                </c:pt>
                <c:pt idx="10">
                  <c:v>-1697</c:v>
                </c:pt>
                <c:pt idx="11">
                  <c:v>-1350</c:v>
                </c:pt>
                <c:pt idx="12">
                  <c:v>-990</c:v>
                </c:pt>
                <c:pt idx="13">
                  <c:v>-635</c:v>
                </c:pt>
                <c:pt idx="14">
                  <c:v>-270</c:v>
                </c:pt>
                <c:pt idx="15">
                  <c:v>104</c:v>
                </c:pt>
                <c:pt idx="16">
                  <c:v>474</c:v>
                </c:pt>
                <c:pt idx="17">
                  <c:v>855</c:v>
                </c:pt>
                <c:pt idx="18">
                  <c:v>1217</c:v>
                </c:pt>
                <c:pt idx="19">
                  <c:v>1577</c:v>
                </c:pt>
                <c:pt idx="20">
                  <c:v>1909</c:v>
                </c:pt>
                <c:pt idx="21">
                  <c:v>2219</c:v>
                </c:pt>
                <c:pt idx="22">
                  <c:v>2511</c:v>
                </c:pt>
                <c:pt idx="23">
                  <c:v>2787</c:v>
                </c:pt>
                <c:pt idx="24">
                  <c:v>3038</c:v>
                </c:pt>
                <c:pt idx="25">
                  <c:v>3258</c:v>
                </c:pt>
                <c:pt idx="26">
                  <c:v>3450</c:v>
                </c:pt>
                <c:pt idx="27">
                  <c:v>3608</c:v>
                </c:pt>
                <c:pt idx="28">
                  <c:v>3723</c:v>
                </c:pt>
                <c:pt idx="29">
                  <c:v>3804</c:v>
                </c:pt>
                <c:pt idx="30">
                  <c:v>3855</c:v>
                </c:pt>
                <c:pt idx="31">
                  <c:v>3860</c:v>
                </c:pt>
                <c:pt idx="32">
                  <c:v>3840</c:v>
                </c:pt>
                <c:pt idx="33">
                  <c:v>3777</c:v>
                </c:pt>
                <c:pt idx="34">
                  <c:v>3667</c:v>
                </c:pt>
                <c:pt idx="35">
                  <c:v>3531</c:v>
                </c:pt>
                <c:pt idx="36">
                  <c:v>3364</c:v>
                </c:pt>
                <c:pt idx="37">
                  <c:v>3167</c:v>
                </c:pt>
                <c:pt idx="38">
                  <c:v>2939</c:v>
                </c:pt>
                <c:pt idx="39">
                  <c:v>2684</c:v>
                </c:pt>
                <c:pt idx="40">
                  <c:v>2394</c:v>
                </c:pt>
                <c:pt idx="41">
                  <c:v>2086</c:v>
                </c:pt>
                <c:pt idx="42">
                  <c:v>1751</c:v>
                </c:pt>
                <c:pt idx="43">
                  <c:v>1406</c:v>
                </c:pt>
                <c:pt idx="44">
                  <c:v>1048</c:v>
                </c:pt>
                <c:pt idx="45">
                  <c:v>684</c:v>
                </c:pt>
                <c:pt idx="46">
                  <c:v>330</c:v>
                </c:pt>
                <c:pt idx="47">
                  <c:v>-45</c:v>
                </c:pt>
                <c:pt idx="48">
                  <c:v>-417</c:v>
                </c:pt>
                <c:pt idx="49">
                  <c:v>-791</c:v>
                </c:pt>
                <c:pt idx="50">
                  <c:v>-1164</c:v>
                </c:pt>
                <c:pt idx="51">
                  <c:v>-1527</c:v>
                </c:pt>
                <c:pt idx="52">
                  <c:v>-1843</c:v>
                </c:pt>
                <c:pt idx="53">
                  <c:v>-2166</c:v>
                </c:pt>
                <c:pt idx="54">
                  <c:v>-2460</c:v>
                </c:pt>
                <c:pt idx="55">
                  <c:v>-2732</c:v>
                </c:pt>
                <c:pt idx="56">
                  <c:v>-2985</c:v>
                </c:pt>
                <c:pt idx="57">
                  <c:v>-3205</c:v>
                </c:pt>
                <c:pt idx="58">
                  <c:v>-3390</c:v>
                </c:pt>
                <c:pt idx="59">
                  <c:v>-3549</c:v>
                </c:pt>
                <c:pt idx="60">
                  <c:v>-3673</c:v>
                </c:pt>
                <c:pt idx="61">
                  <c:v>-3746</c:v>
                </c:pt>
                <c:pt idx="62">
                  <c:v>-3799</c:v>
                </c:pt>
                <c:pt idx="63">
                  <c:v>-3816</c:v>
                </c:pt>
                <c:pt idx="64">
                  <c:v>-3779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C54-427D-9B75-A9DD44B52453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TDK_KF_ST_03_03!$N$20:$N$84</c:f>
              <c:numCache>
                <c:formatCode>General</c:formatCode>
                <c:ptCount val="65"/>
                <c:pt idx="0">
                  <c:v>-3778.5393726566313</c:v>
                </c:pt>
                <c:pt idx="1">
                  <c:v>-3715.0022853680857</c:v>
                </c:pt>
                <c:pt idx="2">
                  <c:v>-3611.3363932690672</c:v>
                </c:pt>
                <c:pt idx="3">
                  <c:v>-3474.8932259562612</c:v>
                </c:pt>
                <c:pt idx="4">
                  <c:v>-3307.2331555410783</c:v>
                </c:pt>
                <c:pt idx="5">
                  <c:v>-3110.1237678834627</c:v>
                </c:pt>
                <c:pt idx="6">
                  <c:v>-2882.7496690115045</c:v>
                </c:pt>
                <c:pt idx="7">
                  <c:v>-2628.1305972629607</c:v>
                </c:pt>
                <c:pt idx="8">
                  <c:v>-2339.6635758823363</c:v>
                </c:pt>
                <c:pt idx="9">
                  <c:v>-2031.2084960152422</c:v>
                </c:pt>
                <c:pt idx="10">
                  <c:v>-1698.9647718424139</c:v>
                </c:pt>
                <c:pt idx="11">
                  <c:v>-1350.6768606160813</c:v>
                </c:pt>
                <c:pt idx="12">
                  <c:v>-990.51520411387116</c:v>
                </c:pt>
                <c:pt idx="13">
                  <c:v>-636.41348517910342</c:v>
                </c:pt>
                <c:pt idx="14">
                  <c:v>-268.56266113794806</c:v>
                </c:pt>
                <c:pt idx="15">
                  <c:v>107.46480036813935</c:v>
                </c:pt>
                <c:pt idx="16">
                  <c:v>482.7063902773549</c:v>
                </c:pt>
                <c:pt idx="17">
                  <c:v>855.30758038965917</c:v>
                </c:pt>
                <c:pt idx="18">
                  <c:v>1224.4113076348385</c:v>
                </c:pt>
                <c:pt idx="19">
                  <c:v>1582.6497968389469</c:v>
                </c:pt>
                <c:pt idx="20">
                  <c:v>1913.7327366759237</c:v>
                </c:pt>
                <c:pt idx="21">
                  <c:v>2225.1618752150525</c:v>
                </c:pt>
                <c:pt idx="22">
                  <c:v>2515.8006719036239</c:v>
                </c:pt>
                <c:pt idx="23">
                  <c:v>2786.0013024107993</c:v>
                </c:pt>
                <c:pt idx="24">
                  <c:v>3035.8611769542995</c:v>
                </c:pt>
                <c:pt idx="25">
                  <c:v>3257.340196810047</c:v>
                </c:pt>
                <c:pt idx="26">
                  <c:v>3443.2968383883035</c:v>
                </c:pt>
                <c:pt idx="27">
                  <c:v>3597.7159961628672</c:v>
                </c:pt>
                <c:pt idx="28">
                  <c:v>3715.6890706008412</c:v>
                </c:pt>
                <c:pt idx="29">
                  <c:v>3798.224341474257</c:v>
                </c:pt>
                <c:pt idx="30">
                  <c:v>3844.7700229245811</c:v>
                </c:pt>
                <c:pt idx="31">
                  <c:v>3856.2725293344311</c:v>
                </c:pt>
                <c:pt idx="32">
                  <c:v>3830.8791006292536</c:v>
                </c:pt>
                <c:pt idx="33">
                  <c:v>3767.9514127066368</c:v>
                </c:pt>
                <c:pt idx="34">
                  <c:v>3666.2596809081019</c:v>
                </c:pt>
                <c:pt idx="35">
                  <c:v>3530.7016445775116</c:v>
                </c:pt>
                <c:pt idx="36">
                  <c:v>3365.9419351691422</c:v>
                </c:pt>
                <c:pt idx="37">
                  <c:v>3168.2372253208487</c:v>
                </c:pt>
                <c:pt idx="38">
                  <c:v>2942.8610967545542</c:v>
                </c:pt>
                <c:pt idx="39">
                  <c:v>2686.0990014890835</c:v>
                </c:pt>
                <c:pt idx="40">
                  <c:v>2403.8511869884592</c:v>
                </c:pt>
                <c:pt idx="41">
                  <c:v>2095.2759756676182</c:v>
                </c:pt>
                <c:pt idx="42">
                  <c:v>1758.9141683823093</c:v>
                </c:pt>
                <c:pt idx="43">
                  <c:v>1417.7240101367868</c:v>
                </c:pt>
                <c:pt idx="44">
                  <c:v>1055.1680766548441</c:v>
                </c:pt>
                <c:pt idx="45">
                  <c:v>698.9721223798548</c:v>
                </c:pt>
                <c:pt idx="46">
                  <c:v>333.0540552182274</c:v>
                </c:pt>
                <c:pt idx="47">
                  <c:v>-42.334884436912716</c:v>
                </c:pt>
                <c:pt idx="48">
                  <c:v>-421.85168964154821</c:v>
                </c:pt>
                <c:pt idx="49">
                  <c:v>-796.95342843616834</c:v>
                </c:pt>
                <c:pt idx="50">
                  <c:v>-1167.3754014671401</c:v>
                </c:pt>
                <c:pt idx="51">
                  <c:v>-1524.7066961481078</c:v>
                </c:pt>
                <c:pt idx="52">
                  <c:v>-1859.221920798642</c:v>
                </c:pt>
                <c:pt idx="53">
                  <c:v>-2173.2694467153324</c:v>
                </c:pt>
                <c:pt idx="54">
                  <c:v>-2465.7360080445706</c:v>
                </c:pt>
                <c:pt idx="55">
                  <c:v>-2737.4425907223335</c:v>
                </c:pt>
                <c:pt idx="56">
                  <c:v>-2988.0542148622017</c:v>
                </c:pt>
                <c:pt idx="57">
                  <c:v>-3208.6675788222824</c:v>
                </c:pt>
                <c:pt idx="58">
                  <c:v>-3396.5460743385934</c:v>
                </c:pt>
                <c:pt idx="59">
                  <c:v>-3550.790385103614</c:v>
                </c:pt>
                <c:pt idx="60">
                  <c:v>-3668.7530647768181</c:v>
                </c:pt>
                <c:pt idx="61">
                  <c:v>-3748.8001056023081</c:v>
                </c:pt>
                <c:pt idx="62">
                  <c:v>-3794.1066539255507</c:v>
                </c:pt>
                <c:pt idx="63">
                  <c:v>-3803.852002948056</c:v>
                </c:pt>
                <c:pt idx="64">
                  <c:v>-3776.7370747709383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C54-427D-9B75-A9DD44B5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486816"/>
        <c:axId val="574487208"/>
      </c:scatterChart>
      <c:valAx>
        <c:axId val="57448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7208"/>
        <c:crosses val="autoZero"/>
        <c:crossBetween val="midCat"/>
      </c:valAx>
      <c:valAx>
        <c:axId val="574487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/>
  </sheetViews>
  <sheetFormatPr baseColWidth="10" defaultColWidth="11.42578125" defaultRowHeight="18.75" x14ac:dyDescent="0.3"/>
  <cols>
    <col min="1" max="1" width="2.140625" style="62" customWidth="1"/>
    <col min="2" max="2" width="17.28515625" style="62" bestFit="1" customWidth="1"/>
    <col min="3" max="3" width="19.28515625" style="62" bestFit="1" customWidth="1"/>
    <col min="4" max="5" width="11.42578125" style="62"/>
    <col min="6" max="6" width="15.42578125" style="62" customWidth="1"/>
    <col min="7" max="9" width="11.42578125" style="62"/>
    <col min="10" max="10" width="24.42578125" style="62" customWidth="1"/>
    <col min="11" max="16384" width="11.42578125" style="62"/>
  </cols>
  <sheetData>
    <row r="1" spans="2:10" ht="11.25" customHeight="1" thickBot="1" x14ac:dyDescent="0.35"/>
    <row r="2" spans="2:10" ht="19.5" thickBot="1" x14ac:dyDescent="0.35">
      <c r="B2" s="63"/>
      <c r="C2" s="64"/>
      <c r="D2" s="65" t="s">
        <v>59</v>
      </c>
      <c r="E2" s="66" t="s">
        <v>67</v>
      </c>
      <c r="H2" s="67"/>
    </row>
    <row r="3" spans="2:10" x14ac:dyDescent="0.3">
      <c r="B3" s="125" t="s">
        <v>68</v>
      </c>
      <c r="C3" s="68" t="s">
        <v>69</v>
      </c>
      <c r="D3" s="69">
        <v>6</v>
      </c>
      <c r="E3" s="70">
        <v>4</v>
      </c>
    </row>
    <row r="4" spans="2:10" x14ac:dyDescent="0.3">
      <c r="B4" s="126"/>
      <c r="C4" s="71" t="s">
        <v>70</v>
      </c>
      <c r="D4" s="72">
        <v>6</v>
      </c>
      <c r="E4" s="73">
        <v>3</v>
      </c>
    </row>
    <row r="5" spans="2:10" x14ac:dyDescent="0.3">
      <c r="B5" s="74" t="s">
        <v>71</v>
      </c>
      <c r="C5" s="71">
        <v>125</v>
      </c>
      <c r="D5" s="72">
        <v>15</v>
      </c>
      <c r="E5" s="73">
        <v>9</v>
      </c>
    </row>
    <row r="6" spans="2:10" x14ac:dyDescent="0.3">
      <c r="B6" s="74" t="s">
        <v>72</v>
      </c>
      <c r="C6" s="71">
        <v>150</v>
      </c>
      <c r="D6" s="72">
        <v>15</v>
      </c>
      <c r="E6" s="73">
        <v>9</v>
      </c>
    </row>
    <row r="7" spans="2:10" ht="19.5" thickBot="1" x14ac:dyDescent="0.35">
      <c r="B7" s="75" t="s">
        <v>73</v>
      </c>
      <c r="C7" s="76">
        <v>175</v>
      </c>
      <c r="D7" s="77">
        <v>0</v>
      </c>
      <c r="E7" s="78">
        <v>0</v>
      </c>
      <c r="F7" s="62" t="s">
        <v>74</v>
      </c>
    </row>
    <row r="8" spans="2:10" ht="19.5" thickBot="1" x14ac:dyDescent="0.35">
      <c r="B8" s="127" t="s">
        <v>75</v>
      </c>
      <c r="C8" s="128"/>
      <c r="D8" s="65">
        <f>SUM(D3:D7)</f>
        <v>42</v>
      </c>
      <c r="E8" s="66">
        <f>SUM(E3:E7)</f>
        <v>25</v>
      </c>
    </row>
    <row r="10" spans="2:10" x14ac:dyDescent="0.3">
      <c r="B10" s="79" t="s">
        <v>76</v>
      </c>
      <c r="C10" s="79"/>
      <c r="D10" s="79"/>
      <c r="E10" s="79"/>
      <c r="F10" s="79"/>
      <c r="G10" s="80"/>
      <c r="H10" s="80"/>
      <c r="I10" s="80"/>
      <c r="J10" s="80"/>
    </row>
    <row r="11" spans="2:10" x14ac:dyDescent="0.3">
      <c r="B11" s="129" t="s">
        <v>77</v>
      </c>
      <c r="C11" s="129"/>
      <c r="D11" s="129"/>
      <c r="E11" s="129"/>
      <c r="F11" s="129"/>
      <c r="G11" s="130"/>
      <c r="H11" s="130"/>
      <c r="I11" s="130"/>
      <c r="J11" s="130"/>
    </row>
    <row r="12" spans="2:10" x14ac:dyDescent="0.3">
      <c r="B12" s="129" t="s">
        <v>78</v>
      </c>
      <c r="C12" s="129"/>
      <c r="D12" s="129"/>
      <c r="E12" s="129"/>
      <c r="F12" s="129"/>
      <c r="G12" s="130"/>
      <c r="H12" s="130"/>
      <c r="I12" s="130"/>
      <c r="J12" s="130"/>
    </row>
    <row r="13" spans="2:10" x14ac:dyDescent="0.3">
      <c r="B13" s="79"/>
      <c r="C13" s="129" t="s">
        <v>79</v>
      </c>
      <c r="D13" s="129"/>
      <c r="E13" s="129"/>
      <c r="F13" s="129"/>
      <c r="G13" s="131" t="s">
        <v>80</v>
      </c>
      <c r="H13" s="131"/>
      <c r="I13" s="131"/>
      <c r="J13" s="131"/>
    </row>
    <row r="14" spans="2:10" x14ac:dyDescent="0.3">
      <c r="B14" s="81"/>
      <c r="C14" s="129" t="s">
        <v>81</v>
      </c>
      <c r="D14" s="129"/>
      <c r="E14" s="129"/>
      <c r="F14" s="129"/>
      <c r="G14" s="131" t="s">
        <v>80</v>
      </c>
      <c r="H14" s="131"/>
      <c r="I14" s="131"/>
      <c r="J14" s="131"/>
    </row>
    <row r="15" spans="2:10" x14ac:dyDescent="0.3">
      <c r="B15" s="81"/>
      <c r="C15" s="129" t="s">
        <v>79</v>
      </c>
      <c r="D15" s="129"/>
      <c r="E15" s="129"/>
      <c r="F15" s="129"/>
      <c r="G15" s="131" t="s">
        <v>82</v>
      </c>
      <c r="H15" s="131"/>
      <c r="I15" s="131"/>
      <c r="J15" s="131"/>
    </row>
    <row r="16" spans="2:10" x14ac:dyDescent="0.3">
      <c r="B16" s="81"/>
      <c r="C16" s="129" t="s">
        <v>81</v>
      </c>
      <c r="D16" s="129"/>
      <c r="E16" s="129"/>
      <c r="F16" s="129"/>
      <c r="G16" s="131" t="s">
        <v>82</v>
      </c>
      <c r="H16" s="131"/>
      <c r="I16" s="131"/>
      <c r="J16" s="131"/>
    </row>
    <row r="17" spans="2:10" x14ac:dyDescent="0.3">
      <c r="B17" s="81"/>
      <c r="C17" s="79"/>
      <c r="D17" s="79"/>
      <c r="E17" s="79"/>
      <c r="F17" s="79"/>
      <c r="G17" s="82"/>
      <c r="H17" s="82"/>
      <c r="I17" s="82"/>
      <c r="J17" s="82"/>
    </row>
    <row r="18" spans="2:10" x14ac:dyDescent="0.3">
      <c r="B18" s="129" t="s">
        <v>83</v>
      </c>
      <c r="C18" s="129"/>
      <c r="D18" s="129"/>
      <c r="E18" s="129"/>
      <c r="F18" s="129"/>
      <c r="G18" s="131" t="s">
        <v>84</v>
      </c>
      <c r="H18" s="131"/>
      <c r="I18" s="131"/>
      <c r="J18" s="131"/>
    </row>
    <row r="19" spans="2:10" x14ac:dyDescent="0.3">
      <c r="B19" s="129" t="s">
        <v>85</v>
      </c>
      <c r="C19" s="129"/>
      <c r="D19" s="129"/>
      <c r="E19" s="129"/>
      <c r="F19" s="129"/>
      <c r="G19" s="131" t="s">
        <v>86</v>
      </c>
      <c r="H19" s="131"/>
      <c r="I19" s="131"/>
      <c r="J19" s="131"/>
    </row>
    <row r="20" spans="2:10" x14ac:dyDescent="0.3">
      <c r="B20" s="129" t="s">
        <v>87</v>
      </c>
      <c r="C20" s="129"/>
      <c r="D20" s="129"/>
      <c r="E20" s="129"/>
      <c r="F20" s="129"/>
      <c r="G20" s="131" t="s">
        <v>88</v>
      </c>
      <c r="H20" s="131"/>
      <c r="I20" s="131"/>
      <c r="J20" s="131"/>
    </row>
    <row r="21" spans="2:10" x14ac:dyDescent="0.3">
      <c r="B21" s="129" t="s">
        <v>89</v>
      </c>
      <c r="C21" s="129"/>
      <c r="D21" s="129"/>
      <c r="E21" s="129"/>
      <c r="F21" s="129"/>
      <c r="G21" s="131" t="s">
        <v>90</v>
      </c>
      <c r="H21" s="131"/>
      <c r="I21" s="131"/>
      <c r="J21" s="131"/>
    </row>
    <row r="22" spans="2:10" x14ac:dyDescent="0.3">
      <c r="B22" s="79"/>
      <c r="C22" s="79"/>
      <c r="D22" s="79"/>
      <c r="E22" s="79"/>
      <c r="F22" s="79"/>
      <c r="G22" s="131" t="s">
        <v>91</v>
      </c>
      <c r="H22" s="131"/>
      <c r="I22" s="131"/>
      <c r="J22" s="131"/>
    </row>
    <row r="23" spans="2:10" x14ac:dyDescent="0.3">
      <c r="B23" s="129" t="s">
        <v>92</v>
      </c>
      <c r="C23" s="129"/>
      <c r="D23" s="129"/>
      <c r="E23" s="129"/>
      <c r="F23" s="129"/>
      <c r="G23" s="131" t="s">
        <v>93</v>
      </c>
      <c r="H23" s="131"/>
      <c r="I23" s="131"/>
      <c r="J23" s="131"/>
    </row>
    <row r="24" spans="2:10" x14ac:dyDescent="0.3">
      <c r="B24" s="129" t="s">
        <v>94</v>
      </c>
      <c r="C24" s="129"/>
      <c r="D24" s="129"/>
      <c r="E24" s="129"/>
      <c r="F24" s="129"/>
      <c r="G24" s="131" t="s">
        <v>95</v>
      </c>
      <c r="H24" s="131"/>
      <c r="I24" s="131"/>
      <c r="J24" s="131"/>
    </row>
  </sheetData>
  <mergeCells count="27"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  <mergeCell ref="C16:F16"/>
    <mergeCell ref="G16:J16"/>
    <mergeCell ref="B18:F18"/>
    <mergeCell ref="G18:J18"/>
    <mergeCell ref="B19:F19"/>
    <mergeCell ref="G19:J19"/>
    <mergeCell ref="C13:F13"/>
    <mergeCell ref="G13:J13"/>
    <mergeCell ref="C14:F14"/>
    <mergeCell ref="G14:J14"/>
    <mergeCell ref="C15:F15"/>
    <mergeCell ref="G15:J15"/>
    <mergeCell ref="B3:B4"/>
    <mergeCell ref="B8:C8"/>
    <mergeCell ref="B11:F11"/>
    <mergeCell ref="G11:J11"/>
    <mergeCell ref="B12:F12"/>
    <mergeCell ref="G12:J12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T96"/>
  <sheetViews>
    <sheetView tabSelected="1" zoomScale="90" zoomScaleNormal="90" workbookViewId="0"/>
  </sheetViews>
  <sheetFormatPr baseColWidth="10" defaultRowHeight="15" x14ac:dyDescent="0.25"/>
  <cols>
    <col min="1" max="1" width="3" customWidth="1"/>
    <col min="2" max="2" width="17.140625" customWidth="1"/>
    <col min="3" max="3" width="21.42578125" bestFit="1" customWidth="1"/>
    <col min="4" max="4" width="3" bestFit="1" customWidth="1"/>
    <col min="5" max="6" width="11.42578125" style="90"/>
    <col min="7" max="7" width="3.42578125" style="90" customWidth="1"/>
    <col min="8" max="8" width="22" bestFit="1" customWidth="1"/>
    <col min="9" max="9" width="3" bestFit="1" customWidth="1"/>
    <col min="12" max="12" width="3.42578125" style="90" customWidth="1"/>
    <col min="13" max="13" width="22" bestFit="1" customWidth="1"/>
    <col min="14" max="14" width="3" bestFit="1" customWidth="1"/>
    <col min="20" max="20" width="14" bestFit="1" customWidth="1"/>
  </cols>
  <sheetData>
    <row r="1" spans="2:20" ht="15.75" thickBot="1" x14ac:dyDescent="0.3"/>
    <row r="2" spans="2:20" ht="15" customHeight="1" x14ac:dyDescent="0.25">
      <c r="C2" s="139" t="s">
        <v>212</v>
      </c>
      <c r="D2" s="140"/>
      <c r="E2" s="140"/>
      <c r="F2" s="140"/>
      <c r="G2" s="140"/>
      <c r="H2" s="140"/>
      <c r="I2" s="140"/>
      <c r="J2" s="140"/>
      <c r="K2" s="141"/>
      <c r="L2"/>
      <c r="R2" s="54" t="s">
        <v>96</v>
      </c>
      <c r="S2" s="87" t="s">
        <v>97</v>
      </c>
      <c r="T2" s="87" t="s">
        <v>59</v>
      </c>
    </row>
    <row r="3" spans="2:20" ht="15.75" customHeight="1" thickBot="1" x14ac:dyDescent="0.3">
      <c r="C3" s="142"/>
      <c r="D3" s="143"/>
      <c r="E3" s="143"/>
      <c r="F3" s="143"/>
      <c r="G3" s="143"/>
      <c r="H3" s="143"/>
      <c r="I3" s="143"/>
      <c r="J3" s="143"/>
      <c r="K3" s="144"/>
      <c r="L3"/>
      <c r="S3" s="87" t="s">
        <v>67</v>
      </c>
      <c r="T3" s="87" t="s">
        <v>67</v>
      </c>
    </row>
    <row r="4" spans="2:20" x14ac:dyDescent="0.25">
      <c r="E4" s="146" t="s">
        <v>67</v>
      </c>
      <c r="F4" s="146"/>
      <c r="J4" s="146" t="s">
        <v>67</v>
      </c>
      <c r="K4" s="146"/>
      <c r="S4" s="87" t="s">
        <v>102</v>
      </c>
      <c r="T4" s="87" t="s">
        <v>104</v>
      </c>
    </row>
    <row r="5" spans="2:20" x14ac:dyDescent="0.25">
      <c r="E5" s="147" t="s">
        <v>64</v>
      </c>
      <c r="F5" s="147"/>
      <c r="J5" s="147" t="s">
        <v>64</v>
      </c>
      <c r="K5" s="147"/>
      <c r="S5" s="87" t="s">
        <v>103</v>
      </c>
      <c r="T5" s="87" t="s">
        <v>105</v>
      </c>
    </row>
    <row r="6" spans="2:20" ht="15.75" thickBot="1" x14ac:dyDescent="0.3">
      <c r="E6" s="145" t="s">
        <v>65</v>
      </c>
      <c r="F6" s="145"/>
      <c r="J6" s="145" t="s">
        <v>66</v>
      </c>
      <c r="K6" s="145"/>
      <c r="S6" s="87" t="s">
        <v>98</v>
      </c>
      <c r="T6" s="87" t="s">
        <v>106</v>
      </c>
    </row>
    <row r="7" spans="2:20" ht="15.75" thickBot="1" x14ac:dyDescent="0.3">
      <c r="C7" s="61" t="s">
        <v>62</v>
      </c>
      <c r="E7" s="55" t="s">
        <v>55</v>
      </c>
      <c r="F7" s="56" t="s">
        <v>61</v>
      </c>
      <c r="H7" s="61" t="s">
        <v>62</v>
      </c>
      <c r="J7" s="55" t="s">
        <v>55</v>
      </c>
      <c r="K7" s="56" t="s">
        <v>61</v>
      </c>
      <c r="M7" s="61" t="s">
        <v>62</v>
      </c>
      <c r="O7" s="55" t="s">
        <v>55</v>
      </c>
      <c r="P7" s="56" t="s">
        <v>222</v>
      </c>
      <c r="S7" s="87" t="s">
        <v>99</v>
      </c>
      <c r="T7" s="87" t="s">
        <v>107</v>
      </c>
    </row>
    <row r="8" spans="2:20" x14ac:dyDescent="0.25">
      <c r="B8" s="136" t="s">
        <v>192</v>
      </c>
      <c r="C8" s="88" t="s">
        <v>112</v>
      </c>
      <c r="D8" s="50">
        <v>1</v>
      </c>
      <c r="E8" s="58">
        <f ca="1">INDIRECT("'"&amp;C8&amp;"'!"&amp;"U5",TRUE)</f>
        <v>15</v>
      </c>
      <c r="F8" s="83">
        <f ca="1">MAX(INDIRECT("'"&amp;C8&amp;"'!"&amp;"R3",TRUE),ABS(INDIRECT("'"&amp;C8&amp;"'!"&amp;"R4",TRUE)))</f>
        <v>0.41770330872814299</v>
      </c>
      <c r="H8" s="49" t="s">
        <v>113</v>
      </c>
      <c r="I8" s="50">
        <v>1</v>
      </c>
      <c r="J8" s="58">
        <f ca="1">INDIRECT("'"&amp;H8&amp;"'!"&amp;"U5",TRUE)</f>
        <v>15</v>
      </c>
      <c r="K8" s="83">
        <f ca="1">MAX(INDIRECT("'"&amp;H8&amp;"'!"&amp;"R3",TRUE),ABS(INDIRECT("'"&amp;H8&amp;"'!"&amp;"R4",TRUE)))</f>
        <v>0.41658785072083404</v>
      </c>
      <c r="M8" s="49" t="s">
        <v>213</v>
      </c>
      <c r="N8" s="50">
        <v>1</v>
      </c>
      <c r="O8" s="58">
        <f ca="1">INDIRECT("'"&amp;M8&amp;"'!"&amp;"U5",TRUE)</f>
        <v>15</v>
      </c>
      <c r="P8" s="83">
        <f ca="1">MAX(INDIRECT("'"&amp;M8&amp;"'!"&amp;"R3",TRUE),ABS(INDIRECT("'"&amp;M8&amp;"'!"&amp;"R4",TRUE)))</f>
        <v>0.41182930549769026</v>
      </c>
      <c r="S8" s="87" t="s">
        <v>100</v>
      </c>
      <c r="T8" s="87" t="s">
        <v>108</v>
      </c>
    </row>
    <row r="9" spans="2:20" x14ac:dyDescent="0.25">
      <c r="B9" s="137"/>
      <c r="C9" s="88" t="s">
        <v>114</v>
      </c>
      <c r="D9" s="51">
        <v>2</v>
      </c>
      <c r="E9" s="59">
        <f t="shared" ref="E9:E16" ca="1" si="0">INDIRECT("'"&amp;C9&amp;"'!"&amp;"U5",TRUE)</f>
        <v>22</v>
      </c>
      <c r="F9" s="84">
        <f t="shared" ref="F9:F16" ca="1" si="1">MAX(INDIRECT("'"&amp;C9&amp;"'!"&amp;"R3",TRUE),ABS(INDIRECT("'"&amp;C9&amp;"'!"&amp;"R4",TRUE)))</f>
        <v>0.48633517905151535</v>
      </c>
      <c r="H9" s="49" t="s">
        <v>122</v>
      </c>
      <c r="I9" s="51">
        <v>2</v>
      </c>
      <c r="J9" s="59">
        <f t="shared" ref="J9:J16" ca="1" si="2">INDIRECT("'"&amp;H9&amp;"'!"&amp;"U5",TRUE)</f>
        <v>22</v>
      </c>
      <c r="K9" s="84">
        <f t="shared" ref="K9:K16" ca="1" si="3">MAX(INDIRECT("'"&amp;H9&amp;"'!"&amp;"R3",TRUE),ABS(INDIRECT("'"&amp;H9&amp;"'!"&amp;"R4",TRUE)))</f>
        <v>0.47370067699239726</v>
      </c>
      <c r="M9" s="49" t="s">
        <v>214</v>
      </c>
      <c r="N9" s="51">
        <v>2</v>
      </c>
      <c r="O9" s="59">
        <f t="shared" ref="O9:O16" ca="1" si="4">INDIRECT("'"&amp;M9&amp;"'!"&amp;"U5",TRUE)</f>
        <v>22</v>
      </c>
      <c r="P9" s="84">
        <f t="shared" ref="P9:P16" ca="1" si="5">MAX(INDIRECT("'"&amp;M9&amp;"'!"&amp;"R3",TRUE),ABS(INDIRECT("'"&amp;M9&amp;"'!"&amp;"R4",TRUE)))</f>
        <v>0.46470922550741989</v>
      </c>
      <c r="S9" s="87" t="s">
        <v>101</v>
      </c>
      <c r="T9" s="87" t="s">
        <v>109</v>
      </c>
    </row>
    <row r="10" spans="2:20" x14ac:dyDescent="0.25">
      <c r="B10" s="137"/>
      <c r="C10" s="88" t="s">
        <v>115</v>
      </c>
      <c r="D10" s="51">
        <v>3</v>
      </c>
      <c r="E10" s="59">
        <f t="shared" ca="1" si="0"/>
        <v>9</v>
      </c>
      <c r="F10" s="84">
        <f t="shared" ca="1" si="1"/>
        <v>0.26344659135804704</v>
      </c>
      <c r="H10" s="49" t="s">
        <v>123</v>
      </c>
      <c r="I10" s="51">
        <v>3</v>
      </c>
      <c r="J10" s="59">
        <f t="shared" ca="1" si="2"/>
        <v>9</v>
      </c>
      <c r="K10" s="84">
        <f t="shared" ca="1" si="3"/>
        <v>0.25300450406990649</v>
      </c>
      <c r="M10" s="49" t="s">
        <v>215</v>
      </c>
      <c r="N10" s="51">
        <v>3</v>
      </c>
      <c r="O10" s="59">
        <f t="shared" ca="1" si="4"/>
        <v>9</v>
      </c>
      <c r="P10" s="84">
        <f t="shared" ca="1" si="5"/>
        <v>0.27128171956269398</v>
      </c>
      <c r="S10" s="87" t="s">
        <v>110</v>
      </c>
      <c r="T10" s="87" t="s">
        <v>65</v>
      </c>
    </row>
    <row r="11" spans="2:20" x14ac:dyDescent="0.25">
      <c r="B11" s="137"/>
      <c r="C11" s="88" t="s">
        <v>116</v>
      </c>
      <c r="D11" s="51">
        <v>4</v>
      </c>
      <c r="E11" s="59">
        <f t="shared" ca="1" si="0"/>
        <v>25</v>
      </c>
      <c r="F11" s="84">
        <f t="shared" ca="1" si="1"/>
        <v>0.22627866525705542</v>
      </c>
      <c r="H11" s="49" t="s">
        <v>124</v>
      </c>
      <c r="I11" s="51">
        <v>4</v>
      </c>
      <c r="J11" s="59">
        <f t="shared" ca="1" si="2"/>
        <v>25</v>
      </c>
      <c r="K11" s="84">
        <f t="shared" ca="1" si="3"/>
        <v>0.24126392932589269</v>
      </c>
      <c r="M11" s="49" t="s">
        <v>216</v>
      </c>
      <c r="N11" s="51">
        <v>4</v>
      </c>
      <c r="O11" s="59">
        <f t="shared" ca="1" si="4"/>
        <v>25</v>
      </c>
      <c r="P11" s="84">
        <f t="shared" ca="1" si="5"/>
        <v>0.2344555803174444</v>
      </c>
      <c r="S11" s="87" t="s">
        <v>111</v>
      </c>
      <c r="T11" s="87" t="s">
        <v>66</v>
      </c>
    </row>
    <row r="12" spans="2:20" x14ac:dyDescent="0.25">
      <c r="B12" s="137"/>
      <c r="C12" s="88" t="s">
        <v>117</v>
      </c>
      <c r="D12" s="51">
        <v>5</v>
      </c>
      <c r="E12" s="59">
        <f t="shared" ca="1" si="0"/>
        <v>13</v>
      </c>
      <c r="F12" s="84">
        <f t="shared" ca="1" si="1"/>
        <v>0.50028748242512222</v>
      </c>
      <c r="H12" s="49" t="s">
        <v>125</v>
      </c>
      <c r="I12" s="51">
        <v>5</v>
      </c>
      <c r="J12" s="59">
        <f t="shared" ca="1" si="2"/>
        <v>13</v>
      </c>
      <c r="K12" s="84">
        <f t="shared" ca="1" si="3"/>
        <v>0.48894120095535243</v>
      </c>
      <c r="M12" s="49" t="s">
        <v>217</v>
      </c>
      <c r="N12" s="51">
        <v>5</v>
      </c>
      <c r="O12" s="59">
        <f t="shared" ca="1" si="4"/>
        <v>13</v>
      </c>
      <c r="P12" s="84">
        <f t="shared" ca="1" si="5"/>
        <v>0.5059330061638434</v>
      </c>
    </row>
    <row r="13" spans="2:20" x14ac:dyDescent="0.25">
      <c r="B13" s="137"/>
      <c r="C13" s="88" t="s">
        <v>118</v>
      </c>
      <c r="D13" s="51">
        <v>6</v>
      </c>
      <c r="E13" s="59">
        <f t="shared" ca="1" si="0"/>
        <v>21</v>
      </c>
      <c r="F13" s="84">
        <f t="shared" ca="1" si="1"/>
        <v>0.29001888048367874</v>
      </c>
      <c r="H13" s="49" t="s">
        <v>126</v>
      </c>
      <c r="I13" s="51">
        <v>6</v>
      </c>
      <c r="J13" s="59">
        <f t="shared" ca="1" si="2"/>
        <v>21</v>
      </c>
      <c r="K13" s="84">
        <f t="shared" ca="1" si="3"/>
        <v>0.28987031621510084</v>
      </c>
      <c r="M13" s="49" t="s">
        <v>218</v>
      </c>
      <c r="N13" s="51">
        <v>6</v>
      </c>
      <c r="O13" s="59">
        <f t="shared" ca="1" si="4"/>
        <v>21</v>
      </c>
      <c r="P13" s="84">
        <f t="shared" ca="1" si="5"/>
        <v>0.32067473180876505</v>
      </c>
    </row>
    <row r="14" spans="2:20" x14ac:dyDescent="0.25">
      <c r="B14" s="137"/>
      <c r="C14" s="88" t="s">
        <v>119</v>
      </c>
      <c r="D14" s="51">
        <v>7</v>
      </c>
      <c r="E14" s="59">
        <f t="shared" ca="1" si="0"/>
        <v>2</v>
      </c>
      <c r="F14" s="84">
        <f t="shared" ca="1" si="1"/>
        <v>0.34237553809589372</v>
      </c>
      <c r="H14" s="49" t="s">
        <v>127</v>
      </c>
      <c r="I14" s="51">
        <v>7</v>
      </c>
      <c r="J14" s="59">
        <f t="shared" ca="1" si="2"/>
        <v>2</v>
      </c>
      <c r="K14" s="84">
        <f t="shared" ca="1" si="3"/>
        <v>0.34554537762896587</v>
      </c>
      <c r="M14" s="49" t="s">
        <v>219</v>
      </c>
      <c r="N14" s="51">
        <v>7</v>
      </c>
      <c r="O14" s="59">
        <f t="shared" ca="1" si="4"/>
        <v>2</v>
      </c>
      <c r="P14" s="84">
        <f t="shared" ca="1" si="5"/>
        <v>0.29813931588793352</v>
      </c>
    </row>
    <row r="15" spans="2:20" x14ac:dyDescent="0.25">
      <c r="B15" s="137"/>
      <c r="C15" s="88" t="s">
        <v>120</v>
      </c>
      <c r="D15" s="51">
        <v>8</v>
      </c>
      <c r="E15" s="59">
        <f t="shared" ca="1" si="0"/>
        <v>6</v>
      </c>
      <c r="F15" s="84">
        <f t="shared" ca="1" si="1"/>
        <v>0.40707850094428721</v>
      </c>
      <c r="H15" s="49" t="s">
        <v>128</v>
      </c>
      <c r="I15" s="51">
        <v>8</v>
      </c>
      <c r="J15" s="59">
        <f t="shared" ca="1" si="2"/>
        <v>6</v>
      </c>
      <c r="K15" s="84">
        <f t="shared" ca="1" si="3"/>
        <v>0.34365290761310163</v>
      </c>
      <c r="M15" s="49" t="s">
        <v>220</v>
      </c>
      <c r="N15" s="51">
        <v>8</v>
      </c>
      <c r="O15" s="59">
        <f t="shared" ca="1" si="4"/>
        <v>6</v>
      </c>
      <c r="P15" s="84">
        <f t="shared" ca="1" si="5"/>
        <v>0.34646614740012183</v>
      </c>
    </row>
    <row r="16" spans="2:20" ht="15.75" thickBot="1" x14ac:dyDescent="0.3">
      <c r="B16" s="138"/>
      <c r="C16" s="88" t="s">
        <v>121</v>
      </c>
      <c r="D16" s="52">
        <v>9</v>
      </c>
      <c r="E16" s="60">
        <f t="shared" ca="1" si="0"/>
        <v>3</v>
      </c>
      <c r="F16" s="85">
        <f t="shared" ca="1" si="1"/>
        <v>0.36406126233711689</v>
      </c>
      <c r="H16" s="49" t="s">
        <v>129</v>
      </c>
      <c r="I16" s="52">
        <v>9</v>
      </c>
      <c r="J16" s="60">
        <f t="shared" ca="1" si="2"/>
        <v>3</v>
      </c>
      <c r="K16" s="85">
        <f t="shared" ca="1" si="3"/>
        <v>0.34329256494271476</v>
      </c>
      <c r="M16" s="49" t="s">
        <v>221</v>
      </c>
      <c r="N16" s="52">
        <v>9</v>
      </c>
      <c r="O16" s="60">
        <f t="shared" ca="1" si="4"/>
        <v>3</v>
      </c>
      <c r="P16" s="85">
        <f t="shared" ca="1" si="5"/>
        <v>0.35115102804506293</v>
      </c>
    </row>
    <row r="17" spans="2:16" x14ac:dyDescent="0.25">
      <c r="E17" s="53" t="s">
        <v>63</v>
      </c>
      <c r="F17" s="57">
        <f ca="1">AVERAGE(F8:F16)</f>
        <v>0.36639837874231773</v>
      </c>
      <c r="J17" s="54" t="s">
        <v>63</v>
      </c>
      <c r="K17" s="54">
        <f ca="1">AVERAGE(K8:K16)</f>
        <v>0.355095480940474</v>
      </c>
      <c r="O17" s="54" t="s">
        <v>63</v>
      </c>
      <c r="P17" s="54">
        <f ca="1">AVERAGE(P8:P16)</f>
        <v>0.35607111779899725</v>
      </c>
    </row>
    <row r="18" spans="2:16" ht="15.75" thickBot="1" x14ac:dyDescent="0.3"/>
    <row r="19" spans="2:16" x14ac:dyDescent="0.25">
      <c r="B19" s="136" t="s">
        <v>48</v>
      </c>
      <c r="C19" s="88" t="s">
        <v>112</v>
      </c>
      <c r="D19" s="50">
        <v>1</v>
      </c>
      <c r="E19" s="58">
        <f ca="1">INDIRECT("'"&amp;C19&amp;"'!"&amp;"U5",TRUE)</f>
        <v>15</v>
      </c>
      <c r="F19" s="83">
        <f ca="1">MAX(INDIRECT("'"&amp;C19&amp;"'!"&amp;"R7",TRUE),ABS(INDIRECT("'"&amp;C19&amp;"'!"&amp;"R8",TRUE)))</f>
        <v>0.21519034271639725</v>
      </c>
      <c r="H19" s="49" t="s">
        <v>113</v>
      </c>
      <c r="I19" s="50">
        <v>1</v>
      </c>
      <c r="J19" s="58">
        <f ca="1">INDIRECT("'"&amp;H19&amp;"'!"&amp;"U5",TRUE)</f>
        <v>15</v>
      </c>
      <c r="K19" s="83">
        <f ca="1">MAX(INDIRECT("'"&amp;H19&amp;"'!"&amp;"R7",TRUE),ABS(INDIRECT("'"&amp;H19&amp;"'!"&amp;"R8",TRUE)))</f>
        <v>0.11887155705230157</v>
      </c>
      <c r="M19" s="49" t="s">
        <v>213</v>
      </c>
      <c r="N19" s="50">
        <v>1</v>
      </c>
      <c r="O19" s="58">
        <f ca="1">INDIRECT("'"&amp;M19&amp;"'!"&amp;"U5",TRUE)</f>
        <v>15</v>
      </c>
      <c r="P19" s="83">
        <f ca="1">MAX(INDIRECT("'"&amp;M19&amp;"'!"&amp;"R7",TRUE),ABS(INDIRECT("'"&amp;M19&amp;"'!"&amp;"R8",TRUE)))</f>
        <v>0.1171552169994925</v>
      </c>
    </row>
    <row r="20" spans="2:16" x14ac:dyDescent="0.25">
      <c r="B20" s="137"/>
      <c r="C20" s="88" t="s">
        <v>114</v>
      </c>
      <c r="D20" s="51">
        <v>2</v>
      </c>
      <c r="E20" s="59">
        <f t="shared" ref="E20:E27" ca="1" si="6">INDIRECT("'"&amp;C20&amp;"'!"&amp;"U5",TRUE)</f>
        <v>22</v>
      </c>
      <c r="F20" s="84">
        <f t="shared" ref="F20:F27" ca="1" si="7">MAX(INDIRECT("'"&amp;C20&amp;"'!"&amp;"R7",TRUE),ABS(INDIRECT("'"&amp;C20&amp;"'!"&amp;"R8",TRUE)))</f>
        <v>0.14831870511122247</v>
      </c>
      <c r="H20" s="49" t="s">
        <v>122</v>
      </c>
      <c r="I20" s="51">
        <v>2</v>
      </c>
      <c r="J20" s="59">
        <f t="shared" ref="J20:J27" ca="1" si="8">INDIRECT("'"&amp;H20&amp;"'!"&amp;"U5",TRUE)</f>
        <v>22</v>
      </c>
      <c r="K20" s="84">
        <f t="shared" ref="K20:K27" ca="1" si="9">MAX(INDIRECT("'"&amp;H20&amp;"'!"&amp;"R7",TRUE),ABS(INDIRECT("'"&amp;H20&amp;"'!"&amp;"R8",TRUE)))</f>
        <v>0.11982522983134913</v>
      </c>
      <c r="M20" s="49" t="s">
        <v>214</v>
      </c>
      <c r="N20" s="51">
        <v>2</v>
      </c>
      <c r="O20" s="59">
        <f t="shared" ref="O20:O27" ca="1" si="10">INDIRECT("'"&amp;M20&amp;"'!"&amp;"U5",TRUE)</f>
        <v>22</v>
      </c>
      <c r="P20" s="84">
        <f t="shared" ref="P20:P27" ca="1" si="11">MAX(INDIRECT("'"&amp;M20&amp;"'!"&amp;"R7",TRUE),ABS(INDIRECT("'"&amp;M20&amp;"'!"&amp;"R8",TRUE)))</f>
        <v>0.15950355163219854</v>
      </c>
    </row>
    <row r="21" spans="2:16" x14ac:dyDescent="0.25">
      <c r="B21" s="137"/>
      <c r="C21" s="88" t="s">
        <v>115</v>
      </c>
      <c r="D21" s="51">
        <v>3</v>
      </c>
      <c r="E21" s="59">
        <f t="shared" ca="1" si="6"/>
        <v>9</v>
      </c>
      <c r="F21" s="84">
        <f t="shared" ca="1" si="7"/>
        <v>0.10673201506710939</v>
      </c>
      <c r="H21" s="49" t="s">
        <v>123</v>
      </c>
      <c r="I21" s="51">
        <v>3</v>
      </c>
      <c r="J21" s="59">
        <f t="shared" ca="1" si="8"/>
        <v>9</v>
      </c>
      <c r="K21" s="84">
        <f t="shared" ca="1" si="9"/>
        <v>0.11085092991203283</v>
      </c>
      <c r="M21" s="49" t="s">
        <v>215</v>
      </c>
      <c r="N21" s="51">
        <v>3</v>
      </c>
      <c r="O21" s="59">
        <f t="shared" ca="1" si="10"/>
        <v>9</v>
      </c>
      <c r="P21" s="84">
        <f t="shared" ca="1" si="11"/>
        <v>0.15671103964922395</v>
      </c>
    </row>
    <row r="22" spans="2:16" x14ac:dyDescent="0.25">
      <c r="B22" s="137"/>
      <c r="C22" s="88" t="s">
        <v>116</v>
      </c>
      <c r="D22" s="51">
        <v>4</v>
      </c>
      <c r="E22" s="59">
        <f t="shared" ca="1" si="6"/>
        <v>25</v>
      </c>
      <c r="F22" s="84">
        <f t="shared" ca="1" si="7"/>
        <v>0.13117902918975233</v>
      </c>
      <c r="H22" s="49" t="s">
        <v>124</v>
      </c>
      <c r="I22" s="51">
        <v>4</v>
      </c>
      <c r="J22" s="59">
        <f t="shared" ca="1" si="8"/>
        <v>25</v>
      </c>
      <c r="K22" s="84">
        <f t="shared" ca="1" si="9"/>
        <v>0.12409353189133299</v>
      </c>
      <c r="M22" s="49" t="s">
        <v>216</v>
      </c>
      <c r="N22" s="51">
        <v>4</v>
      </c>
      <c r="O22" s="59">
        <f t="shared" ca="1" si="10"/>
        <v>25</v>
      </c>
      <c r="P22" s="84">
        <f t="shared" ca="1" si="11"/>
        <v>0.12234056641901248</v>
      </c>
    </row>
    <row r="23" spans="2:16" x14ac:dyDescent="0.25">
      <c r="B23" s="137"/>
      <c r="C23" s="88" t="s">
        <v>117</v>
      </c>
      <c r="D23" s="51">
        <v>5</v>
      </c>
      <c r="E23" s="59">
        <f t="shared" ca="1" si="6"/>
        <v>13</v>
      </c>
      <c r="F23" s="84">
        <f t="shared" ca="1" si="7"/>
        <v>0.16416812991590746</v>
      </c>
      <c r="H23" s="49" t="s">
        <v>125</v>
      </c>
      <c r="I23" s="51">
        <v>5</v>
      </c>
      <c r="J23" s="59">
        <f t="shared" ca="1" si="8"/>
        <v>13</v>
      </c>
      <c r="K23" s="84">
        <f t="shared" ca="1" si="9"/>
        <v>0.17352745308758699</v>
      </c>
      <c r="M23" s="49" t="s">
        <v>217</v>
      </c>
      <c r="N23" s="51">
        <v>5</v>
      </c>
      <c r="O23" s="59">
        <f t="shared" ca="1" si="10"/>
        <v>13</v>
      </c>
      <c r="P23" s="84">
        <f t="shared" ca="1" si="11"/>
        <v>0.1408567992570795</v>
      </c>
    </row>
    <row r="24" spans="2:16" x14ac:dyDescent="0.25">
      <c r="B24" s="137"/>
      <c r="C24" s="88" t="s">
        <v>118</v>
      </c>
      <c r="D24" s="51">
        <v>6</v>
      </c>
      <c r="E24" s="59">
        <f t="shared" ca="1" si="6"/>
        <v>21</v>
      </c>
      <c r="F24" s="84">
        <f t="shared" ca="1" si="7"/>
        <v>0.14054473725263961</v>
      </c>
      <c r="H24" s="49" t="s">
        <v>126</v>
      </c>
      <c r="I24" s="51">
        <v>6</v>
      </c>
      <c r="J24" s="59">
        <f t="shared" ca="1" si="8"/>
        <v>21</v>
      </c>
      <c r="K24" s="84">
        <f t="shared" ca="1" si="9"/>
        <v>0.13037581315157354</v>
      </c>
      <c r="M24" s="49" t="s">
        <v>218</v>
      </c>
      <c r="N24" s="51">
        <v>6</v>
      </c>
      <c r="O24" s="59">
        <f t="shared" ca="1" si="10"/>
        <v>21</v>
      </c>
      <c r="P24" s="84">
        <f t="shared" ca="1" si="11"/>
        <v>0.12449718920748865</v>
      </c>
    </row>
    <row r="25" spans="2:16" x14ac:dyDescent="0.25">
      <c r="B25" s="137"/>
      <c r="C25" s="88" t="s">
        <v>119</v>
      </c>
      <c r="D25" s="51">
        <v>7</v>
      </c>
      <c r="E25" s="59">
        <f t="shared" ca="1" si="6"/>
        <v>2</v>
      </c>
      <c r="F25" s="84">
        <f t="shared" ca="1" si="7"/>
        <v>0.11187376579508168</v>
      </c>
      <c r="H25" s="49" t="s">
        <v>127</v>
      </c>
      <c r="I25" s="51">
        <v>7</v>
      </c>
      <c r="J25" s="59">
        <f t="shared" ca="1" si="8"/>
        <v>2</v>
      </c>
      <c r="K25" s="84">
        <f t="shared" ca="1" si="9"/>
        <v>0.15767056749868402</v>
      </c>
      <c r="M25" s="49" t="s">
        <v>219</v>
      </c>
      <c r="N25" s="51">
        <v>7</v>
      </c>
      <c r="O25" s="59">
        <f t="shared" ca="1" si="10"/>
        <v>2</v>
      </c>
      <c r="P25" s="84">
        <f t="shared" ca="1" si="11"/>
        <v>0.14742985580204504</v>
      </c>
    </row>
    <row r="26" spans="2:16" x14ac:dyDescent="0.25">
      <c r="B26" s="137"/>
      <c r="C26" s="88" t="s">
        <v>120</v>
      </c>
      <c r="D26" s="51">
        <v>8</v>
      </c>
      <c r="E26" s="59">
        <f t="shared" ca="1" si="6"/>
        <v>6</v>
      </c>
      <c r="F26" s="84">
        <f t="shared" ca="1" si="7"/>
        <v>0.1495302792801656</v>
      </c>
      <c r="H26" s="49" t="s">
        <v>128</v>
      </c>
      <c r="I26" s="51">
        <v>8</v>
      </c>
      <c r="J26" s="59">
        <f t="shared" ca="1" si="8"/>
        <v>6</v>
      </c>
      <c r="K26" s="84">
        <f t="shared" ca="1" si="9"/>
        <v>0.1366345573372314</v>
      </c>
      <c r="M26" s="49" t="s">
        <v>220</v>
      </c>
      <c r="N26" s="51">
        <v>8</v>
      </c>
      <c r="O26" s="59">
        <f t="shared" ca="1" si="10"/>
        <v>6</v>
      </c>
      <c r="P26" s="84">
        <f t="shared" ca="1" si="11"/>
        <v>0.13352455853112843</v>
      </c>
    </row>
    <row r="27" spans="2:16" ht="15.75" thickBot="1" x14ac:dyDescent="0.3">
      <c r="B27" s="138"/>
      <c r="C27" s="88" t="s">
        <v>121</v>
      </c>
      <c r="D27" s="52">
        <v>9</v>
      </c>
      <c r="E27" s="60">
        <f t="shared" ca="1" si="6"/>
        <v>3</v>
      </c>
      <c r="F27" s="85">
        <f t="shared" ca="1" si="7"/>
        <v>0.12612863815455455</v>
      </c>
      <c r="H27" s="49" t="s">
        <v>129</v>
      </c>
      <c r="I27" s="52">
        <v>9</v>
      </c>
      <c r="J27" s="60">
        <f t="shared" ca="1" si="8"/>
        <v>3</v>
      </c>
      <c r="K27" s="85">
        <f t="shared" ca="1" si="9"/>
        <v>0.10445472161185876</v>
      </c>
      <c r="M27" s="49" t="s">
        <v>221</v>
      </c>
      <c r="N27" s="52">
        <v>9</v>
      </c>
      <c r="O27" s="60">
        <f t="shared" ca="1" si="10"/>
        <v>3</v>
      </c>
      <c r="P27" s="85">
        <f t="shared" ca="1" si="11"/>
        <v>0.1481150905027846</v>
      </c>
    </row>
    <row r="28" spans="2:16" x14ac:dyDescent="0.25">
      <c r="E28" s="53" t="s">
        <v>63</v>
      </c>
      <c r="F28" s="57">
        <f ca="1">AVERAGE(F19:F27)</f>
        <v>0.1437406269425367</v>
      </c>
      <c r="J28" s="54" t="s">
        <v>63</v>
      </c>
      <c r="K28" s="54">
        <f ca="1">AVERAGE(K19:K27)</f>
        <v>0.1307004845971057</v>
      </c>
      <c r="O28" s="54" t="s">
        <v>63</v>
      </c>
      <c r="P28" s="54">
        <f ca="1">AVERAGE(P19:P27)</f>
        <v>0.13890376311116151</v>
      </c>
    </row>
    <row r="29" spans="2:16" x14ac:dyDescent="0.25">
      <c r="E29" s="53"/>
      <c r="F29" s="57"/>
      <c r="J29" s="54"/>
      <c r="K29" s="54"/>
      <c r="O29" s="54"/>
      <c r="P29" s="54"/>
    </row>
    <row r="30" spans="2:16" x14ac:dyDescent="0.25">
      <c r="B30" s="135" t="s">
        <v>199</v>
      </c>
      <c r="C30" s="135"/>
      <c r="D30" s="135"/>
      <c r="E30" s="135"/>
      <c r="F30" s="135"/>
      <c r="J30" s="54"/>
      <c r="K30" s="54"/>
      <c r="O30" s="54"/>
      <c r="P30" s="54"/>
    </row>
    <row r="31" spans="2:16" ht="15.75" thickBot="1" x14ac:dyDescent="0.3">
      <c r="B31" s="135"/>
      <c r="C31" s="135"/>
      <c r="D31" s="135"/>
      <c r="E31" s="135"/>
      <c r="F31" s="135"/>
    </row>
    <row r="32" spans="2:16" x14ac:dyDescent="0.25">
      <c r="B32" s="132" t="s">
        <v>200</v>
      </c>
      <c r="C32" s="49" t="s">
        <v>113</v>
      </c>
      <c r="D32" s="50">
        <v>1</v>
      </c>
      <c r="E32" s="58">
        <f ca="1">INDIRECT("'"&amp;C32&amp;"'!"&amp;"U5",TRUE)</f>
        <v>15</v>
      </c>
      <c r="F32" s="91">
        <f ca="1">INDIRECT("'"&amp;C32&amp;"'!"&amp;"M11",TRUE)</f>
        <v>-7.6015149960760912E-4</v>
      </c>
      <c r="H32" s="92"/>
      <c r="I32" s="9"/>
      <c r="J32" s="92"/>
      <c r="K32" s="92"/>
      <c r="M32" s="92"/>
      <c r="N32" s="9"/>
      <c r="O32" s="92"/>
      <c r="P32" s="92"/>
    </row>
    <row r="33" spans="2:16" x14ac:dyDescent="0.25">
      <c r="B33" s="133"/>
      <c r="C33" s="49" t="s">
        <v>122</v>
      </c>
      <c r="D33" s="51">
        <v>2</v>
      </c>
      <c r="E33" s="59">
        <f t="shared" ref="E33:E40" ca="1" si="12">INDIRECT("'"&amp;C33&amp;"'!"&amp;"U5",TRUE)</f>
        <v>22</v>
      </c>
      <c r="F33" s="93">
        <f t="shared" ref="F33:F40" ca="1" si="13">INDIRECT("'"&amp;C33&amp;"'!"&amp;"M11",TRUE)</f>
        <v>-7.8136880994254636E-4</v>
      </c>
      <c r="H33" s="92"/>
      <c r="I33" s="9"/>
      <c r="J33" s="92"/>
      <c r="K33" s="92"/>
      <c r="M33" s="92"/>
      <c r="N33" s="9"/>
      <c r="O33" s="92"/>
      <c r="P33" s="92"/>
    </row>
    <row r="34" spans="2:16" x14ac:dyDescent="0.25">
      <c r="B34" s="133"/>
      <c r="C34" s="49" t="s">
        <v>123</v>
      </c>
      <c r="D34" s="51">
        <v>3</v>
      </c>
      <c r="E34" s="59">
        <f t="shared" ca="1" si="12"/>
        <v>9</v>
      </c>
      <c r="F34" s="93">
        <f t="shared" ca="1" si="13"/>
        <v>-5.6674723015721191E-4</v>
      </c>
      <c r="H34" s="92"/>
      <c r="I34" s="9"/>
      <c r="J34" s="92"/>
      <c r="K34" s="92"/>
      <c r="M34" s="92"/>
      <c r="N34" s="9"/>
      <c r="O34" s="92"/>
      <c r="P34" s="92"/>
    </row>
    <row r="35" spans="2:16" x14ac:dyDescent="0.25">
      <c r="B35" s="133"/>
      <c r="C35" s="49" t="s">
        <v>124</v>
      </c>
      <c r="D35" s="51">
        <v>4</v>
      </c>
      <c r="E35" s="59">
        <f t="shared" ca="1" si="12"/>
        <v>25</v>
      </c>
      <c r="F35" s="93">
        <f t="shared" ca="1" si="13"/>
        <v>-2.9162095575809694E-4</v>
      </c>
      <c r="H35" s="92"/>
      <c r="I35" s="9"/>
      <c r="J35" s="92"/>
      <c r="K35" s="92"/>
      <c r="M35" s="92"/>
      <c r="N35" s="9"/>
      <c r="O35" s="92"/>
      <c r="P35" s="92"/>
    </row>
    <row r="36" spans="2:16" x14ac:dyDescent="0.25">
      <c r="B36" s="133"/>
      <c r="C36" s="49" t="s">
        <v>125</v>
      </c>
      <c r="D36" s="51">
        <v>5</v>
      </c>
      <c r="E36" s="59">
        <f t="shared" ca="1" si="12"/>
        <v>13</v>
      </c>
      <c r="F36" s="93">
        <f t="shared" ca="1" si="13"/>
        <v>-1.019658638685055E-4</v>
      </c>
      <c r="H36" s="92"/>
      <c r="I36" s="9"/>
      <c r="J36" s="92"/>
      <c r="K36" s="92"/>
      <c r="M36" s="92"/>
      <c r="N36" s="9"/>
      <c r="O36" s="92"/>
      <c r="P36" s="92"/>
    </row>
    <row r="37" spans="2:16" x14ac:dyDescent="0.25">
      <c r="B37" s="133"/>
      <c r="C37" s="49" t="s">
        <v>126</v>
      </c>
      <c r="D37" s="51">
        <v>6</v>
      </c>
      <c r="E37" s="59">
        <f t="shared" ca="1" si="12"/>
        <v>21</v>
      </c>
      <c r="F37" s="93">
        <f t="shared" ca="1" si="13"/>
        <v>2.0206191645806313E-4</v>
      </c>
      <c r="H37" s="92"/>
      <c r="I37" s="9"/>
      <c r="J37" s="92"/>
      <c r="K37" s="92"/>
      <c r="M37" s="92"/>
      <c r="N37" s="9"/>
      <c r="O37" s="92"/>
      <c r="P37" s="92"/>
    </row>
    <row r="38" spans="2:16" x14ac:dyDescent="0.25">
      <c r="B38" s="133"/>
      <c r="C38" s="49" t="s">
        <v>127</v>
      </c>
      <c r="D38" s="51">
        <v>7</v>
      </c>
      <c r="E38" s="59">
        <f t="shared" ca="1" si="12"/>
        <v>2</v>
      </c>
      <c r="F38" s="93">
        <f t="shared" ca="1" si="13"/>
        <v>-6.9277182553490965E-4</v>
      </c>
      <c r="H38" s="92"/>
      <c r="I38" s="9"/>
      <c r="J38" s="92"/>
      <c r="K38" s="92"/>
      <c r="M38" s="92"/>
      <c r="N38" s="9"/>
      <c r="O38" s="92"/>
      <c r="P38" s="92"/>
    </row>
    <row r="39" spans="2:16" x14ac:dyDescent="0.25">
      <c r="B39" s="133"/>
      <c r="C39" s="49" t="s">
        <v>128</v>
      </c>
      <c r="D39" s="51">
        <v>8</v>
      </c>
      <c r="E39" s="59">
        <f t="shared" ca="1" si="12"/>
        <v>6</v>
      </c>
      <c r="F39" s="93">
        <f t="shared" ca="1" si="13"/>
        <v>-6.0520605680867783E-4</v>
      </c>
      <c r="H39" s="92"/>
      <c r="I39" s="9"/>
      <c r="J39" s="92"/>
      <c r="K39" s="92"/>
      <c r="M39" s="92"/>
      <c r="N39" s="9"/>
      <c r="O39" s="92"/>
      <c r="P39" s="92"/>
    </row>
    <row r="40" spans="2:16" ht="15.75" thickBot="1" x14ac:dyDescent="0.3">
      <c r="B40" s="134"/>
      <c r="C40" s="49" t="s">
        <v>129</v>
      </c>
      <c r="D40" s="52">
        <v>9</v>
      </c>
      <c r="E40" s="94">
        <f t="shared" ca="1" si="12"/>
        <v>3</v>
      </c>
      <c r="F40" s="95">
        <f t="shared" ca="1" si="13"/>
        <v>-7.9843259418141464E-4</v>
      </c>
      <c r="H40" s="9"/>
      <c r="I40" s="9"/>
      <c r="J40" s="96"/>
      <c r="K40" s="96"/>
      <c r="M40" s="9"/>
      <c r="N40" s="9"/>
      <c r="O40" s="96"/>
      <c r="P40" s="96"/>
    </row>
    <row r="41" spans="2:16" x14ac:dyDescent="0.25">
      <c r="E41" s="53" t="s">
        <v>63</v>
      </c>
      <c r="F41" s="57">
        <f ca="1">AVERAGE(F32:F40)</f>
        <v>-4.8846699104454548E-4</v>
      </c>
      <c r="H41" s="9"/>
      <c r="I41" s="9"/>
      <c r="J41" s="96"/>
      <c r="K41" s="96"/>
      <c r="M41" s="9"/>
      <c r="N41" s="9"/>
      <c r="O41" s="96"/>
      <c r="P41" s="96"/>
    </row>
    <row r="42" spans="2:16" ht="15.75" thickBot="1" x14ac:dyDescent="0.3">
      <c r="H42" s="9"/>
      <c r="I42" s="9"/>
      <c r="J42" s="9"/>
      <c r="K42" s="9"/>
      <c r="M42" s="9"/>
      <c r="N42" s="9"/>
      <c r="O42" s="9"/>
      <c r="P42" s="9"/>
    </row>
    <row r="43" spans="2:16" x14ac:dyDescent="0.25">
      <c r="B43" s="132" t="s">
        <v>201</v>
      </c>
      <c r="C43" s="49" t="s">
        <v>113</v>
      </c>
      <c r="D43" s="50">
        <v>1</v>
      </c>
      <c r="E43" s="58">
        <f ca="1">INDIRECT("'"&amp;C43&amp;"'!"&amp;"U5",TRUE)</f>
        <v>15</v>
      </c>
      <c r="F43" s="91">
        <f ca="1">INDIRECT("'"&amp;C43&amp;"'!"&amp;"M12",TRUE)</f>
        <v>0.99988896991482479</v>
      </c>
      <c r="H43" s="92"/>
      <c r="I43" s="9"/>
      <c r="J43" s="92"/>
      <c r="K43" s="92"/>
      <c r="M43" s="92"/>
      <c r="N43" s="9"/>
      <c r="O43" s="92"/>
      <c r="P43" s="92"/>
    </row>
    <row r="44" spans="2:16" x14ac:dyDescent="0.25">
      <c r="B44" s="133"/>
      <c r="C44" s="49" t="s">
        <v>122</v>
      </c>
      <c r="D44" s="51">
        <v>2</v>
      </c>
      <c r="E44" s="59">
        <f t="shared" ref="E44:E51" ca="1" si="14">INDIRECT("'"&amp;C44&amp;"'!"&amp;"U5",TRUE)</f>
        <v>22</v>
      </c>
      <c r="F44" s="93">
        <f t="shared" ref="F44:F51" ca="1" si="15">INDIRECT("'"&amp;C44&amp;"'!"&amp;"M12",TRUE)</f>
        <v>1.0005805670762848</v>
      </c>
      <c r="H44" s="92"/>
      <c r="I44" s="9"/>
      <c r="J44" s="92"/>
      <c r="K44" s="92"/>
      <c r="M44" s="92"/>
      <c r="N44" s="9"/>
      <c r="O44" s="92"/>
      <c r="P44" s="92"/>
    </row>
    <row r="45" spans="2:16" x14ac:dyDescent="0.25">
      <c r="B45" s="133"/>
      <c r="C45" s="49" t="s">
        <v>123</v>
      </c>
      <c r="D45" s="51">
        <v>3</v>
      </c>
      <c r="E45" s="59">
        <f t="shared" ca="1" si="14"/>
        <v>9</v>
      </c>
      <c r="F45" s="93">
        <f t="shared" ca="1" si="15"/>
        <v>1.0000402329320084</v>
      </c>
      <c r="H45" s="92"/>
      <c r="I45" s="9"/>
      <c r="J45" s="92"/>
      <c r="K45" s="92"/>
      <c r="M45" s="92"/>
      <c r="N45" s="9"/>
      <c r="O45" s="92"/>
      <c r="P45" s="92"/>
    </row>
    <row r="46" spans="2:16" x14ac:dyDescent="0.25">
      <c r="B46" s="133"/>
      <c r="C46" s="49" t="s">
        <v>124</v>
      </c>
      <c r="D46" s="51">
        <v>4</v>
      </c>
      <c r="E46" s="59">
        <f t="shared" ca="1" si="14"/>
        <v>25</v>
      </c>
      <c r="F46" s="93">
        <f t="shared" ca="1" si="15"/>
        <v>1.0002369588492757</v>
      </c>
      <c r="H46" s="92"/>
      <c r="I46" s="9"/>
      <c r="J46" s="92"/>
      <c r="K46" s="92"/>
      <c r="M46" s="92"/>
      <c r="N46" s="9"/>
      <c r="O46" s="92"/>
      <c r="P46" s="92"/>
    </row>
    <row r="47" spans="2:16" x14ac:dyDescent="0.25">
      <c r="B47" s="133"/>
      <c r="C47" s="49" t="s">
        <v>125</v>
      </c>
      <c r="D47" s="51">
        <v>5</v>
      </c>
      <c r="E47" s="59">
        <f t="shared" ca="1" si="14"/>
        <v>13</v>
      </c>
      <c r="F47" s="93">
        <f t="shared" ca="1" si="15"/>
        <v>0.99794805978656709</v>
      </c>
      <c r="H47" s="92"/>
      <c r="I47" s="9"/>
      <c r="J47" s="92"/>
      <c r="K47" s="92"/>
      <c r="M47" s="92"/>
      <c r="N47" s="9"/>
      <c r="O47" s="92"/>
      <c r="P47" s="92"/>
    </row>
    <row r="48" spans="2:16" x14ac:dyDescent="0.25">
      <c r="B48" s="133"/>
      <c r="C48" s="49" t="s">
        <v>126</v>
      </c>
      <c r="D48" s="51">
        <v>6</v>
      </c>
      <c r="E48" s="59">
        <f t="shared" ca="1" si="14"/>
        <v>21</v>
      </c>
      <c r="F48" s="93">
        <f t="shared" ca="1" si="15"/>
        <v>0.99876997550193347</v>
      </c>
      <c r="H48" s="92"/>
      <c r="I48" s="9"/>
      <c r="J48" s="92"/>
      <c r="K48" s="92"/>
      <c r="M48" s="92"/>
      <c r="N48" s="9"/>
      <c r="O48" s="92"/>
      <c r="P48" s="92"/>
    </row>
    <row r="49" spans="2:16" x14ac:dyDescent="0.25">
      <c r="B49" s="133"/>
      <c r="C49" s="49" t="s">
        <v>127</v>
      </c>
      <c r="D49" s="51">
        <v>7</v>
      </c>
      <c r="E49" s="59">
        <f t="shared" ca="1" si="14"/>
        <v>2</v>
      </c>
      <c r="F49" s="93">
        <f t="shared" ca="1" si="15"/>
        <v>1.0009692474768441</v>
      </c>
      <c r="H49" s="92"/>
      <c r="I49" s="9"/>
      <c r="J49" s="92"/>
      <c r="K49" s="92"/>
      <c r="M49" s="92"/>
      <c r="N49" s="9"/>
      <c r="O49" s="92"/>
      <c r="P49" s="92"/>
    </row>
    <row r="50" spans="2:16" x14ac:dyDescent="0.25">
      <c r="B50" s="133"/>
      <c r="C50" s="49" t="s">
        <v>128</v>
      </c>
      <c r="D50" s="51">
        <v>8</v>
      </c>
      <c r="E50" s="59">
        <f t="shared" ca="1" si="14"/>
        <v>6</v>
      </c>
      <c r="F50" s="93">
        <f t="shared" ca="1" si="15"/>
        <v>1.0002225490779961</v>
      </c>
      <c r="H50" s="92"/>
      <c r="I50" s="9"/>
      <c r="J50" s="92"/>
      <c r="K50" s="92"/>
      <c r="M50" s="92"/>
      <c r="N50" s="9"/>
      <c r="O50" s="92"/>
      <c r="P50" s="92"/>
    </row>
    <row r="51" spans="2:16" ht="15.75" thickBot="1" x14ac:dyDescent="0.3">
      <c r="B51" s="134"/>
      <c r="C51" s="49" t="s">
        <v>129</v>
      </c>
      <c r="D51" s="52">
        <v>9</v>
      </c>
      <c r="E51" s="94">
        <f t="shared" ca="1" si="14"/>
        <v>3</v>
      </c>
      <c r="F51" s="95">
        <f t="shared" ca="1" si="15"/>
        <v>0.99913972922655692</v>
      </c>
      <c r="H51" s="9"/>
      <c r="I51" s="9"/>
      <c r="J51" s="96"/>
      <c r="K51" s="96"/>
      <c r="M51" s="9"/>
      <c r="N51" s="9"/>
      <c r="O51" s="96"/>
      <c r="P51" s="96"/>
    </row>
    <row r="52" spans="2:16" x14ac:dyDescent="0.25">
      <c r="E52" s="53" t="s">
        <v>63</v>
      </c>
      <c r="F52" s="57">
        <f ca="1">AVERAGE(F43:F51)</f>
        <v>0.99975514331581017</v>
      </c>
      <c r="H52" s="9"/>
      <c r="I52" s="9"/>
      <c r="J52" s="96"/>
      <c r="K52" s="96"/>
      <c r="M52" s="9"/>
      <c r="N52" s="9"/>
      <c r="O52" s="96"/>
      <c r="P52" s="96"/>
    </row>
    <row r="53" spans="2:16" ht="15.75" thickBot="1" x14ac:dyDescent="0.3">
      <c r="H53" s="9"/>
      <c r="I53" s="9"/>
      <c r="J53" s="9"/>
      <c r="K53" s="9"/>
      <c r="M53" s="9"/>
      <c r="N53" s="9"/>
      <c r="O53" s="9"/>
      <c r="P53" s="9"/>
    </row>
    <row r="54" spans="2:16" x14ac:dyDescent="0.25">
      <c r="B54" s="132" t="s">
        <v>202</v>
      </c>
      <c r="C54" s="49" t="s">
        <v>113</v>
      </c>
      <c r="D54" s="50">
        <v>1</v>
      </c>
      <c r="E54" s="58">
        <f ca="1">INDIRECT("'"&amp;C54&amp;"'!"&amp;"U5",TRUE)</f>
        <v>15</v>
      </c>
      <c r="F54" s="91">
        <f ca="1">INDIRECT("'"&amp;C54&amp;"'!"&amp;"M13",TRUE)</f>
        <v>-172.79173951913253</v>
      </c>
      <c r="H54" s="92"/>
      <c r="I54" s="9"/>
      <c r="J54" s="92"/>
      <c r="K54" s="92"/>
      <c r="M54" s="92"/>
      <c r="N54" s="9"/>
      <c r="O54" s="92"/>
      <c r="P54" s="92"/>
    </row>
    <row r="55" spans="2:16" x14ac:dyDescent="0.25">
      <c r="B55" s="133"/>
      <c r="C55" s="49" t="s">
        <v>122</v>
      </c>
      <c r="D55" s="51">
        <v>2</v>
      </c>
      <c r="E55" s="59">
        <f t="shared" ref="E55:E62" ca="1" si="16">INDIRECT("'"&amp;C55&amp;"'!"&amp;"U5",TRUE)</f>
        <v>22</v>
      </c>
      <c r="F55" s="93">
        <f t="shared" ref="F55:F62" ca="1" si="17">INDIRECT("'"&amp;C55&amp;"'!"&amp;"M13",TRUE)</f>
        <v>-173.16519117044322</v>
      </c>
      <c r="H55" s="92"/>
      <c r="I55" s="9"/>
      <c r="J55" s="92"/>
      <c r="K55" s="92"/>
      <c r="M55" s="92"/>
      <c r="N55" s="9"/>
      <c r="O55" s="92"/>
      <c r="P55" s="92"/>
    </row>
    <row r="56" spans="2:16" x14ac:dyDescent="0.25">
      <c r="B56" s="133"/>
      <c r="C56" s="49" t="s">
        <v>123</v>
      </c>
      <c r="D56" s="51">
        <v>3</v>
      </c>
      <c r="E56" s="59">
        <f t="shared" ca="1" si="16"/>
        <v>9</v>
      </c>
      <c r="F56" s="93">
        <f t="shared" ca="1" si="17"/>
        <v>-171.7504477036012</v>
      </c>
      <c r="H56" s="92"/>
      <c r="I56" s="9"/>
      <c r="J56" s="92"/>
      <c r="K56" s="92"/>
      <c r="M56" s="92"/>
      <c r="N56" s="9"/>
      <c r="O56" s="92"/>
      <c r="P56" s="92"/>
    </row>
    <row r="57" spans="2:16" x14ac:dyDescent="0.25">
      <c r="B57" s="133"/>
      <c r="C57" s="49" t="s">
        <v>124</v>
      </c>
      <c r="D57" s="51">
        <v>4</v>
      </c>
      <c r="E57" s="59">
        <f t="shared" ca="1" si="16"/>
        <v>25</v>
      </c>
      <c r="F57" s="93">
        <f t="shared" ca="1" si="17"/>
        <v>-172.49350856750959</v>
      </c>
      <c r="H57" s="92"/>
      <c r="I57" s="9"/>
      <c r="J57" s="92"/>
      <c r="K57" s="92"/>
      <c r="M57" s="92"/>
      <c r="N57" s="9"/>
      <c r="O57" s="92"/>
      <c r="P57" s="92"/>
    </row>
    <row r="58" spans="2:16" x14ac:dyDescent="0.25">
      <c r="B58" s="133"/>
      <c r="C58" s="49" t="s">
        <v>125</v>
      </c>
      <c r="D58" s="51">
        <v>5</v>
      </c>
      <c r="E58" s="59">
        <f t="shared" ca="1" si="16"/>
        <v>13</v>
      </c>
      <c r="F58" s="93">
        <f t="shared" ca="1" si="17"/>
        <v>-172.29899013121653</v>
      </c>
      <c r="H58" s="92"/>
      <c r="I58" s="9"/>
      <c r="J58" s="92"/>
      <c r="K58" s="92"/>
      <c r="M58" s="92"/>
      <c r="N58" s="9"/>
      <c r="O58" s="92"/>
      <c r="P58" s="92"/>
    </row>
    <row r="59" spans="2:16" x14ac:dyDescent="0.25">
      <c r="B59" s="133"/>
      <c r="C59" s="49" t="s">
        <v>126</v>
      </c>
      <c r="D59" s="51">
        <v>6</v>
      </c>
      <c r="E59" s="59">
        <f t="shared" ca="1" si="16"/>
        <v>21</v>
      </c>
      <c r="F59" s="93">
        <f t="shared" ca="1" si="17"/>
        <v>-172.20701342846559</v>
      </c>
    </row>
    <row r="60" spans="2:16" x14ac:dyDescent="0.25">
      <c r="B60" s="133"/>
      <c r="C60" s="49" t="s">
        <v>127</v>
      </c>
      <c r="D60" s="51">
        <v>7</v>
      </c>
      <c r="E60" s="59">
        <f t="shared" ca="1" si="16"/>
        <v>2</v>
      </c>
      <c r="F60" s="93">
        <f t="shared" ca="1" si="17"/>
        <v>-173.33338627157474</v>
      </c>
    </row>
    <row r="61" spans="2:16" x14ac:dyDescent="0.25">
      <c r="B61" s="133"/>
      <c r="C61" s="49" t="s">
        <v>128</v>
      </c>
      <c r="D61" s="51">
        <v>8</v>
      </c>
      <c r="E61" s="59">
        <f t="shared" ca="1" si="16"/>
        <v>6</v>
      </c>
      <c r="F61" s="93">
        <f t="shared" ca="1" si="17"/>
        <v>-172.87816417260967</v>
      </c>
    </row>
    <row r="62" spans="2:16" ht="15.75" thickBot="1" x14ac:dyDescent="0.3">
      <c r="B62" s="134"/>
      <c r="C62" s="49" t="s">
        <v>129</v>
      </c>
      <c r="D62" s="52">
        <v>9</v>
      </c>
      <c r="E62" s="94">
        <f t="shared" ca="1" si="16"/>
        <v>3</v>
      </c>
      <c r="F62" s="95">
        <f t="shared" ca="1" si="17"/>
        <v>-173.32151546060282</v>
      </c>
    </row>
    <row r="63" spans="2:16" x14ac:dyDescent="0.25">
      <c r="E63" s="53" t="s">
        <v>63</v>
      </c>
      <c r="F63" s="57">
        <f ca="1">AVERAGE(F54:F62)</f>
        <v>-172.69332849168399</v>
      </c>
    </row>
    <row r="64" spans="2:16" ht="15.75" thickBot="1" x14ac:dyDescent="0.3">
      <c r="E64" s="53"/>
      <c r="F64" s="57"/>
    </row>
    <row r="65" spans="2:6" x14ac:dyDescent="0.25">
      <c r="B65" s="132" t="s">
        <v>197</v>
      </c>
      <c r="C65" s="49" t="s">
        <v>113</v>
      </c>
      <c r="D65" s="50">
        <v>1</v>
      </c>
      <c r="E65" s="58">
        <f ca="1">INDIRECT("'"&amp;C65&amp;"'!"&amp;"U5",TRUE)</f>
        <v>15</v>
      </c>
      <c r="F65" s="83">
        <f ca="1">INDIRECT("'"&amp;C65&amp;"'!"&amp;"R11",TRUE)</f>
        <v>0.99729470221268368</v>
      </c>
    </row>
    <row r="66" spans="2:6" x14ac:dyDescent="0.25">
      <c r="B66" s="133"/>
      <c r="C66" s="49" t="s">
        <v>122</v>
      </c>
      <c r="D66" s="51">
        <v>2</v>
      </c>
      <c r="E66" s="59">
        <f t="shared" ref="E66:E73" ca="1" si="18">INDIRECT("'"&amp;C66&amp;"'!"&amp;"U5",TRUE)</f>
        <v>22</v>
      </c>
      <c r="F66" s="93">
        <f t="shared" ref="F66:F73" ca="1" si="19">INDIRECT("'"&amp;C66&amp;"'!"&amp;"R11",TRUE)</f>
        <v>0.99930136761366772</v>
      </c>
    </row>
    <row r="67" spans="2:6" x14ac:dyDescent="0.25">
      <c r="B67" s="133"/>
      <c r="C67" s="49" t="s">
        <v>123</v>
      </c>
      <c r="D67" s="51">
        <v>3</v>
      </c>
      <c r="E67" s="59">
        <f t="shared" ca="1" si="18"/>
        <v>9</v>
      </c>
      <c r="F67" s="93">
        <f t="shared" ca="1" si="19"/>
        <v>0.99995557177463379</v>
      </c>
    </row>
    <row r="68" spans="2:6" x14ac:dyDescent="0.25">
      <c r="B68" s="133"/>
      <c r="C68" s="49" t="s">
        <v>124</v>
      </c>
      <c r="D68" s="51">
        <v>4</v>
      </c>
      <c r="E68" s="59">
        <f t="shared" ca="1" si="18"/>
        <v>25</v>
      </c>
      <c r="F68" s="93">
        <f t="shared" ca="1" si="19"/>
        <v>1.0003592577314047</v>
      </c>
    </row>
    <row r="69" spans="2:6" x14ac:dyDescent="0.25">
      <c r="B69" s="133"/>
      <c r="C69" s="49" t="s">
        <v>125</v>
      </c>
      <c r="D69" s="51">
        <v>5</v>
      </c>
      <c r="E69" s="59">
        <f t="shared" ca="1" si="18"/>
        <v>13</v>
      </c>
      <c r="F69" s="93">
        <f t="shared" ca="1" si="19"/>
        <v>0.99818336213319747</v>
      </c>
    </row>
    <row r="70" spans="2:6" x14ac:dyDescent="0.25">
      <c r="B70" s="133"/>
      <c r="C70" s="49" t="s">
        <v>126</v>
      </c>
      <c r="D70" s="51">
        <v>6</v>
      </c>
      <c r="E70" s="59">
        <f t="shared" ca="1" si="18"/>
        <v>21</v>
      </c>
      <c r="F70" s="93">
        <f t="shared" ca="1" si="19"/>
        <v>0.9996894503117737</v>
      </c>
    </row>
    <row r="71" spans="2:6" x14ac:dyDescent="0.25">
      <c r="B71" s="133"/>
      <c r="C71" s="49" t="s">
        <v>127</v>
      </c>
      <c r="D71" s="51">
        <v>7</v>
      </c>
      <c r="E71" s="59">
        <f t="shared" ca="1" si="18"/>
        <v>2</v>
      </c>
      <c r="F71" s="93">
        <f t="shared" ca="1" si="19"/>
        <v>0.99991539519981409</v>
      </c>
    </row>
    <row r="72" spans="2:6" x14ac:dyDescent="0.25">
      <c r="B72" s="133"/>
      <c r="C72" s="49" t="s">
        <v>128</v>
      </c>
      <c r="D72" s="51">
        <v>8</v>
      </c>
      <c r="E72" s="59">
        <f t="shared" ca="1" si="18"/>
        <v>6</v>
      </c>
      <c r="F72" s="93">
        <f t="shared" ca="1" si="19"/>
        <v>0.99800307668075938</v>
      </c>
    </row>
    <row r="73" spans="2:6" ht="15.75" thickBot="1" x14ac:dyDescent="0.3">
      <c r="B73" s="134"/>
      <c r="C73" s="49" t="s">
        <v>129</v>
      </c>
      <c r="D73" s="52">
        <v>9</v>
      </c>
      <c r="E73" s="94">
        <f t="shared" ca="1" si="18"/>
        <v>3</v>
      </c>
      <c r="F73" s="95">
        <f t="shared" ca="1" si="19"/>
        <v>0.9965153503623092</v>
      </c>
    </row>
    <row r="74" spans="2:6" x14ac:dyDescent="0.25">
      <c r="E74" s="53" t="s">
        <v>63</v>
      </c>
      <c r="F74" s="57">
        <f ca="1">AVERAGE(F65:F73)</f>
        <v>0.99880194822447144</v>
      </c>
    </row>
    <row r="75" spans="2:6" ht="15.75" thickBot="1" x14ac:dyDescent="0.3"/>
    <row r="76" spans="2:6" x14ac:dyDescent="0.25">
      <c r="B76" s="132" t="s">
        <v>198</v>
      </c>
      <c r="C76" s="49" t="s">
        <v>113</v>
      </c>
      <c r="D76" s="50">
        <v>1</v>
      </c>
      <c r="E76" s="58">
        <f ca="1">INDIRECT("'"&amp;C76&amp;"'!"&amp;"U5",TRUE)</f>
        <v>15</v>
      </c>
      <c r="F76" s="83">
        <f ca="1">INDIRECT("'"&amp;C76&amp;"'!"&amp;"R12",TRUE)</f>
        <v>-1.0029493267582292</v>
      </c>
    </row>
    <row r="77" spans="2:6" x14ac:dyDescent="0.25">
      <c r="B77" s="133"/>
      <c r="C77" s="49" t="s">
        <v>122</v>
      </c>
      <c r="D77" s="51">
        <v>2</v>
      </c>
      <c r="E77" s="59">
        <f t="shared" ref="E77:E84" ca="1" si="20">INDIRECT("'"&amp;C77&amp;"'!"&amp;"U5",TRUE)</f>
        <v>22</v>
      </c>
      <c r="F77" s="93">
        <f t="shared" ref="F77:F84" ca="1" si="21">INDIRECT("'"&amp;C77&amp;"'!"&amp;"R12",TRUE)</f>
        <v>-1.0041772848565844</v>
      </c>
    </row>
    <row r="78" spans="2:6" x14ac:dyDescent="0.25">
      <c r="B78" s="133"/>
      <c r="C78" s="49" t="s">
        <v>123</v>
      </c>
      <c r="D78" s="51">
        <v>3</v>
      </c>
      <c r="E78" s="59">
        <f t="shared" ca="1" si="20"/>
        <v>9</v>
      </c>
      <c r="F78" s="93">
        <f t="shared" ca="1" si="21"/>
        <v>-1.0026793456077074</v>
      </c>
    </row>
    <row r="79" spans="2:6" x14ac:dyDescent="0.25">
      <c r="B79" s="133"/>
      <c r="C79" s="49" t="s">
        <v>124</v>
      </c>
      <c r="D79" s="51">
        <v>4</v>
      </c>
      <c r="E79" s="59">
        <f t="shared" ca="1" si="20"/>
        <v>25</v>
      </c>
      <c r="F79" s="93">
        <f t="shared" ca="1" si="21"/>
        <v>-1.0015817136883918</v>
      </c>
    </row>
    <row r="80" spans="2:6" x14ac:dyDescent="0.25">
      <c r="B80" s="133"/>
      <c r="C80" s="49" t="s">
        <v>125</v>
      </c>
      <c r="D80" s="51">
        <v>5</v>
      </c>
      <c r="E80" s="59">
        <f t="shared" ca="1" si="20"/>
        <v>13</v>
      </c>
      <c r="F80" s="93">
        <f t="shared" ca="1" si="21"/>
        <v>-0.99874545109897339</v>
      </c>
    </row>
    <row r="81" spans="2:6" x14ac:dyDescent="0.25">
      <c r="B81" s="133"/>
      <c r="C81" s="49" t="s">
        <v>126</v>
      </c>
      <c r="D81" s="51">
        <v>6</v>
      </c>
      <c r="E81" s="59">
        <f t="shared" ca="1" si="20"/>
        <v>21</v>
      </c>
      <c r="F81" s="93">
        <f t="shared" ca="1" si="21"/>
        <v>-0.99908503577478669</v>
      </c>
    </row>
    <row r="82" spans="2:6" x14ac:dyDescent="0.25">
      <c r="B82" s="133"/>
      <c r="C82" s="49" t="s">
        <v>127</v>
      </c>
      <c r="D82" s="51">
        <v>7</v>
      </c>
      <c r="E82" s="59">
        <f t="shared" ca="1" si="20"/>
        <v>2</v>
      </c>
      <c r="F82" s="93">
        <f t="shared" ca="1" si="21"/>
        <v>-1.0029896424033951</v>
      </c>
    </row>
    <row r="83" spans="2:6" x14ac:dyDescent="0.25">
      <c r="B83" s="133"/>
      <c r="C83" s="49" t="s">
        <v>128</v>
      </c>
      <c r="D83" s="51">
        <v>8</v>
      </c>
      <c r="E83" s="59">
        <f t="shared" ca="1" si="20"/>
        <v>6</v>
      </c>
      <c r="F83" s="93">
        <f t="shared" ca="1" si="21"/>
        <v>-1.0032599572551559</v>
      </c>
    </row>
    <row r="84" spans="2:6" ht="15.75" thickBot="1" x14ac:dyDescent="0.3">
      <c r="B84" s="134"/>
      <c r="C84" s="49" t="s">
        <v>129</v>
      </c>
      <c r="D84" s="52">
        <v>9</v>
      </c>
      <c r="E84" s="94">
        <f t="shared" ca="1" si="20"/>
        <v>3</v>
      </c>
      <c r="F84" s="95">
        <f t="shared" ca="1" si="21"/>
        <v>-1.0030737320896004</v>
      </c>
    </row>
    <row r="85" spans="2:6" x14ac:dyDescent="0.25">
      <c r="E85" s="53" t="s">
        <v>63</v>
      </c>
      <c r="F85" s="57">
        <f ca="1">AVERAGE(F76:F84)</f>
        <v>-1.0020601655036472</v>
      </c>
    </row>
    <row r="96" spans="2:6" ht="15" customHeight="1" x14ac:dyDescent="0.25"/>
  </sheetData>
  <mergeCells count="15">
    <mergeCell ref="B8:B16"/>
    <mergeCell ref="B19:B27"/>
    <mergeCell ref="C2:K3"/>
    <mergeCell ref="E6:F6"/>
    <mergeCell ref="J6:K6"/>
    <mergeCell ref="E4:F4"/>
    <mergeCell ref="E5:F5"/>
    <mergeCell ref="J4:K4"/>
    <mergeCell ref="J5:K5"/>
    <mergeCell ref="B76:B84"/>
    <mergeCell ref="B30:F31"/>
    <mergeCell ref="B32:B40"/>
    <mergeCell ref="B43:B51"/>
    <mergeCell ref="B54:B62"/>
    <mergeCell ref="B65:B7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23.80719935697817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0.17618576682144749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-39.903643168333453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-0.41770330872814299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15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3833.2871067164269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-3858.6603687374277</v>
      </c>
      <c r="L7" s="109" t="s">
        <v>15</v>
      </c>
      <c r="M7" s="110">
        <f ca="1">SUM(M20:M84)</f>
        <v>6.8516356249252231E-4</v>
      </c>
      <c r="N7" s="109" t="s">
        <v>15</v>
      </c>
      <c r="O7" s="89">
        <f ca="1">SUM(M85:M149)</f>
        <v>6.4380589267753606E-4</v>
      </c>
      <c r="Q7" s="101" t="s">
        <v>194</v>
      </c>
      <c r="R7" s="101">
        <f ca="1">MAX(AD21:AD83)</f>
        <v>0.21519034271639725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-9.4615528959877793E-2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-172.55520534573671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-172.09198527519052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-0.46322007054617603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0.99957235681770906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-1.0039248251349724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13399</v>
      </c>
      <c r="D20" s="26">
        <v>11243</v>
      </c>
      <c r="E20" s="26">
        <v>12932</v>
      </c>
      <c r="F20" s="26">
        <v>15051</v>
      </c>
      <c r="G20" s="27"/>
      <c r="H20" s="7"/>
      <c r="I20" s="28">
        <f>C20-E20</f>
        <v>467</v>
      </c>
      <c r="J20" s="27">
        <f>D20-F20</f>
        <v>-3808</v>
      </c>
      <c r="K20" s="7"/>
      <c r="L20" s="124">
        <f>$M$3*SIN(2*PI()/$M$4*($Z20+$M$5))+$M$6</f>
        <v>-0.12186934340514755</v>
      </c>
      <c r="M20" s="27">
        <f ca="1">(W20-L20)^2</f>
        <v>2.019124229835299E-6</v>
      </c>
      <c r="N20" s="44"/>
      <c r="O20" s="44"/>
      <c r="P20" s="7"/>
      <c r="Q20" s="28">
        <f ca="1">I20-$J$4</f>
        <v>506.90364316833347</v>
      </c>
      <c r="R20" s="27">
        <f ca="1">J20-$J$3</f>
        <v>-3831.8071993569783</v>
      </c>
      <c r="S20" s="7"/>
      <c r="T20" s="28">
        <f ca="1">Q20/$J$7</f>
        <v>-0.13136777915859818</v>
      </c>
      <c r="U20" s="27">
        <f ca="1">R20/$J$6</f>
        <v>-0.99961393255494602</v>
      </c>
      <c r="V20" s="7"/>
      <c r="W20" s="28">
        <f ca="1">(T20-U20*SIN(-$J$11*PI()/180))/(COS(-$J$11*PI()/180))</f>
        <v>-0.12329030231723308</v>
      </c>
      <c r="X20" s="27">
        <f ca="1">IF(MOD(ATAN2(U20,W20)*180/PI()-$J$9+360,360)&gt;5,MOD(ATAN2(U20,W20)*180/PI()-$J$9+360,360)-360,MOD(ATAN2(U20,W20)*180/PI()-$J$9+360,360))</f>
        <v>-0.41356254849233665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-0.41356254849233665</v>
      </c>
      <c r="AD20" s="27">
        <f ca="1">INDIRECT("AC"&amp;AE20)-AC20</f>
        <v>8.3486276368541112E-2</v>
      </c>
      <c r="AE20" s="7">
        <v>149</v>
      </c>
    </row>
    <row r="21" spans="1:31" s="26" customFormat="1" x14ac:dyDescent="0.25">
      <c r="A21" s="26">
        <v>1</v>
      </c>
      <c r="B21" s="26">
        <v>592</v>
      </c>
      <c r="C21" s="26">
        <v>13563</v>
      </c>
      <c r="D21" s="26">
        <v>11269</v>
      </c>
      <c r="E21" s="26">
        <v>12737</v>
      </c>
      <c r="F21" s="26">
        <v>15008</v>
      </c>
      <c r="G21" s="27"/>
      <c r="H21" s="7"/>
      <c r="I21" s="28">
        <f t="shared" ref="I21:J84" si="1">C21-E21</f>
        <v>826</v>
      </c>
      <c r="J21" s="27">
        <f t="shared" si="1"/>
        <v>-3739</v>
      </c>
      <c r="K21" s="7"/>
      <c r="L21" s="124">
        <f t="shared" ref="L21:L84" si="2">$M$3*SIN(2*PI()/$M$4*($Z21+$M$5))+$M$6</f>
        <v>-0.2135078353600538</v>
      </c>
      <c r="M21" s="27">
        <f t="shared" ref="M21:M84" ca="1" si="3">(W21-L21)^2</f>
        <v>8.8120389785640251E-6</v>
      </c>
      <c r="N21" s="44"/>
      <c r="O21" s="44"/>
      <c r="P21" s="7"/>
      <c r="Q21" s="28">
        <f t="shared" ref="Q21:Q84" ca="1" si="4">I21-$J$4</f>
        <v>865.90364316833347</v>
      </c>
      <c r="R21" s="27">
        <f t="shared" ref="R21:R84" ca="1" si="5">J21-$J$3</f>
        <v>-3762.8071993569783</v>
      </c>
      <c r="S21" s="7"/>
      <c r="T21" s="28">
        <f t="shared" ref="T21:T84" ca="1" si="6">Q21/$J$7</f>
        <v>-0.22440524960004743</v>
      </c>
      <c r="U21" s="27">
        <f t="shared" ref="U21:U84" ca="1" si="7">R21/$J$6</f>
        <v>-0.98161371548821419</v>
      </c>
      <c r="V21" s="7"/>
      <c r="W21" s="28">
        <f t="shared" ref="W21:W84" ca="1" si="8">(T21-U21*SIN(-$J$11*PI()/180))/(COS(-$J$11*PI()/180))</f>
        <v>-0.2164763432307801</v>
      </c>
      <c r="X21" s="27">
        <f ca="1">MOD(ATAN2(U21,W21)*180/PI()-$J$9+360,360)</f>
        <v>4.9916451024801063</v>
      </c>
      <c r="Y21" s="7"/>
      <c r="Z21" s="28">
        <f>360/40000*B21+Z20</f>
        <v>5.3279999999999994</v>
      </c>
      <c r="AA21" s="27">
        <f t="shared" ref="AA21:AA84" si="9">Z21*PI()/180</f>
        <v>9.2991142546257871E-2</v>
      </c>
      <c r="AB21" s="7"/>
      <c r="AC21" s="28">
        <f t="shared" ca="1" si="0"/>
        <v>-0.33635489751989311</v>
      </c>
      <c r="AD21" s="27">
        <f t="shared" ref="AD21:AD83" ca="1" si="10">INDIRECT("AC"&amp;AE21)-AC21</f>
        <v>-2.9008216976582624E-2</v>
      </c>
      <c r="AE21" s="7">
        <v>148</v>
      </c>
    </row>
    <row r="22" spans="1:31" s="26" customFormat="1" x14ac:dyDescent="0.25">
      <c r="A22" s="26">
        <v>2</v>
      </c>
      <c r="B22" s="26">
        <v>630</v>
      </c>
      <c r="C22" s="26">
        <v>13762</v>
      </c>
      <c r="D22" s="26">
        <v>11331</v>
      </c>
      <c r="E22" s="26">
        <v>12565</v>
      </c>
      <c r="F22" s="26">
        <v>14972</v>
      </c>
      <c r="G22" s="27"/>
      <c r="H22" s="7"/>
      <c r="I22" s="28">
        <f t="shared" si="1"/>
        <v>1197</v>
      </c>
      <c r="J22" s="27">
        <f t="shared" si="1"/>
        <v>-3641</v>
      </c>
      <c r="K22" s="7"/>
      <c r="L22" s="124">
        <f t="shared" si="2"/>
        <v>-0.3089837960515262</v>
      </c>
      <c r="M22" s="27">
        <f t="shared" ca="1" si="3"/>
        <v>1.4820513634659331E-5</v>
      </c>
      <c r="N22" s="44"/>
      <c r="O22" s="44"/>
      <c r="P22" s="7"/>
      <c r="Q22" s="28">
        <f t="shared" ca="1" si="4"/>
        <v>1236.9036431683335</v>
      </c>
      <c r="R22" s="27">
        <f t="shared" ca="1" si="5"/>
        <v>-3664.8071993569783</v>
      </c>
      <c r="S22" s="7"/>
      <c r="T22" s="28">
        <f t="shared" ca="1" si="6"/>
        <v>-0.32055260763285426</v>
      </c>
      <c r="U22" s="27">
        <f t="shared" ca="1" si="7"/>
        <v>-0.95604818979923278</v>
      </c>
      <c r="V22" s="7"/>
      <c r="W22" s="28">
        <f t="shared" ca="1" si="8"/>
        <v>-0.31283353807335823</v>
      </c>
      <c r="X22" s="27">
        <f t="shared" ref="X22:X83" ca="1" si="11">MOD(ATAN2(U22,W22)*180/PI()-$J$9+360,360)</f>
        <v>10.674090433163997</v>
      </c>
      <c r="Y22" s="7"/>
      <c r="Z22" s="28">
        <f t="shared" ref="Z22:Z85" si="12">360/40000*B22+Z21</f>
        <v>10.997999999999999</v>
      </c>
      <c r="AA22" s="27">
        <f t="shared" si="9"/>
        <v>0.19195131113433636</v>
      </c>
      <c r="AB22" s="7"/>
      <c r="AC22" s="28">
        <f t="shared" ca="1" si="0"/>
        <v>-0.32390956683600258</v>
      </c>
      <c r="AD22" s="27">
        <f t="shared" ca="1" si="10"/>
        <v>-6.7582672761249185E-2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13923</v>
      </c>
      <c r="D23" s="26">
        <v>11385</v>
      </c>
      <c r="E23" s="26">
        <v>12376</v>
      </c>
      <c r="F23" s="26">
        <v>14892</v>
      </c>
      <c r="G23" s="27"/>
      <c r="H23" s="7"/>
      <c r="I23" s="28">
        <f t="shared" si="1"/>
        <v>1547</v>
      </c>
      <c r="J23" s="27">
        <f t="shared" si="1"/>
        <v>-3507</v>
      </c>
      <c r="K23" s="7"/>
      <c r="L23" s="124">
        <f t="shared" si="2"/>
        <v>-0.40086076358695499</v>
      </c>
      <c r="M23" s="27">
        <f t="shared" ca="1" si="3"/>
        <v>8.7818389549936493E-6</v>
      </c>
      <c r="N23" s="44"/>
      <c r="O23" s="44"/>
      <c r="P23" s="7"/>
      <c r="Q23" s="28">
        <f t="shared" ca="1" si="4"/>
        <v>1586.9036431683335</v>
      </c>
      <c r="R23" s="27">
        <f t="shared" ca="1" si="5"/>
        <v>-3530.8071993569783</v>
      </c>
      <c r="S23" s="7"/>
      <c r="T23" s="28">
        <f t="shared" ca="1" si="6"/>
        <v>-0.41125766238078526</v>
      </c>
      <c r="U23" s="27">
        <f t="shared" ca="1" si="7"/>
        <v>-0.92109124651021734</v>
      </c>
      <c r="V23" s="7"/>
      <c r="W23" s="28">
        <f t="shared" ca="1" si="8"/>
        <v>-0.40382418035733908</v>
      </c>
      <c r="X23" s="27">
        <f t="shared" ca="1" si="11"/>
        <v>16.228778140887584</v>
      </c>
      <c r="Y23" s="7"/>
      <c r="Z23" s="28">
        <f t="shared" si="12"/>
        <v>16.631999999999998</v>
      </c>
      <c r="AA23" s="27">
        <f t="shared" si="9"/>
        <v>0.29028316119169684</v>
      </c>
      <c r="AB23" s="7"/>
      <c r="AC23" s="28">
        <f t="shared" ca="1" si="0"/>
        <v>-0.40322185911241348</v>
      </c>
      <c r="AD23" s="27">
        <f t="shared" ca="1" si="10"/>
        <v>5.6543140768763323E-2</v>
      </c>
      <c r="AE23" s="7">
        <v>146</v>
      </c>
    </row>
    <row r="24" spans="1:31" s="26" customFormat="1" x14ac:dyDescent="0.25">
      <c r="A24" s="26">
        <v>4</v>
      </c>
      <c r="B24" s="26">
        <v>635</v>
      </c>
      <c r="C24" s="26">
        <v>14102</v>
      </c>
      <c r="D24" s="26">
        <v>11481</v>
      </c>
      <c r="E24" s="26">
        <v>12212</v>
      </c>
      <c r="F24" s="26">
        <v>14813</v>
      </c>
      <c r="G24" s="27"/>
      <c r="H24" s="7"/>
      <c r="I24" s="28">
        <f t="shared" si="1"/>
        <v>1890</v>
      </c>
      <c r="J24" s="27">
        <f t="shared" si="1"/>
        <v>-3332</v>
      </c>
      <c r="K24" s="7"/>
      <c r="L24" s="124">
        <f t="shared" si="2"/>
        <v>-0.49009764958107344</v>
      </c>
      <c r="M24" s="27">
        <f t="shared" ca="1" si="3"/>
        <v>8.9370319676100939E-6</v>
      </c>
      <c r="N24" s="44"/>
      <c r="O24" s="44"/>
      <c r="P24" s="7"/>
      <c r="Q24" s="28">
        <f t="shared" ca="1" si="4"/>
        <v>1929.9036431683335</v>
      </c>
      <c r="R24" s="27">
        <f t="shared" ca="1" si="5"/>
        <v>-3355.8071993569783</v>
      </c>
      <c r="S24" s="7"/>
      <c r="T24" s="28">
        <f t="shared" ca="1" si="6"/>
        <v>-0.50014861603375771</v>
      </c>
      <c r="U24" s="27">
        <f t="shared" ca="1" si="7"/>
        <v>-0.87543852206560768</v>
      </c>
      <c r="V24" s="7"/>
      <c r="W24" s="28">
        <f t="shared" ca="1" si="8"/>
        <v>-0.49308713648815466</v>
      </c>
      <c r="X24" s="27">
        <f t="shared" ca="1" si="11"/>
        <v>21.94541230232187</v>
      </c>
      <c r="Y24" s="7"/>
      <c r="Z24" s="28">
        <f t="shared" si="12"/>
        <v>22.346999999999998</v>
      </c>
      <c r="AA24" s="27">
        <f t="shared" si="9"/>
        <v>0.39002872794317273</v>
      </c>
      <c r="AB24" s="7"/>
      <c r="AC24" s="28">
        <f t="shared" ca="1" si="0"/>
        <v>-0.40158769767812785</v>
      </c>
      <c r="AD24" s="27">
        <f t="shared" ca="1" si="10"/>
        <v>-1.6115611050015133E-2</v>
      </c>
      <c r="AE24" s="7">
        <v>145</v>
      </c>
    </row>
    <row r="25" spans="1:31" s="26" customFormat="1" x14ac:dyDescent="0.25">
      <c r="A25" s="26">
        <v>5</v>
      </c>
      <c r="B25" s="26">
        <v>632</v>
      </c>
      <c r="C25" s="26">
        <v>14261</v>
      </c>
      <c r="D25" s="26">
        <v>11584</v>
      </c>
      <c r="E25" s="26">
        <v>12049</v>
      </c>
      <c r="F25" s="26">
        <v>14709</v>
      </c>
      <c r="G25" s="27"/>
      <c r="H25" s="7"/>
      <c r="I25" s="28">
        <f t="shared" si="1"/>
        <v>2212</v>
      </c>
      <c r="J25" s="27">
        <f t="shared" si="1"/>
        <v>-3125</v>
      </c>
      <c r="K25" s="7"/>
      <c r="L25" s="124">
        <f t="shared" si="2"/>
        <v>-0.57407672081174188</v>
      </c>
      <c r="M25" s="27">
        <f t="shared" ca="1" si="3"/>
        <v>8.4006224978344217E-6</v>
      </c>
      <c r="N25" s="44"/>
      <c r="O25" s="44"/>
      <c r="P25" s="7"/>
      <c r="Q25" s="28">
        <f t="shared" ca="1" si="4"/>
        <v>2251.9036431683335</v>
      </c>
      <c r="R25" s="27">
        <f t="shared" ca="1" si="5"/>
        <v>-3148.8071993569783</v>
      </c>
      <c r="S25" s="7"/>
      <c r="T25" s="28">
        <f t="shared" ca="1" si="6"/>
        <v>-0.58359726640185416</v>
      </c>
      <c r="U25" s="27">
        <f t="shared" ca="1" si="7"/>
        <v>-0.82143787086541231</v>
      </c>
      <c r="V25" s="7"/>
      <c r="W25" s="28">
        <f t="shared" ca="1" si="8"/>
        <v>-0.57697510355006931</v>
      </c>
      <c r="X25" s="27">
        <f t="shared" ca="1" si="11"/>
        <v>27.639276589513884</v>
      </c>
      <c r="Y25" s="7"/>
      <c r="Z25" s="28">
        <f t="shared" si="12"/>
        <v>28.034999999999997</v>
      </c>
      <c r="AA25" s="27">
        <f t="shared" si="9"/>
        <v>0.48930305579661021</v>
      </c>
      <c r="AB25" s="7"/>
      <c r="AC25" s="28">
        <f t="shared" ca="1" si="0"/>
        <v>-0.39572341048611293</v>
      </c>
      <c r="AD25" s="27">
        <f t="shared" ca="1" si="10"/>
        <v>5.4336732012341571E-2</v>
      </c>
      <c r="AE25" s="7">
        <v>144</v>
      </c>
    </row>
    <row r="26" spans="1:31" s="26" customFormat="1" x14ac:dyDescent="0.25">
      <c r="A26" s="26">
        <v>6</v>
      </c>
      <c r="B26" s="26">
        <v>617</v>
      </c>
      <c r="C26" s="26">
        <v>14404</v>
      </c>
      <c r="D26" s="26">
        <v>11696</v>
      </c>
      <c r="E26" s="26">
        <v>11895</v>
      </c>
      <c r="F26" s="26">
        <v>14590</v>
      </c>
      <c r="G26" s="27"/>
      <c r="H26" s="7"/>
      <c r="I26" s="28">
        <f t="shared" si="1"/>
        <v>2509</v>
      </c>
      <c r="J26" s="27">
        <f t="shared" si="1"/>
        <v>-2894</v>
      </c>
      <c r="K26" s="7"/>
      <c r="L26" s="124">
        <f t="shared" si="2"/>
        <v>-0.65061518158319087</v>
      </c>
      <c r="M26" s="27">
        <f t="shared" ca="1" si="3"/>
        <v>1.458754031678155E-5</v>
      </c>
      <c r="N26" s="44"/>
      <c r="O26" s="44"/>
      <c r="P26" s="7"/>
      <c r="Q26" s="28">
        <f t="shared" ca="1" si="4"/>
        <v>2548.9036431683335</v>
      </c>
      <c r="R26" s="27">
        <f t="shared" ca="1" si="5"/>
        <v>-2917.8071993569783</v>
      </c>
      <c r="S26" s="7"/>
      <c r="T26" s="28">
        <f t="shared" ca="1" si="6"/>
        <v>-0.66056698428795568</v>
      </c>
      <c r="U26" s="27">
        <f t="shared" ca="1" si="7"/>
        <v>-0.76117627459852755</v>
      </c>
      <c r="V26" s="7"/>
      <c r="W26" s="28">
        <f t="shared" ca="1" si="8"/>
        <v>-0.65443454544603263</v>
      </c>
      <c r="X26" s="27">
        <f t="shared" ca="1" si="11"/>
        <v>33.243074500748548</v>
      </c>
      <c r="Y26" s="7"/>
      <c r="Z26" s="28">
        <f t="shared" si="12"/>
        <v>33.587999999999994</v>
      </c>
      <c r="AA26" s="27">
        <f t="shared" si="9"/>
        <v>0.58622118915985533</v>
      </c>
      <c r="AB26" s="7"/>
      <c r="AC26" s="28">
        <f t="shared" ca="1" si="0"/>
        <v>-0.34492549925144544</v>
      </c>
      <c r="AD26" s="27">
        <f t="shared" ca="1" si="10"/>
        <v>6.4945399682152072E-2</v>
      </c>
      <c r="AE26" s="7">
        <v>143</v>
      </c>
    </row>
    <row r="27" spans="1:31" s="26" customFormat="1" x14ac:dyDescent="0.25">
      <c r="A27" s="26">
        <v>7</v>
      </c>
      <c r="B27" s="26">
        <v>610</v>
      </c>
      <c r="C27" s="26">
        <v>14550</v>
      </c>
      <c r="D27" s="26">
        <v>11832</v>
      </c>
      <c r="E27" s="26">
        <v>11770</v>
      </c>
      <c r="F27" s="26">
        <v>14472</v>
      </c>
      <c r="G27" s="27"/>
      <c r="H27" s="7"/>
      <c r="I27" s="28">
        <f t="shared" si="1"/>
        <v>2780</v>
      </c>
      <c r="J27" s="27">
        <f t="shared" si="1"/>
        <v>-2640</v>
      </c>
      <c r="K27" s="7"/>
      <c r="L27" s="124">
        <f t="shared" si="2"/>
        <v>-0.72028481138096678</v>
      </c>
      <c r="M27" s="27">
        <f t="shared" ca="1" si="3"/>
        <v>2.4200259229671117E-5</v>
      </c>
      <c r="N27" s="44"/>
      <c r="O27" s="44"/>
      <c r="P27" s="7"/>
      <c r="Q27" s="28">
        <f t="shared" ca="1" si="4"/>
        <v>2819.9036431683335</v>
      </c>
      <c r="R27" s="27">
        <f t="shared" ca="1" si="5"/>
        <v>-2663.8071993569783</v>
      </c>
      <c r="S27" s="7"/>
      <c r="T27" s="28">
        <f t="shared" ca="1" si="6"/>
        <v>-0.73079861239278221</v>
      </c>
      <c r="U27" s="27">
        <f t="shared" ca="1" si="7"/>
        <v>-0.69491460597606558</v>
      </c>
      <c r="V27" s="7"/>
      <c r="W27" s="28">
        <f t="shared" ca="1" si="8"/>
        <v>-0.72520418727935787</v>
      </c>
      <c r="X27" s="27">
        <f t="shared" ca="1" si="11"/>
        <v>38.777076420677304</v>
      </c>
      <c r="Y27" s="7"/>
      <c r="Z27" s="28">
        <f t="shared" si="12"/>
        <v>39.077999999999996</v>
      </c>
      <c r="AA27" s="27">
        <f t="shared" si="9"/>
        <v>0.68203976509434405</v>
      </c>
      <c r="AB27" s="7"/>
      <c r="AC27" s="28">
        <f t="shared" ca="1" si="0"/>
        <v>-0.30092357932269209</v>
      </c>
      <c r="AD27" s="27">
        <f t="shared" ca="1" si="10"/>
        <v>-1.721614472938171E-2</v>
      </c>
      <c r="AE27" s="7">
        <v>142</v>
      </c>
    </row>
    <row r="28" spans="1:31" s="26" customFormat="1" x14ac:dyDescent="0.25">
      <c r="A28" s="26">
        <v>8</v>
      </c>
      <c r="B28" s="26">
        <v>614</v>
      </c>
      <c r="C28" s="26">
        <v>14658</v>
      </c>
      <c r="D28" s="26">
        <v>11966</v>
      </c>
      <c r="E28" s="26">
        <v>11639</v>
      </c>
      <c r="F28" s="26">
        <v>14321</v>
      </c>
      <c r="G28" s="27"/>
      <c r="H28" s="7"/>
      <c r="I28" s="28">
        <f t="shared" si="1"/>
        <v>3019</v>
      </c>
      <c r="J28" s="27">
        <f t="shared" si="1"/>
        <v>-2355</v>
      </c>
      <c r="K28" s="7"/>
      <c r="L28" s="124">
        <f t="shared" si="2"/>
        <v>-0.78373681971162024</v>
      </c>
      <c r="M28" s="27">
        <f t="shared" ca="1" si="3"/>
        <v>1.6072784542027726E-5</v>
      </c>
      <c r="N28" s="44"/>
      <c r="O28" s="44"/>
      <c r="P28" s="7"/>
      <c r="Q28" s="28">
        <f t="shared" ca="1" si="4"/>
        <v>3058.9036431683335</v>
      </c>
      <c r="R28" s="27">
        <f t="shared" ca="1" si="5"/>
        <v>-2378.8071993569783</v>
      </c>
      <c r="S28" s="7"/>
      <c r="T28" s="28">
        <f t="shared" ca="1" si="6"/>
        <v>-0.79273720692065508</v>
      </c>
      <c r="U28" s="27">
        <f t="shared" ca="1" si="7"/>
        <v>-0.62056588330912987</v>
      </c>
      <c r="V28" s="7"/>
      <c r="W28" s="28">
        <f t="shared" ca="1" si="8"/>
        <v>-0.78774590745598649</v>
      </c>
      <c r="X28" s="27">
        <f t="shared" ca="1" si="11"/>
        <v>44.325078518357714</v>
      </c>
      <c r="Y28" s="7"/>
      <c r="Z28" s="28">
        <f t="shared" si="12"/>
        <v>44.603999999999999</v>
      </c>
      <c r="AA28" s="27">
        <f t="shared" si="9"/>
        <v>0.77848665955955076</v>
      </c>
      <c r="AB28" s="7"/>
      <c r="AC28" s="28">
        <f t="shared" ca="1" si="0"/>
        <v>-0.27892148164228558</v>
      </c>
      <c r="AD28" s="27">
        <f t="shared" ca="1" si="10"/>
        <v>3.8139214319059533E-2</v>
      </c>
      <c r="AE28" s="7">
        <v>141</v>
      </c>
    </row>
    <row r="29" spans="1:31" s="26" customFormat="1" x14ac:dyDescent="0.25">
      <c r="A29" s="26">
        <v>9</v>
      </c>
      <c r="B29" s="26">
        <v>630</v>
      </c>
      <c r="C29" s="26">
        <v>14775</v>
      </c>
      <c r="D29" s="26">
        <v>12132</v>
      </c>
      <c r="E29" s="26">
        <v>11537</v>
      </c>
      <c r="F29" s="26">
        <v>14174</v>
      </c>
      <c r="G29" s="27"/>
      <c r="H29" s="7"/>
      <c r="I29" s="28">
        <f t="shared" si="1"/>
        <v>3238</v>
      </c>
      <c r="J29" s="27">
        <f t="shared" si="1"/>
        <v>-2042</v>
      </c>
      <c r="K29" s="7"/>
      <c r="L29" s="124">
        <f t="shared" si="2"/>
        <v>-0.84126554203023884</v>
      </c>
      <c r="M29" s="27">
        <f t="shared" ca="1" si="3"/>
        <v>1.5193045906986896E-5</v>
      </c>
      <c r="N29" s="44"/>
      <c r="O29" s="44"/>
      <c r="P29" s="7"/>
      <c r="Q29" s="28">
        <f t="shared" ca="1" si="4"/>
        <v>3277.9036431683335</v>
      </c>
      <c r="R29" s="27">
        <f t="shared" ca="1" si="5"/>
        <v>-2065.8071993569783</v>
      </c>
      <c r="S29" s="7"/>
      <c r="T29" s="28">
        <f t="shared" ca="1" si="6"/>
        <v>-0.84949265546293196</v>
      </c>
      <c r="U29" s="27">
        <f t="shared" ca="1" si="7"/>
        <v>-0.53891272473105667</v>
      </c>
      <c r="V29" s="7"/>
      <c r="W29" s="28">
        <f t="shared" ca="1" si="8"/>
        <v>-0.84516336782252188</v>
      </c>
      <c r="X29" s="27">
        <f t="shared" ca="1" si="11"/>
        <v>50.031858837991308</v>
      </c>
      <c r="Y29" s="7"/>
      <c r="Z29" s="28">
        <f t="shared" si="12"/>
        <v>50.274000000000001</v>
      </c>
      <c r="AA29" s="27">
        <f t="shared" si="9"/>
        <v>0.87744682814762931</v>
      </c>
      <c r="AB29" s="7"/>
      <c r="AC29" s="28">
        <f t="shared" ca="1" si="0"/>
        <v>-0.24214116200869285</v>
      </c>
      <c r="AD29" s="27">
        <f t="shared" ca="1" si="10"/>
        <v>6.864811418833483E-2</v>
      </c>
      <c r="AE29" s="7">
        <v>140</v>
      </c>
    </row>
    <row r="30" spans="1:31" s="26" customFormat="1" x14ac:dyDescent="0.25">
      <c r="A30" s="26">
        <v>10</v>
      </c>
      <c r="B30" s="26">
        <v>638</v>
      </c>
      <c r="C30" s="26">
        <v>14869</v>
      </c>
      <c r="D30" s="26">
        <v>12293</v>
      </c>
      <c r="E30" s="26">
        <v>11436</v>
      </c>
      <c r="F30" s="26">
        <v>13995</v>
      </c>
      <c r="G30" s="27"/>
      <c r="H30" s="7"/>
      <c r="I30" s="28">
        <f t="shared" si="1"/>
        <v>3433</v>
      </c>
      <c r="J30" s="27">
        <f t="shared" si="1"/>
        <v>-1702</v>
      </c>
      <c r="K30" s="7"/>
      <c r="L30" s="124">
        <f t="shared" si="2"/>
        <v>-0.89113326750935007</v>
      </c>
      <c r="M30" s="27">
        <f t="shared" ca="1" si="3"/>
        <v>2.7926243217487417E-5</v>
      </c>
      <c r="N30" s="44"/>
      <c r="O30" s="44"/>
      <c r="P30" s="7"/>
      <c r="Q30" s="28">
        <f t="shared" ca="1" si="4"/>
        <v>3472.9036431683335</v>
      </c>
      <c r="R30" s="27">
        <f t="shared" ca="1" si="5"/>
        <v>-1725.8071993569781</v>
      </c>
      <c r="S30" s="7"/>
      <c r="T30" s="28">
        <f t="shared" ca="1" si="6"/>
        <v>-0.90002832882249351</v>
      </c>
      <c r="U30" s="27">
        <f t="shared" ca="1" si="7"/>
        <v>-0.45021600295295783</v>
      </c>
      <c r="V30" s="7"/>
      <c r="W30" s="28">
        <f t="shared" ca="1" si="8"/>
        <v>-0.89641779617494433</v>
      </c>
      <c r="X30" s="27">
        <f t="shared" ca="1" si="11"/>
        <v>55.887616611962926</v>
      </c>
      <c r="Y30" s="7"/>
      <c r="Z30" s="28">
        <f t="shared" si="12"/>
        <v>56.015999999999998</v>
      </c>
      <c r="AA30" s="27">
        <f t="shared" si="9"/>
        <v>0.97766363379714361</v>
      </c>
      <c r="AB30" s="7"/>
      <c r="AC30" s="28">
        <f t="shared" ca="1" si="0"/>
        <v>-0.12838338803707217</v>
      </c>
      <c r="AD30" s="27">
        <f t="shared" ca="1" si="10"/>
        <v>-3.6820900802560175E-2</v>
      </c>
      <c r="AE30" s="7">
        <v>139</v>
      </c>
    </row>
    <row r="31" spans="1:31" s="26" customFormat="1" x14ac:dyDescent="0.25">
      <c r="A31" s="26">
        <v>11</v>
      </c>
      <c r="B31" s="26">
        <v>640</v>
      </c>
      <c r="C31" s="26">
        <v>14942</v>
      </c>
      <c r="D31" s="26">
        <v>12473</v>
      </c>
      <c r="E31" s="26">
        <v>11356</v>
      </c>
      <c r="F31" s="26">
        <v>13820</v>
      </c>
      <c r="G31" s="27"/>
      <c r="H31" s="7"/>
      <c r="I31" s="28">
        <f t="shared" si="1"/>
        <v>3586</v>
      </c>
      <c r="J31" s="27">
        <f t="shared" si="1"/>
        <v>-1347</v>
      </c>
      <c r="K31" s="7"/>
      <c r="L31" s="124">
        <f t="shared" si="2"/>
        <v>-0.93217224248164965</v>
      </c>
      <c r="M31" s="27">
        <f t="shared" ca="1" si="3"/>
        <v>2.159141808523223E-5</v>
      </c>
      <c r="N31" s="44"/>
      <c r="O31" s="44"/>
      <c r="P31" s="7"/>
      <c r="Q31" s="28">
        <f t="shared" ca="1" si="4"/>
        <v>3625.9036431683335</v>
      </c>
      <c r="R31" s="27">
        <f t="shared" ca="1" si="5"/>
        <v>-1370.8071993569781</v>
      </c>
      <c r="S31" s="7"/>
      <c r="T31" s="28">
        <f t="shared" ca="1" si="6"/>
        <v>-0.93967939561230329</v>
      </c>
      <c r="U31" s="27">
        <f t="shared" ca="1" si="7"/>
        <v>-0.35760619050817827</v>
      </c>
      <c r="V31" s="7"/>
      <c r="W31" s="28">
        <f t="shared" ca="1" si="8"/>
        <v>-0.93681889913834726</v>
      </c>
      <c r="X31" s="27">
        <f t="shared" ca="1" si="11"/>
        <v>61.662153195526287</v>
      </c>
      <c r="Y31" s="7"/>
      <c r="Z31" s="28">
        <f t="shared" si="12"/>
        <v>61.775999999999996</v>
      </c>
      <c r="AA31" s="27">
        <f t="shared" si="9"/>
        <v>1.0781945987120169</v>
      </c>
      <c r="AB31" s="7"/>
      <c r="AC31" s="28">
        <f t="shared" ca="1" si="0"/>
        <v>-0.11384680447370954</v>
      </c>
      <c r="AD31" s="27">
        <f t="shared" ca="1" si="10"/>
        <v>-5.5283141172701278E-2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15005</v>
      </c>
      <c r="D32" s="26">
        <v>12658</v>
      </c>
      <c r="E32" s="26">
        <v>11303</v>
      </c>
      <c r="F32" s="26">
        <v>13649</v>
      </c>
      <c r="G32" s="27"/>
      <c r="H32" s="7"/>
      <c r="I32" s="28">
        <f t="shared" si="1"/>
        <v>3702</v>
      </c>
      <c r="J32" s="27">
        <f t="shared" si="1"/>
        <v>-991</v>
      </c>
      <c r="K32" s="7"/>
      <c r="L32" s="124">
        <f t="shared" si="2"/>
        <v>-0.96304043569033371</v>
      </c>
      <c r="M32" s="27">
        <f t="shared" ca="1" si="3"/>
        <v>2.1091442773923139E-5</v>
      </c>
      <c r="N32" s="44"/>
      <c r="O32" s="44"/>
      <c r="P32" s="7"/>
      <c r="Q32" s="28">
        <f t="shared" ca="1" si="4"/>
        <v>3741.9036431683335</v>
      </c>
      <c r="R32" s="27">
        <f t="shared" ca="1" si="5"/>
        <v>-1014.8071993569781</v>
      </c>
      <c r="S32" s="7"/>
      <c r="T32" s="28">
        <f t="shared" ca="1" si="6"/>
        <v>-0.96974164232876048</v>
      </c>
      <c r="U32" s="27">
        <f t="shared" ca="1" si="7"/>
        <v>-0.26473550535228668</v>
      </c>
      <c r="V32" s="7"/>
      <c r="W32" s="28">
        <f t="shared" ca="1" si="8"/>
        <v>-0.9676329777722229</v>
      </c>
      <c r="X32" s="27">
        <f t="shared" ca="1" si="11"/>
        <v>67.254044201314287</v>
      </c>
      <c r="Y32" s="7"/>
      <c r="Z32" s="28">
        <f t="shared" si="12"/>
        <v>67.373999999999995</v>
      </c>
      <c r="AA32" s="27">
        <f t="shared" si="9"/>
        <v>1.1758981302386595</v>
      </c>
      <c r="AB32" s="7"/>
      <c r="AC32" s="28">
        <f t="shared" ca="1" si="0"/>
        <v>-0.11995579868570871</v>
      </c>
      <c r="AD32" s="27">
        <f t="shared" ca="1" si="10"/>
        <v>8.3297409513249931E-4</v>
      </c>
      <c r="AE32" s="7">
        <v>137</v>
      </c>
    </row>
    <row r="33" spans="1:31" s="26" customFormat="1" x14ac:dyDescent="0.25">
      <c r="A33" s="26">
        <v>13</v>
      </c>
      <c r="B33" s="26">
        <v>627</v>
      </c>
      <c r="C33" s="26">
        <v>15044</v>
      </c>
      <c r="D33" s="26">
        <v>12838</v>
      </c>
      <c r="E33" s="26">
        <v>11261</v>
      </c>
      <c r="F33" s="26">
        <v>13462</v>
      </c>
      <c r="G33" s="27"/>
      <c r="H33" s="7"/>
      <c r="I33" s="28">
        <f t="shared" si="1"/>
        <v>3783</v>
      </c>
      <c r="J33" s="27">
        <f t="shared" si="1"/>
        <v>-624</v>
      </c>
      <c r="K33" s="7"/>
      <c r="L33" s="124">
        <f t="shared" si="2"/>
        <v>-0.98485923211444204</v>
      </c>
      <c r="M33" s="27">
        <f t="shared" ca="1" si="3"/>
        <v>2.0613622856706916E-5</v>
      </c>
      <c r="N33" s="44"/>
      <c r="O33" s="44"/>
      <c r="P33" s="7"/>
      <c r="Q33" s="28">
        <f t="shared" ca="1" si="4"/>
        <v>3822.9036431683335</v>
      </c>
      <c r="R33" s="27">
        <f t="shared" ca="1" si="5"/>
        <v>-647.80719935697812</v>
      </c>
      <c r="S33" s="7"/>
      <c r="T33" s="28">
        <f t="shared" ca="1" si="6"/>
        <v>-0.99073338357042451</v>
      </c>
      <c r="U33" s="27">
        <f t="shared" ca="1" si="7"/>
        <v>-0.16899522037416245</v>
      </c>
      <c r="V33" s="7"/>
      <c r="W33" s="28">
        <f t="shared" ca="1" si="8"/>
        <v>-0.98939945489055192</v>
      </c>
      <c r="X33" s="27">
        <f t="shared" ca="1" si="11"/>
        <v>72.862290785161576</v>
      </c>
      <c r="Y33" s="7"/>
      <c r="Z33" s="28">
        <f t="shared" si="12"/>
        <v>73.016999999999996</v>
      </c>
      <c r="AA33" s="27">
        <f t="shared" si="9"/>
        <v>1.2743870599286995</v>
      </c>
      <c r="AB33" s="7"/>
      <c r="AC33" s="28">
        <f t="shared" ca="1" si="0"/>
        <v>-0.15470921483841948</v>
      </c>
      <c r="AD33" s="27">
        <f t="shared" ca="1" si="10"/>
        <v>3.12312942890145E-2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15059</v>
      </c>
      <c r="D34" s="26">
        <v>13024</v>
      </c>
      <c r="E34" s="26">
        <v>11235</v>
      </c>
      <c r="F34" s="26">
        <v>13271</v>
      </c>
      <c r="G34" s="27"/>
      <c r="H34" s="7"/>
      <c r="I34" s="28">
        <f t="shared" si="1"/>
        <v>3824</v>
      </c>
      <c r="J34" s="27">
        <f t="shared" si="1"/>
        <v>-247</v>
      </c>
      <c r="K34" s="7"/>
      <c r="L34" s="124">
        <f t="shared" si="2"/>
        <v>-0.99713254549532482</v>
      </c>
      <c r="M34" s="27">
        <f t="shared" ca="1" si="3"/>
        <v>1.3600215678908144E-5</v>
      </c>
      <c r="N34" s="44"/>
      <c r="O34" s="44"/>
      <c r="P34" s="7"/>
      <c r="Q34" s="28">
        <f t="shared" ca="1" si="4"/>
        <v>3863.9036431683335</v>
      </c>
      <c r="R34" s="27">
        <f t="shared" ca="1" si="5"/>
        <v>-270.80719935697817</v>
      </c>
      <c r="S34" s="7"/>
      <c r="T34" s="28">
        <f t="shared" ca="1" si="6"/>
        <v>-1.0013588328408964</v>
      </c>
      <c r="U34" s="27">
        <f t="shared" ca="1" si="7"/>
        <v>-7.0646208284917689E-2</v>
      </c>
      <c r="V34" s="7"/>
      <c r="W34" s="28">
        <f t="shared" ca="1" si="8"/>
        <v>-1.0008203925202037</v>
      </c>
      <c r="X34" s="27">
        <f t="shared" ca="1" si="11"/>
        <v>78.51749113992247</v>
      </c>
      <c r="Y34" s="7"/>
      <c r="Z34" s="28">
        <f t="shared" si="12"/>
        <v>78.66</v>
      </c>
      <c r="AA34" s="27">
        <f t="shared" si="9"/>
        <v>1.3728759896187395</v>
      </c>
      <c r="AB34" s="7"/>
      <c r="AC34" s="28">
        <f t="shared" ca="1" si="0"/>
        <v>-0.14250886007752683</v>
      </c>
      <c r="AD34" s="27">
        <f t="shared" ca="1" si="10"/>
        <v>4.1225147584256661E-2</v>
      </c>
      <c r="AE34" s="7">
        <v>135</v>
      </c>
    </row>
    <row r="35" spans="1:31" s="26" customFormat="1" x14ac:dyDescent="0.25">
      <c r="A35" s="26">
        <v>15</v>
      </c>
      <c r="B35" s="26">
        <v>602</v>
      </c>
      <c r="C35" s="26">
        <v>15071</v>
      </c>
      <c r="D35" s="26">
        <v>13216</v>
      </c>
      <c r="E35" s="26">
        <v>11238</v>
      </c>
      <c r="F35" s="26">
        <v>13097</v>
      </c>
      <c r="G35" s="27"/>
      <c r="H35" s="7"/>
      <c r="I35" s="28">
        <f t="shared" si="1"/>
        <v>3833</v>
      </c>
      <c r="J35" s="27">
        <f t="shared" si="1"/>
        <v>119</v>
      </c>
      <c r="K35" s="7"/>
      <c r="L35" s="124">
        <f t="shared" si="2"/>
        <v>-0.99982300970634608</v>
      </c>
      <c r="M35" s="27">
        <f t="shared" ca="1" si="3"/>
        <v>1.6824889810516837E-5</v>
      </c>
      <c r="N35" s="44"/>
      <c r="O35" s="44"/>
      <c r="P35" s="7"/>
      <c r="Q35" s="28">
        <f t="shared" ca="1" si="4"/>
        <v>3872.9036431683335</v>
      </c>
      <c r="R35" s="27">
        <f t="shared" ca="1" si="5"/>
        <v>95.192800643021826</v>
      </c>
      <c r="S35" s="7"/>
      <c r="T35" s="28">
        <f t="shared" ca="1" si="6"/>
        <v>-1.0036912485344147</v>
      </c>
      <c r="U35" s="27">
        <f t="shared" ca="1" si="7"/>
        <v>2.4833203982094487E-2</v>
      </c>
      <c r="V35" s="7"/>
      <c r="W35" s="28">
        <f t="shared" ca="1" si="8"/>
        <v>-1.0039248251349724</v>
      </c>
      <c r="X35" s="27">
        <f t="shared" ca="1" si="11"/>
        <v>83.97219160898976</v>
      </c>
      <c r="Y35" s="7"/>
      <c r="Z35" s="28">
        <f t="shared" si="12"/>
        <v>84.078000000000003</v>
      </c>
      <c r="AA35" s="27">
        <f t="shared" si="9"/>
        <v>1.4674379284917924</v>
      </c>
      <c r="AB35" s="7"/>
      <c r="AC35" s="28">
        <f t="shared" ca="1" si="0"/>
        <v>-0.10580839101024253</v>
      </c>
      <c r="AD35" s="27">
        <f t="shared" ca="1" si="10"/>
        <v>4.7467236002631807E-3</v>
      </c>
      <c r="AE35" s="7">
        <v>134</v>
      </c>
    </row>
    <row r="36" spans="1:31" s="26" customFormat="1" x14ac:dyDescent="0.25">
      <c r="A36" s="26">
        <v>16</v>
      </c>
      <c r="B36" s="26">
        <v>615</v>
      </c>
      <c r="C36" s="26">
        <v>15055</v>
      </c>
      <c r="D36" s="26">
        <v>13394</v>
      </c>
      <c r="E36" s="26">
        <v>11250</v>
      </c>
      <c r="F36" s="26">
        <v>12908</v>
      </c>
      <c r="G36" s="27"/>
      <c r="H36" s="7"/>
      <c r="I36" s="28">
        <f t="shared" si="1"/>
        <v>3805</v>
      </c>
      <c r="J36" s="27">
        <f t="shared" si="1"/>
        <v>486</v>
      </c>
      <c r="K36" s="7"/>
      <c r="L36" s="124">
        <f t="shared" si="2"/>
        <v>-0.99334666161881802</v>
      </c>
      <c r="M36" s="27">
        <f t="shared" ca="1" si="3"/>
        <v>1.6773708380387101E-5</v>
      </c>
      <c r="N36" s="44"/>
      <c r="O36" s="44"/>
      <c r="P36" s="7"/>
      <c r="Q36" s="28">
        <f t="shared" ca="1" si="4"/>
        <v>3844.9036431683335</v>
      </c>
      <c r="R36" s="27">
        <f t="shared" ca="1" si="5"/>
        <v>462.19280064302183</v>
      </c>
      <c r="S36" s="7"/>
      <c r="T36" s="28">
        <f t="shared" ca="1" si="6"/>
        <v>-0.99643484415458017</v>
      </c>
      <c r="U36" s="27">
        <f t="shared" ca="1" si="7"/>
        <v>0.12057348896021872</v>
      </c>
      <c r="V36" s="7"/>
      <c r="W36" s="28">
        <f t="shared" ca="1" si="8"/>
        <v>-0.99744223342021365</v>
      </c>
      <c r="X36" s="27">
        <f t="shared" ca="1" si="11"/>
        <v>89.447829376942082</v>
      </c>
      <c r="Y36" s="7"/>
      <c r="Z36" s="28">
        <f t="shared" si="12"/>
        <v>89.613</v>
      </c>
      <c r="AA36" s="27">
        <f t="shared" si="9"/>
        <v>1.5640419025896783</v>
      </c>
      <c r="AB36" s="7"/>
      <c r="AC36" s="28">
        <f t="shared" ca="1" si="0"/>
        <v>-0.16517062305791796</v>
      </c>
      <c r="AD36" s="27">
        <f t="shared" ca="1" si="10"/>
        <v>0.1431985808216325</v>
      </c>
      <c r="AE36" s="7">
        <v>133</v>
      </c>
    </row>
    <row r="37" spans="1:31" s="26" customFormat="1" x14ac:dyDescent="0.25">
      <c r="A37" s="26">
        <v>17</v>
      </c>
      <c r="B37" s="26">
        <v>625</v>
      </c>
      <c r="C37" s="26">
        <v>15024</v>
      </c>
      <c r="D37" s="26">
        <v>13588</v>
      </c>
      <c r="E37" s="26">
        <v>11286</v>
      </c>
      <c r="F37" s="26">
        <v>12730</v>
      </c>
      <c r="G37" s="27"/>
      <c r="H37" s="7"/>
      <c r="I37" s="28">
        <f t="shared" si="1"/>
        <v>3738</v>
      </c>
      <c r="J37" s="27">
        <f t="shared" si="1"/>
        <v>858</v>
      </c>
      <c r="K37" s="7"/>
      <c r="L37" s="124">
        <f t="shared" si="2"/>
        <v>-0.97727552341701773</v>
      </c>
      <c r="M37" s="27">
        <f t="shared" ca="1" si="3"/>
        <v>1.2867996170507897E-5</v>
      </c>
      <c r="N37" s="44"/>
      <c r="O37" s="44"/>
      <c r="P37" s="7"/>
      <c r="Q37" s="28">
        <f t="shared" ca="1" si="4"/>
        <v>3777.9036431683335</v>
      </c>
      <c r="R37" s="27">
        <f t="shared" ca="1" si="5"/>
        <v>834.19280064302188</v>
      </c>
      <c r="S37" s="7"/>
      <c r="T37" s="28">
        <f t="shared" ca="1" si="6"/>
        <v>-0.97907130510283336</v>
      </c>
      <c r="U37" s="27">
        <f t="shared" ca="1" si="7"/>
        <v>0.21761813749390321</v>
      </c>
      <c r="V37" s="7"/>
      <c r="W37" s="28">
        <f t="shared" ca="1" si="8"/>
        <v>-0.98086272234800942</v>
      </c>
      <c r="X37" s="27">
        <f t="shared" ca="1" si="11"/>
        <v>95.064453397411967</v>
      </c>
      <c r="Y37" s="7"/>
      <c r="Z37" s="28">
        <f t="shared" si="12"/>
        <v>95.238</v>
      </c>
      <c r="AA37" s="27">
        <f t="shared" si="9"/>
        <v>1.6622166730143597</v>
      </c>
      <c r="AB37" s="7"/>
      <c r="AC37" s="28">
        <f t="shared" ca="1" si="0"/>
        <v>-0.17354660258803278</v>
      </c>
      <c r="AD37" s="27">
        <f t="shared" ca="1" si="10"/>
        <v>8.034104557327737E-2</v>
      </c>
      <c r="AE37" s="7">
        <v>132</v>
      </c>
    </row>
    <row r="38" spans="1:31" s="26" customFormat="1" x14ac:dyDescent="0.25">
      <c r="A38" s="26">
        <v>18</v>
      </c>
      <c r="B38" s="26">
        <v>641</v>
      </c>
      <c r="C38" s="26">
        <v>14965</v>
      </c>
      <c r="D38" s="26">
        <v>13768</v>
      </c>
      <c r="E38" s="26">
        <v>11334</v>
      </c>
      <c r="F38" s="26">
        <v>12537</v>
      </c>
      <c r="G38" s="27"/>
      <c r="H38" s="7"/>
      <c r="I38" s="28">
        <f t="shared" si="1"/>
        <v>3631</v>
      </c>
      <c r="J38" s="27">
        <f t="shared" si="1"/>
        <v>1231</v>
      </c>
      <c r="K38" s="7"/>
      <c r="L38" s="124">
        <f t="shared" si="2"/>
        <v>-0.95101875564941685</v>
      </c>
      <c r="M38" s="27">
        <f t="shared" ca="1" si="3"/>
        <v>8.4096171436219237E-6</v>
      </c>
      <c r="N38" s="44"/>
      <c r="O38" s="44"/>
      <c r="P38" s="7"/>
      <c r="Q38" s="28">
        <f t="shared" ca="1" si="4"/>
        <v>3670.9036431683335</v>
      </c>
      <c r="R38" s="27">
        <f t="shared" ca="1" si="5"/>
        <v>1207.1928006430219</v>
      </c>
      <c r="S38" s="7"/>
      <c r="T38" s="28">
        <f t="shared" ca="1" si="6"/>
        <v>-0.95134147407989444</v>
      </c>
      <c r="U38" s="27">
        <f t="shared" ca="1" si="7"/>
        <v>0.31492365873869976</v>
      </c>
      <c r="V38" s="7"/>
      <c r="W38" s="28">
        <f t="shared" ca="1" si="8"/>
        <v>-0.95391868963894522</v>
      </c>
      <c r="X38" s="27">
        <f t="shared" ca="1" si="11"/>
        <v>100.82516305607572</v>
      </c>
      <c r="Y38" s="7"/>
      <c r="Z38" s="28">
        <f t="shared" si="12"/>
        <v>101.00700000000001</v>
      </c>
      <c r="AA38" s="27">
        <f t="shared" si="9"/>
        <v>1.7629047175619124</v>
      </c>
      <c r="AB38" s="7"/>
      <c r="AC38" s="28">
        <f t="shared" ca="1" si="0"/>
        <v>-0.18183694392428151</v>
      </c>
      <c r="AD38" s="27">
        <f t="shared" ca="1" si="10"/>
        <v>4.0424034474270343E-2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14896</v>
      </c>
      <c r="D39" s="26">
        <v>13946</v>
      </c>
      <c r="E39" s="26">
        <v>11402</v>
      </c>
      <c r="F39" s="26">
        <v>12359</v>
      </c>
      <c r="G39" s="27"/>
      <c r="H39" s="7"/>
      <c r="I39" s="28">
        <f t="shared" si="1"/>
        <v>3494</v>
      </c>
      <c r="J39" s="27">
        <f t="shared" si="1"/>
        <v>1587</v>
      </c>
      <c r="K39" s="7"/>
      <c r="L39" s="124">
        <f t="shared" si="2"/>
        <v>-0.91594998667414051</v>
      </c>
      <c r="M39" s="27">
        <f t="shared" ca="1" si="3"/>
        <v>1.0328780488533781E-5</v>
      </c>
      <c r="N39" s="44"/>
      <c r="O39" s="44"/>
      <c r="P39" s="7"/>
      <c r="Q39" s="28">
        <f t="shared" ca="1" si="4"/>
        <v>3533.9036431683335</v>
      </c>
      <c r="R39" s="27">
        <f t="shared" ca="1" si="5"/>
        <v>1563.1928006430219</v>
      </c>
      <c r="S39" s="7"/>
      <c r="T39" s="28">
        <f t="shared" ca="1" si="6"/>
        <v>-0.91583692407856143</v>
      </c>
      <c r="U39" s="27">
        <f t="shared" ca="1" si="7"/>
        <v>0.4077943438945914</v>
      </c>
      <c r="V39" s="7"/>
      <c r="W39" s="28">
        <f t="shared" ca="1" si="8"/>
        <v>-0.91916382868776436</v>
      </c>
      <c r="X39" s="27">
        <f t="shared" ca="1" si="11"/>
        <v>106.48005377296852</v>
      </c>
      <c r="Y39" s="7"/>
      <c r="Z39" s="28">
        <f t="shared" si="12"/>
        <v>106.65900000000001</v>
      </c>
      <c r="AA39" s="27">
        <f t="shared" si="9"/>
        <v>1.8615507268846321</v>
      </c>
      <c r="AB39" s="7"/>
      <c r="AC39" s="28">
        <f t="shared" ca="1" si="0"/>
        <v>-0.17894622703148855</v>
      </c>
      <c r="AD39" s="27">
        <f t="shared" ca="1" si="10"/>
        <v>1.4137625569489387E-2</v>
      </c>
      <c r="AE39" s="7">
        <v>130</v>
      </c>
    </row>
    <row r="40" spans="1:31" s="26" customFormat="1" x14ac:dyDescent="0.25">
      <c r="A40" s="26">
        <v>20</v>
      </c>
      <c r="B40" s="26">
        <v>625</v>
      </c>
      <c r="C40" s="26">
        <v>14807</v>
      </c>
      <c r="D40" s="26">
        <v>14115</v>
      </c>
      <c r="E40" s="26">
        <v>11488</v>
      </c>
      <c r="F40" s="26">
        <v>12188</v>
      </c>
      <c r="G40" s="27"/>
      <c r="H40" s="7"/>
      <c r="I40" s="28">
        <f t="shared" si="1"/>
        <v>3319</v>
      </c>
      <c r="J40" s="27">
        <f t="shared" si="1"/>
        <v>1927</v>
      </c>
      <c r="K40" s="7"/>
      <c r="L40" s="124">
        <f t="shared" si="2"/>
        <v>-0.87220589978881768</v>
      </c>
      <c r="M40" s="27">
        <f t="shared" ca="1" si="3"/>
        <v>5.387146282641655E-6</v>
      </c>
      <c r="N40" s="44"/>
      <c r="O40" s="44"/>
      <c r="P40" s="7"/>
      <c r="Q40" s="28">
        <f t="shared" ca="1" si="4"/>
        <v>3358.9036431683335</v>
      </c>
      <c r="R40" s="27">
        <f t="shared" ca="1" si="5"/>
        <v>1903.1928006430219</v>
      </c>
      <c r="S40" s="7"/>
      <c r="T40" s="28">
        <f t="shared" ca="1" si="6"/>
        <v>-0.87048439670459599</v>
      </c>
      <c r="U40" s="27">
        <f t="shared" ca="1" si="7"/>
        <v>0.49649106567269014</v>
      </c>
      <c r="V40" s="7"/>
      <c r="W40" s="28">
        <f t="shared" ca="1" si="8"/>
        <v>-0.87452692246915531</v>
      </c>
      <c r="X40" s="27">
        <f t="shared" ca="1" si="11"/>
        <v>112.13987934607599</v>
      </c>
      <c r="Y40" s="7"/>
      <c r="Z40" s="28">
        <f t="shared" si="12"/>
        <v>112.28400000000001</v>
      </c>
      <c r="AA40" s="27">
        <f t="shared" si="9"/>
        <v>1.959725497309313</v>
      </c>
      <c r="AB40" s="7"/>
      <c r="AC40" s="28">
        <f t="shared" ca="1" si="0"/>
        <v>-0.14412065392401985</v>
      </c>
      <c r="AD40" s="27">
        <f t="shared" ca="1" si="10"/>
        <v>-7.5362373595027066E-3</v>
      </c>
      <c r="AE40" s="7">
        <v>129</v>
      </c>
    </row>
    <row r="41" spans="1:31" s="26" customFormat="1" x14ac:dyDescent="0.25">
      <c r="A41" s="26">
        <v>21</v>
      </c>
      <c r="B41" s="26">
        <v>641</v>
      </c>
      <c r="C41" s="26">
        <v>14705</v>
      </c>
      <c r="D41" s="26">
        <v>14286</v>
      </c>
      <c r="E41" s="26">
        <v>11598</v>
      </c>
      <c r="F41" s="26">
        <v>12030</v>
      </c>
      <c r="G41" s="27"/>
      <c r="H41" s="7"/>
      <c r="I41" s="28">
        <f t="shared" si="1"/>
        <v>3107</v>
      </c>
      <c r="J41" s="27">
        <f t="shared" si="1"/>
        <v>2256</v>
      </c>
      <c r="K41" s="7"/>
      <c r="L41" s="124">
        <f t="shared" si="2"/>
        <v>-0.81862112164434386</v>
      </c>
      <c r="M41" s="27">
        <f t="shared" ca="1" si="3"/>
        <v>2.7441935044081357E-6</v>
      </c>
      <c r="N41" s="44"/>
      <c r="O41" s="44"/>
      <c r="P41" s="7"/>
      <c r="Q41" s="28">
        <f t="shared" ca="1" si="4"/>
        <v>3146.9036431683335</v>
      </c>
      <c r="R41" s="27">
        <f t="shared" ca="1" si="5"/>
        <v>2232.1928006430217</v>
      </c>
      <c r="S41" s="7"/>
      <c r="T41" s="28">
        <f t="shared" ca="1" si="6"/>
        <v>-0.81554304925727772</v>
      </c>
      <c r="U41" s="27">
        <f t="shared" ca="1" si="7"/>
        <v>0.58231818762855625</v>
      </c>
      <c r="V41" s="7"/>
      <c r="W41" s="28">
        <f t="shared" ca="1" si="8"/>
        <v>-0.82027768239010845</v>
      </c>
      <c r="X41" s="27">
        <f t="shared" ca="1" si="11"/>
        <v>117.92628986226993</v>
      </c>
      <c r="Y41" s="7"/>
      <c r="Z41" s="28">
        <f t="shared" si="12"/>
        <v>118.05300000000001</v>
      </c>
      <c r="AA41" s="27">
        <f t="shared" si="9"/>
        <v>2.0604135418568661</v>
      </c>
      <c r="AB41" s="7"/>
      <c r="AC41" s="28">
        <f t="shared" ca="1" si="0"/>
        <v>-0.1267101377300861</v>
      </c>
      <c r="AD41" s="27">
        <f t="shared" ca="1" si="10"/>
        <v>-5.3764788759806947E-2</v>
      </c>
      <c r="AE41" s="7">
        <v>128</v>
      </c>
    </row>
    <row r="42" spans="1:31" s="26" customFormat="1" x14ac:dyDescent="0.25">
      <c r="A42" s="26">
        <v>22</v>
      </c>
      <c r="B42" s="26">
        <v>603</v>
      </c>
      <c r="C42" s="26">
        <v>14588</v>
      </c>
      <c r="D42" s="26">
        <v>14423</v>
      </c>
      <c r="E42" s="26">
        <v>11707</v>
      </c>
      <c r="F42" s="26">
        <v>11881</v>
      </c>
      <c r="G42" s="27"/>
      <c r="H42" s="7"/>
      <c r="I42" s="28">
        <f t="shared" si="1"/>
        <v>2881</v>
      </c>
      <c r="J42" s="27">
        <f t="shared" si="1"/>
        <v>2542</v>
      </c>
      <c r="K42" s="7"/>
      <c r="L42" s="124">
        <f t="shared" si="2"/>
        <v>-0.76063261940412707</v>
      </c>
      <c r="M42" s="27">
        <f t="shared" ca="1" si="3"/>
        <v>2.811690614471897E-6</v>
      </c>
      <c r="N42" s="44"/>
      <c r="O42" s="44"/>
      <c r="P42" s="7"/>
      <c r="Q42" s="28">
        <f t="shared" ca="1" si="4"/>
        <v>2920.9036431683335</v>
      </c>
      <c r="R42" s="27">
        <f t="shared" ca="1" si="5"/>
        <v>2518.1928006430217</v>
      </c>
      <c r="S42" s="7"/>
      <c r="T42" s="28">
        <f t="shared" ca="1" si="6"/>
        <v>-0.75697349962004234</v>
      </c>
      <c r="U42" s="27">
        <f t="shared" ca="1" si="7"/>
        <v>0.65692778300660393</v>
      </c>
      <c r="V42" s="7"/>
      <c r="W42" s="28">
        <f t="shared" ca="1" si="8"/>
        <v>-0.76230942905774668</v>
      </c>
      <c r="X42" s="27">
        <f t="shared" ca="1" si="11"/>
        <v>123.30865405649956</v>
      </c>
      <c r="Y42" s="7"/>
      <c r="Z42" s="28">
        <f t="shared" si="12"/>
        <v>123.48000000000002</v>
      </c>
      <c r="AA42" s="27">
        <f t="shared" si="9"/>
        <v>2.1551325603625986</v>
      </c>
      <c r="AB42" s="7"/>
      <c r="AC42" s="28">
        <f t="shared" ca="1" si="0"/>
        <v>-0.17134594350045518</v>
      </c>
      <c r="AD42" s="27">
        <f t="shared" ca="1" si="10"/>
        <v>3.2206698981525506E-2</v>
      </c>
      <c r="AE42" s="7">
        <v>127</v>
      </c>
    </row>
    <row r="43" spans="1:31" s="26" customFormat="1" x14ac:dyDescent="0.25">
      <c r="A43" s="26">
        <v>23</v>
      </c>
      <c r="B43" s="26">
        <v>611</v>
      </c>
      <c r="C43" s="26">
        <v>14462</v>
      </c>
      <c r="D43" s="26">
        <v>14561</v>
      </c>
      <c r="E43" s="26">
        <v>11839</v>
      </c>
      <c r="F43" s="26">
        <v>11750</v>
      </c>
      <c r="G43" s="27"/>
      <c r="H43" s="7"/>
      <c r="I43" s="28">
        <f t="shared" si="1"/>
        <v>2623</v>
      </c>
      <c r="J43" s="27">
        <f t="shared" si="1"/>
        <v>2811</v>
      </c>
      <c r="K43" s="7"/>
      <c r="L43" s="124">
        <f t="shared" si="2"/>
        <v>-0.69492197560127078</v>
      </c>
      <c r="M43" s="27">
        <f t="shared" ca="1" si="3"/>
        <v>1.1881879510578959E-6</v>
      </c>
      <c r="N43" s="44"/>
      <c r="O43" s="44"/>
      <c r="P43" s="7"/>
      <c r="Q43" s="28">
        <f t="shared" ca="1" si="4"/>
        <v>2662.9036431683335</v>
      </c>
      <c r="R43" s="27">
        <f t="shared" ca="1" si="5"/>
        <v>2787.1928006430217</v>
      </c>
      <c r="S43" s="7"/>
      <c r="T43" s="28">
        <f t="shared" ca="1" si="6"/>
        <v>-0.6901109164058532</v>
      </c>
      <c r="U43" s="27">
        <f t="shared" ca="1" si="7"/>
        <v>0.72710254229574678</v>
      </c>
      <c r="V43" s="7"/>
      <c r="W43" s="28">
        <f t="shared" ca="1" si="8"/>
        <v>-0.69601201594504614</v>
      </c>
      <c r="X43" s="27">
        <f t="shared" ca="1" si="11"/>
        <v>128.8067367910557</v>
      </c>
      <c r="Y43" s="7"/>
      <c r="Z43" s="28">
        <f t="shared" si="12"/>
        <v>128.97900000000001</v>
      </c>
      <c r="AA43" s="27">
        <f t="shared" si="9"/>
        <v>2.2511082159297664</v>
      </c>
      <c r="AB43" s="7"/>
      <c r="AC43" s="28">
        <f t="shared" ca="1" si="0"/>
        <v>-0.17226320894431524</v>
      </c>
      <c r="AD43" s="27">
        <f t="shared" ca="1" si="10"/>
        <v>3.5637842646707441E-2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14312</v>
      </c>
      <c r="D44" s="26">
        <v>14688</v>
      </c>
      <c r="E44" s="26">
        <v>11982</v>
      </c>
      <c r="F44" s="26">
        <v>11625</v>
      </c>
      <c r="G44" s="27"/>
      <c r="H44" s="7"/>
      <c r="I44" s="28">
        <f t="shared" si="1"/>
        <v>2330</v>
      </c>
      <c r="J44" s="27">
        <f t="shared" si="1"/>
        <v>3063</v>
      </c>
      <c r="K44" s="7"/>
      <c r="L44" s="124">
        <f t="shared" si="2"/>
        <v>-0.62121616806885105</v>
      </c>
      <c r="M44" s="27">
        <f t="shared" ca="1" si="3"/>
        <v>3.6993439562687891E-7</v>
      </c>
      <c r="N44" s="44"/>
      <c r="O44" s="44"/>
      <c r="P44" s="7"/>
      <c r="Q44" s="28">
        <f t="shared" ca="1" si="4"/>
        <v>2369.9036431683335</v>
      </c>
      <c r="R44" s="27">
        <f t="shared" ca="1" si="5"/>
        <v>3039.1928006430217</v>
      </c>
      <c r="S44" s="7"/>
      <c r="T44" s="28">
        <f t="shared" ca="1" si="6"/>
        <v>-0.61417782771687091</v>
      </c>
      <c r="U44" s="27">
        <f t="shared" ca="1" si="7"/>
        <v>0.79284246549598469</v>
      </c>
      <c r="V44" s="7"/>
      <c r="W44" s="28">
        <f t="shared" ca="1" si="8"/>
        <v>-0.62060794574467437</v>
      </c>
      <c r="X44" s="27">
        <f t="shared" ca="1" si="11"/>
        <v>134.50267144707419</v>
      </c>
      <c r="Y44" s="7"/>
      <c r="Z44" s="28">
        <f t="shared" si="12"/>
        <v>134.59500000000003</v>
      </c>
      <c r="AA44" s="27">
        <f t="shared" si="9"/>
        <v>2.3491259067217682</v>
      </c>
      <c r="AB44" s="7"/>
      <c r="AC44" s="28">
        <f t="shared" ca="1" si="0"/>
        <v>-9.2328552925835083E-2</v>
      </c>
      <c r="AD44" s="27">
        <f t="shared" ca="1" si="10"/>
        <v>-4.3647539759433585E-2</v>
      </c>
      <c r="AE44" s="7">
        <v>125</v>
      </c>
    </row>
    <row r="45" spans="1:31" s="26" customFormat="1" x14ac:dyDescent="0.25">
      <c r="A45" s="26">
        <v>25</v>
      </c>
      <c r="B45" s="26">
        <v>620</v>
      </c>
      <c r="C45" s="26">
        <v>14165</v>
      </c>
      <c r="D45" s="26">
        <v>14788</v>
      </c>
      <c r="E45" s="26">
        <v>12135</v>
      </c>
      <c r="F45" s="26">
        <v>11513</v>
      </c>
      <c r="G45" s="27"/>
      <c r="H45" s="7"/>
      <c r="I45" s="28">
        <f t="shared" si="1"/>
        <v>2030</v>
      </c>
      <c r="J45" s="27">
        <f t="shared" si="1"/>
        <v>3275</v>
      </c>
      <c r="K45" s="7"/>
      <c r="L45" s="124">
        <f t="shared" si="2"/>
        <v>-0.54207492507463573</v>
      </c>
      <c r="M45" s="27">
        <f t="shared" ca="1" si="3"/>
        <v>1.5139456384350238E-6</v>
      </c>
      <c r="N45" s="44"/>
      <c r="O45" s="44"/>
      <c r="P45" s="7"/>
      <c r="Q45" s="28">
        <f t="shared" ca="1" si="4"/>
        <v>2069.9036431683335</v>
      </c>
      <c r="R45" s="27">
        <f t="shared" ca="1" si="5"/>
        <v>3251.1928006430217</v>
      </c>
      <c r="S45" s="7"/>
      <c r="T45" s="28">
        <f t="shared" ca="1" si="6"/>
        <v>-0.53643063793293011</v>
      </c>
      <c r="U45" s="27">
        <f t="shared" ca="1" si="7"/>
        <v>0.84814748025174036</v>
      </c>
      <c r="V45" s="7"/>
      <c r="W45" s="28">
        <f t="shared" ca="1" si="8"/>
        <v>-0.54330535005749125</v>
      </c>
      <c r="X45" s="27">
        <f t="shared" ca="1" si="11"/>
        <v>139.91243943700169</v>
      </c>
      <c r="Y45" s="7"/>
      <c r="Z45" s="28">
        <f t="shared" si="12"/>
        <v>140.17500000000004</v>
      </c>
      <c r="AA45" s="27">
        <f t="shared" si="9"/>
        <v>2.446515278983052</v>
      </c>
      <c r="AB45" s="7"/>
      <c r="AC45" s="28">
        <f t="shared" ca="1" si="0"/>
        <v>-0.2625605629983454</v>
      </c>
      <c r="AD45" s="27">
        <f t="shared" ca="1" si="10"/>
        <v>0.21519034271639725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13997</v>
      </c>
      <c r="D46" s="26">
        <v>14894</v>
      </c>
      <c r="E46" s="26">
        <v>12309</v>
      </c>
      <c r="F46" s="26">
        <v>11422</v>
      </c>
      <c r="G46" s="27"/>
      <c r="H46" s="7"/>
      <c r="I46" s="28">
        <f t="shared" si="1"/>
        <v>1688</v>
      </c>
      <c r="J46" s="27">
        <f t="shared" si="1"/>
        <v>3472</v>
      </c>
      <c r="K46" s="7"/>
      <c r="L46" s="124">
        <f t="shared" si="2"/>
        <v>-0.45681848611198</v>
      </c>
      <c r="M46" s="27">
        <f t="shared" ca="1" si="3"/>
        <v>3.0009705479329366E-6</v>
      </c>
      <c r="N46" s="44"/>
      <c r="O46" s="44"/>
      <c r="P46" s="7"/>
      <c r="Q46" s="28">
        <f t="shared" ca="1" si="4"/>
        <v>1727.9036431683335</v>
      </c>
      <c r="R46" s="27">
        <f t="shared" ca="1" si="5"/>
        <v>3448.1928006430217</v>
      </c>
      <c r="S46" s="7"/>
      <c r="T46" s="28">
        <f t="shared" ca="1" si="6"/>
        <v>-0.44779884157923749</v>
      </c>
      <c r="U46" s="27">
        <f t="shared" ca="1" si="7"/>
        <v>0.89953940434081525</v>
      </c>
      <c r="V46" s="7"/>
      <c r="W46" s="28">
        <f t="shared" ca="1" si="8"/>
        <v>-0.45508615515401241</v>
      </c>
      <c r="X46" s="27">
        <f t="shared" ca="1" si="11"/>
        <v>145.71989173121426</v>
      </c>
      <c r="Y46" s="7"/>
      <c r="Z46" s="28">
        <f t="shared" si="12"/>
        <v>145.81800000000004</v>
      </c>
      <c r="AA46" s="27">
        <f t="shared" si="9"/>
        <v>2.5450042086730922</v>
      </c>
      <c r="AB46" s="7"/>
      <c r="AC46" s="28">
        <f t="shared" ca="1" si="0"/>
        <v>-9.8108268785779273E-2</v>
      </c>
      <c r="AD46" s="27">
        <f t="shared" ca="1" si="10"/>
        <v>-7.1595651011591599E-2</v>
      </c>
      <c r="AE46" s="7">
        <v>123</v>
      </c>
    </row>
    <row r="47" spans="1:31" s="26" customFormat="1" x14ac:dyDescent="0.25">
      <c r="A47" s="26">
        <v>27</v>
      </c>
      <c r="B47" s="26">
        <v>638</v>
      </c>
      <c r="C47" s="26">
        <v>13810</v>
      </c>
      <c r="D47" s="26">
        <v>14964</v>
      </c>
      <c r="E47" s="26">
        <v>12479</v>
      </c>
      <c r="F47" s="26">
        <v>11339</v>
      </c>
      <c r="G47" s="27"/>
      <c r="H47" s="7"/>
      <c r="I47" s="28">
        <f t="shared" si="1"/>
        <v>1331</v>
      </c>
      <c r="J47" s="27">
        <f t="shared" si="1"/>
        <v>3625</v>
      </c>
      <c r="K47" s="7"/>
      <c r="L47" s="124">
        <f t="shared" si="2"/>
        <v>-0.36552669494682855</v>
      </c>
      <c r="M47" s="27">
        <f t="shared" ca="1" si="3"/>
        <v>6.9697206289695091E-6</v>
      </c>
      <c r="N47" s="44"/>
      <c r="O47" s="44"/>
      <c r="P47" s="7"/>
      <c r="Q47" s="28">
        <f t="shared" ca="1" si="4"/>
        <v>1370.9036431683335</v>
      </c>
      <c r="R47" s="27">
        <f t="shared" ca="1" si="5"/>
        <v>3601.1928006430217</v>
      </c>
      <c r="S47" s="7"/>
      <c r="T47" s="28">
        <f t="shared" ca="1" si="6"/>
        <v>-0.35527968573634788</v>
      </c>
      <c r="U47" s="27">
        <f t="shared" ca="1" si="7"/>
        <v>0.93945292914095968</v>
      </c>
      <c r="V47" s="7"/>
      <c r="W47" s="28">
        <f t="shared" ca="1" si="8"/>
        <v>-0.36288667210053166</v>
      </c>
      <c r="X47" s="27">
        <f t="shared" ca="1" si="11"/>
        <v>151.43493215289038</v>
      </c>
      <c r="Y47" s="7"/>
      <c r="Z47" s="28">
        <f t="shared" si="12"/>
        <v>151.56000000000003</v>
      </c>
      <c r="AA47" s="27">
        <f t="shared" si="9"/>
        <v>2.645221014322606</v>
      </c>
      <c r="AB47" s="7"/>
      <c r="AC47" s="28">
        <f t="shared" ca="1" si="0"/>
        <v>-0.1250678471096478</v>
      </c>
      <c r="AD47" s="27">
        <f t="shared" ca="1" si="10"/>
        <v>-1.0066133286613876E-2</v>
      </c>
      <c r="AE47" s="7">
        <v>122</v>
      </c>
    </row>
    <row r="48" spans="1:31" s="26" customFormat="1" x14ac:dyDescent="0.25">
      <c r="A48" s="26">
        <v>28</v>
      </c>
      <c r="B48" s="26">
        <v>632</v>
      </c>
      <c r="C48" s="26">
        <v>13631</v>
      </c>
      <c r="D48" s="26">
        <v>15020</v>
      </c>
      <c r="E48" s="26">
        <v>12664</v>
      </c>
      <c r="F48" s="26">
        <v>11278</v>
      </c>
      <c r="G48" s="27"/>
      <c r="H48" s="7"/>
      <c r="I48" s="28">
        <f t="shared" si="1"/>
        <v>967</v>
      </c>
      <c r="J48" s="27">
        <f t="shared" si="1"/>
        <v>3742</v>
      </c>
      <c r="K48" s="7"/>
      <c r="L48" s="124">
        <f t="shared" si="2"/>
        <v>-0.27147404572525452</v>
      </c>
      <c r="M48" s="27">
        <f t="shared" ca="1" si="3"/>
        <v>7.1660380382790429E-6</v>
      </c>
      <c r="N48" s="44"/>
      <c r="O48" s="44"/>
      <c r="P48" s="7"/>
      <c r="Q48" s="28">
        <f t="shared" ca="1" si="4"/>
        <v>1006.9036431683335</v>
      </c>
      <c r="R48" s="27">
        <f t="shared" ca="1" si="5"/>
        <v>3718.1928006430217</v>
      </c>
      <c r="S48" s="7"/>
      <c r="T48" s="28">
        <f t="shared" ca="1" si="6"/>
        <v>-0.26094642879849961</v>
      </c>
      <c r="U48" s="27">
        <f t="shared" ca="1" si="7"/>
        <v>0.96997503634107007</v>
      </c>
      <c r="V48" s="7"/>
      <c r="W48" s="28">
        <f t="shared" ca="1" si="8"/>
        <v>-0.26879710007054297</v>
      </c>
      <c r="X48" s="27">
        <f t="shared" ca="1" si="11"/>
        <v>157.0662191340034</v>
      </c>
      <c r="Y48" s="7"/>
      <c r="Z48" s="28">
        <f t="shared" si="12"/>
        <v>157.24800000000002</v>
      </c>
      <c r="AA48" s="27">
        <f t="shared" si="9"/>
        <v>2.7444953421760436</v>
      </c>
      <c r="AB48" s="7"/>
      <c r="AC48" s="28">
        <f t="shared" ca="1" si="0"/>
        <v>-0.18178086599661469</v>
      </c>
      <c r="AD48" s="27">
        <f t="shared" ca="1" si="10"/>
        <v>5.58956258554133E-2</v>
      </c>
      <c r="AE48" s="7">
        <v>121</v>
      </c>
    </row>
    <row r="49" spans="1:31" s="26" customFormat="1" x14ac:dyDescent="0.25">
      <c r="A49" s="26">
        <v>29</v>
      </c>
      <c r="B49" s="26">
        <v>617</v>
      </c>
      <c r="C49" s="26">
        <v>13448</v>
      </c>
      <c r="D49" s="26">
        <v>15072</v>
      </c>
      <c r="E49" s="26">
        <v>12848</v>
      </c>
      <c r="F49" s="26">
        <v>11241</v>
      </c>
      <c r="G49" s="27"/>
      <c r="H49" s="7"/>
      <c r="I49" s="28">
        <f t="shared" si="1"/>
        <v>600</v>
      </c>
      <c r="J49" s="27">
        <f t="shared" si="1"/>
        <v>3831</v>
      </c>
      <c r="K49" s="7"/>
      <c r="L49" s="124">
        <f t="shared" si="2"/>
        <v>-0.17706756283876959</v>
      </c>
      <c r="M49" s="27">
        <f t="shared" ca="1" si="3"/>
        <v>1.0218172781046794E-5</v>
      </c>
      <c r="N49" s="44"/>
      <c r="O49" s="44"/>
      <c r="P49" s="7"/>
      <c r="Q49" s="28">
        <f t="shared" ca="1" si="4"/>
        <v>639.90364316833347</v>
      </c>
      <c r="R49" s="27">
        <f t="shared" ca="1" si="5"/>
        <v>3807.1928006430217</v>
      </c>
      <c r="S49" s="7"/>
      <c r="T49" s="28">
        <f t="shared" ca="1" si="6"/>
        <v>-0.16583569996281197</v>
      </c>
      <c r="U49" s="27">
        <f t="shared" ca="1" si="7"/>
        <v>0.99319270763004297</v>
      </c>
      <c r="V49" s="7"/>
      <c r="W49" s="28">
        <f t="shared" ca="1" si="8"/>
        <v>-0.17387097516109723</v>
      </c>
      <c r="X49" s="27">
        <f t="shared" ca="1" si="11"/>
        <v>162.62547540366143</v>
      </c>
      <c r="Y49" s="7"/>
      <c r="Z49" s="28">
        <f t="shared" si="12"/>
        <v>162.80100000000002</v>
      </c>
      <c r="AA49" s="27">
        <f t="shared" si="9"/>
        <v>2.8414134755392886</v>
      </c>
      <c r="AB49" s="7"/>
      <c r="AC49" s="28">
        <f t="shared" ca="1" si="0"/>
        <v>-0.1755245963385903</v>
      </c>
      <c r="AD49" s="27">
        <f t="shared" ca="1" si="10"/>
        <v>3.8227814673660987E-2</v>
      </c>
      <c r="AE49" s="7">
        <v>120</v>
      </c>
    </row>
    <row r="50" spans="1:31" s="26" customFormat="1" x14ac:dyDescent="0.25">
      <c r="A50" s="26">
        <v>30</v>
      </c>
      <c r="B50" s="26">
        <v>634</v>
      </c>
      <c r="C50" s="26">
        <v>13257</v>
      </c>
      <c r="D50" s="26">
        <v>15092</v>
      </c>
      <c r="E50" s="26">
        <v>13041</v>
      </c>
      <c r="F50" s="26">
        <v>11215</v>
      </c>
      <c r="G50" s="27"/>
      <c r="H50" s="7"/>
      <c r="I50" s="28">
        <f t="shared" si="1"/>
        <v>216</v>
      </c>
      <c r="J50" s="27">
        <f t="shared" si="1"/>
        <v>3877</v>
      </c>
      <c r="K50" s="7"/>
      <c r="L50" s="124">
        <f t="shared" si="2"/>
        <v>-7.8337298713690745E-2</v>
      </c>
      <c r="M50" s="27">
        <f t="shared" ca="1" si="3"/>
        <v>1.5124002280140157E-5</v>
      </c>
      <c r="N50" s="44"/>
      <c r="O50" s="44"/>
      <c r="P50" s="7"/>
      <c r="Q50" s="28">
        <f t="shared" ca="1" si="4"/>
        <v>255.90364316833345</v>
      </c>
      <c r="R50" s="27">
        <f t="shared" ca="1" si="5"/>
        <v>3853.1928006430217</v>
      </c>
      <c r="S50" s="7"/>
      <c r="T50" s="28">
        <f t="shared" ca="1" si="6"/>
        <v>-6.6319297039367675E-2</v>
      </c>
      <c r="U50" s="27">
        <f t="shared" ca="1" si="7"/>
        <v>1.0051928523411975</v>
      </c>
      <c r="V50" s="7"/>
      <c r="W50" s="28">
        <f t="shared" ca="1" si="8"/>
        <v>-7.4448339691003548E-2</v>
      </c>
      <c r="X50" s="27">
        <f t="shared" ca="1" si="11"/>
        <v>168.31939954947347</v>
      </c>
      <c r="Y50" s="7"/>
      <c r="Z50" s="28">
        <f t="shared" si="12"/>
        <v>168.50700000000001</v>
      </c>
      <c r="AA50" s="27">
        <f t="shared" si="9"/>
        <v>2.9410019626580848</v>
      </c>
      <c r="AB50" s="7"/>
      <c r="AC50" s="28">
        <f t="shared" ca="1" si="0"/>
        <v>-0.1876004505265314</v>
      </c>
      <c r="AD50" s="27">
        <f t="shared" ca="1" si="10"/>
        <v>5.2672918864459461E-2</v>
      </c>
      <c r="AE50" s="7">
        <v>119</v>
      </c>
    </row>
    <row r="51" spans="1:31" s="26" customFormat="1" x14ac:dyDescent="0.25">
      <c r="A51" s="26">
        <v>31</v>
      </c>
      <c r="B51" s="26">
        <v>593</v>
      </c>
      <c r="C51" s="26">
        <v>13078</v>
      </c>
      <c r="D51" s="26">
        <v>15088</v>
      </c>
      <c r="E51" s="26">
        <v>13218</v>
      </c>
      <c r="F51" s="26">
        <v>11210</v>
      </c>
      <c r="G51" s="27"/>
      <c r="H51" s="7"/>
      <c r="I51" s="28">
        <f t="shared" si="1"/>
        <v>-140</v>
      </c>
      <c r="J51" s="27">
        <f t="shared" si="1"/>
        <v>3878</v>
      </c>
      <c r="K51" s="7"/>
      <c r="L51" s="124">
        <f t="shared" si="2"/>
        <v>1.4730046161338529E-2</v>
      </c>
      <c r="M51" s="27">
        <f t="shared" ca="1" si="3"/>
        <v>9.5019222976074856E-6</v>
      </c>
      <c r="N51" s="44"/>
      <c r="O51" s="44"/>
      <c r="P51" s="7"/>
      <c r="Q51" s="28">
        <f t="shared" ca="1" si="4"/>
        <v>-100.09635683166655</v>
      </c>
      <c r="R51" s="27">
        <f t="shared" ca="1" si="5"/>
        <v>3854.1928006430217</v>
      </c>
      <c r="S51" s="7"/>
      <c r="T51" s="28">
        <f t="shared" ca="1" si="6"/>
        <v>2.5940701504242148E-2</v>
      </c>
      <c r="U51" s="27">
        <f t="shared" ca="1" si="7"/>
        <v>1.0054537250523097</v>
      </c>
      <c r="V51" s="7"/>
      <c r="W51" s="28">
        <f t="shared" ca="1" si="8"/>
        <v>1.7812564984899464E-2</v>
      </c>
      <c r="X51" s="27">
        <f t="shared" ca="1" si="11"/>
        <v>173.57014817085803</v>
      </c>
      <c r="Y51" s="7"/>
      <c r="Z51" s="28">
        <f t="shared" si="12"/>
        <v>173.84399999999999</v>
      </c>
      <c r="AA51" s="27">
        <f t="shared" si="9"/>
        <v>3.034150184837022</v>
      </c>
      <c r="AB51" s="7"/>
      <c r="AC51" s="28">
        <f t="shared" ca="1" si="0"/>
        <v>-0.27385182914196093</v>
      </c>
      <c r="AD51" s="27">
        <f t="shared" ca="1" si="10"/>
        <v>0.15034248277970619</v>
      </c>
      <c r="AE51" s="7">
        <v>118</v>
      </c>
    </row>
    <row r="52" spans="1:31" s="26" customFormat="1" x14ac:dyDescent="0.25">
      <c r="A52" s="26">
        <v>32</v>
      </c>
      <c r="B52" s="26">
        <v>616</v>
      </c>
      <c r="C52" s="26">
        <v>12883</v>
      </c>
      <c r="D52" s="26">
        <v>15074</v>
      </c>
      <c r="E52" s="26">
        <v>13402</v>
      </c>
      <c r="F52" s="26">
        <v>11219</v>
      </c>
      <c r="G52" s="27"/>
      <c r="H52" s="7"/>
      <c r="I52" s="28">
        <f t="shared" si="1"/>
        <v>-519</v>
      </c>
      <c r="J52" s="27">
        <f t="shared" si="1"/>
        <v>3855</v>
      </c>
      <c r="K52" s="7"/>
      <c r="L52" s="124">
        <f t="shared" si="2"/>
        <v>0.1112607954967794</v>
      </c>
      <c r="M52" s="27">
        <f t="shared" ca="1" si="3"/>
        <v>2.3271997882946001E-5</v>
      </c>
      <c r="N52" s="44"/>
      <c r="O52" s="44"/>
      <c r="P52" s="7"/>
      <c r="Q52" s="28">
        <f t="shared" ca="1" si="4"/>
        <v>-479.09635683166653</v>
      </c>
      <c r="R52" s="27">
        <f t="shared" ca="1" si="5"/>
        <v>3831.1928006430217</v>
      </c>
      <c r="S52" s="7"/>
      <c r="T52" s="28">
        <f t="shared" ca="1" si="6"/>
        <v>0.12416131793128743</v>
      </c>
      <c r="U52" s="27">
        <f t="shared" ca="1" si="7"/>
        <v>0.99945365269673236</v>
      </c>
      <c r="V52" s="7"/>
      <c r="W52" s="28">
        <f t="shared" ca="1" si="8"/>
        <v>0.11608490141217409</v>
      </c>
      <c r="X52" s="27">
        <f t="shared" ca="1" si="11"/>
        <v>179.18033056988384</v>
      </c>
      <c r="Y52" s="7"/>
      <c r="Z52" s="28">
        <f t="shared" si="12"/>
        <v>179.38800000000001</v>
      </c>
      <c r="AA52" s="27">
        <f t="shared" si="9"/>
        <v>3.1309112385675877</v>
      </c>
      <c r="AB52" s="7"/>
      <c r="AC52" s="28">
        <f t="shared" ca="1" si="0"/>
        <v>-0.20766943011616945</v>
      </c>
      <c r="AD52" s="27">
        <f t="shared" ca="1" si="10"/>
        <v>-6.5874512842384547E-2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12700</v>
      </c>
      <c r="D53" s="26">
        <v>15044</v>
      </c>
      <c r="E53" s="26">
        <v>13596</v>
      </c>
      <c r="F53" s="26">
        <v>11256</v>
      </c>
      <c r="G53" s="27"/>
      <c r="H53" s="7"/>
      <c r="I53" s="28">
        <f t="shared" si="1"/>
        <v>-896</v>
      </c>
      <c r="J53" s="27">
        <f t="shared" si="1"/>
        <v>3788</v>
      </c>
      <c r="K53" s="7"/>
      <c r="L53" s="124">
        <f t="shared" si="2"/>
        <v>0.20936257267044756</v>
      </c>
      <c r="M53" s="27">
        <f t="shared" ca="1" si="3"/>
        <v>2.0876996879040292E-5</v>
      </c>
      <c r="N53" s="44"/>
      <c r="O53" s="44"/>
      <c r="P53" s="7"/>
      <c r="Q53" s="28">
        <f t="shared" ca="1" si="4"/>
        <v>-856.09635683166653</v>
      </c>
      <c r="R53" s="27">
        <f t="shared" ca="1" si="5"/>
        <v>3764.1928006430217</v>
      </c>
      <c r="S53" s="7"/>
      <c r="T53" s="28">
        <f t="shared" ca="1" si="6"/>
        <v>0.22186361975977309</v>
      </c>
      <c r="U53" s="27">
        <f t="shared" ca="1" si="7"/>
        <v>0.98197518105222459</v>
      </c>
      <c r="V53" s="7"/>
      <c r="W53" s="28">
        <f t="shared" ca="1" si="8"/>
        <v>0.21393170791456545</v>
      </c>
      <c r="X53" s="27">
        <f t="shared" ca="1" si="11"/>
        <v>184.84554075897177</v>
      </c>
      <c r="Y53" s="7"/>
      <c r="Z53" s="28">
        <f t="shared" si="12"/>
        <v>185.08500000000001</v>
      </c>
      <c r="AA53" s="27">
        <f t="shared" si="9"/>
        <v>3.230342646053705</v>
      </c>
      <c r="AB53" s="7"/>
      <c r="AC53" s="28">
        <f t="shared" ca="1" si="0"/>
        <v>-0.23945924102824279</v>
      </c>
      <c r="AD53" s="27">
        <f t="shared" ca="1" si="10"/>
        <v>-1.0356010493524082E-3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12515</v>
      </c>
      <c r="D54" s="26">
        <v>14991</v>
      </c>
      <c r="E54" s="26">
        <v>13781</v>
      </c>
      <c r="F54" s="26">
        <v>11308</v>
      </c>
      <c r="G54" s="27"/>
      <c r="H54" s="7"/>
      <c r="I54" s="28">
        <f t="shared" si="1"/>
        <v>-1266</v>
      </c>
      <c r="J54" s="27">
        <f t="shared" si="1"/>
        <v>3683</v>
      </c>
      <c r="K54" s="7"/>
      <c r="L54" s="124">
        <f t="shared" si="2"/>
        <v>0.30509700411953483</v>
      </c>
      <c r="M54" s="27">
        <f t="shared" ca="1" si="3"/>
        <v>2.4477724205339414E-5</v>
      </c>
      <c r="N54" s="44"/>
      <c r="O54" s="44"/>
      <c r="P54" s="7"/>
      <c r="Q54" s="28">
        <f t="shared" ca="1" si="4"/>
        <v>-1226.0963568316665</v>
      </c>
      <c r="R54" s="27">
        <f t="shared" ca="1" si="5"/>
        <v>3659.1928006430217</v>
      </c>
      <c r="S54" s="7"/>
      <c r="T54" s="28">
        <f t="shared" ca="1" si="6"/>
        <v>0.31775182049330014</v>
      </c>
      <c r="U54" s="27">
        <f t="shared" ca="1" si="7"/>
        <v>0.95458354638545884</v>
      </c>
      <c r="V54" s="7"/>
      <c r="W54" s="28">
        <f t="shared" ca="1" si="8"/>
        <v>0.31004450088106378</v>
      </c>
      <c r="X54" s="27">
        <f t="shared" ca="1" si="11"/>
        <v>190.5487719931923</v>
      </c>
      <c r="Y54" s="7"/>
      <c r="Z54" s="28">
        <f t="shared" si="12"/>
        <v>190.76400000000001</v>
      </c>
      <c r="AA54" s="27">
        <f t="shared" si="9"/>
        <v>3.3294598942744629</v>
      </c>
      <c r="AB54" s="7"/>
      <c r="AC54" s="28">
        <f t="shared" ca="1" si="0"/>
        <v>-0.21522800680770615</v>
      </c>
      <c r="AD54" s="27">
        <f t="shared" ca="1" si="10"/>
        <v>-3.2145425737553524E-2</v>
      </c>
      <c r="AE54" s="7">
        <v>115</v>
      </c>
    </row>
    <row r="55" spans="1:31" s="26" customFormat="1" x14ac:dyDescent="0.25">
      <c r="A55" s="26">
        <v>35</v>
      </c>
      <c r="B55" s="26">
        <v>634</v>
      </c>
      <c r="C55" s="26">
        <v>12344</v>
      </c>
      <c r="D55" s="26">
        <v>14931</v>
      </c>
      <c r="E55" s="26">
        <v>13972</v>
      </c>
      <c r="F55" s="26">
        <v>11384</v>
      </c>
      <c r="G55" s="27"/>
      <c r="H55" s="7"/>
      <c r="I55" s="28">
        <f t="shared" si="1"/>
        <v>-1628</v>
      </c>
      <c r="J55" s="27">
        <f t="shared" si="1"/>
        <v>3547</v>
      </c>
      <c r="K55" s="7"/>
      <c r="L55" s="124">
        <f t="shared" si="2"/>
        <v>0.39826884275542895</v>
      </c>
      <c r="M55" s="27">
        <f t="shared" ca="1" si="3"/>
        <v>3.4580373092552124E-5</v>
      </c>
      <c r="N55" s="44"/>
      <c r="O55" s="44"/>
      <c r="P55" s="7"/>
      <c r="Q55" s="28">
        <f t="shared" ca="1" si="4"/>
        <v>-1588.0963568316665</v>
      </c>
      <c r="R55" s="27">
        <f t="shared" ca="1" si="5"/>
        <v>3523.1928006430217</v>
      </c>
      <c r="S55" s="7"/>
      <c r="T55" s="28">
        <f t="shared" ca="1" si="6"/>
        <v>0.41156676283258881</v>
      </c>
      <c r="U55" s="27">
        <f t="shared" ca="1" si="7"/>
        <v>0.91910485767421934</v>
      </c>
      <c r="V55" s="7"/>
      <c r="W55" s="28">
        <f t="shared" ca="1" si="8"/>
        <v>0.40414935064952723</v>
      </c>
      <c r="X55" s="27">
        <f t="shared" ca="1" si="11"/>
        <v>196.29128714339117</v>
      </c>
      <c r="Y55" s="7"/>
      <c r="Z55" s="28">
        <f t="shared" si="12"/>
        <v>196.47</v>
      </c>
      <c r="AA55" s="27">
        <f t="shared" si="9"/>
        <v>3.4290483813932591</v>
      </c>
      <c r="AB55" s="7"/>
      <c r="AC55" s="28">
        <f t="shared" ca="1" si="0"/>
        <v>-0.17871285660882563</v>
      </c>
      <c r="AD55" s="27">
        <f t="shared" ca="1" si="10"/>
        <v>-7.2359533716962687E-2</v>
      </c>
      <c r="AE55" s="7">
        <v>114</v>
      </c>
    </row>
    <row r="56" spans="1:31" s="26" customFormat="1" x14ac:dyDescent="0.25">
      <c r="A56" s="26">
        <v>36</v>
      </c>
      <c r="B56" s="26">
        <v>626</v>
      </c>
      <c r="C56" s="26">
        <v>12168</v>
      </c>
      <c r="D56" s="26">
        <v>14837</v>
      </c>
      <c r="E56" s="26">
        <v>14129</v>
      </c>
      <c r="F56" s="26">
        <v>11460</v>
      </c>
      <c r="G56" s="27"/>
      <c r="H56" s="7"/>
      <c r="I56" s="28">
        <f t="shared" si="1"/>
        <v>-1961</v>
      </c>
      <c r="J56" s="27">
        <f t="shared" si="1"/>
        <v>3377</v>
      </c>
      <c r="K56" s="7"/>
      <c r="L56" s="124">
        <f t="shared" si="2"/>
        <v>0.48639638004708863</v>
      </c>
      <c r="M56" s="27">
        <f t="shared" ca="1" si="3"/>
        <v>1.948095428936291E-5</v>
      </c>
      <c r="N56" s="44"/>
      <c r="O56" s="44"/>
      <c r="P56" s="7"/>
      <c r="Q56" s="28">
        <f t="shared" ca="1" si="4"/>
        <v>-1921.0963568316665</v>
      </c>
      <c r="R56" s="27">
        <f t="shared" ca="1" si="5"/>
        <v>3353.1928006430217</v>
      </c>
      <c r="S56" s="7"/>
      <c r="T56" s="28">
        <f t="shared" ca="1" si="6"/>
        <v>0.49786614349276315</v>
      </c>
      <c r="U56" s="27">
        <f t="shared" ca="1" si="7"/>
        <v>0.87475649678516998</v>
      </c>
      <c r="V56" s="7"/>
      <c r="W56" s="28">
        <f t="shared" ca="1" si="8"/>
        <v>0.49081010345135434</v>
      </c>
      <c r="X56" s="27">
        <f t="shared" ca="1" si="11"/>
        <v>201.85120284887535</v>
      </c>
      <c r="Y56" s="7"/>
      <c r="Z56" s="28">
        <f t="shared" si="12"/>
        <v>202.10399999999998</v>
      </c>
      <c r="AA56" s="27">
        <f t="shared" si="9"/>
        <v>3.5273802314506195</v>
      </c>
      <c r="AB56" s="7"/>
      <c r="AC56" s="28">
        <f t="shared" ca="1" si="0"/>
        <v>-0.25279715112463919</v>
      </c>
      <c r="AD56" s="27">
        <f t="shared" ca="1" si="10"/>
        <v>4.2979700796053066E-2</v>
      </c>
      <c r="AE56" s="7">
        <v>113</v>
      </c>
    </row>
    <row r="57" spans="1:31" s="26" customFormat="1" x14ac:dyDescent="0.25">
      <c r="A57" s="26">
        <v>37</v>
      </c>
      <c r="B57" s="26">
        <v>639</v>
      </c>
      <c r="C57" s="26">
        <v>12008</v>
      </c>
      <c r="D57" s="26">
        <v>14730</v>
      </c>
      <c r="E57" s="26">
        <v>14297</v>
      </c>
      <c r="F57" s="26">
        <v>11569</v>
      </c>
      <c r="G57" s="27"/>
      <c r="H57" s="7"/>
      <c r="I57" s="28">
        <f t="shared" si="1"/>
        <v>-2289</v>
      </c>
      <c r="J57" s="27">
        <f t="shared" si="1"/>
        <v>3161</v>
      </c>
      <c r="K57" s="7"/>
      <c r="L57" s="124">
        <f t="shared" si="2"/>
        <v>0.57150155127056079</v>
      </c>
      <c r="M57" s="27">
        <f t="shared" ca="1" si="3"/>
        <v>2.2757632139031173E-5</v>
      </c>
      <c r="N57" s="44"/>
      <c r="O57" s="44"/>
      <c r="P57" s="7"/>
      <c r="Q57" s="28">
        <f t="shared" ca="1" si="4"/>
        <v>-2249.0963568316665</v>
      </c>
      <c r="R57" s="27">
        <f t="shared" ca="1" si="5"/>
        <v>3137.1928006430217</v>
      </c>
      <c r="S57" s="7"/>
      <c r="T57" s="28">
        <f t="shared" ca="1" si="6"/>
        <v>0.58286973765653849</v>
      </c>
      <c r="U57" s="27">
        <f t="shared" ca="1" si="7"/>
        <v>0.8184079911849661</v>
      </c>
      <c r="V57" s="7"/>
      <c r="W57" s="28">
        <f t="shared" ca="1" si="8"/>
        <v>0.57627204727611736</v>
      </c>
      <c r="X57" s="27">
        <f t="shared" ca="1" si="11"/>
        <v>207.7060316037016</v>
      </c>
      <c r="Y57" s="7"/>
      <c r="Z57" s="28">
        <f t="shared" si="12"/>
        <v>207.85499999999999</v>
      </c>
      <c r="AA57" s="27">
        <f t="shared" si="9"/>
        <v>3.6277541167328131</v>
      </c>
      <c r="AB57" s="7"/>
      <c r="AC57" s="28">
        <f t="shared" ca="1" si="0"/>
        <v>-0.1489683962983861</v>
      </c>
      <c r="AD57" s="27">
        <f t="shared" ca="1" si="10"/>
        <v>-3.8186528313644885E-2</v>
      </c>
      <c r="AE57" s="7">
        <v>112</v>
      </c>
    </row>
    <row r="58" spans="1:31" s="26" customFormat="1" x14ac:dyDescent="0.25">
      <c r="A58" s="26">
        <v>38</v>
      </c>
      <c r="B58" s="26">
        <v>611</v>
      </c>
      <c r="C58" s="26">
        <v>11864</v>
      </c>
      <c r="D58" s="26">
        <v>14618</v>
      </c>
      <c r="E58" s="26">
        <v>14446</v>
      </c>
      <c r="F58" s="26">
        <v>11684</v>
      </c>
      <c r="G58" s="27"/>
      <c r="H58" s="7"/>
      <c r="I58" s="28">
        <f t="shared" si="1"/>
        <v>-2582</v>
      </c>
      <c r="J58" s="27">
        <f t="shared" si="1"/>
        <v>2934</v>
      </c>
      <c r="K58" s="7"/>
      <c r="L58" s="124">
        <f t="shared" si="2"/>
        <v>0.64750829011040967</v>
      </c>
      <c r="M58" s="27">
        <f t="shared" ca="1" si="3"/>
        <v>2.6812714172206853E-5</v>
      </c>
      <c r="N58" s="44"/>
      <c r="O58" s="44"/>
      <c r="P58" s="7"/>
      <c r="Q58" s="28">
        <f t="shared" ca="1" si="4"/>
        <v>-2542.0963568316665</v>
      </c>
      <c r="R58" s="27">
        <f t="shared" ca="1" si="5"/>
        <v>2910.1928006430217</v>
      </c>
      <c r="S58" s="7"/>
      <c r="T58" s="28">
        <f t="shared" ca="1" si="6"/>
        <v>0.65880282634552068</v>
      </c>
      <c r="U58" s="27">
        <f t="shared" ca="1" si="7"/>
        <v>0.75918988576252955</v>
      </c>
      <c r="V58" s="7"/>
      <c r="W58" s="28">
        <f t="shared" ca="1" si="8"/>
        <v>0.65268638958533354</v>
      </c>
      <c r="X58" s="27">
        <f t="shared" ca="1" si="11"/>
        <v>213.24132468505616</v>
      </c>
      <c r="Y58" s="7"/>
      <c r="Z58" s="28">
        <f t="shared" si="12"/>
        <v>213.35399999999998</v>
      </c>
      <c r="AA58" s="27">
        <f t="shared" si="9"/>
        <v>3.7237297722999814</v>
      </c>
      <c r="AB58" s="7"/>
      <c r="AC58" s="28">
        <f t="shared" ca="1" si="0"/>
        <v>-0.11267531494382865</v>
      </c>
      <c r="AD58" s="27">
        <f t="shared" ca="1" si="10"/>
        <v>6.4880430951745893E-3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11729</v>
      </c>
      <c r="D59" s="26">
        <v>14492</v>
      </c>
      <c r="E59" s="26">
        <v>14575</v>
      </c>
      <c r="F59" s="26">
        <v>11814</v>
      </c>
      <c r="G59" s="27"/>
      <c r="H59" s="7"/>
      <c r="I59" s="28">
        <f t="shared" si="1"/>
        <v>-2846</v>
      </c>
      <c r="J59" s="27">
        <f t="shared" si="1"/>
        <v>2678</v>
      </c>
      <c r="K59" s="7"/>
      <c r="L59" s="124">
        <f t="shared" si="2"/>
        <v>0.71711742914110976</v>
      </c>
      <c r="M59" s="27">
        <f t="shared" ca="1" si="3"/>
        <v>2.050876274445689E-5</v>
      </c>
      <c r="N59" s="44"/>
      <c r="O59" s="44"/>
      <c r="P59" s="7"/>
      <c r="Q59" s="28">
        <f t="shared" ca="1" si="4"/>
        <v>-2806.0963568316665</v>
      </c>
      <c r="R59" s="27">
        <f t="shared" ca="1" si="5"/>
        <v>2654.1928006430217</v>
      </c>
      <c r="S59" s="7"/>
      <c r="T59" s="28">
        <f t="shared" ca="1" si="6"/>
        <v>0.7272203533553887</v>
      </c>
      <c r="U59" s="27">
        <f t="shared" ca="1" si="7"/>
        <v>0.69240647171784342</v>
      </c>
      <c r="V59" s="7"/>
      <c r="W59" s="28">
        <f t="shared" ca="1" si="8"/>
        <v>0.72164608929003426</v>
      </c>
      <c r="X59" s="27">
        <f t="shared" ca="1" si="11"/>
        <v>218.73979212548147</v>
      </c>
      <c r="Y59" s="7"/>
      <c r="Z59" s="28">
        <f t="shared" si="12"/>
        <v>218.81699999999998</v>
      </c>
      <c r="AA59" s="27">
        <f t="shared" si="9"/>
        <v>3.8190771093364315</v>
      </c>
      <c r="AB59" s="7"/>
      <c r="AC59" s="28">
        <f t="shared" ca="1" si="0"/>
        <v>-7.7207874518506969E-2</v>
      </c>
      <c r="AD59" s="27">
        <f t="shared" ca="1" si="10"/>
        <v>-1.0838573603564328E-3</v>
      </c>
      <c r="AE59" s="7">
        <v>110</v>
      </c>
    </row>
    <row r="60" spans="1:31" s="26" customFormat="1" x14ac:dyDescent="0.25">
      <c r="A60" s="26">
        <v>40</v>
      </c>
      <c r="B60" s="26">
        <v>617</v>
      </c>
      <c r="C60" s="26">
        <v>11613</v>
      </c>
      <c r="D60" s="26">
        <v>14348</v>
      </c>
      <c r="E60" s="26">
        <v>14700</v>
      </c>
      <c r="F60" s="26">
        <v>11956</v>
      </c>
      <c r="G60" s="27"/>
      <c r="H60" s="7"/>
      <c r="I60" s="28">
        <f t="shared" si="1"/>
        <v>-3087</v>
      </c>
      <c r="J60" s="27">
        <f t="shared" si="1"/>
        <v>2392</v>
      </c>
      <c r="K60" s="7"/>
      <c r="L60" s="124">
        <f t="shared" si="2"/>
        <v>0.78119370271165178</v>
      </c>
      <c r="M60" s="27">
        <f t="shared" ca="1" si="3"/>
        <v>1.2352043573113867E-5</v>
      </c>
      <c r="N60" s="44"/>
      <c r="O60" s="44"/>
      <c r="P60" s="7"/>
      <c r="Q60" s="28">
        <f t="shared" ca="1" si="4"/>
        <v>-3047.0963568316665</v>
      </c>
      <c r="R60" s="27">
        <f t="shared" ca="1" si="5"/>
        <v>2368.1928006430217</v>
      </c>
      <c r="S60" s="7"/>
      <c r="T60" s="28">
        <f t="shared" ca="1" si="6"/>
        <v>0.78967726248182113</v>
      </c>
      <c r="U60" s="27">
        <f t="shared" ca="1" si="7"/>
        <v>0.61779687633979574</v>
      </c>
      <c r="V60" s="7"/>
      <c r="W60" s="28">
        <f t="shared" ca="1" si="8"/>
        <v>0.78470825013246059</v>
      </c>
      <c r="X60" s="27">
        <f t="shared" ca="1" si="11"/>
        <v>224.34202395150101</v>
      </c>
      <c r="Y60" s="7"/>
      <c r="Z60" s="28">
        <f t="shared" si="12"/>
        <v>224.36999999999998</v>
      </c>
      <c r="AA60" s="27">
        <f t="shared" si="9"/>
        <v>3.9159952426996769</v>
      </c>
      <c r="AB60" s="7"/>
      <c r="AC60" s="28">
        <f t="shared" ca="1" si="0"/>
        <v>-2.797604849897084E-2</v>
      </c>
      <c r="AD60" s="27">
        <f t="shared" ca="1" si="10"/>
        <v>-5.0968058583578113E-3</v>
      </c>
      <c r="AE60" s="7">
        <v>109</v>
      </c>
    </row>
    <row r="61" spans="1:31" s="26" customFormat="1" x14ac:dyDescent="0.25">
      <c r="A61" s="26">
        <v>41</v>
      </c>
      <c r="B61" s="26">
        <v>625</v>
      </c>
      <c r="C61" s="26">
        <v>11500</v>
      </c>
      <c r="D61" s="26">
        <v>14186</v>
      </c>
      <c r="E61" s="26">
        <v>14804</v>
      </c>
      <c r="F61" s="26">
        <v>12106</v>
      </c>
      <c r="G61" s="27"/>
      <c r="H61" s="7"/>
      <c r="I61" s="28">
        <f t="shared" si="1"/>
        <v>-3304</v>
      </c>
      <c r="J61" s="27">
        <f t="shared" si="1"/>
        <v>2080</v>
      </c>
      <c r="K61" s="7"/>
      <c r="L61" s="124">
        <f t="shared" si="2"/>
        <v>0.83862303603008381</v>
      </c>
      <c r="M61" s="27">
        <f t="shared" ca="1" si="3"/>
        <v>8.8937184564385641E-6</v>
      </c>
      <c r="N61" s="44"/>
      <c r="O61" s="44"/>
      <c r="P61" s="7"/>
      <c r="Q61" s="28">
        <f t="shared" ca="1" si="4"/>
        <v>-3264.0963568316665</v>
      </c>
      <c r="R61" s="27">
        <f t="shared" ca="1" si="5"/>
        <v>2056.1928006430217</v>
      </c>
      <c r="S61" s="7"/>
      <c r="T61" s="28">
        <f t="shared" ca="1" si="6"/>
        <v>0.84591439642553834</v>
      </c>
      <c r="U61" s="27">
        <f t="shared" ca="1" si="7"/>
        <v>0.53640459047283451</v>
      </c>
      <c r="V61" s="7"/>
      <c r="W61" s="28">
        <f t="shared" ca="1" si="8"/>
        <v>0.84160526983319828</v>
      </c>
      <c r="X61" s="27">
        <f t="shared" ca="1" si="11"/>
        <v>230.04344428851914</v>
      </c>
      <c r="Y61" s="7"/>
      <c r="Z61" s="28">
        <f t="shared" si="12"/>
        <v>229.99499999999998</v>
      </c>
      <c r="AA61" s="27">
        <f t="shared" si="9"/>
        <v>4.0141700131243576</v>
      </c>
      <c r="AB61" s="7"/>
      <c r="AC61" s="28">
        <f t="shared" ca="1" si="0"/>
        <v>4.8444288519164047E-2</v>
      </c>
      <c r="AD61" s="27">
        <f t="shared" ca="1" si="10"/>
        <v>2.3948556221114359E-2</v>
      </c>
      <c r="AE61" s="7">
        <v>108</v>
      </c>
    </row>
    <row r="62" spans="1:31" s="26" customFormat="1" x14ac:dyDescent="0.25">
      <c r="A62" s="26">
        <v>42</v>
      </c>
      <c r="B62" s="26">
        <v>632</v>
      </c>
      <c r="C62" s="26">
        <v>11401</v>
      </c>
      <c r="D62" s="26">
        <v>14020</v>
      </c>
      <c r="E62" s="26">
        <v>14897</v>
      </c>
      <c r="F62" s="26">
        <v>12272</v>
      </c>
      <c r="G62" s="27"/>
      <c r="H62" s="7"/>
      <c r="I62" s="28">
        <f t="shared" si="1"/>
        <v>-3496</v>
      </c>
      <c r="J62" s="27">
        <f t="shared" si="1"/>
        <v>1748</v>
      </c>
      <c r="K62" s="7"/>
      <c r="L62" s="124">
        <f t="shared" si="2"/>
        <v>0.88848110948023229</v>
      </c>
      <c r="M62" s="27">
        <f t="shared" ca="1" si="3"/>
        <v>1.2846621377241072E-5</v>
      </c>
      <c r="N62" s="44"/>
      <c r="O62" s="44"/>
      <c r="P62" s="7"/>
      <c r="Q62" s="28">
        <f t="shared" ca="1" si="4"/>
        <v>-3456.0963568316665</v>
      </c>
      <c r="R62" s="27">
        <f t="shared" ca="1" si="5"/>
        <v>1724.1928006430219</v>
      </c>
      <c r="S62" s="7"/>
      <c r="T62" s="28">
        <f t="shared" ca="1" si="6"/>
        <v>0.8956725978872605</v>
      </c>
      <c r="U62" s="27">
        <f t="shared" ca="1" si="7"/>
        <v>0.44979485038363226</v>
      </c>
      <c r="V62" s="7"/>
      <c r="W62" s="28">
        <f t="shared" ca="1" si="8"/>
        <v>0.892065327857681</v>
      </c>
      <c r="X62" s="27">
        <f t="shared" ca="1" si="11"/>
        <v>235.79716958626864</v>
      </c>
      <c r="Y62" s="7"/>
      <c r="Z62" s="28">
        <f t="shared" si="12"/>
        <v>235.68299999999996</v>
      </c>
      <c r="AA62" s="27">
        <f t="shared" si="9"/>
        <v>4.1134443409777948</v>
      </c>
      <c r="AB62" s="7"/>
      <c r="AC62" s="28">
        <f t="shared" ca="1" si="0"/>
        <v>0.11416958626867313</v>
      </c>
      <c r="AD62" s="27">
        <f t="shared" ca="1" si="10"/>
        <v>-4.9704224362926652E-2</v>
      </c>
      <c r="AE62" s="7">
        <v>107</v>
      </c>
    </row>
    <row r="63" spans="1:31" s="26" customFormat="1" x14ac:dyDescent="0.25">
      <c r="A63" s="26">
        <v>43</v>
      </c>
      <c r="B63" s="26">
        <v>642</v>
      </c>
      <c r="C63" s="26">
        <v>11324</v>
      </c>
      <c r="D63" s="26">
        <v>13839</v>
      </c>
      <c r="E63" s="26">
        <v>14971</v>
      </c>
      <c r="F63" s="26">
        <v>12443</v>
      </c>
      <c r="G63" s="27"/>
      <c r="H63" s="7"/>
      <c r="I63" s="28">
        <f t="shared" si="1"/>
        <v>-3647</v>
      </c>
      <c r="J63" s="27">
        <f t="shared" si="1"/>
        <v>1396</v>
      </c>
      <c r="K63" s="7"/>
      <c r="L63" s="124">
        <f t="shared" si="2"/>
        <v>0.93016788298768438</v>
      </c>
      <c r="M63" s="27">
        <f t="shared" ca="1" si="3"/>
        <v>3.1466818737134576E-6</v>
      </c>
      <c r="N63" s="44"/>
      <c r="O63" s="44"/>
      <c r="P63" s="7"/>
      <c r="Q63" s="28">
        <f t="shared" ca="1" si="4"/>
        <v>-3607.0963568316665</v>
      </c>
      <c r="R63" s="27">
        <f t="shared" ca="1" si="5"/>
        <v>1372.1928006430219</v>
      </c>
      <c r="S63" s="7"/>
      <c r="T63" s="28">
        <f t="shared" ca="1" si="6"/>
        <v>0.93480535007851073</v>
      </c>
      <c r="U63" s="27">
        <f t="shared" ca="1" si="7"/>
        <v>0.35796765607218889</v>
      </c>
      <c r="V63" s="7"/>
      <c r="W63" s="28">
        <f t="shared" ca="1" si="8"/>
        <v>0.9319417719001345</v>
      </c>
      <c r="X63" s="27">
        <f t="shared" ca="1" si="11"/>
        <v>241.54295017763445</v>
      </c>
      <c r="Y63" s="7"/>
      <c r="Z63" s="28">
        <f t="shared" si="12"/>
        <v>241.46099999999996</v>
      </c>
      <c r="AA63" s="27">
        <f t="shared" si="9"/>
        <v>4.2142894651580267</v>
      </c>
      <c r="AB63" s="7"/>
      <c r="AC63" s="28">
        <f t="shared" ca="1" si="0"/>
        <v>8.1950177634496413E-2</v>
      </c>
      <c r="AD63" s="27">
        <f t="shared" ca="1" si="10"/>
        <v>3.574391045336256E-2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11265</v>
      </c>
      <c r="D64" s="26">
        <v>13659</v>
      </c>
      <c r="E64" s="26">
        <v>15031</v>
      </c>
      <c r="F64" s="26">
        <v>12626</v>
      </c>
      <c r="G64" s="27"/>
      <c r="H64" s="7"/>
      <c r="I64" s="28">
        <f t="shared" si="1"/>
        <v>-3766</v>
      </c>
      <c r="J64" s="27">
        <f t="shared" si="1"/>
        <v>1033</v>
      </c>
      <c r="K64" s="7"/>
      <c r="L64" s="124">
        <f t="shared" si="2"/>
        <v>0.96193233477845441</v>
      </c>
      <c r="M64" s="27">
        <f t="shared" ca="1" si="3"/>
        <v>2.6107351712809202E-6</v>
      </c>
      <c r="N64" s="44"/>
      <c r="O64" s="44"/>
      <c r="P64" s="7"/>
      <c r="Q64" s="28">
        <f t="shared" ca="1" si="4"/>
        <v>-3726.0963568316665</v>
      </c>
      <c r="R64" s="27">
        <f t="shared" ca="1" si="5"/>
        <v>1009.1928006430219</v>
      </c>
      <c r="S64" s="7"/>
      <c r="T64" s="28">
        <f t="shared" ca="1" si="6"/>
        <v>0.96564506869280731</v>
      </c>
      <c r="U64" s="27">
        <f t="shared" ca="1" si="7"/>
        <v>0.26327086193851285</v>
      </c>
      <c r="V64" s="7"/>
      <c r="W64" s="28">
        <f t="shared" ca="1" si="8"/>
        <v>0.96354811173437405</v>
      </c>
      <c r="X64" s="27">
        <f t="shared" ca="1" si="11"/>
        <v>247.27324621953494</v>
      </c>
      <c r="Y64" s="7"/>
      <c r="Z64" s="28">
        <f t="shared" si="12"/>
        <v>247.13999999999996</v>
      </c>
      <c r="AA64" s="27">
        <f t="shared" si="9"/>
        <v>4.3134067133787859</v>
      </c>
      <c r="AB64" s="7"/>
      <c r="AC64" s="28">
        <f t="shared" ca="1" si="0"/>
        <v>0.13324621953498195</v>
      </c>
      <c r="AD64" s="27">
        <f t="shared" ca="1" si="10"/>
        <v>-1.1448402628388976E-3</v>
      </c>
      <c r="AE64" s="7">
        <v>105</v>
      </c>
    </row>
    <row r="65" spans="1:31" s="26" customFormat="1" x14ac:dyDescent="0.25">
      <c r="A65" s="26">
        <v>45</v>
      </c>
      <c r="B65" s="26">
        <v>621</v>
      </c>
      <c r="C65" s="26">
        <v>11229</v>
      </c>
      <c r="D65" s="26">
        <v>13482</v>
      </c>
      <c r="E65" s="26">
        <v>15075</v>
      </c>
      <c r="F65" s="26">
        <v>12811</v>
      </c>
      <c r="G65" s="27"/>
      <c r="H65" s="7"/>
      <c r="I65" s="28">
        <f t="shared" si="1"/>
        <v>-3846</v>
      </c>
      <c r="J65" s="27">
        <f t="shared" si="1"/>
        <v>671</v>
      </c>
      <c r="K65" s="7"/>
      <c r="L65" s="124">
        <f t="shared" si="2"/>
        <v>0.98397541183579229</v>
      </c>
      <c r="M65" s="27">
        <f t="shared" ca="1" si="3"/>
        <v>1.1437566908023782E-6</v>
      </c>
      <c r="N65" s="44"/>
      <c r="O65" s="44"/>
      <c r="P65" s="7"/>
      <c r="Q65" s="28">
        <f t="shared" ca="1" si="4"/>
        <v>-3806.0963568316665</v>
      </c>
      <c r="R65" s="27">
        <f t="shared" ca="1" si="5"/>
        <v>647.19280064302188</v>
      </c>
      <c r="S65" s="7"/>
      <c r="T65" s="28">
        <f t="shared" ca="1" si="6"/>
        <v>0.9863776526351915</v>
      </c>
      <c r="U65" s="27">
        <f t="shared" ca="1" si="7"/>
        <v>0.16883494051594891</v>
      </c>
      <c r="V65" s="7"/>
      <c r="W65" s="28">
        <f t="shared" ca="1" si="8"/>
        <v>0.98504487744571267</v>
      </c>
      <c r="X65" s="27">
        <f t="shared" ca="1" si="11"/>
        <v>252.82931605761723</v>
      </c>
      <c r="Y65" s="7"/>
      <c r="Z65" s="28">
        <f t="shared" si="12"/>
        <v>252.72899999999996</v>
      </c>
      <c r="AA65" s="27">
        <f t="shared" si="9"/>
        <v>4.4109531652727485</v>
      </c>
      <c r="AB65" s="7"/>
      <c r="AC65" s="28">
        <f t="shared" ca="1" si="0"/>
        <v>0.10031605761727747</v>
      </c>
      <c r="AD65" s="27">
        <f t="shared" ca="1" si="10"/>
        <v>-2.5766094072480428E-2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11210</v>
      </c>
      <c r="D66" s="26">
        <v>13290</v>
      </c>
      <c r="E66" s="26">
        <v>15099</v>
      </c>
      <c r="F66" s="26">
        <v>12999</v>
      </c>
      <c r="G66" s="27"/>
      <c r="H66" s="7"/>
      <c r="I66" s="28">
        <f t="shared" si="1"/>
        <v>-3889</v>
      </c>
      <c r="J66" s="27">
        <f t="shared" si="1"/>
        <v>291</v>
      </c>
      <c r="K66" s="7"/>
      <c r="L66" s="124">
        <f t="shared" si="2"/>
        <v>0.99675222867996327</v>
      </c>
      <c r="M66" s="27">
        <f t="shared" ca="1" si="3"/>
        <v>5.6760830763068563E-8</v>
      </c>
      <c r="N66" s="44"/>
      <c r="O66" s="44"/>
      <c r="P66" s="7"/>
      <c r="Q66" s="28">
        <f t="shared" ca="1" si="4"/>
        <v>-3849.0963568316665</v>
      </c>
      <c r="R66" s="27">
        <f t="shared" ca="1" si="5"/>
        <v>267.19280064302183</v>
      </c>
      <c r="S66" s="7"/>
      <c r="T66" s="28">
        <f t="shared" ca="1" si="6"/>
        <v>0.9975214165042231</v>
      </c>
      <c r="U66" s="27">
        <f t="shared" ca="1" si="7"/>
        <v>6.9703310293367959E-2</v>
      </c>
      <c r="V66" s="7"/>
      <c r="W66" s="28">
        <f t="shared" ca="1" si="8"/>
        <v>0.99699047399631402</v>
      </c>
      <c r="X66" s="27">
        <f t="shared" ca="1" si="11"/>
        <v>258.55595195523483</v>
      </c>
      <c r="Y66" s="7"/>
      <c r="Z66" s="28">
        <f t="shared" si="12"/>
        <v>258.38099999999997</v>
      </c>
      <c r="AA66" s="27">
        <f t="shared" si="9"/>
        <v>4.5095991745954676</v>
      </c>
      <c r="AB66" s="7"/>
      <c r="AC66" s="28">
        <f t="shared" ca="1" si="0"/>
        <v>0.17495195523486018</v>
      </c>
      <c r="AD66" s="27">
        <f t="shared" ca="1" si="10"/>
        <v>1.2338115865873078E-3</v>
      </c>
      <c r="AE66" s="7">
        <v>103</v>
      </c>
    </row>
    <row r="67" spans="1:31" s="26" customFormat="1" x14ac:dyDescent="0.25">
      <c r="A67" s="26">
        <v>47</v>
      </c>
      <c r="B67" s="26">
        <v>609</v>
      </c>
      <c r="C67" s="26">
        <v>11206</v>
      </c>
      <c r="D67" s="26">
        <v>13107</v>
      </c>
      <c r="E67" s="26">
        <v>15102</v>
      </c>
      <c r="F67" s="26">
        <v>13180</v>
      </c>
      <c r="G67" s="27"/>
      <c r="H67" s="7"/>
      <c r="I67" s="28">
        <f t="shared" si="1"/>
        <v>-3896</v>
      </c>
      <c r="J67" s="27">
        <f t="shared" si="1"/>
        <v>-73</v>
      </c>
      <c r="K67" s="7"/>
      <c r="L67" s="124">
        <f t="shared" si="2"/>
        <v>0.99988683006160295</v>
      </c>
      <c r="M67" s="27">
        <f t="shared" ca="1" si="3"/>
        <v>9.8893421125144052E-8</v>
      </c>
      <c r="N67" s="44"/>
      <c r="O67" s="44"/>
      <c r="P67" s="7"/>
      <c r="Q67" s="28">
        <f t="shared" ca="1" si="4"/>
        <v>-3856.0963568316665</v>
      </c>
      <c r="R67" s="27">
        <f t="shared" ca="1" si="5"/>
        <v>-96.807199356978174</v>
      </c>
      <c r="S67" s="7"/>
      <c r="T67" s="28">
        <f t="shared" ca="1" si="6"/>
        <v>0.99933551759918171</v>
      </c>
      <c r="U67" s="27">
        <f t="shared" ca="1" si="7"/>
        <v>-2.5254356551420096E-2</v>
      </c>
      <c r="V67" s="7"/>
      <c r="W67" s="28">
        <f t="shared" ca="1" si="8"/>
        <v>0.99957235681770906</v>
      </c>
      <c r="X67" s="27">
        <f t="shared" ca="1" si="11"/>
        <v>264.00248454715143</v>
      </c>
      <c r="Y67" s="7"/>
      <c r="Z67" s="28">
        <f t="shared" si="12"/>
        <v>263.86199999999997</v>
      </c>
      <c r="AA67" s="27">
        <f t="shared" si="9"/>
        <v>4.6052606708972768</v>
      </c>
      <c r="AB67" s="7"/>
      <c r="AC67" s="28">
        <f t="shared" ca="1" si="0"/>
        <v>0.14048454715145908</v>
      </c>
      <c r="AD67" s="27">
        <f t="shared" ca="1" si="10"/>
        <v>-4.2909667038145471E-2</v>
      </c>
      <c r="AE67" s="7">
        <v>102</v>
      </c>
    </row>
    <row r="68" spans="1:31" s="26" customFormat="1" x14ac:dyDescent="0.25">
      <c r="A68" s="26">
        <v>48</v>
      </c>
      <c r="B68" s="26">
        <v>610</v>
      </c>
      <c r="C68" s="26">
        <v>11215</v>
      </c>
      <c r="D68" s="26">
        <v>12921</v>
      </c>
      <c r="E68" s="26">
        <v>15081</v>
      </c>
      <c r="F68" s="26">
        <v>13357</v>
      </c>
      <c r="G68" s="27"/>
      <c r="H68" s="7"/>
      <c r="I68" s="28">
        <f t="shared" si="1"/>
        <v>-3866</v>
      </c>
      <c r="J68" s="27">
        <f t="shared" si="1"/>
        <v>-436</v>
      </c>
      <c r="K68" s="7"/>
      <c r="L68" s="124">
        <f t="shared" si="2"/>
        <v>0.99386095441165578</v>
      </c>
      <c r="M68" s="27">
        <f t="shared" ca="1" si="3"/>
        <v>1.6846933011893179E-6</v>
      </c>
      <c r="N68" s="44"/>
      <c r="O68" s="44"/>
      <c r="P68" s="7"/>
      <c r="Q68" s="28">
        <f t="shared" ca="1" si="4"/>
        <v>-3826.0963568316665</v>
      </c>
      <c r="R68" s="27">
        <f t="shared" ca="1" si="5"/>
        <v>-459.80719935697817</v>
      </c>
      <c r="S68" s="7"/>
      <c r="T68" s="28">
        <f t="shared" ca="1" si="6"/>
        <v>0.99156079862078761</v>
      </c>
      <c r="U68" s="27">
        <f t="shared" ca="1" si="7"/>
        <v>-0.1199511506850961</v>
      </c>
      <c r="V68" s="7"/>
      <c r="W68" s="28">
        <f t="shared" ca="1" si="8"/>
        <v>0.99256299705442508</v>
      </c>
      <c r="X68" s="27">
        <f t="shared" ca="1" si="11"/>
        <v>269.44597900897475</v>
      </c>
      <c r="Y68" s="7"/>
      <c r="Z68" s="28">
        <f t="shared" si="12"/>
        <v>269.35199999999998</v>
      </c>
      <c r="AA68" s="27">
        <f t="shared" si="9"/>
        <v>4.7010792468317666</v>
      </c>
      <c r="AB68" s="7"/>
      <c r="AC68" s="28">
        <f t="shared" ca="1" si="0"/>
        <v>9.3979008974770295E-2</v>
      </c>
      <c r="AD68" s="27">
        <f t="shared" ca="1" si="10"/>
        <v>-5.1602728466605186E-2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11244</v>
      </c>
      <c r="D69" s="26">
        <v>12729</v>
      </c>
      <c r="E69" s="26">
        <v>15046</v>
      </c>
      <c r="F69" s="26">
        <v>13539</v>
      </c>
      <c r="G69" s="27"/>
      <c r="H69" s="7"/>
      <c r="I69" s="28">
        <f t="shared" si="1"/>
        <v>-3802</v>
      </c>
      <c r="J69" s="27">
        <f t="shared" si="1"/>
        <v>-810</v>
      </c>
      <c r="K69" s="7"/>
      <c r="L69" s="124">
        <f t="shared" si="2"/>
        <v>0.97787095579359884</v>
      </c>
      <c r="M69" s="27">
        <f t="shared" ca="1" si="3"/>
        <v>1.2226924589459748E-6</v>
      </c>
      <c r="N69" s="44"/>
      <c r="O69" s="44"/>
      <c r="P69" s="7"/>
      <c r="Q69" s="28">
        <f t="shared" ca="1" si="4"/>
        <v>-3762.0963568316665</v>
      </c>
      <c r="R69" s="27">
        <f t="shared" ca="1" si="5"/>
        <v>-833.80719935697812</v>
      </c>
      <c r="S69" s="7"/>
      <c r="T69" s="28">
        <f t="shared" ca="1" si="6"/>
        <v>0.97497473146688018</v>
      </c>
      <c r="U69" s="27">
        <f t="shared" ca="1" si="7"/>
        <v>-0.2175175446410047</v>
      </c>
      <c r="V69" s="7"/>
      <c r="W69" s="28">
        <f t="shared" ca="1" si="8"/>
        <v>0.97676520154470536</v>
      </c>
      <c r="X69" s="27">
        <f t="shared" ca="1" si="11"/>
        <v>275.10964607465496</v>
      </c>
      <c r="Y69" s="7"/>
      <c r="Z69" s="28">
        <f t="shared" si="12"/>
        <v>275.07599999999996</v>
      </c>
      <c r="AA69" s="27">
        <f t="shared" si="9"/>
        <v>4.8009818932159209</v>
      </c>
      <c r="AB69" s="7"/>
      <c r="AC69" s="28">
        <f t="shared" ca="1" si="0"/>
        <v>3.3646074654996028E-2</v>
      </c>
      <c r="AD69" s="27">
        <f t="shared" ca="1" si="10"/>
        <v>6.5002884480293233E-2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11306</v>
      </c>
      <c r="D70" s="26">
        <v>12555</v>
      </c>
      <c r="E70" s="26">
        <v>15004</v>
      </c>
      <c r="F70" s="26">
        <v>13729</v>
      </c>
      <c r="G70" s="27"/>
      <c r="H70" s="7"/>
      <c r="I70" s="28">
        <f t="shared" si="1"/>
        <v>-3698</v>
      </c>
      <c r="J70" s="27">
        <f t="shared" si="1"/>
        <v>-1174</v>
      </c>
      <c r="K70" s="7"/>
      <c r="L70" s="124">
        <f t="shared" si="2"/>
        <v>0.95227334253762552</v>
      </c>
      <c r="M70" s="27">
        <f t="shared" ca="1" si="3"/>
        <v>2.8684792597167999E-6</v>
      </c>
      <c r="N70" s="44"/>
      <c r="O70" s="44"/>
      <c r="P70" s="7"/>
      <c r="Q70" s="28">
        <f t="shared" ca="1" si="4"/>
        <v>-3658.0963568316665</v>
      </c>
      <c r="R70" s="27">
        <f t="shared" ca="1" si="5"/>
        <v>-1197.8071993569781</v>
      </c>
      <c r="S70" s="7"/>
      <c r="T70" s="28">
        <f t="shared" ca="1" si="6"/>
        <v>0.94802237234178066</v>
      </c>
      <c r="U70" s="27">
        <f t="shared" ca="1" si="7"/>
        <v>-0.31247521148579277</v>
      </c>
      <c r="V70" s="7"/>
      <c r="W70" s="28">
        <f t="shared" ca="1" si="8"/>
        <v>0.95057968399479087</v>
      </c>
      <c r="X70" s="27">
        <f t="shared" ca="1" si="11"/>
        <v>280.75196954596629</v>
      </c>
      <c r="Y70" s="7"/>
      <c r="Z70" s="28">
        <f t="shared" si="12"/>
        <v>280.77299999999997</v>
      </c>
      <c r="AA70" s="27">
        <f t="shared" si="9"/>
        <v>4.9004133007020378</v>
      </c>
      <c r="AB70" s="7"/>
      <c r="AC70" s="28">
        <f t="shared" ca="1" si="0"/>
        <v>-2.103045403367787E-2</v>
      </c>
      <c r="AD70" s="27">
        <f t="shared" ca="1" si="10"/>
        <v>-1.1952297473953877E-3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11372</v>
      </c>
      <c r="D71" s="26">
        <v>12372</v>
      </c>
      <c r="E71" s="26">
        <v>14933</v>
      </c>
      <c r="F71" s="26">
        <v>13904</v>
      </c>
      <c r="G71" s="27"/>
      <c r="H71" s="7"/>
      <c r="I71" s="28">
        <f t="shared" si="1"/>
        <v>-3561</v>
      </c>
      <c r="J71" s="27">
        <f t="shared" si="1"/>
        <v>-1532</v>
      </c>
      <c r="K71" s="7"/>
      <c r="L71" s="124">
        <f t="shared" si="2"/>
        <v>0.91714356808083997</v>
      </c>
      <c r="M71" s="27">
        <f t="shared" ca="1" si="3"/>
        <v>1.7279806608006231E-6</v>
      </c>
      <c r="N71" s="44"/>
      <c r="O71" s="44"/>
      <c r="P71" s="7"/>
      <c r="Q71" s="28">
        <f t="shared" ca="1" si="4"/>
        <v>-3521.0963568316665</v>
      </c>
      <c r="R71" s="27">
        <f t="shared" ca="1" si="5"/>
        <v>-1555.8071993569781</v>
      </c>
      <c r="S71" s="7"/>
      <c r="T71" s="28">
        <f t="shared" ca="1" si="6"/>
        <v>0.91251782234044776</v>
      </c>
      <c r="U71" s="27">
        <f t="shared" ca="1" si="7"/>
        <v>-0.40586764206390846</v>
      </c>
      <c r="V71" s="7"/>
      <c r="W71" s="28">
        <f t="shared" ca="1" si="8"/>
        <v>0.91582904129876186</v>
      </c>
      <c r="X71" s="27">
        <f t="shared" ca="1" si="11"/>
        <v>286.45667335614485</v>
      </c>
      <c r="Y71" s="7"/>
      <c r="Z71" s="28">
        <f t="shared" si="12"/>
        <v>286.48799999999994</v>
      </c>
      <c r="AA71" s="27">
        <f t="shared" si="9"/>
        <v>5.0001588674535133</v>
      </c>
      <c r="AB71" s="7"/>
      <c r="AC71" s="28">
        <f t="shared" ca="1" si="0"/>
        <v>-3.1326643855095426E-2</v>
      </c>
      <c r="AD71" s="27">
        <f t="shared" ca="1" si="10"/>
        <v>-1.3350550977406783E-3</v>
      </c>
      <c r="AE71" s="7">
        <v>98</v>
      </c>
    </row>
    <row r="72" spans="1:31" s="26" customFormat="1" x14ac:dyDescent="0.25">
      <c r="A72" s="26">
        <v>52</v>
      </c>
      <c r="B72" s="26">
        <v>632</v>
      </c>
      <c r="C72" s="26">
        <v>11458</v>
      </c>
      <c r="D72" s="26">
        <v>12196</v>
      </c>
      <c r="E72" s="26">
        <v>14837</v>
      </c>
      <c r="F72" s="26">
        <v>14068</v>
      </c>
      <c r="G72" s="27"/>
      <c r="H72" s="7"/>
      <c r="I72" s="28">
        <f t="shared" si="1"/>
        <v>-3379</v>
      </c>
      <c r="J72" s="27">
        <f t="shared" si="1"/>
        <v>-1872</v>
      </c>
      <c r="K72" s="7"/>
      <c r="L72" s="124">
        <f t="shared" si="2"/>
        <v>0.8731263548586925</v>
      </c>
      <c r="M72" s="27">
        <f t="shared" ca="1" si="3"/>
        <v>1.4050353841244461E-5</v>
      </c>
      <c r="N72" s="44"/>
      <c r="O72" s="44"/>
      <c r="P72" s="7"/>
      <c r="Q72" s="28">
        <f t="shared" ca="1" si="4"/>
        <v>-3339.0963568316665</v>
      </c>
      <c r="R72" s="27">
        <f t="shared" ca="1" si="5"/>
        <v>-1895.8071993569781</v>
      </c>
      <c r="S72" s="7"/>
      <c r="T72" s="28">
        <f t="shared" ca="1" si="6"/>
        <v>0.86535119387152359</v>
      </c>
      <c r="U72" s="27">
        <f t="shared" ca="1" si="7"/>
        <v>-0.49456436384200719</v>
      </c>
      <c r="V72" s="7"/>
      <c r="W72" s="28">
        <f t="shared" ca="1" si="8"/>
        <v>0.86937797469637645</v>
      </c>
      <c r="X72" s="27">
        <f t="shared" ca="1" si="11"/>
        <v>292.18952000399554</v>
      </c>
      <c r="Y72" s="7"/>
      <c r="Z72" s="28">
        <f t="shared" si="12"/>
        <v>292.17599999999993</v>
      </c>
      <c r="AA72" s="27">
        <f t="shared" si="9"/>
        <v>5.0994331953069514</v>
      </c>
      <c r="AB72" s="7"/>
      <c r="AC72" s="28">
        <f t="shared" ca="1" si="0"/>
        <v>1.3520003995608931E-2</v>
      </c>
      <c r="AD72" s="27">
        <f t="shared" ca="1" si="10"/>
        <v>-3.4103948850315646E-2</v>
      </c>
      <c r="AE72" s="7">
        <v>97</v>
      </c>
    </row>
    <row r="73" spans="1:31" s="26" customFormat="1" x14ac:dyDescent="0.25">
      <c r="A73" s="26">
        <v>53</v>
      </c>
      <c r="B73" s="26">
        <v>630</v>
      </c>
      <c r="C73" s="26">
        <v>11569</v>
      </c>
      <c r="D73" s="26">
        <v>12043</v>
      </c>
      <c r="E73" s="26">
        <v>14749</v>
      </c>
      <c r="F73" s="26">
        <v>14240</v>
      </c>
      <c r="G73" s="27"/>
      <c r="H73" s="7"/>
      <c r="I73" s="28">
        <f t="shared" si="1"/>
        <v>-3180</v>
      </c>
      <c r="J73" s="27">
        <f t="shared" si="1"/>
        <v>-2197</v>
      </c>
      <c r="K73" s="7"/>
      <c r="L73" s="124">
        <f t="shared" si="2"/>
        <v>0.8206907463199532</v>
      </c>
      <c r="M73" s="27">
        <f t="shared" ca="1" si="3"/>
        <v>4.84569181613932E-6</v>
      </c>
      <c r="N73" s="44"/>
      <c r="O73" s="44"/>
      <c r="P73" s="7"/>
      <c r="Q73" s="28">
        <f t="shared" ca="1" si="4"/>
        <v>-3140.0963568316665</v>
      </c>
      <c r="R73" s="27">
        <f t="shared" ca="1" si="5"/>
        <v>-2220.8071993569783</v>
      </c>
      <c r="S73" s="7"/>
      <c r="T73" s="28">
        <f t="shared" ca="1" si="6"/>
        <v>0.81377889131484282</v>
      </c>
      <c r="U73" s="27">
        <f t="shared" ca="1" si="7"/>
        <v>-0.57934799495342515</v>
      </c>
      <c r="V73" s="7"/>
      <c r="W73" s="28">
        <f t="shared" ca="1" si="8"/>
        <v>0.81848945310546783</v>
      </c>
      <c r="X73" s="27">
        <f t="shared" ca="1" si="11"/>
        <v>297.84705222226455</v>
      </c>
      <c r="Y73" s="7"/>
      <c r="Z73" s="28">
        <f t="shared" si="12"/>
        <v>297.84599999999995</v>
      </c>
      <c r="AA73" s="27">
        <f t="shared" si="9"/>
        <v>5.1983933638950299</v>
      </c>
      <c r="AB73" s="7"/>
      <c r="AC73" s="28">
        <f t="shared" ca="1" si="0"/>
        <v>1.052222264604552E-3</v>
      </c>
      <c r="AD73" s="27">
        <f t="shared" ca="1" si="10"/>
        <v>-5.59204165752476E-2</v>
      </c>
      <c r="AE73" s="7">
        <v>96</v>
      </c>
    </row>
    <row r="74" spans="1:31" s="26" customFormat="1" x14ac:dyDescent="0.25">
      <c r="A74" s="26">
        <v>54</v>
      </c>
      <c r="B74" s="26">
        <v>623</v>
      </c>
      <c r="C74" s="26">
        <v>11685</v>
      </c>
      <c r="D74" s="26">
        <v>11901</v>
      </c>
      <c r="E74" s="26">
        <v>14635</v>
      </c>
      <c r="F74" s="26">
        <v>14389</v>
      </c>
      <c r="G74" s="27"/>
      <c r="H74" s="7"/>
      <c r="I74" s="28">
        <f t="shared" si="1"/>
        <v>-2950</v>
      </c>
      <c r="J74" s="27">
        <f t="shared" si="1"/>
        <v>-2488</v>
      </c>
      <c r="K74" s="7"/>
      <c r="L74" s="124">
        <f t="shared" si="2"/>
        <v>0.76093845501966517</v>
      </c>
      <c r="M74" s="27">
        <f t="shared" ca="1" si="3"/>
        <v>2.083324708160336E-6</v>
      </c>
      <c r="N74" s="44"/>
      <c r="O74" s="44"/>
      <c r="P74" s="7"/>
      <c r="Q74" s="28">
        <f t="shared" ca="1" si="4"/>
        <v>-2910.0963568316665</v>
      </c>
      <c r="R74" s="27">
        <f t="shared" ca="1" si="5"/>
        <v>-2511.8071993569783</v>
      </c>
      <c r="S74" s="7"/>
      <c r="T74" s="28">
        <f t="shared" ca="1" si="6"/>
        <v>0.75417271248048823</v>
      </c>
      <c r="U74" s="27">
        <f t="shared" ca="1" si="7"/>
        <v>-0.65526195388703323</v>
      </c>
      <c r="V74" s="7"/>
      <c r="W74" s="28">
        <f t="shared" ca="1" si="8"/>
        <v>0.75949508233454177</v>
      </c>
      <c r="X74" s="27">
        <f t="shared" ca="1" si="11"/>
        <v>303.34151529266114</v>
      </c>
      <c r="Y74" s="7"/>
      <c r="Z74" s="28">
        <f t="shared" si="12"/>
        <v>303.45299999999997</v>
      </c>
      <c r="AA74" s="27">
        <f t="shared" si="9"/>
        <v>5.296253975054352</v>
      </c>
      <c r="AB74" s="7"/>
      <c r="AC74" s="28">
        <f t="shared" ca="1" si="0"/>
        <v>-0.11148470733883187</v>
      </c>
      <c r="AD74" s="27">
        <f t="shared" ca="1" si="10"/>
        <v>5.2416139968386233E-2</v>
      </c>
      <c r="AE74" s="7">
        <v>95</v>
      </c>
    </row>
    <row r="75" spans="1:31" s="26" customFormat="1" x14ac:dyDescent="0.25">
      <c r="A75" s="26">
        <v>55</v>
      </c>
      <c r="B75" s="26">
        <v>604</v>
      </c>
      <c r="C75" s="26">
        <v>11813</v>
      </c>
      <c r="D75" s="26">
        <v>11763</v>
      </c>
      <c r="E75" s="26">
        <v>14506</v>
      </c>
      <c r="F75" s="26">
        <v>14519</v>
      </c>
      <c r="G75" s="27"/>
      <c r="H75" s="7"/>
      <c r="I75" s="28">
        <f t="shared" si="1"/>
        <v>-2693</v>
      </c>
      <c r="J75" s="27">
        <f t="shared" si="1"/>
        <v>-2756</v>
      </c>
      <c r="K75" s="7"/>
      <c r="L75" s="124">
        <f t="shared" si="2"/>
        <v>0.69605065411799716</v>
      </c>
      <c r="M75" s="27">
        <f t="shared" ca="1" si="3"/>
        <v>6.7388435031400032E-6</v>
      </c>
      <c r="N75" s="44"/>
      <c r="O75" s="44"/>
      <c r="P75" s="7"/>
      <c r="Q75" s="28">
        <f t="shared" ca="1" si="4"/>
        <v>-2653.0963568316665</v>
      </c>
      <c r="R75" s="27">
        <f t="shared" ca="1" si="5"/>
        <v>-2779.8071993569783</v>
      </c>
      <c r="S75" s="7"/>
      <c r="T75" s="28">
        <f t="shared" ca="1" si="6"/>
        <v>0.68756928656557881</v>
      </c>
      <c r="U75" s="27">
        <f t="shared" ca="1" si="7"/>
        <v>-0.725175840465064</v>
      </c>
      <c r="V75" s="7"/>
      <c r="W75" s="28">
        <f t="shared" ca="1" si="8"/>
        <v>0.69345472586337609</v>
      </c>
      <c r="X75" s="27">
        <f t="shared" ca="1" si="11"/>
        <v>308.83614713281054</v>
      </c>
      <c r="Y75" s="7"/>
      <c r="Z75" s="28">
        <f t="shared" si="12"/>
        <v>308.88899999999995</v>
      </c>
      <c r="AA75" s="27">
        <f t="shared" si="9"/>
        <v>5.3911300731927634</v>
      </c>
      <c r="AB75" s="7"/>
      <c r="AC75" s="28">
        <f t="shared" ca="1" si="0"/>
        <v>-5.2852867189415065E-2</v>
      </c>
      <c r="AD75" s="27">
        <f t="shared" ca="1" si="10"/>
        <v>3.5861487557440341E-3</v>
      </c>
      <c r="AE75" s="7">
        <v>94</v>
      </c>
    </row>
    <row r="76" spans="1:31" s="26" customFormat="1" x14ac:dyDescent="0.25">
      <c r="A76" s="26">
        <v>56</v>
      </c>
      <c r="B76" s="26">
        <v>622</v>
      </c>
      <c r="C76" s="26">
        <v>11953</v>
      </c>
      <c r="D76" s="26">
        <v>11638</v>
      </c>
      <c r="E76" s="26">
        <v>14363</v>
      </c>
      <c r="F76" s="26">
        <v>14645</v>
      </c>
      <c r="G76" s="27"/>
      <c r="H76" s="7"/>
      <c r="I76" s="28">
        <f t="shared" si="1"/>
        <v>-2410</v>
      </c>
      <c r="J76" s="27">
        <f t="shared" si="1"/>
        <v>-3007</v>
      </c>
      <c r="K76" s="7"/>
      <c r="L76" s="124">
        <f t="shared" si="2"/>
        <v>0.62269218877063326</v>
      </c>
      <c r="M76" s="27">
        <f t="shared" ca="1" si="3"/>
        <v>4.2106405692081737E-6</v>
      </c>
      <c r="N76" s="44"/>
      <c r="O76" s="44"/>
      <c r="P76" s="7"/>
      <c r="Q76" s="28">
        <f t="shared" ca="1" si="4"/>
        <v>-2370.0963568316665</v>
      </c>
      <c r="R76" s="27">
        <f t="shared" ca="1" si="5"/>
        <v>-3030.8071993569783</v>
      </c>
      <c r="S76" s="7"/>
      <c r="T76" s="28">
        <f t="shared" ca="1" si="6"/>
        <v>0.61422777086939462</v>
      </c>
      <c r="U76" s="27">
        <f t="shared" ca="1" si="7"/>
        <v>-0.79065489095418984</v>
      </c>
      <c r="V76" s="7"/>
      <c r="W76" s="28">
        <f t="shared" ca="1" si="8"/>
        <v>0.62064020422653743</v>
      </c>
      <c r="X76" s="27">
        <f t="shared" ca="1" si="11"/>
        <v>314.4243626186792</v>
      </c>
      <c r="Y76" s="7"/>
      <c r="Z76" s="28">
        <f t="shared" si="12"/>
        <v>314.48699999999997</v>
      </c>
      <c r="AA76" s="27">
        <f t="shared" si="9"/>
        <v>5.4888336047194066</v>
      </c>
      <c r="AB76" s="7"/>
      <c r="AC76" s="28">
        <f t="shared" ca="1" si="0"/>
        <v>-6.2637381320769236E-2</v>
      </c>
      <c r="AD76" s="27">
        <f t="shared" ca="1" si="10"/>
        <v>-2.5714295335262705E-2</v>
      </c>
      <c r="AE76" s="7">
        <v>93</v>
      </c>
    </row>
    <row r="77" spans="1:31" s="26" customFormat="1" x14ac:dyDescent="0.25">
      <c r="A77" s="26">
        <v>57</v>
      </c>
      <c r="B77" s="26">
        <v>630</v>
      </c>
      <c r="C77" s="26">
        <v>12113</v>
      </c>
      <c r="D77" s="26">
        <v>11532</v>
      </c>
      <c r="E77" s="26">
        <v>14207</v>
      </c>
      <c r="F77" s="26">
        <v>14755</v>
      </c>
      <c r="G77" s="27"/>
      <c r="H77" s="7"/>
      <c r="I77" s="28">
        <f t="shared" si="1"/>
        <v>-2094</v>
      </c>
      <c r="J77" s="27">
        <f t="shared" si="1"/>
        <v>-3223</v>
      </c>
      <c r="K77" s="7"/>
      <c r="L77" s="124">
        <f t="shared" si="2"/>
        <v>0.54233889582528239</v>
      </c>
      <c r="M77" s="27">
        <f t="shared" ca="1" si="3"/>
        <v>9.8564795981123381E-6</v>
      </c>
      <c r="N77" s="44"/>
      <c r="O77" s="44"/>
      <c r="P77" s="7"/>
      <c r="Q77" s="28">
        <f t="shared" ca="1" si="4"/>
        <v>-2054.0963568316665</v>
      </c>
      <c r="R77" s="27">
        <f t="shared" ca="1" si="5"/>
        <v>-3246.8071993569783</v>
      </c>
      <c r="S77" s="7"/>
      <c r="T77" s="28">
        <f t="shared" ca="1" si="6"/>
        <v>0.53233406429697694</v>
      </c>
      <c r="U77" s="27">
        <f t="shared" ca="1" si="7"/>
        <v>-0.84700339655439372</v>
      </c>
      <c r="V77" s="7"/>
      <c r="W77" s="28">
        <f t="shared" ca="1" si="8"/>
        <v>0.53919939274388362</v>
      </c>
      <c r="X77" s="27">
        <f t="shared" ca="1" si="11"/>
        <v>320.07451785831392</v>
      </c>
      <c r="Y77" s="7"/>
      <c r="Z77" s="28">
        <f t="shared" si="12"/>
        <v>320.15699999999998</v>
      </c>
      <c r="AA77" s="27">
        <f t="shared" si="9"/>
        <v>5.5877937733074852</v>
      </c>
      <c r="AB77" s="7"/>
      <c r="AC77" s="28">
        <f t="shared" ca="1" si="0"/>
        <v>-8.2482141686057275E-2</v>
      </c>
      <c r="AD77" s="27">
        <f t="shared" ca="1" si="10"/>
        <v>2.5848936563193092E-2</v>
      </c>
      <c r="AE77" s="7">
        <v>92</v>
      </c>
    </row>
    <row r="78" spans="1:31" s="26" customFormat="1" x14ac:dyDescent="0.25">
      <c r="A78" s="26">
        <v>58</v>
      </c>
      <c r="B78" s="26">
        <v>637</v>
      </c>
      <c r="C78" s="26">
        <v>12277</v>
      </c>
      <c r="D78" s="26">
        <v>11430</v>
      </c>
      <c r="E78" s="26">
        <v>14037</v>
      </c>
      <c r="F78" s="26">
        <v>14841</v>
      </c>
      <c r="G78" s="27"/>
      <c r="H78" s="7"/>
      <c r="I78" s="28">
        <f t="shared" si="1"/>
        <v>-1760</v>
      </c>
      <c r="J78" s="27">
        <f t="shared" si="1"/>
        <v>-3411</v>
      </c>
      <c r="K78" s="7"/>
      <c r="L78" s="124">
        <f t="shared" si="2"/>
        <v>0.45570027173922018</v>
      </c>
      <c r="M78" s="27">
        <f t="shared" ca="1" si="3"/>
        <v>7.1061158683577045E-6</v>
      </c>
      <c r="N78" s="44"/>
      <c r="O78" s="44"/>
      <c r="P78" s="7"/>
      <c r="Q78" s="28">
        <f t="shared" ca="1" si="4"/>
        <v>-1720.0963568316665</v>
      </c>
      <c r="R78" s="27">
        <f t="shared" ca="1" si="5"/>
        <v>-3434.8071993569783</v>
      </c>
      <c r="S78" s="7"/>
      <c r="T78" s="28">
        <f t="shared" ca="1" si="6"/>
        <v>0.44577552633752277</v>
      </c>
      <c r="U78" s="27">
        <f t="shared" ca="1" si="7"/>
        <v>-0.8960474662434601</v>
      </c>
      <c r="V78" s="7"/>
      <c r="W78" s="28">
        <f t="shared" ca="1" si="8"/>
        <v>0.45303454184510905</v>
      </c>
      <c r="X78" s="27">
        <f t="shared" ca="1" si="11"/>
        <v>325.73440385375216</v>
      </c>
      <c r="Y78" s="7"/>
      <c r="Z78" s="28">
        <f t="shared" si="12"/>
        <v>325.89</v>
      </c>
      <c r="AA78" s="27">
        <f t="shared" si="9"/>
        <v>5.6878534993243202</v>
      </c>
      <c r="AB78" s="7"/>
      <c r="AC78" s="28">
        <f t="shared" ca="1" si="0"/>
        <v>-0.1555961462478308</v>
      </c>
      <c r="AD78" s="27">
        <f t="shared" ca="1" si="10"/>
        <v>-6.6539979737854082E-3</v>
      </c>
      <c r="AE78" s="7">
        <v>91</v>
      </c>
    </row>
    <row r="79" spans="1:31" s="26" customFormat="1" x14ac:dyDescent="0.25">
      <c r="A79" s="26">
        <v>59</v>
      </c>
      <c r="B79" s="26">
        <v>637</v>
      </c>
      <c r="C79" s="26">
        <v>12453</v>
      </c>
      <c r="D79" s="26">
        <v>11355</v>
      </c>
      <c r="E79" s="26">
        <v>13862</v>
      </c>
      <c r="F79" s="26">
        <v>14930</v>
      </c>
      <c r="G79" s="27"/>
      <c r="H79" s="7"/>
      <c r="I79" s="28">
        <f t="shared" si="1"/>
        <v>-1409</v>
      </c>
      <c r="J79" s="27">
        <f t="shared" si="1"/>
        <v>-3575</v>
      </c>
      <c r="K79" s="7"/>
      <c r="L79" s="124">
        <f t="shared" si="2"/>
        <v>0.36450300519040585</v>
      </c>
      <c r="M79" s="27">
        <f t="shared" ca="1" si="3"/>
        <v>4.3670608334616734E-6</v>
      </c>
      <c r="N79" s="44"/>
      <c r="O79" s="44"/>
      <c r="P79" s="7"/>
      <c r="Q79" s="28">
        <f t="shared" ca="1" si="4"/>
        <v>-1369.0963568316665</v>
      </c>
      <c r="R79" s="27">
        <f t="shared" ca="1" si="5"/>
        <v>-3598.8071993569783</v>
      </c>
      <c r="S79" s="7"/>
      <c r="T79" s="28">
        <f t="shared" ca="1" si="6"/>
        <v>0.35481131429031199</v>
      </c>
      <c r="U79" s="27">
        <f t="shared" ca="1" si="7"/>
        <v>-0.93883059086583709</v>
      </c>
      <c r="V79" s="7"/>
      <c r="W79" s="28">
        <f t="shared" ca="1" si="8"/>
        <v>0.3624132538096283</v>
      </c>
      <c r="X79" s="27">
        <f t="shared" ca="1" si="11"/>
        <v>331.44730801187234</v>
      </c>
      <c r="Y79" s="7"/>
      <c r="Z79" s="28">
        <f t="shared" si="12"/>
        <v>331.62299999999999</v>
      </c>
      <c r="AA79" s="27">
        <f t="shared" si="9"/>
        <v>5.7879132253411552</v>
      </c>
      <c r="AB79" s="7"/>
      <c r="AC79" s="28">
        <f t="shared" ca="1" si="0"/>
        <v>-0.17569198812765308</v>
      </c>
      <c r="AD79" s="27">
        <f t="shared" ca="1" si="10"/>
        <v>1.6211289345335445E-2</v>
      </c>
      <c r="AE79" s="7">
        <v>90</v>
      </c>
    </row>
    <row r="80" spans="1:31" s="26" customFormat="1" x14ac:dyDescent="0.25">
      <c r="A80" s="26">
        <v>60</v>
      </c>
      <c r="B80" s="26">
        <v>636</v>
      </c>
      <c r="C80" s="26">
        <v>12638</v>
      </c>
      <c r="D80" s="26">
        <v>11300</v>
      </c>
      <c r="E80" s="26">
        <v>13681</v>
      </c>
      <c r="F80" s="26">
        <v>14994</v>
      </c>
      <c r="G80" s="27"/>
      <c r="H80" s="7"/>
      <c r="I80" s="28">
        <f t="shared" si="1"/>
        <v>-1043</v>
      </c>
      <c r="J80" s="27">
        <f t="shared" si="1"/>
        <v>-3694</v>
      </c>
      <c r="K80" s="7"/>
      <c r="L80" s="124">
        <f t="shared" si="2"/>
        <v>0.2698106544100552</v>
      </c>
      <c r="M80" s="27">
        <f t="shared" ca="1" si="3"/>
        <v>4.0043448331501902E-6</v>
      </c>
      <c r="N80" s="44"/>
      <c r="O80" s="44"/>
      <c r="P80" s="7"/>
      <c r="Q80" s="28">
        <f t="shared" ca="1" si="4"/>
        <v>-1003.0963568316665</v>
      </c>
      <c r="R80" s="27">
        <f t="shared" ca="1" si="5"/>
        <v>-3717.8071993569783</v>
      </c>
      <c r="S80" s="7"/>
      <c r="T80" s="28">
        <f t="shared" ca="1" si="6"/>
        <v>0.2599597427539041</v>
      </c>
      <c r="U80" s="27">
        <f t="shared" ca="1" si="7"/>
        <v>-0.96987444348817164</v>
      </c>
      <c r="V80" s="7"/>
      <c r="W80" s="28">
        <f t="shared" ca="1" si="8"/>
        <v>0.26780956849656967</v>
      </c>
      <c r="X80" s="27">
        <f t="shared" ca="1" si="11"/>
        <v>337.11888149038828</v>
      </c>
      <c r="Y80" s="7"/>
      <c r="Z80" s="28">
        <f t="shared" si="12"/>
        <v>337.34699999999998</v>
      </c>
      <c r="AA80" s="27">
        <f t="shared" si="9"/>
        <v>5.8878158717253095</v>
      </c>
      <c r="AB80" s="7"/>
      <c r="AC80" s="28">
        <f t="shared" ca="1" si="0"/>
        <v>-0.22811850961170421</v>
      </c>
      <c r="AD80" s="27">
        <f t="shared" ca="1" si="10"/>
        <v>1.2145920611146721E-2</v>
      </c>
      <c r="AE80" s="7">
        <v>89</v>
      </c>
    </row>
    <row r="81" spans="1:31" s="26" customFormat="1" x14ac:dyDescent="0.25">
      <c r="A81" s="26">
        <v>61</v>
      </c>
      <c r="B81" s="26">
        <v>625</v>
      </c>
      <c r="C81" s="26">
        <v>12824</v>
      </c>
      <c r="D81" s="26">
        <v>11249</v>
      </c>
      <c r="E81" s="26">
        <v>13492</v>
      </c>
      <c r="F81" s="26">
        <v>15029</v>
      </c>
      <c r="G81" s="27"/>
      <c r="H81" s="7"/>
      <c r="I81" s="28">
        <f t="shared" si="1"/>
        <v>-668</v>
      </c>
      <c r="J81" s="27">
        <f t="shared" si="1"/>
        <v>-3780</v>
      </c>
      <c r="K81" s="7"/>
      <c r="L81" s="124">
        <f t="shared" si="2"/>
        <v>0.17412942477053969</v>
      </c>
      <c r="M81" s="27">
        <f t="shared" ca="1" si="3"/>
        <v>1.1059846284421967E-5</v>
      </c>
      <c r="N81" s="44"/>
      <c r="O81" s="44"/>
      <c r="P81" s="7"/>
      <c r="Q81" s="28">
        <f t="shared" ca="1" si="4"/>
        <v>-628.09635683166653</v>
      </c>
      <c r="R81" s="27">
        <f t="shared" ca="1" si="5"/>
        <v>-3803.8071993569783</v>
      </c>
      <c r="S81" s="7"/>
      <c r="T81" s="28">
        <f t="shared" ca="1" si="6"/>
        <v>0.16277575552397805</v>
      </c>
      <c r="U81" s="27">
        <f t="shared" ca="1" si="7"/>
        <v>-0.99230949664380841</v>
      </c>
      <c r="V81" s="7"/>
      <c r="W81" s="28">
        <f t="shared" ca="1" si="8"/>
        <v>0.17080379005150906</v>
      </c>
      <c r="X81" s="27">
        <f t="shared" ca="1" si="11"/>
        <v>342.78872684050918</v>
      </c>
      <c r="Y81" s="7"/>
      <c r="Z81" s="28">
        <f t="shared" si="12"/>
        <v>342.97199999999998</v>
      </c>
      <c r="AA81" s="27">
        <f t="shared" si="9"/>
        <v>5.9859906421499911</v>
      </c>
      <c r="AB81" s="7"/>
      <c r="AC81" s="28">
        <f t="shared" ca="1" si="0"/>
        <v>-0.18327315949079548</v>
      </c>
      <c r="AD81" s="27">
        <f t="shared" ca="1" si="10"/>
        <v>-9.4615528959877793E-2</v>
      </c>
      <c r="AE81" s="7">
        <v>88</v>
      </c>
    </row>
    <row r="82" spans="1:31" s="26" customFormat="1" x14ac:dyDescent="0.25">
      <c r="A82" s="26">
        <v>62</v>
      </c>
      <c r="B82" s="26">
        <v>630</v>
      </c>
      <c r="C82" s="26">
        <v>13017</v>
      </c>
      <c r="D82" s="26">
        <v>11239</v>
      </c>
      <c r="E82" s="26">
        <v>13307</v>
      </c>
      <c r="F82" s="26">
        <v>15063</v>
      </c>
      <c r="G82" s="27"/>
      <c r="H82" s="7"/>
      <c r="I82" s="28">
        <f t="shared" si="1"/>
        <v>-290</v>
      </c>
      <c r="J82" s="27">
        <f t="shared" si="1"/>
        <v>-3824</v>
      </c>
      <c r="K82" s="7"/>
      <c r="L82" s="124">
        <f t="shared" si="2"/>
        <v>7.598812973959497E-2</v>
      </c>
      <c r="M82" s="27">
        <f t="shared" ca="1" si="3"/>
        <v>9.3403510969671888E-6</v>
      </c>
      <c r="N82" s="44"/>
      <c r="O82" s="44"/>
      <c r="P82" s="7"/>
      <c r="Q82" s="28">
        <f t="shared" ca="1" si="4"/>
        <v>-250.09635683166655</v>
      </c>
      <c r="R82" s="27">
        <f t="shared" ca="1" si="5"/>
        <v>-3847.8071993569783</v>
      </c>
      <c r="S82" s="7"/>
      <c r="T82" s="28">
        <f t="shared" ca="1" si="6"/>
        <v>6.4814296396212584E-2</v>
      </c>
      <c r="U82" s="27">
        <f t="shared" ca="1" si="7"/>
        <v>-1.0037878959327389</v>
      </c>
      <c r="V82" s="7"/>
      <c r="W82" s="28">
        <f t="shared" ca="1" si="8"/>
        <v>7.2931930940929021E-2</v>
      </c>
      <c r="X82" s="27">
        <f t="shared" ca="1" si="11"/>
        <v>348.39958446999424</v>
      </c>
      <c r="Y82" s="7"/>
      <c r="Z82" s="28">
        <f t="shared" si="12"/>
        <v>348.642</v>
      </c>
      <c r="AA82" s="27">
        <f t="shared" si="9"/>
        <v>6.0849508107380705</v>
      </c>
      <c r="AB82" s="7"/>
      <c r="AC82" s="28">
        <f t="shared" ca="1" si="0"/>
        <v>-0.24241553000575777</v>
      </c>
      <c r="AD82" s="27">
        <f t="shared" ca="1" si="10"/>
        <v>-9.20592622231311E-2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13197</v>
      </c>
      <c r="D83" s="26">
        <v>11229</v>
      </c>
      <c r="E83" s="26">
        <v>13125</v>
      </c>
      <c r="F83" s="26">
        <v>15064</v>
      </c>
      <c r="G83" s="27"/>
      <c r="H83" s="7"/>
      <c r="I83" s="28">
        <f t="shared" si="1"/>
        <v>72</v>
      </c>
      <c r="J83" s="27">
        <f t="shared" si="1"/>
        <v>-3835</v>
      </c>
      <c r="K83" s="7"/>
      <c r="L83" s="124">
        <f t="shared" si="2"/>
        <v>-1.881353931996366E-2</v>
      </c>
      <c r="M83" s="27">
        <f t="shared" ca="1" si="3"/>
        <v>4.1997852296293901E-6</v>
      </c>
      <c r="N83" s="44"/>
      <c r="O83" s="44"/>
      <c r="P83" s="7"/>
      <c r="Q83" s="28">
        <f t="shared" ca="1" si="4"/>
        <v>111.90364316833345</v>
      </c>
      <c r="R83" s="27">
        <f t="shared" ca="1" si="5"/>
        <v>-3858.8071993569783</v>
      </c>
      <c r="S83" s="7"/>
      <c r="T83" s="28">
        <f t="shared" ca="1" si="6"/>
        <v>-2.9000645943076057E-2</v>
      </c>
      <c r="U83" s="27">
        <f t="shared" ca="1" si="7"/>
        <v>-1.0066574957549714</v>
      </c>
      <c r="V83" s="7"/>
      <c r="W83" s="28">
        <f t="shared" ca="1" si="8"/>
        <v>-2.0862877073880615E-2</v>
      </c>
      <c r="X83" s="27">
        <f t="shared" ca="1" si="11"/>
        <v>353.74248474357125</v>
      </c>
      <c r="Y83" s="7"/>
      <c r="Z83" s="28">
        <f t="shared" si="12"/>
        <v>354.07799999999997</v>
      </c>
      <c r="AA83" s="27">
        <f t="shared" si="9"/>
        <v>6.1798269088764819</v>
      </c>
      <c r="AB83" s="7"/>
      <c r="AC83" s="28">
        <f t="shared" ca="1" si="0"/>
        <v>-0.33551525642872093</v>
      </c>
      <c r="AD83" s="27">
        <f t="shared" ca="1" si="10"/>
        <v>-1.4425741925549573E-2</v>
      </c>
      <c r="AE83" s="7">
        <v>86</v>
      </c>
    </row>
    <row r="84" spans="1:31" s="26" customFormat="1" x14ac:dyDescent="0.25">
      <c r="A84" s="26">
        <v>64</v>
      </c>
      <c r="B84" s="26">
        <v>606</v>
      </c>
      <c r="C84" s="26">
        <v>13372</v>
      </c>
      <c r="D84" s="26">
        <v>11234</v>
      </c>
      <c r="E84" s="26">
        <v>12934</v>
      </c>
      <c r="F84" s="26">
        <v>15046</v>
      </c>
      <c r="G84" s="27"/>
      <c r="H84" s="7"/>
      <c r="I84" s="28">
        <f t="shared" si="1"/>
        <v>438</v>
      </c>
      <c r="J84" s="27">
        <f t="shared" si="1"/>
        <v>-3812</v>
      </c>
      <c r="K84" s="7"/>
      <c r="L84" s="124">
        <f t="shared" si="2"/>
        <v>-0.11375811129099314</v>
      </c>
      <c r="M84" s="27">
        <f t="shared" ca="1" si="3"/>
        <v>4.0318520050560123E-6</v>
      </c>
      <c r="N84" s="44"/>
      <c r="O84" s="44"/>
      <c r="P84" s="7"/>
      <c r="Q84" s="28">
        <f t="shared" ca="1" si="4"/>
        <v>477.90364316833347</v>
      </c>
      <c r="R84" s="27">
        <f t="shared" ca="1" si="5"/>
        <v>-3835.8071993569783</v>
      </c>
      <c r="S84" s="7"/>
      <c r="T84" s="28">
        <f t="shared" ca="1" si="6"/>
        <v>-0.12385221747948391</v>
      </c>
      <c r="U84" s="27">
        <f t="shared" ca="1" si="7"/>
        <v>-1.0006574233993941</v>
      </c>
      <c r="V84" s="7"/>
      <c r="W84" s="28">
        <f t="shared" ca="1" si="8"/>
        <v>-0.11576605850271361</v>
      </c>
      <c r="X84" s="27">
        <f ca="1">IF(MOD(ATAN2(U84,W84)*180/PI()-$J$9+360,360)&lt;355,MOD(ATAN2(U84,W84)*180/PI()-$J$9+360,360)+360,MOD(ATAN2(U84,W84)*180/PI()-$J$9+360,360))</f>
        <v>359.15441682589858</v>
      </c>
      <c r="Y84" s="7"/>
      <c r="Z84" s="28">
        <f t="shared" si="12"/>
        <v>359.53199999999998</v>
      </c>
      <c r="AA84" s="27">
        <f t="shared" si="9"/>
        <v>6.2750171662802519</v>
      </c>
      <c r="AB84" s="7"/>
      <c r="AC84" s="28">
        <f t="shared" ref="AC84:AC147" ca="1" si="13">X84-Z84</f>
        <v>-0.37758317410140307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13339</v>
      </c>
      <c r="D85" s="26">
        <v>11198</v>
      </c>
      <c r="E85" s="26">
        <v>12892</v>
      </c>
      <c r="F85" s="26">
        <v>14995</v>
      </c>
      <c r="G85" s="27"/>
      <c r="H85" s="7"/>
      <c r="I85" s="28">
        <f t="shared" ref="I85:J148" si="14">C85-E85</f>
        <v>447</v>
      </c>
      <c r="J85" s="27">
        <f t="shared" si="14"/>
        <v>-3797</v>
      </c>
      <c r="K85" s="7"/>
      <c r="L85" s="124">
        <f>$O$3*SIN(2*PI()/$O$4*($Z85+$O$5))+$O$6</f>
        <v>-0.11375811129099314</v>
      </c>
      <c r="M85" s="27">
        <f t="shared" ref="M85:M148" ca="1" si="15">(W85-L85)^2</f>
        <v>1.9115048963869982E-5</v>
      </c>
      <c r="N85" s="44"/>
      <c r="O85" s="44"/>
      <c r="P85" s="7"/>
      <c r="Q85" s="28">
        <f t="shared" ref="Q85:Q148" ca="1" si="16">I85-$J$4</f>
        <v>486.90364316833347</v>
      </c>
      <c r="R85" s="27">
        <f t="shared" ref="R85:R148" ca="1" si="17">J85-$J$3</f>
        <v>-3820.8071993569783</v>
      </c>
      <c r="S85" s="7"/>
      <c r="T85" s="28">
        <f t="shared" ref="T85:T148" ca="1" si="18">Q85/$J$7</f>
        <v>-0.12618463317300213</v>
      </c>
      <c r="U85" s="27">
        <f t="shared" ref="U85:U148" ca="1" si="19">R85/$J$6</f>
        <v>-0.99674433273271335</v>
      </c>
      <c r="V85" s="7"/>
      <c r="W85" s="28">
        <f t="shared" ref="W85:W148" ca="1" si="20">(T85-U85*SIN(-$J$11*PI()/180))/(COS(-$J$11*PI()/180))</f>
        <v>-0.11813018733834982</v>
      </c>
      <c r="X85" s="27">
        <f ca="1">IF(MOD(ATAN2(U85,W85)*180/PI()-$J$9+360,360)&lt;355,MOD(ATAN2(U85,W85)*180/PI()-$J$9+360,360)+360,MOD(ATAN2(U85,W85)*180/PI()-$J$9+360,360))</f>
        <v>359.31414621177566</v>
      </c>
      <c r="Y85" s="7"/>
      <c r="Z85" s="28">
        <f t="shared" si="12"/>
        <v>359.53199999999998</v>
      </c>
      <c r="AA85" s="27">
        <f t="shared" ref="AA85:AA148" si="21">Z85*PI()/180</f>
        <v>6.2750171662802519</v>
      </c>
      <c r="AB85" s="7"/>
      <c r="AC85" s="28">
        <f t="shared" ca="1" si="13"/>
        <v>-0.21785378822431767</v>
      </c>
      <c r="AD85" s="27"/>
      <c r="AE85" s="7"/>
    </row>
    <row r="86" spans="1:31" s="26" customFormat="1" x14ac:dyDescent="0.25">
      <c r="A86" s="26">
        <v>1</v>
      </c>
      <c r="B86" s="26">
        <v>-584</v>
      </c>
      <c r="C86" s="26">
        <v>13151</v>
      </c>
      <c r="D86" s="26">
        <v>11183</v>
      </c>
      <c r="E86" s="26">
        <v>13067</v>
      </c>
      <c r="F86" s="26">
        <v>15004</v>
      </c>
      <c r="G86" s="27"/>
      <c r="H86" s="7"/>
      <c r="I86" s="28">
        <f t="shared" si="14"/>
        <v>84</v>
      </c>
      <c r="J86" s="27">
        <f t="shared" si="14"/>
        <v>-3821</v>
      </c>
      <c r="K86" s="7"/>
      <c r="L86" s="124">
        <f t="shared" ref="L86:L149" si="22">$O$3*SIN(2*PI()/$O$4*($Z86+$O$5))+$O$6</f>
        <v>-2.2268560389748157E-2</v>
      </c>
      <c r="M86" s="27">
        <f t="shared" ca="1" si="15"/>
        <v>3.0061792976101639E-6</v>
      </c>
      <c r="N86" s="44"/>
      <c r="O86" s="44"/>
      <c r="P86" s="7"/>
      <c r="Q86" s="28">
        <f t="shared" ca="1" si="16"/>
        <v>123.90364316833345</v>
      </c>
      <c r="R86" s="27">
        <f t="shared" ca="1" si="17"/>
        <v>-3844.8071993569783</v>
      </c>
      <c r="S86" s="7"/>
      <c r="T86" s="28">
        <f t="shared" ca="1" si="18"/>
        <v>-3.2110533534433688E-2</v>
      </c>
      <c r="U86" s="27">
        <f t="shared" ca="1" si="19"/>
        <v>-1.0030052777994027</v>
      </c>
      <c r="V86" s="7"/>
      <c r="W86" s="28">
        <f t="shared" ca="1" si="20"/>
        <v>-2.4002394089273623E-2</v>
      </c>
      <c r="X86" s="27">
        <f ca="1">MOD(ATAN2(U86,W86)*180/PI()-$J$9+360,360)</f>
        <v>353.92605900164574</v>
      </c>
      <c r="Y86" s="7"/>
      <c r="Z86" s="28">
        <f t="shared" ref="Z86:Z149" si="23">360/40000*B86+Z85</f>
        <v>354.27600000000001</v>
      </c>
      <c r="AA86" s="27">
        <f t="shared" si="21"/>
        <v>6.1832826607954319</v>
      </c>
      <c r="AB86" s="7"/>
      <c r="AC86" s="28">
        <f t="shared" ca="1" si="13"/>
        <v>-0.3499409983542705</v>
      </c>
      <c r="AD86" s="27"/>
      <c r="AE86" s="7"/>
    </row>
    <row r="87" spans="1:31" s="26" customFormat="1" x14ac:dyDescent="0.25">
      <c r="A87" s="26">
        <v>2</v>
      </c>
      <c r="B87" s="26">
        <v>-607</v>
      </c>
      <c r="C87" s="26">
        <v>12970</v>
      </c>
      <c r="D87" s="26">
        <v>11192</v>
      </c>
      <c r="E87" s="26">
        <v>13254</v>
      </c>
      <c r="F87" s="26">
        <v>15006</v>
      </c>
      <c r="G87" s="27"/>
      <c r="H87" s="7"/>
      <c r="I87" s="28">
        <f t="shared" si="14"/>
        <v>-284</v>
      </c>
      <c r="J87" s="27">
        <f t="shared" si="14"/>
        <v>-3814</v>
      </c>
      <c r="K87" s="7"/>
      <c r="L87" s="124">
        <f t="shared" si="22"/>
        <v>7.3011911767439958E-2</v>
      </c>
      <c r="M87" s="27">
        <f t="shared" ca="1" si="15"/>
        <v>2.7425569709400831E-6</v>
      </c>
      <c r="N87" s="44"/>
      <c r="O87" s="44"/>
      <c r="P87" s="7"/>
      <c r="Q87" s="28">
        <f t="shared" ca="1" si="16"/>
        <v>-244.09635683166655</v>
      </c>
      <c r="R87" s="27">
        <f t="shared" ca="1" si="17"/>
        <v>-3837.8071993569783</v>
      </c>
      <c r="S87" s="7"/>
      <c r="T87" s="28">
        <f t="shared" ca="1" si="18"/>
        <v>6.3259352600533766E-2</v>
      </c>
      <c r="U87" s="27">
        <f t="shared" ca="1" si="19"/>
        <v>-1.0011791688216183</v>
      </c>
      <c r="V87" s="7"/>
      <c r="W87" s="28">
        <f t="shared" ca="1" si="20"/>
        <v>7.1355845050504893E-2</v>
      </c>
      <c r="X87" s="27">
        <f ca="1">MOD(ATAN2(U87,W87)*180/PI()-$J$9+360,360)</f>
        <v>348.4785252077711</v>
      </c>
      <c r="Y87" s="7"/>
      <c r="Z87" s="28">
        <f t="shared" si="23"/>
        <v>348.81299999999999</v>
      </c>
      <c r="AA87" s="27">
        <f t="shared" si="21"/>
        <v>6.0879353237589804</v>
      </c>
      <c r="AB87" s="7"/>
      <c r="AC87" s="28">
        <f t="shared" ca="1" si="13"/>
        <v>-0.33447479222888887</v>
      </c>
      <c r="AD87" s="27"/>
      <c r="AE87" s="7"/>
    </row>
    <row r="88" spans="1:31" s="26" customFormat="1" x14ac:dyDescent="0.25">
      <c r="A88" s="26">
        <v>3</v>
      </c>
      <c r="B88" s="26">
        <v>-629</v>
      </c>
      <c r="C88" s="26">
        <v>12779</v>
      </c>
      <c r="D88" s="26">
        <v>11210</v>
      </c>
      <c r="E88" s="26">
        <v>13439</v>
      </c>
      <c r="F88" s="26">
        <v>14977</v>
      </c>
      <c r="G88" s="27"/>
      <c r="H88" s="7"/>
      <c r="I88" s="28">
        <f t="shared" si="14"/>
        <v>-660</v>
      </c>
      <c r="J88" s="27">
        <f t="shared" si="14"/>
        <v>-3767</v>
      </c>
      <c r="K88" s="7"/>
      <c r="L88" s="124">
        <f t="shared" si="22"/>
        <v>0.17103497273025561</v>
      </c>
      <c r="M88" s="27">
        <f t="shared" ca="1" si="15"/>
        <v>5.4378858191778053E-6</v>
      </c>
      <c r="N88" s="44"/>
      <c r="O88" s="44"/>
      <c r="P88" s="7"/>
      <c r="Q88" s="28">
        <f t="shared" ca="1" si="16"/>
        <v>-620.09635683166653</v>
      </c>
      <c r="R88" s="27">
        <f t="shared" ca="1" si="17"/>
        <v>-3790.8071993569783</v>
      </c>
      <c r="S88" s="7"/>
      <c r="T88" s="28">
        <f t="shared" ca="1" si="18"/>
        <v>0.16070249712973964</v>
      </c>
      <c r="U88" s="27">
        <f t="shared" ca="1" si="19"/>
        <v>-0.98891815139935169</v>
      </c>
      <c r="V88" s="7"/>
      <c r="W88" s="28">
        <f t="shared" ca="1" si="20"/>
        <v>0.16870304524013552</v>
      </c>
      <c r="X88" s="27">
        <f t="shared" ref="X88:X148" ca="1" si="24">MOD(ATAN2(U88,W88)*180/PI()-$J$9+360,360)</f>
        <v>342.87411131154931</v>
      </c>
      <c r="Y88" s="7"/>
      <c r="Z88" s="28">
        <f t="shared" si="23"/>
        <v>343.15199999999999</v>
      </c>
      <c r="AA88" s="27">
        <f t="shared" si="21"/>
        <v>5.9891322348035816</v>
      </c>
      <c r="AB88" s="7"/>
      <c r="AC88" s="28">
        <f t="shared" ca="1" si="13"/>
        <v>-0.27788868845067327</v>
      </c>
      <c r="AD88" s="27"/>
      <c r="AE88" s="7"/>
    </row>
    <row r="89" spans="1:31" s="26" customFormat="1" x14ac:dyDescent="0.25">
      <c r="A89" s="26">
        <v>4</v>
      </c>
      <c r="B89" s="26">
        <v>-628</v>
      </c>
      <c r="C89" s="26">
        <v>12594</v>
      </c>
      <c r="D89" s="26">
        <v>11250</v>
      </c>
      <c r="E89" s="26">
        <v>13623</v>
      </c>
      <c r="F89" s="26">
        <v>14935</v>
      </c>
      <c r="G89" s="27"/>
      <c r="H89" s="7"/>
      <c r="I89" s="28">
        <f t="shared" si="14"/>
        <v>-1029</v>
      </c>
      <c r="J89" s="27">
        <f t="shared" si="14"/>
        <v>-3685</v>
      </c>
      <c r="K89" s="7"/>
      <c r="L89" s="124">
        <f t="shared" si="22"/>
        <v>0.26723837607825701</v>
      </c>
      <c r="M89" s="27">
        <f t="shared" ca="1" si="15"/>
        <v>9.4624557923546868E-6</v>
      </c>
      <c r="N89" s="44"/>
      <c r="O89" s="44"/>
      <c r="P89" s="7"/>
      <c r="Q89" s="28">
        <f t="shared" ca="1" si="16"/>
        <v>-989.09635683166653</v>
      </c>
      <c r="R89" s="27">
        <f t="shared" ca="1" si="17"/>
        <v>-3708.8071993569783</v>
      </c>
      <c r="S89" s="7"/>
      <c r="T89" s="28">
        <f t="shared" ca="1" si="18"/>
        <v>0.25633154056398688</v>
      </c>
      <c r="U89" s="27">
        <f t="shared" ca="1" si="19"/>
        <v>-0.96752658908816314</v>
      </c>
      <c r="V89" s="7"/>
      <c r="W89" s="28">
        <f t="shared" ca="1" si="20"/>
        <v>0.26416226558083422</v>
      </c>
      <c r="X89" s="27">
        <f t="shared" ca="1" si="24"/>
        <v>337.28402741099944</v>
      </c>
      <c r="Y89" s="7"/>
      <c r="Z89" s="28">
        <f t="shared" si="23"/>
        <v>337.5</v>
      </c>
      <c r="AA89" s="27">
        <f t="shared" si="21"/>
        <v>5.8904862254808625</v>
      </c>
      <c r="AB89" s="7"/>
      <c r="AC89" s="28">
        <f t="shared" ca="1" si="13"/>
        <v>-0.21597258900055749</v>
      </c>
      <c r="AD89" s="27"/>
      <c r="AE89" s="7"/>
    </row>
    <row r="90" spans="1:31" s="26" customFormat="1" x14ac:dyDescent="0.25">
      <c r="A90" s="26">
        <v>5</v>
      </c>
      <c r="B90" s="26">
        <v>-633</v>
      </c>
      <c r="C90" s="26">
        <v>12414</v>
      </c>
      <c r="D90" s="26">
        <v>11314</v>
      </c>
      <c r="E90" s="26">
        <v>13805</v>
      </c>
      <c r="F90" s="26">
        <v>14879</v>
      </c>
      <c r="G90" s="27"/>
      <c r="H90" s="7"/>
      <c r="I90" s="28">
        <f t="shared" si="14"/>
        <v>-1391</v>
      </c>
      <c r="J90" s="27">
        <f t="shared" si="14"/>
        <v>-3565</v>
      </c>
      <c r="K90" s="7"/>
      <c r="L90" s="124">
        <f t="shared" si="22"/>
        <v>0.36157575322632979</v>
      </c>
      <c r="M90" s="27">
        <f t="shared" ca="1" si="15"/>
        <v>1.4811525962660385E-5</v>
      </c>
      <c r="N90" s="44"/>
      <c r="O90" s="44"/>
      <c r="P90" s="7"/>
      <c r="Q90" s="28">
        <f t="shared" ca="1" si="16"/>
        <v>-1351.0963568316665</v>
      </c>
      <c r="R90" s="27">
        <f t="shared" ca="1" si="17"/>
        <v>-3588.8071993569783</v>
      </c>
      <c r="S90" s="7"/>
      <c r="T90" s="28">
        <f t="shared" ca="1" si="18"/>
        <v>0.35014648290327549</v>
      </c>
      <c r="U90" s="27">
        <f t="shared" ca="1" si="19"/>
        <v>-0.93622186375471661</v>
      </c>
      <c r="V90" s="7"/>
      <c r="W90" s="28">
        <f t="shared" ca="1" si="20"/>
        <v>0.35772717868987342</v>
      </c>
      <c r="X90" s="27">
        <f t="shared" ca="1" si="24"/>
        <v>331.64351930121768</v>
      </c>
      <c r="Y90" s="7"/>
      <c r="Z90" s="28">
        <f t="shared" si="23"/>
        <v>331.803</v>
      </c>
      <c r="AA90" s="27">
        <f t="shared" si="21"/>
        <v>5.7910548179947456</v>
      </c>
      <c r="AB90" s="7"/>
      <c r="AC90" s="28">
        <f t="shared" ca="1" si="13"/>
        <v>-0.15948069878231763</v>
      </c>
      <c r="AD90" s="27"/>
      <c r="AE90" s="7"/>
    </row>
    <row r="91" spans="1:31" s="26" customFormat="1" x14ac:dyDescent="0.25">
      <c r="A91" s="26">
        <v>6</v>
      </c>
      <c r="B91" s="26">
        <v>-632</v>
      </c>
      <c r="C91" s="26">
        <v>12233</v>
      </c>
      <c r="D91" s="26">
        <v>11380</v>
      </c>
      <c r="E91" s="26">
        <v>13975</v>
      </c>
      <c r="F91" s="26">
        <v>14788</v>
      </c>
      <c r="G91" s="27"/>
      <c r="H91" s="7"/>
      <c r="I91" s="28">
        <f t="shared" si="14"/>
        <v>-1742</v>
      </c>
      <c r="J91" s="27">
        <f t="shared" si="14"/>
        <v>-3408</v>
      </c>
      <c r="K91" s="7"/>
      <c r="L91" s="124">
        <f t="shared" si="22"/>
        <v>0.45220122176246513</v>
      </c>
      <c r="M91" s="27">
        <f t="shared" ca="1" si="15"/>
        <v>1.4730176022034886E-5</v>
      </c>
      <c r="N91" s="44"/>
      <c r="O91" s="44"/>
      <c r="P91" s="7"/>
      <c r="Q91" s="28">
        <f t="shared" ca="1" si="16"/>
        <v>-1702.0963568316665</v>
      </c>
      <c r="R91" s="27">
        <f t="shared" ca="1" si="17"/>
        <v>-3431.8071993569783</v>
      </c>
      <c r="S91" s="7"/>
      <c r="T91" s="28">
        <f t="shared" ca="1" si="18"/>
        <v>0.44111069495048633</v>
      </c>
      <c r="U91" s="27">
        <f t="shared" ca="1" si="19"/>
        <v>-0.89526484811012397</v>
      </c>
      <c r="V91" s="7"/>
      <c r="W91" s="28">
        <f t="shared" ca="1" si="20"/>
        <v>0.44836323061838534</v>
      </c>
      <c r="X91" s="27">
        <f t="shared" ca="1" si="24"/>
        <v>325.95274985577839</v>
      </c>
      <c r="Y91" s="7"/>
      <c r="Z91" s="28">
        <f t="shared" si="23"/>
        <v>326.11500000000001</v>
      </c>
      <c r="AA91" s="27">
        <f t="shared" si="21"/>
        <v>5.6917804901413076</v>
      </c>
      <c r="AB91" s="7"/>
      <c r="AC91" s="28">
        <f t="shared" ca="1" si="13"/>
        <v>-0.16225014422161621</v>
      </c>
      <c r="AD91" s="27"/>
      <c r="AE91" s="7"/>
    </row>
    <row r="92" spans="1:31" s="26" customFormat="1" x14ac:dyDescent="0.25">
      <c r="A92" s="26">
        <v>7</v>
      </c>
      <c r="B92" s="26">
        <v>-643</v>
      </c>
      <c r="C92" s="26">
        <v>12069</v>
      </c>
      <c r="D92" s="26">
        <v>11478</v>
      </c>
      <c r="E92" s="26">
        <v>14146</v>
      </c>
      <c r="F92" s="26">
        <v>14699</v>
      </c>
      <c r="G92" s="27"/>
      <c r="H92" s="7"/>
      <c r="I92" s="28">
        <f t="shared" si="14"/>
        <v>-2077</v>
      </c>
      <c r="J92" s="27">
        <f t="shared" si="14"/>
        <v>-3221</v>
      </c>
      <c r="K92" s="7"/>
      <c r="L92" s="124">
        <f t="shared" si="22"/>
        <v>0.53982901623650525</v>
      </c>
      <c r="M92" s="27">
        <f t="shared" ca="1" si="15"/>
        <v>2.539817112811969E-5</v>
      </c>
      <c r="N92" s="44"/>
      <c r="O92" s="44"/>
      <c r="P92" s="7"/>
      <c r="Q92" s="28">
        <f t="shared" ca="1" si="16"/>
        <v>-2037.0963568316665</v>
      </c>
      <c r="R92" s="27">
        <f t="shared" ca="1" si="17"/>
        <v>-3244.8071993569783</v>
      </c>
      <c r="S92" s="7"/>
      <c r="T92" s="28">
        <f t="shared" ca="1" si="18"/>
        <v>0.52792839020922033</v>
      </c>
      <c r="U92" s="27">
        <f t="shared" ca="1" si="19"/>
        <v>-0.84648165113216967</v>
      </c>
      <c r="V92" s="7"/>
      <c r="W92" s="28">
        <f t="shared" ca="1" si="20"/>
        <v>0.53478935641384662</v>
      </c>
      <c r="X92" s="27">
        <f t="shared" ca="1" si="24"/>
        <v>320.27136679487717</v>
      </c>
      <c r="Y92" s="7"/>
      <c r="Z92" s="28">
        <f t="shared" si="23"/>
        <v>320.32800000000003</v>
      </c>
      <c r="AA92" s="27">
        <f t="shared" si="21"/>
        <v>5.5907782863283959</v>
      </c>
      <c r="AB92" s="7"/>
      <c r="AC92" s="28">
        <f t="shared" ca="1" si="13"/>
        <v>-5.6633205122864183E-2</v>
      </c>
      <c r="AD92" s="27"/>
      <c r="AE92" s="7"/>
    </row>
    <row r="93" spans="1:31" s="26" customFormat="1" x14ac:dyDescent="0.25">
      <c r="A93" s="26">
        <v>8</v>
      </c>
      <c r="B93" s="26">
        <v>-626</v>
      </c>
      <c r="C93" s="26">
        <v>11920</v>
      </c>
      <c r="D93" s="26">
        <v>11599</v>
      </c>
      <c r="E93" s="26">
        <v>14309</v>
      </c>
      <c r="F93" s="26">
        <v>14599</v>
      </c>
      <c r="G93" s="27"/>
      <c r="H93" s="7"/>
      <c r="I93" s="28">
        <f t="shared" si="14"/>
        <v>-2389</v>
      </c>
      <c r="J93" s="27">
        <f t="shared" si="14"/>
        <v>-3000</v>
      </c>
      <c r="K93" s="7"/>
      <c r="L93" s="124">
        <f t="shared" si="22"/>
        <v>0.61986120998601668</v>
      </c>
      <c r="M93" s="27">
        <f t="shared" ca="1" si="15"/>
        <v>2.1886030583621197E-5</v>
      </c>
      <c r="N93" s="44"/>
      <c r="O93" s="44"/>
      <c r="P93" s="7"/>
      <c r="Q93" s="28">
        <f t="shared" ca="1" si="16"/>
        <v>-2349.0963568316665</v>
      </c>
      <c r="R93" s="27">
        <f t="shared" ca="1" si="17"/>
        <v>-3023.8071993569783</v>
      </c>
      <c r="S93" s="7"/>
      <c r="T93" s="28">
        <f t="shared" ca="1" si="18"/>
        <v>0.60878546758451879</v>
      </c>
      <c r="U93" s="27">
        <f t="shared" ca="1" si="19"/>
        <v>-0.78882878197640549</v>
      </c>
      <c r="V93" s="7"/>
      <c r="W93" s="28">
        <f t="shared" ca="1" si="20"/>
        <v>0.61518295918217758</v>
      </c>
      <c r="X93" s="27">
        <f t="shared" ca="1" si="24"/>
        <v>314.60564832334398</v>
      </c>
      <c r="Y93" s="7"/>
      <c r="Z93" s="28">
        <f t="shared" si="23"/>
        <v>314.69400000000002</v>
      </c>
      <c r="AA93" s="27">
        <f t="shared" si="21"/>
        <v>5.4924464362710363</v>
      </c>
      <c r="AB93" s="7"/>
      <c r="AC93" s="28">
        <f t="shared" ca="1" si="13"/>
        <v>-8.8351676656031941E-2</v>
      </c>
      <c r="AD93" s="27"/>
      <c r="AE93" s="7"/>
    </row>
    <row r="94" spans="1:31" s="26" customFormat="1" x14ac:dyDescent="0.25">
      <c r="A94" s="26">
        <v>9</v>
      </c>
      <c r="B94" s="26">
        <v>-624</v>
      </c>
      <c r="C94" s="26">
        <v>11775</v>
      </c>
      <c r="D94" s="26">
        <v>11716</v>
      </c>
      <c r="E94" s="26">
        <v>14451</v>
      </c>
      <c r="F94" s="26">
        <v>14473</v>
      </c>
      <c r="G94" s="27"/>
      <c r="H94" s="7"/>
      <c r="I94" s="28">
        <f t="shared" si="14"/>
        <v>-2676</v>
      </c>
      <c r="J94" s="27">
        <f t="shared" si="14"/>
        <v>-2757</v>
      </c>
      <c r="K94" s="7"/>
      <c r="L94" s="124">
        <f t="shared" si="22"/>
        <v>0.69367844891843389</v>
      </c>
      <c r="M94" s="27">
        <f t="shared" ca="1" si="15"/>
        <v>2.1413126936531642E-5</v>
      </c>
      <c r="N94" s="44"/>
      <c r="O94" s="44"/>
      <c r="P94" s="7"/>
      <c r="Q94" s="28">
        <f t="shared" ca="1" si="16"/>
        <v>-2636.0963568316665</v>
      </c>
      <c r="R94" s="27">
        <f t="shared" ca="1" si="17"/>
        <v>-2780.8071993569783</v>
      </c>
      <c r="S94" s="7"/>
      <c r="T94" s="28">
        <f t="shared" ca="1" si="18"/>
        <v>0.6831636124778222</v>
      </c>
      <c r="U94" s="27">
        <f t="shared" ca="1" si="19"/>
        <v>-0.72543671317617608</v>
      </c>
      <c r="V94" s="7"/>
      <c r="W94" s="28">
        <f t="shared" ca="1" si="20"/>
        <v>0.68905101691606674</v>
      </c>
      <c r="X94" s="27">
        <f t="shared" ca="1" si="24"/>
        <v>309.02873328156636</v>
      </c>
      <c r="Y94" s="7"/>
      <c r="Z94" s="28">
        <f t="shared" si="23"/>
        <v>309.07800000000003</v>
      </c>
      <c r="AA94" s="27">
        <f t="shared" si="21"/>
        <v>5.3944287454790345</v>
      </c>
      <c r="AB94" s="7"/>
      <c r="AC94" s="28">
        <f t="shared" ca="1" si="13"/>
        <v>-4.9266718433671031E-2</v>
      </c>
      <c r="AD94" s="27"/>
      <c r="AE94" s="7"/>
    </row>
    <row r="95" spans="1:31" s="26" customFormat="1" x14ac:dyDescent="0.25">
      <c r="A95" s="26">
        <v>10</v>
      </c>
      <c r="B95" s="26">
        <v>-606</v>
      </c>
      <c r="C95" s="26">
        <v>11641</v>
      </c>
      <c r="D95" s="26">
        <v>11847</v>
      </c>
      <c r="E95" s="26">
        <v>14568</v>
      </c>
      <c r="F95" s="26">
        <v>14335</v>
      </c>
      <c r="G95" s="27"/>
      <c r="H95" s="7"/>
      <c r="I95" s="28">
        <f t="shared" si="14"/>
        <v>-2927</v>
      </c>
      <c r="J95" s="27">
        <f t="shared" si="14"/>
        <v>-2488</v>
      </c>
      <c r="K95" s="7"/>
      <c r="L95" s="124">
        <f t="shared" si="22"/>
        <v>0.75899864506543924</v>
      </c>
      <c r="M95" s="27">
        <f t="shared" ca="1" si="15"/>
        <v>2.9859398735597203E-5</v>
      </c>
      <c r="N95" s="44"/>
      <c r="O95" s="44"/>
      <c r="P95" s="7"/>
      <c r="Q95" s="28">
        <f t="shared" ca="1" si="16"/>
        <v>-2887.0963568316665</v>
      </c>
      <c r="R95" s="27">
        <f t="shared" ca="1" si="17"/>
        <v>-2511.8071993569783</v>
      </c>
      <c r="S95" s="7"/>
      <c r="T95" s="28">
        <f t="shared" ca="1" si="18"/>
        <v>0.74821209459705273</v>
      </c>
      <c r="U95" s="27">
        <f t="shared" ca="1" si="19"/>
        <v>-0.65526195388703323</v>
      </c>
      <c r="V95" s="7"/>
      <c r="W95" s="28">
        <f t="shared" ca="1" si="20"/>
        <v>0.75353426964499115</v>
      </c>
      <c r="X95" s="27">
        <f t="shared" ca="1" si="24"/>
        <v>303.56493143262958</v>
      </c>
      <c r="Y95" s="7"/>
      <c r="Z95" s="28">
        <f t="shared" si="23"/>
        <v>303.62400000000002</v>
      </c>
      <c r="AA95" s="27">
        <f t="shared" si="21"/>
        <v>5.2992384880752628</v>
      </c>
      <c r="AB95" s="7"/>
      <c r="AC95" s="28">
        <f t="shared" ca="1" si="13"/>
        <v>-5.9068567370445635E-2</v>
      </c>
      <c r="AD95" s="27"/>
      <c r="AE95" s="7"/>
    </row>
    <row r="96" spans="1:31" s="26" customFormat="1" x14ac:dyDescent="0.25">
      <c r="A96" s="26">
        <v>11</v>
      </c>
      <c r="B96" s="26">
        <v>-619</v>
      </c>
      <c r="C96" s="26">
        <v>11524</v>
      </c>
      <c r="D96" s="26">
        <v>11990</v>
      </c>
      <c r="E96" s="26">
        <v>14685</v>
      </c>
      <c r="F96" s="26">
        <v>14186</v>
      </c>
      <c r="G96" s="27"/>
      <c r="H96" s="7"/>
      <c r="I96" s="28">
        <f t="shared" si="14"/>
        <v>-3161</v>
      </c>
      <c r="J96" s="27">
        <f t="shared" si="14"/>
        <v>-2196</v>
      </c>
      <c r="K96" s="7"/>
      <c r="L96" s="124">
        <f t="shared" si="22"/>
        <v>0.8186211216443442</v>
      </c>
      <c r="M96" s="27">
        <f t="shared" ca="1" si="15"/>
        <v>2.5582628365310522E-5</v>
      </c>
      <c r="N96" s="44"/>
      <c r="O96" s="44"/>
      <c r="P96" s="7"/>
      <c r="Q96" s="28">
        <f t="shared" ca="1" si="16"/>
        <v>-3121.0963568316665</v>
      </c>
      <c r="R96" s="27">
        <f t="shared" ca="1" si="17"/>
        <v>-2219.8071993569783</v>
      </c>
      <c r="S96" s="7"/>
      <c r="T96" s="28">
        <f t="shared" ca="1" si="18"/>
        <v>0.80885490262852655</v>
      </c>
      <c r="U96" s="27">
        <f t="shared" ca="1" si="19"/>
        <v>-0.57908712224231318</v>
      </c>
      <c r="V96" s="7"/>
      <c r="W96" s="28">
        <f t="shared" ca="1" si="20"/>
        <v>0.81356319436478486</v>
      </c>
      <c r="X96" s="27">
        <f t="shared" ca="1" si="24"/>
        <v>297.99813180568935</v>
      </c>
      <c r="Y96" s="7"/>
      <c r="Z96" s="28">
        <f t="shared" si="23"/>
        <v>298.053</v>
      </c>
      <c r="AA96" s="27">
        <f t="shared" si="21"/>
        <v>5.2020061954466588</v>
      </c>
      <c r="AB96" s="7"/>
      <c r="AC96" s="28">
        <f t="shared" ca="1" si="13"/>
        <v>-5.4868194310643048E-2</v>
      </c>
      <c r="AD96" s="27"/>
      <c r="AE96" s="7"/>
    </row>
    <row r="97" spans="1:31" s="26" customFormat="1" x14ac:dyDescent="0.25">
      <c r="A97" s="26">
        <v>12</v>
      </c>
      <c r="B97" s="26">
        <v>-632</v>
      </c>
      <c r="C97" s="26">
        <v>11419</v>
      </c>
      <c r="D97" s="26">
        <v>12148</v>
      </c>
      <c r="E97" s="26">
        <v>14784</v>
      </c>
      <c r="F97" s="26">
        <v>14024</v>
      </c>
      <c r="G97" s="27"/>
      <c r="H97" s="7"/>
      <c r="I97" s="28">
        <f t="shared" si="14"/>
        <v>-3365</v>
      </c>
      <c r="J97" s="27">
        <f t="shared" si="14"/>
        <v>-1876</v>
      </c>
      <c r="K97" s="7"/>
      <c r="L97" s="124">
        <f t="shared" si="22"/>
        <v>0.87151352459045051</v>
      </c>
      <c r="M97" s="27">
        <f t="shared" ca="1" si="15"/>
        <v>3.3125022270215896E-5</v>
      </c>
      <c r="N97" s="44"/>
      <c r="O97" s="44"/>
      <c r="P97" s="7"/>
      <c r="Q97" s="28">
        <f t="shared" ca="1" si="16"/>
        <v>-3325.0963568316665</v>
      </c>
      <c r="R97" s="27">
        <f t="shared" ca="1" si="17"/>
        <v>-1899.8071993569781</v>
      </c>
      <c r="S97" s="7"/>
      <c r="T97" s="28">
        <f t="shared" ca="1" si="18"/>
        <v>0.86172299168160638</v>
      </c>
      <c r="U97" s="27">
        <f t="shared" ca="1" si="19"/>
        <v>-0.49560785468645546</v>
      </c>
      <c r="V97" s="7"/>
      <c r="W97" s="28">
        <f t="shared" ca="1" si="20"/>
        <v>0.86575809043912744</v>
      </c>
      <c r="X97" s="27">
        <f t="shared" ca="1" si="24"/>
        <v>292.3444160551453</v>
      </c>
      <c r="Y97" s="7"/>
      <c r="Z97" s="28">
        <f t="shared" si="23"/>
        <v>292.36500000000001</v>
      </c>
      <c r="AA97" s="27">
        <f t="shared" si="21"/>
        <v>5.1027318675932216</v>
      </c>
      <c r="AB97" s="7"/>
      <c r="AC97" s="28">
        <f t="shared" ca="1" si="13"/>
        <v>-2.0583944854706715E-2</v>
      </c>
      <c r="AD97" s="27"/>
      <c r="AE97" s="7"/>
    </row>
    <row r="98" spans="1:31" s="26" customFormat="1" x14ac:dyDescent="0.25">
      <c r="A98" s="26">
        <v>13</v>
      </c>
      <c r="B98" s="26">
        <v>-628</v>
      </c>
      <c r="C98" s="26">
        <v>11336</v>
      </c>
      <c r="D98" s="26">
        <v>12327</v>
      </c>
      <c r="E98" s="26">
        <v>14878</v>
      </c>
      <c r="F98" s="26">
        <v>13867</v>
      </c>
      <c r="G98" s="27"/>
      <c r="H98" s="7"/>
      <c r="I98" s="28">
        <f t="shared" si="14"/>
        <v>-3542</v>
      </c>
      <c r="J98" s="27">
        <f t="shared" si="14"/>
        <v>-1540</v>
      </c>
      <c r="K98" s="7"/>
      <c r="L98" s="124">
        <f t="shared" si="22"/>
        <v>0.91557137071342265</v>
      </c>
      <c r="M98" s="27">
        <f t="shared" ca="1" si="15"/>
        <v>2.1618836021826832E-5</v>
      </c>
      <c r="N98" s="44"/>
      <c r="O98" s="44"/>
      <c r="P98" s="7"/>
      <c r="Q98" s="28">
        <f t="shared" ca="1" si="16"/>
        <v>-3502.0963568316665</v>
      </c>
      <c r="R98" s="27">
        <f t="shared" ca="1" si="17"/>
        <v>-1563.8071993569781</v>
      </c>
      <c r="S98" s="7"/>
      <c r="T98" s="28">
        <f t="shared" ca="1" si="18"/>
        <v>0.90759383365413149</v>
      </c>
      <c r="U98" s="27">
        <f t="shared" ca="1" si="19"/>
        <v>-0.40795462375280495</v>
      </c>
      <c r="V98" s="7"/>
      <c r="W98" s="28">
        <f t="shared" ca="1" si="20"/>
        <v>0.91092176470626174</v>
      </c>
      <c r="X98" s="27">
        <f t="shared" ca="1" si="24"/>
        <v>286.68033830104719</v>
      </c>
      <c r="Y98" s="7"/>
      <c r="Z98" s="28">
        <f t="shared" si="23"/>
        <v>286.71300000000002</v>
      </c>
      <c r="AA98" s="27">
        <f t="shared" si="21"/>
        <v>5.0040858582705017</v>
      </c>
      <c r="AB98" s="7"/>
      <c r="AC98" s="28">
        <f t="shared" ca="1" si="13"/>
        <v>-3.2661698952836105E-2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11264</v>
      </c>
      <c r="D99" s="26">
        <v>12502</v>
      </c>
      <c r="E99" s="26">
        <v>14954</v>
      </c>
      <c r="F99" s="26">
        <v>13686</v>
      </c>
      <c r="G99" s="27"/>
      <c r="H99" s="7"/>
      <c r="I99" s="28">
        <f t="shared" si="14"/>
        <v>-3690</v>
      </c>
      <c r="J99" s="27">
        <f t="shared" si="14"/>
        <v>-1184</v>
      </c>
      <c r="K99" s="7"/>
      <c r="L99" s="124">
        <f t="shared" si="22"/>
        <v>0.9513096843916683</v>
      </c>
      <c r="M99" s="27">
        <f t="shared" ca="1" si="15"/>
        <v>7.7408331199220411E-6</v>
      </c>
      <c r="N99" s="44"/>
      <c r="O99" s="44"/>
      <c r="P99" s="7"/>
      <c r="Q99" s="28">
        <f t="shared" ca="1" si="16"/>
        <v>-3650.0963568316665</v>
      </c>
      <c r="R99" s="27">
        <f t="shared" ca="1" si="17"/>
        <v>-1207.8071993569781</v>
      </c>
      <c r="S99" s="7"/>
      <c r="T99" s="28">
        <f t="shared" ca="1" si="18"/>
        <v>0.94594911394754233</v>
      </c>
      <c r="U99" s="27">
        <f t="shared" ca="1" si="19"/>
        <v>-0.3150839385969133</v>
      </c>
      <c r="V99" s="7"/>
      <c r="W99" s="28">
        <f t="shared" ca="1" si="20"/>
        <v>0.94852744911766251</v>
      </c>
      <c r="X99" s="27">
        <f t="shared" ca="1" si="24"/>
        <v>280.93077431621896</v>
      </c>
      <c r="Y99" s="7"/>
      <c r="Z99" s="28">
        <f t="shared" si="23"/>
        <v>280.95300000000003</v>
      </c>
      <c r="AA99" s="27">
        <f t="shared" si="21"/>
        <v>4.9035548933556292</v>
      </c>
      <c r="AB99" s="7"/>
      <c r="AC99" s="28">
        <f t="shared" ca="1" si="13"/>
        <v>-2.2225683781073258E-2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11215</v>
      </c>
      <c r="D100" s="26">
        <v>12685</v>
      </c>
      <c r="E100" s="26">
        <v>15001</v>
      </c>
      <c r="F100" s="26">
        <v>13507</v>
      </c>
      <c r="G100" s="27"/>
      <c r="H100" s="7"/>
      <c r="I100" s="28">
        <f t="shared" si="14"/>
        <v>-3786</v>
      </c>
      <c r="J100" s="27">
        <f t="shared" si="14"/>
        <v>-822</v>
      </c>
      <c r="K100" s="7"/>
      <c r="L100" s="124">
        <f t="shared" si="22"/>
        <v>0.97727552341701751</v>
      </c>
      <c r="M100" s="27">
        <f t="shared" ca="1" si="15"/>
        <v>2.1452317403900117E-5</v>
      </c>
      <c r="N100" s="44"/>
      <c r="O100" s="44"/>
      <c r="P100" s="7"/>
      <c r="Q100" s="28">
        <f t="shared" ca="1" si="16"/>
        <v>-3746.0963568316665</v>
      </c>
      <c r="R100" s="27">
        <f t="shared" ca="1" si="17"/>
        <v>-845.80719935697812</v>
      </c>
      <c r="S100" s="7"/>
      <c r="T100" s="28">
        <f t="shared" ca="1" si="18"/>
        <v>0.97082821467840341</v>
      </c>
      <c r="U100" s="27">
        <f t="shared" ca="1" si="19"/>
        <v>-0.22064801717434934</v>
      </c>
      <c r="V100" s="7"/>
      <c r="W100" s="28">
        <f t="shared" ca="1" si="20"/>
        <v>0.9726438587698415</v>
      </c>
      <c r="X100" s="27">
        <f t="shared" ca="1" si="24"/>
        <v>275.33664895913535</v>
      </c>
      <c r="Y100" s="7"/>
      <c r="Z100" s="28">
        <f t="shared" si="23"/>
        <v>275.23800000000006</v>
      </c>
      <c r="AA100" s="27">
        <f t="shared" si="21"/>
        <v>4.8038093266041537</v>
      </c>
      <c r="AB100" s="7"/>
      <c r="AC100" s="28">
        <f t="shared" ca="1" si="13"/>
        <v>9.864895913528926E-2</v>
      </c>
      <c r="AD100" s="27"/>
      <c r="AE100" s="7"/>
    </row>
    <row r="101" spans="1:31" s="26" customFormat="1" x14ac:dyDescent="0.25">
      <c r="A101" s="26">
        <v>16</v>
      </c>
      <c r="B101" s="26">
        <v>-624</v>
      </c>
      <c r="C101" s="26">
        <v>11184</v>
      </c>
      <c r="D101" s="26">
        <v>12873</v>
      </c>
      <c r="E101" s="26">
        <v>15036</v>
      </c>
      <c r="F101" s="26">
        <v>13322</v>
      </c>
      <c r="G101" s="27"/>
      <c r="H101" s="7"/>
      <c r="I101" s="28">
        <f t="shared" si="14"/>
        <v>-3852</v>
      </c>
      <c r="J101" s="27">
        <f t="shared" si="14"/>
        <v>-449</v>
      </c>
      <c r="K101" s="7"/>
      <c r="L101" s="124">
        <f t="shared" si="22"/>
        <v>0.99332855967501144</v>
      </c>
      <c r="M101" s="27">
        <f t="shared" ca="1" si="15"/>
        <v>1.9066014235299449E-5</v>
      </c>
      <c r="N101" s="44"/>
      <c r="O101" s="44"/>
      <c r="P101" s="7"/>
      <c r="Q101" s="28">
        <f t="shared" ca="1" si="16"/>
        <v>-3812.0963568316665</v>
      </c>
      <c r="R101" s="27">
        <f t="shared" ca="1" si="17"/>
        <v>-472.80719935697817</v>
      </c>
      <c r="S101" s="7"/>
      <c r="T101" s="28">
        <f t="shared" ca="1" si="18"/>
        <v>0.98793259643087039</v>
      </c>
      <c r="U101" s="27">
        <f t="shared" ca="1" si="19"/>
        <v>-0.12334249592955282</v>
      </c>
      <c r="V101" s="7"/>
      <c r="W101" s="28">
        <f t="shared" ca="1" si="20"/>
        <v>0.98896209494535892</v>
      </c>
      <c r="X101" s="27">
        <f t="shared" ca="1" si="24"/>
        <v>269.66437628050824</v>
      </c>
      <c r="Y101" s="7"/>
      <c r="Z101" s="28">
        <f t="shared" si="23"/>
        <v>269.62200000000007</v>
      </c>
      <c r="AA101" s="27">
        <f t="shared" si="21"/>
        <v>4.7057916358121528</v>
      </c>
      <c r="AB101" s="7"/>
      <c r="AC101" s="28">
        <f t="shared" ca="1" si="13"/>
        <v>4.2376280508165109E-2</v>
      </c>
      <c r="AD101" s="27"/>
      <c r="AE101" s="7"/>
    </row>
    <row r="102" spans="1:31" s="26" customFormat="1" x14ac:dyDescent="0.25">
      <c r="A102" s="26">
        <v>17</v>
      </c>
      <c r="B102" s="26">
        <v>-621</v>
      </c>
      <c r="C102" s="26">
        <v>11161</v>
      </c>
      <c r="D102" s="26">
        <v>13047</v>
      </c>
      <c r="E102" s="26">
        <v>15036</v>
      </c>
      <c r="F102" s="26">
        <v>13128</v>
      </c>
      <c r="G102" s="27"/>
      <c r="H102" s="7"/>
      <c r="I102" s="28">
        <f t="shared" si="14"/>
        <v>-3875</v>
      </c>
      <c r="J102" s="27">
        <f t="shared" si="14"/>
        <v>-81</v>
      </c>
      <c r="K102" s="7"/>
      <c r="L102" s="124">
        <f t="shared" si="22"/>
        <v>0.99983747745352236</v>
      </c>
      <c r="M102" s="27">
        <f t="shared" ca="1" si="15"/>
        <v>3.2384393894271265E-5</v>
      </c>
      <c r="N102" s="44"/>
      <c r="O102" s="44"/>
      <c r="P102" s="7"/>
      <c r="Q102" s="28">
        <f t="shared" ca="1" si="16"/>
        <v>-3835.0963568316665</v>
      </c>
      <c r="R102" s="27">
        <f t="shared" ca="1" si="17"/>
        <v>-104.80719935697817</v>
      </c>
      <c r="S102" s="7"/>
      <c r="T102" s="28">
        <f t="shared" ca="1" si="18"/>
        <v>0.99389321431430577</v>
      </c>
      <c r="U102" s="27">
        <f t="shared" ca="1" si="19"/>
        <v>-2.7341338240316534E-2</v>
      </c>
      <c r="V102" s="7"/>
      <c r="W102" s="28">
        <f t="shared" ca="1" si="20"/>
        <v>0.99414674868698716</v>
      </c>
      <c r="X102" s="27">
        <f t="shared" ca="1" si="24"/>
        <v>264.13057488011339</v>
      </c>
      <c r="Y102" s="7"/>
      <c r="Z102" s="28">
        <f t="shared" si="23"/>
        <v>264.03300000000007</v>
      </c>
      <c r="AA102" s="27">
        <f t="shared" si="21"/>
        <v>4.6082451839181893</v>
      </c>
      <c r="AB102" s="7"/>
      <c r="AC102" s="28">
        <f t="shared" ca="1" si="13"/>
        <v>9.7574880113313611E-2</v>
      </c>
      <c r="AD102" s="27"/>
      <c r="AE102" s="7"/>
    </row>
    <row r="103" spans="1:31" s="26" customFormat="1" x14ac:dyDescent="0.25">
      <c r="A103" s="26">
        <v>18</v>
      </c>
      <c r="B103" s="26">
        <v>-608</v>
      </c>
      <c r="C103" s="26">
        <v>11169</v>
      </c>
      <c r="D103" s="26">
        <v>13236</v>
      </c>
      <c r="E103" s="26">
        <v>15045</v>
      </c>
      <c r="F103" s="26">
        <v>12958</v>
      </c>
      <c r="G103" s="27"/>
      <c r="H103" s="7"/>
      <c r="I103" s="28">
        <f t="shared" si="14"/>
        <v>-3876</v>
      </c>
      <c r="J103" s="27">
        <f t="shared" si="14"/>
        <v>278</v>
      </c>
      <c r="K103" s="7"/>
      <c r="L103" s="124">
        <f t="shared" si="22"/>
        <v>0.9970003002662281</v>
      </c>
      <c r="M103" s="27">
        <f t="shared" ca="1" si="15"/>
        <v>1.1232971927874261E-5</v>
      </c>
      <c r="N103" s="44"/>
      <c r="O103" s="44"/>
      <c r="P103" s="7"/>
      <c r="Q103" s="28">
        <f t="shared" ca="1" si="16"/>
        <v>-3836.0963568316665</v>
      </c>
      <c r="R103" s="27">
        <f t="shared" ca="1" si="17"/>
        <v>254.19280064302183</v>
      </c>
      <c r="S103" s="7"/>
      <c r="T103" s="28">
        <f t="shared" ca="1" si="18"/>
        <v>0.99415237161358561</v>
      </c>
      <c r="U103" s="27">
        <f t="shared" ca="1" si="19"/>
        <v>6.6311965048911251E-2</v>
      </c>
      <c r="V103" s="7"/>
      <c r="W103" s="28">
        <f t="shared" ca="1" si="20"/>
        <v>0.99364873765635875</v>
      </c>
      <c r="X103" s="27">
        <f t="shared" ca="1" si="24"/>
        <v>258.73718576682154</v>
      </c>
      <c r="Y103" s="7"/>
      <c r="Z103" s="28">
        <f t="shared" si="23"/>
        <v>258.56100000000009</v>
      </c>
      <c r="AA103" s="27">
        <f t="shared" si="21"/>
        <v>4.5127407672490598</v>
      </c>
      <c r="AB103" s="7"/>
      <c r="AC103" s="28">
        <f t="shared" ca="1" si="13"/>
        <v>0.17618576682144749</v>
      </c>
      <c r="AD103" s="27"/>
      <c r="AE103" s="7"/>
    </row>
    <row r="104" spans="1:31" s="26" customFormat="1" x14ac:dyDescent="0.25">
      <c r="A104" s="26">
        <v>19</v>
      </c>
      <c r="B104" s="26">
        <v>-626</v>
      </c>
      <c r="C104" s="26">
        <v>11190</v>
      </c>
      <c r="D104" s="26">
        <v>13426</v>
      </c>
      <c r="E104" s="26">
        <v>15022</v>
      </c>
      <c r="F104" s="26">
        <v>12769</v>
      </c>
      <c r="G104" s="27"/>
      <c r="H104" s="7"/>
      <c r="I104" s="28">
        <f t="shared" si="14"/>
        <v>-3832</v>
      </c>
      <c r="J104" s="27">
        <f t="shared" si="14"/>
        <v>657</v>
      </c>
      <c r="K104" s="7"/>
      <c r="L104" s="124">
        <f t="shared" si="22"/>
        <v>0.98458571028174624</v>
      </c>
      <c r="M104" s="27">
        <f t="shared" ca="1" si="15"/>
        <v>9.8572502740620243E-6</v>
      </c>
      <c r="N104" s="44"/>
      <c r="O104" s="44"/>
      <c r="P104" s="7"/>
      <c r="Q104" s="28">
        <f t="shared" ca="1" si="16"/>
        <v>-3792.0963568316665</v>
      </c>
      <c r="R104" s="27">
        <f t="shared" ca="1" si="17"/>
        <v>633.19280064302188</v>
      </c>
      <c r="S104" s="7"/>
      <c r="T104" s="28">
        <f t="shared" ca="1" si="18"/>
        <v>0.98274945044527429</v>
      </c>
      <c r="U104" s="27">
        <f t="shared" ca="1" si="19"/>
        <v>0.16518272256038014</v>
      </c>
      <c r="V104" s="7"/>
      <c r="W104" s="28">
        <f t="shared" ca="1" si="20"/>
        <v>0.98144608446422243</v>
      </c>
      <c r="X104" s="27">
        <f t="shared" ca="1" si="24"/>
        <v>253.0015499635449</v>
      </c>
      <c r="Y104" s="7"/>
      <c r="Z104" s="28">
        <f t="shared" si="23"/>
        <v>252.92700000000011</v>
      </c>
      <c r="AA104" s="27">
        <f t="shared" si="21"/>
        <v>4.4144089171916994</v>
      </c>
      <c r="AB104" s="7"/>
      <c r="AC104" s="28">
        <f t="shared" ca="1" si="13"/>
        <v>7.4549963544797038E-2</v>
      </c>
      <c r="AD104" s="27"/>
      <c r="AE104" s="7"/>
    </row>
    <row r="105" spans="1:31" s="26" customFormat="1" x14ac:dyDescent="0.25">
      <c r="A105" s="26">
        <v>20</v>
      </c>
      <c r="B105" s="26">
        <v>-621</v>
      </c>
      <c r="C105" s="26">
        <v>11226</v>
      </c>
      <c r="D105" s="26">
        <v>13608</v>
      </c>
      <c r="E105" s="26">
        <v>14983</v>
      </c>
      <c r="F105" s="26">
        <v>12591</v>
      </c>
      <c r="G105" s="27"/>
      <c r="H105" s="7"/>
      <c r="I105" s="28">
        <f t="shared" si="14"/>
        <v>-3757</v>
      </c>
      <c r="J105" s="27">
        <f t="shared" si="14"/>
        <v>1017</v>
      </c>
      <c r="K105" s="7"/>
      <c r="L105" s="124">
        <f t="shared" si="22"/>
        <v>0.96287100369700451</v>
      </c>
      <c r="M105" s="27">
        <f t="shared" ca="1" si="15"/>
        <v>2.6297092951940759E-6</v>
      </c>
      <c r="N105" s="44"/>
      <c r="O105" s="44"/>
      <c r="P105" s="7"/>
      <c r="Q105" s="28">
        <f t="shared" ca="1" si="16"/>
        <v>-3717.0963568316665</v>
      </c>
      <c r="R105" s="27">
        <f t="shared" ca="1" si="17"/>
        <v>993.19280064302188</v>
      </c>
      <c r="S105" s="7"/>
      <c r="T105" s="28">
        <f t="shared" ca="1" si="18"/>
        <v>0.96331265299928903</v>
      </c>
      <c r="U105" s="27">
        <f t="shared" ca="1" si="19"/>
        <v>0.25909689856071999</v>
      </c>
      <c r="V105" s="7"/>
      <c r="W105" s="28">
        <f t="shared" ca="1" si="20"/>
        <v>0.96124936585359</v>
      </c>
      <c r="X105" s="27">
        <f t="shared" ca="1" si="24"/>
        <v>247.47010137927225</v>
      </c>
      <c r="Y105" s="7"/>
      <c r="Z105" s="28">
        <f t="shared" si="23"/>
        <v>247.33800000000011</v>
      </c>
      <c r="AA105" s="27">
        <f t="shared" si="21"/>
        <v>4.3168624652977368</v>
      </c>
      <c r="AB105" s="7"/>
      <c r="AC105" s="28">
        <f t="shared" ca="1" si="13"/>
        <v>0.13210137927214305</v>
      </c>
      <c r="AD105" s="27"/>
      <c r="AE105" s="7"/>
    </row>
    <row r="106" spans="1:31" s="26" customFormat="1" x14ac:dyDescent="0.25">
      <c r="A106" s="26">
        <v>21</v>
      </c>
      <c r="B106" s="26">
        <v>-633</v>
      </c>
      <c r="C106" s="26">
        <v>11277</v>
      </c>
      <c r="D106" s="26">
        <v>13778</v>
      </c>
      <c r="E106" s="26">
        <v>14917</v>
      </c>
      <c r="F106" s="26">
        <v>12400</v>
      </c>
      <c r="G106" s="27"/>
      <c r="H106" s="7"/>
      <c r="I106" s="28">
        <f t="shared" si="14"/>
        <v>-3640</v>
      </c>
      <c r="J106" s="27">
        <f t="shared" si="14"/>
        <v>1378</v>
      </c>
      <c r="K106" s="7"/>
      <c r="L106" s="124">
        <f t="shared" si="22"/>
        <v>0.93131667781244087</v>
      </c>
      <c r="M106" s="27">
        <f t="shared" ca="1" si="15"/>
        <v>1.3250358137522646E-6</v>
      </c>
      <c r="N106" s="44"/>
      <c r="O106" s="44"/>
      <c r="P106" s="7"/>
      <c r="Q106" s="28">
        <f t="shared" ca="1" si="16"/>
        <v>-3600.0963568316665</v>
      </c>
      <c r="R106" s="27">
        <f t="shared" ca="1" si="17"/>
        <v>1354.1928006430219</v>
      </c>
      <c r="S106" s="7"/>
      <c r="T106" s="28">
        <f t="shared" ca="1" si="18"/>
        <v>0.93299124898355212</v>
      </c>
      <c r="U106" s="27">
        <f t="shared" ca="1" si="19"/>
        <v>0.35327194727217187</v>
      </c>
      <c r="V106" s="7"/>
      <c r="W106" s="28">
        <f t="shared" ca="1" si="20"/>
        <v>0.93016557581272397</v>
      </c>
      <c r="X106" s="27">
        <f t="shared" ca="1" si="24"/>
        <v>241.75869408808796</v>
      </c>
      <c r="Y106" s="7"/>
      <c r="Z106" s="28">
        <f t="shared" si="23"/>
        <v>241.6410000000001</v>
      </c>
      <c r="AA106" s="27">
        <f t="shared" si="21"/>
        <v>4.217431057811619</v>
      </c>
      <c r="AB106" s="7"/>
      <c r="AC106" s="28">
        <f t="shared" ca="1" si="13"/>
        <v>0.11769408808785897</v>
      </c>
      <c r="AD106" s="27"/>
      <c r="AE106" s="7"/>
    </row>
    <row r="107" spans="1:31" s="26" customFormat="1" x14ac:dyDescent="0.25">
      <c r="A107" s="26">
        <v>22</v>
      </c>
      <c r="B107" s="26">
        <v>-637</v>
      </c>
      <c r="C107" s="26">
        <v>11353</v>
      </c>
      <c r="D107" s="26">
        <v>13959</v>
      </c>
      <c r="E107" s="26">
        <v>14839</v>
      </c>
      <c r="F107" s="26">
        <v>12229</v>
      </c>
      <c r="G107" s="27"/>
      <c r="H107" s="7"/>
      <c r="I107" s="28">
        <f t="shared" si="14"/>
        <v>-3486</v>
      </c>
      <c r="J107" s="27">
        <f t="shared" si="14"/>
        <v>1730</v>
      </c>
      <c r="K107" s="7"/>
      <c r="L107" s="124">
        <f t="shared" si="22"/>
        <v>0.89027640200151748</v>
      </c>
      <c r="M107" s="27">
        <f t="shared" ca="1" si="15"/>
        <v>5.8486938806522294E-7</v>
      </c>
      <c r="N107" s="44"/>
      <c r="O107" s="44"/>
      <c r="P107" s="7"/>
      <c r="Q107" s="28">
        <f t="shared" ca="1" si="16"/>
        <v>-3446.0963568316665</v>
      </c>
      <c r="R107" s="27">
        <f t="shared" ca="1" si="17"/>
        <v>1706.1928006430219</v>
      </c>
      <c r="S107" s="7"/>
      <c r="T107" s="28">
        <f t="shared" ca="1" si="18"/>
        <v>0.89308102489446251</v>
      </c>
      <c r="U107" s="27">
        <f t="shared" ca="1" si="19"/>
        <v>0.4450991415836153</v>
      </c>
      <c r="V107" s="7"/>
      <c r="W107" s="28">
        <f t="shared" ca="1" si="20"/>
        <v>0.88951163446293779</v>
      </c>
      <c r="X107" s="27">
        <f t="shared" ca="1" si="24"/>
        <v>235.97246536190585</v>
      </c>
      <c r="Y107" s="7"/>
      <c r="Z107" s="28">
        <f t="shared" si="23"/>
        <v>235.9080000000001</v>
      </c>
      <c r="AA107" s="27">
        <f t="shared" si="21"/>
        <v>4.1173713317947849</v>
      </c>
      <c r="AB107" s="7"/>
      <c r="AC107" s="28">
        <f t="shared" ca="1" si="13"/>
        <v>6.4465361905746477E-2</v>
      </c>
      <c r="AD107" s="27"/>
      <c r="AE107" s="7"/>
    </row>
    <row r="108" spans="1:31" s="26" customFormat="1" x14ac:dyDescent="0.25">
      <c r="A108" s="26">
        <v>23</v>
      </c>
      <c r="B108" s="26">
        <v>-628</v>
      </c>
      <c r="C108" s="26">
        <v>11448</v>
      </c>
      <c r="D108" s="26">
        <v>14121</v>
      </c>
      <c r="E108" s="26">
        <v>14751</v>
      </c>
      <c r="F108" s="26">
        <v>12064</v>
      </c>
      <c r="G108" s="27"/>
      <c r="H108" s="7"/>
      <c r="I108" s="28">
        <f t="shared" si="14"/>
        <v>-3303</v>
      </c>
      <c r="J108" s="27">
        <f t="shared" si="14"/>
        <v>2057</v>
      </c>
      <c r="K108" s="7"/>
      <c r="L108" s="124">
        <f t="shared" si="22"/>
        <v>0.84109565906694517</v>
      </c>
      <c r="M108" s="27">
        <f t="shared" ca="1" si="15"/>
        <v>8.9374051000796333E-8</v>
      </c>
      <c r="N108" s="44"/>
      <c r="O108" s="44"/>
      <c r="P108" s="7"/>
      <c r="Q108" s="28">
        <f t="shared" ca="1" si="16"/>
        <v>-3263.0963568316665</v>
      </c>
      <c r="R108" s="27">
        <f t="shared" ca="1" si="17"/>
        <v>2033.1928006430219</v>
      </c>
      <c r="S108" s="7"/>
      <c r="T108" s="28">
        <f t="shared" ca="1" si="18"/>
        <v>0.84565523912625862</v>
      </c>
      <c r="U108" s="27">
        <f t="shared" ca="1" si="19"/>
        <v>0.53040451811725731</v>
      </c>
      <c r="V108" s="7"/>
      <c r="W108" s="28">
        <f t="shared" ca="1" si="20"/>
        <v>0.84139461399833249</v>
      </c>
      <c r="X108" s="27">
        <f t="shared" ca="1" si="24"/>
        <v>230.32839284474039</v>
      </c>
      <c r="Y108" s="7"/>
      <c r="Z108" s="28">
        <f t="shared" si="23"/>
        <v>230.25600000000011</v>
      </c>
      <c r="AA108" s="27">
        <f t="shared" si="21"/>
        <v>4.0187253224720649</v>
      </c>
      <c r="AB108" s="7"/>
      <c r="AC108" s="28">
        <f t="shared" ca="1" si="13"/>
        <v>7.2392844740278406E-2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11565</v>
      </c>
      <c r="D109" s="26">
        <v>14293</v>
      </c>
      <c r="E109" s="26">
        <v>14653</v>
      </c>
      <c r="F109" s="26">
        <v>11918</v>
      </c>
      <c r="G109" s="27"/>
      <c r="H109" s="7"/>
      <c r="I109" s="28">
        <f t="shared" si="14"/>
        <v>-3088</v>
      </c>
      <c r="J109" s="27">
        <f t="shared" si="14"/>
        <v>2375</v>
      </c>
      <c r="K109" s="7"/>
      <c r="L109" s="124">
        <f t="shared" si="22"/>
        <v>0.78354165889743466</v>
      </c>
      <c r="M109" s="27">
        <f t="shared" ca="1" si="15"/>
        <v>2.1363101440475958E-6</v>
      </c>
      <c r="N109" s="44"/>
      <c r="O109" s="44"/>
      <c r="P109" s="7"/>
      <c r="Q109" s="28">
        <f t="shared" ca="1" si="16"/>
        <v>-3048.0963568316665</v>
      </c>
      <c r="R109" s="27">
        <f t="shared" ca="1" si="17"/>
        <v>2351.1928006430217</v>
      </c>
      <c r="S109" s="7"/>
      <c r="T109" s="28">
        <f t="shared" ca="1" si="18"/>
        <v>0.78993641978110096</v>
      </c>
      <c r="U109" s="27">
        <f t="shared" ca="1" si="19"/>
        <v>0.61336204025089081</v>
      </c>
      <c r="V109" s="7"/>
      <c r="W109" s="28">
        <f t="shared" ca="1" si="20"/>
        <v>0.78500327107036139</v>
      </c>
      <c r="X109" s="27">
        <f t="shared" ca="1" si="24"/>
        <v>224.5529271456428</v>
      </c>
      <c r="Y109" s="7"/>
      <c r="Z109" s="28">
        <f t="shared" si="23"/>
        <v>224.58600000000013</v>
      </c>
      <c r="AA109" s="27">
        <f t="shared" si="21"/>
        <v>3.9197651538839868</v>
      </c>
      <c r="AB109" s="7"/>
      <c r="AC109" s="28">
        <f t="shared" ca="1" si="13"/>
        <v>-3.3072854357328652E-2</v>
      </c>
      <c r="AD109" s="27"/>
      <c r="AE109" s="7"/>
    </row>
    <row r="110" spans="1:31" s="26" customFormat="1" x14ac:dyDescent="0.25">
      <c r="A110" s="26">
        <v>25</v>
      </c>
      <c r="B110" s="26">
        <v>-619</v>
      </c>
      <c r="C110" s="26">
        <v>11679</v>
      </c>
      <c r="D110" s="26">
        <v>14429</v>
      </c>
      <c r="E110" s="26">
        <v>14524</v>
      </c>
      <c r="F110" s="26">
        <v>11770</v>
      </c>
      <c r="G110" s="27"/>
      <c r="H110" s="7"/>
      <c r="I110" s="28">
        <f t="shared" si="14"/>
        <v>-2845</v>
      </c>
      <c r="J110" s="27">
        <f t="shared" si="14"/>
        <v>2659</v>
      </c>
      <c r="K110" s="7"/>
      <c r="L110" s="124">
        <f t="shared" si="22"/>
        <v>0.71952163682130477</v>
      </c>
      <c r="M110" s="27">
        <f t="shared" ca="1" si="15"/>
        <v>3.6303972004539169E-6</v>
      </c>
      <c r="N110" s="44"/>
      <c r="O110" s="44"/>
      <c r="P110" s="7"/>
      <c r="Q110" s="28">
        <f t="shared" ca="1" si="16"/>
        <v>-2805.0963568316665</v>
      </c>
      <c r="R110" s="27">
        <f t="shared" ca="1" si="17"/>
        <v>2635.1928006430217</v>
      </c>
      <c r="S110" s="7"/>
      <c r="T110" s="28">
        <f t="shared" ca="1" si="18"/>
        <v>0.72696119605610887</v>
      </c>
      <c r="U110" s="27">
        <f t="shared" ca="1" si="19"/>
        <v>0.68744989020671443</v>
      </c>
      <c r="V110" s="7"/>
      <c r="W110" s="28">
        <f t="shared" ca="1" si="20"/>
        <v>0.72142699694486512</v>
      </c>
      <c r="X110" s="27">
        <f t="shared" ca="1" si="24"/>
        <v>218.93670826812127</v>
      </c>
      <c r="Y110" s="7"/>
      <c r="Z110" s="28">
        <f t="shared" si="23"/>
        <v>219.01500000000013</v>
      </c>
      <c r="AA110" s="27">
        <f t="shared" si="21"/>
        <v>3.8225328612553828</v>
      </c>
      <c r="AB110" s="7"/>
      <c r="AC110" s="28">
        <f t="shared" ca="1" si="13"/>
        <v>-7.8291731878863402E-2</v>
      </c>
      <c r="AD110" s="27"/>
      <c r="AE110" s="7"/>
    </row>
    <row r="111" spans="1:31" s="26" customFormat="1" x14ac:dyDescent="0.25">
      <c r="A111" s="26">
        <v>26</v>
      </c>
      <c r="B111" s="26">
        <v>-602</v>
      </c>
      <c r="C111" s="26">
        <v>11810</v>
      </c>
      <c r="D111" s="26">
        <v>14555</v>
      </c>
      <c r="E111" s="26">
        <v>14394</v>
      </c>
      <c r="F111" s="26">
        <v>11644</v>
      </c>
      <c r="G111" s="27"/>
      <c r="H111" s="7"/>
      <c r="I111" s="28">
        <f t="shared" si="14"/>
        <v>-2584</v>
      </c>
      <c r="J111" s="27">
        <f t="shared" si="14"/>
        <v>2911</v>
      </c>
      <c r="K111" s="7"/>
      <c r="L111" s="124">
        <f t="shared" si="22"/>
        <v>0.65073446102111676</v>
      </c>
      <c r="M111" s="27">
        <f t="shared" ca="1" si="15"/>
        <v>6.3442024976959632E-6</v>
      </c>
      <c r="N111" s="44"/>
      <c r="O111" s="44"/>
      <c r="P111" s="7"/>
      <c r="Q111" s="28">
        <f t="shared" ca="1" si="16"/>
        <v>-2544.0963568316665</v>
      </c>
      <c r="R111" s="27">
        <f t="shared" ca="1" si="17"/>
        <v>2887.1928006430217</v>
      </c>
      <c r="S111" s="7"/>
      <c r="T111" s="28">
        <f t="shared" ca="1" si="18"/>
        <v>0.65932114094408034</v>
      </c>
      <c r="U111" s="27">
        <f t="shared" ca="1" si="19"/>
        <v>0.75318981340695235</v>
      </c>
      <c r="V111" s="7"/>
      <c r="W111" s="28">
        <f t="shared" ca="1" si="20"/>
        <v>0.65325323105780053</v>
      </c>
      <c r="X111" s="27">
        <f t="shared" ca="1" si="24"/>
        <v>213.49081272815147</v>
      </c>
      <c r="Y111" s="7"/>
      <c r="Z111" s="28">
        <f t="shared" si="23"/>
        <v>213.59700000000012</v>
      </c>
      <c r="AA111" s="27">
        <f t="shared" si="21"/>
        <v>3.7279709223823301</v>
      </c>
      <c r="AB111" s="7"/>
      <c r="AC111" s="28">
        <f t="shared" ca="1" si="13"/>
        <v>-0.10618727184865406</v>
      </c>
      <c r="AD111" s="27"/>
      <c r="AE111" s="7"/>
    </row>
    <row r="112" spans="1:31" s="26" customFormat="1" x14ac:dyDescent="0.25">
      <c r="A112" s="26">
        <v>27</v>
      </c>
      <c r="B112" s="26">
        <v>-613</v>
      </c>
      <c r="C112" s="26">
        <v>11951</v>
      </c>
      <c r="D112" s="26">
        <v>14664</v>
      </c>
      <c r="E112" s="26">
        <v>14241</v>
      </c>
      <c r="F112" s="26">
        <v>11523</v>
      </c>
      <c r="G112" s="27"/>
      <c r="H112" s="7"/>
      <c r="I112" s="28">
        <f t="shared" si="14"/>
        <v>-2290</v>
      </c>
      <c r="J112" s="27">
        <f t="shared" si="14"/>
        <v>3141</v>
      </c>
      <c r="K112" s="7"/>
      <c r="L112" s="124">
        <f t="shared" si="22"/>
        <v>0.57471962889089057</v>
      </c>
      <c r="M112" s="27">
        <f t="shared" ca="1" si="15"/>
        <v>3.4364509997369837E-6</v>
      </c>
      <c r="N112" s="44"/>
      <c r="O112" s="44"/>
      <c r="P112" s="7"/>
      <c r="Q112" s="28">
        <f t="shared" ca="1" si="16"/>
        <v>-2250.0963568316665</v>
      </c>
      <c r="R112" s="27">
        <f t="shared" ca="1" si="17"/>
        <v>3117.1928006430217</v>
      </c>
      <c r="S112" s="7"/>
      <c r="T112" s="28">
        <f t="shared" ca="1" si="18"/>
        <v>0.58312889495581832</v>
      </c>
      <c r="U112" s="27">
        <f t="shared" ca="1" si="19"/>
        <v>0.81319053696272503</v>
      </c>
      <c r="V112" s="7"/>
      <c r="W112" s="28">
        <f t="shared" ca="1" si="20"/>
        <v>0.5765733955967457</v>
      </c>
      <c r="X112" s="27">
        <f t="shared" ca="1" si="24"/>
        <v>207.8928450753881</v>
      </c>
      <c r="Y112" s="7"/>
      <c r="Z112" s="28">
        <f t="shared" si="23"/>
        <v>208.08000000000013</v>
      </c>
      <c r="AA112" s="27">
        <f t="shared" si="21"/>
        <v>3.6316811075498032</v>
      </c>
      <c r="AB112" s="7"/>
      <c r="AC112" s="28">
        <f t="shared" ca="1" si="13"/>
        <v>-0.18715492461203098</v>
      </c>
      <c r="AD112" s="27"/>
      <c r="AE112" s="7"/>
    </row>
    <row r="113" spans="1:31" s="26" customFormat="1" x14ac:dyDescent="0.25">
      <c r="A113" s="26">
        <v>28</v>
      </c>
      <c r="B113" s="26">
        <v>-649</v>
      </c>
      <c r="C113" s="26">
        <v>12118</v>
      </c>
      <c r="D113" s="26">
        <v>14782</v>
      </c>
      <c r="E113" s="26">
        <v>14083</v>
      </c>
      <c r="F113" s="26">
        <v>11422</v>
      </c>
      <c r="G113" s="27"/>
      <c r="H113" s="7"/>
      <c r="I113" s="28">
        <f t="shared" si="14"/>
        <v>-1965</v>
      </c>
      <c r="J113" s="27">
        <f t="shared" si="14"/>
        <v>3360</v>
      </c>
      <c r="K113" s="7"/>
      <c r="L113" s="124">
        <f t="shared" si="22"/>
        <v>0.48845372528463882</v>
      </c>
      <c r="M113" s="27">
        <f t="shared" ca="1" si="15"/>
        <v>1.1757330603877036E-5</v>
      </c>
      <c r="N113" s="44"/>
      <c r="O113" s="44"/>
      <c r="P113" s="7"/>
      <c r="Q113" s="28">
        <f t="shared" ca="1" si="16"/>
        <v>-1925.0963568316665</v>
      </c>
      <c r="R113" s="27">
        <f t="shared" ca="1" si="17"/>
        <v>3336.1928006430217</v>
      </c>
      <c r="S113" s="7"/>
      <c r="T113" s="28">
        <f t="shared" ca="1" si="18"/>
        <v>0.49890277268988237</v>
      </c>
      <c r="U113" s="27">
        <f t="shared" ca="1" si="19"/>
        <v>0.87032166069626504</v>
      </c>
      <c r="V113" s="7"/>
      <c r="W113" s="28">
        <f t="shared" ca="1" si="20"/>
        <v>0.49188262169658786</v>
      </c>
      <c r="X113" s="27">
        <f t="shared" ca="1" si="24"/>
        <v>202.02918254967153</v>
      </c>
      <c r="Y113" s="7"/>
      <c r="Z113" s="28">
        <f t="shared" si="23"/>
        <v>202.23900000000012</v>
      </c>
      <c r="AA113" s="27">
        <f t="shared" si="21"/>
        <v>3.5297364259408139</v>
      </c>
      <c r="AB113" s="7"/>
      <c r="AC113" s="28">
        <f t="shared" ca="1" si="13"/>
        <v>-0.20981745032858612</v>
      </c>
      <c r="AD113" s="27"/>
      <c r="AE113" s="7"/>
    </row>
    <row r="114" spans="1:31" s="26" customFormat="1" x14ac:dyDescent="0.25">
      <c r="A114" s="26">
        <v>29</v>
      </c>
      <c r="B114" s="26">
        <v>-617</v>
      </c>
      <c r="C114" s="26">
        <v>12288</v>
      </c>
      <c r="D114" s="26">
        <v>14863</v>
      </c>
      <c r="E114" s="26">
        <v>13918</v>
      </c>
      <c r="F114" s="26">
        <v>11335</v>
      </c>
      <c r="G114" s="27"/>
      <c r="H114" s="7"/>
      <c r="I114" s="28">
        <f t="shared" si="14"/>
        <v>-1630</v>
      </c>
      <c r="J114" s="27">
        <f t="shared" si="14"/>
        <v>3528</v>
      </c>
      <c r="K114" s="7"/>
      <c r="L114" s="124">
        <f t="shared" si="22"/>
        <v>0.40172402607976387</v>
      </c>
      <c r="M114" s="27">
        <f t="shared" ca="1" si="15"/>
        <v>8.9026419196919474E-6</v>
      </c>
      <c r="N114" s="44"/>
      <c r="O114" s="44"/>
      <c r="P114" s="7"/>
      <c r="Q114" s="28">
        <f t="shared" ca="1" si="16"/>
        <v>-1590.0963568316665</v>
      </c>
      <c r="R114" s="27">
        <f t="shared" ca="1" si="17"/>
        <v>3504.1928006430217</v>
      </c>
      <c r="S114" s="7"/>
      <c r="T114" s="28">
        <f t="shared" ca="1" si="18"/>
        <v>0.41208507743114842</v>
      </c>
      <c r="U114" s="27">
        <f t="shared" ca="1" si="19"/>
        <v>0.91414827616309036</v>
      </c>
      <c r="V114" s="7"/>
      <c r="W114" s="28">
        <f t="shared" ca="1" si="20"/>
        <v>0.40470775561169064</v>
      </c>
      <c r="X114" s="27">
        <f t="shared" ca="1" si="24"/>
        <v>196.43492760967433</v>
      </c>
      <c r="Y114" s="7"/>
      <c r="Z114" s="28">
        <f t="shared" si="23"/>
        <v>196.68600000000012</v>
      </c>
      <c r="AA114" s="27">
        <f t="shared" si="21"/>
        <v>3.432818292577569</v>
      </c>
      <c r="AB114" s="7"/>
      <c r="AC114" s="28">
        <f t="shared" ca="1" si="13"/>
        <v>-0.25107239032578832</v>
      </c>
      <c r="AD114" s="27"/>
      <c r="AE114" s="7"/>
    </row>
    <row r="115" spans="1:31" s="26" customFormat="1" x14ac:dyDescent="0.25">
      <c r="A115" s="26">
        <v>30</v>
      </c>
      <c r="B115" s="26">
        <v>-634</v>
      </c>
      <c r="C115" s="26">
        <v>12460</v>
      </c>
      <c r="D115" s="26">
        <v>14932</v>
      </c>
      <c r="E115" s="26">
        <v>13734</v>
      </c>
      <c r="F115" s="26">
        <v>11264</v>
      </c>
      <c r="G115" s="27"/>
      <c r="H115" s="7"/>
      <c r="I115" s="28">
        <f t="shared" si="14"/>
        <v>-1274</v>
      </c>
      <c r="J115" s="27">
        <f t="shared" si="14"/>
        <v>3668</v>
      </c>
      <c r="K115" s="7"/>
      <c r="L115" s="124">
        <f t="shared" si="22"/>
        <v>0.30868499420366174</v>
      </c>
      <c r="M115" s="27">
        <f t="shared" ca="1" si="15"/>
        <v>1.2002550606588312E-5</v>
      </c>
      <c r="N115" s="44"/>
      <c r="O115" s="44"/>
      <c r="P115" s="7"/>
      <c r="Q115" s="28">
        <f t="shared" ca="1" si="16"/>
        <v>-1234.0963568316665</v>
      </c>
      <c r="R115" s="27">
        <f t="shared" ca="1" si="17"/>
        <v>3644.1928006430217</v>
      </c>
      <c r="S115" s="7"/>
      <c r="T115" s="28">
        <f t="shared" ca="1" si="18"/>
        <v>0.31982507888753858</v>
      </c>
      <c r="U115" s="27">
        <f t="shared" ca="1" si="19"/>
        <v>0.95067045571877806</v>
      </c>
      <c r="V115" s="7"/>
      <c r="W115" s="28">
        <f t="shared" ca="1" si="20"/>
        <v>0.31214946394758913</v>
      </c>
      <c r="X115" s="27">
        <f t="shared" ca="1" si="24"/>
        <v>190.73262656745487</v>
      </c>
      <c r="Y115" s="7"/>
      <c r="Z115" s="28">
        <f t="shared" si="23"/>
        <v>190.98000000000013</v>
      </c>
      <c r="AA115" s="27">
        <f t="shared" si="21"/>
        <v>3.3332298054587728</v>
      </c>
      <c r="AB115" s="7"/>
      <c r="AC115" s="28">
        <f t="shared" ca="1" si="13"/>
        <v>-0.24737343254525967</v>
      </c>
      <c r="AD115" s="27"/>
      <c r="AE115" s="7"/>
    </row>
    <row r="116" spans="1:31" s="26" customFormat="1" x14ac:dyDescent="0.25">
      <c r="A116" s="26">
        <v>31</v>
      </c>
      <c r="B116" s="26">
        <v>-638</v>
      </c>
      <c r="C116" s="26">
        <v>12650</v>
      </c>
      <c r="D116" s="26">
        <v>14995</v>
      </c>
      <c r="E116" s="26">
        <v>13554</v>
      </c>
      <c r="F116" s="26">
        <v>11218</v>
      </c>
      <c r="G116" s="27"/>
      <c r="H116" s="7"/>
      <c r="I116" s="28">
        <f t="shared" si="14"/>
        <v>-904</v>
      </c>
      <c r="J116" s="27">
        <f t="shared" si="14"/>
        <v>3777</v>
      </c>
      <c r="K116" s="7"/>
      <c r="L116" s="124">
        <f t="shared" si="22"/>
        <v>0.21197299670003977</v>
      </c>
      <c r="M116" s="27">
        <f t="shared" ca="1" si="15"/>
        <v>1.6444953377297014E-5</v>
      </c>
      <c r="N116" s="44"/>
      <c r="O116" s="44"/>
      <c r="P116" s="7"/>
      <c r="Q116" s="28">
        <f t="shared" ca="1" si="16"/>
        <v>-864.09635683166653</v>
      </c>
      <c r="R116" s="27">
        <f t="shared" ca="1" si="17"/>
        <v>3753.1928006430217</v>
      </c>
      <c r="S116" s="7"/>
      <c r="T116" s="28">
        <f t="shared" ca="1" si="18"/>
        <v>0.22393687815401153</v>
      </c>
      <c r="U116" s="27">
        <f t="shared" ca="1" si="19"/>
        <v>0.97910558122999203</v>
      </c>
      <c r="V116" s="7"/>
      <c r="W116" s="28">
        <f t="shared" ca="1" si="20"/>
        <v>0.21602823447078726</v>
      </c>
      <c r="X116" s="27">
        <f t="shared" ca="1" si="24"/>
        <v>184.99750515792255</v>
      </c>
      <c r="Y116" s="7"/>
      <c r="Z116" s="28">
        <f t="shared" si="23"/>
        <v>185.23800000000014</v>
      </c>
      <c r="AA116" s="27">
        <f t="shared" si="21"/>
        <v>3.2330129998092585</v>
      </c>
      <c r="AB116" s="7"/>
      <c r="AC116" s="28">
        <f t="shared" ca="1" si="13"/>
        <v>-0.24049484207759519</v>
      </c>
      <c r="AD116" s="27"/>
      <c r="AE116" s="7"/>
    </row>
    <row r="117" spans="1:31" s="26" customFormat="1" x14ac:dyDescent="0.25">
      <c r="A117" s="26">
        <v>32</v>
      </c>
      <c r="B117" s="26">
        <v>-620</v>
      </c>
      <c r="C117" s="26">
        <v>12838</v>
      </c>
      <c r="D117" s="26">
        <v>15025</v>
      </c>
      <c r="E117" s="26">
        <v>13369</v>
      </c>
      <c r="F117" s="26">
        <v>11185</v>
      </c>
      <c r="G117" s="27"/>
      <c r="H117" s="7"/>
      <c r="I117" s="28">
        <f t="shared" si="14"/>
        <v>-531</v>
      </c>
      <c r="J117" s="27">
        <f t="shared" si="14"/>
        <v>3840</v>
      </c>
      <c r="K117" s="7"/>
      <c r="L117" s="124">
        <f t="shared" si="22"/>
        <v>0.11594267370782953</v>
      </c>
      <c r="M117" s="27">
        <f t="shared" ca="1" si="15"/>
        <v>1.0783696090515313E-5</v>
      </c>
      <c r="N117" s="44"/>
      <c r="O117" s="44"/>
      <c r="P117" s="7"/>
      <c r="Q117" s="28">
        <f t="shared" ca="1" si="16"/>
        <v>-491.09635683166653</v>
      </c>
      <c r="R117" s="27">
        <f t="shared" ca="1" si="17"/>
        <v>3816.1928006430217</v>
      </c>
      <c r="S117" s="7"/>
      <c r="T117" s="28">
        <f t="shared" ca="1" si="18"/>
        <v>0.12727120552264506</v>
      </c>
      <c r="U117" s="27">
        <f t="shared" ca="1" si="19"/>
        <v>0.99554056203005148</v>
      </c>
      <c r="V117" s="7"/>
      <c r="W117" s="28">
        <f t="shared" ca="1" si="20"/>
        <v>0.11922652755514297</v>
      </c>
      <c r="X117" s="27">
        <f t="shared" ca="1" si="24"/>
        <v>179.38445605704158</v>
      </c>
      <c r="Y117" s="7"/>
      <c r="Z117" s="28">
        <f t="shared" si="23"/>
        <v>179.65800000000013</v>
      </c>
      <c r="AA117" s="27">
        <f t="shared" si="21"/>
        <v>3.1356236275479747</v>
      </c>
      <c r="AB117" s="7"/>
      <c r="AC117" s="28">
        <f t="shared" ca="1" si="13"/>
        <v>-0.273543942958554</v>
      </c>
      <c r="AD117" s="27"/>
      <c r="AE117" s="7"/>
    </row>
    <row r="118" spans="1:31" s="26" customFormat="1" x14ac:dyDescent="0.25">
      <c r="A118" s="26">
        <v>33</v>
      </c>
      <c r="B118" s="26">
        <v>-613</v>
      </c>
      <c r="C118" s="26">
        <v>13015</v>
      </c>
      <c r="D118" s="26">
        <v>15040</v>
      </c>
      <c r="E118" s="26">
        <v>13185</v>
      </c>
      <c r="F118" s="26">
        <v>11171</v>
      </c>
      <c r="G118" s="27"/>
      <c r="H118" s="7"/>
      <c r="I118" s="28">
        <f t="shared" si="14"/>
        <v>-170</v>
      </c>
      <c r="J118" s="27">
        <f t="shared" si="14"/>
        <v>3869</v>
      </c>
      <c r="K118" s="7"/>
      <c r="L118" s="124">
        <f t="shared" si="22"/>
        <v>1.9912890543171045E-2</v>
      </c>
      <c r="M118" s="27">
        <f t="shared" ca="1" si="15"/>
        <v>3.241741874210557E-5</v>
      </c>
      <c r="N118" s="44"/>
      <c r="O118" s="44"/>
      <c r="P118" s="7"/>
      <c r="Q118" s="28">
        <f t="shared" ca="1" si="16"/>
        <v>-130.09635683166655</v>
      </c>
      <c r="R118" s="27">
        <f t="shared" ca="1" si="17"/>
        <v>3845.1928006430217</v>
      </c>
      <c r="S118" s="7"/>
      <c r="T118" s="28">
        <f t="shared" ca="1" si="18"/>
        <v>3.3715420482636232E-2</v>
      </c>
      <c r="U118" s="27">
        <f t="shared" ca="1" si="19"/>
        <v>1.0031058706523011</v>
      </c>
      <c r="V118" s="7"/>
      <c r="W118" s="28">
        <f t="shared" ca="1" si="20"/>
        <v>2.5606520206409213E-2</v>
      </c>
      <c r="X118" s="27">
        <f t="shared" ca="1" si="24"/>
        <v>174.01749065363788</v>
      </c>
      <c r="Y118" s="7"/>
      <c r="Z118" s="28">
        <f t="shared" si="23"/>
        <v>174.14100000000013</v>
      </c>
      <c r="AA118" s="27">
        <f t="shared" si="21"/>
        <v>3.0393338127154474</v>
      </c>
      <c r="AB118" s="7"/>
      <c r="AC118" s="28">
        <f t="shared" ca="1" si="13"/>
        <v>-0.12350934636225475</v>
      </c>
      <c r="AD118" s="27"/>
      <c r="AE118" s="7"/>
    </row>
    <row r="119" spans="1:31" s="26" customFormat="1" x14ac:dyDescent="0.25">
      <c r="A119" s="26">
        <v>34</v>
      </c>
      <c r="B119" s="26">
        <v>-609</v>
      </c>
      <c r="C119" s="26">
        <v>13197</v>
      </c>
      <c r="D119" s="26">
        <v>15032</v>
      </c>
      <c r="E119" s="26">
        <v>12996</v>
      </c>
      <c r="F119" s="26">
        <v>11171</v>
      </c>
      <c r="G119" s="27"/>
      <c r="H119" s="7"/>
      <c r="I119" s="28">
        <f t="shared" si="14"/>
        <v>201</v>
      </c>
      <c r="J119" s="27">
        <f t="shared" si="14"/>
        <v>3861</v>
      </c>
      <c r="K119" s="7"/>
      <c r="L119" s="124">
        <f t="shared" si="22"/>
        <v>-7.5674875051192567E-2</v>
      </c>
      <c r="M119" s="27">
        <f t="shared" ca="1" si="15"/>
        <v>2.649951474418511E-5</v>
      </c>
      <c r="N119" s="44"/>
      <c r="O119" s="44"/>
      <c r="P119" s="7"/>
      <c r="Q119" s="28">
        <f t="shared" ca="1" si="16"/>
        <v>240.90364316833345</v>
      </c>
      <c r="R119" s="27">
        <f t="shared" ca="1" si="17"/>
        <v>3837.1928006430217</v>
      </c>
      <c r="S119" s="7"/>
      <c r="T119" s="28">
        <f t="shared" ca="1" si="18"/>
        <v>-6.2431937550170624E-2</v>
      </c>
      <c r="U119" s="27">
        <f t="shared" ca="1" si="19"/>
        <v>1.0010188889634046</v>
      </c>
      <c r="V119" s="7"/>
      <c r="W119" s="28">
        <f t="shared" ca="1" si="20"/>
        <v>-7.0527107113126097E-2</v>
      </c>
      <c r="X119" s="27">
        <f t="shared" ca="1" si="24"/>
        <v>168.52507246833807</v>
      </c>
      <c r="Y119" s="7"/>
      <c r="Z119" s="28">
        <f t="shared" si="23"/>
        <v>168.66000000000014</v>
      </c>
      <c r="AA119" s="27">
        <f t="shared" si="21"/>
        <v>2.9436723164136387</v>
      </c>
      <c r="AB119" s="7"/>
      <c r="AC119" s="28">
        <f t="shared" ca="1" si="13"/>
        <v>-0.13492753166207194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13388</v>
      </c>
      <c r="D120" s="26">
        <v>15012</v>
      </c>
      <c r="E120" s="26">
        <v>12809</v>
      </c>
      <c r="F120" s="26">
        <v>11191</v>
      </c>
      <c r="G120" s="27"/>
      <c r="H120" s="7"/>
      <c r="I120" s="28">
        <f t="shared" si="14"/>
        <v>579</v>
      </c>
      <c r="J120" s="27">
        <f t="shared" si="14"/>
        <v>3821</v>
      </c>
      <c r="K120" s="7"/>
      <c r="L120" s="124">
        <f t="shared" si="22"/>
        <v>-0.17289184847495909</v>
      </c>
      <c r="M120" s="27">
        <f t="shared" ca="1" si="15"/>
        <v>2.0110253603519362E-5</v>
      </c>
      <c r="N120" s="44"/>
      <c r="O120" s="44"/>
      <c r="P120" s="7"/>
      <c r="Q120" s="28">
        <f t="shared" ca="1" si="16"/>
        <v>618.90364316833347</v>
      </c>
      <c r="R120" s="27">
        <f t="shared" ca="1" si="17"/>
        <v>3797.1928006430217</v>
      </c>
      <c r="S120" s="7"/>
      <c r="T120" s="28">
        <f t="shared" ca="1" si="18"/>
        <v>-0.16039339667793612</v>
      </c>
      <c r="U120" s="27">
        <f t="shared" ca="1" si="19"/>
        <v>0.99058398051892249</v>
      </c>
      <c r="V120" s="7"/>
      <c r="W120" s="28">
        <f t="shared" ca="1" si="20"/>
        <v>-0.16840740273400967</v>
      </c>
      <c r="X120" s="27">
        <f t="shared" ca="1" si="24"/>
        <v>162.90670321833522</v>
      </c>
      <c r="Y120" s="7"/>
      <c r="Z120" s="28">
        <f t="shared" si="23"/>
        <v>163.04400000000015</v>
      </c>
      <c r="AA120" s="27">
        <f t="shared" si="21"/>
        <v>2.8456546256216368</v>
      </c>
      <c r="AB120" s="7"/>
      <c r="AC120" s="28">
        <f t="shared" ca="1" si="13"/>
        <v>-0.13729678166492931</v>
      </c>
      <c r="AD120" s="27"/>
      <c r="AE120" s="7"/>
    </row>
    <row r="121" spans="1:31" s="26" customFormat="1" x14ac:dyDescent="0.25">
      <c r="A121" s="26">
        <v>36</v>
      </c>
      <c r="B121" s="26">
        <v>-621</v>
      </c>
      <c r="C121" s="26">
        <v>13573</v>
      </c>
      <c r="D121" s="26">
        <v>14977</v>
      </c>
      <c r="E121" s="26">
        <v>12625</v>
      </c>
      <c r="F121" s="26">
        <v>11237</v>
      </c>
      <c r="G121" s="27"/>
      <c r="H121" s="7"/>
      <c r="I121" s="28">
        <f t="shared" si="14"/>
        <v>948</v>
      </c>
      <c r="J121" s="27">
        <f t="shared" si="14"/>
        <v>3740</v>
      </c>
      <c r="K121" s="7"/>
      <c r="L121" s="124">
        <f t="shared" si="22"/>
        <v>-0.26799512716556068</v>
      </c>
      <c r="M121" s="27">
        <f t="shared" ca="1" si="15"/>
        <v>1.7027135392952683E-5</v>
      </c>
      <c r="N121" s="44"/>
      <c r="O121" s="44"/>
      <c r="P121" s="7"/>
      <c r="Q121" s="28">
        <f t="shared" ca="1" si="16"/>
        <v>987.90364316833347</v>
      </c>
      <c r="R121" s="27">
        <f t="shared" ca="1" si="17"/>
        <v>3716.1928006430217</v>
      </c>
      <c r="S121" s="7"/>
      <c r="T121" s="28">
        <f t="shared" ca="1" si="18"/>
        <v>-0.25602244011218339</v>
      </c>
      <c r="U121" s="27">
        <f t="shared" ca="1" si="19"/>
        <v>0.96945329091884602</v>
      </c>
      <c r="V121" s="7"/>
      <c r="W121" s="28">
        <f t="shared" ca="1" si="20"/>
        <v>-0.2638687322022843</v>
      </c>
      <c r="X121" s="27">
        <f t="shared" ca="1" si="24"/>
        <v>157.32911475985895</v>
      </c>
      <c r="Y121" s="7"/>
      <c r="Z121" s="28">
        <f t="shared" si="23"/>
        <v>157.45500000000015</v>
      </c>
      <c r="AA121" s="27">
        <f t="shared" si="21"/>
        <v>2.7481081737276742</v>
      </c>
      <c r="AB121" s="7"/>
      <c r="AC121" s="28">
        <f t="shared" ca="1" si="13"/>
        <v>-0.12588524014120139</v>
      </c>
      <c r="AD121" s="27"/>
      <c r="AE121" s="7"/>
    </row>
    <row r="122" spans="1:31" s="26" customFormat="1" x14ac:dyDescent="0.25">
      <c r="A122" s="26">
        <v>37</v>
      </c>
      <c r="B122" s="26">
        <v>-635</v>
      </c>
      <c r="C122" s="26">
        <v>13753</v>
      </c>
      <c r="D122" s="26">
        <v>14905</v>
      </c>
      <c r="E122" s="26">
        <v>12440</v>
      </c>
      <c r="F122" s="26">
        <v>11295</v>
      </c>
      <c r="G122" s="27"/>
      <c r="H122" s="7"/>
      <c r="I122" s="28">
        <f t="shared" si="14"/>
        <v>1313</v>
      </c>
      <c r="J122" s="27">
        <f t="shared" si="14"/>
        <v>3610</v>
      </c>
      <c r="K122" s="7"/>
      <c r="L122" s="124">
        <f t="shared" si="22"/>
        <v>-0.36260069882236112</v>
      </c>
      <c r="M122" s="27">
        <f t="shared" ca="1" si="15"/>
        <v>1.9453811188100298E-5</v>
      </c>
      <c r="N122" s="44"/>
      <c r="O122" s="44"/>
      <c r="P122" s="7"/>
      <c r="Q122" s="28">
        <f t="shared" ca="1" si="16"/>
        <v>1352.9036431683335</v>
      </c>
      <c r="R122" s="27">
        <f t="shared" ca="1" si="17"/>
        <v>3586.1928006430217</v>
      </c>
      <c r="S122" s="7"/>
      <c r="T122" s="28">
        <f t="shared" ca="1" si="18"/>
        <v>-0.35061485434931139</v>
      </c>
      <c r="U122" s="27">
        <f t="shared" ca="1" si="19"/>
        <v>0.9355398384742788</v>
      </c>
      <c r="V122" s="7"/>
      <c r="W122" s="28">
        <f t="shared" ca="1" si="20"/>
        <v>-0.35819005134289733</v>
      </c>
      <c r="X122" s="27">
        <f t="shared" ca="1" si="24"/>
        <v>151.60486601960389</v>
      </c>
      <c r="Y122" s="7"/>
      <c r="Z122" s="28">
        <f t="shared" si="23"/>
        <v>151.74000000000015</v>
      </c>
      <c r="AA122" s="27">
        <f t="shared" si="21"/>
        <v>2.6483626069761983</v>
      </c>
      <c r="AB122" s="7"/>
      <c r="AC122" s="28">
        <f t="shared" ca="1" si="13"/>
        <v>-0.13513398039626168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13936</v>
      </c>
      <c r="D123" s="26">
        <v>14841</v>
      </c>
      <c r="E123" s="26">
        <v>12265</v>
      </c>
      <c r="F123" s="26">
        <v>11377</v>
      </c>
      <c r="G123" s="27"/>
      <c r="H123" s="7"/>
      <c r="I123" s="28">
        <f t="shared" si="14"/>
        <v>1671</v>
      </c>
      <c r="J123" s="27">
        <f t="shared" si="14"/>
        <v>3464</v>
      </c>
      <c r="K123" s="7"/>
      <c r="L123" s="124">
        <f t="shared" si="22"/>
        <v>-0.45304163177614221</v>
      </c>
      <c r="M123" s="27">
        <f t="shared" ca="1" si="15"/>
        <v>5.6556816931394516E-6</v>
      </c>
      <c r="N123" s="44"/>
      <c r="O123" s="44"/>
      <c r="P123" s="7"/>
      <c r="Q123" s="28">
        <f t="shared" ca="1" si="16"/>
        <v>1710.9036431683335</v>
      </c>
      <c r="R123" s="27">
        <f t="shared" ca="1" si="17"/>
        <v>3440.1928006430217</v>
      </c>
      <c r="S123" s="7"/>
      <c r="T123" s="28">
        <f t="shared" ca="1" si="18"/>
        <v>-0.44339316749148083</v>
      </c>
      <c r="U123" s="27">
        <f t="shared" ca="1" si="19"/>
        <v>0.89745242265191882</v>
      </c>
      <c r="V123" s="7"/>
      <c r="W123" s="28">
        <f t="shared" ca="1" si="20"/>
        <v>-0.4506634640585202</v>
      </c>
      <c r="X123" s="27">
        <f t="shared" ca="1" si="24"/>
        <v>145.89129608020278</v>
      </c>
      <c r="Y123" s="7"/>
      <c r="Z123" s="28">
        <f t="shared" si="23"/>
        <v>146.06100000000015</v>
      </c>
      <c r="AA123" s="27">
        <f t="shared" si="21"/>
        <v>2.5492453587554404</v>
      </c>
      <c r="AB123" s="7"/>
      <c r="AC123" s="28">
        <f t="shared" ca="1" si="13"/>
        <v>-0.16970391979737087</v>
      </c>
      <c r="AD123" s="27"/>
      <c r="AE123" s="7"/>
    </row>
    <row r="124" spans="1:31" s="26" customFormat="1" x14ac:dyDescent="0.25">
      <c r="A124" s="26">
        <v>39</v>
      </c>
      <c r="B124" s="26">
        <v>-628</v>
      </c>
      <c r="C124" s="26">
        <v>14103</v>
      </c>
      <c r="D124" s="26">
        <v>14750</v>
      </c>
      <c r="E124" s="26">
        <v>12104</v>
      </c>
      <c r="F124" s="26">
        <v>11467</v>
      </c>
      <c r="G124" s="27"/>
      <c r="H124" s="7"/>
      <c r="I124" s="28">
        <f t="shared" si="14"/>
        <v>1999</v>
      </c>
      <c r="J124" s="27">
        <f t="shared" si="14"/>
        <v>3283</v>
      </c>
      <c r="K124" s="7"/>
      <c r="L124" s="124">
        <f t="shared" si="22"/>
        <v>-0.53863844624751489</v>
      </c>
      <c r="M124" s="27">
        <f t="shared" ca="1" si="15"/>
        <v>1.1224925610477448E-5</v>
      </c>
      <c r="N124" s="44"/>
      <c r="O124" s="44"/>
      <c r="P124" s="7"/>
      <c r="Q124" s="28">
        <f t="shared" ca="1" si="16"/>
        <v>2038.9036431683335</v>
      </c>
      <c r="R124" s="27">
        <f t="shared" ca="1" si="17"/>
        <v>3259.1928006430217</v>
      </c>
      <c r="S124" s="7"/>
      <c r="T124" s="28">
        <f t="shared" ca="1" si="18"/>
        <v>-0.52839676165525618</v>
      </c>
      <c r="U124" s="27">
        <f t="shared" ca="1" si="19"/>
        <v>0.85023446194063679</v>
      </c>
      <c r="V124" s="7"/>
      <c r="W124" s="28">
        <f t="shared" ca="1" si="20"/>
        <v>-0.53528808423566043</v>
      </c>
      <c r="X124" s="27">
        <f t="shared" ca="1" si="24"/>
        <v>140.36162977971821</v>
      </c>
      <c r="Y124" s="7"/>
      <c r="Z124" s="28">
        <f t="shared" si="23"/>
        <v>140.40900000000016</v>
      </c>
      <c r="AA124" s="27">
        <f t="shared" si="21"/>
        <v>2.450599349432721</v>
      </c>
      <c r="AB124" s="7"/>
      <c r="AC124" s="28">
        <f t="shared" ca="1" si="13"/>
        <v>-4.737022028194815E-2</v>
      </c>
      <c r="AD124" s="27"/>
      <c r="AE124" s="7"/>
    </row>
    <row r="125" spans="1:31" s="26" customFormat="1" x14ac:dyDescent="0.25">
      <c r="A125" s="26">
        <v>40</v>
      </c>
      <c r="B125" s="26">
        <v>-621</v>
      </c>
      <c r="C125" s="26">
        <v>14250</v>
      </c>
      <c r="D125" s="26">
        <v>14630</v>
      </c>
      <c r="E125" s="26">
        <v>11941</v>
      </c>
      <c r="F125" s="26">
        <v>11574</v>
      </c>
      <c r="G125" s="27"/>
      <c r="H125" s="7"/>
      <c r="I125" s="28">
        <f t="shared" si="14"/>
        <v>2309</v>
      </c>
      <c r="J125" s="27">
        <f t="shared" si="14"/>
        <v>3056</v>
      </c>
      <c r="K125" s="7"/>
      <c r="L125" s="124">
        <f t="shared" si="22"/>
        <v>-0.61813404188282106</v>
      </c>
      <c r="M125" s="27">
        <f t="shared" ca="1" si="15"/>
        <v>8.9003246112401717E-6</v>
      </c>
      <c r="N125" s="44"/>
      <c r="O125" s="44"/>
      <c r="P125" s="7"/>
      <c r="Q125" s="28">
        <f t="shared" ca="1" si="16"/>
        <v>2348.9036431683335</v>
      </c>
      <c r="R125" s="27">
        <f t="shared" ca="1" si="17"/>
        <v>3032.1928006430217</v>
      </c>
      <c r="S125" s="7"/>
      <c r="T125" s="28">
        <f t="shared" ca="1" si="18"/>
        <v>-0.60873552443199508</v>
      </c>
      <c r="U125" s="27">
        <f t="shared" ca="1" si="19"/>
        <v>0.79101635651820024</v>
      </c>
      <c r="V125" s="7"/>
      <c r="W125" s="28">
        <f t="shared" ca="1" si="20"/>
        <v>-0.61515070070031441</v>
      </c>
      <c r="X125" s="27">
        <f t="shared" ca="1" si="24"/>
        <v>134.6840239073149</v>
      </c>
      <c r="Y125" s="7"/>
      <c r="Z125" s="28">
        <f t="shared" si="23"/>
        <v>134.82000000000016</v>
      </c>
      <c r="AA125" s="27">
        <f t="shared" si="21"/>
        <v>2.3530528975387579</v>
      </c>
      <c r="AB125" s="7"/>
      <c r="AC125" s="28">
        <f t="shared" ca="1" si="13"/>
        <v>-0.13597609268526867</v>
      </c>
      <c r="AD125" s="27"/>
      <c r="AE125" s="7"/>
    </row>
    <row r="126" spans="1:31" s="26" customFormat="1" x14ac:dyDescent="0.25">
      <c r="A126" s="26">
        <v>41</v>
      </c>
      <c r="B126" s="26">
        <v>-628</v>
      </c>
      <c r="C126" s="26">
        <v>14397</v>
      </c>
      <c r="D126" s="26">
        <v>14510</v>
      </c>
      <c r="E126" s="26">
        <v>11795</v>
      </c>
      <c r="F126" s="26">
        <v>11699</v>
      </c>
      <c r="G126" s="27"/>
      <c r="H126" s="7"/>
      <c r="I126" s="28">
        <f t="shared" si="14"/>
        <v>2602</v>
      </c>
      <c r="J126" s="27">
        <f t="shared" si="14"/>
        <v>2811</v>
      </c>
      <c r="K126" s="7"/>
      <c r="L126" s="124">
        <f t="shared" si="22"/>
        <v>-0.69254617285643871</v>
      </c>
      <c r="M126" s="27">
        <f t="shared" ca="1" si="15"/>
        <v>3.9070980309995041E-6</v>
      </c>
      <c r="N126" s="44"/>
      <c r="O126" s="44"/>
      <c r="P126" s="7"/>
      <c r="Q126" s="28">
        <f t="shared" ca="1" si="16"/>
        <v>2641.9036431683335</v>
      </c>
      <c r="R126" s="27">
        <f t="shared" ca="1" si="17"/>
        <v>2787.1928006430217</v>
      </c>
      <c r="S126" s="7"/>
      <c r="T126" s="28">
        <f t="shared" ca="1" si="18"/>
        <v>-0.68466861312097727</v>
      </c>
      <c r="U126" s="27">
        <f t="shared" ca="1" si="19"/>
        <v>0.72710254229574678</v>
      </c>
      <c r="V126" s="7"/>
      <c r="W126" s="28">
        <f t="shared" ca="1" si="20"/>
        <v>-0.69056953479371719</v>
      </c>
      <c r="X126" s="27">
        <f t="shared" ca="1" si="24"/>
        <v>129.03137463370257</v>
      </c>
      <c r="Y126" s="7"/>
      <c r="Z126" s="28">
        <f t="shared" si="23"/>
        <v>129.16800000000018</v>
      </c>
      <c r="AA126" s="27">
        <f t="shared" si="21"/>
        <v>2.2544068882160384</v>
      </c>
      <c r="AB126" s="7"/>
      <c r="AC126" s="28">
        <f t="shared" ca="1" si="13"/>
        <v>-0.1366253662976078</v>
      </c>
      <c r="AD126" s="27"/>
      <c r="AE126" s="7"/>
    </row>
    <row r="127" spans="1:31" s="26" customFormat="1" x14ac:dyDescent="0.25">
      <c r="A127" s="26">
        <v>42</v>
      </c>
      <c r="B127" s="26">
        <v>-600</v>
      </c>
      <c r="C127" s="26">
        <v>14527</v>
      </c>
      <c r="D127" s="26">
        <v>14379</v>
      </c>
      <c r="E127" s="26">
        <v>11671</v>
      </c>
      <c r="F127" s="26">
        <v>11830</v>
      </c>
      <c r="G127" s="27"/>
      <c r="H127" s="7"/>
      <c r="I127" s="28">
        <f t="shared" si="14"/>
        <v>2856</v>
      </c>
      <c r="J127" s="27">
        <f t="shared" si="14"/>
        <v>2549</v>
      </c>
      <c r="K127" s="7"/>
      <c r="L127" s="124">
        <f t="shared" si="22"/>
        <v>-0.7573598764787981</v>
      </c>
      <c r="M127" s="27">
        <f t="shared" ca="1" si="15"/>
        <v>2.2947031297202919E-6</v>
      </c>
      <c r="N127" s="44"/>
      <c r="O127" s="44"/>
      <c r="P127" s="7"/>
      <c r="Q127" s="28">
        <f t="shared" ca="1" si="16"/>
        <v>2895.9036431683335</v>
      </c>
      <c r="R127" s="27">
        <f t="shared" ca="1" si="17"/>
        <v>2525.1928006430217</v>
      </c>
      <c r="S127" s="7"/>
      <c r="T127" s="28">
        <f t="shared" ca="1" si="18"/>
        <v>-0.75049456713804719</v>
      </c>
      <c r="U127" s="27">
        <f t="shared" ca="1" si="19"/>
        <v>0.65875389198438838</v>
      </c>
      <c r="V127" s="7"/>
      <c r="W127" s="28">
        <f t="shared" ca="1" si="20"/>
        <v>-0.75584504872300529</v>
      </c>
      <c r="X127" s="27">
        <f t="shared" ca="1" si="24"/>
        <v>123.62886075548124</v>
      </c>
      <c r="Y127" s="7"/>
      <c r="Z127" s="28">
        <f t="shared" si="23"/>
        <v>123.76800000000017</v>
      </c>
      <c r="AA127" s="27">
        <f t="shared" si="21"/>
        <v>2.1601591086083447</v>
      </c>
      <c r="AB127" s="7"/>
      <c r="AC127" s="28">
        <f t="shared" ca="1" si="13"/>
        <v>-0.13913924451892967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14644</v>
      </c>
      <c r="D128" s="26">
        <v>14236</v>
      </c>
      <c r="E128" s="26">
        <v>11558</v>
      </c>
      <c r="F128" s="26">
        <v>11980</v>
      </c>
      <c r="G128" s="27"/>
      <c r="H128" s="7"/>
      <c r="I128" s="28">
        <f t="shared" si="14"/>
        <v>3086</v>
      </c>
      <c r="J128" s="27">
        <f t="shared" si="14"/>
        <v>2256</v>
      </c>
      <c r="K128" s="7"/>
      <c r="L128" s="124">
        <f t="shared" si="22"/>
        <v>-0.81626868080750392</v>
      </c>
      <c r="M128" s="27">
        <f t="shared" ca="1" si="15"/>
        <v>2.0548636739497017E-6</v>
      </c>
      <c r="N128" s="44"/>
      <c r="O128" s="44"/>
      <c r="P128" s="7"/>
      <c r="Q128" s="28">
        <f t="shared" ca="1" si="16"/>
        <v>3125.9036431683335</v>
      </c>
      <c r="R128" s="27">
        <f t="shared" ca="1" si="17"/>
        <v>2232.1928006430217</v>
      </c>
      <c r="S128" s="7"/>
      <c r="T128" s="28">
        <f t="shared" ca="1" si="18"/>
        <v>-0.81010074597240189</v>
      </c>
      <c r="U128" s="27">
        <f t="shared" ca="1" si="19"/>
        <v>0.58231818762855625</v>
      </c>
      <c r="V128" s="7"/>
      <c r="W128" s="28">
        <f t="shared" ca="1" si="20"/>
        <v>-0.81483520123877973</v>
      </c>
      <c r="X128" s="27">
        <f t="shared" ca="1" si="24"/>
        <v>118.10652507351028</v>
      </c>
      <c r="Y128" s="7"/>
      <c r="Z128" s="28">
        <f t="shared" si="23"/>
        <v>118.28700000000018</v>
      </c>
      <c r="AA128" s="27">
        <f t="shared" si="21"/>
        <v>2.0644976123065355</v>
      </c>
      <c r="AB128" s="7"/>
      <c r="AC128" s="28">
        <f t="shared" ca="1" si="13"/>
        <v>-0.18047492648989305</v>
      </c>
      <c r="AD128" s="27"/>
      <c r="AE128" s="7"/>
    </row>
    <row r="129" spans="1:31" s="26" customFormat="1" x14ac:dyDescent="0.25">
      <c r="A129" s="26">
        <v>44</v>
      </c>
      <c r="B129" s="26">
        <v>-637</v>
      </c>
      <c r="C129" s="26">
        <v>14753</v>
      </c>
      <c r="D129" s="26">
        <v>14077</v>
      </c>
      <c r="E129" s="26">
        <v>11454</v>
      </c>
      <c r="F129" s="26">
        <v>12141</v>
      </c>
      <c r="G129" s="27"/>
      <c r="H129" s="7"/>
      <c r="I129" s="28">
        <f t="shared" si="14"/>
        <v>3299</v>
      </c>
      <c r="J129" s="27">
        <f t="shared" si="14"/>
        <v>1936</v>
      </c>
      <c r="K129" s="7"/>
      <c r="L129" s="124">
        <f t="shared" si="22"/>
        <v>-0.86989121118398272</v>
      </c>
      <c r="M129" s="27">
        <f t="shared" ca="1" si="15"/>
        <v>2.7944116481918278E-7</v>
      </c>
      <c r="N129" s="44"/>
      <c r="O129" s="44"/>
      <c r="P129" s="7"/>
      <c r="Q129" s="28">
        <f t="shared" ca="1" si="16"/>
        <v>3338.9036431683335</v>
      </c>
      <c r="R129" s="27">
        <f t="shared" ca="1" si="17"/>
        <v>1912.1928006430219</v>
      </c>
      <c r="S129" s="7"/>
      <c r="T129" s="28">
        <f t="shared" ca="1" si="18"/>
        <v>-0.86530125071899988</v>
      </c>
      <c r="U129" s="27">
        <f t="shared" ca="1" si="19"/>
        <v>0.49883892007269864</v>
      </c>
      <c r="V129" s="7"/>
      <c r="W129" s="28">
        <f t="shared" ca="1" si="20"/>
        <v>-0.86936258923512022</v>
      </c>
      <c r="X129" s="27">
        <f t="shared" ca="1" si="24"/>
        <v>112.40234310871665</v>
      </c>
      <c r="Y129" s="7"/>
      <c r="Z129" s="28">
        <f t="shared" si="23"/>
        <v>112.55400000000017</v>
      </c>
      <c r="AA129" s="27">
        <f t="shared" si="21"/>
        <v>1.9644378862897007</v>
      </c>
      <c r="AB129" s="7"/>
      <c r="AC129" s="28">
        <f t="shared" ca="1" si="13"/>
        <v>-0.15165689128352255</v>
      </c>
      <c r="AD129" s="27"/>
      <c r="AE129" s="7"/>
    </row>
    <row r="130" spans="1:31" s="26" customFormat="1" x14ac:dyDescent="0.25">
      <c r="A130" s="26">
        <v>45</v>
      </c>
      <c r="B130" s="26">
        <v>-637</v>
      </c>
      <c r="C130" s="26">
        <v>14840</v>
      </c>
      <c r="D130" s="26">
        <v>13903</v>
      </c>
      <c r="E130" s="26">
        <v>11364</v>
      </c>
      <c r="F130" s="26">
        <v>12311</v>
      </c>
      <c r="G130" s="27"/>
      <c r="H130" s="7"/>
      <c r="I130" s="28">
        <f t="shared" si="14"/>
        <v>3476</v>
      </c>
      <c r="J130" s="27">
        <f t="shared" si="14"/>
        <v>1592</v>
      </c>
      <c r="K130" s="7"/>
      <c r="L130" s="124">
        <f t="shared" si="22"/>
        <v>-0.91481169932084783</v>
      </c>
      <c r="M130" s="27">
        <f t="shared" ca="1" si="15"/>
        <v>9.1390634258595489E-8</v>
      </c>
      <c r="N130" s="44"/>
      <c r="O130" s="44"/>
      <c r="P130" s="7"/>
      <c r="Q130" s="28">
        <f t="shared" ca="1" si="16"/>
        <v>3515.9036431683335</v>
      </c>
      <c r="R130" s="27">
        <f t="shared" ca="1" si="17"/>
        <v>1568.1928006430219</v>
      </c>
      <c r="S130" s="7"/>
      <c r="T130" s="28">
        <f t="shared" ca="1" si="18"/>
        <v>-0.91117209269152499</v>
      </c>
      <c r="U130" s="27">
        <f t="shared" ca="1" si="19"/>
        <v>0.4090987074501517</v>
      </c>
      <c r="V130" s="7"/>
      <c r="W130" s="28">
        <f t="shared" ca="1" si="20"/>
        <v>-0.91450939048164759</v>
      </c>
      <c r="X130" s="27">
        <f t="shared" ca="1" si="24"/>
        <v>106.65619139853817</v>
      </c>
      <c r="Y130" s="7"/>
      <c r="Z130" s="28">
        <f t="shared" si="23"/>
        <v>106.82100000000017</v>
      </c>
      <c r="AA130" s="27">
        <f t="shared" si="21"/>
        <v>1.8643781602728657</v>
      </c>
      <c r="AB130" s="7"/>
      <c r="AC130" s="28">
        <f t="shared" ca="1" si="13"/>
        <v>-0.16480860146199916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14908</v>
      </c>
      <c r="D131" s="26">
        <v>13726</v>
      </c>
      <c r="E131" s="26">
        <v>11294</v>
      </c>
      <c r="F131" s="26">
        <v>12485</v>
      </c>
      <c r="G131" s="27"/>
      <c r="H131" s="7"/>
      <c r="I131" s="28">
        <f t="shared" si="14"/>
        <v>3614</v>
      </c>
      <c r="J131" s="27">
        <f t="shared" si="14"/>
        <v>1241</v>
      </c>
      <c r="K131" s="7"/>
      <c r="L131" s="124">
        <f t="shared" si="22"/>
        <v>-0.9500428936166605</v>
      </c>
      <c r="M131" s="27">
        <f t="shared" ca="1" si="15"/>
        <v>2.5901053561666071E-7</v>
      </c>
      <c r="N131" s="44"/>
      <c r="O131" s="44"/>
      <c r="P131" s="7"/>
      <c r="Q131" s="28">
        <f t="shared" ca="1" si="16"/>
        <v>3653.9036431683335</v>
      </c>
      <c r="R131" s="27">
        <f t="shared" ca="1" si="17"/>
        <v>1217.1928006430219</v>
      </c>
      <c r="S131" s="7"/>
      <c r="T131" s="28">
        <f t="shared" ca="1" si="18"/>
        <v>-0.94693579999213784</v>
      </c>
      <c r="U131" s="27">
        <f t="shared" ca="1" si="19"/>
        <v>0.31753238584982035</v>
      </c>
      <c r="V131" s="7"/>
      <c r="W131" s="28">
        <f t="shared" ca="1" si="20"/>
        <v>-0.94953396283981883</v>
      </c>
      <c r="X131" s="27">
        <f t="shared" ca="1" si="24"/>
        <v>101.04558709055016</v>
      </c>
      <c r="Y131" s="7"/>
      <c r="Z131" s="28">
        <f t="shared" si="23"/>
        <v>101.18700000000017</v>
      </c>
      <c r="AA131" s="27">
        <f t="shared" si="21"/>
        <v>1.7660463102155051</v>
      </c>
      <c r="AB131" s="7"/>
      <c r="AC131" s="28">
        <f t="shared" ca="1" si="13"/>
        <v>-0.14141290945001117</v>
      </c>
      <c r="AD131" s="27"/>
      <c r="AE131" s="7"/>
    </row>
    <row r="132" spans="1:31" s="26" customFormat="1" x14ac:dyDescent="0.25">
      <c r="A132" s="26">
        <v>47</v>
      </c>
      <c r="B132" s="26">
        <v>-638</v>
      </c>
      <c r="C132" s="26">
        <v>14964</v>
      </c>
      <c r="D132" s="26">
        <v>13542</v>
      </c>
      <c r="E132" s="26">
        <v>11243</v>
      </c>
      <c r="F132" s="26">
        <v>12668</v>
      </c>
      <c r="G132" s="27"/>
      <c r="H132" s="7"/>
      <c r="I132" s="28">
        <f t="shared" si="14"/>
        <v>3721</v>
      </c>
      <c r="J132" s="27">
        <f t="shared" si="14"/>
        <v>874</v>
      </c>
      <c r="K132" s="7"/>
      <c r="L132" s="124">
        <f t="shared" si="22"/>
        <v>-0.97650332438966636</v>
      </c>
      <c r="M132" s="27">
        <f t="shared" ca="1" si="15"/>
        <v>1.6063218542293422E-10</v>
      </c>
      <c r="N132" s="44"/>
      <c r="O132" s="44"/>
      <c r="P132" s="7"/>
      <c r="Q132" s="28">
        <f t="shared" ca="1" si="16"/>
        <v>3760.9036431683335</v>
      </c>
      <c r="R132" s="27">
        <f t="shared" ca="1" si="17"/>
        <v>850.19280064302188</v>
      </c>
      <c r="S132" s="7"/>
      <c r="T132" s="28">
        <f t="shared" ca="1" si="18"/>
        <v>-0.97466563101507664</v>
      </c>
      <c r="U132" s="27">
        <f t="shared" ca="1" si="19"/>
        <v>0.2217921008716961</v>
      </c>
      <c r="V132" s="7"/>
      <c r="W132" s="28">
        <f t="shared" ca="1" si="20"/>
        <v>-0.97649065031433824</v>
      </c>
      <c r="X132" s="27">
        <f t="shared" ca="1" si="24"/>
        <v>95.351794442985408</v>
      </c>
      <c r="Y132" s="7"/>
      <c r="Z132" s="28">
        <f t="shared" si="23"/>
        <v>95.445000000000164</v>
      </c>
      <c r="AA132" s="27">
        <f t="shared" si="21"/>
        <v>1.6658295045659905</v>
      </c>
      <c r="AB132" s="7"/>
      <c r="AC132" s="28">
        <f t="shared" ca="1" si="13"/>
        <v>-9.3205557014755414E-2</v>
      </c>
      <c r="AD132" s="27"/>
      <c r="AE132" s="7"/>
    </row>
    <row r="133" spans="1:31" s="26" customFormat="1" x14ac:dyDescent="0.25">
      <c r="A133" s="26">
        <v>48</v>
      </c>
      <c r="B133" s="26">
        <v>-619</v>
      </c>
      <c r="C133" s="26">
        <v>15000</v>
      </c>
      <c r="D133" s="26">
        <v>13366</v>
      </c>
      <c r="E133" s="26">
        <v>11214</v>
      </c>
      <c r="F133" s="26">
        <v>12855</v>
      </c>
      <c r="G133" s="27"/>
      <c r="H133" s="7"/>
      <c r="I133" s="28">
        <f t="shared" si="14"/>
        <v>3786</v>
      </c>
      <c r="J133" s="27">
        <f t="shared" si="14"/>
        <v>511</v>
      </c>
      <c r="K133" s="7"/>
      <c r="L133" s="124">
        <f t="shared" si="22"/>
        <v>-0.99281175608075278</v>
      </c>
      <c r="M133" s="27">
        <f t="shared" ca="1" si="15"/>
        <v>5.8054051734704578E-8</v>
      </c>
      <c r="N133" s="44"/>
      <c r="O133" s="44"/>
      <c r="P133" s="7"/>
      <c r="Q133" s="28">
        <f t="shared" ca="1" si="16"/>
        <v>3825.9036431683335</v>
      </c>
      <c r="R133" s="27">
        <f t="shared" ca="1" si="17"/>
        <v>487.19280064302183</v>
      </c>
      <c r="S133" s="7"/>
      <c r="T133" s="28">
        <f t="shared" ca="1" si="18"/>
        <v>-0.9915108554682639</v>
      </c>
      <c r="U133" s="27">
        <f t="shared" ca="1" si="19"/>
        <v>0.12709530673802008</v>
      </c>
      <c r="V133" s="7"/>
      <c r="W133" s="28">
        <f t="shared" ca="1" si="20"/>
        <v>-0.99257081199650354</v>
      </c>
      <c r="X133" s="27">
        <f t="shared" ca="1" si="24"/>
        <v>89.85202795776388</v>
      </c>
      <c r="Y133" s="7"/>
      <c r="Z133" s="28">
        <f t="shared" si="23"/>
        <v>89.874000000000166</v>
      </c>
      <c r="AA133" s="27">
        <f t="shared" si="21"/>
        <v>1.5685972119373865</v>
      </c>
      <c r="AB133" s="7"/>
      <c r="AC133" s="28">
        <f t="shared" ca="1" si="13"/>
        <v>-2.1972042236285461E-2</v>
      </c>
      <c r="AD133" s="27"/>
      <c r="AE133" s="7"/>
    </row>
    <row r="134" spans="1:31" s="26" customFormat="1" x14ac:dyDescent="0.25">
      <c r="A134" s="26">
        <v>49</v>
      </c>
      <c r="B134" s="26">
        <v>-616</v>
      </c>
      <c r="C134" s="26">
        <v>15021</v>
      </c>
      <c r="D134" s="26">
        <v>13175</v>
      </c>
      <c r="E134" s="26">
        <v>11197</v>
      </c>
      <c r="F134" s="26">
        <v>13039</v>
      </c>
      <c r="G134" s="27"/>
      <c r="H134" s="7"/>
      <c r="I134" s="28">
        <f t="shared" si="14"/>
        <v>3824</v>
      </c>
      <c r="J134" s="27">
        <f t="shared" si="14"/>
        <v>136</v>
      </c>
      <c r="K134" s="7"/>
      <c r="L134" s="124">
        <f t="shared" si="22"/>
        <v>-0.99973059322060753</v>
      </c>
      <c r="M134" s="27">
        <f t="shared" ca="1" si="15"/>
        <v>3.600867395645853E-6</v>
      </c>
      <c r="N134" s="44"/>
      <c r="O134" s="44"/>
      <c r="P134" s="7"/>
      <c r="Q134" s="28">
        <f t="shared" ca="1" si="16"/>
        <v>3863.9036431683335</v>
      </c>
      <c r="R134" s="27">
        <f t="shared" ca="1" si="17"/>
        <v>112.19280064302183</v>
      </c>
      <c r="S134" s="7"/>
      <c r="T134" s="28">
        <f t="shared" ca="1" si="18"/>
        <v>-1.0013588328408964</v>
      </c>
      <c r="U134" s="27">
        <f t="shared" ca="1" si="19"/>
        <v>2.9268040070999424E-2</v>
      </c>
      <c r="V134" s="7"/>
      <c r="W134" s="28">
        <f t="shared" ca="1" si="20"/>
        <v>-1.0016281883817644</v>
      </c>
      <c r="X134" s="27">
        <f t="shared" ca="1" si="24"/>
        <v>84.228938332590189</v>
      </c>
      <c r="Y134" s="7"/>
      <c r="Z134" s="28">
        <f t="shared" si="23"/>
        <v>84.330000000000169</v>
      </c>
      <c r="AA134" s="27">
        <f t="shared" si="21"/>
        <v>1.4718361582068209</v>
      </c>
      <c r="AB134" s="7"/>
      <c r="AC134" s="28">
        <f t="shared" ca="1" si="13"/>
        <v>-0.10106166740997935</v>
      </c>
      <c r="AD134" s="27"/>
      <c r="AE134" s="7"/>
    </row>
    <row r="135" spans="1:31" s="26" customFormat="1" x14ac:dyDescent="0.25">
      <c r="A135" s="26">
        <v>50</v>
      </c>
      <c r="B135" s="26">
        <v>-611</v>
      </c>
      <c r="C135" s="26">
        <v>15013</v>
      </c>
      <c r="D135" s="26">
        <v>12987</v>
      </c>
      <c r="E135" s="26">
        <v>11200</v>
      </c>
      <c r="F135" s="26">
        <v>13219</v>
      </c>
      <c r="G135" s="27"/>
      <c r="H135" s="7"/>
      <c r="I135" s="28">
        <f t="shared" si="14"/>
        <v>3813</v>
      </c>
      <c r="J135" s="27">
        <f t="shared" si="14"/>
        <v>-232</v>
      </c>
      <c r="K135" s="7"/>
      <c r="L135" s="124">
        <f t="shared" si="22"/>
        <v>-0.99735395692495588</v>
      </c>
      <c r="M135" s="27">
        <f t="shared" ca="1" si="15"/>
        <v>4.189313309992991E-7</v>
      </c>
      <c r="N135" s="44"/>
      <c r="O135" s="44"/>
      <c r="P135" s="7"/>
      <c r="Q135" s="28">
        <f t="shared" ca="1" si="16"/>
        <v>3852.9036431683335</v>
      </c>
      <c r="R135" s="27">
        <f t="shared" ca="1" si="17"/>
        <v>-255.80719935697817</v>
      </c>
      <c r="S135" s="7"/>
      <c r="T135" s="28">
        <f t="shared" ca="1" si="18"/>
        <v>-0.99850810254881861</v>
      </c>
      <c r="U135" s="27">
        <f t="shared" ca="1" si="19"/>
        <v>-6.6733117618236859E-2</v>
      </c>
      <c r="V135" s="7"/>
      <c r="W135" s="28">
        <f t="shared" ca="1" si="20"/>
        <v>-0.99800120597362207</v>
      </c>
      <c r="X135" s="27">
        <f t="shared" ca="1" si="24"/>
        <v>78.729716287506903</v>
      </c>
      <c r="Y135" s="7"/>
      <c r="Z135" s="28">
        <f t="shared" si="23"/>
        <v>78.831000000000174</v>
      </c>
      <c r="AA135" s="27">
        <f t="shared" si="21"/>
        <v>1.3758605026396529</v>
      </c>
      <c r="AB135" s="7"/>
      <c r="AC135" s="28">
        <f t="shared" ca="1" si="13"/>
        <v>-0.10128371249327017</v>
      </c>
      <c r="AD135" s="27"/>
      <c r="AE135" s="7"/>
    </row>
    <row r="136" spans="1:31" s="26" customFormat="1" x14ac:dyDescent="0.25">
      <c r="A136" s="26">
        <v>51</v>
      </c>
      <c r="B136" s="26">
        <v>-617</v>
      </c>
      <c r="C136" s="26">
        <v>14993</v>
      </c>
      <c r="D136" s="26">
        <v>12808</v>
      </c>
      <c r="E136" s="26">
        <v>11223</v>
      </c>
      <c r="F136" s="26">
        <v>13410</v>
      </c>
      <c r="G136" s="27"/>
      <c r="H136" s="7"/>
      <c r="I136" s="28">
        <f t="shared" si="14"/>
        <v>3770</v>
      </c>
      <c r="J136" s="27">
        <f t="shared" si="14"/>
        <v>-602</v>
      </c>
      <c r="K136" s="7"/>
      <c r="L136" s="124">
        <f t="shared" si="22"/>
        <v>-0.98563870114951524</v>
      </c>
      <c r="M136" s="27">
        <f t="shared" ca="1" si="15"/>
        <v>1.9184360515570144E-7</v>
      </c>
      <c r="N136" s="44"/>
      <c r="O136" s="44"/>
      <c r="P136" s="7"/>
      <c r="Q136" s="28">
        <f t="shared" ca="1" si="16"/>
        <v>3809.9036431683335</v>
      </c>
      <c r="R136" s="27">
        <f t="shared" ca="1" si="17"/>
        <v>-625.80719935697812</v>
      </c>
      <c r="S136" s="7"/>
      <c r="T136" s="28">
        <f t="shared" ca="1" si="18"/>
        <v>-0.98736433867978701</v>
      </c>
      <c r="U136" s="27">
        <f t="shared" ca="1" si="19"/>
        <v>-0.16325602072969722</v>
      </c>
      <c r="V136" s="7"/>
      <c r="W136" s="28">
        <f t="shared" ca="1" si="20"/>
        <v>-0.98607670069877951</v>
      </c>
      <c r="X136" s="27">
        <f t="shared" ca="1" si="24"/>
        <v>73.154522079450771</v>
      </c>
      <c r="Y136" s="7"/>
      <c r="Z136" s="28">
        <f t="shared" si="23"/>
        <v>73.278000000000176</v>
      </c>
      <c r="AA136" s="27">
        <f t="shared" si="21"/>
        <v>1.2789423692764077</v>
      </c>
      <c r="AB136" s="7"/>
      <c r="AC136" s="28">
        <f t="shared" ca="1" si="13"/>
        <v>-0.12347792054940498</v>
      </c>
      <c r="AD136" s="27"/>
      <c r="AE136" s="7"/>
    </row>
    <row r="137" spans="1:31" s="26" customFormat="1" x14ac:dyDescent="0.25">
      <c r="A137" s="26">
        <v>52</v>
      </c>
      <c r="B137" s="26">
        <v>-625</v>
      </c>
      <c r="C137" s="26">
        <v>14951</v>
      </c>
      <c r="D137" s="26">
        <v>12617</v>
      </c>
      <c r="E137" s="26">
        <v>11255</v>
      </c>
      <c r="F137" s="26">
        <v>13587</v>
      </c>
      <c r="G137" s="27"/>
      <c r="H137" s="7"/>
      <c r="I137" s="28">
        <f t="shared" si="14"/>
        <v>3696</v>
      </c>
      <c r="J137" s="27">
        <f t="shared" si="14"/>
        <v>-970</v>
      </c>
      <c r="K137" s="7"/>
      <c r="L137" s="124">
        <f t="shared" si="22"/>
        <v>-0.96434063764093569</v>
      </c>
      <c r="M137" s="27">
        <f t="shared" ca="1" si="15"/>
        <v>3.1742310971560087E-6</v>
      </c>
      <c r="N137" s="44"/>
      <c r="O137" s="44"/>
      <c r="P137" s="7"/>
      <c r="Q137" s="28">
        <f t="shared" ca="1" si="16"/>
        <v>3735.9036431683335</v>
      </c>
      <c r="R137" s="27">
        <f t="shared" ca="1" si="17"/>
        <v>-993.80719935697812</v>
      </c>
      <c r="S137" s="7"/>
      <c r="T137" s="28">
        <f t="shared" ca="1" si="18"/>
        <v>-0.96818669853308159</v>
      </c>
      <c r="U137" s="27">
        <f t="shared" ca="1" si="19"/>
        <v>-0.25925717841893353</v>
      </c>
      <c r="V137" s="7"/>
      <c r="W137" s="28">
        <f t="shared" ca="1" si="20"/>
        <v>-0.96612227483665092</v>
      </c>
      <c r="X137" s="27">
        <f t="shared" ca="1" si="24"/>
        <v>67.5338771754096</v>
      </c>
      <c r="Y137" s="7"/>
      <c r="Z137" s="28">
        <f t="shared" si="23"/>
        <v>67.653000000000176</v>
      </c>
      <c r="AA137" s="27">
        <f t="shared" si="21"/>
        <v>1.1807675988517268</v>
      </c>
      <c r="AB137" s="7"/>
      <c r="AC137" s="28">
        <f t="shared" ca="1" si="13"/>
        <v>-0.11912282459057622</v>
      </c>
      <c r="AD137" s="27"/>
      <c r="AE137" s="7"/>
    </row>
    <row r="138" spans="1:31" s="26" customFormat="1" x14ac:dyDescent="0.25">
      <c r="A138" s="26">
        <v>53</v>
      </c>
      <c r="B138" s="26">
        <v>-636</v>
      </c>
      <c r="C138" s="26">
        <v>14893</v>
      </c>
      <c r="D138" s="26">
        <v>12435</v>
      </c>
      <c r="E138" s="26">
        <v>11315</v>
      </c>
      <c r="F138" s="26">
        <v>13772</v>
      </c>
      <c r="G138" s="27"/>
      <c r="H138" s="7"/>
      <c r="I138" s="28">
        <f t="shared" si="14"/>
        <v>3578</v>
      </c>
      <c r="J138" s="27">
        <f t="shared" si="14"/>
        <v>-1337</v>
      </c>
      <c r="K138" s="7"/>
      <c r="L138" s="124">
        <f t="shared" si="22"/>
        <v>-0.93313562607253109</v>
      </c>
      <c r="M138" s="27">
        <f t="shared" ca="1" si="15"/>
        <v>2.6602855729576719E-6</v>
      </c>
      <c r="N138" s="44"/>
      <c r="O138" s="44"/>
      <c r="P138" s="7"/>
      <c r="Q138" s="28">
        <f t="shared" ca="1" si="16"/>
        <v>3617.9036431683335</v>
      </c>
      <c r="R138" s="27">
        <f t="shared" ca="1" si="17"/>
        <v>-1360.8071993569781</v>
      </c>
      <c r="S138" s="7"/>
      <c r="T138" s="28">
        <f t="shared" ca="1" si="18"/>
        <v>-0.93760613721806485</v>
      </c>
      <c r="U138" s="27">
        <f t="shared" ca="1" si="19"/>
        <v>-0.35499746339705773</v>
      </c>
      <c r="V138" s="7"/>
      <c r="W138" s="28">
        <f t="shared" ca="1" si="20"/>
        <v>-0.93476666426121879</v>
      </c>
      <c r="X138" s="27">
        <f t="shared" ca="1" si="24"/>
        <v>61.759870054353769</v>
      </c>
      <c r="Y138" s="7"/>
      <c r="Z138" s="28">
        <f t="shared" si="23"/>
        <v>61.92900000000018</v>
      </c>
      <c r="AA138" s="27">
        <f t="shared" si="21"/>
        <v>1.0808649524675715</v>
      </c>
      <c r="AB138" s="7"/>
      <c r="AC138" s="28">
        <f t="shared" ca="1" si="13"/>
        <v>-0.16912994564641082</v>
      </c>
      <c r="AD138" s="27"/>
      <c r="AE138" s="7"/>
    </row>
    <row r="139" spans="1:31" s="26" customFormat="1" x14ac:dyDescent="0.25">
      <c r="A139" s="26">
        <v>54</v>
      </c>
      <c r="B139" s="26">
        <v>-635</v>
      </c>
      <c r="C139" s="26">
        <v>14824</v>
      </c>
      <c r="D139" s="26">
        <v>12260</v>
      </c>
      <c r="E139" s="26">
        <v>11397</v>
      </c>
      <c r="F139" s="26">
        <v>13947</v>
      </c>
      <c r="G139" s="27"/>
      <c r="H139" s="7"/>
      <c r="I139" s="28">
        <f t="shared" si="14"/>
        <v>3427</v>
      </c>
      <c r="J139" s="27">
        <f t="shared" si="14"/>
        <v>-1687</v>
      </c>
      <c r="K139" s="7"/>
      <c r="L139" s="124">
        <f t="shared" si="22"/>
        <v>-0.89269596197162282</v>
      </c>
      <c r="M139" s="27">
        <f t="shared" ca="1" si="15"/>
        <v>4.833298931139788E-6</v>
      </c>
      <c r="N139" s="44"/>
      <c r="O139" s="44"/>
      <c r="P139" s="7"/>
      <c r="Q139" s="28">
        <f t="shared" ca="1" si="16"/>
        <v>3466.9036431683335</v>
      </c>
      <c r="R139" s="27">
        <f t="shared" ca="1" si="17"/>
        <v>-1710.8071993569781</v>
      </c>
      <c r="S139" s="7"/>
      <c r="T139" s="28">
        <f t="shared" ca="1" si="18"/>
        <v>-0.89847338502681462</v>
      </c>
      <c r="U139" s="27">
        <f t="shared" ca="1" si="19"/>
        <v>-0.446302912286277</v>
      </c>
      <c r="V139" s="7"/>
      <c r="W139" s="28">
        <f t="shared" ca="1" si="20"/>
        <v>-0.89489443847391703</v>
      </c>
      <c r="X139" s="27">
        <f t="shared" ca="1" si="24"/>
        <v>56.048795711160551</v>
      </c>
      <c r="Y139" s="7"/>
      <c r="Z139" s="28">
        <f t="shared" si="23"/>
        <v>56.214000000000183</v>
      </c>
      <c r="AA139" s="27">
        <f t="shared" si="21"/>
        <v>0.98111938571609558</v>
      </c>
      <c r="AB139" s="7"/>
      <c r="AC139" s="28">
        <f t="shared" ca="1" si="13"/>
        <v>-0.16520428883963234</v>
      </c>
      <c r="AD139" s="27"/>
      <c r="AE139" s="7"/>
    </row>
    <row r="140" spans="1:31" s="26" customFormat="1" x14ac:dyDescent="0.25">
      <c r="A140" s="26">
        <v>55</v>
      </c>
      <c r="B140" s="26">
        <v>-634</v>
      </c>
      <c r="C140" s="26">
        <v>14723</v>
      </c>
      <c r="D140" s="26">
        <v>12086</v>
      </c>
      <c r="E140" s="26">
        <v>11482</v>
      </c>
      <c r="F140" s="26">
        <v>14106</v>
      </c>
      <c r="G140" s="27"/>
      <c r="H140" s="7"/>
      <c r="I140" s="28">
        <f t="shared" si="14"/>
        <v>3241</v>
      </c>
      <c r="J140" s="27">
        <f t="shared" si="14"/>
        <v>-2020</v>
      </c>
      <c r="K140" s="7"/>
      <c r="L140" s="124">
        <f t="shared" si="22"/>
        <v>-0.843466458769351</v>
      </c>
      <c r="M140" s="27">
        <f t="shared" ca="1" si="15"/>
        <v>6.354468774069983E-6</v>
      </c>
      <c r="N140" s="44"/>
      <c r="O140" s="44"/>
      <c r="P140" s="7"/>
      <c r="Q140" s="28">
        <f t="shared" ca="1" si="16"/>
        <v>3280.9036431683335</v>
      </c>
      <c r="R140" s="27">
        <f t="shared" ca="1" si="17"/>
        <v>-2043.8071993569781</v>
      </c>
      <c r="S140" s="7"/>
      <c r="T140" s="28">
        <f t="shared" ca="1" si="18"/>
        <v>-0.85027012736077134</v>
      </c>
      <c r="U140" s="27">
        <f t="shared" ca="1" si="19"/>
        <v>-0.53317352508659133</v>
      </c>
      <c r="V140" s="7"/>
      <c r="W140" s="28">
        <f t="shared" ca="1" si="20"/>
        <v>-0.84598726593652385</v>
      </c>
      <c r="X140" s="27">
        <f t="shared" ca="1" si="24"/>
        <v>50.334506952179822</v>
      </c>
      <c r="Y140" s="7"/>
      <c r="Z140" s="28">
        <f t="shared" si="23"/>
        <v>50.50800000000018</v>
      </c>
      <c r="AA140" s="27">
        <f t="shared" si="21"/>
        <v>0.88153089859729905</v>
      </c>
      <c r="AB140" s="7"/>
      <c r="AC140" s="28">
        <f t="shared" ca="1" si="13"/>
        <v>-0.17349304782035802</v>
      </c>
      <c r="AD140" s="27"/>
      <c r="AE140" s="7"/>
    </row>
    <row r="141" spans="1:31" s="26" customFormat="1" x14ac:dyDescent="0.25">
      <c r="A141" s="26">
        <v>56</v>
      </c>
      <c r="B141" s="26">
        <v>-629</v>
      </c>
      <c r="C141" s="26">
        <v>14618</v>
      </c>
      <c r="D141" s="26">
        <v>11937</v>
      </c>
      <c r="E141" s="26">
        <v>11598</v>
      </c>
      <c r="F141" s="26">
        <v>14269</v>
      </c>
      <c r="G141" s="27"/>
      <c r="H141" s="7"/>
      <c r="I141" s="28">
        <f t="shared" si="14"/>
        <v>3020</v>
      </c>
      <c r="J141" s="27">
        <f t="shared" si="14"/>
        <v>-2332</v>
      </c>
      <c r="K141" s="7"/>
      <c r="L141" s="124">
        <f t="shared" si="22"/>
        <v>-0.7863639120602075</v>
      </c>
      <c r="M141" s="27">
        <f t="shared" ca="1" si="15"/>
        <v>2.8549884232523923E-6</v>
      </c>
      <c r="N141" s="44"/>
      <c r="O141" s="44"/>
      <c r="P141" s="7"/>
      <c r="Q141" s="28">
        <f t="shared" ca="1" si="16"/>
        <v>3059.9036431683335</v>
      </c>
      <c r="R141" s="27">
        <f t="shared" ca="1" si="17"/>
        <v>-2355.8071993569783</v>
      </c>
      <c r="S141" s="7"/>
      <c r="T141" s="28">
        <f t="shared" ca="1" si="18"/>
        <v>-0.79299636421993491</v>
      </c>
      <c r="U141" s="27">
        <f t="shared" ca="1" si="19"/>
        <v>-0.61456581095355267</v>
      </c>
      <c r="V141" s="7"/>
      <c r="W141" s="28">
        <f t="shared" ca="1" si="20"/>
        <v>-0.7880535831593426</v>
      </c>
      <c r="X141" s="27">
        <f t="shared" ca="1" si="24"/>
        <v>44.606217732676953</v>
      </c>
      <c r="Y141" s="7"/>
      <c r="Z141" s="28">
        <f t="shared" si="23"/>
        <v>44.847000000000179</v>
      </c>
      <c r="AA141" s="27">
        <f t="shared" si="21"/>
        <v>0.78272780964190014</v>
      </c>
      <c r="AB141" s="7"/>
      <c r="AC141" s="28">
        <f t="shared" ca="1" si="13"/>
        <v>-0.24078226732322605</v>
      </c>
      <c r="AD141" s="27"/>
      <c r="AE141" s="7"/>
    </row>
    <row r="142" spans="1:31" s="26" customFormat="1" x14ac:dyDescent="0.25">
      <c r="A142" s="26">
        <v>57</v>
      </c>
      <c r="B142" s="26">
        <v>-616</v>
      </c>
      <c r="C142" s="26">
        <v>14496</v>
      </c>
      <c r="D142" s="26">
        <v>11788</v>
      </c>
      <c r="E142" s="26">
        <v>11718</v>
      </c>
      <c r="F142" s="26">
        <v>14407</v>
      </c>
      <c r="G142" s="27"/>
      <c r="H142" s="7"/>
      <c r="I142" s="28">
        <f t="shared" si="14"/>
        <v>2778</v>
      </c>
      <c r="J142" s="27">
        <f t="shared" si="14"/>
        <v>-2619</v>
      </c>
      <c r="K142" s="7"/>
      <c r="L142" s="124">
        <f t="shared" si="22"/>
        <v>-0.72300331943697804</v>
      </c>
      <c r="M142" s="27">
        <f t="shared" ca="1" si="15"/>
        <v>2.9819348837397522E-6</v>
      </c>
      <c r="N142" s="44"/>
      <c r="O142" s="44"/>
      <c r="P142" s="7"/>
      <c r="Q142" s="28">
        <f t="shared" ca="1" si="16"/>
        <v>2817.9036431683335</v>
      </c>
      <c r="R142" s="27">
        <f t="shared" ca="1" si="17"/>
        <v>-2642.8071993569783</v>
      </c>
      <c r="S142" s="7"/>
      <c r="T142" s="28">
        <f t="shared" ca="1" si="18"/>
        <v>-0.73028029779422254</v>
      </c>
      <c r="U142" s="27">
        <f t="shared" ca="1" si="19"/>
        <v>-0.68943627904271243</v>
      </c>
      <c r="V142" s="7"/>
      <c r="W142" s="28">
        <f t="shared" ca="1" si="20"/>
        <v>-0.72473014742022934</v>
      </c>
      <c r="X142" s="27">
        <f t="shared" ca="1" si="24"/>
        <v>38.984860275948108</v>
      </c>
      <c r="Y142" s="7"/>
      <c r="Z142" s="28">
        <f t="shared" si="23"/>
        <v>39.303000000000182</v>
      </c>
      <c r="AA142" s="27">
        <f t="shared" si="21"/>
        <v>0.68596675591133449</v>
      </c>
      <c r="AB142" s="7"/>
      <c r="AC142" s="28">
        <f t="shared" ca="1" si="13"/>
        <v>-0.3181397240520738</v>
      </c>
      <c r="AD142" s="27"/>
      <c r="AE142" s="7"/>
    </row>
    <row r="143" spans="1:31" s="26" customFormat="1" x14ac:dyDescent="0.25">
      <c r="A143" s="26">
        <v>58</v>
      </c>
      <c r="B143" s="26">
        <v>-609</v>
      </c>
      <c r="C143" s="26">
        <v>14371</v>
      </c>
      <c r="D143" s="26">
        <v>11666</v>
      </c>
      <c r="E143" s="26">
        <v>11852</v>
      </c>
      <c r="F143" s="26">
        <v>14541</v>
      </c>
      <c r="G143" s="27"/>
      <c r="H143" s="7"/>
      <c r="I143" s="28">
        <f t="shared" si="14"/>
        <v>2519</v>
      </c>
      <c r="J143" s="27">
        <f t="shared" si="14"/>
        <v>-2875</v>
      </c>
      <c r="K143" s="7"/>
      <c r="L143" s="124">
        <f t="shared" si="22"/>
        <v>-0.65371122104962154</v>
      </c>
      <c r="M143" s="27">
        <f t="shared" ca="1" si="15"/>
        <v>1.1256397484989915E-5</v>
      </c>
      <c r="N143" s="44"/>
      <c r="O143" s="44"/>
      <c r="P143" s="7"/>
      <c r="Q143" s="28">
        <f t="shared" ca="1" si="16"/>
        <v>2558.9036431683335</v>
      </c>
      <c r="R143" s="27">
        <f t="shared" ca="1" si="17"/>
        <v>-2898.8071993569783</v>
      </c>
      <c r="S143" s="7"/>
      <c r="T143" s="28">
        <f t="shared" ca="1" si="18"/>
        <v>-0.66315855728075368</v>
      </c>
      <c r="U143" s="27">
        <f t="shared" ca="1" si="19"/>
        <v>-0.75621969308739856</v>
      </c>
      <c r="V143" s="7"/>
      <c r="W143" s="28">
        <f t="shared" ca="1" si="20"/>
        <v>-0.6570662765610833</v>
      </c>
      <c r="X143" s="27">
        <f t="shared" ca="1" si="24"/>
        <v>33.542019900430887</v>
      </c>
      <c r="Y143" s="7"/>
      <c r="Z143" s="28">
        <f t="shared" si="23"/>
        <v>33.82200000000018</v>
      </c>
      <c r="AA143" s="27">
        <f t="shared" si="21"/>
        <v>0.59030525960952529</v>
      </c>
      <c r="AB143" s="7"/>
      <c r="AC143" s="28">
        <f t="shared" ca="1" si="13"/>
        <v>-0.27998009956929337</v>
      </c>
      <c r="AD143" s="27"/>
      <c r="AE143" s="7"/>
    </row>
    <row r="144" spans="1:31" s="26" customFormat="1" x14ac:dyDescent="0.25">
      <c r="A144" s="26">
        <v>59</v>
      </c>
      <c r="B144" s="26">
        <v>-612</v>
      </c>
      <c r="C144" s="26">
        <v>14224</v>
      </c>
      <c r="D144" s="26">
        <v>11553</v>
      </c>
      <c r="E144" s="26">
        <v>12001</v>
      </c>
      <c r="F144" s="26">
        <v>14655</v>
      </c>
      <c r="G144" s="27"/>
      <c r="H144" s="7"/>
      <c r="I144" s="28">
        <f t="shared" si="14"/>
        <v>2223</v>
      </c>
      <c r="J144" s="27">
        <f t="shared" si="14"/>
        <v>-3102</v>
      </c>
      <c r="K144" s="7"/>
      <c r="L144" s="124">
        <f t="shared" si="22"/>
        <v>-0.57805702716437157</v>
      </c>
      <c r="M144" s="27">
        <f t="shared" ca="1" si="15"/>
        <v>3.3029783090312508E-6</v>
      </c>
      <c r="N144" s="44"/>
      <c r="O144" s="44"/>
      <c r="P144" s="7"/>
      <c r="Q144" s="28">
        <f t="shared" ca="1" si="16"/>
        <v>2262.9036431683335</v>
      </c>
      <c r="R144" s="27">
        <f t="shared" ca="1" si="17"/>
        <v>-3125.8071993569783</v>
      </c>
      <c r="S144" s="7"/>
      <c r="T144" s="28">
        <f t="shared" ca="1" si="18"/>
        <v>-0.58644799669393199</v>
      </c>
      <c r="U144" s="27">
        <f t="shared" ca="1" si="19"/>
        <v>-0.81543779850983511</v>
      </c>
      <c r="V144" s="7"/>
      <c r="W144" s="28">
        <f t="shared" ca="1" si="20"/>
        <v>-0.57987443694453433</v>
      </c>
      <c r="X144" s="27">
        <f t="shared" ca="1" si="24"/>
        <v>27.97261332152641</v>
      </c>
      <c r="Y144" s="7"/>
      <c r="Z144" s="28">
        <f t="shared" si="23"/>
        <v>28.314000000000181</v>
      </c>
      <c r="AA144" s="27">
        <f t="shared" si="21"/>
        <v>0.49417252440967763</v>
      </c>
      <c r="AB144" s="7"/>
      <c r="AC144" s="28">
        <f t="shared" ca="1" si="13"/>
        <v>-0.34138667847377135</v>
      </c>
      <c r="AD144" s="27"/>
      <c r="AE144" s="7"/>
    </row>
    <row r="145" spans="1:31" s="26" customFormat="1" x14ac:dyDescent="0.25">
      <c r="A145" s="26">
        <v>60</v>
      </c>
      <c r="B145" s="26">
        <v>-640</v>
      </c>
      <c r="C145" s="26">
        <v>14058</v>
      </c>
      <c r="D145" s="26">
        <v>11443</v>
      </c>
      <c r="E145" s="26">
        <v>12163</v>
      </c>
      <c r="F145" s="26">
        <v>14758</v>
      </c>
      <c r="G145" s="27"/>
      <c r="H145" s="7"/>
      <c r="I145" s="28">
        <f t="shared" si="14"/>
        <v>1895</v>
      </c>
      <c r="J145" s="27">
        <f t="shared" si="14"/>
        <v>-3315</v>
      </c>
      <c r="K145" s="7"/>
      <c r="L145" s="124">
        <f t="shared" si="22"/>
        <v>-0.49324363219900097</v>
      </c>
      <c r="M145" s="27">
        <f t="shared" ca="1" si="15"/>
        <v>1.3810675486783726E-6</v>
      </c>
      <c r="N145" s="44"/>
      <c r="O145" s="44"/>
      <c r="P145" s="7"/>
      <c r="Q145" s="28">
        <f t="shared" ca="1" si="16"/>
        <v>1934.9036431683335</v>
      </c>
      <c r="R145" s="27">
        <f t="shared" ca="1" si="17"/>
        <v>-3338.8071993569783</v>
      </c>
      <c r="S145" s="7"/>
      <c r="T145" s="28">
        <f t="shared" ca="1" si="18"/>
        <v>-0.50144440253015665</v>
      </c>
      <c r="U145" s="27">
        <f t="shared" ca="1" si="19"/>
        <v>-0.87100368597670275</v>
      </c>
      <c r="V145" s="7"/>
      <c r="W145" s="28">
        <f t="shared" ca="1" si="20"/>
        <v>-0.49441882050249891</v>
      </c>
      <c r="X145" s="27">
        <f t="shared" ca="1" si="24"/>
        <v>22.136296691272037</v>
      </c>
      <c r="Y145" s="7"/>
      <c r="Z145" s="28">
        <f t="shared" si="23"/>
        <v>22.55400000000018</v>
      </c>
      <c r="AA145" s="27">
        <f t="shared" si="21"/>
        <v>0.39364155949480423</v>
      </c>
      <c r="AB145" s="7"/>
      <c r="AC145" s="28">
        <f t="shared" ca="1" si="13"/>
        <v>-0.41770330872814299</v>
      </c>
      <c r="AD145" s="27"/>
      <c r="AE145" s="7"/>
    </row>
    <row r="146" spans="1:31" s="26" customFormat="1" x14ac:dyDescent="0.25">
      <c r="A146" s="26">
        <v>61</v>
      </c>
      <c r="B146" s="26">
        <v>-631</v>
      </c>
      <c r="C146" s="26">
        <v>13884</v>
      </c>
      <c r="D146" s="26">
        <v>11350</v>
      </c>
      <c r="E146" s="26">
        <v>12323</v>
      </c>
      <c r="F146" s="26">
        <v>14839</v>
      </c>
      <c r="G146" s="27"/>
      <c r="H146" s="7"/>
      <c r="I146" s="28">
        <f t="shared" si="14"/>
        <v>1561</v>
      </c>
      <c r="J146" s="27">
        <f t="shared" si="14"/>
        <v>-3489</v>
      </c>
      <c r="K146" s="7"/>
      <c r="L146" s="124">
        <f t="shared" si="22"/>
        <v>-0.40474262968294833</v>
      </c>
      <c r="M146" s="27">
        <f t="shared" ca="1" si="15"/>
        <v>7.5506012447287846E-6</v>
      </c>
      <c r="N146" s="44"/>
      <c r="O146" s="44"/>
      <c r="P146" s="7"/>
      <c r="Q146" s="28">
        <f t="shared" ca="1" si="16"/>
        <v>1600.9036431683335</v>
      </c>
      <c r="R146" s="27">
        <f t="shared" ca="1" si="17"/>
        <v>-3512.8071993569783</v>
      </c>
      <c r="S146" s="7"/>
      <c r="T146" s="28">
        <f t="shared" ca="1" si="18"/>
        <v>-0.41488586457070253</v>
      </c>
      <c r="U146" s="27">
        <f t="shared" ca="1" si="19"/>
        <v>-0.91639553771020044</v>
      </c>
      <c r="V146" s="7"/>
      <c r="W146" s="28">
        <f t="shared" ca="1" si="20"/>
        <v>-0.40749046542125744</v>
      </c>
      <c r="X146" s="27">
        <f t="shared" ca="1" si="24"/>
        <v>16.528321281656531</v>
      </c>
      <c r="Y146" s="7"/>
      <c r="Z146" s="28">
        <f t="shared" si="23"/>
        <v>16.875000000000181</v>
      </c>
      <c r="AA146" s="27">
        <f t="shared" si="21"/>
        <v>0.29452431127404627</v>
      </c>
      <c r="AB146" s="7"/>
      <c r="AC146" s="28">
        <f t="shared" ca="1" si="13"/>
        <v>-0.34667871834365016</v>
      </c>
      <c r="AD146" s="27"/>
      <c r="AE146" s="7"/>
    </row>
    <row r="147" spans="1:31" s="26" customFormat="1" x14ac:dyDescent="0.25">
      <c r="A147" s="26">
        <v>62</v>
      </c>
      <c r="B147" s="26">
        <v>-624</v>
      </c>
      <c r="C147" s="26">
        <v>13711</v>
      </c>
      <c r="D147" s="26">
        <v>11287</v>
      </c>
      <c r="E147" s="26">
        <v>12506</v>
      </c>
      <c r="F147" s="26">
        <v>14911</v>
      </c>
      <c r="G147" s="27"/>
      <c r="H147" s="7"/>
      <c r="I147" s="28">
        <f t="shared" si="14"/>
        <v>1205</v>
      </c>
      <c r="J147" s="27">
        <f t="shared" si="14"/>
        <v>-3624</v>
      </c>
      <c r="K147" s="7"/>
      <c r="L147" s="124">
        <f t="shared" si="22"/>
        <v>-0.31331298100953536</v>
      </c>
      <c r="M147" s="27">
        <f t="shared" ca="1" si="15"/>
        <v>2.6560472051718254E-6</v>
      </c>
      <c r="N147" s="44"/>
      <c r="O147" s="44"/>
      <c r="P147" s="7"/>
      <c r="Q147" s="28">
        <f t="shared" ca="1" si="16"/>
        <v>1244.9036431683335</v>
      </c>
      <c r="R147" s="27">
        <f t="shared" ca="1" si="17"/>
        <v>-3647.8071993569783</v>
      </c>
      <c r="S147" s="7"/>
      <c r="T147" s="28">
        <f t="shared" ca="1" si="18"/>
        <v>-0.3226258660270927</v>
      </c>
      <c r="U147" s="27">
        <f t="shared" ca="1" si="19"/>
        <v>-0.95161335371032785</v>
      </c>
      <c r="V147" s="7"/>
      <c r="W147" s="28">
        <f t="shared" ca="1" si="20"/>
        <v>-0.31494271939503526</v>
      </c>
      <c r="X147" s="27">
        <f t="shared" ca="1" si="24"/>
        <v>10.86750776040293</v>
      </c>
      <c r="Y147" s="7"/>
      <c r="Z147" s="28">
        <f t="shared" si="23"/>
        <v>11.259000000000182</v>
      </c>
      <c r="AA147" s="27">
        <f t="shared" si="21"/>
        <v>0.19650662048204473</v>
      </c>
      <c r="AB147" s="7"/>
      <c r="AC147" s="28">
        <f t="shared" ca="1" si="13"/>
        <v>-0.39149223959725177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13529</v>
      </c>
      <c r="D148" s="26">
        <v>11230</v>
      </c>
      <c r="E148" s="26">
        <v>12694</v>
      </c>
      <c r="F148" s="26">
        <v>14960</v>
      </c>
      <c r="G148" s="27"/>
      <c r="H148" s="7"/>
      <c r="I148" s="28">
        <f t="shared" si="14"/>
        <v>835</v>
      </c>
      <c r="J148" s="27">
        <f t="shared" si="14"/>
        <v>-3730</v>
      </c>
      <c r="K148" s="7"/>
      <c r="L148" s="124">
        <f t="shared" si="22"/>
        <v>-0.21672927726335789</v>
      </c>
      <c r="M148" s="27">
        <f t="shared" ca="1" si="15"/>
        <v>4.4038702894234415E-6</v>
      </c>
      <c r="N148" s="44"/>
      <c r="O148" s="44"/>
      <c r="P148" s="7"/>
      <c r="Q148" s="28">
        <f t="shared" ca="1" si="16"/>
        <v>874.90364316833347</v>
      </c>
      <c r="R148" s="27">
        <f t="shared" ca="1" si="17"/>
        <v>-3753.8071993569783</v>
      </c>
      <c r="S148" s="7"/>
      <c r="T148" s="28">
        <f t="shared" ca="1" si="18"/>
        <v>-0.22673766529356565</v>
      </c>
      <c r="U148" s="27">
        <f t="shared" ca="1" si="19"/>
        <v>-0.97926586108820568</v>
      </c>
      <c r="V148" s="7"/>
      <c r="W148" s="28">
        <f t="shared" ca="1" si="20"/>
        <v>-0.21882781730096104</v>
      </c>
      <c r="X148" s="27">
        <f t="shared" ca="1" si="24"/>
        <v>5.1516368855037058</v>
      </c>
      <c r="Y148" s="7"/>
      <c r="Z148" s="28">
        <f t="shared" si="23"/>
        <v>5.5170000000001815</v>
      </c>
      <c r="AA148" s="27">
        <f t="shared" si="21"/>
        <v>9.6289814832530324E-2</v>
      </c>
      <c r="AB148" s="7"/>
      <c r="AC148" s="28">
        <f t="shared" ref="AC148:AC149" ca="1" si="25">X148-Z148</f>
        <v>-0.36536311449647574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13340</v>
      </c>
      <c r="D149" s="26">
        <v>11203</v>
      </c>
      <c r="E149" s="26">
        <v>12883</v>
      </c>
      <c r="F149" s="26">
        <v>14999</v>
      </c>
      <c r="G149" s="27"/>
      <c r="H149" s="7"/>
      <c r="I149" s="28">
        <f t="shared" ref="I149:J149" si="26">C149-E149</f>
        <v>457</v>
      </c>
      <c r="J149" s="27">
        <f t="shared" si="26"/>
        <v>-3796</v>
      </c>
      <c r="K149" s="7"/>
      <c r="L149" s="124">
        <f t="shared" si="22"/>
        <v>-0.11828265380081555</v>
      </c>
      <c r="M149" s="27">
        <f t="shared" ref="M149" ca="1" si="27">(W149-L149)^2</f>
        <v>5.9599474292753851E-6</v>
      </c>
      <c r="N149" s="44"/>
      <c r="O149" s="44"/>
      <c r="P149" s="7"/>
      <c r="Q149" s="28">
        <f t="shared" ref="Q149" ca="1" si="28">I149-$J$4</f>
        <v>496.90364316833347</v>
      </c>
      <c r="R149" s="27">
        <f t="shared" ref="R149" ca="1" si="29">J149-$J$3</f>
        <v>-3819.8071993569783</v>
      </c>
      <c r="S149" s="7"/>
      <c r="T149" s="28">
        <f t="shared" ref="T149" ca="1" si="30">Q149/$J$7</f>
        <v>-0.12877620616580016</v>
      </c>
      <c r="U149" s="27">
        <f t="shared" ref="U149" ca="1" si="31">R149/$J$6</f>
        <v>-0.99648346002160126</v>
      </c>
      <c r="V149" s="7"/>
      <c r="W149" s="28">
        <f t="shared" ref="W149" ca="1" si="32">(T149-U149*SIN(-$J$11*PI()/180))/(COS(-$J$11*PI()/180))</f>
        <v>-0.12072395415703463</v>
      </c>
      <c r="X149" s="27">
        <f ca="1">IF(MOD(ATAN2(U149,W149)*180/PI()-$J$9+360,360)&gt;5,MOD(ATAN2(U149,W149)*180/PI()-$J$9+360,360)-360,MOD(ATAN2(U149,W149)*180/PI()-$J$9+360,360))</f>
        <v>-0.53707627212361331</v>
      </c>
      <c r="Y149" s="7"/>
      <c r="Z149" s="28">
        <f t="shared" si="23"/>
        <v>-0.20699999999981777</v>
      </c>
      <c r="AA149" s="27">
        <f t="shared" ref="AA149" si="33">Z149*PI()/180</f>
        <v>-3.6128315516250819E-3</v>
      </c>
      <c r="AB149" s="7"/>
      <c r="AC149" s="28">
        <f t="shared" ca="1" si="25"/>
        <v>-0.33007627212379553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39948</v>
      </c>
    </row>
    <row r="155" spans="1:31" x14ac:dyDescent="0.25">
      <c r="A155" t="s">
        <v>177</v>
      </c>
      <c r="B155">
        <v>39948</v>
      </c>
    </row>
    <row r="156" spans="1:31" x14ac:dyDescent="0.25">
      <c r="A156" s="31" t="s">
        <v>188</v>
      </c>
      <c r="B156" s="31">
        <v>-39971</v>
      </c>
    </row>
    <row r="157" spans="1:31" x14ac:dyDescent="0.25">
      <c r="A157" t="s">
        <v>183</v>
      </c>
      <c r="B157">
        <v>-39971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23.80719935697817</v>
      </c>
      <c r="L3" s="102" t="s">
        <v>1</v>
      </c>
      <c r="M3" s="103">
        <v>1.0014451248789269</v>
      </c>
      <c r="N3" s="104" t="s">
        <v>18</v>
      </c>
      <c r="O3" s="102">
        <v>0.99833281495072257</v>
      </c>
      <c r="Q3" s="101" t="s">
        <v>194</v>
      </c>
      <c r="R3" s="101">
        <f ca="1">MAX(AC21:AC149)</f>
        <v>0.18846078237035613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-39.903643168333453</v>
      </c>
      <c r="L4" s="104" t="s">
        <v>5</v>
      </c>
      <c r="M4" s="106">
        <v>360.05560927790276</v>
      </c>
      <c r="N4" s="104" t="s">
        <v>21</v>
      </c>
      <c r="O4" s="104">
        <v>359.93325488969174</v>
      </c>
      <c r="Q4" s="105" t="s">
        <v>195</v>
      </c>
      <c r="R4" s="105">
        <f ca="1">MIN(AC21:AC149)</f>
        <v>-0.41658785072083404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-172.79212607612396</v>
      </c>
      <c r="N5" s="107" t="s">
        <v>24</v>
      </c>
      <c r="O5" s="107">
        <v>-172.7913529621411</v>
      </c>
      <c r="Q5" s="8"/>
      <c r="R5" s="8"/>
      <c r="T5" s="45" t="s">
        <v>55</v>
      </c>
      <c r="U5" s="47">
        <v>15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3833.2871067164269</v>
      </c>
      <c r="L6" s="107" t="s">
        <v>12</v>
      </c>
      <c r="M6" s="108">
        <v>-8.5491823496433269E-4</v>
      </c>
      <c r="N6" s="107" t="s">
        <v>26</v>
      </c>
      <c r="O6" s="107">
        <v>-6.6538476425088554E-4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-3858.6603687374277</v>
      </c>
      <c r="L7" s="109" t="s">
        <v>15</v>
      </c>
      <c r="M7" s="110">
        <f ca="1">SUM(M20:M84)</f>
        <v>1.4258357047530919E-4</v>
      </c>
      <c r="N7" s="109" t="s">
        <v>15</v>
      </c>
      <c r="O7" s="89">
        <f ca="1">SUM(M85:M149)</f>
        <v>1.200719064764529E-4</v>
      </c>
      <c r="Q7" s="101" t="s">
        <v>194</v>
      </c>
      <c r="R7" s="101">
        <f ca="1">MAX(AD21:AD83)</f>
        <v>0.11887155705230157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-7.8013010576459152E-2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-172.55520534573671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-172.09198527519052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-0.46322007054617603</v>
      </c>
      <c r="L11" s="113" t="s">
        <v>208</v>
      </c>
      <c r="M11" s="114">
        <f>(M6+O6)/2</f>
        <v>-7.6015149960760912E-4</v>
      </c>
      <c r="N11" s="115"/>
      <c r="O11" s="115"/>
      <c r="Q11" s="101" t="s">
        <v>194</v>
      </c>
      <c r="R11" s="101">
        <f ca="1">MAX(W20:W149)</f>
        <v>0.99729470221268368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0.99988896991482479</v>
      </c>
      <c r="N12" s="118"/>
      <c r="O12" s="118"/>
      <c r="Q12" s="105" t="s">
        <v>195</v>
      </c>
      <c r="R12" s="105">
        <f ca="1">MIN(W20:W149)</f>
        <v>-1.0029493267582292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-172.79173951913253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13415</v>
      </c>
      <c r="D20" s="26">
        <v>11250</v>
      </c>
      <c r="E20" s="26">
        <v>12915</v>
      </c>
      <c r="F20" s="26">
        <v>15051</v>
      </c>
      <c r="G20" s="27"/>
      <c r="H20" s="7"/>
      <c r="I20" s="28">
        <f>C20-E20</f>
        <v>500</v>
      </c>
      <c r="J20" s="27">
        <f>D20-F20</f>
        <v>-3801</v>
      </c>
      <c r="K20" s="7"/>
      <c r="L20" s="124">
        <f>$M$3*SIN(2*PI()/$M$4*($Z20+$M$5))+$M$6</f>
        <v>-0.12696856340747309</v>
      </c>
      <c r="M20" s="27">
        <f ca="1">(W20-L20)^2</f>
        <v>2.3902058788499973E-5</v>
      </c>
      <c r="N20" s="44"/>
      <c r="O20" s="44"/>
      <c r="P20" s="7"/>
      <c r="Q20" s="28">
        <f ca="1">I20-$J$4</f>
        <v>539.90364316833347</v>
      </c>
      <c r="R20" s="27">
        <f ca="1">J20-$J$3</f>
        <v>-3824.8071993569783</v>
      </c>
      <c r="S20" s="7"/>
      <c r="T20" s="28">
        <f ca="1">Q20/$J$7</f>
        <v>-0.1399199700348317</v>
      </c>
      <c r="U20" s="27">
        <f ca="1">R20/$J$6</f>
        <v>-0.99778782357716156</v>
      </c>
      <c r="V20" s="7"/>
      <c r="W20" s="28">
        <f ca="1">(T20-U20*SIN(-$J$11*PI()/180))/(COS(-$J$11*PI()/180))</f>
        <v>-0.13185753659092378</v>
      </c>
      <c r="X20" s="27">
        <f ca="1">IF(MOD(ATAN2(U20,W20)*180/PI()-$J$9+360,360)&gt;5,MOD(ATAN2(U20,W20)*180/PI()-$J$9+360,360)-360,MOD(ATAN2(U20,W20)*180/PI()-$J$9+360,360))</f>
        <v>8.3215674833240882E-2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8.3215674833240882E-2</v>
      </c>
      <c r="AD20" s="27">
        <f ca="1">INDIRECT("AC"&amp;AE20)-AC20</f>
        <v>-0.36795983967455115</v>
      </c>
      <c r="AE20" s="7">
        <v>149</v>
      </c>
    </row>
    <row r="21" spans="1:31" s="26" customFormat="1" x14ac:dyDescent="0.25">
      <c r="A21" s="26">
        <v>1</v>
      </c>
      <c r="B21" s="26">
        <v>649</v>
      </c>
      <c r="C21" s="26">
        <v>13593</v>
      </c>
      <c r="D21" s="26">
        <v>11281</v>
      </c>
      <c r="E21" s="26">
        <v>12728</v>
      </c>
      <c r="F21" s="26">
        <v>15018</v>
      </c>
      <c r="G21" s="27"/>
      <c r="H21" s="7"/>
      <c r="I21" s="28">
        <f t="shared" ref="I21:J84" si="1">C21-E21</f>
        <v>865</v>
      </c>
      <c r="J21" s="27">
        <f t="shared" si="1"/>
        <v>-3737</v>
      </c>
      <c r="K21" s="7"/>
      <c r="L21" s="124">
        <f t="shared" ref="L21:L84" si="2">$M$3*SIN(2*PI()/$M$4*($Z21+$M$5))+$M$6</f>
        <v>-0.22740234512568733</v>
      </c>
      <c r="M21" s="27">
        <f t="shared" ref="M21:M84" ca="1" si="3">(W21-L21)^2</f>
        <v>6.6311485466720038E-7</v>
      </c>
      <c r="N21" s="44"/>
      <c r="O21" s="44"/>
      <c r="P21" s="7"/>
      <c r="Q21" s="28">
        <f t="shared" ref="Q21:Q84" ca="1" si="4">I21-$J$4</f>
        <v>904.90364316833347</v>
      </c>
      <c r="R21" s="27">
        <f t="shared" ref="R21:R84" ca="1" si="5">J21-$J$3</f>
        <v>-3760.8071993569783</v>
      </c>
      <c r="S21" s="7"/>
      <c r="T21" s="28">
        <f t="shared" ref="T21:T84" ca="1" si="6">Q21/$J$7</f>
        <v>-0.23451238427195972</v>
      </c>
      <c r="U21" s="27">
        <f t="shared" ref="U21:U84" ca="1" si="7">R21/$J$6</f>
        <v>-0.98109197006599003</v>
      </c>
      <c r="V21" s="7"/>
      <c r="W21" s="28">
        <f t="shared" ref="W21:W84" ca="1" si="8">(T21-U21*SIN(-$J$11*PI()/180))/(COS(-$J$11*PI()/180))</f>
        <v>-0.22658802648125678</v>
      </c>
      <c r="X21" s="27">
        <f ca="1">MOD(ATAN2(U21,W21)*180/PI()-$J$9+360,360)</f>
        <v>5.5599234984821919</v>
      </c>
      <c r="Y21" s="7"/>
      <c r="Z21" s="28">
        <f>360/40000*B21+Z20</f>
        <v>5.8409999999999993</v>
      </c>
      <c r="AA21" s="27">
        <f t="shared" ref="AA21:AA84" si="9">Z21*PI()/180</f>
        <v>0.10194468160898877</v>
      </c>
      <c r="AB21" s="7"/>
      <c r="AC21" s="28">
        <f t="shared" ca="1" si="0"/>
        <v>-0.28107650151780739</v>
      </c>
      <c r="AD21" s="27">
        <f t="shared" ref="AD21:AD83" ca="1" si="10">INDIRECT("AC"&amp;AE21)-AC21</f>
        <v>-7.8013010576459152E-2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13777</v>
      </c>
      <c r="D22" s="26">
        <v>11336</v>
      </c>
      <c r="E22" s="26">
        <v>12546</v>
      </c>
      <c r="F22" s="26">
        <v>14967</v>
      </c>
      <c r="G22" s="27"/>
      <c r="H22" s="7"/>
      <c r="I22" s="28">
        <f t="shared" si="1"/>
        <v>1231</v>
      </c>
      <c r="J22" s="27">
        <f t="shared" si="1"/>
        <v>-3631</v>
      </c>
      <c r="K22" s="7"/>
      <c r="L22" s="124">
        <f t="shared" si="2"/>
        <v>-0.32414501927348804</v>
      </c>
      <c r="M22" s="27">
        <f t="shared" ca="1" si="3"/>
        <v>6.1442202750967527E-6</v>
      </c>
      <c r="N22" s="44"/>
      <c r="O22" s="44"/>
      <c r="P22" s="7"/>
      <c r="Q22" s="28">
        <f t="shared" ca="1" si="4"/>
        <v>1270.9036431683335</v>
      </c>
      <c r="R22" s="27">
        <f t="shared" ca="1" si="5"/>
        <v>-3654.8071993569783</v>
      </c>
      <c r="S22" s="7"/>
      <c r="T22" s="28">
        <f t="shared" ca="1" si="6"/>
        <v>-0.32936395580836758</v>
      </c>
      <c r="U22" s="27">
        <f t="shared" ca="1" si="7"/>
        <v>-0.95343946268811219</v>
      </c>
      <c r="V22" s="7"/>
      <c r="W22" s="28">
        <f t="shared" ca="1" si="8"/>
        <v>-0.32166626549888744</v>
      </c>
      <c r="X22" s="27">
        <f t="shared" ref="X22:X83" ca="1" si="11">MOD(ATAN2(U22,W22)*180/PI()-$J$9+360,360)</f>
        <v>11.19829411901037</v>
      </c>
      <c r="Y22" s="7"/>
      <c r="Z22" s="28">
        <f t="shared" ref="Z22:Z85" si="12">360/40000*B22+Z21</f>
        <v>11.600999999999999</v>
      </c>
      <c r="AA22" s="27">
        <f t="shared" si="9"/>
        <v>0.20247564652386213</v>
      </c>
      <c r="AB22" s="7"/>
      <c r="AC22" s="28">
        <f t="shared" ca="1" si="0"/>
        <v>-0.40270588098962889</v>
      </c>
      <c r="AD22" s="27">
        <f t="shared" ca="1" si="10"/>
        <v>-1.3881969731205146E-2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13943</v>
      </c>
      <c r="D23" s="26">
        <v>11399</v>
      </c>
      <c r="E23" s="26">
        <v>12357</v>
      </c>
      <c r="F23" s="26">
        <v>14879</v>
      </c>
      <c r="G23" s="27"/>
      <c r="H23" s="7"/>
      <c r="I23" s="28">
        <f t="shared" si="1"/>
        <v>1586</v>
      </c>
      <c r="J23" s="27">
        <f t="shared" si="1"/>
        <v>-3480</v>
      </c>
      <c r="K23" s="7"/>
      <c r="L23" s="124">
        <f t="shared" si="2"/>
        <v>-0.41619346585959194</v>
      </c>
      <c r="M23" s="27">
        <f t="shared" ca="1" si="3"/>
        <v>4.8614696309529605E-6</v>
      </c>
      <c r="N23" s="44"/>
      <c r="O23" s="44"/>
      <c r="P23" s="7"/>
      <c r="Q23" s="28">
        <f t="shared" ca="1" si="4"/>
        <v>1625.9036431683335</v>
      </c>
      <c r="R23" s="27">
        <f t="shared" ca="1" si="5"/>
        <v>-3503.8071993569783</v>
      </c>
      <c r="S23" s="7"/>
      <c r="T23" s="28">
        <f t="shared" ca="1" si="6"/>
        <v>-0.42136479705269758</v>
      </c>
      <c r="U23" s="27">
        <f t="shared" ca="1" si="7"/>
        <v>-0.91404768331019193</v>
      </c>
      <c r="V23" s="7"/>
      <c r="W23" s="28">
        <f t="shared" ca="1" si="8"/>
        <v>-0.41398859179721265</v>
      </c>
      <c r="X23" s="27">
        <f t="shared" ca="1" si="11"/>
        <v>16.921830360739591</v>
      </c>
      <c r="Y23" s="7"/>
      <c r="Z23" s="28">
        <f t="shared" si="12"/>
        <v>17.271000000000001</v>
      </c>
      <c r="AA23" s="27">
        <f t="shared" si="9"/>
        <v>0.30143581511194067</v>
      </c>
      <c r="AB23" s="7"/>
      <c r="AC23" s="28">
        <f t="shared" ca="1" si="0"/>
        <v>-0.34916963926040978</v>
      </c>
      <c r="AD23" s="27">
        <f t="shared" ca="1" si="10"/>
        <v>-5.6096609436171008E-2</v>
      </c>
      <c r="AE23" s="7">
        <v>146</v>
      </c>
    </row>
    <row r="24" spans="1:31" s="26" customFormat="1" x14ac:dyDescent="0.25">
      <c r="A24" s="26">
        <v>4</v>
      </c>
      <c r="B24" s="26">
        <v>615</v>
      </c>
      <c r="C24" s="26">
        <v>14117</v>
      </c>
      <c r="D24" s="26">
        <v>11492</v>
      </c>
      <c r="E24" s="26">
        <v>12198</v>
      </c>
      <c r="F24" s="26">
        <v>14804</v>
      </c>
      <c r="G24" s="27"/>
      <c r="H24" s="7"/>
      <c r="I24" s="28">
        <f t="shared" si="1"/>
        <v>1919</v>
      </c>
      <c r="J24" s="27">
        <f t="shared" si="1"/>
        <v>-3312</v>
      </c>
      <c r="K24" s="7"/>
      <c r="L24" s="124">
        <f t="shared" si="2"/>
        <v>-0.50213802533241059</v>
      </c>
      <c r="M24" s="27">
        <f t="shared" ca="1" si="3"/>
        <v>2.228747389931357E-6</v>
      </c>
      <c r="N24" s="44"/>
      <c r="O24" s="44"/>
      <c r="P24" s="7"/>
      <c r="Q24" s="28">
        <f t="shared" ca="1" si="4"/>
        <v>1958.9036431683335</v>
      </c>
      <c r="R24" s="27">
        <f t="shared" ca="1" si="5"/>
        <v>-3335.8071993569783</v>
      </c>
      <c r="S24" s="7"/>
      <c r="T24" s="28">
        <f t="shared" ca="1" si="6"/>
        <v>-0.50766417771287198</v>
      </c>
      <c r="U24" s="27">
        <f t="shared" ca="1" si="7"/>
        <v>-0.87022106784336661</v>
      </c>
      <c r="V24" s="7"/>
      <c r="W24" s="28">
        <f t="shared" ca="1" si="8"/>
        <v>-0.50064512634388814</v>
      </c>
      <c r="X24" s="27">
        <f t="shared" ca="1" si="11"/>
        <v>22.467366903884226</v>
      </c>
      <c r="Y24" s="7"/>
      <c r="Z24" s="28">
        <f t="shared" si="12"/>
        <v>22.806000000000001</v>
      </c>
      <c r="AA24" s="27">
        <f t="shared" si="9"/>
        <v>0.3980397892098268</v>
      </c>
      <c r="AB24" s="7"/>
      <c r="AC24" s="28">
        <f t="shared" ca="1" si="0"/>
        <v>-0.33863309611577463</v>
      </c>
      <c r="AD24" s="27">
        <f t="shared" ca="1" si="10"/>
        <v>-6.1465432601437442E-6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14266</v>
      </c>
      <c r="D25" s="26">
        <v>11591</v>
      </c>
      <c r="E25" s="26">
        <v>12040</v>
      </c>
      <c r="F25" s="26">
        <v>14701</v>
      </c>
      <c r="G25" s="27"/>
      <c r="H25" s="7"/>
      <c r="I25" s="28">
        <f t="shared" si="1"/>
        <v>2226</v>
      </c>
      <c r="J25" s="27">
        <f t="shared" si="1"/>
        <v>-3110</v>
      </c>
      <c r="K25" s="7"/>
      <c r="L25" s="124">
        <f t="shared" si="2"/>
        <v>-0.5826416731832782</v>
      </c>
      <c r="M25" s="27">
        <f t="shared" ca="1" si="3"/>
        <v>4.0264915259824252E-6</v>
      </c>
      <c r="N25" s="44"/>
      <c r="O25" s="44"/>
      <c r="P25" s="7"/>
      <c r="Q25" s="28">
        <f t="shared" ca="1" si="4"/>
        <v>2265.9036431683335</v>
      </c>
      <c r="R25" s="27">
        <f t="shared" ca="1" si="5"/>
        <v>-3133.8071993569783</v>
      </c>
      <c r="S25" s="7"/>
      <c r="T25" s="28">
        <f t="shared" ca="1" si="6"/>
        <v>-0.58722546859177138</v>
      </c>
      <c r="U25" s="27">
        <f t="shared" ca="1" si="7"/>
        <v>-0.81752478019873154</v>
      </c>
      <c r="V25" s="7"/>
      <c r="W25" s="28">
        <f t="shared" ca="1" si="8"/>
        <v>-0.58063506123125996</v>
      </c>
      <c r="X25" s="27">
        <f t="shared" ca="1" si="11"/>
        <v>27.938924323673518</v>
      </c>
      <c r="Y25" s="7"/>
      <c r="Z25" s="28">
        <f t="shared" si="12"/>
        <v>28.286999999999999</v>
      </c>
      <c r="AA25" s="27">
        <f t="shared" si="9"/>
        <v>0.493701285511636</v>
      </c>
      <c r="AB25" s="7"/>
      <c r="AC25" s="28">
        <f t="shared" ca="1" si="0"/>
        <v>-0.34807567632648073</v>
      </c>
      <c r="AD25" s="27">
        <f t="shared" ca="1" si="10"/>
        <v>-6.3762258034248731E-2</v>
      </c>
      <c r="AE25" s="7">
        <v>144</v>
      </c>
    </row>
    <row r="26" spans="1:31" s="26" customFormat="1" x14ac:dyDescent="0.25">
      <c r="A26" s="26">
        <v>6</v>
      </c>
      <c r="B26" s="26">
        <v>626</v>
      </c>
      <c r="C26" s="26">
        <v>14421</v>
      </c>
      <c r="D26" s="26">
        <v>11712</v>
      </c>
      <c r="E26" s="26">
        <v>11899</v>
      </c>
      <c r="F26" s="26">
        <v>14591</v>
      </c>
      <c r="G26" s="27"/>
      <c r="H26" s="7"/>
      <c r="I26" s="28">
        <f t="shared" si="1"/>
        <v>2522</v>
      </c>
      <c r="J26" s="27">
        <f t="shared" si="1"/>
        <v>-2879</v>
      </c>
      <c r="K26" s="7"/>
      <c r="L26" s="124">
        <f t="shared" si="2"/>
        <v>-0.65984269975176923</v>
      </c>
      <c r="M26" s="27">
        <f t="shared" ca="1" si="3"/>
        <v>4.0295037794672805E-6</v>
      </c>
      <c r="N26" s="44"/>
      <c r="O26" s="44"/>
      <c r="P26" s="7"/>
      <c r="Q26" s="28">
        <f t="shared" ca="1" si="4"/>
        <v>2561.9036431683335</v>
      </c>
      <c r="R26" s="27">
        <f t="shared" ca="1" si="5"/>
        <v>-2902.8071993569783</v>
      </c>
      <c r="S26" s="7"/>
      <c r="T26" s="28">
        <f t="shared" ca="1" si="6"/>
        <v>-0.66393602917859307</v>
      </c>
      <c r="U26" s="27">
        <f t="shared" ca="1" si="7"/>
        <v>-0.75726318393184677</v>
      </c>
      <c r="V26" s="7"/>
      <c r="W26" s="28">
        <f t="shared" ca="1" si="8"/>
        <v>-0.6578353373581125</v>
      </c>
      <c r="X26" s="27">
        <f t="shared" ca="1" si="11"/>
        <v>33.536086554241933</v>
      </c>
      <c r="Y26" s="7"/>
      <c r="Z26" s="28">
        <f t="shared" si="12"/>
        <v>33.920999999999999</v>
      </c>
      <c r="AA26" s="27">
        <f t="shared" si="9"/>
        <v>0.5920331355689965</v>
      </c>
      <c r="AB26" s="7"/>
      <c r="AC26" s="28">
        <f t="shared" ca="1" si="0"/>
        <v>-0.38491344575806608</v>
      </c>
      <c r="AD26" s="27">
        <f t="shared" ca="1" si="10"/>
        <v>5.0592328085841132E-2</v>
      </c>
      <c r="AE26" s="7">
        <v>143</v>
      </c>
    </row>
    <row r="27" spans="1:31" s="26" customFormat="1" x14ac:dyDescent="0.25">
      <c r="A27" s="26">
        <v>7</v>
      </c>
      <c r="B27" s="26">
        <v>636</v>
      </c>
      <c r="C27" s="26">
        <v>14562</v>
      </c>
      <c r="D27" s="26">
        <v>11850</v>
      </c>
      <c r="E27" s="26">
        <v>11759</v>
      </c>
      <c r="F27" s="26">
        <v>14462</v>
      </c>
      <c r="G27" s="27"/>
      <c r="H27" s="7"/>
      <c r="I27" s="28">
        <f t="shared" si="1"/>
        <v>2803</v>
      </c>
      <c r="J27" s="27">
        <f t="shared" si="1"/>
        <v>-2612</v>
      </c>
      <c r="K27" s="7"/>
      <c r="L27" s="124">
        <f t="shared" si="2"/>
        <v>-0.7317550724885945</v>
      </c>
      <c r="M27" s="27">
        <f t="shared" ca="1" si="3"/>
        <v>2.8197899859744098E-7</v>
      </c>
      <c r="N27" s="44"/>
      <c r="O27" s="44"/>
      <c r="P27" s="7"/>
      <c r="Q27" s="28">
        <f t="shared" ca="1" si="4"/>
        <v>2842.9036431683335</v>
      </c>
      <c r="R27" s="27">
        <f t="shared" ca="1" si="5"/>
        <v>-2635.8071993569783</v>
      </c>
      <c r="S27" s="7"/>
      <c r="T27" s="28">
        <f t="shared" ca="1" si="6"/>
        <v>-0.7367592302762177</v>
      </c>
      <c r="U27" s="27">
        <f t="shared" ca="1" si="7"/>
        <v>-0.68761017006492808</v>
      </c>
      <c r="V27" s="7"/>
      <c r="W27" s="28">
        <f t="shared" ca="1" si="8"/>
        <v>-0.73122405554103309</v>
      </c>
      <c r="X27" s="27">
        <f t="shared" ca="1" si="11"/>
        <v>39.315879636304658</v>
      </c>
      <c r="Y27" s="7"/>
      <c r="Z27" s="28">
        <f t="shared" si="12"/>
        <v>39.644999999999996</v>
      </c>
      <c r="AA27" s="27">
        <f t="shared" si="9"/>
        <v>0.69193578195315186</v>
      </c>
      <c r="AB27" s="7"/>
      <c r="AC27" s="28">
        <f t="shared" ca="1" si="0"/>
        <v>-0.32912036369533837</v>
      </c>
      <c r="AD27" s="27">
        <f t="shared" ca="1" si="10"/>
        <v>5.9834085284272476E-2</v>
      </c>
      <c r="AE27" s="7">
        <v>142</v>
      </c>
    </row>
    <row r="28" spans="1:31" s="26" customFormat="1" x14ac:dyDescent="0.25">
      <c r="A28" s="26">
        <v>8</v>
      </c>
      <c r="B28" s="26">
        <v>618</v>
      </c>
      <c r="C28" s="26">
        <v>14673</v>
      </c>
      <c r="D28" s="26">
        <v>11983</v>
      </c>
      <c r="E28" s="26">
        <v>11628</v>
      </c>
      <c r="F28" s="26">
        <v>14306</v>
      </c>
      <c r="G28" s="27"/>
      <c r="H28" s="7"/>
      <c r="I28" s="28">
        <f t="shared" si="1"/>
        <v>3045</v>
      </c>
      <c r="J28" s="27">
        <f t="shared" si="1"/>
        <v>-2323</v>
      </c>
      <c r="K28" s="7"/>
      <c r="L28" s="124">
        <f t="shared" si="2"/>
        <v>-0.79465813972113897</v>
      </c>
      <c r="M28" s="27">
        <f t="shared" ca="1" si="3"/>
        <v>1.1327384458173418E-8</v>
      </c>
      <c r="N28" s="44"/>
      <c r="O28" s="44"/>
      <c r="P28" s="7"/>
      <c r="Q28" s="28">
        <f t="shared" ca="1" si="4"/>
        <v>3084.9036431683335</v>
      </c>
      <c r="R28" s="27">
        <f t="shared" ca="1" si="5"/>
        <v>-2346.8071993569783</v>
      </c>
      <c r="S28" s="7"/>
      <c r="T28" s="28">
        <f t="shared" ca="1" si="6"/>
        <v>-0.79947529670192996</v>
      </c>
      <c r="U28" s="27">
        <f t="shared" ca="1" si="7"/>
        <v>-0.61221795655354416</v>
      </c>
      <c r="V28" s="7"/>
      <c r="W28" s="28">
        <f t="shared" ca="1" si="8"/>
        <v>-0.79455170953529786</v>
      </c>
      <c r="X28" s="27">
        <f t="shared" ca="1" si="11"/>
        <v>44.940235978760711</v>
      </c>
      <c r="Y28" s="7"/>
      <c r="Z28" s="28">
        <f t="shared" si="12"/>
        <v>45.206999999999994</v>
      </c>
      <c r="AA28" s="27">
        <f t="shared" si="9"/>
        <v>0.78901099494907645</v>
      </c>
      <c r="AB28" s="7"/>
      <c r="AC28" s="28">
        <f t="shared" ca="1" si="0"/>
        <v>-0.26676402123928256</v>
      </c>
      <c r="AD28" s="27">
        <f t="shared" ca="1" si="10"/>
        <v>4.9115185655743687E-2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14782</v>
      </c>
      <c r="D29" s="26">
        <v>12142</v>
      </c>
      <c r="E29" s="26">
        <v>11521</v>
      </c>
      <c r="F29" s="26">
        <v>14147</v>
      </c>
      <c r="G29" s="27"/>
      <c r="H29" s="7"/>
      <c r="I29" s="28">
        <f t="shared" si="1"/>
        <v>3261</v>
      </c>
      <c r="J29" s="27">
        <f t="shared" si="1"/>
        <v>-2005</v>
      </c>
      <c r="K29" s="7"/>
      <c r="L29" s="124">
        <f t="shared" si="2"/>
        <v>-0.85125384760706435</v>
      </c>
      <c r="M29" s="27">
        <f t="shared" ca="1" si="3"/>
        <v>2.6655923303242762E-9</v>
      </c>
      <c r="N29" s="44"/>
      <c r="O29" s="44"/>
      <c r="P29" s="7"/>
      <c r="Q29" s="28">
        <f t="shared" ca="1" si="4"/>
        <v>3300.9036431683335</v>
      </c>
      <c r="R29" s="27">
        <f t="shared" ca="1" si="5"/>
        <v>-2028.8071993569781</v>
      </c>
      <c r="S29" s="7"/>
      <c r="T29" s="28">
        <f t="shared" ca="1" si="6"/>
        <v>-0.85545327334636734</v>
      </c>
      <c r="U29" s="27">
        <f t="shared" ca="1" si="7"/>
        <v>-0.52926043441991055</v>
      </c>
      <c r="V29" s="7"/>
      <c r="W29" s="28">
        <f t="shared" ca="1" si="8"/>
        <v>-0.85120221823237974</v>
      </c>
      <c r="X29" s="27">
        <f t="shared" ca="1" si="11"/>
        <v>50.682686798012355</v>
      </c>
      <c r="Y29" s="7"/>
      <c r="Z29" s="28">
        <f t="shared" si="12"/>
        <v>50.894999999999996</v>
      </c>
      <c r="AA29" s="27">
        <f t="shared" si="9"/>
        <v>0.88828532280251393</v>
      </c>
      <c r="AB29" s="7"/>
      <c r="AC29" s="28">
        <f t="shared" ca="1" si="0"/>
        <v>-0.21231320198764081</v>
      </c>
      <c r="AD29" s="27">
        <f t="shared" ca="1" si="10"/>
        <v>1.326523971576421E-2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14877</v>
      </c>
      <c r="D30" s="26">
        <v>12321</v>
      </c>
      <c r="E30" s="26">
        <v>11430</v>
      </c>
      <c r="F30" s="26">
        <v>13982</v>
      </c>
      <c r="G30" s="27"/>
      <c r="H30" s="7"/>
      <c r="I30" s="28">
        <f t="shared" si="1"/>
        <v>3447</v>
      </c>
      <c r="J30" s="27">
        <f t="shared" si="1"/>
        <v>-1661</v>
      </c>
      <c r="K30" s="7"/>
      <c r="L30" s="124">
        <f t="shared" si="2"/>
        <v>-0.89996339808628356</v>
      </c>
      <c r="M30" s="27">
        <f t="shared" ca="1" si="3"/>
        <v>2.862630062909143E-8</v>
      </c>
      <c r="N30" s="44"/>
      <c r="O30" s="44"/>
      <c r="P30" s="7"/>
      <c r="Q30" s="28">
        <f t="shared" ca="1" si="4"/>
        <v>3486.9036431683335</v>
      </c>
      <c r="R30" s="27">
        <f t="shared" ca="1" si="5"/>
        <v>-1684.8071993569781</v>
      </c>
      <c r="S30" s="7"/>
      <c r="T30" s="28">
        <f t="shared" ca="1" si="6"/>
        <v>-0.90365653101241072</v>
      </c>
      <c r="U30" s="27">
        <f t="shared" ca="1" si="7"/>
        <v>-0.43952022179736361</v>
      </c>
      <c r="V30" s="7"/>
      <c r="W30" s="28">
        <f t="shared" ca="1" si="8"/>
        <v>-0.90013259117310773</v>
      </c>
      <c r="X30" s="27">
        <f t="shared" ca="1" si="11"/>
        <v>56.52969483783329</v>
      </c>
      <c r="Y30" s="7"/>
      <c r="Z30" s="28">
        <f t="shared" si="12"/>
        <v>56.645999999999994</v>
      </c>
      <c r="AA30" s="27">
        <f t="shared" si="9"/>
        <v>0.98865920808470775</v>
      </c>
      <c r="AB30" s="7"/>
      <c r="AC30" s="28">
        <f t="shared" ca="1" si="0"/>
        <v>-0.11630516216670372</v>
      </c>
      <c r="AD30" s="27">
        <f t="shared" ca="1" si="10"/>
        <v>-7.6203208806489897E-2</v>
      </c>
      <c r="AE30" s="7">
        <v>139</v>
      </c>
    </row>
    <row r="31" spans="1:31" s="26" customFormat="1" x14ac:dyDescent="0.25">
      <c r="A31" s="26">
        <v>11</v>
      </c>
      <c r="B31" s="26">
        <v>630</v>
      </c>
      <c r="C31" s="26">
        <v>14953</v>
      </c>
      <c r="D31" s="26">
        <v>12493</v>
      </c>
      <c r="E31" s="26">
        <v>11355</v>
      </c>
      <c r="F31" s="26">
        <v>13808</v>
      </c>
      <c r="G31" s="27"/>
      <c r="H31" s="7"/>
      <c r="I31" s="28">
        <f t="shared" si="1"/>
        <v>3598</v>
      </c>
      <c r="J31" s="27">
        <f t="shared" si="1"/>
        <v>-1315</v>
      </c>
      <c r="K31" s="7"/>
      <c r="L31" s="124">
        <f t="shared" si="2"/>
        <v>-0.93913105329745472</v>
      </c>
      <c r="M31" s="27">
        <f t="shared" ca="1" si="3"/>
        <v>7.4879108111561891E-7</v>
      </c>
      <c r="N31" s="44"/>
      <c r="O31" s="44"/>
      <c r="P31" s="7"/>
      <c r="Q31" s="28">
        <f t="shared" ca="1" si="4"/>
        <v>3637.9036431683335</v>
      </c>
      <c r="R31" s="27">
        <f t="shared" ca="1" si="5"/>
        <v>-1338.8071993569781</v>
      </c>
      <c r="S31" s="7"/>
      <c r="T31" s="28">
        <f t="shared" ca="1" si="6"/>
        <v>-0.94278928320366095</v>
      </c>
      <c r="U31" s="27">
        <f t="shared" ca="1" si="7"/>
        <v>-0.3492582637525925</v>
      </c>
      <c r="V31" s="7"/>
      <c r="W31" s="28">
        <f t="shared" ca="1" si="8"/>
        <v>-0.93999638045010603</v>
      </c>
      <c r="X31" s="27">
        <f t="shared" ca="1" si="11"/>
        <v>62.172516780709884</v>
      </c>
      <c r="Y31" s="7"/>
      <c r="Z31" s="28">
        <f t="shared" si="12"/>
        <v>62.315999999999995</v>
      </c>
      <c r="AA31" s="27">
        <f t="shared" si="9"/>
        <v>1.0876193766727862</v>
      </c>
      <c r="AB31" s="7"/>
      <c r="AC31" s="28">
        <f t="shared" ca="1" si="0"/>
        <v>-0.14348321929011121</v>
      </c>
      <c r="AD31" s="27">
        <f t="shared" ca="1" si="10"/>
        <v>9.8275407876556642E-2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15012</v>
      </c>
      <c r="D32" s="26">
        <v>12671</v>
      </c>
      <c r="E32" s="26">
        <v>11297</v>
      </c>
      <c r="F32" s="26">
        <v>13631</v>
      </c>
      <c r="G32" s="27"/>
      <c r="H32" s="7"/>
      <c r="I32" s="28">
        <f t="shared" si="1"/>
        <v>3715</v>
      </c>
      <c r="J32" s="27">
        <f t="shared" si="1"/>
        <v>-960</v>
      </c>
      <c r="K32" s="7"/>
      <c r="L32" s="124">
        <f t="shared" si="2"/>
        <v>-0.96879842482751344</v>
      </c>
      <c r="M32" s="27">
        <f t="shared" ca="1" si="3"/>
        <v>5.1487735034009725E-6</v>
      </c>
      <c r="N32" s="44"/>
      <c r="O32" s="44"/>
      <c r="P32" s="7"/>
      <c r="Q32" s="28">
        <f t="shared" ca="1" si="4"/>
        <v>3754.9036431683335</v>
      </c>
      <c r="R32" s="27">
        <f t="shared" ca="1" si="5"/>
        <v>-983.80719935697812</v>
      </c>
      <c r="S32" s="7"/>
      <c r="T32" s="28">
        <f t="shared" ca="1" si="6"/>
        <v>-0.97311068721939786</v>
      </c>
      <c r="U32" s="27">
        <f t="shared" ca="1" si="7"/>
        <v>-0.25664845130781294</v>
      </c>
      <c r="V32" s="7"/>
      <c r="W32" s="28">
        <f t="shared" ca="1" si="8"/>
        <v>-0.97106751572551664</v>
      </c>
      <c r="X32" s="27">
        <f t="shared" ca="1" si="11"/>
        <v>67.750718945507174</v>
      </c>
      <c r="Y32" s="7"/>
      <c r="Z32" s="28">
        <f t="shared" si="12"/>
        <v>67.914000000000001</v>
      </c>
      <c r="AA32" s="27">
        <f t="shared" si="9"/>
        <v>1.185322908199429</v>
      </c>
      <c r="AB32" s="7"/>
      <c r="AC32" s="28">
        <f t="shared" ca="1" si="0"/>
        <v>-0.16328105449282759</v>
      </c>
      <c r="AD32" s="27">
        <f t="shared" ca="1" si="10"/>
        <v>9.0602202204863147E-2</v>
      </c>
      <c r="AE32" s="7">
        <v>137</v>
      </c>
    </row>
    <row r="33" spans="1:31" s="26" customFormat="1" x14ac:dyDescent="0.25">
      <c r="A33" s="26">
        <v>13</v>
      </c>
      <c r="B33" s="26">
        <v>599</v>
      </c>
      <c r="C33" s="26">
        <v>15048</v>
      </c>
      <c r="D33" s="26">
        <v>12854</v>
      </c>
      <c r="E33" s="26">
        <v>11267</v>
      </c>
      <c r="F33" s="26">
        <v>13456</v>
      </c>
      <c r="G33" s="27"/>
      <c r="H33" s="7"/>
      <c r="I33" s="28">
        <f t="shared" si="1"/>
        <v>3781</v>
      </c>
      <c r="J33" s="27">
        <f t="shared" si="1"/>
        <v>-602</v>
      </c>
      <c r="K33" s="7"/>
      <c r="L33" s="124">
        <f t="shared" si="2"/>
        <v>-0.9886471701667775</v>
      </c>
      <c r="M33" s="27">
        <f t="shared" ca="1" si="3"/>
        <v>7.8598360954709889E-8</v>
      </c>
      <c r="N33" s="44"/>
      <c r="O33" s="44"/>
      <c r="P33" s="7"/>
      <c r="Q33" s="28">
        <f t="shared" ca="1" si="4"/>
        <v>3820.9036431683335</v>
      </c>
      <c r="R33" s="27">
        <f t="shared" ca="1" si="5"/>
        <v>-625.80719935697812</v>
      </c>
      <c r="S33" s="7"/>
      <c r="T33" s="28">
        <f t="shared" ca="1" si="6"/>
        <v>-0.99021506897186484</v>
      </c>
      <c r="U33" s="27">
        <f t="shared" ca="1" si="7"/>
        <v>-0.16325602072969722</v>
      </c>
      <c r="V33" s="7"/>
      <c r="W33" s="28">
        <f t="shared" ca="1" si="8"/>
        <v>-0.98892752415899932</v>
      </c>
      <c r="X33" s="27">
        <f t="shared" ca="1" si="11"/>
        <v>73.181140137704119</v>
      </c>
      <c r="Y33" s="7"/>
      <c r="Z33" s="28">
        <f t="shared" si="12"/>
        <v>73.305000000000007</v>
      </c>
      <c r="AA33" s="27">
        <f t="shared" si="9"/>
        <v>1.2794136081744434</v>
      </c>
      <c r="AB33" s="7"/>
      <c r="AC33" s="28">
        <f t="shared" ca="1" si="0"/>
        <v>-0.12385986229588752</v>
      </c>
      <c r="AD33" s="27">
        <f t="shared" ca="1" si="10"/>
        <v>3.6352982799144229E-2</v>
      </c>
      <c r="AE33" s="7">
        <v>136</v>
      </c>
    </row>
    <row r="34" spans="1:31" s="26" customFormat="1" x14ac:dyDescent="0.25">
      <c r="A34" s="26">
        <v>14</v>
      </c>
      <c r="B34" s="26">
        <v>613</v>
      </c>
      <c r="C34" s="26">
        <v>15064</v>
      </c>
      <c r="D34" s="26">
        <v>13037</v>
      </c>
      <c r="E34" s="26">
        <v>11240</v>
      </c>
      <c r="F34" s="26">
        <v>13270</v>
      </c>
      <c r="G34" s="27"/>
      <c r="H34" s="7"/>
      <c r="I34" s="28">
        <f t="shared" si="1"/>
        <v>3824</v>
      </c>
      <c r="J34" s="27">
        <f t="shared" si="1"/>
        <v>-233</v>
      </c>
      <c r="K34" s="7"/>
      <c r="L34" s="124">
        <f t="shared" si="2"/>
        <v>-0.99991439204441568</v>
      </c>
      <c r="M34" s="27">
        <f t="shared" ca="1" si="3"/>
        <v>8.7521312872061072E-7</v>
      </c>
      <c r="N34" s="44"/>
      <c r="O34" s="44"/>
      <c r="P34" s="7"/>
      <c r="Q34" s="28">
        <f t="shared" ca="1" si="4"/>
        <v>3863.9036431683335</v>
      </c>
      <c r="R34" s="27">
        <f t="shared" ca="1" si="5"/>
        <v>-256.80719935697817</v>
      </c>
      <c r="S34" s="7"/>
      <c r="T34" s="28">
        <f t="shared" ca="1" si="6"/>
        <v>-1.0013588328408964</v>
      </c>
      <c r="U34" s="27">
        <f t="shared" ca="1" si="7"/>
        <v>-6.6993990329348913E-2</v>
      </c>
      <c r="V34" s="7"/>
      <c r="W34" s="28">
        <f t="shared" ca="1" si="8"/>
        <v>-1.000849920306266</v>
      </c>
      <c r="X34" s="27">
        <f t="shared" ca="1" si="11"/>
        <v>78.725704710279274</v>
      </c>
      <c r="Y34" s="7"/>
      <c r="Z34" s="28">
        <f t="shared" si="12"/>
        <v>78.822000000000003</v>
      </c>
      <c r="AA34" s="27">
        <f t="shared" si="9"/>
        <v>1.3757034230069705</v>
      </c>
      <c r="AB34" s="7"/>
      <c r="AC34" s="28">
        <f t="shared" ca="1" si="0"/>
        <v>-9.6295289720728761E-2</v>
      </c>
      <c r="AD34" s="27">
        <f t="shared" ca="1" si="10"/>
        <v>3.0532835731804653E-2</v>
      </c>
      <c r="AE34" s="7">
        <v>135</v>
      </c>
    </row>
    <row r="35" spans="1:31" s="26" customFormat="1" x14ac:dyDescent="0.25">
      <c r="A35" s="26">
        <v>15</v>
      </c>
      <c r="B35" s="26">
        <v>639</v>
      </c>
      <c r="C35" s="26">
        <v>15074</v>
      </c>
      <c r="D35" s="26">
        <v>13231</v>
      </c>
      <c r="E35" s="26">
        <v>11245</v>
      </c>
      <c r="F35" s="26">
        <v>13083</v>
      </c>
      <c r="G35" s="27"/>
      <c r="H35" s="7"/>
      <c r="I35" s="28">
        <f t="shared" si="1"/>
        <v>3829</v>
      </c>
      <c r="J35" s="27">
        <f t="shared" si="1"/>
        <v>148</v>
      </c>
      <c r="K35" s="7"/>
      <c r="L35" s="124">
        <f t="shared" si="2"/>
        <v>-1.0018089058815645</v>
      </c>
      <c r="M35" s="27">
        <f t="shared" ca="1" si="3"/>
        <v>1.3005597759328463E-6</v>
      </c>
      <c r="N35" s="44"/>
      <c r="O35" s="44"/>
      <c r="P35" s="7"/>
      <c r="Q35" s="28">
        <f t="shared" ca="1" si="4"/>
        <v>3868.9036431683335</v>
      </c>
      <c r="R35" s="27">
        <f t="shared" ca="1" si="5"/>
        <v>124.19280064302183</v>
      </c>
      <c r="S35" s="7"/>
      <c r="T35" s="28">
        <f t="shared" ca="1" si="6"/>
        <v>-1.0026546193372954</v>
      </c>
      <c r="U35" s="27">
        <f t="shared" ca="1" si="7"/>
        <v>3.2398512604344086E-2</v>
      </c>
      <c r="V35" s="7"/>
      <c r="W35" s="28">
        <f t="shared" ca="1" si="8"/>
        <v>-1.0029493267582292</v>
      </c>
      <c r="X35" s="27">
        <f t="shared" ca="1" si="11"/>
        <v>84.405401270178459</v>
      </c>
      <c r="Y35" s="7"/>
      <c r="Z35" s="28">
        <f t="shared" si="12"/>
        <v>84.573000000000008</v>
      </c>
      <c r="AA35" s="27">
        <f t="shared" si="9"/>
        <v>1.4760773082891645</v>
      </c>
      <c r="AB35" s="7"/>
      <c r="AC35" s="28">
        <f t="shared" ca="1" si="0"/>
        <v>-0.16759872982154889</v>
      </c>
      <c r="AD35" s="27">
        <f t="shared" ca="1" si="10"/>
        <v>7.7737934173455869E-2</v>
      </c>
      <c r="AE35" s="7">
        <v>134</v>
      </c>
    </row>
    <row r="36" spans="1:31" s="26" customFormat="1" x14ac:dyDescent="0.25">
      <c r="A36" s="26">
        <v>16</v>
      </c>
      <c r="B36" s="26">
        <v>622</v>
      </c>
      <c r="C36" s="26">
        <v>15045</v>
      </c>
      <c r="D36" s="26">
        <v>13412</v>
      </c>
      <c r="E36" s="26">
        <v>11250</v>
      </c>
      <c r="F36" s="26">
        <v>12887</v>
      </c>
      <c r="G36" s="27"/>
      <c r="H36" s="7"/>
      <c r="I36" s="28">
        <f t="shared" si="1"/>
        <v>3795</v>
      </c>
      <c r="J36" s="27">
        <f t="shared" si="1"/>
        <v>525</v>
      </c>
      <c r="K36" s="7"/>
      <c r="L36" s="124">
        <f t="shared" si="2"/>
        <v>-0.99397799084339711</v>
      </c>
      <c r="M36" s="27">
        <f t="shared" ca="1" si="3"/>
        <v>9.1172107015357647E-7</v>
      </c>
      <c r="N36" s="44"/>
      <c r="O36" s="44"/>
      <c r="P36" s="7"/>
      <c r="Q36" s="28">
        <f t="shared" ca="1" si="4"/>
        <v>3834.9036431683335</v>
      </c>
      <c r="R36" s="27">
        <f t="shared" ca="1" si="5"/>
        <v>501.19280064302183</v>
      </c>
      <c r="S36" s="7"/>
      <c r="T36" s="28">
        <f t="shared" ca="1" si="6"/>
        <v>-0.99384327116178206</v>
      </c>
      <c r="U36" s="27">
        <f t="shared" ca="1" si="7"/>
        <v>0.13074752469358886</v>
      </c>
      <c r="V36" s="7"/>
      <c r="W36" s="28">
        <f t="shared" ca="1" si="8"/>
        <v>-0.99493283170456381</v>
      </c>
      <c r="X36" s="27">
        <f t="shared" ca="1" si="11"/>
        <v>90.041740090253938</v>
      </c>
      <c r="Y36" s="7"/>
      <c r="Z36" s="28">
        <f t="shared" si="12"/>
        <v>90.171000000000006</v>
      </c>
      <c r="AA36" s="27">
        <f t="shared" si="9"/>
        <v>1.5737808398158071</v>
      </c>
      <c r="AB36" s="7"/>
      <c r="AC36" s="28">
        <f t="shared" ca="1" si="0"/>
        <v>-0.12925990974606805</v>
      </c>
      <c r="AD36" s="27">
        <f t="shared" ca="1" si="10"/>
        <v>-1.994949137980484E-2</v>
      </c>
      <c r="AE36" s="7">
        <v>133</v>
      </c>
    </row>
    <row r="37" spans="1:31" s="26" customFormat="1" x14ac:dyDescent="0.25">
      <c r="A37" s="26">
        <v>17</v>
      </c>
      <c r="B37" s="26">
        <v>632</v>
      </c>
      <c r="C37" s="26">
        <v>15011</v>
      </c>
      <c r="D37" s="26">
        <v>13607</v>
      </c>
      <c r="E37" s="26">
        <v>11288</v>
      </c>
      <c r="F37" s="26">
        <v>12704</v>
      </c>
      <c r="G37" s="27"/>
      <c r="H37" s="7"/>
      <c r="I37" s="28">
        <f t="shared" si="1"/>
        <v>3723</v>
      </c>
      <c r="J37" s="27">
        <f t="shared" si="1"/>
        <v>903</v>
      </c>
      <c r="K37" s="7"/>
      <c r="L37" s="124">
        <f t="shared" si="2"/>
        <v>-0.97632249421129191</v>
      </c>
      <c r="M37" s="27">
        <f t="shared" ca="1" si="3"/>
        <v>5.5898402295554022E-7</v>
      </c>
      <c r="N37" s="44"/>
      <c r="O37" s="44"/>
      <c r="P37" s="7"/>
      <c r="Q37" s="28">
        <f t="shared" ca="1" si="4"/>
        <v>3762.9036431683335</v>
      </c>
      <c r="R37" s="27">
        <f t="shared" ca="1" si="5"/>
        <v>879.19280064302188</v>
      </c>
      <c r="S37" s="7"/>
      <c r="T37" s="28">
        <f t="shared" ca="1" si="6"/>
        <v>-0.9751839456136363</v>
      </c>
      <c r="U37" s="27">
        <f t="shared" ca="1" si="7"/>
        <v>0.2293574094939457</v>
      </c>
      <c r="V37" s="7"/>
      <c r="W37" s="28">
        <f t="shared" ca="1" si="8"/>
        <v>-0.97707014655226032</v>
      </c>
      <c r="X37" s="27">
        <f t="shared" ca="1" si="11"/>
        <v>95.765636404526106</v>
      </c>
      <c r="Y37" s="7"/>
      <c r="Z37" s="28">
        <f t="shared" si="12"/>
        <v>95.859000000000009</v>
      </c>
      <c r="AA37" s="27">
        <f t="shared" si="9"/>
        <v>1.6730551676692447</v>
      </c>
      <c r="AB37" s="7"/>
      <c r="AC37" s="28">
        <f t="shared" ca="1" si="0"/>
        <v>-9.336359547390316E-2</v>
      </c>
      <c r="AD37" s="27">
        <f t="shared" ca="1" si="10"/>
        <v>-3.9445771484423631E-2</v>
      </c>
      <c r="AE37" s="7">
        <v>132</v>
      </c>
    </row>
    <row r="38" spans="1:31" s="26" customFormat="1" x14ac:dyDescent="0.25">
      <c r="A38" s="26">
        <v>18</v>
      </c>
      <c r="B38" s="26">
        <v>642</v>
      </c>
      <c r="C38" s="26">
        <v>14966</v>
      </c>
      <c r="D38" s="26">
        <v>13793</v>
      </c>
      <c r="E38" s="26">
        <v>11348</v>
      </c>
      <c r="F38" s="26">
        <v>12522</v>
      </c>
      <c r="G38" s="27"/>
      <c r="H38" s="7"/>
      <c r="I38" s="28">
        <f t="shared" si="1"/>
        <v>3618</v>
      </c>
      <c r="J38" s="27">
        <f t="shared" si="1"/>
        <v>1271</v>
      </c>
      <c r="K38" s="7"/>
      <c r="L38" s="124">
        <f t="shared" si="2"/>
        <v>-0.94855709000169319</v>
      </c>
      <c r="M38" s="27">
        <f t="shared" ca="1" si="3"/>
        <v>4.3131387038236258E-6</v>
      </c>
      <c r="N38" s="44"/>
      <c r="O38" s="44"/>
      <c r="P38" s="7"/>
      <c r="Q38" s="28">
        <f t="shared" ca="1" si="4"/>
        <v>3657.9036431683335</v>
      </c>
      <c r="R38" s="27">
        <f t="shared" ca="1" si="5"/>
        <v>1247.1928006430219</v>
      </c>
      <c r="S38" s="7"/>
      <c r="T38" s="28">
        <f t="shared" ca="1" si="6"/>
        <v>-0.94797242918925695</v>
      </c>
      <c r="U38" s="27">
        <f t="shared" ca="1" si="7"/>
        <v>0.32535856718318201</v>
      </c>
      <c r="V38" s="7"/>
      <c r="W38" s="28">
        <f t="shared" ca="1" si="8"/>
        <v>-0.95063389974353851</v>
      </c>
      <c r="X38" s="27">
        <f t="shared" ca="1" si="11"/>
        <v>101.44893833798392</v>
      </c>
      <c r="Y38" s="7"/>
      <c r="Z38" s="28">
        <f t="shared" si="12"/>
        <v>101.63700000000001</v>
      </c>
      <c r="AA38" s="27">
        <f t="shared" si="9"/>
        <v>1.7739002918494771</v>
      </c>
      <c r="AB38" s="7"/>
      <c r="AC38" s="28">
        <f t="shared" ca="1" si="0"/>
        <v>-0.18806166201609642</v>
      </c>
      <c r="AD38" s="27">
        <f t="shared" ca="1" si="10"/>
        <v>6.7484249275651109E-4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14883</v>
      </c>
      <c r="D39" s="26">
        <v>13961</v>
      </c>
      <c r="E39" s="26">
        <v>11412</v>
      </c>
      <c r="F39" s="26">
        <v>12340</v>
      </c>
      <c r="G39" s="27"/>
      <c r="H39" s="7"/>
      <c r="I39" s="28">
        <f t="shared" si="1"/>
        <v>3471</v>
      </c>
      <c r="J39" s="27">
        <f t="shared" si="1"/>
        <v>1621</v>
      </c>
      <c r="K39" s="7"/>
      <c r="L39" s="124">
        <f t="shared" si="2"/>
        <v>-0.91221095807927577</v>
      </c>
      <c r="M39" s="27">
        <f t="shared" ca="1" si="3"/>
        <v>1.1316029035746241E-6</v>
      </c>
      <c r="N39" s="44"/>
      <c r="O39" s="44"/>
      <c r="P39" s="7"/>
      <c r="Q39" s="28">
        <f t="shared" ca="1" si="4"/>
        <v>3510.9036431683335</v>
      </c>
      <c r="R39" s="27">
        <f t="shared" ca="1" si="5"/>
        <v>1597.1928006430219</v>
      </c>
      <c r="S39" s="7"/>
      <c r="T39" s="28">
        <f t="shared" ca="1" si="6"/>
        <v>-0.90987630619512594</v>
      </c>
      <c r="U39" s="27">
        <f t="shared" ca="1" si="7"/>
        <v>0.41666401607240128</v>
      </c>
      <c r="V39" s="7"/>
      <c r="W39" s="28">
        <f t="shared" ca="1" si="8"/>
        <v>-0.91327472633579343</v>
      </c>
      <c r="X39" s="27">
        <f t="shared" ca="1" si="11"/>
        <v>107.07913545741894</v>
      </c>
      <c r="Y39" s="7"/>
      <c r="Z39" s="28">
        <f t="shared" si="12"/>
        <v>107.27100000000002</v>
      </c>
      <c r="AA39" s="27">
        <f t="shared" si="9"/>
        <v>1.8722321419068375</v>
      </c>
      <c r="AB39" s="7"/>
      <c r="AC39" s="28">
        <f t="shared" ca="1" si="0"/>
        <v>-0.19186454258107233</v>
      </c>
      <c r="AD39" s="27">
        <f t="shared" ca="1" si="10"/>
        <v>4.1001882239626752E-2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14804</v>
      </c>
      <c r="D40" s="26">
        <v>14136</v>
      </c>
      <c r="E40" s="26">
        <v>11503</v>
      </c>
      <c r="F40" s="26">
        <v>12182</v>
      </c>
      <c r="G40" s="27"/>
      <c r="H40" s="7"/>
      <c r="I40" s="28">
        <f t="shared" si="1"/>
        <v>3301</v>
      </c>
      <c r="J40" s="27">
        <f t="shared" si="1"/>
        <v>1954</v>
      </c>
      <c r="K40" s="7"/>
      <c r="L40" s="124">
        <f t="shared" si="2"/>
        <v>-0.86832276576970036</v>
      </c>
      <c r="M40" s="27">
        <f t="shared" ca="1" si="3"/>
        <v>2.5475968198563367E-6</v>
      </c>
      <c r="N40" s="44"/>
      <c r="O40" s="44"/>
      <c r="P40" s="7"/>
      <c r="Q40" s="28">
        <f t="shared" ca="1" si="4"/>
        <v>3340.9036431683335</v>
      </c>
      <c r="R40" s="27">
        <f t="shared" ca="1" si="5"/>
        <v>1930.1928006430219</v>
      </c>
      <c r="S40" s="7"/>
      <c r="T40" s="28">
        <f t="shared" ca="1" si="6"/>
        <v>-0.86581956531755955</v>
      </c>
      <c r="U40" s="27">
        <f t="shared" ca="1" si="7"/>
        <v>0.50353462887271561</v>
      </c>
      <c r="V40" s="7"/>
      <c r="W40" s="28">
        <f t="shared" ca="1" si="8"/>
        <v>-0.86991888506970783</v>
      </c>
      <c r="X40" s="27">
        <f t="shared" ca="1" si="11"/>
        <v>112.61872572791606</v>
      </c>
      <c r="Y40" s="7"/>
      <c r="Z40" s="28">
        <f t="shared" si="12"/>
        <v>112.76100000000001</v>
      </c>
      <c r="AA40" s="27">
        <f t="shared" si="9"/>
        <v>1.968050717841326</v>
      </c>
      <c r="AB40" s="7"/>
      <c r="AC40" s="28">
        <f t="shared" ca="1" si="0"/>
        <v>-0.14227427208395227</v>
      </c>
      <c r="AD40" s="27">
        <f t="shared" ca="1" si="10"/>
        <v>6.0981494837264449E-2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14696</v>
      </c>
      <c r="D41" s="26">
        <v>14278</v>
      </c>
      <c r="E41" s="26">
        <v>11598</v>
      </c>
      <c r="F41" s="26">
        <v>12021</v>
      </c>
      <c r="G41" s="27"/>
      <c r="H41" s="7"/>
      <c r="I41" s="28">
        <f t="shared" si="1"/>
        <v>3098</v>
      </c>
      <c r="J41" s="27">
        <f t="shared" si="1"/>
        <v>2257</v>
      </c>
      <c r="K41" s="7"/>
      <c r="L41" s="124">
        <f t="shared" si="2"/>
        <v>-0.81684360988685834</v>
      </c>
      <c r="M41" s="27">
        <f t="shared" ca="1" si="3"/>
        <v>1.2181309733731138E-6</v>
      </c>
      <c r="N41" s="44"/>
      <c r="O41" s="44"/>
      <c r="P41" s="7"/>
      <c r="Q41" s="28">
        <f t="shared" ca="1" si="4"/>
        <v>3137.9036431683335</v>
      </c>
      <c r="R41" s="27">
        <f t="shared" ca="1" si="5"/>
        <v>2233.1928006430217</v>
      </c>
      <c r="S41" s="7"/>
      <c r="T41" s="28">
        <f t="shared" ca="1" si="6"/>
        <v>-0.81321063356375956</v>
      </c>
      <c r="U41" s="27">
        <f t="shared" ca="1" si="7"/>
        <v>0.58257906033966822</v>
      </c>
      <c r="V41" s="7"/>
      <c r="W41" s="28">
        <f t="shared" ca="1" si="8"/>
        <v>-0.81794729959568646</v>
      </c>
      <c r="X41" s="27">
        <f t="shared" ca="1" si="11"/>
        <v>118.01539416741423</v>
      </c>
      <c r="Y41" s="7"/>
      <c r="Z41" s="28">
        <f t="shared" si="12"/>
        <v>118.215</v>
      </c>
      <c r="AA41" s="27">
        <f t="shared" si="9"/>
        <v>2.0632409752450966</v>
      </c>
      <c r="AB41" s="7"/>
      <c r="AC41" s="28">
        <f t="shared" ca="1" si="0"/>
        <v>-0.19960583258577458</v>
      </c>
      <c r="AD41" s="27">
        <f t="shared" ca="1" si="10"/>
        <v>6.5298573259298109E-2</v>
      </c>
      <c r="AE41" s="7">
        <v>128</v>
      </c>
    </row>
    <row r="42" spans="1:31" s="26" customFormat="1" x14ac:dyDescent="0.25">
      <c r="A42" s="26">
        <v>22</v>
      </c>
      <c r="B42" s="26">
        <v>632</v>
      </c>
      <c r="C42" s="26">
        <v>14579</v>
      </c>
      <c r="D42" s="26">
        <v>14433</v>
      </c>
      <c r="E42" s="26">
        <v>11718</v>
      </c>
      <c r="F42" s="26">
        <v>11873</v>
      </c>
      <c r="G42" s="27"/>
      <c r="H42" s="7"/>
      <c r="I42" s="28">
        <f t="shared" si="1"/>
        <v>2861</v>
      </c>
      <c r="J42" s="27">
        <f t="shared" si="1"/>
        <v>2560</v>
      </c>
      <c r="K42" s="7"/>
      <c r="L42" s="124">
        <f t="shared" si="2"/>
        <v>-0.75529556630544847</v>
      </c>
      <c r="M42" s="27">
        <f t="shared" ca="1" si="3"/>
        <v>3.4913358476447001E-6</v>
      </c>
      <c r="N42" s="44"/>
      <c r="O42" s="44"/>
      <c r="P42" s="7"/>
      <c r="Q42" s="28">
        <f t="shared" ca="1" si="4"/>
        <v>2900.9036431683335</v>
      </c>
      <c r="R42" s="27">
        <f t="shared" ca="1" si="5"/>
        <v>2536.1928006430217</v>
      </c>
      <c r="S42" s="7"/>
      <c r="T42" s="28">
        <f t="shared" ca="1" si="6"/>
        <v>-0.75179035363444624</v>
      </c>
      <c r="U42" s="27">
        <f t="shared" ca="1" si="7"/>
        <v>0.66162349180662094</v>
      </c>
      <c r="V42" s="7"/>
      <c r="W42" s="28">
        <f t="shared" ca="1" si="8"/>
        <v>-0.75716407797189444</v>
      </c>
      <c r="X42" s="27">
        <f t="shared" ca="1" si="11"/>
        <v>123.70274664549368</v>
      </c>
      <c r="Y42" s="7"/>
      <c r="Z42" s="28">
        <f t="shared" si="12"/>
        <v>123.90300000000001</v>
      </c>
      <c r="AA42" s="27">
        <f t="shared" si="9"/>
        <v>2.1625153030985342</v>
      </c>
      <c r="AB42" s="7"/>
      <c r="AC42" s="28">
        <f t="shared" ca="1" si="0"/>
        <v>-0.20025335450633008</v>
      </c>
      <c r="AD42" s="27">
        <f t="shared" ca="1" si="10"/>
        <v>7.069431761247813E-2</v>
      </c>
      <c r="AE42" s="7">
        <v>127</v>
      </c>
    </row>
    <row r="43" spans="1:31" s="26" customFormat="1" x14ac:dyDescent="0.25">
      <c r="A43" s="26">
        <v>23</v>
      </c>
      <c r="B43" s="26">
        <v>616</v>
      </c>
      <c r="C43" s="26">
        <v>14445</v>
      </c>
      <c r="D43" s="26">
        <v>14570</v>
      </c>
      <c r="E43" s="26">
        <v>11848</v>
      </c>
      <c r="F43" s="26">
        <v>11738</v>
      </c>
      <c r="G43" s="27"/>
      <c r="H43" s="7"/>
      <c r="I43" s="28">
        <f t="shared" si="1"/>
        <v>2597</v>
      </c>
      <c r="J43" s="27">
        <f t="shared" si="1"/>
        <v>2832</v>
      </c>
      <c r="K43" s="7"/>
      <c r="L43" s="124">
        <f t="shared" si="2"/>
        <v>-0.68815307434159567</v>
      </c>
      <c r="M43" s="27">
        <f t="shared" ca="1" si="3"/>
        <v>1.3570462614741367E-6</v>
      </c>
      <c r="N43" s="44"/>
      <c r="O43" s="44"/>
      <c r="P43" s="7"/>
      <c r="Q43" s="28">
        <f t="shared" ca="1" si="4"/>
        <v>2636.9036431683335</v>
      </c>
      <c r="R43" s="27">
        <f t="shared" ca="1" si="5"/>
        <v>2808.1928006430217</v>
      </c>
      <c r="S43" s="7"/>
      <c r="T43" s="28">
        <f t="shared" ca="1" si="6"/>
        <v>-0.68337282662457832</v>
      </c>
      <c r="U43" s="27">
        <f t="shared" ca="1" si="7"/>
        <v>0.73258086922909993</v>
      </c>
      <c r="V43" s="7"/>
      <c r="W43" s="28">
        <f t="shared" ca="1" si="8"/>
        <v>-0.68931799762725621</v>
      </c>
      <c r="X43" s="27">
        <f t="shared" ca="1" si="11"/>
        <v>129.29795620190941</v>
      </c>
      <c r="Y43" s="7"/>
      <c r="Z43" s="28">
        <f t="shared" si="12"/>
        <v>129.447</v>
      </c>
      <c r="AA43" s="27">
        <f t="shared" si="9"/>
        <v>2.2592763568290999</v>
      </c>
      <c r="AB43" s="7"/>
      <c r="AC43" s="28">
        <f t="shared" ca="1" si="0"/>
        <v>-0.1490437980905881</v>
      </c>
      <c r="AD43" s="27">
        <f t="shared" ca="1" si="10"/>
        <v>6.6512521398209401E-2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14299</v>
      </c>
      <c r="D44" s="26">
        <v>14691</v>
      </c>
      <c r="E44" s="26">
        <v>12000</v>
      </c>
      <c r="F44" s="26">
        <v>11619</v>
      </c>
      <c r="G44" s="27"/>
      <c r="H44" s="7"/>
      <c r="I44" s="28">
        <f t="shared" si="1"/>
        <v>2299</v>
      </c>
      <c r="J44" s="27">
        <f t="shared" si="1"/>
        <v>3072</v>
      </c>
      <c r="K44" s="7"/>
      <c r="L44" s="124">
        <f t="shared" si="2"/>
        <v>-0.61271663683623678</v>
      </c>
      <c r="M44" s="27">
        <f t="shared" ca="1" si="3"/>
        <v>1.5338274051850383E-8</v>
      </c>
      <c r="N44" s="44"/>
      <c r="O44" s="44"/>
      <c r="P44" s="7"/>
      <c r="Q44" s="28">
        <f t="shared" ca="1" si="4"/>
        <v>2338.9036431683335</v>
      </c>
      <c r="R44" s="27">
        <f t="shared" ca="1" si="5"/>
        <v>3048.1928006430217</v>
      </c>
      <c r="S44" s="7"/>
      <c r="T44" s="28">
        <f t="shared" ca="1" si="6"/>
        <v>-0.60614395143919708</v>
      </c>
      <c r="U44" s="27">
        <f t="shared" ca="1" si="7"/>
        <v>0.7951903198959932</v>
      </c>
      <c r="V44" s="7"/>
      <c r="W44" s="28">
        <f t="shared" ca="1" si="8"/>
        <v>-0.61259278905041947</v>
      </c>
      <c r="X44" s="27">
        <f t="shared" ca="1" si="11"/>
        <v>134.94553642826151</v>
      </c>
      <c r="Y44" s="7"/>
      <c r="Z44" s="28">
        <f t="shared" si="12"/>
        <v>135.126</v>
      </c>
      <c r="AA44" s="27">
        <f t="shared" si="9"/>
        <v>2.3583936050498577</v>
      </c>
      <c r="AB44" s="7"/>
      <c r="AC44" s="28">
        <f t="shared" ca="1" si="0"/>
        <v>-0.1804635717384997</v>
      </c>
      <c r="AD44" s="27">
        <f t="shared" ca="1" si="10"/>
        <v>4.9891603502800308E-2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14140</v>
      </c>
      <c r="D45" s="26">
        <v>14802</v>
      </c>
      <c r="E45" s="26">
        <v>12159</v>
      </c>
      <c r="F45" s="26">
        <v>11505</v>
      </c>
      <c r="G45" s="27"/>
      <c r="H45" s="7"/>
      <c r="I45" s="28">
        <f t="shared" si="1"/>
        <v>1981</v>
      </c>
      <c r="J45" s="27">
        <f t="shared" si="1"/>
        <v>3297</v>
      </c>
      <c r="K45" s="7"/>
      <c r="L45" s="124">
        <f t="shared" si="2"/>
        <v>-0.53114248748007076</v>
      </c>
      <c r="M45" s="27">
        <f t="shared" ca="1" si="3"/>
        <v>2.3996213609307887E-7</v>
      </c>
      <c r="N45" s="44"/>
      <c r="O45" s="44"/>
      <c r="P45" s="7"/>
      <c r="Q45" s="28">
        <f t="shared" ca="1" si="4"/>
        <v>2020.9036431683335</v>
      </c>
      <c r="R45" s="27">
        <f t="shared" ca="1" si="5"/>
        <v>3273.1928006430217</v>
      </c>
      <c r="S45" s="7"/>
      <c r="T45" s="28">
        <f t="shared" ca="1" si="6"/>
        <v>-0.52373193026821974</v>
      </c>
      <c r="U45" s="27">
        <f t="shared" ca="1" si="7"/>
        <v>0.85388667989620559</v>
      </c>
      <c r="V45" s="7"/>
      <c r="W45" s="28">
        <f t="shared" ca="1" si="8"/>
        <v>-0.53065262817772663</v>
      </c>
      <c r="X45" s="27">
        <f t="shared" ca="1" si="11"/>
        <v>140.69609076644235</v>
      </c>
      <c r="Y45" s="7"/>
      <c r="Z45" s="28">
        <f t="shared" si="12"/>
        <v>140.81399999999999</v>
      </c>
      <c r="AA45" s="27">
        <f t="shared" si="9"/>
        <v>2.4576679329032953</v>
      </c>
      <c r="AB45" s="7"/>
      <c r="AC45" s="28">
        <f t="shared" ca="1" si="0"/>
        <v>-0.11790923355763994</v>
      </c>
      <c r="AD45" s="27">
        <f t="shared" ca="1" si="10"/>
        <v>-2.4350536867814299E-2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13973</v>
      </c>
      <c r="D46" s="26">
        <v>14903</v>
      </c>
      <c r="E46" s="26">
        <v>12330</v>
      </c>
      <c r="F46" s="26">
        <v>11420</v>
      </c>
      <c r="G46" s="27"/>
      <c r="H46" s="7"/>
      <c r="I46" s="28">
        <f t="shared" si="1"/>
        <v>1643</v>
      </c>
      <c r="J46" s="27">
        <f t="shared" si="1"/>
        <v>3483</v>
      </c>
      <c r="K46" s="7"/>
      <c r="L46" s="124">
        <f t="shared" si="2"/>
        <v>-0.4444890614494289</v>
      </c>
      <c r="M46" s="27">
        <f t="shared" ca="1" si="3"/>
        <v>1.0861089337094026E-6</v>
      </c>
      <c r="N46" s="44"/>
      <c r="O46" s="44"/>
      <c r="P46" s="7"/>
      <c r="Q46" s="28">
        <f t="shared" ca="1" si="4"/>
        <v>1682.9036431683335</v>
      </c>
      <c r="R46" s="27">
        <f t="shared" ca="1" si="5"/>
        <v>3459.1928006430217</v>
      </c>
      <c r="S46" s="7"/>
      <c r="T46" s="28">
        <f t="shared" ca="1" si="6"/>
        <v>-0.43613676311164634</v>
      </c>
      <c r="U46" s="27">
        <f t="shared" ca="1" si="7"/>
        <v>0.90240900416304781</v>
      </c>
      <c r="V46" s="7"/>
      <c r="W46" s="28">
        <f t="shared" ca="1" si="8"/>
        <v>-0.4434468959473567</v>
      </c>
      <c r="X46" s="27">
        <f t="shared" ca="1" si="11"/>
        <v>146.385544439721</v>
      </c>
      <c r="Y46" s="7"/>
      <c r="Z46" s="28">
        <f t="shared" si="12"/>
        <v>146.49299999999999</v>
      </c>
      <c r="AA46" s="27">
        <f t="shared" si="9"/>
        <v>2.5567851811240532</v>
      </c>
      <c r="AB46" s="7"/>
      <c r="AC46" s="28">
        <f t="shared" ca="1" si="0"/>
        <v>-0.10745556027899283</v>
      </c>
      <c r="AD46" s="27">
        <f t="shared" ca="1" si="10"/>
        <v>-3.1229133060151071E-3</v>
      </c>
      <c r="AE46" s="7">
        <v>123</v>
      </c>
    </row>
    <row r="47" spans="1:31" s="26" customFormat="1" x14ac:dyDescent="0.25">
      <c r="A47" s="26">
        <v>27</v>
      </c>
      <c r="B47" s="26">
        <v>629</v>
      </c>
      <c r="C47" s="26">
        <v>13798</v>
      </c>
      <c r="D47" s="26">
        <v>14969</v>
      </c>
      <c r="E47" s="26">
        <v>12502</v>
      </c>
      <c r="F47" s="26">
        <v>11336</v>
      </c>
      <c r="G47" s="27"/>
      <c r="H47" s="7"/>
      <c r="I47" s="28">
        <f t="shared" si="1"/>
        <v>1296</v>
      </c>
      <c r="J47" s="27">
        <f t="shared" si="1"/>
        <v>3633</v>
      </c>
      <c r="K47" s="7"/>
      <c r="L47" s="124">
        <f t="shared" si="2"/>
        <v>-0.35377658409546198</v>
      </c>
      <c r="M47" s="27">
        <f t="shared" ca="1" si="3"/>
        <v>3.1538452760515728E-9</v>
      </c>
      <c r="N47" s="44"/>
      <c r="O47" s="44"/>
      <c r="P47" s="7"/>
      <c r="Q47" s="28">
        <f t="shared" ca="1" si="4"/>
        <v>1335.9036431683335</v>
      </c>
      <c r="R47" s="27">
        <f t="shared" ca="1" si="5"/>
        <v>3609.1928006430217</v>
      </c>
      <c r="S47" s="7"/>
      <c r="T47" s="28">
        <f t="shared" ca="1" si="6"/>
        <v>-0.34620918026155478</v>
      </c>
      <c r="U47" s="27">
        <f t="shared" ca="1" si="7"/>
        <v>0.94153991082985611</v>
      </c>
      <c r="V47" s="7"/>
      <c r="W47" s="28">
        <f t="shared" ca="1" si="8"/>
        <v>-0.35383274320225733</v>
      </c>
      <c r="X47" s="27">
        <f t="shared" ca="1" si="11"/>
        <v>151.95887613670595</v>
      </c>
      <c r="Y47" s="7"/>
      <c r="Z47" s="28">
        <f t="shared" si="12"/>
        <v>152.154</v>
      </c>
      <c r="AA47" s="27">
        <f t="shared" si="9"/>
        <v>2.6555882700794524</v>
      </c>
      <c r="AB47" s="7"/>
      <c r="AC47" s="28">
        <f t="shared" ca="1" si="0"/>
        <v>-0.19512386329404308</v>
      </c>
      <c r="AD47" s="27">
        <f t="shared" ca="1" si="10"/>
        <v>3.9321356283608111E-2</v>
      </c>
      <c r="AE47" s="7">
        <v>122</v>
      </c>
    </row>
    <row r="48" spans="1:31" s="26" customFormat="1" x14ac:dyDescent="0.25">
      <c r="A48" s="26">
        <v>28</v>
      </c>
      <c r="B48" s="26">
        <v>614</v>
      </c>
      <c r="C48" s="26">
        <v>13619</v>
      </c>
      <c r="D48" s="26">
        <v>15030</v>
      </c>
      <c r="E48" s="26">
        <v>12681</v>
      </c>
      <c r="F48" s="26">
        <v>11282</v>
      </c>
      <c r="G48" s="27"/>
      <c r="H48" s="7"/>
      <c r="I48" s="28">
        <f t="shared" si="1"/>
        <v>938</v>
      </c>
      <c r="J48" s="27">
        <f t="shared" si="1"/>
        <v>3748</v>
      </c>
      <c r="K48" s="7"/>
      <c r="L48" s="124">
        <f t="shared" si="2"/>
        <v>-0.26190112595120318</v>
      </c>
      <c r="M48" s="27">
        <f t="shared" ca="1" si="3"/>
        <v>3.6866563301042948E-7</v>
      </c>
      <c r="N48" s="44"/>
      <c r="O48" s="44"/>
      <c r="P48" s="7"/>
      <c r="Q48" s="28">
        <f t="shared" ca="1" si="4"/>
        <v>977.90364316833347</v>
      </c>
      <c r="R48" s="27">
        <f t="shared" ca="1" si="5"/>
        <v>3724.1928006430217</v>
      </c>
      <c r="S48" s="7"/>
      <c r="T48" s="28">
        <f t="shared" ca="1" si="6"/>
        <v>-0.25343086711938534</v>
      </c>
      <c r="U48" s="27">
        <f t="shared" ca="1" si="7"/>
        <v>0.97154027260774245</v>
      </c>
      <c r="V48" s="7"/>
      <c r="W48" s="28">
        <f t="shared" ca="1" si="8"/>
        <v>-0.26129394753178231</v>
      </c>
      <c r="X48" s="27">
        <f t="shared" ca="1" si="11"/>
        <v>157.50181735930892</v>
      </c>
      <c r="Y48" s="7"/>
      <c r="Z48" s="28">
        <f t="shared" si="12"/>
        <v>157.68</v>
      </c>
      <c r="AA48" s="27">
        <f t="shared" si="9"/>
        <v>2.752035164544659</v>
      </c>
      <c r="AB48" s="7"/>
      <c r="AC48" s="28">
        <f t="shared" ca="1" si="0"/>
        <v>-0.17818264069109091</v>
      </c>
      <c r="AD48" s="27">
        <f t="shared" ca="1" si="10"/>
        <v>6.9039723094164174E-2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13440</v>
      </c>
      <c r="D49" s="26">
        <v>15068</v>
      </c>
      <c r="E49" s="26">
        <v>12864</v>
      </c>
      <c r="F49" s="26">
        <v>11241</v>
      </c>
      <c r="G49" s="27"/>
      <c r="H49" s="7"/>
      <c r="I49" s="28">
        <f t="shared" si="1"/>
        <v>576</v>
      </c>
      <c r="J49" s="27">
        <f t="shared" si="1"/>
        <v>3827</v>
      </c>
      <c r="K49" s="7"/>
      <c r="L49" s="124">
        <f t="shared" si="2"/>
        <v>-0.16853049218460478</v>
      </c>
      <c r="M49" s="27">
        <f t="shared" ca="1" si="3"/>
        <v>7.8842322325623584E-7</v>
      </c>
      <c r="N49" s="44"/>
      <c r="O49" s="44"/>
      <c r="P49" s="7"/>
      <c r="Q49" s="28">
        <f t="shared" ca="1" si="4"/>
        <v>615.90364316833347</v>
      </c>
      <c r="R49" s="27">
        <f t="shared" ca="1" si="5"/>
        <v>3803.1928006430217</v>
      </c>
      <c r="S49" s="7"/>
      <c r="T49" s="28">
        <f t="shared" ca="1" si="6"/>
        <v>-0.1596159247800967</v>
      </c>
      <c r="U49" s="27">
        <f t="shared" ca="1" si="7"/>
        <v>0.99214921678559476</v>
      </c>
      <c r="V49" s="7"/>
      <c r="W49" s="28">
        <f t="shared" ca="1" si="8"/>
        <v>-0.16764256019213225</v>
      </c>
      <c r="X49" s="27">
        <f t="shared" ca="1" si="11"/>
        <v>162.96457694456592</v>
      </c>
      <c r="Y49" s="7"/>
      <c r="Z49" s="28">
        <f t="shared" si="12"/>
        <v>163.15200000000002</v>
      </c>
      <c r="AA49" s="27">
        <f t="shared" si="9"/>
        <v>2.8475395812137889</v>
      </c>
      <c r="AB49" s="7"/>
      <c r="AC49" s="28">
        <f t="shared" ca="1" si="0"/>
        <v>-0.18742305543409543</v>
      </c>
      <c r="AD49" s="27">
        <f t="shared" ca="1" si="10"/>
        <v>5.3568254459975151E-2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13252</v>
      </c>
      <c r="D50" s="26">
        <v>15090</v>
      </c>
      <c r="E50" s="26">
        <v>13052</v>
      </c>
      <c r="F50" s="26">
        <v>11220</v>
      </c>
      <c r="G50" s="27"/>
      <c r="H50" s="7"/>
      <c r="I50" s="28">
        <f t="shared" si="1"/>
        <v>200</v>
      </c>
      <c r="J50" s="27">
        <f t="shared" si="1"/>
        <v>3870</v>
      </c>
      <c r="K50" s="7"/>
      <c r="L50" s="124">
        <f t="shared" si="2"/>
        <v>-7.174958188960795E-2</v>
      </c>
      <c r="M50" s="27">
        <f t="shared" ca="1" si="3"/>
        <v>2.1393695875135816E-6</v>
      </c>
      <c r="N50" s="44"/>
      <c r="O50" s="44"/>
      <c r="P50" s="7"/>
      <c r="Q50" s="28">
        <f t="shared" ca="1" si="4"/>
        <v>239.90364316833345</v>
      </c>
      <c r="R50" s="27">
        <f t="shared" ca="1" si="5"/>
        <v>3846.1928006430217</v>
      </c>
      <c r="S50" s="7"/>
      <c r="T50" s="28">
        <f t="shared" ca="1" si="6"/>
        <v>-6.2172780250890826E-2</v>
      </c>
      <c r="U50" s="27">
        <f t="shared" ca="1" si="7"/>
        <v>1.0033667433634132</v>
      </c>
      <c r="V50" s="7"/>
      <c r="W50" s="28">
        <f t="shared" ca="1" si="8"/>
        <v>-7.0286923492198089E-2</v>
      </c>
      <c r="X50" s="27">
        <f t="shared" ca="1" si="11"/>
        <v>168.5481200470731</v>
      </c>
      <c r="Y50" s="7"/>
      <c r="Z50" s="28">
        <f t="shared" si="12"/>
        <v>168.73200000000003</v>
      </c>
      <c r="AA50" s="27">
        <f t="shared" si="9"/>
        <v>2.9449289534750727</v>
      </c>
      <c r="AB50" s="7"/>
      <c r="AC50" s="28">
        <f t="shared" ca="1" si="0"/>
        <v>-0.18387995292692949</v>
      </c>
      <c r="AD50" s="27">
        <f t="shared" ca="1" si="10"/>
        <v>-1.4139178336165514E-3</v>
      </c>
      <c r="AE50" s="7">
        <v>119</v>
      </c>
    </row>
    <row r="51" spans="1:31" s="26" customFormat="1" x14ac:dyDescent="0.25">
      <c r="A51" s="26">
        <v>31</v>
      </c>
      <c r="B51" s="26">
        <v>625</v>
      </c>
      <c r="C51" s="26">
        <v>13068</v>
      </c>
      <c r="D51" s="26">
        <v>15095</v>
      </c>
      <c r="E51" s="26">
        <v>13240</v>
      </c>
      <c r="F51" s="26">
        <v>11218</v>
      </c>
      <c r="G51" s="27"/>
      <c r="H51" s="7"/>
      <c r="I51" s="28">
        <f t="shared" si="1"/>
        <v>-172</v>
      </c>
      <c r="J51" s="27">
        <f t="shared" si="1"/>
        <v>3877</v>
      </c>
      <c r="K51" s="7"/>
      <c r="L51" s="124">
        <f t="shared" si="2"/>
        <v>2.6489130468567872E-2</v>
      </c>
      <c r="M51" s="27">
        <f t="shared" ca="1" si="3"/>
        <v>1.4527665236883342E-7</v>
      </c>
      <c r="N51" s="44"/>
      <c r="O51" s="44"/>
      <c r="P51" s="7"/>
      <c r="Q51" s="28">
        <f t="shared" ca="1" si="4"/>
        <v>-132.09635683166655</v>
      </c>
      <c r="R51" s="27">
        <f t="shared" ca="1" si="5"/>
        <v>3853.1928006430217</v>
      </c>
      <c r="S51" s="7"/>
      <c r="T51" s="28">
        <f t="shared" ca="1" si="6"/>
        <v>3.4233735081195843E-2</v>
      </c>
      <c r="U51" s="27">
        <f t="shared" ca="1" si="7"/>
        <v>1.0051928523411975</v>
      </c>
      <c r="V51" s="7"/>
      <c r="W51" s="28">
        <f t="shared" ca="1" si="8"/>
        <v>2.6107978724024004E-2</v>
      </c>
      <c r="X51" s="27">
        <f t="shared" ca="1" si="11"/>
        <v>174.04302009806452</v>
      </c>
      <c r="Y51" s="7"/>
      <c r="Z51" s="28">
        <f t="shared" si="12"/>
        <v>174.35700000000003</v>
      </c>
      <c r="AA51" s="27">
        <f t="shared" si="9"/>
        <v>3.0431037238997534</v>
      </c>
      <c r="AB51" s="7"/>
      <c r="AC51" s="28">
        <f t="shared" ca="1" si="0"/>
        <v>-0.31397990193551095</v>
      </c>
      <c r="AD51" s="27">
        <f t="shared" ca="1" si="10"/>
        <v>0.10045387990538757</v>
      </c>
      <c r="AE51" s="7">
        <v>118</v>
      </c>
    </row>
    <row r="52" spans="1:31" s="26" customFormat="1" x14ac:dyDescent="0.25">
      <c r="A52" s="26">
        <v>32</v>
      </c>
      <c r="B52" s="26">
        <v>631</v>
      </c>
      <c r="C52" s="26">
        <v>12866</v>
      </c>
      <c r="D52" s="26">
        <v>15073</v>
      </c>
      <c r="E52" s="26">
        <v>13428</v>
      </c>
      <c r="F52" s="26">
        <v>11227</v>
      </c>
      <c r="G52" s="27"/>
      <c r="H52" s="7"/>
      <c r="I52" s="28">
        <f t="shared" si="1"/>
        <v>-562</v>
      </c>
      <c r="J52" s="27">
        <f t="shared" si="1"/>
        <v>3846</v>
      </c>
      <c r="K52" s="7"/>
      <c r="L52" s="124">
        <f t="shared" si="2"/>
        <v>0.12540080607178741</v>
      </c>
      <c r="M52" s="27">
        <f t="shared" ca="1" si="3"/>
        <v>3.412168382143891E-6</v>
      </c>
      <c r="N52" s="44"/>
      <c r="O52" s="44"/>
      <c r="P52" s="7"/>
      <c r="Q52" s="28">
        <f t="shared" ca="1" si="4"/>
        <v>-522.09635683166653</v>
      </c>
      <c r="R52" s="27">
        <f t="shared" ca="1" si="5"/>
        <v>3822.1928006430217</v>
      </c>
      <c r="S52" s="7"/>
      <c r="T52" s="28">
        <f t="shared" ca="1" si="6"/>
        <v>0.13530508180031894</v>
      </c>
      <c r="U52" s="27">
        <f t="shared" ca="1" si="7"/>
        <v>0.99710579829672386</v>
      </c>
      <c r="V52" s="7"/>
      <c r="W52" s="28">
        <f t="shared" ca="1" si="8"/>
        <v>0.12724801163212549</v>
      </c>
      <c r="X52" s="27">
        <f t="shared" ca="1" si="11"/>
        <v>179.82783047952194</v>
      </c>
      <c r="Y52" s="7"/>
      <c r="Z52" s="28">
        <f t="shared" si="12"/>
        <v>180.03600000000003</v>
      </c>
      <c r="AA52" s="27">
        <f t="shared" si="9"/>
        <v>3.1422209721205117</v>
      </c>
      <c r="AB52" s="7"/>
      <c r="AC52" s="28">
        <f t="shared" ca="1" si="0"/>
        <v>-0.20816952047809423</v>
      </c>
      <c r="AD52" s="27">
        <f t="shared" ca="1" si="10"/>
        <v>2.0536117919078833E-2</v>
      </c>
      <c r="AE52" s="7">
        <v>117</v>
      </c>
    </row>
    <row r="53" spans="1:31" s="26" customFormat="1" x14ac:dyDescent="0.25">
      <c r="A53" s="26">
        <v>33</v>
      </c>
      <c r="B53" s="26">
        <v>626</v>
      </c>
      <c r="C53" s="26">
        <v>12677</v>
      </c>
      <c r="D53" s="26">
        <v>15037</v>
      </c>
      <c r="E53" s="26">
        <v>13612</v>
      </c>
      <c r="F53" s="26">
        <v>11261</v>
      </c>
      <c r="G53" s="27"/>
      <c r="H53" s="7"/>
      <c r="I53" s="28">
        <f t="shared" si="1"/>
        <v>-935</v>
      </c>
      <c r="J53" s="27">
        <f t="shared" si="1"/>
        <v>3776</v>
      </c>
      <c r="K53" s="7"/>
      <c r="L53" s="124">
        <f t="shared" si="2"/>
        <v>0.22230694562793307</v>
      </c>
      <c r="M53" s="27">
        <f t="shared" ca="1" si="3"/>
        <v>3.0889356485856186E-6</v>
      </c>
      <c r="N53" s="44"/>
      <c r="O53" s="44"/>
      <c r="P53" s="7"/>
      <c r="Q53" s="28">
        <f t="shared" ca="1" si="4"/>
        <v>-895.09635683166653</v>
      </c>
      <c r="R53" s="27">
        <f t="shared" ca="1" si="5"/>
        <v>3752.1928006430217</v>
      </c>
      <c r="S53" s="7"/>
      <c r="T53" s="28">
        <f t="shared" ca="1" si="6"/>
        <v>0.23197075443168541</v>
      </c>
      <c r="U53" s="27">
        <f t="shared" ca="1" si="7"/>
        <v>0.97884470851887995</v>
      </c>
      <c r="V53" s="7"/>
      <c r="W53" s="28">
        <f t="shared" ca="1" si="8"/>
        <v>0.22406448244080091</v>
      </c>
      <c r="X53" s="27">
        <f t="shared" ca="1" si="11"/>
        <v>185.44848203908111</v>
      </c>
      <c r="Y53" s="7"/>
      <c r="Z53" s="28">
        <f t="shared" si="12"/>
        <v>185.67000000000002</v>
      </c>
      <c r="AA53" s="27">
        <f t="shared" si="9"/>
        <v>3.2405528221778721</v>
      </c>
      <c r="AB53" s="7"/>
      <c r="AC53" s="28">
        <f t="shared" ca="1" si="0"/>
        <v>-0.22151796091890219</v>
      </c>
      <c r="AD53" s="27">
        <f t="shared" ca="1" si="10"/>
        <v>-2.1222236351547963E-3</v>
      </c>
      <c r="AE53" s="7">
        <v>116</v>
      </c>
    </row>
    <row r="54" spans="1:31" s="26" customFormat="1" x14ac:dyDescent="0.25">
      <c r="A54" s="26">
        <v>34</v>
      </c>
      <c r="B54" s="26">
        <v>641</v>
      </c>
      <c r="C54" s="26">
        <v>12493</v>
      </c>
      <c r="D54" s="26">
        <v>14980</v>
      </c>
      <c r="E54" s="26">
        <v>13796</v>
      </c>
      <c r="F54" s="26">
        <v>11315</v>
      </c>
      <c r="G54" s="27"/>
      <c r="H54" s="7"/>
      <c r="I54" s="28">
        <f t="shared" si="1"/>
        <v>-1303</v>
      </c>
      <c r="J54" s="27">
        <f t="shared" si="1"/>
        <v>3665</v>
      </c>
      <c r="K54" s="7"/>
      <c r="L54" s="124">
        <f t="shared" si="2"/>
        <v>0.31929401887308451</v>
      </c>
      <c r="M54" s="27">
        <f t="shared" ca="1" si="3"/>
        <v>1.4256647625532081E-7</v>
      </c>
      <c r="N54" s="44"/>
      <c r="O54" s="44"/>
      <c r="P54" s="7"/>
      <c r="Q54" s="28">
        <f t="shared" ca="1" si="4"/>
        <v>-1263.0963568316665</v>
      </c>
      <c r="R54" s="27">
        <f t="shared" ca="1" si="5"/>
        <v>3641.1928006430217</v>
      </c>
      <c r="S54" s="7"/>
      <c r="T54" s="28">
        <f t="shared" ca="1" si="6"/>
        <v>0.32734064056665285</v>
      </c>
      <c r="U54" s="27">
        <f t="shared" ca="1" si="7"/>
        <v>0.94988783758544182</v>
      </c>
      <c r="V54" s="7"/>
      <c r="W54" s="28">
        <f t="shared" ca="1" si="8"/>
        <v>0.31967159863453276</v>
      </c>
      <c r="X54" s="27">
        <f t="shared" ca="1" si="11"/>
        <v>191.15515241828098</v>
      </c>
      <c r="Y54" s="7"/>
      <c r="Z54" s="28">
        <f t="shared" si="12"/>
        <v>191.43900000000002</v>
      </c>
      <c r="AA54" s="27">
        <f t="shared" si="9"/>
        <v>3.3412408667254252</v>
      </c>
      <c r="AB54" s="7"/>
      <c r="AC54" s="28">
        <f t="shared" ca="1" si="0"/>
        <v>-0.28384758171904423</v>
      </c>
      <c r="AD54" s="27">
        <f t="shared" ca="1" si="10"/>
        <v>7.8468099221055354E-2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12318</v>
      </c>
      <c r="D55" s="26">
        <v>14915</v>
      </c>
      <c r="E55" s="26">
        <v>13978</v>
      </c>
      <c r="F55" s="26">
        <v>11387</v>
      </c>
      <c r="G55" s="27"/>
      <c r="H55" s="7"/>
      <c r="I55" s="28">
        <f t="shared" si="1"/>
        <v>-1660</v>
      </c>
      <c r="J55" s="27">
        <f t="shared" si="1"/>
        <v>3528</v>
      </c>
      <c r="K55" s="7"/>
      <c r="L55" s="124">
        <f t="shared" si="2"/>
        <v>0.41103304875038821</v>
      </c>
      <c r="M55" s="27">
        <f t="shared" ca="1" si="3"/>
        <v>2.1015719128666503E-6</v>
      </c>
      <c r="N55" s="44"/>
      <c r="O55" s="44"/>
      <c r="P55" s="7"/>
      <c r="Q55" s="28">
        <f t="shared" ca="1" si="4"/>
        <v>-1620.0963568316665</v>
      </c>
      <c r="R55" s="27">
        <f t="shared" ca="1" si="5"/>
        <v>3504.1928006430217</v>
      </c>
      <c r="S55" s="7"/>
      <c r="T55" s="28">
        <f t="shared" ca="1" si="6"/>
        <v>0.41985979640954246</v>
      </c>
      <c r="U55" s="27">
        <f t="shared" ca="1" si="7"/>
        <v>0.91414827616309036</v>
      </c>
      <c r="V55" s="7"/>
      <c r="W55" s="28">
        <f t="shared" ca="1" si="8"/>
        <v>0.41248272868501745</v>
      </c>
      <c r="X55" s="27">
        <f t="shared" ca="1" si="11"/>
        <v>196.84109244075091</v>
      </c>
      <c r="Y55" s="7"/>
      <c r="Z55" s="28">
        <f t="shared" si="12"/>
        <v>197.08200000000002</v>
      </c>
      <c r="AA55" s="27">
        <f t="shared" si="9"/>
        <v>3.4397297964154649</v>
      </c>
      <c r="AB55" s="7"/>
      <c r="AC55" s="28">
        <f t="shared" ca="1" si="0"/>
        <v>-0.24090755924910923</v>
      </c>
      <c r="AD55" s="27">
        <f t="shared" ca="1" si="10"/>
        <v>2.6662365990574699E-2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12156</v>
      </c>
      <c r="D56" s="26">
        <v>14827</v>
      </c>
      <c r="E56" s="26">
        <v>14144</v>
      </c>
      <c r="F56" s="26">
        <v>11474</v>
      </c>
      <c r="G56" s="27"/>
      <c r="H56" s="7"/>
      <c r="I56" s="28">
        <f t="shared" si="1"/>
        <v>-1988</v>
      </c>
      <c r="J56" s="27">
        <f t="shared" si="1"/>
        <v>3353</v>
      </c>
      <c r="K56" s="7"/>
      <c r="L56" s="124">
        <f t="shared" si="2"/>
        <v>0.49591599880481024</v>
      </c>
      <c r="M56" s="27">
        <f t="shared" ca="1" si="3"/>
        <v>3.7721387982017855E-6</v>
      </c>
      <c r="N56" s="44"/>
      <c r="O56" s="44"/>
      <c r="P56" s="7"/>
      <c r="Q56" s="28">
        <f t="shared" ca="1" si="4"/>
        <v>-1948.0963568316665</v>
      </c>
      <c r="R56" s="27">
        <f t="shared" ca="1" si="5"/>
        <v>3329.1928006430217</v>
      </c>
      <c r="S56" s="7"/>
      <c r="T56" s="28">
        <f t="shared" ca="1" si="6"/>
        <v>0.50486339057331786</v>
      </c>
      <c r="U56" s="27">
        <f t="shared" ca="1" si="7"/>
        <v>0.8684955517184807</v>
      </c>
      <c r="V56" s="7"/>
      <c r="W56" s="28">
        <f t="shared" ca="1" si="8"/>
        <v>0.49785819827916961</v>
      </c>
      <c r="X56" s="27">
        <f t="shared" ca="1" si="11"/>
        <v>202.37835496737534</v>
      </c>
      <c r="Y56" s="7"/>
      <c r="Z56" s="28">
        <f t="shared" si="12"/>
        <v>202.53600000000003</v>
      </c>
      <c r="AA56" s="27">
        <f t="shared" si="9"/>
        <v>3.5349200538192354</v>
      </c>
      <c r="AB56" s="7"/>
      <c r="AC56" s="28">
        <f t="shared" ca="1" si="0"/>
        <v>-0.15764503262468565</v>
      </c>
      <c r="AD56" s="27">
        <f t="shared" ca="1" si="10"/>
        <v>1.9051293371575184E-2</v>
      </c>
      <c r="AE56" s="7">
        <v>113</v>
      </c>
    </row>
    <row r="57" spans="1:31" s="26" customFormat="1" x14ac:dyDescent="0.25">
      <c r="A57" s="26">
        <v>37</v>
      </c>
      <c r="B57" s="26">
        <v>612</v>
      </c>
      <c r="C57" s="26">
        <v>12002</v>
      </c>
      <c r="D57" s="26">
        <v>14723</v>
      </c>
      <c r="E57" s="26">
        <v>14298</v>
      </c>
      <c r="F57" s="26">
        <v>11573</v>
      </c>
      <c r="G57" s="27"/>
      <c r="H57" s="7"/>
      <c r="I57" s="28">
        <f t="shared" si="1"/>
        <v>-2296</v>
      </c>
      <c r="J57" s="27">
        <f t="shared" si="1"/>
        <v>3150</v>
      </c>
      <c r="K57" s="7"/>
      <c r="L57" s="124">
        <f t="shared" si="2"/>
        <v>0.57707335195020248</v>
      </c>
      <c r="M57" s="27">
        <f t="shared" ca="1" si="3"/>
        <v>1.0734122693379372E-6</v>
      </c>
      <c r="N57" s="44"/>
      <c r="O57" s="44"/>
      <c r="P57" s="7"/>
      <c r="Q57" s="28">
        <f t="shared" ca="1" si="4"/>
        <v>-2256.0963568316665</v>
      </c>
      <c r="R57" s="27">
        <f t="shared" ca="1" si="5"/>
        <v>3126.1928006430217</v>
      </c>
      <c r="S57" s="7"/>
      <c r="T57" s="28">
        <f t="shared" ca="1" si="6"/>
        <v>0.5846838387514971</v>
      </c>
      <c r="U57" s="27">
        <f t="shared" ca="1" si="7"/>
        <v>0.81553839136273343</v>
      </c>
      <c r="V57" s="7"/>
      <c r="W57" s="28">
        <f t="shared" ca="1" si="8"/>
        <v>0.57810940806322819</v>
      </c>
      <c r="X57" s="27">
        <f t="shared" ca="1" si="11"/>
        <v>207.88682867544219</v>
      </c>
      <c r="Y57" s="7"/>
      <c r="Z57" s="28">
        <f t="shared" si="12"/>
        <v>208.04400000000004</v>
      </c>
      <c r="AA57" s="27">
        <f t="shared" si="9"/>
        <v>3.6310527890190833</v>
      </c>
      <c r="AB57" s="7"/>
      <c r="AC57" s="28">
        <f t="shared" ca="1" si="0"/>
        <v>-0.15717132455785077</v>
      </c>
      <c r="AD57" s="27">
        <f t="shared" ca="1" si="10"/>
        <v>3.886219479508668E-2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11857</v>
      </c>
      <c r="D58" s="26">
        <v>14612</v>
      </c>
      <c r="E58" s="26">
        <v>14451</v>
      </c>
      <c r="F58" s="26">
        <v>11695</v>
      </c>
      <c r="G58" s="27"/>
      <c r="H58" s="7"/>
      <c r="I58" s="28">
        <f t="shared" si="1"/>
        <v>-2594</v>
      </c>
      <c r="J58" s="27">
        <f t="shared" si="1"/>
        <v>2917</v>
      </c>
      <c r="K58" s="7"/>
      <c r="L58" s="124">
        <f t="shared" si="2"/>
        <v>0.65444306202583558</v>
      </c>
      <c r="M58" s="27">
        <f t="shared" ca="1" si="3"/>
        <v>1.9297987278340973E-6</v>
      </c>
      <c r="N58" s="44"/>
      <c r="O58" s="44"/>
      <c r="P58" s="7"/>
      <c r="Q58" s="28">
        <f t="shared" ca="1" si="4"/>
        <v>-2554.0963568316665</v>
      </c>
      <c r="R58" s="27">
        <f t="shared" ca="1" si="5"/>
        <v>2893.1928006430217</v>
      </c>
      <c r="S58" s="7"/>
      <c r="T58" s="28">
        <f t="shared" ca="1" si="6"/>
        <v>0.66191271393687834</v>
      </c>
      <c r="U58" s="27">
        <f t="shared" ca="1" si="7"/>
        <v>0.75475504967362461</v>
      </c>
      <c r="V58" s="7"/>
      <c r="W58" s="28">
        <f t="shared" ca="1" si="8"/>
        <v>0.65583223398345425</v>
      </c>
      <c r="X58" s="27">
        <f t="shared" ca="1" si="11"/>
        <v>213.54368786175019</v>
      </c>
      <c r="Y58" s="7"/>
      <c r="Z58" s="28">
        <f t="shared" si="12"/>
        <v>213.66900000000004</v>
      </c>
      <c r="AA58" s="27">
        <f t="shared" si="9"/>
        <v>3.7292275594437645</v>
      </c>
      <c r="AB58" s="7"/>
      <c r="AC58" s="28">
        <f t="shared" ca="1" si="0"/>
        <v>-0.12531213824985343</v>
      </c>
      <c r="AD58" s="27">
        <f t="shared" ca="1" si="10"/>
        <v>2.9274225595230519E-2</v>
      </c>
      <c r="AE58" s="7">
        <v>111</v>
      </c>
    </row>
    <row r="59" spans="1:31" s="26" customFormat="1" x14ac:dyDescent="0.25">
      <c r="A59" s="26">
        <v>39</v>
      </c>
      <c r="B59" s="26">
        <v>620</v>
      </c>
      <c r="C59" s="26">
        <v>11724</v>
      </c>
      <c r="D59" s="26">
        <v>14476</v>
      </c>
      <c r="E59" s="26">
        <v>14588</v>
      </c>
      <c r="F59" s="26">
        <v>11824</v>
      </c>
      <c r="G59" s="27"/>
      <c r="H59" s="7"/>
      <c r="I59" s="28">
        <f t="shared" si="1"/>
        <v>-2864</v>
      </c>
      <c r="J59" s="27">
        <f t="shared" si="1"/>
        <v>2652</v>
      </c>
      <c r="K59" s="7"/>
      <c r="L59" s="124">
        <f t="shared" si="2"/>
        <v>0.724962235167669</v>
      </c>
      <c r="M59" s="27">
        <f t="shared" ca="1" si="3"/>
        <v>1.9703043010432976E-6</v>
      </c>
      <c r="N59" s="44"/>
      <c r="O59" s="44"/>
      <c r="P59" s="7"/>
      <c r="Q59" s="28">
        <f t="shared" ca="1" si="4"/>
        <v>-2824.0963568316665</v>
      </c>
      <c r="R59" s="27">
        <f t="shared" ca="1" si="5"/>
        <v>2628.1928006430217</v>
      </c>
      <c r="S59" s="7"/>
      <c r="T59" s="28">
        <f t="shared" ca="1" si="6"/>
        <v>0.73188518474242514</v>
      </c>
      <c r="U59" s="27">
        <f t="shared" ca="1" si="7"/>
        <v>0.68562378122892997</v>
      </c>
      <c r="V59" s="7"/>
      <c r="W59" s="28">
        <f t="shared" ca="1" si="8"/>
        <v>0.72636591045100318</v>
      </c>
      <c r="X59" s="27">
        <f t="shared" ca="1" si="11"/>
        <v>219.20798266231657</v>
      </c>
      <c r="Y59" s="7"/>
      <c r="Z59" s="28">
        <f t="shared" si="12"/>
        <v>219.24900000000005</v>
      </c>
      <c r="AA59" s="27">
        <f t="shared" si="9"/>
        <v>3.8266169317050482</v>
      </c>
      <c r="AB59" s="7"/>
      <c r="AC59" s="28">
        <f t="shared" ca="1" si="0"/>
        <v>-4.1017337683484811E-2</v>
      </c>
      <c r="AD59" s="27">
        <f t="shared" ca="1" si="10"/>
        <v>3.3978055481412639E-2</v>
      </c>
      <c r="AE59" s="7">
        <v>110</v>
      </c>
    </row>
    <row r="60" spans="1:31" s="26" customFormat="1" x14ac:dyDescent="0.25">
      <c r="A60" s="26">
        <v>40</v>
      </c>
      <c r="B60" s="26">
        <v>629</v>
      </c>
      <c r="C60" s="26">
        <v>11596</v>
      </c>
      <c r="D60" s="26">
        <v>14326</v>
      </c>
      <c r="E60" s="26">
        <v>14703</v>
      </c>
      <c r="F60" s="26">
        <v>11965</v>
      </c>
      <c r="G60" s="27"/>
      <c r="H60" s="7"/>
      <c r="I60" s="28">
        <f t="shared" si="1"/>
        <v>-3107</v>
      </c>
      <c r="J60" s="27">
        <f t="shared" si="1"/>
        <v>2361</v>
      </c>
      <c r="K60" s="7"/>
      <c r="L60" s="124">
        <f t="shared" si="2"/>
        <v>0.78947496373256243</v>
      </c>
      <c r="M60" s="27">
        <f t="shared" ca="1" si="3"/>
        <v>2.3230928667046504E-7</v>
      </c>
      <c r="N60" s="44"/>
      <c r="O60" s="44"/>
      <c r="P60" s="7"/>
      <c r="Q60" s="28">
        <f t="shared" ca="1" si="4"/>
        <v>-3067.0963568316665</v>
      </c>
      <c r="R60" s="27">
        <f t="shared" ca="1" si="5"/>
        <v>2337.1928006430217</v>
      </c>
      <c r="S60" s="7"/>
      <c r="T60" s="28">
        <f t="shared" ca="1" si="6"/>
        <v>0.79486040846741723</v>
      </c>
      <c r="U60" s="27">
        <f t="shared" ca="1" si="7"/>
        <v>0.609709822295322</v>
      </c>
      <c r="V60" s="7"/>
      <c r="W60" s="28">
        <f t="shared" ca="1" si="8"/>
        <v>0.7899569484695308</v>
      </c>
      <c r="X60" s="27">
        <f t="shared" ca="1" si="11"/>
        <v>224.89328867844506</v>
      </c>
      <c r="Y60" s="7"/>
      <c r="Z60" s="28">
        <f t="shared" si="12"/>
        <v>224.91000000000005</v>
      </c>
      <c r="AA60" s="27">
        <f t="shared" si="9"/>
        <v>3.9254200206604475</v>
      </c>
      <c r="AB60" s="7"/>
      <c r="AC60" s="28">
        <f t="shared" ca="1" si="0"/>
        <v>-1.6711321554993219E-2</v>
      </c>
      <c r="AD60" s="27">
        <f t="shared" ca="1" si="10"/>
        <v>2.3311447653952655E-2</v>
      </c>
      <c r="AE60" s="7">
        <v>109</v>
      </c>
    </row>
    <row r="61" spans="1:31" s="26" customFormat="1" x14ac:dyDescent="0.25">
      <c r="A61" s="26">
        <v>41</v>
      </c>
      <c r="B61" s="26">
        <v>641</v>
      </c>
      <c r="C61" s="26">
        <v>11484</v>
      </c>
      <c r="D61" s="26">
        <v>14161</v>
      </c>
      <c r="E61" s="26">
        <v>14809</v>
      </c>
      <c r="F61" s="26">
        <v>12122</v>
      </c>
      <c r="G61" s="27"/>
      <c r="H61" s="7"/>
      <c r="I61" s="28">
        <f t="shared" si="1"/>
        <v>-3325</v>
      </c>
      <c r="J61" s="27">
        <f t="shared" si="1"/>
        <v>2039</v>
      </c>
      <c r="K61" s="7"/>
      <c r="L61" s="124">
        <f t="shared" si="2"/>
        <v>0.84728618233512476</v>
      </c>
      <c r="M61" s="27">
        <f t="shared" ca="1" si="3"/>
        <v>2.3090966314693109E-8</v>
      </c>
      <c r="N61" s="44"/>
      <c r="O61" s="44"/>
      <c r="P61" s="7"/>
      <c r="Q61" s="28">
        <f t="shared" ca="1" si="4"/>
        <v>-3285.0963568316665</v>
      </c>
      <c r="R61" s="27">
        <f t="shared" ca="1" si="5"/>
        <v>2015.1928006430219</v>
      </c>
      <c r="S61" s="7"/>
      <c r="T61" s="28">
        <f t="shared" ca="1" si="6"/>
        <v>0.85135669971041428</v>
      </c>
      <c r="U61" s="27">
        <f t="shared" ca="1" si="7"/>
        <v>0.52570880931724029</v>
      </c>
      <c r="V61" s="7"/>
      <c r="W61" s="28">
        <f t="shared" ca="1" si="8"/>
        <v>0.84713422521513793</v>
      </c>
      <c r="X61" s="27">
        <f t="shared" ca="1" si="11"/>
        <v>230.73257513848557</v>
      </c>
      <c r="Y61" s="7"/>
      <c r="Z61" s="28">
        <f t="shared" si="12"/>
        <v>230.67900000000006</v>
      </c>
      <c r="AA61" s="27">
        <f t="shared" si="9"/>
        <v>4.0261080652080006</v>
      </c>
      <c r="AB61" s="7"/>
      <c r="AC61" s="28">
        <f t="shared" ca="1" si="0"/>
        <v>5.3575138485513207E-2</v>
      </c>
      <c r="AD61" s="27">
        <f t="shared" ca="1" si="10"/>
        <v>5.0270698904711253E-2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11400</v>
      </c>
      <c r="D62" s="26">
        <v>14002</v>
      </c>
      <c r="E62" s="26">
        <v>14909</v>
      </c>
      <c r="F62" s="26">
        <v>12294</v>
      </c>
      <c r="G62" s="27"/>
      <c r="H62" s="7"/>
      <c r="I62" s="28">
        <f t="shared" si="1"/>
        <v>-3509</v>
      </c>
      <c r="J62" s="27">
        <f t="shared" si="1"/>
        <v>1708</v>
      </c>
      <c r="K62" s="7"/>
      <c r="L62" s="124">
        <f t="shared" si="2"/>
        <v>0.89601950750681147</v>
      </c>
      <c r="M62" s="27">
        <f t="shared" ca="1" si="3"/>
        <v>2.5065998265687769E-7</v>
      </c>
      <c r="N62" s="44"/>
      <c r="O62" s="44"/>
      <c r="P62" s="7"/>
      <c r="Q62" s="28">
        <f t="shared" ca="1" si="4"/>
        <v>-3469.0963568316665</v>
      </c>
      <c r="R62" s="27">
        <f t="shared" ca="1" si="5"/>
        <v>1684.1928006430219</v>
      </c>
      <c r="S62" s="7"/>
      <c r="T62" s="28">
        <f t="shared" ca="1" si="6"/>
        <v>0.899041642777898</v>
      </c>
      <c r="U62" s="27">
        <f t="shared" ca="1" si="7"/>
        <v>0.43935994193915007</v>
      </c>
      <c r="V62" s="7"/>
      <c r="W62" s="28">
        <f t="shared" ca="1" si="8"/>
        <v>0.8955188479591577</v>
      </c>
      <c r="X62" s="27">
        <f t="shared" ca="1" si="11"/>
        <v>236.42168777762913</v>
      </c>
      <c r="Y62" s="7"/>
      <c r="Z62" s="28">
        <f t="shared" si="12"/>
        <v>236.38500000000005</v>
      </c>
      <c r="AA62" s="27">
        <f t="shared" si="9"/>
        <v>4.1256965523267963</v>
      </c>
      <c r="AB62" s="7"/>
      <c r="AC62" s="28">
        <f t="shared" ca="1" si="0"/>
        <v>3.6687777629083484E-2</v>
      </c>
      <c r="AD62" s="27">
        <f t="shared" ca="1" si="10"/>
        <v>9.0305434272806906E-2</v>
      </c>
      <c r="AE62" s="7">
        <v>107</v>
      </c>
    </row>
    <row r="63" spans="1:31" s="26" customFormat="1" x14ac:dyDescent="0.25">
      <c r="A63" s="26">
        <v>43</v>
      </c>
      <c r="B63" s="26">
        <v>620</v>
      </c>
      <c r="C63" s="26">
        <v>11322</v>
      </c>
      <c r="D63" s="26">
        <v>13830</v>
      </c>
      <c r="E63" s="26">
        <v>14981</v>
      </c>
      <c r="F63" s="26">
        <v>12466</v>
      </c>
      <c r="G63" s="27"/>
      <c r="H63" s="7"/>
      <c r="I63" s="28">
        <f t="shared" si="1"/>
        <v>-3659</v>
      </c>
      <c r="J63" s="27">
        <f t="shared" si="1"/>
        <v>1364</v>
      </c>
      <c r="K63" s="7"/>
      <c r="L63" s="124">
        <f t="shared" si="2"/>
        <v>0.93508681989708176</v>
      </c>
      <c r="M63" s="27">
        <f t="shared" ca="1" si="3"/>
        <v>1.0519199096624214E-9</v>
      </c>
      <c r="N63" s="44"/>
      <c r="O63" s="44"/>
      <c r="P63" s="7"/>
      <c r="Q63" s="28">
        <f t="shared" ca="1" si="4"/>
        <v>-3619.0963568316665</v>
      </c>
      <c r="R63" s="27">
        <f t="shared" ca="1" si="5"/>
        <v>1340.1928006430219</v>
      </c>
      <c r="S63" s="7"/>
      <c r="T63" s="28">
        <f t="shared" ca="1" si="6"/>
        <v>0.9379152376698684</v>
      </c>
      <c r="U63" s="27">
        <f t="shared" ca="1" si="7"/>
        <v>0.34961972931660312</v>
      </c>
      <c r="V63" s="7"/>
      <c r="W63" s="28">
        <f t="shared" ca="1" si="8"/>
        <v>0.93511925321189326</v>
      </c>
      <c r="X63" s="27">
        <f t="shared" ca="1" si="11"/>
        <v>242.05558341339145</v>
      </c>
      <c r="Y63" s="7"/>
      <c r="Z63" s="28">
        <f t="shared" si="12"/>
        <v>241.96500000000006</v>
      </c>
      <c r="AA63" s="27">
        <f t="shared" si="9"/>
        <v>4.2230859245880801</v>
      </c>
      <c r="AB63" s="7"/>
      <c r="AC63" s="28">
        <f t="shared" ca="1" si="0"/>
        <v>9.0583413391385648E-2</v>
      </c>
      <c r="AD63" s="27">
        <f t="shared" ca="1" si="10"/>
        <v>9.787736897897048E-2</v>
      </c>
      <c r="AE63" s="7">
        <v>106</v>
      </c>
    </row>
    <row r="64" spans="1:31" s="26" customFormat="1" x14ac:dyDescent="0.25">
      <c r="A64" s="26">
        <v>44</v>
      </c>
      <c r="B64" s="26">
        <v>628</v>
      </c>
      <c r="C64" s="26">
        <v>11273</v>
      </c>
      <c r="D64" s="26">
        <v>13657</v>
      </c>
      <c r="E64" s="26">
        <v>15049</v>
      </c>
      <c r="F64" s="26">
        <v>12647</v>
      </c>
      <c r="G64" s="27"/>
      <c r="H64" s="7"/>
      <c r="I64" s="28">
        <f t="shared" si="1"/>
        <v>-3776</v>
      </c>
      <c r="J64" s="27">
        <f t="shared" si="1"/>
        <v>1010</v>
      </c>
      <c r="K64" s="7"/>
      <c r="L64" s="124">
        <f t="shared" si="2"/>
        <v>0.96561714925747577</v>
      </c>
      <c r="M64" s="27">
        <f t="shared" ca="1" si="3"/>
        <v>3.2618959369871466E-7</v>
      </c>
      <c r="N64" s="44"/>
      <c r="O64" s="44"/>
      <c r="P64" s="7"/>
      <c r="Q64" s="28">
        <f t="shared" ca="1" si="4"/>
        <v>-3736.0963568316665</v>
      </c>
      <c r="R64" s="27">
        <f t="shared" ca="1" si="5"/>
        <v>986.19280064302188</v>
      </c>
      <c r="S64" s="7"/>
      <c r="T64" s="28">
        <f t="shared" ca="1" si="6"/>
        <v>0.9682366416856053</v>
      </c>
      <c r="U64" s="27">
        <f t="shared" ca="1" si="7"/>
        <v>0.25727078958293559</v>
      </c>
      <c r="V64" s="7"/>
      <c r="W64" s="28">
        <f t="shared" ca="1" si="8"/>
        <v>0.96618827935972806</v>
      </c>
      <c r="X64" s="27">
        <f t="shared" ca="1" si="11"/>
        <v>247.64479627831849</v>
      </c>
      <c r="Y64" s="7"/>
      <c r="Z64" s="28">
        <f t="shared" si="12"/>
        <v>247.61700000000005</v>
      </c>
      <c r="AA64" s="27">
        <f t="shared" si="9"/>
        <v>4.3217319339108</v>
      </c>
      <c r="AB64" s="7"/>
      <c r="AC64" s="28">
        <f t="shared" ca="1" si="0"/>
        <v>2.7796278318447776E-2</v>
      </c>
      <c r="AD64" s="27">
        <f t="shared" ca="1" si="10"/>
        <v>0.11887155705230157</v>
      </c>
      <c r="AE64" s="7">
        <v>105</v>
      </c>
    </row>
    <row r="65" spans="1:31" s="26" customFormat="1" x14ac:dyDescent="0.25">
      <c r="A65" s="26">
        <v>45</v>
      </c>
      <c r="B65" s="26">
        <v>600</v>
      </c>
      <c r="C65" s="26">
        <v>11230</v>
      </c>
      <c r="D65" s="26">
        <v>13474</v>
      </c>
      <c r="E65" s="26">
        <v>15076</v>
      </c>
      <c r="F65" s="26">
        <v>12823</v>
      </c>
      <c r="G65" s="27"/>
      <c r="H65" s="7"/>
      <c r="I65" s="28">
        <f t="shared" si="1"/>
        <v>-3846</v>
      </c>
      <c r="J65" s="27">
        <f t="shared" si="1"/>
        <v>651</v>
      </c>
      <c r="K65" s="7"/>
      <c r="L65" s="124">
        <f t="shared" si="2"/>
        <v>0.98601413277613803</v>
      </c>
      <c r="M65" s="27">
        <f t="shared" ca="1" si="3"/>
        <v>8.5946393739183134E-7</v>
      </c>
      <c r="N65" s="44"/>
      <c r="O65" s="44"/>
      <c r="P65" s="7"/>
      <c r="Q65" s="28">
        <f t="shared" ca="1" si="4"/>
        <v>-3806.0963568316665</v>
      </c>
      <c r="R65" s="27">
        <f t="shared" ca="1" si="5"/>
        <v>627.19280064302188</v>
      </c>
      <c r="S65" s="7"/>
      <c r="T65" s="28">
        <f t="shared" ca="1" si="6"/>
        <v>0.9863776526351915</v>
      </c>
      <c r="U65" s="27">
        <f t="shared" ca="1" si="7"/>
        <v>0.16361748629370781</v>
      </c>
      <c r="V65" s="7"/>
      <c r="W65" s="28">
        <f t="shared" ca="1" si="8"/>
        <v>0.98508705999723023</v>
      </c>
      <c r="X65" s="27">
        <f t="shared" ca="1" si="11"/>
        <v>253.12478600143425</v>
      </c>
      <c r="Y65" s="7"/>
      <c r="Z65" s="28">
        <f t="shared" si="12"/>
        <v>253.01700000000005</v>
      </c>
      <c r="AA65" s="27">
        <f t="shared" si="9"/>
        <v>4.4159797135184942</v>
      </c>
      <c r="AB65" s="7"/>
      <c r="AC65" s="28">
        <f t="shared" ca="1" si="0"/>
        <v>0.10778600143419226</v>
      </c>
      <c r="AD65" s="27">
        <f t="shared" ca="1" si="10"/>
        <v>6.8740703939226933E-2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11204</v>
      </c>
      <c r="D66" s="26">
        <v>13281</v>
      </c>
      <c r="E66" s="26">
        <v>15092</v>
      </c>
      <c r="F66" s="26">
        <v>13000</v>
      </c>
      <c r="G66" s="27"/>
      <c r="H66" s="7"/>
      <c r="I66" s="28">
        <f t="shared" si="1"/>
        <v>-3888</v>
      </c>
      <c r="J66" s="27">
        <f t="shared" si="1"/>
        <v>281</v>
      </c>
      <c r="K66" s="7"/>
      <c r="L66" s="124">
        <f t="shared" si="2"/>
        <v>0.99791310197458294</v>
      </c>
      <c r="M66" s="27">
        <f t="shared" ca="1" si="3"/>
        <v>1.3472302276271761E-6</v>
      </c>
      <c r="N66" s="44"/>
      <c r="O66" s="44"/>
      <c r="P66" s="7"/>
      <c r="Q66" s="28">
        <f t="shared" ca="1" si="4"/>
        <v>-3848.0963568316665</v>
      </c>
      <c r="R66" s="27">
        <f t="shared" ca="1" si="5"/>
        <v>257.19280064302183</v>
      </c>
      <c r="S66" s="7"/>
      <c r="T66" s="28">
        <f t="shared" ca="1" si="6"/>
        <v>0.99726225920494327</v>
      </c>
      <c r="U66" s="27">
        <f t="shared" ca="1" si="7"/>
        <v>6.7094583182247411E-2</v>
      </c>
      <c r="V66" s="7"/>
      <c r="W66" s="28">
        <f t="shared" ca="1" si="8"/>
        <v>0.99675239950296191</v>
      </c>
      <c r="X66" s="27">
        <f t="shared" ca="1" si="11"/>
        <v>258.70425297477368</v>
      </c>
      <c r="Y66" s="7"/>
      <c r="Z66" s="28">
        <f t="shared" si="12"/>
        <v>258.61500000000007</v>
      </c>
      <c r="AA66" s="27">
        <f t="shared" si="9"/>
        <v>4.5136832450451365</v>
      </c>
      <c r="AB66" s="7"/>
      <c r="AC66" s="28">
        <f t="shared" ca="1" si="0"/>
        <v>8.9252974773614824E-2</v>
      </c>
      <c r="AD66" s="27">
        <f t="shared" ca="1" si="10"/>
        <v>7.9513201649490384E-2</v>
      </c>
      <c r="AE66" s="7">
        <v>103</v>
      </c>
    </row>
    <row r="67" spans="1:31" s="26" customFormat="1" x14ac:dyDescent="0.25">
      <c r="A67" s="26">
        <v>47</v>
      </c>
      <c r="B67" s="26">
        <v>631</v>
      </c>
      <c r="C67" s="26">
        <v>11204</v>
      </c>
      <c r="D67" s="26">
        <v>13088</v>
      </c>
      <c r="E67" s="26">
        <v>15091</v>
      </c>
      <c r="F67" s="26">
        <v>13187</v>
      </c>
      <c r="G67" s="27"/>
      <c r="H67" s="7"/>
      <c r="I67" s="28">
        <f t="shared" si="1"/>
        <v>-3887</v>
      </c>
      <c r="J67" s="27">
        <f t="shared" si="1"/>
        <v>-99</v>
      </c>
      <c r="K67" s="7"/>
      <c r="L67" s="124">
        <f t="shared" si="2"/>
        <v>1.0002526220484118</v>
      </c>
      <c r="M67" s="27">
        <f t="shared" ca="1" si="3"/>
        <v>8.7492897545939202E-6</v>
      </c>
      <c r="N67" s="44"/>
      <c r="O67" s="44"/>
      <c r="P67" s="7"/>
      <c r="Q67" s="28">
        <f t="shared" ca="1" si="4"/>
        <v>-3847.0963568316665</v>
      </c>
      <c r="R67" s="27">
        <f t="shared" ca="1" si="5"/>
        <v>-122.80719935697817</v>
      </c>
      <c r="S67" s="7"/>
      <c r="T67" s="28">
        <f t="shared" ca="1" si="6"/>
        <v>0.99700310190566344</v>
      </c>
      <c r="U67" s="27">
        <f t="shared" ca="1" si="7"/>
        <v>-3.2037047040333527E-2</v>
      </c>
      <c r="V67" s="7"/>
      <c r="W67" s="28">
        <f t="shared" ca="1" si="8"/>
        <v>0.99729470221268368</v>
      </c>
      <c r="X67" s="27">
        <f t="shared" ca="1" si="11"/>
        <v>264.39513947912508</v>
      </c>
      <c r="Y67" s="7"/>
      <c r="Z67" s="28">
        <f t="shared" si="12"/>
        <v>264.29400000000004</v>
      </c>
      <c r="AA67" s="27">
        <f t="shared" si="9"/>
        <v>4.6128004932658939</v>
      </c>
      <c r="AB67" s="7"/>
      <c r="AC67" s="28">
        <f t="shared" ca="1" si="0"/>
        <v>0.10113947912503818</v>
      </c>
      <c r="AD67" s="27">
        <f t="shared" ca="1" si="10"/>
        <v>-1.0151839221180126E-2</v>
      </c>
      <c r="AE67" s="7">
        <v>102</v>
      </c>
    </row>
    <row r="68" spans="1:31" s="26" customFormat="1" x14ac:dyDescent="0.25">
      <c r="A68" s="26">
        <v>48</v>
      </c>
      <c r="B68" s="26">
        <v>633</v>
      </c>
      <c r="C68" s="26">
        <v>11220</v>
      </c>
      <c r="D68" s="26">
        <v>12902</v>
      </c>
      <c r="E68" s="26">
        <v>15077</v>
      </c>
      <c r="F68" s="26">
        <v>13379</v>
      </c>
      <c r="G68" s="27"/>
      <c r="H68" s="7"/>
      <c r="I68" s="28">
        <f t="shared" si="1"/>
        <v>-3857</v>
      </c>
      <c r="J68" s="27">
        <f t="shared" si="1"/>
        <v>-477</v>
      </c>
      <c r="K68" s="7"/>
      <c r="L68" s="124">
        <f t="shared" si="2"/>
        <v>0.99272882602746915</v>
      </c>
      <c r="M68" s="27">
        <f t="shared" ca="1" si="3"/>
        <v>5.8170043327277703E-6</v>
      </c>
      <c r="N68" s="44"/>
      <c r="O68" s="44"/>
      <c r="P68" s="7"/>
      <c r="Q68" s="28">
        <f t="shared" ca="1" si="4"/>
        <v>-3817.0963568316665</v>
      </c>
      <c r="R68" s="27">
        <f t="shared" ca="1" si="5"/>
        <v>-500.80719935697817</v>
      </c>
      <c r="S68" s="7"/>
      <c r="T68" s="28">
        <f t="shared" ca="1" si="6"/>
        <v>0.98922838292726933</v>
      </c>
      <c r="U68" s="27">
        <f t="shared" ca="1" si="7"/>
        <v>-0.13064693184069034</v>
      </c>
      <c r="V68" s="7"/>
      <c r="W68" s="28">
        <f t="shared" ca="1" si="8"/>
        <v>0.99031697936303797</v>
      </c>
      <c r="X68" s="27">
        <f t="shared" ca="1" si="11"/>
        <v>270.07051589050388</v>
      </c>
      <c r="Y68" s="7"/>
      <c r="Z68" s="28">
        <f t="shared" si="12"/>
        <v>269.99100000000004</v>
      </c>
      <c r="AA68" s="27">
        <f t="shared" si="9"/>
        <v>4.7122319007520108</v>
      </c>
      <c r="AB68" s="7"/>
      <c r="AC68" s="28">
        <f t="shared" ca="1" si="0"/>
        <v>7.9515890503842002E-2</v>
      </c>
      <c r="AD68" s="27">
        <f t="shared" ca="1" si="10"/>
        <v>4.2208168665354151E-2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11261</v>
      </c>
      <c r="D69" s="26">
        <v>12719</v>
      </c>
      <c r="E69" s="26">
        <v>15051</v>
      </c>
      <c r="F69" s="26">
        <v>13566</v>
      </c>
      <c r="G69" s="27"/>
      <c r="H69" s="7"/>
      <c r="I69" s="28">
        <f t="shared" si="1"/>
        <v>-3790</v>
      </c>
      <c r="J69" s="27">
        <f t="shared" si="1"/>
        <v>-847</v>
      </c>
      <c r="K69" s="7"/>
      <c r="L69" s="124">
        <f t="shared" si="2"/>
        <v>0.97549805058918404</v>
      </c>
      <c r="M69" s="27">
        <f t="shared" ca="1" si="3"/>
        <v>3.1145209936414731E-6</v>
      </c>
      <c r="N69" s="44"/>
      <c r="O69" s="44"/>
      <c r="P69" s="7"/>
      <c r="Q69" s="28">
        <f t="shared" ca="1" si="4"/>
        <v>-3750.0963568316665</v>
      </c>
      <c r="R69" s="27">
        <f t="shared" ca="1" si="5"/>
        <v>-870.80719935697812</v>
      </c>
      <c r="S69" s="7"/>
      <c r="T69" s="28">
        <f t="shared" ca="1" si="6"/>
        <v>0.97186484387552252</v>
      </c>
      <c r="U69" s="27">
        <f t="shared" ca="1" si="7"/>
        <v>-0.22716983495215073</v>
      </c>
      <c r="V69" s="7"/>
      <c r="W69" s="28">
        <f t="shared" ca="1" si="8"/>
        <v>0.9737332500356819</v>
      </c>
      <c r="X69" s="27">
        <f t="shared" ca="1" si="11"/>
        <v>275.68729740191407</v>
      </c>
      <c r="Y69" s="7"/>
      <c r="Z69" s="28">
        <f t="shared" si="12"/>
        <v>275.66100000000006</v>
      </c>
      <c r="AA69" s="27">
        <f t="shared" si="9"/>
        <v>4.8111920693400902</v>
      </c>
      <c r="AB69" s="7"/>
      <c r="AC69" s="28">
        <f t="shared" ca="1" si="0"/>
        <v>2.6297401914007423E-2</v>
      </c>
      <c r="AD69" s="27">
        <f t="shared" ca="1" si="10"/>
        <v>2.8979716342121264E-2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11311</v>
      </c>
      <c r="D70" s="26">
        <v>12536</v>
      </c>
      <c r="E70" s="26">
        <v>14999</v>
      </c>
      <c r="F70" s="26">
        <v>13749</v>
      </c>
      <c r="G70" s="27"/>
      <c r="H70" s="7"/>
      <c r="I70" s="28">
        <f t="shared" si="1"/>
        <v>-3688</v>
      </c>
      <c r="J70" s="27">
        <f t="shared" si="1"/>
        <v>-1213</v>
      </c>
      <c r="K70" s="7"/>
      <c r="L70" s="124">
        <f t="shared" si="2"/>
        <v>0.94826586305984906</v>
      </c>
      <c r="M70" s="27">
        <f t="shared" ca="1" si="3"/>
        <v>3.8251841782317826E-8</v>
      </c>
      <c r="N70" s="44"/>
      <c r="O70" s="44"/>
      <c r="P70" s="7"/>
      <c r="Q70" s="28">
        <f t="shared" ca="1" si="4"/>
        <v>-3648.0963568316665</v>
      </c>
      <c r="R70" s="27">
        <f t="shared" ca="1" si="5"/>
        <v>-1236.8071993569781</v>
      </c>
      <c r="S70" s="7"/>
      <c r="T70" s="28">
        <f t="shared" ca="1" si="6"/>
        <v>0.94543079934898266</v>
      </c>
      <c r="U70" s="27">
        <f t="shared" ca="1" si="7"/>
        <v>-0.32264924721916288</v>
      </c>
      <c r="V70" s="7"/>
      <c r="W70" s="28">
        <f t="shared" ca="1" si="8"/>
        <v>0.94807028227914114</v>
      </c>
      <c r="X70" s="27">
        <f t="shared" ca="1" si="11"/>
        <v>281.34977838317377</v>
      </c>
      <c r="Y70" s="7"/>
      <c r="Z70" s="28">
        <f t="shared" si="12"/>
        <v>281.41200000000003</v>
      </c>
      <c r="AA70" s="27">
        <f t="shared" si="9"/>
        <v>4.911565954622283</v>
      </c>
      <c r="AB70" s="7"/>
      <c r="AC70" s="28">
        <f t="shared" ca="1" si="0"/>
        <v>-6.2221616826263926E-2</v>
      </c>
      <c r="AD70" s="27">
        <f t="shared" ca="1" si="10"/>
        <v>0.10225261004035247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11387</v>
      </c>
      <c r="D71" s="26">
        <v>12361</v>
      </c>
      <c r="E71" s="26">
        <v>14932</v>
      </c>
      <c r="F71" s="26">
        <v>13929</v>
      </c>
      <c r="G71" s="27"/>
      <c r="H71" s="7"/>
      <c r="I71" s="28">
        <f t="shared" si="1"/>
        <v>-3545</v>
      </c>
      <c r="J71" s="27">
        <f t="shared" si="1"/>
        <v>-1568</v>
      </c>
      <c r="K71" s="7"/>
      <c r="L71" s="124">
        <f t="shared" si="2"/>
        <v>0.91212978162251479</v>
      </c>
      <c r="M71" s="27">
        <f t="shared" ca="1" si="3"/>
        <v>1.379855306326966E-7</v>
      </c>
      <c r="N71" s="44"/>
      <c r="O71" s="44"/>
      <c r="P71" s="7"/>
      <c r="Q71" s="28">
        <f t="shared" ca="1" si="4"/>
        <v>-3505.0963568316665</v>
      </c>
      <c r="R71" s="27">
        <f t="shared" ca="1" si="5"/>
        <v>-1591.8071993569781</v>
      </c>
      <c r="S71" s="7"/>
      <c r="T71" s="28">
        <f t="shared" ca="1" si="6"/>
        <v>0.90837130555197088</v>
      </c>
      <c r="U71" s="27">
        <f t="shared" ca="1" si="7"/>
        <v>-0.41525905966394244</v>
      </c>
      <c r="V71" s="7"/>
      <c r="W71" s="28">
        <f t="shared" ca="1" si="8"/>
        <v>0.9117583175857189</v>
      </c>
      <c r="X71" s="27">
        <f t="shared" ca="1" si="11"/>
        <v>287.0420318065519</v>
      </c>
      <c r="Y71" s="7"/>
      <c r="Z71" s="28">
        <f t="shared" si="12"/>
        <v>287.07300000000004</v>
      </c>
      <c r="AA71" s="27">
        <f t="shared" si="9"/>
        <v>5.0103690435776826</v>
      </c>
      <c r="AB71" s="7"/>
      <c r="AC71" s="28">
        <f t="shared" ca="1" si="0"/>
        <v>-3.0968193448131842E-2</v>
      </c>
      <c r="AD71" s="27">
        <f t="shared" ca="1" si="10"/>
        <v>3.2061036046115987E-3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11470</v>
      </c>
      <c r="D72" s="26">
        <v>12189</v>
      </c>
      <c r="E72" s="26">
        <v>14838</v>
      </c>
      <c r="F72" s="26">
        <v>14087</v>
      </c>
      <c r="G72" s="27"/>
      <c r="H72" s="7"/>
      <c r="I72" s="28">
        <f t="shared" si="1"/>
        <v>-3368</v>
      </c>
      <c r="J72" s="27">
        <f t="shared" si="1"/>
        <v>-1898</v>
      </c>
      <c r="K72" s="7"/>
      <c r="L72" s="124">
        <f t="shared" si="2"/>
        <v>0.86818741924531684</v>
      </c>
      <c r="M72" s="27">
        <f t="shared" ca="1" si="3"/>
        <v>2.5774077074174341E-6</v>
      </c>
      <c r="N72" s="44"/>
      <c r="O72" s="44"/>
      <c r="P72" s="7"/>
      <c r="Q72" s="28">
        <f t="shared" ca="1" si="4"/>
        <v>-3328.0963568316665</v>
      </c>
      <c r="R72" s="27">
        <f t="shared" ca="1" si="5"/>
        <v>-1921.8071993569781</v>
      </c>
      <c r="S72" s="7"/>
      <c r="T72" s="28">
        <f t="shared" ca="1" si="6"/>
        <v>0.86250046357944576</v>
      </c>
      <c r="U72" s="27">
        <f t="shared" ca="1" si="7"/>
        <v>-0.50134705433092064</v>
      </c>
      <c r="V72" s="7"/>
      <c r="W72" s="28">
        <f t="shared" ca="1" si="8"/>
        <v>0.8665819885531294</v>
      </c>
      <c r="X72" s="27">
        <f t="shared" ca="1" si="11"/>
        <v>292.60604190728895</v>
      </c>
      <c r="Y72" s="7"/>
      <c r="Z72" s="28">
        <f t="shared" si="12"/>
        <v>292.60800000000006</v>
      </c>
      <c r="AA72" s="27">
        <f t="shared" si="9"/>
        <v>5.1069730176755694</v>
      </c>
      <c r="AB72" s="7"/>
      <c r="AC72" s="28">
        <f t="shared" ca="1" si="0"/>
        <v>-1.9580927111064739E-3</v>
      </c>
      <c r="AD72" s="27">
        <f t="shared" ca="1" si="10"/>
        <v>-3.8276822250622899E-2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11563</v>
      </c>
      <c r="D73" s="26">
        <v>12033</v>
      </c>
      <c r="E73" s="26">
        <v>14728</v>
      </c>
      <c r="F73" s="26">
        <v>14233</v>
      </c>
      <c r="G73" s="27"/>
      <c r="H73" s="7"/>
      <c r="I73" s="28">
        <f t="shared" si="1"/>
        <v>-3165</v>
      </c>
      <c r="J73" s="27">
        <f t="shared" si="1"/>
        <v>-2200</v>
      </c>
      <c r="K73" s="7"/>
      <c r="L73" s="124">
        <f t="shared" si="2"/>
        <v>0.81650734357037003</v>
      </c>
      <c r="M73" s="27">
        <f t="shared" ca="1" si="3"/>
        <v>3.6063894548088381E-6</v>
      </c>
      <c r="N73" s="44"/>
      <c r="O73" s="44"/>
      <c r="P73" s="7"/>
      <c r="Q73" s="28">
        <f t="shared" ca="1" si="4"/>
        <v>-3125.0963568316665</v>
      </c>
      <c r="R73" s="27">
        <f t="shared" ca="1" si="5"/>
        <v>-2223.8071993569783</v>
      </c>
      <c r="S73" s="7"/>
      <c r="T73" s="28">
        <f t="shared" ca="1" si="6"/>
        <v>0.80989153182564577</v>
      </c>
      <c r="U73" s="27">
        <f t="shared" ca="1" si="7"/>
        <v>-0.58013061308676139</v>
      </c>
      <c r="V73" s="7"/>
      <c r="W73" s="28">
        <f t="shared" ca="1" si="8"/>
        <v>0.814608293951532</v>
      </c>
      <c r="X73" s="27">
        <f t="shared" ca="1" si="11"/>
        <v>298.01211563294089</v>
      </c>
      <c r="Y73" s="7"/>
      <c r="Z73" s="28">
        <f t="shared" si="12"/>
        <v>298.10700000000008</v>
      </c>
      <c r="AA73" s="27">
        <f t="shared" si="9"/>
        <v>5.2029486732427372</v>
      </c>
      <c r="AB73" s="7"/>
      <c r="AC73" s="28">
        <f t="shared" ca="1" si="0"/>
        <v>-9.4884367059194119E-2</v>
      </c>
      <c r="AD73" s="27">
        <f t="shared" ca="1" si="10"/>
        <v>0.11495475249756737</v>
      </c>
      <c r="AE73" s="7">
        <v>96</v>
      </c>
    </row>
    <row r="74" spans="1:31" s="26" customFormat="1" x14ac:dyDescent="0.25">
      <c r="A74" s="26">
        <v>54</v>
      </c>
      <c r="B74" s="26">
        <v>625</v>
      </c>
      <c r="C74" s="26">
        <v>11693</v>
      </c>
      <c r="D74" s="26">
        <v>11897</v>
      </c>
      <c r="E74" s="26">
        <v>14629</v>
      </c>
      <c r="F74" s="26">
        <v>14395</v>
      </c>
      <c r="G74" s="27"/>
      <c r="H74" s="7"/>
      <c r="I74" s="28">
        <f t="shared" si="1"/>
        <v>-2936</v>
      </c>
      <c r="J74" s="27">
        <f t="shared" si="1"/>
        <v>-2498</v>
      </c>
      <c r="K74" s="7"/>
      <c r="L74" s="124">
        <f t="shared" si="2"/>
        <v>0.75586592806085517</v>
      </c>
      <c r="M74" s="27">
        <f t="shared" ca="1" si="3"/>
        <v>4.8069606104107228E-10</v>
      </c>
      <c r="N74" s="44"/>
      <c r="O74" s="44"/>
      <c r="P74" s="7"/>
      <c r="Q74" s="28">
        <f t="shared" ca="1" si="4"/>
        <v>-2896.0963568316665</v>
      </c>
      <c r="R74" s="27">
        <f t="shared" ca="1" si="5"/>
        <v>-2521.8071993569783</v>
      </c>
      <c r="S74" s="7"/>
      <c r="T74" s="28">
        <f t="shared" ca="1" si="6"/>
        <v>0.7505445102905709</v>
      </c>
      <c r="U74" s="27">
        <f t="shared" ca="1" si="7"/>
        <v>-0.65787068099815382</v>
      </c>
      <c r="V74" s="7"/>
      <c r="W74" s="28">
        <f t="shared" ca="1" si="8"/>
        <v>0.75588785284274784</v>
      </c>
      <c r="X74" s="27">
        <f t="shared" ca="1" si="11"/>
        <v>303.58918303105065</v>
      </c>
      <c r="Y74" s="7"/>
      <c r="Z74" s="28">
        <f t="shared" si="12"/>
        <v>303.73200000000008</v>
      </c>
      <c r="AA74" s="27">
        <f t="shared" si="9"/>
        <v>5.3011234436674179</v>
      </c>
      <c r="AB74" s="7"/>
      <c r="AC74" s="28">
        <f t="shared" ca="1" si="0"/>
        <v>-0.14281696894943252</v>
      </c>
      <c r="AD74" s="27">
        <f t="shared" ca="1" si="10"/>
        <v>-3.1335812275358421E-2</v>
      </c>
      <c r="AE74" s="7">
        <v>95</v>
      </c>
    </row>
    <row r="75" spans="1:31" s="26" customFormat="1" x14ac:dyDescent="0.25">
      <c r="A75" s="26">
        <v>55</v>
      </c>
      <c r="B75" s="26">
        <v>628</v>
      </c>
      <c r="C75" s="26">
        <v>11828</v>
      </c>
      <c r="D75" s="26">
        <v>11757</v>
      </c>
      <c r="E75" s="26">
        <v>14494</v>
      </c>
      <c r="F75" s="26">
        <v>14531</v>
      </c>
      <c r="G75" s="27"/>
      <c r="H75" s="7"/>
      <c r="I75" s="28">
        <f t="shared" si="1"/>
        <v>-2666</v>
      </c>
      <c r="J75" s="27">
        <f t="shared" si="1"/>
        <v>-2774</v>
      </c>
      <c r="K75" s="7"/>
      <c r="L75" s="124">
        <f t="shared" si="2"/>
        <v>0.68759653598945869</v>
      </c>
      <c r="M75" s="27">
        <f t="shared" ca="1" si="3"/>
        <v>1.2129092571793551E-6</v>
      </c>
      <c r="N75" s="44"/>
      <c r="O75" s="44"/>
      <c r="P75" s="7"/>
      <c r="Q75" s="28">
        <f t="shared" ca="1" si="4"/>
        <v>-2626.0963568316665</v>
      </c>
      <c r="R75" s="27">
        <f t="shared" ca="1" si="5"/>
        <v>-2797.8071993569783</v>
      </c>
      <c r="S75" s="7"/>
      <c r="T75" s="28">
        <f t="shared" ca="1" si="6"/>
        <v>0.6805720394850242</v>
      </c>
      <c r="U75" s="27">
        <f t="shared" ca="1" si="7"/>
        <v>-0.72987154926508102</v>
      </c>
      <c r="V75" s="7"/>
      <c r="W75" s="28">
        <f t="shared" ca="1" si="8"/>
        <v>0.68649521439374772</v>
      </c>
      <c r="X75" s="27">
        <f t="shared" ca="1" si="11"/>
        <v>309.30934448680557</v>
      </c>
      <c r="Y75" s="7"/>
      <c r="Z75" s="28">
        <f t="shared" si="12"/>
        <v>309.38400000000007</v>
      </c>
      <c r="AA75" s="27">
        <f t="shared" si="9"/>
        <v>5.3997694529901379</v>
      </c>
      <c r="AB75" s="7"/>
      <c r="AC75" s="28">
        <f t="shared" ca="1" si="0"/>
        <v>-7.4655513194500145E-2</v>
      </c>
      <c r="AD75" s="27">
        <f t="shared" ca="1" si="10"/>
        <v>1.6354799166776957E-2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11974</v>
      </c>
      <c r="D76" s="26">
        <v>11632</v>
      </c>
      <c r="E76" s="26">
        <v>14348</v>
      </c>
      <c r="F76" s="26">
        <v>14657</v>
      </c>
      <c r="G76" s="27"/>
      <c r="H76" s="7"/>
      <c r="I76" s="28">
        <f t="shared" si="1"/>
        <v>-2374</v>
      </c>
      <c r="J76" s="27">
        <f t="shared" si="1"/>
        <v>-3025</v>
      </c>
      <c r="K76" s="7"/>
      <c r="L76" s="124">
        <f t="shared" si="2"/>
        <v>0.61263529534819872</v>
      </c>
      <c r="M76" s="27">
        <f t="shared" ca="1" si="3"/>
        <v>1.6566122861352466E-6</v>
      </c>
      <c r="N76" s="44"/>
      <c r="O76" s="44"/>
      <c r="P76" s="7"/>
      <c r="Q76" s="28">
        <f t="shared" ca="1" si="4"/>
        <v>-2334.0963568316665</v>
      </c>
      <c r="R76" s="27">
        <f t="shared" ca="1" si="5"/>
        <v>-3048.8071993569783</v>
      </c>
      <c r="S76" s="7"/>
      <c r="T76" s="28">
        <f t="shared" ca="1" si="6"/>
        <v>0.60489810809532174</v>
      </c>
      <c r="U76" s="27">
        <f t="shared" ca="1" si="7"/>
        <v>-0.79535059975420686</v>
      </c>
      <c r="V76" s="7"/>
      <c r="W76" s="28">
        <f t="shared" ca="1" si="8"/>
        <v>0.61134820083491104</v>
      </c>
      <c r="X76" s="27">
        <f t="shared" ca="1" si="11"/>
        <v>315.00743582814641</v>
      </c>
      <c r="Y76" s="7"/>
      <c r="Z76" s="28">
        <f t="shared" si="12"/>
        <v>315.03600000000006</v>
      </c>
      <c r="AA76" s="27">
        <f t="shared" si="9"/>
        <v>5.4984154623128569</v>
      </c>
      <c r="AB76" s="7"/>
      <c r="AC76" s="28">
        <f t="shared" ca="1" si="0"/>
        <v>-2.8564171853645348E-2</v>
      </c>
      <c r="AD76" s="27">
        <f t="shared" ca="1" si="10"/>
        <v>-3.9490378780385527E-2</v>
      </c>
      <c r="AE76" s="7">
        <v>93</v>
      </c>
    </row>
    <row r="77" spans="1:31" s="26" customFormat="1" x14ac:dyDescent="0.25">
      <c r="A77" s="26">
        <v>57</v>
      </c>
      <c r="B77" s="26">
        <v>648</v>
      </c>
      <c r="C77" s="26">
        <v>12132</v>
      </c>
      <c r="D77" s="26">
        <v>11521</v>
      </c>
      <c r="E77" s="26">
        <v>14187</v>
      </c>
      <c r="F77" s="26">
        <v>14766</v>
      </c>
      <c r="G77" s="27"/>
      <c r="H77" s="7"/>
      <c r="I77" s="28">
        <f t="shared" si="1"/>
        <v>-2055</v>
      </c>
      <c r="J77" s="27">
        <f t="shared" si="1"/>
        <v>-3245</v>
      </c>
      <c r="K77" s="7"/>
      <c r="L77" s="124">
        <f t="shared" si="2"/>
        <v>0.52904425819301981</v>
      </c>
      <c r="M77" s="27">
        <f t="shared" ca="1" si="3"/>
        <v>8.8492330459628468E-9</v>
      </c>
      <c r="N77" s="44"/>
      <c r="O77" s="44"/>
      <c r="P77" s="7"/>
      <c r="Q77" s="28">
        <f t="shared" ca="1" si="4"/>
        <v>-2015.0963568316665</v>
      </c>
      <c r="R77" s="27">
        <f t="shared" ca="1" si="5"/>
        <v>-3268.8071993569783</v>
      </c>
      <c r="S77" s="7"/>
      <c r="T77" s="28">
        <f t="shared" ca="1" si="6"/>
        <v>0.52222692962506456</v>
      </c>
      <c r="U77" s="27">
        <f t="shared" ca="1" si="7"/>
        <v>-0.85274259619885895</v>
      </c>
      <c r="V77" s="7"/>
      <c r="W77" s="28">
        <f t="shared" ca="1" si="8"/>
        <v>0.52913832855522791</v>
      </c>
      <c r="X77" s="27">
        <f t="shared" ca="1" si="11"/>
        <v>320.73504359983531</v>
      </c>
      <c r="Y77" s="7"/>
      <c r="Z77" s="28">
        <f t="shared" si="12"/>
        <v>320.86800000000005</v>
      </c>
      <c r="AA77" s="27">
        <f t="shared" si="9"/>
        <v>5.6002030642891665</v>
      </c>
      <c r="AB77" s="7"/>
      <c r="AC77" s="28">
        <f t="shared" ca="1" si="0"/>
        <v>-0.13295640016474408</v>
      </c>
      <c r="AD77" s="27">
        <f t="shared" ca="1" si="10"/>
        <v>2.8418885087205581E-2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12301</v>
      </c>
      <c r="D78" s="26">
        <v>11422</v>
      </c>
      <c r="E78" s="26">
        <v>14013</v>
      </c>
      <c r="F78" s="26">
        <v>14853</v>
      </c>
      <c r="G78" s="27"/>
      <c r="H78" s="7"/>
      <c r="I78" s="28">
        <f t="shared" si="1"/>
        <v>-1712</v>
      </c>
      <c r="J78" s="27">
        <f t="shared" si="1"/>
        <v>-3431</v>
      </c>
      <c r="K78" s="7"/>
      <c r="L78" s="124">
        <f t="shared" si="2"/>
        <v>0.44166342968979061</v>
      </c>
      <c r="M78" s="27">
        <f t="shared" ca="1" si="3"/>
        <v>1.054035294442225E-6</v>
      </c>
      <c r="N78" s="44"/>
      <c r="O78" s="44"/>
      <c r="P78" s="7"/>
      <c r="Q78" s="28">
        <f t="shared" ca="1" si="4"/>
        <v>-1672.0963568316665</v>
      </c>
      <c r="R78" s="27">
        <f t="shared" ca="1" si="5"/>
        <v>-3454.8071993569783</v>
      </c>
      <c r="S78" s="7"/>
      <c r="T78" s="28">
        <f t="shared" ca="1" si="6"/>
        <v>0.43333597597209222</v>
      </c>
      <c r="U78" s="27">
        <f t="shared" ca="1" si="7"/>
        <v>-0.90126492046570117</v>
      </c>
      <c r="V78" s="7"/>
      <c r="W78" s="28">
        <f t="shared" ca="1" si="8"/>
        <v>0.44063676747930353</v>
      </c>
      <c r="X78" s="27">
        <f t="shared" ca="1" si="11"/>
        <v>326.50076790902642</v>
      </c>
      <c r="Y78" s="7"/>
      <c r="Z78" s="28">
        <f t="shared" si="12"/>
        <v>326.59200000000004</v>
      </c>
      <c r="AA78" s="27">
        <f t="shared" si="9"/>
        <v>5.7001057106733217</v>
      </c>
      <c r="AB78" s="7"/>
      <c r="AC78" s="28">
        <f t="shared" ca="1" si="0"/>
        <v>-9.1232090973619506E-2</v>
      </c>
      <c r="AD78" s="27">
        <f t="shared" ca="1" si="10"/>
        <v>3.0802335758835397E-2</v>
      </c>
      <c r="AE78" s="7">
        <v>91</v>
      </c>
    </row>
    <row r="79" spans="1:31" s="26" customFormat="1" x14ac:dyDescent="0.25">
      <c r="A79" s="26">
        <v>59</v>
      </c>
      <c r="B79" s="26">
        <v>620</v>
      </c>
      <c r="C79" s="26">
        <v>12470</v>
      </c>
      <c r="D79" s="26">
        <v>11352</v>
      </c>
      <c r="E79" s="26">
        <v>13848</v>
      </c>
      <c r="F79" s="26">
        <v>14934</v>
      </c>
      <c r="G79" s="27"/>
      <c r="H79" s="7"/>
      <c r="I79" s="28">
        <f t="shared" si="1"/>
        <v>-1378</v>
      </c>
      <c r="J79" s="27">
        <f t="shared" si="1"/>
        <v>-3582</v>
      </c>
      <c r="K79" s="7"/>
      <c r="L79" s="124">
        <f t="shared" si="2"/>
        <v>0.35222709390710732</v>
      </c>
      <c r="M79" s="27">
        <f t="shared" ca="1" si="3"/>
        <v>4.6949570330427229E-6</v>
      </c>
      <c r="N79" s="44"/>
      <c r="O79" s="44"/>
      <c r="P79" s="7"/>
      <c r="Q79" s="28">
        <f t="shared" ca="1" si="4"/>
        <v>-1338.0963568316665</v>
      </c>
      <c r="R79" s="27">
        <f t="shared" ca="1" si="5"/>
        <v>-3605.8071993569783</v>
      </c>
      <c r="S79" s="7"/>
      <c r="T79" s="28">
        <f t="shared" ca="1" si="6"/>
        <v>0.34677743801263811</v>
      </c>
      <c r="U79" s="27">
        <f t="shared" ca="1" si="7"/>
        <v>-0.94065669984362155</v>
      </c>
      <c r="V79" s="7"/>
      <c r="W79" s="28">
        <f t="shared" ca="1" si="8"/>
        <v>0.35439387886022167</v>
      </c>
      <c r="X79" s="27">
        <f t="shared" ca="1" si="11"/>
        <v>331.91122662920941</v>
      </c>
      <c r="Y79" s="7"/>
      <c r="Z79" s="28">
        <f t="shared" si="12"/>
        <v>332.17200000000003</v>
      </c>
      <c r="AA79" s="27">
        <f t="shared" si="9"/>
        <v>5.7974950829346046</v>
      </c>
      <c r="AB79" s="7"/>
      <c r="AC79" s="28">
        <f t="shared" ca="1" si="0"/>
        <v>-0.26077337079061635</v>
      </c>
      <c r="AD79" s="27">
        <f t="shared" ca="1" si="10"/>
        <v>9.0011832511606826E-2</v>
      </c>
      <c r="AE79" s="7">
        <v>90</v>
      </c>
    </row>
    <row r="80" spans="1:31" s="26" customFormat="1" x14ac:dyDescent="0.25">
      <c r="A80" s="26">
        <v>60</v>
      </c>
      <c r="B80" s="26">
        <v>625</v>
      </c>
      <c r="C80" s="26">
        <v>12658</v>
      </c>
      <c r="D80" s="26">
        <v>11298</v>
      </c>
      <c r="E80" s="26">
        <v>13671</v>
      </c>
      <c r="F80" s="26">
        <v>15002</v>
      </c>
      <c r="G80" s="27"/>
      <c r="H80" s="7"/>
      <c r="I80" s="28">
        <f t="shared" si="1"/>
        <v>-1013</v>
      </c>
      <c r="J80" s="27">
        <f t="shared" si="1"/>
        <v>-3704</v>
      </c>
      <c r="K80" s="7"/>
      <c r="L80" s="124">
        <f t="shared" si="2"/>
        <v>0.2586861015777201</v>
      </c>
      <c r="M80" s="27">
        <f t="shared" ca="1" si="3"/>
        <v>1.8757634044354854E-6</v>
      </c>
      <c r="N80" s="44"/>
      <c r="O80" s="44"/>
      <c r="P80" s="7"/>
      <c r="Q80" s="28">
        <f t="shared" ca="1" si="4"/>
        <v>-973.09635683166653</v>
      </c>
      <c r="R80" s="27">
        <f t="shared" ca="1" si="5"/>
        <v>-3727.8071993569783</v>
      </c>
      <c r="S80" s="7"/>
      <c r="T80" s="28">
        <f t="shared" ca="1" si="6"/>
        <v>0.25218502377551005</v>
      </c>
      <c r="U80" s="27">
        <f t="shared" ca="1" si="7"/>
        <v>-0.97248317059929223</v>
      </c>
      <c r="V80" s="7"/>
      <c r="W80" s="28">
        <f t="shared" ca="1" si="8"/>
        <v>0.26005568669900153</v>
      </c>
      <c r="X80" s="27">
        <f t="shared" ca="1" si="11"/>
        <v>337.58381535763658</v>
      </c>
      <c r="Y80" s="7"/>
      <c r="Z80" s="28">
        <f t="shared" si="12"/>
        <v>337.79700000000003</v>
      </c>
      <c r="AA80" s="27">
        <f t="shared" si="9"/>
        <v>5.8956698533592862</v>
      </c>
      <c r="AB80" s="7"/>
      <c r="AC80" s="28">
        <f t="shared" ca="1" si="0"/>
        <v>-0.21318464236344425</v>
      </c>
      <c r="AD80" s="27">
        <f t="shared" ca="1" si="10"/>
        <v>8.9872031263666941E-3</v>
      </c>
      <c r="AE80" s="7">
        <v>89</v>
      </c>
    </row>
    <row r="81" spans="1:31" s="26" customFormat="1" x14ac:dyDescent="0.25">
      <c r="A81" s="26">
        <v>61</v>
      </c>
      <c r="B81" s="26">
        <v>607</v>
      </c>
      <c r="C81" s="26">
        <v>12839</v>
      </c>
      <c r="D81" s="26">
        <v>11256</v>
      </c>
      <c r="E81" s="26">
        <v>13489</v>
      </c>
      <c r="F81" s="26">
        <v>15038</v>
      </c>
      <c r="G81" s="27"/>
      <c r="H81" s="7"/>
      <c r="I81" s="28">
        <f t="shared" si="1"/>
        <v>-650</v>
      </c>
      <c r="J81" s="27">
        <f t="shared" si="1"/>
        <v>-3782</v>
      </c>
      <c r="K81" s="7"/>
      <c r="L81" s="124">
        <f t="shared" si="2"/>
        <v>0.16543879684906887</v>
      </c>
      <c r="M81" s="27">
        <f t="shared" ca="1" si="3"/>
        <v>4.9593653175089529E-7</v>
      </c>
      <c r="N81" s="44"/>
      <c r="O81" s="44"/>
      <c r="P81" s="7"/>
      <c r="Q81" s="28">
        <f t="shared" ca="1" si="4"/>
        <v>-610.09635683166653</v>
      </c>
      <c r="R81" s="27">
        <f t="shared" ca="1" si="5"/>
        <v>-3805.8071993569783</v>
      </c>
      <c r="S81" s="7"/>
      <c r="T81" s="28">
        <f t="shared" ca="1" si="6"/>
        <v>0.15811092413694161</v>
      </c>
      <c r="U81" s="27">
        <f t="shared" ca="1" si="7"/>
        <v>-0.99283124206603257</v>
      </c>
      <c r="V81" s="7"/>
      <c r="W81" s="28">
        <f t="shared" ca="1" si="8"/>
        <v>0.16614302446266471</v>
      </c>
      <c r="X81" s="27">
        <f t="shared" ca="1" si="11"/>
        <v>343.05520231219384</v>
      </c>
      <c r="Y81" s="7"/>
      <c r="Z81" s="28">
        <f t="shared" si="12"/>
        <v>343.26000000000005</v>
      </c>
      <c r="AA81" s="27">
        <f t="shared" si="9"/>
        <v>5.9910171903957359</v>
      </c>
      <c r="AB81" s="7"/>
      <c r="AC81" s="28">
        <f t="shared" ca="1" si="0"/>
        <v>-0.20479768780620589</v>
      </c>
      <c r="AD81" s="27">
        <f t="shared" ca="1" si="10"/>
        <v>5.4910474526877806E-2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13020</v>
      </c>
      <c r="D82" s="26">
        <v>11228</v>
      </c>
      <c r="E82" s="26">
        <v>13297</v>
      </c>
      <c r="F82" s="26">
        <v>15049</v>
      </c>
      <c r="G82" s="27"/>
      <c r="H82" s="7"/>
      <c r="I82" s="28">
        <f t="shared" si="1"/>
        <v>-277</v>
      </c>
      <c r="J82" s="27">
        <f t="shared" si="1"/>
        <v>-3821</v>
      </c>
      <c r="K82" s="7"/>
      <c r="L82" s="124">
        <f t="shared" si="2"/>
        <v>6.817099618759441E-2</v>
      </c>
      <c r="M82" s="27">
        <f t="shared" ca="1" si="3"/>
        <v>1.9194782755385169E-6</v>
      </c>
      <c r="N82" s="44"/>
      <c r="O82" s="44"/>
      <c r="P82" s="7"/>
      <c r="Q82" s="28">
        <f t="shared" ca="1" si="4"/>
        <v>-237.09635683166655</v>
      </c>
      <c r="R82" s="27">
        <f t="shared" ca="1" si="5"/>
        <v>-3844.8071993569783</v>
      </c>
      <c r="S82" s="7"/>
      <c r="T82" s="28">
        <f t="shared" ca="1" si="6"/>
        <v>6.1445251505575144E-2</v>
      </c>
      <c r="U82" s="27">
        <f t="shared" ca="1" si="7"/>
        <v>-1.0030052777994027</v>
      </c>
      <c r="V82" s="7"/>
      <c r="W82" s="28">
        <f t="shared" ca="1" si="8"/>
        <v>6.9556448559759732E-2</v>
      </c>
      <c r="X82" s="27">
        <f t="shared" ca="1" si="11"/>
        <v>348.58820658864261</v>
      </c>
      <c r="Y82" s="7"/>
      <c r="Z82" s="28">
        <f t="shared" si="12"/>
        <v>348.86700000000008</v>
      </c>
      <c r="AA82" s="27">
        <f t="shared" si="9"/>
        <v>6.0888778015550589</v>
      </c>
      <c r="AB82" s="7"/>
      <c r="AC82" s="28">
        <f t="shared" ca="1" si="0"/>
        <v>-0.27879341135746927</v>
      </c>
      <c r="AD82" s="27">
        <f t="shared" ca="1" si="10"/>
        <v>4.6712218078084788E-2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13215</v>
      </c>
      <c r="D83" s="26">
        <v>11234</v>
      </c>
      <c r="E83" s="26">
        <v>13111</v>
      </c>
      <c r="F83" s="26">
        <v>15065</v>
      </c>
      <c r="G83" s="27"/>
      <c r="H83" s="7"/>
      <c r="I83" s="28">
        <f t="shared" si="1"/>
        <v>104</v>
      </c>
      <c r="J83" s="27">
        <f t="shared" si="1"/>
        <v>-3831</v>
      </c>
      <c r="K83" s="7"/>
      <c r="L83" s="124">
        <f t="shared" si="2"/>
        <v>-3.1486454702995749E-2</v>
      </c>
      <c r="M83" s="27">
        <f t="shared" ca="1" si="3"/>
        <v>5.3909247664590848E-6</v>
      </c>
      <c r="N83" s="44"/>
      <c r="O83" s="44"/>
      <c r="P83" s="7"/>
      <c r="Q83" s="28">
        <f t="shared" ca="1" si="4"/>
        <v>143.90364316833345</v>
      </c>
      <c r="R83" s="27">
        <f t="shared" ca="1" si="5"/>
        <v>-3854.8071993569783</v>
      </c>
      <c r="S83" s="7"/>
      <c r="T83" s="28">
        <f t="shared" ca="1" si="6"/>
        <v>-3.7293679520029752E-2</v>
      </c>
      <c r="U83" s="27">
        <f t="shared" ca="1" si="7"/>
        <v>-1.0056140049105233</v>
      </c>
      <c r="V83" s="7"/>
      <c r="W83" s="28">
        <f t="shared" ca="1" si="8"/>
        <v>-2.9164618195732784E-2</v>
      </c>
      <c r="X83" s="27">
        <f t="shared" ca="1" si="11"/>
        <v>354.21642054756546</v>
      </c>
      <c r="Y83" s="7"/>
      <c r="Z83" s="28">
        <f t="shared" si="12"/>
        <v>354.57300000000009</v>
      </c>
      <c r="AA83" s="27">
        <f t="shared" si="9"/>
        <v>6.1884662886738564</v>
      </c>
      <c r="AB83" s="7"/>
      <c r="AC83" s="28">
        <f t="shared" ca="1" si="0"/>
        <v>-0.35657945243463018</v>
      </c>
      <c r="AD83" s="27">
        <f t="shared" ca="1" si="10"/>
        <v>-5.6045695682200858E-3</v>
      </c>
      <c r="AE83" s="7">
        <v>86</v>
      </c>
    </row>
    <row r="84" spans="1:31" s="26" customFormat="1" x14ac:dyDescent="0.25">
      <c r="A84" s="26">
        <v>64</v>
      </c>
      <c r="B84" s="26">
        <v>620</v>
      </c>
      <c r="C84" s="26">
        <v>13402</v>
      </c>
      <c r="D84" s="26">
        <v>11246</v>
      </c>
      <c r="E84" s="26">
        <v>12923</v>
      </c>
      <c r="F84" s="26">
        <v>15050</v>
      </c>
      <c r="G84" s="27"/>
      <c r="H84" s="7"/>
      <c r="I84" s="28">
        <f t="shared" si="1"/>
        <v>479</v>
      </c>
      <c r="J84" s="27">
        <f t="shared" si="1"/>
        <v>-3804</v>
      </c>
      <c r="K84" s="7"/>
      <c r="L84" s="124">
        <f t="shared" si="2"/>
        <v>-0.12865681310690508</v>
      </c>
      <c r="M84" s="27">
        <f t="shared" ca="1" si="3"/>
        <v>5.0538863922032894E-6</v>
      </c>
      <c r="N84" s="44"/>
      <c r="O84" s="44"/>
      <c r="P84" s="7"/>
      <c r="Q84" s="28">
        <f t="shared" ca="1" si="4"/>
        <v>518.90364316833347</v>
      </c>
      <c r="R84" s="27">
        <f t="shared" ca="1" si="5"/>
        <v>-3827.8071993569783</v>
      </c>
      <c r="S84" s="7"/>
      <c r="T84" s="28">
        <f t="shared" ca="1" si="6"/>
        <v>-0.13447766674995582</v>
      </c>
      <c r="U84" s="27">
        <f t="shared" ca="1" si="7"/>
        <v>-0.99857044171049769</v>
      </c>
      <c r="V84" s="7"/>
      <c r="W84" s="28">
        <f t="shared" ca="1" si="8"/>
        <v>-0.12640872805686731</v>
      </c>
      <c r="X84" s="27">
        <f ca="1">IF(MOD(ATAN2(U84,W84)*180/PI()-$J$9+360,360)&lt;355,MOD(ATAN2(U84,W84)*180/PI()-$J$9+360,360)+360,MOD(ATAN2(U84,W84)*180/PI()-$J$9+360,360))</f>
        <v>359.76988564125782</v>
      </c>
      <c r="Y84" s="7"/>
      <c r="Z84" s="28">
        <f t="shared" si="12"/>
        <v>360.15300000000008</v>
      </c>
      <c r="AA84" s="27">
        <f t="shared" si="9"/>
        <v>6.2858556609351393</v>
      </c>
      <c r="AB84" s="7"/>
      <c r="AC84" s="28">
        <f t="shared" ref="AC84:AC147" ca="1" si="13">X84-Z84</f>
        <v>-0.38311435874226163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13355</v>
      </c>
      <c r="D85" s="26">
        <v>11206</v>
      </c>
      <c r="E85" s="26">
        <v>12875</v>
      </c>
      <c r="F85" s="26">
        <v>14991</v>
      </c>
      <c r="G85" s="27"/>
      <c r="H85" s="7"/>
      <c r="I85" s="28">
        <f t="shared" ref="I85:J148" si="14">C85-E85</f>
        <v>480</v>
      </c>
      <c r="J85" s="27">
        <f t="shared" si="14"/>
        <v>-3785</v>
      </c>
      <c r="K85" s="7"/>
      <c r="L85" s="124">
        <f>$O$3*SIN(2*PI()/$O$4*($Z85+$O$5))+$O$6</f>
        <v>-0.12918389321303042</v>
      </c>
      <c r="M85" s="27">
        <f t="shared" ref="M85:M148" ca="1" si="15">(W85-L85)^2</f>
        <v>6.1302093748049215E-6</v>
      </c>
      <c r="N85" s="44"/>
      <c r="O85" s="44"/>
      <c r="P85" s="7"/>
      <c r="Q85" s="28">
        <f t="shared" ref="Q85:Q148" ca="1" si="16">I85-$J$4</f>
        <v>519.90364316833347</v>
      </c>
      <c r="R85" s="27">
        <f t="shared" ref="R85:R148" ca="1" si="17">J85-$J$3</f>
        <v>-3808.8071993569783</v>
      </c>
      <c r="S85" s="7"/>
      <c r="T85" s="28">
        <f t="shared" ref="T85:T148" ca="1" si="18">Q85/$J$7</f>
        <v>-0.13473682404923562</v>
      </c>
      <c r="U85" s="27">
        <f t="shared" ref="U85:U148" ca="1" si="19">R85/$J$6</f>
        <v>-0.9936138601993687</v>
      </c>
      <c r="V85" s="7"/>
      <c r="W85" s="28">
        <f t="shared" ref="W85:W148" ca="1" si="20">(T85-U85*SIN(-$J$11*PI()/180))/(COS(-$J$11*PI()/180))</f>
        <v>-0.12670796724991987</v>
      </c>
      <c r="X85" s="27">
        <f ca="1">IF(MOD(ATAN2(U85,W85)*180/PI()-$J$9+360,360)&lt;355,MOD(ATAN2(U85,W85)*180/PI()-$J$9+360,360)+360,MOD(ATAN2(U85,W85)*180/PI()-$J$9+360,360))</f>
        <v>359.82247345748254</v>
      </c>
      <c r="Y85" s="7"/>
      <c r="Z85" s="28">
        <f t="shared" si="12"/>
        <v>360.15300000000008</v>
      </c>
      <c r="AA85" s="27">
        <f t="shared" ref="AA85:AA148" si="21">Z85*PI()/180</f>
        <v>6.2858556609351393</v>
      </c>
      <c r="AB85" s="7"/>
      <c r="AC85" s="28">
        <f t="shared" ca="1" si="13"/>
        <v>-0.33052654251753211</v>
      </c>
      <c r="AD85" s="27"/>
      <c r="AE85" s="7"/>
    </row>
    <row r="86" spans="1:31" s="26" customFormat="1" x14ac:dyDescent="0.25">
      <c r="A86" s="26">
        <v>1</v>
      </c>
      <c r="B86" s="26">
        <v>-602</v>
      </c>
      <c r="C86" s="26">
        <v>13162</v>
      </c>
      <c r="D86" s="26">
        <v>11185</v>
      </c>
      <c r="E86" s="26">
        <v>13048</v>
      </c>
      <c r="F86" s="26">
        <v>15001</v>
      </c>
      <c r="G86" s="27"/>
      <c r="H86" s="7"/>
      <c r="I86" s="28">
        <f t="shared" si="14"/>
        <v>114</v>
      </c>
      <c r="J86" s="27">
        <f t="shared" si="14"/>
        <v>-3816</v>
      </c>
      <c r="K86" s="7"/>
      <c r="L86" s="124">
        <f t="shared" ref="L86:L149" si="22">$O$3*SIN(2*PI()/$O$4*($Z86+$O$5))+$O$6</f>
        <v>-3.5112907735302436E-2</v>
      </c>
      <c r="M86" s="27">
        <f t="shared" ca="1" si="15"/>
        <v>1.1055591316595662E-5</v>
      </c>
      <c r="N86" s="44"/>
      <c r="O86" s="44"/>
      <c r="P86" s="7"/>
      <c r="Q86" s="28">
        <f t="shared" ca="1" si="16"/>
        <v>153.90364316833345</v>
      </c>
      <c r="R86" s="27">
        <f t="shared" ca="1" si="17"/>
        <v>-3839.8071993569783</v>
      </c>
      <c r="S86" s="7"/>
      <c r="T86" s="28">
        <f t="shared" ca="1" si="18"/>
        <v>-3.9885252512827776E-2</v>
      </c>
      <c r="U86" s="27">
        <f t="shared" ca="1" si="19"/>
        <v>-1.0017009142438424</v>
      </c>
      <c r="V86" s="7"/>
      <c r="W86" s="28">
        <f t="shared" ca="1" si="20"/>
        <v>-3.1787912800479878E-2</v>
      </c>
      <c r="X86" s="27">
        <f ca="1">MOD(ATAN2(U86,W86)*180/PI()-$J$9+360,360)</f>
        <v>354.37281597799722</v>
      </c>
      <c r="Y86" s="7"/>
      <c r="Z86" s="28">
        <f t="shared" ref="Z86:Z149" si="23">360/40000*B86+Z85</f>
        <v>354.73500000000007</v>
      </c>
      <c r="AA86" s="27">
        <f t="shared" si="21"/>
        <v>6.1912937220620856</v>
      </c>
      <c r="AB86" s="7"/>
      <c r="AC86" s="28">
        <f t="shared" ca="1" si="13"/>
        <v>-0.36218402200285027</v>
      </c>
      <c r="AD86" s="27"/>
      <c r="AE86" s="7"/>
    </row>
    <row r="87" spans="1:31" s="26" customFormat="1" x14ac:dyDescent="0.25">
      <c r="A87" s="26">
        <v>2</v>
      </c>
      <c r="B87" s="26">
        <v>-624</v>
      </c>
      <c r="C87" s="26">
        <v>12981</v>
      </c>
      <c r="D87" s="26">
        <v>11189</v>
      </c>
      <c r="E87" s="26">
        <v>13237</v>
      </c>
      <c r="F87" s="26">
        <v>14997</v>
      </c>
      <c r="G87" s="27"/>
      <c r="H87" s="7"/>
      <c r="I87" s="28">
        <f t="shared" si="14"/>
        <v>-256</v>
      </c>
      <c r="J87" s="27">
        <f t="shared" si="14"/>
        <v>-3808</v>
      </c>
      <c r="K87" s="7"/>
      <c r="L87" s="124">
        <f t="shared" si="22"/>
        <v>6.2710032931756324E-2</v>
      </c>
      <c r="M87" s="27">
        <f t="shared" ca="1" si="15"/>
        <v>1.8947957977223856E-6</v>
      </c>
      <c r="N87" s="44"/>
      <c r="O87" s="44"/>
      <c r="P87" s="7"/>
      <c r="Q87" s="28">
        <f t="shared" ca="1" si="16"/>
        <v>-216.09635683166655</v>
      </c>
      <c r="R87" s="27">
        <f t="shared" ca="1" si="17"/>
        <v>-3831.8071993569783</v>
      </c>
      <c r="S87" s="7"/>
      <c r="T87" s="28">
        <f t="shared" ca="1" si="18"/>
        <v>5.6002948220699282E-2</v>
      </c>
      <c r="U87" s="27">
        <f t="shared" ca="1" si="19"/>
        <v>-0.99961393255494602</v>
      </c>
      <c r="V87" s="7"/>
      <c r="W87" s="28">
        <f t="shared" ca="1" si="20"/>
        <v>6.4086548749944544E-2</v>
      </c>
      <c r="X87" s="27">
        <f ca="1">MOD(ATAN2(U87,W87)*180/PI()-$J$9+360,360)</f>
        <v>348.8869188067207</v>
      </c>
      <c r="Y87" s="7"/>
      <c r="Z87" s="28">
        <f t="shared" si="23"/>
        <v>349.11900000000009</v>
      </c>
      <c r="AA87" s="27">
        <f t="shared" si="21"/>
        <v>6.0932760312700847</v>
      </c>
      <c r="AB87" s="7"/>
      <c r="AC87" s="28">
        <f t="shared" ca="1" si="13"/>
        <v>-0.23208119327938448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12804</v>
      </c>
      <c r="D88" s="26">
        <v>11215</v>
      </c>
      <c r="E88" s="26">
        <v>13434</v>
      </c>
      <c r="F88" s="26">
        <v>14992</v>
      </c>
      <c r="G88" s="27"/>
      <c r="H88" s="7"/>
      <c r="I88" s="28">
        <f t="shared" si="14"/>
        <v>-630</v>
      </c>
      <c r="J88" s="27">
        <f t="shared" si="14"/>
        <v>-3777</v>
      </c>
      <c r="K88" s="7"/>
      <c r="L88" s="124">
        <f t="shared" si="22"/>
        <v>0.16023395884540947</v>
      </c>
      <c r="M88" s="27">
        <f t="shared" ca="1" si="15"/>
        <v>5.1151761579579904E-7</v>
      </c>
      <c r="N88" s="44"/>
      <c r="O88" s="44"/>
      <c r="P88" s="7"/>
      <c r="Q88" s="28">
        <f t="shared" ca="1" si="16"/>
        <v>-590.09635683166653</v>
      </c>
      <c r="R88" s="27">
        <f t="shared" ca="1" si="17"/>
        <v>-3800.8071993569783</v>
      </c>
      <c r="S88" s="7"/>
      <c r="T88" s="28">
        <f t="shared" ca="1" si="18"/>
        <v>0.15292777815134553</v>
      </c>
      <c r="U88" s="27">
        <f t="shared" ca="1" si="19"/>
        <v>-0.99152687851047228</v>
      </c>
      <c r="V88" s="7"/>
      <c r="W88" s="28">
        <f t="shared" ca="1" si="20"/>
        <v>0.16094916344256738</v>
      </c>
      <c r="X88" s="27">
        <f t="shared" ref="X88:X148" ca="1" si="24">MOD(ATAN2(U88,W88)*180/PI()-$J$9+360,360)</f>
        <v>343.33511278672074</v>
      </c>
      <c r="Y88" s="7"/>
      <c r="Z88" s="28">
        <f t="shared" si="23"/>
        <v>343.48500000000007</v>
      </c>
      <c r="AA88" s="27">
        <f t="shared" si="21"/>
        <v>5.9949441812127233</v>
      </c>
      <c r="AB88" s="7"/>
      <c r="AC88" s="28">
        <f t="shared" ca="1" si="13"/>
        <v>-0.14988721327932808</v>
      </c>
      <c r="AD88" s="27"/>
      <c r="AE88" s="7"/>
    </row>
    <row r="89" spans="1:31" s="26" customFormat="1" x14ac:dyDescent="0.25">
      <c r="A89" s="26">
        <v>4</v>
      </c>
      <c r="B89" s="26">
        <v>-613</v>
      </c>
      <c r="C89" s="26">
        <v>12616</v>
      </c>
      <c r="D89" s="26">
        <v>11255</v>
      </c>
      <c r="E89" s="26">
        <v>13612</v>
      </c>
      <c r="F89" s="26">
        <v>14942</v>
      </c>
      <c r="G89" s="27"/>
      <c r="H89" s="7"/>
      <c r="I89" s="28">
        <f t="shared" si="14"/>
        <v>-996</v>
      </c>
      <c r="J89" s="27">
        <f t="shared" si="14"/>
        <v>-3687</v>
      </c>
      <c r="K89" s="7"/>
      <c r="L89" s="124">
        <f t="shared" si="22"/>
        <v>0.2542319069543324</v>
      </c>
      <c r="M89" s="27">
        <f t="shared" ca="1" si="15"/>
        <v>1.9102183800899279E-6</v>
      </c>
      <c r="N89" s="44"/>
      <c r="O89" s="44"/>
      <c r="P89" s="7"/>
      <c r="Q89" s="28">
        <f t="shared" ca="1" si="16"/>
        <v>-956.09635683166653</v>
      </c>
      <c r="R89" s="27">
        <f t="shared" ca="1" si="17"/>
        <v>-3710.8071993569783</v>
      </c>
      <c r="S89" s="7"/>
      <c r="T89" s="28">
        <f t="shared" ca="1" si="18"/>
        <v>0.24777934968775339</v>
      </c>
      <c r="U89" s="27">
        <f t="shared" ca="1" si="19"/>
        <v>-0.9680483345103873</v>
      </c>
      <c r="V89" s="7"/>
      <c r="W89" s="28">
        <f t="shared" ca="1" si="20"/>
        <v>0.25561401345532642</v>
      </c>
      <c r="X89" s="27">
        <f t="shared" ca="1" si="24"/>
        <v>337.763802560763</v>
      </c>
      <c r="Y89" s="7"/>
      <c r="Z89" s="28">
        <f t="shared" si="23"/>
        <v>337.96800000000007</v>
      </c>
      <c r="AA89" s="27">
        <f t="shared" si="21"/>
        <v>5.8986543663801969</v>
      </c>
      <c r="AB89" s="7"/>
      <c r="AC89" s="28">
        <f t="shared" ca="1" si="13"/>
        <v>-0.20419743923707756</v>
      </c>
      <c r="AD89" s="27"/>
      <c r="AE89" s="7"/>
    </row>
    <row r="90" spans="1:31" s="26" customFormat="1" x14ac:dyDescent="0.25">
      <c r="A90" s="26">
        <v>5</v>
      </c>
      <c r="B90" s="26">
        <v>-621</v>
      </c>
      <c r="C90" s="26">
        <v>12434</v>
      </c>
      <c r="D90" s="26">
        <v>11304</v>
      </c>
      <c r="E90" s="26">
        <v>13788</v>
      </c>
      <c r="F90" s="26">
        <v>14879</v>
      </c>
      <c r="G90" s="27"/>
      <c r="H90" s="7"/>
      <c r="I90" s="28">
        <f t="shared" si="14"/>
        <v>-1354</v>
      </c>
      <c r="J90" s="27">
        <f t="shared" si="14"/>
        <v>-3575</v>
      </c>
      <c r="K90" s="7"/>
      <c r="L90" s="124">
        <f t="shared" si="22"/>
        <v>0.34704395039200253</v>
      </c>
      <c r="M90" s="27">
        <f t="shared" ca="1" si="15"/>
        <v>1.2436400744934585E-6</v>
      </c>
      <c r="N90" s="44"/>
      <c r="O90" s="44"/>
      <c r="P90" s="7"/>
      <c r="Q90" s="28">
        <f t="shared" ca="1" si="16"/>
        <v>-1314.0963568316665</v>
      </c>
      <c r="R90" s="27">
        <f t="shared" ca="1" si="17"/>
        <v>-3598.8071993569783</v>
      </c>
      <c r="S90" s="7"/>
      <c r="T90" s="28">
        <f t="shared" ca="1" si="18"/>
        <v>0.34055766282992284</v>
      </c>
      <c r="U90" s="27">
        <f t="shared" ca="1" si="19"/>
        <v>-0.93883059086583709</v>
      </c>
      <c r="V90" s="7"/>
      <c r="W90" s="28">
        <f t="shared" ca="1" si="20"/>
        <v>0.34815913650852903</v>
      </c>
      <c r="X90" s="27">
        <f t="shared" ca="1" si="24"/>
        <v>332.20823846172107</v>
      </c>
      <c r="Y90" s="7"/>
      <c r="Z90" s="28">
        <f t="shared" si="23"/>
        <v>332.37900000000008</v>
      </c>
      <c r="AA90" s="27">
        <f t="shared" si="21"/>
        <v>5.8011079144862343</v>
      </c>
      <c r="AB90" s="7"/>
      <c r="AC90" s="28">
        <f t="shared" ca="1" si="13"/>
        <v>-0.17076153827900953</v>
      </c>
      <c r="AD90" s="27"/>
      <c r="AE90" s="7"/>
    </row>
    <row r="91" spans="1:31" s="26" customFormat="1" x14ac:dyDescent="0.25">
      <c r="A91" s="26">
        <v>6</v>
      </c>
      <c r="B91" s="26">
        <v>-619</v>
      </c>
      <c r="C91" s="26">
        <v>12263</v>
      </c>
      <c r="D91" s="26">
        <v>11377</v>
      </c>
      <c r="E91" s="26">
        <v>13956</v>
      </c>
      <c r="F91" s="26">
        <v>14807</v>
      </c>
      <c r="G91" s="27"/>
      <c r="H91" s="7"/>
      <c r="I91" s="28">
        <f t="shared" si="14"/>
        <v>-1693</v>
      </c>
      <c r="J91" s="27">
        <f t="shared" si="14"/>
        <v>-3430</v>
      </c>
      <c r="K91" s="7"/>
      <c r="L91" s="124">
        <f t="shared" si="22"/>
        <v>0.4362667962197499</v>
      </c>
      <c r="M91" s="27">
        <f t="shared" ca="1" si="15"/>
        <v>3.0945576166111032E-7</v>
      </c>
      <c r="N91" s="44"/>
      <c r="O91" s="44"/>
      <c r="P91" s="7"/>
      <c r="Q91" s="28">
        <f t="shared" ca="1" si="16"/>
        <v>-1653.0963568316665</v>
      </c>
      <c r="R91" s="27">
        <f t="shared" ca="1" si="17"/>
        <v>-3453.8071993569783</v>
      </c>
      <c r="S91" s="7"/>
      <c r="T91" s="28">
        <f t="shared" ca="1" si="18"/>
        <v>0.42841198728577595</v>
      </c>
      <c r="U91" s="27">
        <f t="shared" ca="1" si="19"/>
        <v>-0.90100404775458909</v>
      </c>
      <c r="V91" s="7"/>
      <c r="W91" s="28">
        <f t="shared" ca="1" si="20"/>
        <v>0.43571050873862066</v>
      </c>
      <c r="X91" s="27">
        <f t="shared" ca="1" si="24"/>
        <v>326.74757024478527</v>
      </c>
      <c r="Y91" s="7"/>
      <c r="Z91" s="28">
        <f t="shared" si="23"/>
        <v>326.80800000000005</v>
      </c>
      <c r="AA91" s="27">
        <f t="shared" si="21"/>
        <v>5.7038756218576294</v>
      </c>
      <c r="AB91" s="7"/>
      <c r="AC91" s="28">
        <f t="shared" ca="1" si="13"/>
        <v>-6.0429755214784109E-2</v>
      </c>
      <c r="AD91" s="27"/>
      <c r="AE91" s="7"/>
    </row>
    <row r="92" spans="1:31" s="26" customFormat="1" x14ac:dyDescent="0.25">
      <c r="A92" s="26">
        <v>7</v>
      </c>
      <c r="B92" s="26">
        <v>-647</v>
      </c>
      <c r="C92" s="26">
        <v>12093</v>
      </c>
      <c r="D92" s="26">
        <v>11479</v>
      </c>
      <c r="E92" s="26">
        <v>14134</v>
      </c>
      <c r="F92" s="26">
        <v>14720</v>
      </c>
      <c r="G92" s="27"/>
      <c r="H92" s="7"/>
      <c r="I92" s="28">
        <f t="shared" si="14"/>
        <v>-2041</v>
      </c>
      <c r="J92" s="27">
        <f t="shared" si="14"/>
        <v>-3241</v>
      </c>
      <c r="K92" s="7"/>
      <c r="L92" s="124">
        <f t="shared" si="22"/>
        <v>0.52509896858586236</v>
      </c>
      <c r="M92" s="27">
        <f t="shared" ca="1" si="15"/>
        <v>1.6208892721068594E-7</v>
      </c>
      <c r="N92" s="44"/>
      <c r="O92" s="44"/>
      <c r="P92" s="7"/>
      <c r="Q92" s="28">
        <f t="shared" ca="1" si="16"/>
        <v>-2001.0963568316665</v>
      </c>
      <c r="R92" s="27">
        <f t="shared" ca="1" si="17"/>
        <v>-3264.8071993569783</v>
      </c>
      <c r="S92" s="7"/>
      <c r="T92" s="28">
        <f t="shared" ca="1" si="18"/>
        <v>0.51859872743514734</v>
      </c>
      <c r="U92" s="27">
        <f t="shared" ca="1" si="19"/>
        <v>-0.85169910535441073</v>
      </c>
      <c r="V92" s="7"/>
      <c r="W92" s="28">
        <f t="shared" ca="1" si="20"/>
        <v>0.52550157127737185</v>
      </c>
      <c r="X92" s="27">
        <f t="shared" ca="1" si="24"/>
        <v>320.88046248492253</v>
      </c>
      <c r="Y92" s="7"/>
      <c r="Z92" s="28">
        <f t="shared" si="23"/>
        <v>320.98500000000007</v>
      </c>
      <c r="AA92" s="27">
        <f t="shared" si="21"/>
        <v>5.6022450995139996</v>
      </c>
      <c r="AB92" s="7"/>
      <c r="AC92" s="28">
        <f t="shared" ca="1" si="13"/>
        <v>-0.1045375150775385</v>
      </c>
      <c r="AD92" s="27"/>
      <c r="AE92" s="7"/>
    </row>
    <row r="93" spans="1:31" s="26" customFormat="1" x14ac:dyDescent="0.25">
      <c r="A93" s="26">
        <v>8</v>
      </c>
      <c r="B93" s="26">
        <v>-639</v>
      </c>
      <c r="C93" s="26">
        <v>11934</v>
      </c>
      <c r="D93" s="26">
        <v>11584</v>
      </c>
      <c r="E93" s="26">
        <v>14293</v>
      </c>
      <c r="F93" s="26">
        <v>14607</v>
      </c>
      <c r="G93" s="27"/>
      <c r="H93" s="7"/>
      <c r="I93" s="28">
        <f t="shared" si="14"/>
        <v>-2359</v>
      </c>
      <c r="J93" s="27">
        <f t="shared" si="14"/>
        <v>-3023</v>
      </c>
      <c r="K93" s="7"/>
      <c r="L93" s="124">
        <f t="shared" si="22"/>
        <v>0.60750872093006125</v>
      </c>
      <c r="M93" s="27">
        <f t="shared" ca="1" si="15"/>
        <v>2.7274388185524777E-9</v>
      </c>
      <c r="N93" s="44"/>
      <c r="O93" s="44"/>
      <c r="P93" s="7"/>
      <c r="Q93" s="28">
        <f t="shared" ca="1" si="16"/>
        <v>-2319.0963568316665</v>
      </c>
      <c r="R93" s="27">
        <f t="shared" ca="1" si="17"/>
        <v>-3046.8071993569783</v>
      </c>
      <c r="S93" s="7"/>
      <c r="T93" s="28">
        <f t="shared" ca="1" si="18"/>
        <v>0.60101074860612469</v>
      </c>
      <c r="U93" s="27">
        <f t="shared" ca="1" si="19"/>
        <v>-0.79482885433198269</v>
      </c>
      <c r="V93" s="7"/>
      <c r="W93" s="28">
        <f t="shared" ca="1" si="20"/>
        <v>0.60745649604309582</v>
      </c>
      <c r="X93" s="27">
        <f t="shared" ca="1" si="24"/>
        <v>315.16594544936606</v>
      </c>
      <c r="Y93" s="7"/>
      <c r="Z93" s="28">
        <f t="shared" si="23"/>
        <v>315.23400000000009</v>
      </c>
      <c r="AA93" s="27">
        <f t="shared" si="21"/>
        <v>5.5018712142318069</v>
      </c>
      <c r="AB93" s="7"/>
      <c r="AC93" s="28">
        <f t="shared" ca="1" si="13"/>
        <v>-6.8054550634030875E-2</v>
      </c>
      <c r="AD93" s="27"/>
      <c r="AE93" s="7"/>
    </row>
    <row r="94" spans="1:31" s="26" customFormat="1" x14ac:dyDescent="0.25">
      <c r="A94" s="26">
        <v>9</v>
      </c>
      <c r="B94" s="26">
        <v>-621</v>
      </c>
      <c r="C94" s="26">
        <v>11791</v>
      </c>
      <c r="D94" s="26">
        <v>11710</v>
      </c>
      <c r="E94" s="26">
        <v>14437</v>
      </c>
      <c r="F94" s="26">
        <v>14490</v>
      </c>
      <c r="G94" s="27"/>
      <c r="H94" s="7"/>
      <c r="I94" s="28">
        <f t="shared" si="14"/>
        <v>-2646</v>
      </c>
      <c r="J94" s="27">
        <f t="shared" si="14"/>
        <v>-2780</v>
      </c>
      <c r="K94" s="7"/>
      <c r="L94" s="124">
        <f t="shared" si="22"/>
        <v>0.68173605574847096</v>
      </c>
      <c r="M94" s="27">
        <f t="shared" ca="1" si="15"/>
        <v>1.6933387253675984E-7</v>
      </c>
      <c r="N94" s="44"/>
      <c r="O94" s="44"/>
      <c r="P94" s="7"/>
      <c r="Q94" s="28">
        <f t="shared" ca="1" si="16"/>
        <v>-2606.0963568316665</v>
      </c>
      <c r="R94" s="27">
        <f t="shared" ca="1" si="17"/>
        <v>-2803.8071993569783</v>
      </c>
      <c r="S94" s="7"/>
      <c r="T94" s="28">
        <f t="shared" ca="1" si="18"/>
        <v>0.6753888934994281</v>
      </c>
      <c r="U94" s="27">
        <f t="shared" ca="1" si="19"/>
        <v>-0.73143678553175329</v>
      </c>
      <c r="V94" s="7"/>
      <c r="W94" s="28">
        <f t="shared" ca="1" si="20"/>
        <v>0.68132455377698509</v>
      </c>
      <c r="X94" s="27">
        <f t="shared" ca="1" si="24"/>
        <v>309.58669928597237</v>
      </c>
      <c r="Y94" s="7"/>
      <c r="Z94" s="28">
        <f t="shared" si="23"/>
        <v>309.6450000000001</v>
      </c>
      <c r="AA94" s="27">
        <f t="shared" si="21"/>
        <v>5.4043247623378434</v>
      </c>
      <c r="AB94" s="7"/>
      <c r="AC94" s="28">
        <f t="shared" ca="1" si="13"/>
        <v>-5.8300714027723188E-2</v>
      </c>
      <c r="AD94" s="27"/>
      <c r="AE94" s="7"/>
    </row>
    <row r="95" spans="1:31" s="26" customFormat="1" x14ac:dyDescent="0.25">
      <c r="A95" s="26">
        <v>10</v>
      </c>
      <c r="B95" s="26">
        <v>-627</v>
      </c>
      <c r="C95" s="26">
        <v>11655</v>
      </c>
      <c r="D95" s="26">
        <v>11846</v>
      </c>
      <c r="E95" s="26">
        <v>14570</v>
      </c>
      <c r="F95" s="26">
        <v>14347</v>
      </c>
      <c r="G95" s="27"/>
      <c r="H95" s="7"/>
      <c r="I95" s="28">
        <f t="shared" si="14"/>
        <v>-2915</v>
      </c>
      <c r="J95" s="27">
        <f t="shared" si="14"/>
        <v>-2501</v>
      </c>
      <c r="K95" s="7"/>
      <c r="L95" s="124">
        <f t="shared" si="22"/>
        <v>0.7500935174430361</v>
      </c>
      <c r="M95" s="27">
        <f t="shared" ca="1" si="15"/>
        <v>1.2829408086510487E-7</v>
      </c>
      <c r="N95" s="44"/>
      <c r="O95" s="44"/>
      <c r="P95" s="7"/>
      <c r="Q95" s="28">
        <f t="shared" ca="1" si="16"/>
        <v>-2875.0963568316665</v>
      </c>
      <c r="R95" s="27">
        <f t="shared" ca="1" si="17"/>
        <v>-2524.8071993569783</v>
      </c>
      <c r="S95" s="7"/>
      <c r="T95" s="28">
        <f t="shared" ca="1" si="18"/>
        <v>0.74510220700569507</v>
      </c>
      <c r="U95" s="27">
        <f t="shared" ca="1" si="19"/>
        <v>-0.65865329913148996</v>
      </c>
      <c r="V95" s="7"/>
      <c r="W95" s="28">
        <f t="shared" ca="1" si="20"/>
        <v>0.75045169907414677</v>
      </c>
      <c r="X95" s="27">
        <f t="shared" ca="1" si="24"/>
        <v>303.82784721877533</v>
      </c>
      <c r="Y95" s="7"/>
      <c r="Z95" s="28">
        <f t="shared" si="23"/>
        <v>304.00200000000012</v>
      </c>
      <c r="AA95" s="27">
        <f t="shared" si="21"/>
        <v>5.3058358326478041</v>
      </c>
      <c r="AB95" s="7"/>
      <c r="AC95" s="28">
        <f t="shared" ca="1" si="13"/>
        <v>-0.17415278122479094</v>
      </c>
      <c r="AD95" s="27"/>
      <c r="AE95" s="7"/>
    </row>
    <row r="96" spans="1:31" s="26" customFormat="1" x14ac:dyDescent="0.25">
      <c r="A96" s="26">
        <v>11</v>
      </c>
      <c r="B96" s="26">
        <v>-633</v>
      </c>
      <c r="C96" s="26">
        <v>11540</v>
      </c>
      <c r="D96" s="26">
        <v>11990</v>
      </c>
      <c r="E96" s="26">
        <v>14687</v>
      </c>
      <c r="F96" s="26">
        <v>14203</v>
      </c>
      <c r="G96" s="27"/>
      <c r="H96" s="7"/>
      <c r="I96" s="28">
        <f t="shared" si="14"/>
        <v>-3147</v>
      </c>
      <c r="J96" s="27">
        <f t="shared" si="14"/>
        <v>-2213</v>
      </c>
      <c r="K96" s="7"/>
      <c r="L96" s="124">
        <f t="shared" si="22"/>
        <v>0.8117190967589808</v>
      </c>
      <c r="M96" s="27">
        <f t="shared" ca="1" si="15"/>
        <v>3.0567906388018093E-6</v>
      </c>
      <c r="N96" s="44"/>
      <c r="O96" s="44"/>
      <c r="P96" s="7"/>
      <c r="Q96" s="28">
        <f t="shared" ca="1" si="16"/>
        <v>-3107.0963568316665</v>
      </c>
      <c r="R96" s="27">
        <f t="shared" ca="1" si="17"/>
        <v>-2236.8071993569783</v>
      </c>
      <c r="S96" s="7"/>
      <c r="T96" s="28">
        <f t="shared" ca="1" si="18"/>
        <v>0.80522670043860933</v>
      </c>
      <c r="U96" s="27">
        <f t="shared" ca="1" si="19"/>
        <v>-0.58352195833121812</v>
      </c>
      <c r="V96" s="7"/>
      <c r="W96" s="28">
        <f t="shared" ca="1" si="20"/>
        <v>0.80997072876602227</v>
      </c>
      <c r="X96" s="27">
        <f t="shared" ca="1" si="24"/>
        <v>298.32507038543849</v>
      </c>
      <c r="Y96" s="7"/>
      <c r="Z96" s="28">
        <f t="shared" si="23"/>
        <v>298.30500000000012</v>
      </c>
      <c r="AA96" s="27">
        <f t="shared" si="21"/>
        <v>5.2064044251616872</v>
      </c>
      <c r="AB96" s="7"/>
      <c r="AC96" s="28">
        <f t="shared" ca="1" si="13"/>
        <v>2.0070385438373251E-2</v>
      </c>
      <c r="AD96" s="27"/>
      <c r="AE96" s="7"/>
    </row>
    <row r="97" spans="1:31" s="26" customFormat="1" x14ac:dyDescent="0.25">
      <c r="A97" s="26">
        <v>12</v>
      </c>
      <c r="B97" s="26">
        <v>-613</v>
      </c>
      <c r="C97" s="26">
        <v>11431</v>
      </c>
      <c r="D97" s="26">
        <v>12144</v>
      </c>
      <c r="E97" s="26">
        <v>14780</v>
      </c>
      <c r="F97" s="26">
        <v>14042</v>
      </c>
      <c r="G97" s="27"/>
      <c r="H97" s="7"/>
      <c r="I97" s="28">
        <f t="shared" si="14"/>
        <v>-3349</v>
      </c>
      <c r="J97" s="27">
        <f t="shared" si="14"/>
        <v>-1898</v>
      </c>
      <c r="K97" s="7"/>
      <c r="L97" s="124">
        <f t="shared" si="22"/>
        <v>0.86375149822487707</v>
      </c>
      <c r="M97" s="27">
        <f t="shared" ca="1" si="15"/>
        <v>4.383409201058381E-6</v>
      </c>
      <c r="N97" s="44"/>
      <c r="O97" s="44"/>
      <c r="P97" s="7"/>
      <c r="Q97" s="28">
        <f t="shared" ca="1" si="16"/>
        <v>-3309.0963568316665</v>
      </c>
      <c r="R97" s="27">
        <f t="shared" ca="1" si="17"/>
        <v>-1921.8071993569781</v>
      </c>
      <c r="S97" s="7"/>
      <c r="T97" s="28">
        <f t="shared" ca="1" si="18"/>
        <v>0.85757647489312949</v>
      </c>
      <c r="U97" s="27">
        <f t="shared" ca="1" si="19"/>
        <v>-0.50134705433092064</v>
      </c>
      <c r="V97" s="7"/>
      <c r="W97" s="28">
        <f t="shared" ca="1" si="20"/>
        <v>0.86165783894002235</v>
      </c>
      <c r="X97" s="27">
        <f t="shared" ca="1" si="24"/>
        <v>292.7477650850384</v>
      </c>
      <c r="Y97" s="7"/>
      <c r="Z97" s="28">
        <f t="shared" si="23"/>
        <v>292.78800000000012</v>
      </c>
      <c r="AA97" s="27">
        <f t="shared" si="21"/>
        <v>5.110114610329159</v>
      </c>
      <c r="AB97" s="7"/>
      <c r="AC97" s="28">
        <f t="shared" ca="1" si="13"/>
        <v>-4.0234914961729373E-2</v>
      </c>
      <c r="AD97" s="27"/>
      <c r="AE97" s="7"/>
    </row>
    <row r="98" spans="1:31" s="26" customFormat="1" x14ac:dyDescent="0.25">
      <c r="A98" s="26">
        <v>13</v>
      </c>
      <c r="B98" s="26">
        <v>-606</v>
      </c>
      <c r="C98" s="26">
        <v>11351</v>
      </c>
      <c r="D98" s="26">
        <v>12307</v>
      </c>
      <c r="E98" s="26">
        <v>14873</v>
      </c>
      <c r="F98" s="26">
        <v>13884</v>
      </c>
      <c r="G98" s="27"/>
      <c r="H98" s="7"/>
      <c r="I98" s="28">
        <f t="shared" si="14"/>
        <v>-3522</v>
      </c>
      <c r="J98" s="27">
        <f t="shared" si="14"/>
        <v>-1577</v>
      </c>
      <c r="K98" s="7"/>
      <c r="L98" s="124">
        <f t="shared" si="22"/>
        <v>0.90731661573412414</v>
      </c>
      <c r="M98" s="27">
        <f t="shared" ca="1" si="15"/>
        <v>2.2503860858797423E-6</v>
      </c>
      <c r="N98" s="44"/>
      <c r="O98" s="44"/>
      <c r="P98" s="7"/>
      <c r="Q98" s="28">
        <f t="shared" ca="1" si="16"/>
        <v>-3482.0963568316665</v>
      </c>
      <c r="R98" s="27">
        <f t="shared" ca="1" si="17"/>
        <v>-1600.8071993569781</v>
      </c>
      <c r="S98" s="7"/>
      <c r="T98" s="28">
        <f t="shared" ca="1" si="18"/>
        <v>0.90241068766853538</v>
      </c>
      <c r="U98" s="27">
        <f t="shared" ca="1" si="19"/>
        <v>-0.41760691406395095</v>
      </c>
      <c r="V98" s="7"/>
      <c r="W98" s="28">
        <f t="shared" ca="1" si="20"/>
        <v>0.90581648704435125</v>
      </c>
      <c r="X98" s="27">
        <f t="shared" ca="1" si="24"/>
        <v>287.3062379101566</v>
      </c>
      <c r="Y98" s="7"/>
      <c r="Z98" s="28">
        <f t="shared" si="23"/>
        <v>287.33400000000012</v>
      </c>
      <c r="AA98" s="27">
        <f t="shared" si="21"/>
        <v>5.0149243529253891</v>
      </c>
      <c r="AB98" s="7"/>
      <c r="AC98" s="28">
        <f t="shared" ca="1" si="13"/>
        <v>-2.7762089843520243E-2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11279</v>
      </c>
      <c r="D99" s="26">
        <v>12485</v>
      </c>
      <c r="E99" s="26">
        <v>14942</v>
      </c>
      <c r="F99" s="26">
        <v>13712</v>
      </c>
      <c r="G99" s="27"/>
      <c r="H99" s="7"/>
      <c r="I99" s="28">
        <f t="shared" si="14"/>
        <v>-3663</v>
      </c>
      <c r="J99" s="27">
        <f t="shared" si="14"/>
        <v>-1227</v>
      </c>
      <c r="K99" s="7"/>
      <c r="L99" s="124">
        <f t="shared" si="22"/>
        <v>0.944086061273685</v>
      </c>
      <c r="M99" s="27">
        <f t="shared" ca="1" si="15"/>
        <v>6.0781746571021212E-6</v>
      </c>
      <c r="N99" s="44"/>
      <c r="O99" s="44"/>
      <c r="P99" s="7"/>
      <c r="Q99" s="28">
        <f t="shared" ca="1" si="16"/>
        <v>-3623.0963568316665</v>
      </c>
      <c r="R99" s="27">
        <f t="shared" ca="1" si="17"/>
        <v>-1250.8071993569781</v>
      </c>
      <c r="S99" s="7"/>
      <c r="T99" s="28">
        <f t="shared" ca="1" si="18"/>
        <v>0.93895186686698762</v>
      </c>
      <c r="U99" s="27">
        <f t="shared" ca="1" si="19"/>
        <v>-0.32630146517473169</v>
      </c>
      <c r="V99" s="7"/>
      <c r="W99" s="28">
        <f t="shared" ca="1" si="20"/>
        <v>0.94162066583743098</v>
      </c>
      <c r="X99" s="27">
        <f t="shared" ca="1" si="24"/>
        <v>281.66803099321419</v>
      </c>
      <c r="Y99" s="7"/>
      <c r="Z99" s="28">
        <f t="shared" si="23"/>
        <v>281.6280000000001</v>
      </c>
      <c r="AA99" s="27">
        <f t="shared" si="21"/>
        <v>4.9153358658065924</v>
      </c>
      <c r="AB99" s="7"/>
      <c r="AC99" s="28">
        <f t="shared" ca="1" si="13"/>
        <v>4.0030993214088539E-2</v>
      </c>
      <c r="AD99" s="27"/>
      <c r="AE99" s="7"/>
    </row>
    <row r="100" spans="1:31" s="26" customFormat="1" x14ac:dyDescent="0.25">
      <c r="A100" s="26">
        <v>15</v>
      </c>
      <c r="B100" s="26">
        <v>-642</v>
      </c>
      <c r="C100" s="26">
        <v>11222</v>
      </c>
      <c r="D100" s="26">
        <v>12665</v>
      </c>
      <c r="E100" s="26">
        <v>14995</v>
      </c>
      <c r="F100" s="26">
        <v>13523</v>
      </c>
      <c r="G100" s="27"/>
      <c r="H100" s="7"/>
      <c r="I100" s="28">
        <f t="shared" si="14"/>
        <v>-3773</v>
      </c>
      <c r="J100" s="27">
        <f t="shared" si="14"/>
        <v>-858</v>
      </c>
      <c r="K100" s="7"/>
      <c r="L100" s="124">
        <f t="shared" si="22"/>
        <v>0.97177454966005838</v>
      </c>
      <c r="M100" s="27">
        <f t="shared" ca="1" si="15"/>
        <v>5.8753750574938043E-6</v>
      </c>
      <c r="N100" s="44"/>
      <c r="O100" s="44"/>
      <c r="P100" s="7"/>
      <c r="Q100" s="28">
        <f t="shared" ca="1" si="16"/>
        <v>-3733.0963568316665</v>
      </c>
      <c r="R100" s="27">
        <f t="shared" ca="1" si="17"/>
        <v>-881.80719935697812</v>
      </c>
      <c r="S100" s="7"/>
      <c r="T100" s="28">
        <f t="shared" ca="1" si="18"/>
        <v>0.96745916978776592</v>
      </c>
      <c r="U100" s="27">
        <f t="shared" ca="1" si="19"/>
        <v>-0.23003943477438335</v>
      </c>
      <c r="V100" s="7"/>
      <c r="W100" s="28">
        <f t="shared" ca="1" si="20"/>
        <v>0.96935063236413144</v>
      </c>
      <c r="X100" s="27">
        <f t="shared" ca="1" si="24"/>
        <v>275.90527711825621</v>
      </c>
      <c r="Y100" s="7"/>
      <c r="Z100" s="28">
        <f t="shared" si="23"/>
        <v>275.85000000000008</v>
      </c>
      <c r="AA100" s="27">
        <f t="shared" si="21"/>
        <v>4.8144907416263596</v>
      </c>
      <c r="AB100" s="7"/>
      <c r="AC100" s="28">
        <f t="shared" ca="1" si="13"/>
        <v>5.5277118256128688E-2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11189</v>
      </c>
      <c r="D101" s="26">
        <v>12855</v>
      </c>
      <c r="E101" s="26">
        <v>15037</v>
      </c>
      <c r="F101" s="26">
        <v>13347</v>
      </c>
      <c r="G101" s="27"/>
      <c r="H101" s="7"/>
      <c r="I101" s="28">
        <f t="shared" si="14"/>
        <v>-3848</v>
      </c>
      <c r="J101" s="27">
        <f t="shared" si="14"/>
        <v>-492</v>
      </c>
      <c r="K101" s="7"/>
      <c r="L101" s="124">
        <f t="shared" si="22"/>
        <v>0.98931718934607726</v>
      </c>
      <c r="M101" s="27">
        <f t="shared" ca="1" si="15"/>
        <v>1.6927701118447536E-6</v>
      </c>
      <c r="N101" s="44"/>
      <c r="O101" s="44"/>
      <c r="P101" s="7"/>
      <c r="Q101" s="28">
        <f t="shared" ca="1" si="16"/>
        <v>-3808.0963568316665</v>
      </c>
      <c r="R101" s="27">
        <f t="shared" ca="1" si="17"/>
        <v>-515.80719935697812</v>
      </c>
      <c r="S101" s="7"/>
      <c r="T101" s="28">
        <f t="shared" ca="1" si="18"/>
        <v>0.98689596723375117</v>
      </c>
      <c r="U101" s="27">
        <f t="shared" ca="1" si="19"/>
        <v>-0.13456002250737117</v>
      </c>
      <c r="V101" s="7"/>
      <c r="W101" s="28">
        <f t="shared" ca="1" si="20"/>
        <v>0.988016124354678</v>
      </c>
      <c r="X101" s="27">
        <f t="shared" ca="1" si="24"/>
        <v>270.31072405916927</v>
      </c>
      <c r="Y101" s="7"/>
      <c r="Z101" s="28">
        <f t="shared" si="23"/>
        <v>270.18900000000008</v>
      </c>
      <c r="AA101" s="27">
        <f t="shared" si="21"/>
        <v>4.7156876526709599</v>
      </c>
      <c r="AB101" s="7"/>
      <c r="AC101" s="28">
        <f t="shared" ca="1" si="13"/>
        <v>0.12172405916919615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11161</v>
      </c>
      <c r="D102" s="26">
        <v>13037</v>
      </c>
      <c r="E102" s="26">
        <v>15038</v>
      </c>
      <c r="F102" s="26">
        <v>13147</v>
      </c>
      <c r="G102" s="27"/>
      <c r="H102" s="7"/>
      <c r="I102" s="28">
        <f t="shared" si="14"/>
        <v>-3877</v>
      </c>
      <c r="J102" s="27">
        <f t="shared" si="14"/>
        <v>-110</v>
      </c>
      <c r="K102" s="7"/>
      <c r="L102" s="124">
        <f t="shared" si="22"/>
        <v>0.99722820580905025</v>
      </c>
      <c r="M102" s="27">
        <f t="shared" ca="1" si="15"/>
        <v>6.2598082657705429E-6</v>
      </c>
      <c r="N102" s="44"/>
      <c r="O102" s="44"/>
      <c r="P102" s="7"/>
      <c r="Q102" s="28">
        <f t="shared" ca="1" si="16"/>
        <v>-3837.0963568316665</v>
      </c>
      <c r="R102" s="27">
        <f t="shared" ca="1" si="17"/>
        <v>-133.80719935697817</v>
      </c>
      <c r="S102" s="7"/>
      <c r="T102" s="28">
        <f t="shared" ca="1" si="18"/>
        <v>0.99441152891286544</v>
      </c>
      <c r="U102" s="27">
        <f t="shared" ca="1" si="19"/>
        <v>-3.4906646862566136E-2</v>
      </c>
      <c r="V102" s="7"/>
      <c r="W102" s="28">
        <f t="shared" ca="1" si="20"/>
        <v>0.99472624492490946</v>
      </c>
      <c r="X102" s="27">
        <f t="shared" ca="1" si="24"/>
        <v>264.56498763990396</v>
      </c>
      <c r="Y102" s="7"/>
      <c r="Z102" s="28">
        <f t="shared" si="23"/>
        <v>264.4740000000001</v>
      </c>
      <c r="AA102" s="27">
        <f t="shared" si="21"/>
        <v>4.6159420859194853</v>
      </c>
      <c r="AB102" s="7"/>
      <c r="AC102" s="28">
        <f t="shared" ca="1" si="13"/>
        <v>9.0987639903858053E-2</v>
      </c>
      <c r="AD102" s="27"/>
      <c r="AE102" s="7"/>
    </row>
    <row r="103" spans="1:31" s="26" customFormat="1" x14ac:dyDescent="0.25">
      <c r="A103" s="26">
        <v>18</v>
      </c>
      <c r="B103" s="26">
        <v>-621</v>
      </c>
      <c r="C103" s="26">
        <v>11173</v>
      </c>
      <c r="D103" s="26">
        <v>13231</v>
      </c>
      <c r="E103" s="26">
        <v>15051</v>
      </c>
      <c r="F103" s="26">
        <v>12974</v>
      </c>
      <c r="G103" s="27"/>
      <c r="H103" s="7"/>
      <c r="I103" s="28">
        <f t="shared" si="14"/>
        <v>-3878</v>
      </c>
      <c r="J103" s="27">
        <f t="shared" si="14"/>
        <v>257</v>
      </c>
      <c r="K103" s="7"/>
      <c r="L103" s="124">
        <f t="shared" si="22"/>
        <v>0.99536694706530215</v>
      </c>
      <c r="M103" s="27">
        <f t="shared" ca="1" si="15"/>
        <v>1.3353794462816375E-6</v>
      </c>
      <c r="N103" s="44"/>
      <c r="O103" s="44"/>
      <c r="P103" s="7"/>
      <c r="Q103" s="28">
        <f t="shared" ca="1" si="16"/>
        <v>-3838.0963568316665</v>
      </c>
      <c r="R103" s="27">
        <f t="shared" ca="1" si="17"/>
        <v>233.19280064302183</v>
      </c>
      <c r="S103" s="7"/>
      <c r="T103" s="28">
        <f t="shared" ca="1" si="18"/>
        <v>0.99467068621214527</v>
      </c>
      <c r="U103" s="27">
        <f t="shared" ca="1" si="19"/>
        <v>6.0833638115558093E-2</v>
      </c>
      <c r="V103" s="7"/>
      <c r="W103" s="28">
        <f t="shared" ca="1" si="20"/>
        <v>0.99421136087367401</v>
      </c>
      <c r="X103" s="27">
        <f t="shared" ca="1" si="24"/>
        <v>259.05376617642321</v>
      </c>
      <c r="Y103" s="7"/>
      <c r="Z103" s="28">
        <f t="shared" si="23"/>
        <v>258.8850000000001</v>
      </c>
      <c r="AA103" s="27">
        <f t="shared" si="21"/>
        <v>4.5183956340255218</v>
      </c>
      <c r="AB103" s="7"/>
      <c r="AC103" s="28">
        <f t="shared" ca="1" si="13"/>
        <v>0.16876617642310521</v>
      </c>
      <c r="AD103" s="27"/>
      <c r="AE103" s="7"/>
    </row>
    <row r="104" spans="1:31" s="26" customFormat="1" x14ac:dyDescent="0.25">
      <c r="A104" s="26">
        <v>19</v>
      </c>
      <c r="B104" s="26">
        <v>-628</v>
      </c>
      <c r="C104" s="26">
        <v>11191</v>
      </c>
      <c r="D104" s="26">
        <v>13417</v>
      </c>
      <c r="E104" s="26">
        <v>15026</v>
      </c>
      <c r="F104" s="26">
        <v>12787</v>
      </c>
      <c r="G104" s="27"/>
      <c r="H104" s="7"/>
      <c r="I104" s="28">
        <f t="shared" si="14"/>
        <v>-3835</v>
      </c>
      <c r="J104" s="27">
        <f t="shared" si="14"/>
        <v>630</v>
      </c>
      <c r="K104" s="7"/>
      <c r="L104" s="124">
        <f t="shared" si="22"/>
        <v>0.98385069884930565</v>
      </c>
      <c r="M104" s="27">
        <f t="shared" ca="1" si="15"/>
        <v>2.4654358173695354E-6</v>
      </c>
      <c r="N104" s="44"/>
      <c r="O104" s="44"/>
      <c r="P104" s="7"/>
      <c r="Q104" s="28">
        <f t="shared" ca="1" si="16"/>
        <v>-3795.0963568316665</v>
      </c>
      <c r="R104" s="27">
        <f t="shared" ca="1" si="17"/>
        <v>606.19280064302188</v>
      </c>
      <c r="S104" s="7"/>
      <c r="T104" s="28">
        <f t="shared" ca="1" si="18"/>
        <v>0.98352692234311367</v>
      </c>
      <c r="U104" s="27">
        <f t="shared" ca="1" si="19"/>
        <v>0.15813915936035466</v>
      </c>
      <c r="V104" s="7"/>
      <c r="W104" s="28">
        <f t="shared" ca="1" si="20"/>
        <v>0.98228052821610379</v>
      </c>
      <c r="X104" s="27">
        <f t="shared" ca="1" si="24"/>
        <v>253.40952670537354</v>
      </c>
      <c r="Y104" s="7"/>
      <c r="Z104" s="28">
        <f t="shared" si="23"/>
        <v>253.23300000000012</v>
      </c>
      <c r="AA104" s="27">
        <f t="shared" si="21"/>
        <v>4.4197496247028027</v>
      </c>
      <c r="AB104" s="7"/>
      <c r="AC104" s="28">
        <f t="shared" ca="1" si="13"/>
        <v>0.17652670537341919</v>
      </c>
      <c r="AD104" s="27"/>
      <c r="AE104" s="7"/>
    </row>
    <row r="105" spans="1:31" s="26" customFormat="1" x14ac:dyDescent="0.25">
      <c r="A105" s="26">
        <v>20</v>
      </c>
      <c r="B105" s="26">
        <v>-606</v>
      </c>
      <c r="C105" s="26">
        <v>11220</v>
      </c>
      <c r="D105" s="26">
        <v>13585</v>
      </c>
      <c r="E105" s="26">
        <v>14982</v>
      </c>
      <c r="F105" s="26">
        <v>12598</v>
      </c>
      <c r="G105" s="27"/>
      <c r="H105" s="7"/>
      <c r="I105" s="28">
        <f t="shared" si="14"/>
        <v>-3762</v>
      </c>
      <c r="J105" s="27">
        <f t="shared" si="14"/>
        <v>987</v>
      </c>
      <c r="K105" s="7"/>
      <c r="L105" s="124">
        <f t="shared" si="22"/>
        <v>0.96365706566172726</v>
      </c>
      <c r="M105" s="27">
        <f t="shared" ca="1" si="15"/>
        <v>1.0995559521731739E-6</v>
      </c>
      <c r="N105" s="44"/>
      <c r="O105" s="44"/>
      <c r="P105" s="7"/>
      <c r="Q105" s="28">
        <f t="shared" ca="1" si="16"/>
        <v>-3722.0963568316665</v>
      </c>
      <c r="R105" s="27">
        <f t="shared" ca="1" si="17"/>
        <v>963.19280064302188</v>
      </c>
      <c r="S105" s="7"/>
      <c r="T105" s="28">
        <f t="shared" ca="1" si="18"/>
        <v>0.96460843949568809</v>
      </c>
      <c r="U105" s="27">
        <f t="shared" ca="1" si="19"/>
        <v>0.25127071722735833</v>
      </c>
      <c r="V105" s="7"/>
      <c r="W105" s="28">
        <f t="shared" ca="1" si="20"/>
        <v>0.96260846852642068</v>
      </c>
      <c r="X105" s="27">
        <f t="shared" ca="1" si="24"/>
        <v>247.92566783537086</v>
      </c>
      <c r="Y105" s="7"/>
      <c r="Z105" s="28">
        <f t="shared" si="23"/>
        <v>247.77900000000011</v>
      </c>
      <c r="AA105" s="27">
        <f t="shared" si="21"/>
        <v>4.3245593672990319</v>
      </c>
      <c r="AB105" s="7"/>
      <c r="AC105" s="28">
        <f t="shared" ca="1" si="13"/>
        <v>0.14666783537074934</v>
      </c>
      <c r="AD105" s="27"/>
      <c r="AE105" s="7"/>
    </row>
    <row r="106" spans="1:31" s="26" customFormat="1" x14ac:dyDescent="0.25">
      <c r="A106" s="26">
        <v>21</v>
      </c>
      <c r="B106" s="26">
        <v>-619</v>
      </c>
      <c r="C106" s="26">
        <v>11276</v>
      </c>
      <c r="D106" s="26">
        <v>13765</v>
      </c>
      <c r="E106" s="26">
        <v>14930</v>
      </c>
      <c r="F106" s="26">
        <v>12427</v>
      </c>
      <c r="G106" s="27"/>
      <c r="H106" s="7"/>
      <c r="I106" s="28">
        <f t="shared" si="14"/>
        <v>-3654</v>
      </c>
      <c r="J106" s="27">
        <f t="shared" si="14"/>
        <v>1338</v>
      </c>
      <c r="K106" s="7"/>
      <c r="L106" s="124">
        <f t="shared" si="22"/>
        <v>0.9340144133708066</v>
      </c>
      <c r="M106" s="27">
        <f t="shared" ca="1" si="15"/>
        <v>1.8537282007745438E-8</v>
      </c>
      <c r="N106" s="44"/>
      <c r="O106" s="44"/>
      <c r="P106" s="7"/>
      <c r="Q106" s="28">
        <f t="shared" ca="1" si="16"/>
        <v>-3614.0963568316665</v>
      </c>
      <c r="R106" s="27">
        <f t="shared" ca="1" si="17"/>
        <v>1314.1928006430219</v>
      </c>
      <c r="S106" s="7"/>
      <c r="T106" s="28">
        <f t="shared" ca="1" si="18"/>
        <v>0.93661945117346934</v>
      </c>
      <c r="U106" s="27">
        <f t="shared" ca="1" si="19"/>
        <v>0.34283703882768968</v>
      </c>
      <c r="V106" s="7"/>
      <c r="W106" s="28">
        <f t="shared" ca="1" si="20"/>
        <v>0.93387826168331156</v>
      </c>
      <c r="X106" s="27">
        <f t="shared" ca="1" si="24"/>
        <v>242.39646078237047</v>
      </c>
      <c r="Y106" s="7"/>
      <c r="Z106" s="28">
        <f t="shared" si="23"/>
        <v>242.20800000000011</v>
      </c>
      <c r="AA106" s="27">
        <f t="shared" si="21"/>
        <v>4.2273270746704279</v>
      </c>
      <c r="AB106" s="7"/>
      <c r="AC106" s="28">
        <f t="shared" ca="1" si="13"/>
        <v>0.18846078237035613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11349</v>
      </c>
      <c r="D107" s="26">
        <v>13946</v>
      </c>
      <c r="E107" s="26">
        <v>14860</v>
      </c>
      <c r="F107" s="26">
        <v>12259</v>
      </c>
      <c r="G107" s="27"/>
      <c r="H107" s="7"/>
      <c r="I107" s="28">
        <f t="shared" si="14"/>
        <v>-3511</v>
      </c>
      <c r="J107" s="27">
        <f t="shared" si="14"/>
        <v>1687</v>
      </c>
      <c r="K107" s="7"/>
      <c r="L107" s="124">
        <f t="shared" si="22"/>
        <v>0.89519306025667689</v>
      </c>
      <c r="M107" s="27">
        <f t="shared" ca="1" si="15"/>
        <v>7.8927396241271744E-7</v>
      </c>
      <c r="N107" s="44"/>
      <c r="O107" s="44"/>
      <c r="P107" s="7"/>
      <c r="Q107" s="28">
        <f t="shared" ca="1" si="16"/>
        <v>-3471.0963568316665</v>
      </c>
      <c r="R107" s="27">
        <f t="shared" ca="1" si="17"/>
        <v>1663.1928006430219</v>
      </c>
      <c r="S107" s="7"/>
      <c r="T107" s="28">
        <f t="shared" ca="1" si="18"/>
        <v>0.89955995737645755</v>
      </c>
      <c r="U107" s="27">
        <f t="shared" ca="1" si="19"/>
        <v>0.43388161500579692</v>
      </c>
      <c r="V107" s="7"/>
      <c r="W107" s="28">
        <f t="shared" ca="1" si="20"/>
        <v>0.89608147117647285</v>
      </c>
      <c r="X107" s="27">
        <f t="shared" ca="1" si="24"/>
        <v>236.71899321190199</v>
      </c>
      <c r="Y107" s="7"/>
      <c r="Z107" s="28">
        <f t="shared" si="23"/>
        <v>236.5920000000001</v>
      </c>
      <c r="AA107" s="27">
        <f t="shared" si="21"/>
        <v>4.1293093838784261</v>
      </c>
      <c r="AB107" s="7"/>
      <c r="AC107" s="28">
        <f t="shared" ca="1" si="13"/>
        <v>0.12699321190189039</v>
      </c>
      <c r="AD107" s="27"/>
      <c r="AE107" s="7"/>
    </row>
    <row r="108" spans="1:31" s="26" customFormat="1" x14ac:dyDescent="0.25">
      <c r="A108" s="26">
        <v>23</v>
      </c>
      <c r="B108" s="26">
        <v>-645</v>
      </c>
      <c r="C108" s="26">
        <v>11441</v>
      </c>
      <c r="D108" s="26">
        <v>14108</v>
      </c>
      <c r="E108" s="26">
        <v>14760</v>
      </c>
      <c r="F108" s="26">
        <v>12085</v>
      </c>
      <c r="G108" s="27"/>
      <c r="H108" s="7"/>
      <c r="I108" s="28">
        <f t="shared" si="14"/>
        <v>-3319</v>
      </c>
      <c r="J108" s="27">
        <f t="shared" si="14"/>
        <v>2023</v>
      </c>
      <c r="K108" s="7"/>
      <c r="L108" s="124">
        <f t="shared" si="22"/>
        <v>0.84602796167254612</v>
      </c>
      <c r="M108" s="27">
        <f t="shared" ca="1" si="15"/>
        <v>1.7221257583751952E-7</v>
      </c>
      <c r="N108" s="44"/>
      <c r="O108" s="44"/>
      <c r="P108" s="7"/>
      <c r="Q108" s="28">
        <f t="shared" ca="1" si="16"/>
        <v>-3279.0963568316665</v>
      </c>
      <c r="R108" s="27">
        <f t="shared" ca="1" si="17"/>
        <v>1999.1928006430219</v>
      </c>
      <c r="S108" s="7"/>
      <c r="T108" s="28">
        <f t="shared" ca="1" si="18"/>
        <v>0.84980175591473539</v>
      </c>
      <c r="U108" s="27">
        <f t="shared" ca="1" si="19"/>
        <v>0.52153484593944743</v>
      </c>
      <c r="V108" s="7"/>
      <c r="W108" s="28">
        <f t="shared" ca="1" si="20"/>
        <v>0.84561297664168655</v>
      </c>
      <c r="X108" s="27">
        <f t="shared" ca="1" si="24"/>
        <v>230.89084583739032</v>
      </c>
      <c r="Y108" s="7"/>
      <c r="Z108" s="28">
        <f t="shared" si="23"/>
        <v>230.78700000000009</v>
      </c>
      <c r="AA108" s="27">
        <f t="shared" si="21"/>
        <v>4.0279930208001549</v>
      </c>
      <c r="AB108" s="7"/>
      <c r="AC108" s="28">
        <f t="shared" ca="1" si="13"/>
        <v>0.10384583739022446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11558</v>
      </c>
      <c r="D109" s="26">
        <v>14278</v>
      </c>
      <c r="E109" s="26">
        <v>14664</v>
      </c>
      <c r="F109" s="26">
        <v>11937</v>
      </c>
      <c r="G109" s="27"/>
      <c r="H109" s="7"/>
      <c r="I109" s="28">
        <f t="shared" si="14"/>
        <v>-3106</v>
      </c>
      <c r="J109" s="27">
        <f t="shared" si="14"/>
        <v>2341</v>
      </c>
      <c r="K109" s="7"/>
      <c r="L109" s="124">
        <f t="shared" si="22"/>
        <v>0.78961555083184054</v>
      </c>
      <c r="M109" s="27">
        <f t="shared" ca="1" si="15"/>
        <v>1.5478947927997348E-8</v>
      </c>
      <c r="N109" s="44"/>
      <c r="O109" s="44"/>
      <c r="P109" s="7"/>
      <c r="Q109" s="28">
        <f t="shared" ca="1" si="16"/>
        <v>-3066.0963568316665</v>
      </c>
      <c r="R109" s="27">
        <f t="shared" ca="1" si="17"/>
        <v>2317.1928006430217</v>
      </c>
      <c r="S109" s="7"/>
      <c r="T109" s="28">
        <f t="shared" ca="1" si="18"/>
        <v>0.7946012511681374</v>
      </c>
      <c r="U109" s="27">
        <f t="shared" ca="1" si="19"/>
        <v>0.60449236807308093</v>
      </c>
      <c r="V109" s="7"/>
      <c r="W109" s="28">
        <f t="shared" ca="1" si="20"/>
        <v>0.78973996525193724</v>
      </c>
      <c r="X109" s="27">
        <f t="shared" ca="1" si="24"/>
        <v>225.12360012609906</v>
      </c>
      <c r="Y109" s="7"/>
      <c r="Z109" s="28">
        <f t="shared" si="23"/>
        <v>225.1170000000001</v>
      </c>
      <c r="AA109" s="27">
        <f t="shared" si="21"/>
        <v>3.9290328522120768</v>
      </c>
      <c r="AB109" s="7"/>
      <c r="AC109" s="28">
        <f t="shared" ca="1" si="13"/>
        <v>6.6001260989594357E-3</v>
      </c>
      <c r="AD109" s="27"/>
      <c r="AE109" s="7"/>
    </row>
    <row r="110" spans="1:31" s="26" customFormat="1" x14ac:dyDescent="0.25">
      <c r="A110" s="26">
        <v>25</v>
      </c>
      <c r="B110" s="26">
        <v>-630</v>
      </c>
      <c r="C110" s="26">
        <v>11668</v>
      </c>
      <c r="D110" s="26">
        <v>14412</v>
      </c>
      <c r="E110" s="26">
        <v>14531</v>
      </c>
      <c r="F110" s="26">
        <v>11782</v>
      </c>
      <c r="G110" s="27"/>
      <c r="H110" s="7"/>
      <c r="I110" s="28">
        <f t="shared" si="14"/>
        <v>-2863</v>
      </c>
      <c r="J110" s="27">
        <f t="shared" si="14"/>
        <v>2630</v>
      </c>
      <c r="K110" s="7"/>
      <c r="L110" s="124">
        <f t="shared" si="22"/>
        <v>0.72546727596989413</v>
      </c>
      <c r="M110" s="27">
        <f t="shared" ca="1" si="15"/>
        <v>4.7041699663696444E-7</v>
      </c>
      <c r="N110" s="44"/>
      <c r="O110" s="44"/>
      <c r="P110" s="7"/>
      <c r="Q110" s="28">
        <f t="shared" ca="1" si="16"/>
        <v>-2823.0963568316665</v>
      </c>
      <c r="R110" s="27">
        <f t="shared" ca="1" si="17"/>
        <v>2606.1928006430217</v>
      </c>
      <c r="S110" s="7"/>
      <c r="T110" s="28">
        <f t="shared" ca="1" si="18"/>
        <v>0.73162602744314531</v>
      </c>
      <c r="U110" s="27">
        <f t="shared" ca="1" si="19"/>
        <v>0.67988458158446485</v>
      </c>
      <c r="V110" s="7"/>
      <c r="W110" s="28">
        <f t="shared" ca="1" si="20"/>
        <v>0.72615314548856147</v>
      </c>
      <c r="X110" s="27">
        <f t="shared" ca="1" si="24"/>
        <v>219.43996071779804</v>
      </c>
      <c r="Y110" s="7"/>
      <c r="Z110" s="28">
        <f t="shared" si="23"/>
        <v>219.44700000000012</v>
      </c>
      <c r="AA110" s="27">
        <f t="shared" si="21"/>
        <v>3.8300726836239987</v>
      </c>
      <c r="AB110" s="7"/>
      <c r="AC110" s="28">
        <f t="shared" ca="1" si="13"/>
        <v>-7.0392822020721724E-3</v>
      </c>
      <c r="AD110" s="27"/>
      <c r="AE110" s="7"/>
    </row>
    <row r="111" spans="1:31" s="26" customFormat="1" x14ac:dyDescent="0.25">
      <c r="A111" s="26">
        <v>26</v>
      </c>
      <c r="B111" s="26">
        <v>-615</v>
      </c>
      <c r="C111" s="26">
        <v>11809</v>
      </c>
      <c r="D111" s="26">
        <v>14548</v>
      </c>
      <c r="E111" s="26">
        <v>14406</v>
      </c>
      <c r="F111" s="26">
        <v>11655</v>
      </c>
      <c r="G111" s="27"/>
      <c r="H111" s="7"/>
      <c r="I111" s="28">
        <f t="shared" si="14"/>
        <v>-2597</v>
      </c>
      <c r="J111" s="27">
        <f t="shared" si="14"/>
        <v>2893</v>
      </c>
      <c r="K111" s="7"/>
      <c r="L111" s="124">
        <f t="shared" si="22"/>
        <v>0.65598503749372461</v>
      </c>
      <c r="M111" s="27">
        <f t="shared" ca="1" si="15"/>
        <v>4.5604745737318556E-7</v>
      </c>
      <c r="N111" s="44"/>
      <c r="O111" s="44"/>
      <c r="P111" s="7"/>
      <c r="Q111" s="28">
        <f t="shared" ca="1" si="16"/>
        <v>-2557.0963568316665</v>
      </c>
      <c r="R111" s="27">
        <f t="shared" ca="1" si="17"/>
        <v>2869.1928006430217</v>
      </c>
      <c r="S111" s="7"/>
      <c r="T111" s="28">
        <f t="shared" ca="1" si="18"/>
        <v>0.66269018583471773</v>
      </c>
      <c r="U111" s="27">
        <f t="shared" ca="1" si="19"/>
        <v>0.74849410460693533</v>
      </c>
      <c r="V111" s="7"/>
      <c r="W111" s="28">
        <f t="shared" ca="1" si="20"/>
        <v>0.65666035035260795</v>
      </c>
      <c r="X111" s="27">
        <f t="shared" ca="1" si="24"/>
        <v>213.8159620873455</v>
      </c>
      <c r="Y111" s="7"/>
      <c r="Z111" s="28">
        <f t="shared" si="23"/>
        <v>213.91200000000012</v>
      </c>
      <c r="AA111" s="27">
        <f t="shared" si="21"/>
        <v>3.7334687095261123</v>
      </c>
      <c r="AB111" s="7"/>
      <c r="AC111" s="28">
        <f t="shared" ca="1" si="13"/>
        <v>-9.6037912654622914E-2</v>
      </c>
      <c r="AD111" s="27"/>
      <c r="AE111" s="7"/>
    </row>
    <row r="112" spans="1:31" s="26" customFormat="1" x14ac:dyDescent="0.25">
      <c r="A112" s="26">
        <v>27</v>
      </c>
      <c r="B112" s="26">
        <v>-633</v>
      </c>
      <c r="C112" s="26">
        <v>11946</v>
      </c>
      <c r="D112" s="26">
        <v>14665</v>
      </c>
      <c r="E112" s="26">
        <v>14247</v>
      </c>
      <c r="F112" s="26">
        <v>11532</v>
      </c>
      <c r="G112" s="27"/>
      <c r="H112" s="7"/>
      <c r="I112" s="28">
        <f t="shared" si="14"/>
        <v>-2301</v>
      </c>
      <c r="J112" s="27">
        <f t="shared" si="14"/>
        <v>3133</v>
      </c>
      <c r="K112" s="7"/>
      <c r="L112" s="124">
        <f t="shared" si="22"/>
        <v>0.57807909313667571</v>
      </c>
      <c r="M112" s="27">
        <f t="shared" ca="1" si="15"/>
        <v>1.855041115004405E-6</v>
      </c>
      <c r="N112" s="44"/>
      <c r="O112" s="44"/>
      <c r="P112" s="7"/>
      <c r="Q112" s="28">
        <f t="shared" ca="1" si="16"/>
        <v>-2261.0963568316665</v>
      </c>
      <c r="R112" s="27">
        <f t="shared" ca="1" si="17"/>
        <v>3109.1928006430217</v>
      </c>
      <c r="S112" s="7"/>
      <c r="T112" s="28">
        <f t="shared" ca="1" si="18"/>
        <v>0.58597962524789615</v>
      </c>
      <c r="U112" s="27">
        <f t="shared" ca="1" si="19"/>
        <v>0.81110355527382849</v>
      </c>
      <c r="V112" s="7"/>
      <c r="W112" s="28">
        <f t="shared" ca="1" si="20"/>
        <v>0.57944109207757266</v>
      </c>
      <c r="X112" s="27">
        <f t="shared" ca="1" si="24"/>
        <v>208.09669087023735</v>
      </c>
      <c r="Y112" s="7"/>
      <c r="Z112" s="28">
        <f t="shared" si="23"/>
        <v>208.21500000000012</v>
      </c>
      <c r="AA112" s="27">
        <f t="shared" si="21"/>
        <v>3.6340373020399954</v>
      </c>
      <c r="AB112" s="7"/>
      <c r="AC112" s="28">
        <f t="shared" ca="1" si="13"/>
        <v>-0.11830912976276409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12103</v>
      </c>
      <c r="D113" s="26">
        <v>14764</v>
      </c>
      <c r="E113" s="26">
        <v>14099</v>
      </c>
      <c r="F113" s="26">
        <v>11432</v>
      </c>
      <c r="G113" s="27"/>
      <c r="H113" s="7"/>
      <c r="I113" s="28">
        <f t="shared" si="14"/>
        <v>-1996</v>
      </c>
      <c r="J113" s="27">
        <f t="shared" si="14"/>
        <v>3332</v>
      </c>
      <c r="K113" s="7"/>
      <c r="L113" s="124">
        <f t="shared" si="22"/>
        <v>0.49839852736989104</v>
      </c>
      <c r="M113" s="27">
        <f t="shared" ca="1" si="15"/>
        <v>2.4878397733026028E-6</v>
      </c>
      <c r="N113" s="44"/>
      <c r="O113" s="44"/>
      <c r="P113" s="7"/>
      <c r="Q113" s="28">
        <f t="shared" ca="1" si="16"/>
        <v>-1956.0963568316665</v>
      </c>
      <c r="R113" s="27">
        <f t="shared" ca="1" si="17"/>
        <v>3308.1928006430217</v>
      </c>
      <c r="S113" s="7"/>
      <c r="T113" s="28">
        <f t="shared" ca="1" si="18"/>
        <v>0.50693664896755619</v>
      </c>
      <c r="U113" s="27">
        <f t="shared" ca="1" si="19"/>
        <v>0.86301722478512755</v>
      </c>
      <c r="V113" s="7"/>
      <c r="W113" s="28">
        <f t="shared" ca="1" si="20"/>
        <v>0.49997581611115011</v>
      </c>
      <c r="X113" s="27">
        <f t="shared" ca="1" si="24"/>
        <v>202.640406260747</v>
      </c>
      <c r="Y113" s="7"/>
      <c r="Z113" s="28">
        <f t="shared" si="23"/>
        <v>202.77900000000011</v>
      </c>
      <c r="AA113" s="27">
        <f t="shared" si="21"/>
        <v>3.5391612039015836</v>
      </c>
      <c r="AB113" s="7"/>
      <c r="AC113" s="28">
        <f t="shared" ca="1" si="13"/>
        <v>-0.13859373925311047</v>
      </c>
      <c r="AD113" s="27"/>
      <c r="AE113" s="7"/>
    </row>
    <row r="114" spans="1:31" s="26" customFormat="1" x14ac:dyDescent="0.25">
      <c r="A114" s="26">
        <v>29</v>
      </c>
      <c r="B114" s="26">
        <v>-610</v>
      </c>
      <c r="C114" s="26">
        <v>12275</v>
      </c>
      <c r="D114" s="26">
        <v>14862</v>
      </c>
      <c r="E114" s="26">
        <v>13943</v>
      </c>
      <c r="F114" s="26">
        <v>11354</v>
      </c>
      <c r="G114" s="27"/>
      <c r="H114" s="7"/>
      <c r="I114" s="28">
        <f t="shared" si="14"/>
        <v>-1668</v>
      </c>
      <c r="J114" s="27">
        <f t="shared" si="14"/>
        <v>3508</v>
      </c>
      <c r="K114" s="7"/>
      <c r="L114" s="124">
        <f t="shared" si="22"/>
        <v>0.4133712075519273</v>
      </c>
      <c r="M114" s="27">
        <f t="shared" ca="1" si="15"/>
        <v>1.5056022221027543E-6</v>
      </c>
      <c r="N114" s="44"/>
      <c r="O114" s="44"/>
      <c r="P114" s="7"/>
      <c r="Q114" s="28">
        <f t="shared" ca="1" si="16"/>
        <v>-1628.0963568316665</v>
      </c>
      <c r="R114" s="27">
        <f t="shared" ca="1" si="17"/>
        <v>3484.1928006430217</v>
      </c>
      <c r="S114" s="7"/>
      <c r="T114" s="28">
        <f t="shared" ca="1" si="18"/>
        <v>0.4219330548037809</v>
      </c>
      <c r="U114" s="27">
        <f t="shared" ca="1" si="19"/>
        <v>0.90893082194084918</v>
      </c>
      <c r="V114" s="7"/>
      <c r="W114" s="28">
        <f t="shared" ca="1" si="20"/>
        <v>0.4145982373894222</v>
      </c>
      <c r="X114" s="27">
        <f t="shared" ca="1" si="24"/>
        <v>197.07475480674157</v>
      </c>
      <c r="Y114" s="7"/>
      <c r="Z114" s="28">
        <f t="shared" si="23"/>
        <v>197.2890000000001</v>
      </c>
      <c r="AA114" s="27">
        <f t="shared" si="21"/>
        <v>3.4433426279670942</v>
      </c>
      <c r="AB114" s="7"/>
      <c r="AC114" s="28">
        <f t="shared" ca="1" si="13"/>
        <v>-0.21424519325853453</v>
      </c>
      <c r="AD114" s="27"/>
      <c r="AE114" s="7"/>
    </row>
    <row r="115" spans="1:31" s="26" customFormat="1" x14ac:dyDescent="0.25">
      <c r="A115" s="26">
        <v>30</v>
      </c>
      <c r="B115" s="26">
        <v>-634</v>
      </c>
      <c r="C115" s="26">
        <v>12441</v>
      </c>
      <c r="D115" s="26">
        <v>14930</v>
      </c>
      <c r="E115" s="26">
        <v>13756</v>
      </c>
      <c r="F115" s="26">
        <v>11276</v>
      </c>
      <c r="G115" s="27"/>
      <c r="H115" s="7"/>
      <c r="I115" s="28">
        <f t="shared" si="14"/>
        <v>-1315</v>
      </c>
      <c r="J115" s="27">
        <f t="shared" si="14"/>
        <v>3654</v>
      </c>
      <c r="K115" s="7"/>
      <c r="L115" s="124">
        <f t="shared" si="22"/>
        <v>0.32098273230858176</v>
      </c>
      <c r="M115" s="27">
        <f t="shared" ca="1" si="15"/>
        <v>3.3198879163295195E-6</v>
      </c>
      <c r="N115" s="44"/>
      <c r="O115" s="44"/>
      <c r="P115" s="7"/>
      <c r="Q115" s="28">
        <f t="shared" ca="1" si="16"/>
        <v>-1275.0963568316665</v>
      </c>
      <c r="R115" s="27">
        <f t="shared" ca="1" si="17"/>
        <v>3630.1928006430217</v>
      </c>
      <c r="S115" s="7"/>
      <c r="T115" s="28">
        <f t="shared" ca="1" si="18"/>
        <v>0.33045052815801051</v>
      </c>
      <c r="U115" s="27">
        <f t="shared" ca="1" si="19"/>
        <v>0.94701823776320926</v>
      </c>
      <c r="V115" s="7"/>
      <c r="W115" s="28">
        <f t="shared" ca="1" si="20"/>
        <v>0.32280478826719816</v>
      </c>
      <c r="X115" s="27">
        <f t="shared" ca="1" si="24"/>
        <v>191.37762051750212</v>
      </c>
      <c r="Y115" s="7"/>
      <c r="Z115" s="28">
        <f t="shared" si="23"/>
        <v>191.58300000000011</v>
      </c>
      <c r="AA115" s="27">
        <f t="shared" si="21"/>
        <v>3.343754140848298</v>
      </c>
      <c r="AB115" s="7"/>
      <c r="AC115" s="28">
        <f t="shared" ca="1" si="13"/>
        <v>-0.20537948249798887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12628</v>
      </c>
      <c r="D116" s="26">
        <v>14979</v>
      </c>
      <c r="E116" s="26">
        <v>13573</v>
      </c>
      <c r="F116" s="26">
        <v>11223</v>
      </c>
      <c r="G116" s="27"/>
      <c r="H116" s="7"/>
      <c r="I116" s="28">
        <f t="shared" si="14"/>
        <v>-945</v>
      </c>
      <c r="J116" s="27">
        <f t="shared" si="14"/>
        <v>3756</v>
      </c>
      <c r="K116" s="7"/>
      <c r="L116" s="124">
        <f t="shared" si="22"/>
        <v>0.2255584179562404</v>
      </c>
      <c r="M116" s="27">
        <f t="shared" ca="1" si="15"/>
        <v>1.2993827870632106E-6</v>
      </c>
      <c r="N116" s="44"/>
      <c r="O116" s="44"/>
      <c r="P116" s="7"/>
      <c r="Q116" s="28">
        <f t="shared" ca="1" si="16"/>
        <v>-905.09635683166653</v>
      </c>
      <c r="R116" s="27">
        <f t="shared" ca="1" si="17"/>
        <v>3732.1928006430217</v>
      </c>
      <c r="S116" s="7"/>
      <c r="T116" s="28">
        <f t="shared" ca="1" si="18"/>
        <v>0.23456232742448344</v>
      </c>
      <c r="U116" s="27">
        <f t="shared" ca="1" si="19"/>
        <v>0.97362725429663888</v>
      </c>
      <c r="V116" s="7"/>
      <c r="W116" s="28">
        <f t="shared" ca="1" si="20"/>
        <v>0.22669832268342738</v>
      </c>
      <c r="X116" s="27">
        <f t="shared" ca="1" si="24"/>
        <v>185.66235981544605</v>
      </c>
      <c r="Y116" s="7"/>
      <c r="Z116" s="28">
        <f t="shared" si="23"/>
        <v>185.88600000000011</v>
      </c>
      <c r="AA116" s="27">
        <f t="shared" si="21"/>
        <v>3.2443227333621811</v>
      </c>
      <c r="AB116" s="7"/>
      <c r="AC116" s="28">
        <f t="shared" ca="1" si="13"/>
        <v>-0.22364018455405699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12818</v>
      </c>
      <c r="D117" s="26">
        <v>15021</v>
      </c>
      <c r="E117" s="26">
        <v>13389</v>
      </c>
      <c r="F117" s="26">
        <v>11191</v>
      </c>
      <c r="G117" s="27"/>
      <c r="H117" s="7"/>
      <c r="I117" s="28">
        <f t="shared" si="14"/>
        <v>-571</v>
      </c>
      <c r="J117" s="27">
        <f t="shared" si="14"/>
        <v>3830</v>
      </c>
      <c r="K117" s="7"/>
      <c r="L117" s="124">
        <f t="shared" si="22"/>
        <v>0.12774298973463702</v>
      </c>
      <c r="M117" s="27">
        <f t="shared" ca="1" si="15"/>
        <v>3.5016134662690515E-6</v>
      </c>
      <c r="N117" s="44"/>
      <c r="O117" s="44"/>
      <c r="P117" s="7"/>
      <c r="Q117" s="28">
        <f t="shared" ca="1" si="16"/>
        <v>-531.09635683166653</v>
      </c>
      <c r="R117" s="27">
        <f t="shared" ca="1" si="17"/>
        <v>3806.1928006430217</v>
      </c>
      <c r="S117" s="7"/>
      <c r="T117" s="28">
        <f t="shared" ca="1" si="18"/>
        <v>0.13763749749383716</v>
      </c>
      <c r="U117" s="27">
        <f t="shared" ca="1" si="19"/>
        <v>0.992931834918931</v>
      </c>
      <c r="V117" s="7"/>
      <c r="W117" s="28">
        <f t="shared" ca="1" si="20"/>
        <v>0.12961424959533757</v>
      </c>
      <c r="X117" s="27">
        <f t="shared" ca="1" si="24"/>
        <v>179.99236659744111</v>
      </c>
      <c r="Y117" s="7"/>
      <c r="Z117" s="28">
        <f t="shared" si="23"/>
        <v>180.18000000000012</v>
      </c>
      <c r="AA117" s="27">
        <f t="shared" si="21"/>
        <v>3.1447342462433849</v>
      </c>
      <c r="AB117" s="7"/>
      <c r="AC117" s="28">
        <f t="shared" ca="1" si="13"/>
        <v>-0.18763340255901539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13008</v>
      </c>
      <c r="D118" s="26">
        <v>15044</v>
      </c>
      <c r="E118" s="26">
        <v>13198</v>
      </c>
      <c r="F118" s="26">
        <v>11177</v>
      </c>
      <c r="G118" s="27"/>
      <c r="H118" s="7"/>
      <c r="I118" s="28">
        <f t="shared" si="14"/>
        <v>-190</v>
      </c>
      <c r="J118" s="27">
        <f t="shared" si="14"/>
        <v>3867</v>
      </c>
      <c r="K118" s="7"/>
      <c r="L118" s="124">
        <f t="shared" si="22"/>
        <v>2.9595266872230186E-2</v>
      </c>
      <c r="M118" s="27">
        <f t="shared" ca="1" si="15"/>
        <v>1.4370902031548941E-6</v>
      </c>
      <c r="N118" s="44"/>
      <c r="O118" s="44"/>
      <c r="P118" s="7"/>
      <c r="Q118" s="28">
        <f t="shared" ca="1" si="16"/>
        <v>-150.09635683166655</v>
      </c>
      <c r="R118" s="27">
        <f t="shared" ca="1" si="17"/>
        <v>3843.1928006430217</v>
      </c>
      <c r="S118" s="7"/>
      <c r="T118" s="28">
        <f t="shared" ca="1" si="18"/>
        <v>3.8898566468232289E-2</v>
      </c>
      <c r="U118" s="27">
        <f t="shared" ca="1" si="19"/>
        <v>1.0025841252300769</v>
      </c>
      <c r="V118" s="7"/>
      <c r="W118" s="28">
        <f t="shared" ca="1" si="20"/>
        <v>3.0794053843778882E-2</v>
      </c>
      <c r="X118" s="27">
        <f t="shared" ca="1" si="24"/>
        <v>174.31447397797001</v>
      </c>
      <c r="Y118" s="7"/>
      <c r="Z118" s="28">
        <f t="shared" si="23"/>
        <v>174.52800000000013</v>
      </c>
      <c r="AA118" s="27">
        <f t="shared" si="21"/>
        <v>3.0460882369206659</v>
      </c>
      <c r="AB118" s="7"/>
      <c r="AC118" s="28">
        <f t="shared" ca="1" si="13"/>
        <v>-0.21352602203012339</v>
      </c>
      <c r="AD118" s="27"/>
      <c r="AE118" s="7"/>
    </row>
    <row r="119" spans="1:31" s="26" customFormat="1" x14ac:dyDescent="0.25">
      <c r="A119" s="26">
        <v>34</v>
      </c>
      <c r="B119" s="26">
        <v>-630</v>
      </c>
      <c r="C119" s="26">
        <v>13200</v>
      </c>
      <c r="D119" s="26">
        <v>15037</v>
      </c>
      <c r="E119" s="26">
        <v>13009</v>
      </c>
      <c r="F119" s="26">
        <v>11176</v>
      </c>
      <c r="G119" s="27"/>
      <c r="H119" s="7"/>
      <c r="I119" s="28">
        <f t="shared" si="14"/>
        <v>191</v>
      </c>
      <c r="J119" s="27">
        <f t="shared" si="14"/>
        <v>3861</v>
      </c>
      <c r="K119" s="7"/>
      <c r="L119" s="124">
        <f t="shared" si="22"/>
        <v>-6.9159751652275933E-2</v>
      </c>
      <c r="M119" s="27">
        <f t="shared" ca="1" si="15"/>
        <v>1.4989159510166587E-6</v>
      </c>
      <c r="N119" s="44"/>
      <c r="O119" s="44"/>
      <c r="P119" s="7"/>
      <c r="Q119" s="28">
        <f t="shared" ca="1" si="16"/>
        <v>230.90364316833345</v>
      </c>
      <c r="R119" s="27">
        <f t="shared" ca="1" si="17"/>
        <v>3837.1928006430217</v>
      </c>
      <c r="S119" s="7"/>
      <c r="T119" s="28">
        <f t="shared" ca="1" si="18"/>
        <v>-5.98403645573726E-2</v>
      </c>
      <c r="U119" s="27">
        <f t="shared" ca="1" si="19"/>
        <v>1.0010188889634046</v>
      </c>
      <c r="V119" s="7"/>
      <c r="W119" s="28">
        <f t="shared" ca="1" si="20"/>
        <v>-6.7935449422017138E-2</v>
      </c>
      <c r="X119" s="27">
        <f t="shared" ca="1" si="24"/>
        <v>168.6727061292396</v>
      </c>
      <c r="Y119" s="7"/>
      <c r="Z119" s="28">
        <f t="shared" si="23"/>
        <v>168.85800000000015</v>
      </c>
      <c r="AA119" s="27">
        <f t="shared" si="21"/>
        <v>2.9471280683325878</v>
      </c>
      <c r="AB119" s="7"/>
      <c r="AC119" s="28">
        <f t="shared" ca="1" si="13"/>
        <v>-0.18529387076054604</v>
      </c>
      <c r="AD119" s="27"/>
      <c r="AE119" s="7"/>
    </row>
    <row r="120" spans="1:31" s="26" customFormat="1" x14ac:dyDescent="0.25">
      <c r="A120" s="26">
        <v>35</v>
      </c>
      <c r="B120" s="26">
        <v>-608</v>
      </c>
      <c r="C120" s="26">
        <v>13379</v>
      </c>
      <c r="D120" s="26">
        <v>15017</v>
      </c>
      <c r="E120" s="26">
        <v>12824</v>
      </c>
      <c r="F120" s="26">
        <v>11198</v>
      </c>
      <c r="G120" s="27"/>
      <c r="H120" s="7"/>
      <c r="I120" s="28">
        <f t="shared" si="14"/>
        <v>555</v>
      </c>
      <c r="J120" s="27">
        <f t="shared" si="14"/>
        <v>3819</v>
      </c>
      <c r="K120" s="7"/>
      <c r="L120" s="124">
        <f t="shared" si="22"/>
        <v>-0.16384105133270749</v>
      </c>
      <c r="M120" s="27">
        <f t="shared" ca="1" si="15"/>
        <v>2.7484510802149067E-6</v>
      </c>
      <c r="N120" s="44"/>
      <c r="O120" s="44"/>
      <c r="P120" s="7"/>
      <c r="Q120" s="28">
        <f t="shared" ca="1" si="16"/>
        <v>594.90364316833347</v>
      </c>
      <c r="R120" s="27">
        <f t="shared" ca="1" si="17"/>
        <v>3795.1928006430217</v>
      </c>
      <c r="S120" s="7"/>
      <c r="T120" s="28">
        <f t="shared" ca="1" si="18"/>
        <v>-0.15417362149522085</v>
      </c>
      <c r="U120" s="27">
        <f t="shared" ca="1" si="19"/>
        <v>0.99006223509669833</v>
      </c>
      <c r="V120" s="7"/>
      <c r="W120" s="28">
        <f t="shared" ca="1" si="20"/>
        <v>-0.16218320602019642</v>
      </c>
      <c r="X120" s="27">
        <f t="shared" ca="1" si="24"/>
        <v>163.25214519902602</v>
      </c>
      <c r="Y120" s="7"/>
      <c r="Z120" s="28">
        <f t="shared" si="23"/>
        <v>163.38600000000014</v>
      </c>
      <c r="AA120" s="27">
        <f t="shared" si="21"/>
        <v>2.8516236516634574</v>
      </c>
      <c r="AB120" s="7"/>
      <c r="AC120" s="28">
        <f t="shared" ca="1" si="13"/>
        <v>-0.13385480097412028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13563</v>
      </c>
      <c r="D121" s="26">
        <v>14982</v>
      </c>
      <c r="E121" s="26">
        <v>12645</v>
      </c>
      <c r="F121" s="26">
        <v>11239</v>
      </c>
      <c r="G121" s="27"/>
      <c r="H121" s="7"/>
      <c r="I121" s="28">
        <f t="shared" si="14"/>
        <v>918</v>
      </c>
      <c r="J121" s="27">
        <f t="shared" si="14"/>
        <v>3743</v>
      </c>
      <c r="K121" s="7"/>
      <c r="L121" s="124">
        <f t="shared" si="22"/>
        <v>-0.25764088761678439</v>
      </c>
      <c r="M121" s="27">
        <f t="shared" ca="1" si="15"/>
        <v>2.3740680454753912E-6</v>
      </c>
      <c r="N121" s="44"/>
      <c r="O121" s="44"/>
      <c r="P121" s="7"/>
      <c r="Q121" s="28">
        <f t="shared" ca="1" si="16"/>
        <v>957.90364316833347</v>
      </c>
      <c r="R121" s="27">
        <f t="shared" ca="1" si="17"/>
        <v>3719.1928006430217</v>
      </c>
      <c r="S121" s="7"/>
      <c r="T121" s="28">
        <f t="shared" ca="1" si="18"/>
        <v>-0.24824772113378929</v>
      </c>
      <c r="U121" s="27">
        <f t="shared" ca="1" si="19"/>
        <v>0.97023590905218215</v>
      </c>
      <c r="V121" s="7"/>
      <c r="W121" s="28">
        <f t="shared" ca="1" si="20"/>
        <v>-0.25610008651168503</v>
      </c>
      <c r="X121" s="27">
        <f t="shared" ca="1" si="24"/>
        <v>157.7688570824032</v>
      </c>
      <c r="Y121" s="7"/>
      <c r="Z121" s="28">
        <f t="shared" si="23"/>
        <v>157.87800000000013</v>
      </c>
      <c r="AA121" s="27">
        <f t="shared" si="21"/>
        <v>2.7554909164636099</v>
      </c>
      <c r="AB121" s="7"/>
      <c r="AC121" s="28">
        <f t="shared" ca="1" si="13"/>
        <v>-0.10914291759692674</v>
      </c>
      <c r="AD121" s="27"/>
      <c r="AE121" s="7"/>
    </row>
    <row r="122" spans="1:31" s="26" customFormat="1" x14ac:dyDescent="0.25">
      <c r="A122" s="26">
        <v>37</v>
      </c>
      <c r="B122" s="26">
        <v>-612</v>
      </c>
      <c r="C122" s="26">
        <v>13742</v>
      </c>
      <c r="D122" s="26">
        <v>14921</v>
      </c>
      <c r="E122" s="26">
        <v>12467</v>
      </c>
      <c r="F122" s="26">
        <v>11295</v>
      </c>
      <c r="G122" s="27"/>
      <c r="H122" s="7"/>
      <c r="I122" s="28">
        <f t="shared" si="14"/>
        <v>1275</v>
      </c>
      <c r="J122" s="27">
        <f t="shared" si="14"/>
        <v>3626</v>
      </c>
      <c r="K122" s="7"/>
      <c r="L122" s="124">
        <f t="shared" si="22"/>
        <v>-0.34906683294452706</v>
      </c>
      <c r="M122" s="27">
        <f t="shared" ca="1" si="15"/>
        <v>4.7794378720432418E-7</v>
      </c>
      <c r="N122" s="44"/>
      <c r="O122" s="44"/>
      <c r="P122" s="7"/>
      <c r="Q122" s="28">
        <f t="shared" ca="1" si="16"/>
        <v>1314.9036431683335</v>
      </c>
      <c r="R122" s="27">
        <f t="shared" ca="1" si="17"/>
        <v>3602.1928006430217</v>
      </c>
      <c r="S122" s="7"/>
      <c r="T122" s="28">
        <f t="shared" ca="1" si="18"/>
        <v>-0.3407668769766789</v>
      </c>
      <c r="U122" s="27">
        <f t="shared" ca="1" si="19"/>
        <v>0.93971380185207165</v>
      </c>
      <c r="V122" s="7"/>
      <c r="W122" s="28">
        <f t="shared" ca="1" si="20"/>
        <v>-0.34837549815789737</v>
      </c>
      <c r="X122" s="27">
        <f t="shared" ca="1" si="24"/>
        <v>152.21419749298968</v>
      </c>
      <c r="Y122" s="7"/>
      <c r="Z122" s="28">
        <f t="shared" si="23"/>
        <v>152.37000000000012</v>
      </c>
      <c r="AA122" s="27">
        <f t="shared" si="21"/>
        <v>2.6593581812637619</v>
      </c>
      <c r="AB122" s="7"/>
      <c r="AC122" s="28">
        <f t="shared" ca="1" si="13"/>
        <v>-0.15580250701043497</v>
      </c>
      <c r="AD122" s="27"/>
      <c r="AE122" s="7"/>
    </row>
    <row r="123" spans="1:31" s="26" customFormat="1" x14ac:dyDescent="0.25">
      <c r="A123" s="26">
        <v>38</v>
      </c>
      <c r="B123" s="26">
        <v>-621</v>
      </c>
      <c r="C123" s="26">
        <v>13920</v>
      </c>
      <c r="D123" s="26">
        <v>14858</v>
      </c>
      <c r="E123" s="26">
        <v>12297</v>
      </c>
      <c r="F123" s="26">
        <v>11372</v>
      </c>
      <c r="G123" s="27"/>
      <c r="H123" s="7"/>
      <c r="I123" s="28">
        <f t="shared" si="14"/>
        <v>1623</v>
      </c>
      <c r="J123" s="27">
        <f t="shared" si="14"/>
        <v>3486</v>
      </c>
      <c r="K123" s="7"/>
      <c r="L123" s="124">
        <f t="shared" si="22"/>
        <v>-0.4385433421167737</v>
      </c>
      <c r="M123" s="27">
        <f t="shared" ca="1" si="15"/>
        <v>7.4766244725992158E-8</v>
      </c>
      <c r="N123" s="44"/>
      <c r="O123" s="44"/>
      <c r="P123" s="7"/>
      <c r="Q123" s="28">
        <f t="shared" ca="1" si="16"/>
        <v>1662.9036431683335</v>
      </c>
      <c r="R123" s="27">
        <f t="shared" ca="1" si="17"/>
        <v>3462.1928006430217</v>
      </c>
      <c r="S123" s="7"/>
      <c r="T123" s="28">
        <f t="shared" ca="1" si="18"/>
        <v>-0.43095361712605029</v>
      </c>
      <c r="U123" s="27">
        <f t="shared" ca="1" si="19"/>
        <v>0.90319162229638394</v>
      </c>
      <c r="V123" s="7"/>
      <c r="W123" s="28">
        <f t="shared" ca="1" si="20"/>
        <v>-0.43826990794786647</v>
      </c>
      <c r="X123" s="27">
        <f t="shared" ca="1" si="24"/>
        <v>146.67042152641511</v>
      </c>
      <c r="Y123" s="7"/>
      <c r="Z123" s="28">
        <f t="shared" si="23"/>
        <v>146.78100000000012</v>
      </c>
      <c r="AA123" s="27">
        <f t="shared" si="21"/>
        <v>2.5618117293697988</v>
      </c>
      <c r="AB123" s="7"/>
      <c r="AC123" s="28">
        <f t="shared" ca="1" si="13"/>
        <v>-0.11057847358500794</v>
      </c>
      <c r="AD123" s="27"/>
      <c r="AE123" s="7"/>
    </row>
    <row r="124" spans="1:31" s="26" customFormat="1" x14ac:dyDescent="0.25">
      <c r="A124" s="26">
        <v>39</v>
      </c>
      <c r="B124" s="26">
        <v>-643</v>
      </c>
      <c r="C124" s="26">
        <v>14086</v>
      </c>
      <c r="D124" s="26">
        <v>14757</v>
      </c>
      <c r="E124" s="26">
        <v>12118</v>
      </c>
      <c r="F124" s="26">
        <v>11461</v>
      </c>
      <c r="G124" s="27"/>
      <c r="H124" s="7"/>
      <c r="I124" s="28">
        <f t="shared" si="14"/>
        <v>1968</v>
      </c>
      <c r="J124" s="27">
        <f t="shared" si="14"/>
        <v>3296</v>
      </c>
      <c r="K124" s="7"/>
      <c r="L124" s="124">
        <f t="shared" si="22"/>
        <v>-0.52679076571014116</v>
      </c>
      <c r="M124" s="27">
        <f t="shared" ca="1" si="15"/>
        <v>2.4068673274922232E-7</v>
      </c>
      <c r="N124" s="44"/>
      <c r="O124" s="44"/>
      <c r="P124" s="7"/>
      <c r="Q124" s="28">
        <f t="shared" ca="1" si="16"/>
        <v>2007.9036431683335</v>
      </c>
      <c r="R124" s="27">
        <f t="shared" ca="1" si="17"/>
        <v>3272.1928006430217</v>
      </c>
      <c r="S124" s="7"/>
      <c r="T124" s="28">
        <f t="shared" ca="1" si="18"/>
        <v>-0.52036288537758224</v>
      </c>
      <c r="U124" s="27">
        <f t="shared" ca="1" si="19"/>
        <v>0.85362580718509351</v>
      </c>
      <c r="V124" s="7"/>
      <c r="W124" s="28">
        <f t="shared" ca="1" si="20"/>
        <v>-0.52728136405170911</v>
      </c>
      <c r="X124" s="27">
        <f t="shared" ca="1" si="24"/>
        <v>140.85174022957466</v>
      </c>
      <c r="Y124" s="7"/>
      <c r="Z124" s="28">
        <f t="shared" si="23"/>
        <v>140.99400000000011</v>
      </c>
      <c r="AA124" s="27">
        <f t="shared" si="21"/>
        <v>2.4608095255568867</v>
      </c>
      <c r="AB124" s="7"/>
      <c r="AC124" s="28">
        <f t="shared" ca="1" si="13"/>
        <v>-0.14225977042545424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14248</v>
      </c>
      <c r="D125" s="26">
        <v>14652</v>
      </c>
      <c r="E125" s="26">
        <v>11964</v>
      </c>
      <c r="F125" s="26">
        <v>11572</v>
      </c>
      <c r="G125" s="27"/>
      <c r="H125" s="7"/>
      <c r="I125" s="28">
        <f t="shared" si="14"/>
        <v>2284</v>
      </c>
      <c r="J125" s="27">
        <f t="shared" si="14"/>
        <v>3080</v>
      </c>
      <c r="K125" s="7"/>
      <c r="L125" s="124">
        <f t="shared" si="22"/>
        <v>-0.60805658088135894</v>
      </c>
      <c r="M125" s="27">
        <f t="shared" ca="1" si="15"/>
        <v>4.4301624210763076E-7</v>
      </c>
      <c r="N125" s="44"/>
      <c r="O125" s="44"/>
      <c r="P125" s="7"/>
      <c r="Q125" s="28">
        <f t="shared" ca="1" si="16"/>
        <v>2323.9036431683335</v>
      </c>
      <c r="R125" s="27">
        <f t="shared" ca="1" si="17"/>
        <v>3056.1928006430217</v>
      </c>
      <c r="S125" s="7"/>
      <c r="T125" s="28">
        <f t="shared" ca="1" si="18"/>
        <v>-0.60225659195000003</v>
      </c>
      <c r="U125" s="27">
        <f t="shared" ca="1" si="19"/>
        <v>0.79727730158488963</v>
      </c>
      <c r="V125" s="7"/>
      <c r="W125" s="28">
        <f t="shared" ca="1" si="20"/>
        <v>-0.60872217553436303</v>
      </c>
      <c r="X125" s="27">
        <f t="shared" ca="1" si="24"/>
        <v>135.19342803176443</v>
      </c>
      <c r="Y125" s="7"/>
      <c r="Z125" s="28">
        <f t="shared" si="23"/>
        <v>135.32400000000013</v>
      </c>
      <c r="AA125" s="27">
        <f t="shared" si="21"/>
        <v>2.3618493569688086</v>
      </c>
      <c r="AB125" s="7"/>
      <c r="AC125" s="28">
        <f t="shared" ca="1" si="13"/>
        <v>-0.13057196823569939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14390</v>
      </c>
      <c r="D126" s="26">
        <v>14530</v>
      </c>
      <c r="E126" s="26">
        <v>11817</v>
      </c>
      <c r="F126" s="26">
        <v>11693</v>
      </c>
      <c r="G126" s="27"/>
      <c r="H126" s="7"/>
      <c r="I126" s="28">
        <f t="shared" si="14"/>
        <v>2573</v>
      </c>
      <c r="J126" s="27">
        <f t="shared" si="14"/>
        <v>2837</v>
      </c>
      <c r="K126" s="7"/>
      <c r="L126" s="124">
        <f t="shared" si="22"/>
        <v>-0.68291890443936831</v>
      </c>
      <c r="M126" s="27">
        <f t="shared" ca="1" si="15"/>
        <v>3.5971054850653559E-8</v>
      </c>
      <c r="N126" s="44"/>
      <c r="O126" s="44"/>
      <c r="P126" s="7"/>
      <c r="Q126" s="28">
        <f t="shared" ca="1" si="16"/>
        <v>2612.9036431683335</v>
      </c>
      <c r="R126" s="27">
        <f t="shared" ca="1" si="17"/>
        <v>2813.1928006430217</v>
      </c>
      <c r="S126" s="7"/>
      <c r="T126" s="28">
        <f t="shared" ca="1" si="18"/>
        <v>-0.677153051441863</v>
      </c>
      <c r="U126" s="27">
        <f t="shared" ca="1" si="19"/>
        <v>0.73388523278466022</v>
      </c>
      <c r="V126" s="7"/>
      <c r="W126" s="28">
        <f t="shared" ca="1" si="20"/>
        <v>-0.68310856480647397</v>
      </c>
      <c r="X126" s="27">
        <f t="shared" ca="1" si="24"/>
        <v>129.60746872330776</v>
      </c>
      <c r="Y126" s="7"/>
      <c r="Z126" s="28">
        <f t="shared" si="23"/>
        <v>129.69000000000014</v>
      </c>
      <c r="AA126" s="27">
        <f t="shared" si="21"/>
        <v>2.2635175069114482</v>
      </c>
      <c r="AB126" s="7"/>
      <c r="AC126" s="28">
        <f t="shared" ca="1" si="13"/>
        <v>-8.2531276692378697E-2</v>
      </c>
      <c r="AD126" s="27"/>
      <c r="AE126" s="7"/>
    </row>
    <row r="127" spans="1:31" s="26" customFormat="1" x14ac:dyDescent="0.25">
      <c r="A127" s="26">
        <v>42</v>
      </c>
      <c r="B127" s="26">
        <v>-627</v>
      </c>
      <c r="C127" s="26">
        <v>14518</v>
      </c>
      <c r="D127" s="26">
        <v>14384</v>
      </c>
      <c r="E127" s="26">
        <v>11679</v>
      </c>
      <c r="F127" s="26">
        <v>11824</v>
      </c>
      <c r="G127" s="27"/>
      <c r="H127" s="7"/>
      <c r="I127" s="28">
        <f t="shared" si="14"/>
        <v>2839</v>
      </c>
      <c r="J127" s="27">
        <f t="shared" si="14"/>
        <v>2560</v>
      </c>
      <c r="K127" s="7"/>
      <c r="L127" s="124">
        <f t="shared" si="22"/>
        <v>-0.75129070397121944</v>
      </c>
      <c r="M127" s="27">
        <f t="shared" ca="1" si="15"/>
        <v>2.9490190086131987E-8</v>
      </c>
      <c r="N127" s="44"/>
      <c r="O127" s="44"/>
      <c r="P127" s="7"/>
      <c r="Q127" s="28">
        <f t="shared" ca="1" si="16"/>
        <v>2878.9036431683335</v>
      </c>
      <c r="R127" s="27">
        <f t="shared" ca="1" si="17"/>
        <v>2536.1928006430217</v>
      </c>
      <c r="S127" s="7"/>
      <c r="T127" s="28">
        <f t="shared" ca="1" si="18"/>
        <v>-0.74608889305029058</v>
      </c>
      <c r="U127" s="27">
        <f t="shared" ca="1" si="19"/>
        <v>0.66162349180662094</v>
      </c>
      <c r="V127" s="7"/>
      <c r="W127" s="28">
        <f t="shared" ca="1" si="20"/>
        <v>-0.75146243105145472</v>
      </c>
      <c r="X127" s="27">
        <f t="shared" ca="1" si="24"/>
        <v>123.91744096310629</v>
      </c>
      <c r="Y127" s="7"/>
      <c r="Z127" s="28">
        <f t="shared" si="23"/>
        <v>124.04700000000014</v>
      </c>
      <c r="AA127" s="27">
        <f t="shared" si="21"/>
        <v>2.1650285772214084</v>
      </c>
      <c r="AB127" s="7"/>
      <c r="AC127" s="28">
        <f t="shared" ca="1" si="13"/>
        <v>-0.12955903689385195</v>
      </c>
      <c r="AD127" s="27"/>
      <c r="AE127" s="7"/>
    </row>
    <row r="128" spans="1:31" s="26" customFormat="1" x14ac:dyDescent="0.25">
      <c r="A128" s="26">
        <v>43</v>
      </c>
      <c r="B128" s="26">
        <v>-621</v>
      </c>
      <c r="C128" s="26">
        <v>14643</v>
      </c>
      <c r="D128" s="26">
        <v>14244</v>
      </c>
      <c r="E128" s="26">
        <v>11564</v>
      </c>
      <c r="F128" s="26">
        <v>11975</v>
      </c>
      <c r="G128" s="27"/>
      <c r="H128" s="7"/>
      <c r="I128" s="28">
        <f t="shared" si="14"/>
        <v>3079</v>
      </c>
      <c r="J128" s="27">
        <f t="shared" si="14"/>
        <v>2269</v>
      </c>
      <c r="K128" s="7"/>
      <c r="L128" s="124">
        <f t="shared" si="22"/>
        <v>-0.81183635371528018</v>
      </c>
      <c r="M128" s="27">
        <f t="shared" ca="1" si="15"/>
        <v>1.4692004660534004E-6</v>
      </c>
      <c r="N128" s="44"/>
      <c r="O128" s="44"/>
      <c r="P128" s="7"/>
      <c r="Q128" s="28">
        <f t="shared" ca="1" si="16"/>
        <v>3118.9036431683335</v>
      </c>
      <c r="R128" s="27">
        <f t="shared" ca="1" si="17"/>
        <v>2245.1928006430217</v>
      </c>
      <c r="S128" s="7"/>
      <c r="T128" s="28">
        <f t="shared" ca="1" si="18"/>
        <v>-0.80828664487744328</v>
      </c>
      <c r="U128" s="27">
        <f t="shared" ca="1" si="19"/>
        <v>0.58570953287301297</v>
      </c>
      <c r="V128" s="7"/>
      <c r="W128" s="28">
        <f t="shared" ca="1" si="20"/>
        <v>-0.81304845951348981</v>
      </c>
      <c r="X128" s="27">
        <f t="shared" ca="1" si="24"/>
        <v>118.32369274067366</v>
      </c>
      <c r="Y128" s="7"/>
      <c r="Z128" s="28">
        <f t="shared" si="23"/>
        <v>118.45800000000014</v>
      </c>
      <c r="AA128" s="27">
        <f t="shared" si="21"/>
        <v>2.0674821253274454</v>
      </c>
      <c r="AB128" s="7"/>
      <c r="AC128" s="28">
        <f t="shared" ca="1" si="13"/>
        <v>-0.13430725932647647</v>
      </c>
      <c r="AD128" s="27"/>
      <c r="AE128" s="7"/>
    </row>
    <row r="129" spans="1:31" s="26" customFormat="1" x14ac:dyDescent="0.25">
      <c r="A129" s="26">
        <v>44</v>
      </c>
      <c r="B129" s="26">
        <v>-609</v>
      </c>
      <c r="C129" s="26">
        <v>14750</v>
      </c>
      <c r="D129" s="26">
        <v>14096</v>
      </c>
      <c r="E129" s="26">
        <v>11469</v>
      </c>
      <c r="F129" s="26">
        <v>12132</v>
      </c>
      <c r="G129" s="27"/>
      <c r="H129" s="7"/>
      <c r="I129" s="28">
        <f t="shared" si="14"/>
        <v>3281</v>
      </c>
      <c r="J129" s="27">
        <f t="shared" si="14"/>
        <v>1964</v>
      </c>
      <c r="K129" s="7"/>
      <c r="L129" s="124">
        <f t="shared" si="22"/>
        <v>-0.86372221194174292</v>
      </c>
      <c r="M129" s="27">
        <f t="shared" ca="1" si="15"/>
        <v>1.0700847780944012E-6</v>
      </c>
      <c r="N129" s="44"/>
      <c r="O129" s="44"/>
      <c r="P129" s="7"/>
      <c r="Q129" s="28">
        <f t="shared" ca="1" si="16"/>
        <v>3320.9036431683335</v>
      </c>
      <c r="R129" s="27">
        <f t="shared" ca="1" si="17"/>
        <v>1940.1928006430219</v>
      </c>
      <c r="S129" s="7"/>
      <c r="T129" s="28">
        <f t="shared" ca="1" si="18"/>
        <v>-0.86063641933196344</v>
      </c>
      <c r="U129" s="27">
        <f t="shared" ca="1" si="19"/>
        <v>0.5061433559838362</v>
      </c>
      <c r="V129" s="7"/>
      <c r="W129" s="28">
        <f t="shared" ca="1" si="20"/>
        <v>-0.86475666096324877</v>
      </c>
      <c r="X129" s="27">
        <f t="shared" ca="1" si="24"/>
        <v>112.89570722275346</v>
      </c>
      <c r="Y129" s="7"/>
      <c r="Z129" s="28">
        <f t="shared" si="23"/>
        <v>112.97700000000015</v>
      </c>
      <c r="AA129" s="27">
        <f t="shared" si="21"/>
        <v>1.9718206290256364</v>
      </c>
      <c r="AB129" s="7"/>
      <c r="AC129" s="28">
        <f t="shared" ca="1" si="13"/>
        <v>-8.129277724668782E-2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14828</v>
      </c>
      <c r="D130" s="26">
        <v>13922</v>
      </c>
      <c r="E130" s="26">
        <v>11376</v>
      </c>
      <c r="F130" s="26">
        <v>12288</v>
      </c>
      <c r="G130" s="27"/>
      <c r="H130" s="7"/>
      <c r="I130" s="28">
        <f t="shared" si="14"/>
        <v>3452</v>
      </c>
      <c r="J130" s="27">
        <f t="shared" si="14"/>
        <v>1634</v>
      </c>
      <c r="K130" s="7"/>
      <c r="L130" s="124">
        <f t="shared" si="22"/>
        <v>-0.90751655963309208</v>
      </c>
      <c r="M130" s="27">
        <f t="shared" ca="1" si="15"/>
        <v>7.4207154807140687E-7</v>
      </c>
      <c r="N130" s="44"/>
      <c r="O130" s="44"/>
      <c r="P130" s="7"/>
      <c r="Q130" s="28">
        <f t="shared" ca="1" si="16"/>
        <v>3491.9036431683335</v>
      </c>
      <c r="R130" s="27">
        <f t="shared" ca="1" si="17"/>
        <v>1610.1928006430219</v>
      </c>
      <c r="S130" s="7"/>
      <c r="T130" s="28">
        <f t="shared" ca="1" si="18"/>
        <v>-0.90495231750880978</v>
      </c>
      <c r="U130" s="27">
        <f t="shared" ca="1" si="19"/>
        <v>0.420055361316858</v>
      </c>
      <c r="V130" s="7"/>
      <c r="W130" s="28">
        <f t="shared" ca="1" si="20"/>
        <v>-0.90837799538117281</v>
      </c>
      <c r="X130" s="27">
        <f t="shared" ca="1" si="24"/>
        <v>107.37213733965871</v>
      </c>
      <c r="Y130" s="7"/>
      <c r="Z130" s="28">
        <f t="shared" si="23"/>
        <v>107.52300000000015</v>
      </c>
      <c r="AA130" s="27">
        <f t="shared" si="21"/>
        <v>1.8766303716218655</v>
      </c>
      <c r="AB130" s="7"/>
      <c r="AC130" s="28">
        <f t="shared" ca="1" si="13"/>
        <v>-0.15086266034144558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14908</v>
      </c>
      <c r="D131" s="26">
        <v>13746</v>
      </c>
      <c r="E131" s="26">
        <v>11305</v>
      </c>
      <c r="F131" s="26">
        <v>12466</v>
      </c>
      <c r="G131" s="27"/>
      <c r="H131" s="7"/>
      <c r="I131" s="28">
        <f t="shared" si="14"/>
        <v>3603</v>
      </c>
      <c r="J131" s="27">
        <f t="shared" si="14"/>
        <v>1280</v>
      </c>
      <c r="K131" s="7"/>
      <c r="L131" s="124">
        <f t="shared" si="22"/>
        <v>-0.94443451501750852</v>
      </c>
      <c r="M131" s="27">
        <f t="shared" ca="1" si="15"/>
        <v>5.4330031479757574E-6</v>
      </c>
      <c r="N131" s="44"/>
      <c r="O131" s="44"/>
      <c r="P131" s="7"/>
      <c r="Q131" s="28">
        <f t="shared" ca="1" si="16"/>
        <v>3642.9036431683335</v>
      </c>
      <c r="R131" s="27">
        <f t="shared" ca="1" si="17"/>
        <v>1256.1928006430219</v>
      </c>
      <c r="S131" s="7"/>
      <c r="T131" s="28">
        <f t="shared" ca="1" si="18"/>
        <v>-0.94408506970006001</v>
      </c>
      <c r="U131" s="27">
        <f t="shared" ca="1" si="19"/>
        <v>0.32770642158319047</v>
      </c>
      <c r="V131" s="7"/>
      <c r="W131" s="28">
        <f t="shared" ca="1" si="20"/>
        <v>-0.94676539535505821</v>
      </c>
      <c r="X131" s="27">
        <f t="shared" ca="1" si="24"/>
        <v>101.64761318047681</v>
      </c>
      <c r="Y131" s="7"/>
      <c r="Z131" s="28">
        <f t="shared" si="23"/>
        <v>101.83500000000015</v>
      </c>
      <c r="AA131" s="27">
        <f t="shared" si="21"/>
        <v>1.7773560437684279</v>
      </c>
      <c r="AB131" s="7"/>
      <c r="AC131" s="28">
        <f t="shared" ca="1" si="13"/>
        <v>-0.18738681952333991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14960</v>
      </c>
      <c r="D132" s="26">
        <v>13568</v>
      </c>
      <c r="E132" s="26">
        <v>11252</v>
      </c>
      <c r="F132" s="26">
        <v>12652</v>
      </c>
      <c r="G132" s="27"/>
      <c r="H132" s="7"/>
      <c r="I132" s="28">
        <f t="shared" si="14"/>
        <v>3708</v>
      </c>
      <c r="J132" s="27">
        <f t="shared" si="14"/>
        <v>916</v>
      </c>
      <c r="K132" s="7"/>
      <c r="L132" s="124">
        <f t="shared" si="22"/>
        <v>-0.97209162863824872</v>
      </c>
      <c r="M132" s="27">
        <f t="shared" ca="1" si="15"/>
        <v>1.2509304826583074E-6</v>
      </c>
      <c r="N132" s="44"/>
      <c r="O132" s="44"/>
      <c r="P132" s="7"/>
      <c r="Q132" s="28">
        <f t="shared" ca="1" si="16"/>
        <v>3747.9036431683335</v>
      </c>
      <c r="R132" s="27">
        <f t="shared" ca="1" si="17"/>
        <v>892.19280064302188</v>
      </c>
      <c r="S132" s="7"/>
      <c r="T132" s="28">
        <f t="shared" ca="1" si="18"/>
        <v>-0.97129658612443925</v>
      </c>
      <c r="U132" s="27">
        <f t="shared" ca="1" si="19"/>
        <v>0.23274875473840242</v>
      </c>
      <c r="V132" s="7"/>
      <c r="W132" s="28">
        <f t="shared" ca="1" si="20"/>
        <v>-0.97321007867408327</v>
      </c>
      <c r="X132" s="27">
        <f t="shared" ca="1" si="24"/>
        <v>96.005190633041821</v>
      </c>
      <c r="Y132" s="7"/>
      <c r="Z132" s="28">
        <f t="shared" si="23"/>
        <v>96.138000000000147</v>
      </c>
      <c r="AA132" s="27">
        <f t="shared" si="21"/>
        <v>1.677924636282311</v>
      </c>
      <c r="AB132" s="7"/>
      <c r="AC132" s="28">
        <f t="shared" ca="1" si="13"/>
        <v>-0.13280936695832679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15001</v>
      </c>
      <c r="D133" s="26">
        <v>13380</v>
      </c>
      <c r="E133" s="26">
        <v>11216</v>
      </c>
      <c r="F133" s="26">
        <v>12840</v>
      </c>
      <c r="G133" s="27"/>
      <c r="H133" s="7"/>
      <c r="I133" s="28">
        <f t="shared" si="14"/>
        <v>3785</v>
      </c>
      <c r="J133" s="27">
        <f t="shared" si="14"/>
        <v>540</v>
      </c>
      <c r="K133" s="7"/>
      <c r="L133" s="124">
        <f t="shared" si="22"/>
        <v>-0.99016981363245926</v>
      </c>
      <c r="M133" s="27">
        <f t="shared" ca="1" si="15"/>
        <v>4.8531970801638492E-6</v>
      </c>
      <c r="N133" s="44"/>
      <c r="O133" s="44"/>
      <c r="P133" s="7"/>
      <c r="Q133" s="28">
        <f t="shared" ca="1" si="16"/>
        <v>3824.9036431683335</v>
      </c>
      <c r="R133" s="27">
        <f t="shared" ca="1" si="17"/>
        <v>516.19280064302188</v>
      </c>
      <c r="S133" s="7"/>
      <c r="T133" s="28">
        <f t="shared" ca="1" si="18"/>
        <v>-0.99125169816898406</v>
      </c>
      <c r="U133" s="27">
        <f t="shared" ca="1" si="19"/>
        <v>0.13466061536026971</v>
      </c>
      <c r="V133" s="7"/>
      <c r="W133" s="28">
        <f t="shared" ca="1" si="20"/>
        <v>-0.99237281092709306</v>
      </c>
      <c r="X133" s="27">
        <f t="shared" ca="1" si="24"/>
        <v>90.282790598874271</v>
      </c>
      <c r="Y133" s="7"/>
      <c r="Z133" s="28">
        <f t="shared" si="23"/>
        <v>90.432000000000144</v>
      </c>
      <c r="AA133" s="27">
        <f t="shared" si="21"/>
        <v>1.5783361491635146</v>
      </c>
      <c r="AB133" s="7"/>
      <c r="AC133" s="28">
        <f t="shared" ca="1" si="13"/>
        <v>-0.14920940112587289</v>
      </c>
      <c r="AD133" s="27"/>
      <c r="AE133" s="7"/>
    </row>
    <row r="134" spans="1:31" s="26" customFormat="1" x14ac:dyDescent="0.25">
      <c r="A134" s="26">
        <v>49</v>
      </c>
      <c r="B134" s="26">
        <v>-634</v>
      </c>
      <c r="C134" s="26">
        <v>15015</v>
      </c>
      <c r="D134" s="26">
        <v>13189</v>
      </c>
      <c r="E134" s="26">
        <v>11200</v>
      </c>
      <c r="F134" s="26">
        <v>13026</v>
      </c>
      <c r="G134" s="27"/>
      <c r="H134" s="7"/>
      <c r="I134" s="28">
        <f t="shared" si="14"/>
        <v>3815</v>
      </c>
      <c r="J134" s="27">
        <f t="shared" si="14"/>
        <v>163</v>
      </c>
      <c r="K134" s="7"/>
      <c r="L134" s="124">
        <f t="shared" si="22"/>
        <v>-0.99843869982483724</v>
      </c>
      <c r="M134" s="27">
        <f t="shared" ca="1" si="15"/>
        <v>8.352919525247296E-7</v>
      </c>
      <c r="N134" s="44"/>
      <c r="O134" s="44"/>
      <c r="P134" s="7"/>
      <c r="Q134" s="28">
        <f t="shared" ca="1" si="16"/>
        <v>3854.9036431683335</v>
      </c>
      <c r="R134" s="27">
        <f t="shared" ca="1" si="17"/>
        <v>139.19280064302183</v>
      </c>
      <c r="S134" s="7"/>
      <c r="T134" s="28">
        <f t="shared" ca="1" si="18"/>
        <v>-0.99902641714737817</v>
      </c>
      <c r="U134" s="27">
        <f t="shared" ca="1" si="19"/>
        <v>3.6311603271024909E-2</v>
      </c>
      <c r="V134" s="7"/>
      <c r="W134" s="28">
        <f t="shared" ca="1" si="20"/>
        <v>-0.99935264290431469</v>
      </c>
      <c r="X134" s="27">
        <f t="shared" ca="1" si="24"/>
        <v>84.636139204352048</v>
      </c>
      <c r="Y134" s="7"/>
      <c r="Z134" s="28">
        <f t="shared" si="23"/>
        <v>84.726000000000141</v>
      </c>
      <c r="AA134" s="27">
        <f t="shared" si="21"/>
        <v>1.4787476620447182</v>
      </c>
      <c r="AB134" s="7"/>
      <c r="AC134" s="28">
        <f t="shared" ca="1" si="13"/>
        <v>-8.9860795648093017E-2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15016</v>
      </c>
      <c r="D135" s="26">
        <v>13004</v>
      </c>
      <c r="E135" s="26">
        <v>11202</v>
      </c>
      <c r="F135" s="26">
        <v>13218</v>
      </c>
      <c r="G135" s="27"/>
      <c r="H135" s="7"/>
      <c r="I135" s="28">
        <f t="shared" si="14"/>
        <v>3814</v>
      </c>
      <c r="J135" s="27">
        <f t="shared" si="14"/>
        <v>-214</v>
      </c>
      <c r="K135" s="7"/>
      <c r="L135" s="124">
        <f t="shared" si="22"/>
        <v>-0.99686782803284424</v>
      </c>
      <c r="M135" s="27">
        <f t="shared" ca="1" si="15"/>
        <v>2.0463531559577308E-6</v>
      </c>
      <c r="N135" s="44"/>
      <c r="O135" s="44"/>
      <c r="P135" s="7"/>
      <c r="Q135" s="28">
        <f t="shared" ca="1" si="16"/>
        <v>3853.9036431683335</v>
      </c>
      <c r="R135" s="27">
        <f t="shared" ca="1" si="17"/>
        <v>-237.80719935697817</v>
      </c>
      <c r="S135" s="7"/>
      <c r="T135" s="28">
        <f t="shared" ca="1" si="18"/>
        <v>-0.99876725984809833</v>
      </c>
      <c r="U135" s="27">
        <f t="shared" ca="1" si="19"/>
        <v>-6.2037408818219862E-2</v>
      </c>
      <c r="V135" s="7"/>
      <c r="W135" s="28">
        <f t="shared" ca="1" si="20"/>
        <v>-0.99829833603909857</v>
      </c>
      <c r="X135" s="27">
        <f t="shared" ca="1" si="24"/>
        <v>78.999237546011216</v>
      </c>
      <c r="Y135" s="7"/>
      <c r="Z135" s="28">
        <f t="shared" si="23"/>
        <v>79.06500000000014</v>
      </c>
      <c r="AA135" s="27">
        <f t="shared" si="21"/>
        <v>1.3799445730893192</v>
      </c>
      <c r="AB135" s="7"/>
      <c r="AC135" s="28">
        <f t="shared" ca="1" si="13"/>
        <v>-6.5762453988924108E-2</v>
      </c>
      <c r="AD135" s="27"/>
      <c r="AE135" s="7"/>
    </row>
    <row r="136" spans="1:31" s="26" customFormat="1" x14ac:dyDescent="0.25">
      <c r="A136" s="26">
        <v>51</v>
      </c>
      <c r="B136" s="26">
        <v>-615</v>
      </c>
      <c r="C136" s="26">
        <v>14994</v>
      </c>
      <c r="D136" s="26">
        <v>12815</v>
      </c>
      <c r="E136" s="26">
        <v>11221</v>
      </c>
      <c r="F136" s="26">
        <v>13398</v>
      </c>
      <c r="G136" s="27"/>
      <c r="H136" s="7"/>
      <c r="I136" s="28">
        <f t="shared" si="14"/>
        <v>3773</v>
      </c>
      <c r="J136" s="27">
        <f t="shared" si="14"/>
        <v>-583</v>
      </c>
      <c r="K136" s="7"/>
      <c r="L136" s="124">
        <f t="shared" si="22"/>
        <v>-0.98593276146905462</v>
      </c>
      <c r="M136" s="27">
        <f t="shared" ca="1" si="15"/>
        <v>9.2450140510046225E-7</v>
      </c>
      <c r="N136" s="44"/>
      <c r="O136" s="44"/>
      <c r="P136" s="7"/>
      <c r="Q136" s="28">
        <f t="shared" ca="1" si="16"/>
        <v>3812.9036431683335</v>
      </c>
      <c r="R136" s="27">
        <f t="shared" ca="1" si="17"/>
        <v>-606.80719935697812</v>
      </c>
      <c r="S136" s="7"/>
      <c r="T136" s="28">
        <f t="shared" ca="1" si="18"/>
        <v>-0.9881418105776264</v>
      </c>
      <c r="U136" s="27">
        <f t="shared" ca="1" si="19"/>
        <v>-0.15829943921856818</v>
      </c>
      <c r="V136" s="7"/>
      <c r="W136" s="28">
        <f t="shared" ca="1" si="20"/>
        <v>-0.9868942714300537</v>
      </c>
      <c r="X136" s="27">
        <f t="shared" ca="1" si="24"/>
        <v>73.4424931205034</v>
      </c>
      <c r="Y136" s="7"/>
      <c r="Z136" s="28">
        <f t="shared" si="23"/>
        <v>73.530000000000143</v>
      </c>
      <c r="AA136" s="27">
        <f t="shared" si="21"/>
        <v>1.283340598991433</v>
      </c>
      <c r="AB136" s="7"/>
      <c r="AC136" s="28">
        <f t="shared" ca="1" si="13"/>
        <v>-8.7506879496743295E-2</v>
      </c>
      <c r="AD136" s="27"/>
      <c r="AE136" s="7"/>
    </row>
    <row r="137" spans="1:31" s="26" customFormat="1" x14ac:dyDescent="0.25">
      <c r="A137" s="26">
        <v>52</v>
      </c>
      <c r="B137" s="26">
        <v>-611</v>
      </c>
      <c r="C137" s="26">
        <v>14956</v>
      </c>
      <c r="D137" s="26">
        <v>12632</v>
      </c>
      <c r="E137" s="26">
        <v>11255</v>
      </c>
      <c r="F137" s="26">
        <v>13574</v>
      </c>
      <c r="G137" s="27"/>
      <c r="H137" s="7"/>
      <c r="I137" s="28">
        <f t="shared" si="14"/>
        <v>3701</v>
      </c>
      <c r="J137" s="27">
        <f t="shared" si="14"/>
        <v>-942</v>
      </c>
      <c r="K137" s="7"/>
      <c r="L137" s="124">
        <f t="shared" si="22"/>
        <v>-0.96596684011769507</v>
      </c>
      <c r="M137" s="27">
        <f t="shared" ca="1" si="15"/>
        <v>2.281063894485278E-6</v>
      </c>
      <c r="N137" s="44"/>
      <c r="O137" s="44"/>
      <c r="P137" s="7"/>
      <c r="Q137" s="28">
        <f t="shared" ca="1" si="16"/>
        <v>3740.9036431683335</v>
      </c>
      <c r="R137" s="27">
        <f t="shared" ca="1" si="17"/>
        <v>-965.80719935697812</v>
      </c>
      <c r="S137" s="7"/>
      <c r="T137" s="28">
        <f t="shared" ca="1" si="18"/>
        <v>-0.96948248502948065</v>
      </c>
      <c r="U137" s="27">
        <f t="shared" ca="1" si="19"/>
        <v>-0.25195274250779598</v>
      </c>
      <c r="V137" s="7"/>
      <c r="W137" s="28">
        <f t="shared" ca="1" si="20"/>
        <v>-0.96747715925432987</v>
      </c>
      <c r="X137" s="27">
        <f t="shared" ca="1" si="24"/>
        <v>67.958321147712184</v>
      </c>
      <c r="Y137" s="7"/>
      <c r="Z137" s="28">
        <f t="shared" si="23"/>
        <v>68.031000000000148</v>
      </c>
      <c r="AA137" s="27">
        <f t="shared" si="21"/>
        <v>1.187364943424265</v>
      </c>
      <c r="AB137" s="7"/>
      <c r="AC137" s="28">
        <f t="shared" ca="1" si="13"/>
        <v>-7.2678852287964446E-2</v>
      </c>
      <c r="AD137" s="27"/>
      <c r="AE137" s="7"/>
    </row>
    <row r="138" spans="1:31" s="26" customFormat="1" x14ac:dyDescent="0.25">
      <c r="A138" s="26">
        <v>53</v>
      </c>
      <c r="B138" s="26">
        <v>-612</v>
      </c>
      <c r="C138" s="26">
        <v>14894</v>
      </c>
      <c r="D138" s="26">
        <v>12456</v>
      </c>
      <c r="E138" s="26">
        <v>11305</v>
      </c>
      <c r="F138" s="26">
        <v>13746</v>
      </c>
      <c r="G138" s="27"/>
      <c r="H138" s="7"/>
      <c r="I138" s="28">
        <f t="shared" si="14"/>
        <v>3589</v>
      </c>
      <c r="J138" s="27">
        <f t="shared" si="14"/>
        <v>-1290</v>
      </c>
      <c r="K138" s="7"/>
      <c r="L138" s="124">
        <f t="shared" si="22"/>
        <v>-0.937058366798179</v>
      </c>
      <c r="M138" s="27">
        <f t="shared" ca="1" si="15"/>
        <v>4.3329295629247133E-7</v>
      </c>
      <c r="N138" s="44"/>
      <c r="O138" s="44"/>
      <c r="P138" s="7"/>
      <c r="Q138" s="28">
        <f t="shared" ca="1" si="16"/>
        <v>3628.9036431683335</v>
      </c>
      <c r="R138" s="27">
        <f t="shared" ca="1" si="17"/>
        <v>-1313.8071993569781</v>
      </c>
      <c r="S138" s="7"/>
      <c r="T138" s="28">
        <f t="shared" ca="1" si="18"/>
        <v>-0.94045686751014268</v>
      </c>
      <c r="U138" s="27">
        <f t="shared" ca="1" si="19"/>
        <v>-0.34273644597479114</v>
      </c>
      <c r="V138" s="7"/>
      <c r="W138" s="28">
        <f t="shared" ca="1" si="20"/>
        <v>-0.93771661671750484</v>
      </c>
      <c r="X138" s="27">
        <f t="shared" ca="1" si="24"/>
        <v>62.477792188586591</v>
      </c>
      <c r="Y138" s="7"/>
      <c r="Z138" s="28">
        <f t="shared" si="23"/>
        <v>62.523000000000145</v>
      </c>
      <c r="AA138" s="27">
        <f t="shared" si="21"/>
        <v>1.0912322082244172</v>
      </c>
      <c r="AB138" s="7"/>
      <c r="AC138" s="28">
        <f t="shared" ca="1" si="13"/>
        <v>-4.5207811413554566E-2</v>
      </c>
      <c r="AD138" s="27"/>
      <c r="AE138" s="7"/>
    </row>
    <row r="139" spans="1:31" s="26" customFormat="1" x14ac:dyDescent="0.25">
      <c r="A139" s="26">
        <v>54</v>
      </c>
      <c r="B139" s="26">
        <v>-628</v>
      </c>
      <c r="C139" s="26">
        <v>14829</v>
      </c>
      <c r="D139" s="26">
        <v>12276</v>
      </c>
      <c r="E139" s="26">
        <v>11384</v>
      </c>
      <c r="F139" s="26">
        <v>13925</v>
      </c>
      <c r="G139" s="27"/>
      <c r="H139" s="7"/>
      <c r="I139" s="28">
        <f t="shared" si="14"/>
        <v>3445</v>
      </c>
      <c r="J139" s="27">
        <f t="shared" si="14"/>
        <v>-1649</v>
      </c>
      <c r="K139" s="7"/>
      <c r="L139" s="124">
        <f t="shared" si="22"/>
        <v>-0.89840468601928014</v>
      </c>
      <c r="M139" s="27">
        <f t="shared" ca="1" si="15"/>
        <v>1.5249363855500447E-6</v>
      </c>
      <c r="N139" s="44"/>
      <c r="O139" s="44"/>
      <c r="P139" s="7"/>
      <c r="Q139" s="28">
        <f t="shared" ca="1" si="16"/>
        <v>3484.9036431683335</v>
      </c>
      <c r="R139" s="27">
        <f t="shared" ca="1" si="17"/>
        <v>-1672.8071993569781</v>
      </c>
      <c r="S139" s="7"/>
      <c r="T139" s="28">
        <f t="shared" ca="1" si="18"/>
        <v>-0.90313821641385106</v>
      </c>
      <c r="U139" s="27">
        <f t="shared" ca="1" si="19"/>
        <v>-0.43638974926401891</v>
      </c>
      <c r="V139" s="7"/>
      <c r="W139" s="28">
        <f t="shared" ca="1" si="20"/>
        <v>-0.89963956916579646</v>
      </c>
      <c r="X139" s="27">
        <f t="shared" ca="1" si="24"/>
        <v>56.678491629026951</v>
      </c>
      <c r="Y139" s="7"/>
      <c r="Z139" s="28">
        <f t="shared" si="23"/>
        <v>56.871000000000144</v>
      </c>
      <c r="AA139" s="27">
        <f t="shared" si="21"/>
        <v>0.99258619890169764</v>
      </c>
      <c r="AB139" s="7"/>
      <c r="AC139" s="28">
        <f t="shared" ca="1" si="13"/>
        <v>-0.19250837097319362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14737</v>
      </c>
      <c r="D140" s="26">
        <v>12112</v>
      </c>
      <c r="E140" s="26">
        <v>11478</v>
      </c>
      <c r="F140" s="26">
        <v>14095</v>
      </c>
      <c r="G140" s="27"/>
      <c r="H140" s="7"/>
      <c r="I140" s="28">
        <f t="shared" si="14"/>
        <v>3259</v>
      </c>
      <c r="J140" s="27">
        <f t="shared" si="14"/>
        <v>-1983</v>
      </c>
      <c r="K140" s="7"/>
      <c r="L140" s="124">
        <f t="shared" si="22"/>
        <v>-0.8503608588610384</v>
      </c>
      <c r="M140" s="27">
        <f t="shared" ca="1" si="15"/>
        <v>1.3647751989623102E-7</v>
      </c>
      <c r="N140" s="44"/>
      <c r="O140" s="44"/>
      <c r="P140" s="7"/>
      <c r="Q140" s="28">
        <f t="shared" ca="1" si="16"/>
        <v>3298.9036431683335</v>
      </c>
      <c r="R140" s="27">
        <f t="shared" ca="1" si="17"/>
        <v>-2006.8071993569781</v>
      </c>
      <c r="S140" s="7"/>
      <c r="T140" s="28">
        <f t="shared" ca="1" si="18"/>
        <v>-0.85493495874780778</v>
      </c>
      <c r="U140" s="27">
        <f t="shared" ca="1" si="19"/>
        <v>-0.52352123477544532</v>
      </c>
      <c r="V140" s="7"/>
      <c r="W140" s="28">
        <f t="shared" ca="1" si="20"/>
        <v>-0.85073028750082724</v>
      </c>
      <c r="X140" s="27">
        <f t="shared" ca="1" si="24"/>
        <v>50.947952037728271</v>
      </c>
      <c r="Y140" s="7"/>
      <c r="Z140" s="28">
        <f t="shared" si="23"/>
        <v>51.147000000000148</v>
      </c>
      <c r="AA140" s="27">
        <f t="shared" si="21"/>
        <v>0.89268355251754228</v>
      </c>
      <c r="AB140" s="7"/>
      <c r="AC140" s="28">
        <f t="shared" ca="1" si="13"/>
        <v>-0.1990479622718766</v>
      </c>
      <c r="AD140" s="27"/>
      <c r="AE140" s="7"/>
    </row>
    <row r="141" spans="1:31" s="26" customFormat="1" x14ac:dyDescent="0.25">
      <c r="A141" s="26">
        <v>56</v>
      </c>
      <c r="B141" s="26">
        <v>-638</v>
      </c>
      <c r="C141" s="26">
        <v>14635</v>
      </c>
      <c r="D141" s="26">
        <v>11961</v>
      </c>
      <c r="E141" s="26">
        <v>11593</v>
      </c>
      <c r="F141" s="26">
        <v>14261</v>
      </c>
      <c r="G141" s="27"/>
      <c r="H141" s="7"/>
      <c r="I141" s="28">
        <f t="shared" si="14"/>
        <v>3042</v>
      </c>
      <c r="J141" s="27">
        <f t="shared" si="14"/>
        <v>-2300</v>
      </c>
      <c r="K141" s="7"/>
      <c r="L141" s="124">
        <f t="shared" si="22"/>
        <v>-0.79364998958884581</v>
      </c>
      <c r="M141" s="27">
        <f t="shared" ca="1" si="15"/>
        <v>2.9836541901114009E-8</v>
      </c>
      <c r="N141" s="44"/>
      <c r="O141" s="44"/>
      <c r="P141" s="7"/>
      <c r="Q141" s="28">
        <f t="shared" ca="1" si="16"/>
        <v>3081.9036431683335</v>
      </c>
      <c r="R141" s="27">
        <f t="shared" ca="1" si="17"/>
        <v>-2323.8071993569783</v>
      </c>
      <c r="S141" s="7"/>
      <c r="T141" s="28">
        <f t="shared" ca="1" si="18"/>
        <v>-0.79869782480409057</v>
      </c>
      <c r="U141" s="27">
        <f t="shared" ca="1" si="19"/>
        <v>-0.60621788419796685</v>
      </c>
      <c r="V141" s="7"/>
      <c r="W141" s="28">
        <f t="shared" ca="1" si="20"/>
        <v>-0.79382272216221028</v>
      </c>
      <c r="X141" s="27">
        <f t="shared" ca="1" si="24"/>
        <v>45.187351164416611</v>
      </c>
      <c r="Y141" s="7"/>
      <c r="Z141" s="28">
        <f t="shared" si="23"/>
        <v>45.40500000000015</v>
      </c>
      <c r="AA141" s="27">
        <f t="shared" si="21"/>
        <v>0.79246674686802787</v>
      </c>
      <c r="AB141" s="7"/>
      <c r="AC141" s="28">
        <f t="shared" ca="1" si="13"/>
        <v>-0.21764883558353887</v>
      </c>
      <c r="AD141" s="27"/>
      <c r="AE141" s="7"/>
    </row>
    <row r="142" spans="1:31" s="26" customFormat="1" x14ac:dyDescent="0.25">
      <c r="A142" s="26">
        <v>57</v>
      </c>
      <c r="B142" s="26">
        <v>-628</v>
      </c>
      <c r="C142" s="26">
        <v>14514</v>
      </c>
      <c r="D142" s="26">
        <v>11811</v>
      </c>
      <c r="E142" s="26">
        <v>11715</v>
      </c>
      <c r="F142" s="26">
        <v>14404</v>
      </c>
      <c r="G142" s="27"/>
      <c r="H142" s="7"/>
      <c r="I142" s="28">
        <f t="shared" si="14"/>
        <v>2799</v>
      </c>
      <c r="J142" s="27">
        <f t="shared" si="14"/>
        <v>-2593</v>
      </c>
      <c r="K142" s="7"/>
      <c r="L142" s="124">
        <f t="shared" si="22"/>
        <v>-0.73005042035855616</v>
      </c>
      <c r="M142" s="27">
        <f t="shared" ca="1" si="15"/>
        <v>3.134511968408758E-8</v>
      </c>
      <c r="N142" s="44"/>
      <c r="O142" s="44"/>
      <c r="P142" s="7"/>
      <c r="Q142" s="28">
        <f t="shared" ca="1" si="16"/>
        <v>2838.9036431683335</v>
      </c>
      <c r="R142" s="27">
        <f t="shared" ca="1" si="17"/>
        <v>-2616.8071993569783</v>
      </c>
      <c r="S142" s="7"/>
      <c r="T142" s="28">
        <f t="shared" ca="1" si="18"/>
        <v>-0.73572260107909848</v>
      </c>
      <c r="U142" s="27">
        <f t="shared" ca="1" si="19"/>
        <v>-0.68265358855379898</v>
      </c>
      <c r="V142" s="7"/>
      <c r="W142" s="28">
        <f t="shared" ca="1" si="20"/>
        <v>-0.73022746588853105</v>
      </c>
      <c r="X142" s="27">
        <f t="shared" ca="1" si="24"/>
        <v>39.483713721589083</v>
      </c>
      <c r="Y142" s="7"/>
      <c r="Z142" s="28">
        <f t="shared" si="23"/>
        <v>39.753000000000149</v>
      </c>
      <c r="AA142" s="27">
        <f t="shared" si="21"/>
        <v>0.69382073754530837</v>
      </c>
      <c r="AB142" s="7"/>
      <c r="AC142" s="28">
        <f t="shared" ca="1" si="13"/>
        <v>-0.26928627841106589</v>
      </c>
      <c r="AD142" s="27"/>
      <c r="AE142" s="7"/>
    </row>
    <row r="143" spans="1:31" s="26" customFormat="1" x14ac:dyDescent="0.25">
      <c r="A143" s="26">
        <v>58</v>
      </c>
      <c r="B143" s="26">
        <v>-617</v>
      </c>
      <c r="C143" s="26">
        <v>14375</v>
      </c>
      <c r="D143" s="26">
        <v>11674</v>
      </c>
      <c r="E143" s="26">
        <v>11843</v>
      </c>
      <c r="F143" s="26">
        <v>14531</v>
      </c>
      <c r="G143" s="27"/>
      <c r="H143" s="7"/>
      <c r="I143" s="28">
        <f t="shared" si="14"/>
        <v>2532</v>
      </c>
      <c r="J143" s="27">
        <f t="shared" si="14"/>
        <v>-2857</v>
      </c>
      <c r="K143" s="7"/>
      <c r="L143" s="124">
        <f t="shared" si="22"/>
        <v>-0.66065180761207032</v>
      </c>
      <c r="M143" s="27">
        <f t="shared" ca="1" si="15"/>
        <v>3.1830754743092022E-8</v>
      </c>
      <c r="N143" s="44"/>
      <c r="O143" s="44"/>
      <c r="P143" s="7"/>
      <c r="Q143" s="28">
        <f t="shared" ca="1" si="16"/>
        <v>2571.9036431683335</v>
      </c>
      <c r="R143" s="27">
        <f t="shared" ca="1" si="17"/>
        <v>-2880.8071993569783</v>
      </c>
      <c r="S143" s="7"/>
      <c r="T143" s="28">
        <f t="shared" ca="1" si="18"/>
        <v>-0.66652760217139106</v>
      </c>
      <c r="U143" s="27">
        <f t="shared" ca="1" si="19"/>
        <v>-0.75152398428738154</v>
      </c>
      <c r="V143" s="7"/>
      <c r="W143" s="28">
        <f t="shared" ca="1" si="20"/>
        <v>-0.66047339585589071</v>
      </c>
      <c r="X143" s="27">
        <f t="shared" ca="1" si="24"/>
        <v>33.865678882327927</v>
      </c>
      <c r="Y143" s="7"/>
      <c r="Z143" s="28">
        <f t="shared" si="23"/>
        <v>34.200000000000152</v>
      </c>
      <c r="AA143" s="27">
        <f t="shared" si="21"/>
        <v>0.59690260418206331</v>
      </c>
      <c r="AB143" s="7"/>
      <c r="AC143" s="28">
        <f t="shared" ca="1" si="13"/>
        <v>-0.33432111767222494</v>
      </c>
      <c r="AD143" s="27"/>
      <c r="AE143" s="7"/>
    </row>
    <row r="144" spans="1:31" s="26" customFormat="1" x14ac:dyDescent="0.25">
      <c r="A144" s="26">
        <v>59</v>
      </c>
      <c r="B144" s="26">
        <v>-633</v>
      </c>
      <c r="C144" s="26">
        <v>14219</v>
      </c>
      <c r="D144" s="26">
        <v>11550</v>
      </c>
      <c r="E144" s="26">
        <v>11992</v>
      </c>
      <c r="F144" s="26">
        <v>14644</v>
      </c>
      <c r="G144" s="27"/>
      <c r="H144" s="7"/>
      <c r="I144" s="28">
        <f t="shared" si="14"/>
        <v>2227</v>
      </c>
      <c r="J144" s="27">
        <f t="shared" si="14"/>
        <v>-3094</v>
      </c>
      <c r="K144" s="7"/>
      <c r="L144" s="124">
        <f t="shared" si="22"/>
        <v>-0.58301990775846235</v>
      </c>
      <c r="M144" s="27">
        <f t="shared" ca="1" si="15"/>
        <v>4.376190859676962E-6</v>
      </c>
      <c r="N144" s="44"/>
      <c r="O144" s="44"/>
      <c r="P144" s="7"/>
      <c r="Q144" s="28">
        <f t="shared" ca="1" si="16"/>
        <v>2266.9036431683335</v>
      </c>
      <c r="R144" s="27">
        <f t="shared" ca="1" si="17"/>
        <v>-3117.8071993569783</v>
      </c>
      <c r="S144" s="7"/>
      <c r="T144" s="28">
        <f t="shared" ca="1" si="18"/>
        <v>-0.58748462589105122</v>
      </c>
      <c r="U144" s="27">
        <f t="shared" ca="1" si="19"/>
        <v>-0.81335081682093857</v>
      </c>
      <c r="V144" s="7"/>
      <c r="W144" s="28">
        <f t="shared" ca="1" si="20"/>
        <v>-0.58092797304158494</v>
      </c>
      <c r="X144" s="27">
        <f t="shared" ca="1" si="24"/>
        <v>28.091162065639423</v>
      </c>
      <c r="Y144" s="7"/>
      <c r="Z144" s="28">
        <f t="shared" si="23"/>
        <v>28.503000000000153</v>
      </c>
      <c r="AA144" s="27">
        <f t="shared" si="21"/>
        <v>0.49747119669594642</v>
      </c>
      <c r="AB144" s="7"/>
      <c r="AC144" s="28">
        <f t="shared" ca="1" si="13"/>
        <v>-0.41183793436072946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14076</v>
      </c>
      <c r="D145" s="26">
        <v>11454</v>
      </c>
      <c r="E145" s="26">
        <v>12149</v>
      </c>
      <c r="F145" s="26">
        <v>14751</v>
      </c>
      <c r="G145" s="27"/>
      <c r="H145" s="7"/>
      <c r="I145" s="28">
        <f t="shared" si="14"/>
        <v>1927</v>
      </c>
      <c r="J145" s="27">
        <f t="shared" si="14"/>
        <v>-3297</v>
      </c>
      <c r="K145" s="7"/>
      <c r="L145" s="124">
        <f t="shared" si="22"/>
        <v>-0.50288998667656382</v>
      </c>
      <c r="M145" s="27">
        <f t="shared" ca="1" si="15"/>
        <v>1.9571245076350103E-8</v>
      </c>
      <c r="N145" s="44"/>
      <c r="O145" s="44"/>
      <c r="P145" s="7"/>
      <c r="Q145" s="28">
        <f t="shared" ca="1" si="16"/>
        <v>1966.9036431683335</v>
      </c>
      <c r="R145" s="27">
        <f t="shared" ca="1" si="17"/>
        <v>-3320.8071993569783</v>
      </c>
      <c r="S145" s="7"/>
      <c r="T145" s="28">
        <f t="shared" ca="1" si="18"/>
        <v>-0.50973743610711042</v>
      </c>
      <c r="U145" s="27">
        <f t="shared" ca="1" si="19"/>
        <v>-0.86630797717668584</v>
      </c>
      <c r="V145" s="7"/>
      <c r="W145" s="28">
        <f t="shared" ca="1" si="20"/>
        <v>-0.50275008941041344</v>
      </c>
      <c r="X145" s="27">
        <f t="shared" ca="1" si="24"/>
        <v>22.68336075734112</v>
      </c>
      <c r="Y145" s="7"/>
      <c r="Z145" s="28">
        <f t="shared" si="23"/>
        <v>23.022000000000155</v>
      </c>
      <c r="AA145" s="27">
        <f t="shared" si="21"/>
        <v>0.40180970039413721</v>
      </c>
      <c r="AB145" s="7"/>
      <c r="AC145" s="28">
        <f t="shared" ca="1" si="13"/>
        <v>-0.33863924265903478</v>
      </c>
      <c r="AD145" s="27"/>
      <c r="AE145" s="7"/>
    </row>
    <row r="146" spans="1:31" s="26" customFormat="1" x14ac:dyDescent="0.25">
      <c r="A146" s="26">
        <v>61</v>
      </c>
      <c r="B146" s="26">
        <v>-617</v>
      </c>
      <c r="C146" s="26">
        <v>13908</v>
      </c>
      <c r="D146" s="26">
        <v>11368</v>
      </c>
      <c r="E146" s="26">
        <v>12318</v>
      </c>
      <c r="F146" s="26">
        <v>14834</v>
      </c>
      <c r="G146" s="27"/>
      <c r="H146" s="7"/>
      <c r="I146" s="28">
        <f t="shared" si="14"/>
        <v>1590</v>
      </c>
      <c r="J146" s="27">
        <f t="shared" si="14"/>
        <v>-3466</v>
      </c>
      <c r="K146" s="7"/>
      <c r="L146" s="124">
        <f t="shared" si="22"/>
        <v>-0.41702583718236225</v>
      </c>
      <c r="M146" s="27">
        <f t="shared" ca="1" si="15"/>
        <v>3.8850559312340985E-6</v>
      </c>
      <c r="N146" s="44"/>
      <c r="O146" s="44"/>
      <c r="P146" s="7"/>
      <c r="Q146" s="28">
        <f t="shared" ca="1" si="16"/>
        <v>1629.9036431683335</v>
      </c>
      <c r="R146" s="27">
        <f t="shared" ca="1" si="17"/>
        <v>-3489.8071993569783</v>
      </c>
      <c r="S146" s="7"/>
      <c r="T146" s="28">
        <f t="shared" ca="1" si="18"/>
        <v>-0.4224014262498168</v>
      </c>
      <c r="U146" s="27">
        <f t="shared" ca="1" si="19"/>
        <v>-0.91039546535462312</v>
      </c>
      <c r="V146" s="7"/>
      <c r="W146" s="28">
        <f t="shared" ca="1" si="20"/>
        <v>-0.41505478265971857</v>
      </c>
      <c r="X146" s="27">
        <f t="shared" ca="1" si="24"/>
        <v>17.063733751303573</v>
      </c>
      <c r="Y146" s="7"/>
      <c r="Z146" s="28">
        <f t="shared" si="23"/>
        <v>17.469000000000154</v>
      </c>
      <c r="AA146" s="27">
        <f t="shared" si="21"/>
        <v>0.3048915670308921</v>
      </c>
      <c r="AB146" s="7"/>
      <c r="AC146" s="28">
        <f t="shared" ca="1" si="13"/>
        <v>-0.40526624869658079</v>
      </c>
      <c r="AD146" s="27"/>
      <c r="AE146" s="7"/>
    </row>
    <row r="147" spans="1:31" s="26" customFormat="1" x14ac:dyDescent="0.25">
      <c r="A147" s="26">
        <v>62</v>
      </c>
      <c r="B147" s="26">
        <v>-623</v>
      </c>
      <c r="C147" s="26">
        <v>13734</v>
      </c>
      <c r="D147" s="26">
        <v>11295</v>
      </c>
      <c r="E147" s="26">
        <v>12492</v>
      </c>
      <c r="F147" s="26">
        <v>14907</v>
      </c>
      <c r="G147" s="27"/>
      <c r="H147" s="7"/>
      <c r="I147" s="28">
        <f t="shared" si="14"/>
        <v>1242</v>
      </c>
      <c r="J147" s="27">
        <f t="shared" si="14"/>
        <v>-3612</v>
      </c>
      <c r="K147" s="7"/>
      <c r="L147" s="124">
        <f t="shared" si="22"/>
        <v>-0.32636292782850085</v>
      </c>
      <c r="M147" s="27">
        <f t="shared" ca="1" si="15"/>
        <v>3.2607888439881432E-6</v>
      </c>
      <c r="N147" s="44"/>
      <c r="O147" s="44"/>
      <c r="P147" s="7"/>
      <c r="Q147" s="28">
        <f t="shared" ca="1" si="16"/>
        <v>1281.9036431683335</v>
      </c>
      <c r="R147" s="27">
        <f t="shared" ca="1" si="17"/>
        <v>-3635.8071993569783</v>
      </c>
      <c r="S147" s="7"/>
      <c r="T147" s="28">
        <f t="shared" ca="1" si="18"/>
        <v>-0.33221468610044541</v>
      </c>
      <c r="U147" s="27">
        <f t="shared" ca="1" si="19"/>
        <v>-0.94848288117698321</v>
      </c>
      <c r="V147" s="7"/>
      <c r="W147" s="28">
        <f t="shared" ca="1" si="20"/>
        <v>-0.32455716238304894</v>
      </c>
      <c r="X147" s="27">
        <f t="shared" ca="1" si="24"/>
        <v>11.445412149279321</v>
      </c>
      <c r="Y147" s="7"/>
      <c r="Z147" s="28">
        <f t="shared" si="23"/>
        <v>11.862000000000155</v>
      </c>
      <c r="AA147" s="27">
        <f t="shared" si="21"/>
        <v>0.20703095587157005</v>
      </c>
      <c r="AB147" s="7"/>
      <c r="AC147" s="28">
        <f t="shared" ca="1" si="13"/>
        <v>-0.41658785072083404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13545</v>
      </c>
      <c r="D148" s="26">
        <v>11240</v>
      </c>
      <c r="E148" s="26">
        <v>12672</v>
      </c>
      <c r="F148" s="26">
        <v>14955</v>
      </c>
      <c r="G148" s="27"/>
      <c r="H148" s="7"/>
      <c r="I148" s="28">
        <f t="shared" si="14"/>
        <v>873</v>
      </c>
      <c r="J148" s="27">
        <f t="shared" si="14"/>
        <v>-3715</v>
      </c>
      <c r="K148" s="7"/>
      <c r="L148" s="124">
        <f t="shared" si="22"/>
        <v>-0.23014061823562296</v>
      </c>
      <c r="M148" s="27">
        <f t="shared" ca="1" si="15"/>
        <v>2.0531015202051123E-6</v>
      </c>
      <c r="N148" s="44"/>
      <c r="O148" s="44"/>
      <c r="P148" s="7"/>
      <c r="Q148" s="28">
        <f t="shared" ca="1" si="16"/>
        <v>912.90364316833347</v>
      </c>
      <c r="R148" s="27">
        <f t="shared" ca="1" si="17"/>
        <v>-3738.8071993569783</v>
      </c>
      <c r="S148" s="7"/>
      <c r="T148" s="28">
        <f t="shared" ca="1" si="18"/>
        <v>-0.23658564266619816</v>
      </c>
      <c r="U148" s="27">
        <f t="shared" ca="1" si="19"/>
        <v>-0.9753527704215248</v>
      </c>
      <c r="V148" s="7"/>
      <c r="W148" s="28">
        <f t="shared" ca="1" si="20"/>
        <v>-0.22870775344081323</v>
      </c>
      <c r="X148" s="27">
        <f t="shared" ca="1" si="24"/>
        <v>5.7519104879058887</v>
      </c>
      <c r="Y148" s="7"/>
      <c r="Z148" s="28">
        <f t="shared" si="23"/>
        <v>6.1110000000001552</v>
      </c>
      <c r="AA148" s="27">
        <f t="shared" si="21"/>
        <v>0.10665707058937619</v>
      </c>
      <c r="AB148" s="7"/>
      <c r="AC148" s="28">
        <f t="shared" ref="AC148:AC149" ca="1" si="25">X148-Z148</f>
        <v>-0.35908951209426654</v>
      </c>
      <c r="AD148" s="27"/>
      <c r="AE148" s="7"/>
    </row>
    <row r="149" spans="1:31" s="26" customFormat="1" x14ac:dyDescent="0.25">
      <c r="A149" s="26">
        <v>64</v>
      </c>
      <c r="B149" s="26">
        <v>-630</v>
      </c>
      <c r="C149" s="26">
        <v>13364</v>
      </c>
      <c r="D149" s="26">
        <v>11211</v>
      </c>
      <c r="E149" s="26">
        <v>12861</v>
      </c>
      <c r="F149" s="26">
        <v>14998</v>
      </c>
      <c r="G149" s="27"/>
      <c r="H149" s="7"/>
      <c r="I149" s="28">
        <f t="shared" ref="I149:J149" si="26">C149-E149</f>
        <v>503</v>
      </c>
      <c r="J149" s="27">
        <f t="shared" si="26"/>
        <v>-3787</v>
      </c>
      <c r="K149" s="7"/>
      <c r="L149" s="124">
        <f t="shared" si="22"/>
        <v>-0.13300674435322013</v>
      </c>
      <c r="M149" s="27">
        <f t="shared" ref="M149" ca="1" si="27">(W149-L149)^2</f>
        <v>1.1708897889648713E-7</v>
      </c>
      <c r="N149" s="44"/>
      <c r="O149" s="44"/>
      <c r="P149" s="7"/>
      <c r="Q149" s="28">
        <f t="shared" ref="Q149" ca="1" si="28">I149-$J$4</f>
        <v>542.90364316833347</v>
      </c>
      <c r="R149" s="27">
        <f t="shared" ref="R149" ca="1" si="29">J149-$J$3</f>
        <v>-3810.8071993569783</v>
      </c>
      <c r="S149" s="7"/>
      <c r="T149" s="28">
        <f t="shared" ref="T149" ca="1" si="30">Q149/$J$7</f>
        <v>-0.14069744193267109</v>
      </c>
      <c r="U149" s="27">
        <f t="shared" ref="U149" ca="1" si="31">R149/$J$6</f>
        <v>-0.99413560562159276</v>
      </c>
      <c r="V149" s="7"/>
      <c r="W149" s="28">
        <f t="shared" ref="W149" ca="1" si="32">(T149-U149*SIN(-$J$11*PI()/180))/(COS(-$J$11*PI()/180))</f>
        <v>-0.13266456168431873</v>
      </c>
      <c r="X149" s="27">
        <f ca="1">IF(MOD(ATAN2(U149,W149)*180/PI()-$J$9+360,360)&gt;5,MOD(ATAN2(U149,W149)*180/PI()-$J$9+360,360)-360,MOD(ATAN2(U149,W149)*180/PI()-$J$9+360,360))</f>
        <v>0.156255835158845</v>
      </c>
      <c r="Y149" s="7"/>
      <c r="Z149" s="28">
        <f t="shared" si="23"/>
        <v>0.44100000000015527</v>
      </c>
      <c r="AA149" s="27">
        <f t="shared" ref="AA149" si="33">Z149*PI()/180</f>
        <v>7.6969020012977035E-3</v>
      </c>
      <c r="AB149" s="7"/>
      <c r="AC149" s="28">
        <f t="shared" ca="1" si="25"/>
        <v>-0.28474416484131027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40017</v>
      </c>
    </row>
    <row r="155" spans="1:31" x14ac:dyDescent="0.25">
      <c r="A155" t="s">
        <v>177</v>
      </c>
      <c r="B155">
        <v>40017</v>
      </c>
    </row>
    <row r="156" spans="1:31" x14ac:dyDescent="0.25">
      <c r="A156" s="31" t="s">
        <v>188</v>
      </c>
      <c r="B156" s="31">
        <v>-39968</v>
      </c>
    </row>
    <row r="157" spans="1:31" x14ac:dyDescent="0.25">
      <c r="A157" t="s">
        <v>183</v>
      </c>
      <c r="B157">
        <v>-39968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4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23.80719935697817</v>
      </c>
      <c r="L3" s="102" t="s">
        <v>1</v>
      </c>
      <c r="M3" s="103">
        <v>1.0007645616655776</v>
      </c>
      <c r="N3" s="104" t="s">
        <v>18</v>
      </c>
      <c r="O3" s="102">
        <v>0.99780956287369749</v>
      </c>
      <c r="Q3" s="101" t="s">
        <v>194</v>
      </c>
      <c r="R3" s="101">
        <f ca="1">MAX(AC21:AC149)</f>
        <v>0.21726317629983782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-39.903643168333453</v>
      </c>
      <c r="L4" s="104" t="s">
        <v>5</v>
      </c>
      <c r="M4" s="106">
        <v>360.03693463217968</v>
      </c>
      <c r="N4" s="104" t="s">
        <v>21</v>
      </c>
      <c r="O4" s="104">
        <v>359.95814984582171</v>
      </c>
      <c r="Q4" s="105" t="s">
        <v>195</v>
      </c>
      <c r="R4" s="105">
        <f ca="1">MIN(AC21:AC149)</f>
        <v>-0.41182930549769026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-172.58755071071306</v>
      </c>
      <c r="N5" s="107" t="s">
        <v>24</v>
      </c>
      <c r="O5" s="107">
        <v>-172.57966945778639</v>
      </c>
      <c r="Q5" s="8"/>
      <c r="R5" s="8"/>
      <c r="T5" s="45" t="s">
        <v>55</v>
      </c>
      <c r="U5" s="47">
        <v>15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3833.2871067164269</v>
      </c>
      <c r="L6" s="107" t="s">
        <v>12</v>
      </c>
      <c r="M6" s="108">
        <v>1.2920055584378606E-4</v>
      </c>
      <c r="N6" s="107" t="s">
        <v>26</v>
      </c>
      <c r="O6" s="107">
        <v>1.1705546359574716E-4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-3858.6603687374277</v>
      </c>
      <c r="L7" s="109" t="s">
        <v>15</v>
      </c>
      <c r="M7" s="110">
        <f ca="1">SUM(M20:M84)</f>
        <v>6.0196435173456441E-4</v>
      </c>
      <c r="N7" s="109" t="s">
        <v>15</v>
      </c>
      <c r="O7" s="89">
        <f ca="1">SUM(M85:M149)</f>
        <v>5.9252189022956339E-4</v>
      </c>
      <c r="Q7" s="101" t="s">
        <v>194</v>
      </c>
      <c r="R7" s="101">
        <f ca="1">MAX(AD21:AD83)</f>
        <v>0.1171552169994925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-7.6028103691925253E-2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-172.55520534573671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-172.09198527519052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-0.46322007054617603</v>
      </c>
      <c r="L11" s="113" t="s">
        <v>208</v>
      </c>
      <c r="M11" s="114">
        <f>(M6+O6)/2</f>
        <v>1.2312800971976662E-4</v>
      </c>
      <c r="N11" s="115"/>
      <c r="O11" s="115"/>
      <c r="Q11" s="101" t="s">
        <v>194</v>
      </c>
      <c r="R11" s="101">
        <f ca="1">MAX(W20:W149)</f>
        <v>0.99989268728652025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0.99928706226963748</v>
      </c>
      <c r="N12" s="118"/>
      <c r="O12" s="118"/>
      <c r="Q12" s="105" t="s">
        <v>195</v>
      </c>
      <c r="R12" s="105">
        <f ca="1">MIN(W20:W149)</f>
        <v>-1.0011478211399083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-172.58361008424973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13414</v>
      </c>
      <c r="D20" s="26">
        <v>11249</v>
      </c>
      <c r="E20" s="26">
        <v>12920</v>
      </c>
      <c r="F20" s="26">
        <v>15049</v>
      </c>
      <c r="G20" s="27"/>
      <c r="H20" s="7"/>
      <c r="I20" s="28">
        <f>C20-E20</f>
        <v>494</v>
      </c>
      <c r="J20" s="27">
        <f>D20-F20</f>
        <v>-3800</v>
      </c>
      <c r="K20" s="7"/>
      <c r="L20" s="124">
        <f>$M$3*SIN(2*PI()/$M$4*($Z20+$M$5))+$M$6</f>
        <v>-0.12928715776954508</v>
      </c>
      <c r="M20" s="27">
        <f ca="1">(W20-L20)^2</f>
        <v>1.0352926853229291E-6</v>
      </c>
      <c r="N20" s="44"/>
      <c r="O20" s="44"/>
      <c r="P20" s="7"/>
      <c r="Q20" s="28">
        <f ca="1">I20-$J$4</f>
        <v>533.90364316833347</v>
      </c>
      <c r="R20" s="27">
        <f ca="1">J20-$J$3</f>
        <v>-3823.8071993569783</v>
      </c>
      <c r="S20" s="7"/>
      <c r="T20" s="28">
        <f ca="1">Q20/$J$7</f>
        <v>-0.13836502623915287</v>
      </c>
      <c r="U20" s="27">
        <f ca="1">R20/$J$6</f>
        <v>-0.99752695086604948</v>
      </c>
      <c r="V20" s="7"/>
      <c r="W20" s="28">
        <f ca="1">(T20-U20*SIN(-$J$11*PI()/180))/(COS(-$J$11*PI()/180))</f>
        <v>-0.13030465110383427</v>
      </c>
      <c r="X20" s="27">
        <f ca="1">IF(MOD(ATAN2(U20,W20)*180/PI()-$J$9+360,360)&gt;5,MOD(ATAN2(U20,W20)*180/PI()-$J$9+360,360)-360,MOD(ATAN2(U20,W20)*180/PI()-$J$9+360,360))</f>
        <v>-2.5185171167549925E-3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-2.5185171167549925E-3</v>
      </c>
      <c r="AD20" s="27">
        <f ca="1">INDIRECT("AC"&amp;AE20)-AC20</f>
        <v>-0.39666447612752354</v>
      </c>
      <c r="AE20" s="7">
        <v>149</v>
      </c>
    </row>
    <row r="21" spans="1:31" s="26" customFormat="1" x14ac:dyDescent="0.25">
      <c r="A21" s="26">
        <v>1</v>
      </c>
      <c r="B21" s="26">
        <v>658</v>
      </c>
      <c r="C21" s="26">
        <v>13598</v>
      </c>
      <c r="D21" s="26">
        <v>11284</v>
      </c>
      <c r="E21" s="26">
        <v>12729</v>
      </c>
      <c r="F21" s="26">
        <v>15014</v>
      </c>
      <c r="G21" s="27"/>
      <c r="H21" s="7"/>
      <c r="I21" s="28">
        <f t="shared" ref="I21:J84" si="1">C21-E21</f>
        <v>869</v>
      </c>
      <c r="J21" s="27">
        <f t="shared" si="1"/>
        <v>-3730</v>
      </c>
      <c r="K21" s="7"/>
      <c r="L21" s="124">
        <f t="shared" ref="L21:L84" si="2">$M$3*SIN(2*PI()/$M$4*($Z21+$M$5))+$M$6</f>
        <v>-0.23097253118338307</v>
      </c>
      <c r="M21" s="27">
        <f t="shared" ref="M21:M84" ca="1" si="3">(W21-L21)^2</f>
        <v>1.1109407171897718E-5</v>
      </c>
      <c r="N21" s="44"/>
      <c r="O21" s="44"/>
      <c r="P21" s="7"/>
      <c r="Q21" s="28">
        <f t="shared" ref="Q21:Q84" ca="1" si="4">I21-$J$4</f>
        <v>908.90364316833347</v>
      </c>
      <c r="R21" s="27">
        <f t="shared" ref="R21:R84" ca="1" si="5">J21-$J$3</f>
        <v>-3753.8071993569783</v>
      </c>
      <c r="S21" s="7"/>
      <c r="T21" s="28">
        <f t="shared" ref="T21:T84" ca="1" si="6">Q21/$J$7</f>
        <v>-0.23554901346907894</v>
      </c>
      <c r="U21" s="27">
        <f t="shared" ref="U21:U84" ca="1" si="7">R21/$J$6</f>
        <v>-0.97926586108820568</v>
      </c>
      <c r="V21" s="7"/>
      <c r="W21" s="28">
        <f t="shared" ref="W21:W84" ca="1" si="8">(T21-U21*SIN(-$J$11*PI()/180))/(COS(-$J$11*PI()/180))</f>
        <v>-0.2276394534507315</v>
      </c>
      <c r="X21" s="27">
        <f ca="1">MOD(ATAN2(U21,W21)*180/PI()-$J$9+360,360)</f>
        <v>5.6417255946887508</v>
      </c>
      <c r="Y21" s="7"/>
      <c r="Z21" s="28">
        <f>360/40000*B21+Z20</f>
        <v>5.9219999999999997</v>
      </c>
      <c r="AA21" s="27">
        <f t="shared" ref="AA21:AA84" si="9">Z21*PI()/180</f>
        <v>0.10335839830310418</v>
      </c>
      <c r="AB21" s="7"/>
      <c r="AC21" s="28">
        <f t="shared" ca="1" si="0"/>
        <v>-0.28027440531124892</v>
      </c>
      <c r="AD21" s="27">
        <f t="shared" ref="AD21:AD83" ca="1" si="10">INDIRECT("AC"&amp;AE21)-AC21</f>
        <v>-4.0995366941264599E-2</v>
      </c>
      <c r="AE21" s="7">
        <v>148</v>
      </c>
    </row>
    <row r="22" spans="1:31" s="26" customFormat="1" x14ac:dyDescent="0.25">
      <c r="A22" s="26">
        <v>2</v>
      </c>
      <c r="B22" s="26">
        <v>631</v>
      </c>
      <c r="C22" s="26">
        <v>13780</v>
      </c>
      <c r="D22" s="26">
        <v>11342</v>
      </c>
      <c r="E22" s="26">
        <v>12550</v>
      </c>
      <c r="F22" s="26">
        <v>14972</v>
      </c>
      <c r="G22" s="27"/>
      <c r="H22" s="7"/>
      <c r="I22" s="28">
        <f t="shared" si="1"/>
        <v>1230</v>
      </c>
      <c r="J22" s="27">
        <f t="shared" si="1"/>
        <v>-3630</v>
      </c>
      <c r="K22" s="7"/>
      <c r="L22" s="124">
        <f t="shared" si="2"/>
        <v>-0.32618268595258859</v>
      </c>
      <c r="M22" s="27">
        <f t="shared" ca="1" si="3"/>
        <v>2.2786083578744421E-5</v>
      </c>
      <c r="N22" s="44"/>
      <c r="O22" s="44"/>
      <c r="P22" s="7"/>
      <c r="Q22" s="28">
        <f t="shared" ca="1" si="4"/>
        <v>1269.9036431683335</v>
      </c>
      <c r="R22" s="27">
        <f t="shared" ca="1" si="5"/>
        <v>-3653.8071993569783</v>
      </c>
      <c r="S22" s="7"/>
      <c r="T22" s="28">
        <f t="shared" ca="1" si="6"/>
        <v>-0.32910479850908775</v>
      </c>
      <c r="U22" s="27">
        <f t="shared" ca="1" si="7"/>
        <v>-0.95317858997700011</v>
      </c>
      <c r="V22" s="7"/>
      <c r="W22" s="28">
        <f t="shared" ca="1" si="8"/>
        <v>-0.32140920885735241</v>
      </c>
      <c r="X22" s="27">
        <f t="shared" ref="X22:X83" ca="1" si="11">MOD(ATAN2(U22,W22)*180/PI()-$J$9+360,360)</f>
        <v>11.189170694502309</v>
      </c>
      <c r="Y22" s="7"/>
      <c r="Z22" s="28">
        <f t="shared" ref="Z22:Z85" si="12">360/40000*B22+Z21</f>
        <v>11.600999999999999</v>
      </c>
      <c r="AA22" s="27">
        <f t="shared" si="9"/>
        <v>0.20247564652386213</v>
      </c>
      <c r="AB22" s="7"/>
      <c r="AC22" s="28">
        <f t="shared" ca="1" si="0"/>
        <v>-0.41182930549769026</v>
      </c>
      <c r="AD22" s="27">
        <f t="shared" ca="1" si="10"/>
        <v>7.3274840549967024E-2</v>
      </c>
      <c r="AE22" s="7">
        <v>147</v>
      </c>
    </row>
    <row r="23" spans="1:31" s="26" customFormat="1" x14ac:dyDescent="0.25">
      <c r="A23" s="26">
        <v>3</v>
      </c>
      <c r="B23" s="26">
        <v>639</v>
      </c>
      <c r="C23" s="26">
        <v>13955</v>
      </c>
      <c r="D23" s="26">
        <v>11406</v>
      </c>
      <c r="E23" s="26">
        <v>12363</v>
      </c>
      <c r="F23" s="26">
        <v>14890</v>
      </c>
      <c r="G23" s="27"/>
      <c r="H23" s="7"/>
      <c r="I23" s="28">
        <f t="shared" si="1"/>
        <v>1592</v>
      </c>
      <c r="J23" s="27">
        <f t="shared" si="1"/>
        <v>-3484</v>
      </c>
      <c r="K23" s="7"/>
      <c r="L23" s="124">
        <f t="shared" si="2"/>
        <v>-0.41933237163893955</v>
      </c>
      <c r="M23" s="27">
        <f t="shared" ca="1" si="3"/>
        <v>1.4418892922717418E-5</v>
      </c>
      <c r="N23" s="44"/>
      <c r="O23" s="44"/>
      <c r="P23" s="7"/>
      <c r="Q23" s="28">
        <f t="shared" ca="1" si="4"/>
        <v>1631.9036431683335</v>
      </c>
      <c r="R23" s="27">
        <f t="shared" ca="1" si="5"/>
        <v>-3507.8071993569783</v>
      </c>
      <c r="S23" s="7"/>
      <c r="T23" s="28">
        <f t="shared" ca="1" si="6"/>
        <v>-0.42291974084837641</v>
      </c>
      <c r="U23" s="27">
        <f t="shared" ca="1" si="7"/>
        <v>-0.91509117415464014</v>
      </c>
      <c r="V23" s="7"/>
      <c r="W23" s="28">
        <f t="shared" ca="1" si="8"/>
        <v>-0.41553514990157453</v>
      </c>
      <c r="X23" s="27">
        <f t="shared" ca="1" si="11"/>
        <v>16.977601822210602</v>
      </c>
      <c r="Y23" s="7"/>
      <c r="Z23" s="28">
        <f t="shared" si="12"/>
        <v>17.351999999999997</v>
      </c>
      <c r="AA23" s="27">
        <f t="shared" si="9"/>
        <v>0.302849531806056</v>
      </c>
      <c r="AB23" s="7"/>
      <c r="AC23" s="28">
        <f t="shared" ca="1" si="0"/>
        <v>-0.37439817778939499</v>
      </c>
      <c r="AD23" s="27">
        <f t="shared" ca="1" si="10"/>
        <v>-5.5855335585235366E-3</v>
      </c>
      <c r="AE23" s="7">
        <v>146</v>
      </c>
    </row>
    <row r="24" spans="1:31" s="26" customFormat="1" x14ac:dyDescent="0.25">
      <c r="A24" s="26">
        <v>4</v>
      </c>
      <c r="B24" s="26">
        <v>606</v>
      </c>
      <c r="C24" s="26">
        <v>14118</v>
      </c>
      <c r="D24" s="26">
        <v>11495</v>
      </c>
      <c r="E24" s="26">
        <v>12202</v>
      </c>
      <c r="F24" s="26">
        <v>14809</v>
      </c>
      <c r="G24" s="27"/>
      <c r="H24" s="7"/>
      <c r="I24" s="28">
        <f t="shared" si="1"/>
        <v>1916</v>
      </c>
      <c r="J24" s="27">
        <f t="shared" si="1"/>
        <v>-3314</v>
      </c>
      <c r="K24" s="7"/>
      <c r="L24" s="124">
        <f t="shared" si="2"/>
        <v>-0.50378571443762721</v>
      </c>
      <c r="M24" s="27">
        <f t="shared" ca="1" si="3"/>
        <v>1.5384465971624083E-5</v>
      </c>
      <c r="N24" s="44"/>
      <c r="O24" s="44"/>
      <c r="P24" s="7"/>
      <c r="Q24" s="28">
        <f t="shared" ca="1" si="4"/>
        <v>1955.9036431683335</v>
      </c>
      <c r="R24" s="27">
        <f t="shared" ca="1" si="5"/>
        <v>-3337.8071993569783</v>
      </c>
      <c r="S24" s="7"/>
      <c r="T24" s="28">
        <f t="shared" ca="1" si="6"/>
        <v>-0.50688670581503259</v>
      </c>
      <c r="U24" s="27">
        <f t="shared" ca="1" si="7"/>
        <v>-0.87074281326559078</v>
      </c>
      <c r="V24" s="7"/>
      <c r="W24" s="28">
        <f t="shared" ca="1" si="8"/>
        <v>-0.49986341078140373</v>
      </c>
      <c r="X24" s="27">
        <f t="shared" ca="1" si="11"/>
        <v>22.413852134691069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-0.39214786530892809</v>
      </c>
      <c r="AD24" s="27">
        <f t="shared" ca="1" si="10"/>
        <v>5.0645185054726483E-2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14274</v>
      </c>
      <c r="D25" s="26">
        <v>11599</v>
      </c>
      <c r="E25" s="26">
        <v>12049</v>
      </c>
      <c r="F25" s="26">
        <v>14710</v>
      </c>
      <c r="G25" s="27"/>
      <c r="H25" s="7"/>
      <c r="I25" s="28">
        <f t="shared" si="1"/>
        <v>2225</v>
      </c>
      <c r="J25" s="27">
        <f t="shared" si="1"/>
        <v>-3111</v>
      </c>
      <c r="K25" s="7"/>
      <c r="L25" s="124">
        <f t="shared" si="2"/>
        <v>-0.58418792427769151</v>
      </c>
      <c r="M25" s="27">
        <f t="shared" ca="1" si="3"/>
        <v>1.454764824913428E-5</v>
      </c>
      <c r="N25" s="44"/>
      <c r="O25" s="44"/>
      <c r="P25" s="7"/>
      <c r="Q25" s="28">
        <f t="shared" ca="1" si="4"/>
        <v>2264.9036431683335</v>
      </c>
      <c r="R25" s="27">
        <f t="shared" ca="1" si="5"/>
        <v>-3134.8071993569783</v>
      </c>
      <c r="S25" s="7"/>
      <c r="T25" s="28">
        <f t="shared" ca="1" si="6"/>
        <v>-0.58696631129249166</v>
      </c>
      <c r="U25" s="27">
        <f t="shared" ca="1" si="7"/>
        <v>-0.81778565290984351</v>
      </c>
      <c r="V25" s="7"/>
      <c r="W25" s="28">
        <f t="shared" ca="1" si="8"/>
        <v>-0.58037378633457326</v>
      </c>
      <c r="X25" s="27">
        <f t="shared" ca="1" si="11"/>
        <v>27.918122676694679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-0.37787732330531654</v>
      </c>
      <c r="AD25" s="27">
        <f t="shared" ca="1" si="10"/>
        <v>5.0779364199232901E-2</v>
      </c>
      <c r="AE25" s="7">
        <v>144</v>
      </c>
    </row>
    <row r="26" spans="1:31" s="26" customFormat="1" x14ac:dyDescent="0.25">
      <c r="A26" s="26">
        <v>6</v>
      </c>
      <c r="B26" s="26">
        <v>633</v>
      </c>
      <c r="C26" s="26">
        <v>14431</v>
      </c>
      <c r="D26" s="26">
        <v>11717</v>
      </c>
      <c r="E26" s="26">
        <v>11903</v>
      </c>
      <c r="F26" s="26">
        <v>14593</v>
      </c>
      <c r="G26" s="27"/>
      <c r="H26" s="7"/>
      <c r="I26" s="28">
        <f t="shared" si="1"/>
        <v>2528</v>
      </c>
      <c r="J26" s="27">
        <f t="shared" si="1"/>
        <v>-2876</v>
      </c>
      <c r="K26" s="7"/>
      <c r="L26" s="124">
        <f t="shared" si="2"/>
        <v>-0.66194591626058585</v>
      </c>
      <c r="M26" s="27">
        <f t="shared" ca="1" si="3"/>
        <v>6.4987107681003787E-6</v>
      </c>
      <c r="N26" s="44"/>
      <c r="O26" s="44"/>
      <c r="P26" s="7"/>
      <c r="Q26" s="28">
        <f t="shared" ca="1" si="4"/>
        <v>2567.9036431683335</v>
      </c>
      <c r="R26" s="27">
        <f t="shared" ca="1" si="5"/>
        <v>-2899.8071993569783</v>
      </c>
      <c r="S26" s="7"/>
      <c r="T26" s="28">
        <f t="shared" ca="1" si="6"/>
        <v>-0.66549097297427184</v>
      </c>
      <c r="U26" s="27">
        <f t="shared" ca="1" si="7"/>
        <v>-0.75648056579851064</v>
      </c>
      <c r="V26" s="7"/>
      <c r="W26" s="28">
        <f t="shared" ca="1" si="8"/>
        <v>-0.6593966593555054</v>
      </c>
      <c r="X26" s="27">
        <f t="shared" ca="1" si="11"/>
        <v>33.632686493617939</v>
      </c>
      <c r="Y26" s="7"/>
      <c r="Z26" s="28">
        <f t="shared" si="12"/>
        <v>33.992999999999995</v>
      </c>
      <c r="AA26" s="27">
        <f t="shared" si="9"/>
        <v>0.59328977263043237</v>
      </c>
      <c r="AB26" s="7"/>
      <c r="AC26" s="28">
        <f t="shared" ca="1" si="0"/>
        <v>-0.36031350638205595</v>
      </c>
      <c r="AD26" s="27">
        <f t="shared" ca="1" si="10"/>
        <v>5.8402263415715083E-2</v>
      </c>
      <c r="AE26" s="7">
        <v>143</v>
      </c>
    </row>
    <row r="27" spans="1:31" s="26" customFormat="1" x14ac:dyDescent="0.25">
      <c r="A27" s="26">
        <v>7</v>
      </c>
      <c r="B27" s="26">
        <v>617</v>
      </c>
      <c r="C27" s="26">
        <v>14556</v>
      </c>
      <c r="D27" s="26">
        <v>11848</v>
      </c>
      <c r="E27" s="26">
        <v>11760</v>
      </c>
      <c r="F27" s="26">
        <v>14459</v>
      </c>
      <c r="G27" s="27"/>
      <c r="H27" s="7"/>
      <c r="I27" s="28">
        <f t="shared" si="1"/>
        <v>2796</v>
      </c>
      <c r="J27" s="27">
        <f t="shared" si="1"/>
        <v>-2611</v>
      </c>
      <c r="K27" s="7"/>
      <c r="L27" s="124">
        <f t="shared" si="2"/>
        <v>-0.73145119800471414</v>
      </c>
      <c r="M27" s="27">
        <f t="shared" ca="1" si="3"/>
        <v>4.1583110272040781E-6</v>
      </c>
      <c r="N27" s="44"/>
      <c r="O27" s="44"/>
      <c r="P27" s="7"/>
      <c r="Q27" s="28">
        <f t="shared" ca="1" si="4"/>
        <v>2835.9036431683335</v>
      </c>
      <c r="R27" s="27">
        <f t="shared" ca="1" si="5"/>
        <v>-2634.8071993569783</v>
      </c>
      <c r="S27" s="7"/>
      <c r="T27" s="28">
        <f t="shared" ca="1" si="6"/>
        <v>-0.73494512918125909</v>
      </c>
      <c r="U27" s="27">
        <f t="shared" ca="1" si="7"/>
        <v>-0.687349297353816</v>
      </c>
      <c r="V27" s="7"/>
      <c r="W27" s="28">
        <f t="shared" ca="1" si="8"/>
        <v>-0.72941200428483266</v>
      </c>
      <c r="X27" s="27">
        <f t="shared" ca="1" si="11"/>
        <v>39.255779638146123</v>
      </c>
      <c r="Y27" s="7"/>
      <c r="Z27" s="28">
        <f t="shared" si="12"/>
        <v>39.545999999999992</v>
      </c>
      <c r="AA27" s="27">
        <f t="shared" si="9"/>
        <v>0.69020790599367743</v>
      </c>
      <c r="AB27" s="7"/>
      <c r="AC27" s="28">
        <f t="shared" ca="1" si="0"/>
        <v>-0.29022036185386924</v>
      </c>
      <c r="AD27" s="27">
        <f t="shared" ca="1" si="10"/>
        <v>4.6614071800675561E-2</v>
      </c>
      <c r="AE27" s="7">
        <v>142</v>
      </c>
    </row>
    <row r="28" spans="1:31" s="26" customFormat="1" x14ac:dyDescent="0.25">
      <c r="A28" s="26">
        <v>8</v>
      </c>
      <c r="B28" s="26">
        <v>628</v>
      </c>
      <c r="C28" s="26">
        <v>14677</v>
      </c>
      <c r="D28" s="26">
        <v>11991</v>
      </c>
      <c r="E28" s="26">
        <v>11638</v>
      </c>
      <c r="F28" s="26">
        <v>14310</v>
      </c>
      <c r="G28" s="27"/>
      <c r="H28" s="7"/>
      <c r="I28" s="28">
        <f t="shared" si="1"/>
        <v>3039</v>
      </c>
      <c r="J28" s="27">
        <f t="shared" si="1"/>
        <v>-2319</v>
      </c>
      <c r="K28" s="7"/>
      <c r="L28" s="124">
        <f t="shared" si="2"/>
        <v>-0.79514222613303387</v>
      </c>
      <c r="M28" s="27">
        <f t="shared" ca="1" si="3"/>
        <v>4.5670882823463386E-6</v>
      </c>
      <c r="N28" s="44"/>
      <c r="O28" s="44"/>
      <c r="P28" s="7"/>
      <c r="Q28" s="28">
        <f t="shared" ca="1" si="4"/>
        <v>3078.9036431683335</v>
      </c>
      <c r="R28" s="27">
        <f t="shared" ca="1" si="5"/>
        <v>-2342.8071993569783</v>
      </c>
      <c r="S28" s="7"/>
      <c r="T28" s="28">
        <f t="shared" ca="1" si="6"/>
        <v>-0.79792035290625118</v>
      </c>
      <c r="U28" s="27">
        <f t="shared" ca="1" si="7"/>
        <v>-0.61117446570909595</v>
      </c>
      <c r="V28" s="7"/>
      <c r="W28" s="28">
        <f t="shared" ca="1" si="8"/>
        <v>-0.79300515143093608</v>
      </c>
      <c r="X28" s="27">
        <f t="shared" ca="1" si="11"/>
        <v>44.933519518265541</v>
      </c>
      <c r="Y28" s="7"/>
      <c r="Z28" s="28">
        <f t="shared" si="12"/>
        <v>45.197999999999993</v>
      </c>
      <c r="AA28" s="27">
        <f t="shared" si="9"/>
        <v>0.78885391531639693</v>
      </c>
      <c r="AB28" s="7"/>
      <c r="AC28" s="28">
        <f t="shared" ca="1" si="0"/>
        <v>-0.26448048173445216</v>
      </c>
      <c r="AD28" s="27">
        <f t="shared" ca="1" si="10"/>
        <v>3.2140505955524645E-2</v>
      </c>
      <c r="AE28" s="7">
        <v>141</v>
      </c>
    </row>
    <row r="29" spans="1:31" s="26" customFormat="1" x14ac:dyDescent="0.25">
      <c r="A29" s="26">
        <v>9</v>
      </c>
      <c r="B29" s="26">
        <v>641</v>
      </c>
      <c r="C29" s="26">
        <v>14785</v>
      </c>
      <c r="D29" s="26">
        <v>12147</v>
      </c>
      <c r="E29" s="26">
        <v>11522</v>
      </c>
      <c r="F29" s="26">
        <v>14149</v>
      </c>
      <c r="G29" s="27"/>
      <c r="H29" s="7"/>
      <c r="I29" s="28">
        <f t="shared" si="1"/>
        <v>3263</v>
      </c>
      <c r="J29" s="27">
        <f t="shared" si="1"/>
        <v>-2002</v>
      </c>
      <c r="K29" s="7"/>
      <c r="L29" s="124">
        <f t="shared" si="2"/>
        <v>-0.85217502576054105</v>
      </c>
      <c r="M29" s="27">
        <f t="shared" ca="1" si="3"/>
        <v>2.0083717414584251E-7</v>
      </c>
      <c r="N29" s="44"/>
      <c r="O29" s="44"/>
      <c r="P29" s="7"/>
      <c r="Q29" s="28">
        <f t="shared" ca="1" si="4"/>
        <v>3302.9036431683335</v>
      </c>
      <c r="R29" s="27">
        <f t="shared" ca="1" si="5"/>
        <v>-2025.8071993569781</v>
      </c>
      <c r="S29" s="7"/>
      <c r="T29" s="28">
        <f t="shared" ca="1" si="6"/>
        <v>-0.855971587944927</v>
      </c>
      <c r="U29" s="27">
        <f t="shared" ca="1" si="7"/>
        <v>-0.52847781628657442</v>
      </c>
      <c r="V29" s="7"/>
      <c r="W29" s="28">
        <f t="shared" ca="1" si="8"/>
        <v>-0.85172687715332929</v>
      </c>
      <c r="X29" s="27">
        <f t="shared" ca="1" si="11"/>
        <v>50.736512590982613</v>
      </c>
      <c r="Y29" s="7"/>
      <c r="Z29" s="28">
        <f t="shared" si="12"/>
        <v>50.966999999999992</v>
      </c>
      <c r="AA29" s="27">
        <f t="shared" si="9"/>
        <v>0.88954195986394979</v>
      </c>
      <c r="AB29" s="7"/>
      <c r="AC29" s="28">
        <f t="shared" ca="1" si="0"/>
        <v>-0.2304874090173783</v>
      </c>
      <c r="AD29" s="27">
        <f t="shared" ca="1" si="10"/>
        <v>5.8271397847661888E-2</v>
      </c>
      <c r="AE29" s="7">
        <v>140</v>
      </c>
    </row>
    <row r="30" spans="1:31" s="26" customFormat="1" x14ac:dyDescent="0.25">
      <c r="A30" s="26">
        <v>10</v>
      </c>
      <c r="B30" s="26">
        <v>638</v>
      </c>
      <c r="C30" s="26">
        <v>14885</v>
      </c>
      <c r="D30" s="26">
        <v>12328</v>
      </c>
      <c r="E30" s="26">
        <v>11436</v>
      </c>
      <c r="F30" s="26">
        <v>13988</v>
      </c>
      <c r="G30" s="27"/>
      <c r="H30" s="7"/>
      <c r="I30" s="28">
        <f t="shared" si="1"/>
        <v>3449</v>
      </c>
      <c r="J30" s="27">
        <f t="shared" si="1"/>
        <v>-1660</v>
      </c>
      <c r="K30" s="7"/>
      <c r="L30" s="124">
        <f t="shared" si="2"/>
        <v>-0.90037053487774121</v>
      </c>
      <c r="M30" s="27">
        <f t="shared" ca="1" si="3"/>
        <v>7.9804533066958767E-8</v>
      </c>
      <c r="N30" s="44"/>
      <c r="O30" s="44"/>
      <c r="P30" s="7"/>
      <c r="Q30" s="28">
        <f t="shared" ca="1" si="4"/>
        <v>3488.9036431683335</v>
      </c>
      <c r="R30" s="27">
        <f t="shared" ca="1" si="5"/>
        <v>-1683.8071993569781</v>
      </c>
      <c r="S30" s="7"/>
      <c r="T30" s="28">
        <f t="shared" ca="1" si="6"/>
        <v>-0.90417484561097028</v>
      </c>
      <c r="U30" s="27">
        <f t="shared" ca="1" si="7"/>
        <v>-0.43925934908625153</v>
      </c>
      <c r="V30" s="7"/>
      <c r="W30" s="28">
        <f t="shared" ca="1" si="8"/>
        <v>-0.90065303183890533</v>
      </c>
      <c r="X30" s="27">
        <f t="shared" ca="1" si="11"/>
        <v>56.556155339955012</v>
      </c>
      <c r="Y30" s="7"/>
      <c r="Z30" s="28">
        <f t="shared" si="12"/>
        <v>56.708999999999989</v>
      </c>
      <c r="AA30" s="27">
        <f t="shared" si="9"/>
        <v>0.9897587655134642</v>
      </c>
      <c r="AB30" s="7"/>
      <c r="AC30" s="28">
        <f t="shared" ca="1" si="0"/>
        <v>-0.15284466004497688</v>
      </c>
      <c r="AD30" s="27">
        <f t="shared" ca="1" si="10"/>
        <v>-1.827056977849395E-2</v>
      </c>
      <c r="AE30" s="7">
        <v>139</v>
      </c>
    </row>
    <row r="31" spans="1:31" s="26" customFormat="1" x14ac:dyDescent="0.25">
      <c r="A31" s="26">
        <v>11</v>
      </c>
      <c r="B31" s="26">
        <v>613</v>
      </c>
      <c r="C31" s="26">
        <v>14955</v>
      </c>
      <c r="D31" s="26">
        <v>12494</v>
      </c>
      <c r="E31" s="26">
        <v>11363</v>
      </c>
      <c r="F31" s="26">
        <v>13812</v>
      </c>
      <c r="G31" s="27"/>
      <c r="H31" s="7"/>
      <c r="I31" s="28">
        <f t="shared" si="1"/>
        <v>3592</v>
      </c>
      <c r="J31" s="27">
        <f t="shared" si="1"/>
        <v>-1318</v>
      </c>
      <c r="K31" s="7"/>
      <c r="L31" s="124">
        <f t="shared" si="2"/>
        <v>-0.9381720685096121</v>
      </c>
      <c r="M31" s="27">
        <f t="shared" ca="1" si="3"/>
        <v>6.9163710172226154E-8</v>
      </c>
      <c r="N31" s="44"/>
      <c r="O31" s="44"/>
      <c r="P31" s="7"/>
      <c r="Q31" s="28">
        <f t="shared" ca="1" si="4"/>
        <v>3631.9036431683335</v>
      </c>
      <c r="R31" s="27">
        <f t="shared" ca="1" si="5"/>
        <v>-1341.8071993569781</v>
      </c>
      <c r="S31" s="7"/>
      <c r="T31" s="28">
        <f t="shared" ca="1" si="6"/>
        <v>-0.94123433940798218</v>
      </c>
      <c r="U31" s="27">
        <f t="shared" ca="1" si="7"/>
        <v>-0.35004088188592869</v>
      </c>
      <c r="V31" s="7"/>
      <c r="W31" s="28">
        <f t="shared" ca="1" si="8"/>
        <v>-0.93843505845271302</v>
      </c>
      <c r="X31" s="27">
        <f t="shared" ca="1" si="11"/>
        <v>62.099443136344291</v>
      </c>
      <c r="Y31" s="7"/>
      <c r="Z31" s="28">
        <f t="shared" si="12"/>
        <v>62.225999999999985</v>
      </c>
      <c r="AA31" s="27">
        <f t="shared" si="9"/>
        <v>1.0860485803459912</v>
      </c>
      <c r="AB31" s="7"/>
      <c r="AC31" s="28">
        <f t="shared" ca="1" si="0"/>
        <v>-0.12655686365569352</v>
      </c>
      <c r="AD31" s="27">
        <f t="shared" ca="1" si="10"/>
        <v>2.2299665638072952E-2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15015</v>
      </c>
      <c r="D32" s="26">
        <v>12675</v>
      </c>
      <c r="E32" s="26">
        <v>11306</v>
      </c>
      <c r="F32" s="26">
        <v>13639</v>
      </c>
      <c r="G32" s="27"/>
      <c r="H32" s="7"/>
      <c r="I32" s="28">
        <f t="shared" si="1"/>
        <v>3709</v>
      </c>
      <c r="J32" s="27">
        <f t="shared" si="1"/>
        <v>-964</v>
      </c>
      <c r="K32" s="7"/>
      <c r="L32" s="124">
        <f t="shared" si="2"/>
        <v>-0.96784347130676796</v>
      </c>
      <c r="M32" s="27">
        <f t="shared" ca="1" si="3"/>
        <v>2.7576365114784182E-6</v>
      </c>
      <c r="N32" s="44"/>
      <c r="O32" s="44"/>
      <c r="P32" s="7"/>
      <c r="Q32" s="28">
        <f t="shared" ca="1" si="4"/>
        <v>3748.9036431683335</v>
      </c>
      <c r="R32" s="27">
        <f t="shared" ca="1" si="5"/>
        <v>-987.80719935697812</v>
      </c>
      <c r="S32" s="7"/>
      <c r="T32" s="28">
        <f t="shared" ca="1" si="6"/>
        <v>-0.97155574342371909</v>
      </c>
      <c r="U32" s="27">
        <f t="shared" ca="1" si="7"/>
        <v>-0.25769194215226116</v>
      </c>
      <c r="V32" s="7"/>
      <c r="W32" s="28">
        <f t="shared" ca="1" si="8"/>
        <v>-0.96950408460054782</v>
      </c>
      <c r="X32" s="27">
        <f t="shared" ca="1" si="11"/>
        <v>67.670281657510031</v>
      </c>
      <c r="Y32" s="7"/>
      <c r="Z32" s="28">
        <f t="shared" si="12"/>
        <v>67.868999999999986</v>
      </c>
      <c r="AA32" s="27">
        <f t="shared" si="9"/>
        <v>1.1845375100360314</v>
      </c>
      <c r="AB32" s="7"/>
      <c r="AC32" s="28">
        <f t="shared" ca="1" si="0"/>
        <v>-0.19871834248995413</v>
      </c>
      <c r="AD32" s="27">
        <f t="shared" ca="1" si="10"/>
        <v>8.5816656146675996E-2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15046</v>
      </c>
      <c r="D33" s="26">
        <v>12852</v>
      </c>
      <c r="E33" s="26">
        <v>11264</v>
      </c>
      <c r="F33" s="26">
        <v>13456</v>
      </c>
      <c r="G33" s="27"/>
      <c r="H33" s="7"/>
      <c r="I33" s="28">
        <f t="shared" si="1"/>
        <v>3782</v>
      </c>
      <c r="J33" s="27">
        <f t="shared" si="1"/>
        <v>-604</v>
      </c>
      <c r="K33" s="7"/>
      <c r="L33" s="124">
        <f t="shared" si="2"/>
        <v>-0.98748282595945547</v>
      </c>
      <c r="M33" s="27">
        <f t="shared" ca="1" si="3"/>
        <v>2.8887955514291436E-6</v>
      </c>
      <c r="N33" s="44"/>
      <c r="O33" s="44"/>
      <c r="P33" s="7"/>
      <c r="Q33" s="28">
        <f t="shared" ca="1" si="4"/>
        <v>3821.9036431683335</v>
      </c>
      <c r="R33" s="27">
        <f t="shared" ca="1" si="5"/>
        <v>-627.80719935697812</v>
      </c>
      <c r="S33" s="7"/>
      <c r="T33" s="28">
        <f t="shared" ca="1" si="6"/>
        <v>-0.99047422627114468</v>
      </c>
      <c r="U33" s="27">
        <f t="shared" ca="1" si="7"/>
        <v>-0.16377776615192133</v>
      </c>
      <c r="V33" s="7"/>
      <c r="W33" s="28">
        <f t="shared" ca="1" si="8"/>
        <v>-0.98918247167295847</v>
      </c>
      <c r="X33" s="27">
        <f t="shared" ca="1" si="11"/>
        <v>73.15409641536769</v>
      </c>
      <c r="Y33" s="7"/>
      <c r="Z33" s="28">
        <f t="shared" si="12"/>
        <v>73.277999999999992</v>
      </c>
      <c r="AA33" s="27">
        <f t="shared" si="9"/>
        <v>1.2789423692764046</v>
      </c>
      <c r="AB33" s="7"/>
      <c r="AC33" s="28">
        <f t="shared" ca="1" si="0"/>
        <v>-0.123903584632302</v>
      </c>
      <c r="AD33" s="27">
        <f t="shared" ca="1" si="10"/>
        <v>-3.904276634459336E-2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15067</v>
      </c>
      <c r="D34" s="26">
        <v>13040</v>
      </c>
      <c r="E34" s="26">
        <v>11242</v>
      </c>
      <c r="F34" s="26">
        <v>13272</v>
      </c>
      <c r="G34" s="27"/>
      <c r="H34" s="7"/>
      <c r="I34" s="28">
        <f t="shared" si="1"/>
        <v>3825</v>
      </c>
      <c r="J34" s="27">
        <f t="shared" si="1"/>
        <v>-232</v>
      </c>
      <c r="K34" s="7"/>
      <c r="L34" s="124">
        <f t="shared" si="2"/>
        <v>-0.99852685485890891</v>
      </c>
      <c r="M34" s="27">
        <f t="shared" ca="1" si="3"/>
        <v>6.6788150138539215E-6</v>
      </c>
      <c r="N34" s="44"/>
      <c r="O34" s="44"/>
      <c r="P34" s="7"/>
      <c r="Q34" s="28">
        <f t="shared" ca="1" si="4"/>
        <v>3864.9036431683335</v>
      </c>
      <c r="R34" s="27">
        <f t="shared" ca="1" si="5"/>
        <v>-255.80719935697817</v>
      </c>
      <c r="S34" s="7"/>
      <c r="T34" s="28">
        <f t="shared" ca="1" si="6"/>
        <v>-1.0016179901401763</v>
      </c>
      <c r="U34" s="27">
        <f t="shared" ca="1" si="7"/>
        <v>-6.6733117618236859E-2</v>
      </c>
      <c r="V34" s="7"/>
      <c r="W34" s="28">
        <f t="shared" ca="1" si="8"/>
        <v>-1.001111195202953</v>
      </c>
      <c r="X34" s="27">
        <f t="shared" ca="1" si="11"/>
        <v>78.741565188564607</v>
      </c>
      <c r="Y34" s="7"/>
      <c r="Z34" s="28">
        <f t="shared" si="12"/>
        <v>78.85799999999999</v>
      </c>
      <c r="AA34" s="27">
        <f t="shared" si="9"/>
        <v>1.3763317415376881</v>
      </c>
      <c r="AB34" s="7"/>
      <c r="AC34" s="28">
        <f t="shared" ca="1" si="0"/>
        <v>-0.11643481143538281</v>
      </c>
      <c r="AD34" s="27">
        <f t="shared" ca="1" si="10"/>
        <v>2.2041805692765593E-2</v>
      </c>
      <c r="AE34" s="7">
        <v>135</v>
      </c>
    </row>
    <row r="35" spans="1:31" s="26" customFormat="1" x14ac:dyDescent="0.25">
      <c r="A35" s="26">
        <v>15</v>
      </c>
      <c r="B35" s="26">
        <v>637</v>
      </c>
      <c r="C35" s="26">
        <v>15064</v>
      </c>
      <c r="D35" s="26">
        <v>13232</v>
      </c>
      <c r="E35" s="26">
        <v>11242</v>
      </c>
      <c r="F35" s="26">
        <v>13078</v>
      </c>
      <c r="G35" s="27"/>
      <c r="H35" s="7"/>
      <c r="I35" s="28">
        <f t="shared" si="1"/>
        <v>3822</v>
      </c>
      <c r="J35" s="27">
        <f t="shared" si="1"/>
        <v>154</v>
      </c>
      <c r="K35" s="7"/>
      <c r="L35" s="124">
        <f t="shared" si="2"/>
        <v>-1.0000180932961784</v>
      </c>
      <c r="M35" s="27">
        <f t="shared" ca="1" si="3"/>
        <v>1.2762850008985836E-6</v>
      </c>
      <c r="N35" s="44"/>
      <c r="O35" s="44"/>
      <c r="P35" s="7"/>
      <c r="Q35" s="28">
        <f t="shared" ca="1" si="4"/>
        <v>3861.9036431683335</v>
      </c>
      <c r="R35" s="27">
        <f t="shared" ca="1" si="5"/>
        <v>130.19280064302183</v>
      </c>
      <c r="S35" s="7"/>
      <c r="T35" s="28">
        <f t="shared" ca="1" si="6"/>
        <v>-1.0008405182423368</v>
      </c>
      <c r="U35" s="27">
        <f t="shared" ca="1" si="7"/>
        <v>3.3963748871016414E-2</v>
      </c>
      <c r="V35" s="7"/>
      <c r="W35" s="28">
        <f t="shared" ca="1" si="8"/>
        <v>-1.0011478211399083</v>
      </c>
      <c r="X35" s="27">
        <f t="shared" ca="1" si="11"/>
        <v>84.498208569557221</v>
      </c>
      <c r="Y35" s="7"/>
      <c r="Z35" s="28">
        <f t="shared" si="12"/>
        <v>84.590999999999994</v>
      </c>
      <c r="AA35" s="27">
        <f t="shared" si="9"/>
        <v>1.4763914675545231</v>
      </c>
      <c r="AB35" s="7"/>
      <c r="AC35" s="28">
        <f t="shared" ca="1" si="0"/>
        <v>-9.2791430442773049E-2</v>
      </c>
      <c r="AD35" s="27">
        <f t="shared" ca="1" si="10"/>
        <v>-3.6997380537300728E-2</v>
      </c>
      <c r="AE35" s="7">
        <v>134</v>
      </c>
    </row>
    <row r="36" spans="1:31" s="26" customFormat="1" x14ac:dyDescent="0.25">
      <c r="A36" s="26">
        <v>16</v>
      </c>
      <c r="B36" s="26">
        <v>631</v>
      </c>
      <c r="C36" s="26">
        <v>15055</v>
      </c>
      <c r="D36" s="26">
        <v>13424</v>
      </c>
      <c r="E36" s="26">
        <v>11257</v>
      </c>
      <c r="F36" s="26">
        <v>12889</v>
      </c>
      <c r="G36" s="27"/>
      <c r="H36" s="7"/>
      <c r="I36" s="28">
        <f t="shared" si="1"/>
        <v>3798</v>
      </c>
      <c r="J36" s="27">
        <f t="shared" si="1"/>
        <v>535</v>
      </c>
      <c r="K36" s="7"/>
      <c r="L36" s="124">
        <f t="shared" si="2"/>
        <v>-0.9916329653174536</v>
      </c>
      <c r="M36" s="27">
        <f t="shared" ca="1" si="3"/>
        <v>1.6797333142770774E-5</v>
      </c>
      <c r="N36" s="44"/>
      <c r="O36" s="44"/>
      <c r="P36" s="7"/>
      <c r="Q36" s="28">
        <f t="shared" ca="1" si="4"/>
        <v>3837.9036431683335</v>
      </c>
      <c r="R36" s="27">
        <f t="shared" ca="1" si="5"/>
        <v>511.19280064302183</v>
      </c>
      <c r="S36" s="7"/>
      <c r="T36" s="28">
        <f t="shared" ca="1" si="6"/>
        <v>-0.99462074305962156</v>
      </c>
      <c r="U36" s="27">
        <f t="shared" ca="1" si="7"/>
        <v>0.13335625180470942</v>
      </c>
      <c r="V36" s="7"/>
      <c r="W36" s="28">
        <f t="shared" ca="1" si="8"/>
        <v>-0.99573142028765527</v>
      </c>
      <c r="X36" s="27">
        <f t="shared" ca="1" si="11"/>
        <v>90.183319128358562</v>
      </c>
      <c r="Y36" s="7"/>
      <c r="Z36" s="28">
        <f t="shared" si="12"/>
        <v>90.27</v>
      </c>
      <c r="AA36" s="27">
        <f t="shared" si="9"/>
        <v>1.5755087157752814</v>
      </c>
      <c r="AB36" s="7"/>
      <c r="AC36" s="28">
        <f t="shared" ca="1" si="0"/>
        <v>-8.668087164143401E-2</v>
      </c>
      <c r="AD36" s="27">
        <f t="shared" ca="1" si="10"/>
        <v>3.1212782832312769E-4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15016</v>
      </c>
      <c r="D37" s="26">
        <v>13613</v>
      </c>
      <c r="E37" s="26">
        <v>11291</v>
      </c>
      <c r="F37" s="26">
        <v>12709</v>
      </c>
      <c r="G37" s="27"/>
      <c r="H37" s="7"/>
      <c r="I37" s="28">
        <f t="shared" si="1"/>
        <v>3725</v>
      </c>
      <c r="J37" s="27">
        <f t="shared" si="1"/>
        <v>904</v>
      </c>
      <c r="K37" s="7"/>
      <c r="L37" s="124">
        <f t="shared" si="2"/>
        <v>-0.97365969667957442</v>
      </c>
      <c r="M37" s="27">
        <f t="shared" ca="1" si="3"/>
        <v>1.5451900425539975E-5</v>
      </c>
      <c r="N37" s="44"/>
      <c r="O37" s="44"/>
      <c r="P37" s="7"/>
      <c r="Q37" s="28">
        <f t="shared" ca="1" si="4"/>
        <v>3764.9036431683335</v>
      </c>
      <c r="R37" s="27">
        <f t="shared" ca="1" si="5"/>
        <v>880.19280064302188</v>
      </c>
      <c r="S37" s="7"/>
      <c r="T37" s="28">
        <f t="shared" ca="1" si="6"/>
        <v>-0.97570226021219586</v>
      </c>
      <c r="U37" s="27">
        <f t="shared" ca="1" si="7"/>
        <v>0.22961828220505776</v>
      </c>
      <c r="V37" s="7"/>
      <c r="W37" s="28">
        <f t="shared" ca="1" si="8"/>
        <v>-0.97759058721805803</v>
      </c>
      <c r="X37" s="27">
        <f t="shared" ca="1" si="11"/>
        <v>95.773340960762312</v>
      </c>
      <c r="Y37" s="7"/>
      <c r="Z37" s="28">
        <f t="shared" si="12"/>
        <v>95.912999999999997</v>
      </c>
      <c r="AA37" s="27">
        <f t="shared" si="9"/>
        <v>1.6739976454653211</v>
      </c>
      <c r="AB37" s="7"/>
      <c r="AC37" s="28">
        <f t="shared" ca="1" si="0"/>
        <v>-0.13965903923768508</v>
      </c>
      <c r="AD37" s="27">
        <f t="shared" ca="1" si="10"/>
        <v>3.7302131537515493E-2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14965</v>
      </c>
      <c r="D38" s="26">
        <v>13795</v>
      </c>
      <c r="E38" s="26">
        <v>11349</v>
      </c>
      <c r="F38" s="26">
        <v>12523</v>
      </c>
      <c r="G38" s="27"/>
      <c r="H38" s="7"/>
      <c r="I38" s="28">
        <f t="shared" si="1"/>
        <v>3616</v>
      </c>
      <c r="J38" s="27">
        <f t="shared" si="1"/>
        <v>1272</v>
      </c>
      <c r="K38" s="7"/>
      <c r="L38" s="124">
        <f t="shared" si="2"/>
        <v>-0.94578923135914406</v>
      </c>
      <c r="M38" s="27">
        <f t="shared" ca="1" si="3"/>
        <v>1.8735444547661391E-5</v>
      </c>
      <c r="N38" s="44"/>
      <c r="O38" s="44"/>
      <c r="P38" s="7"/>
      <c r="Q38" s="28">
        <f t="shared" ca="1" si="4"/>
        <v>3655.9036431683335</v>
      </c>
      <c r="R38" s="27">
        <f t="shared" ca="1" si="5"/>
        <v>1248.1928006430219</v>
      </c>
      <c r="S38" s="7"/>
      <c r="T38" s="28">
        <f t="shared" ca="1" si="6"/>
        <v>-0.94745411459069739</v>
      </c>
      <c r="U38" s="27">
        <f t="shared" ca="1" si="7"/>
        <v>0.32561943989429404</v>
      </c>
      <c r="V38" s="7"/>
      <c r="W38" s="28">
        <f t="shared" ca="1" si="8"/>
        <v>-0.95011767733289276</v>
      </c>
      <c r="X38" s="27">
        <f t="shared" ca="1" si="11"/>
        <v>101.4725543653384</v>
      </c>
      <c r="Y38" s="7"/>
      <c r="Z38" s="28">
        <f t="shared" si="12"/>
        <v>101.637</v>
      </c>
      <c r="AA38" s="27">
        <f t="shared" si="9"/>
        <v>1.7739002918494766</v>
      </c>
      <c r="AB38" s="7"/>
      <c r="AC38" s="28">
        <f t="shared" ca="1" si="0"/>
        <v>-0.16444563466160389</v>
      </c>
      <c r="AD38" s="27">
        <f t="shared" ca="1" si="10"/>
        <v>1.4469542696062376E-2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14895</v>
      </c>
      <c r="D39" s="26">
        <v>13970</v>
      </c>
      <c r="E39" s="26">
        <v>11418</v>
      </c>
      <c r="F39" s="26">
        <v>12347</v>
      </c>
      <c r="G39" s="27"/>
      <c r="H39" s="7"/>
      <c r="I39" s="28">
        <f t="shared" si="1"/>
        <v>3477</v>
      </c>
      <c r="J39" s="27">
        <f t="shared" si="1"/>
        <v>1623</v>
      </c>
      <c r="K39" s="7"/>
      <c r="L39" s="124">
        <f t="shared" si="2"/>
        <v>-0.90907979928503879</v>
      </c>
      <c r="M39" s="27">
        <f t="shared" ca="1" si="3"/>
        <v>3.3110126225518414E-5</v>
      </c>
      <c r="N39" s="44"/>
      <c r="O39" s="44"/>
      <c r="P39" s="7"/>
      <c r="Q39" s="28">
        <f t="shared" ca="1" si="4"/>
        <v>3516.9036431683335</v>
      </c>
      <c r="R39" s="27">
        <f t="shared" ca="1" si="5"/>
        <v>1599.1928006430219</v>
      </c>
      <c r="S39" s="7"/>
      <c r="T39" s="28">
        <f t="shared" ca="1" si="6"/>
        <v>-0.91143124999080483</v>
      </c>
      <c r="U39" s="27">
        <f t="shared" ca="1" si="7"/>
        <v>0.41718576149462538</v>
      </c>
      <c r="V39" s="7"/>
      <c r="W39" s="28">
        <f t="shared" ca="1" si="8"/>
        <v>-0.91483393920561062</v>
      </c>
      <c r="X39" s="27">
        <f t="shared" ca="1" si="11"/>
        <v>107.06930511941994</v>
      </c>
      <c r="Y39" s="7"/>
      <c r="Z39" s="28">
        <f t="shared" si="12"/>
        <v>107.28</v>
      </c>
      <c r="AA39" s="27">
        <f t="shared" si="9"/>
        <v>1.8723892215395166</v>
      </c>
      <c r="AB39" s="7"/>
      <c r="AC39" s="28">
        <f t="shared" ca="1" si="0"/>
        <v>-0.21069488058006414</v>
      </c>
      <c r="AD39" s="27">
        <f t="shared" ca="1" si="10"/>
        <v>8.3038952139688149E-2</v>
      </c>
      <c r="AE39" s="7">
        <v>130</v>
      </c>
    </row>
    <row r="40" spans="1:31" s="26" customFormat="1" x14ac:dyDescent="0.25">
      <c r="A40" s="26">
        <v>20</v>
      </c>
      <c r="B40" s="26">
        <v>611</v>
      </c>
      <c r="C40" s="26">
        <v>14798</v>
      </c>
      <c r="D40" s="26">
        <v>14132</v>
      </c>
      <c r="E40" s="26">
        <v>11501</v>
      </c>
      <c r="F40" s="26">
        <v>12176</v>
      </c>
      <c r="G40" s="27"/>
      <c r="H40" s="7"/>
      <c r="I40" s="28">
        <f t="shared" si="1"/>
        <v>3297</v>
      </c>
      <c r="J40" s="27">
        <f t="shared" si="1"/>
        <v>1956</v>
      </c>
      <c r="K40" s="7"/>
      <c r="L40" s="124">
        <f t="shared" si="2"/>
        <v>-0.86482761220864113</v>
      </c>
      <c r="M40" s="27">
        <f t="shared" ca="1" si="3"/>
        <v>1.647408505646357E-5</v>
      </c>
      <c r="N40" s="44"/>
      <c r="O40" s="44"/>
      <c r="P40" s="7"/>
      <c r="Q40" s="28">
        <f t="shared" ca="1" si="4"/>
        <v>3336.9036431683335</v>
      </c>
      <c r="R40" s="27">
        <f t="shared" ca="1" si="5"/>
        <v>1932.1928006430219</v>
      </c>
      <c r="S40" s="7"/>
      <c r="T40" s="28">
        <f t="shared" ca="1" si="6"/>
        <v>-0.86478293612044033</v>
      </c>
      <c r="U40" s="27">
        <f t="shared" ca="1" si="7"/>
        <v>0.50405637429493977</v>
      </c>
      <c r="V40" s="7"/>
      <c r="W40" s="28">
        <f t="shared" ca="1" si="8"/>
        <v>-0.8688864402484161</v>
      </c>
      <c r="X40" s="27">
        <f t="shared" ca="1" si="11"/>
        <v>112.67398298771377</v>
      </c>
      <c r="Y40" s="7"/>
      <c r="Z40" s="28">
        <f t="shared" si="12"/>
        <v>112.779</v>
      </c>
      <c r="AA40" s="27">
        <f t="shared" si="9"/>
        <v>1.9683648771066846</v>
      </c>
      <c r="AB40" s="7"/>
      <c r="AC40" s="28">
        <f t="shared" ca="1" si="0"/>
        <v>-0.10501701228622551</v>
      </c>
      <c r="AD40" s="27">
        <f t="shared" ca="1" si="10"/>
        <v>-2.3730766696729688E-2</v>
      </c>
      <c r="AE40" s="7">
        <v>129</v>
      </c>
    </row>
    <row r="41" spans="1:31" s="26" customFormat="1" x14ac:dyDescent="0.25">
      <c r="A41" s="26">
        <v>21</v>
      </c>
      <c r="B41" s="26">
        <v>603</v>
      </c>
      <c r="C41" s="26">
        <v>14700</v>
      </c>
      <c r="D41" s="26">
        <v>14288</v>
      </c>
      <c r="E41" s="26">
        <v>11607</v>
      </c>
      <c r="F41" s="26">
        <v>12030</v>
      </c>
      <c r="G41" s="27"/>
      <c r="H41" s="7"/>
      <c r="I41" s="28">
        <f t="shared" si="1"/>
        <v>3093</v>
      </c>
      <c r="J41" s="27">
        <f t="shared" si="1"/>
        <v>2258</v>
      </c>
      <c r="K41" s="7"/>
      <c r="L41" s="124">
        <f t="shared" si="2"/>
        <v>-0.8133488438060521</v>
      </c>
      <c r="M41" s="27">
        <f t="shared" ca="1" si="3"/>
        <v>1.0921280503302426E-5</v>
      </c>
      <c r="N41" s="44"/>
      <c r="O41" s="44"/>
      <c r="P41" s="7"/>
      <c r="Q41" s="28">
        <f t="shared" ca="1" si="4"/>
        <v>3132.9036431683335</v>
      </c>
      <c r="R41" s="27">
        <f t="shared" ca="1" si="5"/>
        <v>2234.1928006430217</v>
      </c>
      <c r="S41" s="7"/>
      <c r="T41" s="28">
        <f t="shared" ca="1" si="6"/>
        <v>-0.8119148470673605</v>
      </c>
      <c r="U41" s="27">
        <f t="shared" ca="1" si="7"/>
        <v>0.5828399330507803</v>
      </c>
      <c r="V41" s="7"/>
      <c r="W41" s="28">
        <f t="shared" ca="1" si="8"/>
        <v>-0.81665357987770781</v>
      </c>
      <c r="X41" s="27">
        <f t="shared" ca="1" si="11"/>
        <v>118.0703893079035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-0.1356106920964919</v>
      </c>
      <c r="AD41" s="27">
        <f t="shared" ca="1" si="10"/>
        <v>4.6728923295944469E-3</v>
      </c>
      <c r="AE41" s="7">
        <v>128</v>
      </c>
    </row>
    <row r="42" spans="1:31" s="26" customFormat="1" x14ac:dyDescent="0.25">
      <c r="A42" s="26">
        <v>22</v>
      </c>
      <c r="B42" s="26">
        <v>629</v>
      </c>
      <c r="C42" s="26">
        <v>14581</v>
      </c>
      <c r="D42" s="26">
        <v>14435</v>
      </c>
      <c r="E42" s="26">
        <v>11724</v>
      </c>
      <c r="F42" s="26">
        <v>11878</v>
      </c>
      <c r="G42" s="27"/>
      <c r="H42" s="7"/>
      <c r="I42" s="28">
        <f t="shared" si="1"/>
        <v>2857</v>
      </c>
      <c r="J42" s="27">
        <f t="shared" si="1"/>
        <v>2557</v>
      </c>
      <c r="K42" s="7"/>
      <c r="L42" s="124">
        <f t="shared" si="2"/>
        <v>-0.75188858444503881</v>
      </c>
      <c r="M42" s="27">
        <f t="shared" ca="1" si="3"/>
        <v>1.7914082217957962E-5</v>
      </c>
      <c r="N42" s="44"/>
      <c r="O42" s="44"/>
      <c r="P42" s="7"/>
      <c r="Q42" s="28">
        <f t="shared" ca="1" si="4"/>
        <v>2896.9036431683335</v>
      </c>
      <c r="R42" s="27">
        <f t="shared" ca="1" si="5"/>
        <v>2533.1928006430217</v>
      </c>
      <c r="S42" s="7"/>
      <c r="T42" s="28">
        <f t="shared" ca="1" si="6"/>
        <v>-0.75075372443732702</v>
      </c>
      <c r="U42" s="27">
        <f t="shared" ca="1" si="7"/>
        <v>0.66084087367328481</v>
      </c>
      <c r="V42" s="7"/>
      <c r="W42" s="28">
        <f t="shared" ca="1" si="8"/>
        <v>-0.75612108751272322</v>
      </c>
      <c r="X42" s="27">
        <f t="shared" ca="1" si="11"/>
        <v>123.70827893218552</v>
      </c>
      <c r="Y42" s="7"/>
      <c r="Z42" s="28">
        <f t="shared" si="12"/>
        <v>123.86699999999999</v>
      </c>
      <c r="AA42" s="27">
        <f t="shared" si="9"/>
        <v>2.1618869845678161</v>
      </c>
      <c r="AB42" s="7"/>
      <c r="AC42" s="28">
        <f t="shared" ca="1" si="0"/>
        <v>-0.1587210678144686</v>
      </c>
      <c r="AD42" s="27">
        <f t="shared" ca="1" si="10"/>
        <v>1.9899005819382865E-2</v>
      </c>
      <c r="AE42" s="7">
        <v>127</v>
      </c>
    </row>
    <row r="43" spans="1:31" s="26" customFormat="1" x14ac:dyDescent="0.25">
      <c r="A43" s="26">
        <v>23</v>
      </c>
      <c r="B43" s="26">
        <v>621</v>
      </c>
      <c r="C43" s="26">
        <v>14449</v>
      </c>
      <c r="D43" s="26">
        <v>14579</v>
      </c>
      <c r="E43" s="26">
        <v>11854</v>
      </c>
      <c r="F43" s="26">
        <v>11744</v>
      </c>
      <c r="G43" s="27"/>
      <c r="H43" s="7"/>
      <c r="I43" s="28">
        <f t="shared" si="1"/>
        <v>2595</v>
      </c>
      <c r="J43" s="27">
        <f t="shared" si="1"/>
        <v>2835</v>
      </c>
      <c r="K43" s="7"/>
      <c r="L43" s="124">
        <f t="shared" si="2"/>
        <v>-0.68401285268911216</v>
      </c>
      <c r="M43" s="27">
        <f t="shared" ca="1" si="3"/>
        <v>2.2974198562300808E-5</v>
      </c>
      <c r="N43" s="44"/>
      <c r="O43" s="44"/>
      <c r="P43" s="7"/>
      <c r="Q43" s="28">
        <f t="shared" ca="1" si="4"/>
        <v>2634.9036431683335</v>
      </c>
      <c r="R43" s="27">
        <f t="shared" ca="1" si="5"/>
        <v>2811.1928006430217</v>
      </c>
      <c r="S43" s="7"/>
      <c r="T43" s="28">
        <f t="shared" ca="1" si="6"/>
        <v>-0.68285451202601866</v>
      </c>
      <c r="U43" s="27">
        <f t="shared" ca="1" si="7"/>
        <v>0.73336348736243606</v>
      </c>
      <c r="V43" s="7"/>
      <c r="W43" s="28">
        <f t="shared" ca="1" si="8"/>
        <v>-0.68880599347176197</v>
      </c>
      <c r="X43" s="27">
        <f t="shared" ca="1" si="11"/>
        <v>129.34973232451875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-0.10626767548123439</v>
      </c>
      <c r="AD43" s="27">
        <f t="shared" ca="1" si="10"/>
        <v>-2.6470287308825391E-2</v>
      </c>
      <c r="AE43" s="7">
        <v>126</v>
      </c>
    </row>
    <row r="44" spans="1:31" s="26" customFormat="1" x14ac:dyDescent="0.25">
      <c r="A44" s="26">
        <v>24</v>
      </c>
      <c r="B44" s="26">
        <v>629</v>
      </c>
      <c r="C44" s="26">
        <v>14308</v>
      </c>
      <c r="D44" s="26">
        <v>14703</v>
      </c>
      <c r="E44" s="26">
        <v>12005</v>
      </c>
      <c r="F44" s="26">
        <v>11623</v>
      </c>
      <c r="G44" s="27"/>
      <c r="H44" s="7"/>
      <c r="I44" s="28">
        <f t="shared" si="1"/>
        <v>2303</v>
      </c>
      <c r="J44" s="27">
        <f t="shared" si="1"/>
        <v>3080</v>
      </c>
      <c r="K44" s="7"/>
      <c r="L44" s="124">
        <f t="shared" si="2"/>
        <v>-0.60863620983354993</v>
      </c>
      <c r="M44" s="27">
        <f t="shared" ca="1" si="3"/>
        <v>2.5101255458776083E-5</v>
      </c>
      <c r="N44" s="44"/>
      <c r="O44" s="44"/>
      <c r="P44" s="7"/>
      <c r="Q44" s="28">
        <f t="shared" ca="1" si="4"/>
        <v>2342.9036431683335</v>
      </c>
      <c r="R44" s="27">
        <f t="shared" ca="1" si="5"/>
        <v>3056.1928006430217</v>
      </c>
      <c r="S44" s="7"/>
      <c r="T44" s="28">
        <f t="shared" ca="1" si="6"/>
        <v>-0.60718058063631619</v>
      </c>
      <c r="U44" s="27">
        <f t="shared" ca="1" si="7"/>
        <v>0.79727730158488963</v>
      </c>
      <c r="V44" s="7"/>
      <c r="W44" s="28">
        <f t="shared" ca="1" si="8"/>
        <v>-0.61364632514746997</v>
      </c>
      <c r="X44" s="27">
        <f t="shared" ca="1" si="11"/>
        <v>134.97053955447399</v>
      </c>
      <c r="Y44" s="7"/>
      <c r="Z44" s="28">
        <f t="shared" si="12"/>
        <v>135.11699999999999</v>
      </c>
      <c r="AA44" s="27">
        <f t="shared" si="9"/>
        <v>2.358236525417178</v>
      </c>
      <c r="AB44" s="7"/>
      <c r="AC44" s="28">
        <f t="shared" ca="1" si="0"/>
        <v>-0.14646044552600301</v>
      </c>
      <c r="AD44" s="27">
        <f t="shared" ca="1" si="10"/>
        <v>6.3222520217976808E-2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14141</v>
      </c>
      <c r="D45" s="26">
        <v>14805</v>
      </c>
      <c r="E45" s="26">
        <v>12156</v>
      </c>
      <c r="F45" s="26">
        <v>11505</v>
      </c>
      <c r="G45" s="27"/>
      <c r="H45" s="7"/>
      <c r="I45" s="28">
        <f t="shared" si="1"/>
        <v>1985</v>
      </c>
      <c r="J45" s="27">
        <f t="shared" si="1"/>
        <v>3300</v>
      </c>
      <c r="K45" s="7"/>
      <c r="L45" s="124">
        <f t="shared" si="2"/>
        <v>-0.52665475542780316</v>
      </c>
      <c r="M45" s="27">
        <f t="shared" ca="1" si="3"/>
        <v>2.5410301892804442E-5</v>
      </c>
      <c r="N45" s="44"/>
      <c r="O45" s="44"/>
      <c r="P45" s="7"/>
      <c r="Q45" s="28">
        <f t="shared" ca="1" si="4"/>
        <v>2024.9036431683335</v>
      </c>
      <c r="R45" s="27">
        <f t="shared" ca="1" si="5"/>
        <v>3276.1928006430217</v>
      </c>
      <c r="S45" s="7"/>
      <c r="T45" s="28">
        <f t="shared" ca="1" si="6"/>
        <v>-0.52476855946533896</v>
      </c>
      <c r="U45" s="27">
        <f t="shared" ca="1" si="7"/>
        <v>0.85466929802954172</v>
      </c>
      <c r="V45" s="7"/>
      <c r="W45" s="28">
        <f t="shared" ca="1" si="8"/>
        <v>-0.53169561863689785</v>
      </c>
      <c r="X45" s="27">
        <f t="shared" ca="1" si="11"/>
        <v>140.66917946390743</v>
      </c>
      <c r="Y45" s="7"/>
      <c r="Z45" s="28">
        <f t="shared" si="12"/>
        <v>140.82299999999998</v>
      </c>
      <c r="AA45" s="27">
        <f t="shared" si="9"/>
        <v>2.4578250125359742</v>
      </c>
      <c r="AB45" s="7"/>
      <c r="AC45" s="28">
        <f t="shared" ca="1" si="0"/>
        <v>-0.15382053609255308</v>
      </c>
      <c r="AD45" s="27">
        <f t="shared" ca="1" si="10"/>
        <v>5.2903645882651062E-2</v>
      </c>
      <c r="AE45" s="7">
        <v>124</v>
      </c>
    </row>
    <row r="46" spans="1:31" s="26" customFormat="1" x14ac:dyDescent="0.25">
      <c r="A46" s="26">
        <v>26</v>
      </c>
      <c r="B46" s="26">
        <v>637</v>
      </c>
      <c r="C46" s="26">
        <v>13971</v>
      </c>
      <c r="D46" s="26">
        <v>14905</v>
      </c>
      <c r="E46" s="26">
        <v>12333</v>
      </c>
      <c r="F46" s="26">
        <v>11416</v>
      </c>
      <c r="G46" s="27"/>
      <c r="H46" s="7"/>
      <c r="I46" s="28">
        <f t="shared" si="1"/>
        <v>1638</v>
      </c>
      <c r="J46" s="27">
        <f t="shared" si="1"/>
        <v>3489</v>
      </c>
      <c r="K46" s="7"/>
      <c r="L46" s="124">
        <f t="shared" si="2"/>
        <v>-0.43903044061891489</v>
      </c>
      <c r="M46" s="27">
        <f t="shared" ca="1" si="3"/>
        <v>9.8174513812154379E-6</v>
      </c>
      <c r="N46" s="44"/>
      <c r="O46" s="44"/>
      <c r="P46" s="7"/>
      <c r="Q46" s="28">
        <f t="shared" ca="1" si="4"/>
        <v>1677.9036431683335</v>
      </c>
      <c r="R46" s="27">
        <f t="shared" ca="1" si="5"/>
        <v>3465.1928006430217</v>
      </c>
      <c r="S46" s="7"/>
      <c r="T46" s="28">
        <f t="shared" ca="1" si="6"/>
        <v>-0.43484097661524734</v>
      </c>
      <c r="U46" s="27">
        <f t="shared" ca="1" si="7"/>
        <v>0.90397424042972019</v>
      </c>
      <c r="V46" s="7"/>
      <c r="W46" s="28">
        <f t="shared" ca="1" si="8"/>
        <v>-0.4421637218672575</v>
      </c>
      <c r="X46" s="27">
        <f t="shared" ca="1" si="11"/>
        <v>146.49041807763047</v>
      </c>
      <c r="Y46" s="7"/>
      <c r="Z46" s="28">
        <f t="shared" si="12"/>
        <v>146.55599999999998</v>
      </c>
      <c r="AA46" s="27">
        <f t="shared" si="9"/>
        <v>2.5578847385528092</v>
      </c>
      <c r="AB46" s="7"/>
      <c r="AC46" s="28">
        <f t="shared" ca="1" si="0"/>
        <v>-6.5581922369517542E-2</v>
      </c>
      <c r="AD46" s="27">
        <f t="shared" ca="1" si="10"/>
        <v>-1.8309684999195497E-2</v>
      </c>
      <c r="AE46" s="7">
        <v>123</v>
      </c>
    </row>
    <row r="47" spans="1:31" s="26" customFormat="1" x14ac:dyDescent="0.25">
      <c r="A47" s="26">
        <v>27</v>
      </c>
      <c r="B47" s="26">
        <v>619</v>
      </c>
      <c r="C47" s="26">
        <v>13797</v>
      </c>
      <c r="D47" s="26">
        <v>14972</v>
      </c>
      <c r="E47" s="26">
        <v>12503</v>
      </c>
      <c r="F47" s="26">
        <v>11338</v>
      </c>
      <c r="G47" s="27"/>
      <c r="H47" s="7"/>
      <c r="I47" s="28">
        <f t="shared" si="1"/>
        <v>1294</v>
      </c>
      <c r="J47" s="27">
        <f t="shared" si="1"/>
        <v>3634</v>
      </c>
      <c r="K47" s="7"/>
      <c r="L47" s="124">
        <f t="shared" si="2"/>
        <v>-0.34966609309972857</v>
      </c>
      <c r="M47" s="27">
        <f t="shared" ca="1" si="3"/>
        <v>1.3325622333664677E-5</v>
      </c>
      <c r="N47" s="44"/>
      <c r="O47" s="44"/>
      <c r="P47" s="7"/>
      <c r="Q47" s="28">
        <f t="shared" ca="1" si="4"/>
        <v>1333.9036431683335</v>
      </c>
      <c r="R47" s="27">
        <f t="shared" ca="1" si="5"/>
        <v>3610.1928006430217</v>
      </c>
      <c r="S47" s="7"/>
      <c r="T47" s="28">
        <f t="shared" ca="1" si="6"/>
        <v>-0.34569086566299517</v>
      </c>
      <c r="U47" s="27">
        <f t="shared" ca="1" si="7"/>
        <v>0.94180078354096819</v>
      </c>
      <c r="V47" s="7"/>
      <c r="W47" s="28">
        <f t="shared" ca="1" si="8"/>
        <v>-0.35331652079161135</v>
      </c>
      <c r="X47" s="27">
        <f t="shared" ca="1" si="11"/>
        <v>151.99162801173861</v>
      </c>
      <c r="Y47" s="7"/>
      <c r="Z47" s="28">
        <f t="shared" si="12"/>
        <v>152.12699999999998</v>
      </c>
      <c r="AA47" s="27">
        <f t="shared" si="9"/>
        <v>2.6551170311814132</v>
      </c>
      <c r="AB47" s="7"/>
      <c r="AC47" s="28">
        <f t="shared" ca="1" si="0"/>
        <v>-0.13537198826136887</v>
      </c>
      <c r="AD47" s="27">
        <f t="shared" ca="1" si="10"/>
        <v>-1.9966714579965128E-2</v>
      </c>
      <c r="AE47" s="7">
        <v>122</v>
      </c>
    </row>
    <row r="48" spans="1:31" s="26" customFormat="1" x14ac:dyDescent="0.25">
      <c r="A48" s="26">
        <v>28</v>
      </c>
      <c r="B48" s="26">
        <v>616</v>
      </c>
      <c r="C48" s="26">
        <v>13619</v>
      </c>
      <c r="D48" s="26">
        <v>15027</v>
      </c>
      <c r="E48" s="26">
        <v>12682</v>
      </c>
      <c r="F48" s="26">
        <v>11281</v>
      </c>
      <c r="G48" s="27"/>
      <c r="H48" s="7"/>
      <c r="I48" s="28">
        <f t="shared" si="1"/>
        <v>937</v>
      </c>
      <c r="J48" s="27">
        <f t="shared" si="1"/>
        <v>3746</v>
      </c>
      <c r="K48" s="7"/>
      <c r="L48" s="124">
        <f t="shared" si="2"/>
        <v>-0.257453713522312</v>
      </c>
      <c r="M48" s="27">
        <f t="shared" ca="1" si="3"/>
        <v>1.2793855816680226E-5</v>
      </c>
      <c r="N48" s="44"/>
      <c r="O48" s="44"/>
      <c r="P48" s="7"/>
      <c r="Q48" s="28">
        <f t="shared" ca="1" si="4"/>
        <v>976.90364316833347</v>
      </c>
      <c r="R48" s="27">
        <f t="shared" ca="1" si="5"/>
        <v>3722.1928006430217</v>
      </c>
      <c r="S48" s="7"/>
      <c r="T48" s="28">
        <f t="shared" ca="1" si="6"/>
        <v>-0.25317170982010556</v>
      </c>
      <c r="U48" s="27">
        <f t="shared" ca="1" si="7"/>
        <v>0.97101852718551829</v>
      </c>
      <c r="V48" s="7"/>
      <c r="W48" s="28">
        <f t="shared" ca="1" si="8"/>
        <v>-0.26103056350751969</v>
      </c>
      <c r="X48" s="27">
        <f t="shared" ca="1" si="11"/>
        <v>157.50858912055935</v>
      </c>
      <c r="Y48" s="7"/>
      <c r="Z48" s="28">
        <f t="shared" si="12"/>
        <v>157.67099999999999</v>
      </c>
      <c r="AA48" s="27">
        <f t="shared" si="9"/>
        <v>2.7518780849119793</v>
      </c>
      <c r="AB48" s="7"/>
      <c r="AC48" s="28">
        <f t="shared" ca="1" si="0"/>
        <v>-0.16241087944064247</v>
      </c>
      <c r="AD48" s="27">
        <f t="shared" ca="1" si="10"/>
        <v>3.5739715729874888E-2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13438</v>
      </c>
      <c r="D49" s="26">
        <v>15068</v>
      </c>
      <c r="E49" s="26">
        <v>12862</v>
      </c>
      <c r="F49" s="26">
        <v>11239</v>
      </c>
      <c r="G49" s="27"/>
      <c r="H49" s="7"/>
      <c r="I49" s="28">
        <f t="shared" si="1"/>
        <v>576</v>
      </c>
      <c r="J49" s="27">
        <f t="shared" si="1"/>
        <v>3829</v>
      </c>
      <c r="K49" s="7"/>
      <c r="L49" s="124">
        <f t="shared" si="2"/>
        <v>-0.16407259352821291</v>
      </c>
      <c r="M49" s="27">
        <f t="shared" ca="1" si="3"/>
        <v>1.2774797835715124E-5</v>
      </c>
      <c r="N49" s="44"/>
      <c r="O49" s="44"/>
      <c r="P49" s="7"/>
      <c r="Q49" s="28">
        <f t="shared" ca="1" si="4"/>
        <v>615.90364316833347</v>
      </c>
      <c r="R49" s="27">
        <f t="shared" ca="1" si="5"/>
        <v>3805.1928006430217</v>
      </c>
      <c r="S49" s="7"/>
      <c r="T49" s="28">
        <f t="shared" ca="1" si="6"/>
        <v>-0.1596159247800967</v>
      </c>
      <c r="U49" s="27">
        <f t="shared" ca="1" si="7"/>
        <v>0.99267096220781892</v>
      </c>
      <c r="V49" s="7"/>
      <c r="W49" s="28">
        <f t="shared" ca="1" si="8"/>
        <v>-0.16764677844728398</v>
      </c>
      <c r="X49" s="27">
        <f t="shared" ca="1" si="11"/>
        <v>162.96928747450238</v>
      </c>
      <c r="Y49" s="7"/>
      <c r="Z49" s="28">
        <f t="shared" si="12"/>
        <v>163.143</v>
      </c>
      <c r="AA49" s="27">
        <f t="shared" si="9"/>
        <v>2.8473825015811087</v>
      </c>
      <c r="AB49" s="7"/>
      <c r="AC49" s="28">
        <f t="shared" ca="1" si="0"/>
        <v>-0.17371252549762062</v>
      </c>
      <c r="AD49" s="27">
        <f t="shared" ca="1" si="10"/>
        <v>1.2063797179905578E-2</v>
      </c>
      <c r="AE49" s="7">
        <v>120</v>
      </c>
    </row>
    <row r="50" spans="1:31" s="26" customFormat="1" x14ac:dyDescent="0.25">
      <c r="A50" s="26">
        <v>30</v>
      </c>
      <c r="B50" s="26">
        <v>619</v>
      </c>
      <c r="C50" s="26">
        <v>13247</v>
      </c>
      <c r="D50" s="26">
        <v>15096</v>
      </c>
      <c r="E50" s="26">
        <v>13051</v>
      </c>
      <c r="F50" s="26">
        <v>11223</v>
      </c>
      <c r="G50" s="27"/>
      <c r="H50" s="7"/>
      <c r="I50" s="28">
        <f t="shared" si="1"/>
        <v>196</v>
      </c>
      <c r="J50" s="27">
        <f t="shared" si="1"/>
        <v>3873</v>
      </c>
      <c r="K50" s="7"/>
      <c r="L50" s="124">
        <f t="shared" si="2"/>
        <v>-6.747024957129176E-2</v>
      </c>
      <c r="M50" s="27">
        <f t="shared" ca="1" si="3"/>
        <v>3.1910042619216059E-6</v>
      </c>
      <c r="N50" s="44"/>
      <c r="O50" s="44"/>
      <c r="P50" s="7"/>
      <c r="Q50" s="28">
        <f t="shared" ca="1" si="4"/>
        <v>235.90364316833345</v>
      </c>
      <c r="R50" s="27">
        <f t="shared" ca="1" si="5"/>
        <v>3849.1928006430217</v>
      </c>
      <c r="S50" s="7"/>
      <c r="T50" s="28">
        <f t="shared" ca="1" si="6"/>
        <v>-6.1136151053771612E-2</v>
      </c>
      <c r="U50" s="27">
        <f t="shared" ca="1" si="7"/>
        <v>1.0041493614967494</v>
      </c>
      <c r="V50" s="7"/>
      <c r="W50" s="28">
        <f t="shared" ca="1" si="8"/>
        <v>-6.9256587798482122E-2</v>
      </c>
      <c r="X50" s="27">
        <f t="shared" ca="1" si="11"/>
        <v>168.60974041408349</v>
      </c>
      <c r="Y50" s="7"/>
      <c r="Z50" s="28">
        <f t="shared" si="12"/>
        <v>168.714</v>
      </c>
      <c r="AA50" s="27">
        <f t="shared" si="9"/>
        <v>2.9446147942097132</v>
      </c>
      <c r="AB50" s="7"/>
      <c r="AC50" s="28">
        <f t="shared" ca="1" si="0"/>
        <v>-0.10425958591650897</v>
      </c>
      <c r="AD50" s="27">
        <f t="shared" ca="1" si="10"/>
        <v>-7.6028103691925253E-2</v>
      </c>
      <c r="AE50" s="7">
        <v>119</v>
      </c>
    </row>
    <row r="51" spans="1:31" s="26" customFormat="1" x14ac:dyDescent="0.25">
      <c r="A51" s="26">
        <v>31</v>
      </c>
      <c r="B51" s="26">
        <v>623</v>
      </c>
      <c r="C51" s="26">
        <v>13071</v>
      </c>
      <c r="D51" s="26">
        <v>15099</v>
      </c>
      <c r="E51" s="26">
        <v>13247</v>
      </c>
      <c r="F51" s="26">
        <v>11221</v>
      </c>
      <c r="G51" s="27"/>
      <c r="H51" s="7"/>
      <c r="I51" s="28">
        <f t="shared" si="1"/>
        <v>-176</v>
      </c>
      <c r="J51" s="27">
        <f t="shared" si="1"/>
        <v>3878</v>
      </c>
      <c r="K51" s="7"/>
      <c r="L51" s="124">
        <f t="shared" si="2"/>
        <v>3.0399006033521362E-2</v>
      </c>
      <c r="M51" s="27">
        <f t="shared" ca="1" si="3"/>
        <v>1.0604618748490592E-5</v>
      </c>
      <c r="N51" s="44"/>
      <c r="O51" s="44"/>
      <c r="P51" s="7"/>
      <c r="Q51" s="28">
        <f t="shared" ca="1" si="4"/>
        <v>-136.09635683166655</v>
      </c>
      <c r="R51" s="27">
        <f t="shared" ca="1" si="5"/>
        <v>3854.1928006430217</v>
      </c>
      <c r="S51" s="7"/>
      <c r="T51" s="28">
        <f t="shared" ca="1" si="6"/>
        <v>3.527036427831505E-2</v>
      </c>
      <c r="U51" s="27">
        <f t="shared" ca="1" si="7"/>
        <v>1.0054537250523097</v>
      </c>
      <c r="V51" s="7"/>
      <c r="W51" s="28">
        <f t="shared" ca="1" si="8"/>
        <v>2.7142532672891708E-2</v>
      </c>
      <c r="X51" s="27">
        <f t="shared" ca="1" si="11"/>
        <v>174.10154698540862</v>
      </c>
      <c r="Y51" s="7"/>
      <c r="Z51" s="28">
        <f t="shared" si="12"/>
        <v>174.321</v>
      </c>
      <c r="AA51" s="27">
        <f t="shared" si="9"/>
        <v>3.0424754053690353</v>
      </c>
      <c r="AB51" s="7"/>
      <c r="AC51" s="28">
        <f t="shared" ca="1" si="0"/>
        <v>-0.21945301459138022</v>
      </c>
      <c r="AD51" s="27">
        <f t="shared" ca="1" si="10"/>
        <v>8.4476803498688469E-2</v>
      </c>
      <c r="AE51" s="7">
        <v>118</v>
      </c>
    </row>
    <row r="52" spans="1:31" s="26" customFormat="1" x14ac:dyDescent="0.25">
      <c r="A52" s="26">
        <v>32</v>
      </c>
      <c r="B52" s="26">
        <v>628</v>
      </c>
      <c r="C52" s="26">
        <v>12873</v>
      </c>
      <c r="D52" s="26">
        <v>15081</v>
      </c>
      <c r="E52" s="26">
        <v>13431</v>
      </c>
      <c r="F52" s="26">
        <v>11233</v>
      </c>
      <c r="G52" s="27"/>
      <c r="H52" s="7"/>
      <c r="I52" s="28">
        <f t="shared" si="1"/>
        <v>-558</v>
      </c>
      <c r="J52" s="27">
        <f t="shared" si="1"/>
        <v>3848</v>
      </c>
      <c r="K52" s="7"/>
      <c r="L52" s="124">
        <f t="shared" si="2"/>
        <v>0.12875810629933129</v>
      </c>
      <c r="M52" s="27">
        <f t="shared" ca="1" si="3"/>
        <v>6.5074785464595948E-6</v>
      </c>
      <c r="N52" s="44"/>
      <c r="O52" s="44"/>
      <c r="P52" s="7"/>
      <c r="Q52" s="28">
        <f t="shared" ca="1" si="4"/>
        <v>-518.09635683166653</v>
      </c>
      <c r="R52" s="27">
        <f t="shared" ca="1" si="5"/>
        <v>3824.1928006430217</v>
      </c>
      <c r="S52" s="7"/>
      <c r="T52" s="28">
        <f t="shared" ca="1" si="6"/>
        <v>0.13426845260319972</v>
      </c>
      <c r="U52" s="27">
        <f t="shared" ca="1" si="7"/>
        <v>0.99762754371894791</v>
      </c>
      <c r="V52" s="7"/>
      <c r="W52" s="28">
        <f t="shared" ca="1" si="8"/>
        <v>0.12620713030053013</v>
      </c>
      <c r="X52" s="27">
        <f t="shared" ca="1" si="11"/>
        <v>179.76523707137471</v>
      </c>
      <c r="Y52" s="7"/>
      <c r="Z52" s="28">
        <f t="shared" si="12"/>
        <v>179.97299999999998</v>
      </c>
      <c r="AA52" s="27">
        <f t="shared" si="9"/>
        <v>3.1411214146917543</v>
      </c>
      <c r="AB52" s="7"/>
      <c r="AC52" s="28">
        <f t="shared" ca="1" si="0"/>
        <v>-0.20776292862527157</v>
      </c>
      <c r="AD52" s="27">
        <f t="shared" ca="1" si="10"/>
        <v>4.2432100478208667E-2</v>
      </c>
      <c r="AE52" s="7">
        <v>117</v>
      </c>
    </row>
    <row r="53" spans="1:31" s="26" customFormat="1" x14ac:dyDescent="0.25">
      <c r="A53" s="26">
        <v>33</v>
      </c>
      <c r="B53" s="26">
        <v>641</v>
      </c>
      <c r="C53" s="26">
        <v>12677</v>
      </c>
      <c r="D53" s="26">
        <v>15037</v>
      </c>
      <c r="E53" s="26">
        <v>13618</v>
      </c>
      <c r="F53" s="26">
        <v>11264</v>
      </c>
      <c r="G53" s="27"/>
      <c r="H53" s="7"/>
      <c r="I53" s="28">
        <f t="shared" si="1"/>
        <v>-941</v>
      </c>
      <c r="J53" s="27">
        <f t="shared" si="1"/>
        <v>3773</v>
      </c>
      <c r="K53" s="7"/>
      <c r="L53" s="124">
        <f t="shared" si="2"/>
        <v>0.22785703816086014</v>
      </c>
      <c r="M53" s="27">
        <f t="shared" ca="1" si="3"/>
        <v>4.9784039251628863E-6</v>
      </c>
      <c r="N53" s="44"/>
      <c r="O53" s="44"/>
      <c r="P53" s="7"/>
      <c r="Q53" s="28">
        <f t="shared" ca="1" si="4"/>
        <v>-901.09635683166653</v>
      </c>
      <c r="R53" s="27">
        <f t="shared" ca="1" si="5"/>
        <v>3749.1928006430217</v>
      </c>
      <c r="S53" s="7"/>
      <c r="T53" s="28">
        <f t="shared" ca="1" si="6"/>
        <v>0.23352569822736424</v>
      </c>
      <c r="U53" s="27">
        <f t="shared" ca="1" si="7"/>
        <v>0.97806209038554381</v>
      </c>
      <c r="V53" s="7"/>
      <c r="W53" s="28">
        <f t="shared" ca="1" si="8"/>
        <v>0.22562580443819394</v>
      </c>
      <c r="X53" s="27">
        <f t="shared" ca="1" si="11"/>
        <v>185.54532627488106</v>
      </c>
      <c r="Y53" s="7"/>
      <c r="Z53" s="28">
        <f t="shared" si="12"/>
        <v>185.74199999999999</v>
      </c>
      <c r="AA53" s="27">
        <f t="shared" si="9"/>
        <v>3.2418094592393074</v>
      </c>
      <c r="AB53" s="7"/>
      <c r="AC53" s="28">
        <f t="shared" ca="1" si="0"/>
        <v>-0.19667372511892722</v>
      </c>
      <c r="AD53" s="27">
        <f t="shared" ca="1" si="10"/>
        <v>-2.4700542988910001E-2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12500</v>
      </c>
      <c r="D54" s="26">
        <v>14988</v>
      </c>
      <c r="E54" s="26">
        <v>13807</v>
      </c>
      <c r="F54" s="26">
        <v>11321</v>
      </c>
      <c r="G54" s="27"/>
      <c r="H54" s="7"/>
      <c r="I54" s="28">
        <f t="shared" si="1"/>
        <v>-1307</v>
      </c>
      <c r="J54" s="27">
        <f t="shared" si="1"/>
        <v>3667</v>
      </c>
      <c r="K54" s="7"/>
      <c r="L54" s="124">
        <f t="shared" si="2"/>
        <v>0.32360864335686124</v>
      </c>
      <c r="M54" s="27">
        <f t="shared" ca="1" si="3"/>
        <v>8.4367005851020691E-6</v>
      </c>
      <c r="N54" s="44"/>
      <c r="O54" s="44"/>
      <c r="P54" s="7"/>
      <c r="Q54" s="28">
        <f t="shared" ca="1" si="4"/>
        <v>-1267.0963568316665</v>
      </c>
      <c r="R54" s="27">
        <f t="shared" ca="1" si="5"/>
        <v>3643.1928006430217</v>
      </c>
      <c r="S54" s="7"/>
      <c r="T54" s="28">
        <f t="shared" ca="1" si="6"/>
        <v>0.32837726976377207</v>
      </c>
      <c r="U54" s="27">
        <f t="shared" ca="1" si="7"/>
        <v>0.95040958300766598</v>
      </c>
      <c r="V54" s="7"/>
      <c r="W54" s="28">
        <f t="shared" ca="1" si="8"/>
        <v>0.32070404345582459</v>
      </c>
      <c r="X54" s="27">
        <f t="shared" ca="1" si="11"/>
        <v>191.20154059293463</v>
      </c>
      <c r="Y54" s="7"/>
      <c r="Z54" s="28">
        <f t="shared" si="12"/>
        <v>191.44799999999998</v>
      </c>
      <c r="AA54" s="27">
        <f t="shared" si="9"/>
        <v>3.3413979463581036</v>
      </c>
      <c r="AB54" s="7"/>
      <c r="AC54" s="28">
        <f t="shared" ca="1" si="0"/>
        <v>-0.24645940706534475</v>
      </c>
      <c r="AD54" s="27">
        <f t="shared" ca="1" si="10"/>
        <v>3.0103913327963028E-2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12325</v>
      </c>
      <c r="D55" s="26">
        <v>14924</v>
      </c>
      <c r="E55" s="26">
        <v>13988</v>
      </c>
      <c r="F55" s="26">
        <v>11397</v>
      </c>
      <c r="G55" s="27"/>
      <c r="H55" s="7"/>
      <c r="I55" s="28">
        <f t="shared" si="1"/>
        <v>-1663</v>
      </c>
      <c r="J55" s="27">
        <f t="shared" si="1"/>
        <v>3527</v>
      </c>
      <c r="K55" s="7"/>
      <c r="L55" s="124">
        <f t="shared" si="2"/>
        <v>0.4154404112612457</v>
      </c>
      <c r="M55" s="27">
        <f t="shared" ca="1" si="3"/>
        <v>4.7440156773856607E-6</v>
      </c>
      <c r="N55" s="44"/>
      <c r="O55" s="44"/>
      <c r="P55" s="7"/>
      <c r="Q55" s="28">
        <f t="shared" ca="1" si="4"/>
        <v>-1623.0963568316665</v>
      </c>
      <c r="R55" s="27">
        <f t="shared" ca="1" si="5"/>
        <v>3503.1928006430217</v>
      </c>
      <c r="S55" s="7"/>
      <c r="T55" s="28">
        <f t="shared" ca="1" si="6"/>
        <v>0.42063726830738191</v>
      </c>
      <c r="U55" s="27">
        <f t="shared" ca="1" si="7"/>
        <v>0.91388740345197828</v>
      </c>
      <c r="V55" s="7"/>
      <c r="W55" s="28">
        <f t="shared" ca="1" si="8"/>
        <v>0.41326233511992611</v>
      </c>
      <c r="X55" s="27">
        <f t="shared" ca="1" si="11"/>
        <v>196.88781578871863</v>
      </c>
      <c r="Y55" s="7"/>
      <c r="Z55" s="28">
        <f t="shared" si="12"/>
        <v>197.10899999999998</v>
      </c>
      <c r="AA55" s="27">
        <f t="shared" si="9"/>
        <v>3.4402010353135029</v>
      </c>
      <c r="AB55" s="7"/>
      <c r="AC55" s="28">
        <f t="shared" ca="1" si="0"/>
        <v>-0.22118421128135424</v>
      </c>
      <c r="AD55" s="27">
        <f t="shared" ca="1" si="10"/>
        <v>5.3003116176739695E-3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12158</v>
      </c>
      <c r="D56" s="26">
        <v>14827</v>
      </c>
      <c r="E56" s="26">
        <v>14145</v>
      </c>
      <c r="F56" s="26">
        <v>11475</v>
      </c>
      <c r="G56" s="27"/>
      <c r="H56" s="7"/>
      <c r="I56" s="28">
        <f t="shared" si="1"/>
        <v>-1987</v>
      </c>
      <c r="J56" s="27">
        <f t="shared" si="1"/>
        <v>3352</v>
      </c>
      <c r="K56" s="7"/>
      <c r="L56" s="124">
        <f t="shared" si="2"/>
        <v>0.49995737169728283</v>
      </c>
      <c r="M56" s="27">
        <f t="shared" ca="1" si="3"/>
        <v>5.5518200939899747E-6</v>
      </c>
      <c r="N56" s="44"/>
      <c r="O56" s="44"/>
      <c r="P56" s="7"/>
      <c r="Q56" s="28">
        <f t="shared" ca="1" si="4"/>
        <v>-1947.0963568316665</v>
      </c>
      <c r="R56" s="27">
        <f t="shared" ca="1" si="5"/>
        <v>3328.1928006430217</v>
      </c>
      <c r="S56" s="7"/>
      <c r="T56" s="28">
        <f t="shared" ca="1" si="6"/>
        <v>0.50460423327403803</v>
      </c>
      <c r="U56" s="27">
        <f t="shared" ca="1" si="7"/>
        <v>0.86823467900736861</v>
      </c>
      <c r="V56" s="7"/>
      <c r="W56" s="28">
        <f t="shared" ca="1" si="8"/>
        <v>0.49760114163763458</v>
      </c>
      <c r="X56" s="27">
        <f t="shared" ca="1" si="11"/>
        <v>202.37301455199417</v>
      </c>
      <c r="Y56" s="7"/>
      <c r="Z56" s="28">
        <f t="shared" si="12"/>
        <v>202.55399999999997</v>
      </c>
      <c r="AA56" s="27">
        <f t="shared" si="9"/>
        <v>3.5352342130845935</v>
      </c>
      <c r="AB56" s="7"/>
      <c r="AC56" s="28">
        <f t="shared" ca="1" si="0"/>
        <v>-0.1809854480057993</v>
      </c>
      <c r="AD56" s="27">
        <f t="shared" ca="1" si="10"/>
        <v>3.1120406666218514E-4</v>
      </c>
      <c r="AE56" s="7">
        <v>113</v>
      </c>
    </row>
    <row r="57" spans="1:31" s="26" customFormat="1" x14ac:dyDescent="0.25">
      <c r="A57" s="26">
        <v>37</v>
      </c>
      <c r="B57" s="26">
        <v>606</v>
      </c>
      <c r="C57" s="26">
        <v>12005</v>
      </c>
      <c r="D57" s="26">
        <v>14729</v>
      </c>
      <c r="E57" s="26">
        <v>14299</v>
      </c>
      <c r="F57" s="26">
        <v>11575</v>
      </c>
      <c r="G57" s="27"/>
      <c r="H57" s="7"/>
      <c r="I57" s="28">
        <f t="shared" si="1"/>
        <v>-2294</v>
      </c>
      <c r="J57" s="27">
        <f t="shared" si="1"/>
        <v>3154</v>
      </c>
      <c r="K57" s="7"/>
      <c r="L57" s="124">
        <f t="shared" si="2"/>
        <v>0.58009265773427054</v>
      </c>
      <c r="M57" s="27">
        <f t="shared" ca="1" si="3"/>
        <v>6.300188952542794E-6</v>
      </c>
      <c r="N57" s="44"/>
      <c r="O57" s="44"/>
      <c r="P57" s="7"/>
      <c r="Q57" s="28">
        <f t="shared" ca="1" si="4"/>
        <v>-2254.0963568316665</v>
      </c>
      <c r="R57" s="27">
        <f t="shared" ca="1" si="5"/>
        <v>3130.1928006430217</v>
      </c>
      <c r="S57" s="7"/>
      <c r="T57" s="28">
        <f t="shared" ca="1" si="6"/>
        <v>0.58416552415293754</v>
      </c>
      <c r="U57" s="27">
        <f t="shared" ca="1" si="7"/>
        <v>0.81658188220718164</v>
      </c>
      <c r="V57" s="7"/>
      <c r="W57" s="28">
        <f t="shared" ca="1" si="8"/>
        <v>0.57758264001470305</v>
      </c>
      <c r="X57" s="27">
        <f t="shared" ca="1" si="11"/>
        <v>207.8276423720589</v>
      </c>
      <c r="Y57" s="7"/>
      <c r="Z57" s="28">
        <f t="shared" si="12"/>
        <v>208.00799999999998</v>
      </c>
      <c r="AA57" s="27">
        <f t="shared" si="9"/>
        <v>3.6304244704883648</v>
      </c>
      <c r="AB57" s="7"/>
      <c r="AC57" s="28">
        <f t="shared" ca="1" si="0"/>
        <v>-0.18035762794107768</v>
      </c>
      <c r="AD57" s="27">
        <f t="shared" ca="1" si="10"/>
        <v>1.781864708101466E-2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11860</v>
      </c>
      <c r="D58" s="26">
        <v>14618</v>
      </c>
      <c r="E58" s="26">
        <v>14454</v>
      </c>
      <c r="F58" s="26">
        <v>11698</v>
      </c>
      <c r="G58" s="27"/>
      <c r="H58" s="7"/>
      <c r="I58" s="28">
        <f t="shared" si="1"/>
        <v>-2594</v>
      </c>
      <c r="J58" s="27">
        <f t="shared" si="1"/>
        <v>2920</v>
      </c>
      <c r="K58" s="7"/>
      <c r="L58" s="124">
        <f t="shared" si="2"/>
        <v>0.65723327424779843</v>
      </c>
      <c r="M58" s="27">
        <f t="shared" ca="1" si="3"/>
        <v>1.9806836940245083E-6</v>
      </c>
      <c r="N58" s="44"/>
      <c r="O58" s="44"/>
      <c r="P58" s="7"/>
      <c r="Q58" s="28">
        <f t="shared" ca="1" si="4"/>
        <v>-2554.0963568316665</v>
      </c>
      <c r="R58" s="27">
        <f t="shared" ca="1" si="5"/>
        <v>2896.1928006430217</v>
      </c>
      <c r="S58" s="7"/>
      <c r="T58" s="28">
        <f t="shared" ca="1" si="6"/>
        <v>0.66191271393687834</v>
      </c>
      <c r="U58" s="27">
        <f t="shared" ca="1" si="7"/>
        <v>0.75553766780696074</v>
      </c>
      <c r="V58" s="7"/>
      <c r="W58" s="28">
        <f t="shared" ca="1" si="8"/>
        <v>0.65582590660072659</v>
      </c>
      <c r="X58" s="27">
        <f t="shared" ca="1" si="11"/>
        <v>213.51401686586337</v>
      </c>
      <c r="Y58" s="7"/>
      <c r="Z58" s="28">
        <f t="shared" si="12"/>
        <v>213.63299999999998</v>
      </c>
      <c r="AA58" s="27">
        <f t="shared" si="9"/>
        <v>3.728599240913046</v>
      </c>
      <c r="AB58" s="7"/>
      <c r="AC58" s="28">
        <f t="shared" ca="1" si="0"/>
        <v>-0.11898313413661299</v>
      </c>
      <c r="AD58" s="27">
        <f t="shared" ca="1" si="10"/>
        <v>8.6721955314914112E-2</v>
      </c>
      <c r="AE58" s="7">
        <v>111</v>
      </c>
    </row>
    <row r="59" spans="1:31" s="26" customFormat="1" x14ac:dyDescent="0.25">
      <c r="A59" s="26">
        <v>39</v>
      </c>
      <c r="B59" s="26">
        <v>632</v>
      </c>
      <c r="C59" s="26">
        <v>11722</v>
      </c>
      <c r="D59" s="26">
        <v>14481</v>
      </c>
      <c r="E59" s="26">
        <v>14592</v>
      </c>
      <c r="F59" s="26">
        <v>11829</v>
      </c>
      <c r="G59" s="27"/>
      <c r="H59" s="7"/>
      <c r="I59" s="28">
        <f t="shared" si="1"/>
        <v>-2870</v>
      </c>
      <c r="J59" s="27">
        <f t="shared" si="1"/>
        <v>2652</v>
      </c>
      <c r="K59" s="7"/>
      <c r="L59" s="124">
        <f t="shared" si="2"/>
        <v>0.72880155206790531</v>
      </c>
      <c r="M59" s="27">
        <f t="shared" ca="1" si="3"/>
        <v>7.7553914254862454E-7</v>
      </c>
      <c r="N59" s="44"/>
      <c r="O59" s="44"/>
      <c r="P59" s="7"/>
      <c r="Q59" s="28">
        <f t="shared" ca="1" si="4"/>
        <v>-2830.0963568316665</v>
      </c>
      <c r="R59" s="27">
        <f t="shared" ca="1" si="5"/>
        <v>2628.1928006430217</v>
      </c>
      <c r="S59" s="7"/>
      <c r="T59" s="28">
        <f t="shared" ca="1" si="6"/>
        <v>0.73344012853810392</v>
      </c>
      <c r="U59" s="27">
        <f t="shared" ca="1" si="7"/>
        <v>0.68562378122892997</v>
      </c>
      <c r="V59" s="7"/>
      <c r="W59" s="28">
        <f t="shared" ca="1" si="8"/>
        <v>0.72792090506566853</v>
      </c>
      <c r="X59" s="27">
        <f t="shared" ca="1" si="11"/>
        <v>219.26914039094413</v>
      </c>
      <c r="Y59" s="7"/>
      <c r="Z59" s="28">
        <f t="shared" si="12"/>
        <v>219.32099999999997</v>
      </c>
      <c r="AA59" s="27">
        <f t="shared" si="9"/>
        <v>3.8278735687664827</v>
      </c>
      <c r="AB59" s="7"/>
      <c r="AC59" s="28">
        <f t="shared" ca="1" si="0"/>
        <v>-5.1859609055838973E-2</v>
      </c>
      <c r="AD59" s="27">
        <f t="shared" ca="1" si="10"/>
        <v>8.0543178125992654E-2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11606</v>
      </c>
      <c r="D60" s="26">
        <v>14335</v>
      </c>
      <c r="E60" s="26">
        <v>14707</v>
      </c>
      <c r="F60" s="26">
        <v>11971</v>
      </c>
      <c r="G60" s="27"/>
      <c r="H60" s="7"/>
      <c r="I60" s="28">
        <f t="shared" si="1"/>
        <v>-3101</v>
      </c>
      <c r="J60" s="27">
        <f t="shared" si="1"/>
        <v>2364</v>
      </c>
      <c r="K60" s="7"/>
      <c r="L60" s="124">
        <f t="shared" si="2"/>
        <v>0.79194788426363472</v>
      </c>
      <c r="M60" s="27">
        <f t="shared" ca="1" si="3"/>
        <v>1.2618535417250622E-5</v>
      </c>
      <c r="N60" s="44"/>
      <c r="O60" s="44"/>
      <c r="P60" s="7"/>
      <c r="Q60" s="28">
        <f t="shared" ca="1" si="4"/>
        <v>-3061.0963568316665</v>
      </c>
      <c r="R60" s="27">
        <f t="shared" ca="1" si="5"/>
        <v>2340.1928006430217</v>
      </c>
      <c r="S60" s="7"/>
      <c r="T60" s="28">
        <f t="shared" ca="1" si="6"/>
        <v>0.79330546467173846</v>
      </c>
      <c r="U60" s="27">
        <f t="shared" ca="1" si="7"/>
        <v>0.61049244042865813</v>
      </c>
      <c r="V60" s="7"/>
      <c r="W60" s="28">
        <f t="shared" ca="1" si="8"/>
        <v>0.78839562647213779</v>
      </c>
      <c r="X60" s="27">
        <f t="shared" ca="1" si="11"/>
        <v>224.80287350712206</v>
      </c>
      <c r="Y60" s="7"/>
      <c r="Z60" s="28">
        <f t="shared" si="12"/>
        <v>224.89199999999997</v>
      </c>
      <c r="AA60" s="27">
        <f t="shared" si="9"/>
        <v>3.9251058613950867</v>
      </c>
      <c r="AB60" s="7"/>
      <c r="AC60" s="28">
        <f t="shared" ca="1" si="0"/>
        <v>-8.9126492877909413E-2</v>
      </c>
      <c r="AD60" s="27">
        <f t="shared" ca="1" si="10"/>
        <v>9.5996939834122941E-2</v>
      </c>
      <c r="AE60" s="7">
        <v>109</v>
      </c>
    </row>
    <row r="61" spans="1:31" s="26" customFormat="1" x14ac:dyDescent="0.25">
      <c r="A61" s="26">
        <v>41</v>
      </c>
      <c r="B61" s="26">
        <v>636</v>
      </c>
      <c r="C61" s="26">
        <v>11492</v>
      </c>
      <c r="D61" s="26">
        <v>14174</v>
      </c>
      <c r="E61" s="26">
        <v>14817</v>
      </c>
      <c r="F61" s="26">
        <v>12128</v>
      </c>
      <c r="G61" s="27"/>
      <c r="H61" s="7"/>
      <c r="I61" s="28">
        <f t="shared" si="1"/>
        <v>-3325</v>
      </c>
      <c r="J61" s="27">
        <f t="shared" si="1"/>
        <v>2046</v>
      </c>
      <c r="K61" s="7"/>
      <c r="L61" s="124">
        <f t="shared" si="2"/>
        <v>0.84903384095937584</v>
      </c>
      <c r="M61" s="27">
        <f t="shared" ca="1" si="3"/>
        <v>3.6648493955899044E-6</v>
      </c>
      <c r="N61" s="44"/>
      <c r="O61" s="44"/>
      <c r="P61" s="7"/>
      <c r="Q61" s="28">
        <f t="shared" ca="1" si="4"/>
        <v>-3285.0963568316665</v>
      </c>
      <c r="R61" s="27">
        <f t="shared" ca="1" si="5"/>
        <v>2022.1928006430219</v>
      </c>
      <c r="S61" s="7"/>
      <c r="T61" s="28">
        <f t="shared" ca="1" si="6"/>
        <v>0.85135669971041428</v>
      </c>
      <c r="U61" s="27">
        <f t="shared" ca="1" si="7"/>
        <v>0.52753491829502475</v>
      </c>
      <c r="V61" s="7"/>
      <c r="W61" s="28">
        <f t="shared" ca="1" si="8"/>
        <v>0.84711946132210691</v>
      </c>
      <c r="X61" s="27">
        <f t="shared" ca="1" si="11"/>
        <v>230.64304445996891</v>
      </c>
      <c r="Y61" s="7"/>
      <c r="Z61" s="28">
        <f t="shared" si="12"/>
        <v>230.61599999999996</v>
      </c>
      <c r="AA61" s="27">
        <f t="shared" si="9"/>
        <v>4.0250085077792424</v>
      </c>
      <c r="AB61" s="7"/>
      <c r="AC61" s="28">
        <f t="shared" ca="1" si="0"/>
        <v>2.7044459968948331E-2</v>
      </c>
      <c r="AD61" s="27">
        <f t="shared" ca="1" si="10"/>
        <v>-4.0194772233547837E-2</v>
      </c>
      <c r="AE61" s="7">
        <v>108</v>
      </c>
    </row>
    <row r="62" spans="1:31" s="26" customFormat="1" x14ac:dyDescent="0.25">
      <c r="A62" s="26">
        <v>42</v>
      </c>
      <c r="B62" s="26">
        <v>643</v>
      </c>
      <c r="C62" s="26">
        <v>11394</v>
      </c>
      <c r="D62" s="26">
        <v>13995</v>
      </c>
      <c r="E62" s="26">
        <v>14902</v>
      </c>
      <c r="F62" s="26">
        <v>12290</v>
      </c>
      <c r="G62" s="27"/>
      <c r="H62" s="7"/>
      <c r="I62" s="28">
        <f t="shared" si="1"/>
        <v>-3508</v>
      </c>
      <c r="J62" s="27">
        <f t="shared" si="1"/>
        <v>1705</v>
      </c>
      <c r="K62" s="7"/>
      <c r="L62" s="124">
        <f t="shared" si="2"/>
        <v>0.89814222329897042</v>
      </c>
      <c r="M62" s="27">
        <f t="shared" ca="1" si="3"/>
        <v>8.2726053987586473E-6</v>
      </c>
      <c r="N62" s="44"/>
      <c r="O62" s="44"/>
      <c r="P62" s="7"/>
      <c r="Q62" s="28">
        <f t="shared" ca="1" si="4"/>
        <v>-3468.0963568316665</v>
      </c>
      <c r="R62" s="27">
        <f t="shared" ca="1" si="5"/>
        <v>1681.1928006430219</v>
      </c>
      <c r="S62" s="7"/>
      <c r="T62" s="28">
        <f t="shared" ca="1" si="6"/>
        <v>0.89878248547861816</v>
      </c>
      <c r="U62" s="27">
        <f t="shared" ca="1" si="7"/>
        <v>0.43857732380581388</v>
      </c>
      <c r="V62" s="7"/>
      <c r="W62" s="28">
        <f t="shared" ca="1" si="8"/>
        <v>0.89526600957277436</v>
      </c>
      <c r="X62" s="27">
        <f t="shared" ca="1" si="11"/>
        <v>236.45566824102536</v>
      </c>
      <c r="Y62" s="7"/>
      <c r="Z62" s="28">
        <f t="shared" si="12"/>
        <v>236.40299999999996</v>
      </c>
      <c r="AA62" s="27">
        <f t="shared" si="9"/>
        <v>4.126010711592154</v>
      </c>
      <c r="AB62" s="7"/>
      <c r="AC62" s="28">
        <f t="shared" ca="1" si="0"/>
        <v>5.266824102540113E-2</v>
      </c>
      <c r="AD62" s="27">
        <f t="shared" ca="1" si="10"/>
        <v>3.1823594601604555E-2</v>
      </c>
      <c r="AE62" s="7">
        <v>107</v>
      </c>
    </row>
    <row r="63" spans="1:31" s="26" customFormat="1" x14ac:dyDescent="0.25">
      <c r="A63" s="26">
        <v>43</v>
      </c>
      <c r="B63" s="26">
        <v>619</v>
      </c>
      <c r="C63" s="26">
        <v>11322</v>
      </c>
      <c r="D63" s="26">
        <v>13828</v>
      </c>
      <c r="E63" s="26">
        <v>14981</v>
      </c>
      <c r="F63" s="26">
        <v>12466</v>
      </c>
      <c r="G63" s="27"/>
      <c r="H63" s="7"/>
      <c r="I63" s="28">
        <f t="shared" si="1"/>
        <v>-3659</v>
      </c>
      <c r="J63" s="27">
        <f t="shared" si="1"/>
        <v>1362</v>
      </c>
      <c r="K63" s="7"/>
      <c r="L63" s="124">
        <f t="shared" si="2"/>
        <v>0.93677733088064452</v>
      </c>
      <c r="M63" s="27">
        <f t="shared" ca="1" si="3"/>
        <v>2.7352509599513916E-6</v>
      </c>
      <c r="N63" s="44"/>
      <c r="O63" s="44"/>
      <c r="P63" s="7"/>
      <c r="Q63" s="28">
        <f t="shared" ca="1" si="4"/>
        <v>-3619.0963568316665</v>
      </c>
      <c r="R63" s="27">
        <f t="shared" ca="1" si="5"/>
        <v>1338.1928006430219</v>
      </c>
      <c r="S63" s="7"/>
      <c r="T63" s="28">
        <f t="shared" ca="1" si="6"/>
        <v>0.9379152376698684</v>
      </c>
      <c r="U63" s="27">
        <f t="shared" ca="1" si="7"/>
        <v>0.34909798389437902</v>
      </c>
      <c r="V63" s="7"/>
      <c r="W63" s="28">
        <f t="shared" ca="1" si="8"/>
        <v>0.93512347146704511</v>
      </c>
      <c r="X63" s="27">
        <f t="shared" ca="1" si="11"/>
        <v>242.08372056944665</v>
      </c>
      <c r="Y63" s="7"/>
      <c r="Z63" s="28">
        <f t="shared" si="12"/>
        <v>241.97399999999996</v>
      </c>
      <c r="AA63" s="27">
        <f t="shared" si="9"/>
        <v>4.223243004220758</v>
      </c>
      <c r="AB63" s="7"/>
      <c r="AC63" s="28">
        <f t="shared" ca="1" si="0"/>
        <v>0.10972056944669362</v>
      </c>
      <c r="AD63" s="27">
        <f t="shared" ca="1" si="10"/>
        <v>5.0410710553450144E-2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11271</v>
      </c>
      <c r="D64" s="26">
        <v>13649</v>
      </c>
      <c r="E64" s="26">
        <v>15041</v>
      </c>
      <c r="F64" s="26">
        <v>12647</v>
      </c>
      <c r="G64" s="27"/>
      <c r="H64" s="7"/>
      <c r="I64" s="28">
        <f t="shared" si="1"/>
        <v>-3770</v>
      </c>
      <c r="J64" s="27">
        <f t="shared" si="1"/>
        <v>1002</v>
      </c>
      <c r="K64" s="7"/>
      <c r="L64" s="124">
        <f t="shared" si="2"/>
        <v>0.96685116642244806</v>
      </c>
      <c r="M64" s="27">
        <f t="shared" ca="1" si="3"/>
        <v>4.8444391072130282E-6</v>
      </c>
      <c r="N64" s="44"/>
      <c r="O64" s="44"/>
      <c r="P64" s="7"/>
      <c r="Q64" s="28">
        <f t="shared" ca="1" si="4"/>
        <v>-3730.0963568316665</v>
      </c>
      <c r="R64" s="27">
        <f t="shared" ca="1" si="5"/>
        <v>978.19280064302188</v>
      </c>
      <c r="S64" s="7"/>
      <c r="T64" s="28">
        <f t="shared" ca="1" si="6"/>
        <v>0.96668169788992653</v>
      </c>
      <c r="U64" s="27">
        <f t="shared" ca="1" si="7"/>
        <v>0.25518380789403916</v>
      </c>
      <c r="V64" s="7"/>
      <c r="W64" s="28">
        <f t="shared" ca="1" si="8"/>
        <v>0.96465015776566976</v>
      </c>
      <c r="X64" s="27">
        <f t="shared" ca="1" si="11"/>
        <v>247.73787113327307</v>
      </c>
      <c r="Y64" s="7"/>
      <c r="Z64" s="28">
        <f t="shared" si="12"/>
        <v>247.60799999999995</v>
      </c>
      <c r="AA64" s="27">
        <f t="shared" si="9"/>
        <v>4.3215748542781185</v>
      </c>
      <c r="AB64" s="7"/>
      <c r="AC64" s="28">
        <f t="shared" ca="1" si="0"/>
        <v>0.12987113327312727</v>
      </c>
      <c r="AD64" s="27">
        <f t="shared" ca="1" si="10"/>
        <v>8.7392043026710553E-2</v>
      </c>
      <c r="AE64" s="7">
        <v>105</v>
      </c>
    </row>
    <row r="65" spans="1:31" s="26" customFormat="1" x14ac:dyDescent="0.25">
      <c r="A65" s="26">
        <v>45</v>
      </c>
      <c r="B65" s="26">
        <v>601</v>
      </c>
      <c r="C65" s="26">
        <v>11232</v>
      </c>
      <c r="D65" s="26">
        <v>13478</v>
      </c>
      <c r="E65" s="26">
        <v>15078</v>
      </c>
      <c r="F65" s="26">
        <v>12825</v>
      </c>
      <c r="G65" s="27"/>
      <c r="H65" s="7"/>
      <c r="I65" s="28">
        <f t="shared" si="1"/>
        <v>-3846</v>
      </c>
      <c r="J65" s="27">
        <f t="shared" si="1"/>
        <v>653</v>
      </c>
      <c r="K65" s="7"/>
      <c r="L65" s="124">
        <f t="shared" si="2"/>
        <v>0.9869407733907728</v>
      </c>
      <c r="M65" s="27">
        <f t="shared" ca="1" si="3"/>
        <v>3.4519100112199193E-6</v>
      </c>
      <c r="N65" s="44"/>
      <c r="O65" s="44"/>
      <c r="P65" s="7"/>
      <c r="Q65" s="28">
        <f t="shared" ca="1" si="4"/>
        <v>-3806.0963568316665</v>
      </c>
      <c r="R65" s="27">
        <f t="shared" ca="1" si="5"/>
        <v>629.19280064302188</v>
      </c>
      <c r="S65" s="7"/>
      <c r="T65" s="28">
        <f t="shared" ca="1" si="6"/>
        <v>0.9863776526351915</v>
      </c>
      <c r="U65" s="27">
        <f t="shared" ca="1" si="7"/>
        <v>0.16413923171593192</v>
      </c>
      <c r="V65" s="7"/>
      <c r="W65" s="28">
        <f t="shared" ca="1" si="8"/>
        <v>0.9850828417420785</v>
      </c>
      <c r="X65" s="27">
        <f t="shared" ca="1" si="11"/>
        <v>253.09521709201749</v>
      </c>
      <c r="Y65" s="7"/>
      <c r="Z65" s="28">
        <f t="shared" si="12"/>
        <v>253.01699999999994</v>
      </c>
      <c r="AA65" s="27">
        <f t="shared" si="9"/>
        <v>4.4159797135184915</v>
      </c>
      <c r="AB65" s="7"/>
      <c r="AC65" s="28">
        <f t="shared" ca="1" si="0"/>
        <v>7.8217092017553114E-2</v>
      </c>
      <c r="AD65" s="27">
        <f t="shared" ca="1" si="10"/>
        <v>6.8039021141032663E-2</v>
      </c>
      <c r="AE65" s="7">
        <v>104</v>
      </c>
    </row>
    <row r="66" spans="1:31" s="26" customFormat="1" x14ac:dyDescent="0.25">
      <c r="A66" s="26">
        <v>46</v>
      </c>
      <c r="B66" s="26">
        <v>619</v>
      </c>
      <c r="C66" s="26">
        <v>11216</v>
      </c>
      <c r="D66" s="26">
        <v>13288</v>
      </c>
      <c r="E66" s="26">
        <v>15102</v>
      </c>
      <c r="F66" s="26">
        <v>13009</v>
      </c>
      <c r="G66" s="27"/>
      <c r="H66" s="7"/>
      <c r="I66" s="28">
        <f t="shared" si="1"/>
        <v>-3886</v>
      </c>
      <c r="J66" s="27">
        <f t="shared" si="1"/>
        <v>279</v>
      </c>
      <c r="K66" s="7"/>
      <c r="L66" s="124">
        <f t="shared" si="2"/>
        <v>0.99844573747979182</v>
      </c>
      <c r="M66" s="27">
        <f t="shared" ca="1" si="3"/>
        <v>4.872841064834419E-6</v>
      </c>
      <c r="N66" s="44"/>
      <c r="O66" s="44"/>
      <c r="P66" s="7"/>
      <c r="Q66" s="28">
        <f t="shared" ca="1" si="4"/>
        <v>-3846.0963568316665</v>
      </c>
      <c r="R66" s="27">
        <f t="shared" ca="1" si="5"/>
        <v>255.19280064302183</v>
      </c>
      <c r="S66" s="7"/>
      <c r="T66" s="28">
        <f t="shared" ca="1" si="6"/>
        <v>0.9967439446063836</v>
      </c>
      <c r="U66" s="27">
        <f t="shared" ca="1" si="7"/>
        <v>6.6572837760023304E-2</v>
      </c>
      <c r="V66" s="7"/>
      <c r="W66" s="28">
        <f t="shared" ca="1" si="8"/>
        <v>0.99623828621989174</v>
      </c>
      <c r="X66" s="27">
        <f t="shared" ca="1" si="11"/>
        <v>258.73214390286432</v>
      </c>
      <c r="Y66" s="7"/>
      <c r="Z66" s="28">
        <f t="shared" si="12"/>
        <v>258.58799999999997</v>
      </c>
      <c r="AA66" s="27">
        <f t="shared" si="9"/>
        <v>4.5132120061470964</v>
      </c>
      <c r="AB66" s="7"/>
      <c r="AC66" s="28">
        <f t="shared" ca="1" si="0"/>
        <v>0.14414390286435719</v>
      </c>
      <c r="AD66" s="27">
        <f t="shared" ca="1" si="10"/>
        <v>2.6975866844111351E-2</v>
      </c>
      <c r="AE66" s="7">
        <v>103</v>
      </c>
    </row>
    <row r="67" spans="1:31" s="26" customFormat="1" x14ac:dyDescent="0.25">
      <c r="A67" s="26">
        <v>47</v>
      </c>
      <c r="B67" s="26">
        <v>633</v>
      </c>
      <c r="C67" s="26">
        <v>11207</v>
      </c>
      <c r="D67" s="26">
        <v>13096</v>
      </c>
      <c r="E67" s="26">
        <v>15104</v>
      </c>
      <c r="F67" s="26">
        <v>13198</v>
      </c>
      <c r="G67" s="27"/>
      <c r="H67" s="7"/>
      <c r="I67" s="28">
        <f t="shared" si="1"/>
        <v>-3897</v>
      </c>
      <c r="J67" s="27">
        <f t="shared" si="1"/>
        <v>-102</v>
      </c>
      <c r="K67" s="7"/>
      <c r="L67" s="124">
        <f t="shared" si="2"/>
        <v>1.0004594600826702</v>
      </c>
      <c r="M67" s="27">
        <f t="shared" ca="1" si="3"/>
        <v>3.2123140245559528E-7</v>
      </c>
      <c r="N67" s="44"/>
      <c r="O67" s="44"/>
      <c r="P67" s="7"/>
      <c r="Q67" s="28">
        <f t="shared" ca="1" si="4"/>
        <v>-3857.0963568316665</v>
      </c>
      <c r="R67" s="27">
        <f t="shared" ca="1" si="5"/>
        <v>-125.80719935697817</v>
      </c>
      <c r="S67" s="7"/>
      <c r="T67" s="28">
        <f t="shared" ca="1" si="6"/>
        <v>0.99959467489846143</v>
      </c>
      <c r="U67" s="27">
        <f t="shared" ca="1" si="7"/>
        <v>-3.2819665173669695E-2</v>
      </c>
      <c r="V67" s="7"/>
      <c r="W67" s="28">
        <f t="shared" ca="1" si="8"/>
        <v>0.99989268728652025</v>
      </c>
      <c r="X67" s="27">
        <f t="shared" ca="1" si="11"/>
        <v>264.43516052406369</v>
      </c>
      <c r="Y67" s="7"/>
      <c r="Z67" s="28">
        <f t="shared" si="12"/>
        <v>264.28499999999997</v>
      </c>
      <c r="AA67" s="27">
        <f t="shared" si="9"/>
        <v>4.6126434136332133</v>
      </c>
      <c r="AB67" s="7"/>
      <c r="AC67" s="28">
        <f t="shared" ca="1" si="0"/>
        <v>0.15016052406372182</v>
      </c>
      <c r="AD67" s="27">
        <f t="shared" ca="1" si="10"/>
        <v>2.9202926029313403E-2</v>
      </c>
      <c r="AE67" s="7">
        <v>102</v>
      </c>
    </row>
    <row r="68" spans="1:31" s="26" customFormat="1" x14ac:dyDescent="0.25">
      <c r="A68" s="26">
        <v>48</v>
      </c>
      <c r="B68" s="26">
        <v>638</v>
      </c>
      <c r="C68" s="26">
        <v>11222</v>
      </c>
      <c r="D68" s="26">
        <v>12908</v>
      </c>
      <c r="E68" s="26">
        <v>15082</v>
      </c>
      <c r="F68" s="26">
        <v>13383</v>
      </c>
      <c r="G68" s="27"/>
      <c r="H68" s="7"/>
      <c r="I68" s="28">
        <f t="shared" si="1"/>
        <v>-3860</v>
      </c>
      <c r="J68" s="27">
        <f t="shared" si="1"/>
        <v>-475</v>
      </c>
      <c r="K68" s="7"/>
      <c r="L68" s="124">
        <f t="shared" si="2"/>
        <v>0.99249216644399774</v>
      </c>
      <c r="M68" s="27">
        <f t="shared" ca="1" si="3"/>
        <v>1.9653461211548278E-6</v>
      </c>
      <c r="N68" s="44"/>
      <c r="O68" s="44"/>
      <c r="P68" s="7"/>
      <c r="Q68" s="28">
        <f t="shared" ca="1" si="4"/>
        <v>-3820.0963568316665</v>
      </c>
      <c r="R68" s="27">
        <f t="shared" ca="1" si="5"/>
        <v>-498.80719935697817</v>
      </c>
      <c r="S68" s="7"/>
      <c r="T68" s="28">
        <f t="shared" ca="1" si="6"/>
        <v>0.99000585482510872</v>
      </c>
      <c r="U68" s="27">
        <f t="shared" ca="1" si="7"/>
        <v>-0.13012518641846624</v>
      </c>
      <c r="V68" s="7"/>
      <c r="W68" s="28">
        <f t="shared" ca="1" si="8"/>
        <v>0.99109025841521881</v>
      </c>
      <c r="X68" s="27">
        <f t="shared" ca="1" si="11"/>
        <v>270.0350697696058</v>
      </c>
      <c r="Y68" s="7"/>
      <c r="Z68" s="28">
        <f t="shared" si="12"/>
        <v>270.02699999999999</v>
      </c>
      <c r="AA68" s="27">
        <f t="shared" si="9"/>
        <v>4.712860219282728</v>
      </c>
      <c r="AB68" s="7"/>
      <c r="AC68" s="28">
        <f t="shared" ca="1" si="0"/>
        <v>8.0697696058109614E-3</v>
      </c>
      <c r="AD68" s="27">
        <f t="shared" ca="1" si="10"/>
        <v>8.7812058317865649E-2</v>
      </c>
      <c r="AE68" s="7">
        <v>101</v>
      </c>
    </row>
    <row r="69" spans="1:31" s="26" customFormat="1" x14ac:dyDescent="0.25">
      <c r="A69" s="26">
        <v>49</v>
      </c>
      <c r="B69" s="26">
        <v>625</v>
      </c>
      <c r="C69" s="26">
        <v>11264</v>
      </c>
      <c r="D69" s="26">
        <v>12722</v>
      </c>
      <c r="E69" s="26">
        <v>15053</v>
      </c>
      <c r="F69" s="26">
        <v>13566</v>
      </c>
      <c r="G69" s="27"/>
      <c r="H69" s="7"/>
      <c r="I69" s="28">
        <f t="shared" si="1"/>
        <v>-3789</v>
      </c>
      <c r="J69" s="27">
        <f t="shared" si="1"/>
        <v>-844</v>
      </c>
      <c r="K69" s="7"/>
      <c r="L69" s="124">
        <f t="shared" si="2"/>
        <v>0.97503211262894862</v>
      </c>
      <c r="M69" s="27">
        <f t="shared" ca="1" si="3"/>
        <v>2.447208897243525E-6</v>
      </c>
      <c r="N69" s="44"/>
      <c r="O69" s="44"/>
      <c r="P69" s="7"/>
      <c r="Q69" s="28">
        <f t="shared" ca="1" si="4"/>
        <v>-3749.0963568316665</v>
      </c>
      <c r="R69" s="27">
        <f t="shared" ca="1" si="5"/>
        <v>-867.80719935697812</v>
      </c>
      <c r="S69" s="7"/>
      <c r="T69" s="28">
        <f t="shared" ca="1" si="6"/>
        <v>0.9716056865762428</v>
      </c>
      <c r="U69" s="27">
        <f t="shared" ca="1" si="7"/>
        <v>-0.22638721681881457</v>
      </c>
      <c r="V69" s="7"/>
      <c r="W69" s="28">
        <f t="shared" ca="1" si="8"/>
        <v>0.97346775688384346</v>
      </c>
      <c r="X69" s="27">
        <f t="shared" ca="1" si="11"/>
        <v>275.64706303034779</v>
      </c>
      <c r="Y69" s="7"/>
      <c r="Z69" s="28">
        <f t="shared" si="12"/>
        <v>275.65199999999999</v>
      </c>
      <c r="AA69" s="27">
        <f t="shared" si="9"/>
        <v>4.8110349897074087</v>
      </c>
      <c r="AB69" s="7"/>
      <c r="AC69" s="28">
        <f t="shared" ca="1" si="0"/>
        <v>-4.9369696521921469E-3</v>
      </c>
      <c r="AD69" s="27">
        <f t="shared" ca="1" si="10"/>
        <v>0.1171552169994925</v>
      </c>
      <c r="AE69" s="7">
        <v>100</v>
      </c>
    </row>
    <row r="70" spans="1:31" s="26" customFormat="1" x14ac:dyDescent="0.25">
      <c r="A70" s="26">
        <v>50</v>
      </c>
      <c r="B70" s="26">
        <v>631</v>
      </c>
      <c r="C70" s="26">
        <v>11312</v>
      </c>
      <c r="D70" s="26">
        <v>12536</v>
      </c>
      <c r="E70" s="26">
        <v>14997</v>
      </c>
      <c r="F70" s="26">
        <v>13746</v>
      </c>
      <c r="G70" s="27"/>
      <c r="H70" s="7"/>
      <c r="I70" s="28">
        <f t="shared" si="1"/>
        <v>-3685</v>
      </c>
      <c r="J70" s="27">
        <f t="shared" si="1"/>
        <v>-1210</v>
      </c>
      <c r="K70" s="7"/>
      <c r="L70" s="124">
        <f t="shared" si="2"/>
        <v>0.94788268231306771</v>
      </c>
      <c r="M70" s="27">
        <f t="shared" ca="1" si="3"/>
        <v>3.5548392149326047E-7</v>
      </c>
      <c r="N70" s="44"/>
      <c r="O70" s="44"/>
      <c r="P70" s="7"/>
      <c r="Q70" s="28">
        <f t="shared" ca="1" si="4"/>
        <v>-3645.0963568316665</v>
      </c>
      <c r="R70" s="27">
        <f t="shared" ca="1" si="5"/>
        <v>-1233.8071993569781</v>
      </c>
      <c r="S70" s="7"/>
      <c r="T70" s="28">
        <f t="shared" ca="1" si="6"/>
        <v>0.94465332745114328</v>
      </c>
      <c r="U70" s="27">
        <f t="shared" ca="1" si="7"/>
        <v>-0.32186662908582675</v>
      </c>
      <c r="V70" s="7"/>
      <c r="W70" s="28">
        <f t="shared" ca="1" si="8"/>
        <v>0.94728645758908081</v>
      </c>
      <c r="X70" s="27">
        <f t="shared" ca="1" si="11"/>
        <v>281.32181073703168</v>
      </c>
      <c r="Y70" s="7"/>
      <c r="Z70" s="28">
        <f t="shared" si="12"/>
        <v>281.33099999999996</v>
      </c>
      <c r="AA70" s="27">
        <f t="shared" si="9"/>
        <v>4.9101522379281661</v>
      </c>
      <c r="AB70" s="7"/>
      <c r="AC70" s="28">
        <f t="shared" ca="1" si="0"/>
        <v>-9.1892629682774896E-3</v>
      </c>
      <c r="AD70" s="27">
        <f t="shared" ca="1" si="10"/>
        <v>8.0592124790598518E-2</v>
      </c>
      <c r="AE70" s="7">
        <v>99</v>
      </c>
    </row>
    <row r="71" spans="1:31" s="26" customFormat="1" x14ac:dyDescent="0.25">
      <c r="A71" s="26">
        <v>51</v>
      </c>
      <c r="B71" s="26">
        <v>640</v>
      </c>
      <c r="C71" s="26">
        <v>11385</v>
      </c>
      <c r="D71" s="26">
        <v>12356</v>
      </c>
      <c r="E71" s="26">
        <v>14922</v>
      </c>
      <c r="F71" s="26">
        <v>13924</v>
      </c>
      <c r="G71" s="27"/>
      <c r="H71" s="7"/>
      <c r="I71" s="28">
        <f t="shared" si="1"/>
        <v>-3537</v>
      </c>
      <c r="J71" s="27">
        <f t="shared" si="1"/>
        <v>-1568</v>
      </c>
      <c r="K71" s="7"/>
      <c r="L71" s="124">
        <f t="shared" si="2"/>
        <v>0.91084628191819961</v>
      </c>
      <c r="M71" s="27">
        <f t="shared" ca="1" si="3"/>
        <v>1.3485955914058699E-6</v>
      </c>
      <c r="N71" s="44"/>
      <c r="O71" s="44"/>
      <c r="P71" s="7"/>
      <c r="Q71" s="28">
        <f t="shared" ca="1" si="4"/>
        <v>-3497.0963568316665</v>
      </c>
      <c r="R71" s="27">
        <f t="shared" ca="1" si="5"/>
        <v>-1591.8071993569781</v>
      </c>
      <c r="S71" s="7"/>
      <c r="T71" s="28">
        <f t="shared" ca="1" si="6"/>
        <v>0.90629804715773243</v>
      </c>
      <c r="U71" s="27">
        <f t="shared" ca="1" si="7"/>
        <v>-0.41525905966394244</v>
      </c>
      <c r="V71" s="7"/>
      <c r="W71" s="28">
        <f t="shared" ca="1" si="8"/>
        <v>0.90968499143283177</v>
      </c>
      <c r="X71" s="27">
        <f t="shared" ca="1" si="11"/>
        <v>287.09127036037762</v>
      </c>
      <c r="Y71" s="7"/>
      <c r="Z71" s="28">
        <f t="shared" si="12"/>
        <v>287.09099999999995</v>
      </c>
      <c r="AA71" s="27">
        <f t="shared" si="9"/>
        <v>5.0106832028430395</v>
      </c>
      <c r="AB71" s="7"/>
      <c r="AC71" s="28">
        <f t="shared" ca="1" si="0"/>
        <v>2.7036037766947629E-4</v>
      </c>
      <c r="AD71" s="27">
        <f t="shared" ca="1" si="10"/>
        <v>-1.638058335521464E-2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11473</v>
      </c>
      <c r="D72" s="26">
        <v>12191</v>
      </c>
      <c r="E72" s="26">
        <v>14842</v>
      </c>
      <c r="F72" s="26">
        <v>14091</v>
      </c>
      <c r="G72" s="27"/>
      <c r="H72" s="7"/>
      <c r="I72" s="28">
        <f t="shared" si="1"/>
        <v>-3369</v>
      </c>
      <c r="J72" s="27">
        <f t="shared" si="1"/>
        <v>-1900</v>
      </c>
      <c r="K72" s="7"/>
      <c r="L72" s="124">
        <f t="shared" si="2"/>
        <v>0.86658839817703159</v>
      </c>
      <c r="M72" s="27">
        <f t="shared" ca="1" si="3"/>
        <v>6.6035842440660863E-8</v>
      </c>
      <c r="N72" s="44"/>
      <c r="O72" s="44"/>
      <c r="P72" s="7"/>
      <c r="Q72" s="28">
        <f t="shared" ca="1" si="4"/>
        <v>-3329.0963568316665</v>
      </c>
      <c r="R72" s="27">
        <f t="shared" ca="1" si="5"/>
        <v>-1923.8071993569781</v>
      </c>
      <c r="S72" s="7"/>
      <c r="T72" s="28">
        <f t="shared" ca="1" si="6"/>
        <v>0.8627596208787256</v>
      </c>
      <c r="U72" s="27">
        <f t="shared" ca="1" si="7"/>
        <v>-0.5018687997531448</v>
      </c>
      <c r="V72" s="7"/>
      <c r="W72" s="28">
        <f t="shared" ca="1" si="8"/>
        <v>0.86684537257739214</v>
      </c>
      <c r="X72" s="27">
        <f t="shared" ca="1" si="11"/>
        <v>292.6243303568624</v>
      </c>
      <c r="Y72" s="7"/>
      <c r="Z72" s="28">
        <f t="shared" si="12"/>
        <v>292.62599999999998</v>
      </c>
      <c r="AA72" s="27">
        <f t="shared" si="9"/>
        <v>5.1072871769409263</v>
      </c>
      <c r="AB72" s="7"/>
      <c r="AC72" s="28">
        <f t="shared" ca="1" si="0"/>
        <v>-1.6696431375748944E-3</v>
      </c>
      <c r="AD72" s="27">
        <f t="shared" ca="1" si="10"/>
        <v>-6.4987147335955342E-3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11573</v>
      </c>
      <c r="D73" s="26">
        <v>12042</v>
      </c>
      <c r="E73" s="26">
        <v>14736</v>
      </c>
      <c r="F73" s="26">
        <v>14242</v>
      </c>
      <c r="G73" s="27"/>
      <c r="H73" s="7"/>
      <c r="I73" s="28">
        <f t="shared" si="1"/>
        <v>-3163</v>
      </c>
      <c r="J73" s="27">
        <f t="shared" si="1"/>
        <v>-2200</v>
      </c>
      <c r="K73" s="7"/>
      <c r="L73" s="124">
        <f t="shared" si="2"/>
        <v>0.81470918600697928</v>
      </c>
      <c r="M73" s="27">
        <f t="shared" ca="1" si="3"/>
        <v>3.8343785895642567E-7</v>
      </c>
      <c r="N73" s="44"/>
      <c r="O73" s="44"/>
      <c r="P73" s="7"/>
      <c r="Q73" s="28">
        <f t="shared" ca="1" si="4"/>
        <v>-3123.0963568316665</v>
      </c>
      <c r="R73" s="27">
        <f t="shared" ca="1" si="5"/>
        <v>-2223.8071993569783</v>
      </c>
      <c r="S73" s="7"/>
      <c r="T73" s="28">
        <f t="shared" ca="1" si="6"/>
        <v>0.80937321722708622</v>
      </c>
      <c r="U73" s="27">
        <f t="shared" ca="1" si="7"/>
        <v>-0.58013061308676139</v>
      </c>
      <c r="V73" s="7"/>
      <c r="W73" s="28">
        <f t="shared" ca="1" si="8"/>
        <v>0.81408996241331022</v>
      </c>
      <c r="X73" s="27">
        <f t="shared" ca="1" si="11"/>
        <v>298.02934936793008</v>
      </c>
      <c r="Y73" s="7"/>
      <c r="Z73" s="28">
        <f t="shared" si="12"/>
        <v>298.11599999999999</v>
      </c>
      <c r="AA73" s="27">
        <f t="shared" si="9"/>
        <v>5.2031057528754152</v>
      </c>
      <c r="AB73" s="7"/>
      <c r="AC73" s="28">
        <f t="shared" ca="1" si="0"/>
        <v>-8.6650632069904532E-2</v>
      </c>
      <c r="AD73" s="27">
        <f t="shared" ca="1" si="10"/>
        <v>4.2876109872679535E-2</v>
      </c>
      <c r="AE73" s="7">
        <v>96</v>
      </c>
    </row>
    <row r="74" spans="1:31" s="26" customFormat="1" x14ac:dyDescent="0.25">
      <c r="A74" s="26">
        <v>54</v>
      </c>
      <c r="B74" s="26">
        <v>622</v>
      </c>
      <c r="C74" s="26">
        <v>11694</v>
      </c>
      <c r="D74" s="26">
        <v>11897</v>
      </c>
      <c r="E74" s="26">
        <v>14632</v>
      </c>
      <c r="F74" s="26">
        <v>14395</v>
      </c>
      <c r="G74" s="27"/>
      <c r="H74" s="7"/>
      <c r="I74" s="28">
        <f t="shared" si="1"/>
        <v>-2938</v>
      </c>
      <c r="J74" s="27">
        <f t="shared" si="1"/>
        <v>-2498</v>
      </c>
      <c r="K74" s="7"/>
      <c r="L74" s="124">
        <f t="shared" si="2"/>
        <v>0.7541194790145983</v>
      </c>
      <c r="M74" s="27">
        <f t="shared" ca="1" si="3"/>
        <v>5.2290214325919101E-6</v>
      </c>
      <c r="N74" s="44"/>
      <c r="O74" s="44"/>
      <c r="P74" s="7"/>
      <c r="Q74" s="28">
        <f t="shared" ca="1" si="4"/>
        <v>-2898.0963568316665</v>
      </c>
      <c r="R74" s="27">
        <f t="shared" ca="1" si="5"/>
        <v>-2521.8071993569783</v>
      </c>
      <c r="S74" s="7"/>
      <c r="T74" s="28">
        <f t="shared" ca="1" si="6"/>
        <v>0.75106282488913056</v>
      </c>
      <c r="U74" s="27">
        <f t="shared" ca="1" si="7"/>
        <v>-0.65787068099815382</v>
      </c>
      <c r="V74" s="7"/>
      <c r="W74" s="28">
        <f t="shared" ca="1" si="8"/>
        <v>0.75640618438096974</v>
      </c>
      <c r="X74" s="27">
        <f t="shared" ca="1" si="11"/>
        <v>303.56973398408218</v>
      </c>
      <c r="Y74" s="7"/>
      <c r="Z74" s="28">
        <f t="shared" si="12"/>
        <v>303.714</v>
      </c>
      <c r="AA74" s="27">
        <f t="shared" si="9"/>
        <v>5.3008092844020576</v>
      </c>
      <c r="AB74" s="7"/>
      <c r="AC74" s="28">
        <f t="shared" ca="1" si="0"/>
        <v>-0.14426601591782173</v>
      </c>
      <c r="AD74" s="27">
        <f t="shared" ca="1" si="10"/>
        <v>7.5608235096524368E-2</v>
      </c>
      <c r="AE74" s="7">
        <v>95</v>
      </c>
    </row>
    <row r="75" spans="1:31" s="26" customFormat="1" x14ac:dyDescent="0.25">
      <c r="A75" s="26">
        <v>55</v>
      </c>
      <c r="B75" s="26">
        <v>630</v>
      </c>
      <c r="C75" s="26">
        <v>11825</v>
      </c>
      <c r="D75" s="26">
        <v>11758</v>
      </c>
      <c r="E75" s="26">
        <v>14495</v>
      </c>
      <c r="F75" s="26">
        <v>14532</v>
      </c>
      <c r="G75" s="27"/>
      <c r="H75" s="7"/>
      <c r="I75" s="28">
        <f t="shared" si="1"/>
        <v>-2670</v>
      </c>
      <c r="J75" s="27">
        <f t="shared" si="1"/>
        <v>-2774</v>
      </c>
      <c r="K75" s="7"/>
      <c r="L75" s="124">
        <f t="shared" si="2"/>
        <v>0.68542354411385109</v>
      </c>
      <c r="M75" s="27">
        <f t="shared" ca="1" si="3"/>
        <v>4.4450695414571898E-6</v>
      </c>
      <c r="N75" s="44"/>
      <c r="O75" s="44"/>
      <c r="P75" s="7"/>
      <c r="Q75" s="28">
        <f t="shared" ca="1" si="4"/>
        <v>-2630.0963568316665</v>
      </c>
      <c r="R75" s="27">
        <f t="shared" ca="1" si="5"/>
        <v>-2797.8071993569783</v>
      </c>
      <c r="S75" s="7"/>
      <c r="T75" s="28">
        <f t="shared" ca="1" si="6"/>
        <v>0.68160866868214343</v>
      </c>
      <c r="U75" s="27">
        <f t="shared" ca="1" si="7"/>
        <v>-0.72987154926508102</v>
      </c>
      <c r="V75" s="7"/>
      <c r="W75" s="28">
        <f t="shared" ca="1" si="8"/>
        <v>0.6875318774701914</v>
      </c>
      <c r="X75" s="27">
        <f t="shared" ca="1" si="11"/>
        <v>309.26619553101705</v>
      </c>
      <c r="Y75" s="7"/>
      <c r="Z75" s="28">
        <f t="shared" si="12"/>
        <v>309.38400000000001</v>
      </c>
      <c r="AA75" s="27">
        <f t="shared" si="9"/>
        <v>5.399769452990137</v>
      </c>
      <c r="AB75" s="7"/>
      <c r="AC75" s="28">
        <f t="shared" ca="1" si="0"/>
        <v>-0.11780446898296759</v>
      </c>
      <c r="AD75" s="27">
        <f t="shared" ca="1" si="10"/>
        <v>8.1689998327817648E-2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11980</v>
      </c>
      <c r="D76" s="26">
        <v>11640</v>
      </c>
      <c r="E76" s="26">
        <v>14357</v>
      </c>
      <c r="F76" s="26">
        <v>14663</v>
      </c>
      <c r="G76" s="27"/>
      <c r="H76" s="7"/>
      <c r="I76" s="28">
        <f t="shared" si="1"/>
        <v>-2377</v>
      </c>
      <c r="J76" s="27">
        <f t="shared" si="1"/>
        <v>-3023</v>
      </c>
      <c r="K76" s="7"/>
      <c r="L76" s="124">
        <f t="shared" si="2"/>
        <v>0.60964936004067005</v>
      </c>
      <c r="M76" s="27">
        <f t="shared" ca="1" si="3"/>
        <v>6.1113765350731741E-6</v>
      </c>
      <c r="N76" s="44"/>
      <c r="O76" s="44"/>
      <c r="P76" s="7"/>
      <c r="Q76" s="28">
        <f t="shared" ca="1" si="4"/>
        <v>-2337.0963568316665</v>
      </c>
      <c r="R76" s="27">
        <f t="shared" ca="1" si="5"/>
        <v>-3046.8071993569783</v>
      </c>
      <c r="S76" s="7"/>
      <c r="T76" s="28">
        <f t="shared" ca="1" si="6"/>
        <v>0.60567557999316113</v>
      </c>
      <c r="U76" s="27">
        <f t="shared" ca="1" si="7"/>
        <v>-0.79482885433198269</v>
      </c>
      <c r="V76" s="7"/>
      <c r="W76" s="28">
        <f t="shared" ca="1" si="8"/>
        <v>0.61212147988709198</v>
      </c>
      <c r="X76" s="27">
        <f t="shared" ca="1" si="11"/>
        <v>314.95426143320765</v>
      </c>
      <c r="Y76" s="7"/>
      <c r="Z76" s="28">
        <f t="shared" si="12"/>
        <v>315.08100000000002</v>
      </c>
      <c r="AA76" s="27">
        <f t="shared" si="9"/>
        <v>5.4992008604762539</v>
      </c>
      <c r="AB76" s="7"/>
      <c r="AC76" s="28">
        <f t="shared" ca="1" si="0"/>
        <v>-0.12673856679236906</v>
      </c>
      <c r="AD76" s="27">
        <f t="shared" ca="1" si="10"/>
        <v>7.3302062139646296E-2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12131</v>
      </c>
      <c r="D77" s="26">
        <v>11523</v>
      </c>
      <c r="E77" s="26">
        <v>14189</v>
      </c>
      <c r="F77" s="26">
        <v>14769</v>
      </c>
      <c r="G77" s="27"/>
      <c r="H77" s="7"/>
      <c r="I77" s="28">
        <f t="shared" si="1"/>
        <v>-2058</v>
      </c>
      <c r="J77" s="27">
        <f t="shared" si="1"/>
        <v>-3246</v>
      </c>
      <c r="K77" s="7"/>
      <c r="L77" s="124">
        <f t="shared" si="2"/>
        <v>0.52678644496739935</v>
      </c>
      <c r="M77" s="27">
        <f t="shared" ca="1" si="3"/>
        <v>9.8062297625023799E-6</v>
      </c>
      <c r="N77" s="44"/>
      <c r="O77" s="44"/>
      <c r="P77" s="7"/>
      <c r="Q77" s="28">
        <f t="shared" ca="1" si="4"/>
        <v>-2018.0963568316665</v>
      </c>
      <c r="R77" s="27">
        <f t="shared" ca="1" si="5"/>
        <v>-3269.8071993569783</v>
      </c>
      <c r="S77" s="7"/>
      <c r="T77" s="28">
        <f t="shared" ca="1" si="6"/>
        <v>0.52300440152290406</v>
      </c>
      <c r="U77" s="27">
        <f t="shared" ca="1" si="7"/>
        <v>-0.85300346890997103</v>
      </c>
      <c r="V77" s="7"/>
      <c r="W77" s="28">
        <f t="shared" ca="1" si="8"/>
        <v>0.52991793499013651</v>
      </c>
      <c r="X77" s="27">
        <f t="shared" ca="1" si="11"/>
        <v>320.70509550575366</v>
      </c>
      <c r="Y77" s="7"/>
      <c r="Z77" s="28">
        <f t="shared" si="12"/>
        <v>320.85000000000002</v>
      </c>
      <c r="AA77" s="27">
        <f t="shared" si="9"/>
        <v>5.599888905023807</v>
      </c>
      <c r="AB77" s="7"/>
      <c r="AC77" s="28">
        <f t="shared" ca="1" si="0"/>
        <v>-0.14490449424636154</v>
      </c>
      <c r="AD77" s="27">
        <f t="shared" ca="1" si="10"/>
        <v>5.9149455055887756E-2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12295</v>
      </c>
      <c r="D78" s="26">
        <v>11423</v>
      </c>
      <c r="E78" s="26">
        <v>14014</v>
      </c>
      <c r="F78" s="26">
        <v>14855</v>
      </c>
      <c r="G78" s="27"/>
      <c r="H78" s="7"/>
      <c r="I78" s="28">
        <f t="shared" si="1"/>
        <v>-1719</v>
      </c>
      <c r="J78" s="27">
        <f t="shared" si="1"/>
        <v>-3432</v>
      </c>
      <c r="K78" s="7"/>
      <c r="L78" s="124">
        <f t="shared" si="2"/>
        <v>0.43986105030250994</v>
      </c>
      <c r="M78" s="27">
        <f t="shared" ca="1" si="3"/>
        <v>6.7183949915247895E-6</v>
      </c>
      <c r="N78" s="44"/>
      <c r="O78" s="44"/>
      <c r="P78" s="7"/>
      <c r="Q78" s="28">
        <f t="shared" ca="1" si="4"/>
        <v>-1679.0963568316665</v>
      </c>
      <c r="R78" s="27">
        <f t="shared" ca="1" si="5"/>
        <v>-3455.8071993569783</v>
      </c>
      <c r="S78" s="7"/>
      <c r="T78" s="28">
        <f t="shared" ca="1" si="6"/>
        <v>0.43515007706705083</v>
      </c>
      <c r="U78" s="27">
        <f t="shared" ca="1" si="7"/>
        <v>-0.90152579317681325</v>
      </c>
      <c r="V78" s="7"/>
      <c r="W78" s="28">
        <f t="shared" ca="1" si="8"/>
        <v>0.44245303699065569</v>
      </c>
      <c r="X78" s="27">
        <f t="shared" ca="1" si="11"/>
        <v>326.41421135806365</v>
      </c>
      <c r="Y78" s="7"/>
      <c r="Z78" s="28">
        <f t="shared" si="12"/>
        <v>326.53800000000001</v>
      </c>
      <c r="AA78" s="27">
        <f t="shared" si="9"/>
        <v>5.6991632328772441</v>
      </c>
      <c r="AB78" s="7"/>
      <c r="AC78" s="28">
        <f t="shared" ca="1" si="0"/>
        <v>-0.12378864193635764</v>
      </c>
      <c r="AD78" s="27">
        <f t="shared" ca="1" si="10"/>
        <v>3.6261862393871525E-2</v>
      </c>
      <c r="AE78" s="7">
        <v>91</v>
      </c>
    </row>
    <row r="79" spans="1:31" s="26" customFormat="1" x14ac:dyDescent="0.25">
      <c r="A79" s="26">
        <v>59</v>
      </c>
      <c r="B79" s="26">
        <v>626</v>
      </c>
      <c r="C79" s="26">
        <v>12475</v>
      </c>
      <c r="D79" s="26">
        <v>11353</v>
      </c>
      <c r="E79" s="26">
        <v>13847</v>
      </c>
      <c r="F79" s="26">
        <v>14936</v>
      </c>
      <c r="G79" s="27"/>
      <c r="H79" s="7"/>
      <c r="I79" s="28">
        <f t="shared" si="1"/>
        <v>-1372</v>
      </c>
      <c r="J79" s="27">
        <f t="shared" si="1"/>
        <v>-3583</v>
      </c>
      <c r="K79" s="7"/>
      <c r="L79" s="124">
        <f t="shared" si="2"/>
        <v>0.34949029538017073</v>
      </c>
      <c r="M79" s="27">
        <f t="shared" ca="1" si="3"/>
        <v>1.1227177040035882E-5</v>
      </c>
      <c r="N79" s="44"/>
      <c r="O79" s="44"/>
      <c r="P79" s="7"/>
      <c r="Q79" s="28">
        <f t="shared" ca="1" si="4"/>
        <v>-1332.0963568316665</v>
      </c>
      <c r="R79" s="27">
        <f t="shared" ca="1" si="5"/>
        <v>-3606.8071993569783</v>
      </c>
      <c r="S79" s="7"/>
      <c r="T79" s="28">
        <f t="shared" ca="1" si="6"/>
        <v>0.34522249421695927</v>
      </c>
      <c r="U79" s="27">
        <f t="shared" ca="1" si="7"/>
        <v>-0.94091757255473352</v>
      </c>
      <c r="V79" s="7"/>
      <c r="W79" s="28">
        <f t="shared" ca="1" si="8"/>
        <v>0.35284099337313218</v>
      </c>
      <c r="X79" s="27">
        <f t="shared" ca="1" si="11"/>
        <v>331.99932542756528</v>
      </c>
      <c r="Y79" s="7"/>
      <c r="Z79" s="28">
        <f t="shared" si="12"/>
        <v>332.17200000000003</v>
      </c>
      <c r="AA79" s="27">
        <f t="shared" si="9"/>
        <v>5.7974950829346046</v>
      </c>
      <c r="AB79" s="7"/>
      <c r="AC79" s="28">
        <f t="shared" ca="1" si="0"/>
        <v>-0.17267457243474382</v>
      </c>
      <c r="AD79" s="27">
        <f t="shared" ca="1" si="10"/>
        <v>5.8030124706590414E-2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12650</v>
      </c>
      <c r="D80" s="26">
        <v>11294</v>
      </c>
      <c r="E80" s="26">
        <v>13661</v>
      </c>
      <c r="F80" s="26">
        <v>14992</v>
      </c>
      <c r="G80" s="27"/>
      <c r="H80" s="7"/>
      <c r="I80" s="28">
        <f t="shared" si="1"/>
        <v>-1011</v>
      </c>
      <c r="J80" s="27">
        <f t="shared" si="1"/>
        <v>-3698</v>
      </c>
      <c r="K80" s="7"/>
      <c r="L80" s="124">
        <f t="shared" si="2"/>
        <v>0.25559295461704556</v>
      </c>
      <c r="M80" s="27">
        <f t="shared" ca="1" si="3"/>
        <v>1.5458624865014173E-5</v>
      </c>
      <c r="N80" s="44"/>
      <c r="O80" s="44"/>
      <c r="P80" s="7"/>
      <c r="Q80" s="28">
        <f t="shared" ca="1" si="4"/>
        <v>-971.09635683166653</v>
      </c>
      <c r="R80" s="27">
        <f t="shared" ca="1" si="5"/>
        <v>-3721.8071993569783</v>
      </c>
      <c r="S80" s="7"/>
      <c r="T80" s="28">
        <f t="shared" ca="1" si="6"/>
        <v>0.25166670917695044</v>
      </c>
      <c r="U80" s="27">
        <f t="shared" ca="1" si="7"/>
        <v>-0.97091793433261986</v>
      </c>
      <c r="V80" s="7"/>
      <c r="W80" s="28">
        <f t="shared" ca="1" si="8"/>
        <v>0.25952470039532449</v>
      </c>
      <c r="X80" s="27">
        <f t="shared" ca="1" si="11"/>
        <v>337.59000692021345</v>
      </c>
      <c r="Y80" s="7"/>
      <c r="Z80" s="28">
        <f t="shared" si="12"/>
        <v>337.815</v>
      </c>
      <c r="AA80" s="27">
        <f t="shared" si="9"/>
        <v>5.8959840126246439</v>
      </c>
      <c r="AB80" s="7"/>
      <c r="AC80" s="28">
        <f t="shared" ca="1" si="0"/>
        <v>-0.22499307978654315</v>
      </c>
      <c r="AD80" s="27">
        <f t="shared" ca="1" si="10"/>
        <v>3.6678992622114492E-3</v>
      </c>
      <c r="AE80" s="7">
        <v>89</v>
      </c>
    </row>
    <row r="81" spans="1:31" s="26" customFormat="1" x14ac:dyDescent="0.25">
      <c r="A81" s="26">
        <v>61</v>
      </c>
      <c r="B81" s="26">
        <v>605</v>
      </c>
      <c r="C81" s="26">
        <v>12840</v>
      </c>
      <c r="D81" s="26">
        <v>11260</v>
      </c>
      <c r="E81" s="26">
        <v>13493</v>
      </c>
      <c r="F81" s="26">
        <v>15039</v>
      </c>
      <c r="G81" s="27"/>
      <c r="H81" s="7"/>
      <c r="I81" s="28">
        <f t="shared" si="1"/>
        <v>-653</v>
      </c>
      <c r="J81" s="27">
        <f t="shared" si="1"/>
        <v>-3779</v>
      </c>
      <c r="K81" s="7"/>
      <c r="L81" s="124">
        <f t="shared" si="2"/>
        <v>0.16263321636742184</v>
      </c>
      <c r="M81" s="27">
        <f t="shared" ca="1" si="3"/>
        <v>1.8326772806421016E-5</v>
      </c>
      <c r="N81" s="44"/>
      <c r="O81" s="44"/>
      <c r="P81" s="7"/>
      <c r="Q81" s="28">
        <f t="shared" ca="1" si="4"/>
        <v>-613.09635683166653</v>
      </c>
      <c r="R81" s="27">
        <f t="shared" ca="1" si="5"/>
        <v>-3802.8071993569783</v>
      </c>
      <c r="S81" s="7"/>
      <c r="T81" s="28">
        <f t="shared" ca="1" si="6"/>
        <v>0.158888396034781</v>
      </c>
      <c r="U81" s="27">
        <f t="shared" ca="1" si="7"/>
        <v>-0.99204862393269633</v>
      </c>
      <c r="V81" s="7"/>
      <c r="W81" s="28">
        <f t="shared" ca="1" si="8"/>
        <v>0.16691419438726976</v>
      </c>
      <c r="X81" s="27">
        <f t="shared" ca="1" si="11"/>
        <v>343.00452631019482</v>
      </c>
      <c r="Y81" s="7"/>
      <c r="Z81" s="28">
        <f t="shared" si="12"/>
        <v>343.26</v>
      </c>
      <c r="AA81" s="27">
        <f t="shared" si="9"/>
        <v>5.991017190395735</v>
      </c>
      <c r="AB81" s="7"/>
      <c r="AC81" s="28">
        <f t="shared" ca="1" si="0"/>
        <v>-0.25547368980517149</v>
      </c>
      <c r="AD81" s="27">
        <f t="shared" ca="1" si="10"/>
        <v>8.4183114410109283E-2</v>
      </c>
      <c r="AE81" s="7">
        <v>88</v>
      </c>
    </row>
    <row r="82" spans="1:31" s="26" customFormat="1" x14ac:dyDescent="0.25">
      <c r="A82" s="26">
        <v>62</v>
      </c>
      <c r="B82" s="26">
        <v>617</v>
      </c>
      <c r="C82" s="26">
        <v>13027</v>
      </c>
      <c r="D82" s="26">
        <v>11239</v>
      </c>
      <c r="E82" s="26">
        <v>13308</v>
      </c>
      <c r="F82" s="26">
        <v>15066</v>
      </c>
      <c r="G82" s="27"/>
      <c r="H82" s="7"/>
      <c r="I82" s="28">
        <f t="shared" si="1"/>
        <v>-281</v>
      </c>
      <c r="J82" s="27">
        <f t="shared" si="1"/>
        <v>-3827</v>
      </c>
      <c r="K82" s="7"/>
      <c r="L82" s="124">
        <f t="shared" si="2"/>
        <v>6.6325305927714281E-2</v>
      </c>
      <c r="M82" s="27">
        <f t="shared" ca="1" si="3"/>
        <v>1.8322341868999345E-5</v>
      </c>
      <c r="N82" s="44"/>
      <c r="O82" s="44"/>
      <c r="P82" s="7"/>
      <c r="Q82" s="28">
        <f t="shared" ca="1" si="4"/>
        <v>-241.09635683166655</v>
      </c>
      <c r="R82" s="27">
        <f t="shared" ca="1" si="5"/>
        <v>-3850.8071993569783</v>
      </c>
      <c r="S82" s="7"/>
      <c r="T82" s="28">
        <f t="shared" ca="1" si="6"/>
        <v>6.2481880702694351E-2</v>
      </c>
      <c r="U82" s="27">
        <f t="shared" ca="1" si="7"/>
        <v>-1.004570514066075</v>
      </c>
      <c r="V82" s="7"/>
      <c r="W82" s="28">
        <f t="shared" ca="1" si="8"/>
        <v>7.0605766401658568E-2</v>
      </c>
      <c r="X82" s="27">
        <f t="shared" ca="1" si="11"/>
        <v>348.53480985271767</v>
      </c>
      <c r="Y82" s="7"/>
      <c r="Z82" s="28">
        <f t="shared" si="12"/>
        <v>348.81299999999999</v>
      </c>
      <c r="AA82" s="27">
        <f t="shared" si="9"/>
        <v>6.0879353237589804</v>
      </c>
      <c r="AB82" s="7"/>
      <c r="AC82" s="28">
        <f t="shared" ca="1" si="0"/>
        <v>-0.2781901472823165</v>
      </c>
      <c r="AD82" s="27">
        <f t="shared" ca="1" si="10"/>
        <v>-7.0498425627931738E-2</v>
      </c>
      <c r="AE82" s="7">
        <v>87</v>
      </c>
    </row>
    <row r="83" spans="1:31" s="26" customFormat="1" x14ac:dyDescent="0.25">
      <c r="A83" s="26">
        <v>63</v>
      </c>
      <c r="B83" s="26">
        <v>635</v>
      </c>
      <c r="C83" s="26">
        <v>13207</v>
      </c>
      <c r="D83" s="26">
        <v>11232</v>
      </c>
      <c r="E83" s="26">
        <v>13107</v>
      </c>
      <c r="F83" s="26">
        <v>15063</v>
      </c>
      <c r="G83" s="27"/>
      <c r="H83" s="7"/>
      <c r="I83" s="28">
        <f t="shared" si="1"/>
        <v>100</v>
      </c>
      <c r="J83" s="27">
        <f t="shared" si="1"/>
        <v>-3831</v>
      </c>
      <c r="K83" s="7"/>
      <c r="L83" s="124">
        <f t="shared" si="2"/>
        <v>-3.3431622686500621E-2</v>
      </c>
      <c r="M83" s="27">
        <f t="shared" ca="1" si="3"/>
        <v>2.8128889663490321E-5</v>
      </c>
      <c r="N83" s="44"/>
      <c r="O83" s="44"/>
      <c r="P83" s="7"/>
      <c r="Q83" s="28">
        <f t="shared" ca="1" si="4"/>
        <v>139.90364316833345</v>
      </c>
      <c r="R83" s="27">
        <f t="shared" ca="1" si="5"/>
        <v>-3854.8071993569783</v>
      </c>
      <c r="S83" s="7"/>
      <c r="T83" s="28">
        <f t="shared" ca="1" si="6"/>
        <v>-3.6257050322910538E-2</v>
      </c>
      <c r="U83" s="27">
        <f t="shared" ca="1" si="7"/>
        <v>-1.0056140049105233</v>
      </c>
      <c r="V83" s="7"/>
      <c r="W83" s="28">
        <f t="shared" ca="1" si="8"/>
        <v>-2.81279551192892E-2</v>
      </c>
      <c r="X83" s="27">
        <f t="shared" ca="1" si="11"/>
        <v>354.1574036146007</v>
      </c>
      <c r="Y83" s="7"/>
      <c r="Z83" s="28">
        <f t="shared" si="12"/>
        <v>354.52799999999996</v>
      </c>
      <c r="AA83" s="27">
        <f t="shared" si="9"/>
        <v>6.187680890510455</v>
      </c>
      <c r="AB83" s="7"/>
      <c r="AC83" s="28">
        <f t="shared" ca="1" si="0"/>
        <v>-0.37059638539926709</v>
      </c>
      <c r="AD83" s="27">
        <f t="shared" ca="1" si="10"/>
        <v>-3.2096919498485477E-3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13406</v>
      </c>
      <c r="D84" s="26">
        <v>11247</v>
      </c>
      <c r="E84" s="26">
        <v>12919</v>
      </c>
      <c r="F84" s="26">
        <v>15047</v>
      </c>
      <c r="G84" s="27"/>
      <c r="H84" s="7"/>
      <c r="I84" s="28">
        <f t="shared" si="1"/>
        <v>487</v>
      </c>
      <c r="J84" s="27">
        <f t="shared" si="1"/>
        <v>-3800</v>
      </c>
      <c r="K84" s="7"/>
      <c r="L84" s="124">
        <f t="shared" si="2"/>
        <v>-0.13269920252503467</v>
      </c>
      <c r="M84" s="27">
        <f t="shared" ca="1" si="3"/>
        <v>1.7713255057349767E-5</v>
      </c>
      <c r="N84" s="44"/>
      <c r="O84" s="44"/>
      <c r="P84" s="7"/>
      <c r="Q84" s="28">
        <f t="shared" ca="1" si="4"/>
        <v>526.90364316833347</v>
      </c>
      <c r="R84" s="27">
        <f t="shared" ca="1" si="5"/>
        <v>-3823.8071993569783</v>
      </c>
      <c r="S84" s="7"/>
      <c r="T84" s="28">
        <f t="shared" ca="1" si="6"/>
        <v>-0.13655092514419426</v>
      </c>
      <c r="U84" s="27">
        <f t="shared" ca="1" si="7"/>
        <v>-0.99752695086604948</v>
      </c>
      <c r="V84" s="7"/>
      <c r="W84" s="28">
        <f t="shared" ca="1" si="8"/>
        <v>-0.12849049072005803</v>
      </c>
      <c r="X84" s="27">
        <f ca="1">IF(MOD(ATAN2(U84,W84)*180/PI()-$J$9+360,360)&lt;355,MOD(ATAN2(U84,W84)*180/PI()-$J$9+360,360)+360,MOD(ATAN2(U84,W84)*180/PI()-$J$9+360,360))</f>
        <v>359.89500444695489</v>
      </c>
      <c r="Y84" s="7"/>
      <c r="Z84" s="28">
        <f t="shared" si="12"/>
        <v>360.23399999999998</v>
      </c>
      <c r="AA84" s="27">
        <f t="shared" si="9"/>
        <v>6.2872693776292525</v>
      </c>
      <c r="AB84" s="7"/>
      <c r="AC84" s="28">
        <f t="shared" ref="AC84:AC147" ca="1" si="13">X84-Z84</f>
        <v>-0.33899555304509477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13359</v>
      </c>
      <c r="D85" s="26">
        <v>11204</v>
      </c>
      <c r="E85" s="26">
        <v>12871</v>
      </c>
      <c r="F85" s="26">
        <v>14987</v>
      </c>
      <c r="G85" s="27"/>
      <c r="H85" s="7"/>
      <c r="I85" s="28">
        <f t="shared" ref="I85:J148" si="14">C85-E85</f>
        <v>488</v>
      </c>
      <c r="J85" s="27">
        <f t="shared" si="14"/>
        <v>-3783</v>
      </c>
      <c r="K85" s="7"/>
      <c r="L85" s="124">
        <f>$O$3*SIN(2*PI()/$O$4*($Z85+$O$5))+$O$6</f>
        <v>-0.13316399100396814</v>
      </c>
      <c r="M85" s="27">
        <f t="shared" ref="M85:M148" ca="1" si="15">(W85-L85)^2</f>
        <v>1.9171081383430472E-5</v>
      </c>
      <c r="N85" s="44"/>
      <c r="O85" s="44"/>
      <c r="P85" s="7"/>
      <c r="Q85" s="28">
        <f t="shared" ref="Q85:Q148" ca="1" si="16">I85-$J$4</f>
        <v>527.90364316833347</v>
      </c>
      <c r="R85" s="27">
        <f t="shared" ref="R85:R148" ca="1" si="17">J85-$J$3</f>
        <v>-3806.8071993569783</v>
      </c>
      <c r="S85" s="7"/>
      <c r="T85" s="28">
        <f t="shared" ref="T85:T148" ca="1" si="18">Q85/$J$7</f>
        <v>-0.13681008244347406</v>
      </c>
      <c r="U85" s="27">
        <f t="shared" ref="U85:U148" ca="1" si="19">R85/$J$6</f>
        <v>-0.99309211477714454</v>
      </c>
      <c r="V85" s="7"/>
      <c r="W85" s="28">
        <f t="shared" ref="W85:W148" ca="1" si="20">(T85-U85*SIN(-$J$11*PI()/180))/(COS(-$J$11*PI()/180))</f>
        <v>-0.12878551165795879</v>
      </c>
      <c r="X85" s="27">
        <f ca="1">IF(MOD(ATAN2(U85,W85)*180/PI()-$J$9+360,360)&lt;355,MOD(ATAN2(U85,W85)*180/PI()-$J$9+360,360)+360,MOD(ATAN2(U85,W85)*180/PI()-$J$9+360,360))</f>
        <v>359.94416204334095</v>
      </c>
      <c r="Y85" s="7"/>
      <c r="Z85" s="28">
        <f t="shared" si="12"/>
        <v>360.23399999999998</v>
      </c>
      <c r="AA85" s="27">
        <f t="shared" ref="AA85:AA148" si="21">Z85*PI()/180</f>
        <v>6.2872693776292525</v>
      </c>
      <c r="AB85" s="7"/>
      <c r="AC85" s="28">
        <f t="shared" ca="1" si="13"/>
        <v>-0.2898379566590279</v>
      </c>
      <c r="AD85" s="27"/>
      <c r="AE85" s="7"/>
    </row>
    <row r="86" spans="1:31" s="26" customFormat="1" x14ac:dyDescent="0.25">
      <c r="A86" s="26">
        <v>1</v>
      </c>
      <c r="B86" s="26">
        <v>-618</v>
      </c>
      <c r="C86" s="26">
        <v>13164</v>
      </c>
      <c r="D86" s="26">
        <v>11190</v>
      </c>
      <c r="E86" s="26">
        <v>13055</v>
      </c>
      <c r="F86" s="26">
        <v>15007</v>
      </c>
      <c r="G86" s="27"/>
      <c r="H86" s="7"/>
      <c r="I86" s="28">
        <f t="shared" si="14"/>
        <v>109</v>
      </c>
      <c r="J86" s="27">
        <f t="shared" si="14"/>
        <v>-3817</v>
      </c>
      <c r="K86" s="7"/>
      <c r="L86" s="124">
        <f t="shared" ref="L86:L149" si="22">$O$3*SIN(2*PI()/$O$4*($Z86+$O$5))+$O$6</f>
        <v>-3.6681354809046093E-2</v>
      </c>
      <c r="M86" s="27">
        <f t="shared" ca="1" si="15"/>
        <v>3.8333186077752999E-5</v>
      </c>
      <c r="N86" s="44"/>
      <c r="O86" s="44"/>
      <c r="P86" s="7"/>
      <c r="Q86" s="28">
        <f t="shared" ca="1" si="16"/>
        <v>148.90364316833345</v>
      </c>
      <c r="R86" s="27">
        <f t="shared" ca="1" si="17"/>
        <v>-3840.8071993569783</v>
      </c>
      <c r="S86" s="7"/>
      <c r="T86" s="28">
        <f t="shared" ca="1" si="18"/>
        <v>-3.8589466016428764E-2</v>
      </c>
      <c r="U86" s="27">
        <f t="shared" ca="1" si="19"/>
        <v>-1.0019617869549544</v>
      </c>
      <c r="V86" s="7"/>
      <c r="W86" s="28">
        <f t="shared" ca="1" si="20"/>
        <v>-3.0489974827349525E-2</v>
      </c>
      <c r="X86" s="27">
        <f ca="1">MOD(ATAN2(U86,W86)*180/PI()-$J$9+360,360)</f>
        <v>354.29819392265085</v>
      </c>
      <c r="Y86" s="7"/>
      <c r="Z86" s="28">
        <f t="shared" ref="Z86:Z149" si="23">360/40000*B86+Z85</f>
        <v>354.67199999999997</v>
      </c>
      <c r="AA86" s="27">
        <f t="shared" si="21"/>
        <v>6.1901941646333274</v>
      </c>
      <c r="AB86" s="7"/>
      <c r="AC86" s="28">
        <f t="shared" ca="1" si="13"/>
        <v>-0.37380607734911564</v>
      </c>
      <c r="AD86" s="27"/>
      <c r="AE86" s="7"/>
    </row>
    <row r="87" spans="1:31" s="26" customFormat="1" x14ac:dyDescent="0.25">
      <c r="A87" s="26">
        <v>2</v>
      </c>
      <c r="B87" s="26">
        <v>-617</v>
      </c>
      <c r="C87" s="26">
        <v>12978</v>
      </c>
      <c r="D87" s="26">
        <v>11190</v>
      </c>
      <c r="E87" s="26">
        <v>13242</v>
      </c>
      <c r="F87" s="26">
        <v>15000</v>
      </c>
      <c r="G87" s="27"/>
      <c r="H87" s="7"/>
      <c r="I87" s="28">
        <f t="shared" si="14"/>
        <v>-264</v>
      </c>
      <c r="J87" s="27">
        <f t="shared" si="14"/>
        <v>-3810</v>
      </c>
      <c r="K87" s="7"/>
      <c r="L87" s="124">
        <f t="shared" si="22"/>
        <v>5.9991392473563561E-2</v>
      </c>
      <c r="M87" s="27">
        <f t="shared" ca="1" si="15"/>
        <v>3.8102233739437801E-5</v>
      </c>
      <c r="N87" s="44"/>
      <c r="O87" s="44"/>
      <c r="P87" s="7"/>
      <c r="Q87" s="28">
        <f t="shared" ca="1" si="16"/>
        <v>-224.09635683166655</v>
      </c>
      <c r="R87" s="27">
        <f t="shared" ca="1" si="17"/>
        <v>-3833.8071993569783</v>
      </c>
      <c r="S87" s="7"/>
      <c r="T87" s="28">
        <f t="shared" ca="1" si="18"/>
        <v>5.8076206614937703E-2</v>
      </c>
      <c r="U87" s="27">
        <f t="shared" ca="1" si="19"/>
        <v>-1.0001356779771702</v>
      </c>
      <c r="V87" s="7"/>
      <c r="W87" s="28">
        <f t="shared" ca="1" si="20"/>
        <v>6.6164093157983453E-2</v>
      </c>
      <c r="X87" s="27">
        <f ca="1">MOD(ATAN2(U87,W87)*180/PI()-$J$9+360,360)</f>
        <v>348.77031142708972</v>
      </c>
      <c r="Y87" s="7"/>
      <c r="Z87" s="28">
        <f t="shared" si="23"/>
        <v>349.11899999999997</v>
      </c>
      <c r="AA87" s="27">
        <f t="shared" si="21"/>
        <v>6.0932760312700829</v>
      </c>
      <c r="AB87" s="7"/>
      <c r="AC87" s="28">
        <f t="shared" ca="1" si="13"/>
        <v>-0.34868857291024824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12803</v>
      </c>
      <c r="D88" s="26">
        <v>11215</v>
      </c>
      <c r="E88" s="26">
        <v>13434</v>
      </c>
      <c r="F88" s="26">
        <v>14989</v>
      </c>
      <c r="G88" s="27"/>
      <c r="H88" s="7"/>
      <c r="I88" s="28">
        <f t="shared" si="14"/>
        <v>-631</v>
      </c>
      <c r="J88" s="27">
        <f t="shared" si="14"/>
        <v>-3774</v>
      </c>
      <c r="K88" s="7"/>
      <c r="L88" s="124">
        <f t="shared" si="22"/>
        <v>0.15749532464827451</v>
      </c>
      <c r="M88" s="27">
        <f t="shared" ca="1" si="15"/>
        <v>1.3739455721745161E-5</v>
      </c>
      <c r="N88" s="44"/>
      <c r="O88" s="44"/>
      <c r="P88" s="7"/>
      <c r="Q88" s="28">
        <f t="shared" ca="1" si="16"/>
        <v>-591.09635683166653</v>
      </c>
      <c r="R88" s="27">
        <f t="shared" ca="1" si="17"/>
        <v>-3797.8071993569783</v>
      </c>
      <c r="S88" s="7"/>
      <c r="T88" s="28">
        <f t="shared" ca="1" si="18"/>
        <v>0.15318693545062534</v>
      </c>
      <c r="U88" s="27">
        <f t="shared" ca="1" si="19"/>
        <v>-0.99074426037713614</v>
      </c>
      <c r="V88" s="7"/>
      <c r="W88" s="28">
        <f t="shared" ca="1" si="20"/>
        <v>0.16120200182895064</v>
      </c>
      <c r="X88" s="27">
        <f t="shared" ref="X88:X148" ca="1" si="24">MOD(ATAN2(U88,W88)*180/PI()-$J$9+360,360)</f>
        <v>343.31370942460489</v>
      </c>
      <c r="Y88" s="7"/>
      <c r="Z88" s="28">
        <f t="shared" si="23"/>
        <v>343.48499999999996</v>
      </c>
      <c r="AA88" s="27">
        <f t="shared" si="21"/>
        <v>5.9949441812127224</v>
      </c>
      <c r="AB88" s="7"/>
      <c r="AC88" s="28">
        <f t="shared" ca="1" si="13"/>
        <v>-0.17129057539506221</v>
      </c>
      <c r="AD88" s="27"/>
      <c r="AE88" s="7"/>
    </row>
    <row r="89" spans="1:31" s="26" customFormat="1" x14ac:dyDescent="0.25">
      <c r="A89" s="26">
        <v>4</v>
      </c>
      <c r="B89" s="26">
        <v>-615</v>
      </c>
      <c r="C89" s="26">
        <v>12614</v>
      </c>
      <c r="D89" s="26">
        <v>11252</v>
      </c>
      <c r="E89" s="26">
        <v>13614</v>
      </c>
      <c r="F89" s="26">
        <v>14945</v>
      </c>
      <c r="G89" s="27"/>
      <c r="H89" s="7"/>
      <c r="I89" s="28">
        <f t="shared" si="14"/>
        <v>-1000</v>
      </c>
      <c r="J89" s="27">
        <f t="shared" si="14"/>
        <v>-3693</v>
      </c>
      <c r="K89" s="7"/>
      <c r="L89" s="124">
        <f t="shared" si="22"/>
        <v>0.25181025784193983</v>
      </c>
      <c r="M89" s="27">
        <f t="shared" ca="1" si="15"/>
        <v>2.3552321962396367E-5</v>
      </c>
      <c r="N89" s="44"/>
      <c r="O89" s="44"/>
      <c r="P89" s="7"/>
      <c r="Q89" s="28">
        <f t="shared" ca="1" si="16"/>
        <v>-960.09635683166653</v>
      </c>
      <c r="R89" s="27">
        <f t="shared" ca="1" si="17"/>
        <v>-3716.8071993569783</v>
      </c>
      <c r="S89" s="7"/>
      <c r="T89" s="28">
        <f t="shared" ca="1" si="18"/>
        <v>0.24881597888487261</v>
      </c>
      <c r="U89" s="27">
        <f t="shared" ca="1" si="19"/>
        <v>-0.96961357077705967</v>
      </c>
      <c r="V89" s="7"/>
      <c r="W89" s="28">
        <f t="shared" ca="1" si="20"/>
        <v>0.25666333129722529</v>
      </c>
      <c r="X89" s="27">
        <f t="shared" ca="1" si="24"/>
        <v>337.7286748194756</v>
      </c>
      <c r="Y89" s="7"/>
      <c r="Z89" s="28">
        <f t="shared" si="23"/>
        <v>337.94999999999993</v>
      </c>
      <c r="AA89" s="27">
        <f t="shared" si="21"/>
        <v>5.8983402071148348</v>
      </c>
      <c r="AB89" s="7"/>
      <c r="AC89" s="28">
        <f t="shared" ca="1" si="13"/>
        <v>-0.2213251805243317</v>
      </c>
      <c r="AD89" s="27"/>
      <c r="AE89" s="7"/>
    </row>
    <row r="90" spans="1:31" s="26" customFormat="1" x14ac:dyDescent="0.25">
      <c r="A90" s="26">
        <v>5</v>
      </c>
      <c r="B90" s="26">
        <v>-622</v>
      </c>
      <c r="C90" s="26">
        <v>12437</v>
      </c>
      <c r="D90" s="26">
        <v>11309</v>
      </c>
      <c r="E90" s="26">
        <v>13790</v>
      </c>
      <c r="F90" s="26">
        <v>14887</v>
      </c>
      <c r="G90" s="27"/>
      <c r="H90" s="7"/>
      <c r="I90" s="28">
        <f t="shared" si="14"/>
        <v>-1353</v>
      </c>
      <c r="J90" s="27">
        <f t="shared" si="14"/>
        <v>-3578</v>
      </c>
      <c r="K90" s="7"/>
      <c r="L90" s="124">
        <f t="shared" si="22"/>
        <v>0.34480752272379933</v>
      </c>
      <c r="M90" s="27">
        <f t="shared" ca="1" si="15"/>
        <v>9.602408969396948E-6</v>
      </c>
      <c r="N90" s="44"/>
      <c r="O90" s="44"/>
      <c r="P90" s="7"/>
      <c r="Q90" s="28">
        <f t="shared" ca="1" si="16"/>
        <v>-1313.0963568316665</v>
      </c>
      <c r="R90" s="27">
        <f t="shared" ca="1" si="17"/>
        <v>-3601.8071993569783</v>
      </c>
      <c r="S90" s="7"/>
      <c r="T90" s="28">
        <f t="shared" ca="1" si="18"/>
        <v>0.340298505530643</v>
      </c>
      <c r="U90" s="27">
        <f t="shared" ca="1" si="19"/>
        <v>-0.93961320899917333</v>
      </c>
      <c r="V90" s="7"/>
      <c r="W90" s="28">
        <f t="shared" ca="1" si="20"/>
        <v>0.34790629812214574</v>
      </c>
      <c r="X90" s="27">
        <f t="shared" ca="1" si="24"/>
        <v>332.23735555227177</v>
      </c>
      <c r="Y90" s="7"/>
      <c r="Z90" s="28">
        <f t="shared" si="23"/>
        <v>332.35199999999992</v>
      </c>
      <c r="AA90" s="27">
        <f t="shared" si="21"/>
        <v>5.8006366755881924</v>
      </c>
      <c r="AB90" s="7"/>
      <c r="AC90" s="28">
        <f t="shared" ca="1" si="13"/>
        <v>-0.11464444772815341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12255</v>
      </c>
      <c r="D91" s="26">
        <v>11374</v>
      </c>
      <c r="E91" s="26">
        <v>13951</v>
      </c>
      <c r="F91" s="26">
        <v>14799</v>
      </c>
      <c r="G91" s="27"/>
      <c r="H91" s="7"/>
      <c r="I91" s="28">
        <f t="shared" si="14"/>
        <v>-1696</v>
      </c>
      <c r="J91" s="27">
        <f t="shared" si="14"/>
        <v>-3425</v>
      </c>
      <c r="K91" s="7"/>
      <c r="L91" s="124">
        <f t="shared" si="22"/>
        <v>0.43437510750670838</v>
      </c>
      <c r="M91" s="27">
        <f t="shared" ca="1" si="15"/>
        <v>4.4198877218804523E-6</v>
      </c>
      <c r="N91" s="44"/>
      <c r="O91" s="44"/>
      <c r="P91" s="7"/>
      <c r="Q91" s="28">
        <f t="shared" ca="1" si="16"/>
        <v>-1656.0963568316665</v>
      </c>
      <c r="R91" s="27">
        <f t="shared" ca="1" si="17"/>
        <v>-3448.8071993569783</v>
      </c>
      <c r="S91" s="7"/>
      <c r="T91" s="28">
        <f t="shared" ca="1" si="18"/>
        <v>0.4291894591836154</v>
      </c>
      <c r="U91" s="27">
        <f t="shared" ca="1" si="19"/>
        <v>-0.8996996841990289</v>
      </c>
      <c r="V91" s="7"/>
      <c r="W91" s="28">
        <f t="shared" ca="1" si="20"/>
        <v>0.436477460408074</v>
      </c>
      <c r="X91" s="27">
        <f t="shared" ca="1" si="24"/>
        <v>326.67547322045743</v>
      </c>
      <c r="Y91" s="7"/>
      <c r="Z91" s="28">
        <f t="shared" si="23"/>
        <v>326.76299999999992</v>
      </c>
      <c r="AA91" s="27">
        <f t="shared" si="21"/>
        <v>5.7030902236942298</v>
      </c>
      <c r="AB91" s="7"/>
      <c r="AC91" s="28">
        <f t="shared" ca="1" si="13"/>
        <v>-8.7526779542486111E-2</v>
      </c>
      <c r="AD91" s="27"/>
      <c r="AE91" s="7"/>
    </row>
    <row r="92" spans="1:31" s="26" customFormat="1" x14ac:dyDescent="0.25">
      <c r="A92" s="26">
        <v>7</v>
      </c>
      <c r="B92" s="26">
        <v>-643</v>
      </c>
      <c r="C92" s="26">
        <v>12095</v>
      </c>
      <c r="D92" s="26">
        <v>11477</v>
      </c>
      <c r="E92" s="26">
        <v>14134</v>
      </c>
      <c r="F92" s="26">
        <v>14716</v>
      </c>
      <c r="G92" s="27"/>
      <c r="H92" s="7"/>
      <c r="I92" s="28">
        <f t="shared" si="14"/>
        <v>-2039</v>
      </c>
      <c r="J92" s="27">
        <f t="shared" si="14"/>
        <v>-3239</v>
      </c>
      <c r="K92" s="7"/>
      <c r="L92" s="124">
        <f t="shared" si="22"/>
        <v>0.52275370342584881</v>
      </c>
      <c r="M92" s="27">
        <f t="shared" ca="1" si="15"/>
        <v>4.9520404599263369E-6</v>
      </c>
      <c r="N92" s="44"/>
      <c r="O92" s="44"/>
      <c r="P92" s="7"/>
      <c r="Q92" s="28">
        <f t="shared" ca="1" si="16"/>
        <v>-1999.0963568316665</v>
      </c>
      <c r="R92" s="27">
        <f t="shared" ca="1" si="17"/>
        <v>-3262.8071993569783</v>
      </c>
      <c r="S92" s="7"/>
      <c r="T92" s="28">
        <f t="shared" ca="1" si="18"/>
        <v>0.51808041283658779</v>
      </c>
      <c r="U92" s="27">
        <f t="shared" ca="1" si="19"/>
        <v>-0.85117735993218657</v>
      </c>
      <c r="V92" s="7"/>
      <c r="W92" s="28">
        <f t="shared" ca="1" si="20"/>
        <v>0.52497902148399833</v>
      </c>
      <c r="X92" s="27">
        <f t="shared" ca="1" si="24"/>
        <v>320.89024496080947</v>
      </c>
      <c r="Y92" s="7"/>
      <c r="Z92" s="28">
        <f t="shared" si="23"/>
        <v>320.97599999999994</v>
      </c>
      <c r="AA92" s="27">
        <f t="shared" si="21"/>
        <v>5.6020880198813181</v>
      </c>
      <c r="AB92" s="7"/>
      <c r="AC92" s="28">
        <f t="shared" ca="1" si="13"/>
        <v>-8.5755039190473781E-2</v>
      </c>
      <c r="AD92" s="27"/>
      <c r="AE92" s="7"/>
    </row>
    <row r="93" spans="1:31" s="26" customFormat="1" x14ac:dyDescent="0.25">
      <c r="A93" s="26">
        <v>8</v>
      </c>
      <c r="B93" s="26">
        <v>-638</v>
      </c>
      <c r="C93" s="26">
        <v>11933</v>
      </c>
      <c r="D93" s="26">
        <v>11584</v>
      </c>
      <c r="E93" s="26">
        <v>14290</v>
      </c>
      <c r="F93" s="26">
        <v>14606</v>
      </c>
      <c r="G93" s="27"/>
      <c r="H93" s="7"/>
      <c r="I93" s="28">
        <f t="shared" si="14"/>
        <v>-2357</v>
      </c>
      <c r="J93" s="27">
        <f t="shared" si="14"/>
        <v>-3022</v>
      </c>
      <c r="K93" s="7"/>
      <c r="L93" s="124">
        <f t="shared" si="22"/>
        <v>0.60518090402735181</v>
      </c>
      <c r="M93" s="27">
        <f t="shared" ca="1" si="15"/>
        <v>3.0805562612183349E-6</v>
      </c>
      <c r="N93" s="44"/>
      <c r="O93" s="44"/>
      <c r="P93" s="7"/>
      <c r="Q93" s="28">
        <f t="shared" ca="1" si="16"/>
        <v>-2317.0963568316665</v>
      </c>
      <c r="R93" s="27">
        <f t="shared" ca="1" si="17"/>
        <v>-3045.8071993569783</v>
      </c>
      <c r="S93" s="7"/>
      <c r="T93" s="28">
        <f t="shared" ca="1" si="18"/>
        <v>0.60049243400756502</v>
      </c>
      <c r="U93" s="27">
        <f t="shared" ca="1" si="19"/>
        <v>-0.79456798162087061</v>
      </c>
      <c r="V93" s="7"/>
      <c r="W93" s="28">
        <f t="shared" ca="1" si="20"/>
        <v>0.60693605537729811</v>
      </c>
      <c r="X93" s="27">
        <f t="shared" ca="1" si="24"/>
        <v>315.1805634953472</v>
      </c>
      <c r="Y93" s="7"/>
      <c r="Z93" s="28">
        <f t="shared" si="23"/>
        <v>315.23399999999992</v>
      </c>
      <c r="AA93" s="27">
        <f t="shared" si="21"/>
        <v>5.5018712142318034</v>
      </c>
      <c r="AB93" s="7"/>
      <c r="AC93" s="28">
        <f t="shared" ca="1" si="13"/>
        <v>-5.3436504652722761E-2</v>
      </c>
      <c r="AD93" s="27"/>
      <c r="AE93" s="7"/>
    </row>
    <row r="94" spans="1:31" s="26" customFormat="1" x14ac:dyDescent="0.25">
      <c r="A94" s="26">
        <v>9</v>
      </c>
      <c r="B94" s="26">
        <v>-622</v>
      </c>
      <c r="C94" s="26">
        <v>11792</v>
      </c>
      <c r="D94" s="26">
        <v>11708</v>
      </c>
      <c r="E94" s="26">
        <v>14434</v>
      </c>
      <c r="F94" s="26">
        <v>14485</v>
      </c>
      <c r="G94" s="27"/>
      <c r="H94" s="7"/>
      <c r="I94" s="28">
        <f t="shared" si="14"/>
        <v>-2642</v>
      </c>
      <c r="J94" s="27">
        <f t="shared" si="14"/>
        <v>-2777</v>
      </c>
      <c r="K94" s="7"/>
      <c r="L94" s="124">
        <f t="shared" si="22"/>
        <v>0.67970058852001924</v>
      </c>
      <c r="M94" s="27">
        <f t="shared" ca="1" si="15"/>
        <v>3.3753171567249964E-7</v>
      </c>
      <c r="N94" s="44"/>
      <c r="O94" s="44"/>
      <c r="P94" s="7"/>
      <c r="Q94" s="28">
        <f t="shared" ca="1" si="16"/>
        <v>-2602.0963568316665</v>
      </c>
      <c r="R94" s="27">
        <f t="shared" ca="1" si="17"/>
        <v>-2800.8071993569783</v>
      </c>
      <c r="S94" s="7"/>
      <c r="T94" s="28">
        <f t="shared" ca="1" si="18"/>
        <v>0.67435226430230888</v>
      </c>
      <c r="U94" s="27">
        <f t="shared" ca="1" si="19"/>
        <v>-0.73065416739841715</v>
      </c>
      <c r="V94" s="7"/>
      <c r="W94" s="28">
        <f t="shared" ca="1" si="20"/>
        <v>0.68028156331781386</v>
      </c>
      <c r="X94" s="27">
        <f t="shared" ca="1" si="24"/>
        <v>309.59988552934476</v>
      </c>
      <c r="Y94" s="7"/>
      <c r="Z94" s="28">
        <f t="shared" si="23"/>
        <v>309.63599999999991</v>
      </c>
      <c r="AA94" s="27">
        <f t="shared" si="21"/>
        <v>5.4041676827051601</v>
      </c>
      <c r="AB94" s="7"/>
      <c r="AC94" s="28">
        <f t="shared" ca="1" si="13"/>
        <v>-3.6114470655149944E-2</v>
      </c>
      <c r="AD94" s="27"/>
      <c r="AE94" s="7"/>
    </row>
    <row r="95" spans="1:31" s="26" customFormat="1" x14ac:dyDescent="0.25">
      <c r="A95" s="26">
        <v>10</v>
      </c>
      <c r="B95" s="26">
        <v>-634</v>
      </c>
      <c r="C95" s="26">
        <v>11656</v>
      </c>
      <c r="D95" s="26">
        <v>11844</v>
      </c>
      <c r="E95" s="26">
        <v>14571</v>
      </c>
      <c r="F95" s="26">
        <v>14348</v>
      </c>
      <c r="G95" s="27"/>
      <c r="H95" s="7"/>
      <c r="I95" s="28">
        <f t="shared" si="14"/>
        <v>-2915</v>
      </c>
      <c r="J95" s="27">
        <f t="shared" si="14"/>
        <v>-2504</v>
      </c>
      <c r="K95" s="7"/>
      <c r="L95" s="124">
        <f t="shared" si="22"/>
        <v>0.74898107522719404</v>
      </c>
      <c r="M95" s="27">
        <f t="shared" ca="1" si="15"/>
        <v>2.1813849348544159E-6</v>
      </c>
      <c r="N95" s="44"/>
      <c r="O95" s="44"/>
      <c r="P95" s="7"/>
      <c r="Q95" s="28">
        <f t="shared" ca="1" si="16"/>
        <v>-2875.0963568316665</v>
      </c>
      <c r="R95" s="27">
        <f t="shared" ca="1" si="17"/>
        <v>-2527.8071993569783</v>
      </c>
      <c r="S95" s="7"/>
      <c r="T95" s="28">
        <f t="shared" ca="1" si="18"/>
        <v>0.74510220700569507</v>
      </c>
      <c r="U95" s="27">
        <f t="shared" ca="1" si="19"/>
        <v>-0.65943591726482609</v>
      </c>
      <c r="V95" s="7"/>
      <c r="W95" s="28">
        <f t="shared" ca="1" si="20"/>
        <v>0.75045802645687443</v>
      </c>
      <c r="X95" s="27">
        <f t="shared" ca="1" si="24"/>
        <v>303.8613422191786</v>
      </c>
      <c r="Y95" s="7"/>
      <c r="Z95" s="28">
        <f t="shared" si="23"/>
        <v>303.92999999999989</v>
      </c>
      <c r="AA95" s="27">
        <f t="shared" si="21"/>
        <v>5.3045791955863635</v>
      </c>
      <c r="AB95" s="7"/>
      <c r="AC95" s="28">
        <f t="shared" ca="1" si="13"/>
        <v>-6.8657780821297365E-2</v>
      </c>
      <c r="AD95" s="27"/>
      <c r="AE95" s="7"/>
    </row>
    <row r="96" spans="1:31" s="26" customFormat="1" x14ac:dyDescent="0.25">
      <c r="A96" s="26">
        <v>11</v>
      </c>
      <c r="B96" s="26">
        <v>-626</v>
      </c>
      <c r="C96" s="26">
        <v>11532</v>
      </c>
      <c r="D96" s="26">
        <v>11989</v>
      </c>
      <c r="E96" s="26">
        <v>14686</v>
      </c>
      <c r="F96" s="26">
        <v>14201</v>
      </c>
      <c r="G96" s="27"/>
      <c r="H96" s="7"/>
      <c r="I96" s="28">
        <f t="shared" si="14"/>
        <v>-3154</v>
      </c>
      <c r="J96" s="27">
        <f t="shared" si="14"/>
        <v>-2212</v>
      </c>
      <c r="K96" s="7"/>
      <c r="L96" s="124">
        <f t="shared" si="22"/>
        <v>0.81010715211692108</v>
      </c>
      <c r="M96" s="27">
        <f t="shared" ca="1" si="15"/>
        <v>2.8077288770255091E-6</v>
      </c>
      <c r="N96" s="44"/>
      <c r="O96" s="44"/>
      <c r="P96" s="7"/>
      <c r="Q96" s="28">
        <f t="shared" ca="1" si="16"/>
        <v>-3114.0963568316665</v>
      </c>
      <c r="R96" s="27">
        <f t="shared" ca="1" si="17"/>
        <v>-2235.8071993569783</v>
      </c>
      <c r="S96" s="7"/>
      <c r="T96" s="28">
        <f t="shared" ca="1" si="18"/>
        <v>0.80704080153356794</v>
      </c>
      <c r="U96" s="27">
        <f t="shared" ca="1" si="19"/>
        <v>-0.58326108562010603</v>
      </c>
      <c r="V96" s="7"/>
      <c r="W96" s="28">
        <f t="shared" ca="1" si="20"/>
        <v>0.81178278002222271</v>
      </c>
      <c r="X96" s="27">
        <f t="shared" ca="1" si="24"/>
        <v>298.25222547780265</v>
      </c>
      <c r="Y96" s="7"/>
      <c r="Z96" s="28">
        <f t="shared" si="23"/>
        <v>298.29599999999988</v>
      </c>
      <c r="AA96" s="27">
        <f t="shared" si="21"/>
        <v>5.206247345529003</v>
      </c>
      <c r="AB96" s="7"/>
      <c r="AC96" s="28">
        <f t="shared" ca="1" si="13"/>
        <v>-4.3774522197224996E-2</v>
      </c>
      <c r="AD96" s="27"/>
      <c r="AE96" s="7"/>
    </row>
    <row r="97" spans="1:31" s="26" customFormat="1" x14ac:dyDescent="0.25">
      <c r="A97" s="26">
        <v>12</v>
      </c>
      <c r="B97" s="26">
        <v>-609</v>
      </c>
      <c r="C97" s="26">
        <v>11429</v>
      </c>
      <c r="D97" s="26">
        <v>12134</v>
      </c>
      <c r="E97" s="26">
        <v>14777</v>
      </c>
      <c r="F97" s="26">
        <v>14036</v>
      </c>
      <c r="G97" s="27"/>
      <c r="H97" s="7"/>
      <c r="I97" s="28">
        <f t="shared" si="14"/>
        <v>-3348</v>
      </c>
      <c r="J97" s="27">
        <f t="shared" si="14"/>
        <v>-1902</v>
      </c>
      <c r="K97" s="7"/>
      <c r="L97" s="124">
        <f t="shared" si="22"/>
        <v>0.86206644051012471</v>
      </c>
      <c r="M97" s="27">
        <f t="shared" ca="1" si="15"/>
        <v>4.3471714195086772E-7</v>
      </c>
      <c r="N97" s="44"/>
      <c r="O97" s="44"/>
      <c r="P97" s="7"/>
      <c r="Q97" s="28">
        <f t="shared" ca="1" si="16"/>
        <v>-3308.0963568316665</v>
      </c>
      <c r="R97" s="27">
        <f t="shared" ca="1" si="17"/>
        <v>-1925.8071993569781</v>
      </c>
      <c r="S97" s="7"/>
      <c r="T97" s="28">
        <f t="shared" ca="1" si="18"/>
        <v>0.85731731759384966</v>
      </c>
      <c r="U97" s="27">
        <f t="shared" ca="1" si="19"/>
        <v>-0.50239054517536885</v>
      </c>
      <c r="V97" s="7"/>
      <c r="W97" s="28">
        <f t="shared" ca="1" si="20"/>
        <v>0.86140710968121492</v>
      </c>
      <c r="X97" s="27">
        <f t="shared" ca="1" si="24"/>
        <v>292.80683164212871</v>
      </c>
      <c r="Y97" s="7"/>
      <c r="Z97" s="28">
        <f t="shared" si="23"/>
        <v>292.81499999999988</v>
      </c>
      <c r="AA97" s="27">
        <f t="shared" si="21"/>
        <v>5.1105858492271938</v>
      </c>
      <c r="AB97" s="7"/>
      <c r="AC97" s="28">
        <f t="shared" ca="1" si="13"/>
        <v>-8.1683578711704286E-3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11352</v>
      </c>
      <c r="D98" s="26">
        <v>12314</v>
      </c>
      <c r="E98" s="26">
        <v>14875</v>
      </c>
      <c r="F98" s="26">
        <v>13889</v>
      </c>
      <c r="G98" s="27"/>
      <c r="H98" s="7"/>
      <c r="I98" s="28">
        <f t="shared" si="14"/>
        <v>-3523</v>
      </c>
      <c r="J98" s="27">
        <f t="shared" si="14"/>
        <v>-1575</v>
      </c>
      <c r="K98" s="7"/>
      <c r="L98" s="124">
        <f t="shared" si="22"/>
        <v>0.90647017941141672</v>
      </c>
      <c r="M98" s="27">
        <f t="shared" ca="1" si="15"/>
        <v>1.5899745787886465E-7</v>
      </c>
      <c r="N98" s="44"/>
      <c r="O98" s="44"/>
      <c r="P98" s="7"/>
      <c r="Q98" s="28">
        <f t="shared" ca="1" si="16"/>
        <v>-3483.0963568316665</v>
      </c>
      <c r="R98" s="27">
        <f t="shared" ca="1" si="17"/>
        <v>-1598.8071993569781</v>
      </c>
      <c r="S98" s="7"/>
      <c r="T98" s="28">
        <f t="shared" ca="1" si="18"/>
        <v>0.90266984496781522</v>
      </c>
      <c r="U98" s="27">
        <f t="shared" ca="1" si="19"/>
        <v>-0.41708516864172684</v>
      </c>
      <c r="V98" s="7"/>
      <c r="W98" s="28">
        <f t="shared" ca="1" si="20"/>
        <v>0.9060714345583103</v>
      </c>
      <c r="X98" s="27">
        <f t="shared" ca="1" si="24"/>
        <v>287.27288977702233</v>
      </c>
      <c r="Y98" s="7"/>
      <c r="Z98" s="28">
        <f t="shared" si="23"/>
        <v>287.28899999999987</v>
      </c>
      <c r="AA98" s="27">
        <f t="shared" si="21"/>
        <v>5.0141389547619868</v>
      </c>
      <c r="AB98" s="7"/>
      <c r="AC98" s="28">
        <f t="shared" ca="1" si="13"/>
        <v>-1.6110222977545163E-2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11280</v>
      </c>
      <c r="D99" s="26">
        <v>12487</v>
      </c>
      <c r="E99" s="26">
        <v>14945</v>
      </c>
      <c r="F99" s="26">
        <v>13715</v>
      </c>
      <c r="G99" s="27"/>
      <c r="H99" s="7"/>
      <c r="I99" s="28">
        <f t="shared" si="14"/>
        <v>-3665</v>
      </c>
      <c r="J99" s="27">
        <f t="shared" si="14"/>
        <v>-1228</v>
      </c>
      <c r="K99" s="7"/>
      <c r="L99" s="124">
        <f t="shared" si="22"/>
        <v>0.94337156022618573</v>
      </c>
      <c r="M99" s="27">
        <f t="shared" ca="1" si="15"/>
        <v>1.5140163643391326E-6</v>
      </c>
      <c r="N99" s="44"/>
      <c r="O99" s="44"/>
      <c r="P99" s="7"/>
      <c r="Q99" s="28">
        <f t="shared" ca="1" si="16"/>
        <v>-3625.0963568316665</v>
      </c>
      <c r="R99" s="27">
        <f t="shared" ca="1" si="17"/>
        <v>-1251.8071993569781</v>
      </c>
      <c r="S99" s="7"/>
      <c r="T99" s="28">
        <f t="shared" ca="1" si="18"/>
        <v>0.93947018146554717</v>
      </c>
      <c r="U99" s="27">
        <f t="shared" ca="1" si="19"/>
        <v>-0.32656233788584371</v>
      </c>
      <c r="V99" s="7"/>
      <c r="W99" s="28">
        <f t="shared" ca="1" si="20"/>
        <v>0.94214110650322858</v>
      </c>
      <c r="X99" s="27">
        <f t="shared" ca="1" si="24"/>
        <v>281.67240286182221</v>
      </c>
      <c r="Y99" s="7"/>
      <c r="Z99" s="28">
        <f t="shared" si="23"/>
        <v>281.60099999999989</v>
      </c>
      <c r="AA99" s="27">
        <f t="shared" si="21"/>
        <v>4.9148646269085496</v>
      </c>
      <c r="AB99" s="7"/>
      <c r="AC99" s="28">
        <f t="shared" ca="1" si="13"/>
        <v>7.1402861822321029E-2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11218</v>
      </c>
      <c r="D100" s="26">
        <v>12656</v>
      </c>
      <c r="E100" s="26">
        <v>14991</v>
      </c>
      <c r="F100" s="26">
        <v>13521</v>
      </c>
      <c r="G100" s="27"/>
      <c r="H100" s="7"/>
      <c r="I100" s="28">
        <f t="shared" si="14"/>
        <v>-3773</v>
      </c>
      <c r="J100" s="27">
        <f t="shared" si="14"/>
        <v>-865</v>
      </c>
      <c r="K100" s="7"/>
      <c r="L100" s="124">
        <f t="shared" si="22"/>
        <v>0.97105458789073573</v>
      </c>
      <c r="M100" s="27">
        <f t="shared" ca="1" si="15"/>
        <v>2.8533683749339787E-6</v>
      </c>
      <c r="N100" s="44"/>
      <c r="O100" s="44"/>
      <c r="P100" s="7"/>
      <c r="Q100" s="28">
        <f t="shared" ca="1" si="16"/>
        <v>-3733.0963568316665</v>
      </c>
      <c r="R100" s="27">
        <f t="shared" ca="1" si="17"/>
        <v>-888.80719935697812</v>
      </c>
      <c r="S100" s="7"/>
      <c r="T100" s="28">
        <f t="shared" ca="1" si="18"/>
        <v>0.96745916978776592</v>
      </c>
      <c r="U100" s="27">
        <f t="shared" ca="1" si="19"/>
        <v>-0.23186554375216772</v>
      </c>
      <c r="V100" s="7"/>
      <c r="W100" s="28">
        <f t="shared" ca="1" si="20"/>
        <v>0.96936539625716245</v>
      </c>
      <c r="X100" s="27">
        <f t="shared" ca="1" si="24"/>
        <v>276.00721824734717</v>
      </c>
      <c r="Y100" s="7"/>
      <c r="Z100" s="28">
        <f t="shared" si="23"/>
        <v>275.89499999999987</v>
      </c>
      <c r="AA100" s="27">
        <f t="shared" si="21"/>
        <v>4.815276139789753</v>
      </c>
      <c r="AB100" s="7"/>
      <c r="AC100" s="28">
        <f t="shared" ca="1" si="13"/>
        <v>0.11221824734730035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11183</v>
      </c>
      <c r="D101" s="26">
        <v>12853</v>
      </c>
      <c r="E101" s="26">
        <v>15032</v>
      </c>
      <c r="F101" s="26">
        <v>13344</v>
      </c>
      <c r="G101" s="27"/>
      <c r="H101" s="7"/>
      <c r="I101" s="28">
        <f t="shared" si="14"/>
        <v>-3849</v>
      </c>
      <c r="J101" s="27">
        <f t="shared" si="14"/>
        <v>-491</v>
      </c>
      <c r="K101" s="7"/>
      <c r="L101" s="124">
        <f t="shared" si="22"/>
        <v>0.98909290706333053</v>
      </c>
      <c r="M101" s="27">
        <f t="shared" ca="1" si="15"/>
        <v>6.7195082511201323E-7</v>
      </c>
      <c r="N101" s="44"/>
      <c r="O101" s="44"/>
      <c r="P101" s="7"/>
      <c r="Q101" s="28">
        <f t="shared" ca="1" si="16"/>
        <v>-3809.0963568316665</v>
      </c>
      <c r="R101" s="27">
        <f t="shared" ca="1" si="17"/>
        <v>-514.80719935697812</v>
      </c>
      <c r="S101" s="7"/>
      <c r="T101" s="28">
        <f t="shared" ca="1" si="18"/>
        <v>0.98715512453303089</v>
      </c>
      <c r="U101" s="27">
        <f t="shared" ca="1" si="19"/>
        <v>-0.13429914979625912</v>
      </c>
      <c r="V101" s="7"/>
      <c r="W101" s="28">
        <f t="shared" ca="1" si="20"/>
        <v>0.98827318099621297</v>
      </c>
      <c r="X101" s="27">
        <f t="shared" ca="1" si="24"/>
        <v>270.29388182792354</v>
      </c>
      <c r="Y101" s="7"/>
      <c r="Z101" s="28">
        <f t="shared" si="23"/>
        <v>270.19799999999987</v>
      </c>
      <c r="AA101" s="27">
        <f t="shared" si="21"/>
        <v>4.7158447323036361</v>
      </c>
      <c r="AB101" s="7"/>
      <c r="AC101" s="28">
        <f t="shared" ca="1" si="13"/>
        <v>9.588182792367661E-2</v>
      </c>
      <c r="AD101" s="27"/>
      <c r="AE101" s="7"/>
    </row>
    <row r="102" spans="1:31" s="26" customFormat="1" x14ac:dyDescent="0.25">
      <c r="A102" s="26">
        <v>17</v>
      </c>
      <c r="B102" s="26">
        <v>-636</v>
      </c>
      <c r="C102" s="26">
        <v>11163</v>
      </c>
      <c r="D102" s="26">
        <v>13032</v>
      </c>
      <c r="E102" s="26">
        <v>15043</v>
      </c>
      <c r="F102" s="26">
        <v>13148</v>
      </c>
      <c r="G102" s="27"/>
      <c r="H102" s="7"/>
      <c r="I102" s="28">
        <f t="shared" si="14"/>
        <v>-3880</v>
      </c>
      <c r="J102" s="27">
        <f t="shared" si="14"/>
        <v>-116</v>
      </c>
      <c r="K102" s="7"/>
      <c r="L102" s="124">
        <f t="shared" si="22"/>
        <v>0.99737513933448774</v>
      </c>
      <c r="M102" s="27">
        <f t="shared" ca="1" si="15"/>
        <v>3.4549230745770283E-6</v>
      </c>
      <c r="N102" s="44"/>
      <c r="O102" s="44"/>
      <c r="P102" s="7"/>
      <c r="Q102" s="28">
        <f t="shared" ca="1" si="16"/>
        <v>-3840.0963568316665</v>
      </c>
      <c r="R102" s="27">
        <f t="shared" ca="1" si="17"/>
        <v>-139.80719935697817</v>
      </c>
      <c r="S102" s="7"/>
      <c r="T102" s="28">
        <f t="shared" ca="1" si="18"/>
        <v>0.99518900081070483</v>
      </c>
      <c r="U102" s="27">
        <f t="shared" ca="1" si="19"/>
        <v>-3.6471883129238464E-2</v>
      </c>
      <c r="V102" s="7"/>
      <c r="W102" s="28">
        <f t="shared" ca="1" si="20"/>
        <v>0.99551639699769734</v>
      </c>
      <c r="X102" s="27">
        <f t="shared" ca="1" si="24"/>
        <v>264.65336345009291</v>
      </c>
      <c r="Y102" s="7"/>
      <c r="Z102" s="28">
        <f t="shared" si="23"/>
        <v>264.47399999999988</v>
      </c>
      <c r="AA102" s="27">
        <f t="shared" si="21"/>
        <v>4.6159420859194809</v>
      </c>
      <c r="AB102" s="7"/>
      <c r="AC102" s="28">
        <f t="shared" ca="1" si="13"/>
        <v>0.17936345009303523</v>
      </c>
      <c r="AD102" s="27"/>
      <c r="AE102" s="7"/>
    </row>
    <row r="103" spans="1:31" s="26" customFormat="1" x14ac:dyDescent="0.25">
      <c r="A103" s="26">
        <v>18</v>
      </c>
      <c r="B103" s="26">
        <v>-625</v>
      </c>
      <c r="C103" s="26">
        <v>11173</v>
      </c>
      <c r="D103" s="26">
        <v>13230</v>
      </c>
      <c r="E103" s="26">
        <v>15047</v>
      </c>
      <c r="F103" s="26">
        <v>12971</v>
      </c>
      <c r="G103" s="27"/>
      <c r="H103" s="7"/>
      <c r="I103" s="28">
        <f t="shared" si="14"/>
        <v>-3874</v>
      </c>
      <c r="J103" s="27">
        <f t="shared" si="14"/>
        <v>259</v>
      </c>
      <c r="K103" s="7"/>
      <c r="L103" s="124">
        <f t="shared" si="22"/>
        <v>0.99582354239912863</v>
      </c>
      <c r="M103" s="27">
        <f t="shared" ca="1" si="15"/>
        <v>7.0387425234578571E-6</v>
      </c>
      <c r="N103" s="44"/>
      <c r="O103" s="44"/>
      <c r="P103" s="7"/>
      <c r="Q103" s="28">
        <f t="shared" ca="1" si="16"/>
        <v>-3834.0963568316665</v>
      </c>
      <c r="R103" s="27">
        <f t="shared" ca="1" si="17"/>
        <v>235.19280064302183</v>
      </c>
      <c r="S103" s="7"/>
      <c r="T103" s="28">
        <f t="shared" ca="1" si="18"/>
        <v>0.99363405701502605</v>
      </c>
      <c r="U103" s="27">
        <f t="shared" ca="1" si="19"/>
        <v>6.13553835377822E-2</v>
      </c>
      <c r="V103" s="7"/>
      <c r="W103" s="28">
        <f t="shared" ca="1" si="20"/>
        <v>0.99317047954207871</v>
      </c>
      <c r="X103" s="27">
        <f t="shared" ca="1" si="24"/>
        <v>259.02011976970834</v>
      </c>
      <c r="Y103" s="7"/>
      <c r="Z103" s="28">
        <f t="shared" si="23"/>
        <v>258.84899999999988</v>
      </c>
      <c r="AA103" s="27">
        <f t="shared" si="21"/>
        <v>4.5177673154948002</v>
      </c>
      <c r="AB103" s="7"/>
      <c r="AC103" s="28">
        <f t="shared" ca="1" si="13"/>
        <v>0.17111976970846854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11187</v>
      </c>
      <c r="D104" s="26">
        <v>13421</v>
      </c>
      <c r="E104" s="26">
        <v>15028</v>
      </c>
      <c r="F104" s="26">
        <v>12788</v>
      </c>
      <c r="G104" s="27"/>
      <c r="H104" s="7"/>
      <c r="I104" s="28">
        <f t="shared" si="14"/>
        <v>-3841</v>
      </c>
      <c r="J104" s="27">
        <f t="shared" si="14"/>
        <v>633</v>
      </c>
      <c r="K104" s="7"/>
      <c r="L104" s="124">
        <f t="shared" si="22"/>
        <v>0.98470596443269331</v>
      </c>
      <c r="M104" s="27">
        <f t="shared" ca="1" si="15"/>
        <v>7.6872385244740488E-7</v>
      </c>
      <c r="N104" s="44"/>
      <c r="O104" s="44"/>
      <c r="P104" s="7"/>
      <c r="Q104" s="28">
        <f t="shared" ca="1" si="16"/>
        <v>-3801.0963568316665</v>
      </c>
      <c r="R104" s="27">
        <f t="shared" ca="1" si="17"/>
        <v>609.19280064302188</v>
      </c>
      <c r="S104" s="7"/>
      <c r="T104" s="28">
        <f t="shared" ca="1" si="18"/>
        <v>0.98508186613879256</v>
      </c>
      <c r="U104" s="27">
        <f t="shared" ca="1" si="19"/>
        <v>0.15892177749369082</v>
      </c>
      <c r="V104" s="7"/>
      <c r="W104" s="28">
        <f t="shared" ca="1" si="20"/>
        <v>0.98382919544804148</v>
      </c>
      <c r="X104" s="27">
        <f t="shared" ca="1" si="24"/>
        <v>253.37925611315848</v>
      </c>
      <c r="Y104" s="7"/>
      <c r="Z104" s="28">
        <f t="shared" si="23"/>
        <v>253.23299999999989</v>
      </c>
      <c r="AA104" s="27">
        <f t="shared" si="21"/>
        <v>4.4197496247027983</v>
      </c>
      <c r="AB104" s="7"/>
      <c r="AC104" s="28">
        <f t="shared" ca="1" si="13"/>
        <v>0.14625611315858578</v>
      </c>
      <c r="AD104" s="27"/>
      <c r="AE104" s="7"/>
    </row>
    <row r="105" spans="1:31" s="26" customFormat="1" x14ac:dyDescent="0.25">
      <c r="A105" s="26">
        <v>20</v>
      </c>
      <c r="B105" s="26">
        <v>-607</v>
      </c>
      <c r="C105" s="26">
        <v>11225</v>
      </c>
      <c r="D105" s="26">
        <v>13587</v>
      </c>
      <c r="E105" s="26">
        <v>14984</v>
      </c>
      <c r="F105" s="26">
        <v>12605</v>
      </c>
      <c r="G105" s="27"/>
      <c r="H105" s="7"/>
      <c r="I105" s="28">
        <f t="shared" si="14"/>
        <v>-3759</v>
      </c>
      <c r="J105" s="27">
        <f t="shared" si="14"/>
        <v>982</v>
      </c>
      <c r="K105" s="7"/>
      <c r="L105" s="124">
        <f t="shared" si="22"/>
        <v>0.96481855186807131</v>
      </c>
      <c r="M105" s="27">
        <f t="shared" ca="1" si="15"/>
        <v>8.86273745733781E-6</v>
      </c>
      <c r="N105" s="44"/>
      <c r="O105" s="44"/>
      <c r="P105" s="7"/>
      <c r="Q105" s="28">
        <f t="shared" ca="1" si="16"/>
        <v>-3719.0963568316665</v>
      </c>
      <c r="R105" s="27">
        <f t="shared" ca="1" si="17"/>
        <v>958.19280064302188</v>
      </c>
      <c r="S105" s="7"/>
      <c r="T105" s="28">
        <f t="shared" ca="1" si="18"/>
        <v>0.9638309675978487</v>
      </c>
      <c r="U105" s="27">
        <f t="shared" ca="1" si="19"/>
        <v>0.24996635367179806</v>
      </c>
      <c r="V105" s="7"/>
      <c r="W105" s="28">
        <f t="shared" ca="1" si="20"/>
        <v>0.9618415168569675</v>
      </c>
      <c r="X105" s="27">
        <f t="shared" ca="1" si="24"/>
        <v>247.98726317629973</v>
      </c>
      <c r="Y105" s="7"/>
      <c r="Z105" s="28">
        <f t="shared" si="23"/>
        <v>247.7699999999999</v>
      </c>
      <c r="AA105" s="27">
        <f t="shared" si="21"/>
        <v>4.3244022876663486</v>
      </c>
      <c r="AB105" s="7"/>
      <c r="AC105" s="28">
        <f t="shared" ca="1" si="13"/>
        <v>0.21726317629983782</v>
      </c>
      <c r="AD105" s="27"/>
      <c r="AE105" s="7"/>
    </row>
    <row r="106" spans="1:31" s="26" customFormat="1" x14ac:dyDescent="0.25">
      <c r="A106" s="26">
        <v>21</v>
      </c>
      <c r="B106" s="26">
        <v>-626</v>
      </c>
      <c r="C106" s="26">
        <v>11276</v>
      </c>
      <c r="D106" s="26">
        <v>13769</v>
      </c>
      <c r="E106" s="26">
        <v>14927</v>
      </c>
      <c r="F106" s="26">
        <v>12425</v>
      </c>
      <c r="G106" s="27"/>
      <c r="H106" s="7"/>
      <c r="I106" s="28">
        <f t="shared" si="14"/>
        <v>-3651</v>
      </c>
      <c r="J106" s="27">
        <f t="shared" si="14"/>
        <v>1344</v>
      </c>
      <c r="K106" s="7"/>
      <c r="L106" s="124">
        <f t="shared" si="22"/>
        <v>0.93512980681401614</v>
      </c>
      <c r="M106" s="27">
        <f t="shared" ca="1" si="15"/>
        <v>4.1685274707489075E-6</v>
      </c>
      <c r="N106" s="44"/>
      <c r="O106" s="44"/>
      <c r="P106" s="7"/>
      <c r="Q106" s="28">
        <f t="shared" ca="1" si="16"/>
        <v>-3611.0963568316665</v>
      </c>
      <c r="R106" s="27">
        <f t="shared" ca="1" si="17"/>
        <v>1320.1928006430219</v>
      </c>
      <c r="S106" s="7"/>
      <c r="T106" s="28">
        <f t="shared" ca="1" si="18"/>
        <v>0.93584197927562995</v>
      </c>
      <c r="U106" s="27">
        <f t="shared" ca="1" si="19"/>
        <v>0.344402275094362</v>
      </c>
      <c r="V106" s="7"/>
      <c r="W106" s="28">
        <f t="shared" ca="1" si="20"/>
        <v>0.93308810961052369</v>
      </c>
      <c r="X106" s="27">
        <f t="shared" ca="1" si="24"/>
        <v>242.29613128000005</v>
      </c>
      <c r="Y106" s="7"/>
      <c r="Z106" s="28">
        <f t="shared" si="23"/>
        <v>242.13599999999991</v>
      </c>
      <c r="AA106" s="27">
        <f t="shared" si="21"/>
        <v>4.2260704376089882</v>
      </c>
      <c r="AB106" s="7"/>
      <c r="AC106" s="28">
        <f t="shared" ca="1" si="13"/>
        <v>0.16013128000014376</v>
      </c>
      <c r="AD106" s="27"/>
      <c r="AE106" s="7"/>
    </row>
    <row r="107" spans="1:31" s="26" customFormat="1" x14ac:dyDescent="0.25">
      <c r="A107" s="26">
        <v>22</v>
      </c>
      <c r="B107" s="26">
        <v>-612</v>
      </c>
      <c r="C107" s="26">
        <v>11349</v>
      </c>
      <c r="D107" s="26">
        <v>13946</v>
      </c>
      <c r="E107" s="26">
        <v>14859</v>
      </c>
      <c r="F107" s="26">
        <v>12259</v>
      </c>
      <c r="G107" s="27"/>
      <c r="H107" s="7"/>
      <c r="I107" s="28">
        <f t="shared" si="14"/>
        <v>-3510</v>
      </c>
      <c r="J107" s="27">
        <f t="shared" si="14"/>
        <v>1687</v>
      </c>
      <c r="K107" s="7"/>
      <c r="L107" s="124">
        <f t="shared" si="22"/>
        <v>0.89736774146552667</v>
      </c>
      <c r="M107" s="27">
        <f t="shared" ca="1" si="15"/>
        <v>2.388372609875666E-6</v>
      </c>
      <c r="N107" s="44"/>
      <c r="O107" s="44"/>
      <c r="P107" s="7"/>
      <c r="Q107" s="28">
        <f t="shared" ca="1" si="16"/>
        <v>-3470.0963568316665</v>
      </c>
      <c r="R107" s="27">
        <f t="shared" ca="1" si="17"/>
        <v>1663.1928006430219</v>
      </c>
      <c r="S107" s="7"/>
      <c r="T107" s="28">
        <f t="shared" ca="1" si="18"/>
        <v>0.89930080007717772</v>
      </c>
      <c r="U107" s="27">
        <f t="shared" ca="1" si="19"/>
        <v>0.43388161500579692</v>
      </c>
      <c r="V107" s="7"/>
      <c r="W107" s="28">
        <f t="shared" ca="1" si="20"/>
        <v>0.89582230540736196</v>
      </c>
      <c r="X107" s="27">
        <f t="shared" ca="1" si="24"/>
        <v>236.71249183562691</v>
      </c>
      <c r="Y107" s="7"/>
      <c r="Z107" s="28">
        <f t="shared" si="23"/>
        <v>236.6279999999999</v>
      </c>
      <c r="AA107" s="27">
        <f t="shared" si="21"/>
        <v>4.1299377024091406</v>
      </c>
      <c r="AB107" s="7"/>
      <c r="AC107" s="28">
        <f t="shared" ca="1" si="13"/>
        <v>8.4491835627005685E-2</v>
      </c>
      <c r="AD107" s="27"/>
      <c r="AE107" s="7"/>
    </row>
    <row r="108" spans="1:31" s="26" customFormat="1" x14ac:dyDescent="0.25">
      <c r="A108" s="26">
        <v>23</v>
      </c>
      <c r="B108" s="26">
        <v>-646</v>
      </c>
      <c r="C108" s="26">
        <v>11448</v>
      </c>
      <c r="D108" s="26">
        <v>14116</v>
      </c>
      <c r="E108" s="26">
        <v>14767</v>
      </c>
      <c r="F108" s="26">
        <v>12086</v>
      </c>
      <c r="G108" s="27"/>
      <c r="H108" s="7"/>
      <c r="I108" s="28">
        <f t="shared" si="14"/>
        <v>-3319</v>
      </c>
      <c r="J108" s="27">
        <f t="shared" si="14"/>
        <v>2030</v>
      </c>
      <c r="K108" s="7"/>
      <c r="L108" s="124">
        <f t="shared" si="22"/>
        <v>0.84852507714855219</v>
      </c>
      <c r="M108" s="27">
        <f t="shared" ca="1" si="15"/>
        <v>8.5665352153829965E-6</v>
      </c>
      <c r="N108" s="44"/>
      <c r="O108" s="44"/>
      <c r="P108" s="7"/>
      <c r="Q108" s="28">
        <f t="shared" ca="1" si="16"/>
        <v>-3279.0963568316665</v>
      </c>
      <c r="R108" s="27">
        <f t="shared" ca="1" si="17"/>
        <v>2006.1928006430219</v>
      </c>
      <c r="S108" s="7"/>
      <c r="T108" s="28">
        <f t="shared" ca="1" si="18"/>
        <v>0.84980175591473539</v>
      </c>
      <c r="U108" s="27">
        <f t="shared" ca="1" si="19"/>
        <v>0.52336095491723178</v>
      </c>
      <c r="V108" s="7"/>
      <c r="W108" s="28">
        <f t="shared" ca="1" si="20"/>
        <v>0.84559821274865543</v>
      </c>
      <c r="X108" s="27">
        <f t="shared" ca="1" si="24"/>
        <v>230.80084968773531</v>
      </c>
      <c r="Y108" s="7"/>
      <c r="Z108" s="28">
        <f t="shared" si="23"/>
        <v>230.81399999999991</v>
      </c>
      <c r="AA108" s="27">
        <f t="shared" si="21"/>
        <v>4.0284642596981906</v>
      </c>
      <c r="AB108" s="7"/>
      <c r="AC108" s="28">
        <f t="shared" ca="1" si="13"/>
        <v>-1.3150312264599506E-2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11553</v>
      </c>
      <c r="D109" s="26">
        <v>14277</v>
      </c>
      <c r="E109" s="26">
        <v>14663</v>
      </c>
      <c r="F109" s="26">
        <v>11936</v>
      </c>
      <c r="G109" s="27"/>
      <c r="H109" s="7"/>
      <c r="I109" s="28">
        <f t="shared" si="14"/>
        <v>-3110</v>
      </c>
      <c r="J109" s="27">
        <f t="shared" si="14"/>
        <v>2341</v>
      </c>
      <c r="K109" s="7"/>
      <c r="L109" s="124">
        <f t="shared" si="22"/>
        <v>0.79257406749022574</v>
      </c>
      <c r="M109" s="27">
        <f t="shared" ca="1" si="15"/>
        <v>3.2307875405334344E-6</v>
      </c>
      <c r="N109" s="44"/>
      <c r="O109" s="44"/>
      <c r="P109" s="7"/>
      <c r="Q109" s="28">
        <f t="shared" ca="1" si="16"/>
        <v>-3070.0963568316665</v>
      </c>
      <c r="R109" s="27">
        <f t="shared" ca="1" si="17"/>
        <v>2317.1928006430217</v>
      </c>
      <c r="S109" s="7"/>
      <c r="T109" s="28">
        <f t="shared" ca="1" si="18"/>
        <v>0.79563788036525662</v>
      </c>
      <c r="U109" s="27">
        <f t="shared" ca="1" si="19"/>
        <v>0.60449236807308093</v>
      </c>
      <c r="V109" s="7"/>
      <c r="W109" s="28">
        <f t="shared" ca="1" si="20"/>
        <v>0.79077662832838092</v>
      </c>
      <c r="X109" s="27">
        <f t="shared" ca="1" si="24"/>
        <v>225.15987044695612</v>
      </c>
      <c r="Y109" s="7"/>
      <c r="Z109" s="28">
        <f t="shared" si="23"/>
        <v>225.15299999999991</v>
      </c>
      <c r="AA109" s="27">
        <f t="shared" si="21"/>
        <v>3.9296611707427909</v>
      </c>
      <c r="AB109" s="7"/>
      <c r="AC109" s="28">
        <f t="shared" ca="1" si="13"/>
        <v>6.8704469562135273E-3</v>
      </c>
      <c r="AD109" s="27"/>
      <c r="AE109" s="7"/>
    </row>
    <row r="110" spans="1:31" s="26" customFormat="1" x14ac:dyDescent="0.25">
      <c r="A110" s="26">
        <v>25</v>
      </c>
      <c r="B110" s="26">
        <v>-624</v>
      </c>
      <c r="C110" s="26">
        <v>11672</v>
      </c>
      <c r="D110" s="26">
        <v>14416</v>
      </c>
      <c r="E110" s="26">
        <v>14543</v>
      </c>
      <c r="F110" s="26">
        <v>11790</v>
      </c>
      <c r="G110" s="27"/>
      <c r="H110" s="7"/>
      <c r="I110" s="28">
        <f t="shared" si="14"/>
        <v>-2871</v>
      </c>
      <c r="J110" s="27">
        <f t="shared" si="14"/>
        <v>2626</v>
      </c>
      <c r="K110" s="7"/>
      <c r="L110" s="124">
        <f t="shared" si="22"/>
        <v>0.72942667396015737</v>
      </c>
      <c r="M110" s="27">
        <f t="shared" ca="1" si="15"/>
        <v>1.42030574208367E-6</v>
      </c>
      <c r="N110" s="44"/>
      <c r="O110" s="44"/>
      <c r="P110" s="7"/>
      <c r="Q110" s="28">
        <f t="shared" ca="1" si="16"/>
        <v>-2831.0963568316665</v>
      </c>
      <c r="R110" s="27">
        <f t="shared" ca="1" si="17"/>
        <v>2602.1928006430217</v>
      </c>
      <c r="S110" s="7"/>
      <c r="T110" s="28">
        <f t="shared" ca="1" si="18"/>
        <v>0.73369928583738375</v>
      </c>
      <c r="U110" s="27">
        <f t="shared" ca="1" si="19"/>
        <v>0.67884109074001664</v>
      </c>
      <c r="V110" s="7"/>
      <c r="W110" s="28">
        <f t="shared" ca="1" si="20"/>
        <v>0.72823490815175218</v>
      </c>
      <c r="X110" s="27">
        <f t="shared" ca="1" si="24"/>
        <v>219.56568356907007</v>
      </c>
      <c r="Y110" s="7"/>
      <c r="Z110" s="28">
        <f t="shared" si="23"/>
        <v>219.53699999999992</v>
      </c>
      <c r="AA110" s="27">
        <f t="shared" si="21"/>
        <v>3.8316434799507899</v>
      </c>
      <c r="AB110" s="7"/>
      <c r="AC110" s="28">
        <f t="shared" ca="1" si="13"/>
        <v>2.8683569070153681E-2</v>
      </c>
      <c r="AD110" s="27"/>
      <c r="AE110" s="7"/>
    </row>
    <row r="111" spans="1:31" s="26" customFormat="1" x14ac:dyDescent="0.25">
      <c r="A111" s="26">
        <v>26</v>
      </c>
      <c r="B111" s="26">
        <v>-630</v>
      </c>
      <c r="C111" s="26">
        <v>11801</v>
      </c>
      <c r="D111" s="26">
        <v>14543</v>
      </c>
      <c r="E111" s="26">
        <v>14397</v>
      </c>
      <c r="F111" s="26">
        <v>11653</v>
      </c>
      <c r="G111" s="27"/>
      <c r="H111" s="7"/>
      <c r="I111" s="28">
        <f t="shared" si="14"/>
        <v>-2596</v>
      </c>
      <c r="J111" s="27">
        <f t="shared" si="14"/>
        <v>2890</v>
      </c>
      <c r="K111" s="7"/>
      <c r="L111" s="124">
        <f t="shared" si="22"/>
        <v>0.65857006946981722</v>
      </c>
      <c r="M111" s="27">
        <f t="shared" ca="1" si="15"/>
        <v>4.6766549563442707E-6</v>
      </c>
      <c r="N111" s="44"/>
      <c r="O111" s="44"/>
      <c r="P111" s="7"/>
      <c r="Q111" s="28">
        <f t="shared" ca="1" si="16"/>
        <v>-2556.0963568316665</v>
      </c>
      <c r="R111" s="27">
        <f t="shared" ca="1" si="17"/>
        <v>2866.1928006430217</v>
      </c>
      <c r="S111" s="7"/>
      <c r="T111" s="28">
        <f t="shared" ca="1" si="18"/>
        <v>0.662431028535438</v>
      </c>
      <c r="U111" s="27">
        <f t="shared" ca="1" si="19"/>
        <v>0.7477114864735992</v>
      </c>
      <c r="V111" s="7"/>
      <c r="W111" s="28">
        <f t="shared" ca="1" si="20"/>
        <v>0.65640751196622471</v>
      </c>
      <c r="X111" s="27">
        <f t="shared" ca="1" si="24"/>
        <v>213.83473882117823</v>
      </c>
      <c r="Y111" s="7"/>
      <c r="Z111" s="28">
        <f t="shared" si="23"/>
        <v>213.86699999999993</v>
      </c>
      <c r="AA111" s="27">
        <f t="shared" si="21"/>
        <v>3.7326833113627118</v>
      </c>
      <c r="AB111" s="7"/>
      <c r="AC111" s="28">
        <f t="shared" ca="1" si="13"/>
        <v>-3.2261178821698877E-2</v>
      </c>
      <c r="AD111" s="27"/>
      <c r="AE111" s="7"/>
    </row>
    <row r="112" spans="1:31" s="26" customFormat="1" x14ac:dyDescent="0.25">
      <c r="A112" s="26">
        <v>27</v>
      </c>
      <c r="B112" s="26">
        <v>-627</v>
      </c>
      <c r="C112" s="26">
        <v>11953</v>
      </c>
      <c r="D112" s="26">
        <v>14671</v>
      </c>
      <c r="E112" s="26">
        <v>14254</v>
      </c>
      <c r="F112" s="26">
        <v>11534</v>
      </c>
      <c r="G112" s="27"/>
      <c r="H112" s="7"/>
      <c r="I112" s="28">
        <f t="shared" si="14"/>
        <v>-2301</v>
      </c>
      <c r="J112" s="27">
        <f t="shared" si="14"/>
        <v>3137</v>
      </c>
      <c r="K112" s="7"/>
      <c r="L112" s="124">
        <f t="shared" si="22"/>
        <v>0.58165112524911755</v>
      </c>
      <c r="M112" s="27">
        <f t="shared" ca="1" si="15"/>
        <v>4.9216077292808397E-6</v>
      </c>
      <c r="N112" s="44"/>
      <c r="O112" s="44"/>
      <c r="P112" s="7"/>
      <c r="Q112" s="28">
        <f t="shared" ca="1" si="16"/>
        <v>-2261.0963568316665</v>
      </c>
      <c r="R112" s="27">
        <f t="shared" ca="1" si="17"/>
        <v>3113.1928006430217</v>
      </c>
      <c r="S112" s="7"/>
      <c r="T112" s="28">
        <f t="shared" ca="1" si="18"/>
        <v>0.58597962524789615</v>
      </c>
      <c r="U112" s="27">
        <f t="shared" ca="1" si="19"/>
        <v>0.81214704611827671</v>
      </c>
      <c r="V112" s="7"/>
      <c r="W112" s="28">
        <f t="shared" ca="1" si="20"/>
        <v>0.57943265556726908</v>
      </c>
      <c r="X112" s="27">
        <f t="shared" ca="1" si="24"/>
        <v>208.06146101913987</v>
      </c>
      <c r="Y112" s="7"/>
      <c r="Z112" s="28">
        <f t="shared" si="23"/>
        <v>208.22399999999993</v>
      </c>
      <c r="AA112" s="27">
        <f t="shared" si="21"/>
        <v>3.6341943816726716</v>
      </c>
      <c r="AB112" s="7"/>
      <c r="AC112" s="28">
        <f t="shared" ca="1" si="13"/>
        <v>-0.16253898086006302</v>
      </c>
      <c r="AD112" s="27"/>
      <c r="AE112" s="7"/>
    </row>
    <row r="113" spans="1:31" s="26" customFormat="1" x14ac:dyDescent="0.25">
      <c r="A113" s="26">
        <v>28</v>
      </c>
      <c r="B113" s="26">
        <v>-608</v>
      </c>
      <c r="C113" s="26">
        <v>12108</v>
      </c>
      <c r="D113" s="26">
        <v>14771</v>
      </c>
      <c r="E113" s="26">
        <v>14101</v>
      </c>
      <c r="F113" s="26">
        <v>11435</v>
      </c>
      <c r="G113" s="27"/>
      <c r="H113" s="7"/>
      <c r="I113" s="28">
        <f t="shared" si="14"/>
        <v>-1993</v>
      </c>
      <c r="J113" s="27">
        <f t="shared" si="14"/>
        <v>3336</v>
      </c>
      <c r="K113" s="7"/>
      <c r="L113" s="124">
        <f t="shared" si="22"/>
        <v>0.50167145946867631</v>
      </c>
      <c r="M113" s="27">
        <f t="shared" ca="1" si="15"/>
        <v>6.1582252762869828E-6</v>
      </c>
      <c r="N113" s="44"/>
      <c r="O113" s="44"/>
      <c r="P113" s="7"/>
      <c r="Q113" s="28">
        <f t="shared" ca="1" si="16"/>
        <v>-1953.0963568316665</v>
      </c>
      <c r="R113" s="27">
        <f t="shared" ca="1" si="17"/>
        <v>3312.1928006430217</v>
      </c>
      <c r="S113" s="7"/>
      <c r="T113" s="28">
        <f t="shared" ca="1" si="18"/>
        <v>0.5061591770697168</v>
      </c>
      <c r="U113" s="27">
        <f t="shared" ca="1" si="19"/>
        <v>0.86406071562957576</v>
      </c>
      <c r="V113" s="7"/>
      <c r="W113" s="28">
        <f t="shared" ca="1" si="20"/>
        <v>0.49918988229351391</v>
      </c>
      <c r="X113" s="27">
        <f t="shared" ca="1" si="24"/>
        <v>202.57132575606079</v>
      </c>
      <c r="Y113" s="7"/>
      <c r="Z113" s="28">
        <f t="shared" si="23"/>
        <v>202.75199999999992</v>
      </c>
      <c r="AA113" s="27">
        <f t="shared" si="21"/>
        <v>3.5386899650035413</v>
      </c>
      <c r="AB113" s="7"/>
      <c r="AC113" s="28">
        <f t="shared" ca="1" si="13"/>
        <v>-0.18067424393913711</v>
      </c>
      <c r="AD113" s="27"/>
      <c r="AE113" s="7"/>
    </row>
    <row r="114" spans="1:31" s="26" customFormat="1" x14ac:dyDescent="0.25">
      <c r="A114" s="26">
        <v>29</v>
      </c>
      <c r="B114" s="26">
        <v>-601</v>
      </c>
      <c r="C114" s="26">
        <v>12265</v>
      </c>
      <c r="D114" s="26">
        <v>14853</v>
      </c>
      <c r="E114" s="26">
        <v>13935</v>
      </c>
      <c r="F114" s="26">
        <v>11349</v>
      </c>
      <c r="G114" s="27"/>
      <c r="H114" s="7"/>
      <c r="I114" s="28">
        <f t="shared" si="14"/>
        <v>-1670</v>
      </c>
      <c r="J114" s="27">
        <f t="shared" si="14"/>
        <v>3504</v>
      </c>
      <c r="K114" s="7"/>
      <c r="L114" s="124">
        <f t="shared" si="22"/>
        <v>0.4181160896568335</v>
      </c>
      <c r="M114" s="27">
        <f t="shared" ca="1" si="15"/>
        <v>8.9465848044688585E-6</v>
      </c>
      <c r="N114" s="44"/>
      <c r="O114" s="44"/>
      <c r="P114" s="7"/>
      <c r="Q114" s="28">
        <f t="shared" ca="1" si="16"/>
        <v>-1630.0963568316665</v>
      </c>
      <c r="R114" s="27">
        <f t="shared" ca="1" si="17"/>
        <v>3480.1928006430217</v>
      </c>
      <c r="S114" s="7"/>
      <c r="T114" s="28">
        <f t="shared" ca="1" si="18"/>
        <v>0.42245136940234052</v>
      </c>
      <c r="U114" s="27">
        <f t="shared" ca="1" si="19"/>
        <v>0.90788733109640096</v>
      </c>
      <c r="V114" s="7"/>
      <c r="W114" s="28">
        <f t="shared" ca="1" si="20"/>
        <v>0.4151250054379475</v>
      </c>
      <c r="X114" s="27">
        <f t="shared" ca="1" si="24"/>
        <v>197.12711610033625</v>
      </c>
      <c r="Y114" s="7"/>
      <c r="Z114" s="28">
        <f t="shared" si="23"/>
        <v>197.34299999999993</v>
      </c>
      <c r="AA114" s="27">
        <f t="shared" si="21"/>
        <v>3.4442851057631687</v>
      </c>
      <c r="AB114" s="7"/>
      <c r="AC114" s="28">
        <f t="shared" ca="1" si="13"/>
        <v>-0.21588389966368027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12444</v>
      </c>
      <c r="D115" s="26">
        <v>14931</v>
      </c>
      <c r="E115" s="26">
        <v>13762</v>
      </c>
      <c r="F115" s="26">
        <v>11279</v>
      </c>
      <c r="G115" s="27"/>
      <c r="H115" s="7"/>
      <c r="I115" s="28">
        <f t="shared" si="14"/>
        <v>-1318</v>
      </c>
      <c r="J115" s="27">
        <f t="shared" si="14"/>
        <v>3652</v>
      </c>
      <c r="K115" s="7"/>
      <c r="L115" s="124">
        <f t="shared" si="22"/>
        <v>0.32610055807576316</v>
      </c>
      <c r="M115" s="27">
        <f t="shared" ca="1" si="15"/>
        <v>6.3204687522358343E-6</v>
      </c>
      <c r="N115" s="44"/>
      <c r="O115" s="44"/>
      <c r="P115" s="7"/>
      <c r="Q115" s="28">
        <f t="shared" ca="1" si="16"/>
        <v>-1278.0963568316665</v>
      </c>
      <c r="R115" s="27">
        <f t="shared" ca="1" si="17"/>
        <v>3628.1928006430217</v>
      </c>
      <c r="S115" s="7"/>
      <c r="T115" s="28">
        <f t="shared" ca="1" si="18"/>
        <v>0.3312280000558499</v>
      </c>
      <c r="U115" s="27">
        <f t="shared" ca="1" si="19"/>
        <v>0.9464964923409851</v>
      </c>
      <c r="V115" s="7"/>
      <c r="W115" s="28">
        <f t="shared" ca="1" si="20"/>
        <v>0.32358650382968257</v>
      </c>
      <c r="X115" s="27">
        <f t="shared" ca="1" si="24"/>
        <v>191.42964450626255</v>
      </c>
      <c r="Y115" s="7"/>
      <c r="Z115" s="28">
        <f t="shared" si="23"/>
        <v>191.64599999999993</v>
      </c>
      <c r="AA115" s="27">
        <f t="shared" si="21"/>
        <v>3.3448536982770514</v>
      </c>
      <c r="AB115" s="7"/>
      <c r="AC115" s="28">
        <f t="shared" ca="1" si="13"/>
        <v>-0.21635549373738172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12628</v>
      </c>
      <c r="D116" s="26">
        <v>14986</v>
      </c>
      <c r="E116" s="26">
        <v>13578</v>
      </c>
      <c r="F116" s="26">
        <v>11228</v>
      </c>
      <c r="G116" s="27"/>
      <c r="H116" s="7"/>
      <c r="I116" s="28">
        <f t="shared" si="14"/>
        <v>-950</v>
      </c>
      <c r="J116" s="27">
        <f t="shared" si="14"/>
        <v>3758</v>
      </c>
      <c r="K116" s="7"/>
      <c r="L116" s="124">
        <f t="shared" si="22"/>
        <v>0.23086406261382117</v>
      </c>
      <c r="M116" s="27">
        <f t="shared" ca="1" si="15"/>
        <v>8.2606194629974811E-6</v>
      </c>
      <c r="N116" s="44"/>
      <c r="O116" s="44"/>
      <c r="P116" s="7"/>
      <c r="Q116" s="28">
        <f t="shared" ca="1" si="16"/>
        <v>-910.09635683166653</v>
      </c>
      <c r="R116" s="27">
        <f t="shared" ca="1" si="17"/>
        <v>3734.1928006430217</v>
      </c>
      <c r="S116" s="7"/>
      <c r="T116" s="28">
        <f t="shared" ca="1" si="18"/>
        <v>0.23585811392088246</v>
      </c>
      <c r="U116" s="27">
        <f t="shared" ca="1" si="19"/>
        <v>0.97414899971886293</v>
      </c>
      <c r="V116" s="7"/>
      <c r="W116" s="28">
        <f t="shared" ca="1" si="20"/>
        <v>0.2279899332738301</v>
      </c>
      <c r="X116" s="27">
        <f t="shared" ca="1" si="24"/>
        <v>185.72762573189209</v>
      </c>
      <c r="Y116" s="7"/>
      <c r="Z116" s="28">
        <f t="shared" si="23"/>
        <v>185.94899999999993</v>
      </c>
      <c r="AA116" s="27">
        <f t="shared" si="21"/>
        <v>3.2454222907909349</v>
      </c>
      <c r="AB116" s="7"/>
      <c r="AC116" s="28">
        <f t="shared" ca="1" si="13"/>
        <v>-0.22137426810783722</v>
      </c>
      <c r="AD116" s="27"/>
      <c r="AE116" s="7"/>
    </row>
    <row r="117" spans="1:31" s="26" customFormat="1" x14ac:dyDescent="0.25">
      <c r="A117" s="26">
        <v>32</v>
      </c>
      <c r="B117" s="26">
        <v>-636</v>
      </c>
      <c r="C117" s="26">
        <v>12816</v>
      </c>
      <c r="D117" s="26">
        <v>15027</v>
      </c>
      <c r="E117" s="26">
        <v>13392</v>
      </c>
      <c r="F117" s="26">
        <v>11194</v>
      </c>
      <c r="G117" s="27"/>
      <c r="H117" s="7"/>
      <c r="I117" s="28">
        <f t="shared" si="14"/>
        <v>-576</v>
      </c>
      <c r="J117" s="27">
        <f t="shared" si="14"/>
        <v>3833</v>
      </c>
      <c r="K117" s="7"/>
      <c r="L117" s="124">
        <f t="shared" si="22"/>
        <v>0.13288154670113358</v>
      </c>
      <c r="M117" s="27">
        <f t="shared" ca="1" si="15"/>
        <v>3.9116756053477711E-6</v>
      </c>
      <c r="N117" s="44"/>
      <c r="O117" s="44"/>
      <c r="P117" s="7"/>
      <c r="Q117" s="28">
        <f t="shared" ca="1" si="16"/>
        <v>-536.09635683166653</v>
      </c>
      <c r="R117" s="27">
        <f t="shared" ca="1" si="17"/>
        <v>3809.1928006430217</v>
      </c>
      <c r="S117" s="7"/>
      <c r="T117" s="28">
        <f t="shared" ca="1" si="18"/>
        <v>0.13893328399023619</v>
      </c>
      <c r="U117" s="27">
        <f t="shared" ca="1" si="19"/>
        <v>0.99371445305226713</v>
      </c>
      <c r="V117" s="7"/>
      <c r="W117" s="28">
        <f t="shared" ca="1" si="20"/>
        <v>0.13090375105816443</v>
      </c>
      <c r="X117" s="27">
        <f t="shared" ca="1" si="24"/>
        <v>180.05966917185287</v>
      </c>
      <c r="Y117" s="7"/>
      <c r="Z117" s="28">
        <f t="shared" si="23"/>
        <v>180.22499999999994</v>
      </c>
      <c r="AA117" s="27">
        <f t="shared" si="21"/>
        <v>3.1455196444067792</v>
      </c>
      <c r="AB117" s="7"/>
      <c r="AC117" s="28">
        <f t="shared" ca="1" si="13"/>
        <v>-0.1653308281470629</v>
      </c>
      <c r="AD117" s="27"/>
      <c r="AE117" s="7"/>
    </row>
    <row r="118" spans="1:31" s="26" customFormat="1" x14ac:dyDescent="0.25">
      <c r="A118" s="26">
        <v>33</v>
      </c>
      <c r="B118" s="26">
        <v>-627</v>
      </c>
      <c r="C118" s="26">
        <v>13002</v>
      </c>
      <c r="D118" s="26">
        <v>15040</v>
      </c>
      <c r="E118" s="26">
        <v>13201</v>
      </c>
      <c r="F118" s="26">
        <v>11172</v>
      </c>
      <c r="G118" s="27"/>
      <c r="H118" s="7"/>
      <c r="I118" s="28">
        <f t="shared" si="14"/>
        <v>-199</v>
      </c>
      <c r="J118" s="27">
        <f t="shared" si="14"/>
        <v>3868</v>
      </c>
      <c r="K118" s="7"/>
      <c r="L118" s="124">
        <f t="shared" si="22"/>
        <v>3.4984720527971511E-2</v>
      </c>
      <c r="M118" s="27">
        <f t="shared" ca="1" si="15"/>
        <v>3.4606561505394466E-6</v>
      </c>
      <c r="N118" s="44"/>
      <c r="O118" s="44"/>
      <c r="P118" s="7"/>
      <c r="Q118" s="28">
        <f t="shared" ca="1" si="16"/>
        <v>-159.09635683166655</v>
      </c>
      <c r="R118" s="27">
        <f t="shared" ca="1" si="17"/>
        <v>3844.1928006430217</v>
      </c>
      <c r="S118" s="7"/>
      <c r="T118" s="28">
        <f t="shared" ca="1" si="18"/>
        <v>4.1230982161750515E-2</v>
      </c>
      <c r="U118" s="27">
        <f t="shared" ca="1" si="19"/>
        <v>1.0028449979411891</v>
      </c>
      <c r="V118" s="7"/>
      <c r="W118" s="28">
        <f t="shared" ca="1" si="20"/>
        <v>3.3124436638201069E-2</v>
      </c>
      <c r="X118" s="27">
        <f t="shared" ca="1" si="24"/>
        <v>174.44702378890725</v>
      </c>
      <c r="Y118" s="7"/>
      <c r="Z118" s="28">
        <f t="shared" si="23"/>
        <v>174.58199999999994</v>
      </c>
      <c r="AA118" s="27">
        <f t="shared" si="21"/>
        <v>3.0470307147167395</v>
      </c>
      <c r="AB118" s="7"/>
      <c r="AC118" s="28">
        <f t="shared" ca="1" si="13"/>
        <v>-0.13497621109269176</v>
      </c>
      <c r="AD118" s="27"/>
      <c r="AE118" s="7"/>
    </row>
    <row r="119" spans="1:31" s="26" customFormat="1" x14ac:dyDescent="0.25">
      <c r="A119" s="26">
        <v>34</v>
      </c>
      <c r="B119" s="26">
        <v>-627</v>
      </c>
      <c r="C119" s="26">
        <v>13191</v>
      </c>
      <c r="D119" s="26">
        <v>15031</v>
      </c>
      <c r="E119" s="26">
        <v>13006</v>
      </c>
      <c r="F119" s="26">
        <v>11173</v>
      </c>
      <c r="G119" s="27"/>
      <c r="H119" s="7"/>
      <c r="I119" s="28">
        <f t="shared" si="14"/>
        <v>185</v>
      </c>
      <c r="J119" s="27">
        <f t="shared" si="14"/>
        <v>3858</v>
      </c>
      <c r="K119" s="7"/>
      <c r="L119" s="124">
        <f t="shared" si="22"/>
        <v>-6.3250129627340626E-2</v>
      </c>
      <c r="M119" s="27">
        <f t="shared" ca="1" si="15"/>
        <v>9.7593622374322877E-6</v>
      </c>
      <c r="N119" s="44"/>
      <c r="O119" s="44"/>
      <c r="P119" s="7"/>
      <c r="Q119" s="28">
        <f t="shared" ca="1" si="16"/>
        <v>224.90364316833345</v>
      </c>
      <c r="R119" s="27">
        <f t="shared" ca="1" si="17"/>
        <v>3834.1928006430217</v>
      </c>
      <c r="S119" s="7"/>
      <c r="T119" s="28">
        <f t="shared" ca="1" si="18"/>
        <v>-5.8285420761693782E-2</v>
      </c>
      <c r="U119" s="27">
        <f t="shared" ca="1" si="19"/>
        <v>1.0002362708300685</v>
      </c>
      <c r="V119" s="7"/>
      <c r="W119" s="28">
        <f t="shared" ca="1" si="20"/>
        <v>-6.6374127424624146E-2</v>
      </c>
      <c r="X119" s="27">
        <f t="shared" ca="1" si="24"/>
        <v>168.7587123103915</v>
      </c>
      <c r="Y119" s="7"/>
      <c r="Z119" s="28">
        <f t="shared" si="23"/>
        <v>168.93899999999994</v>
      </c>
      <c r="AA119" s="27">
        <f t="shared" si="21"/>
        <v>2.9485417850266993</v>
      </c>
      <c r="AB119" s="7"/>
      <c r="AC119" s="28">
        <f t="shared" ca="1" si="13"/>
        <v>-0.18028768960843422</v>
      </c>
      <c r="AD119" s="27"/>
      <c r="AE119" s="7"/>
    </row>
    <row r="120" spans="1:31" s="26" customFormat="1" x14ac:dyDescent="0.25">
      <c r="A120" s="26">
        <v>35</v>
      </c>
      <c r="B120" s="26">
        <v>-621</v>
      </c>
      <c r="C120" s="26">
        <v>13382</v>
      </c>
      <c r="D120" s="26">
        <v>15018</v>
      </c>
      <c r="E120" s="26">
        <v>12822</v>
      </c>
      <c r="F120" s="26">
        <v>11195</v>
      </c>
      <c r="G120" s="27"/>
      <c r="H120" s="7"/>
      <c r="I120" s="28">
        <f t="shared" si="14"/>
        <v>560</v>
      </c>
      <c r="J120" s="27">
        <f t="shared" si="14"/>
        <v>3823</v>
      </c>
      <c r="K120" s="7"/>
      <c r="L120" s="124">
        <f t="shared" si="22"/>
        <v>-0.1599423956906576</v>
      </c>
      <c r="M120" s="27">
        <f t="shared" ca="1" si="15"/>
        <v>1.256756161519142E-5</v>
      </c>
      <c r="N120" s="44"/>
      <c r="O120" s="44"/>
      <c r="P120" s="7"/>
      <c r="Q120" s="28">
        <f t="shared" ca="1" si="16"/>
        <v>599.90364316833347</v>
      </c>
      <c r="R120" s="27">
        <f t="shared" ca="1" si="17"/>
        <v>3799.1928006430217</v>
      </c>
      <c r="S120" s="7"/>
      <c r="T120" s="28">
        <f t="shared" ca="1" si="18"/>
        <v>-0.15546940799161985</v>
      </c>
      <c r="U120" s="27">
        <f t="shared" ca="1" si="19"/>
        <v>0.99110572594114654</v>
      </c>
      <c r="V120" s="7"/>
      <c r="W120" s="28">
        <f t="shared" ca="1" si="20"/>
        <v>-0.16348747137605438</v>
      </c>
      <c r="X120" s="27">
        <f t="shared" ca="1" si="24"/>
        <v>163.18835127168222</v>
      </c>
      <c r="Y120" s="7"/>
      <c r="Z120" s="28">
        <f t="shared" si="23"/>
        <v>163.34999999999994</v>
      </c>
      <c r="AA120" s="27">
        <f t="shared" si="21"/>
        <v>2.8509953331327362</v>
      </c>
      <c r="AB120" s="7"/>
      <c r="AC120" s="28">
        <f t="shared" ca="1" si="13"/>
        <v>-0.16164872831771504</v>
      </c>
      <c r="AD120" s="27"/>
      <c r="AE120" s="7"/>
    </row>
    <row r="121" spans="1:31" s="26" customFormat="1" x14ac:dyDescent="0.25">
      <c r="A121" s="26">
        <v>36</v>
      </c>
      <c r="B121" s="26">
        <v>-610</v>
      </c>
      <c r="C121" s="26">
        <v>13564</v>
      </c>
      <c r="D121" s="26">
        <v>14981</v>
      </c>
      <c r="E121" s="26">
        <v>12643</v>
      </c>
      <c r="F121" s="26">
        <v>11236</v>
      </c>
      <c r="G121" s="27"/>
      <c r="H121" s="7"/>
      <c r="I121" s="28">
        <f t="shared" si="14"/>
        <v>921</v>
      </c>
      <c r="J121" s="27">
        <f t="shared" si="14"/>
        <v>3745</v>
      </c>
      <c r="K121" s="7"/>
      <c r="L121" s="124">
        <f t="shared" si="22"/>
        <v>-0.25344519125092202</v>
      </c>
      <c r="M121" s="27">
        <f t="shared" ca="1" si="15"/>
        <v>1.1810293950461318E-5</v>
      </c>
      <c r="N121" s="44"/>
      <c r="O121" s="44"/>
      <c r="P121" s="7"/>
      <c r="Q121" s="28">
        <f t="shared" ca="1" si="16"/>
        <v>960.90364316833347</v>
      </c>
      <c r="R121" s="27">
        <f t="shared" ca="1" si="17"/>
        <v>3721.1928006430217</v>
      </c>
      <c r="S121" s="7"/>
      <c r="T121" s="28">
        <f t="shared" ca="1" si="18"/>
        <v>-0.24902519303162868</v>
      </c>
      <c r="U121" s="27">
        <f t="shared" ca="1" si="19"/>
        <v>0.97075765447440621</v>
      </c>
      <c r="V121" s="7"/>
      <c r="W121" s="28">
        <f t="shared" ca="1" si="20"/>
        <v>-0.25688180207416944</v>
      </c>
      <c r="X121" s="27">
        <f t="shared" ca="1" si="24"/>
        <v>157.73332883628916</v>
      </c>
      <c r="Y121" s="7"/>
      <c r="Z121" s="28">
        <f t="shared" si="23"/>
        <v>157.85999999999993</v>
      </c>
      <c r="AA121" s="27">
        <f t="shared" si="21"/>
        <v>2.7551767571982473</v>
      </c>
      <c r="AB121" s="7"/>
      <c r="AC121" s="28">
        <f t="shared" ca="1" si="13"/>
        <v>-0.12667116371076759</v>
      </c>
      <c r="AD121" s="27"/>
      <c r="AE121" s="7"/>
    </row>
    <row r="122" spans="1:31" s="26" customFormat="1" x14ac:dyDescent="0.25">
      <c r="A122" s="26">
        <v>37</v>
      </c>
      <c r="B122" s="26">
        <v>-619</v>
      </c>
      <c r="C122" s="26">
        <v>13748</v>
      </c>
      <c r="D122" s="26">
        <v>14928</v>
      </c>
      <c r="E122" s="26">
        <v>12465</v>
      </c>
      <c r="F122" s="26">
        <v>11296</v>
      </c>
      <c r="G122" s="27"/>
      <c r="H122" s="7"/>
      <c r="I122" s="28">
        <f t="shared" si="14"/>
        <v>1283</v>
      </c>
      <c r="J122" s="27">
        <f t="shared" si="14"/>
        <v>3632</v>
      </c>
      <c r="K122" s="7"/>
      <c r="L122" s="124">
        <f t="shared" si="22"/>
        <v>-0.34594478506575044</v>
      </c>
      <c r="M122" s="27">
        <f t="shared" ca="1" si="15"/>
        <v>2.0400524784390092E-5</v>
      </c>
      <c r="N122" s="44"/>
      <c r="O122" s="44"/>
      <c r="P122" s="7"/>
      <c r="Q122" s="28">
        <f t="shared" ca="1" si="16"/>
        <v>1322.9036431683335</v>
      </c>
      <c r="R122" s="27">
        <f t="shared" ca="1" si="17"/>
        <v>3608.1928006430217</v>
      </c>
      <c r="S122" s="7"/>
      <c r="T122" s="28">
        <f t="shared" ca="1" si="18"/>
        <v>-0.34284013537091734</v>
      </c>
      <c r="U122" s="27">
        <f t="shared" ca="1" si="19"/>
        <v>0.94127903811874403</v>
      </c>
      <c r="V122" s="7"/>
      <c r="W122" s="28">
        <f t="shared" ca="1" si="20"/>
        <v>-0.35046147907623976</v>
      </c>
      <c r="X122" s="27">
        <f t="shared" ca="1" si="24"/>
        <v>152.1336612971586</v>
      </c>
      <c r="Y122" s="7"/>
      <c r="Z122" s="28">
        <f t="shared" si="23"/>
        <v>152.28899999999993</v>
      </c>
      <c r="AA122" s="27">
        <f t="shared" si="21"/>
        <v>2.6579444645696433</v>
      </c>
      <c r="AB122" s="7"/>
      <c r="AC122" s="28">
        <f t="shared" ca="1" si="13"/>
        <v>-0.155338702841334</v>
      </c>
      <c r="AD122" s="27"/>
      <c r="AE122" s="7"/>
    </row>
    <row r="123" spans="1:31" s="26" customFormat="1" x14ac:dyDescent="0.25">
      <c r="A123" s="26">
        <v>38</v>
      </c>
      <c r="B123" s="26">
        <v>-620</v>
      </c>
      <c r="C123" s="26">
        <v>13918</v>
      </c>
      <c r="D123" s="26">
        <v>14852</v>
      </c>
      <c r="E123" s="26">
        <v>12294</v>
      </c>
      <c r="F123" s="26">
        <v>11371</v>
      </c>
      <c r="G123" s="27"/>
      <c r="H123" s="7"/>
      <c r="I123" s="28">
        <f t="shared" si="14"/>
        <v>1624</v>
      </c>
      <c r="J123" s="27">
        <f t="shared" si="14"/>
        <v>3481</v>
      </c>
      <c r="K123" s="7"/>
      <c r="L123" s="124">
        <f t="shared" si="22"/>
        <v>-0.43531553222342917</v>
      </c>
      <c r="M123" s="27">
        <f t="shared" ca="1" si="15"/>
        <v>1.0259182451431507E-5</v>
      </c>
      <c r="N123" s="44"/>
      <c r="O123" s="44"/>
      <c r="P123" s="7"/>
      <c r="Q123" s="28">
        <f t="shared" ca="1" si="16"/>
        <v>1663.9036431683335</v>
      </c>
      <c r="R123" s="27">
        <f t="shared" ca="1" si="17"/>
        <v>3457.1928006430217</v>
      </c>
      <c r="S123" s="7"/>
      <c r="T123" s="28">
        <f t="shared" ca="1" si="18"/>
        <v>-0.43121277442533013</v>
      </c>
      <c r="U123" s="27">
        <f t="shared" ca="1" si="19"/>
        <v>0.90188725874082376</v>
      </c>
      <c r="V123" s="7"/>
      <c r="W123" s="28">
        <f t="shared" ca="1" si="20"/>
        <v>-0.43851852807909797</v>
      </c>
      <c r="X123" s="27">
        <f t="shared" ca="1" si="24"/>
        <v>146.6251083926312</v>
      </c>
      <c r="Y123" s="7"/>
      <c r="Z123" s="28">
        <f t="shared" si="23"/>
        <v>146.70899999999992</v>
      </c>
      <c r="AA123" s="27">
        <f t="shared" si="21"/>
        <v>2.5605550923083595</v>
      </c>
      <c r="AB123" s="7"/>
      <c r="AC123" s="28">
        <f t="shared" ca="1" si="13"/>
        <v>-8.3891607368713039E-2</v>
      </c>
      <c r="AD123" s="27"/>
      <c r="AE123" s="7"/>
    </row>
    <row r="124" spans="1:31" s="26" customFormat="1" x14ac:dyDescent="0.25">
      <c r="A124" s="26">
        <v>39</v>
      </c>
      <c r="B124" s="26">
        <v>-628</v>
      </c>
      <c r="C124" s="26">
        <v>14090</v>
      </c>
      <c r="D124" s="26">
        <v>14768</v>
      </c>
      <c r="E124" s="26">
        <v>12126</v>
      </c>
      <c r="F124" s="26">
        <v>11465</v>
      </c>
      <c r="G124" s="27"/>
      <c r="H124" s="7"/>
      <c r="I124" s="28">
        <f t="shared" si="14"/>
        <v>1964</v>
      </c>
      <c r="J124" s="27">
        <f t="shared" si="14"/>
        <v>3303</v>
      </c>
      <c r="K124" s="7"/>
      <c r="L124" s="124">
        <f t="shared" si="22"/>
        <v>-0.52162798778010089</v>
      </c>
      <c r="M124" s="27">
        <f t="shared" ca="1" si="15"/>
        <v>2.1450580018481422E-5</v>
      </c>
      <c r="N124" s="44"/>
      <c r="O124" s="44"/>
      <c r="P124" s="7"/>
      <c r="Q124" s="28">
        <f t="shared" ca="1" si="16"/>
        <v>2003.9036431683335</v>
      </c>
      <c r="R124" s="27">
        <f t="shared" ca="1" si="17"/>
        <v>3279.1928006430217</v>
      </c>
      <c r="S124" s="7"/>
      <c r="T124" s="28">
        <f t="shared" ca="1" si="18"/>
        <v>-0.51932625618046302</v>
      </c>
      <c r="U124" s="27">
        <f t="shared" ca="1" si="19"/>
        <v>0.85545191616287786</v>
      </c>
      <c r="V124" s="7"/>
      <c r="W124" s="28">
        <f t="shared" ca="1" si="20"/>
        <v>-0.52625946486829656</v>
      </c>
      <c r="X124" s="27">
        <f t="shared" ca="1" si="24"/>
        <v>140.95608310979003</v>
      </c>
      <c r="Y124" s="7"/>
      <c r="Z124" s="28">
        <f t="shared" si="23"/>
        <v>141.05699999999993</v>
      </c>
      <c r="AA124" s="27">
        <f t="shared" si="21"/>
        <v>2.46190908298564</v>
      </c>
      <c r="AB124" s="7"/>
      <c r="AC124" s="28">
        <f t="shared" ca="1" si="13"/>
        <v>-0.10091689020990202</v>
      </c>
      <c r="AD124" s="27"/>
      <c r="AE124" s="7"/>
    </row>
    <row r="125" spans="1:31" s="26" customFormat="1" x14ac:dyDescent="0.25">
      <c r="A125" s="26">
        <v>40</v>
      </c>
      <c r="B125" s="26">
        <v>-642</v>
      </c>
      <c r="C125" s="26">
        <v>14240</v>
      </c>
      <c r="D125" s="26">
        <v>14645</v>
      </c>
      <c r="E125" s="26">
        <v>11960</v>
      </c>
      <c r="F125" s="26">
        <v>11570</v>
      </c>
      <c r="G125" s="27"/>
      <c r="H125" s="7"/>
      <c r="I125" s="28">
        <f t="shared" si="14"/>
        <v>2280</v>
      </c>
      <c r="J125" s="27">
        <f t="shared" si="14"/>
        <v>3075</v>
      </c>
      <c r="K125" s="7"/>
      <c r="L125" s="124">
        <f t="shared" si="22"/>
        <v>-0.60461331472759716</v>
      </c>
      <c r="M125" s="27">
        <f t="shared" ca="1" si="15"/>
        <v>9.3737135351593839E-6</v>
      </c>
      <c r="N125" s="44"/>
      <c r="O125" s="44"/>
      <c r="P125" s="7"/>
      <c r="Q125" s="28">
        <f t="shared" ca="1" si="16"/>
        <v>2319.9036431683335</v>
      </c>
      <c r="R125" s="27">
        <f t="shared" ca="1" si="17"/>
        <v>3051.1928006430217</v>
      </c>
      <c r="S125" s="7"/>
      <c r="T125" s="28">
        <f t="shared" ca="1" si="18"/>
        <v>-0.60121996275288081</v>
      </c>
      <c r="U125" s="27">
        <f t="shared" ca="1" si="19"/>
        <v>0.79597293802932934</v>
      </c>
      <c r="V125" s="7"/>
      <c r="W125" s="28">
        <f t="shared" ca="1" si="20"/>
        <v>-0.60767496682003996</v>
      </c>
      <c r="X125" s="27">
        <f t="shared" ca="1" si="24"/>
        <v>135.19576207469191</v>
      </c>
      <c r="Y125" s="7"/>
      <c r="Z125" s="28">
        <f t="shared" si="23"/>
        <v>135.27899999999994</v>
      </c>
      <c r="AA125" s="27">
        <f t="shared" si="21"/>
        <v>2.3610639588054076</v>
      </c>
      <c r="AB125" s="7"/>
      <c r="AC125" s="28">
        <f t="shared" ca="1" si="13"/>
        <v>-8.3237925308026206E-2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14398</v>
      </c>
      <c r="D126" s="26">
        <v>14533</v>
      </c>
      <c r="E126" s="26">
        <v>11819</v>
      </c>
      <c r="F126" s="26">
        <v>11699</v>
      </c>
      <c r="G126" s="27"/>
      <c r="H126" s="7"/>
      <c r="I126" s="28">
        <f t="shared" si="14"/>
        <v>2579</v>
      </c>
      <c r="J126" s="27">
        <f t="shared" si="14"/>
        <v>2834</v>
      </c>
      <c r="K126" s="7"/>
      <c r="L126" s="124">
        <f t="shared" si="22"/>
        <v>-0.67961854364793595</v>
      </c>
      <c r="M126" s="27">
        <f t="shared" ca="1" si="15"/>
        <v>2.5388380696315927E-5</v>
      </c>
      <c r="N126" s="44"/>
      <c r="O126" s="44"/>
      <c r="P126" s="7"/>
      <c r="Q126" s="28">
        <f t="shared" ca="1" si="16"/>
        <v>2618.9036431683335</v>
      </c>
      <c r="R126" s="27">
        <f t="shared" ca="1" si="17"/>
        <v>2810.1928006430217</v>
      </c>
      <c r="S126" s="7"/>
      <c r="T126" s="28">
        <f t="shared" ca="1" si="18"/>
        <v>-0.67870799523754188</v>
      </c>
      <c r="U126" s="27">
        <f t="shared" ca="1" si="19"/>
        <v>0.73310261465132409</v>
      </c>
      <c r="V126" s="7"/>
      <c r="W126" s="28">
        <f t="shared" ca="1" si="20"/>
        <v>-0.68465723203841178</v>
      </c>
      <c r="X126" s="27">
        <f t="shared" ca="1" si="24"/>
        <v>129.51226203720989</v>
      </c>
      <c r="Y126" s="7"/>
      <c r="Z126" s="28">
        <f t="shared" si="23"/>
        <v>129.64499999999995</v>
      </c>
      <c r="AA126" s="27">
        <f t="shared" si="21"/>
        <v>2.2627321087480476</v>
      </c>
      <c r="AB126" s="7"/>
      <c r="AC126" s="28">
        <f t="shared" ca="1" si="13"/>
        <v>-0.13273796279005978</v>
      </c>
      <c r="AD126" s="27"/>
      <c r="AE126" s="7"/>
    </row>
    <row r="127" spans="1:31" s="26" customFormat="1" x14ac:dyDescent="0.25">
      <c r="A127" s="26">
        <v>42</v>
      </c>
      <c r="B127" s="26">
        <v>-623</v>
      </c>
      <c r="C127" s="26">
        <v>14524</v>
      </c>
      <c r="D127" s="26">
        <v>14390</v>
      </c>
      <c r="E127" s="26">
        <v>11682</v>
      </c>
      <c r="F127" s="26">
        <v>11829</v>
      </c>
      <c r="G127" s="27"/>
      <c r="H127" s="7"/>
      <c r="I127" s="28">
        <f t="shared" si="14"/>
        <v>2842</v>
      </c>
      <c r="J127" s="27">
        <f t="shared" si="14"/>
        <v>2561</v>
      </c>
      <c r="K127" s="7"/>
      <c r="L127" s="124">
        <f t="shared" si="22"/>
        <v>-0.74774384289250018</v>
      </c>
      <c r="M127" s="27">
        <f t="shared" ca="1" si="15"/>
        <v>2.0233754604259546E-5</v>
      </c>
      <c r="N127" s="44"/>
      <c r="O127" s="44"/>
      <c r="P127" s="7"/>
      <c r="Q127" s="28">
        <f t="shared" ca="1" si="16"/>
        <v>2881.9036431683335</v>
      </c>
      <c r="R127" s="27">
        <f t="shared" ca="1" si="17"/>
        <v>2537.1928006430217</v>
      </c>
      <c r="S127" s="7"/>
      <c r="T127" s="28">
        <f t="shared" ca="1" si="18"/>
        <v>-0.74686636494812997</v>
      </c>
      <c r="U127" s="27">
        <f t="shared" ca="1" si="19"/>
        <v>0.66188436451773303</v>
      </c>
      <c r="V127" s="7"/>
      <c r="W127" s="28">
        <f t="shared" ca="1" si="20"/>
        <v>-0.75224203748636331</v>
      </c>
      <c r="X127" s="27">
        <f t="shared" ca="1" si="24"/>
        <v>123.89917793800487</v>
      </c>
      <c r="Y127" s="7"/>
      <c r="Z127" s="28">
        <f t="shared" si="23"/>
        <v>124.03799999999995</v>
      </c>
      <c r="AA127" s="27">
        <f t="shared" si="21"/>
        <v>2.1648714975887255</v>
      </c>
      <c r="AB127" s="7"/>
      <c r="AC127" s="28">
        <f t="shared" ca="1" si="13"/>
        <v>-0.13882206199508573</v>
      </c>
      <c r="AD127" s="27"/>
      <c r="AE127" s="7"/>
    </row>
    <row r="128" spans="1:31" s="26" customFormat="1" x14ac:dyDescent="0.25">
      <c r="A128" s="26">
        <v>43</v>
      </c>
      <c r="B128" s="26">
        <v>-620</v>
      </c>
      <c r="C128" s="26">
        <v>14647</v>
      </c>
      <c r="D128" s="26">
        <v>14243</v>
      </c>
      <c r="E128" s="26">
        <v>11567</v>
      </c>
      <c r="F128" s="26">
        <v>11973</v>
      </c>
      <c r="G128" s="27"/>
      <c r="H128" s="7"/>
      <c r="I128" s="28">
        <f t="shared" si="14"/>
        <v>3080</v>
      </c>
      <c r="J128" s="27">
        <f t="shared" si="14"/>
        <v>2270</v>
      </c>
      <c r="K128" s="7"/>
      <c r="L128" s="124">
        <f t="shared" si="22"/>
        <v>-0.80843568183477765</v>
      </c>
      <c r="M128" s="27">
        <f t="shared" ca="1" si="15"/>
        <v>2.3756388507754397E-5</v>
      </c>
      <c r="N128" s="44"/>
      <c r="O128" s="44"/>
      <c r="P128" s="7"/>
      <c r="Q128" s="28">
        <f t="shared" ca="1" si="16"/>
        <v>3119.9036431683335</v>
      </c>
      <c r="R128" s="27">
        <f t="shared" ca="1" si="17"/>
        <v>2246.1928006430217</v>
      </c>
      <c r="S128" s="7"/>
      <c r="T128" s="28">
        <f t="shared" ca="1" si="18"/>
        <v>-0.80854580217672312</v>
      </c>
      <c r="U128" s="27">
        <f t="shared" ca="1" si="19"/>
        <v>0.58597040558412494</v>
      </c>
      <c r="V128" s="7"/>
      <c r="W128" s="28">
        <f t="shared" ca="1" si="20"/>
        <v>-0.81330973441017673</v>
      </c>
      <c r="X128" s="27">
        <f t="shared" ca="1" si="24"/>
        <v>118.32706220023306</v>
      </c>
      <c r="Y128" s="7"/>
      <c r="Z128" s="28">
        <f t="shared" si="23"/>
        <v>118.45799999999996</v>
      </c>
      <c r="AA128" s="27">
        <f t="shared" si="21"/>
        <v>2.0674821253274418</v>
      </c>
      <c r="AB128" s="7"/>
      <c r="AC128" s="28">
        <f t="shared" ca="1" si="13"/>
        <v>-0.13093779976689746</v>
      </c>
      <c r="AD128" s="27"/>
      <c r="AE128" s="7"/>
    </row>
    <row r="129" spans="1:31" s="26" customFormat="1" x14ac:dyDescent="0.25">
      <c r="A129" s="26">
        <v>44</v>
      </c>
      <c r="B129" s="26">
        <v>-608</v>
      </c>
      <c r="C129" s="26">
        <v>14744</v>
      </c>
      <c r="D129" s="26">
        <v>14090</v>
      </c>
      <c r="E129" s="26">
        <v>11463</v>
      </c>
      <c r="F129" s="26">
        <v>12129</v>
      </c>
      <c r="G129" s="27"/>
      <c r="H129" s="7"/>
      <c r="I129" s="28">
        <f t="shared" si="14"/>
        <v>3281</v>
      </c>
      <c r="J129" s="27">
        <f t="shared" si="14"/>
        <v>1961</v>
      </c>
      <c r="K129" s="7"/>
      <c r="L129" s="124">
        <f t="shared" si="22"/>
        <v>-0.86051260213988257</v>
      </c>
      <c r="M129" s="27">
        <f t="shared" ca="1" si="15"/>
        <v>1.7958367762975522E-5</v>
      </c>
      <c r="N129" s="44"/>
      <c r="O129" s="44"/>
      <c r="P129" s="7"/>
      <c r="Q129" s="28">
        <f t="shared" ca="1" si="16"/>
        <v>3320.9036431683335</v>
      </c>
      <c r="R129" s="27">
        <f t="shared" ca="1" si="17"/>
        <v>1937.1928006430219</v>
      </c>
      <c r="S129" s="7"/>
      <c r="T129" s="28">
        <f t="shared" ca="1" si="18"/>
        <v>-0.86063641933196344</v>
      </c>
      <c r="U129" s="27">
        <f t="shared" ca="1" si="19"/>
        <v>0.50536073785050006</v>
      </c>
      <c r="V129" s="7"/>
      <c r="W129" s="28">
        <f t="shared" ca="1" si="20"/>
        <v>-0.864750333580521</v>
      </c>
      <c r="X129" s="27">
        <f t="shared" ca="1" si="24"/>
        <v>112.85725222101701</v>
      </c>
      <c r="Y129" s="7"/>
      <c r="Z129" s="28">
        <f t="shared" si="23"/>
        <v>112.98599999999996</v>
      </c>
      <c r="AA129" s="27">
        <f t="shared" si="21"/>
        <v>1.9719777086583126</v>
      </c>
      <c r="AB129" s="7"/>
      <c r="AC129" s="28">
        <f t="shared" ca="1" si="13"/>
        <v>-0.1287477789829552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14827</v>
      </c>
      <c r="D130" s="26">
        <v>13928</v>
      </c>
      <c r="E130" s="26">
        <v>11378</v>
      </c>
      <c r="F130" s="26">
        <v>12293</v>
      </c>
      <c r="G130" s="27"/>
      <c r="H130" s="7"/>
      <c r="I130" s="28">
        <f t="shared" si="14"/>
        <v>3449</v>
      </c>
      <c r="J130" s="27">
        <f t="shared" si="14"/>
        <v>1635</v>
      </c>
      <c r="K130" s="7"/>
      <c r="L130" s="124">
        <f t="shared" si="22"/>
        <v>-0.90461160554376618</v>
      </c>
      <c r="M130" s="27">
        <f t="shared" ca="1" si="15"/>
        <v>8.9460909160642825E-6</v>
      </c>
      <c r="N130" s="44"/>
      <c r="O130" s="44"/>
      <c r="P130" s="7"/>
      <c r="Q130" s="28">
        <f t="shared" ca="1" si="16"/>
        <v>3488.9036431683335</v>
      </c>
      <c r="R130" s="27">
        <f t="shared" ca="1" si="17"/>
        <v>1611.1928006430219</v>
      </c>
      <c r="S130" s="7"/>
      <c r="T130" s="28">
        <f t="shared" ca="1" si="18"/>
        <v>-0.90417484561097028</v>
      </c>
      <c r="U130" s="27">
        <f t="shared" ca="1" si="19"/>
        <v>0.42031623402797003</v>
      </c>
      <c r="V130" s="7"/>
      <c r="W130" s="28">
        <f t="shared" ca="1" si="20"/>
        <v>-0.90760260720141606</v>
      </c>
      <c r="X130" s="27">
        <f t="shared" ca="1" si="24"/>
        <v>107.40434407155959</v>
      </c>
      <c r="Y130" s="7"/>
      <c r="Z130" s="28">
        <f t="shared" si="23"/>
        <v>107.53199999999997</v>
      </c>
      <c r="AA130" s="27">
        <f t="shared" si="21"/>
        <v>1.8767874512545419</v>
      </c>
      <c r="AB130" s="7"/>
      <c r="AC130" s="28">
        <f t="shared" ca="1" si="13"/>
        <v>-0.12765592844037599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14911</v>
      </c>
      <c r="D131" s="26">
        <v>13753</v>
      </c>
      <c r="E131" s="26">
        <v>11312</v>
      </c>
      <c r="F131" s="26">
        <v>12473</v>
      </c>
      <c r="G131" s="27"/>
      <c r="H131" s="7"/>
      <c r="I131" s="28">
        <f t="shared" si="14"/>
        <v>3599</v>
      </c>
      <c r="J131" s="27">
        <f t="shared" si="14"/>
        <v>1280</v>
      </c>
      <c r="K131" s="7"/>
      <c r="L131" s="124">
        <f t="shared" si="22"/>
        <v>-0.94202391422631038</v>
      </c>
      <c r="M131" s="27">
        <f t="shared" ca="1" si="15"/>
        <v>1.3725676800679609E-5</v>
      </c>
      <c r="N131" s="44"/>
      <c r="O131" s="44"/>
      <c r="P131" s="7"/>
      <c r="Q131" s="28">
        <f t="shared" ca="1" si="16"/>
        <v>3638.9036431683335</v>
      </c>
      <c r="R131" s="27">
        <f t="shared" ca="1" si="17"/>
        <v>1256.1928006430219</v>
      </c>
      <c r="S131" s="7"/>
      <c r="T131" s="28">
        <f t="shared" ca="1" si="18"/>
        <v>-0.94304844050294079</v>
      </c>
      <c r="U131" s="27">
        <f t="shared" ca="1" si="19"/>
        <v>0.32770642158319047</v>
      </c>
      <c r="V131" s="7"/>
      <c r="W131" s="28">
        <f t="shared" ca="1" si="20"/>
        <v>-0.94572873227861465</v>
      </c>
      <c r="X131" s="27">
        <f t="shared" ca="1" si="24"/>
        <v>101.66702390803442</v>
      </c>
      <c r="Y131" s="7"/>
      <c r="Z131" s="28">
        <f t="shared" si="23"/>
        <v>101.81699999999996</v>
      </c>
      <c r="AA131" s="27">
        <f t="shared" si="21"/>
        <v>1.7770418845030658</v>
      </c>
      <c r="AB131" s="7"/>
      <c r="AC131" s="28">
        <f t="shared" ca="1" si="13"/>
        <v>-0.14997609196554151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14952</v>
      </c>
      <c r="D132" s="26">
        <v>13563</v>
      </c>
      <c r="E132" s="26">
        <v>11245</v>
      </c>
      <c r="F132" s="26">
        <v>12647</v>
      </c>
      <c r="G132" s="27"/>
      <c r="H132" s="7"/>
      <c r="I132" s="28">
        <f t="shared" si="14"/>
        <v>3707</v>
      </c>
      <c r="J132" s="27">
        <f t="shared" si="14"/>
        <v>916</v>
      </c>
      <c r="K132" s="7"/>
      <c r="L132" s="124">
        <f t="shared" si="22"/>
        <v>-0.97003164633076522</v>
      </c>
      <c r="M132" s="27">
        <f t="shared" ca="1" si="15"/>
        <v>8.522117331283194E-6</v>
      </c>
      <c r="N132" s="44"/>
      <c r="O132" s="44"/>
      <c r="P132" s="7"/>
      <c r="Q132" s="28">
        <f t="shared" ca="1" si="16"/>
        <v>3746.9036431683335</v>
      </c>
      <c r="R132" s="27">
        <f t="shared" ca="1" si="17"/>
        <v>892.19280064302188</v>
      </c>
      <c r="S132" s="7"/>
      <c r="T132" s="28">
        <f t="shared" ca="1" si="18"/>
        <v>-0.97103742882515942</v>
      </c>
      <c r="U132" s="27">
        <f t="shared" ca="1" si="19"/>
        <v>0.23274875473840242</v>
      </c>
      <c r="V132" s="7"/>
      <c r="W132" s="28">
        <f t="shared" ca="1" si="20"/>
        <v>-0.97295091290497238</v>
      </c>
      <c r="X132" s="27">
        <f t="shared" ca="1" si="24"/>
        <v>96.008643092299792</v>
      </c>
      <c r="Y132" s="7"/>
      <c r="Z132" s="28">
        <f t="shared" si="23"/>
        <v>96.110999999999962</v>
      </c>
      <c r="AA132" s="27">
        <f t="shared" si="21"/>
        <v>1.6774533973842694</v>
      </c>
      <c r="AB132" s="7"/>
      <c r="AC132" s="28">
        <f t="shared" ca="1" si="13"/>
        <v>-0.10235690770016959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15004</v>
      </c>
      <c r="D133" s="26">
        <v>13384</v>
      </c>
      <c r="E133" s="26">
        <v>11218</v>
      </c>
      <c r="F133" s="26">
        <v>12839</v>
      </c>
      <c r="G133" s="27"/>
      <c r="H133" s="7"/>
      <c r="I133" s="28">
        <f t="shared" si="14"/>
        <v>3786</v>
      </c>
      <c r="J133" s="27">
        <f t="shared" si="14"/>
        <v>545</v>
      </c>
      <c r="K133" s="7"/>
      <c r="L133" s="124">
        <f t="shared" si="22"/>
        <v>-0.98833782684569849</v>
      </c>
      <c r="M133" s="27">
        <f t="shared" ca="1" si="15"/>
        <v>1.8530403247720948E-5</v>
      </c>
      <c r="N133" s="44"/>
      <c r="O133" s="44"/>
      <c r="P133" s="7"/>
      <c r="Q133" s="28">
        <f t="shared" ca="1" si="16"/>
        <v>3825.9036431683335</v>
      </c>
      <c r="R133" s="27">
        <f t="shared" ca="1" si="17"/>
        <v>521.19280064302188</v>
      </c>
      <c r="S133" s="7"/>
      <c r="T133" s="28">
        <f t="shared" ca="1" si="18"/>
        <v>-0.9915108554682639</v>
      </c>
      <c r="U133" s="27">
        <f t="shared" ca="1" si="19"/>
        <v>0.13596497891582998</v>
      </c>
      <c r="V133" s="7"/>
      <c r="W133" s="28">
        <f t="shared" ca="1" si="20"/>
        <v>-0.99264252233408334</v>
      </c>
      <c r="X133" s="27">
        <f t="shared" ca="1" si="24"/>
        <v>90.354631256186849</v>
      </c>
      <c r="Y133" s="7"/>
      <c r="Z133" s="28">
        <f t="shared" si="23"/>
        <v>90.44099999999996</v>
      </c>
      <c r="AA133" s="27">
        <f t="shared" si="21"/>
        <v>1.5784932287961908</v>
      </c>
      <c r="AB133" s="7"/>
      <c r="AC133" s="28">
        <f t="shared" ca="1" si="13"/>
        <v>-8.6368743813110882E-2</v>
      </c>
      <c r="AD133" s="27"/>
      <c r="AE133" s="7"/>
    </row>
    <row r="134" spans="1:31" s="26" customFormat="1" x14ac:dyDescent="0.25">
      <c r="A134" s="26">
        <v>49</v>
      </c>
      <c r="B134" s="26">
        <v>-634</v>
      </c>
      <c r="C134" s="26">
        <v>15013</v>
      </c>
      <c r="D134" s="26">
        <v>13185</v>
      </c>
      <c r="E134" s="26">
        <v>11196</v>
      </c>
      <c r="F134" s="26">
        <v>13024</v>
      </c>
      <c r="G134" s="27"/>
      <c r="H134" s="7"/>
      <c r="I134" s="28">
        <f t="shared" si="14"/>
        <v>3817</v>
      </c>
      <c r="J134" s="27">
        <f t="shared" si="14"/>
        <v>161</v>
      </c>
      <c r="K134" s="7"/>
      <c r="L134" s="124">
        <f t="shared" si="22"/>
        <v>-0.99699327138988314</v>
      </c>
      <c r="M134" s="27">
        <f t="shared" ca="1" si="15"/>
        <v>8.2569148814728229E-6</v>
      </c>
      <c r="N134" s="44"/>
      <c r="O134" s="44"/>
      <c r="P134" s="7"/>
      <c r="Q134" s="28">
        <f t="shared" ca="1" si="16"/>
        <v>3856.9036431683335</v>
      </c>
      <c r="R134" s="27">
        <f t="shared" ca="1" si="17"/>
        <v>137.19280064302183</v>
      </c>
      <c r="S134" s="7"/>
      <c r="T134" s="28">
        <f t="shared" ca="1" si="18"/>
        <v>-0.99954473174593772</v>
      </c>
      <c r="U134" s="27">
        <f t="shared" ca="1" si="19"/>
        <v>3.5789857848800802E-2</v>
      </c>
      <c r="V134" s="7"/>
      <c r="W134" s="28">
        <f t="shared" ca="1" si="20"/>
        <v>-0.99986675618738474</v>
      </c>
      <c r="X134" s="27">
        <f t="shared" ca="1" si="24"/>
        <v>84.605211189019883</v>
      </c>
      <c r="Y134" s="7"/>
      <c r="Z134" s="28">
        <f t="shared" si="23"/>
        <v>84.734999999999957</v>
      </c>
      <c r="AA134" s="27">
        <f t="shared" si="21"/>
        <v>1.4789047416773944</v>
      </c>
      <c r="AB134" s="7"/>
      <c r="AC134" s="28">
        <f t="shared" ca="1" si="13"/>
        <v>-0.12978881098007378</v>
      </c>
      <c r="AD134" s="27"/>
      <c r="AE134" s="7"/>
    </row>
    <row r="135" spans="1:31" s="26" customFormat="1" x14ac:dyDescent="0.25">
      <c r="A135" s="26">
        <v>50</v>
      </c>
      <c r="B135" s="26">
        <v>-632</v>
      </c>
      <c r="C135" s="26">
        <v>15008</v>
      </c>
      <c r="D135" s="26">
        <v>12996</v>
      </c>
      <c r="E135" s="26">
        <v>11196</v>
      </c>
      <c r="F135" s="26">
        <v>13213</v>
      </c>
      <c r="G135" s="27"/>
      <c r="H135" s="7"/>
      <c r="I135" s="28">
        <f t="shared" si="14"/>
        <v>3812</v>
      </c>
      <c r="J135" s="27">
        <f t="shared" si="14"/>
        <v>-217</v>
      </c>
      <c r="K135" s="7"/>
      <c r="L135" s="124">
        <f t="shared" si="22"/>
        <v>-0.99578480947583414</v>
      </c>
      <c r="M135" s="27">
        <f t="shared" ca="1" si="15"/>
        <v>3.9555944986484469E-6</v>
      </c>
      <c r="N135" s="44"/>
      <c r="O135" s="44"/>
      <c r="P135" s="7"/>
      <c r="Q135" s="28">
        <f t="shared" ca="1" si="16"/>
        <v>3851.9036431683335</v>
      </c>
      <c r="R135" s="27">
        <f t="shared" ca="1" si="17"/>
        <v>-240.80719935697817</v>
      </c>
      <c r="S135" s="7"/>
      <c r="T135" s="28">
        <f t="shared" ca="1" si="18"/>
        <v>-0.99824894524953878</v>
      </c>
      <c r="U135" s="27">
        <f t="shared" ca="1" si="19"/>
        <v>-6.2820026951556029E-2</v>
      </c>
      <c r="V135" s="7"/>
      <c r="W135" s="28">
        <f t="shared" ca="1" si="20"/>
        <v>-0.99777367711814935</v>
      </c>
      <c r="X135" s="27">
        <f t="shared" ca="1" si="24"/>
        <v>78.952606994257337</v>
      </c>
      <c r="Y135" s="7"/>
      <c r="Z135" s="28">
        <f t="shared" si="23"/>
        <v>79.046999999999954</v>
      </c>
      <c r="AA135" s="27">
        <f t="shared" si="21"/>
        <v>1.3796304138239568</v>
      </c>
      <c r="AB135" s="7"/>
      <c r="AC135" s="28">
        <f t="shared" ca="1" si="13"/>
        <v>-9.439300574261722E-2</v>
      </c>
      <c r="AD135" s="27"/>
      <c r="AE135" s="7"/>
    </row>
    <row r="136" spans="1:31" s="26" customFormat="1" x14ac:dyDescent="0.25">
      <c r="A136" s="26">
        <v>51</v>
      </c>
      <c r="B136" s="26">
        <v>-615</v>
      </c>
      <c r="C136" s="26">
        <v>14997</v>
      </c>
      <c r="D136" s="26">
        <v>12813</v>
      </c>
      <c r="E136" s="26">
        <v>11226</v>
      </c>
      <c r="F136" s="26">
        <v>13402</v>
      </c>
      <c r="G136" s="27"/>
      <c r="H136" s="7"/>
      <c r="I136" s="28">
        <f t="shared" si="14"/>
        <v>3771</v>
      </c>
      <c r="J136" s="27">
        <f t="shared" si="14"/>
        <v>-589</v>
      </c>
      <c r="K136" s="7"/>
      <c r="L136" s="124">
        <f t="shared" si="22"/>
        <v>-0.98519114309201583</v>
      </c>
      <c r="M136" s="27">
        <f t="shared" ca="1" si="15"/>
        <v>1.3739169487159465E-6</v>
      </c>
      <c r="N136" s="44"/>
      <c r="O136" s="44"/>
      <c r="P136" s="7"/>
      <c r="Q136" s="28">
        <f t="shared" ca="1" si="16"/>
        <v>3810.9036431683335</v>
      </c>
      <c r="R136" s="27">
        <f t="shared" ca="1" si="17"/>
        <v>-612.80719935697812</v>
      </c>
      <c r="S136" s="7"/>
      <c r="T136" s="28">
        <f t="shared" ca="1" si="18"/>
        <v>-0.98762349597906685</v>
      </c>
      <c r="U136" s="27">
        <f t="shared" ca="1" si="19"/>
        <v>-0.15986467548524053</v>
      </c>
      <c r="V136" s="7"/>
      <c r="W136" s="28">
        <f t="shared" ca="1" si="20"/>
        <v>-0.98636328512637683</v>
      </c>
      <c r="X136" s="27">
        <f t="shared" ca="1" si="24"/>
        <v>73.349053649023062</v>
      </c>
      <c r="Y136" s="7"/>
      <c r="Z136" s="28">
        <f t="shared" si="23"/>
        <v>73.511999999999958</v>
      </c>
      <c r="AA136" s="27">
        <f t="shared" si="21"/>
        <v>1.2830264397260707</v>
      </c>
      <c r="AB136" s="7"/>
      <c r="AC136" s="28">
        <f t="shared" ca="1" si="13"/>
        <v>-0.16294635097689536</v>
      </c>
      <c r="AD136" s="27"/>
      <c r="AE136" s="7"/>
    </row>
    <row r="137" spans="1:31" s="26" customFormat="1" x14ac:dyDescent="0.25">
      <c r="A137" s="26">
        <v>52</v>
      </c>
      <c r="B137" s="26">
        <v>-605</v>
      </c>
      <c r="C137" s="26">
        <v>14951</v>
      </c>
      <c r="D137" s="26">
        <v>12634</v>
      </c>
      <c r="E137" s="26">
        <v>11255</v>
      </c>
      <c r="F137" s="26">
        <v>13575</v>
      </c>
      <c r="G137" s="27"/>
      <c r="H137" s="7"/>
      <c r="I137" s="28">
        <f t="shared" si="14"/>
        <v>3696</v>
      </c>
      <c r="J137" s="27">
        <f t="shared" si="14"/>
        <v>-941</v>
      </c>
      <c r="K137" s="7"/>
      <c r="L137" s="124">
        <f t="shared" si="22"/>
        <v>-0.96580160078833754</v>
      </c>
      <c r="M137" s="27">
        <f t="shared" ca="1" si="15"/>
        <v>1.4580082948465021E-7</v>
      </c>
      <c r="N137" s="44"/>
      <c r="O137" s="44"/>
      <c r="P137" s="7"/>
      <c r="Q137" s="28">
        <f t="shared" ca="1" si="16"/>
        <v>3735.9036431683335</v>
      </c>
      <c r="R137" s="27">
        <f t="shared" ca="1" si="17"/>
        <v>-964.80719935697812</v>
      </c>
      <c r="S137" s="7"/>
      <c r="T137" s="28">
        <f t="shared" ca="1" si="18"/>
        <v>-0.96818669853308159</v>
      </c>
      <c r="U137" s="27">
        <f t="shared" ca="1" si="19"/>
        <v>-0.2516918697966839</v>
      </c>
      <c r="V137" s="7"/>
      <c r="W137" s="28">
        <f t="shared" ca="1" si="20"/>
        <v>-0.96618343953635122</v>
      </c>
      <c r="X137" s="27">
        <f t="shared" ca="1" si="24"/>
        <v>67.954098313656687</v>
      </c>
      <c r="Y137" s="7"/>
      <c r="Z137" s="28">
        <f t="shared" si="23"/>
        <v>68.066999999999965</v>
      </c>
      <c r="AA137" s="27">
        <f t="shared" si="21"/>
        <v>1.1879932619549796</v>
      </c>
      <c r="AB137" s="7"/>
      <c r="AC137" s="28">
        <f t="shared" ca="1" si="13"/>
        <v>-0.11290168634327813</v>
      </c>
      <c r="AD137" s="27"/>
      <c r="AE137" s="7"/>
    </row>
    <row r="138" spans="1:31" s="26" customFormat="1" x14ac:dyDescent="0.25">
      <c r="A138" s="26">
        <v>53</v>
      </c>
      <c r="B138" s="26">
        <v>-614</v>
      </c>
      <c r="C138" s="26">
        <v>14908</v>
      </c>
      <c r="D138" s="26">
        <v>12462</v>
      </c>
      <c r="E138" s="26">
        <v>11316</v>
      </c>
      <c r="F138" s="26">
        <v>13756</v>
      </c>
      <c r="G138" s="27"/>
      <c r="H138" s="7"/>
      <c r="I138" s="28">
        <f t="shared" si="14"/>
        <v>3592</v>
      </c>
      <c r="J138" s="27">
        <f t="shared" si="14"/>
        <v>-1294</v>
      </c>
      <c r="K138" s="7"/>
      <c r="L138" s="124">
        <f t="shared" si="22"/>
        <v>-0.9372103204378851</v>
      </c>
      <c r="M138" s="27">
        <f t="shared" ca="1" si="15"/>
        <v>1.6265356729585351E-6</v>
      </c>
      <c r="N138" s="44"/>
      <c r="O138" s="44"/>
      <c r="P138" s="7"/>
      <c r="Q138" s="28">
        <f t="shared" ca="1" si="16"/>
        <v>3631.9036431683335</v>
      </c>
      <c r="R138" s="27">
        <f t="shared" ca="1" si="17"/>
        <v>-1317.8071993569781</v>
      </c>
      <c r="S138" s="7"/>
      <c r="T138" s="28">
        <f t="shared" ca="1" si="18"/>
        <v>-0.94123433940798218</v>
      </c>
      <c r="U138" s="27">
        <f t="shared" ca="1" si="19"/>
        <v>-0.34377993681923935</v>
      </c>
      <c r="V138" s="7"/>
      <c r="W138" s="28">
        <f t="shared" ca="1" si="20"/>
        <v>-0.93848567751453404</v>
      </c>
      <c r="X138" s="27">
        <f t="shared" ca="1" si="24"/>
        <v>62.436742801982348</v>
      </c>
      <c r="Y138" s="7"/>
      <c r="Z138" s="28">
        <f t="shared" si="23"/>
        <v>62.540999999999968</v>
      </c>
      <c r="AA138" s="27">
        <f t="shared" si="21"/>
        <v>1.091546367489773</v>
      </c>
      <c r="AB138" s="7"/>
      <c r="AC138" s="28">
        <f t="shared" ca="1" si="13"/>
        <v>-0.10425719801762057</v>
      </c>
      <c r="AD138" s="27"/>
      <c r="AE138" s="7"/>
    </row>
    <row r="139" spans="1:31" s="26" customFormat="1" x14ac:dyDescent="0.25">
      <c r="A139" s="26">
        <v>54</v>
      </c>
      <c r="B139" s="26">
        <v>-625</v>
      </c>
      <c r="C139" s="26">
        <v>14836</v>
      </c>
      <c r="D139" s="26">
        <v>12282</v>
      </c>
      <c r="E139" s="26">
        <v>11387</v>
      </c>
      <c r="F139" s="26">
        <v>13928</v>
      </c>
      <c r="G139" s="27"/>
      <c r="H139" s="7"/>
      <c r="I139" s="28">
        <f t="shared" si="14"/>
        <v>3449</v>
      </c>
      <c r="J139" s="27">
        <f t="shared" si="14"/>
        <v>-1646</v>
      </c>
      <c r="K139" s="7"/>
      <c r="L139" s="124">
        <f t="shared" si="22"/>
        <v>-0.89915895878675589</v>
      </c>
      <c r="M139" s="27">
        <f t="shared" ca="1" si="15"/>
        <v>2.3213595141993355E-6</v>
      </c>
      <c r="N139" s="44"/>
      <c r="O139" s="44"/>
      <c r="P139" s="7"/>
      <c r="Q139" s="28">
        <f t="shared" ca="1" si="16"/>
        <v>3488.9036431683335</v>
      </c>
      <c r="R139" s="27">
        <f t="shared" ca="1" si="17"/>
        <v>-1669.8071993569781</v>
      </c>
      <c r="S139" s="7"/>
      <c r="T139" s="28">
        <f t="shared" ca="1" si="18"/>
        <v>-0.90417484561097028</v>
      </c>
      <c r="U139" s="27">
        <f t="shared" ca="1" si="19"/>
        <v>-0.43560713113068278</v>
      </c>
      <c r="V139" s="7"/>
      <c r="W139" s="28">
        <f t="shared" ca="1" si="20"/>
        <v>-0.90068255962496757</v>
      </c>
      <c r="X139" s="27">
        <f t="shared" ca="1" si="24"/>
        <v>56.744884770176498</v>
      </c>
      <c r="Y139" s="7"/>
      <c r="Z139" s="28">
        <f t="shared" si="23"/>
        <v>56.915999999999968</v>
      </c>
      <c r="AA139" s="27">
        <f t="shared" si="21"/>
        <v>0.99337159706509215</v>
      </c>
      <c r="AB139" s="7"/>
      <c r="AC139" s="28">
        <f t="shared" ca="1" si="13"/>
        <v>-0.17111522982347083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14737</v>
      </c>
      <c r="D140" s="26">
        <v>12114</v>
      </c>
      <c r="E140" s="26">
        <v>11479</v>
      </c>
      <c r="F140" s="26">
        <v>14095</v>
      </c>
      <c r="G140" s="27"/>
      <c r="H140" s="7"/>
      <c r="I140" s="28">
        <f t="shared" si="14"/>
        <v>3258</v>
      </c>
      <c r="J140" s="27">
        <f t="shared" si="14"/>
        <v>-1981</v>
      </c>
      <c r="K140" s="7"/>
      <c r="L140" s="124">
        <f t="shared" si="22"/>
        <v>-0.85105749435709399</v>
      </c>
      <c r="M140" s="27">
        <f t="shared" ca="1" si="15"/>
        <v>3.3890371077299301E-7</v>
      </c>
      <c r="N140" s="44"/>
      <c r="O140" s="44"/>
      <c r="P140" s="7"/>
      <c r="Q140" s="28">
        <f t="shared" ca="1" si="16"/>
        <v>3297.9036431683335</v>
      </c>
      <c r="R140" s="27">
        <f t="shared" ca="1" si="17"/>
        <v>-2004.8071993569781</v>
      </c>
      <c r="S140" s="7"/>
      <c r="T140" s="28">
        <f t="shared" ca="1" si="18"/>
        <v>-0.85467580144852795</v>
      </c>
      <c r="U140" s="27">
        <f t="shared" ca="1" si="19"/>
        <v>-0.52299948935322127</v>
      </c>
      <c r="V140" s="7"/>
      <c r="W140" s="28">
        <f t="shared" ca="1" si="20"/>
        <v>-0.8504753399868682</v>
      </c>
      <c r="X140" s="27">
        <f t="shared" ca="1" si="24"/>
        <v>50.965783988830253</v>
      </c>
      <c r="Y140" s="7"/>
      <c r="Z140" s="28">
        <f t="shared" si="23"/>
        <v>51.13799999999997</v>
      </c>
      <c r="AA140" s="27">
        <f t="shared" si="21"/>
        <v>0.89252647288485965</v>
      </c>
      <c r="AB140" s="7"/>
      <c r="AC140" s="28">
        <f t="shared" ca="1" si="13"/>
        <v>-0.17221601116971641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14638</v>
      </c>
      <c r="D141" s="26">
        <v>11955</v>
      </c>
      <c r="E141" s="26">
        <v>11591</v>
      </c>
      <c r="F141" s="26">
        <v>14260</v>
      </c>
      <c r="G141" s="27"/>
      <c r="H141" s="7"/>
      <c r="I141" s="28">
        <f t="shared" si="14"/>
        <v>3047</v>
      </c>
      <c r="J141" s="27">
        <f t="shared" si="14"/>
        <v>-2305</v>
      </c>
      <c r="K141" s="7"/>
      <c r="L141" s="124">
        <f t="shared" si="22"/>
        <v>-0.79477912706772502</v>
      </c>
      <c r="M141" s="27">
        <f t="shared" ca="1" si="15"/>
        <v>1.0816093763186079E-7</v>
      </c>
      <c r="N141" s="44"/>
      <c r="O141" s="44"/>
      <c r="P141" s="7"/>
      <c r="Q141" s="28">
        <f t="shared" ca="1" si="16"/>
        <v>3086.9036431683335</v>
      </c>
      <c r="R141" s="27">
        <f t="shared" ca="1" si="17"/>
        <v>-2328.8071993569783</v>
      </c>
      <c r="S141" s="7"/>
      <c r="T141" s="28">
        <f t="shared" ca="1" si="18"/>
        <v>-0.79999361130048952</v>
      </c>
      <c r="U141" s="27">
        <f t="shared" ca="1" si="19"/>
        <v>-0.60752224775352714</v>
      </c>
      <c r="V141" s="7"/>
      <c r="W141" s="28">
        <f t="shared" ca="1" si="20"/>
        <v>-0.79510800536988535</v>
      </c>
      <c r="X141" s="27">
        <f t="shared" ca="1" si="24"/>
        <v>45.172660024221045</v>
      </c>
      <c r="Y141" s="7"/>
      <c r="Z141" s="28">
        <f t="shared" si="23"/>
        <v>45.404999999999973</v>
      </c>
      <c r="AA141" s="27">
        <f t="shared" si="21"/>
        <v>0.79246674686802487</v>
      </c>
      <c r="AB141" s="7"/>
      <c r="AC141" s="28">
        <f t="shared" ca="1" si="13"/>
        <v>-0.23233997577892751</v>
      </c>
      <c r="AD141" s="27"/>
      <c r="AE141" s="7"/>
    </row>
    <row r="142" spans="1:31" s="26" customFormat="1" x14ac:dyDescent="0.25">
      <c r="A142" s="26">
        <v>57</v>
      </c>
      <c r="B142" s="26">
        <v>-624</v>
      </c>
      <c r="C142" s="26">
        <v>14516</v>
      </c>
      <c r="D142" s="26">
        <v>11812</v>
      </c>
      <c r="E142" s="26">
        <v>11712</v>
      </c>
      <c r="F142" s="26">
        <v>14404</v>
      </c>
      <c r="G142" s="27"/>
      <c r="H142" s="7"/>
      <c r="I142" s="28">
        <f t="shared" si="14"/>
        <v>2804</v>
      </c>
      <c r="J142" s="27">
        <f t="shared" si="14"/>
        <v>-2592</v>
      </c>
      <c r="K142" s="7"/>
      <c r="L142" s="124">
        <f t="shared" si="22"/>
        <v>-0.73193334009707911</v>
      </c>
      <c r="M142" s="27">
        <f t="shared" ca="1" si="15"/>
        <v>1.6641197216684185E-7</v>
      </c>
      <c r="N142" s="44"/>
      <c r="O142" s="44"/>
      <c r="P142" s="7"/>
      <c r="Q142" s="28">
        <f t="shared" ca="1" si="16"/>
        <v>2843.9036431683335</v>
      </c>
      <c r="R142" s="27">
        <f t="shared" ca="1" si="17"/>
        <v>-2615.8071993569783</v>
      </c>
      <c r="S142" s="7"/>
      <c r="T142" s="28">
        <f t="shared" ca="1" si="18"/>
        <v>-0.73701838757549742</v>
      </c>
      <c r="U142" s="27">
        <f t="shared" ca="1" si="19"/>
        <v>-0.6823927158426869</v>
      </c>
      <c r="V142" s="7"/>
      <c r="W142" s="28">
        <f t="shared" ca="1" si="20"/>
        <v>-0.73152540386166132</v>
      </c>
      <c r="X142" s="27">
        <f t="shared" ca="1" si="24"/>
        <v>39.545393709946779</v>
      </c>
      <c r="Y142" s="7"/>
      <c r="Z142" s="28">
        <f t="shared" si="23"/>
        <v>39.788999999999973</v>
      </c>
      <c r="AA142" s="27">
        <f t="shared" si="21"/>
        <v>0.69444905607602336</v>
      </c>
      <c r="AB142" s="7"/>
      <c r="AC142" s="28">
        <f t="shared" ca="1" si="13"/>
        <v>-0.24360629005319367</v>
      </c>
      <c r="AD142" s="27"/>
      <c r="AE142" s="7"/>
    </row>
    <row r="143" spans="1:31" s="26" customFormat="1" x14ac:dyDescent="0.25">
      <c r="A143" s="26">
        <v>58</v>
      </c>
      <c r="B143" s="26">
        <v>-625</v>
      </c>
      <c r="C143" s="26">
        <v>14376</v>
      </c>
      <c r="D143" s="26">
        <v>11676</v>
      </c>
      <c r="E143" s="26">
        <v>11847</v>
      </c>
      <c r="F143" s="26">
        <v>14530</v>
      </c>
      <c r="G143" s="27"/>
      <c r="H143" s="7"/>
      <c r="I143" s="28">
        <f t="shared" si="14"/>
        <v>2529</v>
      </c>
      <c r="J143" s="27">
        <f t="shared" si="14"/>
        <v>-2854</v>
      </c>
      <c r="K143" s="7"/>
      <c r="L143" s="124">
        <f t="shared" si="22"/>
        <v>-0.66194112911947145</v>
      </c>
      <c r="M143" s="27">
        <f t="shared" ca="1" si="15"/>
        <v>5.0126874860683564E-6</v>
      </c>
      <c r="N143" s="44"/>
      <c r="O143" s="44"/>
      <c r="P143" s="7"/>
      <c r="Q143" s="28">
        <f t="shared" ca="1" si="16"/>
        <v>2568.9036431683335</v>
      </c>
      <c r="R143" s="27">
        <f t="shared" ca="1" si="17"/>
        <v>-2877.8071993569783</v>
      </c>
      <c r="S143" s="7"/>
      <c r="T143" s="28">
        <f t="shared" ca="1" si="18"/>
        <v>-0.66575013027355168</v>
      </c>
      <c r="U143" s="27">
        <f t="shared" ca="1" si="19"/>
        <v>-0.75074136615404541</v>
      </c>
      <c r="V143" s="7"/>
      <c r="W143" s="28">
        <f t="shared" ca="1" si="20"/>
        <v>-0.65970222593128569</v>
      </c>
      <c r="X143" s="27">
        <f t="shared" ca="1" si="24"/>
        <v>33.862088757033632</v>
      </c>
      <c r="Y143" s="7"/>
      <c r="Z143" s="28">
        <f t="shared" si="23"/>
        <v>34.163999999999973</v>
      </c>
      <c r="AA143" s="27">
        <f t="shared" si="21"/>
        <v>0.59627428565134222</v>
      </c>
      <c r="AB143" s="7"/>
      <c r="AC143" s="28">
        <f t="shared" ca="1" si="13"/>
        <v>-0.30191124296634086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14226</v>
      </c>
      <c r="D144" s="26">
        <v>11552</v>
      </c>
      <c r="E144" s="26">
        <v>11992</v>
      </c>
      <c r="F144" s="26">
        <v>14647</v>
      </c>
      <c r="G144" s="27"/>
      <c r="H144" s="7"/>
      <c r="I144" s="28">
        <f t="shared" si="14"/>
        <v>2234</v>
      </c>
      <c r="J144" s="27">
        <f t="shared" si="14"/>
        <v>-3095</v>
      </c>
      <c r="K144" s="7"/>
      <c r="L144" s="124">
        <f t="shared" si="22"/>
        <v>-0.58493673009350255</v>
      </c>
      <c r="M144" s="27">
        <f t="shared" ca="1" si="15"/>
        <v>4.8255163529379363E-6</v>
      </c>
      <c r="N144" s="44"/>
      <c r="O144" s="44"/>
      <c r="P144" s="7"/>
      <c r="Q144" s="28">
        <f t="shared" ca="1" si="16"/>
        <v>2273.9036431683335</v>
      </c>
      <c r="R144" s="27">
        <f t="shared" ca="1" si="17"/>
        <v>-3118.8071993569783</v>
      </c>
      <c r="S144" s="7"/>
      <c r="T144" s="28">
        <f t="shared" ca="1" si="18"/>
        <v>-0.58929872698600982</v>
      </c>
      <c r="U144" s="27">
        <f t="shared" ca="1" si="19"/>
        <v>-0.81361168953205065</v>
      </c>
      <c r="V144" s="7"/>
      <c r="W144" s="28">
        <f t="shared" ca="1" si="20"/>
        <v>-0.58274002429778526</v>
      </c>
      <c r="X144" s="27">
        <f t="shared" ca="1" si="24"/>
        <v>28.166902040893888</v>
      </c>
      <c r="Y144" s="7"/>
      <c r="Z144" s="28">
        <f t="shared" si="23"/>
        <v>28.493999999999971</v>
      </c>
      <c r="AA144" s="27">
        <f t="shared" si="21"/>
        <v>0.49731411706326378</v>
      </c>
      <c r="AB144" s="7"/>
      <c r="AC144" s="28">
        <f t="shared" ca="1" si="13"/>
        <v>-0.32709795910608364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14073</v>
      </c>
      <c r="D145" s="26">
        <v>11455</v>
      </c>
      <c r="E145" s="26">
        <v>12148</v>
      </c>
      <c r="F145" s="26">
        <v>14749</v>
      </c>
      <c r="G145" s="27"/>
      <c r="H145" s="7"/>
      <c r="I145" s="28">
        <f t="shared" si="14"/>
        <v>1925</v>
      </c>
      <c r="J145" s="27">
        <f t="shared" si="14"/>
        <v>-3294</v>
      </c>
      <c r="K145" s="7"/>
      <c r="L145" s="124">
        <f t="shared" si="22"/>
        <v>-0.5051828783582657</v>
      </c>
      <c r="M145" s="27">
        <f t="shared" ca="1" si="15"/>
        <v>8.6718064215171052E-6</v>
      </c>
      <c r="N145" s="44"/>
      <c r="O145" s="44"/>
      <c r="P145" s="7"/>
      <c r="Q145" s="28">
        <f t="shared" ca="1" si="16"/>
        <v>1964.9036431683335</v>
      </c>
      <c r="R145" s="27">
        <f t="shared" ca="1" si="17"/>
        <v>-3317.8071993569783</v>
      </c>
      <c r="S145" s="7"/>
      <c r="T145" s="28">
        <f t="shared" ca="1" si="18"/>
        <v>-0.50921912150855075</v>
      </c>
      <c r="U145" s="27">
        <f t="shared" ca="1" si="19"/>
        <v>-0.8655253590433496</v>
      </c>
      <c r="V145" s="7"/>
      <c r="W145" s="28">
        <f t="shared" ca="1" si="20"/>
        <v>-0.5022380852549192</v>
      </c>
      <c r="X145" s="27">
        <f t="shared" ca="1" si="24"/>
        <v>22.680497319745768</v>
      </c>
      <c r="Y145" s="7"/>
      <c r="Z145" s="28">
        <f t="shared" si="23"/>
        <v>23.02199999999997</v>
      </c>
      <c r="AA145" s="27">
        <f t="shared" si="21"/>
        <v>0.401809700394134</v>
      </c>
      <c r="AB145" s="7"/>
      <c r="AC145" s="28">
        <f t="shared" ca="1" si="13"/>
        <v>-0.34150268025420161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13906</v>
      </c>
      <c r="D146" s="26">
        <v>11366</v>
      </c>
      <c r="E146" s="26">
        <v>12310</v>
      </c>
      <c r="F146" s="26">
        <v>14828</v>
      </c>
      <c r="G146" s="27"/>
      <c r="H146" s="7"/>
      <c r="I146" s="28">
        <f t="shared" si="14"/>
        <v>1596</v>
      </c>
      <c r="J146" s="27">
        <f t="shared" si="14"/>
        <v>-3462</v>
      </c>
      <c r="K146" s="7"/>
      <c r="L146" s="124">
        <f t="shared" si="22"/>
        <v>-0.42082257061029527</v>
      </c>
      <c r="M146" s="27">
        <f t="shared" ca="1" si="15"/>
        <v>1.7676616317035569E-5</v>
      </c>
      <c r="N146" s="44"/>
      <c r="O146" s="44"/>
      <c r="P146" s="7"/>
      <c r="Q146" s="28">
        <f t="shared" ca="1" si="16"/>
        <v>1635.9036431683335</v>
      </c>
      <c r="R146" s="27">
        <f t="shared" ca="1" si="17"/>
        <v>-3485.8071993569783</v>
      </c>
      <c r="S146" s="7"/>
      <c r="T146" s="28">
        <f t="shared" ca="1" si="18"/>
        <v>-0.42395637004549563</v>
      </c>
      <c r="U146" s="27">
        <f t="shared" ca="1" si="19"/>
        <v>-0.90935197451017491</v>
      </c>
      <c r="V146" s="7"/>
      <c r="W146" s="28">
        <f t="shared" ca="1" si="20"/>
        <v>-0.41661821378468739</v>
      </c>
      <c r="X146" s="27">
        <f t="shared" ca="1" si="24"/>
        <v>17.17001628865205</v>
      </c>
      <c r="Y146" s="7"/>
      <c r="Z146" s="28">
        <f t="shared" si="23"/>
        <v>17.549999999999969</v>
      </c>
      <c r="AA146" s="27">
        <f t="shared" si="21"/>
        <v>0.30630528372500426</v>
      </c>
      <c r="AB146" s="7"/>
      <c r="AC146" s="28">
        <f t="shared" ca="1" si="13"/>
        <v>-0.37998371134791853</v>
      </c>
      <c r="AD146" s="27"/>
      <c r="AE146" s="7"/>
    </row>
    <row r="147" spans="1:31" s="26" customFormat="1" x14ac:dyDescent="0.25">
      <c r="A147" s="26">
        <v>62</v>
      </c>
      <c r="B147" s="26">
        <v>-636</v>
      </c>
      <c r="C147" s="26">
        <v>13736</v>
      </c>
      <c r="D147" s="26">
        <v>11294</v>
      </c>
      <c r="E147" s="26">
        <v>12491</v>
      </c>
      <c r="F147" s="26">
        <v>14906</v>
      </c>
      <c r="G147" s="27"/>
      <c r="H147" s="7"/>
      <c r="I147" s="28">
        <f t="shared" si="14"/>
        <v>1245</v>
      </c>
      <c r="J147" s="27">
        <f t="shared" si="14"/>
        <v>-3612</v>
      </c>
      <c r="K147" s="7"/>
      <c r="L147" s="124">
        <f t="shared" si="22"/>
        <v>-0.32848378040738846</v>
      </c>
      <c r="M147" s="27">
        <f t="shared" ca="1" si="15"/>
        <v>9.9169612902817249E-6</v>
      </c>
      <c r="N147" s="44"/>
      <c r="O147" s="44"/>
      <c r="P147" s="7"/>
      <c r="Q147" s="28">
        <f t="shared" ca="1" si="16"/>
        <v>1284.9036431683335</v>
      </c>
      <c r="R147" s="27">
        <f t="shared" ca="1" si="17"/>
        <v>-3635.8071993569783</v>
      </c>
      <c r="S147" s="7"/>
      <c r="T147" s="28">
        <f t="shared" ca="1" si="18"/>
        <v>-0.3329921579982848</v>
      </c>
      <c r="U147" s="27">
        <f t="shared" ca="1" si="19"/>
        <v>-0.94848288117698321</v>
      </c>
      <c r="V147" s="7"/>
      <c r="W147" s="28">
        <f t="shared" ca="1" si="20"/>
        <v>-0.32533465969038161</v>
      </c>
      <c r="X147" s="27">
        <f t="shared" ca="1" si="24"/>
        <v>11.487445535052245</v>
      </c>
      <c r="Y147" s="7"/>
      <c r="Z147" s="28">
        <f t="shared" si="23"/>
        <v>11.825999999999969</v>
      </c>
      <c r="AA147" s="27">
        <f t="shared" si="21"/>
        <v>0.20640263734084888</v>
      </c>
      <c r="AB147" s="7"/>
      <c r="AC147" s="28">
        <f t="shared" ca="1" si="13"/>
        <v>-0.33855446494772323</v>
      </c>
      <c r="AD147" s="27"/>
      <c r="AE147" s="7"/>
    </row>
    <row r="148" spans="1:31" s="26" customFormat="1" x14ac:dyDescent="0.25">
      <c r="A148" s="26">
        <v>63</v>
      </c>
      <c r="B148" s="26">
        <v>-634</v>
      </c>
      <c r="C148" s="26">
        <v>13548</v>
      </c>
      <c r="D148" s="26">
        <v>11242</v>
      </c>
      <c r="E148" s="26">
        <v>12672</v>
      </c>
      <c r="F148" s="26">
        <v>14956</v>
      </c>
      <c r="G148" s="27"/>
      <c r="H148" s="7"/>
      <c r="I148" s="28">
        <f t="shared" si="14"/>
        <v>876</v>
      </c>
      <c r="J148" s="27">
        <f t="shared" si="14"/>
        <v>-3714</v>
      </c>
      <c r="K148" s="7"/>
      <c r="L148" s="124">
        <f t="shared" si="22"/>
        <v>-0.2331721722544485</v>
      </c>
      <c r="M148" s="27">
        <f t="shared" ca="1" si="15"/>
        <v>1.3577842266417714E-5</v>
      </c>
      <c r="N148" s="44"/>
      <c r="O148" s="44"/>
      <c r="P148" s="7"/>
      <c r="Q148" s="28">
        <f t="shared" ca="1" si="16"/>
        <v>915.90364316833347</v>
      </c>
      <c r="R148" s="27">
        <f t="shared" ca="1" si="17"/>
        <v>-3737.8071993569783</v>
      </c>
      <c r="S148" s="7"/>
      <c r="T148" s="28">
        <f t="shared" ca="1" si="18"/>
        <v>-0.23736311456403755</v>
      </c>
      <c r="U148" s="27">
        <f t="shared" ca="1" si="19"/>
        <v>-0.97509189771041282</v>
      </c>
      <c r="V148" s="7"/>
      <c r="W148" s="28">
        <f t="shared" ca="1" si="20"/>
        <v>-0.22948735987572177</v>
      </c>
      <c r="X148" s="27">
        <f t="shared" ca="1" si="24"/>
        <v>5.7987302277474555</v>
      </c>
      <c r="Y148" s="7"/>
      <c r="Z148" s="28">
        <f t="shared" si="23"/>
        <v>6.119999999999969</v>
      </c>
      <c r="AA148" s="27">
        <f t="shared" si="21"/>
        <v>0.10681415022205241</v>
      </c>
      <c r="AB148" s="7"/>
      <c r="AC148" s="28">
        <f t="shared" ref="AC148:AC149" ca="1" si="25">X148-Z148</f>
        <v>-0.32126977225251352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13360</v>
      </c>
      <c r="D149" s="26">
        <v>11206</v>
      </c>
      <c r="E149" s="26">
        <v>12868</v>
      </c>
      <c r="F149" s="26">
        <v>14992</v>
      </c>
      <c r="G149" s="27"/>
      <c r="H149" s="7"/>
      <c r="I149" s="28">
        <f t="shared" ref="I149:J149" si="26">C149-E149</f>
        <v>492</v>
      </c>
      <c r="J149" s="27">
        <f t="shared" si="26"/>
        <v>-3786</v>
      </c>
      <c r="K149" s="7"/>
      <c r="L149" s="124">
        <f t="shared" si="22"/>
        <v>-0.13523760412017277</v>
      </c>
      <c r="M149" s="27">
        <f t="shared" ref="M149" ca="1" si="27">(W149-L149)^2</f>
        <v>2.9395446456754039E-5</v>
      </c>
      <c r="N149" s="44"/>
      <c r="O149" s="44"/>
      <c r="P149" s="7"/>
      <c r="Q149" s="28">
        <f t="shared" ref="Q149" ca="1" si="28">I149-$J$4</f>
        <v>531.90364316833347</v>
      </c>
      <c r="R149" s="27">
        <f t="shared" ref="R149" ca="1" si="29">J149-$J$3</f>
        <v>-3809.8071993569783</v>
      </c>
      <c r="S149" s="7"/>
      <c r="T149" s="28">
        <f t="shared" ref="T149" ca="1" si="30">Q149/$J$7</f>
        <v>-0.13784671164059326</v>
      </c>
      <c r="U149" s="27">
        <f t="shared" ref="U149" ca="1" si="31">R149/$J$6</f>
        <v>-0.99387473291048078</v>
      </c>
      <c r="V149" s="7"/>
      <c r="W149" s="28">
        <f t="shared" ref="W149" ca="1" si="32">(T149-U149*SIN(-$J$11*PI()/180))/(COS(-$J$11*PI()/180))</f>
        <v>-0.12981584735167476</v>
      </c>
      <c r="X149" s="27">
        <f ca="1">IF(MOD(ATAN2(U149,W149)*180/PI()-$J$9+360,360)&gt;5,MOD(ATAN2(U149,W149)*180/PI()-$J$9+360,360)-360,MOD(ATAN2(U149,W149)*180/PI()-$J$9+360,360))</f>
        <v>-3.1829932443088182E-3</v>
      </c>
      <c r="Y149" s="7"/>
      <c r="Z149" s="28">
        <f t="shared" si="23"/>
        <v>0.39599999999996971</v>
      </c>
      <c r="AA149" s="27">
        <f t="shared" ref="AA149" si="33">Z149*PI()/180</f>
        <v>6.9115038378970159E-3</v>
      </c>
      <c r="AB149" s="7"/>
      <c r="AC149" s="28">
        <f t="shared" ca="1" si="25"/>
        <v>-0.39918299324427853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40026</v>
      </c>
    </row>
    <row r="155" spans="1:31" x14ac:dyDescent="0.25">
      <c r="A155" t="s">
        <v>177</v>
      </c>
      <c r="B155">
        <v>40026</v>
      </c>
    </row>
    <row r="156" spans="1:31" x14ac:dyDescent="0.25">
      <c r="A156" s="31" t="s">
        <v>188</v>
      </c>
      <c r="B156" s="31">
        <v>-39982</v>
      </c>
    </row>
    <row r="157" spans="1:31" x14ac:dyDescent="0.25">
      <c r="A157" t="s">
        <v>183</v>
      </c>
      <c r="B157">
        <v>-39982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7.9857025374440269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0.24712394333579368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-29.425848150173618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-0.48633517905151535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22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3846.7614548806869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-3871.224379179132</v>
      </c>
      <c r="L7" s="109" t="s">
        <v>15</v>
      </c>
      <c r="M7" s="110">
        <f ca="1">SUM(M20:M84)</f>
        <v>8.8431326750950073E-4</v>
      </c>
      <c r="N7" s="109" t="s">
        <v>15</v>
      </c>
      <c r="O7" s="89">
        <f ca="1">SUM(M85:M149)</f>
        <v>6.0139194322401642E-4</v>
      </c>
      <c r="Q7" s="101" t="s">
        <v>194</v>
      </c>
      <c r="R7" s="101">
        <f ca="1">MAX(AD21:AD83)</f>
        <v>0.14831870511122247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-0.13522972391858801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-172.902778963842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-172.4607836001164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-0.44199536372561471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0.99897686438754096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-1.0041171218272784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13380</v>
      </c>
      <c r="D20" s="26">
        <v>11247</v>
      </c>
      <c r="E20" s="26">
        <v>12936</v>
      </c>
      <c r="F20" s="26">
        <v>15087</v>
      </c>
      <c r="G20" s="27"/>
      <c r="H20" s="7"/>
      <c r="I20" s="28">
        <f>C20-E20</f>
        <v>444</v>
      </c>
      <c r="J20" s="27">
        <f>D20-F20</f>
        <v>-3840</v>
      </c>
      <c r="K20" s="7"/>
      <c r="L20" s="124">
        <f>$M$3*SIN(2*PI()/$M$4*($Z20+$M$5))+$M$6</f>
        <v>-0.12186934340514755</v>
      </c>
      <c r="M20" s="27">
        <f ca="1">(W20-L20)^2</f>
        <v>5.3129774595226216E-5</v>
      </c>
      <c r="N20" s="44"/>
      <c r="O20" s="44"/>
      <c r="P20" s="7"/>
      <c r="Q20" s="28">
        <f ca="1">I20-$J$4</f>
        <v>473.42584815017364</v>
      </c>
      <c r="R20" s="27">
        <f ca="1">J20-$J$3</f>
        <v>-3847.985702537444</v>
      </c>
      <c r="S20" s="7"/>
      <c r="T20" s="28">
        <f ca="1">Q20/$J$7</f>
        <v>-0.12229356962526686</v>
      </c>
      <c r="U20" s="27">
        <f ca="1">R20/$J$6</f>
        <v>-1.0003182541135229</v>
      </c>
      <c r="V20" s="7"/>
      <c r="W20" s="28">
        <f ca="1">(T20-U20*SIN(-$J$11*PI()/180))/(COS(-$J$11*PI()/180))</f>
        <v>-0.11458032600941949</v>
      </c>
      <c r="X20" s="27">
        <f ca="1">IF(MOD(ATAN2(U20,W20)*180/PI()-$J$9+360,360)&gt;5,MOD(ATAN2(U20,W20)*180/PI()-$J$9+360,360)-360,MOD(ATAN2(U20,W20)*180/PI()-$J$9+360,360))</f>
        <v>-0.56281906762296785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-0.56281906762296785</v>
      </c>
      <c r="AD20" s="27">
        <f ca="1">INDIRECT("AC"&amp;AE20)-AC20</f>
        <v>0.14071925067545088</v>
      </c>
      <c r="AE20" s="7">
        <v>149</v>
      </c>
    </row>
    <row r="21" spans="1:31" s="26" customFormat="1" x14ac:dyDescent="0.25">
      <c r="A21" s="26">
        <v>1</v>
      </c>
      <c r="B21" s="26">
        <v>585</v>
      </c>
      <c r="C21" s="26">
        <v>13556</v>
      </c>
      <c r="D21" s="26">
        <v>11272</v>
      </c>
      <c r="E21" s="26">
        <v>12753</v>
      </c>
      <c r="F21" s="26">
        <v>15057</v>
      </c>
      <c r="G21" s="27"/>
      <c r="H21" s="7"/>
      <c r="I21" s="28">
        <f t="shared" ref="I21:J84" si="1">C21-E21</f>
        <v>803</v>
      </c>
      <c r="J21" s="27">
        <f t="shared" si="1"/>
        <v>-3785</v>
      </c>
      <c r="K21" s="7"/>
      <c r="L21" s="124">
        <f t="shared" ref="L21:L84" si="2">$M$3*SIN(2*PI()/$M$4*($Z21+$M$5))+$M$6</f>
        <v>-0.21243350338771955</v>
      </c>
      <c r="M21" s="27">
        <f t="shared" ref="M21:M84" ca="1" si="3">(W21-L21)^2</f>
        <v>2.504602701180043E-5</v>
      </c>
      <c r="N21" s="44"/>
      <c r="O21" s="44"/>
      <c r="P21" s="7"/>
      <c r="Q21" s="28">
        <f t="shared" ref="Q21:Q84" ca="1" si="4">I21-$J$4</f>
        <v>832.42584815017358</v>
      </c>
      <c r="R21" s="27">
        <f t="shared" ref="R21:R84" ca="1" si="5">J21-$J$3</f>
        <v>-3792.985702537444</v>
      </c>
      <c r="S21" s="7"/>
      <c r="T21" s="28">
        <f t="shared" ref="T21:T84" ca="1" si="6">Q21/$J$7</f>
        <v>-0.2150290881167379</v>
      </c>
      <c r="U21" s="27">
        <f t="shared" ref="U21:U84" ca="1" si="7">R21/$J$6</f>
        <v>-0.98602051284593861</v>
      </c>
      <c r="V21" s="7"/>
      <c r="W21" s="28">
        <f t="shared" ref="W21:W84" ca="1" si="8">(T21-U21*SIN(-$J$11*PI()/180))/(COS(-$J$11*PI()/180))</f>
        <v>-0.20742890280307741</v>
      </c>
      <c r="X21" s="27">
        <f ca="1">MOD(ATAN2(U21,W21)*180/PI()-$J$9+360,360)</f>
        <v>4.7828476670290456</v>
      </c>
      <c r="Y21" s="7"/>
      <c r="Z21" s="28">
        <f>360/40000*B21+Z20</f>
        <v>5.2649999999999997</v>
      </c>
      <c r="AA21" s="27">
        <f t="shared" ref="AA21:AA84" si="9">Z21*PI()/180</f>
        <v>9.1891585117501451E-2</v>
      </c>
      <c r="AB21" s="7"/>
      <c r="AC21" s="28">
        <f t="shared" ca="1" si="0"/>
        <v>-0.48215233297095406</v>
      </c>
      <c r="AD21" s="27">
        <f t="shared" ref="AD21:AD83" ca="1" si="10">INDIRECT("AC"&amp;AE21)-AC21</f>
        <v>3.1675945157451757E-2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13741</v>
      </c>
      <c r="D22" s="26">
        <v>11323</v>
      </c>
      <c r="E22" s="26">
        <v>12558</v>
      </c>
      <c r="F22" s="26">
        <v>15002</v>
      </c>
      <c r="G22" s="27"/>
      <c r="H22" s="7"/>
      <c r="I22" s="28">
        <f t="shared" si="1"/>
        <v>1183</v>
      </c>
      <c r="J22" s="27">
        <f t="shared" si="1"/>
        <v>-3679</v>
      </c>
      <c r="K22" s="7"/>
      <c r="L22" s="124">
        <f t="shared" si="2"/>
        <v>-0.30988001850431135</v>
      </c>
      <c r="M22" s="27">
        <f t="shared" ca="1" si="3"/>
        <v>1.6609374097982633E-5</v>
      </c>
      <c r="N22" s="44"/>
      <c r="O22" s="44"/>
      <c r="P22" s="7"/>
      <c r="Q22" s="28">
        <f t="shared" ca="1" si="4"/>
        <v>1212.4258481501736</v>
      </c>
      <c r="R22" s="27">
        <f t="shared" ca="1" si="5"/>
        <v>-3686.985702537444</v>
      </c>
      <c r="S22" s="7"/>
      <c r="T22" s="28">
        <f t="shared" ca="1" si="6"/>
        <v>-0.31318924696564876</v>
      </c>
      <c r="U22" s="27">
        <f t="shared" ca="1" si="7"/>
        <v>-0.95846486603932179</v>
      </c>
      <c r="V22" s="7"/>
      <c r="W22" s="28">
        <f t="shared" ca="1" si="8"/>
        <v>-0.30580455851825056</v>
      </c>
      <c r="X22" s="27">
        <f t="shared" ref="X22:X83" ca="1" si="11">MOD(ATAN2(U22,W22)*180/PI()-$J$9+360,360)</f>
        <v>10.598406134781953</v>
      </c>
      <c r="Y22" s="7"/>
      <c r="Z22" s="28">
        <f t="shared" ref="Z22:Z85" si="12">360/40000*B22+Z21</f>
        <v>11.052</v>
      </c>
      <c r="AA22" s="27">
        <f t="shared" si="9"/>
        <v>0.19289378893041331</v>
      </c>
      <c r="AB22" s="7"/>
      <c r="AC22" s="28">
        <f t="shared" ca="1" si="0"/>
        <v>-0.45359386521804623</v>
      </c>
      <c r="AD22" s="27">
        <f t="shared" ca="1" si="10"/>
        <v>4.4643902296449767E-2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13917</v>
      </c>
      <c r="D23" s="26">
        <v>11390</v>
      </c>
      <c r="E23" s="26">
        <v>12379</v>
      </c>
      <c r="F23" s="26">
        <v>14931</v>
      </c>
      <c r="G23" s="27"/>
      <c r="H23" s="7"/>
      <c r="I23" s="28">
        <f t="shared" si="1"/>
        <v>1538</v>
      </c>
      <c r="J23" s="27">
        <f t="shared" si="1"/>
        <v>-3541</v>
      </c>
      <c r="K23" s="7"/>
      <c r="L23" s="124">
        <f t="shared" si="2"/>
        <v>-0.40215552356015716</v>
      </c>
      <c r="M23" s="27">
        <f t="shared" ca="1" si="3"/>
        <v>1.9090195051424094E-5</v>
      </c>
      <c r="N23" s="44"/>
      <c r="O23" s="44"/>
      <c r="P23" s="7"/>
      <c r="Q23" s="28">
        <f t="shared" ca="1" si="4"/>
        <v>1567.4258481501736</v>
      </c>
      <c r="R23" s="27">
        <f t="shared" ca="1" si="5"/>
        <v>-3548.985702537444</v>
      </c>
      <c r="S23" s="7"/>
      <c r="T23" s="28">
        <f t="shared" ca="1" si="6"/>
        <v>-0.40489150062713131</v>
      </c>
      <c r="U23" s="27">
        <f t="shared" ca="1" si="7"/>
        <v>-0.9225905334042922</v>
      </c>
      <c r="V23" s="7"/>
      <c r="W23" s="28">
        <f t="shared" ca="1" si="8"/>
        <v>-0.39778629078409405</v>
      </c>
      <c r="X23" s="27">
        <f t="shared" ca="1" si="11"/>
        <v>16.226664820948486</v>
      </c>
      <c r="Y23" s="7"/>
      <c r="Z23" s="28">
        <f t="shared" si="12"/>
        <v>16.713000000000001</v>
      </c>
      <c r="AA23" s="27">
        <f t="shared" si="9"/>
        <v>0.29169687788581233</v>
      </c>
      <c r="AB23" s="7"/>
      <c r="AC23" s="28">
        <f t="shared" ca="1" si="0"/>
        <v>-0.48633517905151535</v>
      </c>
      <c r="AD23" s="27">
        <f t="shared" ca="1" si="10"/>
        <v>7.7200456870301082E-3</v>
      </c>
      <c r="AE23" s="7">
        <v>146</v>
      </c>
    </row>
    <row r="24" spans="1:31" s="26" customFormat="1" x14ac:dyDescent="0.25">
      <c r="A24" s="26">
        <v>4</v>
      </c>
      <c r="B24" s="26">
        <v>621</v>
      </c>
      <c r="C24" s="26">
        <v>14101</v>
      </c>
      <c r="D24" s="26">
        <v>11476</v>
      </c>
      <c r="E24" s="26">
        <v>12211</v>
      </c>
      <c r="F24" s="26">
        <v>14852</v>
      </c>
      <c r="G24" s="27"/>
      <c r="H24" s="7"/>
      <c r="I24" s="28">
        <f t="shared" si="1"/>
        <v>1890</v>
      </c>
      <c r="J24" s="27">
        <f t="shared" si="1"/>
        <v>-3376</v>
      </c>
      <c r="K24" s="7"/>
      <c r="L24" s="124">
        <f t="shared" si="2"/>
        <v>-0.48941289241090979</v>
      </c>
      <c r="M24" s="27">
        <f t="shared" ca="1" si="3"/>
        <v>1.3373233295038334E-7</v>
      </c>
      <c r="N24" s="44"/>
      <c r="O24" s="44"/>
      <c r="P24" s="7"/>
      <c r="Q24" s="28">
        <f t="shared" ca="1" si="4"/>
        <v>1919.4258481501736</v>
      </c>
      <c r="R24" s="27">
        <f t="shared" ca="1" si="5"/>
        <v>-3383.985702537444</v>
      </c>
      <c r="S24" s="7"/>
      <c r="T24" s="28">
        <f t="shared" ca="1" si="6"/>
        <v>-0.49581880566612246</v>
      </c>
      <c r="U24" s="27">
        <f t="shared" ca="1" si="7"/>
        <v>-0.87969730960153947</v>
      </c>
      <c r="V24" s="7"/>
      <c r="W24" s="28">
        <f t="shared" ca="1" si="8"/>
        <v>-0.48904719809464225</v>
      </c>
      <c r="X24" s="27">
        <f t="shared" ca="1" si="11"/>
        <v>21.973628974614826</v>
      </c>
      <c r="Y24" s="7"/>
      <c r="Z24" s="28">
        <f t="shared" si="12"/>
        <v>22.302</v>
      </c>
      <c r="AA24" s="27">
        <f t="shared" si="9"/>
        <v>0.38924332977977538</v>
      </c>
      <c r="AB24" s="7"/>
      <c r="AC24" s="28">
        <f t="shared" ca="1" si="0"/>
        <v>-0.32837102538517371</v>
      </c>
      <c r="AD24" s="27">
        <f t="shared" ca="1" si="10"/>
        <v>-0.13522972391858801</v>
      </c>
      <c r="AE24" s="7">
        <v>145</v>
      </c>
    </row>
    <row r="25" spans="1:31" s="26" customFormat="1" x14ac:dyDescent="0.25">
      <c r="A25" s="26">
        <v>5</v>
      </c>
      <c r="B25" s="26">
        <v>647</v>
      </c>
      <c r="C25" s="26">
        <v>14264</v>
      </c>
      <c r="D25" s="26">
        <v>11581</v>
      </c>
      <c r="E25" s="26">
        <v>12045</v>
      </c>
      <c r="F25" s="26">
        <v>14747</v>
      </c>
      <c r="G25" s="27"/>
      <c r="H25" s="7"/>
      <c r="I25" s="28">
        <f t="shared" si="1"/>
        <v>2219</v>
      </c>
      <c r="J25" s="27">
        <f t="shared" si="1"/>
        <v>-3166</v>
      </c>
      <c r="K25" s="7"/>
      <c r="L25" s="124">
        <f t="shared" si="2"/>
        <v>-0.57536218245409265</v>
      </c>
      <c r="M25" s="27">
        <f t="shared" ca="1" si="3"/>
        <v>8.1953561615848449E-7</v>
      </c>
      <c r="N25" s="44"/>
      <c r="O25" s="44"/>
      <c r="P25" s="7"/>
      <c r="Q25" s="28">
        <f t="shared" ca="1" si="4"/>
        <v>2248.4258481501738</v>
      </c>
      <c r="R25" s="27">
        <f t="shared" ca="1" si="5"/>
        <v>-3173.985702537444</v>
      </c>
      <c r="S25" s="7"/>
      <c r="T25" s="28">
        <f t="shared" ca="1" si="6"/>
        <v>-0.58080483793267956</v>
      </c>
      <c r="U25" s="27">
        <f t="shared" ca="1" si="7"/>
        <v>-0.82510593385258146</v>
      </c>
      <c r="V25" s="7"/>
      <c r="W25" s="28">
        <f t="shared" ca="1" si="8"/>
        <v>-0.57445690038967379</v>
      </c>
      <c r="X25" s="27">
        <f t="shared" ca="1" si="11"/>
        <v>27.749263532956718</v>
      </c>
      <c r="Y25" s="7"/>
      <c r="Z25" s="28">
        <f t="shared" si="12"/>
        <v>28.125</v>
      </c>
      <c r="AA25" s="27">
        <f t="shared" si="9"/>
        <v>0.49087385212340517</v>
      </c>
      <c r="AB25" s="7"/>
      <c r="AC25" s="28">
        <f t="shared" ca="1" si="0"/>
        <v>-0.37573646704328212</v>
      </c>
      <c r="AD25" s="27">
        <f t="shared" ca="1" si="10"/>
        <v>-1.6089843615567645E-3</v>
      </c>
      <c r="AE25" s="7">
        <v>144</v>
      </c>
    </row>
    <row r="26" spans="1:31" s="26" customFormat="1" x14ac:dyDescent="0.25">
      <c r="A26" s="26">
        <v>6</v>
      </c>
      <c r="B26" s="26">
        <v>613</v>
      </c>
      <c r="C26" s="26">
        <v>14410</v>
      </c>
      <c r="D26" s="26">
        <v>11695</v>
      </c>
      <c r="E26" s="26">
        <v>11898</v>
      </c>
      <c r="F26" s="26">
        <v>14630</v>
      </c>
      <c r="G26" s="27"/>
      <c r="H26" s="7"/>
      <c r="I26" s="28">
        <f t="shared" si="1"/>
        <v>2512</v>
      </c>
      <c r="J26" s="27">
        <f t="shared" si="1"/>
        <v>-2935</v>
      </c>
      <c r="K26" s="7"/>
      <c r="L26" s="124">
        <f t="shared" si="2"/>
        <v>-0.65133061730844999</v>
      </c>
      <c r="M26" s="27">
        <f t="shared" ca="1" si="3"/>
        <v>5.2064981965437618E-7</v>
      </c>
      <c r="N26" s="44"/>
      <c r="O26" s="44"/>
      <c r="P26" s="7"/>
      <c r="Q26" s="28">
        <f t="shared" ca="1" si="4"/>
        <v>2541.4258481501738</v>
      </c>
      <c r="R26" s="27">
        <f t="shared" ca="1" si="5"/>
        <v>-2942.985702537444</v>
      </c>
      <c r="S26" s="7"/>
      <c r="T26" s="28">
        <f t="shared" ca="1" si="6"/>
        <v>-0.65649148672933977</v>
      </c>
      <c r="U26" s="27">
        <f t="shared" ca="1" si="7"/>
        <v>-0.76505542052872766</v>
      </c>
      <c r="V26" s="7"/>
      <c r="W26" s="28">
        <f t="shared" ca="1" si="8"/>
        <v>-0.65060905662517077</v>
      </c>
      <c r="X26" s="27">
        <f t="shared" ca="1" si="11"/>
        <v>33.28087576406665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-0.36112423593334597</v>
      </c>
      <c r="AD26" s="27">
        <f t="shared" ca="1" si="10"/>
        <v>5.7366337416844715E-2</v>
      </c>
      <c r="AE26" s="7">
        <v>143</v>
      </c>
    </row>
    <row r="27" spans="1:31" s="26" customFormat="1" x14ac:dyDescent="0.25">
      <c r="A27" s="26">
        <v>7</v>
      </c>
      <c r="B27" s="26">
        <v>603</v>
      </c>
      <c r="C27" s="26">
        <v>14547</v>
      </c>
      <c r="D27" s="26">
        <v>11816</v>
      </c>
      <c r="E27" s="26">
        <v>11760</v>
      </c>
      <c r="F27" s="26">
        <v>14499</v>
      </c>
      <c r="G27" s="27"/>
      <c r="H27" s="7"/>
      <c r="I27" s="28">
        <f t="shared" si="1"/>
        <v>2787</v>
      </c>
      <c r="J27" s="27">
        <f t="shared" si="1"/>
        <v>-2683</v>
      </c>
      <c r="K27" s="7"/>
      <c r="L27" s="124">
        <f t="shared" si="2"/>
        <v>-0.72017583973930333</v>
      </c>
      <c r="M27" s="27">
        <f t="shared" ca="1" si="3"/>
        <v>3.9111278102803548E-6</v>
      </c>
      <c r="N27" s="44"/>
      <c r="O27" s="44"/>
      <c r="P27" s="7"/>
      <c r="Q27" s="28">
        <f t="shared" ca="1" si="4"/>
        <v>2816.4258481501738</v>
      </c>
      <c r="R27" s="27">
        <f t="shared" ca="1" si="5"/>
        <v>-2690.985702537444</v>
      </c>
      <c r="S27" s="7"/>
      <c r="T27" s="28">
        <f t="shared" ca="1" si="6"/>
        <v>-0.72752844379105164</v>
      </c>
      <c r="U27" s="27">
        <f t="shared" ca="1" si="7"/>
        <v>-0.69954576962997805</v>
      </c>
      <c r="V27" s="7"/>
      <c r="W27" s="28">
        <f t="shared" ca="1" si="8"/>
        <v>-0.7221534968911576</v>
      </c>
      <c r="X27" s="27">
        <f t="shared" ca="1" si="11"/>
        <v>38.813814244024911</v>
      </c>
      <c r="Y27" s="7"/>
      <c r="Z27" s="28">
        <f t="shared" si="12"/>
        <v>39.068999999999996</v>
      </c>
      <c r="AA27" s="27">
        <f t="shared" si="9"/>
        <v>0.68188268546166453</v>
      </c>
      <c r="AB27" s="7"/>
      <c r="AC27" s="28">
        <f t="shared" ca="1" si="0"/>
        <v>-0.25518575597508431</v>
      </c>
      <c r="AD27" s="27">
        <f t="shared" ca="1" si="10"/>
        <v>8.5895132072479896E-3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14663</v>
      </c>
      <c r="D28" s="26">
        <v>11956</v>
      </c>
      <c r="E28" s="26">
        <v>11631</v>
      </c>
      <c r="F28" s="26">
        <v>14348</v>
      </c>
      <c r="G28" s="27"/>
      <c r="H28" s="7"/>
      <c r="I28" s="28">
        <f t="shared" si="1"/>
        <v>3032</v>
      </c>
      <c r="J28" s="27">
        <f t="shared" si="1"/>
        <v>-2392</v>
      </c>
      <c r="K28" s="7"/>
      <c r="L28" s="124">
        <f t="shared" si="2"/>
        <v>-0.78451668925863682</v>
      </c>
      <c r="M28" s="27">
        <f t="shared" ca="1" si="3"/>
        <v>2.2793239861308398E-6</v>
      </c>
      <c r="N28" s="44"/>
      <c r="O28" s="44"/>
      <c r="P28" s="7"/>
      <c r="Q28" s="28">
        <f t="shared" ca="1" si="4"/>
        <v>3061.4258481501738</v>
      </c>
      <c r="R28" s="27">
        <f t="shared" ca="1" si="5"/>
        <v>-2399.985702537444</v>
      </c>
      <c r="S28" s="7"/>
      <c r="T28" s="28">
        <f t="shared" ca="1" si="6"/>
        <v>-0.79081591462784939</v>
      </c>
      <c r="U28" s="27">
        <f t="shared" ca="1" si="7"/>
        <v>-0.62389772037785052</v>
      </c>
      <c r="V28" s="7"/>
      <c r="W28" s="28">
        <f t="shared" ca="1" si="8"/>
        <v>-0.78602643227853486</v>
      </c>
      <c r="X28" s="27">
        <f t="shared" ca="1" si="11"/>
        <v>44.462471392249768</v>
      </c>
      <c r="Y28" s="7"/>
      <c r="Z28" s="28">
        <f t="shared" si="12"/>
        <v>44.675999999999995</v>
      </c>
      <c r="AA28" s="27">
        <f t="shared" si="9"/>
        <v>0.77974329662098651</v>
      </c>
      <c r="AB28" s="7"/>
      <c r="AC28" s="28">
        <f t="shared" ca="1" si="0"/>
        <v>-0.2135286077502272</v>
      </c>
      <c r="AD28" s="27">
        <f t="shared" ca="1" si="10"/>
        <v>3.3750594706667414E-2</v>
      </c>
      <c r="AE28" s="7">
        <v>141</v>
      </c>
    </row>
    <row r="29" spans="1:31" s="26" customFormat="1" x14ac:dyDescent="0.25">
      <c r="A29" s="26">
        <v>9</v>
      </c>
      <c r="B29" s="26">
        <v>621</v>
      </c>
      <c r="C29" s="26">
        <v>14779</v>
      </c>
      <c r="D29" s="26">
        <v>12118</v>
      </c>
      <c r="E29" s="26">
        <v>11527</v>
      </c>
      <c r="F29" s="26">
        <v>14199</v>
      </c>
      <c r="G29" s="27"/>
      <c r="H29" s="7"/>
      <c r="I29" s="28">
        <f t="shared" si="1"/>
        <v>3252</v>
      </c>
      <c r="J29" s="27">
        <f t="shared" si="1"/>
        <v>-2081</v>
      </c>
      <c r="K29" s="7"/>
      <c r="L29" s="124">
        <f t="shared" si="2"/>
        <v>-0.84118061092624119</v>
      </c>
      <c r="M29" s="27">
        <f t="shared" ca="1" si="3"/>
        <v>5.2935337515916944E-6</v>
      </c>
      <c r="N29" s="44"/>
      <c r="O29" s="44"/>
      <c r="P29" s="7"/>
      <c r="Q29" s="28">
        <f t="shared" ca="1" si="4"/>
        <v>3281.4258481501738</v>
      </c>
      <c r="R29" s="27">
        <f t="shared" ca="1" si="5"/>
        <v>-2088.985702537444</v>
      </c>
      <c r="S29" s="7"/>
      <c r="T29" s="28">
        <f t="shared" ca="1" si="6"/>
        <v>-0.84764548027721887</v>
      </c>
      <c r="U29" s="27">
        <f t="shared" ca="1" si="7"/>
        <v>-0.543050492482965</v>
      </c>
      <c r="V29" s="7"/>
      <c r="W29" s="28">
        <f t="shared" ca="1" si="8"/>
        <v>-0.84348137900486009</v>
      </c>
      <c r="X29" s="27">
        <f t="shared" ca="1" si="11"/>
        <v>50.128519255697711</v>
      </c>
      <c r="Y29" s="7"/>
      <c r="Z29" s="28">
        <f t="shared" si="12"/>
        <v>50.264999999999993</v>
      </c>
      <c r="AA29" s="27">
        <f t="shared" si="9"/>
        <v>0.87728974851494967</v>
      </c>
      <c r="AB29" s="7"/>
      <c r="AC29" s="28">
        <f t="shared" ca="1" si="0"/>
        <v>-0.13648074430228263</v>
      </c>
      <c r="AD29" s="27">
        <f t="shared" ca="1" si="10"/>
        <v>-6.4991049908535103E-2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14875</v>
      </c>
      <c r="D30" s="26">
        <v>12285</v>
      </c>
      <c r="E30" s="26">
        <v>11431</v>
      </c>
      <c r="F30" s="26">
        <v>14031</v>
      </c>
      <c r="G30" s="27"/>
      <c r="H30" s="7"/>
      <c r="I30" s="28">
        <f t="shared" si="1"/>
        <v>3444</v>
      </c>
      <c r="J30" s="27">
        <f t="shared" si="1"/>
        <v>-1746</v>
      </c>
      <c r="K30" s="7"/>
      <c r="L30" s="124">
        <f t="shared" si="2"/>
        <v>-0.8912045300893805</v>
      </c>
      <c r="M30" s="27">
        <f t="shared" ca="1" si="3"/>
        <v>6.4864807634671957E-6</v>
      </c>
      <c r="N30" s="44"/>
      <c r="O30" s="44"/>
      <c r="P30" s="7"/>
      <c r="Q30" s="28">
        <f t="shared" ca="1" si="4"/>
        <v>3473.4258481501738</v>
      </c>
      <c r="R30" s="27">
        <f t="shared" ca="1" si="5"/>
        <v>-1753.985702537444</v>
      </c>
      <c r="S30" s="7"/>
      <c r="T30" s="28">
        <f t="shared" ca="1" si="6"/>
        <v>-0.89724219211666856</v>
      </c>
      <c r="U30" s="27">
        <f t="shared" ca="1" si="7"/>
        <v>-0.45596425021677006</v>
      </c>
      <c r="V30" s="7"/>
      <c r="W30" s="28">
        <f t="shared" ca="1" si="8"/>
        <v>-0.89375138712570334</v>
      </c>
      <c r="X30" s="27">
        <f t="shared" ca="1" si="11"/>
        <v>55.873513659162711</v>
      </c>
      <c r="Y30" s="7"/>
      <c r="Z30" s="28">
        <f t="shared" si="12"/>
        <v>56.024999999999991</v>
      </c>
      <c r="AA30" s="27">
        <f t="shared" si="9"/>
        <v>0.97782071342982291</v>
      </c>
      <c r="AB30" s="7"/>
      <c r="AC30" s="28">
        <f t="shared" ca="1" si="0"/>
        <v>-0.15148634083728041</v>
      </c>
      <c r="AD30" s="27">
        <f t="shared" ca="1" si="10"/>
        <v>6.8147005673260708E-2</v>
      </c>
      <c r="AE30" s="7">
        <v>139</v>
      </c>
    </row>
    <row r="31" spans="1:31" s="26" customFormat="1" x14ac:dyDescent="0.25">
      <c r="A31" s="26">
        <v>11</v>
      </c>
      <c r="B31" s="26">
        <v>634</v>
      </c>
      <c r="C31" s="26">
        <v>14957</v>
      </c>
      <c r="D31" s="26">
        <v>12458</v>
      </c>
      <c r="E31" s="26">
        <v>11354</v>
      </c>
      <c r="F31" s="26">
        <v>13851</v>
      </c>
      <c r="G31" s="27"/>
      <c r="H31" s="7"/>
      <c r="I31" s="28">
        <f t="shared" si="1"/>
        <v>3603</v>
      </c>
      <c r="J31" s="27">
        <f t="shared" si="1"/>
        <v>-1393</v>
      </c>
      <c r="K31" s="7"/>
      <c r="L31" s="124">
        <f t="shared" si="2"/>
        <v>-0.93188762903505118</v>
      </c>
      <c r="M31" s="27">
        <f t="shared" ca="1" si="3"/>
        <v>1.3287304649620389E-5</v>
      </c>
      <c r="N31" s="44"/>
      <c r="O31" s="44"/>
      <c r="P31" s="7"/>
      <c r="Q31" s="28">
        <f t="shared" ca="1" si="4"/>
        <v>3632.4258481501738</v>
      </c>
      <c r="R31" s="27">
        <f t="shared" ca="1" si="5"/>
        <v>-1400.985702537444</v>
      </c>
      <c r="S31" s="7"/>
      <c r="T31" s="28">
        <f t="shared" ca="1" si="6"/>
        <v>-0.93831446910871286</v>
      </c>
      <c r="U31" s="27">
        <f t="shared" ca="1" si="7"/>
        <v>-0.36419874717209305</v>
      </c>
      <c r="V31" s="7"/>
      <c r="W31" s="28">
        <f t="shared" ca="1" si="8"/>
        <v>-0.93553280456575205</v>
      </c>
      <c r="X31" s="27">
        <f t="shared" ca="1" si="11"/>
        <v>61.632037685157798</v>
      </c>
      <c r="Y31" s="7"/>
      <c r="Z31" s="28">
        <f t="shared" si="12"/>
        <v>61.730999999999995</v>
      </c>
      <c r="AA31" s="27">
        <f t="shared" si="9"/>
        <v>1.0774092005486193</v>
      </c>
      <c r="AB31" s="7"/>
      <c r="AC31" s="28">
        <f t="shared" ca="1" si="0"/>
        <v>-9.8962314842196974E-2</v>
      </c>
      <c r="AD31" s="27">
        <f t="shared" ca="1" si="10"/>
        <v>2.0560000983010696E-2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15020</v>
      </c>
      <c r="D32" s="26">
        <v>12646</v>
      </c>
      <c r="E32" s="26">
        <v>11294</v>
      </c>
      <c r="F32" s="26">
        <v>13672</v>
      </c>
      <c r="G32" s="27"/>
      <c r="H32" s="7"/>
      <c r="I32" s="28">
        <f t="shared" si="1"/>
        <v>3726</v>
      </c>
      <c r="J32" s="27">
        <f t="shared" si="1"/>
        <v>-1026</v>
      </c>
      <c r="K32" s="7"/>
      <c r="L32" s="124">
        <f t="shared" si="2"/>
        <v>-0.96304043569033371</v>
      </c>
      <c r="M32" s="27">
        <f t="shared" ca="1" si="3"/>
        <v>2.5022027007367349E-5</v>
      </c>
      <c r="N32" s="44"/>
      <c r="O32" s="44"/>
      <c r="P32" s="7"/>
      <c r="Q32" s="28">
        <f t="shared" ca="1" si="4"/>
        <v>3755.4258481501738</v>
      </c>
      <c r="R32" s="27">
        <f t="shared" ca="1" si="5"/>
        <v>-1033.985702537444</v>
      </c>
      <c r="S32" s="7"/>
      <c r="T32" s="28">
        <f t="shared" ca="1" si="6"/>
        <v>-0.97008736263086037</v>
      </c>
      <c r="U32" s="27">
        <f t="shared" ca="1" si="7"/>
        <v>-0.26879381907748545</v>
      </c>
      <c r="V32" s="7"/>
      <c r="W32" s="28">
        <f t="shared" ca="1" si="8"/>
        <v>-0.96804263790609502</v>
      </c>
      <c r="X32" s="27">
        <f t="shared" ca="1" si="11"/>
        <v>67.384542770681207</v>
      </c>
      <c r="Y32" s="7"/>
      <c r="Z32" s="28">
        <f t="shared" si="12"/>
        <v>67.373999999999995</v>
      </c>
      <c r="AA32" s="27">
        <f t="shared" si="9"/>
        <v>1.1758981302386595</v>
      </c>
      <c r="AB32" s="7"/>
      <c r="AC32" s="28">
        <f t="shared" ca="1" si="0"/>
        <v>1.0542770681212232E-2</v>
      </c>
      <c r="AD32" s="27">
        <f t="shared" ca="1" si="10"/>
        <v>-3.4153422067475958E-2</v>
      </c>
      <c r="AE32" s="7">
        <v>137</v>
      </c>
    </row>
    <row r="33" spans="1:31" s="26" customFormat="1" x14ac:dyDescent="0.25">
      <c r="A33" s="26">
        <v>13</v>
      </c>
      <c r="B33" s="26">
        <v>623</v>
      </c>
      <c r="C33" s="26">
        <v>15058</v>
      </c>
      <c r="D33" s="26">
        <v>12825</v>
      </c>
      <c r="E33" s="26">
        <v>11250</v>
      </c>
      <c r="F33" s="26">
        <v>13486</v>
      </c>
      <c r="G33" s="27"/>
      <c r="H33" s="7"/>
      <c r="I33" s="28">
        <f t="shared" si="1"/>
        <v>3808</v>
      </c>
      <c r="J33" s="27">
        <f t="shared" si="1"/>
        <v>-661</v>
      </c>
      <c r="K33" s="7"/>
      <c r="L33" s="124">
        <f t="shared" si="2"/>
        <v>-0.98475011494877462</v>
      </c>
      <c r="M33" s="27">
        <f t="shared" ca="1" si="3"/>
        <v>2.7113534032485401E-5</v>
      </c>
      <c r="N33" s="44"/>
      <c r="O33" s="44"/>
      <c r="P33" s="7"/>
      <c r="Q33" s="28">
        <f t="shared" ca="1" si="4"/>
        <v>3837.4258481501738</v>
      </c>
      <c r="R33" s="27">
        <f t="shared" ca="1" si="5"/>
        <v>-668.98570253744401</v>
      </c>
      <c r="S33" s="7"/>
      <c r="T33" s="28">
        <f t="shared" ca="1" si="6"/>
        <v>-0.99126929164562527</v>
      </c>
      <c r="U33" s="27">
        <f t="shared" ca="1" si="7"/>
        <v>-0.17390880884715365</v>
      </c>
      <c r="V33" s="7"/>
      <c r="W33" s="28">
        <f t="shared" ca="1" si="8"/>
        <v>-0.9899571807283174</v>
      </c>
      <c r="X33" s="27">
        <f t="shared" ca="1" si="11"/>
        <v>72.939120062396796</v>
      </c>
      <c r="Y33" s="7"/>
      <c r="Z33" s="28">
        <f t="shared" si="12"/>
        <v>72.980999999999995</v>
      </c>
      <c r="AA33" s="27">
        <f t="shared" si="9"/>
        <v>1.2737587413979814</v>
      </c>
      <c r="AB33" s="7"/>
      <c r="AC33" s="28">
        <f t="shared" ca="1" si="0"/>
        <v>-4.1879937603198414E-2</v>
      </c>
      <c r="AD33" s="27">
        <f t="shared" ca="1" si="10"/>
        <v>7.9156261423534602E-2</v>
      </c>
      <c r="AE33" s="7">
        <v>136</v>
      </c>
    </row>
    <row r="34" spans="1:31" s="26" customFormat="1" x14ac:dyDescent="0.25">
      <c r="A34" s="26">
        <v>14</v>
      </c>
      <c r="B34" s="26">
        <v>630</v>
      </c>
      <c r="C34" s="26">
        <v>15082</v>
      </c>
      <c r="D34" s="26">
        <v>13013</v>
      </c>
      <c r="E34" s="26">
        <v>11230</v>
      </c>
      <c r="F34" s="26">
        <v>13295</v>
      </c>
      <c r="G34" s="27"/>
      <c r="H34" s="7"/>
      <c r="I34" s="28">
        <f t="shared" si="1"/>
        <v>3852</v>
      </c>
      <c r="J34" s="27">
        <f t="shared" si="1"/>
        <v>-282</v>
      </c>
      <c r="K34" s="7"/>
      <c r="L34" s="124">
        <f t="shared" si="2"/>
        <v>-0.99712064621216789</v>
      </c>
      <c r="M34" s="27">
        <f t="shared" ca="1" si="3"/>
        <v>2.4629834969375346E-5</v>
      </c>
      <c r="N34" s="44"/>
      <c r="O34" s="44"/>
      <c r="P34" s="7"/>
      <c r="Q34" s="28">
        <f t="shared" ca="1" si="4"/>
        <v>3881.4258481501738</v>
      </c>
      <c r="R34" s="27">
        <f t="shared" ca="1" si="5"/>
        <v>-289.98570253744401</v>
      </c>
      <c r="S34" s="7"/>
      <c r="T34" s="28">
        <f t="shared" ca="1" si="6"/>
        <v>-1.0026352047754992</v>
      </c>
      <c r="U34" s="27">
        <f t="shared" ca="1" si="7"/>
        <v>-7.5384373566891316E-2</v>
      </c>
      <c r="V34" s="7"/>
      <c r="W34" s="28">
        <f t="shared" ca="1" si="8"/>
        <v>-1.0020834916630534</v>
      </c>
      <c r="X34" s="27">
        <f t="shared" ca="1" si="11"/>
        <v>78.600656147101859</v>
      </c>
      <c r="Y34" s="7"/>
      <c r="Z34" s="28">
        <f t="shared" si="12"/>
        <v>78.650999999999996</v>
      </c>
      <c r="AA34" s="27">
        <f t="shared" si="9"/>
        <v>1.3727189099860599</v>
      </c>
      <c r="AB34" s="7"/>
      <c r="AC34" s="28">
        <f t="shared" ca="1" si="0"/>
        <v>-5.0343852898137698E-2</v>
      </c>
      <c r="AD34" s="27">
        <f t="shared" ca="1" si="10"/>
        <v>2.1307927635589863E-2</v>
      </c>
      <c r="AE34" s="7">
        <v>135</v>
      </c>
    </row>
    <row r="35" spans="1:31" s="26" customFormat="1" x14ac:dyDescent="0.25">
      <c r="A35" s="26">
        <v>15</v>
      </c>
      <c r="B35" s="26">
        <v>604</v>
      </c>
      <c r="C35" s="26">
        <v>15083</v>
      </c>
      <c r="D35" s="26">
        <v>13200</v>
      </c>
      <c r="E35" s="26">
        <v>11226</v>
      </c>
      <c r="F35" s="26">
        <v>13112</v>
      </c>
      <c r="G35" s="27"/>
      <c r="H35" s="7"/>
      <c r="I35" s="28">
        <f t="shared" si="1"/>
        <v>3857</v>
      </c>
      <c r="J35" s="27">
        <f t="shared" si="1"/>
        <v>88</v>
      </c>
      <c r="K35" s="7"/>
      <c r="L35" s="124">
        <f t="shared" si="2"/>
        <v>-0.99982004214769049</v>
      </c>
      <c r="M35" s="27">
        <f t="shared" ca="1" si="3"/>
        <v>1.8464893772727447E-5</v>
      </c>
      <c r="N35" s="44"/>
      <c r="O35" s="44"/>
      <c r="P35" s="7"/>
      <c r="Q35" s="28">
        <f t="shared" ca="1" si="4"/>
        <v>3886.4258481501738</v>
      </c>
      <c r="R35" s="27">
        <f t="shared" ca="1" si="5"/>
        <v>80.014297462555973</v>
      </c>
      <c r="S35" s="7"/>
      <c r="T35" s="28">
        <f t="shared" ca="1" si="6"/>
        <v>-1.0039267858129848</v>
      </c>
      <c r="U35" s="27">
        <f t="shared" ca="1" si="7"/>
        <v>2.080043132412996E-2</v>
      </c>
      <c r="V35" s="7"/>
      <c r="W35" s="28">
        <f t="shared" ca="1" si="8"/>
        <v>-1.0041171218272784</v>
      </c>
      <c r="X35" s="27">
        <f t="shared" ca="1" si="11"/>
        <v>84.089499590584069</v>
      </c>
      <c r="Y35" s="7"/>
      <c r="Z35" s="28">
        <f t="shared" si="12"/>
        <v>84.086999999999989</v>
      </c>
      <c r="AA35" s="27">
        <f t="shared" si="9"/>
        <v>1.4675950081244717</v>
      </c>
      <c r="AB35" s="7"/>
      <c r="AC35" s="28">
        <f t="shared" ca="1" si="0"/>
        <v>2.4995905840796695E-3</v>
      </c>
      <c r="AD35" s="27">
        <f t="shared" ca="1" si="10"/>
        <v>4.2414024891755275E-2</v>
      </c>
      <c r="AE35" s="7">
        <v>134</v>
      </c>
    </row>
    <row r="36" spans="1:31" s="26" customFormat="1" x14ac:dyDescent="0.25">
      <c r="A36" s="26">
        <v>16</v>
      </c>
      <c r="B36" s="26">
        <v>610</v>
      </c>
      <c r="C36" s="26">
        <v>15069</v>
      </c>
      <c r="D36" s="26">
        <v>13379</v>
      </c>
      <c r="E36" s="26">
        <v>11239</v>
      </c>
      <c r="F36" s="26">
        <v>12927</v>
      </c>
      <c r="G36" s="27"/>
      <c r="H36" s="7"/>
      <c r="I36" s="28">
        <f t="shared" si="1"/>
        <v>3830</v>
      </c>
      <c r="J36" s="27">
        <f t="shared" si="1"/>
        <v>452</v>
      </c>
      <c r="K36" s="7"/>
      <c r="L36" s="124">
        <f t="shared" si="2"/>
        <v>-0.99341882429112183</v>
      </c>
      <c r="M36" s="27">
        <f t="shared" ca="1" si="3"/>
        <v>1.9833933825649099E-5</v>
      </c>
      <c r="N36" s="44"/>
      <c r="O36" s="44"/>
      <c r="P36" s="7"/>
      <c r="Q36" s="28">
        <f t="shared" ca="1" si="4"/>
        <v>3859.4258481501738</v>
      </c>
      <c r="R36" s="27">
        <f t="shared" ca="1" si="5"/>
        <v>444.01429746255599</v>
      </c>
      <c r="S36" s="7"/>
      <c r="T36" s="28">
        <f t="shared" ca="1" si="6"/>
        <v>-0.99695224821056228</v>
      </c>
      <c r="U36" s="27">
        <f t="shared" ca="1" si="7"/>
        <v>0.11542548262232387</v>
      </c>
      <c r="V36" s="7"/>
      <c r="W36" s="28">
        <f t="shared" ca="1" si="8"/>
        <v>-0.99787235478115432</v>
      </c>
      <c r="X36" s="27">
        <f t="shared" ca="1" si="11"/>
        <v>89.500949531906315</v>
      </c>
      <c r="Y36" s="7"/>
      <c r="Z36" s="28">
        <f t="shared" si="12"/>
        <v>89.576999999999984</v>
      </c>
      <c r="AA36" s="27">
        <f t="shared" si="9"/>
        <v>1.5634135840589605</v>
      </c>
      <c r="AB36" s="7"/>
      <c r="AC36" s="28">
        <f t="shared" ca="1" si="0"/>
        <v>-7.605046809366911E-2</v>
      </c>
      <c r="AD36" s="27">
        <f t="shared" ca="1" si="10"/>
        <v>8.5072265666482849E-2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15036</v>
      </c>
      <c r="D37" s="26">
        <v>13566</v>
      </c>
      <c r="E37" s="26">
        <v>11270</v>
      </c>
      <c r="F37" s="26">
        <v>12734</v>
      </c>
      <c r="G37" s="27"/>
      <c r="H37" s="7"/>
      <c r="I37" s="28">
        <f t="shared" si="1"/>
        <v>3766</v>
      </c>
      <c r="J37" s="27">
        <f t="shared" si="1"/>
        <v>832</v>
      </c>
      <c r="K37" s="7"/>
      <c r="L37" s="124">
        <f t="shared" si="2"/>
        <v>-0.97720888191058031</v>
      </c>
      <c r="M37" s="27">
        <f t="shared" ca="1" si="3"/>
        <v>2.3939576969649048E-5</v>
      </c>
      <c r="N37" s="44"/>
      <c r="O37" s="44"/>
      <c r="P37" s="7"/>
      <c r="Q37" s="28">
        <f t="shared" ca="1" si="4"/>
        <v>3795.4258481501738</v>
      </c>
      <c r="R37" s="27">
        <f t="shared" ca="1" si="5"/>
        <v>824.01429746255599</v>
      </c>
      <c r="S37" s="7"/>
      <c r="T37" s="28">
        <f t="shared" ca="1" si="6"/>
        <v>-0.98042001093074571</v>
      </c>
      <c r="U37" s="27">
        <f t="shared" ca="1" si="7"/>
        <v>0.21420987683472409</v>
      </c>
      <c r="V37" s="7"/>
      <c r="W37" s="28">
        <f t="shared" ca="1" si="8"/>
        <v>-0.98210169061005437</v>
      </c>
      <c r="X37" s="27">
        <f t="shared" ca="1" si="11"/>
        <v>95.207071604434645</v>
      </c>
      <c r="Y37" s="7"/>
      <c r="Z37" s="28">
        <f t="shared" si="12"/>
        <v>95.255999999999986</v>
      </c>
      <c r="AA37" s="27">
        <f t="shared" si="9"/>
        <v>1.6625308322797183</v>
      </c>
      <c r="AB37" s="7"/>
      <c r="AC37" s="28">
        <f t="shared" ca="1" si="0"/>
        <v>-4.8928395565340566E-2</v>
      </c>
      <c r="AD37" s="27">
        <f t="shared" ca="1" si="10"/>
        <v>2.42053434974423E-2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14990</v>
      </c>
      <c r="D38" s="26">
        <v>13761</v>
      </c>
      <c r="E38" s="26">
        <v>11325</v>
      </c>
      <c r="F38" s="26">
        <v>12555</v>
      </c>
      <c r="G38" s="27"/>
      <c r="H38" s="7"/>
      <c r="I38" s="28">
        <f t="shared" si="1"/>
        <v>3665</v>
      </c>
      <c r="J38" s="27">
        <f t="shared" si="1"/>
        <v>1206</v>
      </c>
      <c r="K38" s="7"/>
      <c r="L38" s="124">
        <f t="shared" si="2"/>
        <v>-0.95121280202200076</v>
      </c>
      <c r="M38" s="27">
        <f t="shared" ca="1" si="3"/>
        <v>3.0782609094610934E-5</v>
      </c>
      <c r="N38" s="44"/>
      <c r="O38" s="44"/>
      <c r="P38" s="7"/>
      <c r="Q38" s="28">
        <f t="shared" ca="1" si="4"/>
        <v>3694.4258481501738</v>
      </c>
      <c r="R38" s="27">
        <f t="shared" ca="1" si="5"/>
        <v>1198.014297462556</v>
      </c>
      <c r="S38" s="7"/>
      <c r="T38" s="28">
        <f t="shared" ca="1" si="6"/>
        <v>-0.9543300739735352</v>
      </c>
      <c r="U38" s="27">
        <f t="shared" ca="1" si="7"/>
        <v>0.31143451745429696</v>
      </c>
      <c r="V38" s="7"/>
      <c r="W38" s="28">
        <f t="shared" ca="1" si="8"/>
        <v>-0.95676100975915435</v>
      </c>
      <c r="X38" s="27">
        <f t="shared" ca="1" si="11"/>
        <v>100.93332477444841</v>
      </c>
      <c r="Y38" s="7"/>
      <c r="Z38" s="28">
        <f t="shared" si="12"/>
        <v>100.97099999999999</v>
      </c>
      <c r="AA38" s="27">
        <f t="shared" si="9"/>
        <v>1.762276399031194</v>
      </c>
      <c r="AB38" s="7"/>
      <c r="AC38" s="28">
        <f t="shared" ca="1" si="0"/>
        <v>-3.7675225551581093E-2</v>
      </c>
      <c r="AD38" s="27">
        <f t="shared" ca="1" si="10"/>
        <v>1.6799815549035202E-2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14921</v>
      </c>
      <c r="D39" s="26">
        <v>13933</v>
      </c>
      <c r="E39" s="26">
        <v>11397</v>
      </c>
      <c r="F39" s="26">
        <v>12376</v>
      </c>
      <c r="G39" s="27"/>
      <c r="H39" s="7"/>
      <c r="I39" s="28">
        <f t="shared" si="1"/>
        <v>3524</v>
      </c>
      <c r="J39" s="27">
        <f t="shared" si="1"/>
        <v>1557</v>
      </c>
      <c r="K39" s="7"/>
      <c r="L39" s="124">
        <f t="shared" si="2"/>
        <v>-0.91594998667414063</v>
      </c>
      <c r="M39" s="27">
        <f t="shared" ca="1" si="3"/>
        <v>2.5920943553135275E-5</v>
      </c>
      <c r="N39" s="44"/>
      <c r="O39" s="44"/>
      <c r="P39" s="7"/>
      <c r="Q39" s="28">
        <f t="shared" ca="1" si="4"/>
        <v>3553.4258481501738</v>
      </c>
      <c r="R39" s="27">
        <f t="shared" ca="1" si="5"/>
        <v>1549.014297462556</v>
      </c>
      <c r="S39" s="7"/>
      <c r="T39" s="28">
        <f t="shared" ca="1" si="6"/>
        <v>-0.91790748871643923</v>
      </c>
      <c r="U39" s="27">
        <f t="shared" ca="1" si="7"/>
        <v>0.40268010263469822</v>
      </c>
      <c r="V39" s="7"/>
      <c r="W39" s="28">
        <f t="shared" ca="1" si="8"/>
        <v>-0.92104124816350996</v>
      </c>
      <c r="X39" s="27">
        <f t="shared" ca="1" si="11"/>
        <v>106.51777322047252</v>
      </c>
      <c r="Y39" s="7"/>
      <c r="Z39" s="28">
        <f t="shared" si="12"/>
        <v>106.65899999999999</v>
      </c>
      <c r="AA39" s="27">
        <f t="shared" si="9"/>
        <v>1.8615507268846316</v>
      </c>
      <c r="AB39" s="7"/>
      <c r="AC39" s="28">
        <f t="shared" ca="1" si="0"/>
        <v>-0.14122677952747154</v>
      </c>
      <c r="AD39" s="27">
        <f t="shared" ca="1" si="10"/>
        <v>9.0843166831220401E-2</v>
      </c>
      <c r="AE39" s="7">
        <v>130</v>
      </c>
    </row>
    <row r="40" spans="1:31" s="26" customFormat="1" x14ac:dyDescent="0.25">
      <c r="A40" s="26">
        <v>20</v>
      </c>
      <c r="B40" s="26">
        <v>634</v>
      </c>
      <c r="C40" s="26">
        <v>14838</v>
      </c>
      <c r="D40" s="26">
        <v>14111</v>
      </c>
      <c r="E40" s="26">
        <v>11484</v>
      </c>
      <c r="F40" s="26">
        <v>12204</v>
      </c>
      <c r="G40" s="27"/>
      <c r="H40" s="7"/>
      <c r="I40" s="28">
        <f t="shared" si="1"/>
        <v>3354</v>
      </c>
      <c r="J40" s="27">
        <f t="shared" si="1"/>
        <v>1907</v>
      </c>
      <c r="K40" s="7"/>
      <c r="L40" s="124">
        <f t="shared" si="2"/>
        <v>-0.87151352459045062</v>
      </c>
      <c r="M40" s="27">
        <f t="shared" ca="1" si="3"/>
        <v>3.9873713714665177E-5</v>
      </c>
      <c r="N40" s="44"/>
      <c r="O40" s="44"/>
      <c r="P40" s="7"/>
      <c r="Q40" s="28">
        <f t="shared" ca="1" si="4"/>
        <v>3383.4258481501738</v>
      </c>
      <c r="R40" s="27">
        <f t="shared" ca="1" si="5"/>
        <v>1899.014297462556</v>
      </c>
      <c r="S40" s="7"/>
      <c r="T40" s="28">
        <f t="shared" ca="1" si="6"/>
        <v>-0.87399373344192655</v>
      </c>
      <c r="U40" s="27">
        <f t="shared" ca="1" si="7"/>
        <v>0.49366572888296156</v>
      </c>
      <c r="V40" s="7"/>
      <c r="W40" s="28">
        <f t="shared" ca="1" si="8"/>
        <v>-0.87782808821073866</v>
      </c>
      <c r="X40" s="27">
        <f t="shared" ca="1" si="11"/>
        <v>112.25495072908291</v>
      </c>
      <c r="Y40" s="7"/>
      <c r="Z40" s="28">
        <f t="shared" si="12"/>
        <v>112.36499999999999</v>
      </c>
      <c r="AA40" s="27">
        <f t="shared" si="9"/>
        <v>1.9611392140034281</v>
      </c>
      <c r="AB40" s="7"/>
      <c r="AC40" s="28">
        <f t="shared" ca="1" si="0"/>
        <v>-0.11004927091708794</v>
      </c>
      <c r="AD40" s="27">
        <f t="shared" ca="1" si="10"/>
        <v>3.3785626350223197E-2</v>
      </c>
      <c r="AE40" s="7">
        <v>129</v>
      </c>
    </row>
    <row r="41" spans="1:31" s="26" customFormat="1" x14ac:dyDescent="0.25">
      <c r="A41" s="26">
        <v>21</v>
      </c>
      <c r="B41" s="26">
        <v>632</v>
      </c>
      <c r="C41" s="26">
        <v>14732</v>
      </c>
      <c r="D41" s="26">
        <v>14277</v>
      </c>
      <c r="E41" s="26">
        <v>11590</v>
      </c>
      <c r="F41" s="26">
        <v>12044</v>
      </c>
      <c r="G41" s="27"/>
      <c r="H41" s="7"/>
      <c r="I41" s="28">
        <f t="shared" si="1"/>
        <v>3142</v>
      </c>
      <c r="J41" s="27">
        <f t="shared" si="1"/>
        <v>2233</v>
      </c>
      <c r="K41" s="7"/>
      <c r="L41" s="124">
        <f t="shared" si="2"/>
        <v>-0.81862112164434409</v>
      </c>
      <c r="M41" s="27">
        <f t="shared" ca="1" si="3"/>
        <v>2.5969956421341046E-5</v>
      </c>
      <c r="N41" s="44"/>
      <c r="O41" s="44"/>
      <c r="P41" s="7"/>
      <c r="Q41" s="28">
        <f t="shared" ca="1" si="4"/>
        <v>3171.4258481501738</v>
      </c>
      <c r="R41" s="27">
        <f t="shared" ca="1" si="5"/>
        <v>2225.014297462556</v>
      </c>
      <c r="S41" s="7"/>
      <c r="T41" s="28">
        <f t="shared" ca="1" si="6"/>
        <v>-0.81923069745253418</v>
      </c>
      <c r="U41" s="27">
        <f t="shared" ca="1" si="7"/>
        <v>0.57841234075991543</v>
      </c>
      <c r="V41" s="7"/>
      <c r="W41" s="28">
        <f t="shared" ca="1" si="8"/>
        <v>-0.8237171942911321</v>
      </c>
      <c r="X41" s="27">
        <f t="shared" ca="1" si="11"/>
        <v>117.97922229008202</v>
      </c>
      <c r="Y41" s="7"/>
      <c r="Z41" s="28">
        <f t="shared" si="12"/>
        <v>118.053</v>
      </c>
      <c r="AA41" s="27">
        <f t="shared" si="9"/>
        <v>2.0604135418568656</v>
      </c>
      <c r="AB41" s="7"/>
      <c r="AC41" s="28">
        <f t="shared" ca="1" si="0"/>
        <v>-7.3777709917976608E-2</v>
      </c>
      <c r="AD41" s="27">
        <f t="shared" ca="1" si="10"/>
        <v>8.8732517942560207E-3</v>
      </c>
      <c r="AE41" s="7">
        <v>128</v>
      </c>
    </row>
    <row r="42" spans="1:31" s="26" customFormat="1" x14ac:dyDescent="0.25">
      <c r="A42" s="26">
        <v>22</v>
      </c>
      <c r="B42" s="26">
        <v>609</v>
      </c>
      <c r="C42" s="26">
        <v>14619</v>
      </c>
      <c r="D42" s="26">
        <v>14423</v>
      </c>
      <c r="E42" s="26">
        <v>11708</v>
      </c>
      <c r="F42" s="26">
        <v>11903</v>
      </c>
      <c r="G42" s="27"/>
      <c r="H42" s="7"/>
      <c r="I42" s="28">
        <f t="shared" si="1"/>
        <v>2911</v>
      </c>
      <c r="J42" s="27">
        <f t="shared" si="1"/>
        <v>2520</v>
      </c>
      <c r="K42" s="7"/>
      <c r="L42" s="124">
        <f t="shared" si="2"/>
        <v>-0.76002044150885884</v>
      </c>
      <c r="M42" s="27">
        <f t="shared" ca="1" si="3"/>
        <v>2.1155335311128879E-5</v>
      </c>
      <c r="N42" s="44"/>
      <c r="O42" s="44"/>
      <c r="P42" s="7"/>
      <c r="Q42" s="28">
        <f t="shared" ca="1" si="4"/>
        <v>2940.4258481501738</v>
      </c>
      <c r="R42" s="27">
        <f t="shared" ca="1" si="5"/>
        <v>2512.014297462556</v>
      </c>
      <c r="S42" s="7"/>
      <c r="T42" s="28">
        <f t="shared" ca="1" si="6"/>
        <v>-0.75955965352069621</v>
      </c>
      <c r="U42" s="27">
        <f t="shared" ca="1" si="7"/>
        <v>0.65302055428349137</v>
      </c>
      <c r="V42" s="7"/>
      <c r="W42" s="28">
        <f t="shared" ca="1" si="8"/>
        <v>-0.76461993444951315</v>
      </c>
      <c r="X42" s="27">
        <f t="shared" ca="1" si="11"/>
        <v>123.40162800450548</v>
      </c>
      <c r="Y42" s="7"/>
      <c r="Z42" s="28">
        <f t="shared" si="12"/>
        <v>123.53399999999999</v>
      </c>
      <c r="AA42" s="27">
        <f t="shared" si="9"/>
        <v>2.1560750381586749</v>
      </c>
      <c r="AB42" s="7"/>
      <c r="AC42" s="28">
        <f t="shared" ca="1" si="0"/>
        <v>-0.13237199549450906</v>
      </c>
      <c r="AD42" s="27">
        <f t="shared" ca="1" si="10"/>
        <v>-2.9274404783635077E-2</v>
      </c>
      <c r="AE42" s="7">
        <v>127</v>
      </c>
    </row>
    <row r="43" spans="1:31" s="26" customFormat="1" x14ac:dyDescent="0.25">
      <c r="A43" s="26">
        <v>23</v>
      </c>
      <c r="B43" s="26">
        <v>602</v>
      </c>
      <c r="C43" s="26">
        <v>14487</v>
      </c>
      <c r="D43" s="26">
        <v>14550</v>
      </c>
      <c r="E43" s="26">
        <v>11827</v>
      </c>
      <c r="F43" s="26">
        <v>11761</v>
      </c>
      <c r="G43" s="27"/>
      <c r="H43" s="7"/>
      <c r="I43" s="28">
        <f t="shared" si="1"/>
        <v>2660</v>
      </c>
      <c r="J43" s="27">
        <f t="shared" si="1"/>
        <v>2789</v>
      </c>
      <c r="K43" s="7"/>
      <c r="L43" s="124">
        <f t="shared" si="2"/>
        <v>-0.69526075932142739</v>
      </c>
      <c r="M43" s="27">
        <f t="shared" ca="1" si="3"/>
        <v>2.559691709785452E-5</v>
      </c>
      <c r="N43" s="44"/>
      <c r="O43" s="44"/>
      <c r="P43" s="7"/>
      <c r="Q43" s="28">
        <f t="shared" ca="1" si="4"/>
        <v>2689.4258481501738</v>
      </c>
      <c r="R43" s="27">
        <f t="shared" ca="1" si="5"/>
        <v>2781.014297462556</v>
      </c>
      <c r="S43" s="7"/>
      <c r="T43" s="28">
        <f t="shared" ca="1" si="6"/>
        <v>-0.69472228543891557</v>
      </c>
      <c r="U43" s="27">
        <f t="shared" ca="1" si="7"/>
        <v>0.72294950702858529</v>
      </c>
      <c r="V43" s="7"/>
      <c r="W43" s="28">
        <f t="shared" ca="1" si="8"/>
        <v>-0.70032009891250591</v>
      </c>
      <c r="X43" s="27">
        <f t="shared" ca="1" si="11"/>
        <v>128.81368181229493</v>
      </c>
      <c r="Y43" s="7"/>
      <c r="Z43" s="28">
        <f t="shared" si="12"/>
        <v>128.952</v>
      </c>
      <c r="AA43" s="27">
        <f t="shared" si="9"/>
        <v>2.2506369770317276</v>
      </c>
      <c r="AB43" s="7"/>
      <c r="AC43" s="28">
        <f t="shared" ca="1" si="0"/>
        <v>-0.13831818770506743</v>
      </c>
      <c r="AD43" s="27">
        <f t="shared" ca="1" si="10"/>
        <v>-5.7146777106623858E-2</v>
      </c>
      <c r="AE43" s="7">
        <v>126</v>
      </c>
    </row>
    <row r="44" spans="1:31" s="26" customFormat="1" x14ac:dyDescent="0.25">
      <c r="A44" s="26">
        <v>24</v>
      </c>
      <c r="B44" s="26">
        <v>615</v>
      </c>
      <c r="C44" s="26">
        <v>14348</v>
      </c>
      <c r="D44" s="26">
        <v>14675</v>
      </c>
      <c r="E44" s="26">
        <v>11970</v>
      </c>
      <c r="F44" s="26">
        <v>11640</v>
      </c>
      <c r="G44" s="27"/>
      <c r="H44" s="7"/>
      <c r="I44" s="28">
        <f t="shared" si="1"/>
        <v>2378</v>
      </c>
      <c r="J44" s="27">
        <f t="shared" si="1"/>
        <v>3035</v>
      </c>
      <c r="K44" s="7"/>
      <c r="L44" s="124">
        <f t="shared" si="2"/>
        <v>-0.62269218877063282</v>
      </c>
      <c r="M44" s="27">
        <f t="shared" ca="1" si="3"/>
        <v>2.7814115139648373E-5</v>
      </c>
      <c r="N44" s="44"/>
      <c r="O44" s="44"/>
      <c r="P44" s="7"/>
      <c r="Q44" s="28">
        <f t="shared" ca="1" si="4"/>
        <v>2407.4258481501738</v>
      </c>
      <c r="R44" s="27">
        <f t="shared" ca="1" si="5"/>
        <v>3027.014297462556</v>
      </c>
      <c r="S44" s="7"/>
      <c r="T44" s="28">
        <f t="shared" ca="1" si="6"/>
        <v>-0.62187711492472386</v>
      </c>
      <c r="U44" s="27">
        <f t="shared" ca="1" si="7"/>
        <v>0.78689940433450756</v>
      </c>
      <c r="V44" s="7"/>
      <c r="W44" s="28">
        <f t="shared" ca="1" si="8"/>
        <v>-0.6279660976757665</v>
      </c>
      <c r="X44" s="27">
        <f t="shared" ca="1" si="11"/>
        <v>134.31200554420707</v>
      </c>
      <c r="Y44" s="7"/>
      <c r="Z44" s="28">
        <f t="shared" si="12"/>
        <v>134.48699999999999</v>
      </c>
      <c r="AA44" s="27">
        <f t="shared" si="9"/>
        <v>2.347240951129614</v>
      </c>
      <c r="AB44" s="7"/>
      <c r="AC44" s="28">
        <f t="shared" ca="1" si="0"/>
        <v>-0.17499445579292683</v>
      </c>
      <c r="AD44" s="27">
        <f t="shared" ca="1" si="10"/>
        <v>0.14831870511122247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14181</v>
      </c>
      <c r="D45" s="26">
        <v>14786</v>
      </c>
      <c r="E45" s="26">
        <v>12126</v>
      </c>
      <c r="F45" s="26">
        <v>11523</v>
      </c>
      <c r="G45" s="27"/>
      <c r="H45" s="7"/>
      <c r="I45" s="28">
        <f t="shared" si="1"/>
        <v>2055</v>
      </c>
      <c r="J45" s="27">
        <f t="shared" si="1"/>
        <v>3263</v>
      </c>
      <c r="K45" s="7"/>
      <c r="L45" s="124">
        <f t="shared" si="2"/>
        <v>-0.54141476418968126</v>
      </c>
      <c r="M45" s="27">
        <f t="shared" ca="1" si="3"/>
        <v>1.2744577147399029E-5</v>
      </c>
      <c r="N45" s="44"/>
      <c r="O45" s="44"/>
      <c r="P45" s="7"/>
      <c r="Q45" s="28">
        <f t="shared" ca="1" si="4"/>
        <v>2084.4258481501738</v>
      </c>
      <c r="R45" s="27">
        <f t="shared" ca="1" si="5"/>
        <v>3255.014297462556</v>
      </c>
      <c r="S45" s="7"/>
      <c r="T45" s="28">
        <f t="shared" ca="1" si="6"/>
        <v>-0.53844097990314965</v>
      </c>
      <c r="U45" s="27">
        <f t="shared" ca="1" si="7"/>
        <v>0.84617004086194769</v>
      </c>
      <c r="V45" s="7"/>
      <c r="W45" s="28">
        <f t="shared" ca="1" si="8"/>
        <v>-0.54498471897194378</v>
      </c>
      <c r="X45" s="27">
        <f t="shared" ca="1" si="11"/>
        <v>140.11879266111885</v>
      </c>
      <c r="Y45" s="7"/>
      <c r="Z45" s="28">
        <f t="shared" si="12"/>
        <v>140.22</v>
      </c>
      <c r="AA45" s="27">
        <f t="shared" si="9"/>
        <v>2.4473006771464489</v>
      </c>
      <c r="AB45" s="7"/>
      <c r="AC45" s="28">
        <f t="shared" ca="1" si="0"/>
        <v>-0.10120733888115296</v>
      </c>
      <c r="AD45" s="27">
        <f t="shared" ca="1" si="10"/>
        <v>-3.6988174499697379E-2</v>
      </c>
      <c r="AE45" s="7">
        <v>124</v>
      </c>
    </row>
    <row r="46" spans="1:31" s="26" customFormat="1" x14ac:dyDescent="0.25">
      <c r="A46" s="26">
        <v>26</v>
      </c>
      <c r="B46" s="26">
        <v>619</v>
      </c>
      <c r="C46" s="26">
        <v>14030</v>
      </c>
      <c r="D46" s="26">
        <v>14884</v>
      </c>
      <c r="E46" s="26">
        <v>12297</v>
      </c>
      <c r="F46" s="26">
        <v>11434</v>
      </c>
      <c r="G46" s="27"/>
      <c r="H46" s="7"/>
      <c r="I46" s="28">
        <f t="shared" si="1"/>
        <v>1733</v>
      </c>
      <c r="J46" s="27">
        <f t="shared" si="1"/>
        <v>3450</v>
      </c>
      <c r="K46" s="7"/>
      <c r="L46" s="124">
        <f t="shared" si="2"/>
        <v>-0.45723763061611572</v>
      </c>
      <c r="M46" s="27">
        <f t="shared" ca="1" si="3"/>
        <v>2.4421493381846109E-5</v>
      </c>
      <c r="N46" s="44"/>
      <c r="O46" s="44"/>
      <c r="P46" s="7"/>
      <c r="Q46" s="28">
        <f t="shared" ca="1" si="4"/>
        <v>1762.4258481501736</v>
      </c>
      <c r="R46" s="27">
        <f t="shared" ca="1" si="5"/>
        <v>3442.014297462556</v>
      </c>
      <c r="S46" s="7"/>
      <c r="T46" s="28">
        <f t="shared" ca="1" si="6"/>
        <v>-0.45526316108907244</v>
      </c>
      <c r="U46" s="27">
        <f t="shared" ca="1" si="7"/>
        <v>0.89478236117173404</v>
      </c>
      <c r="V46" s="7"/>
      <c r="W46" s="28">
        <f t="shared" ca="1" si="8"/>
        <v>-0.46217944135529282</v>
      </c>
      <c r="X46" s="27">
        <f t="shared" ca="1" si="11"/>
        <v>145.58519451093355</v>
      </c>
      <c r="Y46" s="7"/>
      <c r="Z46" s="28">
        <f t="shared" si="12"/>
        <v>145.791</v>
      </c>
      <c r="AA46" s="27">
        <f t="shared" si="9"/>
        <v>2.5445329697750529</v>
      </c>
      <c r="AB46" s="7"/>
      <c r="AC46" s="28">
        <f t="shared" ca="1" si="0"/>
        <v>-0.20580548906644935</v>
      </c>
      <c r="AD46" s="27">
        <f t="shared" ca="1" si="10"/>
        <v>2.102206481271196E-2</v>
      </c>
      <c r="AE46" s="7">
        <v>123</v>
      </c>
    </row>
    <row r="47" spans="1:31" s="26" customFormat="1" x14ac:dyDescent="0.25">
      <c r="A47" s="26">
        <v>27</v>
      </c>
      <c r="B47" s="26">
        <v>641</v>
      </c>
      <c r="C47" s="26">
        <v>13848</v>
      </c>
      <c r="D47" s="26">
        <v>14964</v>
      </c>
      <c r="E47" s="26">
        <v>12474</v>
      </c>
      <c r="F47" s="26">
        <v>11353</v>
      </c>
      <c r="G47" s="27"/>
      <c r="H47" s="7"/>
      <c r="I47" s="28">
        <f t="shared" si="1"/>
        <v>1374</v>
      </c>
      <c r="J47" s="27">
        <f t="shared" si="1"/>
        <v>3611</v>
      </c>
      <c r="K47" s="7"/>
      <c r="L47" s="124">
        <f t="shared" si="2"/>
        <v>-0.36552669494682899</v>
      </c>
      <c r="M47" s="27">
        <f t="shared" ca="1" si="3"/>
        <v>1.7955079308245372E-5</v>
      </c>
      <c r="N47" s="44"/>
      <c r="O47" s="44"/>
      <c r="P47" s="7"/>
      <c r="Q47" s="28">
        <f t="shared" ca="1" si="4"/>
        <v>1403.4258481501736</v>
      </c>
      <c r="R47" s="27">
        <f t="shared" ca="1" si="5"/>
        <v>3603.014297462556</v>
      </c>
      <c r="S47" s="7"/>
      <c r="T47" s="28">
        <f t="shared" ca="1" si="6"/>
        <v>-0.36252764259760134</v>
      </c>
      <c r="U47" s="27">
        <f t="shared" ca="1" si="7"/>
        <v>0.93663574924593518</v>
      </c>
      <c r="V47" s="7"/>
      <c r="W47" s="28">
        <f t="shared" ca="1" si="8"/>
        <v>-0.36976403837263783</v>
      </c>
      <c r="X47" s="27">
        <f t="shared" ca="1" si="11"/>
        <v>151.35971779405656</v>
      </c>
      <c r="Y47" s="7"/>
      <c r="Z47" s="28">
        <f t="shared" si="12"/>
        <v>151.56</v>
      </c>
      <c r="AA47" s="27">
        <f t="shared" si="9"/>
        <v>2.645221014322606</v>
      </c>
      <c r="AB47" s="7"/>
      <c r="AC47" s="28">
        <f t="shared" ca="1" si="0"/>
        <v>-0.20028220594343793</v>
      </c>
      <c r="AD47" s="27">
        <f t="shared" ca="1" si="10"/>
        <v>1.7830374231351698E-2</v>
      </c>
      <c r="AE47" s="7">
        <v>122</v>
      </c>
    </row>
    <row r="48" spans="1:31" s="26" customFormat="1" x14ac:dyDescent="0.25">
      <c r="A48" s="26">
        <v>28</v>
      </c>
      <c r="B48" s="26">
        <v>623</v>
      </c>
      <c r="C48" s="26">
        <v>13668</v>
      </c>
      <c r="D48" s="26">
        <v>15031</v>
      </c>
      <c r="E48" s="26">
        <v>12657</v>
      </c>
      <c r="F48" s="26">
        <v>11294</v>
      </c>
      <c r="G48" s="27"/>
      <c r="H48" s="7"/>
      <c r="I48" s="28">
        <f t="shared" si="1"/>
        <v>1011</v>
      </c>
      <c r="J48" s="27">
        <f t="shared" si="1"/>
        <v>3737</v>
      </c>
      <c r="K48" s="7"/>
      <c r="L48" s="124">
        <f t="shared" si="2"/>
        <v>-0.27283439962799139</v>
      </c>
      <c r="M48" s="27">
        <f t="shared" ca="1" si="3"/>
        <v>1.1633215464090026E-5</v>
      </c>
      <c r="N48" s="44"/>
      <c r="O48" s="44"/>
      <c r="P48" s="7"/>
      <c r="Q48" s="28">
        <f t="shared" ca="1" si="4"/>
        <v>1040.4258481501736</v>
      </c>
      <c r="R48" s="27">
        <f t="shared" ca="1" si="5"/>
        <v>3729.014297462556</v>
      </c>
      <c r="S48" s="7"/>
      <c r="T48" s="28">
        <f t="shared" ca="1" si="6"/>
        <v>-0.26875885927614174</v>
      </c>
      <c r="U48" s="27">
        <f t="shared" ca="1" si="7"/>
        <v>0.96939057469530998</v>
      </c>
      <c r="V48" s="7"/>
      <c r="W48" s="28">
        <f t="shared" ca="1" si="8"/>
        <v>-0.27624514961356494</v>
      </c>
      <c r="X48" s="27">
        <f t="shared" ca="1" si="11"/>
        <v>156.9969306311126</v>
      </c>
      <c r="Y48" s="7"/>
      <c r="Z48" s="28">
        <f t="shared" si="12"/>
        <v>157.167</v>
      </c>
      <c r="AA48" s="27">
        <f t="shared" si="9"/>
        <v>2.7430816254819277</v>
      </c>
      <c r="AB48" s="7"/>
      <c r="AC48" s="28">
        <f t="shared" ca="1" si="0"/>
        <v>-0.17006936888739688</v>
      </c>
      <c r="AD48" s="27">
        <f t="shared" ca="1" si="10"/>
        <v>-5.4637049892619416E-2</v>
      </c>
      <c r="AE48" s="7">
        <v>121</v>
      </c>
    </row>
    <row r="49" spans="1:31" s="26" customFormat="1" x14ac:dyDescent="0.25">
      <c r="A49" s="26">
        <v>29</v>
      </c>
      <c r="B49" s="26">
        <v>632</v>
      </c>
      <c r="C49" s="26">
        <v>13483</v>
      </c>
      <c r="D49" s="26">
        <v>15066</v>
      </c>
      <c r="E49" s="26">
        <v>12845</v>
      </c>
      <c r="F49" s="26">
        <v>11249</v>
      </c>
      <c r="G49" s="27"/>
      <c r="H49" s="7"/>
      <c r="I49" s="28">
        <f t="shared" si="1"/>
        <v>638</v>
      </c>
      <c r="J49" s="27">
        <f t="shared" si="1"/>
        <v>3817</v>
      </c>
      <c r="K49" s="7"/>
      <c r="L49" s="124">
        <f t="shared" si="2"/>
        <v>-0.1761398989144001</v>
      </c>
      <c r="M49" s="27">
        <f t="shared" ca="1" si="3"/>
        <v>1.5294927801406957E-5</v>
      </c>
      <c r="N49" s="44"/>
      <c r="O49" s="44"/>
      <c r="P49" s="7"/>
      <c r="Q49" s="28">
        <f t="shared" ca="1" si="4"/>
        <v>667.42584815017358</v>
      </c>
      <c r="R49" s="27">
        <f t="shared" ca="1" si="5"/>
        <v>3809.014297462556</v>
      </c>
      <c r="S49" s="7"/>
      <c r="T49" s="28">
        <f t="shared" ca="1" si="6"/>
        <v>-0.17240691387971083</v>
      </c>
      <c r="U49" s="27">
        <f t="shared" ca="1" si="7"/>
        <v>0.9901872892663417</v>
      </c>
      <c r="V49" s="7"/>
      <c r="W49" s="28">
        <f t="shared" ca="1" si="8"/>
        <v>-0.18005077193732055</v>
      </c>
      <c r="X49" s="27">
        <f t="shared" ca="1" si="11"/>
        <v>162.59699601493776</v>
      </c>
      <c r="Y49" s="7"/>
      <c r="Z49" s="28">
        <f t="shared" si="12"/>
        <v>162.85499999999999</v>
      </c>
      <c r="AA49" s="27">
        <f t="shared" si="9"/>
        <v>2.8423559533353648</v>
      </c>
      <c r="AB49" s="7"/>
      <c r="AC49" s="28">
        <f t="shared" ca="1" si="0"/>
        <v>-0.25800398506223132</v>
      </c>
      <c r="AD49" s="27">
        <f t="shared" ca="1" si="10"/>
        <v>0.12734587728516544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13288</v>
      </c>
      <c r="D50" s="26">
        <v>15090</v>
      </c>
      <c r="E50" s="26">
        <v>13032</v>
      </c>
      <c r="F50" s="26">
        <v>11224</v>
      </c>
      <c r="G50" s="27"/>
      <c r="H50" s="7"/>
      <c r="I50" s="28">
        <f t="shared" si="1"/>
        <v>256</v>
      </c>
      <c r="J50" s="27">
        <f t="shared" si="1"/>
        <v>3866</v>
      </c>
      <c r="K50" s="7"/>
      <c r="L50" s="124">
        <f t="shared" si="2"/>
        <v>-7.8807080737653717E-2</v>
      </c>
      <c r="M50" s="27">
        <f t="shared" ca="1" si="3"/>
        <v>7.0874686516699923E-6</v>
      </c>
      <c r="N50" s="44"/>
      <c r="O50" s="44"/>
      <c r="P50" s="7"/>
      <c r="Q50" s="28">
        <f t="shared" ca="1" si="4"/>
        <v>285.42584815017364</v>
      </c>
      <c r="R50" s="27">
        <f t="shared" ca="1" si="5"/>
        <v>3858.014297462556</v>
      </c>
      <c r="S50" s="7"/>
      <c r="T50" s="28">
        <f t="shared" ca="1" si="6"/>
        <v>-7.3730122615805679E-2</v>
      </c>
      <c r="U50" s="27">
        <f t="shared" ca="1" si="7"/>
        <v>1.0029252769410986</v>
      </c>
      <c r="V50" s="7"/>
      <c r="W50" s="28">
        <f t="shared" ca="1" si="8"/>
        <v>-8.1469310752447704E-2</v>
      </c>
      <c r="X50" s="27">
        <f t="shared" ca="1" si="11"/>
        <v>168.25874299685779</v>
      </c>
      <c r="Y50" s="7"/>
      <c r="Z50" s="28">
        <f t="shared" si="12"/>
        <v>168.48</v>
      </c>
      <c r="AA50" s="27">
        <f t="shared" si="9"/>
        <v>2.9405307237600464</v>
      </c>
      <c r="AB50" s="7"/>
      <c r="AC50" s="28">
        <f t="shared" ca="1" si="0"/>
        <v>-0.22125700314219898</v>
      </c>
      <c r="AD50" s="27">
        <f t="shared" ca="1" si="10"/>
        <v>3.5380380438994052E-2</v>
      </c>
      <c r="AE50" s="7">
        <v>119</v>
      </c>
    </row>
    <row r="51" spans="1:31" s="26" customFormat="1" x14ac:dyDescent="0.25">
      <c r="A51" s="26">
        <v>31</v>
      </c>
      <c r="B51" s="26">
        <v>597</v>
      </c>
      <c r="C51" s="26">
        <v>13112</v>
      </c>
      <c r="D51" s="26">
        <v>15104</v>
      </c>
      <c r="E51" s="26">
        <v>13218</v>
      </c>
      <c r="F51" s="26">
        <v>11224</v>
      </c>
      <c r="G51" s="27"/>
      <c r="H51" s="7"/>
      <c r="I51" s="28">
        <f t="shared" si="1"/>
        <v>-106</v>
      </c>
      <c r="J51" s="27">
        <f t="shared" si="1"/>
        <v>3880</v>
      </c>
      <c r="K51" s="7"/>
      <c r="L51" s="124">
        <f t="shared" si="2"/>
        <v>1.4887108569604228E-2</v>
      </c>
      <c r="M51" s="27">
        <f t="shared" ca="1" si="3"/>
        <v>8.2440525251418687E-6</v>
      </c>
      <c r="N51" s="44"/>
      <c r="O51" s="44"/>
      <c r="P51" s="7"/>
      <c r="Q51" s="28">
        <f t="shared" ca="1" si="4"/>
        <v>-76.574151849826379</v>
      </c>
      <c r="R51" s="27">
        <f t="shared" ca="1" si="5"/>
        <v>3872.014297462556</v>
      </c>
      <c r="S51" s="7"/>
      <c r="T51" s="28">
        <f t="shared" ca="1" si="6"/>
        <v>1.9780344498156788E-2</v>
      </c>
      <c r="U51" s="27">
        <f t="shared" ca="1" si="7"/>
        <v>1.0065647019910291</v>
      </c>
      <c r="V51" s="7"/>
      <c r="W51" s="28">
        <f t="shared" ca="1" si="8"/>
        <v>1.2015862755477219E-2</v>
      </c>
      <c r="X51" s="27">
        <f t="shared" ca="1" si="11"/>
        <v>173.58671465311045</v>
      </c>
      <c r="Y51" s="7"/>
      <c r="Z51" s="28">
        <f t="shared" si="12"/>
        <v>173.85299999999998</v>
      </c>
      <c r="AA51" s="27">
        <f t="shared" si="9"/>
        <v>3.0343072644697013</v>
      </c>
      <c r="AB51" s="7"/>
      <c r="AC51" s="28">
        <f t="shared" ca="1" si="0"/>
        <v>-0.26628534688953209</v>
      </c>
      <c r="AD51" s="27">
        <f t="shared" ca="1" si="10"/>
        <v>5.8395197235000751E-2</v>
      </c>
      <c r="AE51" s="7">
        <v>118</v>
      </c>
    </row>
    <row r="52" spans="1:31" s="26" customFormat="1" x14ac:dyDescent="0.25">
      <c r="A52" s="26">
        <v>32</v>
      </c>
      <c r="B52" s="26">
        <v>612</v>
      </c>
      <c r="C52" s="26">
        <v>12926</v>
      </c>
      <c r="D52" s="26">
        <v>15084</v>
      </c>
      <c r="E52" s="26">
        <v>13404</v>
      </c>
      <c r="F52" s="26">
        <v>11231</v>
      </c>
      <c r="G52" s="27"/>
      <c r="H52" s="7"/>
      <c r="I52" s="28">
        <f t="shared" si="1"/>
        <v>-478</v>
      </c>
      <c r="J52" s="27">
        <f t="shared" si="1"/>
        <v>3853</v>
      </c>
      <c r="K52" s="7"/>
      <c r="L52" s="124">
        <f t="shared" si="2"/>
        <v>0.11079247007008393</v>
      </c>
      <c r="M52" s="27">
        <f t="shared" ca="1" si="3"/>
        <v>6.8957292654739442E-6</v>
      </c>
      <c r="N52" s="44"/>
      <c r="O52" s="44"/>
      <c r="P52" s="7"/>
      <c r="Q52" s="28">
        <f t="shared" ca="1" si="4"/>
        <v>-448.57415184982636</v>
      </c>
      <c r="R52" s="27">
        <f t="shared" ca="1" si="5"/>
        <v>3845.014297462556</v>
      </c>
      <c r="S52" s="7"/>
      <c r="T52" s="28">
        <f t="shared" ca="1" si="6"/>
        <v>0.1158739736870906</v>
      </c>
      <c r="U52" s="27">
        <f t="shared" ca="1" si="7"/>
        <v>0.99954581082330585</v>
      </c>
      <c r="V52" s="7"/>
      <c r="W52" s="28">
        <f t="shared" ca="1" si="8"/>
        <v>0.10816649800902274</v>
      </c>
      <c r="X52" s="27">
        <f t="shared" ca="1" si="11"/>
        <v>179.0790444118843</v>
      </c>
      <c r="Y52" s="7"/>
      <c r="Z52" s="28">
        <f t="shared" si="12"/>
        <v>179.36099999999999</v>
      </c>
      <c r="AA52" s="27">
        <f t="shared" si="9"/>
        <v>3.1304399996695489</v>
      </c>
      <c r="AB52" s="7"/>
      <c r="AC52" s="28">
        <f t="shared" ca="1" si="0"/>
        <v>-0.28195558811569299</v>
      </c>
      <c r="AD52" s="27">
        <f t="shared" ca="1" si="10"/>
        <v>3.5448200020340437E-2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12736</v>
      </c>
      <c r="D53" s="26">
        <v>15060</v>
      </c>
      <c r="E53" s="26">
        <v>13597</v>
      </c>
      <c r="F53" s="26">
        <v>11269</v>
      </c>
      <c r="G53" s="27"/>
      <c r="H53" s="7"/>
      <c r="I53" s="28">
        <f t="shared" si="1"/>
        <v>-861</v>
      </c>
      <c r="J53" s="27">
        <f t="shared" si="1"/>
        <v>3791</v>
      </c>
      <c r="K53" s="7"/>
      <c r="L53" s="124">
        <f t="shared" si="2"/>
        <v>0.20890175410146369</v>
      </c>
      <c r="M53" s="27">
        <f t="shared" ca="1" si="3"/>
        <v>2.7984866938278374E-6</v>
      </c>
      <c r="N53" s="44"/>
      <c r="O53" s="44"/>
      <c r="P53" s="7"/>
      <c r="Q53" s="28">
        <f t="shared" ca="1" si="4"/>
        <v>-831.57415184982642</v>
      </c>
      <c r="R53" s="27">
        <f t="shared" ca="1" si="5"/>
        <v>3783.014297462556</v>
      </c>
      <c r="S53" s="7"/>
      <c r="T53" s="28">
        <f t="shared" ca="1" si="6"/>
        <v>0.2148090811584929</v>
      </c>
      <c r="U53" s="27">
        <f t="shared" ca="1" si="7"/>
        <v>0.98342835703075637</v>
      </c>
      <c r="V53" s="7"/>
      <c r="W53" s="28">
        <f t="shared" ca="1" si="8"/>
        <v>0.20722888629621791</v>
      </c>
      <c r="X53" s="27">
        <f t="shared" ca="1" si="11"/>
        <v>184.80211104024966</v>
      </c>
      <c r="Y53" s="7"/>
      <c r="Z53" s="28">
        <f t="shared" si="12"/>
        <v>185.05799999999999</v>
      </c>
      <c r="AA53" s="27">
        <f t="shared" si="9"/>
        <v>3.2298714071556662</v>
      </c>
      <c r="AB53" s="7"/>
      <c r="AC53" s="28">
        <f t="shared" ca="1" si="0"/>
        <v>-0.25588895975033665</v>
      </c>
      <c r="AD53" s="27">
        <f t="shared" ca="1" si="10"/>
        <v>4.7543453160841409E-2</v>
      </c>
      <c r="AE53" s="7">
        <v>116</v>
      </c>
    </row>
    <row r="54" spans="1:31" s="26" customFormat="1" x14ac:dyDescent="0.25">
      <c r="A54" s="26">
        <v>34</v>
      </c>
      <c r="B54" s="26">
        <v>638</v>
      </c>
      <c r="C54" s="26">
        <v>12542</v>
      </c>
      <c r="D54" s="26">
        <v>15006</v>
      </c>
      <c r="E54" s="26">
        <v>13781</v>
      </c>
      <c r="F54" s="26">
        <v>11317</v>
      </c>
      <c r="G54" s="27"/>
      <c r="H54" s="7"/>
      <c r="I54" s="28">
        <f t="shared" si="1"/>
        <v>-1239</v>
      </c>
      <c r="J54" s="27">
        <f t="shared" si="1"/>
        <v>3689</v>
      </c>
      <c r="K54" s="7"/>
      <c r="L54" s="124">
        <f t="shared" si="2"/>
        <v>0.30569530496310537</v>
      </c>
      <c r="M54" s="27">
        <f t="shared" ca="1" si="3"/>
        <v>3.7875713342087396E-7</v>
      </c>
      <c r="N54" s="44"/>
      <c r="O54" s="44"/>
      <c r="P54" s="7"/>
      <c r="Q54" s="28">
        <f t="shared" ca="1" si="4"/>
        <v>-1209.5741518498264</v>
      </c>
      <c r="R54" s="27">
        <f t="shared" ca="1" si="5"/>
        <v>3681.014297462556</v>
      </c>
      <c r="S54" s="7"/>
      <c r="T54" s="28">
        <f t="shared" ca="1" si="6"/>
        <v>0.3124526075924095</v>
      </c>
      <c r="U54" s="27">
        <f t="shared" ca="1" si="7"/>
        <v>0.95691254595269104</v>
      </c>
      <c r="V54" s="7"/>
      <c r="W54" s="28">
        <f t="shared" ca="1" si="8"/>
        <v>0.30507987248636981</v>
      </c>
      <c r="X54" s="27">
        <f t="shared" ca="1" si="11"/>
        <v>190.58593840106084</v>
      </c>
      <c r="Y54" s="7"/>
      <c r="Z54" s="28">
        <f t="shared" si="12"/>
        <v>190.79999999999998</v>
      </c>
      <c r="AA54" s="27">
        <f t="shared" si="9"/>
        <v>3.3300882128051801</v>
      </c>
      <c r="AB54" s="7"/>
      <c r="AC54" s="28">
        <f t="shared" ca="1" si="0"/>
        <v>-0.21406159893913923</v>
      </c>
      <c r="AD54" s="27">
        <f t="shared" ca="1" si="10"/>
        <v>-5.6290510837214924E-2</v>
      </c>
      <c r="AE54" s="7">
        <v>115</v>
      </c>
    </row>
    <row r="55" spans="1:31" s="26" customFormat="1" x14ac:dyDescent="0.25">
      <c r="A55" s="26">
        <v>35</v>
      </c>
      <c r="B55" s="26">
        <v>623</v>
      </c>
      <c r="C55" s="26">
        <v>12374</v>
      </c>
      <c r="D55" s="26">
        <v>14940</v>
      </c>
      <c r="E55" s="26">
        <v>13959</v>
      </c>
      <c r="F55" s="26">
        <v>11391</v>
      </c>
      <c r="G55" s="27"/>
      <c r="H55" s="7"/>
      <c r="I55" s="28">
        <f t="shared" si="1"/>
        <v>-1585</v>
      </c>
      <c r="J55" s="27">
        <f t="shared" si="1"/>
        <v>3549</v>
      </c>
      <c r="K55" s="7"/>
      <c r="L55" s="124">
        <f t="shared" si="2"/>
        <v>0.39726001255014148</v>
      </c>
      <c r="M55" s="27">
        <f t="shared" ca="1" si="3"/>
        <v>6.3469328239520459E-6</v>
      </c>
      <c r="N55" s="44"/>
      <c r="O55" s="44"/>
      <c r="P55" s="7"/>
      <c r="Q55" s="28">
        <f t="shared" ca="1" si="4"/>
        <v>-1555.5741518498264</v>
      </c>
      <c r="R55" s="27">
        <f t="shared" ca="1" si="5"/>
        <v>3541.014297462556</v>
      </c>
      <c r="S55" s="7"/>
      <c r="T55" s="28">
        <f t="shared" ca="1" si="6"/>
        <v>0.40183001538641783</v>
      </c>
      <c r="U55" s="27">
        <f t="shared" ca="1" si="7"/>
        <v>0.9205182954533857</v>
      </c>
      <c r="V55" s="7"/>
      <c r="W55" s="28">
        <f t="shared" ca="1" si="8"/>
        <v>0.3947407005758215</v>
      </c>
      <c r="X55" s="27">
        <f t="shared" ca="1" si="11"/>
        <v>196.11361318044123</v>
      </c>
      <c r="Y55" s="7"/>
      <c r="Z55" s="28">
        <f t="shared" si="12"/>
        <v>196.40699999999998</v>
      </c>
      <c r="AA55" s="27">
        <f t="shared" si="9"/>
        <v>3.4279488239645022</v>
      </c>
      <c r="AB55" s="7"/>
      <c r="AC55" s="28">
        <f t="shared" ca="1" si="0"/>
        <v>-0.2933868195587479</v>
      </c>
      <c r="AD55" s="27">
        <f t="shared" ca="1" si="10"/>
        <v>7.3555740269114267E-2</v>
      </c>
      <c r="AE55" s="7">
        <v>114</v>
      </c>
    </row>
    <row r="56" spans="1:31" s="26" customFormat="1" x14ac:dyDescent="0.25">
      <c r="A56" s="26">
        <v>36</v>
      </c>
      <c r="B56" s="26">
        <v>628</v>
      </c>
      <c r="C56" s="26">
        <v>12198</v>
      </c>
      <c r="D56" s="26">
        <v>14855</v>
      </c>
      <c r="E56" s="26">
        <v>14130</v>
      </c>
      <c r="F56" s="26">
        <v>11474</v>
      </c>
      <c r="G56" s="27"/>
      <c r="H56" s="7"/>
      <c r="I56" s="28">
        <f t="shared" si="1"/>
        <v>-1932</v>
      </c>
      <c r="J56" s="27">
        <f t="shared" si="1"/>
        <v>3381</v>
      </c>
      <c r="K56" s="7"/>
      <c r="L56" s="124">
        <f t="shared" si="2"/>
        <v>0.4857099976695699</v>
      </c>
      <c r="M56" s="27">
        <f t="shared" ca="1" si="3"/>
        <v>9.8802198409487979E-7</v>
      </c>
      <c r="N56" s="44"/>
      <c r="O56" s="44"/>
      <c r="P56" s="7"/>
      <c r="Q56" s="28">
        <f t="shared" ca="1" si="4"/>
        <v>-1902.5741518498264</v>
      </c>
      <c r="R56" s="27">
        <f t="shared" ca="1" si="5"/>
        <v>3373.014297462556</v>
      </c>
      <c r="S56" s="7"/>
      <c r="T56" s="28">
        <f t="shared" ca="1" si="6"/>
        <v>0.49146573938792326</v>
      </c>
      <c r="U56" s="27">
        <f t="shared" ca="1" si="7"/>
        <v>0.8768451948542193</v>
      </c>
      <c r="V56" s="7"/>
      <c r="W56" s="28">
        <f t="shared" ca="1" si="8"/>
        <v>0.48471600471984899</v>
      </c>
      <c r="X56" s="27">
        <f t="shared" ca="1" si="11"/>
        <v>201.83639534516544</v>
      </c>
      <c r="Y56" s="7"/>
      <c r="Z56" s="28">
        <f t="shared" si="12"/>
        <v>202.05899999999997</v>
      </c>
      <c r="AA56" s="27">
        <f t="shared" si="9"/>
        <v>3.5265948332872217</v>
      </c>
      <c r="AB56" s="7"/>
      <c r="AC56" s="28">
        <f t="shared" ca="1" si="0"/>
        <v>-0.22260465483452663</v>
      </c>
      <c r="AD56" s="27">
        <f t="shared" ca="1" si="10"/>
        <v>5.1527742754529982E-2</v>
      </c>
      <c r="AE56" s="7">
        <v>113</v>
      </c>
    </row>
    <row r="57" spans="1:31" s="26" customFormat="1" x14ac:dyDescent="0.25">
      <c r="A57" s="26">
        <v>37</v>
      </c>
      <c r="B57" s="26">
        <v>642</v>
      </c>
      <c r="C57" s="26">
        <v>12033</v>
      </c>
      <c r="D57" s="26">
        <v>14755</v>
      </c>
      <c r="E57" s="26">
        <v>14297</v>
      </c>
      <c r="F57" s="26">
        <v>11580</v>
      </c>
      <c r="G57" s="27"/>
      <c r="H57" s="7"/>
      <c r="I57" s="28">
        <f t="shared" si="1"/>
        <v>-2264</v>
      </c>
      <c r="J57" s="27">
        <f t="shared" si="1"/>
        <v>3175</v>
      </c>
      <c r="K57" s="7"/>
      <c r="L57" s="124">
        <f t="shared" si="2"/>
        <v>0.5712437236696698</v>
      </c>
      <c r="M57" s="27">
        <f t="shared" ca="1" si="3"/>
        <v>1.2324783512252724E-7</v>
      </c>
      <c r="N57" s="44"/>
      <c r="O57" s="44"/>
      <c r="P57" s="7"/>
      <c r="Q57" s="28">
        <f t="shared" ca="1" si="4"/>
        <v>-2234.5741518498262</v>
      </c>
      <c r="R57" s="27">
        <f t="shared" ca="1" si="5"/>
        <v>3167.014297462556</v>
      </c>
      <c r="S57" s="7"/>
      <c r="T57" s="28">
        <f t="shared" ca="1" si="6"/>
        <v>0.57722672027697164</v>
      </c>
      <c r="U57" s="27">
        <f t="shared" ca="1" si="7"/>
        <v>0.82329365483381289</v>
      </c>
      <c r="V57" s="7"/>
      <c r="W57" s="28">
        <f t="shared" ca="1" si="8"/>
        <v>0.57089265695931046</v>
      </c>
      <c r="X57" s="27">
        <f t="shared" ca="1" si="11"/>
        <v>207.64119732589529</v>
      </c>
      <c r="Y57" s="7"/>
      <c r="Z57" s="28">
        <f t="shared" si="12"/>
        <v>207.83699999999996</v>
      </c>
      <c r="AA57" s="27">
        <f t="shared" si="9"/>
        <v>3.6274399574674541</v>
      </c>
      <c r="AB57" s="7"/>
      <c r="AC57" s="28">
        <f t="shared" ca="1" si="0"/>
        <v>-0.19580267410466945</v>
      </c>
      <c r="AD57" s="27">
        <f t="shared" ca="1" si="10"/>
        <v>5.9113424892672128E-2</v>
      </c>
      <c r="AE57" s="7">
        <v>112</v>
      </c>
    </row>
    <row r="58" spans="1:31" s="26" customFormat="1" x14ac:dyDescent="0.25">
      <c r="A58" s="26">
        <v>38</v>
      </c>
      <c r="B58" s="26">
        <v>613</v>
      </c>
      <c r="C58" s="26">
        <v>11884</v>
      </c>
      <c r="D58" s="26">
        <v>14642</v>
      </c>
      <c r="E58" s="26">
        <v>14445</v>
      </c>
      <c r="F58" s="26">
        <v>11702</v>
      </c>
      <c r="G58" s="27"/>
      <c r="H58" s="7"/>
      <c r="I58" s="28">
        <f t="shared" si="1"/>
        <v>-2561</v>
      </c>
      <c r="J58" s="27">
        <f t="shared" si="1"/>
        <v>2940</v>
      </c>
      <c r="K58" s="7"/>
      <c r="L58" s="124">
        <f t="shared" si="2"/>
        <v>0.64750829011040922</v>
      </c>
      <c r="M58" s="27">
        <f t="shared" ca="1" si="3"/>
        <v>3.3389952463611535E-7</v>
      </c>
      <c r="N58" s="44"/>
      <c r="O58" s="44"/>
      <c r="P58" s="7"/>
      <c r="Q58" s="28">
        <f t="shared" ca="1" si="4"/>
        <v>-2531.5741518498262</v>
      </c>
      <c r="R58" s="27">
        <f t="shared" ca="1" si="5"/>
        <v>2932.014297462556</v>
      </c>
      <c r="S58" s="7"/>
      <c r="T58" s="28">
        <f t="shared" ca="1" si="6"/>
        <v>0.6539466339036204</v>
      </c>
      <c r="U58" s="27">
        <f t="shared" ca="1" si="7"/>
        <v>0.76220330578140749</v>
      </c>
      <c r="V58" s="7"/>
      <c r="W58" s="28">
        <f t="shared" ca="1" si="8"/>
        <v>0.6480861305076091</v>
      </c>
      <c r="X58" s="27">
        <f t="shared" ca="1" si="11"/>
        <v>213.2766237298913</v>
      </c>
      <c r="Y58" s="7"/>
      <c r="Z58" s="28">
        <f t="shared" si="12"/>
        <v>213.35399999999996</v>
      </c>
      <c r="AA58" s="27">
        <f t="shared" si="9"/>
        <v>3.7237297722999814</v>
      </c>
      <c r="AB58" s="7"/>
      <c r="AC58" s="28">
        <f t="shared" ca="1" si="0"/>
        <v>-7.7376270108658218E-2</v>
      </c>
      <c r="AD58" s="27">
        <f t="shared" ca="1" si="10"/>
        <v>-3.7136975405701378E-2</v>
      </c>
      <c r="AE58" s="7">
        <v>111</v>
      </c>
    </row>
    <row r="59" spans="1:31" s="26" customFormat="1" x14ac:dyDescent="0.25">
      <c r="A59" s="26">
        <v>39</v>
      </c>
      <c r="B59" s="26">
        <v>610</v>
      </c>
      <c r="C59" s="26">
        <v>11747</v>
      </c>
      <c r="D59" s="26">
        <v>14506</v>
      </c>
      <c r="E59" s="26">
        <v>14571</v>
      </c>
      <c r="F59" s="26">
        <v>11825</v>
      </c>
      <c r="G59" s="27"/>
      <c r="H59" s="7"/>
      <c r="I59" s="28">
        <f t="shared" si="1"/>
        <v>-2824</v>
      </c>
      <c r="J59" s="27">
        <f t="shared" si="1"/>
        <v>2681</v>
      </c>
      <c r="K59" s="7"/>
      <c r="L59" s="124">
        <f t="shared" si="2"/>
        <v>0.71744578056757302</v>
      </c>
      <c r="M59" s="27">
        <f t="shared" ca="1" si="3"/>
        <v>8.1190638526023095E-7</v>
      </c>
      <c r="N59" s="44"/>
      <c r="O59" s="44"/>
      <c r="P59" s="7"/>
      <c r="Q59" s="28">
        <f t="shared" ca="1" si="4"/>
        <v>-2794.5741518498262</v>
      </c>
      <c r="R59" s="27">
        <f t="shared" ca="1" si="5"/>
        <v>2673.014297462556</v>
      </c>
      <c r="S59" s="7"/>
      <c r="T59" s="28">
        <f t="shared" ca="1" si="6"/>
        <v>0.72188379647536671</v>
      </c>
      <c r="U59" s="27">
        <f t="shared" ca="1" si="7"/>
        <v>0.69487394235769251</v>
      </c>
      <c r="V59" s="7"/>
      <c r="W59" s="28">
        <f t="shared" ca="1" si="8"/>
        <v>0.71654472208708453</v>
      </c>
      <c r="X59" s="27">
        <f t="shared" ca="1" si="11"/>
        <v>218.78242346125876</v>
      </c>
      <c r="Y59" s="7"/>
      <c r="Z59" s="28">
        <f t="shared" si="12"/>
        <v>218.84399999999997</v>
      </c>
      <c r="AA59" s="27">
        <f t="shared" si="9"/>
        <v>3.8195483482344699</v>
      </c>
      <c r="AB59" s="7"/>
      <c r="AC59" s="28">
        <f t="shared" ca="1" si="0"/>
        <v>-6.1576538741206832E-2</v>
      </c>
      <c r="AD59" s="27">
        <f t="shared" ca="1" si="10"/>
        <v>2.8644322290546143E-2</v>
      </c>
      <c r="AE59" s="7">
        <v>110</v>
      </c>
    </row>
    <row r="60" spans="1:31" s="26" customFormat="1" x14ac:dyDescent="0.25">
      <c r="A60" s="26">
        <v>40</v>
      </c>
      <c r="B60" s="26">
        <v>611</v>
      </c>
      <c r="C60" s="26">
        <v>11627</v>
      </c>
      <c r="D60" s="26">
        <v>14374</v>
      </c>
      <c r="E60" s="26">
        <v>14698</v>
      </c>
      <c r="F60" s="26">
        <v>11971</v>
      </c>
      <c r="G60" s="27"/>
      <c r="H60" s="7"/>
      <c r="I60" s="28">
        <f t="shared" si="1"/>
        <v>-3071</v>
      </c>
      <c r="J60" s="27">
        <f t="shared" si="1"/>
        <v>2403</v>
      </c>
      <c r="K60" s="7"/>
      <c r="L60" s="124">
        <f t="shared" si="2"/>
        <v>0.78089942685842217</v>
      </c>
      <c r="M60" s="27">
        <f t="shared" ca="1" si="3"/>
        <v>7.7576597240315392E-11</v>
      </c>
      <c r="N60" s="44"/>
      <c r="O60" s="44"/>
      <c r="P60" s="7"/>
      <c r="Q60" s="28">
        <f t="shared" ca="1" si="4"/>
        <v>-3041.5741518498262</v>
      </c>
      <c r="R60" s="27">
        <f t="shared" ca="1" si="5"/>
        <v>2395.014297462556</v>
      </c>
      <c r="S60" s="7"/>
      <c r="T60" s="28">
        <f t="shared" ca="1" si="6"/>
        <v>0.78568789972715869</v>
      </c>
      <c r="U60" s="27">
        <f t="shared" ca="1" si="7"/>
        <v>0.62260535922335769</v>
      </c>
      <c r="V60" s="7"/>
      <c r="W60" s="28">
        <f t="shared" ca="1" si="8"/>
        <v>0.78090823461620951</v>
      </c>
      <c r="X60" s="27">
        <f t="shared" ca="1" si="11"/>
        <v>224.3379965407596</v>
      </c>
      <c r="Y60" s="7"/>
      <c r="Z60" s="28">
        <f t="shared" si="12"/>
        <v>224.34299999999996</v>
      </c>
      <c r="AA60" s="27">
        <f t="shared" si="9"/>
        <v>3.9155240038016377</v>
      </c>
      <c r="AB60" s="7"/>
      <c r="AC60" s="28">
        <f t="shared" ca="1" si="0"/>
        <v>-5.0034592403562783E-3</v>
      </c>
      <c r="AD60" s="27">
        <f t="shared" ca="1" si="10"/>
        <v>1.5921269307028751E-2</v>
      </c>
      <c r="AE60" s="7">
        <v>109</v>
      </c>
    </row>
    <row r="61" spans="1:31" s="26" customFormat="1" x14ac:dyDescent="0.25">
      <c r="A61" s="26">
        <v>41</v>
      </c>
      <c r="B61" s="26">
        <v>633</v>
      </c>
      <c r="C61" s="26">
        <v>11510</v>
      </c>
      <c r="D61" s="26">
        <v>14210</v>
      </c>
      <c r="E61" s="26">
        <v>14806</v>
      </c>
      <c r="F61" s="26">
        <v>12126</v>
      </c>
      <c r="G61" s="27"/>
      <c r="H61" s="7"/>
      <c r="I61" s="28">
        <f t="shared" si="1"/>
        <v>-3296</v>
      </c>
      <c r="J61" s="27">
        <f t="shared" si="1"/>
        <v>2084</v>
      </c>
      <c r="K61" s="7"/>
      <c r="L61" s="124">
        <f t="shared" si="2"/>
        <v>0.83905059331144971</v>
      </c>
      <c r="M61" s="27">
        <f t="shared" ca="1" si="3"/>
        <v>3.8471127201071032E-7</v>
      </c>
      <c r="N61" s="44"/>
      <c r="O61" s="44"/>
      <c r="P61" s="7"/>
      <c r="Q61" s="28">
        <f t="shared" ca="1" si="4"/>
        <v>-3266.5741518498262</v>
      </c>
      <c r="R61" s="27">
        <f t="shared" ca="1" si="5"/>
        <v>2076.014297462556</v>
      </c>
      <c r="S61" s="7"/>
      <c r="T61" s="28">
        <f t="shared" ca="1" si="6"/>
        <v>0.84380904641401389</v>
      </c>
      <c r="U61" s="27">
        <f t="shared" ca="1" si="7"/>
        <v>0.53967845987136909</v>
      </c>
      <c r="V61" s="7"/>
      <c r="W61" s="28">
        <f t="shared" ca="1" si="8"/>
        <v>0.83967084428646765</v>
      </c>
      <c r="X61" s="27">
        <f t="shared" ca="1" si="11"/>
        <v>230.17286118860693</v>
      </c>
      <c r="Y61" s="7"/>
      <c r="Z61" s="28">
        <f t="shared" si="12"/>
        <v>230.03999999999996</v>
      </c>
      <c r="AA61" s="27">
        <f t="shared" si="9"/>
        <v>4.0149554112877546</v>
      </c>
      <c r="AB61" s="7"/>
      <c r="AC61" s="28">
        <f t="shared" ca="1" si="0"/>
        <v>0.13286118860696661</v>
      </c>
      <c r="AD61" s="27">
        <f t="shared" ca="1" si="10"/>
        <v>-4.3101206822313998E-2</v>
      </c>
      <c r="AE61" s="7">
        <v>108</v>
      </c>
    </row>
    <row r="62" spans="1:31" s="26" customFormat="1" x14ac:dyDescent="0.25">
      <c r="A62" s="26">
        <v>42</v>
      </c>
      <c r="B62" s="26">
        <v>631</v>
      </c>
      <c r="C62" s="26">
        <v>11420</v>
      </c>
      <c r="D62" s="26">
        <v>14050</v>
      </c>
      <c r="E62" s="26">
        <v>14902</v>
      </c>
      <c r="F62" s="26">
        <v>12296</v>
      </c>
      <c r="G62" s="27"/>
      <c r="H62" s="7"/>
      <c r="I62" s="28">
        <f t="shared" si="1"/>
        <v>-3482</v>
      </c>
      <c r="J62" s="27">
        <f t="shared" si="1"/>
        <v>1754</v>
      </c>
      <c r="K62" s="7"/>
      <c r="L62" s="124">
        <f t="shared" si="2"/>
        <v>0.88876927774485792</v>
      </c>
      <c r="M62" s="27">
        <f t="shared" ca="1" si="3"/>
        <v>1.5085135372799363E-7</v>
      </c>
      <c r="N62" s="44"/>
      <c r="O62" s="44"/>
      <c r="P62" s="7"/>
      <c r="Q62" s="28">
        <f t="shared" ca="1" si="4"/>
        <v>-3452.5741518498262</v>
      </c>
      <c r="R62" s="27">
        <f t="shared" ca="1" si="5"/>
        <v>1746.014297462556</v>
      </c>
      <c r="S62" s="7"/>
      <c r="T62" s="28">
        <f t="shared" ca="1" si="6"/>
        <v>0.8918558610084808</v>
      </c>
      <c r="U62" s="27">
        <f t="shared" ca="1" si="7"/>
        <v>0.45389201226586356</v>
      </c>
      <c r="V62" s="7"/>
      <c r="W62" s="28">
        <f t="shared" ca="1" si="8"/>
        <v>0.88838088187241848</v>
      </c>
      <c r="X62" s="27">
        <f t="shared" ca="1" si="11"/>
        <v>235.8393581345598</v>
      </c>
      <c r="Y62" s="7"/>
      <c r="Z62" s="28">
        <f t="shared" si="12"/>
        <v>235.71899999999997</v>
      </c>
      <c r="AA62" s="27">
        <f t="shared" si="9"/>
        <v>4.1140726595085129</v>
      </c>
      <c r="AB62" s="7"/>
      <c r="AC62" s="28">
        <f t="shared" ca="1" si="0"/>
        <v>0.12035813455983657</v>
      </c>
      <c r="AD62" s="27">
        <f t="shared" ca="1" si="10"/>
        <v>3.176822520447331E-2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11340</v>
      </c>
      <c r="D63" s="26">
        <v>13879</v>
      </c>
      <c r="E63" s="26">
        <v>14982</v>
      </c>
      <c r="F63" s="26">
        <v>12472</v>
      </c>
      <c r="G63" s="27"/>
      <c r="H63" s="7"/>
      <c r="I63" s="28">
        <f t="shared" si="1"/>
        <v>-3642</v>
      </c>
      <c r="J63" s="27">
        <f t="shared" si="1"/>
        <v>1407</v>
      </c>
      <c r="K63" s="7"/>
      <c r="L63" s="124">
        <f t="shared" si="2"/>
        <v>0.92999477167780176</v>
      </c>
      <c r="M63" s="27">
        <f t="shared" ca="1" si="3"/>
        <v>1.7124610078007143E-7</v>
      </c>
      <c r="N63" s="44"/>
      <c r="O63" s="44"/>
      <c r="P63" s="7"/>
      <c r="Q63" s="28">
        <f t="shared" ca="1" si="4"/>
        <v>-3612.5741518498262</v>
      </c>
      <c r="R63" s="27">
        <f t="shared" ca="1" si="5"/>
        <v>1399.014297462556</v>
      </c>
      <c r="S63" s="7"/>
      <c r="T63" s="28">
        <f t="shared" ca="1" si="6"/>
        <v>0.93318645420802215</v>
      </c>
      <c r="U63" s="27">
        <f t="shared" ca="1" si="7"/>
        <v>0.36368626281401389</v>
      </c>
      <c r="V63" s="7"/>
      <c r="W63" s="28">
        <f t="shared" ca="1" si="8"/>
        <v>0.9304085906004963</v>
      </c>
      <c r="X63" s="27">
        <f t="shared" ca="1" si="11"/>
        <v>241.55280905347593</v>
      </c>
      <c r="Y63" s="7"/>
      <c r="Z63" s="28">
        <f t="shared" si="12"/>
        <v>241.43399999999997</v>
      </c>
      <c r="AA63" s="27">
        <f t="shared" si="9"/>
        <v>4.2138182262599884</v>
      </c>
      <c r="AB63" s="7"/>
      <c r="AC63" s="28">
        <f t="shared" ca="1" si="0"/>
        <v>0.11880905347595672</v>
      </c>
      <c r="AD63" s="27">
        <f t="shared" ca="1" si="10"/>
        <v>0.10927807304108228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11282</v>
      </c>
      <c r="D64" s="26">
        <v>13693</v>
      </c>
      <c r="E64" s="26">
        <v>15043</v>
      </c>
      <c r="F64" s="26">
        <v>12655</v>
      </c>
      <c r="G64" s="27"/>
      <c r="H64" s="7"/>
      <c r="I64" s="28">
        <f t="shared" si="1"/>
        <v>-3761</v>
      </c>
      <c r="J64" s="27">
        <f t="shared" si="1"/>
        <v>1038</v>
      </c>
      <c r="K64" s="7"/>
      <c r="L64" s="124">
        <f t="shared" si="2"/>
        <v>0.96180344416826213</v>
      </c>
      <c r="M64" s="27">
        <f t="shared" ca="1" si="3"/>
        <v>7.3436442744238123E-9</v>
      </c>
      <c r="N64" s="44"/>
      <c r="O64" s="44"/>
      <c r="P64" s="7"/>
      <c r="Q64" s="28">
        <f t="shared" ca="1" si="4"/>
        <v>-3731.5741518498262</v>
      </c>
      <c r="R64" s="27">
        <f t="shared" ca="1" si="5"/>
        <v>1030.014297462556</v>
      </c>
      <c r="S64" s="7"/>
      <c r="T64" s="28">
        <f t="shared" ca="1" si="6"/>
        <v>0.96392608290018111</v>
      </c>
      <c r="U64" s="27">
        <f t="shared" ca="1" si="7"/>
        <v>0.26776141685513055</v>
      </c>
      <c r="V64" s="7"/>
      <c r="W64" s="28">
        <f t="shared" ca="1" si="8"/>
        <v>0.96188913923389852</v>
      </c>
      <c r="X64" s="27">
        <f t="shared" ca="1" si="11"/>
        <v>247.34715295443925</v>
      </c>
      <c r="Y64" s="7"/>
      <c r="Z64" s="28">
        <f t="shared" si="12"/>
        <v>247.11299999999997</v>
      </c>
      <c r="AA64" s="27">
        <f t="shared" si="9"/>
        <v>4.3129354744807475</v>
      </c>
      <c r="AB64" s="7"/>
      <c r="AC64" s="28">
        <f t="shared" ca="1" si="0"/>
        <v>0.2341529544392813</v>
      </c>
      <c r="AD64" s="27">
        <f t="shared" ca="1" si="10"/>
        <v>1.2970988896512381E-2</v>
      </c>
      <c r="AE64" s="7">
        <v>105</v>
      </c>
    </row>
    <row r="65" spans="1:31" s="26" customFormat="1" x14ac:dyDescent="0.25">
      <c r="A65" s="26">
        <v>45</v>
      </c>
      <c r="B65" s="26">
        <v>626</v>
      </c>
      <c r="C65" s="26">
        <v>11242</v>
      </c>
      <c r="D65" s="26">
        <v>13511</v>
      </c>
      <c r="E65" s="26">
        <v>15077</v>
      </c>
      <c r="F65" s="26">
        <v>12838</v>
      </c>
      <c r="G65" s="27"/>
      <c r="H65" s="7"/>
      <c r="I65" s="28">
        <f t="shared" si="1"/>
        <v>-3835</v>
      </c>
      <c r="J65" s="27">
        <f t="shared" si="1"/>
        <v>673</v>
      </c>
      <c r="K65" s="7"/>
      <c r="L65" s="124">
        <f t="shared" si="2"/>
        <v>0.98403137919513972</v>
      </c>
      <c r="M65" s="27">
        <f t="shared" ca="1" si="3"/>
        <v>5.263758758276076E-6</v>
      </c>
      <c r="N65" s="44"/>
      <c r="O65" s="44"/>
      <c r="P65" s="7"/>
      <c r="Q65" s="28">
        <f t="shared" ca="1" si="4"/>
        <v>-3805.5741518498262</v>
      </c>
      <c r="R65" s="27">
        <f t="shared" ca="1" si="5"/>
        <v>665.01429746255599</v>
      </c>
      <c r="S65" s="7"/>
      <c r="T65" s="28">
        <f t="shared" ca="1" si="6"/>
        <v>0.98304148225496901</v>
      </c>
      <c r="U65" s="27">
        <f t="shared" ca="1" si="7"/>
        <v>0.17287640662479872</v>
      </c>
      <c r="V65" s="7"/>
      <c r="W65" s="28">
        <f t="shared" ca="1" si="8"/>
        <v>0.98173709090499917</v>
      </c>
      <c r="X65" s="27">
        <f t="shared" ca="1" si="11"/>
        <v>252.91581660882321</v>
      </c>
      <c r="Y65" s="7"/>
      <c r="Z65" s="28">
        <f t="shared" si="12"/>
        <v>252.74699999999996</v>
      </c>
      <c r="AA65" s="27">
        <f t="shared" si="9"/>
        <v>4.4112673245381071</v>
      </c>
      <c r="AB65" s="7"/>
      <c r="AC65" s="28">
        <f t="shared" ca="1" si="0"/>
        <v>0.16881660882324923</v>
      </c>
      <c r="AD65" s="27">
        <f t="shared" ca="1" si="10"/>
        <v>4.2606000517963594E-2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11218</v>
      </c>
      <c r="D66" s="26">
        <v>13329</v>
      </c>
      <c r="E66" s="26">
        <v>15110</v>
      </c>
      <c r="F66" s="26">
        <v>13029</v>
      </c>
      <c r="G66" s="27"/>
      <c r="H66" s="7"/>
      <c r="I66" s="28">
        <f t="shared" si="1"/>
        <v>-3892</v>
      </c>
      <c r="J66" s="27">
        <f t="shared" si="1"/>
        <v>300</v>
      </c>
      <c r="K66" s="7"/>
      <c r="L66" s="124">
        <f t="shared" si="2"/>
        <v>0.9967648659216467</v>
      </c>
      <c r="M66" s="27">
        <f t="shared" ca="1" si="3"/>
        <v>1.9777048202682845E-7</v>
      </c>
      <c r="N66" s="44"/>
      <c r="O66" s="44"/>
      <c r="P66" s="7"/>
      <c r="Q66" s="28">
        <f t="shared" ca="1" si="4"/>
        <v>-3862.5741518498262</v>
      </c>
      <c r="R66" s="27">
        <f t="shared" ca="1" si="5"/>
        <v>292.01429746255599</v>
      </c>
      <c r="S66" s="7"/>
      <c r="T66" s="28">
        <f t="shared" ca="1" si="6"/>
        <v>0.99776550608230563</v>
      </c>
      <c r="U66" s="27">
        <f t="shared" ca="1" si="7"/>
        <v>7.591172493736377E-2</v>
      </c>
      <c r="V66" s="7"/>
      <c r="W66" s="28">
        <f t="shared" ca="1" si="8"/>
        <v>0.99720957985444714</v>
      </c>
      <c r="X66" s="27">
        <f t="shared" ca="1" si="11"/>
        <v>258.54958263768845</v>
      </c>
      <c r="Y66" s="7"/>
      <c r="Z66" s="28">
        <f t="shared" si="12"/>
        <v>258.38999999999993</v>
      </c>
      <c r="AA66" s="27">
        <f t="shared" si="9"/>
        <v>4.5097562542281464</v>
      </c>
      <c r="AB66" s="7"/>
      <c r="AC66" s="28">
        <f t="shared" ca="1" si="0"/>
        <v>0.15958263768851566</v>
      </c>
      <c r="AD66" s="27">
        <f t="shared" ca="1" si="10"/>
        <v>9.2836164027403356E-3</v>
      </c>
      <c r="AE66" s="7">
        <v>103</v>
      </c>
    </row>
    <row r="67" spans="1:31" s="26" customFormat="1" x14ac:dyDescent="0.25">
      <c r="A67" s="26">
        <v>47</v>
      </c>
      <c r="B67" s="26">
        <v>603</v>
      </c>
      <c r="C67" s="26">
        <v>11208</v>
      </c>
      <c r="D67" s="26">
        <v>13136</v>
      </c>
      <c r="E67" s="26">
        <v>15104</v>
      </c>
      <c r="F67" s="26">
        <v>13202</v>
      </c>
      <c r="G67" s="27"/>
      <c r="H67" s="7"/>
      <c r="I67" s="28">
        <f t="shared" si="1"/>
        <v>-3896</v>
      </c>
      <c r="J67" s="27">
        <f t="shared" si="1"/>
        <v>-66</v>
      </c>
      <c r="K67" s="7"/>
      <c r="L67" s="124">
        <f t="shared" si="2"/>
        <v>0.99989833733413835</v>
      </c>
      <c r="M67" s="27">
        <f t="shared" ca="1" si="3"/>
        <v>8.4911239131087698E-7</v>
      </c>
      <c r="N67" s="44"/>
      <c r="O67" s="44"/>
      <c r="P67" s="7"/>
      <c r="Q67" s="28">
        <f t="shared" ca="1" si="4"/>
        <v>-3866.5741518498262</v>
      </c>
      <c r="R67" s="27">
        <f t="shared" ca="1" si="5"/>
        <v>-73.985702537444027</v>
      </c>
      <c r="S67" s="7"/>
      <c r="T67" s="28">
        <f t="shared" ca="1" si="6"/>
        <v>0.99879877091229419</v>
      </c>
      <c r="U67" s="27">
        <f t="shared" ca="1" si="7"/>
        <v>-1.9233244225105924E-2</v>
      </c>
      <c r="V67" s="7"/>
      <c r="W67" s="28">
        <f t="shared" ca="1" si="8"/>
        <v>0.99897686438754096</v>
      </c>
      <c r="X67" s="27">
        <f t="shared" ca="1" si="11"/>
        <v>264.00575504910682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0.18875504910687368</v>
      </c>
      <c r="AD67" s="27">
        <f t="shared" ca="1" si="10"/>
        <v>-2.6373920099388215E-2</v>
      </c>
      <c r="AE67" s="7">
        <v>102</v>
      </c>
    </row>
    <row r="68" spans="1:31" s="26" customFormat="1" x14ac:dyDescent="0.25">
      <c r="A68" s="26">
        <v>48</v>
      </c>
      <c r="B68" s="26">
        <v>610</v>
      </c>
      <c r="C68" s="26">
        <v>11224</v>
      </c>
      <c r="D68" s="26">
        <v>12960</v>
      </c>
      <c r="E68" s="26">
        <v>15092</v>
      </c>
      <c r="F68" s="26">
        <v>13388</v>
      </c>
      <c r="G68" s="27"/>
      <c r="H68" s="7"/>
      <c r="I68" s="28">
        <f t="shared" si="1"/>
        <v>-3868</v>
      </c>
      <c r="J68" s="27">
        <f t="shared" si="1"/>
        <v>-428</v>
      </c>
      <c r="K68" s="7"/>
      <c r="L68" s="124">
        <f t="shared" si="2"/>
        <v>0.99394754146193987</v>
      </c>
      <c r="M68" s="27">
        <f t="shared" ca="1" si="3"/>
        <v>2.1838304271402912E-6</v>
      </c>
      <c r="N68" s="44"/>
      <c r="O68" s="44"/>
      <c r="P68" s="7"/>
      <c r="Q68" s="28">
        <f t="shared" ca="1" si="4"/>
        <v>-3838.5741518498262</v>
      </c>
      <c r="R68" s="27">
        <f t="shared" ca="1" si="5"/>
        <v>-435.98570253744401</v>
      </c>
      <c r="S68" s="7"/>
      <c r="T68" s="28">
        <f t="shared" ca="1" si="6"/>
        <v>0.99156591710237441</v>
      </c>
      <c r="U68" s="27">
        <f t="shared" ca="1" si="7"/>
        <v>-0.11333837765902403</v>
      </c>
      <c r="V68" s="7"/>
      <c r="W68" s="28">
        <f t="shared" ca="1" si="8"/>
        <v>0.99246976257890618</v>
      </c>
      <c r="X68" s="27">
        <f t="shared" ca="1" si="11"/>
        <v>269.4176377945812</v>
      </c>
      <c r="Y68" s="7"/>
      <c r="Z68" s="28">
        <f t="shared" si="12"/>
        <v>269.30699999999996</v>
      </c>
      <c r="AA68" s="27">
        <f t="shared" si="9"/>
        <v>4.7002938486683679</v>
      </c>
      <c r="AB68" s="7"/>
      <c r="AC68" s="28">
        <f t="shared" ca="1" si="0"/>
        <v>0.1106377945812369</v>
      </c>
      <c r="AD68" s="27">
        <f t="shared" ca="1" si="10"/>
        <v>6.691391991182627E-2</v>
      </c>
      <c r="AE68" s="7">
        <v>101</v>
      </c>
    </row>
    <row r="69" spans="1:31" s="26" customFormat="1" x14ac:dyDescent="0.25">
      <c r="A69" s="26">
        <v>49</v>
      </c>
      <c r="B69" s="26">
        <v>632</v>
      </c>
      <c r="C69" s="26">
        <v>11252</v>
      </c>
      <c r="D69" s="26">
        <v>12767</v>
      </c>
      <c r="E69" s="26">
        <v>15060</v>
      </c>
      <c r="F69" s="26">
        <v>13571</v>
      </c>
      <c r="G69" s="27"/>
      <c r="H69" s="7"/>
      <c r="I69" s="28">
        <f t="shared" si="1"/>
        <v>-3808</v>
      </c>
      <c r="J69" s="27">
        <f t="shared" si="1"/>
        <v>-804</v>
      </c>
      <c r="K69" s="7"/>
      <c r="L69" s="124">
        <f t="shared" si="2"/>
        <v>0.97816574072706364</v>
      </c>
      <c r="M69" s="27">
        <f t="shared" ca="1" si="3"/>
        <v>1.9480613596474175E-7</v>
      </c>
      <c r="N69" s="44"/>
      <c r="O69" s="44"/>
      <c r="P69" s="7"/>
      <c r="Q69" s="28">
        <f t="shared" ca="1" si="4"/>
        <v>-3778.5741518498262</v>
      </c>
      <c r="R69" s="27">
        <f t="shared" ca="1" si="5"/>
        <v>-811.98570253744401</v>
      </c>
      <c r="S69" s="7"/>
      <c r="T69" s="28">
        <f t="shared" ca="1" si="6"/>
        <v>0.9760669446525464</v>
      </c>
      <c r="U69" s="27">
        <f t="shared" ca="1" si="7"/>
        <v>-0.21108293614287268</v>
      </c>
      <c r="V69" s="7"/>
      <c r="W69" s="28">
        <f t="shared" ca="1" si="8"/>
        <v>0.97772437224612652</v>
      </c>
      <c r="X69" s="27">
        <f t="shared" ca="1" si="11"/>
        <v>275.08550361893435</v>
      </c>
      <c r="Y69" s="7"/>
      <c r="Z69" s="28">
        <f t="shared" si="12"/>
        <v>274.99499999999995</v>
      </c>
      <c r="AA69" s="27">
        <f t="shared" si="9"/>
        <v>4.7995681765218059</v>
      </c>
      <c r="AB69" s="7"/>
      <c r="AC69" s="28">
        <f t="shared" ca="1" si="0"/>
        <v>9.0503618934405949E-2</v>
      </c>
      <c r="AD69" s="27">
        <f t="shared" ca="1" si="10"/>
        <v>-1.1322910407216114E-2</v>
      </c>
      <c r="AE69" s="7">
        <v>100</v>
      </c>
    </row>
    <row r="70" spans="1:31" s="26" customFormat="1" x14ac:dyDescent="0.25">
      <c r="A70" s="26">
        <v>50</v>
      </c>
      <c r="B70" s="26">
        <v>640</v>
      </c>
      <c r="C70" s="26">
        <v>11300</v>
      </c>
      <c r="D70" s="26">
        <v>12586</v>
      </c>
      <c r="E70" s="26">
        <v>15010</v>
      </c>
      <c r="F70" s="26">
        <v>13762</v>
      </c>
      <c r="G70" s="27"/>
      <c r="H70" s="7"/>
      <c r="I70" s="28">
        <f t="shared" si="1"/>
        <v>-3710</v>
      </c>
      <c r="J70" s="27">
        <f t="shared" si="1"/>
        <v>-1176</v>
      </c>
      <c r="K70" s="7"/>
      <c r="L70" s="124">
        <f t="shared" si="2"/>
        <v>0.952369191587909</v>
      </c>
      <c r="M70" s="27">
        <f t="shared" ca="1" si="3"/>
        <v>6.1694838614852643E-7</v>
      </c>
      <c r="N70" s="44"/>
      <c r="O70" s="44"/>
      <c r="P70" s="7"/>
      <c r="Q70" s="28">
        <f t="shared" ca="1" si="4"/>
        <v>-3680.5741518498262</v>
      </c>
      <c r="R70" s="27">
        <f t="shared" ca="1" si="5"/>
        <v>-1183.985702537444</v>
      </c>
      <c r="S70" s="7"/>
      <c r="T70" s="28">
        <f t="shared" ca="1" si="6"/>
        <v>0.95075195631782727</v>
      </c>
      <c r="U70" s="27">
        <f t="shared" ca="1" si="7"/>
        <v>-0.30778765889816972</v>
      </c>
      <c r="V70" s="7"/>
      <c r="W70" s="28">
        <f t="shared" ca="1" si="8"/>
        <v>0.95315465220827678</v>
      </c>
      <c r="X70" s="27">
        <f t="shared" ca="1" si="11"/>
        <v>280.79881040964051</v>
      </c>
      <c r="Y70" s="7"/>
      <c r="Z70" s="28">
        <f t="shared" si="12"/>
        <v>280.75499999999994</v>
      </c>
      <c r="AA70" s="27">
        <f t="shared" si="9"/>
        <v>4.9000991414366792</v>
      </c>
      <c r="AB70" s="7"/>
      <c r="AC70" s="28">
        <f t="shared" ca="1" si="0"/>
        <v>4.3810409640570924E-2</v>
      </c>
      <c r="AD70" s="27">
        <f t="shared" ca="1" si="10"/>
        <v>1.7700158075456329E-2</v>
      </c>
      <c r="AE70" s="7">
        <v>99</v>
      </c>
    </row>
    <row r="71" spans="1:31" s="26" customFormat="1" x14ac:dyDescent="0.25">
      <c r="A71" s="26">
        <v>51</v>
      </c>
      <c r="B71" s="26">
        <v>630</v>
      </c>
      <c r="C71" s="26">
        <v>11374</v>
      </c>
      <c r="D71" s="26">
        <v>12410</v>
      </c>
      <c r="E71" s="26">
        <v>14945</v>
      </c>
      <c r="F71" s="26">
        <v>13939</v>
      </c>
      <c r="G71" s="27"/>
      <c r="H71" s="7"/>
      <c r="I71" s="28">
        <f t="shared" si="1"/>
        <v>-3571</v>
      </c>
      <c r="J71" s="27">
        <f t="shared" si="1"/>
        <v>-1529</v>
      </c>
      <c r="K71" s="7"/>
      <c r="L71" s="124">
        <f t="shared" si="2"/>
        <v>0.91758124986799394</v>
      </c>
      <c r="M71" s="27">
        <f t="shared" ca="1" si="3"/>
        <v>1.4010004161852978E-7</v>
      </c>
      <c r="N71" s="44"/>
      <c r="O71" s="44"/>
      <c r="P71" s="7"/>
      <c r="Q71" s="28">
        <f t="shared" ca="1" si="4"/>
        <v>-3541.5741518498262</v>
      </c>
      <c r="R71" s="27">
        <f t="shared" ca="1" si="5"/>
        <v>-1536.985702537444</v>
      </c>
      <c r="S71" s="7"/>
      <c r="T71" s="28">
        <f t="shared" ca="1" si="6"/>
        <v>0.91484600347572564</v>
      </c>
      <c r="U71" s="27">
        <f t="shared" ca="1" si="7"/>
        <v>-0.39955316194284679</v>
      </c>
      <c r="V71" s="7"/>
      <c r="W71" s="28">
        <f t="shared" ca="1" si="8"/>
        <v>0.91795554926903344</v>
      </c>
      <c r="X71" s="27">
        <f t="shared" ca="1" si="11"/>
        <v>286.42454551743094</v>
      </c>
      <c r="Y71" s="7"/>
      <c r="Z71" s="28">
        <f t="shared" si="12"/>
        <v>286.42499999999995</v>
      </c>
      <c r="AA71" s="27">
        <f t="shared" si="9"/>
        <v>4.9990593100247578</v>
      </c>
      <c r="AB71" s="7"/>
      <c r="AC71" s="28">
        <f t="shared" ca="1" si="0"/>
        <v>-4.5448256901181594E-4</v>
      </c>
      <c r="AD71" s="27">
        <f t="shared" ca="1" si="10"/>
        <v>5.595826486489841E-2</v>
      </c>
      <c r="AE71" s="7">
        <v>98</v>
      </c>
    </row>
    <row r="72" spans="1:31" s="26" customFormat="1" x14ac:dyDescent="0.25">
      <c r="A72" s="26">
        <v>52</v>
      </c>
      <c r="B72" s="26">
        <v>638</v>
      </c>
      <c r="C72" s="26">
        <v>11452</v>
      </c>
      <c r="D72" s="26">
        <v>12231</v>
      </c>
      <c r="E72" s="26">
        <v>14851</v>
      </c>
      <c r="F72" s="26">
        <v>14107</v>
      </c>
      <c r="G72" s="27"/>
      <c r="H72" s="7"/>
      <c r="I72" s="28">
        <f t="shared" si="1"/>
        <v>-3399</v>
      </c>
      <c r="J72" s="27">
        <f t="shared" si="1"/>
        <v>-1876</v>
      </c>
      <c r="K72" s="7"/>
      <c r="L72" s="124">
        <f t="shared" si="2"/>
        <v>0.8732029194599773</v>
      </c>
      <c r="M72" s="27">
        <f t="shared" ca="1" si="3"/>
        <v>1.0338939649032917E-6</v>
      </c>
      <c r="N72" s="44"/>
      <c r="O72" s="44"/>
      <c r="P72" s="7"/>
      <c r="Q72" s="28">
        <f t="shared" ca="1" si="4"/>
        <v>-3369.5741518498262</v>
      </c>
      <c r="R72" s="27">
        <f t="shared" ca="1" si="5"/>
        <v>-1883.985702537444</v>
      </c>
      <c r="S72" s="7"/>
      <c r="T72" s="28">
        <f t="shared" ca="1" si="6"/>
        <v>0.87041561578621862</v>
      </c>
      <c r="U72" s="27">
        <f t="shared" ca="1" si="7"/>
        <v>-0.48975891139469646</v>
      </c>
      <c r="V72" s="7"/>
      <c r="W72" s="28">
        <f t="shared" ca="1" si="8"/>
        <v>0.87421972522555069</v>
      </c>
      <c r="X72" s="27">
        <f t="shared" ca="1" si="11"/>
        <v>292.16137665648148</v>
      </c>
      <c r="Y72" s="7"/>
      <c r="Z72" s="28">
        <f t="shared" si="12"/>
        <v>292.16699999999997</v>
      </c>
      <c r="AA72" s="27">
        <f t="shared" si="9"/>
        <v>5.0992761156742716</v>
      </c>
      <c r="AB72" s="7"/>
      <c r="AC72" s="28">
        <f t="shared" ca="1" si="0"/>
        <v>-5.6233435184935843E-3</v>
      </c>
      <c r="AD72" s="27">
        <f t="shared" ca="1" si="10"/>
        <v>-4.507068665617453E-2</v>
      </c>
      <c r="AE72" s="7">
        <v>97</v>
      </c>
    </row>
    <row r="73" spans="1:31" s="26" customFormat="1" x14ac:dyDescent="0.25">
      <c r="A73" s="26">
        <v>53</v>
      </c>
      <c r="B73" s="26">
        <v>637</v>
      </c>
      <c r="C73" s="26">
        <v>11551</v>
      </c>
      <c r="D73" s="26">
        <v>12065</v>
      </c>
      <c r="E73" s="26">
        <v>14745</v>
      </c>
      <c r="F73" s="26">
        <v>14262</v>
      </c>
      <c r="G73" s="27"/>
      <c r="H73" s="7"/>
      <c r="I73" s="28">
        <f t="shared" si="1"/>
        <v>-3194</v>
      </c>
      <c r="J73" s="27">
        <f t="shared" si="1"/>
        <v>-2197</v>
      </c>
      <c r="K73" s="7"/>
      <c r="L73" s="124">
        <f t="shared" si="2"/>
        <v>0.82015187587377225</v>
      </c>
      <c r="M73" s="27">
        <f t="shared" ca="1" si="3"/>
        <v>3.0807113058903759E-6</v>
      </c>
      <c r="N73" s="44"/>
      <c r="O73" s="44"/>
      <c r="P73" s="7"/>
      <c r="Q73" s="28">
        <f t="shared" ca="1" si="4"/>
        <v>-3164.5741518498262</v>
      </c>
      <c r="R73" s="27">
        <f t="shared" ca="1" si="5"/>
        <v>-2204.985702537444</v>
      </c>
      <c r="S73" s="7"/>
      <c r="T73" s="28">
        <f t="shared" ca="1" si="6"/>
        <v>0.81746079324930621</v>
      </c>
      <c r="U73" s="27">
        <f t="shared" ca="1" si="7"/>
        <v>-0.57320572861096086</v>
      </c>
      <c r="V73" s="7"/>
      <c r="W73" s="28">
        <f t="shared" ca="1" si="8"/>
        <v>0.821907071391625</v>
      </c>
      <c r="X73" s="27">
        <f t="shared" ca="1" si="11"/>
        <v>297.79506064572342</v>
      </c>
      <c r="Y73" s="7"/>
      <c r="Z73" s="28">
        <f t="shared" si="12"/>
        <v>297.89999999999998</v>
      </c>
      <c r="AA73" s="27">
        <f t="shared" si="9"/>
        <v>5.1993358416911075</v>
      </c>
      <c r="AB73" s="7"/>
      <c r="AC73" s="28">
        <f t="shared" ca="1" si="0"/>
        <v>-0.10493935427655288</v>
      </c>
      <c r="AD73" s="27">
        <f t="shared" ca="1" si="10"/>
        <v>1.9746869432992753E-2</v>
      </c>
      <c r="AE73" s="7">
        <v>96</v>
      </c>
    </row>
    <row r="74" spans="1:31" s="26" customFormat="1" x14ac:dyDescent="0.25">
      <c r="A74" s="26">
        <v>54</v>
      </c>
      <c r="B74" s="26">
        <v>615</v>
      </c>
      <c r="C74" s="26">
        <v>11678</v>
      </c>
      <c r="D74" s="26">
        <v>11926</v>
      </c>
      <c r="E74" s="26">
        <v>14644</v>
      </c>
      <c r="F74" s="26">
        <v>14419</v>
      </c>
      <c r="G74" s="27"/>
      <c r="H74" s="7"/>
      <c r="I74" s="28">
        <f t="shared" si="1"/>
        <v>-2966</v>
      </c>
      <c r="J74" s="27">
        <f t="shared" si="1"/>
        <v>-2493</v>
      </c>
      <c r="K74" s="7"/>
      <c r="L74" s="124">
        <f t="shared" si="2"/>
        <v>0.76114225155719684</v>
      </c>
      <c r="M74" s="27">
        <f t="shared" ca="1" si="3"/>
        <v>6.0544568067742394E-6</v>
      </c>
      <c r="N74" s="44"/>
      <c r="O74" s="44"/>
      <c r="P74" s="7"/>
      <c r="Q74" s="28">
        <f t="shared" ca="1" si="4"/>
        <v>-2936.5741518498262</v>
      </c>
      <c r="R74" s="27">
        <f t="shared" ca="1" si="5"/>
        <v>-2500.985702537444</v>
      </c>
      <c r="S74" s="7"/>
      <c r="T74" s="28">
        <f t="shared" ca="1" si="6"/>
        <v>0.75856469793995962</v>
      </c>
      <c r="U74" s="27">
        <f t="shared" ca="1" si="7"/>
        <v>-0.65015357252377792</v>
      </c>
      <c r="V74" s="7"/>
      <c r="W74" s="28">
        <f t="shared" ca="1" si="8"/>
        <v>0.76360283214046865</v>
      </c>
      <c r="X74" s="27">
        <f t="shared" ca="1" si="11"/>
        <v>303.31481406426974</v>
      </c>
      <c r="Y74" s="7"/>
      <c r="Z74" s="28">
        <f t="shared" si="12"/>
        <v>303.435</v>
      </c>
      <c r="AA74" s="27">
        <f t="shared" si="9"/>
        <v>5.2959398157889934</v>
      </c>
      <c r="AB74" s="7"/>
      <c r="AC74" s="28">
        <f t="shared" ca="1" si="0"/>
        <v>-0.12018593573026237</v>
      </c>
      <c r="AD74" s="27">
        <f t="shared" ca="1" si="10"/>
        <v>2.1698831313528899E-2</v>
      </c>
      <c r="AE74" s="7">
        <v>95</v>
      </c>
    </row>
    <row r="75" spans="1:31" s="26" customFormat="1" x14ac:dyDescent="0.25">
      <c r="A75" s="26">
        <v>55</v>
      </c>
      <c r="B75" s="26">
        <v>607</v>
      </c>
      <c r="C75" s="26">
        <v>11801</v>
      </c>
      <c r="D75" s="26">
        <v>11793</v>
      </c>
      <c r="E75" s="26">
        <v>14517</v>
      </c>
      <c r="F75" s="26">
        <v>14553</v>
      </c>
      <c r="G75" s="27"/>
      <c r="H75" s="7"/>
      <c r="I75" s="28">
        <f t="shared" si="1"/>
        <v>-2716</v>
      </c>
      <c r="J75" s="27">
        <f t="shared" si="1"/>
        <v>-2760</v>
      </c>
      <c r="K75" s="7"/>
      <c r="L75" s="124">
        <f t="shared" si="2"/>
        <v>0.69593786350501696</v>
      </c>
      <c r="M75" s="27">
        <f t="shared" ca="1" si="3"/>
        <v>1.3100390242469978E-5</v>
      </c>
      <c r="N75" s="44"/>
      <c r="O75" s="44"/>
      <c r="P75" s="7"/>
      <c r="Q75" s="28">
        <f t="shared" ca="1" si="4"/>
        <v>-2686.5741518498262</v>
      </c>
      <c r="R75" s="27">
        <f t="shared" ca="1" si="5"/>
        <v>-2767.985702537444</v>
      </c>
      <c r="S75" s="7"/>
      <c r="T75" s="28">
        <f t="shared" ca="1" si="6"/>
        <v>0.69398564606567625</v>
      </c>
      <c r="U75" s="27">
        <f t="shared" ca="1" si="7"/>
        <v>-0.71956260740459599</v>
      </c>
      <c r="V75" s="7"/>
      <c r="W75" s="28">
        <f t="shared" ca="1" si="8"/>
        <v>0.69955730962873119</v>
      </c>
      <c r="X75" s="27">
        <f t="shared" ca="1" si="11"/>
        <v>308.71042262975323</v>
      </c>
      <c r="Y75" s="7"/>
      <c r="Z75" s="28">
        <f t="shared" si="12"/>
        <v>308.89800000000002</v>
      </c>
      <c r="AA75" s="27">
        <f t="shared" si="9"/>
        <v>5.3912871528254449</v>
      </c>
      <c r="AB75" s="7"/>
      <c r="AC75" s="28">
        <f t="shared" ca="1" si="0"/>
        <v>-0.18757737024679955</v>
      </c>
      <c r="AD75" s="27">
        <f t="shared" ca="1" si="10"/>
        <v>2.5298381591369434E-2</v>
      </c>
      <c r="AE75" s="7">
        <v>94</v>
      </c>
    </row>
    <row r="76" spans="1:31" s="26" customFormat="1" x14ac:dyDescent="0.25">
      <c r="A76" s="26">
        <v>56</v>
      </c>
      <c r="B76" s="26">
        <v>629</v>
      </c>
      <c r="C76" s="26">
        <v>11939</v>
      </c>
      <c r="D76" s="26">
        <v>11662</v>
      </c>
      <c r="E76" s="26">
        <v>14371</v>
      </c>
      <c r="F76" s="26">
        <v>14679</v>
      </c>
      <c r="G76" s="27"/>
      <c r="H76" s="7"/>
      <c r="I76" s="28">
        <f t="shared" si="1"/>
        <v>-2432</v>
      </c>
      <c r="J76" s="27">
        <f t="shared" si="1"/>
        <v>-3017</v>
      </c>
      <c r="K76" s="7"/>
      <c r="L76" s="124">
        <f t="shared" si="2"/>
        <v>0.62170842047482877</v>
      </c>
      <c r="M76" s="27">
        <f t="shared" ca="1" si="3"/>
        <v>2.5002999157891449E-5</v>
      </c>
      <c r="N76" s="44"/>
      <c r="O76" s="44"/>
      <c r="P76" s="7"/>
      <c r="Q76" s="28">
        <f t="shared" ca="1" si="4"/>
        <v>-2402.5741518498262</v>
      </c>
      <c r="R76" s="27">
        <f t="shared" ca="1" si="5"/>
        <v>-3024.985702537444</v>
      </c>
      <c r="S76" s="7"/>
      <c r="T76" s="28">
        <f t="shared" ca="1" si="6"/>
        <v>0.62062384313649022</v>
      </c>
      <c r="U76" s="27">
        <f t="shared" ca="1" si="7"/>
        <v>-0.78637205296403501</v>
      </c>
      <c r="V76" s="7"/>
      <c r="W76" s="28">
        <f t="shared" ca="1" si="8"/>
        <v>0.62670872038162351</v>
      </c>
      <c r="X76" s="27">
        <f t="shared" ca="1" si="11"/>
        <v>314.34926164872388</v>
      </c>
      <c r="Y76" s="7"/>
      <c r="Z76" s="28">
        <f t="shared" si="12"/>
        <v>314.55900000000003</v>
      </c>
      <c r="AA76" s="27">
        <f t="shared" si="9"/>
        <v>5.4900902417808437</v>
      </c>
      <c r="AB76" s="7"/>
      <c r="AC76" s="28">
        <f t="shared" ca="1" si="0"/>
        <v>-0.20973835127614393</v>
      </c>
      <c r="AD76" s="27">
        <f t="shared" ca="1" si="10"/>
        <v>4.3730671590651582E-2</v>
      </c>
      <c r="AE76" s="7">
        <v>93</v>
      </c>
    </row>
    <row r="77" spans="1:31" s="26" customFormat="1" x14ac:dyDescent="0.25">
      <c r="A77" s="26">
        <v>57</v>
      </c>
      <c r="B77" s="26">
        <v>630</v>
      </c>
      <c r="C77" s="26">
        <v>12101</v>
      </c>
      <c r="D77" s="26">
        <v>11551</v>
      </c>
      <c r="E77" s="26">
        <v>14214</v>
      </c>
      <c r="F77" s="26">
        <v>14788</v>
      </c>
      <c r="G77" s="27"/>
      <c r="H77" s="7"/>
      <c r="I77" s="28">
        <f t="shared" si="1"/>
        <v>-2113</v>
      </c>
      <c r="J77" s="27">
        <f t="shared" si="1"/>
        <v>-3237</v>
      </c>
      <c r="K77" s="7"/>
      <c r="L77" s="124">
        <f t="shared" si="2"/>
        <v>0.54128269192303546</v>
      </c>
      <c r="M77" s="27">
        <f t="shared" ca="1" si="3"/>
        <v>1.1984764459499564E-5</v>
      </c>
      <c r="N77" s="44"/>
      <c r="O77" s="44"/>
      <c r="P77" s="7"/>
      <c r="Q77" s="28">
        <f t="shared" ca="1" si="4"/>
        <v>-2083.5741518498262</v>
      </c>
      <c r="R77" s="27">
        <f t="shared" ca="1" si="5"/>
        <v>-3244.985702537444</v>
      </c>
      <c r="S77" s="7"/>
      <c r="T77" s="28">
        <f t="shared" ca="1" si="6"/>
        <v>0.53822097294490445</v>
      </c>
      <c r="U77" s="27">
        <f t="shared" ca="1" si="7"/>
        <v>-0.84356301803437206</v>
      </c>
      <c r="V77" s="7"/>
      <c r="W77" s="28">
        <f t="shared" ca="1" si="8"/>
        <v>0.54474459377887996</v>
      </c>
      <c r="X77" s="27">
        <f t="shared" ca="1" si="11"/>
        <v>320.04976617831301</v>
      </c>
      <c r="Y77" s="7"/>
      <c r="Z77" s="28">
        <f t="shared" si="12"/>
        <v>320.22900000000004</v>
      </c>
      <c r="AA77" s="27">
        <f t="shared" si="9"/>
        <v>5.5890504103689223</v>
      </c>
      <c r="AB77" s="7"/>
      <c r="AC77" s="28">
        <f t="shared" ca="1" si="0"/>
        <v>-0.17923382168703483</v>
      </c>
      <c r="AD77" s="27">
        <f t="shared" ca="1" si="10"/>
        <v>-2.4544368931344707E-2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12258</v>
      </c>
      <c r="D78" s="26">
        <v>11452</v>
      </c>
      <c r="E78" s="26">
        <v>14040</v>
      </c>
      <c r="F78" s="26">
        <v>14877</v>
      </c>
      <c r="G78" s="27"/>
      <c r="H78" s="7"/>
      <c r="I78" s="28">
        <f t="shared" si="1"/>
        <v>-1782</v>
      </c>
      <c r="J78" s="27">
        <f t="shared" si="1"/>
        <v>-3425</v>
      </c>
      <c r="K78" s="7"/>
      <c r="L78" s="124">
        <f t="shared" si="2"/>
        <v>0.45528075572934579</v>
      </c>
      <c r="M78" s="27">
        <f t="shared" ca="1" si="3"/>
        <v>1.8797868051883717E-5</v>
      </c>
      <c r="N78" s="44"/>
      <c r="O78" s="44"/>
      <c r="P78" s="7"/>
      <c r="Q78" s="28">
        <f t="shared" ca="1" si="4"/>
        <v>-1752.5741518498264</v>
      </c>
      <c r="R78" s="27">
        <f t="shared" ca="1" si="5"/>
        <v>-3432.985702537444</v>
      </c>
      <c r="S78" s="7"/>
      <c r="T78" s="28">
        <f t="shared" ca="1" si="6"/>
        <v>0.45271830826335319</v>
      </c>
      <c r="U78" s="27">
        <f t="shared" ca="1" si="7"/>
        <v>-0.89243529727629634</v>
      </c>
      <c r="V78" s="7"/>
      <c r="W78" s="28">
        <f t="shared" ca="1" si="8"/>
        <v>0.45961640655152736</v>
      </c>
      <c r="X78" s="27">
        <f t="shared" ca="1" si="11"/>
        <v>325.65369102936313</v>
      </c>
      <c r="Y78" s="7"/>
      <c r="Z78" s="28">
        <f t="shared" si="12"/>
        <v>325.91700000000003</v>
      </c>
      <c r="AA78" s="27">
        <f t="shared" si="9"/>
        <v>5.6883247382223594</v>
      </c>
      <c r="AB78" s="7"/>
      <c r="AC78" s="28">
        <f t="shared" ca="1" si="0"/>
        <v>-0.26330897063689918</v>
      </c>
      <c r="AD78" s="27">
        <f t="shared" ca="1" si="10"/>
        <v>-2.9713449969733574E-2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12434</v>
      </c>
      <c r="D79" s="26">
        <v>11367</v>
      </c>
      <c r="E79" s="26">
        <v>13866</v>
      </c>
      <c r="F79" s="26">
        <v>14954</v>
      </c>
      <c r="G79" s="27"/>
      <c r="H79" s="7"/>
      <c r="I79" s="28">
        <f t="shared" si="1"/>
        <v>-1432</v>
      </c>
      <c r="J79" s="27">
        <f t="shared" si="1"/>
        <v>-3587</v>
      </c>
      <c r="K79" s="7"/>
      <c r="L79" s="124">
        <f t="shared" si="2"/>
        <v>0.36435672779275624</v>
      </c>
      <c r="M79" s="27">
        <f t="shared" ca="1" si="3"/>
        <v>2.6741270712261663E-5</v>
      </c>
      <c r="N79" s="44"/>
      <c r="O79" s="44"/>
      <c r="P79" s="7"/>
      <c r="Q79" s="28">
        <f t="shared" ca="1" si="4"/>
        <v>-1402.5741518498264</v>
      </c>
      <c r="R79" s="27">
        <f t="shared" ca="1" si="5"/>
        <v>-3594.985702537444</v>
      </c>
      <c r="S79" s="7"/>
      <c r="T79" s="28">
        <f t="shared" ca="1" si="6"/>
        <v>0.36230763563935636</v>
      </c>
      <c r="U79" s="27">
        <f t="shared" ca="1" si="7"/>
        <v>-0.9345486442826354</v>
      </c>
      <c r="V79" s="7"/>
      <c r="W79" s="28">
        <f t="shared" ca="1" si="8"/>
        <v>0.36952792404819479</v>
      </c>
      <c r="X79" s="27">
        <f t="shared" ca="1" si="11"/>
        <v>331.32854483540302</v>
      </c>
      <c r="Y79" s="7"/>
      <c r="Z79" s="28">
        <f t="shared" si="12"/>
        <v>331.63200000000001</v>
      </c>
      <c r="AA79" s="27">
        <f t="shared" si="9"/>
        <v>5.7880703049738349</v>
      </c>
      <c r="AB79" s="7"/>
      <c r="AC79" s="28">
        <f t="shared" ca="1" si="0"/>
        <v>-0.30345516459698274</v>
      </c>
      <c r="AD79" s="27">
        <f t="shared" ca="1" si="10"/>
        <v>1.0759784533149741E-2</v>
      </c>
      <c r="AE79" s="7">
        <v>90</v>
      </c>
    </row>
    <row r="80" spans="1:31" s="26" customFormat="1" x14ac:dyDescent="0.25">
      <c r="A80" s="26">
        <v>60</v>
      </c>
      <c r="B80" s="26">
        <v>631</v>
      </c>
      <c r="C80" s="26">
        <v>12621</v>
      </c>
      <c r="D80" s="26">
        <v>11312</v>
      </c>
      <c r="E80" s="26">
        <v>13690</v>
      </c>
      <c r="F80" s="26">
        <v>15025</v>
      </c>
      <c r="G80" s="27"/>
      <c r="H80" s="7"/>
      <c r="I80" s="28">
        <f t="shared" si="1"/>
        <v>-1069</v>
      </c>
      <c r="J80" s="27">
        <f t="shared" si="1"/>
        <v>-3713</v>
      </c>
      <c r="K80" s="7"/>
      <c r="L80" s="124">
        <f t="shared" si="2"/>
        <v>0.27041561744278181</v>
      </c>
      <c r="M80" s="27">
        <f t="shared" ca="1" si="3"/>
        <v>3.1286323203755905E-5</v>
      </c>
      <c r="N80" s="44"/>
      <c r="O80" s="44"/>
      <c r="P80" s="7"/>
      <c r="Q80" s="28">
        <f t="shared" ca="1" si="4"/>
        <v>-1039.5741518498264</v>
      </c>
      <c r="R80" s="27">
        <f t="shared" ca="1" si="5"/>
        <v>-3720.985702537444</v>
      </c>
      <c r="S80" s="7"/>
      <c r="T80" s="28">
        <f t="shared" ca="1" si="6"/>
        <v>0.26853885231789676</v>
      </c>
      <c r="U80" s="27">
        <f t="shared" ca="1" si="7"/>
        <v>-0.9673034697320102</v>
      </c>
      <c r="V80" s="7"/>
      <c r="W80" s="28">
        <f t="shared" ca="1" si="8"/>
        <v>0.27600903528912191</v>
      </c>
      <c r="X80" s="27">
        <f t="shared" ca="1" si="11"/>
        <v>336.97728474285384</v>
      </c>
      <c r="Y80" s="7"/>
      <c r="Z80" s="28">
        <f t="shared" si="12"/>
        <v>337.31099999999998</v>
      </c>
      <c r="AA80" s="27">
        <f t="shared" si="9"/>
        <v>5.8871875531945923</v>
      </c>
      <c r="AB80" s="7"/>
      <c r="AC80" s="28">
        <f t="shared" ca="1" si="0"/>
        <v>-0.33371525714613881</v>
      </c>
      <c r="AD80" s="27">
        <f t="shared" ca="1" si="10"/>
        <v>3.2311175660538538E-2</v>
      </c>
      <c r="AE80" s="7">
        <v>89</v>
      </c>
    </row>
    <row r="81" spans="1:31" s="26" customFormat="1" x14ac:dyDescent="0.25">
      <c r="A81" s="26">
        <v>61</v>
      </c>
      <c r="B81" s="26">
        <v>635</v>
      </c>
      <c r="C81" s="26">
        <v>12812</v>
      </c>
      <c r="D81" s="26">
        <v>11271</v>
      </c>
      <c r="E81" s="26">
        <v>13504</v>
      </c>
      <c r="F81" s="26">
        <v>15070</v>
      </c>
      <c r="G81" s="27"/>
      <c r="H81" s="7"/>
      <c r="I81" s="28">
        <f t="shared" si="1"/>
        <v>-692</v>
      </c>
      <c r="J81" s="27">
        <f t="shared" si="1"/>
        <v>-3799</v>
      </c>
      <c r="K81" s="7"/>
      <c r="L81" s="124">
        <f t="shared" si="2"/>
        <v>0.17320126822081292</v>
      </c>
      <c r="M81" s="27">
        <f t="shared" ca="1" si="3"/>
        <v>3.1271877923709749E-5</v>
      </c>
      <c r="N81" s="44"/>
      <c r="O81" s="44"/>
      <c r="P81" s="7"/>
      <c r="Q81" s="28">
        <f t="shared" ca="1" si="4"/>
        <v>-662.57415184982642</v>
      </c>
      <c r="R81" s="27">
        <f t="shared" ca="1" si="5"/>
        <v>-3806.985702537444</v>
      </c>
      <c r="S81" s="7"/>
      <c r="T81" s="28">
        <f t="shared" ca="1" si="6"/>
        <v>0.17115364209147726</v>
      </c>
      <c r="U81" s="27">
        <f t="shared" ca="1" si="7"/>
        <v>-0.98965993789586915</v>
      </c>
      <c r="V81" s="7"/>
      <c r="W81" s="28">
        <f t="shared" ca="1" si="8"/>
        <v>0.17879339464317764</v>
      </c>
      <c r="X81" s="27">
        <f t="shared" ca="1" si="11"/>
        <v>342.66210082183693</v>
      </c>
      <c r="Y81" s="7"/>
      <c r="Z81" s="28">
        <f t="shared" si="12"/>
        <v>343.02599999999995</v>
      </c>
      <c r="AA81" s="27">
        <f t="shared" si="9"/>
        <v>5.9869331199460678</v>
      </c>
      <c r="AB81" s="7"/>
      <c r="AC81" s="28">
        <f t="shared" ca="1" si="0"/>
        <v>-0.36389917816302386</v>
      </c>
      <c r="AD81" s="27">
        <f t="shared" ca="1" si="10"/>
        <v>-2.7957368265219884E-2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12997</v>
      </c>
      <c r="D82" s="26">
        <v>11244</v>
      </c>
      <c r="E82" s="26">
        <v>13316</v>
      </c>
      <c r="F82" s="26">
        <v>15095</v>
      </c>
      <c r="G82" s="27"/>
      <c r="H82" s="7"/>
      <c r="I82" s="28">
        <f t="shared" si="1"/>
        <v>-319</v>
      </c>
      <c r="J82" s="27">
        <f t="shared" si="1"/>
        <v>-3851</v>
      </c>
      <c r="K82" s="7"/>
      <c r="L82" s="124">
        <f t="shared" si="2"/>
        <v>7.5988129739596302E-2</v>
      </c>
      <c r="M82" s="27">
        <f t="shared" ca="1" si="3"/>
        <v>4.2964551793987879E-5</v>
      </c>
      <c r="N82" s="44"/>
      <c r="O82" s="44"/>
      <c r="P82" s="7"/>
      <c r="Q82" s="28">
        <f t="shared" ca="1" si="4"/>
        <v>-289.57415184982636</v>
      </c>
      <c r="R82" s="27">
        <f t="shared" ca="1" si="5"/>
        <v>-3858.985702537444</v>
      </c>
      <c r="S82" s="7"/>
      <c r="T82" s="28">
        <f t="shared" ca="1" si="6"/>
        <v>7.4801696695046299E-2</v>
      </c>
      <c r="U82" s="27">
        <f t="shared" ca="1" si="7"/>
        <v>-1.0031778023670397</v>
      </c>
      <c r="V82" s="7"/>
      <c r="W82" s="28">
        <f t="shared" ca="1" si="8"/>
        <v>8.2542864806247576E-2</v>
      </c>
      <c r="X82" s="27">
        <f t="shared" ca="1" si="11"/>
        <v>348.19899866166497</v>
      </c>
      <c r="Y82" s="7"/>
      <c r="Z82" s="28">
        <f t="shared" si="12"/>
        <v>348.64199999999994</v>
      </c>
      <c r="AA82" s="27">
        <f t="shared" si="9"/>
        <v>6.0849508107380696</v>
      </c>
      <c r="AB82" s="7"/>
      <c r="AC82" s="28">
        <f t="shared" ca="1" si="0"/>
        <v>-0.44300133833496602</v>
      </c>
      <c r="AD82" s="27">
        <f t="shared" ca="1" si="10"/>
        <v>6.3458652004953819E-2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13181</v>
      </c>
      <c r="D83" s="26">
        <v>11238</v>
      </c>
      <c r="E83" s="26">
        <v>13131</v>
      </c>
      <c r="F83" s="26">
        <v>15101</v>
      </c>
      <c r="G83" s="27"/>
      <c r="H83" s="7"/>
      <c r="I83" s="28">
        <f t="shared" si="1"/>
        <v>50</v>
      </c>
      <c r="J83" s="27">
        <f t="shared" si="1"/>
        <v>-3863</v>
      </c>
      <c r="K83" s="7"/>
      <c r="L83" s="124">
        <f t="shared" si="2"/>
        <v>-1.8813539319962328E-2</v>
      </c>
      <c r="M83" s="27">
        <f t="shared" ca="1" si="3"/>
        <v>3.6710905305558802E-5</v>
      </c>
      <c r="N83" s="44"/>
      <c r="O83" s="44"/>
      <c r="P83" s="7"/>
      <c r="Q83" s="28">
        <f t="shared" ca="1" si="4"/>
        <v>79.425848150173621</v>
      </c>
      <c r="R83" s="27">
        <f t="shared" ca="1" si="5"/>
        <v>-3870.985702537444</v>
      </c>
      <c r="S83" s="7"/>
      <c r="T83" s="28">
        <f t="shared" ca="1" si="6"/>
        <v>-2.0516983871396097E-2</v>
      </c>
      <c r="U83" s="27">
        <f t="shared" ca="1" si="7"/>
        <v>-1.0062973095526946</v>
      </c>
      <c r="V83" s="7"/>
      <c r="W83" s="28">
        <f t="shared" ca="1" si="8"/>
        <v>-1.2754586827529432E-2</v>
      </c>
      <c r="X83" s="27">
        <f t="shared" ca="1" si="11"/>
        <v>353.62895089936558</v>
      </c>
      <c r="Y83" s="7"/>
      <c r="Z83" s="28">
        <f t="shared" si="12"/>
        <v>354.07799999999992</v>
      </c>
      <c r="AA83" s="27">
        <f t="shared" si="9"/>
        <v>6.1798269088764801</v>
      </c>
      <c r="AB83" s="7"/>
      <c r="AC83" s="28">
        <f t="shared" ca="1" si="0"/>
        <v>-0.44904910063434045</v>
      </c>
      <c r="AD83" s="27">
        <f t="shared" ca="1" si="10"/>
        <v>2.7255000445336464E-2</v>
      </c>
      <c r="AE83" s="7">
        <v>86</v>
      </c>
    </row>
    <row r="84" spans="1:31" s="26" customFormat="1" x14ac:dyDescent="0.25">
      <c r="A84" s="26">
        <v>64</v>
      </c>
      <c r="B84" s="26">
        <v>610</v>
      </c>
      <c r="C84" s="26">
        <v>13360</v>
      </c>
      <c r="D84" s="26">
        <v>11239</v>
      </c>
      <c r="E84" s="26">
        <v>12937</v>
      </c>
      <c r="F84" s="26">
        <v>15080</v>
      </c>
      <c r="G84" s="27"/>
      <c r="H84" s="7"/>
      <c r="I84" s="28">
        <f t="shared" si="1"/>
        <v>423</v>
      </c>
      <c r="J84" s="27">
        <f t="shared" si="1"/>
        <v>-3841</v>
      </c>
      <c r="K84" s="7"/>
      <c r="L84" s="124">
        <f t="shared" si="2"/>
        <v>-0.11438232858093765</v>
      </c>
      <c r="M84" s="27">
        <f t="shared" ca="1" si="3"/>
        <v>2.734045168952468E-5</v>
      </c>
      <c r="N84" s="44"/>
      <c r="O84" s="44"/>
      <c r="P84" s="7"/>
      <c r="Q84" s="28">
        <f t="shared" ca="1" si="4"/>
        <v>452.42584815017364</v>
      </c>
      <c r="R84" s="27">
        <f t="shared" ca="1" si="5"/>
        <v>-3848.985702537444</v>
      </c>
      <c r="S84" s="7"/>
      <c r="T84" s="28">
        <f t="shared" ca="1" si="6"/>
        <v>-0.11686892926782705</v>
      </c>
      <c r="U84" s="27">
        <f t="shared" ca="1" si="7"/>
        <v>-1.0005782130456609</v>
      </c>
      <c r="V84" s="7"/>
      <c r="W84" s="28">
        <f t="shared" ca="1" si="8"/>
        <v>-0.10915351880341422</v>
      </c>
      <c r="X84" s="27">
        <f ca="1">IF(MOD(ATAN2(U84,W84)*180/PI()-$J$9+360,360)&lt;355,MOD(ATAN2(U84,W84)*180/PI()-$J$9+360,360)+360,MOD(ATAN2(U84,W84)*180/PI()-$J$9+360,360))</f>
        <v>359.12858154031142</v>
      </c>
      <c r="Y84" s="7"/>
      <c r="Z84" s="28">
        <f t="shared" si="12"/>
        <v>359.56799999999993</v>
      </c>
      <c r="AA84" s="27">
        <f t="shared" si="9"/>
        <v>6.27564548481097</v>
      </c>
      <c r="AB84" s="7"/>
      <c r="AC84" s="28">
        <f t="shared" ref="AC84:AC147" ca="1" si="13">X84-Z84</f>
        <v>-0.43941845968851112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13317</v>
      </c>
      <c r="D85" s="26">
        <v>11201</v>
      </c>
      <c r="E85" s="26">
        <v>12894</v>
      </c>
      <c r="F85" s="26">
        <v>15025</v>
      </c>
      <c r="G85" s="27"/>
      <c r="H85" s="7"/>
      <c r="I85" s="28">
        <f t="shared" ref="I85:J148" si="14">C85-E85</f>
        <v>423</v>
      </c>
      <c r="J85" s="27">
        <f t="shared" si="14"/>
        <v>-3824</v>
      </c>
      <c r="K85" s="7"/>
      <c r="L85" s="124">
        <f>$O$3*SIN(2*PI()/$O$4*($Z85+$O$5))+$O$6</f>
        <v>-0.11438232858093765</v>
      </c>
      <c r="M85" s="27">
        <f t="shared" ref="M85:M148" ca="1" si="15">(W85-L85)^2</f>
        <v>2.6985088806124038E-5</v>
      </c>
      <c r="N85" s="44"/>
      <c r="O85" s="44"/>
      <c r="P85" s="7"/>
      <c r="Q85" s="28">
        <f t="shared" ref="Q85:Q148" ca="1" si="16">I85-$J$4</f>
        <v>452.42584815017364</v>
      </c>
      <c r="R85" s="27">
        <f t="shared" ref="R85:R148" ca="1" si="17">J85-$J$3</f>
        <v>-3831.985702537444</v>
      </c>
      <c r="S85" s="7"/>
      <c r="T85" s="28">
        <f t="shared" ref="T85:T148" ca="1" si="18">Q85/$J$7</f>
        <v>-0.11686892926782705</v>
      </c>
      <c r="U85" s="27">
        <f t="shared" ref="U85:U148" ca="1" si="19">R85/$J$6</f>
        <v>-0.99615891119931654</v>
      </c>
      <c r="V85" s="7"/>
      <c r="W85" s="28">
        <f t="shared" ref="W85:W148" ca="1" si="20">(T85-U85*SIN(-$J$11*PI()/180))/(COS(-$J$11*PI()/180))</f>
        <v>-0.1091876111866876</v>
      </c>
      <c r="X85" s="27">
        <f ca="1">IF(MOD(ATAN2(U85,W85)*180/PI()-$J$9+360,360)&lt;355,MOD(ATAN2(U85,W85)*180/PI()-$J$9+360,360)+360,MOD(ATAN2(U85,W85)*180/PI()-$J$9+360,360))</f>
        <v>359.15792061506238</v>
      </c>
      <c r="Y85" s="7"/>
      <c r="Z85" s="28">
        <f t="shared" si="12"/>
        <v>359.56799999999993</v>
      </c>
      <c r="AA85" s="27">
        <f t="shared" ref="AA85:AA148" si="21">Z85*PI()/180</f>
        <v>6.27564548481097</v>
      </c>
      <c r="AB85" s="7"/>
      <c r="AC85" s="28">
        <f t="shared" ca="1" si="13"/>
        <v>-0.41007938493754637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13132</v>
      </c>
      <c r="D86" s="26">
        <v>11190</v>
      </c>
      <c r="E86" s="26">
        <v>13067</v>
      </c>
      <c r="F86" s="26">
        <v>15040</v>
      </c>
      <c r="G86" s="27"/>
      <c r="H86" s="7"/>
      <c r="I86" s="28">
        <f t="shared" si="14"/>
        <v>65</v>
      </c>
      <c r="J86" s="27">
        <f t="shared" si="14"/>
        <v>-3850</v>
      </c>
      <c r="K86" s="7"/>
      <c r="L86" s="124">
        <f t="shared" ref="L86:L149" si="22">$O$3*SIN(2*PI()/$O$4*($Z86+$O$5))+$O$6</f>
        <v>-2.2268560389747269E-2</v>
      </c>
      <c r="M86" s="27">
        <f t="shared" ca="1" si="15"/>
        <v>3.1506268646898651E-5</v>
      </c>
      <c r="N86" s="44"/>
      <c r="O86" s="44"/>
      <c r="P86" s="7"/>
      <c r="Q86" s="28">
        <f t="shared" ca="1" si="16"/>
        <v>94.425848150173621</v>
      </c>
      <c r="R86" s="27">
        <f t="shared" ca="1" si="17"/>
        <v>-3857.985702537444</v>
      </c>
      <c r="S86" s="7"/>
      <c r="T86" s="28">
        <f t="shared" ca="1" si="18"/>
        <v>-2.4391726983853106E-2</v>
      </c>
      <c r="U86" s="27">
        <f t="shared" ca="1" si="19"/>
        <v>-1.0029178434349018</v>
      </c>
      <c r="V86" s="7"/>
      <c r="W86" s="28">
        <f t="shared" ca="1" si="20"/>
        <v>-1.6655515881915654E-2</v>
      </c>
      <c r="X86" s="27">
        <f ca="1">MOD(ATAN2(U86,W86)*180/PI()-$J$9+360,360)</f>
        <v>353.85420589981095</v>
      </c>
      <c r="Y86" s="7"/>
      <c r="Z86" s="28">
        <f t="shared" ref="Z86:Z149" si="23">360/40000*B86+Z85</f>
        <v>354.27599999999995</v>
      </c>
      <c r="AA86" s="27">
        <f t="shared" si="21"/>
        <v>6.1832826607954301</v>
      </c>
      <c r="AB86" s="7"/>
      <c r="AC86" s="28">
        <f t="shared" ca="1" si="13"/>
        <v>-0.42179410018900398</v>
      </c>
      <c r="AD86" s="27"/>
      <c r="AE86" s="7"/>
    </row>
    <row r="87" spans="1:31" s="26" customFormat="1" x14ac:dyDescent="0.25">
      <c r="A87" s="26">
        <v>2</v>
      </c>
      <c r="B87" s="26">
        <v>-612</v>
      </c>
      <c r="C87" s="26">
        <v>12951</v>
      </c>
      <c r="D87" s="26">
        <v>11195</v>
      </c>
      <c r="E87" s="26">
        <v>13256</v>
      </c>
      <c r="F87" s="26">
        <v>15031</v>
      </c>
      <c r="G87" s="27"/>
      <c r="H87" s="7"/>
      <c r="I87" s="28">
        <f t="shared" si="14"/>
        <v>-305</v>
      </c>
      <c r="J87" s="27">
        <f t="shared" si="14"/>
        <v>-3836</v>
      </c>
      <c r="K87" s="7"/>
      <c r="L87" s="124">
        <f t="shared" si="22"/>
        <v>7.3795191157915732E-2</v>
      </c>
      <c r="M87" s="27">
        <f t="shared" ca="1" si="15"/>
        <v>2.6020788834556407E-5</v>
      </c>
      <c r="N87" s="44"/>
      <c r="O87" s="44"/>
      <c r="P87" s="7"/>
      <c r="Q87" s="28">
        <f t="shared" ca="1" si="16"/>
        <v>-275.57415184982636</v>
      </c>
      <c r="R87" s="27">
        <f t="shared" ca="1" si="17"/>
        <v>-3843.985702537444</v>
      </c>
      <c r="S87" s="7"/>
      <c r="T87" s="28">
        <f t="shared" ca="1" si="18"/>
        <v>7.1185269790086436E-2</v>
      </c>
      <c r="U87" s="27">
        <f t="shared" ca="1" si="19"/>
        <v>-0.99927841838497133</v>
      </c>
      <c r="V87" s="7"/>
      <c r="W87" s="28">
        <f t="shared" ca="1" si="20"/>
        <v>7.8896248777131223E-2</v>
      </c>
      <c r="X87" s="27">
        <f ca="1">MOD(ATAN2(U87,W87)*180/PI()-$J$9+360,360)</f>
        <v>348.38845731366996</v>
      </c>
      <c r="Y87" s="7"/>
      <c r="Z87" s="28">
        <f t="shared" si="23"/>
        <v>348.76799999999997</v>
      </c>
      <c r="AA87" s="27">
        <f t="shared" si="21"/>
        <v>6.0871499255955834</v>
      </c>
      <c r="AB87" s="7"/>
      <c r="AC87" s="28">
        <f t="shared" ca="1" si="13"/>
        <v>-0.3795426863300122</v>
      </c>
      <c r="AD87" s="27"/>
      <c r="AE87" s="7"/>
    </row>
    <row r="88" spans="1:31" s="26" customFormat="1" x14ac:dyDescent="0.25">
      <c r="A88" s="26">
        <v>3</v>
      </c>
      <c r="B88" s="26">
        <v>-614</v>
      </c>
      <c r="C88" s="26">
        <v>12773</v>
      </c>
      <c r="D88" s="26">
        <v>11228</v>
      </c>
      <c r="E88" s="26">
        <v>13451</v>
      </c>
      <c r="F88" s="26">
        <v>15021</v>
      </c>
      <c r="G88" s="27"/>
      <c r="H88" s="7"/>
      <c r="I88" s="28">
        <f t="shared" si="14"/>
        <v>-678</v>
      </c>
      <c r="J88" s="27">
        <f t="shared" si="14"/>
        <v>-3793</v>
      </c>
      <c r="K88" s="7"/>
      <c r="L88" s="124">
        <f t="shared" si="22"/>
        <v>0.16948711178334866</v>
      </c>
      <c r="M88" s="27">
        <f t="shared" ca="1" si="15"/>
        <v>3.2236456018615706E-5</v>
      </c>
      <c r="N88" s="44"/>
      <c r="O88" s="44"/>
      <c r="P88" s="7"/>
      <c r="Q88" s="28">
        <f t="shared" ca="1" si="16"/>
        <v>-648.57415184982642</v>
      </c>
      <c r="R88" s="27">
        <f t="shared" ca="1" si="17"/>
        <v>-3800.985702537444</v>
      </c>
      <c r="S88" s="7"/>
      <c r="T88" s="28">
        <f t="shared" ca="1" si="18"/>
        <v>0.16753721518651737</v>
      </c>
      <c r="U88" s="27">
        <f t="shared" ca="1" si="19"/>
        <v>-0.98810018430304181</v>
      </c>
      <c r="V88" s="7"/>
      <c r="W88" s="28">
        <f t="shared" ca="1" si="20"/>
        <v>0.17516482752285303</v>
      </c>
      <c r="X88" s="27">
        <f t="shared" ref="X88:X148" ca="1" si="24">MOD(ATAN2(U88,W88)*180/PI()-$J$9+360,360)</f>
        <v>342.85014345357172</v>
      </c>
      <c r="Y88" s="7"/>
      <c r="Z88" s="28">
        <f t="shared" si="23"/>
        <v>343.24199999999996</v>
      </c>
      <c r="AA88" s="27">
        <f t="shared" si="21"/>
        <v>5.9907030311303755</v>
      </c>
      <c r="AB88" s="7"/>
      <c r="AC88" s="28">
        <f t="shared" ca="1" si="13"/>
        <v>-0.39185654642824375</v>
      </c>
      <c r="AD88" s="27"/>
      <c r="AE88" s="7"/>
    </row>
    <row r="89" spans="1:31" s="26" customFormat="1" x14ac:dyDescent="0.25">
      <c r="A89" s="26">
        <v>4</v>
      </c>
      <c r="B89" s="26">
        <v>-635</v>
      </c>
      <c r="C89" s="26">
        <v>12581</v>
      </c>
      <c r="D89" s="26">
        <v>11266</v>
      </c>
      <c r="E89" s="26">
        <v>13630</v>
      </c>
      <c r="F89" s="26">
        <v>14970</v>
      </c>
      <c r="G89" s="27"/>
      <c r="H89" s="7"/>
      <c r="I89" s="28">
        <f t="shared" si="14"/>
        <v>-1049</v>
      </c>
      <c r="J89" s="27">
        <f t="shared" si="14"/>
        <v>-3704</v>
      </c>
      <c r="K89" s="7"/>
      <c r="L89" s="124">
        <f t="shared" si="22"/>
        <v>0.26678424626988623</v>
      </c>
      <c r="M89" s="27">
        <f t="shared" ca="1" si="15"/>
        <v>1.6323718908488918E-5</v>
      </c>
      <c r="N89" s="44"/>
      <c r="O89" s="44"/>
      <c r="P89" s="7"/>
      <c r="Q89" s="28">
        <f t="shared" ca="1" si="16"/>
        <v>-1019.5741518498264</v>
      </c>
      <c r="R89" s="27">
        <f t="shared" ca="1" si="17"/>
        <v>-3711.985702537444</v>
      </c>
      <c r="S89" s="7"/>
      <c r="T89" s="28">
        <f t="shared" ca="1" si="18"/>
        <v>0.26337252816795403</v>
      </c>
      <c r="U89" s="27">
        <f t="shared" ca="1" si="19"/>
        <v>-0.96496383934276919</v>
      </c>
      <c r="V89" s="7"/>
      <c r="W89" s="28">
        <f t="shared" ca="1" si="20"/>
        <v>0.27082450850252521</v>
      </c>
      <c r="X89" s="27">
        <f t="shared" ca="1" si="24"/>
        <v>337.22559591851439</v>
      </c>
      <c r="Y89" s="7"/>
      <c r="Z89" s="28">
        <f t="shared" si="23"/>
        <v>337.52699999999999</v>
      </c>
      <c r="AA89" s="27">
        <f t="shared" si="21"/>
        <v>5.8909574643789</v>
      </c>
      <c r="AB89" s="7"/>
      <c r="AC89" s="28">
        <f t="shared" ca="1" si="13"/>
        <v>-0.30140408148560027</v>
      </c>
      <c r="AD89" s="27"/>
      <c r="AE89" s="7"/>
    </row>
    <row r="90" spans="1:31" s="26" customFormat="1" x14ac:dyDescent="0.25">
      <c r="A90" s="26">
        <v>5</v>
      </c>
      <c r="B90" s="26">
        <v>-635</v>
      </c>
      <c r="C90" s="26">
        <v>12396</v>
      </c>
      <c r="D90" s="26">
        <v>11326</v>
      </c>
      <c r="E90" s="26">
        <v>13811</v>
      </c>
      <c r="F90" s="26">
        <v>14905</v>
      </c>
      <c r="G90" s="27"/>
      <c r="H90" s="7"/>
      <c r="I90" s="28">
        <f t="shared" si="14"/>
        <v>-1415</v>
      </c>
      <c r="J90" s="27">
        <f t="shared" si="14"/>
        <v>-3579</v>
      </c>
      <c r="K90" s="7"/>
      <c r="L90" s="124">
        <f t="shared" si="22"/>
        <v>0.36142929671189439</v>
      </c>
      <c r="M90" s="27">
        <f t="shared" ca="1" si="15"/>
        <v>1.3624054334116537E-5</v>
      </c>
      <c r="N90" s="44"/>
      <c r="O90" s="44"/>
      <c r="P90" s="7"/>
      <c r="Q90" s="28">
        <f t="shared" ca="1" si="16"/>
        <v>-1385.5741518498264</v>
      </c>
      <c r="R90" s="27">
        <f t="shared" ca="1" si="17"/>
        <v>-3586.985702537444</v>
      </c>
      <c r="S90" s="7"/>
      <c r="T90" s="28">
        <f t="shared" ca="1" si="18"/>
        <v>0.35791626011190508</v>
      </c>
      <c r="U90" s="27">
        <f t="shared" ca="1" si="19"/>
        <v>-0.93246897282553221</v>
      </c>
      <c r="V90" s="7"/>
      <c r="W90" s="28">
        <f t="shared" ca="1" si="20"/>
        <v>0.3651203743775791</v>
      </c>
      <c r="X90" s="27">
        <f t="shared" ca="1" si="24"/>
        <v>331.51930461993618</v>
      </c>
      <c r="Y90" s="7"/>
      <c r="Z90" s="28">
        <f t="shared" si="23"/>
        <v>331.81200000000001</v>
      </c>
      <c r="AA90" s="27">
        <f t="shared" si="21"/>
        <v>5.7912118976274254</v>
      </c>
      <c r="AB90" s="7"/>
      <c r="AC90" s="28">
        <f t="shared" ca="1" si="13"/>
        <v>-0.292695380063833</v>
      </c>
      <c r="AD90" s="27"/>
      <c r="AE90" s="7"/>
    </row>
    <row r="91" spans="1:31" s="26" customFormat="1" x14ac:dyDescent="0.25">
      <c r="A91" s="26">
        <v>6</v>
      </c>
      <c r="B91" s="26">
        <v>-635</v>
      </c>
      <c r="C91" s="26">
        <v>12217</v>
      </c>
      <c r="D91" s="26">
        <v>11408</v>
      </c>
      <c r="E91" s="26">
        <v>13984</v>
      </c>
      <c r="F91" s="26">
        <v>14826</v>
      </c>
      <c r="G91" s="27"/>
      <c r="H91" s="7"/>
      <c r="I91" s="28">
        <f t="shared" si="14"/>
        <v>-1767</v>
      </c>
      <c r="J91" s="27">
        <f t="shared" si="14"/>
        <v>-3418</v>
      </c>
      <c r="K91" s="7"/>
      <c r="L91" s="124">
        <f t="shared" si="22"/>
        <v>0.45248140310103141</v>
      </c>
      <c r="M91" s="27">
        <f t="shared" ca="1" si="15"/>
        <v>1.0537210668244284E-5</v>
      </c>
      <c r="N91" s="44"/>
      <c r="O91" s="44"/>
      <c r="P91" s="7"/>
      <c r="Q91" s="28">
        <f t="shared" ca="1" si="16"/>
        <v>-1737.5741518498264</v>
      </c>
      <c r="R91" s="27">
        <f t="shared" ca="1" si="17"/>
        <v>-3425.985702537444</v>
      </c>
      <c r="S91" s="7"/>
      <c r="T91" s="28">
        <f t="shared" ca="1" si="18"/>
        <v>0.44884356515089618</v>
      </c>
      <c r="U91" s="27">
        <f t="shared" ca="1" si="19"/>
        <v>-0.89061558475133107</v>
      </c>
      <c r="V91" s="7"/>
      <c r="W91" s="28">
        <f t="shared" ca="1" si="20"/>
        <v>0.45572751010300228</v>
      </c>
      <c r="X91" s="27">
        <f t="shared" ca="1" si="24"/>
        <v>325.8039775793934</v>
      </c>
      <c r="Y91" s="7"/>
      <c r="Z91" s="28">
        <f t="shared" si="23"/>
        <v>326.09700000000004</v>
      </c>
      <c r="AA91" s="27">
        <f t="shared" si="21"/>
        <v>5.6914663308759499</v>
      </c>
      <c r="AB91" s="7"/>
      <c r="AC91" s="28">
        <f t="shared" ca="1" si="13"/>
        <v>-0.29302242060663275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12058</v>
      </c>
      <c r="D92" s="26">
        <v>11501</v>
      </c>
      <c r="E92" s="26">
        <v>14158</v>
      </c>
      <c r="F92" s="26">
        <v>14735</v>
      </c>
      <c r="G92" s="27"/>
      <c r="H92" s="7"/>
      <c r="I92" s="28">
        <f t="shared" si="14"/>
        <v>-2100</v>
      </c>
      <c r="J92" s="27">
        <f t="shared" si="14"/>
        <v>-3234</v>
      </c>
      <c r="K92" s="7"/>
      <c r="L92" s="124">
        <f t="shared" si="22"/>
        <v>0.53890311047257222</v>
      </c>
      <c r="M92" s="27">
        <f t="shared" ca="1" si="15"/>
        <v>6.1367991861434032E-6</v>
      </c>
      <c r="N92" s="44"/>
      <c r="O92" s="44"/>
      <c r="P92" s="7"/>
      <c r="Q92" s="28">
        <f t="shared" ca="1" si="16"/>
        <v>-2070.5741518498262</v>
      </c>
      <c r="R92" s="27">
        <f t="shared" ca="1" si="17"/>
        <v>-3241.985702537444</v>
      </c>
      <c r="S92" s="7"/>
      <c r="T92" s="28">
        <f t="shared" ca="1" si="18"/>
        <v>0.53486286224744173</v>
      </c>
      <c r="U92" s="27">
        <f t="shared" ca="1" si="19"/>
        <v>-0.84278314123795839</v>
      </c>
      <c r="V92" s="7"/>
      <c r="W92" s="28">
        <f t="shared" ca="1" si="20"/>
        <v>0.54138036685537627</v>
      </c>
      <c r="X92" s="27">
        <f t="shared" ca="1" si="24"/>
        <v>320.18722180938164</v>
      </c>
      <c r="Y92" s="7"/>
      <c r="Z92" s="28">
        <f t="shared" si="23"/>
        <v>320.39100000000002</v>
      </c>
      <c r="AA92" s="27">
        <f t="shared" si="21"/>
        <v>5.5918778437571524</v>
      </c>
      <c r="AB92" s="7"/>
      <c r="AC92" s="28">
        <f t="shared" ca="1" si="13"/>
        <v>-0.20377819061837954</v>
      </c>
      <c r="AD92" s="27"/>
      <c r="AE92" s="7"/>
    </row>
    <row r="93" spans="1:31" s="26" customFormat="1" x14ac:dyDescent="0.25">
      <c r="A93" s="26">
        <v>8</v>
      </c>
      <c r="B93" s="26">
        <v>-632</v>
      </c>
      <c r="C93" s="26">
        <v>11901</v>
      </c>
      <c r="D93" s="26">
        <v>11615</v>
      </c>
      <c r="E93" s="26">
        <v>14312</v>
      </c>
      <c r="F93" s="26">
        <v>14626</v>
      </c>
      <c r="G93" s="27"/>
      <c r="H93" s="7"/>
      <c r="I93" s="28">
        <f t="shared" si="14"/>
        <v>-2411</v>
      </c>
      <c r="J93" s="27">
        <f t="shared" si="14"/>
        <v>-3011</v>
      </c>
      <c r="K93" s="7"/>
      <c r="L93" s="124">
        <f t="shared" si="22"/>
        <v>0.61973794015090566</v>
      </c>
      <c r="M93" s="27">
        <f t="shared" ca="1" si="15"/>
        <v>2.3529898804319418E-6</v>
      </c>
      <c r="N93" s="44"/>
      <c r="O93" s="44"/>
      <c r="P93" s="7"/>
      <c r="Q93" s="28">
        <f t="shared" ca="1" si="16"/>
        <v>-2381.5741518498262</v>
      </c>
      <c r="R93" s="27">
        <f t="shared" ca="1" si="17"/>
        <v>-3018.985702537444</v>
      </c>
      <c r="S93" s="7"/>
      <c r="T93" s="28">
        <f t="shared" ca="1" si="18"/>
        <v>0.61519920277905038</v>
      </c>
      <c r="U93" s="27">
        <f t="shared" ca="1" si="19"/>
        <v>-0.78481229937120767</v>
      </c>
      <c r="V93" s="7"/>
      <c r="W93" s="28">
        <f t="shared" ca="1" si="20"/>
        <v>0.62127188600406735</v>
      </c>
      <c r="X93" s="27">
        <f t="shared" ca="1" si="24"/>
        <v>314.53699232031454</v>
      </c>
      <c r="Y93" s="7"/>
      <c r="Z93" s="28">
        <f t="shared" si="23"/>
        <v>314.70300000000003</v>
      </c>
      <c r="AA93" s="27">
        <f t="shared" si="21"/>
        <v>5.4926035159037152</v>
      </c>
      <c r="AB93" s="7"/>
      <c r="AC93" s="28">
        <f t="shared" ca="1" si="13"/>
        <v>-0.16600767968549235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11757</v>
      </c>
      <c r="D94" s="26">
        <v>11740</v>
      </c>
      <c r="E94" s="26">
        <v>14451</v>
      </c>
      <c r="F94" s="26">
        <v>14499</v>
      </c>
      <c r="G94" s="27"/>
      <c r="H94" s="7"/>
      <c r="I94" s="28">
        <f t="shared" si="14"/>
        <v>-2694</v>
      </c>
      <c r="J94" s="27">
        <f t="shared" si="14"/>
        <v>-2759</v>
      </c>
      <c r="K94" s="7"/>
      <c r="L94" s="124">
        <f t="shared" si="22"/>
        <v>0.69345213054330468</v>
      </c>
      <c r="M94" s="27">
        <f t="shared" ca="1" si="15"/>
        <v>1.7644031014871852E-7</v>
      </c>
      <c r="N94" s="44"/>
      <c r="O94" s="44"/>
      <c r="P94" s="7"/>
      <c r="Q94" s="28">
        <f t="shared" ca="1" si="16"/>
        <v>-2664.5741518498262</v>
      </c>
      <c r="R94" s="27">
        <f t="shared" ca="1" si="17"/>
        <v>-2766.985702537444</v>
      </c>
      <c r="S94" s="7"/>
      <c r="T94" s="28">
        <f t="shared" ca="1" si="18"/>
        <v>0.68830268950073925</v>
      </c>
      <c r="U94" s="27">
        <f t="shared" ca="1" si="19"/>
        <v>-0.71930264847245806</v>
      </c>
      <c r="V94" s="7"/>
      <c r="W94" s="28">
        <f t="shared" ca="1" si="20"/>
        <v>0.69387217852883576</v>
      </c>
      <c r="X94" s="27">
        <f t="shared" ca="1" si="24"/>
        <v>308.93372101134457</v>
      </c>
      <c r="Y94" s="7"/>
      <c r="Z94" s="28">
        <f t="shared" si="23"/>
        <v>309.096</v>
      </c>
      <c r="AA94" s="27">
        <f t="shared" si="21"/>
        <v>5.3947429047443931</v>
      </c>
      <c r="AB94" s="7"/>
      <c r="AC94" s="28">
        <f t="shared" ca="1" si="13"/>
        <v>-0.16227898865543011</v>
      </c>
      <c r="AD94" s="27"/>
      <c r="AE94" s="7"/>
    </row>
    <row r="95" spans="1:31" s="26" customFormat="1" x14ac:dyDescent="0.25">
      <c r="A95" s="26">
        <v>10</v>
      </c>
      <c r="B95" s="26">
        <v>-604</v>
      </c>
      <c r="C95" s="26">
        <v>11634</v>
      </c>
      <c r="D95" s="26">
        <v>11871</v>
      </c>
      <c r="E95" s="26">
        <v>14579</v>
      </c>
      <c r="F95" s="26">
        <v>14368</v>
      </c>
      <c r="G95" s="27"/>
      <c r="H95" s="7"/>
      <c r="I95" s="28">
        <f t="shared" si="14"/>
        <v>-2945</v>
      </c>
      <c r="J95" s="27">
        <f t="shared" si="14"/>
        <v>-2497</v>
      </c>
      <c r="K95" s="7"/>
      <c r="L95" s="124">
        <f t="shared" si="22"/>
        <v>0.75858940197569236</v>
      </c>
      <c r="M95" s="27">
        <f t="shared" ca="1" si="15"/>
        <v>1.6269111736920963E-7</v>
      </c>
      <c r="N95" s="44"/>
      <c r="O95" s="44"/>
      <c r="P95" s="7"/>
      <c r="Q95" s="28">
        <f t="shared" ca="1" si="16"/>
        <v>-2915.5741518498262</v>
      </c>
      <c r="R95" s="27">
        <f t="shared" ca="1" si="17"/>
        <v>-2504.985702537444</v>
      </c>
      <c r="S95" s="7"/>
      <c r="T95" s="28">
        <f t="shared" ca="1" si="18"/>
        <v>0.7531400575825199</v>
      </c>
      <c r="U95" s="27">
        <f t="shared" ca="1" si="19"/>
        <v>-0.65119340825232952</v>
      </c>
      <c r="V95" s="7"/>
      <c r="W95" s="28">
        <f t="shared" ca="1" si="20"/>
        <v>0.75818605210601442</v>
      </c>
      <c r="X95" s="27">
        <f t="shared" ca="1" si="24"/>
        <v>303.56151289558329</v>
      </c>
      <c r="Y95" s="7"/>
      <c r="Z95" s="28">
        <f t="shared" si="23"/>
        <v>303.66000000000003</v>
      </c>
      <c r="AA95" s="27">
        <f t="shared" si="21"/>
        <v>5.2998668066059809</v>
      </c>
      <c r="AB95" s="7"/>
      <c r="AC95" s="28">
        <f t="shared" ca="1" si="13"/>
        <v>-9.8487104416733473E-2</v>
      </c>
      <c r="AD95" s="27"/>
      <c r="AE95" s="7"/>
    </row>
    <row r="96" spans="1:31" s="26" customFormat="1" x14ac:dyDescent="0.25">
      <c r="A96" s="26">
        <v>11</v>
      </c>
      <c r="B96" s="26">
        <v>-612</v>
      </c>
      <c r="C96" s="26">
        <v>11515</v>
      </c>
      <c r="D96" s="26">
        <v>12014</v>
      </c>
      <c r="E96" s="26">
        <v>14687</v>
      </c>
      <c r="F96" s="26">
        <v>14218</v>
      </c>
      <c r="G96" s="27"/>
      <c r="H96" s="7"/>
      <c r="I96" s="28">
        <f t="shared" si="14"/>
        <v>-3172</v>
      </c>
      <c r="J96" s="27">
        <f t="shared" si="14"/>
        <v>-2204</v>
      </c>
      <c r="K96" s="7"/>
      <c r="L96" s="124">
        <f t="shared" si="22"/>
        <v>0.81762752233470692</v>
      </c>
      <c r="M96" s="27">
        <f t="shared" ca="1" si="15"/>
        <v>1.9308174333379016E-6</v>
      </c>
      <c r="N96" s="44"/>
      <c r="O96" s="44"/>
      <c r="P96" s="7"/>
      <c r="Q96" s="28">
        <f t="shared" ca="1" si="16"/>
        <v>-3142.5741518498262</v>
      </c>
      <c r="R96" s="27">
        <f t="shared" ca="1" si="17"/>
        <v>-2211.985702537444</v>
      </c>
      <c r="S96" s="7"/>
      <c r="T96" s="28">
        <f t="shared" ca="1" si="18"/>
        <v>0.8117778366843692</v>
      </c>
      <c r="U96" s="27">
        <f t="shared" ca="1" si="19"/>
        <v>-0.57502544113592613</v>
      </c>
      <c r="V96" s="7"/>
      <c r="W96" s="28">
        <f t="shared" ca="1" si="20"/>
        <v>0.81623798376621093</v>
      </c>
      <c r="X96" s="27">
        <f t="shared" ca="1" si="24"/>
        <v>298.06680751515648</v>
      </c>
      <c r="Y96" s="7"/>
      <c r="Z96" s="28">
        <f t="shared" si="23"/>
        <v>298.15200000000004</v>
      </c>
      <c r="AA96" s="27">
        <f t="shared" si="21"/>
        <v>5.2037340714061342</v>
      </c>
      <c r="AB96" s="7"/>
      <c r="AC96" s="28">
        <f t="shared" ca="1" si="13"/>
        <v>-8.5192484843560123E-2</v>
      </c>
      <c r="AD96" s="27"/>
      <c r="AE96" s="7"/>
    </row>
    <row r="97" spans="1:31" s="26" customFormat="1" x14ac:dyDescent="0.25">
      <c r="A97" s="26">
        <v>12</v>
      </c>
      <c r="B97" s="26">
        <v>-641</v>
      </c>
      <c r="C97" s="26">
        <v>11416</v>
      </c>
      <c r="D97" s="26">
        <v>12180</v>
      </c>
      <c r="E97" s="26">
        <v>14795</v>
      </c>
      <c r="F97" s="26">
        <v>14058</v>
      </c>
      <c r="G97" s="27"/>
      <c r="H97" s="7"/>
      <c r="I97" s="28">
        <f t="shared" si="14"/>
        <v>-3379</v>
      </c>
      <c r="J97" s="27">
        <f t="shared" si="14"/>
        <v>-1878</v>
      </c>
      <c r="K97" s="7"/>
      <c r="L97" s="124">
        <f t="shared" si="22"/>
        <v>0.87135942684543155</v>
      </c>
      <c r="M97" s="27">
        <f t="shared" ca="1" si="15"/>
        <v>5.2999803966518602E-6</v>
      </c>
      <c r="N97" s="44"/>
      <c r="O97" s="44"/>
      <c r="P97" s="7"/>
      <c r="Q97" s="28">
        <f t="shared" ca="1" si="16"/>
        <v>-3349.5741518498262</v>
      </c>
      <c r="R97" s="27">
        <f t="shared" ca="1" si="17"/>
        <v>-1885.985702537444</v>
      </c>
      <c r="S97" s="7"/>
      <c r="T97" s="28">
        <f t="shared" ca="1" si="18"/>
        <v>0.86524929163627595</v>
      </c>
      <c r="U97" s="27">
        <f t="shared" ca="1" si="19"/>
        <v>-0.49027882925897226</v>
      </c>
      <c r="V97" s="7"/>
      <c r="W97" s="28">
        <f t="shared" ca="1" si="20"/>
        <v>0.86905725821636637</v>
      </c>
      <c r="X97" s="27">
        <f t="shared" ca="1" si="24"/>
        <v>292.33230596982537</v>
      </c>
      <c r="Y97" s="7"/>
      <c r="Z97" s="28">
        <f t="shared" si="23"/>
        <v>292.38300000000004</v>
      </c>
      <c r="AA97" s="27">
        <f t="shared" si="21"/>
        <v>5.1030460268585811</v>
      </c>
      <c r="AB97" s="7"/>
      <c r="AC97" s="28">
        <f t="shared" ca="1" si="13"/>
        <v>-5.0694030174668114E-2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11340</v>
      </c>
      <c r="D98" s="26">
        <v>12356</v>
      </c>
      <c r="E98" s="26">
        <v>14892</v>
      </c>
      <c r="F98" s="26">
        <v>13900</v>
      </c>
      <c r="G98" s="27"/>
      <c r="H98" s="7"/>
      <c r="I98" s="28">
        <f t="shared" si="14"/>
        <v>-3552</v>
      </c>
      <c r="J98" s="27">
        <f t="shared" si="14"/>
        <v>-1544</v>
      </c>
      <c r="K98" s="7"/>
      <c r="L98" s="124">
        <f t="shared" si="22"/>
        <v>0.91576078037349162</v>
      </c>
      <c r="M98" s="27">
        <f t="shared" ca="1" si="15"/>
        <v>7.2001180687381517E-6</v>
      </c>
      <c r="N98" s="44"/>
      <c r="O98" s="44"/>
      <c r="P98" s="7"/>
      <c r="Q98" s="28">
        <f t="shared" ca="1" si="16"/>
        <v>-3522.5741518498262</v>
      </c>
      <c r="R98" s="27">
        <f t="shared" ca="1" si="17"/>
        <v>-1551.985702537444</v>
      </c>
      <c r="S98" s="7"/>
      <c r="T98" s="28">
        <f t="shared" ca="1" si="18"/>
        <v>0.90993799553328014</v>
      </c>
      <c r="U98" s="27">
        <f t="shared" ca="1" si="19"/>
        <v>-0.4034525459249152</v>
      </c>
      <c r="V98" s="7"/>
      <c r="W98" s="28">
        <f t="shared" ca="1" si="20"/>
        <v>0.91307747679977169</v>
      </c>
      <c r="X98" s="27">
        <f t="shared" ca="1" si="24"/>
        <v>286.74150378229592</v>
      </c>
      <c r="Y98" s="7"/>
      <c r="Z98" s="28">
        <f t="shared" si="23"/>
        <v>286.68600000000004</v>
      </c>
      <c r="AA98" s="27">
        <f t="shared" si="21"/>
        <v>5.0036146193724642</v>
      </c>
      <c r="AB98" s="7"/>
      <c r="AC98" s="28">
        <f t="shared" ca="1" si="13"/>
        <v>5.5503782295886595E-2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11267</v>
      </c>
      <c r="D99" s="26">
        <v>12533</v>
      </c>
      <c r="E99" s="26">
        <v>14956</v>
      </c>
      <c r="F99" s="26">
        <v>13720</v>
      </c>
      <c r="G99" s="27"/>
      <c r="H99" s="7"/>
      <c r="I99" s="28">
        <f t="shared" si="14"/>
        <v>-3689</v>
      </c>
      <c r="J99" s="27">
        <f t="shared" si="14"/>
        <v>-1187</v>
      </c>
      <c r="K99" s="7"/>
      <c r="L99" s="124">
        <f t="shared" si="22"/>
        <v>0.95111582577139286</v>
      </c>
      <c r="M99" s="27">
        <f t="shared" ca="1" si="15"/>
        <v>1.1315927877311099E-5</v>
      </c>
      <c r="N99" s="44"/>
      <c r="O99" s="44"/>
      <c r="P99" s="7"/>
      <c r="Q99" s="28">
        <f t="shared" ca="1" si="16"/>
        <v>-3659.5741518498262</v>
      </c>
      <c r="R99" s="27">
        <f t="shared" ca="1" si="17"/>
        <v>-1194.985702537444</v>
      </c>
      <c r="S99" s="7"/>
      <c r="T99" s="28">
        <f t="shared" ca="1" si="18"/>
        <v>0.94532731596038744</v>
      </c>
      <c r="U99" s="27">
        <f t="shared" ca="1" si="19"/>
        <v>-0.31064720715168659</v>
      </c>
      <c r="V99" s="7"/>
      <c r="W99" s="28">
        <f t="shared" ca="1" si="20"/>
        <v>0.94775191021399385</v>
      </c>
      <c r="X99" s="27">
        <f t="shared" ca="1" si="24"/>
        <v>281.05051056771606</v>
      </c>
      <c r="Y99" s="7"/>
      <c r="Z99" s="28">
        <f t="shared" si="23"/>
        <v>280.98900000000003</v>
      </c>
      <c r="AA99" s="27">
        <f t="shared" si="21"/>
        <v>4.9041832118863473</v>
      </c>
      <c r="AB99" s="7"/>
      <c r="AC99" s="28">
        <f t="shared" ca="1" si="13"/>
        <v>6.1510567716027253E-2</v>
      </c>
      <c r="AD99" s="27"/>
      <c r="AE99" s="7"/>
    </row>
    <row r="100" spans="1:31" s="26" customFormat="1" x14ac:dyDescent="0.25">
      <c r="A100" s="26">
        <v>15</v>
      </c>
      <c r="B100" s="26">
        <v>-646</v>
      </c>
      <c r="C100" s="26">
        <v>11208</v>
      </c>
      <c r="D100" s="26">
        <v>12715</v>
      </c>
      <c r="E100" s="26">
        <v>15004</v>
      </c>
      <c r="F100" s="26">
        <v>13528</v>
      </c>
      <c r="G100" s="27"/>
      <c r="H100" s="7"/>
      <c r="I100" s="28">
        <f t="shared" si="14"/>
        <v>-3796</v>
      </c>
      <c r="J100" s="27">
        <f t="shared" si="14"/>
        <v>-813</v>
      </c>
      <c r="K100" s="7"/>
      <c r="L100" s="124">
        <f t="shared" si="22"/>
        <v>0.97750800907730662</v>
      </c>
      <c r="M100" s="27">
        <f t="shared" ca="1" si="15"/>
        <v>8.2109449644695151E-6</v>
      </c>
      <c r="N100" s="44"/>
      <c r="O100" s="44"/>
      <c r="P100" s="7"/>
      <c r="Q100" s="28">
        <f t="shared" ca="1" si="16"/>
        <v>-3766.5741518498262</v>
      </c>
      <c r="R100" s="27">
        <f t="shared" ca="1" si="17"/>
        <v>-820.98570253744401</v>
      </c>
      <c r="S100" s="7"/>
      <c r="T100" s="28">
        <f t="shared" ca="1" si="18"/>
        <v>0.97296715016258084</v>
      </c>
      <c r="U100" s="27">
        <f t="shared" ca="1" si="19"/>
        <v>-0.21342256653211372</v>
      </c>
      <c r="V100" s="7"/>
      <c r="W100" s="28">
        <f t="shared" ca="1" si="20"/>
        <v>0.97464253442823545</v>
      </c>
      <c r="X100" s="27">
        <f t="shared" ca="1" si="24"/>
        <v>275.2541807085272</v>
      </c>
      <c r="Y100" s="7"/>
      <c r="Z100" s="28">
        <f t="shared" si="23"/>
        <v>275.17500000000001</v>
      </c>
      <c r="AA100" s="27">
        <f t="shared" si="21"/>
        <v>4.8027097691753964</v>
      </c>
      <c r="AB100" s="7"/>
      <c r="AC100" s="28">
        <f t="shared" ca="1" si="13"/>
        <v>7.9180708527189836E-2</v>
      </c>
      <c r="AD100" s="27"/>
      <c r="AE100" s="7"/>
    </row>
    <row r="101" spans="1:31" s="26" customFormat="1" x14ac:dyDescent="0.25">
      <c r="A101" s="26">
        <v>16</v>
      </c>
      <c r="B101" s="26">
        <v>-625</v>
      </c>
      <c r="C101" s="26">
        <v>11183</v>
      </c>
      <c r="D101" s="26">
        <v>12905</v>
      </c>
      <c r="E101" s="26">
        <v>15043</v>
      </c>
      <c r="F101" s="26">
        <v>13353</v>
      </c>
      <c r="G101" s="27"/>
      <c r="H101" s="7"/>
      <c r="I101" s="28">
        <f t="shared" si="14"/>
        <v>-3860</v>
      </c>
      <c r="J101" s="27">
        <f t="shared" si="14"/>
        <v>-448</v>
      </c>
      <c r="K101" s="7"/>
      <c r="L101" s="124">
        <f t="shared" si="22"/>
        <v>0.99347268892482687</v>
      </c>
      <c r="M101" s="27">
        <f t="shared" ca="1" si="15"/>
        <v>9.1773177431863835E-6</v>
      </c>
      <c r="N101" s="44"/>
      <c r="O101" s="44"/>
      <c r="P101" s="7"/>
      <c r="Q101" s="28">
        <f t="shared" ca="1" si="16"/>
        <v>-3830.5741518498262</v>
      </c>
      <c r="R101" s="27">
        <f t="shared" ca="1" si="17"/>
        <v>-455.98570253744401</v>
      </c>
      <c r="S101" s="7"/>
      <c r="T101" s="28">
        <f t="shared" ca="1" si="18"/>
        <v>0.9894993874423974</v>
      </c>
      <c r="U101" s="27">
        <f t="shared" ca="1" si="19"/>
        <v>-0.11853755630178194</v>
      </c>
      <c r="V101" s="7"/>
      <c r="W101" s="28">
        <f t="shared" ca="1" si="20"/>
        <v>0.9904432801139883</v>
      </c>
      <c r="X101" s="27">
        <f t="shared" ca="1" si="24"/>
        <v>269.72755171449307</v>
      </c>
      <c r="Y101" s="7"/>
      <c r="Z101" s="28">
        <f t="shared" si="23"/>
        <v>269.55</v>
      </c>
      <c r="AA101" s="27">
        <f t="shared" si="21"/>
        <v>4.7045349987507157</v>
      </c>
      <c r="AB101" s="7"/>
      <c r="AC101" s="28">
        <f t="shared" ca="1" si="13"/>
        <v>0.17755171449306317</v>
      </c>
      <c r="AD101" s="27"/>
      <c r="AE101" s="7"/>
    </row>
    <row r="102" spans="1:31" s="26" customFormat="1" x14ac:dyDescent="0.25">
      <c r="A102" s="26">
        <v>17</v>
      </c>
      <c r="B102" s="26">
        <v>-607</v>
      </c>
      <c r="C102" s="26">
        <v>11163</v>
      </c>
      <c r="D102" s="26">
        <v>13078</v>
      </c>
      <c r="E102" s="26">
        <v>15044</v>
      </c>
      <c r="F102" s="26">
        <v>13160</v>
      </c>
      <c r="G102" s="27"/>
      <c r="H102" s="7"/>
      <c r="I102" s="28">
        <f t="shared" si="14"/>
        <v>-3881</v>
      </c>
      <c r="J102" s="27">
        <f t="shared" si="14"/>
        <v>-82</v>
      </c>
      <c r="K102" s="7"/>
      <c r="L102" s="124">
        <f t="shared" si="22"/>
        <v>0.99982004214769049</v>
      </c>
      <c r="M102" s="27">
        <f t="shared" ca="1" si="15"/>
        <v>2.195812008810772E-5</v>
      </c>
      <c r="N102" s="44"/>
      <c r="O102" s="44"/>
      <c r="P102" s="7"/>
      <c r="Q102" s="28">
        <f t="shared" ca="1" si="16"/>
        <v>-3851.5741518498262</v>
      </c>
      <c r="R102" s="27">
        <f t="shared" ca="1" si="17"/>
        <v>-89.985702537444027</v>
      </c>
      <c r="S102" s="7"/>
      <c r="T102" s="28">
        <f t="shared" ca="1" si="18"/>
        <v>0.99492402779983713</v>
      </c>
      <c r="U102" s="27">
        <f t="shared" ca="1" si="19"/>
        <v>-2.3392587139312249E-2</v>
      </c>
      <c r="V102" s="7"/>
      <c r="W102" s="28">
        <f t="shared" ca="1" si="20"/>
        <v>0.99513409292815047</v>
      </c>
      <c r="X102" s="27">
        <f t="shared" ca="1" si="24"/>
        <v>264.24938112900747</v>
      </c>
      <c r="Y102" s="7"/>
      <c r="Z102" s="28">
        <f t="shared" si="23"/>
        <v>264.08699999999999</v>
      </c>
      <c r="AA102" s="27">
        <f t="shared" si="21"/>
        <v>4.6091876617142642</v>
      </c>
      <c r="AB102" s="7"/>
      <c r="AC102" s="28">
        <f t="shared" ca="1" si="13"/>
        <v>0.16238112900748547</v>
      </c>
      <c r="AD102" s="27"/>
      <c r="AE102" s="7"/>
    </row>
    <row r="103" spans="1:31" s="26" customFormat="1" x14ac:dyDescent="0.25">
      <c r="A103" s="26">
        <v>18</v>
      </c>
      <c r="B103" s="26">
        <v>-614</v>
      </c>
      <c r="C103" s="26">
        <v>11172</v>
      </c>
      <c r="D103" s="26">
        <v>13272</v>
      </c>
      <c r="E103" s="26">
        <v>15052</v>
      </c>
      <c r="F103" s="26">
        <v>12985</v>
      </c>
      <c r="G103" s="27"/>
      <c r="H103" s="7"/>
      <c r="I103" s="28">
        <f t="shared" si="14"/>
        <v>-3880</v>
      </c>
      <c r="J103" s="27">
        <f t="shared" si="14"/>
        <v>287</v>
      </c>
      <c r="K103" s="7"/>
      <c r="L103" s="124">
        <f t="shared" si="22"/>
        <v>0.99700030026622788</v>
      </c>
      <c r="M103" s="27">
        <f t="shared" ca="1" si="15"/>
        <v>8.2055693164689733E-6</v>
      </c>
      <c r="N103" s="44"/>
      <c r="O103" s="44"/>
      <c r="P103" s="7"/>
      <c r="Q103" s="28">
        <f t="shared" ca="1" si="16"/>
        <v>-3850.5741518498262</v>
      </c>
      <c r="R103" s="27">
        <f t="shared" ca="1" si="17"/>
        <v>279.01429746255599</v>
      </c>
      <c r="S103" s="7"/>
      <c r="T103" s="28">
        <f t="shared" ca="1" si="18"/>
        <v>0.99466571159234007</v>
      </c>
      <c r="U103" s="27">
        <f t="shared" ca="1" si="19"/>
        <v>7.2532258819571135E-2</v>
      </c>
      <c r="V103" s="7"/>
      <c r="W103" s="28">
        <f t="shared" ca="1" si="20"/>
        <v>0.99413576377379687</v>
      </c>
      <c r="X103" s="27">
        <f t="shared" ca="1" si="24"/>
        <v>258.72986625409123</v>
      </c>
      <c r="Y103" s="7"/>
      <c r="Z103" s="28">
        <f t="shared" si="23"/>
        <v>258.56099999999998</v>
      </c>
      <c r="AA103" s="27">
        <f t="shared" si="21"/>
        <v>4.512740767249058</v>
      </c>
      <c r="AB103" s="7"/>
      <c r="AC103" s="28">
        <f t="shared" ca="1" si="13"/>
        <v>0.168866254091256</v>
      </c>
      <c r="AD103" s="27"/>
      <c r="AE103" s="7"/>
    </row>
    <row r="104" spans="1:31" s="26" customFormat="1" x14ac:dyDescent="0.25">
      <c r="A104" s="26">
        <v>19</v>
      </c>
      <c r="B104" s="26">
        <v>-627</v>
      </c>
      <c r="C104" s="26">
        <v>11201</v>
      </c>
      <c r="D104" s="26">
        <v>13459</v>
      </c>
      <c r="E104" s="26">
        <v>15033</v>
      </c>
      <c r="F104" s="26">
        <v>12801</v>
      </c>
      <c r="G104" s="27"/>
      <c r="H104" s="7"/>
      <c r="I104" s="28">
        <f t="shared" si="14"/>
        <v>-3832</v>
      </c>
      <c r="J104" s="27">
        <f t="shared" si="14"/>
        <v>658</v>
      </c>
      <c r="K104" s="7"/>
      <c r="L104" s="124">
        <f t="shared" si="22"/>
        <v>0.98455822447208363</v>
      </c>
      <c r="M104" s="27">
        <f t="shared" ca="1" si="15"/>
        <v>1.2716525272180971E-5</v>
      </c>
      <c r="N104" s="44"/>
      <c r="O104" s="44"/>
      <c r="P104" s="7"/>
      <c r="Q104" s="28">
        <f t="shared" ca="1" si="16"/>
        <v>-3802.5741518498262</v>
      </c>
      <c r="R104" s="27">
        <f t="shared" ca="1" si="17"/>
        <v>650.01429746255599</v>
      </c>
      <c r="S104" s="7"/>
      <c r="T104" s="28">
        <f t="shared" ca="1" si="18"/>
        <v>0.98226653363247762</v>
      </c>
      <c r="U104" s="27">
        <f t="shared" ca="1" si="19"/>
        <v>0.16897702264273029</v>
      </c>
      <c r="V104" s="7"/>
      <c r="W104" s="28">
        <f t="shared" ca="1" si="20"/>
        <v>0.98099220073798132</v>
      </c>
      <c r="X104" s="27">
        <f t="shared" ca="1" si="24"/>
        <v>253.12942260934119</v>
      </c>
      <c r="Y104" s="7"/>
      <c r="Z104" s="28">
        <f t="shared" si="23"/>
        <v>252.91799999999998</v>
      </c>
      <c r="AA104" s="27">
        <f t="shared" si="21"/>
        <v>4.4142518375590178</v>
      </c>
      <c r="AB104" s="7"/>
      <c r="AC104" s="28">
        <f t="shared" ca="1" si="13"/>
        <v>0.21142260934121282</v>
      </c>
      <c r="AD104" s="27"/>
      <c r="AE104" s="7"/>
    </row>
    <row r="105" spans="1:31" s="26" customFormat="1" x14ac:dyDescent="0.25">
      <c r="A105" s="26">
        <v>20</v>
      </c>
      <c r="B105" s="26">
        <v>-630</v>
      </c>
      <c r="C105" s="26">
        <v>11230</v>
      </c>
      <c r="D105" s="26">
        <v>13633</v>
      </c>
      <c r="E105" s="26">
        <v>14981</v>
      </c>
      <c r="F105" s="26">
        <v>12608</v>
      </c>
      <c r="G105" s="27"/>
      <c r="H105" s="7"/>
      <c r="I105" s="28">
        <f t="shared" si="14"/>
        <v>-3751</v>
      </c>
      <c r="J105" s="27">
        <f t="shared" si="14"/>
        <v>1025</v>
      </c>
      <c r="K105" s="7"/>
      <c r="L105" s="124">
        <f t="shared" si="22"/>
        <v>0.96244576080814137</v>
      </c>
      <c r="M105" s="27">
        <f t="shared" ca="1" si="15"/>
        <v>9.695687336533336E-6</v>
      </c>
      <c r="N105" s="44"/>
      <c r="O105" s="44"/>
      <c r="P105" s="7"/>
      <c r="Q105" s="28">
        <f t="shared" ca="1" si="16"/>
        <v>-3721.5741518498262</v>
      </c>
      <c r="R105" s="27">
        <f t="shared" ca="1" si="17"/>
        <v>1017.014297462556</v>
      </c>
      <c r="S105" s="7"/>
      <c r="T105" s="28">
        <f t="shared" ca="1" si="18"/>
        <v>0.96134292082520978</v>
      </c>
      <c r="U105" s="27">
        <f t="shared" ca="1" si="19"/>
        <v>0.26438195073733789</v>
      </c>
      <c r="V105" s="7"/>
      <c r="W105" s="28">
        <f t="shared" ca="1" si="20"/>
        <v>0.95933197094102873</v>
      </c>
      <c r="X105" s="27">
        <f t="shared" ca="1" si="24"/>
        <v>247.49512394333578</v>
      </c>
      <c r="Y105" s="7"/>
      <c r="Z105" s="28">
        <f t="shared" si="23"/>
        <v>247.24799999999999</v>
      </c>
      <c r="AA105" s="27">
        <f t="shared" si="21"/>
        <v>4.3152916689709393</v>
      </c>
      <c r="AB105" s="7"/>
      <c r="AC105" s="28">
        <f t="shared" ca="1" si="13"/>
        <v>0.24712394333579368</v>
      </c>
      <c r="AD105" s="27"/>
      <c r="AE105" s="7"/>
    </row>
    <row r="106" spans="1:31" s="26" customFormat="1" x14ac:dyDescent="0.25">
      <c r="A106" s="26">
        <v>21</v>
      </c>
      <c r="B106" s="26">
        <v>-629</v>
      </c>
      <c r="C106" s="26">
        <v>11290</v>
      </c>
      <c r="D106" s="26">
        <v>13807</v>
      </c>
      <c r="E106" s="26">
        <v>14921</v>
      </c>
      <c r="F106" s="26">
        <v>12423</v>
      </c>
      <c r="G106" s="27"/>
      <c r="H106" s="7"/>
      <c r="I106" s="28">
        <f t="shared" si="14"/>
        <v>-3631</v>
      </c>
      <c r="J106" s="27">
        <f t="shared" si="14"/>
        <v>1384</v>
      </c>
      <c r="K106" s="7"/>
      <c r="L106" s="124">
        <f t="shared" si="22"/>
        <v>0.93097300398144167</v>
      </c>
      <c r="M106" s="27">
        <f t="shared" ca="1" si="15"/>
        <v>1.1288600251469449E-5</v>
      </c>
      <c r="N106" s="44"/>
      <c r="O106" s="44"/>
      <c r="P106" s="7"/>
      <c r="Q106" s="28">
        <f t="shared" ca="1" si="16"/>
        <v>-3601.5741518498262</v>
      </c>
      <c r="R106" s="27">
        <f t="shared" ca="1" si="17"/>
        <v>1376.014297462556</v>
      </c>
      <c r="S106" s="7"/>
      <c r="T106" s="28">
        <f t="shared" ca="1" si="18"/>
        <v>0.93034497592555376</v>
      </c>
      <c r="U106" s="27">
        <f t="shared" ca="1" si="19"/>
        <v>0.3577072073748423</v>
      </c>
      <c r="V106" s="7"/>
      <c r="W106" s="28">
        <f t="shared" ca="1" si="20"/>
        <v>0.9276131527568382</v>
      </c>
      <c r="X106" s="27">
        <f t="shared" ca="1" si="24"/>
        <v>241.81508712651703</v>
      </c>
      <c r="Y106" s="7"/>
      <c r="Z106" s="28">
        <f t="shared" si="23"/>
        <v>241.58699999999999</v>
      </c>
      <c r="AA106" s="27">
        <f t="shared" si="21"/>
        <v>4.2164885800155405</v>
      </c>
      <c r="AB106" s="7"/>
      <c r="AC106" s="28">
        <f t="shared" ca="1" si="13"/>
        <v>0.228087126517039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11373</v>
      </c>
      <c r="D107" s="26">
        <v>13992</v>
      </c>
      <c r="E107" s="26">
        <v>14850</v>
      </c>
      <c r="F107" s="26">
        <v>12255</v>
      </c>
      <c r="G107" s="27"/>
      <c r="H107" s="7"/>
      <c r="I107" s="28">
        <f t="shared" si="14"/>
        <v>-3477</v>
      </c>
      <c r="J107" s="27">
        <f t="shared" si="14"/>
        <v>1737</v>
      </c>
      <c r="K107" s="7"/>
      <c r="L107" s="124">
        <f t="shared" si="22"/>
        <v>0.89006169125501311</v>
      </c>
      <c r="M107" s="27">
        <f t="shared" ca="1" si="15"/>
        <v>8.6338212037191362E-6</v>
      </c>
      <c r="N107" s="44"/>
      <c r="O107" s="44"/>
      <c r="P107" s="7"/>
      <c r="Q107" s="28">
        <f t="shared" ca="1" si="16"/>
        <v>-3447.5741518498262</v>
      </c>
      <c r="R107" s="27">
        <f t="shared" ca="1" si="17"/>
        <v>1729.014297462556</v>
      </c>
      <c r="S107" s="7"/>
      <c r="T107" s="28">
        <f t="shared" ca="1" si="18"/>
        <v>0.89056427997099508</v>
      </c>
      <c r="U107" s="27">
        <f t="shared" ca="1" si="19"/>
        <v>0.44947271041951936</v>
      </c>
      <c r="V107" s="7"/>
      <c r="W107" s="28">
        <f t="shared" ca="1" si="20"/>
        <v>0.88712335478624049</v>
      </c>
      <c r="X107" s="27">
        <f t="shared" ca="1" si="24"/>
        <v>236.03312635976431</v>
      </c>
      <c r="Y107" s="7"/>
      <c r="Z107" s="28">
        <f t="shared" si="23"/>
        <v>235.881</v>
      </c>
      <c r="AA107" s="27">
        <f t="shared" si="21"/>
        <v>4.1169000928967447</v>
      </c>
      <c r="AB107" s="7"/>
      <c r="AC107" s="28">
        <f t="shared" ca="1" si="13"/>
        <v>0.15212635976430988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11473</v>
      </c>
      <c r="D108" s="26">
        <v>14164</v>
      </c>
      <c r="E108" s="26">
        <v>14762</v>
      </c>
      <c r="F108" s="26">
        <v>12091</v>
      </c>
      <c r="G108" s="27"/>
      <c r="H108" s="7"/>
      <c r="I108" s="28">
        <f t="shared" si="14"/>
        <v>-3289</v>
      </c>
      <c r="J108" s="27">
        <f t="shared" si="14"/>
        <v>2073</v>
      </c>
      <c r="K108" s="7"/>
      <c r="L108" s="124">
        <f t="shared" si="22"/>
        <v>0.84024499939389019</v>
      </c>
      <c r="M108" s="27">
        <f t="shared" ca="1" si="15"/>
        <v>5.5713115432519249E-6</v>
      </c>
      <c r="N108" s="44"/>
      <c r="O108" s="44"/>
      <c r="P108" s="7"/>
      <c r="Q108" s="28">
        <f t="shared" ca="1" si="16"/>
        <v>-3259.5741518498262</v>
      </c>
      <c r="R108" s="27">
        <f t="shared" ca="1" si="17"/>
        <v>2065.014297462556</v>
      </c>
      <c r="S108" s="7"/>
      <c r="T108" s="28">
        <f t="shared" ca="1" si="18"/>
        <v>0.84200083296153394</v>
      </c>
      <c r="U108" s="27">
        <f t="shared" ca="1" si="19"/>
        <v>0.53681891161785222</v>
      </c>
      <c r="V108" s="7"/>
      <c r="W108" s="28">
        <f t="shared" ca="1" si="20"/>
        <v>0.83788463680664815</v>
      </c>
      <c r="X108" s="27">
        <f t="shared" ca="1" si="24"/>
        <v>230.25575998178465</v>
      </c>
      <c r="Y108" s="7"/>
      <c r="Z108" s="28">
        <f t="shared" si="23"/>
        <v>230.166</v>
      </c>
      <c r="AA108" s="27">
        <f t="shared" si="21"/>
        <v>4.0171545261452684</v>
      </c>
      <c r="AB108" s="7"/>
      <c r="AC108" s="28">
        <f t="shared" ca="1" si="13"/>
        <v>8.9759981784652609E-2</v>
      </c>
      <c r="AD108" s="27"/>
      <c r="AE108" s="7"/>
    </row>
    <row r="109" spans="1:31" s="26" customFormat="1" x14ac:dyDescent="0.25">
      <c r="A109" s="26">
        <v>24</v>
      </c>
      <c r="B109" s="26">
        <v>-627</v>
      </c>
      <c r="C109" s="26">
        <v>11581</v>
      </c>
      <c r="D109" s="26">
        <v>14316</v>
      </c>
      <c r="E109" s="26">
        <v>14649</v>
      </c>
      <c r="F109" s="26">
        <v>11932</v>
      </c>
      <c r="G109" s="27"/>
      <c r="H109" s="7"/>
      <c r="I109" s="28">
        <f t="shared" si="14"/>
        <v>-3068</v>
      </c>
      <c r="J109" s="27">
        <f t="shared" si="14"/>
        <v>2384</v>
      </c>
      <c r="K109" s="7"/>
      <c r="L109" s="124">
        <f t="shared" si="22"/>
        <v>0.7828579871811181</v>
      </c>
      <c r="M109" s="27">
        <f t="shared" ca="1" si="15"/>
        <v>7.2179323690850615E-6</v>
      </c>
      <c r="N109" s="44"/>
      <c r="O109" s="44"/>
      <c r="P109" s="7"/>
      <c r="Q109" s="28">
        <f t="shared" ca="1" si="16"/>
        <v>-3038.5741518498262</v>
      </c>
      <c r="R109" s="27">
        <f t="shared" ca="1" si="17"/>
        <v>2376.014297462556</v>
      </c>
      <c r="S109" s="7"/>
      <c r="T109" s="28">
        <f t="shared" ca="1" si="18"/>
        <v>0.7849129511046673</v>
      </c>
      <c r="U109" s="27">
        <f t="shared" ca="1" si="19"/>
        <v>0.61766613951273763</v>
      </c>
      <c r="V109" s="7"/>
      <c r="W109" s="28">
        <f t="shared" ca="1" si="20"/>
        <v>0.78017136618643257</v>
      </c>
      <c r="X109" s="27">
        <f t="shared" ca="1" si="24"/>
        <v>224.53391781006667</v>
      </c>
      <c r="Y109" s="7"/>
      <c r="Z109" s="28">
        <f t="shared" si="23"/>
        <v>224.523</v>
      </c>
      <c r="AA109" s="27">
        <f t="shared" si="21"/>
        <v>3.9186655964552282</v>
      </c>
      <c r="AB109" s="7"/>
      <c r="AC109" s="28">
        <f t="shared" ca="1" si="13"/>
        <v>1.0917810066672473E-2</v>
      </c>
      <c r="AD109" s="27"/>
      <c r="AE109" s="7"/>
    </row>
    <row r="110" spans="1:31" s="26" customFormat="1" x14ac:dyDescent="0.25">
      <c r="A110" s="26">
        <v>25</v>
      </c>
      <c r="B110" s="26">
        <v>-615</v>
      </c>
      <c r="C110" s="26">
        <v>11699</v>
      </c>
      <c r="D110" s="26">
        <v>14449</v>
      </c>
      <c r="E110" s="26">
        <v>14524</v>
      </c>
      <c r="F110" s="26">
        <v>11783</v>
      </c>
      <c r="G110" s="27"/>
      <c r="H110" s="7"/>
      <c r="I110" s="28">
        <f t="shared" si="14"/>
        <v>-2825</v>
      </c>
      <c r="J110" s="27">
        <f t="shared" si="14"/>
        <v>2666</v>
      </c>
      <c r="K110" s="7"/>
      <c r="L110" s="124">
        <f t="shared" si="22"/>
        <v>0.719194295653935</v>
      </c>
      <c r="M110" s="27">
        <f t="shared" ca="1" si="15"/>
        <v>5.575115071804458E-6</v>
      </c>
      <c r="N110" s="44"/>
      <c r="O110" s="44"/>
      <c r="P110" s="7"/>
      <c r="Q110" s="28">
        <f t="shared" ca="1" si="16"/>
        <v>-2795.5741518498262</v>
      </c>
      <c r="R110" s="27">
        <f t="shared" ca="1" si="17"/>
        <v>2658.014297462556</v>
      </c>
      <c r="S110" s="7"/>
      <c r="T110" s="28">
        <f t="shared" ca="1" si="18"/>
        <v>0.72214211268286377</v>
      </c>
      <c r="U110" s="27">
        <f t="shared" ca="1" si="19"/>
        <v>0.69097455837562416</v>
      </c>
      <c r="V110" s="7"/>
      <c r="W110" s="28">
        <f t="shared" ca="1" si="20"/>
        <v>0.71683312749562766</v>
      </c>
      <c r="X110" s="27">
        <f t="shared" ca="1" si="24"/>
        <v>218.95506778354934</v>
      </c>
      <c r="Y110" s="7"/>
      <c r="Z110" s="28">
        <f t="shared" si="23"/>
        <v>218.988</v>
      </c>
      <c r="AA110" s="27">
        <f t="shared" si="21"/>
        <v>3.8220616223573423</v>
      </c>
      <c r="AB110" s="7"/>
      <c r="AC110" s="28">
        <f t="shared" ca="1" si="13"/>
        <v>-3.293221645066069E-2</v>
      </c>
      <c r="AD110" s="27"/>
      <c r="AE110" s="7"/>
    </row>
    <row r="111" spans="1:31" s="26" customFormat="1" x14ac:dyDescent="0.25">
      <c r="A111" s="26">
        <v>26</v>
      </c>
      <c r="B111" s="26">
        <v>-600</v>
      </c>
      <c r="C111" s="26">
        <v>11832</v>
      </c>
      <c r="D111" s="26">
        <v>14580</v>
      </c>
      <c r="E111" s="26">
        <v>14394</v>
      </c>
      <c r="F111" s="26">
        <v>11659</v>
      </c>
      <c r="G111" s="27"/>
      <c r="H111" s="7"/>
      <c r="I111" s="28">
        <f t="shared" si="14"/>
        <v>-2562</v>
      </c>
      <c r="J111" s="27">
        <f t="shared" si="14"/>
        <v>2921</v>
      </c>
      <c r="K111" s="7"/>
      <c r="L111" s="124">
        <f t="shared" si="22"/>
        <v>0.65061518158319076</v>
      </c>
      <c r="M111" s="27">
        <f t="shared" ca="1" si="15"/>
        <v>4.9846096119049547E-6</v>
      </c>
      <c r="N111" s="44"/>
      <c r="O111" s="44"/>
      <c r="P111" s="7"/>
      <c r="Q111" s="28">
        <f t="shared" ca="1" si="16"/>
        <v>-2532.5741518498262</v>
      </c>
      <c r="R111" s="27">
        <f t="shared" ca="1" si="17"/>
        <v>2913.014297462556</v>
      </c>
      <c r="S111" s="7"/>
      <c r="T111" s="28">
        <f t="shared" ca="1" si="18"/>
        <v>0.65420495011111757</v>
      </c>
      <c r="U111" s="27">
        <f t="shared" ca="1" si="19"/>
        <v>0.75726408607078743</v>
      </c>
      <c r="V111" s="7"/>
      <c r="W111" s="28">
        <f t="shared" ca="1" si="20"/>
        <v>0.64838255765339314</v>
      </c>
      <c r="X111" s="27">
        <f t="shared" ca="1" si="24"/>
        <v>213.47348675448563</v>
      </c>
      <c r="Y111" s="7"/>
      <c r="Z111" s="28">
        <f t="shared" si="23"/>
        <v>213.58799999999999</v>
      </c>
      <c r="AA111" s="27">
        <f t="shared" si="21"/>
        <v>3.7278138427496481</v>
      </c>
      <c r="AB111" s="7"/>
      <c r="AC111" s="28">
        <f t="shared" ca="1" si="13"/>
        <v>-0.1145132455143596</v>
      </c>
      <c r="AD111" s="27"/>
      <c r="AE111" s="7"/>
    </row>
    <row r="112" spans="1:31" s="26" customFormat="1" x14ac:dyDescent="0.25">
      <c r="A112" s="26">
        <v>27</v>
      </c>
      <c r="B112" s="26">
        <v>-612</v>
      </c>
      <c r="C112" s="26">
        <v>11976</v>
      </c>
      <c r="D112" s="26">
        <v>14685</v>
      </c>
      <c r="E112" s="26">
        <v>14245</v>
      </c>
      <c r="F112" s="26">
        <v>11538</v>
      </c>
      <c r="G112" s="27"/>
      <c r="H112" s="7"/>
      <c r="I112" s="28">
        <f t="shared" si="14"/>
        <v>-2269</v>
      </c>
      <c r="J112" s="27">
        <f t="shared" si="14"/>
        <v>3147</v>
      </c>
      <c r="K112" s="7"/>
      <c r="L112" s="124">
        <f t="shared" si="22"/>
        <v>0.57471962889088857</v>
      </c>
      <c r="M112" s="27">
        <f t="shared" ca="1" si="15"/>
        <v>6.1464341346667865E-6</v>
      </c>
      <c r="N112" s="44"/>
      <c r="O112" s="44"/>
      <c r="P112" s="7"/>
      <c r="Q112" s="28">
        <f t="shared" ca="1" si="16"/>
        <v>-2239.5741518498262</v>
      </c>
      <c r="R112" s="27">
        <f t="shared" ca="1" si="17"/>
        <v>3139.014297462556</v>
      </c>
      <c r="S112" s="7"/>
      <c r="T112" s="28">
        <f t="shared" ca="1" si="18"/>
        <v>0.57851830131445736</v>
      </c>
      <c r="U112" s="27">
        <f t="shared" ca="1" si="19"/>
        <v>0.81601480473395183</v>
      </c>
      <c r="V112" s="7"/>
      <c r="W112" s="28">
        <f t="shared" ca="1" si="20"/>
        <v>0.57224042858944724</v>
      </c>
      <c r="X112" s="27">
        <f t="shared" ca="1" si="24"/>
        <v>207.94331075078799</v>
      </c>
      <c r="Y112" s="7"/>
      <c r="Z112" s="28">
        <f t="shared" si="23"/>
        <v>208.07999999999998</v>
      </c>
      <c r="AA112" s="27">
        <f t="shared" si="21"/>
        <v>3.6316811075498006</v>
      </c>
      <c r="AB112" s="7"/>
      <c r="AC112" s="28">
        <f t="shared" ca="1" si="13"/>
        <v>-0.13668924921199732</v>
      </c>
      <c r="AD112" s="27"/>
      <c r="AE112" s="7"/>
    </row>
    <row r="113" spans="1:31" s="26" customFormat="1" x14ac:dyDescent="0.25">
      <c r="A113" s="26">
        <v>28</v>
      </c>
      <c r="B113" s="26">
        <v>-642</v>
      </c>
      <c r="C113" s="26">
        <v>12149</v>
      </c>
      <c r="D113" s="26">
        <v>14802</v>
      </c>
      <c r="E113" s="26">
        <v>14093</v>
      </c>
      <c r="F113" s="26">
        <v>11440</v>
      </c>
      <c r="G113" s="27"/>
      <c r="H113" s="7"/>
      <c r="I113" s="28">
        <f t="shared" si="14"/>
        <v>-1944</v>
      </c>
      <c r="J113" s="27">
        <f t="shared" si="14"/>
        <v>3362</v>
      </c>
      <c r="K113" s="7"/>
      <c r="L113" s="124">
        <f t="shared" si="22"/>
        <v>0.48941289241090991</v>
      </c>
      <c r="M113" s="27">
        <f t="shared" ca="1" si="15"/>
        <v>2.4301620779886018E-6</v>
      </c>
      <c r="N113" s="44"/>
      <c r="O113" s="44"/>
      <c r="P113" s="7"/>
      <c r="Q113" s="28">
        <f t="shared" ca="1" si="16"/>
        <v>-1914.5741518498264</v>
      </c>
      <c r="R113" s="27">
        <f t="shared" ca="1" si="17"/>
        <v>3354.014297462556</v>
      </c>
      <c r="S113" s="7"/>
      <c r="T113" s="28">
        <f t="shared" ca="1" si="18"/>
        <v>0.49456553387788887</v>
      </c>
      <c r="U113" s="27">
        <f t="shared" ca="1" si="19"/>
        <v>0.87190597514359924</v>
      </c>
      <c r="V113" s="7"/>
      <c r="W113" s="28">
        <f t="shared" ca="1" si="20"/>
        <v>0.48785399469842566</v>
      </c>
      <c r="X113" s="27">
        <f t="shared" ca="1" si="24"/>
        <v>202.13092308792</v>
      </c>
      <c r="Y113" s="7"/>
      <c r="Z113" s="28">
        <f t="shared" si="23"/>
        <v>202.30199999999999</v>
      </c>
      <c r="AA113" s="27">
        <f t="shared" si="21"/>
        <v>3.5308359833695686</v>
      </c>
      <c r="AB113" s="7"/>
      <c r="AC113" s="28">
        <f t="shared" ca="1" si="13"/>
        <v>-0.17107691207999665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12315</v>
      </c>
      <c r="D114" s="26">
        <v>14883</v>
      </c>
      <c r="E114" s="26">
        <v>13916</v>
      </c>
      <c r="F114" s="26">
        <v>11352</v>
      </c>
      <c r="G114" s="27"/>
      <c r="H114" s="7"/>
      <c r="I114" s="28">
        <f t="shared" si="14"/>
        <v>-1601</v>
      </c>
      <c r="J114" s="27">
        <f t="shared" si="14"/>
        <v>3531</v>
      </c>
      <c r="K114" s="7"/>
      <c r="L114" s="124">
        <f t="shared" si="22"/>
        <v>0.40129243939008075</v>
      </c>
      <c r="M114" s="27">
        <f t="shared" ca="1" si="15"/>
        <v>5.6761094306735151E-6</v>
      </c>
      <c r="N114" s="44"/>
      <c r="O114" s="44"/>
      <c r="P114" s="7"/>
      <c r="Q114" s="28">
        <f t="shared" ca="1" si="16"/>
        <v>-1571.5741518498264</v>
      </c>
      <c r="R114" s="27">
        <f t="shared" ca="1" si="17"/>
        <v>3523.014297462556</v>
      </c>
      <c r="S114" s="7"/>
      <c r="T114" s="28">
        <f t="shared" ca="1" si="18"/>
        <v>0.405963074706372</v>
      </c>
      <c r="U114" s="27">
        <f t="shared" ca="1" si="19"/>
        <v>0.91583903467490357</v>
      </c>
      <c r="V114" s="7"/>
      <c r="W114" s="28">
        <f t="shared" ca="1" si="20"/>
        <v>0.39890998069564898</v>
      </c>
      <c r="X114" s="27">
        <f t="shared" ca="1" si="24"/>
        <v>196.43916892071036</v>
      </c>
      <c r="Y114" s="7"/>
      <c r="Z114" s="28">
        <f t="shared" si="23"/>
        <v>196.65899999999999</v>
      </c>
      <c r="AA114" s="27">
        <f t="shared" si="21"/>
        <v>3.4323470536795284</v>
      </c>
      <c r="AB114" s="7"/>
      <c r="AC114" s="28">
        <f t="shared" ca="1" si="13"/>
        <v>-0.21983107928963364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12494</v>
      </c>
      <c r="D115" s="26">
        <v>14949</v>
      </c>
      <c r="E115" s="26">
        <v>13740</v>
      </c>
      <c r="F115" s="26">
        <v>11279</v>
      </c>
      <c r="G115" s="27"/>
      <c r="H115" s="7"/>
      <c r="I115" s="28">
        <f t="shared" si="14"/>
        <v>-1246</v>
      </c>
      <c r="J115" s="27">
        <f t="shared" si="14"/>
        <v>3670</v>
      </c>
      <c r="K115" s="7"/>
      <c r="L115" s="124">
        <f t="shared" si="22"/>
        <v>0.30973066718897391</v>
      </c>
      <c r="M115" s="27">
        <f t="shared" ca="1" si="15"/>
        <v>7.8647950569680624E-6</v>
      </c>
      <c r="N115" s="44"/>
      <c r="O115" s="44"/>
      <c r="P115" s="7"/>
      <c r="Q115" s="28">
        <f t="shared" ca="1" si="16"/>
        <v>-1216.5741518498264</v>
      </c>
      <c r="R115" s="27">
        <f t="shared" ca="1" si="17"/>
        <v>3662.014297462556</v>
      </c>
      <c r="S115" s="7"/>
      <c r="T115" s="28">
        <f t="shared" ca="1" si="18"/>
        <v>0.31426082104488945</v>
      </c>
      <c r="U115" s="27">
        <f t="shared" ca="1" si="19"/>
        <v>0.95197332624207109</v>
      </c>
      <c r="V115" s="7"/>
      <c r="W115" s="28">
        <f t="shared" ca="1" si="20"/>
        <v>0.30692624299549531</v>
      </c>
      <c r="X115" s="27">
        <f t="shared" ca="1" si="24"/>
        <v>190.77264789022365</v>
      </c>
      <c r="Y115" s="7"/>
      <c r="Z115" s="28">
        <f t="shared" si="23"/>
        <v>191.04300000000001</v>
      </c>
      <c r="AA115" s="27">
        <f t="shared" si="21"/>
        <v>3.334329362887527</v>
      </c>
      <c r="AB115" s="7"/>
      <c r="AC115" s="28">
        <f t="shared" ca="1" si="13"/>
        <v>-0.27035210977635415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12671</v>
      </c>
      <c r="D116" s="26">
        <v>14995</v>
      </c>
      <c r="E116" s="26">
        <v>13550</v>
      </c>
      <c r="F116" s="26">
        <v>11222</v>
      </c>
      <c r="G116" s="27"/>
      <c r="H116" s="7"/>
      <c r="I116" s="28">
        <f t="shared" si="14"/>
        <v>-879</v>
      </c>
      <c r="J116" s="27">
        <f t="shared" si="14"/>
        <v>3773</v>
      </c>
      <c r="K116" s="7"/>
      <c r="L116" s="124">
        <f t="shared" si="22"/>
        <v>0.21350783536005372</v>
      </c>
      <c r="M116" s="27">
        <f t="shared" ca="1" si="15"/>
        <v>2.5377164041896491E-6</v>
      </c>
      <c r="N116" s="44"/>
      <c r="O116" s="44"/>
      <c r="P116" s="7"/>
      <c r="Q116" s="28">
        <f t="shared" ca="1" si="16"/>
        <v>-849.57415184982642</v>
      </c>
      <c r="R116" s="27">
        <f t="shared" ca="1" si="17"/>
        <v>3765.014297462556</v>
      </c>
      <c r="S116" s="7"/>
      <c r="T116" s="28">
        <f t="shared" ca="1" si="18"/>
        <v>0.21945877289344129</v>
      </c>
      <c r="U116" s="27">
        <f t="shared" ca="1" si="19"/>
        <v>0.97874909625227424</v>
      </c>
      <c r="V116" s="7"/>
      <c r="W116" s="28">
        <f t="shared" ca="1" si="20"/>
        <v>0.21191481420382582</v>
      </c>
      <c r="X116" s="27">
        <f t="shared" ca="1" si="24"/>
        <v>185.11965449341051</v>
      </c>
      <c r="Y116" s="7"/>
      <c r="Z116" s="28">
        <f t="shared" si="23"/>
        <v>185.328</v>
      </c>
      <c r="AA116" s="27">
        <f t="shared" si="21"/>
        <v>3.2345837961360511</v>
      </c>
      <c r="AB116" s="7"/>
      <c r="AC116" s="28">
        <f t="shared" ca="1" si="13"/>
        <v>-0.20834550658949524</v>
      </c>
      <c r="AD116" s="27"/>
      <c r="AE116" s="7"/>
    </row>
    <row r="117" spans="1:31" s="26" customFormat="1" x14ac:dyDescent="0.25">
      <c r="A117" s="26">
        <v>32</v>
      </c>
      <c r="B117" s="26">
        <v>-640</v>
      </c>
      <c r="C117" s="26">
        <v>12863</v>
      </c>
      <c r="D117" s="26">
        <v>15031</v>
      </c>
      <c r="E117" s="26">
        <v>13356</v>
      </c>
      <c r="F117" s="26">
        <v>11191</v>
      </c>
      <c r="G117" s="27"/>
      <c r="H117" s="7"/>
      <c r="I117" s="28">
        <f t="shared" si="14"/>
        <v>-493</v>
      </c>
      <c r="J117" s="27">
        <f t="shared" si="14"/>
        <v>3840</v>
      </c>
      <c r="K117" s="7"/>
      <c r="L117" s="124">
        <f t="shared" si="22"/>
        <v>0.11438232858093925</v>
      </c>
      <c r="M117" s="27">
        <f t="shared" ca="1" si="15"/>
        <v>5.3587690358640421E-6</v>
      </c>
      <c r="N117" s="44"/>
      <c r="O117" s="44"/>
      <c r="P117" s="7"/>
      <c r="Q117" s="28">
        <f t="shared" ca="1" si="16"/>
        <v>-463.57415184982636</v>
      </c>
      <c r="R117" s="27">
        <f t="shared" ca="1" si="17"/>
        <v>3832.014297462556</v>
      </c>
      <c r="S117" s="7"/>
      <c r="T117" s="28">
        <f t="shared" ca="1" si="18"/>
        <v>0.1197487167995476</v>
      </c>
      <c r="U117" s="27">
        <f t="shared" ca="1" si="19"/>
        <v>0.99616634470551324</v>
      </c>
      <c r="V117" s="7"/>
      <c r="W117" s="28">
        <f t="shared" ca="1" si="20"/>
        <v>0.11206742706340896</v>
      </c>
      <c r="X117" s="27">
        <f t="shared" ca="1" si="24"/>
        <v>179.32149261190466</v>
      </c>
      <c r="Y117" s="7"/>
      <c r="Z117" s="28">
        <f t="shared" si="23"/>
        <v>179.56800000000001</v>
      </c>
      <c r="AA117" s="27">
        <f t="shared" si="21"/>
        <v>3.1340528312211777</v>
      </c>
      <c r="AB117" s="7"/>
      <c r="AC117" s="28">
        <f t="shared" ca="1" si="13"/>
        <v>-0.24650738809535255</v>
      </c>
      <c r="AD117" s="27"/>
      <c r="AE117" s="7"/>
    </row>
    <row r="118" spans="1:31" s="26" customFormat="1" x14ac:dyDescent="0.25">
      <c r="A118" s="26">
        <v>33</v>
      </c>
      <c r="B118" s="26">
        <v>-608</v>
      </c>
      <c r="C118" s="26">
        <v>13052</v>
      </c>
      <c r="D118" s="26">
        <v>15039</v>
      </c>
      <c r="E118" s="26">
        <v>13178</v>
      </c>
      <c r="F118" s="26">
        <v>11179</v>
      </c>
      <c r="G118" s="27"/>
      <c r="H118" s="7"/>
      <c r="I118" s="28">
        <f t="shared" si="14"/>
        <v>-126</v>
      </c>
      <c r="J118" s="27">
        <f t="shared" si="14"/>
        <v>3860</v>
      </c>
      <c r="K118" s="7"/>
      <c r="L118" s="124">
        <f t="shared" si="22"/>
        <v>1.9127642048604648E-2</v>
      </c>
      <c r="M118" s="27">
        <f t="shared" ca="1" si="15"/>
        <v>3.6297593350863749E-6</v>
      </c>
      <c r="N118" s="44"/>
      <c r="O118" s="44"/>
      <c r="P118" s="7"/>
      <c r="Q118" s="28">
        <f t="shared" ca="1" si="16"/>
        <v>-96.574151849826379</v>
      </c>
      <c r="R118" s="27">
        <f t="shared" ca="1" si="17"/>
        <v>3852.014297462556</v>
      </c>
      <c r="S118" s="7"/>
      <c r="T118" s="28">
        <f t="shared" ca="1" si="18"/>
        <v>2.4946668648099468E-2</v>
      </c>
      <c r="U118" s="27">
        <f t="shared" ca="1" si="19"/>
        <v>1.0013655233482712</v>
      </c>
      <c r="V118" s="7"/>
      <c r="W118" s="28">
        <f t="shared" ca="1" si="20"/>
        <v>1.722244931948605E-2</v>
      </c>
      <c r="X118" s="27">
        <f t="shared" ca="1" si="24"/>
        <v>173.88810985034547</v>
      </c>
      <c r="Y118" s="7"/>
      <c r="Z118" s="28">
        <f t="shared" si="23"/>
        <v>174.096</v>
      </c>
      <c r="AA118" s="27">
        <f t="shared" si="21"/>
        <v>3.0385484145520478</v>
      </c>
      <c r="AB118" s="7"/>
      <c r="AC118" s="28">
        <f t="shared" ca="1" si="13"/>
        <v>-0.20789014965453134</v>
      </c>
      <c r="AD118" s="27"/>
      <c r="AE118" s="7"/>
    </row>
    <row r="119" spans="1:31" s="26" customFormat="1" x14ac:dyDescent="0.25">
      <c r="A119" s="26">
        <v>34</v>
      </c>
      <c r="B119" s="26">
        <v>-603</v>
      </c>
      <c r="C119" s="26">
        <v>13238</v>
      </c>
      <c r="D119" s="26">
        <v>15044</v>
      </c>
      <c r="E119" s="26">
        <v>12998</v>
      </c>
      <c r="F119" s="26">
        <v>11188</v>
      </c>
      <c r="G119" s="27"/>
      <c r="H119" s="7"/>
      <c r="I119" s="28">
        <f t="shared" si="14"/>
        <v>240</v>
      </c>
      <c r="J119" s="27">
        <f t="shared" si="14"/>
        <v>3856</v>
      </c>
      <c r="K119" s="7"/>
      <c r="L119" s="124">
        <f t="shared" si="22"/>
        <v>-7.5518244904258375E-2</v>
      </c>
      <c r="M119" s="27">
        <f t="shared" ca="1" si="15"/>
        <v>3.232189842596769E-6</v>
      </c>
      <c r="N119" s="44"/>
      <c r="O119" s="44"/>
      <c r="P119" s="7"/>
      <c r="Q119" s="28">
        <f t="shared" ca="1" si="16"/>
        <v>269.42584815017364</v>
      </c>
      <c r="R119" s="27">
        <f t="shared" ca="1" si="17"/>
        <v>3848.014297462556</v>
      </c>
      <c r="S119" s="7"/>
      <c r="T119" s="28">
        <f t="shared" ca="1" si="18"/>
        <v>-6.9597063295851538E-2</v>
      </c>
      <c r="U119" s="27">
        <f t="shared" ca="1" si="19"/>
        <v>1.0003256876197195</v>
      </c>
      <c r="V119" s="7"/>
      <c r="W119" s="28">
        <f t="shared" ca="1" si="20"/>
        <v>-7.731607410710184E-2</v>
      </c>
      <c r="X119" s="27">
        <f t="shared" ca="1" si="24"/>
        <v>168.48312337729681</v>
      </c>
      <c r="Y119" s="7"/>
      <c r="Z119" s="28">
        <f t="shared" si="23"/>
        <v>168.66900000000001</v>
      </c>
      <c r="AA119" s="27">
        <f t="shared" si="21"/>
        <v>2.9438293960463158</v>
      </c>
      <c r="AB119" s="7"/>
      <c r="AC119" s="28">
        <f t="shared" ca="1" si="13"/>
        <v>-0.18587662270320493</v>
      </c>
      <c r="AD119" s="27"/>
      <c r="AE119" s="7"/>
    </row>
    <row r="120" spans="1:31" s="26" customFormat="1" x14ac:dyDescent="0.25">
      <c r="A120" s="26">
        <v>35</v>
      </c>
      <c r="B120" s="26">
        <v>-621</v>
      </c>
      <c r="C120" s="26">
        <v>13418</v>
      </c>
      <c r="D120" s="26">
        <v>15016</v>
      </c>
      <c r="E120" s="26">
        <v>12805</v>
      </c>
      <c r="F120" s="26">
        <v>11203</v>
      </c>
      <c r="G120" s="27"/>
      <c r="H120" s="7"/>
      <c r="I120" s="28">
        <f t="shared" si="14"/>
        <v>613</v>
      </c>
      <c r="J120" s="27">
        <f t="shared" si="14"/>
        <v>3813</v>
      </c>
      <c r="K120" s="7"/>
      <c r="L120" s="124">
        <f t="shared" si="22"/>
        <v>-0.17227295782257651</v>
      </c>
      <c r="M120" s="27">
        <f t="shared" ca="1" si="15"/>
        <v>1.7205438523750449E-6</v>
      </c>
      <c r="N120" s="44"/>
      <c r="O120" s="44"/>
      <c r="P120" s="7"/>
      <c r="Q120" s="28">
        <f t="shared" ca="1" si="16"/>
        <v>642.42584815017358</v>
      </c>
      <c r="R120" s="27">
        <f t="shared" ca="1" si="17"/>
        <v>3805.014297462556</v>
      </c>
      <c r="S120" s="7"/>
      <c r="T120" s="28">
        <f t="shared" ca="1" si="18"/>
        <v>-0.16594900869228246</v>
      </c>
      <c r="U120" s="27">
        <f t="shared" ca="1" si="19"/>
        <v>0.9891474535377901</v>
      </c>
      <c r="V120" s="7"/>
      <c r="W120" s="28">
        <f t="shared" ca="1" si="20"/>
        <v>-0.17358465285282365</v>
      </c>
      <c r="X120" s="27">
        <f t="shared" ca="1" si="24"/>
        <v>162.94934189222295</v>
      </c>
      <c r="Y120" s="7"/>
      <c r="Z120" s="28">
        <f t="shared" si="23"/>
        <v>163.08000000000001</v>
      </c>
      <c r="AA120" s="27">
        <f t="shared" si="21"/>
        <v>2.8462829441523532</v>
      </c>
      <c r="AB120" s="7"/>
      <c r="AC120" s="28">
        <f t="shared" ca="1" si="13"/>
        <v>-0.13065810777706588</v>
      </c>
      <c r="AD120" s="27"/>
      <c r="AE120" s="7"/>
    </row>
    <row r="121" spans="1:31" s="26" customFormat="1" x14ac:dyDescent="0.25">
      <c r="A121" s="26">
        <v>36</v>
      </c>
      <c r="B121" s="26">
        <v>-628</v>
      </c>
      <c r="C121" s="26">
        <v>13609</v>
      </c>
      <c r="D121" s="26">
        <v>14969</v>
      </c>
      <c r="E121" s="26">
        <v>12617</v>
      </c>
      <c r="F121" s="26">
        <v>11248</v>
      </c>
      <c r="G121" s="27"/>
      <c r="H121" s="7"/>
      <c r="I121" s="28">
        <f t="shared" si="14"/>
        <v>992</v>
      </c>
      <c r="J121" s="27">
        <f t="shared" si="14"/>
        <v>3721</v>
      </c>
      <c r="K121" s="7"/>
      <c r="L121" s="124">
        <f t="shared" si="22"/>
        <v>-0.26844909849764526</v>
      </c>
      <c r="M121" s="27">
        <f t="shared" ca="1" si="15"/>
        <v>8.1556518015659769E-6</v>
      </c>
      <c r="N121" s="44"/>
      <c r="O121" s="44"/>
      <c r="P121" s="7"/>
      <c r="Q121" s="28">
        <f t="shared" ca="1" si="16"/>
        <v>1021.4258481501736</v>
      </c>
      <c r="R121" s="27">
        <f t="shared" ca="1" si="17"/>
        <v>3713.014297462556</v>
      </c>
      <c r="S121" s="7"/>
      <c r="T121" s="28">
        <f t="shared" ca="1" si="18"/>
        <v>-0.26385085133369623</v>
      </c>
      <c r="U121" s="27">
        <f t="shared" ca="1" si="19"/>
        <v>0.9652312317811037</v>
      </c>
      <c r="V121" s="7"/>
      <c r="W121" s="28">
        <f t="shared" ca="1" si="20"/>
        <v>-0.27130490868068718</v>
      </c>
      <c r="X121" s="27">
        <f t="shared" ca="1" si="24"/>
        <v>157.20329358122001</v>
      </c>
      <c r="Y121" s="7"/>
      <c r="Z121" s="28">
        <f t="shared" si="23"/>
        <v>157.42800000000003</v>
      </c>
      <c r="AA121" s="27">
        <f t="shared" si="21"/>
        <v>2.7476369348296337</v>
      </c>
      <c r="AB121" s="7"/>
      <c r="AC121" s="28">
        <f t="shared" ca="1" si="13"/>
        <v>-0.22470641878001629</v>
      </c>
      <c r="AD121" s="27"/>
      <c r="AE121" s="7"/>
    </row>
    <row r="122" spans="1:31" s="26" customFormat="1" x14ac:dyDescent="0.25">
      <c r="A122" s="26">
        <v>37</v>
      </c>
      <c r="B122" s="26">
        <v>-628</v>
      </c>
      <c r="C122" s="26">
        <v>13788</v>
      </c>
      <c r="D122" s="26">
        <v>14912</v>
      </c>
      <c r="E122" s="26">
        <v>12433</v>
      </c>
      <c r="F122" s="26">
        <v>11306</v>
      </c>
      <c r="G122" s="27"/>
      <c r="H122" s="7"/>
      <c r="I122" s="28">
        <f t="shared" si="14"/>
        <v>1355</v>
      </c>
      <c r="J122" s="27">
        <f t="shared" si="14"/>
        <v>3606</v>
      </c>
      <c r="K122" s="7"/>
      <c r="L122" s="124">
        <f t="shared" si="22"/>
        <v>-0.36201506922603649</v>
      </c>
      <c r="M122" s="27">
        <f t="shared" ca="1" si="15"/>
        <v>8.013360650758892E-6</v>
      </c>
      <c r="N122" s="44"/>
      <c r="O122" s="44"/>
      <c r="P122" s="7"/>
      <c r="Q122" s="28">
        <f t="shared" ca="1" si="16"/>
        <v>1384.4258481501736</v>
      </c>
      <c r="R122" s="27">
        <f t="shared" ca="1" si="17"/>
        <v>3598.014297462556</v>
      </c>
      <c r="S122" s="7"/>
      <c r="T122" s="28">
        <f t="shared" ca="1" si="18"/>
        <v>-0.35761963465515584</v>
      </c>
      <c r="U122" s="27">
        <f t="shared" ca="1" si="19"/>
        <v>0.93533595458524577</v>
      </c>
      <c r="V122" s="7"/>
      <c r="W122" s="28">
        <f t="shared" ca="1" si="20"/>
        <v>-0.36484585721717233</v>
      </c>
      <c r="X122" s="27">
        <f t="shared" ca="1" si="24"/>
        <v>151.59354816828795</v>
      </c>
      <c r="Y122" s="7"/>
      <c r="Z122" s="28">
        <f t="shared" si="23"/>
        <v>151.77600000000004</v>
      </c>
      <c r="AA122" s="27">
        <f t="shared" si="21"/>
        <v>2.6489909255069142</v>
      </c>
      <c r="AB122" s="7"/>
      <c r="AC122" s="28">
        <f t="shared" ca="1" si="13"/>
        <v>-0.18245183171208623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13968</v>
      </c>
      <c r="D123" s="26">
        <v>14833</v>
      </c>
      <c r="E123" s="26">
        <v>12263</v>
      </c>
      <c r="F123" s="26">
        <v>11389</v>
      </c>
      <c r="G123" s="27"/>
      <c r="H123" s="7"/>
      <c r="I123" s="28">
        <f t="shared" si="14"/>
        <v>1705</v>
      </c>
      <c r="J123" s="27">
        <f t="shared" si="14"/>
        <v>3444</v>
      </c>
      <c r="K123" s="7"/>
      <c r="L123" s="124">
        <f t="shared" si="22"/>
        <v>-0.45248140310103135</v>
      </c>
      <c r="M123" s="27">
        <f t="shared" ca="1" si="15"/>
        <v>6.0168980591540293E-6</v>
      </c>
      <c r="N123" s="44"/>
      <c r="O123" s="44"/>
      <c r="P123" s="7"/>
      <c r="Q123" s="28">
        <f t="shared" ca="1" si="16"/>
        <v>1734.4258481501736</v>
      </c>
      <c r="R123" s="27">
        <f t="shared" ca="1" si="17"/>
        <v>3436.014297462556</v>
      </c>
      <c r="S123" s="7"/>
      <c r="T123" s="28">
        <f t="shared" ca="1" si="18"/>
        <v>-0.44803030727915266</v>
      </c>
      <c r="U123" s="27">
        <f t="shared" ca="1" si="19"/>
        <v>0.8932226075789067</v>
      </c>
      <c r="V123" s="7"/>
      <c r="W123" s="28">
        <f t="shared" ca="1" si="20"/>
        <v>-0.45493433972050484</v>
      </c>
      <c r="X123" s="27">
        <f t="shared" ca="1" si="24"/>
        <v>145.9122165757463</v>
      </c>
      <c r="Y123" s="7"/>
      <c r="Z123" s="28">
        <f t="shared" si="23"/>
        <v>146.09700000000004</v>
      </c>
      <c r="AA123" s="27">
        <f t="shared" si="21"/>
        <v>2.5498736772861559</v>
      </c>
      <c r="AB123" s="7"/>
      <c r="AC123" s="28">
        <f t="shared" ca="1" si="13"/>
        <v>-0.18478342425373739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14138</v>
      </c>
      <c r="D124" s="26">
        <v>14747</v>
      </c>
      <c r="E124" s="26">
        <v>12096</v>
      </c>
      <c r="F124" s="26">
        <v>11484</v>
      </c>
      <c r="G124" s="27"/>
      <c r="H124" s="7"/>
      <c r="I124" s="28">
        <f t="shared" si="14"/>
        <v>2042</v>
      </c>
      <c r="J124" s="27">
        <f t="shared" si="14"/>
        <v>3263</v>
      </c>
      <c r="K124" s="7"/>
      <c r="L124" s="124">
        <f t="shared" si="22"/>
        <v>-0.53850609419780004</v>
      </c>
      <c r="M124" s="27">
        <f t="shared" ca="1" si="15"/>
        <v>9.7369844898027883E-6</v>
      </c>
      <c r="N124" s="44"/>
      <c r="O124" s="44"/>
      <c r="P124" s="7"/>
      <c r="Q124" s="28">
        <f t="shared" ca="1" si="16"/>
        <v>2071.4258481501738</v>
      </c>
      <c r="R124" s="27">
        <f t="shared" ca="1" si="17"/>
        <v>3255.014297462556</v>
      </c>
      <c r="S124" s="7"/>
      <c r="T124" s="28">
        <f t="shared" ca="1" si="18"/>
        <v>-0.53508286920568682</v>
      </c>
      <c r="U124" s="27">
        <f t="shared" ca="1" si="19"/>
        <v>0.84617004086194769</v>
      </c>
      <c r="V124" s="7"/>
      <c r="W124" s="28">
        <f t="shared" ca="1" si="20"/>
        <v>-0.54162650835137049</v>
      </c>
      <c r="X124" s="27">
        <f t="shared" ca="1" si="24"/>
        <v>140.27980448661918</v>
      </c>
      <c r="Y124" s="7"/>
      <c r="Z124" s="28">
        <f t="shared" si="23"/>
        <v>140.41800000000003</v>
      </c>
      <c r="AA124" s="27">
        <f t="shared" si="21"/>
        <v>2.450756429065398</v>
      </c>
      <c r="AB124" s="7"/>
      <c r="AC124" s="28">
        <f t="shared" ca="1" si="13"/>
        <v>-0.13819551338085034</v>
      </c>
      <c r="AD124" s="27"/>
      <c r="AE124" s="7"/>
    </row>
    <row r="125" spans="1:31" s="26" customFormat="1" x14ac:dyDescent="0.25">
      <c r="A125" s="26">
        <v>40</v>
      </c>
      <c r="B125" s="26">
        <v>-620</v>
      </c>
      <c r="C125" s="26">
        <v>14291</v>
      </c>
      <c r="D125" s="26">
        <v>14640</v>
      </c>
      <c r="E125" s="26">
        <v>11946</v>
      </c>
      <c r="F125" s="26">
        <v>11592</v>
      </c>
      <c r="G125" s="27"/>
      <c r="H125" s="7"/>
      <c r="I125" s="28">
        <f t="shared" si="14"/>
        <v>2345</v>
      </c>
      <c r="J125" s="27">
        <f t="shared" si="14"/>
        <v>3048</v>
      </c>
      <c r="K125" s="7"/>
      <c r="L125" s="124">
        <f t="shared" si="22"/>
        <v>-0.6178870593579292</v>
      </c>
      <c r="M125" s="27">
        <f t="shared" ca="1" si="15"/>
        <v>2.4977288477459662E-6</v>
      </c>
      <c r="N125" s="44"/>
      <c r="O125" s="44"/>
      <c r="P125" s="7"/>
      <c r="Q125" s="28">
        <f t="shared" ca="1" si="16"/>
        <v>2374.4258481501738</v>
      </c>
      <c r="R125" s="27">
        <f t="shared" ca="1" si="17"/>
        <v>3040.014297462556</v>
      </c>
      <c r="S125" s="7"/>
      <c r="T125" s="28">
        <f t="shared" ca="1" si="18"/>
        <v>-0.61335268007731847</v>
      </c>
      <c r="U125" s="27">
        <f t="shared" ca="1" si="19"/>
        <v>0.79027887045230016</v>
      </c>
      <c r="V125" s="7"/>
      <c r="W125" s="28">
        <f t="shared" ca="1" si="20"/>
        <v>-0.61946747982342121</v>
      </c>
      <c r="X125" s="27">
        <f t="shared" ca="1" si="24"/>
        <v>134.81132424931832</v>
      </c>
      <c r="Y125" s="7"/>
      <c r="Z125" s="28">
        <f t="shared" si="23"/>
        <v>134.83800000000002</v>
      </c>
      <c r="AA125" s="27">
        <f t="shared" si="21"/>
        <v>2.3533670568041147</v>
      </c>
      <c r="AB125" s="7"/>
      <c r="AC125" s="28">
        <f t="shared" ca="1" si="13"/>
        <v>-2.6675750681704358E-2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14434</v>
      </c>
      <c r="D126" s="26">
        <v>14501</v>
      </c>
      <c r="E126" s="26">
        <v>11789</v>
      </c>
      <c r="F126" s="26">
        <v>11712</v>
      </c>
      <c r="G126" s="27"/>
      <c r="H126" s="7"/>
      <c r="I126" s="28">
        <f t="shared" si="14"/>
        <v>2645</v>
      </c>
      <c r="J126" s="27">
        <f t="shared" si="14"/>
        <v>2789</v>
      </c>
      <c r="K126" s="7"/>
      <c r="L126" s="124">
        <f t="shared" si="22"/>
        <v>-0.69254617285644049</v>
      </c>
      <c r="M126" s="27">
        <f t="shared" ca="1" si="15"/>
        <v>1.5202728521433316E-5</v>
      </c>
      <c r="N126" s="44"/>
      <c r="O126" s="44"/>
      <c r="P126" s="7"/>
      <c r="Q126" s="28">
        <f t="shared" ca="1" si="16"/>
        <v>2674.4258481501738</v>
      </c>
      <c r="R126" s="27">
        <f t="shared" ca="1" si="17"/>
        <v>2781.014297462556</v>
      </c>
      <c r="S126" s="7"/>
      <c r="T126" s="28">
        <f t="shared" ca="1" si="18"/>
        <v>-0.69084754232645862</v>
      </c>
      <c r="U126" s="27">
        <f t="shared" ca="1" si="19"/>
        <v>0.72294950702858529</v>
      </c>
      <c r="V126" s="7"/>
      <c r="W126" s="28">
        <f t="shared" ca="1" si="20"/>
        <v>-0.69644524050415235</v>
      </c>
      <c r="X126" s="27">
        <f t="shared" ca="1" si="24"/>
        <v>128.97253503518834</v>
      </c>
      <c r="Y126" s="7"/>
      <c r="Z126" s="28">
        <f t="shared" si="23"/>
        <v>129.16800000000003</v>
      </c>
      <c r="AA126" s="27">
        <f t="shared" si="21"/>
        <v>2.2544068882160362</v>
      </c>
      <c r="AB126" s="7"/>
      <c r="AC126" s="28">
        <f t="shared" ca="1" si="13"/>
        <v>-0.19546496481169129</v>
      </c>
      <c r="AD126" s="27"/>
      <c r="AE126" s="7"/>
    </row>
    <row r="127" spans="1:31" s="26" customFormat="1" x14ac:dyDescent="0.25">
      <c r="A127" s="26">
        <v>42</v>
      </c>
      <c r="B127" s="26">
        <v>-597</v>
      </c>
      <c r="C127" s="26">
        <v>14561</v>
      </c>
      <c r="D127" s="26">
        <v>14378</v>
      </c>
      <c r="E127" s="26">
        <v>11666</v>
      </c>
      <c r="F127" s="26">
        <v>11851</v>
      </c>
      <c r="G127" s="27"/>
      <c r="H127" s="7"/>
      <c r="I127" s="28">
        <f t="shared" si="14"/>
        <v>2895</v>
      </c>
      <c r="J127" s="27">
        <f t="shared" si="14"/>
        <v>2527</v>
      </c>
      <c r="K127" s="7"/>
      <c r="L127" s="124">
        <f t="shared" si="22"/>
        <v>-0.75705207447396017</v>
      </c>
      <c r="M127" s="27">
        <f t="shared" ca="1" si="15"/>
        <v>1.1893640072407997E-5</v>
      </c>
      <c r="N127" s="44"/>
      <c r="O127" s="44"/>
      <c r="P127" s="7"/>
      <c r="Q127" s="28">
        <f t="shared" ca="1" si="16"/>
        <v>2924.4258481501738</v>
      </c>
      <c r="R127" s="27">
        <f t="shared" ca="1" si="17"/>
        <v>2519.014297462556</v>
      </c>
      <c r="S127" s="7"/>
      <c r="T127" s="28">
        <f t="shared" ca="1" si="18"/>
        <v>-0.7554265942007421</v>
      </c>
      <c r="U127" s="27">
        <f t="shared" ca="1" si="19"/>
        <v>0.65484026680845664</v>
      </c>
      <c r="V127" s="7"/>
      <c r="W127" s="28">
        <f t="shared" ca="1" si="20"/>
        <v>-0.76050079018744077</v>
      </c>
      <c r="X127" s="27">
        <f t="shared" ca="1" si="24"/>
        <v>123.63335359972189</v>
      </c>
      <c r="Y127" s="7"/>
      <c r="Z127" s="28">
        <f t="shared" si="23"/>
        <v>123.79500000000003</v>
      </c>
      <c r="AA127" s="27">
        <f t="shared" si="21"/>
        <v>2.1606303475063808</v>
      </c>
      <c r="AB127" s="7"/>
      <c r="AC127" s="28">
        <f t="shared" ca="1" si="13"/>
        <v>-0.16164640027814414</v>
      </c>
      <c r="AD127" s="27"/>
      <c r="AE127" s="7"/>
    </row>
    <row r="128" spans="1:31" s="26" customFormat="1" x14ac:dyDescent="0.25">
      <c r="A128" s="26">
        <v>43</v>
      </c>
      <c r="B128" s="26">
        <v>-618</v>
      </c>
      <c r="C128" s="26">
        <v>14677</v>
      </c>
      <c r="D128" s="26">
        <v>14231</v>
      </c>
      <c r="E128" s="26">
        <v>11553</v>
      </c>
      <c r="F128" s="26">
        <v>11995</v>
      </c>
      <c r="G128" s="27"/>
      <c r="H128" s="7"/>
      <c r="I128" s="28">
        <f t="shared" si="14"/>
        <v>3124</v>
      </c>
      <c r="J128" s="27">
        <f t="shared" si="14"/>
        <v>2236</v>
      </c>
      <c r="K128" s="7"/>
      <c r="L128" s="124">
        <f t="shared" si="22"/>
        <v>-0.81681276163795702</v>
      </c>
      <c r="M128" s="27">
        <f t="shared" ca="1" si="15"/>
        <v>5.1103976576827472E-6</v>
      </c>
      <c r="N128" s="44"/>
      <c r="O128" s="44"/>
      <c r="P128" s="7"/>
      <c r="Q128" s="28">
        <f t="shared" ca="1" si="16"/>
        <v>3153.4258481501738</v>
      </c>
      <c r="R128" s="27">
        <f t="shared" ca="1" si="17"/>
        <v>2228.014297462556</v>
      </c>
      <c r="S128" s="7"/>
      <c r="T128" s="28">
        <f t="shared" ca="1" si="18"/>
        <v>-0.81458100571758574</v>
      </c>
      <c r="U128" s="27">
        <f t="shared" ca="1" si="19"/>
        <v>0.5791922175563291</v>
      </c>
      <c r="V128" s="7"/>
      <c r="W128" s="28">
        <f t="shared" ca="1" si="20"/>
        <v>-0.81907338050403833</v>
      </c>
      <c r="X128" s="27">
        <f t="shared" ca="1" si="24"/>
        <v>118.16809554187631</v>
      </c>
      <c r="Y128" s="7"/>
      <c r="Z128" s="28">
        <f t="shared" si="23"/>
        <v>118.23300000000003</v>
      </c>
      <c r="AA128" s="27">
        <f t="shared" si="21"/>
        <v>2.0635551345104561</v>
      </c>
      <c r="AB128" s="7"/>
      <c r="AC128" s="28">
        <f t="shared" ca="1" si="13"/>
        <v>-6.4904458123720588E-2</v>
      </c>
      <c r="AD128" s="27"/>
      <c r="AE128" s="7"/>
    </row>
    <row r="129" spans="1:31" s="26" customFormat="1" x14ac:dyDescent="0.25">
      <c r="A129" s="26">
        <v>44</v>
      </c>
      <c r="B129" s="26">
        <v>-637</v>
      </c>
      <c r="C129" s="26">
        <v>14774</v>
      </c>
      <c r="D129" s="26">
        <v>14059</v>
      </c>
      <c r="E129" s="26">
        <v>11438</v>
      </c>
      <c r="F129" s="26">
        <v>12149</v>
      </c>
      <c r="G129" s="27"/>
      <c r="H129" s="7"/>
      <c r="I129" s="28">
        <f t="shared" si="14"/>
        <v>3336</v>
      </c>
      <c r="J129" s="27">
        <f t="shared" si="14"/>
        <v>1910</v>
      </c>
      <c r="K129" s="7"/>
      <c r="L129" s="124">
        <f t="shared" si="22"/>
        <v>-0.87035569593989948</v>
      </c>
      <c r="M129" s="27">
        <f t="shared" ca="1" si="15"/>
        <v>8.0008562387068149E-6</v>
      </c>
      <c r="N129" s="44"/>
      <c r="O129" s="44"/>
      <c r="P129" s="7"/>
      <c r="Q129" s="28">
        <f t="shared" ca="1" si="16"/>
        <v>3365.4258481501738</v>
      </c>
      <c r="R129" s="27">
        <f t="shared" ca="1" si="17"/>
        <v>1902.014297462556</v>
      </c>
      <c r="S129" s="7"/>
      <c r="T129" s="28">
        <f t="shared" ca="1" si="18"/>
        <v>-0.8693440417069781</v>
      </c>
      <c r="U129" s="27">
        <f t="shared" ca="1" si="19"/>
        <v>0.49444560567937523</v>
      </c>
      <c r="V129" s="7"/>
      <c r="W129" s="28">
        <f t="shared" ca="1" si="20"/>
        <v>-0.87318427442364477</v>
      </c>
      <c r="X129" s="27">
        <f t="shared" ca="1" si="24"/>
        <v>112.42373635543316</v>
      </c>
      <c r="Y129" s="7"/>
      <c r="Z129" s="28">
        <f t="shared" si="23"/>
        <v>112.50000000000003</v>
      </c>
      <c r="AA129" s="27">
        <f t="shared" si="21"/>
        <v>1.9634954084936214</v>
      </c>
      <c r="AB129" s="7"/>
      <c r="AC129" s="28">
        <f t="shared" ca="1" si="13"/>
        <v>-7.6263644566864741E-2</v>
      </c>
      <c r="AD129" s="27"/>
      <c r="AE129" s="7"/>
    </row>
    <row r="130" spans="1:31" s="26" customFormat="1" x14ac:dyDescent="0.25">
      <c r="A130" s="26">
        <v>45</v>
      </c>
      <c r="B130" s="26">
        <v>-632</v>
      </c>
      <c r="C130" s="26">
        <v>14860</v>
      </c>
      <c r="D130" s="26">
        <v>13890</v>
      </c>
      <c r="E130" s="26">
        <v>11352</v>
      </c>
      <c r="F130" s="26">
        <v>12322</v>
      </c>
      <c r="G130" s="27"/>
      <c r="H130" s="7"/>
      <c r="I130" s="28">
        <f t="shared" si="14"/>
        <v>3508</v>
      </c>
      <c r="J130" s="27">
        <f t="shared" si="14"/>
        <v>1568</v>
      </c>
      <c r="K130" s="7"/>
      <c r="L130" s="124">
        <f t="shared" si="22"/>
        <v>-0.91487512945390403</v>
      </c>
      <c r="M130" s="27">
        <f t="shared" ca="1" si="15"/>
        <v>4.2230093194370856E-6</v>
      </c>
      <c r="N130" s="44"/>
      <c r="O130" s="44"/>
      <c r="P130" s="7"/>
      <c r="Q130" s="28">
        <f t="shared" ca="1" si="16"/>
        <v>3537.4258481501738</v>
      </c>
      <c r="R130" s="27">
        <f t="shared" ca="1" si="17"/>
        <v>1560.014297462556</v>
      </c>
      <c r="S130" s="7"/>
      <c r="T130" s="28">
        <f t="shared" ca="1" si="18"/>
        <v>-0.91377442939648512</v>
      </c>
      <c r="U130" s="27">
        <f t="shared" ca="1" si="19"/>
        <v>0.40553965088821503</v>
      </c>
      <c r="V130" s="7"/>
      <c r="W130" s="28">
        <f t="shared" ca="1" si="20"/>
        <v>-0.91693012563867837</v>
      </c>
      <c r="X130" s="27">
        <f t="shared" ca="1" si="24"/>
        <v>106.76161638730377</v>
      </c>
      <c r="Y130" s="7"/>
      <c r="Z130" s="28">
        <f t="shared" si="23"/>
        <v>106.81200000000003</v>
      </c>
      <c r="AA130" s="27">
        <f t="shared" si="21"/>
        <v>1.8642210806401838</v>
      </c>
      <c r="AB130" s="7"/>
      <c r="AC130" s="28">
        <f t="shared" ca="1" si="13"/>
        <v>-5.0383612696251134E-2</v>
      </c>
      <c r="AD130" s="27"/>
      <c r="AE130" s="7"/>
    </row>
    <row r="131" spans="1:31" s="26" customFormat="1" x14ac:dyDescent="0.25">
      <c r="A131" s="26">
        <v>46</v>
      </c>
      <c r="B131" s="26">
        <v>-625</v>
      </c>
      <c r="C131" s="26">
        <v>14938</v>
      </c>
      <c r="D131" s="26">
        <v>13719</v>
      </c>
      <c r="E131" s="26">
        <v>11287</v>
      </c>
      <c r="F131" s="26">
        <v>12501</v>
      </c>
      <c r="G131" s="27"/>
      <c r="H131" s="7"/>
      <c r="I131" s="28">
        <f t="shared" si="14"/>
        <v>3651</v>
      </c>
      <c r="J131" s="27">
        <f t="shared" si="14"/>
        <v>1218</v>
      </c>
      <c r="K131" s="7"/>
      <c r="L131" s="124">
        <f t="shared" si="22"/>
        <v>-0.95004289361666128</v>
      </c>
      <c r="M131" s="27">
        <f t="shared" ca="1" si="15"/>
        <v>9.7696681668525308E-6</v>
      </c>
      <c r="N131" s="44"/>
      <c r="O131" s="44"/>
      <c r="P131" s="7"/>
      <c r="Q131" s="28">
        <f t="shared" ca="1" si="16"/>
        <v>3680.4258481501738</v>
      </c>
      <c r="R131" s="27">
        <f t="shared" ca="1" si="17"/>
        <v>1210.014297462556</v>
      </c>
      <c r="S131" s="7"/>
      <c r="T131" s="28">
        <f t="shared" ca="1" si="18"/>
        <v>-0.95071364706857531</v>
      </c>
      <c r="U131" s="27">
        <f t="shared" ca="1" si="19"/>
        <v>0.31455402463995169</v>
      </c>
      <c r="V131" s="7"/>
      <c r="W131" s="28">
        <f t="shared" ca="1" si="20"/>
        <v>-0.95316854045641342</v>
      </c>
      <c r="X131" s="27">
        <f t="shared" ca="1" si="24"/>
        <v>101.16612458999748</v>
      </c>
      <c r="Y131" s="7"/>
      <c r="Z131" s="28">
        <f t="shared" si="23"/>
        <v>101.18700000000003</v>
      </c>
      <c r="AA131" s="27">
        <f t="shared" si="21"/>
        <v>1.7660463102155026</v>
      </c>
      <c r="AB131" s="7"/>
      <c r="AC131" s="28">
        <f t="shared" ca="1" si="13"/>
        <v>-2.0875410002545891E-2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14991</v>
      </c>
      <c r="D132" s="26">
        <v>13535</v>
      </c>
      <c r="E132" s="26">
        <v>11238</v>
      </c>
      <c r="F132" s="26">
        <v>12688</v>
      </c>
      <c r="G132" s="27"/>
      <c r="H132" s="7"/>
      <c r="I132" s="28">
        <f t="shared" si="14"/>
        <v>3753</v>
      </c>
      <c r="J132" s="27">
        <f t="shared" si="14"/>
        <v>847</v>
      </c>
      <c r="K132" s="7"/>
      <c r="L132" s="124">
        <f t="shared" si="22"/>
        <v>-0.97633376808885264</v>
      </c>
      <c r="M132" s="27">
        <f t="shared" ca="1" si="15"/>
        <v>5.9525919092517752E-6</v>
      </c>
      <c r="N132" s="44"/>
      <c r="O132" s="44"/>
      <c r="P132" s="7"/>
      <c r="Q132" s="28">
        <f t="shared" ca="1" si="16"/>
        <v>3782.4258481501738</v>
      </c>
      <c r="R132" s="27">
        <f t="shared" ca="1" si="17"/>
        <v>839.01429746255599</v>
      </c>
      <c r="S132" s="7"/>
      <c r="T132" s="28">
        <f t="shared" ca="1" si="18"/>
        <v>-0.97706190023328299</v>
      </c>
      <c r="U132" s="27">
        <f t="shared" ca="1" si="19"/>
        <v>0.21810926081679252</v>
      </c>
      <c r="V132" s="7"/>
      <c r="W132" s="28">
        <f t="shared" ca="1" si="20"/>
        <v>-0.9787735615041343</v>
      </c>
      <c r="X132" s="27">
        <f t="shared" ca="1" si="24"/>
        <v>95.465276947932125</v>
      </c>
      <c r="Y132" s="7"/>
      <c r="Z132" s="28">
        <f t="shared" si="23"/>
        <v>95.490000000000023</v>
      </c>
      <c r="AA132" s="27">
        <f t="shared" si="21"/>
        <v>1.6666149027293857</v>
      </c>
      <c r="AB132" s="7"/>
      <c r="AC132" s="28">
        <f t="shared" ca="1" si="13"/>
        <v>-2.4723052067898266E-2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15023</v>
      </c>
      <c r="D133" s="26">
        <v>13348</v>
      </c>
      <c r="E133" s="26">
        <v>11202</v>
      </c>
      <c r="F133" s="26">
        <v>12876</v>
      </c>
      <c r="G133" s="27"/>
      <c r="H133" s="7"/>
      <c r="I133" s="28">
        <f t="shared" si="14"/>
        <v>3821</v>
      </c>
      <c r="J133" s="27">
        <f t="shared" si="14"/>
        <v>472</v>
      </c>
      <c r="K133" s="7"/>
      <c r="L133" s="124">
        <f t="shared" si="22"/>
        <v>-0.99296137442339982</v>
      </c>
      <c r="M133" s="27">
        <f t="shared" ca="1" si="15"/>
        <v>6.8967898727408517E-6</v>
      </c>
      <c r="N133" s="44"/>
      <c r="O133" s="44"/>
      <c r="P133" s="7"/>
      <c r="Q133" s="28">
        <f t="shared" ca="1" si="16"/>
        <v>3850.4258481501738</v>
      </c>
      <c r="R133" s="27">
        <f t="shared" ca="1" si="17"/>
        <v>464.01429746255599</v>
      </c>
      <c r="S133" s="7"/>
      <c r="T133" s="28">
        <f t="shared" ca="1" si="18"/>
        <v>-0.994627402343088</v>
      </c>
      <c r="U133" s="27">
        <f t="shared" ca="1" si="19"/>
        <v>0.12062466126508177</v>
      </c>
      <c r="V133" s="7"/>
      <c r="W133" s="28">
        <f t="shared" ca="1" si="20"/>
        <v>-0.99558754842234598</v>
      </c>
      <c r="X133" s="27">
        <f t="shared" ca="1" si="24"/>
        <v>89.811021797572835</v>
      </c>
      <c r="Y133" s="7"/>
      <c r="Z133" s="28">
        <f t="shared" si="23"/>
        <v>89.802000000000021</v>
      </c>
      <c r="AA133" s="27">
        <f t="shared" si="21"/>
        <v>1.5673405748759481</v>
      </c>
      <c r="AB133" s="7"/>
      <c r="AC133" s="28">
        <f t="shared" ca="1" si="13"/>
        <v>9.021797572813739E-3</v>
      </c>
      <c r="AD133" s="27"/>
      <c r="AE133" s="7"/>
    </row>
    <row r="134" spans="1:31" s="26" customFormat="1" x14ac:dyDescent="0.25">
      <c r="A134" s="26">
        <v>49</v>
      </c>
      <c r="B134" s="26">
        <v>-608</v>
      </c>
      <c r="C134" s="26">
        <v>15035</v>
      </c>
      <c r="D134" s="26">
        <v>13166</v>
      </c>
      <c r="E134" s="26">
        <v>11188</v>
      </c>
      <c r="F134" s="26">
        <v>13059</v>
      </c>
      <c r="G134" s="27"/>
      <c r="H134" s="7"/>
      <c r="I134" s="28">
        <f t="shared" si="14"/>
        <v>3847</v>
      </c>
      <c r="J134" s="27">
        <f t="shared" si="14"/>
        <v>107</v>
      </c>
      <c r="K134" s="7"/>
      <c r="L134" s="124">
        <f t="shared" si="22"/>
        <v>-0.99973059322060753</v>
      </c>
      <c r="M134" s="27">
        <f t="shared" ca="1" si="15"/>
        <v>3.3907278845826099E-6</v>
      </c>
      <c r="N134" s="44"/>
      <c r="O134" s="44"/>
      <c r="P134" s="7"/>
      <c r="Q134" s="28">
        <f t="shared" ca="1" si="16"/>
        <v>3876.4258481501738</v>
      </c>
      <c r="R134" s="27">
        <f t="shared" ca="1" si="17"/>
        <v>99.014297462555973</v>
      </c>
      <c r="S134" s="7"/>
      <c r="T134" s="28">
        <f t="shared" ca="1" si="18"/>
        <v>-1.0013436237380136</v>
      </c>
      <c r="U134" s="27">
        <f t="shared" ca="1" si="19"/>
        <v>2.5739651034749969E-2</v>
      </c>
      <c r="V134" s="7"/>
      <c r="W134" s="28">
        <f t="shared" ca="1" si="20"/>
        <v>-1.0015719861402699</v>
      </c>
      <c r="X134" s="27">
        <f t="shared" ca="1" si="24"/>
        <v>84.374913615475862</v>
      </c>
      <c r="Y134" s="7"/>
      <c r="Z134" s="28">
        <f t="shared" si="23"/>
        <v>84.330000000000027</v>
      </c>
      <c r="AA134" s="27">
        <f t="shared" si="21"/>
        <v>1.4718361582068187</v>
      </c>
      <c r="AB134" s="7"/>
      <c r="AC134" s="28">
        <f t="shared" ca="1" si="13"/>
        <v>4.4913615475834945E-2</v>
      </c>
      <c r="AD134" s="27"/>
      <c r="AE134" s="7"/>
    </row>
    <row r="135" spans="1:31" s="26" customFormat="1" x14ac:dyDescent="0.25">
      <c r="A135" s="26">
        <v>50</v>
      </c>
      <c r="B135" s="26">
        <v>-608</v>
      </c>
      <c r="C135" s="26">
        <v>15034</v>
      </c>
      <c r="D135" s="26">
        <v>12978</v>
      </c>
      <c r="E135" s="26">
        <v>11190</v>
      </c>
      <c r="F135" s="26">
        <v>13244</v>
      </c>
      <c r="G135" s="27"/>
      <c r="H135" s="7"/>
      <c r="I135" s="28">
        <f t="shared" si="14"/>
        <v>3844</v>
      </c>
      <c r="J135" s="27">
        <f t="shared" si="14"/>
        <v>-266</v>
      </c>
      <c r="K135" s="7"/>
      <c r="L135" s="124">
        <f t="shared" si="22"/>
        <v>-0.99738810458664151</v>
      </c>
      <c r="M135" s="27">
        <f t="shared" ca="1" si="15"/>
        <v>7.0802976704948621E-6</v>
      </c>
      <c r="N135" s="44"/>
      <c r="O135" s="44"/>
      <c r="P135" s="7"/>
      <c r="Q135" s="28">
        <f t="shared" ca="1" si="16"/>
        <v>3873.4258481501738</v>
      </c>
      <c r="R135" s="27">
        <f t="shared" ca="1" si="17"/>
        <v>-273.98570253744401</v>
      </c>
      <c r="S135" s="7"/>
      <c r="T135" s="28">
        <f t="shared" ca="1" si="18"/>
        <v>-1.0005686751155221</v>
      </c>
      <c r="U135" s="27">
        <f t="shared" ca="1" si="19"/>
        <v>-7.1225030652684984E-2</v>
      </c>
      <c r="V135" s="7"/>
      <c r="W135" s="28">
        <f t="shared" ca="1" si="20"/>
        <v>-1.0000489874608949</v>
      </c>
      <c r="X135" s="27">
        <f t="shared" ca="1" si="24"/>
        <v>78.828964074737485</v>
      </c>
      <c r="Y135" s="7"/>
      <c r="Z135" s="28">
        <f t="shared" si="23"/>
        <v>78.858000000000033</v>
      </c>
      <c r="AA135" s="27">
        <f t="shared" si="21"/>
        <v>1.376331741537689</v>
      </c>
      <c r="AB135" s="7"/>
      <c r="AC135" s="28">
        <f t="shared" ca="1" si="13"/>
        <v>-2.9035925262547835E-2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15000</v>
      </c>
      <c r="D136" s="26">
        <v>12786</v>
      </c>
      <c r="E136" s="26">
        <v>11207</v>
      </c>
      <c r="F136" s="26">
        <v>13420</v>
      </c>
      <c r="G136" s="27"/>
      <c r="H136" s="7"/>
      <c r="I136" s="28">
        <f t="shared" si="14"/>
        <v>3793</v>
      </c>
      <c r="J136" s="27">
        <f t="shared" si="14"/>
        <v>-634</v>
      </c>
      <c r="K136" s="7"/>
      <c r="L136" s="124">
        <f t="shared" si="22"/>
        <v>-0.98558560111133853</v>
      </c>
      <c r="M136" s="27">
        <f t="shared" ca="1" si="15"/>
        <v>3.0345548181193371E-7</v>
      </c>
      <c r="N136" s="44"/>
      <c r="O136" s="44"/>
      <c r="P136" s="7"/>
      <c r="Q136" s="28">
        <f t="shared" ca="1" si="16"/>
        <v>3822.4258481501738</v>
      </c>
      <c r="R136" s="27">
        <f t="shared" ca="1" si="17"/>
        <v>-641.98570253744401</v>
      </c>
      <c r="S136" s="7"/>
      <c r="T136" s="28">
        <f t="shared" ca="1" si="18"/>
        <v>-0.98739454853316833</v>
      </c>
      <c r="U136" s="27">
        <f t="shared" ca="1" si="19"/>
        <v>-0.16688991767943046</v>
      </c>
      <c r="V136" s="7"/>
      <c r="W136" s="28">
        <f t="shared" ca="1" si="20"/>
        <v>-0.98613646904633923</v>
      </c>
      <c r="X136" s="27">
        <f t="shared" ca="1" si="24"/>
        <v>73.29727632382037</v>
      </c>
      <c r="Y136" s="7"/>
      <c r="Z136" s="28">
        <f t="shared" si="23"/>
        <v>73.260000000000034</v>
      </c>
      <c r="AA136" s="27">
        <f t="shared" si="21"/>
        <v>1.2786282100110464</v>
      </c>
      <c r="AB136" s="7"/>
      <c r="AC136" s="28">
        <f t="shared" ca="1" si="13"/>
        <v>3.7276323820336188E-2</v>
      </c>
      <c r="AD136" s="27"/>
      <c r="AE136" s="7"/>
    </row>
    <row r="137" spans="1:31" s="26" customFormat="1" x14ac:dyDescent="0.25">
      <c r="A137" s="26">
        <v>52</v>
      </c>
      <c r="B137" s="26">
        <v>-626</v>
      </c>
      <c r="C137" s="26">
        <v>14964</v>
      </c>
      <c r="D137" s="26">
        <v>12608</v>
      </c>
      <c r="E137" s="26">
        <v>11252</v>
      </c>
      <c r="F137" s="26">
        <v>13615</v>
      </c>
      <c r="G137" s="27"/>
      <c r="H137" s="7"/>
      <c r="I137" s="28">
        <f t="shared" si="14"/>
        <v>3712</v>
      </c>
      <c r="J137" s="27">
        <f t="shared" si="14"/>
        <v>-1007</v>
      </c>
      <c r="K137" s="7"/>
      <c r="L137" s="124">
        <f t="shared" si="22"/>
        <v>-0.96421581050962313</v>
      </c>
      <c r="M137" s="27">
        <f t="shared" ca="1" si="15"/>
        <v>6.1700639337590585E-8</v>
      </c>
      <c r="N137" s="44"/>
      <c r="O137" s="44"/>
      <c r="P137" s="7"/>
      <c r="Q137" s="28">
        <f t="shared" ca="1" si="16"/>
        <v>3741.4258481501738</v>
      </c>
      <c r="R137" s="27">
        <f t="shared" ca="1" si="17"/>
        <v>-1014.985702537444</v>
      </c>
      <c r="S137" s="7"/>
      <c r="T137" s="28">
        <f t="shared" ca="1" si="18"/>
        <v>-0.96647093572590048</v>
      </c>
      <c r="U137" s="27">
        <f t="shared" ca="1" si="19"/>
        <v>-0.26385459936686545</v>
      </c>
      <c r="V137" s="7"/>
      <c r="W137" s="28">
        <f t="shared" ca="1" si="20"/>
        <v>-0.96446420664352539</v>
      </c>
      <c r="X137" s="27">
        <f t="shared" ca="1" si="24"/>
        <v>67.602389348613769</v>
      </c>
      <c r="Y137" s="7"/>
      <c r="Z137" s="28">
        <f t="shared" si="23"/>
        <v>67.626000000000033</v>
      </c>
      <c r="AA137" s="27">
        <f t="shared" si="21"/>
        <v>1.1802963599536858</v>
      </c>
      <c r="AB137" s="7"/>
      <c r="AC137" s="28">
        <f t="shared" ca="1" si="13"/>
        <v>-2.3610651386263726E-2</v>
      </c>
      <c r="AD137" s="27"/>
      <c r="AE137" s="7"/>
    </row>
    <row r="138" spans="1:31" s="26" customFormat="1" x14ac:dyDescent="0.25">
      <c r="A138" s="26">
        <v>53</v>
      </c>
      <c r="B138" s="26">
        <v>-627</v>
      </c>
      <c r="C138" s="26">
        <v>14906</v>
      </c>
      <c r="D138" s="26">
        <v>12420</v>
      </c>
      <c r="E138" s="26">
        <v>11304</v>
      </c>
      <c r="F138" s="26">
        <v>13793</v>
      </c>
      <c r="G138" s="27"/>
      <c r="H138" s="7"/>
      <c r="I138" s="28">
        <f t="shared" si="14"/>
        <v>3602</v>
      </c>
      <c r="J138" s="27">
        <f t="shared" si="14"/>
        <v>-1373</v>
      </c>
      <c r="K138" s="7"/>
      <c r="L138" s="124">
        <f t="shared" si="22"/>
        <v>-0.93347405549404583</v>
      </c>
      <c r="M138" s="27">
        <f t="shared" ca="1" si="15"/>
        <v>3.3875649046041866E-6</v>
      </c>
      <c r="N138" s="44"/>
      <c r="O138" s="44"/>
      <c r="P138" s="7"/>
      <c r="Q138" s="28">
        <f t="shared" ca="1" si="16"/>
        <v>3631.4258481501738</v>
      </c>
      <c r="R138" s="27">
        <f t="shared" ca="1" si="17"/>
        <v>-1380.985702537444</v>
      </c>
      <c r="S138" s="7"/>
      <c r="T138" s="28">
        <f t="shared" ca="1" si="18"/>
        <v>-0.93805615290121569</v>
      </c>
      <c r="U138" s="27">
        <f t="shared" ca="1" si="19"/>
        <v>-0.35899956852933512</v>
      </c>
      <c r="V138" s="7"/>
      <c r="W138" s="28">
        <f t="shared" ca="1" si="20"/>
        <v>-0.93531458935806577</v>
      </c>
      <c r="X138" s="27">
        <f t="shared" ca="1" si="24"/>
        <v>61.904597686140846</v>
      </c>
      <c r="Y138" s="7"/>
      <c r="Z138" s="28">
        <f t="shared" si="23"/>
        <v>61.983000000000033</v>
      </c>
      <c r="AA138" s="27">
        <f t="shared" si="21"/>
        <v>1.0818074302636458</v>
      </c>
      <c r="AB138" s="7"/>
      <c r="AC138" s="28">
        <f t="shared" ca="1" si="13"/>
        <v>-7.8402313859186279E-2</v>
      </c>
      <c r="AD138" s="27"/>
      <c r="AE138" s="7"/>
    </row>
    <row r="139" spans="1:31" s="26" customFormat="1" x14ac:dyDescent="0.25">
      <c r="A139" s="26">
        <v>54</v>
      </c>
      <c r="B139" s="26">
        <v>-640</v>
      </c>
      <c r="C139" s="26">
        <v>14826</v>
      </c>
      <c r="D139" s="26">
        <v>12247</v>
      </c>
      <c r="E139" s="26">
        <v>11384</v>
      </c>
      <c r="F139" s="26">
        <v>13972</v>
      </c>
      <c r="G139" s="27"/>
      <c r="H139" s="7"/>
      <c r="I139" s="28">
        <f t="shared" si="14"/>
        <v>3442</v>
      </c>
      <c r="J139" s="27">
        <f t="shared" si="14"/>
        <v>-1725</v>
      </c>
      <c r="K139" s="7"/>
      <c r="L139" s="124">
        <f t="shared" si="22"/>
        <v>-0.8927667403754509</v>
      </c>
      <c r="M139" s="27">
        <f t="shared" ca="1" si="15"/>
        <v>2.6021535743358037E-7</v>
      </c>
      <c r="N139" s="44"/>
      <c r="O139" s="44"/>
      <c r="P139" s="7"/>
      <c r="Q139" s="28">
        <f t="shared" ca="1" si="16"/>
        <v>3471.4258481501738</v>
      </c>
      <c r="R139" s="27">
        <f t="shared" ca="1" si="17"/>
        <v>-1732.985702537444</v>
      </c>
      <c r="S139" s="7"/>
      <c r="T139" s="28">
        <f t="shared" ca="1" si="18"/>
        <v>-0.89672555970167434</v>
      </c>
      <c r="U139" s="27">
        <f t="shared" ca="1" si="19"/>
        <v>-0.45050511264187426</v>
      </c>
      <c r="V139" s="7"/>
      <c r="W139" s="28">
        <f t="shared" ca="1" si="20"/>
        <v>-0.89327685345843699</v>
      </c>
      <c r="X139" s="27">
        <f t="shared" ca="1" si="24"/>
        <v>56.139660664836015</v>
      </c>
      <c r="Y139" s="7"/>
      <c r="Z139" s="28">
        <f t="shared" si="23"/>
        <v>56.223000000000035</v>
      </c>
      <c r="AA139" s="27">
        <f t="shared" si="21"/>
        <v>0.98127646534877244</v>
      </c>
      <c r="AB139" s="7"/>
      <c r="AC139" s="28">
        <f t="shared" ca="1" si="13"/>
        <v>-8.3339335164019701E-2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14721</v>
      </c>
      <c r="D140" s="26">
        <v>12073</v>
      </c>
      <c r="E140" s="26">
        <v>11478</v>
      </c>
      <c r="F140" s="26">
        <v>14137</v>
      </c>
      <c r="G140" s="27"/>
      <c r="H140" s="7"/>
      <c r="I140" s="28">
        <f t="shared" si="14"/>
        <v>3243</v>
      </c>
      <c r="J140" s="27">
        <f t="shared" si="14"/>
        <v>-2064</v>
      </c>
      <c r="K140" s="7"/>
      <c r="L140" s="124">
        <f t="shared" si="22"/>
        <v>-0.84312877099135353</v>
      </c>
      <c r="M140" s="27">
        <f t="shared" ca="1" si="15"/>
        <v>3.7566760226218082E-6</v>
      </c>
      <c r="N140" s="44"/>
      <c r="O140" s="44"/>
      <c r="P140" s="7"/>
      <c r="Q140" s="28">
        <f t="shared" ca="1" si="16"/>
        <v>3272.4258481501738</v>
      </c>
      <c r="R140" s="27">
        <f t="shared" ca="1" si="17"/>
        <v>-2071.985702537444</v>
      </c>
      <c r="S140" s="7"/>
      <c r="T140" s="28">
        <f t="shared" ca="1" si="18"/>
        <v>-0.8453206344097447</v>
      </c>
      <c r="U140" s="27">
        <f t="shared" ca="1" si="19"/>
        <v>-0.53863119063662079</v>
      </c>
      <c r="V140" s="7"/>
      <c r="W140" s="28">
        <f t="shared" ca="1" si="20"/>
        <v>-0.84119055634312134</v>
      </c>
      <c r="X140" s="27">
        <f t="shared" ca="1" si="24"/>
        <v>50.270528205789219</v>
      </c>
      <c r="Y140" s="7"/>
      <c r="Z140" s="28">
        <f t="shared" si="23"/>
        <v>50.472000000000037</v>
      </c>
      <c r="AA140" s="27">
        <f t="shared" si="21"/>
        <v>0.88090258006657873</v>
      </c>
      <c r="AB140" s="7"/>
      <c r="AC140" s="28">
        <f t="shared" ca="1" si="13"/>
        <v>-0.20147179421081773</v>
      </c>
      <c r="AD140" s="27"/>
      <c r="AE140" s="7"/>
    </row>
    <row r="141" spans="1:31" s="26" customFormat="1" x14ac:dyDescent="0.25">
      <c r="A141" s="26">
        <v>56</v>
      </c>
      <c r="B141" s="26">
        <v>-624</v>
      </c>
      <c r="C141" s="26">
        <v>14617</v>
      </c>
      <c r="D141" s="26">
        <v>11920</v>
      </c>
      <c r="E141" s="26">
        <v>11586</v>
      </c>
      <c r="F141" s="26">
        <v>14293</v>
      </c>
      <c r="G141" s="27"/>
      <c r="H141" s="7"/>
      <c r="I141" s="28">
        <f t="shared" si="14"/>
        <v>3031</v>
      </c>
      <c r="J141" s="27">
        <f t="shared" si="14"/>
        <v>-2373</v>
      </c>
      <c r="K141" s="7"/>
      <c r="L141" s="124">
        <f t="shared" si="22"/>
        <v>-0.7864609404291979</v>
      </c>
      <c r="M141" s="27">
        <f t="shared" ca="1" si="15"/>
        <v>4.2866979193734939E-7</v>
      </c>
      <c r="N141" s="44"/>
      <c r="O141" s="44"/>
      <c r="P141" s="7"/>
      <c r="Q141" s="28">
        <f t="shared" ca="1" si="16"/>
        <v>3060.4258481501738</v>
      </c>
      <c r="R141" s="27">
        <f t="shared" ca="1" si="17"/>
        <v>-2380.985702537444</v>
      </c>
      <c r="S141" s="7"/>
      <c r="T141" s="28">
        <f t="shared" ca="1" si="18"/>
        <v>-0.79055759842035223</v>
      </c>
      <c r="U141" s="27">
        <f t="shared" ca="1" si="19"/>
        <v>-0.61895850066723046</v>
      </c>
      <c r="V141" s="7"/>
      <c r="W141" s="28">
        <f t="shared" ca="1" si="20"/>
        <v>-0.78580621163653841</v>
      </c>
      <c r="X141" s="27">
        <f t="shared" ca="1" si="24"/>
        <v>44.676221986956477</v>
      </c>
      <c r="Y141" s="7"/>
      <c r="Z141" s="28">
        <f t="shared" si="23"/>
        <v>44.856000000000037</v>
      </c>
      <c r="AA141" s="27">
        <f t="shared" si="21"/>
        <v>0.78288488927457711</v>
      </c>
      <c r="AB141" s="7"/>
      <c r="AC141" s="28">
        <f t="shared" ca="1" si="13"/>
        <v>-0.17977801304355978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14495</v>
      </c>
      <c r="D142" s="26">
        <v>11781</v>
      </c>
      <c r="E142" s="26">
        <v>11712</v>
      </c>
      <c r="F142" s="26">
        <v>14441</v>
      </c>
      <c r="G142" s="27"/>
      <c r="H142" s="7"/>
      <c r="I142" s="28">
        <f t="shared" si="14"/>
        <v>2783</v>
      </c>
      <c r="J142" s="27">
        <f t="shared" si="14"/>
        <v>-2660</v>
      </c>
      <c r="K142" s="7"/>
      <c r="L142" s="124">
        <f t="shared" si="22"/>
        <v>-0.72256910631424132</v>
      </c>
      <c r="M142" s="27">
        <f t="shared" ca="1" si="15"/>
        <v>1.9677917550811765E-6</v>
      </c>
      <c r="N142" s="44"/>
      <c r="O142" s="44"/>
      <c r="P142" s="7"/>
      <c r="Q142" s="28">
        <f t="shared" ca="1" si="16"/>
        <v>2812.4258481501738</v>
      </c>
      <c r="R142" s="27">
        <f t="shared" ca="1" si="17"/>
        <v>-2667.985702537444</v>
      </c>
      <c r="S142" s="7"/>
      <c r="T142" s="28">
        <f t="shared" ca="1" si="18"/>
        <v>-0.72649517896106308</v>
      </c>
      <c r="U142" s="27">
        <f t="shared" ca="1" si="19"/>
        <v>-0.6935667141908064</v>
      </c>
      <c r="V142" s="7"/>
      <c r="W142" s="28">
        <f t="shared" ca="1" si="20"/>
        <v>-0.72116632630473121</v>
      </c>
      <c r="X142" s="27">
        <f t="shared" ca="1" si="24"/>
        <v>39.020403757232202</v>
      </c>
      <c r="Y142" s="7"/>
      <c r="Z142" s="28">
        <f t="shared" si="23"/>
        <v>39.267000000000039</v>
      </c>
      <c r="AA142" s="27">
        <f t="shared" si="21"/>
        <v>0.68533843738061406</v>
      </c>
      <c r="AB142" s="7"/>
      <c r="AC142" s="28">
        <f t="shared" ca="1" si="13"/>
        <v>-0.24659624276783632</v>
      </c>
      <c r="AD142" s="27"/>
      <c r="AE142" s="7"/>
    </row>
    <row r="143" spans="1:31" s="26" customFormat="1" x14ac:dyDescent="0.25">
      <c r="A143" s="26">
        <v>58</v>
      </c>
      <c r="B143" s="26">
        <v>-599</v>
      </c>
      <c r="C143" s="26">
        <v>14358</v>
      </c>
      <c r="D143" s="26">
        <v>11650</v>
      </c>
      <c r="E143" s="26">
        <v>11840</v>
      </c>
      <c r="F143" s="26">
        <v>14562</v>
      </c>
      <c r="G143" s="27"/>
      <c r="H143" s="7"/>
      <c r="I143" s="28">
        <f t="shared" si="14"/>
        <v>2518</v>
      </c>
      <c r="J143" s="27">
        <f t="shared" si="14"/>
        <v>-2912</v>
      </c>
      <c r="K143" s="7"/>
      <c r="L143" s="124">
        <f t="shared" si="22"/>
        <v>-0.65442414512551783</v>
      </c>
      <c r="M143" s="27">
        <f t="shared" ca="1" si="15"/>
        <v>4.9240504166579681E-6</v>
      </c>
      <c r="N143" s="44"/>
      <c r="O143" s="44"/>
      <c r="P143" s="7"/>
      <c r="Q143" s="28">
        <f t="shared" ca="1" si="16"/>
        <v>2547.4258481501738</v>
      </c>
      <c r="R143" s="27">
        <f t="shared" ca="1" si="17"/>
        <v>-2919.985702537444</v>
      </c>
      <c r="S143" s="7"/>
      <c r="T143" s="28">
        <f t="shared" ca="1" si="18"/>
        <v>-0.65804138397432255</v>
      </c>
      <c r="U143" s="27">
        <f t="shared" ca="1" si="19"/>
        <v>-0.759076365089556</v>
      </c>
      <c r="V143" s="7"/>
      <c r="W143" s="28">
        <f t="shared" ca="1" si="20"/>
        <v>-0.65220512497764671</v>
      </c>
      <c r="X143" s="27">
        <f t="shared" ca="1" si="24"/>
        <v>33.572242101483539</v>
      </c>
      <c r="Y143" s="7"/>
      <c r="Z143" s="28">
        <f t="shared" si="23"/>
        <v>33.87600000000004</v>
      </c>
      <c r="AA143" s="27">
        <f t="shared" si="21"/>
        <v>0.59124773740559977</v>
      </c>
      <c r="AB143" s="7"/>
      <c r="AC143" s="28">
        <f t="shared" ca="1" si="13"/>
        <v>-0.30375789851650126</v>
      </c>
      <c r="AD143" s="27"/>
      <c r="AE143" s="7"/>
    </row>
    <row r="144" spans="1:31" s="26" customFormat="1" x14ac:dyDescent="0.25">
      <c r="A144" s="26">
        <v>59</v>
      </c>
      <c r="B144" s="26">
        <v>-613</v>
      </c>
      <c r="C144" s="26">
        <v>14215</v>
      </c>
      <c r="D144" s="26">
        <v>11537</v>
      </c>
      <c r="E144" s="26">
        <v>11991</v>
      </c>
      <c r="F144" s="26">
        <v>14683</v>
      </c>
      <c r="G144" s="27"/>
      <c r="H144" s="7"/>
      <c r="I144" s="28">
        <f t="shared" si="14"/>
        <v>2224</v>
      </c>
      <c r="J144" s="27">
        <f t="shared" si="14"/>
        <v>-3146</v>
      </c>
      <c r="K144" s="7"/>
      <c r="L144" s="124">
        <f t="shared" si="22"/>
        <v>-0.57869773086030274</v>
      </c>
      <c r="M144" s="27">
        <f t="shared" ca="1" si="15"/>
        <v>8.4628762789857249E-6</v>
      </c>
      <c r="N144" s="44"/>
      <c r="O144" s="44"/>
      <c r="P144" s="7"/>
      <c r="Q144" s="28">
        <f t="shared" ca="1" si="16"/>
        <v>2253.4258481501738</v>
      </c>
      <c r="R144" s="27">
        <f t="shared" ca="1" si="17"/>
        <v>-3153.985702537444</v>
      </c>
      <c r="S144" s="7"/>
      <c r="T144" s="28">
        <f t="shared" ca="1" si="18"/>
        <v>-0.58209641897016517</v>
      </c>
      <c r="U144" s="27">
        <f t="shared" ca="1" si="19"/>
        <v>-0.81990675520982359</v>
      </c>
      <c r="V144" s="7"/>
      <c r="W144" s="28">
        <f t="shared" ca="1" si="20"/>
        <v>-0.57578862854532897</v>
      </c>
      <c r="X144" s="27">
        <f t="shared" ca="1" si="24"/>
        <v>27.981654548595202</v>
      </c>
      <c r="Y144" s="7"/>
      <c r="Z144" s="28">
        <f t="shared" si="23"/>
        <v>28.359000000000041</v>
      </c>
      <c r="AA144" s="27">
        <f t="shared" si="21"/>
        <v>0.49495792257307258</v>
      </c>
      <c r="AB144" s="7"/>
      <c r="AC144" s="28">
        <f t="shared" ca="1" si="13"/>
        <v>-0.37734545140483888</v>
      </c>
      <c r="AD144" s="27"/>
      <c r="AE144" s="7"/>
    </row>
    <row r="145" spans="1:31" s="26" customFormat="1" x14ac:dyDescent="0.25">
      <c r="A145" s="26">
        <v>60</v>
      </c>
      <c r="B145" s="26">
        <v>-646</v>
      </c>
      <c r="C145" s="26">
        <v>14045</v>
      </c>
      <c r="D145" s="26">
        <v>11437</v>
      </c>
      <c r="E145" s="26">
        <v>12158</v>
      </c>
      <c r="F145" s="26">
        <v>14793</v>
      </c>
      <c r="G145" s="27"/>
      <c r="H145" s="7"/>
      <c r="I145" s="28">
        <f t="shared" si="14"/>
        <v>1887</v>
      </c>
      <c r="J145" s="27">
        <f t="shared" si="14"/>
        <v>-3356</v>
      </c>
      <c r="K145" s="7"/>
      <c r="L145" s="124">
        <f t="shared" si="22"/>
        <v>-0.49310698392248786</v>
      </c>
      <c r="M145" s="27">
        <f t="shared" ca="1" si="15"/>
        <v>2.2988657338891277E-5</v>
      </c>
      <c r="N145" s="44"/>
      <c r="O145" s="44"/>
      <c r="P145" s="7"/>
      <c r="Q145" s="28">
        <f t="shared" ca="1" si="16"/>
        <v>1916.4258481501736</v>
      </c>
      <c r="R145" s="27">
        <f t="shared" ca="1" si="17"/>
        <v>-3363.985702537444</v>
      </c>
      <c r="S145" s="7"/>
      <c r="T145" s="28">
        <f t="shared" ca="1" si="18"/>
        <v>-0.49504385704363102</v>
      </c>
      <c r="U145" s="27">
        <f t="shared" ca="1" si="19"/>
        <v>-0.87449813095878159</v>
      </c>
      <c r="V145" s="7"/>
      <c r="W145" s="28">
        <f t="shared" ca="1" si="20"/>
        <v>-0.48831233509917543</v>
      </c>
      <c r="X145" s="27">
        <f t="shared" ca="1" si="24"/>
        <v>22.081399250696279</v>
      </c>
      <c r="Y145" s="7"/>
      <c r="Z145" s="28">
        <f t="shared" si="23"/>
        <v>22.545000000000041</v>
      </c>
      <c r="AA145" s="27">
        <f t="shared" si="21"/>
        <v>0.39348447986212232</v>
      </c>
      <c r="AB145" s="7"/>
      <c r="AC145" s="28">
        <f t="shared" ca="1" si="13"/>
        <v>-0.46360074930376172</v>
      </c>
      <c r="AD145" s="27"/>
      <c r="AE145" s="7"/>
    </row>
    <row r="146" spans="1:31" s="26" customFormat="1" x14ac:dyDescent="0.25">
      <c r="A146" s="26">
        <v>61</v>
      </c>
      <c r="B146" s="26">
        <v>-631</v>
      </c>
      <c r="C146" s="26">
        <v>13875</v>
      </c>
      <c r="D146" s="26">
        <v>11347</v>
      </c>
      <c r="E146" s="26">
        <v>12330</v>
      </c>
      <c r="F146" s="26">
        <v>14877</v>
      </c>
      <c r="G146" s="27"/>
      <c r="H146" s="7"/>
      <c r="I146" s="28">
        <f t="shared" si="14"/>
        <v>1545</v>
      </c>
      <c r="J146" s="27">
        <f t="shared" si="14"/>
        <v>-3530</v>
      </c>
      <c r="K146" s="7"/>
      <c r="L146" s="124">
        <f t="shared" si="22"/>
        <v>-0.40459898626046575</v>
      </c>
      <c r="M146" s="27">
        <f t="shared" ca="1" si="15"/>
        <v>2.4823995289125462E-5</v>
      </c>
      <c r="N146" s="44"/>
      <c r="O146" s="44"/>
      <c r="P146" s="7"/>
      <c r="Q146" s="28">
        <f t="shared" ca="1" si="16"/>
        <v>1574.4258481501736</v>
      </c>
      <c r="R146" s="27">
        <f t="shared" ca="1" si="17"/>
        <v>-3537.985702537444</v>
      </c>
      <c r="S146" s="7"/>
      <c r="T146" s="28">
        <f t="shared" ca="1" si="18"/>
        <v>-0.40669971407961125</v>
      </c>
      <c r="U146" s="27">
        <f t="shared" ca="1" si="19"/>
        <v>-0.91973098515077534</v>
      </c>
      <c r="V146" s="7"/>
      <c r="W146" s="28">
        <f t="shared" ca="1" si="20"/>
        <v>-0.39961661781873792</v>
      </c>
      <c r="X146" s="27">
        <f t="shared" ca="1" si="24"/>
        <v>16.387384866635557</v>
      </c>
      <c r="Y146" s="7"/>
      <c r="Z146" s="28">
        <f t="shared" si="23"/>
        <v>16.866000000000042</v>
      </c>
      <c r="AA146" s="27">
        <f t="shared" si="21"/>
        <v>0.29436723164136436</v>
      </c>
      <c r="AB146" s="7"/>
      <c r="AC146" s="28">
        <f t="shared" ca="1" si="13"/>
        <v>-0.47861513336448525</v>
      </c>
      <c r="AD146" s="27"/>
      <c r="AE146" s="7"/>
    </row>
    <row r="147" spans="1:31" s="26" customFormat="1" x14ac:dyDescent="0.25">
      <c r="A147" s="26">
        <v>62</v>
      </c>
      <c r="B147" s="26">
        <v>-624</v>
      </c>
      <c r="C147" s="26">
        <v>13706</v>
      </c>
      <c r="D147" s="26">
        <v>11285</v>
      </c>
      <c r="E147" s="26">
        <v>12510</v>
      </c>
      <c r="F147" s="26">
        <v>14951</v>
      </c>
      <c r="G147" s="27"/>
      <c r="H147" s="7"/>
      <c r="I147" s="28">
        <f t="shared" si="14"/>
        <v>1196</v>
      </c>
      <c r="J147" s="27">
        <f t="shared" si="14"/>
        <v>-3666</v>
      </c>
      <c r="K147" s="7"/>
      <c r="L147" s="124">
        <f t="shared" si="22"/>
        <v>-0.31316380648375064</v>
      </c>
      <c r="M147" s="27">
        <f t="shared" ca="1" si="15"/>
        <v>1.5800360257318207E-5</v>
      </c>
      <c r="N147" s="44"/>
      <c r="O147" s="44"/>
      <c r="P147" s="7"/>
      <c r="Q147" s="28">
        <f t="shared" ca="1" si="16"/>
        <v>1225.4258481501736</v>
      </c>
      <c r="R147" s="27">
        <f t="shared" ca="1" si="17"/>
        <v>-3673.985702537444</v>
      </c>
      <c r="S147" s="7"/>
      <c r="T147" s="28">
        <f t="shared" ca="1" si="18"/>
        <v>-0.31654735766311154</v>
      </c>
      <c r="U147" s="27">
        <f t="shared" ca="1" si="19"/>
        <v>-0.95508539992152908</v>
      </c>
      <c r="V147" s="7"/>
      <c r="W147" s="28">
        <f t="shared" ca="1" si="20"/>
        <v>-0.3091888397848564</v>
      </c>
      <c r="X147" s="27">
        <f t="shared" ca="1" si="24"/>
        <v>10.841050037078446</v>
      </c>
      <c r="Y147" s="7"/>
      <c r="Z147" s="28">
        <f t="shared" si="23"/>
        <v>11.250000000000043</v>
      </c>
      <c r="AA147" s="27">
        <f t="shared" si="21"/>
        <v>0.19634954084936282</v>
      </c>
      <c r="AB147" s="7"/>
      <c r="AC147" s="28">
        <f t="shared" ca="1" si="13"/>
        <v>-0.40894996292159647</v>
      </c>
      <c r="AD147" s="27"/>
      <c r="AE147" s="7"/>
    </row>
    <row r="148" spans="1:31" s="26" customFormat="1" x14ac:dyDescent="0.25">
      <c r="A148" s="26">
        <v>63</v>
      </c>
      <c r="B148" s="26">
        <v>-644</v>
      </c>
      <c r="C148" s="26">
        <v>13509</v>
      </c>
      <c r="D148" s="26">
        <v>11237</v>
      </c>
      <c r="E148" s="26">
        <v>12696</v>
      </c>
      <c r="F148" s="26">
        <v>14998</v>
      </c>
      <c r="G148" s="27"/>
      <c r="H148" s="7"/>
      <c r="I148" s="28">
        <f t="shared" si="14"/>
        <v>813</v>
      </c>
      <c r="J148" s="27">
        <f t="shared" si="14"/>
        <v>-3761</v>
      </c>
      <c r="K148" s="7"/>
      <c r="L148" s="124">
        <f t="shared" si="22"/>
        <v>-0.21565572359629848</v>
      </c>
      <c r="M148" s="27">
        <f t="shared" ca="1" si="15"/>
        <v>3.1309076715268701E-5</v>
      </c>
      <c r="N148" s="44"/>
      <c r="O148" s="44"/>
      <c r="P148" s="7"/>
      <c r="Q148" s="28">
        <f t="shared" ca="1" si="16"/>
        <v>842.42584815017358</v>
      </c>
      <c r="R148" s="27">
        <f t="shared" ca="1" si="17"/>
        <v>-3768.985702537444</v>
      </c>
      <c r="S148" s="7"/>
      <c r="T148" s="28">
        <f t="shared" ca="1" si="18"/>
        <v>-0.21761225019170924</v>
      </c>
      <c r="U148" s="27">
        <f t="shared" ca="1" si="19"/>
        <v>-0.97978149847462914</v>
      </c>
      <c r="V148" s="7"/>
      <c r="W148" s="28">
        <f t="shared" ca="1" si="20"/>
        <v>-0.21006027216542458</v>
      </c>
      <c r="X148" s="27">
        <f t="shared" ca="1" si="24"/>
        <v>5.003523612186541</v>
      </c>
      <c r="Y148" s="7"/>
      <c r="Z148" s="28">
        <f t="shared" si="23"/>
        <v>5.4540000000000433</v>
      </c>
      <c r="AA148" s="27">
        <f t="shared" si="21"/>
        <v>9.5190257403771489E-2</v>
      </c>
      <c r="AB148" s="7"/>
      <c r="AC148" s="28">
        <f t="shared" ref="AC148:AC149" ca="1" si="25">X148-Z148</f>
        <v>-0.4504763878135023</v>
      </c>
      <c r="AD148" s="27"/>
      <c r="AE148" s="7"/>
    </row>
    <row r="149" spans="1:31" s="26" customFormat="1" x14ac:dyDescent="0.25">
      <c r="A149" s="26">
        <v>64</v>
      </c>
      <c r="B149" s="26">
        <v>-629</v>
      </c>
      <c r="C149" s="26">
        <v>13326</v>
      </c>
      <c r="D149" s="26">
        <v>11203</v>
      </c>
      <c r="E149" s="26">
        <v>12888</v>
      </c>
      <c r="F149" s="26">
        <v>15031</v>
      </c>
      <c r="G149" s="27"/>
      <c r="H149" s="7"/>
      <c r="I149" s="28">
        <f t="shared" ref="I149:J149" si="26">C149-E149</f>
        <v>438</v>
      </c>
      <c r="J149" s="27">
        <f t="shared" si="26"/>
        <v>-3828</v>
      </c>
      <c r="K149" s="7"/>
      <c r="L149" s="124">
        <f t="shared" si="22"/>
        <v>-0.11828265380081335</v>
      </c>
      <c r="M149" s="27">
        <f t="shared" ref="M149" ca="1" si="27">(W149-L149)^2</f>
        <v>2.7334137382555733E-5</v>
      </c>
      <c r="N149" s="44"/>
      <c r="O149" s="44"/>
      <c r="P149" s="7"/>
      <c r="Q149" s="28">
        <f t="shared" ref="Q149" ca="1" si="28">I149-$J$4</f>
        <v>467.42584815017364</v>
      </c>
      <c r="R149" s="27">
        <f t="shared" ref="R149" ca="1" si="29">J149-$J$3</f>
        <v>-3835.985702537444</v>
      </c>
      <c r="S149" s="7"/>
      <c r="T149" s="28">
        <f t="shared" ref="T149" ca="1" si="30">Q149/$J$7</f>
        <v>-0.12074367238028405</v>
      </c>
      <c r="U149" s="27">
        <f t="shared" ref="U149" ca="1" si="31">R149/$J$6</f>
        <v>-0.99719874692786814</v>
      </c>
      <c r="V149" s="7"/>
      <c r="W149" s="28">
        <f t="shared" ref="W149" ca="1" si="32">(T149-U149*SIN(-$J$11*PI()/180))/(COS(-$J$11*PI()/180))</f>
        <v>-0.11305444785780042</v>
      </c>
      <c r="X149" s="27">
        <f ca="1">IF(MOD(ATAN2(U149,W149)*180/PI()-$J$9+360,360)&gt;5,MOD(ATAN2(U149,W149)*180/PI()-$J$9+360,360)-360,MOD(ATAN2(U149,W149)*180/PI()-$J$9+360,360))</f>
        <v>-0.6290998169474733</v>
      </c>
      <c r="Y149" s="7"/>
      <c r="Z149" s="28">
        <f t="shared" si="23"/>
        <v>-0.20699999999995633</v>
      </c>
      <c r="AA149" s="27">
        <f t="shared" ref="AA149" si="33">Z149*PI()/180</f>
        <v>-3.6128315516275001E-3</v>
      </c>
      <c r="AB149" s="7"/>
      <c r="AC149" s="28">
        <f t="shared" ca="1" si="25"/>
        <v>-0.42209981694751697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39952</v>
      </c>
    </row>
    <row r="155" spans="1:31" x14ac:dyDescent="0.25">
      <c r="A155" t="s">
        <v>177</v>
      </c>
      <c r="B155">
        <v>39952</v>
      </c>
    </row>
    <row r="156" spans="1:31" x14ac:dyDescent="0.25">
      <c r="A156" s="31" t="s">
        <v>188</v>
      </c>
      <c r="B156" s="31">
        <v>-39975</v>
      </c>
    </row>
    <row r="157" spans="1:31" x14ac:dyDescent="0.25">
      <c r="A157" t="s">
        <v>183</v>
      </c>
      <c r="B157">
        <v>-39975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7.9857025374440269</v>
      </c>
      <c r="L3" s="102" t="s">
        <v>1</v>
      </c>
      <c r="M3" s="103">
        <v>1.0020905732850911</v>
      </c>
      <c r="N3" s="104" t="s">
        <v>18</v>
      </c>
      <c r="O3" s="102">
        <v>0.99907056086747836</v>
      </c>
      <c r="Q3" s="101" t="s">
        <v>194</v>
      </c>
      <c r="R3" s="101">
        <f ca="1">MAX(AC21:AC149)</f>
        <v>0.31205797446926908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-29.425848150173618</v>
      </c>
      <c r="L4" s="104" t="s">
        <v>5</v>
      </c>
      <c r="M4" s="106">
        <v>360.0925241670563</v>
      </c>
      <c r="N4" s="104" t="s">
        <v>21</v>
      </c>
      <c r="O4" s="104">
        <v>360.00284044708769</v>
      </c>
      <c r="Q4" s="105" t="s">
        <v>195</v>
      </c>
      <c r="R4" s="105">
        <f ca="1">MIN(AC21:AC149)</f>
        <v>-0.47370067699239726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-173.1695843510054</v>
      </c>
      <c r="N5" s="107" t="s">
        <v>24</v>
      </c>
      <c r="O5" s="107">
        <v>-173.16079798988105</v>
      </c>
      <c r="Q5" s="8"/>
      <c r="R5" s="8"/>
      <c r="T5" s="45" t="s">
        <v>55</v>
      </c>
      <c r="U5" s="47">
        <v>22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3846.7614548806869</v>
      </c>
      <c r="L6" s="107" t="s">
        <v>12</v>
      </c>
      <c r="M6" s="108">
        <v>-8.3387043093331465E-4</v>
      </c>
      <c r="N6" s="107" t="s">
        <v>26</v>
      </c>
      <c r="O6" s="107">
        <v>-7.2886718895177817E-4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-3871.224379179132</v>
      </c>
      <c r="L7" s="109" t="s">
        <v>15</v>
      </c>
      <c r="M7" s="110">
        <f ca="1">SUM(M20:M84)</f>
        <v>1.8411379268895112E-4</v>
      </c>
      <c r="N7" s="109" t="s">
        <v>15</v>
      </c>
      <c r="O7" s="89">
        <f ca="1">SUM(M85:M149)</f>
        <v>2.3958489669966427E-4</v>
      </c>
      <c r="Q7" s="101" t="s">
        <v>194</v>
      </c>
      <c r="R7" s="101">
        <f ca="1">MAX(AD21:AD83)</f>
        <v>0.11982522983134913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-5.2543089947107546E-2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-172.902778963842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-172.4607836001164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-0.44199536372561471</v>
      </c>
      <c r="L11" s="113" t="s">
        <v>208</v>
      </c>
      <c r="M11" s="114">
        <f>(M6+O6)/2</f>
        <v>-7.8136880994254636E-4</v>
      </c>
      <c r="N11" s="115"/>
      <c r="O11" s="115"/>
      <c r="Q11" s="101" t="s">
        <v>194</v>
      </c>
      <c r="R11" s="101">
        <f ca="1">MAX(W20:W149)</f>
        <v>0.99930136761366772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1.0005805670762848</v>
      </c>
      <c r="N12" s="118"/>
      <c r="O12" s="118"/>
      <c r="Q12" s="105" t="s">
        <v>195</v>
      </c>
      <c r="R12" s="105">
        <f ca="1">MIN(W20:W149)</f>
        <v>-1.0041772848565844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-173.16519117044322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13395</v>
      </c>
      <c r="D20" s="26">
        <v>11248</v>
      </c>
      <c r="E20" s="26">
        <v>12920</v>
      </c>
      <c r="F20" s="26">
        <v>15083</v>
      </c>
      <c r="G20" s="27"/>
      <c r="H20" s="7"/>
      <c r="I20" s="28">
        <f>C20-E20</f>
        <v>475</v>
      </c>
      <c r="J20" s="27">
        <f>D20-F20</f>
        <v>-3835</v>
      </c>
      <c r="K20" s="7"/>
      <c r="L20" s="124">
        <f>$M$3*SIN(2*PI()/$M$4*($Z20+$M$5))+$M$6</f>
        <v>-0.12078622614393127</v>
      </c>
      <c r="M20" s="27">
        <f ca="1">(W20-L20)^2</f>
        <v>3.2839519455747422E-6</v>
      </c>
      <c r="N20" s="44"/>
      <c r="O20" s="44"/>
      <c r="P20" s="7"/>
      <c r="Q20" s="28">
        <f ca="1">I20-$J$4</f>
        <v>504.42584815017364</v>
      </c>
      <c r="R20" s="27">
        <f ca="1">J20-$J$3</f>
        <v>-3842.985702537444</v>
      </c>
      <c r="S20" s="7"/>
      <c r="T20" s="28">
        <f ca="1">Q20/$J$7</f>
        <v>-0.130301372057678</v>
      </c>
      <c r="U20" s="27">
        <f ca="1">R20/$J$6</f>
        <v>-0.99901845945283341</v>
      </c>
      <c r="V20" s="7"/>
      <c r="W20" s="28">
        <f ca="1">(T20-U20*SIN(-$J$11*PI()/180))/(COS(-$J$11*PI()/180))</f>
        <v>-0.12259839389156799</v>
      </c>
      <c r="X20" s="27">
        <f ca="1">IF(MOD(ATAN2(U20,W20)*180/PI()-$J$9+360,360)&gt;5,MOD(ATAN2(U20,W20)*180/PI()-$J$9+360,360)-360,MOD(ATAN2(U20,W20)*180/PI()-$J$9+360,360))</f>
        <v>-0.10093025121989285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-0.10093025121989285</v>
      </c>
      <c r="AD20" s="27">
        <f ca="1">INDIRECT("AC"&amp;AE20)-AC20</f>
        <v>-0.27644448118489517</v>
      </c>
      <c r="AE20" s="7">
        <v>149</v>
      </c>
    </row>
    <row r="21" spans="1:31" s="26" customFormat="1" x14ac:dyDescent="0.25">
      <c r="A21" s="26">
        <v>1</v>
      </c>
      <c r="B21" s="26">
        <v>658</v>
      </c>
      <c r="C21" s="26">
        <v>13581</v>
      </c>
      <c r="D21" s="26">
        <v>11286</v>
      </c>
      <c r="E21" s="26">
        <v>12731</v>
      </c>
      <c r="F21" s="26">
        <v>15053</v>
      </c>
      <c r="G21" s="27"/>
      <c r="H21" s="7"/>
      <c r="I21" s="28">
        <f t="shared" ref="I21:J84" si="1">C21-E21</f>
        <v>850</v>
      </c>
      <c r="J21" s="27">
        <f t="shared" si="1"/>
        <v>-3767</v>
      </c>
      <c r="K21" s="7"/>
      <c r="L21" s="124">
        <f t="shared" ref="L21:L84" si="2">$M$3*SIN(2*PI()/$M$4*($Z21+$M$5))+$M$6</f>
        <v>-0.22276689230567087</v>
      </c>
      <c r="M21" s="27">
        <f t="shared" ref="M21:M84" ca="1" si="3">(W21-L21)^2</f>
        <v>9.9898264552273441E-6</v>
      </c>
      <c r="N21" s="44"/>
      <c r="O21" s="44"/>
      <c r="P21" s="7"/>
      <c r="Q21" s="28">
        <f t="shared" ref="Q21:Q84" ca="1" si="4">I21-$J$4</f>
        <v>879.42584815017358</v>
      </c>
      <c r="R21" s="27">
        <f t="shared" ref="R21:R84" ca="1" si="5">J21-$J$3</f>
        <v>-3774.985702537444</v>
      </c>
      <c r="S21" s="7"/>
      <c r="T21" s="28">
        <f t="shared" ref="T21:T84" ca="1" si="6">Q21/$J$7</f>
        <v>-0.22716994986910319</v>
      </c>
      <c r="U21" s="27">
        <f t="shared" ref="U21:U84" ca="1" si="7">R21/$J$6</f>
        <v>-0.98134125206745659</v>
      </c>
      <c r="V21" s="7"/>
      <c r="W21" s="28">
        <f t="shared" ref="W21:W84" ca="1" si="8">(T21-U21*SIN(-$J$11*PI()/180))/(COS(-$J$11*PI()/180))</f>
        <v>-0.21960622363350238</v>
      </c>
      <c r="X21" s="27">
        <f ca="1">MOD(ATAN2(U21,W21)*180/PI()-$J$9+360,360)</f>
        <v>5.5167057733865477</v>
      </c>
      <c r="Y21" s="7"/>
      <c r="Z21" s="28">
        <f>360/40000*B21+Z20</f>
        <v>5.9219999999999997</v>
      </c>
      <c r="AA21" s="27">
        <f t="shared" ref="AA21:AA84" si="9">Z21*PI()/180</f>
        <v>0.10335839830310418</v>
      </c>
      <c r="AB21" s="7"/>
      <c r="AC21" s="28">
        <f t="shared" ca="1" si="0"/>
        <v>-0.40529422661345205</v>
      </c>
      <c r="AD21" s="27">
        <f t="shared" ref="AD21:AD83" ca="1" si="10">INDIRECT("AC"&amp;AE21)-AC21</f>
        <v>-3.4484091914200654E-2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13764</v>
      </c>
      <c r="D22" s="26">
        <v>11333</v>
      </c>
      <c r="E22" s="26">
        <v>12541</v>
      </c>
      <c r="F22" s="26">
        <v>14997</v>
      </c>
      <c r="G22" s="27"/>
      <c r="H22" s="7"/>
      <c r="I22" s="28">
        <f t="shared" si="1"/>
        <v>1223</v>
      </c>
      <c r="J22" s="27">
        <f t="shared" si="1"/>
        <v>-3664</v>
      </c>
      <c r="K22" s="7"/>
      <c r="L22" s="124">
        <f t="shared" si="2"/>
        <v>-0.31984505487963932</v>
      </c>
      <c r="M22" s="27">
        <f t="shared" ca="1" si="3"/>
        <v>1.3523705366905598E-5</v>
      </c>
      <c r="N22" s="44"/>
      <c r="O22" s="44"/>
      <c r="P22" s="7"/>
      <c r="Q22" s="28">
        <f t="shared" ca="1" si="4"/>
        <v>1252.4258481501736</v>
      </c>
      <c r="R22" s="27">
        <f t="shared" ca="1" si="5"/>
        <v>-3671.985702537444</v>
      </c>
      <c r="S22" s="7"/>
      <c r="T22" s="28">
        <f t="shared" ca="1" si="6"/>
        <v>-0.32352189526553415</v>
      </c>
      <c r="U22" s="27">
        <f t="shared" ca="1" si="7"/>
        <v>-0.95456548205725333</v>
      </c>
      <c r="V22" s="7"/>
      <c r="W22" s="28">
        <f t="shared" ca="1" si="8"/>
        <v>-0.31616759578851328</v>
      </c>
      <c r="X22" s="27">
        <f t="shared" ref="X22:X83" ca="1" si="11">MOD(ATAN2(U22,W22)*180/PI()-$J$9+360,360)</f>
        <v>11.228488400165588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-0.4625115998344107</v>
      </c>
      <c r="AD22" s="27">
        <f t="shared" ca="1" si="10"/>
        <v>-1.118907715798656E-2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13947</v>
      </c>
      <c r="D23" s="26">
        <v>11400</v>
      </c>
      <c r="E23" s="26">
        <v>12364</v>
      </c>
      <c r="F23" s="26">
        <v>14928</v>
      </c>
      <c r="G23" s="27"/>
      <c r="H23" s="7"/>
      <c r="I23" s="28">
        <f t="shared" si="1"/>
        <v>1583</v>
      </c>
      <c r="J23" s="27">
        <f t="shared" si="1"/>
        <v>-3528</v>
      </c>
      <c r="K23" s="7"/>
      <c r="L23" s="124">
        <f t="shared" si="2"/>
        <v>-0.41139789074691535</v>
      </c>
      <c r="M23" s="27">
        <f t="shared" ca="1" si="3"/>
        <v>3.8453409498638098E-6</v>
      </c>
      <c r="N23" s="44"/>
      <c r="O23" s="44"/>
      <c r="P23" s="7"/>
      <c r="Q23" s="28">
        <f t="shared" ca="1" si="4"/>
        <v>1612.4258481501736</v>
      </c>
      <c r="R23" s="27">
        <f t="shared" ca="1" si="5"/>
        <v>-3535.985702537444</v>
      </c>
      <c r="S23" s="7"/>
      <c r="T23" s="28">
        <f t="shared" ca="1" si="6"/>
        <v>-0.41651572996450237</v>
      </c>
      <c r="U23" s="27">
        <f t="shared" ca="1" si="7"/>
        <v>-0.91921106728649959</v>
      </c>
      <c r="V23" s="7"/>
      <c r="W23" s="28">
        <f t="shared" ca="1" si="8"/>
        <v>-0.4094369366551876</v>
      </c>
      <c r="X23" s="27">
        <f t="shared" ca="1" si="11"/>
        <v>16.912027484561349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-0.40397251543864954</v>
      </c>
      <c r="AD23" s="27">
        <f t="shared" ca="1" si="10"/>
        <v>-2.2748854512901318E-2</v>
      </c>
      <c r="AE23" s="7">
        <v>146</v>
      </c>
    </row>
    <row r="24" spans="1:31" s="26" customFormat="1" x14ac:dyDescent="0.25">
      <c r="A24" s="26">
        <v>4</v>
      </c>
      <c r="B24" s="26">
        <v>608</v>
      </c>
      <c r="C24" s="26">
        <v>14113</v>
      </c>
      <c r="D24" s="26">
        <v>11488</v>
      </c>
      <c r="E24" s="26">
        <v>12198</v>
      </c>
      <c r="F24" s="26">
        <v>14846</v>
      </c>
      <c r="G24" s="27"/>
      <c r="H24" s="7"/>
      <c r="I24" s="28">
        <f t="shared" si="1"/>
        <v>1915</v>
      </c>
      <c r="J24" s="27">
        <f t="shared" si="1"/>
        <v>-3358</v>
      </c>
      <c r="K24" s="7"/>
      <c r="L24" s="124">
        <f t="shared" si="2"/>
        <v>-0.49667577219704478</v>
      </c>
      <c r="M24" s="27">
        <f t="shared" ca="1" si="3"/>
        <v>1.286815573986477E-6</v>
      </c>
      <c r="N24" s="44"/>
      <c r="O24" s="44"/>
      <c r="P24" s="7"/>
      <c r="Q24" s="28">
        <f t="shared" ca="1" si="4"/>
        <v>1944.4258481501736</v>
      </c>
      <c r="R24" s="27">
        <f t="shared" ca="1" si="5"/>
        <v>-3365.985702537444</v>
      </c>
      <c r="S24" s="7"/>
      <c r="T24" s="28">
        <f t="shared" ca="1" si="6"/>
        <v>-0.50227671085355075</v>
      </c>
      <c r="U24" s="27">
        <f t="shared" ca="1" si="7"/>
        <v>-0.87501804882305734</v>
      </c>
      <c r="V24" s="7"/>
      <c r="W24" s="28">
        <f t="shared" ca="1" si="8"/>
        <v>-0.49554139325948182</v>
      </c>
      <c r="X24" s="27">
        <f t="shared" ca="1" si="11"/>
        <v>22.426582365659101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-0.36141763434089569</v>
      </c>
      <c r="AD24" s="27">
        <f t="shared" ca="1" si="10"/>
        <v>-2.3893926012945599E-3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14265</v>
      </c>
      <c r="D25" s="26">
        <v>11583</v>
      </c>
      <c r="E25" s="26">
        <v>12041</v>
      </c>
      <c r="F25" s="26">
        <v>14740</v>
      </c>
      <c r="G25" s="27"/>
      <c r="H25" s="7"/>
      <c r="I25" s="28">
        <f t="shared" si="1"/>
        <v>2224</v>
      </c>
      <c r="J25" s="27">
        <f t="shared" si="1"/>
        <v>-3157</v>
      </c>
      <c r="K25" s="7"/>
      <c r="L25" s="124">
        <f t="shared" si="2"/>
        <v>-0.57782284577229104</v>
      </c>
      <c r="M25" s="27">
        <f t="shared" ca="1" si="3"/>
        <v>4.2282751187188942E-6</v>
      </c>
      <c r="N25" s="44"/>
      <c r="O25" s="44"/>
      <c r="P25" s="7"/>
      <c r="Q25" s="28">
        <f t="shared" ca="1" si="4"/>
        <v>2253.4258481501738</v>
      </c>
      <c r="R25" s="27">
        <f t="shared" ca="1" si="5"/>
        <v>-3164.985702537444</v>
      </c>
      <c r="S25" s="7"/>
      <c r="T25" s="28">
        <f t="shared" ca="1" si="6"/>
        <v>-0.58209641897016517</v>
      </c>
      <c r="U25" s="27">
        <f t="shared" ca="1" si="7"/>
        <v>-0.82276630346334034</v>
      </c>
      <c r="V25" s="7"/>
      <c r="W25" s="28">
        <f t="shared" ca="1" si="8"/>
        <v>-0.57576656876791665</v>
      </c>
      <c r="X25" s="27">
        <f t="shared" ca="1" si="11"/>
        <v>27.886860427213264</v>
      </c>
      <c r="Y25" s="7"/>
      <c r="Z25" s="28">
        <f t="shared" si="12"/>
        <v>28.286999999999995</v>
      </c>
      <c r="AA25" s="27">
        <f t="shared" si="9"/>
        <v>0.49370128551163589</v>
      </c>
      <c r="AB25" s="7"/>
      <c r="AC25" s="28">
        <f t="shared" ca="1" si="0"/>
        <v>-0.40013957278673118</v>
      </c>
      <c r="AD25" s="27">
        <f t="shared" ca="1" si="10"/>
        <v>2.9222854109722363E-2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14419</v>
      </c>
      <c r="D26" s="26">
        <v>11700</v>
      </c>
      <c r="E26" s="26">
        <v>11887</v>
      </c>
      <c r="F26" s="26">
        <v>14620</v>
      </c>
      <c r="G26" s="27"/>
      <c r="H26" s="7"/>
      <c r="I26" s="28">
        <f t="shared" si="1"/>
        <v>2532</v>
      </c>
      <c r="J26" s="27">
        <f t="shared" si="1"/>
        <v>-2920</v>
      </c>
      <c r="K26" s="7"/>
      <c r="L26" s="124">
        <f t="shared" si="2"/>
        <v>-0.65568921363596522</v>
      </c>
      <c r="M26" s="27">
        <f t="shared" ca="1" si="3"/>
        <v>1.3549514456920809E-8</v>
      </c>
      <c r="N26" s="44"/>
      <c r="O26" s="44"/>
      <c r="P26" s="7"/>
      <c r="Q26" s="28">
        <f t="shared" ca="1" si="4"/>
        <v>2561.4258481501738</v>
      </c>
      <c r="R26" s="27">
        <f t="shared" ca="1" si="5"/>
        <v>-2927.985702537444</v>
      </c>
      <c r="S26" s="7"/>
      <c r="T26" s="28">
        <f t="shared" ca="1" si="6"/>
        <v>-0.66165781087928244</v>
      </c>
      <c r="U26" s="27">
        <f t="shared" ca="1" si="7"/>
        <v>-0.7611560365466592</v>
      </c>
      <c r="V26" s="7"/>
      <c r="W26" s="28">
        <f t="shared" ca="1" si="8"/>
        <v>-0.65580561601762866</v>
      </c>
      <c r="X26" s="27">
        <f t="shared" ca="1" si="11"/>
        <v>33.650688644323338</v>
      </c>
      <c r="Y26" s="7"/>
      <c r="Z26" s="28">
        <f t="shared" si="12"/>
        <v>33.938999999999993</v>
      </c>
      <c r="AA26" s="27">
        <f t="shared" si="9"/>
        <v>0.59234729483435544</v>
      </c>
      <c r="AB26" s="7"/>
      <c r="AC26" s="28">
        <f t="shared" ca="1" si="0"/>
        <v>-0.28831135567665456</v>
      </c>
      <c r="AD26" s="27">
        <f t="shared" ca="1" si="10"/>
        <v>-1.842174190443302E-3</v>
      </c>
      <c r="AE26" s="7">
        <v>143</v>
      </c>
    </row>
    <row r="27" spans="1:31" s="26" customFormat="1" x14ac:dyDescent="0.25">
      <c r="A27" s="26">
        <v>7</v>
      </c>
      <c r="B27" s="26">
        <v>624</v>
      </c>
      <c r="C27" s="26">
        <v>14555</v>
      </c>
      <c r="D27" s="26">
        <v>11829</v>
      </c>
      <c r="E27" s="26">
        <v>11750</v>
      </c>
      <c r="F27" s="26">
        <v>14486</v>
      </c>
      <c r="G27" s="27"/>
      <c r="H27" s="7"/>
      <c r="I27" s="28">
        <f t="shared" si="1"/>
        <v>2805</v>
      </c>
      <c r="J27" s="27">
        <f t="shared" si="1"/>
        <v>-2657</v>
      </c>
      <c r="K27" s="7"/>
      <c r="L27" s="124">
        <f t="shared" si="2"/>
        <v>-0.72675780134455725</v>
      </c>
      <c r="M27" s="27">
        <f t="shared" ca="1" si="3"/>
        <v>9.5388289597069756E-9</v>
      </c>
      <c r="N27" s="44"/>
      <c r="O27" s="44"/>
      <c r="P27" s="7"/>
      <c r="Q27" s="28">
        <f t="shared" ca="1" si="4"/>
        <v>2834.4258481501738</v>
      </c>
      <c r="R27" s="27">
        <f t="shared" ca="1" si="5"/>
        <v>-2664.985702537444</v>
      </c>
      <c r="S27" s="7"/>
      <c r="T27" s="28">
        <f t="shared" ca="1" si="6"/>
        <v>-0.73217813552599997</v>
      </c>
      <c r="U27" s="27">
        <f t="shared" ca="1" si="7"/>
        <v>-0.69278683739439273</v>
      </c>
      <c r="V27" s="7"/>
      <c r="W27" s="28">
        <f t="shared" ca="1" si="8"/>
        <v>-0.7268554682732471</v>
      </c>
      <c r="X27" s="27">
        <f t="shared" ca="1" si="11"/>
        <v>39.277501430337566</v>
      </c>
      <c r="Y27" s="7"/>
      <c r="Z27" s="28">
        <f t="shared" si="12"/>
        <v>39.554999999999993</v>
      </c>
      <c r="AA27" s="27">
        <f t="shared" si="9"/>
        <v>0.69036498562635695</v>
      </c>
      <c r="AB27" s="7"/>
      <c r="AC27" s="28">
        <f t="shared" ca="1" si="0"/>
        <v>-0.27749856966242703</v>
      </c>
      <c r="AD27" s="27">
        <f t="shared" ca="1" si="10"/>
        <v>-3.9325834965353579E-2</v>
      </c>
      <c r="AE27" s="7">
        <v>142</v>
      </c>
    </row>
    <row r="28" spans="1:31" s="26" customFormat="1" x14ac:dyDescent="0.25">
      <c r="A28" s="26">
        <v>8</v>
      </c>
      <c r="B28" s="26">
        <v>630</v>
      </c>
      <c r="C28" s="26">
        <v>14686</v>
      </c>
      <c r="D28" s="26">
        <v>11987</v>
      </c>
      <c r="E28" s="26">
        <v>11632</v>
      </c>
      <c r="F28" s="26">
        <v>14343</v>
      </c>
      <c r="G28" s="27"/>
      <c r="H28" s="7"/>
      <c r="I28" s="28">
        <f t="shared" si="1"/>
        <v>3054</v>
      </c>
      <c r="J28" s="27">
        <f t="shared" si="1"/>
        <v>-2356</v>
      </c>
      <c r="K28" s="7"/>
      <c r="L28" s="124">
        <f t="shared" si="2"/>
        <v>-0.79144177269786398</v>
      </c>
      <c r="M28" s="27">
        <f t="shared" ca="1" si="3"/>
        <v>1.155869997334294E-7</v>
      </c>
      <c r="N28" s="44"/>
      <c r="O28" s="44"/>
      <c r="P28" s="7"/>
      <c r="Q28" s="28">
        <f t="shared" ca="1" si="4"/>
        <v>3083.4258481501738</v>
      </c>
      <c r="R28" s="27">
        <f t="shared" ca="1" si="5"/>
        <v>-2363.985702537444</v>
      </c>
      <c r="S28" s="7"/>
      <c r="T28" s="28">
        <f t="shared" ca="1" si="6"/>
        <v>-0.7964988711927864</v>
      </c>
      <c r="U28" s="27">
        <f t="shared" ca="1" si="7"/>
        <v>-0.61453919882088626</v>
      </c>
      <c r="V28" s="7"/>
      <c r="W28" s="28">
        <f t="shared" ca="1" si="8"/>
        <v>-0.79178175357928737</v>
      </c>
      <c r="X28" s="27">
        <f t="shared" ca="1" si="11"/>
        <v>45.086052078412536</v>
      </c>
      <c r="Y28" s="7"/>
      <c r="Z28" s="28">
        <f t="shared" si="12"/>
        <v>45.224999999999994</v>
      </c>
      <c r="AA28" s="27">
        <f t="shared" si="9"/>
        <v>0.78932515421443539</v>
      </c>
      <c r="AB28" s="7"/>
      <c r="AC28" s="28">
        <f t="shared" ca="1" si="0"/>
        <v>-0.13894792158745872</v>
      </c>
      <c r="AD28" s="27">
        <f t="shared" ca="1" si="10"/>
        <v>-1.4600057246987319E-2</v>
      </c>
      <c r="AE28" s="7">
        <v>141</v>
      </c>
    </row>
    <row r="29" spans="1:31" s="26" customFormat="1" x14ac:dyDescent="0.25">
      <c r="A29" s="26">
        <v>9</v>
      </c>
      <c r="B29" s="26">
        <v>630</v>
      </c>
      <c r="C29" s="26">
        <v>14791</v>
      </c>
      <c r="D29" s="26">
        <v>12132</v>
      </c>
      <c r="E29" s="26">
        <v>11516</v>
      </c>
      <c r="F29" s="26">
        <v>14182</v>
      </c>
      <c r="G29" s="27"/>
      <c r="H29" s="7"/>
      <c r="I29" s="28">
        <f t="shared" si="1"/>
        <v>3275</v>
      </c>
      <c r="J29" s="27">
        <f t="shared" si="1"/>
        <v>-2050</v>
      </c>
      <c r="K29" s="7"/>
      <c r="L29" s="124">
        <f t="shared" si="2"/>
        <v>-0.84839351832831</v>
      </c>
      <c r="M29" s="27">
        <f t="shared" ca="1" si="3"/>
        <v>1.1913257517716848E-6</v>
      </c>
      <c r="N29" s="44"/>
      <c r="O29" s="44"/>
      <c r="P29" s="7"/>
      <c r="Q29" s="28">
        <f t="shared" ca="1" si="4"/>
        <v>3304.4258481501738</v>
      </c>
      <c r="R29" s="27">
        <f t="shared" ca="1" si="5"/>
        <v>-2057.985702537444</v>
      </c>
      <c r="S29" s="7"/>
      <c r="T29" s="28">
        <f t="shared" ca="1" si="6"/>
        <v>-0.85358675304965292</v>
      </c>
      <c r="U29" s="27">
        <f t="shared" ca="1" si="7"/>
        <v>-0.53499176558669026</v>
      </c>
      <c r="V29" s="7"/>
      <c r="W29" s="28">
        <f t="shared" ca="1" si="8"/>
        <v>-0.84948499702795177</v>
      </c>
      <c r="X29" s="27">
        <f t="shared" ca="1" si="11"/>
        <v>50.700725828716884</v>
      </c>
      <c r="Y29" s="7"/>
      <c r="Z29" s="28">
        <f t="shared" si="12"/>
        <v>50.894999999999996</v>
      </c>
      <c r="AA29" s="27">
        <f t="shared" si="9"/>
        <v>0.88828532280251393</v>
      </c>
      <c r="AB29" s="7"/>
      <c r="AC29" s="28">
        <f t="shared" ca="1" si="0"/>
        <v>-0.1942741712831122</v>
      </c>
      <c r="AD29" s="27">
        <f t="shared" ca="1" si="10"/>
        <v>7.8756911616231662E-2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14890</v>
      </c>
      <c r="D30" s="26">
        <v>12307</v>
      </c>
      <c r="E30" s="26">
        <v>11426</v>
      </c>
      <c r="F30" s="26">
        <v>14013</v>
      </c>
      <c r="G30" s="27"/>
      <c r="H30" s="7"/>
      <c r="I30" s="28">
        <f t="shared" si="1"/>
        <v>3464</v>
      </c>
      <c r="J30" s="27">
        <f t="shared" si="1"/>
        <v>-1706</v>
      </c>
      <c r="K30" s="7"/>
      <c r="L30" s="124">
        <f t="shared" si="2"/>
        <v>-0.89768875291991512</v>
      </c>
      <c r="M30" s="27">
        <f t="shared" ca="1" si="3"/>
        <v>1.7143436243516899E-6</v>
      </c>
      <c r="N30" s="44"/>
      <c r="O30" s="44"/>
      <c r="P30" s="7"/>
      <c r="Q30" s="28">
        <f t="shared" ca="1" si="4"/>
        <v>3493.4258481501738</v>
      </c>
      <c r="R30" s="27">
        <f t="shared" ca="1" si="5"/>
        <v>-1713.985702537444</v>
      </c>
      <c r="S30" s="7"/>
      <c r="T30" s="28">
        <f t="shared" ca="1" si="6"/>
        <v>-0.90240851626661123</v>
      </c>
      <c r="U30" s="27">
        <f t="shared" ca="1" si="7"/>
        <v>-0.44556589293125426</v>
      </c>
      <c r="V30" s="7"/>
      <c r="W30" s="28">
        <f t="shared" ca="1" si="8"/>
        <v>-0.89899808237591605</v>
      </c>
      <c r="X30" s="27">
        <f t="shared" ca="1" si="11"/>
        <v>56.538615362936753</v>
      </c>
      <c r="Y30" s="7"/>
      <c r="Z30" s="28">
        <f t="shared" si="12"/>
        <v>56.645999999999994</v>
      </c>
      <c r="AA30" s="27">
        <f t="shared" si="9"/>
        <v>0.98865920808470775</v>
      </c>
      <c r="AB30" s="7"/>
      <c r="AC30" s="28">
        <f t="shared" ca="1" si="0"/>
        <v>-0.10738463706324097</v>
      </c>
      <c r="AD30" s="27">
        <f t="shared" ca="1" si="10"/>
        <v>2.7933788084602895E-2</v>
      </c>
      <c r="AE30" s="7">
        <v>139</v>
      </c>
    </row>
    <row r="31" spans="1:31" s="26" customFormat="1" x14ac:dyDescent="0.25">
      <c r="A31" s="26">
        <v>11</v>
      </c>
      <c r="B31" s="26">
        <v>619</v>
      </c>
      <c r="C31" s="26">
        <v>14965</v>
      </c>
      <c r="D31" s="26">
        <v>12484</v>
      </c>
      <c r="E31" s="26">
        <v>11353</v>
      </c>
      <c r="F31" s="26">
        <v>13843</v>
      </c>
      <c r="G31" s="27"/>
      <c r="H31" s="7"/>
      <c r="I31" s="28">
        <f t="shared" si="1"/>
        <v>3612</v>
      </c>
      <c r="J31" s="27">
        <f t="shared" si="1"/>
        <v>-1359</v>
      </c>
      <c r="K31" s="7"/>
      <c r="L31" s="124">
        <f t="shared" si="2"/>
        <v>-0.93684107100640357</v>
      </c>
      <c r="M31" s="27">
        <f t="shared" ca="1" si="3"/>
        <v>1.1768634426342422E-6</v>
      </c>
      <c r="N31" s="44"/>
      <c r="O31" s="44"/>
      <c r="P31" s="7"/>
      <c r="Q31" s="28">
        <f t="shared" ca="1" si="4"/>
        <v>3641.4258481501738</v>
      </c>
      <c r="R31" s="27">
        <f t="shared" ca="1" si="5"/>
        <v>-1366.985702537444</v>
      </c>
      <c r="S31" s="7"/>
      <c r="T31" s="28">
        <f t="shared" ca="1" si="6"/>
        <v>-0.94063931497618702</v>
      </c>
      <c r="U31" s="27">
        <f t="shared" ca="1" si="7"/>
        <v>-0.35536014347940459</v>
      </c>
      <c r="V31" s="7"/>
      <c r="W31" s="28">
        <f t="shared" ca="1" si="8"/>
        <v>-0.93792590437731094</v>
      </c>
      <c r="X31" s="27">
        <f t="shared" ca="1" si="11"/>
        <v>62.152148299714383</v>
      </c>
      <c r="Y31" s="7"/>
      <c r="Z31" s="28">
        <f t="shared" si="12"/>
        <v>62.216999999999992</v>
      </c>
      <c r="AA31" s="27">
        <f t="shared" si="9"/>
        <v>1.0858915007133119</v>
      </c>
      <c r="AB31" s="7"/>
      <c r="AC31" s="28">
        <f t="shared" ca="1" si="0"/>
        <v>-6.485170028560816E-2</v>
      </c>
      <c r="AD31" s="27">
        <f t="shared" ca="1" si="10"/>
        <v>5.5647226598999566E-2</v>
      </c>
      <c r="AE31" s="7">
        <v>138</v>
      </c>
    </row>
    <row r="32" spans="1:31" s="26" customFormat="1" x14ac:dyDescent="0.25">
      <c r="A32" s="26">
        <v>12</v>
      </c>
      <c r="B32" s="26">
        <v>631</v>
      </c>
      <c r="C32" s="26">
        <v>15025</v>
      </c>
      <c r="D32" s="26">
        <v>12662</v>
      </c>
      <c r="E32" s="26">
        <v>11294</v>
      </c>
      <c r="F32" s="26">
        <v>13657</v>
      </c>
      <c r="G32" s="27"/>
      <c r="H32" s="7"/>
      <c r="I32" s="28">
        <f t="shared" si="1"/>
        <v>3731</v>
      </c>
      <c r="J32" s="27">
        <f t="shared" si="1"/>
        <v>-995</v>
      </c>
      <c r="K32" s="7"/>
      <c r="L32" s="124">
        <f t="shared" si="2"/>
        <v>-0.96765409237998146</v>
      </c>
      <c r="M32" s="27">
        <f t="shared" ca="1" si="3"/>
        <v>3.0357258829810887E-6</v>
      </c>
      <c r="N32" s="44"/>
      <c r="O32" s="44"/>
      <c r="P32" s="7"/>
      <c r="Q32" s="28">
        <f t="shared" ca="1" si="4"/>
        <v>3760.4258481501738</v>
      </c>
      <c r="R32" s="27">
        <f t="shared" ca="1" si="5"/>
        <v>-1002.985702537444</v>
      </c>
      <c r="S32" s="7"/>
      <c r="T32" s="28">
        <f t="shared" ca="1" si="6"/>
        <v>-0.97137894366834598</v>
      </c>
      <c r="U32" s="27">
        <f t="shared" ca="1" si="7"/>
        <v>-0.26073509218121066</v>
      </c>
      <c r="V32" s="7"/>
      <c r="W32" s="28">
        <f t="shared" ca="1" si="8"/>
        <v>-0.9693964258391623</v>
      </c>
      <c r="X32" s="27">
        <f t="shared" ca="1" si="11"/>
        <v>67.848413840781006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-4.7586159218980129E-2</v>
      </c>
      <c r="AD32" s="27">
        <f t="shared" ca="1" si="10"/>
        <v>7.4094014346513859E-2</v>
      </c>
      <c r="AE32" s="7">
        <v>137</v>
      </c>
    </row>
    <row r="33" spans="1:31" s="26" customFormat="1" x14ac:dyDescent="0.25">
      <c r="A33" s="26">
        <v>13</v>
      </c>
      <c r="B33" s="26">
        <v>599</v>
      </c>
      <c r="C33" s="26">
        <v>15059</v>
      </c>
      <c r="D33" s="26">
        <v>12836</v>
      </c>
      <c r="E33" s="26">
        <v>11251</v>
      </c>
      <c r="F33" s="26">
        <v>13476</v>
      </c>
      <c r="G33" s="27"/>
      <c r="H33" s="7"/>
      <c r="I33" s="28">
        <f t="shared" si="1"/>
        <v>3808</v>
      </c>
      <c r="J33" s="27">
        <f t="shared" si="1"/>
        <v>-640</v>
      </c>
      <c r="K33" s="7"/>
      <c r="L33" s="124">
        <f t="shared" si="2"/>
        <v>-0.98813190252411731</v>
      </c>
      <c r="M33" s="27">
        <f t="shared" ca="1" si="3"/>
        <v>3.487154094401591E-6</v>
      </c>
      <c r="N33" s="44"/>
      <c r="O33" s="44"/>
      <c r="P33" s="7"/>
      <c r="Q33" s="28">
        <f t="shared" ca="1" si="4"/>
        <v>3837.4258481501738</v>
      </c>
      <c r="R33" s="27">
        <f t="shared" ca="1" si="5"/>
        <v>-647.98570253744401</v>
      </c>
      <c r="S33" s="7"/>
      <c r="T33" s="28">
        <f t="shared" ca="1" si="6"/>
        <v>-0.99126929164562527</v>
      </c>
      <c r="U33" s="27">
        <f t="shared" ca="1" si="7"/>
        <v>-0.16844967127225785</v>
      </c>
      <c r="V33" s="7"/>
      <c r="W33" s="28">
        <f t="shared" ca="1" si="8"/>
        <v>-0.98999929484883153</v>
      </c>
      <c r="X33" s="27">
        <f t="shared" ca="1" si="11"/>
        <v>73.246308260536068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-4.0691739463923682E-2</v>
      </c>
      <c r="AD33" s="27">
        <f t="shared" ca="1" si="10"/>
        <v>8.4877423344863701E-2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15090</v>
      </c>
      <c r="D34" s="26">
        <v>13033</v>
      </c>
      <c r="E34" s="26">
        <v>11238</v>
      </c>
      <c r="F34" s="26">
        <v>13298</v>
      </c>
      <c r="G34" s="27"/>
      <c r="H34" s="7"/>
      <c r="I34" s="28">
        <f t="shared" si="1"/>
        <v>3852</v>
      </c>
      <c r="J34" s="27">
        <f t="shared" si="1"/>
        <v>-265</v>
      </c>
      <c r="K34" s="7"/>
      <c r="L34" s="124">
        <f t="shared" si="2"/>
        <v>-1.0001084781801695</v>
      </c>
      <c r="M34" s="27">
        <f t="shared" ca="1" si="3"/>
        <v>4.0365063814286618E-6</v>
      </c>
      <c r="N34" s="44"/>
      <c r="O34" s="44"/>
      <c r="P34" s="7"/>
      <c r="Q34" s="28">
        <f t="shared" ca="1" si="4"/>
        <v>3881.4258481501738</v>
      </c>
      <c r="R34" s="27">
        <f t="shared" ca="1" si="5"/>
        <v>-272.98570253744401</v>
      </c>
      <c r="S34" s="7"/>
      <c r="T34" s="28">
        <f t="shared" ca="1" si="6"/>
        <v>-1.0026352047754992</v>
      </c>
      <c r="U34" s="27">
        <f t="shared" ca="1" si="7"/>
        <v>-7.0965071720547085E-2</v>
      </c>
      <c r="V34" s="7"/>
      <c r="W34" s="28">
        <f t="shared" ca="1" si="8"/>
        <v>-1.002117584046327</v>
      </c>
      <c r="X34" s="27">
        <f t="shared" ca="1" si="11"/>
        <v>78.852133763307904</v>
      </c>
      <c r="Y34" s="7"/>
      <c r="Z34" s="28">
        <f t="shared" si="12"/>
        <v>78.84899999999999</v>
      </c>
      <c r="AA34" s="27">
        <f t="shared" si="9"/>
        <v>1.3761746619050086</v>
      </c>
      <c r="AB34" s="7"/>
      <c r="AC34" s="28">
        <f t="shared" ca="1" si="0"/>
        <v>3.1337633079147054E-3</v>
      </c>
      <c r="AD34" s="27">
        <f t="shared" ca="1" si="10"/>
        <v>-1.6698162715044873E-2</v>
      </c>
      <c r="AE34" s="7">
        <v>135</v>
      </c>
    </row>
    <row r="35" spans="1:31" s="26" customFormat="1" x14ac:dyDescent="0.25">
      <c r="A35" s="26">
        <v>15</v>
      </c>
      <c r="B35" s="26">
        <v>637</v>
      </c>
      <c r="C35" s="26">
        <v>15089</v>
      </c>
      <c r="D35" s="26">
        <v>13218</v>
      </c>
      <c r="E35" s="26">
        <v>11232</v>
      </c>
      <c r="F35" s="26">
        <v>13100</v>
      </c>
      <c r="G35" s="27"/>
      <c r="H35" s="7"/>
      <c r="I35" s="28">
        <f t="shared" si="1"/>
        <v>3857</v>
      </c>
      <c r="J35" s="27">
        <f t="shared" si="1"/>
        <v>118</v>
      </c>
      <c r="K35" s="7"/>
      <c r="L35" s="124">
        <f t="shared" si="2"/>
        <v>-1.0026100886637781</v>
      </c>
      <c r="M35" s="27">
        <f t="shared" ca="1" si="3"/>
        <v>2.4561039067466223E-6</v>
      </c>
      <c r="N35" s="44"/>
      <c r="O35" s="44"/>
      <c r="P35" s="7"/>
      <c r="Q35" s="28">
        <f t="shared" ca="1" si="4"/>
        <v>3886.4258481501738</v>
      </c>
      <c r="R35" s="27">
        <f t="shared" ca="1" si="5"/>
        <v>110.01429746255597</v>
      </c>
      <c r="S35" s="7"/>
      <c r="T35" s="28">
        <f t="shared" ca="1" si="6"/>
        <v>-1.0039267858129848</v>
      </c>
      <c r="U35" s="27">
        <f t="shared" ca="1" si="7"/>
        <v>2.8599199288266819E-2</v>
      </c>
      <c r="V35" s="7"/>
      <c r="W35" s="28">
        <f t="shared" ca="1" si="8"/>
        <v>-1.0041772848565844</v>
      </c>
      <c r="X35" s="27">
        <f t="shared" ca="1" si="11"/>
        <v>84.534134918219593</v>
      </c>
      <c r="Y35" s="7"/>
      <c r="Z35" s="28">
        <f t="shared" si="12"/>
        <v>84.581999999999994</v>
      </c>
      <c r="AA35" s="27">
        <f t="shared" si="9"/>
        <v>1.4762343879218438</v>
      </c>
      <c r="AB35" s="7"/>
      <c r="AC35" s="28">
        <f t="shared" ca="1" si="0"/>
        <v>-4.7865081780400942E-2</v>
      </c>
      <c r="AD35" s="27">
        <f t="shared" ca="1" si="10"/>
        <v>9.4255798919618883E-2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15074</v>
      </c>
      <c r="D36" s="26">
        <v>13409</v>
      </c>
      <c r="E36" s="26">
        <v>11249</v>
      </c>
      <c r="F36" s="26">
        <v>12911</v>
      </c>
      <c r="G36" s="27"/>
      <c r="H36" s="7"/>
      <c r="I36" s="28">
        <f t="shared" si="1"/>
        <v>3825</v>
      </c>
      <c r="J36" s="27">
        <f t="shared" si="1"/>
        <v>498</v>
      </c>
      <c r="K36" s="7"/>
      <c r="L36" s="124">
        <f t="shared" si="2"/>
        <v>-0.99523230504322602</v>
      </c>
      <c r="M36" s="27">
        <f t="shared" ca="1" si="3"/>
        <v>2.0755595733645506E-6</v>
      </c>
      <c r="N36" s="44"/>
      <c r="O36" s="44"/>
      <c r="P36" s="7"/>
      <c r="Q36" s="28">
        <f t="shared" ca="1" si="4"/>
        <v>3854.4258481501738</v>
      </c>
      <c r="R36" s="27">
        <f t="shared" ca="1" si="5"/>
        <v>490.01429746255599</v>
      </c>
      <c r="S36" s="7"/>
      <c r="T36" s="28">
        <f t="shared" ca="1" si="6"/>
        <v>-0.99566066717307655</v>
      </c>
      <c r="U36" s="27">
        <f t="shared" ca="1" si="7"/>
        <v>0.12738359350066705</v>
      </c>
      <c r="V36" s="7"/>
      <c r="W36" s="28">
        <f t="shared" ca="1" si="8"/>
        <v>-0.99667298528997217</v>
      </c>
      <c r="X36" s="27">
        <f t="shared" ca="1" si="11"/>
        <v>90.186197515642903</v>
      </c>
      <c r="Y36" s="7"/>
      <c r="Z36" s="28">
        <f t="shared" si="12"/>
        <v>90.251999999999995</v>
      </c>
      <c r="AA36" s="27">
        <f t="shared" si="9"/>
        <v>1.5751945565099224</v>
      </c>
      <c r="AB36" s="7"/>
      <c r="AC36" s="28">
        <f t="shared" ca="1" si="0"/>
        <v>-6.5802484357092794E-2</v>
      </c>
      <c r="AD36" s="27">
        <f t="shared" ca="1" si="10"/>
        <v>8.4651178451977671E-2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15041</v>
      </c>
      <c r="D37" s="26">
        <v>13604</v>
      </c>
      <c r="E37" s="26">
        <v>11286</v>
      </c>
      <c r="F37" s="26">
        <v>12722</v>
      </c>
      <c r="G37" s="27"/>
      <c r="H37" s="7"/>
      <c r="I37" s="28">
        <f t="shared" si="1"/>
        <v>3755</v>
      </c>
      <c r="J37" s="27">
        <f t="shared" si="1"/>
        <v>882</v>
      </c>
      <c r="K37" s="7"/>
      <c r="L37" s="124">
        <f t="shared" si="2"/>
        <v>-0.97802472432807708</v>
      </c>
      <c r="M37" s="27">
        <f t="shared" ca="1" si="3"/>
        <v>1.7840281455821684E-6</v>
      </c>
      <c r="N37" s="44"/>
      <c r="O37" s="44"/>
      <c r="P37" s="7"/>
      <c r="Q37" s="28">
        <f t="shared" ca="1" si="4"/>
        <v>3784.4258481501738</v>
      </c>
      <c r="R37" s="27">
        <f t="shared" ca="1" si="5"/>
        <v>874.01429746255599</v>
      </c>
      <c r="S37" s="7"/>
      <c r="T37" s="28">
        <f t="shared" ca="1" si="6"/>
        <v>-0.97757853264827721</v>
      </c>
      <c r="U37" s="27">
        <f t="shared" ca="1" si="7"/>
        <v>0.22720782344161886</v>
      </c>
      <c r="V37" s="7"/>
      <c r="W37" s="28">
        <f t="shared" ca="1" si="8"/>
        <v>-0.97936039949277176</v>
      </c>
      <c r="X37" s="27">
        <f t="shared" ca="1" si="11"/>
        <v>95.964119686487265</v>
      </c>
      <c r="Y37" s="7"/>
      <c r="Z37" s="28">
        <f t="shared" si="12"/>
        <v>95.948999999999998</v>
      </c>
      <c r="AA37" s="27">
        <f t="shared" si="9"/>
        <v>1.6746259639960392</v>
      </c>
      <c r="AB37" s="7"/>
      <c r="AC37" s="28">
        <f t="shared" ca="1" si="0"/>
        <v>1.5119686487267359E-2</v>
      </c>
      <c r="AD37" s="27">
        <f t="shared" ca="1" si="10"/>
        <v>-3.4122916396242431E-2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14986</v>
      </c>
      <c r="D38" s="26">
        <v>13780</v>
      </c>
      <c r="E38" s="26">
        <v>11337</v>
      </c>
      <c r="F38" s="26">
        <v>12539</v>
      </c>
      <c r="G38" s="27"/>
      <c r="H38" s="7"/>
      <c r="I38" s="28">
        <f t="shared" si="1"/>
        <v>3649</v>
      </c>
      <c r="J38" s="27">
        <f t="shared" si="1"/>
        <v>1241</v>
      </c>
      <c r="K38" s="7"/>
      <c r="L38" s="124">
        <f t="shared" si="2"/>
        <v>-0.95126874970294706</v>
      </c>
      <c r="M38" s="27">
        <f t="shared" ca="1" si="3"/>
        <v>2.0428068866763337E-6</v>
      </c>
      <c r="N38" s="44"/>
      <c r="O38" s="44"/>
      <c r="P38" s="7"/>
      <c r="Q38" s="28">
        <f t="shared" ca="1" si="4"/>
        <v>3678.4258481501738</v>
      </c>
      <c r="R38" s="27">
        <f t="shared" ca="1" si="5"/>
        <v>1233.014297462556</v>
      </c>
      <c r="S38" s="7"/>
      <c r="T38" s="28">
        <f t="shared" ca="1" si="6"/>
        <v>-0.95019701465358097</v>
      </c>
      <c r="U38" s="27">
        <f t="shared" ca="1" si="7"/>
        <v>0.32053308007912329</v>
      </c>
      <c r="V38" s="7"/>
      <c r="W38" s="28">
        <f t="shared" ca="1" si="8"/>
        <v>-0.9526980176577674</v>
      </c>
      <c r="X38" s="27">
        <f t="shared" ca="1" si="11"/>
        <v>101.49817477593581</v>
      </c>
      <c r="Y38" s="7"/>
      <c r="Z38" s="28">
        <f t="shared" si="12"/>
        <v>101.628</v>
      </c>
      <c r="AA38" s="27">
        <f t="shared" si="9"/>
        <v>1.7737432122167971</v>
      </c>
      <c r="AB38" s="7"/>
      <c r="AC38" s="28">
        <f t="shared" ca="1" si="0"/>
        <v>-0.1298252240641915</v>
      </c>
      <c r="AD38" s="27">
        <f t="shared" ca="1" si="10"/>
        <v>4.0882318021019159E-2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14915</v>
      </c>
      <c r="D39" s="26">
        <v>13961</v>
      </c>
      <c r="E39" s="26">
        <v>11407</v>
      </c>
      <c r="F39" s="26">
        <v>12358</v>
      </c>
      <c r="G39" s="27"/>
      <c r="H39" s="7"/>
      <c r="I39" s="28">
        <f t="shared" si="1"/>
        <v>3508</v>
      </c>
      <c r="J39" s="27">
        <f t="shared" si="1"/>
        <v>1603</v>
      </c>
      <c r="K39" s="7"/>
      <c r="L39" s="124">
        <f t="shared" si="2"/>
        <v>-0.91525229986779111</v>
      </c>
      <c r="M39" s="27">
        <f t="shared" ca="1" si="3"/>
        <v>3.0555598374729327E-6</v>
      </c>
      <c r="N39" s="44"/>
      <c r="O39" s="44"/>
      <c r="P39" s="7"/>
      <c r="Q39" s="28">
        <f t="shared" ca="1" si="4"/>
        <v>3537.4258481501738</v>
      </c>
      <c r="R39" s="27">
        <f t="shared" ca="1" si="5"/>
        <v>1595.014297462556</v>
      </c>
      <c r="S39" s="7"/>
      <c r="T39" s="28">
        <f t="shared" ca="1" si="6"/>
        <v>-0.91377442939648512</v>
      </c>
      <c r="U39" s="27">
        <f t="shared" ca="1" si="7"/>
        <v>0.41463821351304142</v>
      </c>
      <c r="V39" s="7"/>
      <c r="W39" s="28">
        <f t="shared" ca="1" si="8"/>
        <v>-0.91700031583953534</v>
      </c>
      <c r="X39" s="27">
        <f t="shared" ca="1" si="11"/>
        <v>107.23374036144071</v>
      </c>
      <c r="Y39" s="7"/>
      <c r="Z39" s="28">
        <f t="shared" si="12"/>
        <v>107.298</v>
      </c>
      <c r="AA39" s="27">
        <f t="shared" si="9"/>
        <v>1.8727033808048756</v>
      </c>
      <c r="AB39" s="7"/>
      <c r="AC39" s="28">
        <f t="shared" ca="1" si="0"/>
        <v>-6.4259638559292398E-2</v>
      </c>
      <c r="AD39" s="27">
        <f t="shared" ca="1" si="10"/>
        <v>3.1492208950993472E-2</v>
      </c>
      <c r="AE39" s="7">
        <v>130</v>
      </c>
    </row>
    <row r="40" spans="1:31" s="26" customFormat="1" x14ac:dyDescent="0.25">
      <c r="A40" s="26">
        <v>20</v>
      </c>
      <c r="B40" s="26">
        <v>607</v>
      </c>
      <c r="C40" s="26">
        <v>14833</v>
      </c>
      <c r="D40" s="26">
        <v>14128</v>
      </c>
      <c r="E40" s="26">
        <v>11499</v>
      </c>
      <c r="F40" s="26">
        <v>12199</v>
      </c>
      <c r="G40" s="27"/>
      <c r="H40" s="7"/>
      <c r="I40" s="28">
        <f t="shared" si="1"/>
        <v>3334</v>
      </c>
      <c r="J40" s="27">
        <f t="shared" si="1"/>
        <v>1929</v>
      </c>
      <c r="K40" s="7"/>
      <c r="L40" s="124">
        <f t="shared" si="2"/>
        <v>-0.87208660497720436</v>
      </c>
      <c r="M40" s="27">
        <f t="shared" ca="1" si="3"/>
        <v>3.8331565486828239E-7</v>
      </c>
      <c r="N40" s="44"/>
      <c r="O40" s="44"/>
      <c r="P40" s="7"/>
      <c r="Q40" s="28">
        <f t="shared" ca="1" si="4"/>
        <v>3363.4258481501738</v>
      </c>
      <c r="R40" s="27">
        <f t="shared" ca="1" si="5"/>
        <v>1921.014297462556</v>
      </c>
      <c r="S40" s="7"/>
      <c r="T40" s="28">
        <f t="shared" ca="1" si="6"/>
        <v>-0.86882740929198388</v>
      </c>
      <c r="U40" s="27">
        <f t="shared" ca="1" si="7"/>
        <v>0.49938482538999529</v>
      </c>
      <c r="V40" s="7"/>
      <c r="W40" s="28">
        <f t="shared" ca="1" si="8"/>
        <v>-0.87270572988775819</v>
      </c>
      <c r="X40" s="27">
        <f t="shared" ca="1" si="11"/>
        <v>112.68208699137006</v>
      </c>
      <c r="Y40" s="7"/>
      <c r="Z40" s="28">
        <f t="shared" si="12"/>
        <v>112.761</v>
      </c>
      <c r="AA40" s="27">
        <f t="shared" si="9"/>
        <v>1.9680507178413258</v>
      </c>
      <c r="AB40" s="7"/>
      <c r="AC40" s="28">
        <f t="shared" ca="1" si="0"/>
        <v>-7.8913008629939441E-2</v>
      </c>
      <c r="AD40" s="27">
        <f t="shared" ca="1" si="10"/>
        <v>4.2899408615767243E-2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14730</v>
      </c>
      <c r="D41" s="26">
        <v>14278</v>
      </c>
      <c r="E41" s="26">
        <v>11594</v>
      </c>
      <c r="F41" s="26">
        <v>12041</v>
      </c>
      <c r="G41" s="27"/>
      <c r="H41" s="7"/>
      <c r="I41" s="28">
        <f t="shared" si="1"/>
        <v>3136</v>
      </c>
      <c r="J41" s="27">
        <f t="shared" si="1"/>
        <v>2237</v>
      </c>
      <c r="K41" s="7"/>
      <c r="L41" s="124">
        <f t="shared" si="2"/>
        <v>-0.8208294406796891</v>
      </c>
      <c r="M41" s="27">
        <f t="shared" ca="1" si="3"/>
        <v>1.8112637327701713E-6</v>
      </c>
      <c r="N41" s="44"/>
      <c r="O41" s="44"/>
      <c r="P41" s="7"/>
      <c r="Q41" s="28">
        <f t="shared" ca="1" si="4"/>
        <v>3165.4258481501738</v>
      </c>
      <c r="R41" s="27">
        <f t="shared" ca="1" si="5"/>
        <v>2229.014297462556</v>
      </c>
      <c r="S41" s="7"/>
      <c r="T41" s="28">
        <f t="shared" ca="1" si="6"/>
        <v>-0.81768080020755129</v>
      </c>
      <c r="U41" s="27">
        <f t="shared" ca="1" si="7"/>
        <v>0.57945217648846703</v>
      </c>
      <c r="V41" s="7"/>
      <c r="W41" s="28">
        <f t="shared" ca="1" si="8"/>
        <v>-0.82217527266503132</v>
      </c>
      <c r="X41" s="27">
        <f t="shared" ca="1" si="11"/>
        <v>118.07817078440411</v>
      </c>
      <c r="Y41" s="7"/>
      <c r="Z41" s="28">
        <f t="shared" si="12"/>
        <v>118.24199999999999</v>
      </c>
      <c r="AA41" s="27">
        <f t="shared" si="9"/>
        <v>2.063712214143135</v>
      </c>
      <c r="AB41" s="7"/>
      <c r="AC41" s="28">
        <f t="shared" ca="1" si="0"/>
        <v>-0.16382921559588226</v>
      </c>
      <c r="AD41" s="27">
        <f t="shared" ca="1" si="10"/>
        <v>6.8639006421321369E-2</v>
      </c>
      <c r="AE41" s="7">
        <v>128</v>
      </c>
    </row>
    <row r="42" spans="1:31" s="26" customFormat="1" x14ac:dyDescent="0.25">
      <c r="A42" s="26">
        <v>22</v>
      </c>
      <c r="B42" s="26">
        <v>621</v>
      </c>
      <c r="C42" s="26">
        <v>14605</v>
      </c>
      <c r="D42" s="26">
        <v>14425</v>
      </c>
      <c r="E42" s="26">
        <v>11710</v>
      </c>
      <c r="F42" s="26">
        <v>11890</v>
      </c>
      <c r="G42" s="27"/>
      <c r="H42" s="7"/>
      <c r="I42" s="28">
        <f t="shared" si="1"/>
        <v>2895</v>
      </c>
      <c r="J42" s="27">
        <f t="shared" si="1"/>
        <v>2535</v>
      </c>
      <c r="K42" s="7"/>
      <c r="L42" s="124">
        <f t="shared" si="2"/>
        <v>-0.76084853542203235</v>
      </c>
      <c r="M42" s="27">
        <f t="shared" ca="1" si="3"/>
        <v>1.1002605766006702E-7</v>
      </c>
      <c r="N42" s="44"/>
      <c r="O42" s="44"/>
      <c r="P42" s="7"/>
      <c r="Q42" s="28">
        <f t="shared" ca="1" si="4"/>
        <v>2924.4258481501738</v>
      </c>
      <c r="R42" s="27">
        <f t="shared" ca="1" si="5"/>
        <v>2527.014297462556</v>
      </c>
      <c r="S42" s="7"/>
      <c r="T42" s="28">
        <f t="shared" ca="1" si="6"/>
        <v>-0.7554265942007421</v>
      </c>
      <c r="U42" s="27">
        <f t="shared" ca="1" si="7"/>
        <v>0.65691993826555983</v>
      </c>
      <c r="V42" s="7"/>
      <c r="W42" s="28">
        <f t="shared" ca="1" si="8"/>
        <v>-0.76051683366192235</v>
      </c>
      <c r="X42" s="27">
        <f t="shared" ca="1" si="11"/>
        <v>123.72260688680308</v>
      </c>
      <c r="Y42" s="7"/>
      <c r="Z42" s="28">
        <f t="shared" si="12"/>
        <v>123.83099999999999</v>
      </c>
      <c r="AA42" s="27">
        <f t="shared" si="9"/>
        <v>2.161258666037098</v>
      </c>
      <c r="AB42" s="7"/>
      <c r="AC42" s="28">
        <f t="shared" ca="1" si="0"/>
        <v>-0.10839311319691092</v>
      </c>
      <c r="AD42" s="27">
        <f t="shared" ca="1" si="10"/>
        <v>5.1934184304883502E-2</v>
      </c>
      <c r="AE42" s="7">
        <v>127</v>
      </c>
    </row>
    <row r="43" spans="1:31" s="26" customFormat="1" x14ac:dyDescent="0.25">
      <c r="A43" s="26">
        <v>23</v>
      </c>
      <c r="B43" s="26">
        <v>626</v>
      </c>
      <c r="C43" s="26">
        <v>14487</v>
      </c>
      <c r="D43" s="26">
        <v>14577</v>
      </c>
      <c r="E43" s="26">
        <v>11852</v>
      </c>
      <c r="F43" s="26">
        <v>11759</v>
      </c>
      <c r="G43" s="27"/>
      <c r="H43" s="7"/>
      <c r="I43" s="28">
        <f t="shared" si="1"/>
        <v>2635</v>
      </c>
      <c r="J43" s="27">
        <f t="shared" si="1"/>
        <v>2818</v>
      </c>
      <c r="K43" s="7"/>
      <c r="L43" s="124">
        <f t="shared" si="2"/>
        <v>-0.69307658983326959</v>
      </c>
      <c r="M43" s="27">
        <f t="shared" ca="1" si="3"/>
        <v>7.1160920941500617E-7</v>
      </c>
      <c r="N43" s="44"/>
      <c r="O43" s="44"/>
      <c r="P43" s="7"/>
      <c r="Q43" s="28">
        <f t="shared" ca="1" si="4"/>
        <v>2664.4258481501738</v>
      </c>
      <c r="R43" s="27">
        <f t="shared" ca="1" si="5"/>
        <v>2810.014297462556</v>
      </c>
      <c r="S43" s="7"/>
      <c r="T43" s="28">
        <f t="shared" ca="1" si="6"/>
        <v>-0.68826438025148728</v>
      </c>
      <c r="U43" s="27">
        <f t="shared" ca="1" si="7"/>
        <v>0.73048831606058418</v>
      </c>
      <c r="V43" s="7"/>
      <c r="W43" s="28">
        <f t="shared" ca="1" si="8"/>
        <v>-0.69392015916024574</v>
      </c>
      <c r="X43" s="27">
        <f t="shared" ca="1" si="11"/>
        <v>129.37338305865745</v>
      </c>
      <c r="Y43" s="7"/>
      <c r="Z43" s="28">
        <f t="shared" si="12"/>
        <v>129.46499999999997</v>
      </c>
      <c r="AA43" s="27">
        <f t="shared" si="9"/>
        <v>2.2595905160944585</v>
      </c>
      <c r="AB43" s="7"/>
      <c r="AC43" s="28">
        <f t="shared" ca="1" si="0"/>
        <v>-9.1616941342522296E-2</v>
      </c>
      <c r="AD43" s="27">
        <f t="shared" ca="1" si="10"/>
        <v>-4.1032471358818157E-2</v>
      </c>
      <c r="AE43" s="7">
        <v>126</v>
      </c>
    </row>
    <row r="44" spans="1:31" s="26" customFormat="1" x14ac:dyDescent="0.25">
      <c r="A44" s="26">
        <v>24</v>
      </c>
      <c r="B44" s="26">
        <v>625</v>
      </c>
      <c r="C44" s="26">
        <v>14331</v>
      </c>
      <c r="D44" s="26">
        <v>14688</v>
      </c>
      <c r="E44" s="26">
        <v>11990</v>
      </c>
      <c r="F44" s="26">
        <v>11631</v>
      </c>
      <c r="G44" s="27"/>
      <c r="H44" s="7"/>
      <c r="I44" s="28">
        <f t="shared" si="1"/>
        <v>2341</v>
      </c>
      <c r="J44" s="27">
        <f t="shared" si="1"/>
        <v>3057</v>
      </c>
      <c r="K44" s="7"/>
      <c r="L44" s="124">
        <f t="shared" si="2"/>
        <v>-0.61874396575167423</v>
      </c>
      <c r="M44" s="27">
        <f t="shared" ca="1" si="3"/>
        <v>8.5107906998411857E-8</v>
      </c>
      <c r="N44" s="44"/>
      <c r="O44" s="44"/>
      <c r="P44" s="7"/>
      <c r="Q44" s="28">
        <f t="shared" ca="1" si="4"/>
        <v>2370.4258481501738</v>
      </c>
      <c r="R44" s="27">
        <f t="shared" ca="1" si="5"/>
        <v>3049.014297462556</v>
      </c>
      <c r="S44" s="7"/>
      <c r="T44" s="28">
        <f t="shared" ca="1" si="6"/>
        <v>-0.61231941524732991</v>
      </c>
      <c r="U44" s="27">
        <f t="shared" ca="1" si="7"/>
        <v>0.79261850084154117</v>
      </c>
      <c r="V44" s="7"/>
      <c r="W44" s="28">
        <f t="shared" ca="1" si="8"/>
        <v>-0.61845223315665199</v>
      </c>
      <c r="X44" s="27">
        <f t="shared" ca="1" si="11"/>
        <v>134.93912009522637</v>
      </c>
      <c r="Y44" s="7"/>
      <c r="Z44" s="28">
        <f t="shared" si="12"/>
        <v>135.08999999999997</v>
      </c>
      <c r="AA44" s="27">
        <f t="shared" si="9"/>
        <v>2.3577652865191392</v>
      </c>
      <c r="AB44" s="7"/>
      <c r="AC44" s="28">
        <f t="shared" ca="1" si="0"/>
        <v>-0.15087990477360336</v>
      </c>
      <c r="AD44" s="27">
        <f t="shared" ca="1" si="10"/>
        <v>-1.1325627565668128E-3</v>
      </c>
      <c r="AE44" s="7">
        <v>125</v>
      </c>
    </row>
    <row r="45" spans="1:31" s="26" customFormat="1" x14ac:dyDescent="0.25">
      <c r="A45" s="26">
        <v>25</v>
      </c>
      <c r="B45" s="26">
        <v>643</v>
      </c>
      <c r="C45" s="26">
        <v>14179</v>
      </c>
      <c r="D45" s="26">
        <v>14810</v>
      </c>
      <c r="E45" s="26">
        <v>12157</v>
      </c>
      <c r="F45" s="26">
        <v>11520</v>
      </c>
      <c r="G45" s="27"/>
      <c r="H45" s="7"/>
      <c r="I45" s="28">
        <f t="shared" si="1"/>
        <v>2022</v>
      </c>
      <c r="J45" s="27">
        <f t="shared" si="1"/>
        <v>3290</v>
      </c>
      <c r="K45" s="7"/>
      <c r="L45" s="124">
        <f t="shared" si="2"/>
        <v>-0.53607100893901238</v>
      </c>
      <c r="M45" s="27">
        <f t="shared" ca="1" si="3"/>
        <v>1.9639810749448486E-7</v>
      </c>
      <c r="N45" s="44"/>
      <c r="O45" s="44"/>
      <c r="P45" s="7"/>
      <c r="Q45" s="28">
        <f t="shared" ca="1" si="4"/>
        <v>2051.4258481501738</v>
      </c>
      <c r="R45" s="27">
        <f t="shared" ca="1" si="5"/>
        <v>3282.014297462556</v>
      </c>
      <c r="S45" s="7"/>
      <c r="T45" s="28">
        <f t="shared" ca="1" si="6"/>
        <v>-0.52991654505574415</v>
      </c>
      <c r="U45" s="27">
        <f t="shared" ca="1" si="7"/>
        <v>0.85318893202967083</v>
      </c>
      <c r="V45" s="7"/>
      <c r="W45" s="28">
        <f t="shared" ca="1" si="8"/>
        <v>-0.53651417719994099</v>
      </c>
      <c r="X45" s="27">
        <f t="shared" ca="1" si="11"/>
        <v>140.73970301423185</v>
      </c>
      <c r="Y45" s="7"/>
      <c r="Z45" s="28">
        <f t="shared" si="12"/>
        <v>140.87699999999998</v>
      </c>
      <c r="AA45" s="27">
        <f t="shared" si="9"/>
        <v>2.4587674903320513</v>
      </c>
      <c r="AB45" s="7"/>
      <c r="AC45" s="28">
        <f t="shared" ca="1" si="0"/>
        <v>-0.13729698576813121</v>
      </c>
      <c r="AD45" s="27">
        <f t="shared" ca="1" si="10"/>
        <v>2.378629203252558E-2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14008</v>
      </c>
      <c r="D46" s="26">
        <v>14902</v>
      </c>
      <c r="E46" s="26">
        <v>12325</v>
      </c>
      <c r="F46" s="26">
        <v>11428</v>
      </c>
      <c r="G46" s="27"/>
      <c r="H46" s="7"/>
      <c r="I46" s="28">
        <f t="shared" si="1"/>
        <v>1683</v>
      </c>
      <c r="J46" s="27">
        <f t="shared" si="1"/>
        <v>3474</v>
      </c>
      <c r="K46" s="7"/>
      <c r="L46" s="124">
        <f t="shared" si="2"/>
        <v>-0.44949381966766966</v>
      </c>
      <c r="M46" s="27">
        <f t="shared" ca="1" si="3"/>
        <v>3.3285296253789042E-8</v>
      </c>
      <c r="N46" s="44"/>
      <c r="O46" s="44"/>
      <c r="P46" s="7"/>
      <c r="Q46" s="28">
        <f t="shared" ca="1" si="4"/>
        <v>1712.4258481501736</v>
      </c>
      <c r="R46" s="27">
        <f t="shared" ca="1" si="5"/>
        <v>3466.014297462556</v>
      </c>
      <c r="S46" s="7"/>
      <c r="T46" s="28">
        <f t="shared" ca="1" si="6"/>
        <v>-0.44234735071421571</v>
      </c>
      <c r="U46" s="27">
        <f t="shared" ca="1" si="7"/>
        <v>0.90102137554304351</v>
      </c>
      <c r="V46" s="7"/>
      <c r="W46" s="28">
        <f t="shared" ca="1" si="8"/>
        <v>-0.44931137708422547</v>
      </c>
      <c r="X46" s="27">
        <f t="shared" ca="1" si="11"/>
        <v>146.39877141721513</v>
      </c>
      <c r="Y46" s="7"/>
      <c r="Z46" s="28">
        <f t="shared" si="12"/>
        <v>146.56499999999997</v>
      </c>
      <c r="AA46" s="27">
        <f t="shared" si="9"/>
        <v>2.5580418181854885</v>
      </c>
      <c r="AB46" s="7"/>
      <c r="AC46" s="28">
        <f t="shared" ca="1" si="0"/>
        <v>-0.16622858278483932</v>
      </c>
      <c r="AD46" s="27">
        <f t="shared" ca="1" si="10"/>
        <v>-9.0590491216175906E-3</v>
      </c>
      <c r="AE46" s="7">
        <v>123</v>
      </c>
    </row>
    <row r="47" spans="1:31" s="26" customFormat="1" x14ac:dyDescent="0.25">
      <c r="A47" s="26">
        <v>27</v>
      </c>
      <c r="B47" s="26">
        <v>611</v>
      </c>
      <c r="C47" s="26">
        <v>13835</v>
      </c>
      <c r="D47" s="26">
        <v>14976</v>
      </c>
      <c r="E47" s="26">
        <v>12494</v>
      </c>
      <c r="F47" s="26">
        <v>11350</v>
      </c>
      <c r="G47" s="27"/>
      <c r="H47" s="7"/>
      <c r="I47" s="28">
        <f t="shared" si="1"/>
        <v>1341</v>
      </c>
      <c r="J47" s="27">
        <f t="shared" si="1"/>
        <v>3626</v>
      </c>
      <c r="K47" s="7"/>
      <c r="L47" s="124">
        <f t="shared" si="2"/>
        <v>-0.36158591128140238</v>
      </c>
      <c r="M47" s="27">
        <f t="shared" ca="1" si="3"/>
        <v>1.0015952235017014E-7</v>
      </c>
      <c r="N47" s="44"/>
      <c r="O47" s="44"/>
      <c r="P47" s="7"/>
      <c r="Q47" s="28">
        <f t="shared" ca="1" si="4"/>
        <v>1370.4258481501736</v>
      </c>
      <c r="R47" s="27">
        <f t="shared" ca="1" si="5"/>
        <v>3618.014297462556</v>
      </c>
      <c r="S47" s="7"/>
      <c r="T47" s="28">
        <f t="shared" ca="1" si="6"/>
        <v>-0.35400320775019595</v>
      </c>
      <c r="U47" s="27">
        <f t="shared" ca="1" si="7"/>
        <v>0.94053513322800364</v>
      </c>
      <c r="V47" s="7"/>
      <c r="W47" s="28">
        <f t="shared" ca="1" si="8"/>
        <v>-0.36126943138891288</v>
      </c>
      <c r="X47" s="27">
        <f t="shared" ca="1" si="11"/>
        <v>151.89047156508559</v>
      </c>
      <c r="Y47" s="7"/>
      <c r="Z47" s="28">
        <f t="shared" si="12"/>
        <v>152.06399999999996</v>
      </c>
      <c r="AA47" s="27">
        <f t="shared" si="9"/>
        <v>2.6540174737526567</v>
      </c>
      <c r="AB47" s="7"/>
      <c r="AC47" s="28">
        <f t="shared" ca="1" si="0"/>
        <v>-0.17352843491437397</v>
      </c>
      <c r="AD47" s="27">
        <f t="shared" ca="1" si="10"/>
        <v>2.4472383377229789E-2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13656</v>
      </c>
      <c r="D48" s="26">
        <v>15032</v>
      </c>
      <c r="E48" s="26">
        <v>12681</v>
      </c>
      <c r="F48" s="26">
        <v>11293</v>
      </c>
      <c r="G48" s="27"/>
      <c r="H48" s="7"/>
      <c r="I48" s="28">
        <f t="shared" si="1"/>
        <v>975</v>
      </c>
      <c r="J48" s="27">
        <f t="shared" si="1"/>
        <v>3739</v>
      </c>
      <c r="K48" s="7"/>
      <c r="L48" s="124">
        <f t="shared" si="2"/>
        <v>-0.26747825296431993</v>
      </c>
      <c r="M48" s="27">
        <f t="shared" ca="1" si="3"/>
        <v>2.7957937776584064E-7</v>
      </c>
      <c r="N48" s="44"/>
      <c r="O48" s="44"/>
      <c r="P48" s="7"/>
      <c r="Q48" s="28">
        <f t="shared" ca="1" si="4"/>
        <v>1004.4258481501736</v>
      </c>
      <c r="R48" s="27">
        <f t="shared" ca="1" si="5"/>
        <v>3731.014297462556</v>
      </c>
      <c r="S48" s="7"/>
      <c r="T48" s="28">
        <f t="shared" ca="1" si="6"/>
        <v>-0.25945947580624495</v>
      </c>
      <c r="U48" s="27">
        <f t="shared" ca="1" si="7"/>
        <v>0.96991049255958584</v>
      </c>
      <c r="V48" s="7"/>
      <c r="W48" s="28">
        <f t="shared" ca="1" si="8"/>
        <v>-0.26694950030213671</v>
      </c>
      <c r="X48" s="27">
        <f t="shared" ca="1" si="11"/>
        <v>157.51422006733537</v>
      </c>
      <c r="Y48" s="7"/>
      <c r="Z48" s="28">
        <f t="shared" si="12"/>
        <v>157.73399999999995</v>
      </c>
      <c r="AA48" s="27">
        <f t="shared" si="9"/>
        <v>2.7529776423407348</v>
      </c>
      <c r="AB48" s="7"/>
      <c r="AC48" s="28">
        <f t="shared" ca="1" si="0"/>
        <v>-0.21977993266457929</v>
      </c>
      <c r="AD48" s="27">
        <f t="shared" ca="1" si="10"/>
        <v>4.7804328235258708E-2</v>
      </c>
      <c r="AE48" s="7">
        <v>121</v>
      </c>
    </row>
    <row r="49" spans="1:31" s="26" customFormat="1" x14ac:dyDescent="0.25">
      <c r="A49" s="26">
        <v>29</v>
      </c>
      <c r="B49" s="26">
        <v>599</v>
      </c>
      <c r="C49" s="26">
        <v>13475</v>
      </c>
      <c r="D49" s="26">
        <v>15075</v>
      </c>
      <c r="E49" s="26">
        <v>12857</v>
      </c>
      <c r="F49" s="26">
        <v>11252</v>
      </c>
      <c r="G49" s="27"/>
      <c r="H49" s="7"/>
      <c r="I49" s="28">
        <f t="shared" si="1"/>
        <v>618</v>
      </c>
      <c r="J49" s="27">
        <f t="shared" si="1"/>
        <v>3823</v>
      </c>
      <c r="K49" s="7"/>
      <c r="L49" s="124">
        <f t="shared" si="2"/>
        <v>-0.17556849573914179</v>
      </c>
      <c r="M49" s="27">
        <f t="shared" ca="1" si="3"/>
        <v>4.5181126372601581E-7</v>
      </c>
      <c r="N49" s="44"/>
      <c r="O49" s="44"/>
      <c r="P49" s="7"/>
      <c r="Q49" s="28">
        <f t="shared" ca="1" si="4"/>
        <v>647.42584815017358</v>
      </c>
      <c r="R49" s="27">
        <f t="shared" ca="1" si="5"/>
        <v>3815.014297462556</v>
      </c>
      <c r="S49" s="7"/>
      <c r="T49" s="28">
        <f t="shared" ca="1" si="6"/>
        <v>-0.16724058972976813</v>
      </c>
      <c r="U49" s="27">
        <f t="shared" ca="1" si="7"/>
        <v>0.99174704285916904</v>
      </c>
      <c r="V49" s="7"/>
      <c r="W49" s="28">
        <f t="shared" ca="1" si="8"/>
        <v>-0.17489632666537686</v>
      </c>
      <c r="X49" s="27">
        <f t="shared" ca="1" si="11"/>
        <v>162.90140258160045</v>
      </c>
      <c r="Y49" s="7"/>
      <c r="Z49" s="28">
        <f t="shared" si="12"/>
        <v>163.12499999999994</v>
      </c>
      <c r="AA49" s="27">
        <f t="shared" si="9"/>
        <v>2.8470683423157488</v>
      </c>
      <c r="AB49" s="7"/>
      <c r="AC49" s="28">
        <f t="shared" ca="1" si="0"/>
        <v>-0.22359741839949265</v>
      </c>
      <c r="AD49" s="27">
        <f t="shared" ca="1" si="10"/>
        <v>4.6551536201207E-2</v>
      </c>
      <c r="AE49" s="7">
        <v>120</v>
      </c>
    </row>
    <row r="50" spans="1:31" s="26" customFormat="1" x14ac:dyDescent="0.25">
      <c r="A50" s="26">
        <v>30</v>
      </c>
      <c r="B50" s="26">
        <v>627</v>
      </c>
      <c r="C50" s="26">
        <v>13280</v>
      </c>
      <c r="D50" s="26">
        <v>15095</v>
      </c>
      <c r="E50" s="26">
        <v>13047</v>
      </c>
      <c r="F50" s="26">
        <v>11227</v>
      </c>
      <c r="G50" s="27"/>
      <c r="H50" s="7"/>
      <c r="I50" s="28">
        <f t="shared" si="1"/>
        <v>233</v>
      </c>
      <c r="J50" s="27">
        <f t="shared" si="1"/>
        <v>3868</v>
      </c>
      <c r="K50" s="7"/>
      <c r="L50" s="124">
        <f t="shared" si="2"/>
        <v>-7.7721191514074445E-2</v>
      </c>
      <c r="M50" s="27">
        <f t="shared" ca="1" si="3"/>
        <v>4.7931196650156214E-6</v>
      </c>
      <c r="N50" s="44"/>
      <c r="O50" s="44"/>
      <c r="P50" s="7"/>
      <c r="Q50" s="28">
        <f t="shared" ca="1" si="4"/>
        <v>262.42584815017364</v>
      </c>
      <c r="R50" s="27">
        <f t="shared" ca="1" si="5"/>
        <v>3860.014297462556</v>
      </c>
      <c r="S50" s="7"/>
      <c r="T50" s="28">
        <f t="shared" ca="1" si="6"/>
        <v>-6.7788849843371607E-2</v>
      </c>
      <c r="U50" s="27">
        <f t="shared" ca="1" si="7"/>
        <v>1.0034451948053744</v>
      </c>
      <c r="V50" s="7"/>
      <c r="W50" s="28">
        <f t="shared" ca="1" si="8"/>
        <v>-7.553187206159255E-2</v>
      </c>
      <c r="X50" s="27">
        <f t="shared" ca="1" si="11"/>
        <v>168.59809770593961</v>
      </c>
      <c r="Y50" s="7"/>
      <c r="Z50" s="28">
        <f t="shared" si="12"/>
        <v>168.76799999999994</v>
      </c>
      <c r="AA50" s="27">
        <f t="shared" si="9"/>
        <v>2.9455572720057894</v>
      </c>
      <c r="AB50" s="7"/>
      <c r="AC50" s="28">
        <f t="shared" ca="1" si="0"/>
        <v>-0.16990229406033563</v>
      </c>
      <c r="AD50" s="27">
        <f t="shared" ca="1" si="10"/>
        <v>2.7667571449029538E-2</v>
      </c>
      <c r="AE50" s="7">
        <v>119</v>
      </c>
    </row>
    <row r="51" spans="1:31" s="26" customFormat="1" x14ac:dyDescent="0.25">
      <c r="A51" s="26">
        <v>31</v>
      </c>
      <c r="B51" s="26">
        <v>620</v>
      </c>
      <c r="C51" s="26">
        <v>13096</v>
      </c>
      <c r="D51" s="26">
        <v>15097</v>
      </c>
      <c r="E51" s="26">
        <v>13235</v>
      </c>
      <c r="F51" s="26">
        <v>11224</v>
      </c>
      <c r="G51" s="27"/>
      <c r="H51" s="7"/>
      <c r="I51" s="28">
        <f t="shared" si="1"/>
        <v>-139</v>
      </c>
      <c r="J51" s="27">
        <f t="shared" si="1"/>
        <v>3873</v>
      </c>
      <c r="K51" s="7"/>
      <c r="L51" s="124">
        <f t="shared" si="2"/>
        <v>1.9769612293462517E-2</v>
      </c>
      <c r="M51" s="27">
        <f t="shared" ca="1" si="3"/>
        <v>6.1618889141460025E-7</v>
      </c>
      <c r="N51" s="44"/>
      <c r="O51" s="44"/>
      <c r="P51" s="7"/>
      <c r="Q51" s="28">
        <f t="shared" ca="1" si="4"/>
        <v>-109.57415184982638</v>
      </c>
      <c r="R51" s="27">
        <f t="shared" ca="1" si="5"/>
        <v>3865.014297462556</v>
      </c>
      <c r="S51" s="7"/>
      <c r="T51" s="28">
        <f t="shared" ca="1" si="6"/>
        <v>2.8304779345562209E-2</v>
      </c>
      <c r="U51" s="27">
        <f t="shared" ca="1" si="7"/>
        <v>1.0047449894660638</v>
      </c>
      <c r="V51" s="7"/>
      <c r="W51" s="28">
        <f t="shared" ca="1" si="8"/>
        <v>2.055458929402661E-2</v>
      </c>
      <c r="X51" s="27">
        <f t="shared" ca="1" si="11"/>
        <v>174.07474496305952</v>
      </c>
      <c r="Y51" s="7"/>
      <c r="Z51" s="28">
        <f t="shared" si="12"/>
        <v>174.34799999999996</v>
      </c>
      <c r="AA51" s="27">
        <f t="shared" si="9"/>
        <v>3.0429466442670732</v>
      </c>
      <c r="AB51" s="7"/>
      <c r="AC51" s="28">
        <f t="shared" ca="1" si="0"/>
        <v>-0.27325503694044073</v>
      </c>
      <c r="AD51" s="27">
        <f t="shared" ca="1" si="10"/>
        <v>6.3134220835848964E-2</v>
      </c>
      <c r="AE51" s="7">
        <v>118</v>
      </c>
    </row>
    <row r="52" spans="1:31" s="26" customFormat="1" x14ac:dyDescent="0.25">
      <c r="A52" s="26">
        <v>32</v>
      </c>
      <c r="B52" s="26">
        <v>631</v>
      </c>
      <c r="C52" s="26">
        <v>12895</v>
      </c>
      <c r="D52" s="26">
        <v>15077</v>
      </c>
      <c r="E52" s="26">
        <v>13421</v>
      </c>
      <c r="F52" s="26">
        <v>11233</v>
      </c>
      <c r="G52" s="27"/>
      <c r="H52" s="7"/>
      <c r="I52" s="28">
        <f t="shared" si="1"/>
        <v>-526</v>
      </c>
      <c r="J52" s="27">
        <f t="shared" si="1"/>
        <v>3844</v>
      </c>
      <c r="K52" s="7"/>
      <c r="L52" s="124">
        <f t="shared" si="2"/>
        <v>0.11878409713730224</v>
      </c>
      <c r="M52" s="27">
        <f t="shared" ca="1" si="3"/>
        <v>3.2399880740890601E-6</v>
      </c>
      <c r="N52" s="44"/>
      <c r="O52" s="44"/>
      <c r="P52" s="7"/>
      <c r="Q52" s="28">
        <f t="shared" ca="1" si="4"/>
        <v>-496.57415184982636</v>
      </c>
      <c r="R52" s="27">
        <f t="shared" ca="1" si="5"/>
        <v>3836.014297462556</v>
      </c>
      <c r="S52" s="7"/>
      <c r="T52" s="28">
        <f t="shared" ca="1" si="6"/>
        <v>0.12827315164695302</v>
      </c>
      <c r="U52" s="27">
        <f t="shared" ca="1" si="7"/>
        <v>0.99720618043406484</v>
      </c>
      <c r="V52" s="7"/>
      <c r="W52" s="28">
        <f t="shared" ca="1" si="8"/>
        <v>0.12058409382454616</v>
      </c>
      <c r="X52" s="27">
        <f t="shared" ca="1" si="11"/>
        <v>179.79761941248239</v>
      </c>
      <c r="Y52" s="7"/>
      <c r="Z52" s="28">
        <f t="shared" si="12"/>
        <v>180.02699999999996</v>
      </c>
      <c r="AA52" s="27">
        <f t="shared" si="9"/>
        <v>3.142063892487831</v>
      </c>
      <c r="AB52" s="7"/>
      <c r="AC52" s="28">
        <f t="shared" ca="1" si="0"/>
        <v>-0.22938058751756785</v>
      </c>
      <c r="AD52" s="27">
        <f t="shared" ca="1" si="10"/>
        <v>1.0813321276998522E-2</v>
      </c>
      <c r="AE52" s="7">
        <v>117</v>
      </c>
    </row>
    <row r="53" spans="1:31" s="26" customFormat="1" x14ac:dyDescent="0.25">
      <c r="A53" s="26">
        <v>33</v>
      </c>
      <c r="B53" s="26">
        <v>625</v>
      </c>
      <c r="C53" s="26">
        <v>12714</v>
      </c>
      <c r="D53" s="26">
        <v>15052</v>
      </c>
      <c r="E53" s="26">
        <v>13616</v>
      </c>
      <c r="F53" s="26">
        <v>11273</v>
      </c>
      <c r="G53" s="27"/>
      <c r="H53" s="7"/>
      <c r="I53" s="28">
        <f t="shared" si="1"/>
        <v>-902</v>
      </c>
      <c r="J53" s="27">
        <f t="shared" si="1"/>
        <v>3779</v>
      </c>
      <c r="K53" s="7"/>
      <c r="L53" s="124">
        <f t="shared" si="2"/>
        <v>0.21570319044528663</v>
      </c>
      <c r="M53" s="27">
        <f t="shared" ca="1" si="3"/>
        <v>4.5840553310991813E-6</v>
      </c>
      <c r="N53" s="44"/>
      <c r="O53" s="44"/>
      <c r="P53" s="7"/>
      <c r="Q53" s="28">
        <f t="shared" ca="1" si="4"/>
        <v>-872.57415184982642</v>
      </c>
      <c r="R53" s="27">
        <f t="shared" ca="1" si="5"/>
        <v>3771.014297462556</v>
      </c>
      <c r="S53" s="7"/>
      <c r="T53" s="28">
        <f t="shared" ca="1" si="6"/>
        <v>0.22540004566587538</v>
      </c>
      <c r="U53" s="27">
        <f t="shared" ca="1" si="7"/>
        <v>0.98030884984510169</v>
      </c>
      <c r="V53" s="7"/>
      <c r="W53" s="28">
        <f t="shared" ca="1" si="8"/>
        <v>0.21784423115744023</v>
      </c>
      <c r="X53" s="27">
        <f t="shared" ca="1" si="11"/>
        <v>185.43146525965165</v>
      </c>
      <c r="Y53" s="7"/>
      <c r="Z53" s="28">
        <f t="shared" si="12"/>
        <v>185.65199999999996</v>
      </c>
      <c r="AA53" s="27">
        <f t="shared" si="9"/>
        <v>3.2402386629125122</v>
      </c>
      <c r="AB53" s="7"/>
      <c r="AC53" s="28">
        <f t="shared" ca="1" si="0"/>
        <v>-0.22053474034831311</v>
      </c>
      <c r="AD53" s="27">
        <f t="shared" ca="1" si="10"/>
        <v>2.152418400473266E-2</v>
      </c>
      <c r="AE53" s="7">
        <v>116</v>
      </c>
    </row>
    <row r="54" spans="1:31" s="26" customFormat="1" x14ac:dyDescent="0.25">
      <c r="A54" s="26">
        <v>34</v>
      </c>
      <c r="B54" s="26">
        <v>644</v>
      </c>
      <c r="C54" s="26">
        <v>12529</v>
      </c>
      <c r="D54" s="26">
        <v>15001</v>
      </c>
      <c r="E54" s="26">
        <v>13805</v>
      </c>
      <c r="F54" s="26">
        <v>11332</v>
      </c>
      <c r="G54" s="27"/>
      <c r="H54" s="7"/>
      <c r="I54" s="28">
        <f t="shared" si="1"/>
        <v>-1276</v>
      </c>
      <c r="J54" s="27">
        <f t="shared" si="1"/>
        <v>3669</v>
      </c>
      <c r="K54" s="7"/>
      <c r="L54" s="124">
        <f t="shared" si="2"/>
        <v>0.31337857583193385</v>
      </c>
      <c r="M54" s="27">
        <f t="shared" ca="1" si="3"/>
        <v>1.6884128507195806E-6</v>
      </c>
      <c r="N54" s="44"/>
      <c r="O54" s="44"/>
      <c r="P54" s="7"/>
      <c r="Q54" s="28">
        <f t="shared" ca="1" si="4"/>
        <v>-1246.5741518498264</v>
      </c>
      <c r="R54" s="27">
        <f t="shared" ca="1" si="5"/>
        <v>3661.014297462556</v>
      </c>
      <c r="S54" s="7"/>
      <c r="T54" s="28">
        <f t="shared" ca="1" si="6"/>
        <v>0.32201030726980345</v>
      </c>
      <c r="U54" s="27">
        <f t="shared" ca="1" si="7"/>
        <v>0.95171336730993317</v>
      </c>
      <c r="V54" s="7"/>
      <c r="W54" s="28">
        <f t="shared" ca="1" si="8"/>
        <v>0.3146779652465127</v>
      </c>
      <c r="X54" s="27">
        <f t="shared" ca="1" si="11"/>
        <v>191.19891841672938</v>
      </c>
      <c r="Y54" s="7"/>
      <c r="Z54" s="28">
        <f t="shared" si="12"/>
        <v>191.44799999999995</v>
      </c>
      <c r="AA54" s="27">
        <f t="shared" si="9"/>
        <v>3.3413979463581027</v>
      </c>
      <c r="AB54" s="7"/>
      <c r="AC54" s="28">
        <f t="shared" ca="1" si="0"/>
        <v>-0.2490815832705664</v>
      </c>
      <c r="AD54" s="27">
        <f t="shared" ca="1" si="10"/>
        <v>1.9827635247395392E-2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12352</v>
      </c>
      <c r="D55" s="26">
        <v>14936</v>
      </c>
      <c r="E55" s="26">
        <v>13987</v>
      </c>
      <c r="F55" s="26">
        <v>11403</v>
      </c>
      <c r="G55" s="27"/>
      <c r="H55" s="7"/>
      <c r="I55" s="28">
        <f t="shared" si="1"/>
        <v>-1635</v>
      </c>
      <c r="J55" s="27">
        <f t="shared" si="1"/>
        <v>3533</v>
      </c>
      <c r="K55" s="7"/>
      <c r="L55" s="124">
        <f t="shared" si="2"/>
        <v>0.40568652913829506</v>
      </c>
      <c r="M55" s="27">
        <f t="shared" ca="1" si="3"/>
        <v>4.0098183416132828E-6</v>
      </c>
      <c r="N55" s="44"/>
      <c r="O55" s="44"/>
      <c r="P55" s="7"/>
      <c r="Q55" s="28">
        <f t="shared" ca="1" si="4"/>
        <v>-1605.5741518498264</v>
      </c>
      <c r="R55" s="27">
        <f t="shared" ca="1" si="5"/>
        <v>3525.014297462556</v>
      </c>
      <c r="S55" s="7"/>
      <c r="T55" s="28">
        <f t="shared" ca="1" si="6"/>
        <v>0.4147458257612745</v>
      </c>
      <c r="U55" s="27">
        <f t="shared" ca="1" si="7"/>
        <v>0.91635895253917943</v>
      </c>
      <c r="V55" s="7"/>
      <c r="W55" s="28">
        <f t="shared" ca="1" si="8"/>
        <v>0.40768898221929678</v>
      </c>
      <c r="X55" s="27">
        <f t="shared" ca="1" si="11"/>
        <v>196.88710642825492</v>
      </c>
      <c r="Y55" s="7"/>
      <c r="Z55" s="28">
        <f t="shared" si="12"/>
        <v>197.10899999999995</v>
      </c>
      <c r="AA55" s="27">
        <f t="shared" si="9"/>
        <v>3.440201035313502</v>
      </c>
      <c r="AB55" s="7"/>
      <c r="AC55" s="28">
        <f t="shared" ca="1" si="0"/>
        <v>-0.22189357174502788</v>
      </c>
      <c r="AD55" s="27">
        <f t="shared" ca="1" si="10"/>
        <v>-2.440533486918639E-3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12184</v>
      </c>
      <c r="D56" s="26">
        <v>14849</v>
      </c>
      <c r="E56" s="26">
        <v>14147</v>
      </c>
      <c r="F56" s="26">
        <v>11487</v>
      </c>
      <c r="G56" s="27"/>
      <c r="H56" s="7"/>
      <c r="I56" s="28">
        <f t="shared" si="1"/>
        <v>-1963</v>
      </c>
      <c r="J56" s="27">
        <f t="shared" si="1"/>
        <v>3362</v>
      </c>
      <c r="K56" s="7"/>
      <c r="L56" s="124">
        <f t="shared" si="2"/>
        <v>0.49074360448176729</v>
      </c>
      <c r="M56" s="27">
        <f t="shared" ca="1" si="3"/>
        <v>4.0745206896669466E-6</v>
      </c>
      <c r="N56" s="44"/>
      <c r="O56" s="44"/>
      <c r="P56" s="7"/>
      <c r="Q56" s="28">
        <f t="shared" ca="1" si="4"/>
        <v>-1933.5741518498264</v>
      </c>
      <c r="R56" s="27">
        <f t="shared" ca="1" si="5"/>
        <v>3354.014297462556</v>
      </c>
      <c r="S56" s="7"/>
      <c r="T56" s="28">
        <f t="shared" ca="1" si="6"/>
        <v>0.49947354182033443</v>
      </c>
      <c r="U56" s="27">
        <f t="shared" ca="1" si="7"/>
        <v>0.87190597514359924</v>
      </c>
      <c r="V56" s="7"/>
      <c r="W56" s="28">
        <f t="shared" ca="1" si="8"/>
        <v>0.49276214868234031</v>
      </c>
      <c r="X56" s="27">
        <f t="shared" ca="1" si="11"/>
        <v>202.37596499822962</v>
      </c>
      <c r="Y56" s="7"/>
      <c r="Z56" s="28">
        <f t="shared" si="12"/>
        <v>202.55399999999995</v>
      </c>
      <c r="AA56" s="27">
        <f t="shared" si="9"/>
        <v>3.5352342130845931</v>
      </c>
      <c r="AB56" s="7"/>
      <c r="AC56" s="28">
        <f t="shared" ca="1" si="0"/>
        <v>-0.17803500177032561</v>
      </c>
      <c r="AD56" s="27">
        <f t="shared" ca="1" si="10"/>
        <v>5.7401787505114044E-2</v>
      </c>
      <c r="AE56" s="7">
        <v>113</v>
      </c>
    </row>
    <row r="57" spans="1:31" s="26" customFormat="1" x14ac:dyDescent="0.25">
      <c r="A57" s="26">
        <v>37</v>
      </c>
      <c r="B57" s="26">
        <v>612</v>
      </c>
      <c r="C57" s="26">
        <v>12027</v>
      </c>
      <c r="D57" s="26">
        <v>14748</v>
      </c>
      <c r="E57" s="26">
        <v>14303</v>
      </c>
      <c r="F57" s="26">
        <v>11587</v>
      </c>
      <c r="G57" s="27"/>
      <c r="H57" s="7"/>
      <c r="I57" s="28">
        <f t="shared" si="1"/>
        <v>-2276</v>
      </c>
      <c r="J57" s="27">
        <f t="shared" si="1"/>
        <v>3161</v>
      </c>
      <c r="K57" s="7"/>
      <c r="L57" s="124">
        <f t="shared" si="2"/>
        <v>0.57227069706116196</v>
      </c>
      <c r="M57" s="27">
        <f t="shared" ca="1" si="3"/>
        <v>3.0622294740844251E-6</v>
      </c>
      <c r="N57" s="44"/>
      <c r="O57" s="44"/>
      <c r="P57" s="7"/>
      <c r="Q57" s="28">
        <f t="shared" ca="1" si="4"/>
        <v>-2246.5741518498262</v>
      </c>
      <c r="R57" s="27">
        <f t="shared" ca="1" si="5"/>
        <v>3153.014297462556</v>
      </c>
      <c r="S57" s="7"/>
      <c r="T57" s="28">
        <f t="shared" ca="1" si="6"/>
        <v>0.58032651476693731</v>
      </c>
      <c r="U57" s="27">
        <f t="shared" ca="1" si="7"/>
        <v>0.81965422978388236</v>
      </c>
      <c r="V57" s="7"/>
      <c r="W57" s="28">
        <f t="shared" ca="1" si="8"/>
        <v>0.57402061976633623</v>
      </c>
      <c r="X57" s="27">
        <f t="shared" ca="1" si="11"/>
        <v>207.90711977908722</v>
      </c>
      <c r="Y57" s="7"/>
      <c r="Z57" s="28">
        <f t="shared" si="12"/>
        <v>208.06199999999995</v>
      </c>
      <c r="AA57" s="27">
        <f t="shared" si="9"/>
        <v>3.6313669482844415</v>
      </c>
      <c r="AB57" s="7"/>
      <c r="AC57" s="28">
        <f t="shared" ca="1" si="0"/>
        <v>-0.15488022091273024</v>
      </c>
      <c r="AD57" s="27">
        <f t="shared" ca="1" si="10"/>
        <v>5.3657322936629726E-2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11878</v>
      </c>
      <c r="D58" s="26">
        <v>14631</v>
      </c>
      <c r="E58" s="26">
        <v>14456</v>
      </c>
      <c r="F58" s="26">
        <v>11708</v>
      </c>
      <c r="G58" s="27"/>
      <c r="H58" s="7"/>
      <c r="I58" s="28">
        <f t="shared" si="1"/>
        <v>-2578</v>
      </c>
      <c r="J58" s="27">
        <f t="shared" si="1"/>
        <v>2923</v>
      </c>
      <c r="K58" s="7"/>
      <c r="L58" s="124">
        <f t="shared" si="2"/>
        <v>0.65042393199555248</v>
      </c>
      <c r="M58" s="27">
        <f t="shared" ca="1" si="3"/>
        <v>4.3588966951264877E-6</v>
      </c>
      <c r="N58" s="44"/>
      <c r="O58" s="44"/>
      <c r="P58" s="7"/>
      <c r="Q58" s="28">
        <f t="shared" ca="1" si="4"/>
        <v>-2548.5741518498262</v>
      </c>
      <c r="R58" s="27">
        <f t="shared" ca="1" si="5"/>
        <v>2915.014297462556</v>
      </c>
      <c r="S58" s="7"/>
      <c r="T58" s="28">
        <f t="shared" ca="1" si="6"/>
        <v>0.65833800943107168</v>
      </c>
      <c r="U58" s="27">
        <f t="shared" ca="1" si="7"/>
        <v>0.75778400393506329</v>
      </c>
      <c r="V58" s="7"/>
      <c r="W58" s="28">
        <f t="shared" ca="1" si="8"/>
        <v>0.65251172908701671</v>
      </c>
      <c r="X58" s="27">
        <f t="shared" ca="1" si="11"/>
        <v>213.6338221034373</v>
      </c>
      <c r="Y58" s="7"/>
      <c r="Z58" s="28">
        <f t="shared" si="12"/>
        <v>213.71399999999994</v>
      </c>
      <c r="AA58" s="27">
        <f t="shared" si="9"/>
        <v>3.7300129576071601</v>
      </c>
      <c r="AB58" s="7"/>
      <c r="AC58" s="28">
        <f t="shared" ca="1" si="0"/>
        <v>-8.0177896562645401E-2</v>
      </c>
      <c r="AD58" s="27">
        <f t="shared" ca="1" si="10"/>
        <v>1.4658680148784242E-2</v>
      </c>
      <c r="AE58" s="7">
        <v>111</v>
      </c>
    </row>
    <row r="59" spans="1:31" s="26" customFormat="1" x14ac:dyDescent="0.25">
      <c r="A59" s="26">
        <v>39</v>
      </c>
      <c r="B59" s="26">
        <v>614</v>
      </c>
      <c r="C59" s="26">
        <v>11739</v>
      </c>
      <c r="D59" s="26">
        <v>14504</v>
      </c>
      <c r="E59" s="26">
        <v>14585</v>
      </c>
      <c r="F59" s="26">
        <v>11842</v>
      </c>
      <c r="G59" s="27"/>
      <c r="H59" s="7"/>
      <c r="I59" s="28">
        <f t="shared" si="1"/>
        <v>-2846</v>
      </c>
      <c r="J59" s="27">
        <f t="shared" si="1"/>
        <v>2662</v>
      </c>
      <c r="K59" s="7"/>
      <c r="L59" s="124">
        <f t="shared" si="2"/>
        <v>0.72072107520563544</v>
      </c>
      <c r="M59" s="27">
        <f t="shared" ca="1" si="3"/>
        <v>2.3866412341138802E-6</v>
      </c>
      <c r="N59" s="44"/>
      <c r="O59" s="44"/>
      <c r="P59" s="7"/>
      <c r="Q59" s="28">
        <f t="shared" ca="1" si="4"/>
        <v>-2816.5741518498262</v>
      </c>
      <c r="R59" s="27">
        <f t="shared" ca="1" si="5"/>
        <v>2654.014297462556</v>
      </c>
      <c r="S59" s="7"/>
      <c r="T59" s="28">
        <f t="shared" ca="1" si="6"/>
        <v>0.7275667530403036</v>
      </c>
      <c r="U59" s="27">
        <f t="shared" ca="1" si="7"/>
        <v>0.68993472264707256</v>
      </c>
      <c r="V59" s="7"/>
      <c r="W59" s="28">
        <f t="shared" ca="1" si="8"/>
        <v>0.72226595100456359</v>
      </c>
      <c r="X59" s="27">
        <f t="shared" ca="1" si="11"/>
        <v>219.21429185148816</v>
      </c>
      <c r="Y59" s="7"/>
      <c r="Z59" s="28">
        <f t="shared" si="12"/>
        <v>219.23999999999995</v>
      </c>
      <c r="AA59" s="27">
        <f t="shared" si="9"/>
        <v>3.8264598520723672</v>
      </c>
      <c r="AB59" s="7"/>
      <c r="AC59" s="28">
        <f t="shared" ca="1" si="0"/>
        <v>-2.570814851179648E-2</v>
      </c>
      <c r="AD59" s="27">
        <f t="shared" ca="1" si="10"/>
        <v>8.9364171255681413E-2</v>
      </c>
      <c r="AE59" s="7">
        <v>110</v>
      </c>
    </row>
    <row r="60" spans="1:31" s="26" customFormat="1" x14ac:dyDescent="0.25">
      <c r="A60" s="26">
        <v>40</v>
      </c>
      <c r="B60" s="26">
        <v>631</v>
      </c>
      <c r="C60" s="26">
        <v>11613</v>
      </c>
      <c r="D60" s="26">
        <v>14349</v>
      </c>
      <c r="E60" s="26">
        <v>14706</v>
      </c>
      <c r="F60" s="26">
        <v>11982</v>
      </c>
      <c r="G60" s="27"/>
      <c r="H60" s="7"/>
      <c r="I60" s="28">
        <f t="shared" si="1"/>
        <v>-3093</v>
      </c>
      <c r="J60" s="27">
        <f t="shared" si="1"/>
        <v>2367</v>
      </c>
      <c r="K60" s="7"/>
      <c r="L60" s="124">
        <f t="shared" si="2"/>
        <v>0.78597449759156857</v>
      </c>
      <c r="M60" s="27">
        <f t="shared" ca="1" si="3"/>
        <v>4.7480137579418492E-7</v>
      </c>
      <c r="N60" s="44"/>
      <c r="O60" s="44"/>
      <c r="P60" s="7"/>
      <c r="Q60" s="28">
        <f t="shared" ca="1" si="4"/>
        <v>-3063.5741518498262</v>
      </c>
      <c r="R60" s="27">
        <f t="shared" ca="1" si="5"/>
        <v>2359.014297462556</v>
      </c>
      <c r="S60" s="7"/>
      <c r="T60" s="28">
        <f t="shared" ca="1" si="6"/>
        <v>0.79137085629209569</v>
      </c>
      <c r="U60" s="27">
        <f t="shared" ca="1" si="7"/>
        <v>0.61324683766639343</v>
      </c>
      <c r="V60" s="7"/>
      <c r="W60" s="28">
        <f t="shared" ca="1" si="8"/>
        <v>0.78666355591696213</v>
      </c>
      <c r="X60" s="27">
        <f t="shared" ca="1" si="11"/>
        <v>224.96443405803939</v>
      </c>
      <c r="Y60" s="7"/>
      <c r="Z60" s="28">
        <f t="shared" si="12"/>
        <v>224.91899999999995</v>
      </c>
      <c r="AA60" s="27">
        <f t="shared" si="9"/>
        <v>3.925577100293125</v>
      </c>
      <c r="AB60" s="7"/>
      <c r="AC60" s="28">
        <f t="shared" ca="1" si="0"/>
        <v>4.5434058039433012E-2</v>
      </c>
      <c r="AD60" s="27">
        <f t="shared" ca="1" si="10"/>
        <v>3.7260991065124927E-2</v>
      </c>
      <c r="AE60" s="7">
        <v>109</v>
      </c>
    </row>
    <row r="61" spans="1:31" s="26" customFormat="1" x14ac:dyDescent="0.25">
      <c r="A61" s="26">
        <v>41</v>
      </c>
      <c r="B61" s="26">
        <v>640</v>
      </c>
      <c r="C61" s="26">
        <v>11503</v>
      </c>
      <c r="D61" s="26">
        <v>14191</v>
      </c>
      <c r="E61" s="26">
        <v>14817</v>
      </c>
      <c r="F61" s="26">
        <v>12146</v>
      </c>
      <c r="G61" s="27"/>
      <c r="H61" s="7"/>
      <c r="I61" s="28">
        <f t="shared" si="1"/>
        <v>-3314</v>
      </c>
      <c r="J61" s="27">
        <f t="shared" si="1"/>
        <v>2045</v>
      </c>
      <c r="K61" s="7"/>
      <c r="L61" s="124">
        <f t="shared" si="2"/>
        <v>0.84427036333692018</v>
      </c>
      <c r="M61" s="27">
        <f t="shared" ca="1" si="3"/>
        <v>1.6518155789040118E-8</v>
      </c>
      <c r="N61" s="44"/>
      <c r="O61" s="44"/>
      <c r="P61" s="7"/>
      <c r="Q61" s="28">
        <f t="shared" ca="1" si="4"/>
        <v>-3284.5741518498262</v>
      </c>
      <c r="R61" s="27">
        <f t="shared" ca="1" si="5"/>
        <v>2037.014297462556</v>
      </c>
      <c r="S61" s="7"/>
      <c r="T61" s="28">
        <f t="shared" ca="1" si="6"/>
        <v>0.84845873814896222</v>
      </c>
      <c r="U61" s="27">
        <f t="shared" ca="1" si="7"/>
        <v>0.52954006151799116</v>
      </c>
      <c r="V61" s="7"/>
      <c r="W61" s="28">
        <f t="shared" ca="1" si="8"/>
        <v>0.8443988863145897</v>
      </c>
      <c r="X61" s="27">
        <f t="shared" ca="1" si="11"/>
        <v>230.81010109947783</v>
      </c>
      <c r="Y61" s="7"/>
      <c r="Z61" s="28">
        <f t="shared" si="12"/>
        <v>230.67899999999995</v>
      </c>
      <c r="AA61" s="27">
        <f t="shared" si="9"/>
        <v>4.0261080652079988</v>
      </c>
      <c r="AB61" s="7"/>
      <c r="AC61" s="28">
        <f t="shared" ca="1" si="0"/>
        <v>0.13110109947788828</v>
      </c>
      <c r="AD61" s="27">
        <f t="shared" ca="1" si="10"/>
        <v>-2.9829012310813141E-2</v>
      </c>
      <c r="AE61" s="7">
        <v>108</v>
      </c>
    </row>
    <row r="62" spans="1:31" s="26" customFormat="1" x14ac:dyDescent="0.25">
      <c r="A62" s="26">
        <v>42</v>
      </c>
      <c r="B62" s="26">
        <v>630</v>
      </c>
      <c r="C62" s="26">
        <v>11413</v>
      </c>
      <c r="D62" s="26">
        <v>14035</v>
      </c>
      <c r="E62" s="26">
        <v>14917</v>
      </c>
      <c r="F62" s="26">
        <v>12318</v>
      </c>
      <c r="G62" s="27"/>
      <c r="H62" s="7"/>
      <c r="I62" s="28">
        <f t="shared" si="1"/>
        <v>-3504</v>
      </c>
      <c r="J62" s="27">
        <f t="shared" si="1"/>
        <v>1717</v>
      </c>
      <c r="K62" s="7"/>
      <c r="L62" s="124">
        <f t="shared" si="2"/>
        <v>0.89332744177343437</v>
      </c>
      <c r="M62" s="27">
        <f t="shared" ca="1" si="3"/>
        <v>6.5734285919008222E-7</v>
      </c>
      <c r="N62" s="44"/>
      <c r="O62" s="44"/>
      <c r="P62" s="7"/>
      <c r="Q62" s="28">
        <f t="shared" ca="1" si="4"/>
        <v>-3474.5741518498262</v>
      </c>
      <c r="R62" s="27">
        <f t="shared" ca="1" si="5"/>
        <v>1709.014297462556</v>
      </c>
      <c r="S62" s="7"/>
      <c r="T62" s="28">
        <f t="shared" ca="1" si="6"/>
        <v>0.89753881757341769</v>
      </c>
      <c r="U62" s="27">
        <f t="shared" ca="1" si="7"/>
        <v>0.44427353177676149</v>
      </c>
      <c r="V62" s="7"/>
      <c r="W62" s="28">
        <f t="shared" ca="1" si="8"/>
        <v>0.89413820860748106</v>
      </c>
      <c r="X62" s="27">
        <f t="shared" ca="1" si="11"/>
        <v>236.48121767582654</v>
      </c>
      <c r="Y62" s="7"/>
      <c r="Z62" s="28">
        <f t="shared" si="12"/>
        <v>236.34899999999993</v>
      </c>
      <c r="AA62" s="27">
        <f t="shared" si="9"/>
        <v>4.1250682337960765</v>
      </c>
      <c r="AB62" s="7"/>
      <c r="AC62" s="28">
        <f t="shared" ca="1" si="0"/>
        <v>0.13221767582660959</v>
      </c>
      <c r="AD62" s="27">
        <f t="shared" ca="1" si="10"/>
        <v>9.200770215724674E-2</v>
      </c>
      <c r="AE62" s="7">
        <v>107</v>
      </c>
    </row>
    <row r="63" spans="1:31" s="26" customFormat="1" x14ac:dyDescent="0.25">
      <c r="A63" s="26">
        <v>43</v>
      </c>
      <c r="B63" s="26">
        <v>617</v>
      </c>
      <c r="C63" s="26">
        <v>11336</v>
      </c>
      <c r="D63" s="26">
        <v>13852</v>
      </c>
      <c r="E63" s="26">
        <v>14981</v>
      </c>
      <c r="F63" s="26">
        <v>12483</v>
      </c>
      <c r="G63" s="27"/>
      <c r="H63" s="7"/>
      <c r="I63" s="28">
        <f t="shared" si="1"/>
        <v>-3645</v>
      </c>
      <c r="J63" s="27">
        <f t="shared" si="1"/>
        <v>1369</v>
      </c>
      <c r="K63" s="7"/>
      <c r="L63" s="124">
        <f t="shared" si="2"/>
        <v>0.93289883724182254</v>
      </c>
      <c r="M63" s="27">
        <f t="shared" ca="1" si="3"/>
        <v>2.6865454030219764E-6</v>
      </c>
      <c r="N63" s="44"/>
      <c r="O63" s="44"/>
      <c r="P63" s="7"/>
      <c r="Q63" s="28">
        <f t="shared" ca="1" si="4"/>
        <v>-3615.5741518498262</v>
      </c>
      <c r="R63" s="27">
        <f t="shared" ca="1" si="5"/>
        <v>1361.014297462556</v>
      </c>
      <c r="S63" s="7"/>
      <c r="T63" s="28">
        <f t="shared" ca="1" si="6"/>
        <v>0.93396140283051354</v>
      </c>
      <c r="U63" s="27">
        <f t="shared" ca="1" si="7"/>
        <v>0.35380782339277389</v>
      </c>
      <c r="V63" s="7"/>
      <c r="W63" s="28">
        <f t="shared" ca="1" si="8"/>
        <v>0.9312597687859544</v>
      </c>
      <c r="X63" s="27">
        <f t="shared" ca="1" si="11"/>
        <v>242.0997991552731</v>
      </c>
      <c r="Y63" s="7"/>
      <c r="Z63" s="28">
        <f t="shared" si="12"/>
        <v>241.90199999999993</v>
      </c>
      <c r="AA63" s="27">
        <f t="shared" si="9"/>
        <v>4.2219863671593219</v>
      </c>
      <c r="AB63" s="7"/>
      <c r="AC63" s="28">
        <f t="shared" ca="1" si="0"/>
        <v>0.19779915527317371</v>
      </c>
      <c r="AD63" s="27">
        <f t="shared" ca="1" si="10"/>
        <v>1.1887720093938015E-2</v>
      </c>
      <c r="AE63" s="7">
        <v>106</v>
      </c>
    </row>
    <row r="64" spans="1:31" s="26" customFormat="1" x14ac:dyDescent="0.25">
      <c r="A64" s="26">
        <v>44</v>
      </c>
      <c r="B64" s="26">
        <v>630</v>
      </c>
      <c r="C64" s="26">
        <v>11278</v>
      </c>
      <c r="D64" s="26">
        <v>13680</v>
      </c>
      <c r="E64" s="26">
        <v>15042</v>
      </c>
      <c r="F64" s="26">
        <v>12671</v>
      </c>
      <c r="G64" s="27"/>
      <c r="H64" s="7"/>
      <c r="I64" s="28">
        <f t="shared" si="1"/>
        <v>-3764</v>
      </c>
      <c r="J64" s="27">
        <f t="shared" si="1"/>
        <v>1009</v>
      </c>
      <c r="K64" s="7"/>
      <c r="L64" s="124">
        <f t="shared" si="2"/>
        <v>0.96426366328488666</v>
      </c>
      <c r="M64" s="27">
        <f t="shared" ca="1" si="3"/>
        <v>2.3758978503062185E-6</v>
      </c>
      <c r="N64" s="44"/>
      <c r="O64" s="44"/>
      <c r="P64" s="7"/>
      <c r="Q64" s="28">
        <f t="shared" ca="1" si="4"/>
        <v>-3734.5741518498262</v>
      </c>
      <c r="R64" s="27">
        <f t="shared" ca="1" si="5"/>
        <v>1001.014297462556</v>
      </c>
      <c r="S64" s="7"/>
      <c r="T64" s="28">
        <f t="shared" ca="1" si="6"/>
        <v>0.9647010315226725</v>
      </c>
      <c r="U64" s="27">
        <f t="shared" ca="1" si="7"/>
        <v>0.26022260782313156</v>
      </c>
      <c r="V64" s="7"/>
      <c r="W64" s="28">
        <f t="shared" ca="1" si="8"/>
        <v>0.96272226851056497</v>
      </c>
      <c r="X64" s="27">
        <f t="shared" ca="1" si="11"/>
        <v>247.77725197401844</v>
      </c>
      <c r="Y64" s="7"/>
      <c r="Z64" s="28">
        <f t="shared" si="12"/>
        <v>247.57199999999992</v>
      </c>
      <c r="AA64" s="27">
        <f t="shared" si="9"/>
        <v>4.3209465357473995</v>
      </c>
      <c r="AB64" s="7"/>
      <c r="AC64" s="28">
        <f t="shared" ca="1" si="0"/>
        <v>0.20525197401852324</v>
      </c>
      <c r="AD64" s="27">
        <f t="shared" ca="1" si="10"/>
        <v>0.10680600045074584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11237</v>
      </c>
      <c r="D65" s="26">
        <v>13504</v>
      </c>
      <c r="E65" s="26">
        <v>15082</v>
      </c>
      <c r="F65" s="26">
        <v>12848</v>
      </c>
      <c r="G65" s="27"/>
      <c r="H65" s="7"/>
      <c r="I65" s="28">
        <f t="shared" si="1"/>
        <v>-3845</v>
      </c>
      <c r="J65" s="27">
        <f t="shared" si="1"/>
        <v>656</v>
      </c>
      <c r="K65" s="7"/>
      <c r="L65" s="124">
        <f t="shared" si="2"/>
        <v>0.98547466656457017</v>
      </c>
      <c r="M65" s="27">
        <f t="shared" ca="1" si="3"/>
        <v>1.2549473754662938E-6</v>
      </c>
      <c r="N65" s="44"/>
      <c r="O65" s="44"/>
      <c r="P65" s="7"/>
      <c r="Q65" s="28">
        <f t="shared" ca="1" si="4"/>
        <v>-3815.5741518498262</v>
      </c>
      <c r="R65" s="27">
        <f t="shared" ca="1" si="5"/>
        <v>648.01429746255599</v>
      </c>
      <c r="S65" s="7"/>
      <c r="T65" s="28">
        <f t="shared" ca="1" si="6"/>
        <v>0.98562464432994035</v>
      </c>
      <c r="U65" s="27">
        <f t="shared" ca="1" si="7"/>
        <v>0.16845710477845452</v>
      </c>
      <c r="V65" s="7"/>
      <c r="W65" s="28">
        <f t="shared" ca="1" si="8"/>
        <v>0.98435442222717484</v>
      </c>
      <c r="X65" s="27">
        <f t="shared" ca="1" si="11"/>
        <v>253.19156342617839</v>
      </c>
      <c r="Y65" s="7"/>
      <c r="Z65" s="28">
        <f t="shared" si="12"/>
        <v>253.00799999999992</v>
      </c>
      <c r="AA65" s="27">
        <f t="shared" si="9"/>
        <v>4.4158226338858118</v>
      </c>
      <c r="AB65" s="7"/>
      <c r="AC65" s="28">
        <f t="shared" ca="1" si="0"/>
        <v>0.18356342617846622</v>
      </c>
      <c r="AD65" s="27">
        <f t="shared" ca="1" si="10"/>
        <v>1.8203090798238009E-2</v>
      </c>
      <c r="AE65" s="7">
        <v>104</v>
      </c>
    </row>
    <row r="66" spans="1:31" s="26" customFormat="1" x14ac:dyDescent="0.25">
      <c r="A66" s="26">
        <v>46</v>
      </c>
      <c r="B66" s="26">
        <v>616</v>
      </c>
      <c r="C66" s="26">
        <v>11222</v>
      </c>
      <c r="D66" s="26">
        <v>13317</v>
      </c>
      <c r="E66" s="26">
        <v>15107</v>
      </c>
      <c r="F66" s="26">
        <v>13034</v>
      </c>
      <c r="G66" s="27"/>
      <c r="H66" s="7"/>
      <c r="I66" s="28">
        <f t="shared" si="1"/>
        <v>-3885</v>
      </c>
      <c r="J66" s="27">
        <f t="shared" si="1"/>
        <v>283</v>
      </c>
      <c r="K66" s="7"/>
      <c r="L66" s="124">
        <f t="shared" si="2"/>
        <v>0.99797317231233751</v>
      </c>
      <c r="M66" s="27">
        <f t="shared" ca="1" si="3"/>
        <v>6.4402630305986693E-6</v>
      </c>
      <c r="N66" s="44"/>
      <c r="O66" s="44"/>
      <c r="P66" s="7"/>
      <c r="Q66" s="28">
        <f t="shared" ca="1" si="4"/>
        <v>-3855.5741518498262</v>
      </c>
      <c r="R66" s="27">
        <f t="shared" ca="1" si="5"/>
        <v>275.01429746255599</v>
      </c>
      <c r="S66" s="7"/>
      <c r="T66" s="28">
        <f t="shared" ca="1" si="6"/>
        <v>0.99595729262982569</v>
      </c>
      <c r="U66" s="27">
        <f t="shared" ca="1" si="7"/>
        <v>7.1492423091019552E-2</v>
      </c>
      <c r="V66" s="7"/>
      <c r="W66" s="28">
        <f t="shared" ca="1" si="8"/>
        <v>0.99543540498048877</v>
      </c>
      <c r="X66" s="27">
        <f t="shared" ca="1" si="11"/>
        <v>258.79483499643652</v>
      </c>
      <c r="Y66" s="7"/>
      <c r="Z66" s="28">
        <f t="shared" si="12"/>
        <v>258.55199999999991</v>
      </c>
      <c r="AA66" s="27">
        <f t="shared" si="9"/>
        <v>4.5125836876163774</v>
      </c>
      <c r="AB66" s="7"/>
      <c r="AC66" s="28">
        <f t="shared" ca="1" si="0"/>
        <v>0.24283499643661344</v>
      </c>
      <c r="AD66" s="27">
        <f t="shared" ca="1" si="10"/>
        <v>7.1168456896089083E-3</v>
      </c>
      <c r="AE66" s="7">
        <v>103</v>
      </c>
    </row>
    <row r="67" spans="1:31" s="26" customFormat="1" x14ac:dyDescent="0.25">
      <c r="A67" s="26">
        <v>47</v>
      </c>
      <c r="B67" s="26">
        <v>641</v>
      </c>
      <c r="C67" s="26">
        <v>11210</v>
      </c>
      <c r="D67" s="26">
        <v>13126</v>
      </c>
      <c r="E67" s="26">
        <v>15107</v>
      </c>
      <c r="F67" s="26">
        <v>13225</v>
      </c>
      <c r="G67" s="27"/>
      <c r="H67" s="7"/>
      <c r="I67" s="28">
        <f t="shared" si="1"/>
        <v>-3897</v>
      </c>
      <c r="J67" s="27">
        <f t="shared" si="1"/>
        <v>-99</v>
      </c>
      <c r="K67" s="7"/>
      <c r="L67" s="124">
        <f t="shared" si="2"/>
        <v>1.0010625106430349</v>
      </c>
      <c r="M67" s="27">
        <f t="shared" ca="1" si="3"/>
        <v>3.1016247698884681E-6</v>
      </c>
      <c r="N67" s="44"/>
      <c r="O67" s="44"/>
      <c r="P67" s="7"/>
      <c r="Q67" s="28">
        <f t="shared" ca="1" si="4"/>
        <v>-3867.5741518498262</v>
      </c>
      <c r="R67" s="27">
        <f t="shared" ca="1" si="5"/>
        <v>-106.98570253744403</v>
      </c>
      <c r="S67" s="7"/>
      <c r="T67" s="28">
        <f t="shared" ca="1" si="6"/>
        <v>0.99905708711979135</v>
      </c>
      <c r="U67" s="27">
        <f t="shared" ca="1" si="7"/>
        <v>-2.781188898565647E-2</v>
      </c>
      <c r="V67" s="7"/>
      <c r="W67" s="28">
        <f t="shared" ca="1" si="8"/>
        <v>0.99930136761366772</v>
      </c>
      <c r="X67" s="27">
        <f t="shared" ca="1" si="11"/>
        <v>264.49698534460902</v>
      </c>
      <c r="Y67" s="7"/>
      <c r="Z67" s="28">
        <f t="shared" si="12"/>
        <v>264.32099999999991</v>
      </c>
      <c r="AA67" s="27">
        <f t="shared" si="9"/>
        <v>4.6132717321639305</v>
      </c>
      <c r="AB67" s="7"/>
      <c r="AC67" s="28">
        <f t="shared" ca="1" si="0"/>
        <v>0.17598534460910287</v>
      </c>
      <c r="AD67" s="27">
        <f t="shared" ca="1" si="10"/>
        <v>0.10422105249779179</v>
      </c>
      <c r="AE67" s="7">
        <v>102</v>
      </c>
    </row>
    <row r="68" spans="1:31" s="26" customFormat="1" x14ac:dyDescent="0.25">
      <c r="A68" s="26">
        <v>48</v>
      </c>
      <c r="B68" s="26">
        <v>633</v>
      </c>
      <c r="C68" s="26">
        <v>11227</v>
      </c>
      <c r="D68" s="26">
        <v>12933</v>
      </c>
      <c r="E68" s="26">
        <v>15093</v>
      </c>
      <c r="F68" s="26">
        <v>13414</v>
      </c>
      <c r="G68" s="27"/>
      <c r="H68" s="7"/>
      <c r="I68" s="28">
        <f t="shared" si="1"/>
        <v>-3866</v>
      </c>
      <c r="J68" s="27">
        <f t="shared" si="1"/>
        <v>-481</v>
      </c>
      <c r="K68" s="7"/>
      <c r="L68" s="124">
        <f t="shared" si="2"/>
        <v>0.9941586917812858</v>
      </c>
      <c r="M68" s="27">
        <f t="shared" ca="1" si="3"/>
        <v>4.4070141867831793E-6</v>
      </c>
      <c r="N68" s="44"/>
      <c r="O68" s="44"/>
      <c r="P68" s="7"/>
      <c r="Q68" s="28">
        <f t="shared" ca="1" si="4"/>
        <v>-3836.5741518498262</v>
      </c>
      <c r="R68" s="27">
        <f t="shared" ca="1" si="5"/>
        <v>-488.98570253744401</v>
      </c>
      <c r="S68" s="7"/>
      <c r="T68" s="28">
        <f t="shared" ca="1" si="6"/>
        <v>0.99104928468738018</v>
      </c>
      <c r="U68" s="27">
        <f t="shared" ca="1" si="7"/>
        <v>-0.12711620106233248</v>
      </c>
      <c r="V68" s="7"/>
      <c r="W68" s="28">
        <f t="shared" ca="1" si="8"/>
        <v>0.99205940280956628</v>
      </c>
      <c r="X68" s="27">
        <f t="shared" ca="1" si="11"/>
        <v>270.20450978504414</v>
      </c>
      <c r="Y68" s="7"/>
      <c r="Z68" s="28">
        <f t="shared" si="12"/>
        <v>270.01799999999992</v>
      </c>
      <c r="AA68" s="27">
        <f t="shared" si="9"/>
        <v>4.7127031396500465</v>
      </c>
      <c r="AB68" s="7"/>
      <c r="AC68" s="28">
        <f t="shared" ca="1" si="0"/>
        <v>0.18650978504422255</v>
      </c>
      <c r="AD68" s="27">
        <f t="shared" ca="1" si="10"/>
        <v>-5.2543089947107546E-2</v>
      </c>
      <c r="AE68" s="7">
        <v>101</v>
      </c>
    </row>
    <row r="69" spans="1:31" s="26" customFormat="1" x14ac:dyDescent="0.25">
      <c r="A69" s="26">
        <v>49</v>
      </c>
      <c r="B69" s="26">
        <v>623</v>
      </c>
      <c r="C69" s="26">
        <v>11261</v>
      </c>
      <c r="D69" s="26">
        <v>12751</v>
      </c>
      <c r="E69" s="26">
        <v>15056</v>
      </c>
      <c r="F69" s="26">
        <v>13599</v>
      </c>
      <c r="G69" s="27"/>
      <c r="H69" s="7"/>
      <c r="I69" s="28">
        <f t="shared" si="1"/>
        <v>-3795</v>
      </c>
      <c r="J69" s="27">
        <f t="shared" si="1"/>
        <v>-848</v>
      </c>
      <c r="K69" s="7"/>
      <c r="L69" s="124">
        <f t="shared" si="2"/>
        <v>0.97777083348694172</v>
      </c>
      <c r="M69" s="27">
        <f t="shared" ca="1" si="3"/>
        <v>1.0998726196811432E-5</v>
      </c>
      <c r="N69" s="44"/>
      <c r="O69" s="44"/>
      <c r="P69" s="7"/>
      <c r="Q69" s="28">
        <f t="shared" ca="1" si="4"/>
        <v>-3765.5741518498262</v>
      </c>
      <c r="R69" s="27">
        <f t="shared" ca="1" si="5"/>
        <v>-855.98570253744401</v>
      </c>
      <c r="S69" s="7"/>
      <c r="T69" s="28">
        <f t="shared" ca="1" si="6"/>
        <v>0.97270883395508367</v>
      </c>
      <c r="U69" s="27">
        <f t="shared" ca="1" si="7"/>
        <v>-0.22252112915694006</v>
      </c>
      <c r="V69" s="7"/>
      <c r="W69" s="28">
        <f t="shared" ca="1" si="8"/>
        <v>0.97445440073520206</v>
      </c>
      <c r="X69" s="27">
        <f t="shared" ca="1" si="11"/>
        <v>275.76597255681838</v>
      </c>
      <c r="Y69" s="7"/>
      <c r="Z69" s="28">
        <f t="shared" si="12"/>
        <v>275.62499999999989</v>
      </c>
      <c r="AA69" s="27">
        <f t="shared" si="9"/>
        <v>4.8105637508093686</v>
      </c>
      <c r="AB69" s="7"/>
      <c r="AC69" s="28">
        <f t="shared" ca="1" si="0"/>
        <v>0.14097255681849674</v>
      </c>
      <c r="AD69" s="27">
        <f t="shared" ca="1" si="10"/>
        <v>4.9411474504154285E-2</v>
      </c>
      <c r="AE69" s="7">
        <v>100</v>
      </c>
    </row>
    <row r="70" spans="1:31" s="26" customFormat="1" x14ac:dyDescent="0.25">
      <c r="A70" s="26">
        <v>50</v>
      </c>
      <c r="B70" s="26">
        <v>644</v>
      </c>
      <c r="C70" s="26">
        <v>11318</v>
      </c>
      <c r="D70" s="26">
        <v>12570</v>
      </c>
      <c r="E70" s="26">
        <v>15009</v>
      </c>
      <c r="F70" s="26">
        <v>13786</v>
      </c>
      <c r="G70" s="27"/>
      <c r="H70" s="7"/>
      <c r="I70" s="28">
        <f t="shared" si="1"/>
        <v>-3691</v>
      </c>
      <c r="J70" s="27">
        <f t="shared" si="1"/>
        <v>-1216</v>
      </c>
      <c r="K70" s="7"/>
      <c r="L70" s="124">
        <f t="shared" si="2"/>
        <v>0.95099516245612736</v>
      </c>
      <c r="M70" s="27">
        <f t="shared" ca="1" si="3"/>
        <v>7.1206086412126455E-6</v>
      </c>
      <c r="N70" s="44"/>
      <c r="O70" s="44"/>
      <c r="P70" s="7"/>
      <c r="Q70" s="28">
        <f t="shared" ca="1" si="4"/>
        <v>-3661.5741518498262</v>
      </c>
      <c r="R70" s="27">
        <f t="shared" ca="1" si="5"/>
        <v>-1223.985702537444</v>
      </c>
      <c r="S70" s="7"/>
      <c r="T70" s="28">
        <f t="shared" ca="1" si="6"/>
        <v>0.94584394837538177</v>
      </c>
      <c r="U70" s="27">
        <f t="shared" ca="1" si="7"/>
        <v>-0.31818601618368553</v>
      </c>
      <c r="V70" s="7"/>
      <c r="W70" s="28">
        <f t="shared" ca="1" si="8"/>
        <v>0.94832671559677029</v>
      </c>
      <c r="X70" s="27">
        <f t="shared" ca="1" si="11"/>
        <v>281.45059843559443</v>
      </c>
      <c r="Y70" s="7"/>
      <c r="Z70" s="28">
        <f t="shared" si="12"/>
        <v>281.42099999999988</v>
      </c>
      <c r="AA70" s="27">
        <f t="shared" si="9"/>
        <v>4.91172303425496</v>
      </c>
      <c r="AB70" s="7"/>
      <c r="AC70" s="28">
        <f t="shared" ca="1" si="0"/>
        <v>2.9598435594550665E-2</v>
      </c>
      <c r="AD70" s="27">
        <f t="shared" ca="1" si="10"/>
        <v>1.5462769004500387E-2</v>
      </c>
      <c r="AE70" s="7">
        <v>99</v>
      </c>
    </row>
    <row r="71" spans="1:31" s="26" customFormat="1" x14ac:dyDescent="0.25">
      <c r="A71" s="26">
        <v>51</v>
      </c>
      <c r="B71" s="26">
        <v>621</v>
      </c>
      <c r="C71" s="26">
        <v>11379</v>
      </c>
      <c r="D71" s="26">
        <v>12390</v>
      </c>
      <c r="E71" s="26">
        <v>14934</v>
      </c>
      <c r="F71" s="26">
        <v>13956</v>
      </c>
      <c r="G71" s="27"/>
      <c r="H71" s="7"/>
      <c r="I71" s="28">
        <f t="shared" si="1"/>
        <v>-3555</v>
      </c>
      <c r="J71" s="27">
        <f t="shared" si="1"/>
        <v>-1566</v>
      </c>
      <c r="K71" s="7"/>
      <c r="L71" s="124">
        <f t="shared" si="2"/>
        <v>0.91595976956343983</v>
      </c>
      <c r="M71" s="27">
        <f t="shared" ca="1" si="3"/>
        <v>4.2568005417284854E-6</v>
      </c>
      <c r="N71" s="44"/>
      <c r="O71" s="44"/>
      <c r="P71" s="7"/>
      <c r="Q71" s="28">
        <f t="shared" ca="1" si="4"/>
        <v>-3525.5741518498262</v>
      </c>
      <c r="R71" s="27">
        <f t="shared" ca="1" si="5"/>
        <v>-1573.985702537444</v>
      </c>
      <c r="S71" s="7"/>
      <c r="T71" s="28">
        <f t="shared" ca="1" si="6"/>
        <v>0.91071294415577153</v>
      </c>
      <c r="U71" s="27">
        <f t="shared" ca="1" si="7"/>
        <v>-0.40917164243194892</v>
      </c>
      <c r="V71" s="7"/>
      <c r="W71" s="28">
        <f t="shared" ca="1" si="8"/>
        <v>0.91389656803626695</v>
      </c>
      <c r="X71" s="27">
        <f t="shared" ca="1" si="11"/>
        <v>287.02189369883286</v>
      </c>
      <c r="Y71" s="7"/>
      <c r="Z71" s="28">
        <f t="shared" si="12"/>
        <v>287.00999999999988</v>
      </c>
      <c r="AA71" s="27">
        <f t="shared" si="9"/>
        <v>5.0092694861489226</v>
      </c>
      <c r="AB71" s="7"/>
      <c r="AC71" s="28">
        <f t="shared" ca="1" si="0"/>
        <v>1.1893698832977861E-2</v>
      </c>
      <c r="AD71" s="27">
        <f t="shared" ca="1" si="10"/>
        <v>3.8420878778310907E-2</v>
      </c>
      <c r="AE71" s="7">
        <v>98</v>
      </c>
    </row>
    <row r="72" spans="1:31" s="26" customFormat="1" x14ac:dyDescent="0.25">
      <c r="A72" s="26">
        <v>52</v>
      </c>
      <c r="B72" s="26">
        <v>622</v>
      </c>
      <c r="C72" s="26">
        <v>11464</v>
      </c>
      <c r="D72" s="26">
        <v>12219</v>
      </c>
      <c r="E72" s="26">
        <v>14843</v>
      </c>
      <c r="F72" s="26">
        <v>14121</v>
      </c>
      <c r="G72" s="27"/>
      <c r="H72" s="7"/>
      <c r="I72" s="28">
        <f t="shared" si="1"/>
        <v>-3379</v>
      </c>
      <c r="J72" s="27">
        <f t="shared" si="1"/>
        <v>-1902</v>
      </c>
      <c r="K72" s="7"/>
      <c r="L72" s="124">
        <f t="shared" si="2"/>
        <v>0.87213493105954476</v>
      </c>
      <c r="M72" s="27">
        <f t="shared" ca="1" si="3"/>
        <v>9.1781272729655152E-6</v>
      </c>
      <c r="N72" s="44"/>
      <c r="O72" s="44"/>
      <c r="P72" s="7"/>
      <c r="Q72" s="28">
        <f t="shared" ca="1" si="4"/>
        <v>-3349.5741518498262</v>
      </c>
      <c r="R72" s="27">
        <f t="shared" ca="1" si="5"/>
        <v>-1909.985702537444</v>
      </c>
      <c r="S72" s="7"/>
      <c r="T72" s="28">
        <f t="shared" ca="1" si="6"/>
        <v>0.86524929163627595</v>
      </c>
      <c r="U72" s="27">
        <f t="shared" ca="1" si="7"/>
        <v>-0.49651784363028173</v>
      </c>
      <c r="V72" s="7"/>
      <c r="W72" s="28">
        <f t="shared" ca="1" si="8"/>
        <v>0.86910538863981113</v>
      </c>
      <c r="X72" s="27">
        <f t="shared" ca="1" si="11"/>
        <v>292.6420040385359</v>
      </c>
      <c r="Y72" s="7"/>
      <c r="Z72" s="28">
        <f t="shared" si="12"/>
        <v>292.60799999999989</v>
      </c>
      <c r="AA72" s="27">
        <f t="shared" si="9"/>
        <v>5.1069730176755659</v>
      </c>
      <c r="AB72" s="7"/>
      <c r="AC72" s="28">
        <f t="shared" ca="1" si="0"/>
        <v>3.4004038536011194E-2</v>
      </c>
      <c r="AD72" s="27">
        <f t="shared" ca="1" si="10"/>
        <v>-2.4103419439938989E-2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11560</v>
      </c>
      <c r="D73" s="26">
        <v>12058</v>
      </c>
      <c r="E73" s="26">
        <v>14744</v>
      </c>
      <c r="F73" s="26">
        <v>14269</v>
      </c>
      <c r="G73" s="27"/>
      <c r="H73" s="7"/>
      <c r="I73" s="28">
        <f t="shared" si="1"/>
        <v>-3184</v>
      </c>
      <c r="J73" s="27">
        <f t="shared" si="1"/>
        <v>-2211</v>
      </c>
      <c r="K73" s="7"/>
      <c r="L73" s="124">
        <f t="shared" si="2"/>
        <v>0.82106945754764116</v>
      </c>
      <c r="M73" s="27">
        <f t="shared" ca="1" si="3"/>
        <v>2.9499746174701984E-6</v>
      </c>
      <c r="N73" s="44"/>
      <c r="O73" s="44"/>
      <c r="P73" s="7"/>
      <c r="Q73" s="28">
        <f t="shared" ca="1" si="4"/>
        <v>-3154.5741518498262</v>
      </c>
      <c r="R73" s="27">
        <f t="shared" ca="1" si="5"/>
        <v>-2218.985702537444</v>
      </c>
      <c r="S73" s="7"/>
      <c r="T73" s="28">
        <f t="shared" ca="1" si="6"/>
        <v>0.81487763117433487</v>
      </c>
      <c r="U73" s="27">
        <f t="shared" ca="1" si="7"/>
        <v>-0.5768451536608914</v>
      </c>
      <c r="V73" s="7"/>
      <c r="W73" s="28">
        <f t="shared" ca="1" si="8"/>
        <v>0.81935190853306539</v>
      </c>
      <c r="X73" s="27">
        <f t="shared" ca="1" si="11"/>
        <v>298.04932548750935</v>
      </c>
      <c r="Y73" s="7"/>
      <c r="Z73" s="28">
        <f t="shared" si="12"/>
        <v>298.0979999999999</v>
      </c>
      <c r="AA73" s="27">
        <f t="shared" si="9"/>
        <v>5.2027915936100548</v>
      </c>
      <c r="AB73" s="7"/>
      <c r="AC73" s="28">
        <f t="shared" ca="1" si="0"/>
        <v>-4.867451249054966E-2</v>
      </c>
      <c r="AD73" s="27">
        <f t="shared" ca="1" si="10"/>
        <v>-4.6281726715903915E-2</v>
      </c>
      <c r="AE73" s="7">
        <v>96</v>
      </c>
    </row>
    <row r="74" spans="1:31" s="26" customFormat="1" x14ac:dyDescent="0.25">
      <c r="A74" s="26">
        <v>54</v>
      </c>
      <c r="B74" s="26">
        <v>632</v>
      </c>
      <c r="C74" s="26">
        <v>11682</v>
      </c>
      <c r="D74" s="26">
        <v>11917</v>
      </c>
      <c r="E74" s="26">
        <v>14632</v>
      </c>
      <c r="F74" s="26">
        <v>14431</v>
      </c>
      <c r="G74" s="27"/>
      <c r="H74" s="7"/>
      <c r="I74" s="28">
        <f t="shared" si="1"/>
        <v>-2950</v>
      </c>
      <c r="J74" s="27">
        <f t="shared" si="1"/>
        <v>-2514</v>
      </c>
      <c r="K74" s="7"/>
      <c r="L74" s="124">
        <f t="shared" si="2"/>
        <v>0.76021986525086493</v>
      </c>
      <c r="M74" s="27">
        <f t="shared" ca="1" si="3"/>
        <v>5.0140743991044148E-7</v>
      </c>
      <c r="N74" s="44"/>
      <c r="O74" s="44"/>
      <c r="P74" s="7"/>
      <c r="Q74" s="28">
        <f t="shared" ca="1" si="4"/>
        <v>-2920.5741518498262</v>
      </c>
      <c r="R74" s="27">
        <f t="shared" ca="1" si="5"/>
        <v>-2521.985702537444</v>
      </c>
      <c r="S74" s="7"/>
      <c r="T74" s="28">
        <f t="shared" ca="1" si="6"/>
        <v>0.75443163862000551</v>
      </c>
      <c r="U74" s="27">
        <f t="shared" ca="1" si="7"/>
        <v>-0.65561271009867372</v>
      </c>
      <c r="V74" s="7"/>
      <c r="W74" s="28">
        <f t="shared" ca="1" si="8"/>
        <v>0.75951176395873898</v>
      </c>
      <c r="X74" s="27">
        <f t="shared" ca="1" si="11"/>
        <v>303.70363236800449</v>
      </c>
      <c r="Y74" s="7"/>
      <c r="Z74" s="28">
        <f t="shared" si="12"/>
        <v>303.78599999999989</v>
      </c>
      <c r="AA74" s="27">
        <f t="shared" si="9"/>
        <v>5.302065921463492</v>
      </c>
      <c r="AB74" s="7"/>
      <c r="AC74" s="28">
        <f t="shared" ca="1" si="0"/>
        <v>-8.2367631995396096E-2</v>
      </c>
      <c r="AD74" s="27">
        <f t="shared" ca="1" si="10"/>
        <v>1.3198616142574338E-2</v>
      </c>
      <c r="AE74" s="7">
        <v>95</v>
      </c>
    </row>
    <row r="75" spans="1:31" s="26" customFormat="1" x14ac:dyDescent="0.25">
      <c r="A75" s="26">
        <v>55</v>
      </c>
      <c r="B75" s="26">
        <v>617</v>
      </c>
      <c r="C75" s="26">
        <v>11806</v>
      </c>
      <c r="D75" s="26">
        <v>11776</v>
      </c>
      <c r="E75" s="26">
        <v>14498</v>
      </c>
      <c r="F75" s="26">
        <v>14555</v>
      </c>
      <c r="G75" s="27"/>
      <c r="H75" s="7"/>
      <c r="I75" s="28">
        <f t="shared" si="1"/>
        <v>-2692</v>
      </c>
      <c r="J75" s="27">
        <f t="shared" si="1"/>
        <v>-2779</v>
      </c>
      <c r="K75" s="7"/>
      <c r="L75" s="124">
        <f t="shared" si="2"/>
        <v>0.69358357444494634</v>
      </c>
      <c r="M75" s="27">
        <f t="shared" ca="1" si="3"/>
        <v>3.5319570873051328E-8</v>
      </c>
      <c r="N75" s="44"/>
      <c r="O75" s="44"/>
      <c r="P75" s="7"/>
      <c r="Q75" s="28">
        <f t="shared" ca="1" si="4"/>
        <v>-2662.5741518498262</v>
      </c>
      <c r="R75" s="27">
        <f t="shared" ca="1" si="5"/>
        <v>-2786.985702537444</v>
      </c>
      <c r="S75" s="7"/>
      <c r="T75" s="28">
        <f t="shared" ca="1" si="6"/>
        <v>0.68778605708574503</v>
      </c>
      <c r="U75" s="27">
        <f t="shared" ca="1" si="7"/>
        <v>-0.72450182711521594</v>
      </c>
      <c r="V75" s="7"/>
      <c r="W75" s="28">
        <f t="shared" ca="1" si="8"/>
        <v>0.69339563942725924</v>
      </c>
      <c r="X75" s="27">
        <f t="shared" ca="1" si="11"/>
        <v>309.15954644588896</v>
      </c>
      <c r="Y75" s="7"/>
      <c r="Z75" s="28">
        <f t="shared" si="12"/>
        <v>309.33899999999988</v>
      </c>
      <c r="AA75" s="27">
        <f t="shared" si="9"/>
        <v>5.3989840548267374</v>
      </c>
      <c r="AB75" s="7"/>
      <c r="AC75" s="28">
        <f t="shared" ca="1" si="0"/>
        <v>-0.17945355411092123</v>
      </c>
      <c r="AD75" s="27">
        <f t="shared" ca="1" si="10"/>
        <v>0.11982522983134913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11956</v>
      </c>
      <c r="D76" s="26">
        <v>11651</v>
      </c>
      <c r="E76" s="26">
        <v>14353</v>
      </c>
      <c r="F76" s="26">
        <v>14681</v>
      </c>
      <c r="G76" s="27"/>
      <c r="H76" s="7"/>
      <c r="I76" s="28">
        <f t="shared" si="1"/>
        <v>-2397</v>
      </c>
      <c r="J76" s="27">
        <f t="shared" si="1"/>
        <v>-3030</v>
      </c>
      <c r="K76" s="7"/>
      <c r="L76" s="124">
        <f t="shared" si="2"/>
        <v>0.61857914481686016</v>
      </c>
      <c r="M76" s="27">
        <f t="shared" ca="1" si="3"/>
        <v>7.8444690959551231E-7</v>
      </c>
      <c r="N76" s="44"/>
      <c r="O76" s="44"/>
      <c r="P76" s="7"/>
      <c r="Q76" s="28">
        <f t="shared" ca="1" si="4"/>
        <v>-2367.5741518498262</v>
      </c>
      <c r="R76" s="27">
        <f t="shared" ca="1" si="5"/>
        <v>-3037.985702537444</v>
      </c>
      <c r="S76" s="7"/>
      <c r="T76" s="28">
        <f t="shared" ca="1" si="6"/>
        <v>0.61158277587409049</v>
      </c>
      <c r="U76" s="27">
        <f t="shared" ca="1" si="7"/>
        <v>-0.78975151908182772</v>
      </c>
      <c r="V76" s="7"/>
      <c r="W76" s="28">
        <f t="shared" ca="1" si="8"/>
        <v>0.61769345474149773</v>
      </c>
      <c r="X76" s="27">
        <f t="shared" ca="1" si="11"/>
        <v>314.87252024749978</v>
      </c>
      <c r="Y76" s="7"/>
      <c r="Z76" s="28">
        <f t="shared" si="12"/>
        <v>315.02699999999987</v>
      </c>
      <c r="AA76" s="27">
        <f t="shared" si="9"/>
        <v>5.4982583826801736</v>
      </c>
      <c r="AB76" s="7"/>
      <c r="AC76" s="28">
        <f t="shared" ca="1" si="0"/>
        <v>-0.15447975250009449</v>
      </c>
      <c r="AD76" s="27">
        <f t="shared" ca="1" si="10"/>
        <v>1.7253554083879408E-2</v>
      </c>
      <c r="AE76" s="7">
        <v>93</v>
      </c>
    </row>
    <row r="77" spans="1:31" s="26" customFormat="1" x14ac:dyDescent="0.25">
      <c r="A77" s="26">
        <v>57</v>
      </c>
      <c r="B77" s="26">
        <v>649</v>
      </c>
      <c r="C77" s="26">
        <v>12117</v>
      </c>
      <c r="D77" s="26">
        <v>11544</v>
      </c>
      <c r="E77" s="26">
        <v>14196</v>
      </c>
      <c r="F77" s="26">
        <v>14800</v>
      </c>
      <c r="G77" s="27"/>
      <c r="H77" s="7"/>
      <c r="I77" s="28">
        <f t="shared" si="1"/>
        <v>-2079</v>
      </c>
      <c r="J77" s="27">
        <f t="shared" si="1"/>
        <v>-3256</v>
      </c>
      <c r="K77" s="7"/>
      <c r="L77" s="124">
        <f t="shared" si="2"/>
        <v>0.53521991466145502</v>
      </c>
      <c r="M77" s="27">
        <f t="shared" ca="1" si="3"/>
        <v>6.0804121710939542E-7</v>
      </c>
      <c r="N77" s="44"/>
      <c r="O77" s="44"/>
      <c r="P77" s="7"/>
      <c r="Q77" s="28">
        <f t="shared" ca="1" si="4"/>
        <v>-2049.5741518498262</v>
      </c>
      <c r="R77" s="27">
        <f t="shared" ca="1" si="5"/>
        <v>-3263.985702537444</v>
      </c>
      <c r="S77" s="7"/>
      <c r="T77" s="28">
        <f t="shared" ca="1" si="6"/>
        <v>0.52943822189000189</v>
      </c>
      <c r="U77" s="27">
        <f t="shared" ca="1" si="7"/>
        <v>-0.84850223774499201</v>
      </c>
      <c r="V77" s="7"/>
      <c r="W77" s="28">
        <f t="shared" ca="1" si="8"/>
        <v>0.53599968463850556</v>
      </c>
      <c r="X77" s="27">
        <f t="shared" ca="1" si="11"/>
        <v>320.6221372210922</v>
      </c>
      <c r="Y77" s="7"/>
      <c r="Z77" s="28">
        <f t="shared" si="12"/>
        <v>320.86799999999988</v>
      </c>
      <c r="AA77" s="27">
        <f t="shared" si="9"/>
        <v>5.6002030642891629</v>
      </c>
      <c r="AB77" s="7"/>
      <c r="AC77" s="28">
        <f t="shared" ca="1" si="0"/>
        <v>-0.2458627789076786</v>
      </c>
      <c r="AD77" s="27">
        <f t="shared" ca="1" si="10"/>
        <v>5.5668761522895238E-2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12277</v>
      </c>
      <c r="D78" s="26">
        <v>11438</v>
      </c>
      <c r="E78" s="26">
        <v>14021</v>
      </c>
      <c r="F78" s="26">
        <v>14883</v>
      </c>
      <c r="G78" s="27"/>
      <c r="H78" s="7"/>
      <c r="I78" s="28">
        <f t="shared" si="1"/>
        <v>-1744</v>
      </c>
      <c r="J78" s="27">
        <f t="shared" si="1"/>
        <v>-3445</v>
      </c>
      <c r="K78" s="7"/>
      <c r="L78" s="124">
        <f t="shared" si="2"/>
        <v>0.44840857102734094</v>
      </c>
      <c r="M78" s="27">
        <f t="shared" ca="1" si="3"/>
        <v>2.0495823310146128E-6</v>
      </c>
      <c r="N78" s="44"/>
      <c r="O78" s="44"/>
      <c r="P78" s="7"/>
      <c r="Q78" s="28">
        <f t="shared" ca="1" si="4"/>
        <v>-1714.5741518498264</v>
      </c>
      <c r="R78" s="27">
        <f t="shared" ca="1" si="5"/>
        <v>-3452.985702537444</v>
      </c>
      <c r="S78" s="7"/>
      <c r="T78" s="28">
        <f t="shared" ca="1" si="6"/>
        <v>0.44290229237846213</v>
      </c>
      <c r="U78" s="27">
        <f t="shared" ca="1" si="7"/>
        <v>-0.89763447591905421</v>
      </c>
      <c r="V78" s="7"/>
      <c r="W78" s="28">
        <f t="shared" ca="1" si="8"/>
        <v>0.44984020726990209</v>
      </c>
      <c r="X78" s="27">
        <f t="shared" ca="1" si="11"/>
        <v>326.28551490651853</v>
      </c>
      <c r="Y78" s="7"/>
      <c r="Z78" s="28">
        <f t="shared" si="12"/>
        <v>326.5739999999999</v>
      </c>
      <c r="AA78" s="27">
        <f t="shared" si="9"/>
        <v>5.6997915514079596</v>
      </c>
      <c r="AB78" s="7"/>
      <c r="AC78" s="28">
        <f t="shared" ca="1" si="0"/>
        <v>-0.28848509348136986</v>
      </c>
      <c r="AD78" s="27">
        <f t="shared" ca="1" si="10"/>
        <v>4.4660814698033846E-2</v>
      </c>
      <c r="AE78" s="7">
        <v>91</v>
      </c>
    </row>
    <row r="79" spans="1:31" s="26" customFormat="1" x14ac:dyDescent="0.25">
      <c r="A79" s="26">
        <v>59</v>
      </c>
      <c r="B79" s="26">
        <v>625</v>
      </c>
      <c r="C79" s="26">
        <v>12455</v>
      </c>
      <c r="D79" s="26">
        <v>11366</v>
      </c>
      <c r="E79" s="26">
        <v>13848</v>
      </c>
      <c r="F79" s="26">
        <v>14963</v>
      </c>
      <c r="G79" s="27"/>
      <c r="H79" s="7"/>
      <c r="I79" s="28">
        <f t="shared" si="1"/>
        <v>-1393</v>
      </c>
      <c r="J79" s="27">
        <f t="shared" si="1"/>
        <v>-3597</v>
      </c>
      <c r="K79" s="7"/>
      <c r="L79" s="124">
        <f t="shared" si="2"/>
        <v>0.35847016210245292</v>
      </c>
      <c r="M79" s="27">
        <f t="shared" ca="1" si="3"/>
        <v>1.006378994824874E-6</v>
      </c>
      <c r="N79" s="44"/>
      <c r="O79" s="44"/>
      <c r="P79" s="7"/>
      <c r="Q79" s="28">
        <f t="shared" ca="1" si="4"/>
        <v>-1363.5741518498264</v>
      </c>
      <c r="R79" s="27">
        <f t="shared" ca="1" si="5"/>
        <v>-3604.985702537444</v>
      </c>
      <c r="S79" s="7"/>
      <c r="T79" s="28">
        <f t="shared" ca="1" si="6"/>
        <v>0.35223330354696814</v>
      </c>
      <c r="U79" s="27">
        <f t="shared" ca="1" si="7"/>
        <v>-0.93714823360401434</v>
      </c>
      <c r="V79" s="7"/>
      <c r="W79" s="28">
        <f t="shared" ca="1" si="8"/>
        <v>0.3594733465295773</v>
      </c>
      <c r="X79" s="27">
        <f t="shared" ca="1" si="11"/>
        <v>331.91685625184152</v>
      </c>
      <c r="Y79" s="7"/>
      <c r="Z79" s="28">
        <f t="shared" si="12"/>
        <v>332.1989999999999</v>
      </c>
      <c r="AA79" s="27">
        <f t="shared" si="9"/>
        <v>5.7979663218326412</v>
      </c>
      <c r="AB79" s="7"/>
      <c r="AC79" s="28">
        <f t="shared" ca="1" si="0"/>
        <v>-0.28214374815837573</v>
      </c>
      <c r="AD79" s="27">
        <f t="shared" ca="1" si="10"/>
        <v>-1.5868941799226377E-3</v>
      </c>
      <c r="AE79" s="7">
        <v>90</v>
      </c>
    </row>
    <row r="80" spans="1:31" s="26" customFormat="1" x14ac:dyDescent="0.25">
      <c r="A80" s="26">
        <v>60</v>
      </c>
      <c r="B80" s="26">
        <v>623</v>
      </c>
      <c r="C80" s="26">
        <v>12637</v>
      </c>
      <c r="D80" s="26">
        <v>11310</v>
      </c>
      <c r="E80" s="26">
        <v>13674</v>
      </c>
      <c r="F80" s="26">
        <v>15026</v>
      </c>
      <c r="G80" s="27"/>
      <c r="H80" s="7"/>
      <c r="I80" s="28">
        <f t="shared" si="1"/>
        <v>-1037</v>
      </c>
      <c r="J80" s="27">
        <f t="shared" si="1"/>
        <v>-3716</v>
      </c>
      <c r="K80" s="7"/>
      <c r="L80" s="124">
        <f t="shared" si="2"/>
        <v>0.26537667473260462</v>
      </c>
      <c r="M80" s="27">
        <f t="shared" ca="1" si="3"/>
        <v>5.6264421376811025E-6</v>
      </c>
      <c r="N80" s="44"/>
      <c r="O80" s="44"/>
      <c r="P80" s="7"/>
      <c r="Q80" s="28">
        <f t="shared" ca="1" si="4"/>
        <v>-1007.5741518498264</v>
      </c>
      <c r="R80" s="27">
        <f t="shared" ca="1" si="5"/>
        <v>-3723.985702537444</v>
      </c>
      <c r="S80" s="7"/>
      <c r="T80" s="28">
        <f t="shared" ca="1" si="6"/>
        <v>0.26027273367798848</v>
      </c>
      <c r="U80" s="27">
        <f t="shared" ca="1" si="7"/>
        <v>-0.96808334652842387</v>
      </c>
      <c r="V80" s="7"/>
      <c r="W80" s="28">
        <f t="shared" ca="1" si="8"/>
        <v>0.26774868698756477</v>
      </c>
      <c r="X80" s="27">
        <f t="shared" ca="1" si="11"/>
        <v>337.44260841498146</v>
      </c>
      <c r="Y80" s="7"/>
      <c r="Z80" s="28">
        <f t="shared" si="12"/>
        <v>337.80599999999993</v>
      </c>
      <c r="AA80" s="27">
        <f t="shared" si="9"/>
        <v>5.8958269329919633</v>
      </c>
      <c r="AB80" s="7"/>
      <c r="AC80" s="28">
        <f t="shared" ca="1" si="0"/>
        <v>-0.36339158501846214</v>
      </c>
      <c r="AD80" s="27">
        <f t="shared" ca="1" si="10"/>
        <v>3.3713695845790426E-2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12820</v>
      </c>
      <c r="D81" s="26">
        <v>11270</v>
      </c>
      <c r="E81" s="26">
        <v>13492</v>
      </c>
      <c r="F81" s="26">
        <v>15069</v>
      </c>
      <c r="G81" s="27"/>
      <c r="H81" s="7"/>
      <c r="I81" s="28">
        <f t="shared" si="1"/>
        <v>-672</v>
      </c>
      <c r="J81" s="27">
        <f t="shared" si="1"/>
        <v>-3799</v>
      </c>
      <c r="K81" s="7"/>
      <c r="L81" s="124">
        <f t="shared" si="2"/>
        <v>0.17144263757016059</v>
      </c>
      <c r="M81" s="27">
        <f t="shared" ca="1" si="3"/>
        <v>4.7710756026369376E-6</v>
      </c>
      <c r="N81" s="44"/>
      <c r="O81" s="44"/>
      <c r="P81" s="7"/>
      <c r="Q81" s="28">
        <f t="shared" ca="1" si="4"/>
        <v>-642.57415184982642</v>
      </c>
      <c r="R81" s="27">
        <f t="shared" ca="1" si="5"/>
        <v>-3806.985702537444</v>
      </c>
      <c r="S81" s="7"/>
      <c r="T81" s="28">
        <f t="shared" ca="1" si="6"/>
        <v>0.1659873179415346</v>
      </c>
      <c r="U81" s="27">
        <f t="shared" ca="1" si="7"/>
        <v>-0.98965993789586915</v>
      </c>
      <c r="V81" s="7"/>
      <c r="W81" s="28">
        <f t="shared" ca="1" si="8"/>
        <v>0.17362691676537281</v>
      </c>
      <c r="X81" s="27">
        <f t="shared" ca="1" si="11"/>
        <v>342.9520193734362</v>
      </c>
      <c r="Y81" s="7"/>
      <c r="Z81" s="28">
        <f t="shared" si="12"/>
        <v>343.31399999999991</v>
      </c>
      <c r="AA81" s="27">
        <f t="shared" si="9"/>
        <v>5.9919596681918099</v>
      </c>
      <c r="AB81" s="7"/>
      <c r="AC81" s="28">
        <f t="shared" ca="1" si="0"/>
        <v>-0.36198062656370666</v>
      </c>
      <c r="AD81" s="27">
        <f t="shared" ca="1" si="10"/>
        <v>-2.3710535060331495E-2</v>
      </c>
      <c r="AE81" s="7">
        <v>88</v>
      </c>
    </row>
    <row r="82" spans="1:31" s="26" customFormat="1" x14ac:dyDescent="0.25">
      <c r="A82" s="26">
        <v>62</v>
      </c>
      <c r="B82" s="26">
        <v>614</v>
      </c>
      <c r="C82" s="26">
        <v>13006</v>
      </c>
      <c r="D82" s="26">
        <v>11242</v>
      </c>
      <c r="E82" s="26">
        <v>13305</v>
      </c>
      <c r="F82" s="26">
        <v>15096</v>
      </c>
      <c r="G82" s="27"/>
      <c r="H82" s="7"/>
      <c r="I82" s="28">
        <f t="shared" si="1"/>
        <v>-299</v>
      </c>
      <c r="J82" s="27">
        <f t="shared" si="1"/>
        <v>-3854</v>
      </c>
      <c r="K82" s="7"/>
      <c r="L82" s="124">
        <f t="shared" si="2"/>
        <v>7.5604734720873021E-2</v>
      </c>
      <c r="M82" s="27">
        <f t="shared" ca="1" si="3"/>
        <v>3.1601053332244216E-6</v>
      </c>
      <c r="N82" s="44"/>
      <c r="O82" s="44"/>
      <c r="P82" s="7"/>
      <c r="Q82" s="28">
        <f t="shared" ca="1" si="4"/>
        <v>-269.57415184982636</v>
      </c>
      <c r="R82" s="27">
        <f t="shared" ca="1" si="5"/>
        <v>-3861.985702537444</v>
      </c>
      <c r="S82" s="7"/>
      <c r="T82" s="28">
        <f t="shared" ca="1" si="6"/>
        <v>6.963537254510363E-2</v>
      </c>
      <c r="U82" s="27">
        <f t="shared" ca="1" si="7"/>
        <v>-1.0039576791634535</v>
      </c>
      <c r="V82" s="7"/>
      <c r="W82" s="28">
        <f t="shared" ca="1" si="8"/>
        <v>7.738240323137334E-2</v>
      </c>
      <c r="X82" s="27">
        <f t="shared" ca="1" si="11"/>
        <v>348.49528618207296</v>
      </c>
      <c r="Y82" s="7"/>
      <c r="Z82" s="28">
        <f t="shared" si="12"/>
        <v>348.83999999999992</v>
      </c>
      <c r="AA82" s="27">
        <f t="shared" si="9"/>
        <v>6.0884065626570179</v>
      </c>
      <c r="AB82" s="7"/>
      <c r="AC82" s="28">
        <f t="shared" ca="1" si="0"/>
        <v>-0.34471381792695865</v>
      </c>
      <c r="AD82" s="27">
        <f t="shared" ca="1" si="10"/>
        <v>-4.4516991164982755E-2</v>
      </c>
      <c r="AE82" s="7">
        <v>87</v>
      </c>
    </row>
    <row r="83" spans="1:31" s="26" customFormat="1" x14ac:dyDescent="0.25">
      <c r="A83" s="26">
        <v>63</v>
      </c>
      <c r="B83" s="26">
        <v>631</v>
      </c>
      <c r="C83" s="26">
        <v>13190</v>
      </c>
      <c r="D83" s="26">
        <v>11232</v>
      </c>
      <c r="E83" s="26">
        <v>13105</v>
      </c>
      <c r="F83" s="26">
        <v>15088</v>
      </c>
      <c r="G83" s="27"/>
      <c r="H83" s="7"/>
      <c r="I83" s="28">
        <f t="shared" si="1"/>
        <v>85</v>
      </c>
      <c r="J83" s="27">
        <f t="shared" si="1"/>
        <v>-3856</v>
      </c>
      <c r="K83" s="7"/>
      <c r="L83" s="124">
        <f t="shared" si="2"/>
        <v>-2.361791971747745E-2</v>
      </c>
      <c r="M83" s="27">
        <f t="shared" ca="1" si="3"/>
        <v>3.2687141677601811E-6</v>
      </c>
      <c r="N83" s="44"/>
      <c r="O83" s="44"/>
      <c r="P83" s="7"/>
      <c r="Q83" s="28">
        <f t="shared" ca="1" si="4"/>
        <v>114.42584815017362</v>
      </c>
      <c r="R83" s="27">
        <f t="shared" ca="1" si="5"/>
        <v>-3863.985702537444</v>
      </c>
      <c r="S83" s="7"/>
      <c r="T83" s="28">
        <f t="shared" ca="1" si="6"/>
        <v>-2.9558051133795782E-2</v>
      </c>
      <c r="U83" s="27">
        <f t="shared" ca="1" si="7"/>
        <v>-1.0044775970277293</v>
      </c>
      <c r="V83" s="7"/>
      <c r="W83" s="28">
        <f t="shared" ca="1" si="8"/>
        <v>-2.1809961153859306E-2</v>
      </c>
      <c r="X83" s="27">
        <f t="shared" ca="1" si="11"/>
        <v>354.14663189792668</v>
      </c>
      <c r="Y83" s="7"/>
      <c r="Z83" s="28">
        <f t="shared" si="12"/>
        <v>354.51899999999989</v>
      </c>
      <c r="AA83" s="27">
        <f t="shared" si="9"/>
        <v>6.1875238108777761</v>
      </c>
      <c r="AB83" s="7"/>
      <c r="AC83" s="28">
        <f t="shared" ca="1" si="0"/>
        <v>-0.37236810207321014</v>
      </c>
      <c r="AD83" s="27">
        <f t="shared" ca="1" si="10"/>
        <v>-1.1403604449981231E-2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13388</v>
      </c>
      <c r="D84" s="26">
        <v>11249</v>
      </c>
      <c r="E84" s="26">
        <v>12922</v>
      </c>
      <c r="F84" s="26">
        <v>15084</v>
      </c>
      <c r="G84" s="27"/>
      <c r="H84" s="7"/>
      <c r="I84" s="28">
        <f t="shared" si="1"/>
        <v>466</v>
      </c>
      <c r="J84" s="27">
        <f t="shared" si="1"/>
        <v>-3835</v>
      </c>
      <c r="K84" s="7"/>
      <c r="L84" s="124">
        <f t="shared" si="2"/>
        <v>-0.12292943273361982</v>
      </c>
      <c r="M84" s="27">
        <f t="shared" ca="1" si="3"/>
        <v>7.0540910502104143E-6</v>
      </c>
      <c r="N84" s="44"/>
      <c r="O84" s="44"/>
      <c r="P84" s="7"/>
      <c r="Q84" s="28">
        <f t="shared" ca="1" si="4"/>
        <v>495.42584815017364</v>
      </c>
      <c r="R84" s="27">
        <f t="shared" ca="1" si="5"/>
        <v>-3842.985702537444</v>
      </c>
      <c r="S84" s="7"/>
      <c r="T84" s="28">
        <f t="shared" ca="1" si="6"/>
        <v>-0.1279765261902038</v>
      </c>
      <c r="U84" s="27">
        <f t="shared" ca="1" si="7"/>
        <v>-0.99901845945283341</v>
      </c>
      <c r="V84" s="7"/>
      <c r="W84" s="28">
        <f t="shared" ca="1" si="8"/>
        <v>-0.12027347884655581</v>
      </c>
      <c r="X84" s="27">
        <f ca="1">IF(MOD(ATAN2(U84,W84)*180/PI()-$J$9+360,360)&lt;355,MOD(ATAN2(U84,W84)*180/PI()-$J$9+360,360)+360,MOD(ATAN2(U84,W84)*180/PI()-$J$9+360,360))</f>
        <v>359.76767258963309</v>
      </c>
      <c r="Y84" s="7"/>
      <c r="Z84" s="28">
        <f t="shared" si="12"/>
        <v>360.21599999999989</v>
      </c>
      <c r="AA84" s="27">
        <f t="shared" si="9"/>
        <v>6.2869552183638913</v>
      </c>
      <c r="AB84" s="7"/>
      <c r="AC84" s="28">
        <f t="shared" ref="AC84:AC147" ca="1" si="13">X84-Z84</f>
        <v>-0.4483274103668009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13342</v>
      </c>
      <c r="D85" s="26">
        <v>11209</v>
      </c>
      <c r="E85" s="26">
        <v>12870</v>
      </c>
      <c r="F85" s="26">
        <v>15033</v>
      </c>
      <c r="G85" s="27"/>
      <c r="H85" s="7"/>
      <c r="I85" s="28">
        <f t="shared" ref="I85:J148" si="14">C85-E85</f>
        <v>472</v>
      </c>
      <c r="J85" s="27">
        <f t="shared" si="14"/>
        <v>-3824</v>
      </c>
      <c r="K85" s="7"/>
      <c r="L85" s="124">
        <f>$O$3*SIN(2*PI()/$O$4*($Z85+$O$5))+$O$6</f>
        <v>-0.12341473019105306</v>
      </c>
      <c r="M85" s="27">
        <f t="shared" ref="M85:M148" ca="1" si="15">(W85-L85)^2</f>
        <v>2.4625399249524734E-6</v>
      </c>
      <c r="N85" s="44"/>
      <c r="O85" s="44"/>
      <c r="P85" s="7"/>
      <c r="Q85" s="28">
        <f t="shared" ref="Q85:Q148" ca="1" si="16">I85-$J$4</f>
        <v>501.42584815017364</v>
      </c>
      <c r="R85" s="27">
        <f t="shared" ref="R85:R148" ca="1" si="17">J85-$J$3</f>
        <v>-3831.985702537444</v>
      </c>
      <c r="S85" s="7"/>
      <c r="T85" s="28">
        <f t="shared" ref="T85:T148" ca="1" si="18">Q85/$J$7</f>
        <v>-0.12952642343518661</v>
      </c>
      <c r="U85" s="27">
        <f t="shared" ref="U85:U148" ca="1" si="19">R85/$J$6</f>
        <v>-0.99615891119931654</v>
      </c>
      <c r="V85" s="7"/>
      <c r="W85" s="28">
        <f t="shared" ref="W85:W148" ca="1" si="20">(T85-U85*SIN(-$J$11*PI()/180))/(COS(-$J$11*PI()/180))</f>
        <v>-0.12184548198730948</v>
      </c>
      <c r="X85" s="27">
        <f ca="1">IF(MOD(ATAN2(U85,W85)*180/PI()-$J$9+360,360)&lt;355,MOD(ATAN2(U85,W85)*180/PI()-$J$9+360,360)+360,MOD(ATAN2(U85,W85)*180/PI()-$J$9+360,360))</f>
        <v>359.87629045269659</v>
      </c>
      <c r="Y85" s="7"/>
      <c r="Z85" s="28">
        <f t="shared" si="12"/>
        <v>360.21599999999989</v>
      </c>
      <c r="AA85" s="27">
        <f t="shared" ref="AA85:AA148" si="21">Z85*PI()/180</f>
        <v>6.2869552183638913</v>
      </c>
      <c r="AB85" s="7"/>
      <c r="AC85" s="28">
        <f t="shared" ca="1" si="13"/>
        <v>-0.3397095473033005</v>
      </c>
      <c r="AD85" s="27"/>
      <c r="AE85" s="7"/>
    </row>
    <row r="86" spans="1:31" s="26" customFormat="1" x14ac:dyDescent="0.25">
      <c r="A86" s="26">
        <v>1</v>
      </c>
      <c r="B86" s="26">
        <v>-615</v>
      </c>
      <c r="C86" s="26">
        <v>13154</v>
      </c>
      <c r="D86" s="26">
        <v>11195</v>
      </c>
      <c r="E86" s="26">
        <v>13059</v>
      </c>
      <c r="F86" s="26">
        <v>15044</v>
      </c>
      <c r="G86" s="27"/>
      <c r="H86" s="7"/>
      <c r="I86" s="28">
        <f t="shared" si="14"/>
        <v>95</v>
      </c>
      <c r="J86" s="27">
        <f t="shared" si="14"/>
        <v>-3849</v>
      </c>
      <c r="K86" s="7"/>
      <c r="L86" s="124">
        <f t="shared" ref="L86:L149" si="22">$O$3*SIN(2*PI()/$O$4*($Z86+$O$5))+$O$6</f>
        <v>-2.7208662441018983E-2</v>
      </c>
      <c r="M86" s="27">
        <f t="shared" ca="1" si="15"/>
        <v>7.8479781539343349E-6</v>
      </c>
      <c r="N86" s="44"/>
      <c r="O86" s="44"/>
      <c r="P86" s="7"/>
      <c r="Q86" s="28">
        <f t="shared" ca="1" si="16"/>
        <v>124.42584815017362</v>
      </c>
      <c r="R86" s="27">
        <f t="shared" ca="1" si="17"/>
        <v>-3856.985702537444</v>
      </c>
      <c r="S86" s="7"/>
      <c r="T86" s="28">
        <f t="shared" ca="1" si="18"/>
        <v>-3.2141213208767123E-2</v>
      </c>
      <c r="U86" s="27">
        <f t="shared" ca="1" si="19"/>
        <v>-1.0026578845027641</v>
      </c>
      <c r="V86" s="7"/>
      <c r="W86" s="28">
        <f t="shared" ca="1" si="20"/>
        <v>-2.4407238132933124E-2</v>
      </c>
      <c r="X86" s="27">
        <f ca="1">MOD(ATAN2(U86,W86)*180/PI()-$J$9+360,360)</f>
        <v>354.29722829347668</v>
      </c>
      <c r="Y86" s="7"/>
      <c r="Z86" s="28">
        <f t="shared" ref="Z86:Z149" si="23">360/40000*B86+Z85</f>
        <v>354.68099999999987</v>
      </c>
      <c r="AA86" s="27">
        <f t="shared" si="21"/>
        <v>6.1903512442660054</v>
      </c>
      <c r="AB86" s="7"/>
      <c r="AC86" s="28">
        <f t="shared" ca="1" si="13"/>
        <v>-0.38377170652319137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12965</v>
      </c>
      <c r="D87" s="26">
        <v>11204</v>
      </c>
      <c r="E87" s="26">
        <v>13253</v>
      </c>
      <c r="F87" s="26">
        <v>15041</v>
      </c>
      <c r="G87" s="27"/>
      <c r="H87" s="7"/>
      <c r="I87" s="28">
        <f t="shared" si="14"/>
        <v>-288</v>
      </c>
      <c r="J87" s="27">
        <f t="shared" si="14"/>
        <v>-3837</v>
      </c>
      <c r="K87" s="7"/>
      <c r="L87" s="124">
        <f t="shared" si="22"/>
        <v>7.1279291382301616E-2</v>
      </c>
      <c r="M87" s="27">
        <f t="shared" ca="1" si="15"/>
        <v>1.0416476317932355E-5</v>
      </c>
      <c r="N87" s="44"/>
      <c r="O87" s="44"/>
      <c r="P87" s="7"/>
      <c r="Q87" s="28">
        <f t="shared" ca="1" si="16"/>
        <v>-258.57415184982636</v>
      </c>
      <c r="R87" s="27">
        <f t="shared" ca="1" si="17"/>
        <v>-3844.985702537444</v>
      </c>
      <c r="S87" s="7"/>
      <c r="T87" s="28">
        <f t="shared" ca="1" si="18"/>
        <v>6.6793894262635156E-2</v>
      </c>
      <c r="U87" s="27">
        <f t="shared" ca="1" si="19"/>
        <v>-0.99953837731710926</v>
      </c>
      <c r="V87" s="7"/>
      <c r="W87" s="28">
        <f t="shared" ca="1" si="20"/>
        <v>7.4506748015307295E-2</v>
      </c>
      <c r="X87" s="27">
        <f ca="1">MOD(ATAN2(U87,W87)*180/PI()-$J$9+360,360)</f>
        <v>348.63976919090794</v>
      </c>
      <c r="Y87" s="7"/>
      <c r="Z87" s="28">
        <f t="shared" si="23"/>
        <v>349.02899999999988</v>
      </c>
      <c r="AA87" s="27">
        <f t="shared" si="21"/>
        <v>6.0917052349432863</v>
      </c>
      <c r="AB87" s="7"/>
      <c r="AC87" s="28">
        <f t="shared" ca="1" si="13"/>
        <v>-0.38923080909194141</v>
      </c>
      <c r="AD87" s="27"/>
      <c r="AE87" s="7"/>
    </row>
    <row r="88" spans="1:31" s="26" customFormat="1" x14ac:dyDescent="0.25">
      <c r="A88" s="26">
        <v>3</v>
      </c>
      <c r="B88" s="26">
        <v>-613</v>
      </c>
      <c r="C88" s="26">
        <v>12779</v>
      </c>
      <c r="D88" s="26">
        <v>11224</v>
      </c>
      <c r="E88" s="26">
        <v>13438</v>
      </c>
      <c r="F88" s="26">
        <v>15017</v>
      </c>
      <c r="G88" s="27"/>
      <c r="H88" s="7"/>
      <c r="I88" s="28">
        <f t="shared" si="14"/>
        <v>-659</v>
      </c>
      <c r="J88" s="27">
        <f t="shared" si="14"/>
        <v>-3793</v>
      </c>
      <c r="K88" s="7"/>
      <c r="L88" s="124">
        <f t="shared" si="22"/>
        <v>0.16674690098424302</v>
      </c>
      <c r="M88" s="27">
        <f t="shared" ca="1" si="15"/>
        <v>1.2318503385693234E-5</v>
      </c>
      <c r="N88" s="44"/>
      <c r="O88" s="44"/>
      <c r="P88" s="7"/>
      <c r="Q88" s="28">
        <f t="shared" ca="1" si="16"/>
        <v>-629.57415184982642</v>
      </c>
      <c r="R88" s="27">
        <f t="shared" ca="1" si="17"/>
        <v>-3800.985702537444</v>
      </c>
      <c r="S88" s="7"/>
      <c r="T88" s="28">
        <f t="shared" ca="1" si="18"/>
        <v>0.16262920724407184</v>
      </c>
      <c r="U88" s="27">
        <f t="shared" ca="1" si="19"/>
        <v>-0.98810018430304181</v>
      </c>
      <c r="V88" s="7"/>
      <c r="W88" s="28">
        <f t="shared" ca="1" si="20"/>
        <v>0.17025667353893845</v>
      </c>
      <c r="X88" s="27">
        <f t="shared" ref="X88:X148" ca="1" si="24">MOD(ATAN2(U88,W88)*180/PI()-$J$9+360,360)</f>
        <v>343.12630883837585</v>
      </c>
      <c r="Y88" s="7"/>
      <c r="Z88" s="28">
        <f t="shared" si="23"/>
        <v>343.51199999999989</v>
      </c>
      <c r="AA88" s="27">
        <f t="shared" si="21"/>
        <v>5.995415420110759</v>
      </c>
      <c r="AB88" s="7"/>
      <c r="AC88" s="28">
        <f t="shared" ca="1" si="13"/>
        <v>-0.38569116162403816</v>
      </c>
      <c r="AD88" s="27"/>
      <c r="AE88" s="7"/>
    </row>
    <row r="89" spans="1:31" s="26" customFormat="1" x14ac:dyDescent="0.25">
      <c r="A89" s="26">
        <v>4</v>
      </c>
      <c r="B89" s="26">
        <v>-615</v>
      </c>
      <c r="C89" s="26">
        <v>12603</v>
      </c>
      <c r="D89" s="26">
        <v>11269</v>
      </c>
      <c r="E89" s="26">
        <v>13624</v>
      </c>
      <c r="F89" s="26">
        <v>14979</v>
      </c>
      <c r="G89" s="27"/>
      <c r="H89" s="7"/>
      <c r="I89" s="28">
        <f t="shared" si="14"/>
        <v>-1021</v>
      </c>
      <c r="J89" s="27">
        <f t="shared" si="14"/>
        <v>-3710</v>
      </c>
      <c r="K89" s="7"/>
      <c r="L89" s="124">
        <f t="shared" si="22"/>
        <v>0.26096586359918411</v>
      </c>
      <c r="M89" s="27">
        <f t="shared" ca="1" si="15"/>
        <v>6.9569784952215229E-6</v>
      </c>
      <c r="N89" s="44"/>
      <c r="O89" s="44"/>
      <c r="P89" s="7"/>
      <c r="Q89" s="28">
        <f t="shared" ca="1" si="16"/>
        <v>-991.57415184982642</v>
      </c>
      <c r="R89" s="27">
        <f t="shared" ca="1" si="17"/>
        <v>-3717.985702537444</v>
      </c>
      <c r="S89" s="7"/>
      <c r="T89" s="28">
        <f t="shared" ca="1" si="18"/>
        <v>0.25613967435803431</v>
      </c>
      <c r="U89" s="27">
        <f t="shared" ca="1" si="19"/>
        <v>-0.96652359293559653</v>
      </c>
      <c r="V89" s="7"/>
      <c r="W89" s="28">
        <f t="shared" ca="1" si="20"/>
        <v>0.26360347207945967</v>
      </c>
      <c r="X89" s="27">
        <f t="shared" ca="1" si="24"/>
        <v>337.64732211082719</v>
      </c>
      <c r="Y89" s="7"/>
      <c r="Z89" s="28">
        <f t="shared" si="23"/>
        <v>337.97699999999986</v>
      </c>
      <c r="AA89" s="27">
        <f t="shared" si="21"/>
        <v>5.8988114460128722</v>
      </c>
      <c r="AB89" s="7"/>
      <c r="AC89" s="28">
        <f t="shared" ca="1" si="13"/>
        <v>-0.32967788917267171</v>
      </c>
      <c r="AD89" s="27"/>
      <c r="AE89" s="7"/>
    </row>
    <row r="90" spans="1:31" s="26" customFormat="1" x14ac:dyDescent="0.25">
      <c r="A90" s="26">
        <v>5</v>
      </c>
      <c r="B90" s="26">
        <v>-615</v>
      </c>
      <c r="C90" s="26">
        <v>12417</v>
      </c>
      <c r="D90" s="26">
        <v>11322</v>
      </c>
      <c r="E90" s="26">
        <v>13791</v>
      </c>
      <c r="F90" s="26">
        <v>14915</v>
      </c>
      <c r="G90" s="27"/>
      <c r="H90" s="7"/>
      <c r="I90" s="28">
        <f t="shared" si="14"/>
        <v>-1374</v>
      </c>
      <c r="J90" s="27">
        <f t="shared" si="14"/>
        <v>-3593</v>
      </c>
      <c r="K90" s="7"/>
      <c r="L90" s="124">
        <f t="shared" si="22"/>
        <v>0.35274454238824265</v>
      </c>
      <c r="M90" s="27">
        <f t="shared" ca="1" si="15"/>
        <v>3.2856217896415712E-6</v>
      </c>
      <c r="N90" s="44"/>
      <c r="O90" s="44"/>
      <c r="P90" s="7"/>
      <c r="Q90" s="28">
        <f t="shared" ca="1" si="16"/>
        <v>-1344.5741518498264</v>
      </c>
      <c r="R90" s="27">
        <f t="shared" ca="1" si="17"/>
        <v>-3600.985702537444</v>
      </c>
      <c r="S90" s="7"/>
      <c r="T90" s="28">
        <f t="shared" ca="1" si="18"/>
        <v>0.34732529560452258</v>
      </c>
      <c r="U90" s="27">
        <f t="shared" ca="1" si="19"/>
        <v>-0.93610839787546274</v>
      </c>
      <c r="V90" s="7"/>
      <c r="W90" s="28">
        <f t="shared" ca="1" si="20"/>
        <v>0.35455717080842192</v>
      </c>
      <c r="X90" s="27">
        <f t="shared" ca="1" si="24"/>
        <v>332.15826935766154</v>
      </c>
      <c r="Y90" s="7"/>
      <c r="Z90" s="28">
        <f t="shared" si="23"/>
        <v>332.44199999999984</v>
      </c>
      <c r="AA90" s="27">
        <f t="shared" si="21"/>
        <v>5.8022074719149863</v>
      </c>
      <c r="AB90" s="7"/>
      <c r="AC90" s="28">
        <f t="shared" ca="1" si="13"/>
        <v>-0.28373064233829837</v>
      </c>
      <c r="AD90" s="27"/>
      <c r="AE90" s="7"/>
    </row>
    <row r="91" spans="1:31" s="26" customFormat="1" x14ac:dyDescent="0.25">
      <c r="A91" s="26">
        <v>6</v>
      </c>
      <c r="B91" s="26">
        <v>-629</v>
      </c>
      <c r="C91" s="26">
        <v>12242</v>
      </c>
      <c r="D91" s="26">
        <v>11396</v>
      </c>
      <c r="E91" s="26">
        <v>13964</v>
      </c>
      <c r="F91" s="26">
        <v>14835</v>
      </c>
      <c r="G91" s="27"/>
      <c r="H91" s="7"/>
      <c r="I91" s="28">
        <f t="shared" si="14"/>
        <v>-1722</v>
      </c>
      <c r="J91" s="27">
        <f t="shared" si="14"/>
        <v>-3439</v>
      </c>
      <c r="K91" s="7"/>
      <c r="L91" s="124">
        <f t="shared" si="22"/>
        <v>0.44319643025232047</v>
      </c>
      <c r="M91" s="27">
        <f t="shared" ca="1" si="15"/>
        <v>8.9987752551905422E-7</v>
      </c>
      <c r="N91" s="44"/>
      <c r="O91" s="44"/>
      <c r="P91" s="7"/>
      <c r="Q91" s="28">
        <f t="shared" ca="1" si="16"/>
        <v>-1692.5741518498264</v>
      </c>
      <c r="R91" s="27">
        <f t="shared" ca="1" si="17"/>
        <v>-3446.985702537444</v>
      </c>
      <c r="S91" s="7"/>
      <c r="T91" s="28">
        <f t="shared" ca="1" si="18"/>
        <v>0.43721933581352518</v>
      </c>
      <c r="U91" s="27">
        <f t="shared" ca="1" si="19"/>
        <v>-0.89607472232622687</v>
      </c>
      <c r="V91" s="7"/>
      <c r="W91" s="28">
        <f t="shared" ca="1" si="20"/>
        <v>0.44414504899845564</v>
      </c>
      <c r="X91" s="27">
        <f t="shared" ca="1" si="24"/>
        <v>326.5371757212165</v>
      </c>
      <c r="Y91" s="7"/>
      <c r="Z91" s="28">
        <f t="shared" si="23"/>
        <v>326.78099999999984</v>
      </c>
      <c r="AA91" s="27">
        <f t="shared" si="21"/>
        <v>5.7034043829595866</v>
      </c>
      <c r="AB91" s="7"/>
      <c r="AC91" s="28">
        <f t="shared" ca="1" si="13"/>
        <v>-0.24382427878333601</v>
      </c>
      <c r="AD91" s="27"/>
      <c r="AE91" s="7"/>
    </row>
    <row r="92" spans="1:31" s="26" customFormat="1" x14ac:dyDescent="0.25">
      <c r="A92" s="26">
        <v>7</v>
      </c>
      <c r="B92" s="26">
        <v>-642</v>
      </c>
      <c r="C92" s="26">
        <v>12071</v>
      </c>
      <c r="D92" s="26">
        <v>11486</v>
      </c>
      <c r="E92" s="26">
        <v>14131</v>
      </c>
      <c r="F92" s="26">
        <v>14736</v>
      </c>
      <c r="G92" s="27"/>
      <c r="H92" s="7"/>
      <c r="I92" s="28">
        <f t="shared" si="14"/>
        <v>-2060</v>
      </c>
      <c r="J92" s="27">
        <f t="shared" si="14"/>
        <v>-3250</v>
      </c>
      <c r="K92" s="7"/>
      <c r="L92" s="124">
        <f t="shared" si="22"/>
        <v>0.53104651181706186</v>
      </c>
      <c r="M92" s="27">
        <f t="shared" ca="1" si="15"/>
        <v>1.0880914796569927E-9</v>
      </c>
      <c r="N92" s="44"/>
      <c r="O92" s="44"/>
      <c r="P92" s="7"/>
      <c r="Q92" s="28">
        <f t="shared" ca="1" si="16"/>
        <v>-2030.5741518498264</v>
      </c>
      <c r="R92" s="27">
        <f t="shared" ca="1" si="17"/>
        <v>-3257.985702537444</v>
      </c>
      <c r="S92" s="7"/>
      <c r="T92" s="28">
        <f t="shared" ca="1" si="18"/>
        <v>0.52453021394755639</v>
      </c>
      <c r="U92" s="27">
        <f t="shared" ca="1" si="19"/>
        <v>-0.84694248415216467</v>
      </c>
      <c r="V92" s="7"/>
      <c r="W92" s="28">
        <f t="shared" ca="1" si="20"/>
        <v>0.53107949804872989</v>
      </c>
      <c r="X92" s="27">
        <f t="shared" ca="1" si="24"/>
        <v>320.81280598261503</v>
      </c>
      <c r="Y92" s="7"/>
      <c r="Z92" s="28">
        <f t="shared" si="23"/>
        <v>321.00299999999982</v>
      </c>
      <c r="AA92" s="27">
        <f t="shared" si="21"/>
        <v>5.6025592587793547</v>
      </c>
      <c r="AB92" s="7"/>
      <c r="AC92" s="28">
        <f t="shared" ca="1" si="13"/>
        <v>-0.19019401738478336</v>
      </c>
      <c r="AD92" s="27"/>
      <c r="AE92" s="7"/>
    </row>
    <row r="93" spans="1:31" s="26" customFormat="1" x14ac:dyDescent="0.25">
      <c r="A93" s="26">
        <v>8</v>
      </c>
      <c r="B93" s="26">
        <v>-641</v>
      </c>
      <c r="C93" s="26">
        <v>11918</v>
      </c>
      <c r="D93" s="26">
        <v>11606</v>
      </c>
      <c r="E93" s="26">
        <v>14295</v>
      </c>
      <c r="F93" s="26">
        <v>14635</v>
      </c>
      <c r="G93" s="27"/>
      <c r="H93" s="7"/>
      <c r="I93" s="28">
        <f t="shared" si="14"/>
        <v>-2377</v>
      </c>
      <c r="J93" s="27">
        <f t="shared" si="14"/>
        <v>-3029</v>
      </c>
      <c r="K93" s="7"/>
      <c r="L93" s="124">
        <f t="shared" si="22"/>
        <v>0.61336946505797074</v>
      </c>
      <c r="M93" s="27">
        <f t="shared" ca="1" si="15"/>
        <v>7.1316948872584887E-7</v>
      </c>
      <c r="N93" s="44"/>
      <c r="O93" s="44"/>
      <c r="P93" s="7"/>
      <c r="Q93" s="28">
        <f t="shared" ca="1" si="16"/>
        <v>-2347.5741518498262</v>
      </c>
      <c r="R93" s="27">
        <f t="shared" ca="1" si="17"/>
        <v>-3036.985702537444</v>
      </c>
      <c r="S93" s="7"/>
      <c r="T93" s="28">
        <f t="shared" ca="1" si="18"/>
        <v>0.60641645172414782</v>
      </c>
      <c r="U93" s="27">
        <f t="shared" ca="1" si="19"/>
        <v>-0.7894915601496898</v>
      </c>
      <c r="V93" s="7"/>
      <c r="W93" s="28">
        <f t="shared" ca="1" si="20"/>
        <v>0.61252497142938267</v>
      </c>
      <c r="X93" s="27">
        <f t="shared" ca="1" si="24"/>
        <v>315.09677380158359</v>
      </c>
      <c r="Y93" s="7"/>
      <c r="Z93" s="28">
        <f t="shared" si="23"/>
        <v>315.23399999999981</v>
      </c>
      <c r="AA93" s="27">
        <f t="shared" si="21"/>
        <v>5.5018712142318016</v>
      </c>
      <c r="AB93" s="7"/>
      <c r="AC93" s="28">
        <f t="shared" ca="1" si="13"/>
        <v>-0.13722619841621508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11773</v>
      </c>
      <c r="D94" s="26">
        <v>11721</v>
      </c>
      <c r="E94" s="26">
        <v>14436</v>
      </c>
      <c r="F94" s="26">
        <v>14506</v>
      </c>
      <c r="G94" s="27"/>
      <c r="H94" s="7"/>
      <c r="I94" s="28">
        <f t="shared" si="14"/>
        <v>-2663</v>
      </c>
      <c r="J94" s="27">
        <f t="shared" si="14"/>
        <v>-2785</v>
      </c>
      <c r="K94" s="7"/>
      <c r="L94" s="124">
        <f t="shared" si="22"/>
        <v>0.68788184692772925</v>
      </c>
      <c r="M94" s="27">
        <f t="shared" ca="1" si="15"/>
        <v>3.8634568449006587E-6</v>
      </c>
      <c r="N94" s="44"/>
      <c r="O94" s="44"/>
      <c r="P94" s="7"/>
      <c r="Q94" s="28">
        <f t="shared" ca="1" si="16"/>
        <v>-2633.5741518498262</v>
      </c>
      <c r="R94" s="27">
        <f t="shared" ca="1" si="17"/>
        <v>-2792.985702537444</v>
      </c>
      <c r="S94" s="7"/>
      <c r="T94" s="28">
        <f t="shared" ca="1" si="18"/>
        <v>0.68029488706832808</v>
      </c>
      <c r="U94" s="27">
        <f t="shared" ca="1" si="19"/>
        <v>-0.72606158070804339</v>
      </c>
      <c r="V94" s="7"/>
      <c r="W94" s="28">
        <f t="shared" ca="1" si="20"/>
        <v>0.68591627911030328</v>
      </c>
      <c r="X94" s="27">
        <f t="shared" ca="1" si="24"/>
        <v>309.53137167572027</v>
      </c>
      <c r="Y94" s="7"/>
      <c r="Z94" s="28">
        <f t="shared" si="23"/>
        <v>309.59099999999984</v>
      </c>
      <c r="AA94" s="27">
        <f t="shared" si="21"/>
        <v>5.4033822845417614</v>
      </c>
      <c r="AB94" s="7"/>
      <c r="AC94" s="28">
        <f t="shared" ca="1" si="13"/>
        <v>-5.9628324279572098E-2</v>
      </c>
      <c r="AD94" s="27"/>
      <c r="AE94" s="7"/>
    </row>
    <row r="95" spans="1:31" s="26" customFormat="1" x14ac:dyDescent="0.25">
      <c r="A95" s="26">
        <v>10</v>
      </c>
      <c r="B95" s="26">
        <v>-620</v>
      </c>
      <c r="C95" s="26">
        <v>11640</v>
      </c>
      <c r="D95" s="26">
        <v>11862</v>
      </c>
      <c r="E95" s="26">
        <v>14570</v>
      </c>
      <c r="F95" s="26">
        <v>14380</v>
      </c>
      <c r="G95" s="27"/>
      <c r="H95" s="7"/>
      <c r="I95" s="28">
        <f t="shared" si="14"/>
        <v>-2930</v>
      </c>
      <c r="J95" s="27">
        <f t="shared" si="14"/>
        <v>-2518</v>
      </c>
      <c r="K95" s="7"/>
      <c r="L95" s="124">
        <f t="shared" si="22"/>
        <v>0.75500210359223086</v>
      </c>
      <c r="M95" s="27">
        <f t="shared" ca="1" si="15"/>
        <v>4.2093595643287979E-7</v>
      </c>
      <c r="N95" s="44"/>
      <c r="O95" s="44"/>
      <c r="P95" s="7"/>
      <c r="Q95" s="28">
        <f t="shared" ca="1" si="16"/>
        <v>-2900.5741518498262</v>
      </c>
      <c r="R95" s="27">
        <f t="shared" ca="1" si="17"/>
        <v>-2525.985702537444</v>
      </c>
      <c r="S95" s="7"/>
      <c r="T95" s="28">
        <f t="shared" ca="1" si="18"/>
        <v>0.74926531447006284</v>
      </c>
      <c r="U95" s="27">
        <f t="shared" ca="1" si="19"/>
        <v>-0.65665254582722532</v>
      </c>
      <c r="V95" s="7"/>
      <c r="W95" s="28">
        <f t="shared" ca="1" si="20"/>
        <v>0.75435330781817489</v>
      </c>
      <c r="X95" s="27">
        <f t="shared" ca="1" si="24"/>
        <v>303.94183098414703</v>
      </c>
      <c r="Y95" s="7"/>
      <c r="Z95" s="28">
        <f t="shared" si="23"/>
        <v>304.01099999999985</v>
      </c>
      <c r="AA95" s="27">
        <f t="shared" si="21"/>
        <v>5.3059929122804785</v>
      </c>
      <c r="AB95" s="7"/>
      <c r="AC95" s="28">
        <f t="shared" ca="1" si="13"/>
        <v>-6.9169015852821758E-2</v>
      </c>
      <c r="AD95" s="27"/>
      <c r="AE95" s="7"/>
    </row>
    <row r="96" spans="1:31" s="26" customFormat="1" x14ac:dyDescent="0.25">
      <c r="A96" s="26">
        <v>11</v>
      </c>
      <c r="B96" s="26">
        <v>-634</v>
      </c>
      <c r="C96" s="26">
        <v>11525</v>
      </c>
      <c r="D96" s="26">
        <v>12017</v>
      </c>
      <c r="E96" s="26">
        <v>14693</v>
      </c>
      <c r="F96" s="26">
        <v>14230</v>
      </c>
      <c r="G96" s="27"/>
      <c r="H96" s="7"/>
      <c r="I96" s="28">
        <f t="shared" si="14"/>
        <v>-3168</v>
      </c>
      <c r="J96" s="27">
        <f t="shared" si="14"/>
        <v>-2213</v>
      </c>
      <c r="K96" s="7"/>
      <c r="L96" s="124">
        <f t="shared" si="22"/>
        <v>0.81622691010041137</v>
      </c>
      <c r="M96" s="27">
        <f t="shared" ca="1" si="15"/>
        <v>1.0083634158759787E-6</v>
      </c>
      <c r="N96" s="44"/>
      <c r="O96" s="44"/>
      <c r="P96" s="7"/>
      <c r="Q96" s="28">
        <f t="shared" ca="1" si="16"/>
        <v>-3138.5741518498262</v>
      </c>
      <c r="R96" s="27">
        <f t="shared" ca="1" si="17"/>
        <v>-2220.985702537444</v>
      </c>
      <c r="S96" s="7"/>
      <c r="T96" s="28">
        <f t="shared" ca="1" si="18"/>
        <v>0.81074457185438076</v>
      </c>
      <c r="U96" s="27">
        <f t="shared" ca="1" si="19"/>
        <v>-0.57736507152516725</v>
      </c>
      <c r="V96" s="7"/>
      <c r="W96" s="28">
        <f t="shared" ca="1" si="20"/>
        <v>0.81522273709944193</v>
      </c>
      <c r="X96" s="27">
        <f t="shared" ca="1" si="24"/>
        <v>298.21004376079338</v>
      </c>
      <c r="Y96" s="7"/>
      <c r="Z96" s="28">
        <f t="shared" si="23"/>
        <v>298.30499999999984</v>
      </c>
      <c r="AA96" s="27">
        <f t="shared" si="21"/>
        <v>5.2064044251616819</v>
      </c>
      <c r="AB96" s="7"/>
      <c r="AC96" s="28">
        <f t="shared" ca="1" si="13"/>
        <v>-9.4956239206453574E-2</v>
      </c>
      <c r="AD96" s="27"/>
      <c r="AE96" s="7"/>
    </row>
    <row r="97" spans="1:31" s="26" customFormat="1" x14ac:dyDescent="0.25">
      <c r="A97" s="26">
        <v>12</v>
      </c>
      <c r="B97" s="26">
        <v>-607</v>
      </c>
      <c r="C97" s="26">
        <v>11423</v>
      </c>
      <c r="D97" s="26">
        <v>12163</v>
      </c>
      <c r="E97" s="26">
        <v>14784</v>
      </c>
      <c r="F97" s="26">
        <v>14071</v>
      </c>
      <c r="G97" s="27"/>
      <c r="H97" s="7"/>
      <c r="I97" s="28">
        <f t="shared" si="14"/>
        <v>-3361</v>
      </c>
      <c r="J97" s="27">
        <f t="shared" si="14"/>
        <v>-1908</v>
      </c>
      <c r="K97" s="7"/>
      <c r="L97" s="124">
        <f t="shared" si="22"/>
        <v>0.86726581605579012</v>
      </c>
      <c r="M97" s="27">
        <f t="shared" ca="1" si="15"/>
        <v>7.8300625917755071E-6</v>
      </c>
      <c r="N97" s="44"/>
      <c r="O97" s="44"/>
      <c r="P97" s="7"/>
      <c r="Q97" s="28">
        <f t="shared" ca="1" si="16"/>
        <v>-3331.5741518498262</v>
      </c>
      <c r="R97" s="27">
        <f t="shared" ca="1" si="17"/>
        <v>-1915.985702537444</v>
      </c>
      <c r="S97" s="7"/>
      <c r="T97" s="28">
        <f t="shared" ca="1" si="18"/>
        <v>0.86059959990132751</v>
      </c>
      <c r="U97" s="27">
        <f t="shared" ca="1" si="19"/>
        <v>-0.49807759722310913</v>
      </c>
      <c r="V97" s="7"/>
      <c r="W97" s="28">
        <f t="shared" ca="1" si="20"/>
        <v>0.86446759115564797</v>
      </c>
      <c r="X97" s="27">
        <f t="shared" ca="1" si="24"/>
        <v>292.85190061909589</v>
      </c>
      <c r="Y97" s="7"/>
      <c r="Z97" s="28">
        <f t="shared" si="23"/>
        <v>292.84199999999981</v>
      </c>
      <c r="AA97" s="27">
        <f t="shared" si="21"/>
        <v>5.1110570881252313</v>
      </c>
      <c r="AB97" s="7"/>
      <c r="AC97" s="28">
        <f t="shared" ca="1" si="13"/>
        <v>9.9006190960722051E-3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11344</v>
      </c>
      <c r="D98" s="26">
        <v>12336</v>
      </c>
      <c r="E98" s="26">
        <v>14878</v>
      </c>
      <c r="F98" s="26">
        <v>13918</v>
      </c>
      <c r="G98" s="27"/>
      <c r="H98" s="7"/>
      <c r="I98" s="28">
        <f t="shared" si="14"/>
        <v>-3534</v>
      </c>
      <c r="J98" s="27">
        <f t="shared" si="14"/>
        <v>-1582</v>
      </c>
      <c r="K98" s="7"/>
      <c r="L98" s="124">
        <f t="shared" si="22"/>
        <v>0.91086984660766557</v>
      </c>
      <c r="M98" s="27">
        <f t="shared" ca="1" si="15"/>
        <v>5.5979247410700302E-6</v>
      </c>
      <c r="N98" s="44"/>
      <c r="O98" s="44"/>
      <c r="P98" s="7"/>
      <c r="Q98" s="28">
        <f t="shared" ca="1" si="16"/>
        <v>-3504.5741518498262</v>
      </c>
      <c r="R98" s="27">
        <f t="shared" ca="1" si="17"/>
        <v>-1589.985702537444</v>
      </c>
      <c r="S98" s="7"/>
      <c r="T98" s="28">
        <f t="shared" ca="1" si="18"/>
        <v>0.90528830379833169</v>
      </c>
      <c r="U98" s="27">
        <f t="shared" ca="1" si="19"/>
        <v>-0.41333098534615526</v>
      </c>
      <c r="V98" s="7"/>
      <c r="W98" s="28">
        <f t="shared" ca="1" si="20"/>
        <v>0.90850385321353488</v>
      </c>
      <c r="X98" s="27">
        <f t="shared" ca="1" si="24"/>
        <v>287.36631457761109</v>
      </c>
      <c r="Y98" s="7"/>
      <c r="Z98" s="28">
        <f t="shared" si="23"/>
        <v>287.3159999999998</v>
      </c>
      <c r="AA98" s="27">
        <f t="shared" si="21"/>
        <v>5.0146101936600243</v>
      </c>
      <c r="AB98" s="7"/>
      <c r="AC98" s="28">
        <f t="shared" ca="1" si="13"/>
        <v>5.0314577611288769E-2</v>
      </c>
      <c r="AD98" s="27"/>
      <c r="AE98" s="7"/>
    </row>
    <row r="99" spans="1:31" s="26" customFormat="1" x14ac:dyDescent="0.25">
      <c r="A99" s="26">
        <v>14</v>
      </c>
      <c r="B99" s="26">
        <v>-641</v>
      </c>
      <c r="C99" s="26">
        <v>11268</v>
      </c>
      <c r="D99" s="26">
        <v>12511</v>
      </c>
      <c r="E99" s="26">
        <v>14944</v>
      </c>
      <c r="F99" s="26">
        <v>13732</v>
      </c>
      <c r="G99" s="27"/>
      <c r="H99" s="7"/>
      <c r="I99" s="28">
        <f t="shared" si="14"/>
        <v>-3676</v>
      </c>
      <c r="J99" s="27">
        <f t="shared" si="14"/>
        <v>-1221</v>
      </c>
      <c r="K99" s="7"/>
      <c r="L99" s="124">
        <f t="shared" si="22"/>
        <v>0.94734584189308801</v>
      </c>
      <c r="M99" s="27">
        <f t="shared" ca="1" si="15"/>
        <v>8.3172110528420715E-6</v>
      </c>
      <c r="N99" s="44"/>
      <c r="O99" s="44"/>
      <c r="P99" s="7"/>
      <c r="Q99" s="28">
        <f t="shared" ca="1" si="16"/>
        <v>-3646.5741518498262</v>
      </c>
      <c r="R99" s="27">
        <f t="shared" ca="1" si="17"/>
        <v>-1228.985702537444</v>
      </c>
      <c r="S99" s="7"/>
      <c r="T99" s="28">
        <f t="shared" ca="1" si="18"/>
        <v>0.94196920526292471</v>
      </c>
      <c r="U99" s="27">
        <f t="shared" ca="1" si="19"/>
        <v>-0.31948581084437505</v>
      </c>
      <c r="V99" s="7"/>
      <c r="W99" s="28">
        <f t="shared" ca="1" si="20"/>
        <v>0.94446188435996759</v>
      </c>
      <c r="X99" s="27">
        <f t="shared" ca="1" si="24"/>
        <v>281.59206120459885</v>
      </c>
      <c r="Y99" s="7"/>
      <c r="Z99" s="28">
        <f t="shared" si="23"/>
        <v>281.5469999999998</v>
      </c>
      <c r="AA99" s="27">
        <f t="shared" si="21"/>
        <v>4.9139221491124712</v>
      </c>
      <c r="AB99" s="7"/>
      <c r="AC99" s="28">
        <f t="shared" ca="1" si="13"/>
        <v>4.5061204599051052E-2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11222</v>
      </c>
      <c r="D100" s="26">
        <v>12694</v>
      </c>
      <c r="E100" s="26">
        <v>14999</v>
      </c>
      <c r="F100" s="26">
        <v>13558</v>
      </c>
      <c r="G100" s="27"/>
      <c r="H100" s="7"/>
      <c r="I100" s="28">
        <f t="shared" si="14"/>
        <v>-3777</v>
      </c>
      <c r="J100" s="27">
        <f t="shared" si="14"/>
        <v>-864</v>
      </c>
      <c r="K100" s="7"/>
      <c r="L100" s="124">
        <f t="shared" si="22"/>
        <v>0.97387446851519888</v>
      </c>
      <c r="M100" s="27">
        <f t="shared" ca="1" si="15"/>
        <v>1.6303917034214667E-5</v>
      </c>
      <c r="N100" s="44"/>
      <c r="O100" s="44"/>
      <c r="P100" s="7"/>
      <c r="Q100" s="28">
        <f t="shared" ca="1" si="16"/>
        <v>-3747.5741518498262</v>
      </c>
      <c r="R100" s="27">
        <f t="shared" ca="1" si="17"/>
        <v>-871.98570253744401</v>
      </c>
      <c r="S100" s="7"/>
      <c r="T100" s="28">
        <f t="shared" ca="1" si="18"/>
        <v>0.96805914222013523</v>
      </c>
      <c r="U100" s="27">
        <f t="shared" ca="1" si="19"/>
        <v>-0.22668047207114639</v>
      </c>
      <c r="V100" s="7"/>
      <c r="W100" s="28">
        <f t="shared" ca="1" si="20"/>
        <v>0.96983665759414095</v>
      </c>
      <c r="X100" s="27">
        <f t="shared" ca="1" si="24"/>
        <v>276.05838403132248</v>
      </c>
      <c r="Y100" s="7"/>
      <c r="Z100" s="28">
        <f t="shared" si="23"/>
        <v>275.86799999999982</v>
      </c>
      <c r="AA100" s="27">
        <f t="shared" si="21"/>
        <v>4.8148049008917138</v>
      </c>
      <c r="AB100" s="7"/>
      <c r="AC100" s="28">
        <f t="shared" ca="1" si="13"/>
        <v>0.19038403132265103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11182</v>
      </c>
      <c r="D101" s="26">
        <v>12880</v>
      </c>
      <c r="E101" s="26">
        <v>15034</v>
      </c>
      <c r="F101" s="26">
        <v>13366</v>
      </c>
      <c r="G101" s="27"/>
      <c r="H101" s="7"/>
      <c r="I101" s="28">
        <f t="shared" si="14"/>
        <v>-3852</v>
      </c>
      <c r="J101" s="27">
        <f t="shared" si="14"/>
        <v>-486</v>
      </c>
      <c r="K101" s="7"/>
      <c r="L101" s="124">
        <f t="shared" si="22"/>
        <v>0.9908747065902116</v>
      </c>
      <c r="M101" s="27">
        <f t="shared" ca="1" si="15"/>
        <v>5.8651691181876154E-6</v>
      </c>
      <c r="N101" s="44"/>
      <c r="O101" s="44"/>
      <c r="P101" s="7"/>
      <c r="Q101" s="28">
        <f t="shared" ca="1" si="16"/>
        <v>-3822.5741518498262</v>
      </c>
      <c r="R101" s="27">
        <f t="shared" ca="1" si="17"/>
        <v>-493.98570253744401</v>
      </c>
      <c r="S101" s="7"/>
      <c r="T101" s="28">
        <f t="shared" ca="1" si="18"/>
        <v>0.98743285778242029</v>
      </c>
      <c r="U101" s="27">
        <f t="shared" ca="1" si="19"/>
        <v>-0.12841599572302195</v>
      </c>
      <c r="V101" s="7"/>
      <c r="W101" s="28">
        <f t="shared" ca="1" si="20"/>
        <v>0.98845289546665394</v>
      </c>
      <c r="X101" s="27">
        <f t="shared" ca="1" si="24"/>
        <v>270.30496669509694</v>
      </c>
      <c r="Y101" s="7"/>
      <c r="Z101" s="28">
        <f t="shared" si="23"/>
        <v>270.17099999999982</v>
      </c>
      <c r="AA101" s="27">
        <f t="shared" si="21"/>
        <v>4.7153734934055969</v>
      </c>
      <c r="AB101" s="7"/>
      <c r="AC101" s="28">
        <f t="shared" ca="1" si="13"/>
        <v>0.13396669509711501</v>
      </c>
      <c r="AD101" s="27"/>
      <c r="AE101" s="7"/>
    </row>
    <row r="102" spans="1:31" s="26" customFormat="1" x14ac:dyDescent="0.25">
      <c r="A102" s="26">
        <v>17</v>
      </c>
      <c r="B102" s="26">
        <v>-631</v>
      </c>
      <c r="C102" s="26">
        <v>11168</v>
      </c>
      <c r="D102" s="26">
        <v>13062</v>
      </c>
      <c r="E102" s="26">
        <v>15050</v>
      </c>
      <c r="F102" s="26">
        <v>13179</v>
      </c>
      <c r="G102" s="27"/>
      <c r="H102" s="7"/>
      <c r="I102" s="28">
        <f t="shared" si="14"/>
        <v>-3882</v>
      </c>
      <c r="J102" s="27">
        <f t="shared" si="14"/>
        <v>-117</v>
      </c>
      <c r="K102" s="7"/>
      <c r="L102" s="124">
        <f t="shared" si="22"/>
        <v>0.99807234242462295</v>
      </c>
      <c r="M102" s="27">
        <f t="shared" ca="1" si="15"/>
        <v>6.8107188670175562E-6</v>
      </c>
      <c r="N102" s="44"/>
      <c r="O102" s="44"/>
      <c r="P102" s="7"/>
      <c r="Q102" s="28">
        <f t="shared" ca="1" si="16"/>
        <v>-3852.5741518498262</v>
      </c>
      <c r="R102" s="27">
        <f t="shared" ca="1" si="17"/>
        <v>-124.98570253744403</v>
      </c>
      <c r="S102" s="7"/>
      <c r="T102" s="28">
        <f t="shared" ca="1" si="18"/>
        <v>0.9951823440073343</v>
      </c>
      <c r="U102" s="27">
        <f t="shared" ca="1" si="19"/>
        <v>-3.2491149764138583E-2</v>
      </c>
      <c r="V102" s="7"/>
      <c r="W102" s="28">
        <f t="shared" ca="1" si="20"/>
        <v>0.99546260702289779</v>
      </c>
      <c r="X102" s="27">
        <f t="shared" ca="1" si="24"/>
        <v>264.77220639710674</v>
      </c>
      <c r="Y102" s="7"/>
      <c r="Z102" s="28">
        <f t="shared" si="23"/>
        <v>264.49199999999985</v>
      </c>
      <c r="AA102" s="27">
        <f t="shared" si="21"/>
        <v>4.6162562451848395</v>
      </c>
      <c r="AB102" s="7"/>
      <c r="AC102" s="28">
        <f t="shared" ca="1" si="13"/>
        <v>0.28020639710689466</v>
      </c>
      <c r="AD102" s="27"/>
      <c r="AE102" s="7"/>
    </row>
    <row r="103" spans="1:31" s="26" customFormat="1" x14ac:dyDescent="0.25">
      <c r="A103" s="26">
        <v>18</v>
      </c>
      <c r="B103" s="26">
        <v>-629</v>
      </c>
      <c r="C103" s="26">
        <v>11170</v>
      </c>
      <c r="D103" s="26">
        <v>13255</v>
      </c>
      <c r="E103" s="26">
        <v>15043</v>
      </c>
      <c r="F103" s="26">
        <v>12992</v>
      </c>
      <c r="G103" s="27"/>
      <c r="H103" s="7"/>
      <c r="I103" s="28">
        <f t="shared" si="14"/>
        <v>-3873</v>
      </c>
      <c r="J103" s="27">
        <f t="shared" si="14"/>
        <v>263</v>
      </c>
      <c r="K103" s="7"/>
      <c r="L103" s="124">
        <f t="shared" si="22"/>
        <v>0.99548946063249799</v>
      </c>
      <c r="M103" s="27">
        <f t="shared" ca="1" si="15"/>
        <v>9.6959602644739326E-6</v>
      </c>
      <c r="N103" s="44"/>
      <c r="O103" s="44"/>
      <c r="P103" s="7"/>
      <c r="Q103" s="28">
        <f t="shared" ca="1" si="16"/>
        <v>-3843.5741518498262</v>
      </c>
      <c r="R103" s="27">
        <f t="shared" ca="1" si="17"/>
        <v>255.01429746255599</v>
      </c>
      <c r="S103" s="7"/>
      <c r="T103" s="28">
        <f t="shared" ca="1" si="18"/>
        <v>0.99285749813986013</v>
      </c>
      <c r="U103" s="27">
        <f t="shared" ca="1" si="19"/>
        <v>6.6293244448261651E-2</v>
      </c>
      <c r="V103" s="7"/>
      <c r="W103" s="28">
        <f t="shared" ca="1" si="20"/>
        <v>0.99237562694000991</v>
      </c>
      <c r="X103" s="27">
        <f t="shared" ca="1" si="24"/>
        <v>259.08095184212607</v>
      </c>
      <c r="Y103" s="7"/>
      <c r="Z103" s="28">
        <f t="shared" si="23"/>
        <v>258.83099999999985</v>
      </c>
      <c r="AA103" s="27">
        <f t="shared" si="21"/>
        <v>4.5174531562294407</v>
      </c>
      <c r="AB103" s="7"/>
      <c r="AC103" s="28">
        <f t="shared" ca="1" si="13"/>
        <v>0.24995184212622235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11198</v>
      </c>
      <c r="D104" s="26">
        <v>13450</v>
      </c>
      <c r="E104" s="26">
        <v>15034</v>
      </c>
      <c r="F104" s="26">
        <v>12812</v>
      </c>
      <c r="G104" s="27"/>
      <c r="H104" s="7"/>
      <c r="I104" s="28">
        <f t="shared" si="14"/>
        <v>-3836</v>
      </c>
      <c r="J104" s="27">
        <f t="shared" si="14"/>
        <v>638</v>
      </c>
      <c r="K104" s="7"/>
      <c r="L104" s="124">
        <f t="shared" si="22"/>
        <v>0.98337950792729767</v>
      </c>
      <c r="M104" s="27">
        <f t="shared" ca="1" si="15"/>
        <v>1.726340903028146E-6</v>
      </c>
      <c r="N104" s="44"/>
      <c r="O104" s="44"/>
      <c r="P104" s="7"/>
      <c r="Q104" s="28">
        <f t="shared" ca="1" si="16"/>
        <v>-3806.5741518498262</v>
      </c>
      <c r="R104" s="27">
        <f t="shared" ca="1" si="17"/>
        <v>630.01429746255599</v>
      </c>
      <c r="S104" s="7"/>
      <c r="T104" s="28">
        <f t="shared" ca="1" si="18"/>
        <v>0.98329979846246618</v>
      </c>
      <c r="U104" s="27">
        <f t="shared" ca="1" si="19"/>
        <v>0.16377784399997239</v>
      </c>
      <c r="V104" s="7"/>
      <c r="W104" s="28">
        <f t="shared" ca="1" si="20"/>
        <v>0.98206560499974627</v>
      </c>
      <c r="X104" s="27">
        <f t="shared" ca="1" si="24"/>
        <v>253.43476651697654</v>
      </c>
      <c r="Y104" s="7"/>
      <c r="Z104" s="28">
        <f t="shared" si="23"/>
        <v>253.23299999999983</v>
      </c>
      <c r="AA104" s="27">
        <f t="shared" si="21"/>
        <v>4.4197496247027974</v>
      </c>
      <c r="AB104" s="7"/>
      <c r="AC104" s="28">
        <f t="shared" ca="1" si="13"/>
        <v>0.20176651697670422</v>
      </c>
      <c r="AD104" s="27"/>
      <c r="AE104" s="7"/>
    </row>
    <row r="105" spans="1:31" s="26" customFormat="1" x14ac:dyDescent="0.25">
      <c r="A105" s="26">
        <v>20</v>
      </c>
      <c r="B105" s="26">
        <v>-606</v>
      </c>
      <c r="C105" s="26">
        <v>11227</v>
      </c>
      <c r="D105" s="26">
        <v>13614</v>
      </c>
      <c r="E105" s="26">
        <v>14986</v>
      </c>
      <c r="F105" s="26">
        <v>12628</v>
      </c>
      <c r="G105" s="27"/>
      <c r="H105" s="7"/>
      <c r="I105" s="28">
        <f t="shared" si="14"/>
        <v>-3759</v>
      </c>
      <c r="J105" s="27">
        <f t="shared" si="14"/>
        <v>986</v>
      </c>
      <c r="K105" s="7"/>
      <c r="L105" s="124">
        <f t="shared" si="22"/>
        <v>0.96255198213737947</v>
      </c>
      <c r="M105" s="27">
        <f t="shared" ca="1" si="15"/>
        <v>1.1560724736405107E-6</v>
      </c>
      <c r="N105" s="44"/>
      <c r="O105" s="44"/>
      <c r="P105" s="7"/>
      <c r="Q105" s="28">
        <f t="shared" ca="1" si="16"/>
        <v>-3729.5741518498262</v>
      </c>
      <c r="R105" s="27">
        <f t="shared" ca="1" si="17"/>
        <v>978.01429746255599</v>
      </c>
      <c r="S105" s="7"/>
      <c r="T105" s="28">
        <f t="shared" ca="1" si="18"/>
        <v>0.96340945048518689</v>
      </c>
      <c r="U105" s="27">
        <f t="shared" ca="1" si="19"/>
        <v>0.25424355238395996</v>
      </c>
      <c r="V105" s="7"/>
      <c r="W105" s="28">
        <f t="shared" ca="1" si="20"/>
        <v>0.96147677403024834</v>
      </c>
      <c r="X105" s="27">
        <f t="shared" ca="1" si="24"/>
        <v>248.09105797446909</v>
      </c>
      <c r="Y105" s="7"/>
      <c r="Z105" s="28">
        <f t="shared" si="23"/>
        <v>247.77899999999983</v>
      </c>
      <c r="AA105" s="27">
        <f t="shared" si="21"/>
        <v>4.3245593672990266</v>
      </c>
      <c r="AB105" s="7"/>
      <c r="AC105" s="28">
        <f t="shared" ca="1" si="13"/>
        <v>0.31205797446926908</v>
      </c>
      <c r="AD105" s="27"/>
      <c r="AE105" s="7"/>
    </row>
    <row r="106" spans="1:31" s="26" customFormat="1" x14ac:dyDescent="0.25">
      <c r="A106" s="26">
        <v>21</v>
      </c>
      <c r="B106" s="26">
        <v>-627</v>
      </c>
      <c r="C106" s="26">
        <v>11288</v>
      </c>
      <c r="D106" s="26">
        <v>13797</v>
      </c>
      <c r="E106" s="26">
        <v>14929</v>
      </c>
      <c r="F106" s="26">
        <v>12447</v>
      </c>
      <c r="G106" s="27"/>
      <c r="H106" s="7"/>
      <c r="I106" s="28">
        <f t="shared" si="14"/>
        <v>-3641</v>
      </c>
      <c r="J106" s="27">
        <f t="shared" si="14"/>
        <v>1350</v>
      </c>
      <c r="K106" s="7"/>
      <c r="L106" s="124">
        <f t="shared" si="22"/>
        <v>0.93182540128923363</v>
      </c>
      <c r="M106" s="27">
        <f t="shared" ca="1" si="15"/>
        <v>2.4361741404119641E-6</v>
      </c>
      <c r="N106" s="44"/>
      <c r="O106" s="44"/>
      <c r="P106" s="7"/>
      <c r="Q106" s="28">
        <f t="shared" ca="1" si="16"/>
        <v>-3611.5741518498262</v>
      </c>
      <c r="R106" s="27">
        <f t="shared" ca="1" si="17"/>
        <v>1342.014297462556</v>
      </c>
      <c r="S106" s="7"/>
      <c r="T106" s="28">
        <f t="shared" ca="1" si="18"/>
        <v>0.9329281380005251</v>
      </c>
      <c r="U106" s="27">
        <f t="shared" ca="1" si="19"/>
        <v>0.34886860368215389</v>
      </c>
      <c r="V106" s="7"/>
      <c r="W106" s="28">
        <f t="shared" ca="1" si="20"/>
        <v>0.93026457646228733</v>
      </c>
      <c r="X106" s="27">
        <f t="shared" ca="1" si="24"/>
        <v>242.34568687536694</v>
      </c>
      <c r="Y106" s="7"/>
      <c r="Z106" s="28">
        <f t="shared" si="23"/>
        <v>242.13599999999983</v>
      </c>
      <c r="AA106" s="27">
        <f t="shared" si="21"/>
        <v>4.2260704376089864</v>
      </c>
      <c r="AB106" s="7"/>
      <c r="AC106" s="28">
        <f t="shared" ca="1" si="13"/>
        <v>0.20968687536711172</v>
      </c>
      <c r="AD106" s="27"/>
      <c r="AE106" s="7"/>
    </row>
    <row r="107" spans="1:31" s="26" customFormat="1" x14ac:dyDescent="0.25">
      <c r="A107" s="26">
        <v>22</v>
      </c>
      <c r="B107" s="26">
        <v>-621</v>
      </c>
      <c r="C107" s="26">
        <v>11358</v>
      </c>
      <c r="D107" s="26">
        <v>13966</v>
      </c>
      <c r="E107" s="26">
        <v>14857</v>
      </c>
      <c r="F107" s="26">
        <v>12273</v>
      </c>
      <c r="G107" s="27"/>
      <c r="H107" s="7"/>
      <c r="I107" s="28">
        <f t="shared" si="14"/>
        <v>-3499</v>
      </c>
      <c r="J107" s="27">
        <f t="shared" si="14"/>
        <v>1693</v>
      </c>
      <c r="K107" s="7"/>
      <c r="L107" s="124">
        <f t="shared" si="22"/>
        <v>0.89248264586480286</v>
      </c>
      <c r="M107" s="27">
        <f t="shared" ca="1" si="15"/>
        <v>1.69804731488799E-7</v>
      </c>
      <c r="N107" s="44"/>
      <c r="O107" s="44"/>
      <c r="P107" s="7"/>
      <c r="Q107" s="28">
        <f t="shared" ca="1" si="16"/>
        <v>-3469.5741518498262</v>
      </c>
      <c r="R107" s="27">
        <f t="shared" ca="1" si="17"/>
        <v>1685.014297462556</v>
      </c>
      <c r="S107" s="7"/>
      <c r="T107" s="28">
        <f t="shared" ca="1" si="18"/>
        <v>0.89624723653593208</v>
      </c>
      <c r="U107" s="27">
        <f t="shared" ca="1" si="19"/>
        <v>0.43803451740545196</v>
      </c>
      <c r="V107" s="7"/>
      <c r="W107" s="28">
        <f t="shared" ca="1" si="20"/>
        <v>0.8928947195614747</v>
      </c>
      <c r="X107" s="27">
        <f t="shared" ca="1" si="24"/>
        <v>236.77122537798368</v>
      </c>
      <c r="Y107" s="7"/>
      <c r="Z107" s="28">
        <f t="shared" si="23"/>
        <v>236.54699999999983</v>
      </c>
      <c r="AA107" s="27">
        <f t="shared" si="21"/>
        <v>4.1285239857150238</v>
      </c>
      <c r="AB107" s="7"/>
      <c r="AC107" s="28">
        <f t="shared" ca="1" si="13"/>
        <v>0.22422537798385633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11464</v>
      </c>
      <c r="D108" s="26">
        <v>14143</v>
      </c>
      <c r="E108" s="26">
        <v>14769</v>
      </c>
      <c r="F108" s="26">
        <v>12109</v>
      </c>
      <c r="G108" s="27"/>
      <c r="H108" s="7"/>
      <c r="I108" s="28">
        <f t="shared" si="14"/>
        <v>-3305</v>
      </c>
      <c r="J108" s="27">
        <f t="shared" si="14"/>
        <v>2034</v>
      </c>
      <c r="K108" s="7"/>
      <c r="L108" s="124">
        <f t="shared" si="22"/>
        <v>0.84297074606175892</v>
      </c>
      <c r="M108" s="27">
        <f t="shared" ca="1" si="15"/>
        <v>7.6512635706250816E-7</v>
      </c>
      <c r="N108" s="44"/>
      <c r="O108" s="44"/>
      <c r="P108" s="7"/>
      <c r="Q108" s="28">
        <f t="shared" ca="1" si="16"/>
        <v>-3275.5741518498262</v>
      </c>
      <c r="R108" s="27">
        <f t="shared" ca="1" si="17"/>
        <v>2026.014297462556</v>
      </c>
      <c r="S108" s="7"/>
      <c r="T108" s="28">
        <f t="shared" ca="1" si="18"/>
        <v>0.84613389228148805</v>
      </c>
      <c r="U108" s="27">
        <f t="shared" ca="1" si="19"/>
        <v>0.52668051326447429</v>
      </c>
      <c r="V108" s="7"/>
      <c r="W108" s="28">
        <f t="shared" ca="1" si="20"/>
        <v>0.84209603104698982</v>
      </c>
      <c r="X108" s="27">
        <f t="shared" ca="1" si="24"/>
        <v>230.8792720871669</v>
      </c>
      <c r="Y108" s="7"/>
      <c r="Z108" s="28">
        <f t="shared" si="23"/>
        <v>230.77799999999982</v>
      </c>
      <c r="AA108" s="27">
        <f t="shared" si="21"/>
        <v>4.0278359411674707</v>
      </c>
      <c r="AB108" s="7"/>
      <c r="AC108" s="28">
        <f t="shared" ca="1" si="13"/>
        <v>0.10127208716707514</v>
      </c>
      <c r="AD108" s="27"/>
      <c r="AE108" s="7"/>
    </row>
    <row r="109" spans="1:31" s="26" customFormat="1" x14ac:dyDescent="0.25">
      <c r="A109" s="26">
        <v>24</v>
      </c>
      <c r="B109" s="26">
        <v>-625</v>
      </c>
      <c r="C109" s="26">
        <v>11572</v>
      </c>
      <c r="D109" s="26">
        <v>14303</v>
      </c>
      <c r="E109" s="26">
        <v>14670</v>
      </c>
      <c r="F109" s="26">
        <v>11955</v>
      </c>
      <c r="G109" s="27"/>
      <c r="H109" s="7"/>
      <c r="I109" s="28">
        <f t="shared" si="14"/>
        <v>-3098</v>
      </c>
      <c r="J109" s="27">
        <f t="shared" si="14"/>
        <v>2348</v>
      </c>
      <c r="K109" s="7"/>
      <c r="L109" s="124">
        <f t="shared" si="22"/>
        <v>0.786461352422127</v>
      </c>
      <c r="M109" s="27">
        <f t="shared" ca="1" si="15"/>
        <v>2.3467979318200197E-6</v>
      </c>
      <c r="N109" s="44"/>
      <c r="O109" s="44"/>
      <c r="P109" s="7"/>
      <c r="Q109" s="28">
        <f t="shared" ca="1" si="16"/>
        <v>-3068.5741518498262</v>
      </c>
      <c r="R109" s="27">
        <f t="shared" ca="1" si="17"/>
        <v>2340.014297462556</v>
      </c>
      <c r="S109" s="7"/>
      <c r="T109" s="28">
        <f t="shared" ca="1" si="18"/>
        <v>0.7926624373295813</v>
      </c>
      <c r="U109" s="27">
        <f t="shared" ca="1" si="19"/>
        <v>0.60830761795577337</v>
      </c>
      <c r="V109" s="7"/>
      <c r="W109" s="28">
        <f t="shared" ca="1" si="20"/>
        <v>0.78799327863830715</v>
      </c>
      <c r="X109" s="27">
        <f t="shared" ca="1" si="24"/>
        <v>225.23569504910438</v>
      </c>
      <c r="Y109" s="7"/>
      <c r="Z109" s="28">
        <f t="shared" si="23"/>
        <v>225.15299999999982</v>
      </c>
      <c r="AA109" s="27">
        <f t="shared" si="21"/>
        <v>3.9296611707427895</v>
      </c>
      <c r="AB109" s="7"/>
      <c r="AC109" s="28">
        <f t="shared" ca="1" si="13"/>
        <v>8.2695049104557938E-2</v>
      </c>
      <c r="AD109" s="27"/>
      <c r="AE109" s="7"/>
    </row>
    <row r="110" spans="1:31" s="26" customFormat="1" x14ac:dyDescent="0.25">
      <c r="A110" s="26">
        <v>25</v>
      </c>
      <c r="B110" s="26">
        <v>-638</v>
      </c>
      <c r="C110" s="26">
        <v>11688</v>
      </c>
      <c r="D110" s="26">
        <v>14438</v>
      </c>
      <c r="E110" s="26">
        <v>14536</v>
      </c>
      <c r="F110" s="26">
        <v>11798</v>
      </c>
      <c r="G110" s="27"/>
      <c r="H110" s="7"/>
      <c r="I110" s="28">
        <f t="shared" si="14"/>
        <v>-2848</v>
      </c>
      <c r="J110" s="27">
        <f t="shared" si="14"/>
        <v>2640</v>
      </c>
      <c r="K110" s="7"/>
      <c r="L110" s="124">
        <f t="shared" si="22"/>
        <v>0.72096173720544476</v>
      </c>
      <c r="M110" s="27">
        <f t="shared" ca="1" si="15"/>
        <v>3.4781546589847394E-6</v>
      </c>
      <c r="N110" s="44"/>
      <c r="O110" s="44"/>
      <c r="P110" s="7"/>
      <c r="Q110" s="28">
        <f t="shared" ca="1" si="16"/>
        <v>-2818.5741518498262</v>
      </c>
      <c r="R110" s="27">
        <f t="shared" ca="1" si="17"/>
        <v>2632.014297462556</v>
      </c>
      <c r="S110" s="7"/>
      <c r="T110" s="28">
        <f t="shared" ca="1" si="18"/>
        <v>0.72808338545529783</v>
      </c>
      <c r="U110" s="27">
        <f t="shared" ca="1" si="19"/>
        <v>0.68421562614003884</v>
      </c>
      <c r="V110" s="7"/>
      <c r="W110" s="28">
        <f t="shared" ca="1" si="20"/>
        <v>0.72282671834716838</v>
      </c>
      <c r="X110" s="27">
        <f t="shared" ca="1" si="24"/>
        <v>219.47465602274372</v>
      </c>
      <c r="Y110" s="7"/>
      <c r="Z110" s="28">
        <f t="shared" si="23"/>
        <v>219.41099999999983</v>
      </c>
      <c r="AA110" s="27">
        <f t="shared" si="21"/>
        <v>3.8294443650932757</v>
      </c>
      <c r="AB110" s="7"/>
      <c r="AC110" s="28">
        <f t="shared" ca="1" si="13"/>
        <v>6.3656022743884932E-2</v>
      </c>
      <c r="AD110" s="27"/>
      <c r="AE110" s="7"/>
    </row>
    <row r="111" spans="1:31" s="26" customFormat="1" x14ac:dyDescent="0.25">
      <c r="A111" s="26">
        <v>26</v>
      </c>
      <c r="B111" s="26">
        <v>-614</v>
      </c>
      <c r="C111" s="26">
        <v>11831</v>
      </c>
      <c r="D111" s="26">
        <v>14576</v>
      </c>
      <c r="E111" s="26">
        <v>14408</v>
      </c>
      <c r="F111" s="26">
        <v>11673</v>
      </c>
      <c r="G111" s="27"/>
      <c r="H111" s="7"/>
      <c r="I111" s="28">
        <f t="shared" si="14"/>
        <v>-2577</v>
      </c>
      <c r="J111" s="27">
        <f t="shared" si="14"/>
        <v>2903</v>
      </c>
      <c r="K111" s="7"/>
      <c r="L111" s="124">
        <f t="shared" si="22"/>
        <v>0.65107908848750651</v>
      </c>
      <c r="M111" s="27">
        <f t="shared" ca="1" si="15"/>
        <v>1.4748290323066953E-6</v>
      </c>
      <c r="N111" s="44"/>
      <c r="O111" s="44"/>
      <c r="P111" s="7"/>
      <c r="Q111" s="28">
        <f t="shared" ca="1" si="16"/>
        <v>-2547.5741518498262</v>
      </c>
      <c r="R111" s="27">
        <f t="shared" ca="1" si="17"/>
        <v>2895.014297462556</v>
      </c>
      <c r="S111" s="7"/>
      <c r="T111" s="28">
        <f t="shared" ca="1" si="18"/>
        <v>0.65807969322357462</v>
      </c>
      <c r="U111" s="27">
        <f t="shared" ca="1" si="19"/>
        <v>0.7525848252923053</v>
      </c>
      <c r="V111" s="7"/>
      <c r="W111" s="28">
        <f t="shared" ca="1" si="20"/>
        <v>0.65229351387933043</v>
      </c>
      <c r="X111" s="27">
        <f t="shared" ca="1" si="24"/>
        <v>213.81948078358596</v>
      </c>
      <c r="Y111" s="7"/>
      <c r="Z111" s="28">
        <f t="shared" si="23"/>
        <v>213.88499999999982</v>
      </c>
      <c r="AA111" s="27">
        <f t="shared" si="21"/>
        <v>3.7329974706280686</v>
      </c>
      <c r="AB111" s="7"/>
      <c r="AC111" s="28">
        <f t="shared" ca="1" si="13"/>
        <v>-6.5519216413861159E-2</v>
      </c>
      <c r="AD111" s="27"/>
      <c r="AE111" s="7"/>
    </row>
    <row r="112" spans="1:31" s="26" customFormat="1" x14ac:dyDescent="0.25">
      <c r="A112" s="26">
        <v>27</v>
      </c>
      <c r="B112" s="26">
        <v>-631</v>
      </c>
      <c r="C112" s="26">
        <v>11976</v>
      </c>
      <c r="D112" s="26">
        <v>14685</v>
      </c>
      <c r="E112" s="26">
        <v>14254</v>
      </c>
      <c r="F112" s="26">
        <v>11544</v>
      </c>
      <c r="G112" s="27"/>
      <c r="H112" s="7"/>
      <c r="I112" s="28">
        <f t="shared" si="14"/>
        <v>-2278</v>
      </c>
      <c r="J112" s="27">
        <f t="shared" si="14"/>
        <v>3141</v>
      </c>
      <c r="K112" s="7"/>
      <c r="L112" s="124">
        <f t="shared" si="22"/>
        <v>0.57295598698757</v>
      </c>
      <c r="M112" s="27">
        <f t="shared" ca="1" si="15"/>
        <v>2.628903108935056E-6</v>
      </c>
      <c r="N112" s="44"/>
      <c r="O112" s="44"/>
      <c r="P112" s="7"/>
      <c r="Q112" s="28">
        <f t="shared" ca="1" si="16"/>
        <v>-2248.5741518498262</v>
      </c>
      <c r="R112" s="27">
        <f t="shared" ca="1" si="17"/>
        <v>3133.014297462556</v>
      </c>
      <c r="S112" s="7"/>
      <c r="T112" s="28">
        <f t="shared" ca="1" si="18"/>
        <v>0.58084314718193153</v>
      </c>
      <c r="U112" s="27">
        <f t="shared" ca="1" si="19"/>
        <v>0.81445505114112438</v>
      </c>
      <c r="V112" s="7"/>
      <c r="W112" s="28">
        <f t="shared" ca="1" si="20"/>
        <v>0.57457737624032057</v>
      </c>
      <c r="X112" s="27">
        <f t="shared" ca="1" si="24"/>
        <v>208.10477710202372</v>
      </c>
      <c r="Y112" s="7"/>
      <c r="Z112" s="28">
        <f t="shared" si="23"/>
        <v>208.20599999999982</v>
      </c>
      <c r="AA112" s="27">
        <f t="shared" si="21"/>
        <v>3.6338802224073108</v>
      </c>
      <c r="AB112" s="7"/>
      <c r="AC112" s="28">
        <f t="shared" ca="1" si="13"/>
        <v>-0.10122289797610051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12129</v>
      </c>
      <c r="D113" s="26">
        <v>14792</v>
      </c>
      <c r="E113" s="26">
        <v>14102</v>
      </c>
      <c r="F113" s="26">
        <v>11447</v>
      </c>
      <c r="G113" s="27"/>
      <c r="H113" s="7"/>
      <c r="I113" s="28">
        <f t="shared" si="14"/>
        <v>-1973</v>
      </c>
      <c r="J113" s="27">
        <f t="shared" si="14"/>
        <v>3345</v>
      </c>
      <c r="K113" s="7"/>
      <c r="L113" s="124">
        <f t="shared" si="22"/>
        <v>0.49261697428621104</v>
      </c>
      <c r="M113" s="27">
        <f t="shared" ca="1" si="15"/>
        <v>7.631437843668423E-6</v>
      </c>
      <c r="N113" s="44"/>
      <c r="O113" s="44"/>
      <c r="P113" s="7"/>
      <c r="Q113" s="28">
        <f t="shared" ca="1" si="16"/>
        <v>-1943.5741518498264</v>
      </c>
      <c r="R113" s="27">
        <f t="shared" ca="1" si="17"/>
        <v>3337.014297462556</v>
      </c>
      <c r="S113" s="7"/>
      <c r="T113" s="28">
        <f t="shared" ca="1" si="18"/>
        <v>0.50205670389530577</v>
      </c>
      <c r="U113" s="27">
        <f t="shared" ca="1" si="19"/>
        <v>0.86748667329725504</v>
      </c>
      <c r="V113" s="7"/>
      <c r="W113" s="28">
        <f t="shared" ca="1" si="20"/>
        <v>0.49537948000451615</v>
      </c>
      <c r="X113" s="27">
        <f t="shared" ca="1" si="24"/>
        <v>202.6313667857346</v>
      </c>
      <c r="Y113" s="7"/>
      <c r="Z113" s="28">
        <f t="shared" si="23"/>
        <v>202.75199999999981</v>
      </c>
      <c r="AA113" s="27">
        <f t="shared" si="21"/>
        <v>3.5386899650035395</v>
      </c>
      <c r="AB113" s="7"/>
      <c r="AC113" s="28">
        <f t="shared" ca="1" si="13"/>
        <v>-0.12063321426521156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12298</v>
      </c>
      <c r="D114" s="26">
        <v>14873</v>
      </c>
      <c r="E114" s="26">
        <v>13939</v>
      </c>
      <c r="F114" s="26">
        <v>11360</v>
      </c>
      <c r="G114" s="27"/>
      <c r="H114" s="7"/>
      <c r="I114" s="28">
        <f t="shared" si="14"/>
        <v>-1641</v>
      </c>
      <c r="J114" s="27">
        <f t="shared" si="14"/>
        <v>3513</v>
      </c>
      <c r="K114" s="7"/>
      <c r="L114" s="124">
        <f t="shared" si="22"/>
        <v>0.408097512027495</v>
      </c>
      <c r="M114" s="27">
        <f t="shared" ca="1" si="15"/>
        <v>1.3959948067982668E-6</v>
      </c>
      <c r="N114" s="44"/>
      <c r="O114" s="44"/>
      <c r="P114" s="7"/>
      <c r="Q114" s="28">
        <f t="shared" ca="1" si="16"/>
        <v>-1611.5741518498264</v>
      </c>
      <c r="R114" s="27">
        <f t="shared" ca="1" si="17"/>
        <v>3505.014297462556</v>
      </c>
      <c r="S114" s="7"/>
      <c r="T114" s="28">
        <f t="shared" ca="1" si="18"/>
        <v>0.41629572300625733</v>
      </c>
      <c r="U114" s="27">
        <f t="shared" ca="1" si="19"/>
        <v>0.91115977389642144</v>
      </c>
      <c r="V114" s="7"/>
      <c r="W114" s="28">
        <f t="shared" ca="1" si="20"/>
        <v>0.40927903426884227</v>
      </c>
      <c r="X114" s="27">
        <f t="shared" ca="1" si="24"/>
        <v>197.09166589476786</v>
      </c>
      <c r="Y114" s="7"/>
      <c r="Z114" s="28">
        <f t="shared" si="23"/>
        <v>197.3159999999998</v>
      </c>
      <c r="AA114" s="27">
        <f t="shared" si="21"/>
        <v>3.4438138668651277</v>
      </c>
      <c r="AB114" s="7"/>
      <c r="AC114" s="28">
        <f t="shared" ca="1" si="13"/>
        <v>-0.22433410523194652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12477</v>
      </c>
      <c r="D115" s="26">
        <v>14947</v>
      </c>
      <c r="E115" s="26">
        <v>13766</v>
      </c>
      <c r="F115" s="26">
        <v>11291</v>
      </c>
      <c r="G115" s="27"/>
      <c r="H115" s="7"/>
      <c r="I115" s="28">
        <f t="shared" si="14"/>
        <v>-1289</v>
      </c>
      <c r="J115" s="27">
        <f t="shared" si="14"/>
        <v>3656</v>
      </c>
      <c r="K115" s="7"/>
      <c r="L115" s="124">
        <f t="shared" si="22"/>
        <v>0.31648022382066182</v>
      </c>
      <c r="M115" s="27">
        <f t="shared" ca="1" si="15"/>
        <v>2.5027957994478319E-6</v>
      </c>
      <c r="N115" s="44"/>
      <c r="O115" s="44"/>
      <c r="P115" s="7"/>
      <c r="Q115" s="28">
        <f t="shared" ca="1" si="16"/>
        <v>-1259.5741518498264</v>
      </c>
      <c r="R115" s="27">
        <f t="shared" ca="1" si="17"/>
        <v>3648.014297462556</v>
      </c>
      <c r="S115" s="7"/>
      <c r="T115" s="28">
        <f t="shared" ca="1" si="18"/>
        <v>0.32536841796726618</v>
      </c>
      <c r="U115" s="27">
        <f t="shared" ca="1" si="19"/>
        <v>0.94833390119214056</v>
      </c>
      <c r="V115" s="7"/>
      <c r="W115" s="28">
        <f t="shared" ca="1" si="20"/>
        <v>0.31806224651311849</v>
      </c>
      <c r="X115" s="27">
        <f t="shared" ca="1" si="24"/>
        <v>191.44374605197663</v>
      </c>
      <c r="Y115" s="7"/>
      <c r="Z115" s="28">
        <f t="shared" si="23"/>
        <v>191.6729999999998</v>
      </c>
      <c r="AA115" s="27">
        <f t="shared" si="21"/>
        <v>3.3453249371750879</v>
      </c>
      <c r="AB115" s="7"/>
      <c r="AC115" s="28">
        <f t="shared" ca="1" si="13"/>
        <v>-0.22925394802317101</v>
      </c>
      <c r="AD115" s="27"/>
      <c r="AE115" s="7"/>
    </row>
    <row r="116" spans="1:31" s="26" customFormat="1" x14ac:dyDescent="0.25">
      <c r="A116" s="26">
        <v>31</v>
      </c>
      <c r="B116" s="26">
        <v>-643</v>
      </c>
      <c r="C116" s="26">
        <v>12654</v>
      </c>
      <c r="D116" s="26">
        <v>14994</v>
      </c>
      <c r="E116" s="26">
        <v>13570</v>
      </c>
      <c r="F116" s="26">
        <v>11231</v>
      </c>
      <c r="G116" s="27"/>
      <c r="H116" s="7"/>
      <c r="I116" s="28">
        <f t="shared" si="14"/>
        <v>-916</v>
      </c>
      <c r="J116" s="27">
        <f t="shared" si="14"/>
        <v>3763</v>
      </c>
      <c r="K116" s="7"/>
      <c r="L116" s="124">
        <f t="shared" si="22"/>
        <v>0.21933997241673017</v>
      </c>
      <c r="M116" s="27">
        <f t="shared" ca="1" si="15"/>
        <v>4.6348931733633356E-6</v>
      </c>
      <c r="N116" s="44"/>
      <c r="O116" s="44"/>
      <c r="P116" s="7"/>
      <c r="Q116" s="28">
        <f t="shared" ca="1" si="16"/>
        <v>-886.57415184982642</v>
      </c>
      <c r="R116" s="27">
        <f t="shared" ca="1" si="17"/>
        <v>3755.014297462556</v>
      </c>
      <c r="S116" s="7"/>
      <c r="T116" s="28">
        <f t="shared" ca="1" si="18"/>
        <v>0.22901647257083527</v>
      </c>
      <c r="U116" s="27">
        <f t="shared" ca="1" si="19"/>
        <v>0.97614950693089531</v>
      </c>
      <c r="V116" s="7"/>
      <c r="W116" s="28">
        <f t="shared" ca="1" si="20"/>
        <v>0.22149285262086679</v>
      </c>
      <c r="X116" s="27">
        <f t="shared" ca="1" si="24"/>
        <v>185.68698944365622</v>
      </c>
      <c r="Y116" s="7"/>
      <c r="Z116" s="28">
        <f t="shared" si="23"/>
        <v>185.8859999999998</v>
      </c>
      <c r="AA116" s="27">
        <f t="shared" si="21"/>
        <v>3.2443227333621758</v>
      </c>
      <c r="AB116" s="7"/>
      <c r="AC116" s="28">
        <f t="shared" ca="1" si="13"/>
        <v>-0.19901055634358045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12843</v>
      </c>
      <c r="D117" s="26">
        <v>15023</v>
      </c>
      <c r="E117" s="26">
        <v>13378</v>
      </c>
      <c r="F117" s="26">
        <v>11191</v>
      </c>
      <c r="G117" s="27"/>
      <c r="H117" s="7"/>
      <c r="I117" s="28">
        <f t="shared" si="14"/>
        <v>-535</v>
      </c>
      <c r="J117" s="27">
        <f t="shared" si="14"/>
        <v>3832</v>
      </c>
      <c r="K117" s="7"/>
      <c r="L117" s="124">
        <f t="shared" si="22"/>
        <v>0.12120281408024983</v>
      </c>
      <c r="M117" s="27">
        <f t="shared" ca="1" si="15"/>
        <v>2.9937996711674324E-6</v>
      </c>
      <c r="N117" s="44"/>
      <c r="O117" s="44"/>
      <c r="P117" s="7"/>
      <c r="Q117" s="28">
        <f t="shared" ca="1" si="16"/>
        <v>-505.57415184982636</v>
      </c>
      <c r="R117" s="27">
        <f t="shared" ca="1" si="17"/>
        <v>3824.014297462556</v>
      </c>
      <c r="S117" s="7"/>
      <c r="T117" s="28">
        <f t="shared" ca="1" si="18"/>
        <v>0.13059799751442722</v>
      </c>
      <c r="U117" s="27">
        <f t="shared" ca="1" si="19"/>
        <v>0.99408667324841005</v>
      </c>
      <c r="V117" s="7"/>
      <c r="W117" s="28">
        <f t="shared" ca="1" si="20"/>
        <v>0.12293307408128072</v>
      </c>
      <c r="X117" s="27">
        <f t="shared" ca="1" si="24"/>
        <v>179.95243273375922</v>
      </c>
      <c r="Y117" s="7"/>
      <c r="Z117" s="28">
        <f t="shared" si="23"/>
        <v>180.17099999999979</v>
      </c>
      <c r="AA117" s="27">
        <f t="shared" si="21"/>
        <v>3.1445771666106994</v>
      </c>
      <c r="AB117" s="7"/>
      <c r="AC117" s="28">
        <f t="shared" ca="1" si="13"/>
        <v>-0.21856726624056932</v>
      </c>
      <c r="AD117" s="27"/>
      <c r="AE117" s="7"/>
    </row>
    <row r="118" spans="1:31" s="26" customFormat="1" x14ac:dyDescent="0.25">
      <c r="A118" s="26">
        <v>33</v>
      </c>
      <c r="B118" s="26">
        <v>-629</v>
      </c>
      <c r="C118" s="26">
        <v>13039</v>
      </c>
      <c r="D118" s="26">
        <v>15045</v>
      </c>
      <c r="E118" s="26">
        <v>13193</v>
      </c>
      <c r="F118" s="26">
        <v>11181</v>
      </c>
      <c r="G118" s="27"/>
      <c r="H118" s="7"/>
      <c r="I118" s="28">
        <f t="shared" si="14"/>
        <v>-154</v>
      </c>
      <c r="J118" s="27">
        <f t="shared" si="14"/>
        <v>3864</v>
      </c>
      <c r="K118" s="7"/>
      <c r="L118" s="124">
        <f t="shared" si="22"/>
        <v>2.2794903959922532E-2</v>
      </c>
      <c r="M118" s="27">
        <f t="shared" ca="1" si="15"/>
        <v>2.7310624709638634E-6</v>
      </c>
      <c r="N118" s="44"/>
      <c r="O118" s="44"/>
      <c r="P118" s="7"/>
      <c r="Q118" s="28">
        <f t="shared" ca="1" si="16"/>
        <v>-124.57415184982638</v>
      </c>
      <c r="R118" s="27">
        <f t="shared" ca="1" si="17"/>
        <v>3856.014297462556</v>
      </c>
      <c r="S118" s="7"/>
      <c r="T118" s="28">
        <f t="shared" ca="1" si="18"/>
        <v>3.2179522458019215E-2</v>
      </c>
      <c r="U118" s="27">
        <f t="shared" ca="1" si="19"/>
        <v>1.0024053590768227</v>
      </c>
      <c r="V118" s="7"/>
      <c r="W118" s="28">
        <f t="shared" ca="1" si="20"/>
        <v>2.4447496611172036E-2</v>
      </c>
      <c r="X118" s="27">
        <f t="shared" ca="1" si="24"/>
        <v>174.2998791838952</v>
      </c>
      <c r="Y118" s="7"/>
      <c r="Z118" s="28">
        <f t="shared" si="23"/>
        <v>174.50999999999979</v>
      </c>
      <c r="AA118" s="27">
        <f t="shared" si="21"/>
        <v>3.0457740776553011</v>
      </c>
      <c r="AB118" s="7"/>
      <c r="AC118" s="28">
        <f t="shared" ca="1" si="13"/>
        <v>-0.21012081610459177</v>
      </c>
      <c r="AD118" s="27"/>
      <c r="AE118" s="7"/>
    </row>
    <row r="119" spans="1:31" s="26" customFormat="1" x14ac:dyDescent="0.25">
      <c r="A119" s="26">
        <v>34</v>
      </c>
      <c r="B119" s="26">
        <v>-623</v>
      </c>
      <c r="C119" s="26">
        <v>13222</v>
      </c>
      <c r="D119" s="26">
        <v>15034</v>
      </c>
      <c r="E119" s="26">
        <v>13001</v>
      </c>
      <c r="F119" s="26">
        <v>11180</v>
      </c>
      <c r="G119" s="27"/>
      <c r="H119" s="7"/>
      <c r="I119" s="28">
        <f t="shared" si="14"/>
        <v>221</v>
      </c>
      <c r="J119" s="27">
        <f t="shared" si="14"/>
        <v>3854</v>
      </c>
      <c r="K119" s="7"/>
      <c r="L119" s="124">
        <f t="shared" si="22"/>
        <v>-7.4903493395200207E-2</v>
      </c>
      <c r="M119" s="27">
        <f t="shared" ca="1" si="15"/>
        <v>6.2479208761058392E-6</v>
      </c>
      <c r="N119" s="44"/>
      <c r="O119" s="44"/>
      <c r="P119" s="7"/>
      <c r="Q119" s="28">
        <f t="shared" ca="1" si="16"/>
        <v>250.42584815017361</v>
      </c>
      <c r="R119" s="27">
        <f t="shared" ca="1" si="17"/>
        <v>3846.014297462556</v>
      </c>
      <c r="S119" s="7"/>
      <c r="T119" s="28">
        <f t="shared" ca="1" si="18"/>
        <v>-6.4689055353405994E-2</v>
      </c>
      <c r="U119" s="27">
        <f t="shared" ca="1" si="19"/>
        <v>0.99980576975544377</v>
      </c>
      <c r="V119" s="7"/>
      <c r="W119" s="28">
        <f t="shared" ca="1" si="20"/>
        <v>-7.2403909254566842E-2</v>
      </c>
      <c r="X119" s="27">
        <f t="shared" ca="1" si="24"/>
        <v>168.76076527738849</v>
      </c>
      <c r="Y119" s="7"/>
      <c r="Z119" s="28">
        <f t="shared" si="23"/>
        <v>168.90299999999979</v>
      </c>
      <c r="AA119" s="27">
        <f t="shared" si="21"/>
        <v>2.947913466495979</v>
      </c>
      <c r="AB119" s="7"/>
      <c r="AC119" s="28">
        <f t="shared" ca="1" si="13"/>
        <v>-0.1422347226113061</v>
      </c>
      <c r="AD119" s="27"/>
      <c r="AE119" s="7"/>
    </row>
    <row r="120" spans="1:31" s="26" customFormat="1" x14ac:dyDescent="0.25">
      <c r="A120" s="26">
        <v>35</v>
      </c>
      <c r="B120" s="26">
        <v>-609</v>
      </c>
      <c r="C120" s="26">
        <v>13412</v>
      </c>
      <c r="D120" s="26">
        <v>15015</v>
      </c>
      <c r="E120" s="26">
        <v>12820</v>
      </c>
      <c r="F120" s="26">
        <v>11206</v>
      </c>
      <c r="G120" s="27"/>
      <c r="H120" s="7"/>
      <c r="I120" s="28">
        <f t="shared" si="14"/>
        <v>592</v>
      </c>
      <c r="J120" s="27">
        <f t="shared" si="14"/>
        <v>3809</v>
      </c>
      <c r="K120" s="7"/>
      <c r="L120" s="124">
        <f t="shared" si="22"/>
        <v>-0.16972713829275565</v>
      </c>
      <c r="M120" s="27">
        <f t="shared" ca="1" si="15"/>
        <v>2.4815982843832831E-6</v>
      </c>
      <c r="N120" s="44"/>
      <c r="O120" s="44"/>
      <c r="P120" s="7"/>
      <c r="Q120" s="28">
        <f t="shared" ca="1" si="16"/>
        <v>621.42584815017358</v>
      </c>
      <c r="R120" s="27">
        <f t="shared" ca="1" si="17"/>
        <v>3801.014297462556</v>
      </c>
      <c r="S120" s="7"/>
      <c r="T120" s="28">
        <f t="shared" ca="1" si="18"/>
        <v>-0.16052436833484265</v>
      </c>
      <c r="U120" s="27">
        <f t="shared" ca="1" si="19"/>
        <v>0.9881076178092385</v>
      </c>
      <c r="V120" s="7"/>
      <c r="W120" s="28">
        <f t="shared" ca="1" si="20"/>
        <v>-0.16815182934388775</v>
      </c>
      <c r="X120" s="27">
        <f t="shared" ca="1" si="24"/>
        <v>163.24495411780151</v>
      </c>
      <c r="Y120" s="7"/>
      <c r="Z120" s="28">
        <f t="shared" si="23"/>
        <v>163.4219999999998</v>
      </c>
      <c r="AA120" s="27">
        <f t="shared" si="21"/>
        <v>2.8522519701941698</v>
      </c>
      <c r="AB120" s="7"/>
      <c r="AC120" s="28">
        <f t="shared" ca="1" si="13"/>
        <v>-0.17704588219828565</v>
      </c>
      <c r="AD120" s="27"/>
      <c r="AE120" s="7"/>
    </row>
    <row r="121" spans="1:31" s="26" customFormat="1" x14ac:dyDescent="0.25">
      <c r="A121" s="26">
        <v>36</v>
      </c>
      <c r="B121" s="26">
        <v>-615</v>
      </c>
      <c r="C121" s="26">
        <v>13589</v>
      </c>
      <c r="D121" s="26">
        <v>14974</v>
      </c>
      <c r="E121" s="26">
        <v>12630</v>
      </c>
      <c r="F121" s="26">
        <v>11242</v>
      </c>
      <c r="G121" s="27"/>
      <c r="H121" s="7"/>
      <c r="I121" s="28">
        <f t="shared" si="14"/>
        <v>959</v>
      </c>
      <c r="J121" s="27">
        <f t="shared" si="14"/>
        <v>3732</v>
      </c>
      <c r="K121" s="7"/>
      <c r="L121" s="124">
        <f t="shared" si="22"/>
        <v>-0.26391391544978199</v>
      </c>
      <c r="M121" s="27">
        <f t="shared" ca="1" si="15"/>
        <v>1.2357334627622768E-6</v>
      </c>
      <c r="N121" s="44"/>
      <c r="O121" s="44"/>
      <c r="P121" s="7"/>
      <c r="Q121" s="28">
        <f t="shared" ca="1" si="16"/>
        <v>988.42584815017358</v>
      </c>
      <c r="R121" s="27">
        <f t="shared" ca="1" si="17"/>
        <v>3724.014297462556</v>
      </c>
      <c r="S121" s="7"/>
      <c r="T121" s="28">
        <f t="shared" ca="1" si="18"/>
        <v>-0.25532641648629079</v>
      </c>
      <c r="U121" s="27">
        <f t="shared" ca="1" si="19"/>
        <v>0.96809078003462057</v>
      </c>
      <c r="V121" s="7"/>
      <c r="W121" s="28">
        <f t="shared" ca="1" si="20"/>
        <v>-0.26280227995972139</v>
      </c>
      <c r="X121" s="27">
        <f t="shared" ca="1" si="24"/>
        <v>157.71502439557048</v>
      </c>
      <c r="Y121" s="7"/>
      <c r="Z121" s="28">
        <f t="shared" si="23"/>
        <v>157.8869999999998</v>
      </c>
      <c r="AA121" s="27">
        <f t="shared" si="21"/>
        <v>2.7556479960962834</v>
      </c>
      <c r="AB121" s="7"/>
      <c r="AC121" s="28">
        <f t="shared" ca="1" si="13"/>
        <v>-0.17197560442932058</v>
      </c>
      <c r="AD121" s="27"/>
      <c r="AE121" s="7"/>
    </row>
    <row r="122" spans="1:31" s="26" customFormat="1" x14ac:dyDescent="0.25">
      <c r="A122" s="26">
        <v>37</v>
      </c>
      <c r="B122" s="26">
        <v>-618</v>
      </c>
      <c r="C122" s="26">
        <v>13774</v>
      </c>
      <c r="D122" s="26">
        <v>14917</v>
      </c>
      <c r="E122" s="26">
        <v>12459</v>
      </c>
      <c r="F122" s="26">
        <v>11305</v>
      </c>
      <c r="G122" s="27"/>
      <c r="H122" s="7"/>
      <c r="I122" s="28">
        <f t="shared" si="14"/>
        <v>1315</v>
      </c>
      <c r="J122" s="27">
        <f t="shared" si="14"/>
        <v>3612</v>
      </c>
      <c r="K122" s="7"/>
      <c r="L122" s="124">
        <f t="shared" si="22"/>
        <v>-0.35608656036766911</v>
      </c>
      <c r="M122" s="27">
        <f t="shared" ca="1" si="15"/>
        <v>2.4386767016180322E-6</v>
      </c>
      <c r="N122" s="44"/>
      <c r="O122" s="44"/>
      <c r="P122" s="7"/>
      <c r="Q122" s="28">
        <f t="shared" ca="1" si="16"/>
        <v>1344.4258481501736</v>
      </c>
      <c r="R122" s="27">
        <f t="shared" ca="1" si="17"/>
        <v>3604.014297462556</v>
      </c>
      <c r="S122" s="7"/>
      <c r="T122" s="28">
        <f t="shared" ca="1" si="18"/>
        <v>-0.34728698635527044</v>
      </c>
      <c r="U122" s="27">
        <f t="shared" ca="1" si="19"/>
        <v>0.93689570817807311</v>
      </c>
      <c r="V122" s="7"/>
      <c r="W122" s="28">
        <f t="shared" ca="1" si="20"/>
        <v>-0.35452493406742375</v>
      </c>
      <c r="X122" s="27">
        <f t="shared" ca="1" si="24"/>
        <v>152.17594394846265</v>
      </c>
      <c r="Y122" s="7"/>
      <c r="Z122" s="28">
        <f t="shared" si="23"/>
        <v>152.32499999999979</v>
      </c>
      <c r="AA122" s="27">
        <f t="shared" si="21"/>
        <v>2.6585727831003587</v>
      </c>
      <c r="AB122" s="7"/>
      <c r="AC122" s="28">
        <f t="shared" ca="1" si="13"/>
        <v>-0.14905605153714419</v>
      </c>
      <c r="AD122" s="27"/>
      <c r="AE122" s="7"/>
    </row>
    <row r="123" spans="1:31" s="26" customFormat="1" x14ac:dyDescent="0.25">
      <c r="A123" s="26">
        <v>38</v>
      </c>
      <c r="B123" s="26">
        <v>-617</v>
      </c>
      <c r="C123" s="26">
        <v>13949</v>
      </c>
      <c r="D123" s="26">
        <v>14849</v>
      </c>
      <c r="E123" s="26">
        <v>12282</v>
      </c>
      <c r="F123" s="26">
        <v>11377</v>
      </c>
      <c r="G123" s="27"/>
      <c r="H123" s="7"/>
      <c r="I123" s="28">
        <f t="shared" si="14"/>
        <v>1667</v>
      </c>
      <c r="J123" s="27">
        <f t="shared" si="14"/>
        <v>3472</v>
      </c>
      <c r="K123" s="7"/>
      <c r="L123" s="124">
        <f t="shared" si="22"/>
        <v>-0.44477256469786602</v>
      </c>
      <c r="M123" s="27">
        <f t="shared" ca="1" si="15"/>
        <v>1.6129799425497746E-7</v>
      </c>
      <c r="N123" s="44"/>
      <c r="O123" s="44"/>
      <c r="P123" s="7"/>
      <c r="Q123" s="28">
        <f t="shared" ca="1" si="16"/>
        <v>1696.4258481501736</v>
      </c>
      <c r="R123" s="27">
        <f t="shared" ca="1" si="17"/>
        <v>3464.014297462556</v>
      </c>
      <c r="S123" s="7"/>
      <c r="T123" s="28">
        <f t="shared" ca="1" si="18"/>
        <v>-0.4382142913942616</v>
      </c>
      <c r="U123" s="27">
        <f t="shared" ca="1" si="19"/>
        <v>0.90050145767876777</v>
      </c>
      <c r="V123" s="7"/>
      <c r="W123" s="28">
        <f t="shared" ca="1" si="20"/>
        <v>-0.44517418391336122</v>
      </c>
      <c r="X123" s="27">
        <f t="shared" ca="1" si="24"/>
        <v>146.59671236809334</v>
      </c>
      <c r="Y123" s="7"/>
      <c r="Z123" s="28">
        <f t="shared" si="23"/>
        <v>146.77199999999979</v>
      </c>
      <c r="AA123" s="27">
        <f t="shared" si="21"/>
        <v>2.5616546497371138</v>
      </c>
      <c r="AB123" s="7"/>
      <c r="AC123" s="28">
        <f t="shared" ca="1" si="13"/>
        <v>-0.17528763190645691</v>
      </c>
      <c r="AD123" s="27"/>
      <c r="AE123" s="7"/>
    </row>
    <row r="124" spans="1:31" s="26" customFormat="1" x14ac:dyDescent="0.25">
      <c r="A124" s="26">
        <v>39</v>
      </c>
      <c r="B124" s="26">
        <v>-641</v>
      </c>
      <c r="C124" s="26">
        <v>14112</v>
      </c>
      <c r="D124" s="26">
        <v>14750</v>
      </c>
      <c r="E124" s="26">
        <v>12107</v>
      </c>
      <c r="F124" s="26">
        <v>11468</v>
      </c>
      <c r="G124" s="27"/>
      <c r="H124" s="7"/>
      <c r="I124" s="28">
        <f t="shared" si="14"/>
        <v>2005</v>
      </c>
      <c r="J124" s="27">
        <f t="shared" si="14"/>
        <v>3282</v>
      </c>
      <c r="K124" s="7"/>
      <c r="L124" s="124">
        <f t="shared" si="22"/>
        <v>-0.53248328116787536</v>
      </c>
      <c r="M124" s="27">
        <f t="shared" ca="1" si="15"/>
        <v>1.4186796343295044E-7</v>
      </c>
      <c r="N124" s="44"/>
      <c r="O124" s="44"/>
      <c r="P124" s="7"/>
      <c r="Q124" s="28">
        <f t="shared" ca="1" si="16"/>
        <v>2034.4258481501736</v>
      </c>
      <c r="R124" s="27">
        <f t="shared" ca="1" si="17"/>
        <v>3274.014297462556</v>
      </c>
      <c r="S124" s="7"/>
      <c r="T124" s="28">
        <f t="shared" ca="1" si="18"/>
        <v>-0.52552516952829287</v>
      </c>
      <c r="U124" s="27">
        <f t="shared" ca="1" si="19"/>
        <v>0.85110926057256764</v>
      </c>
      <c r="V124" s="7"/>
      <c r="W124" s="28">
        <f t="shared" ca="1" si="20"/>
        <v>-0.53210662752932536</v>
      </c>
      <c r="X124" s="27">
        <f t="shared" ca="1" si="24"/>
        <v>140.88948930626418</v>
      </c>
      <c r="Y124" s="7"/>
      <c r="Z124" s="28">
        <f t="shared" si="23"/>
        <v>141.00299999999979</v>
      </c>
      <c r="AA124" s="27">
        <f t="shared" si="21"/>
        <v>2.4609666051895607</v>
      </c>
      <c r="AB124" s="7"/>
      <c r="AC124" s="28">
        <f t="shared" ca="1" si="13"/>
        <v>-0.11351069373560563</v>
      </c>
      <c r="AD124" s="27"/>
      <c r="AE124" s="7"/>
    </row>
    <row r="125" spans="1:31" s="26" customFormat="1" x14ac:dyDescent="0.25">
      <c r="A125" s="26">
        <v>40</v>
      </c>
      <c r="B125" s="26">
        <v>-632</v>
      </c>
      <c r="C125" s="26">
        <v>14270</v>
      </c>
      <c r="D125" s="26">
        <v>14633</v>
      </c>
      <c r="E125" s="26">
        <v>11949</v>
      </c>
      <c r="F125" s="26">
        <v>11577</v>
      </c>
      <c r="G125" s="27"/>
      <c r="H125" s="7"/>
      <c r="I125" s="28">
        <f t="shared" si="14"/>
        <v>2321</v>
      </c>
      <c r="J125" s="27">
        <f t="shared" si="14"/>
        <v>3056</v>
      </c>
      <c r="K125" s="7"/>
      <c r="L125" s="124">
        <f t="shared" si="22"/>
        <v>-0.61369295790526224</v>
      </c>
      <c r="M125" s="27">
        <f t="shared" ca="1" si="15"/>
        <v>1.6745123696256728E-7</v>
      </c>
      <c r="N125" s="44"/>
      <c r="O125" s="44"/>
      <c r="P125" s="7"/>
      <c r="Q125" s="28">
        <f t="shared" ca="1" si="16"/>
        <v>2350.4258481501738</v>
      </c>
      <c r="R125" s="27">
        <f t="shared" ca="1" si="17"/>
        <v>3048.014297462556</v>
      </c>
      <c r="S125" s="7"/>
      <c r="T125" s="28">
        <f t="shared" ca="1" si="18"/>
        <v>-0.60715309109738724</v>
      </c>
      <c r="U125" s="27">
        <f t="shared" ca="1" si="19"/>
        <v>0.79235854190940336</v>
      </c>
      <c r="V125" s="7"/>
      <c r="W125" s="28">
        <f t="shared" ca="1" si="20"/>
        <v>-0.61328374984453693</v>
      </c>
      <c r="X125" s="27">
        <f t="shared" ca="1" si="24"/>
        <v>135.16298753246963</v>
      </c>
      <c r="Y125" s="7"/>
      <c r="Z125" s="28">
        <f t="shared" si="23"/>
        <v>135.3149999999998</v>
      </c>
      <c r="AA125" s="27">
        <f t="shared" si="21"/>
        <v>2.3616922773361235</v>
      </c>
      <c r="AB125" s="7"/>
      <c r="AC125" s="28">
        <f t="shared" ca="1" si="13"/>
        <v>-0.15201246753017017</v>
      </c>
      <c r="AD125" s="27"/>
      <c r="AE125" s="7"/>
    </row>
    <row r="126" spans="1:31" s="26" customFormat="1" x14ac:dyDescent="0.25">
      <c r="A126" s="26">
        <v>41</v>
      </c>
      <c r="B126" s="26">
        <v>-632</v>
      </c>
      <c r="C126" s="26">
        <v>14419</v>
      </c>
      <c r="D126" s="26">
        <v>14515</v>
      </c>
      <c r="E126" s="26">
        <v>11801</v>
      </c>
      <c r="F126" s="26">
        <v>11703</v>
      </c>
      <c r="G126" s="27"/>
      <c r="H126" s="7"/>
      <c r="I126" s="28">
        <f t="shared" si="14"/>
        <v>2618</v>
      </c>
      <c r="J126" s="27">
        <f t="shared" si="14"/>
        <v>2812</v>
      </c>
      <c r="K126" s="7"/>
      <c r="L126" s="124">
        <f t="shared" si="22"/>
        <v>-0.68886668805332396</v>
      </c>
      <c r="M126" s="27">
        <f t="shared" ca="1" si="15"/>
        <v>4.2241200098691915E-7</v>
      </c>
      <c r="N126" s="44"/>
      <c r="O126" s="44"/>
      <c r="P126" s="7"/>
      <c r="Q126" s="28">
        <f t="shared" ca="1" si="16"/>
        <v>2647.4258481501738</v>
      </c>
      <c r="R126" s="27">
        <f t="shared" ca="1" si="17"/>
        <v>2804.014297462556</v>
      </c>
      <c r="S126" s="7"/>
      <c r="T126" s="28">
        <f t="shared" ca="1" si="18"/>
        <v>-0.683873004724036</v>
      </c>
      <c r="U126" s="27">
        <f t="shared" ca="1" si="19"/>
        <v>0.72892856246775684</v>
      </c>
      <c r="V126" s="7"/>
      <c r="W126" s="28">
        <f t="shared" ca="1" si="20"/>
        <v>-0.68951662035825034</v>
      </c>
      <c r="X126" s="27">
        <f t="shared" ca="1" si="24"/>
        <v>129.49435058729847</v>
      </c>
      <c r="Y126" s="7"/>
      <c r="Z126" s="28">
        <f t="shared" si="23"/>
        <v>129.62699999999981</v>
      </c>
      <c r="AA126" s="27">
        <f t="shared" si="21"/>
        <v>2.2624179494826864</v>
      </c>
      <c r="AB126" s="7"/>
      <c r="AC126" s="28">
        <f t="shared" ca="1" si="13"/>
        <v>-0.13264941270134045</v>
      </c>
      <c r="AD126" s="27"/>
      <c r="AE126" s="7"/>
    </row>
    <row r="127" spans="1:31" s="26" customFormat="1" x14ac:dyDescent="0.25">
      <c r="A127" s="26">
        <v>42</v>
      </c>
      <c r="B127" s="26">
        <v>-619</v>
      </c>
      <c r="C127" s="26">
        <v>14551</v>
      </c>
      <c r="D127" s="26">
        <v>14385</v>
      </c>
      <c r="E127" s="26">
        <v>11672</v>
      </c>
      <c r="F127" s="26">
        <v>11839</v>
      </c>
      <c r="G127" s="27"/>
      <c r="H127" s="7"/>
      <c r="I127" s="28">
        <f t="shared" si="14"/>
        <v>2879</v>
      </c>
      <c r="J127" s="27">
        <f t="shared" si="14"/>
        <v>2546</v>
      </c>
      <c r="K127" s="7"/>
      <c r="L127" s="124">
        <f t="shared" si="22"/>
        <v>-0.7559301685217048</v>
      </c>
      <c r="M127" s="27">
        <f t="shared" ca="1" si="15"/>
        <v>2.2614077904790779E-7</v>
      </c>
      <c r="N127" s="44"/>
      <c r="O127" s="44"/>
      <c r="P127" s="7"/>
      <c r="Q127" s="28">
        <f t="shared" ca="1" si="16"/>
        <v>2908.4258481501738</v>
      </c>
      <c r="R127" s="27">
        <f t="shared" ca="1" si="17"/>
        <v>2538.014297462556</v>
      </c>
      <c r="S127" s="7"/>
      <c r="T127" s="28">
        <f t="shared" ca="1" si="18"/>
        <v>-0.75129353488078787</v>
      </c>
      <c r="U127" s="27">
        <f t="shared" ca="1" si="19"/>
        <v>0.6597794865190767</v>
      </c>
      <c r="V127" s="7"/>
      <c r="W127" s="28">
        <f t="shared" ca="1" si="20"/>
        <v>-0.75640571113709054</v>
      </c>
      <c r="X127" s="27">
        <f t="shared" ca="1" si="24"/>
        <v>123.99954107110779</v>
      </c>
      <c r="Y127" s="7"/>
      <c r="Z127" s="28">
        <f t="shared" si="23"/>
        <v>124.05599999999981</v>
      </c>
      <c r="AA127" s="27">
        <f t="shared" si="21"/>
        <v>2.1651856568540819</v>
      </c>
      <c r="AB127" s="7"/>
      <c r="AC127" s="28">
        <f t="shared" ca="1" si="13"/>
        <v>-5.6458928892027416E-2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14673</v>
      </c>
      <c r="D128" s="26">
        <v>14233</v>
      </c>
      <c r="E128" s="26">
        <v>11557</v>
      </c>
      <c r="F128" s="26">
        <v>11988</v>
      </c>
      <c r="G128" s="27"/>
      <c r="H128" s="7"/>
      <c r="I128" s="28">
        <f t="shared" si="14"/>
        <v>3116</v>
      </c>
      <c r="J128" s="27">
        <f t="shared" si="14"/>
        <v>2245</v>
      </c>
      <c r="K128" s="7"/>
      <c r="L128" s="124">
        <f t="shared" si="22"/>
        <v>-0.81631306870224918</v>
      </c>
      <c r="M128" s="27">
        <f t="shared" ca="1" si="15"/>
        <v>5.0661590577239117E-7</v>
      </c>
      <c r="N128" s="44"/>
      <c r="O128" s="44"/>
      <c r="P128" s="7"/>
      <c r="Q128" s="28">
        <f t="shared" ca="1" si="16"/>
        <v>3145.4258481501738</v>
      </c>
      <c r="R128" s="27">
        <f t="shared" ca="1" si="17"/>
        <v>2237.014297462556</v>
      </c>
      <c r="S128" s="7"/>
      <c r="T128" s="28">
        <f t="shared" ca="1" si="18"/>
        <v>-0.81251447605760863</v>
      </c>
      <c r="U128" s="27">
        <f t="shared" ca="1" si="19"/>
        <v>0.58153184794557022</v>
      </c>
      <c r="V128" s="7"/>
      <c r="W128" s="28">
        <f t="shared" ca="1" si="20"/>
        <v>-0.81702483826170813</v>
      </c>
      <c r="X128" s="27">
        <f t="shared" ca="1" si="24"/>
        <v>118.34480979082525</v>
      </c>
      <c r="Y128" s="7"/>
      <c r="Z128" s="28">
        <f t="shared" si="23"/>
        <v>118.43999999999981</v>
      </c>
      <c r="AA128" s="27">
        <f t="shared" si="21"/>
        <v>2.0671679660620805</v>
      </c>
      <c r="AB128" s="7"/>
      <c r="AC128" s="28">
        <f t="shared" ca="1" si="13"/>
        <v>-9.5190209174560891E-2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14769</v>
      </c>
      <c r="D129" s="26">
        <v>14081</v>
      </c>
      <c r="E129" s="26">
        <v>11453</v>
      </c>
      <c r="F129" s="26">
        <v>12140</v>
      </c>
      <c r="G129" s="27"/>
      <c r="H129" s="7"/>
      <c r="I129" s="28">
        <f t="shared" si="14"/>
        <v>3316</v>
      </c>
      <c r="J129" s="27">
        <f t="shared" si="14"/>
        <v>1941</v>
      </c>
      <c r="K129" s="7"/>
      <c r="L129" s="124">
        <f t="shared" si="22"/>
        <v>-0.86730904170759782</v>
      </c>
      <c r="M129" s="27">
        <f t="shared" ca="1" si="15"/>
        <v>5.9432273734801034E-7</v>
      </c>
      <c r="N129" s="44"/>
      <c r="O129" s="44"/>
      <c r="P129" s="7"/>
      <c r="Q129" s="28">
        <f t="shared" ca="1" si="16"/>
        <v>3345.4258481501738</v>
      </c>
      <c r="R129" s="27">
        <f t="shared" ca="1" si="17"/>
        <v>1933.014297462556</v>
      </c>
      <c r="S129" s="7"/>
      <c r="T129" s="28">
        <f t="shared" ca="1" si="18"/>
        <v>-0.86417771755703543</v>
      </c>
      <c r="U129" s="27">
        <f t="shared" ca="1" si="19"/>
        <v>0.50250433257564997</v>
      </c>
      <c r="V129" s="7"/>
      <c r="W129" s="28">
        <f t="shared" ca="1" si="20"/>
        <v>-0.86807996500945606</v>
      </c>
      <c r="X129" s="27">
        <f t="shared" ca="1" si="24"/>
        <v>112.96798639998565</v>
      </c>
      <c r="Y129" s="7"/>
      <c r="Z129" s="28">
        <f t="shared" si="23"/>
        <v>113.00399999999982</v>
      </c>
      <c r="AA129" s="27">
        <f t="shared" si="21"/>
        <v>1.972291867923669</v>
      </c>
      <c r="AB129" s="7"/>
      <c r="AC129" s="28">
        <f t="shared" ca="1" si="13"/>
        <v>-3.6013600014172198E-2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14851</v>
      </c>
      <c r="D130" s="26">
        <v>13913</v>
      </c>
      <c r="E130" s="26">
        <v>11363</v>
      </c>
      <c r="F130" s="26">
        <v>12300</v>
      </c>
      <c r="G130" s="27"/>
      <c r="H130" s="7"/>
      <c r="I130" s="28">
        <f t="shared" si="14"/>
        <v>3488</v>
      </c>
      <c r="J130" s="27">
        <f t="shared" si="14"/>
        <v>1613</v>
      </c>
      <c r="K130" s="7"/>
      <c r="L130" s="124">
        <f t="shared" si="22"/>
        <v>-0.91083445127956419</v>
      </c>
      <c r="M130" s="27">
        <f t="shared" ca="1" si="15"/>
        <v>1.0392600040000772E-6</v>
      </c>
      <c r="N130" s="44"/>
      <c r="O130" s="44"/>
      <c r="P130" s="7"/>
      <c r="Q130" s="28">
        <f t="shared" ca="1" si="16"/>
        <v>3517.4258481501738</v>
      </c>
      <c r="R130" s="27">
        <f t="shared" ca="1" si="17"/>
        <v>1605.014297462556</v>
      </c>
      <c r="S130" s="7"/>
      <c r="T130" s="28">
        <f t="shared" ca="1" si="18"/>
        <v>-0.90860810524654245</v>
      </c>
      <c r="U130" s="27">
        <f t="shared" ca="1" si="19"/>
        <v>0.41723780283442036</v>
      </c>
      <c r="V130" s="7"/>
      <c r="W130" s="28">
        <f t="shared" ca="1" si="20"/>
        <v>-0.91185389230483249</v>
      </c>
      <c r="X130" s="27">
        <f t="shared" ca="1" si="24"/>
        <v>107.49023257039153</v>
      </c>
      <c r="Y130" s="7"/>
      <c r="Z130" s="28">
        <f t="shared" si="23"/>
        <v>107.52299999999983</v>
      </c>
      <c r="AA130" s="27">
        <f t="shared" si="21"/>
        <v>1.8766303716218597</v>
      </c>
      <c r="AB130" s="7"/>
      <c r="AC130" s="28">
        <f t="shared" ca="1" si="13"/>
        <v>-3.2767429608298926E-2</v>
      </c>
      <c r="AD130" s="27"/>
      <c r="AE130" s="7"/>
    </row>
    <row r="131" spans="1:31" s="26" customFormat="1" x14ac:dyDescent="0.25">
      <c r="A131" s="26">
        <v>46</v>
      </c>
      <c r="B131" s="26">
        <v>-633</v>
      </c>
      <c r="C131" s="26">
        <v>14931</v>
      </c>
      <c r="D131" s="26">
        <v>13736</v>
      </c>
      <c r="E131" s="26">
        <v>11294</v>
      </c>
      <c r="F131" s="26">
        <v>12482</v>
      </c>
      <c r="G131" s="27"/>
      <c r="H131" s="7"/>
      <c r="I131" s="28">
        <f t="shared" si="14"/>
        <v>3637</v>
      </c>
      <c r="J131" s="27">
        <f t="shared" si="14"/>
        <v>1254</v>
      </c>
      <c r="K131" s="7"/>
      <c r="L131" s="124">
        <f t="shared" si="22"/>
        <v>-0.94724999507769825</v>
      </c>
      <c r="M131" s="27">
        <f t="shared" ca="1" si="15"/>
        <v>5.6368565018828758E-6</v>
      </c>
      <c r="N131" s="44"/>
      <c r="O131" s="44"/>
      <c r="P131" s="7"/>
      <c r="Q131" s="28">
        <f t="shared" ca="1" si="16"/>
        <v>3666.4258481501738</v>
      </c>
      <c r="R131" s="27">
        <f t="shared" ca="1" si="17"/>
        <v>1246.014297462556</v>
      </c>
      <c r="S131" s="7"/>
      <c r="T131" s="28">
        <f t="shared" ca="1" si="18"/>
        <v>-0.94709722016361542</v>
      </c>
      <c r="U131" s="27">
        <f t="shared" ca="1" si="19"/>
        <v>0.3239125461969159</v>
      </c>
      <c r="V131" s="7"/>
      <c r="W131" s="28">
        <f t="shared" ca="1" si="20"/>
        <v>-0.94962420157711713</v>
      </c>
      <c r="X131" s="27">
        <f t="shared" ca="1" si="24"/>
        <v>101.73705709395665</v>
      </c>
      <c r="Y131" s="7"/>
      <c r="Z131" s="28">
        <f t="shared" si="23"/>
        <v>101.82599999999982</v>
      </c>
      <c r="AA131" s="27">
        <f t="shared" si="21"/>
        <v>1.7771989641357431</v>
      </c>
      <c r="AB131" s="7"/>
      <c r="AC131" s="28">
        <f t="shared" ca="1" si="13"/>
        <v>-8.8942906043172343E-2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14987</v>
      </c>
      <c r="D132" s="26">
        <v>13556</v>
      </c>
      <c r="E132" s="26">
        <v>11239</v>
      </c>
      <c r="F132" s="26">
        <v>12668</v>
      </c>
      <c r="G132" s="27"/>
      <c r="H132" s="7"/>
      <c r="I132" s="28">
        <f t="shared" si="14"/>
        <v>3748</v>
      </c>
      <c r="J132" s="27">
        <f t="shared" si="14"/>
        <v>888</v>
      </c>
      <c r="K132" s="7"/>
      <c r="L132" s="124">
        <f t="shared" si="22"/>
        <v>-0.97445619651300797</v>
      </c>
      <c r="M132" s="27">
        <f t="shared" ca="1" si="15"/>
        <v>9.6594671302953337E-6</v>
      </c>
      <c r="N132" s="44"/>
      <c r="O132" s="44"/>
      <c r="P132" s="7"/>
      <c r="Q132" s="28">
        <f t="shared" ca="1" si="16"/>
        <v>3777.4258481501738</v>
      </c>
      <c r="R132" s="27">
        <f t="shared" ca="1" si="17"/>
        <v>880.01429746255599</v>
      </c>
      <c r="S132" s="7"/>
      <c r="T132" s="28">
        <f t="shared" ca="1" si="18"/>
        <v>-0.97577031919579726</v>
      </c>
      <c r="U132" s="27">
        <f t="shared" ca="1" si="19"/>
        <v>0.22876757703444622</v>
      </c>
      <c r="V132" s="7"/>
      <c r="W132" s="28">
        <f t="shared" ca="1" si="20"/>
        <v>-0.97756416484140118</v>
      </c>
      <c r="X132" s="27">
        <f t="shared" ca="1" si="24"/>
        <v>96.073996770090844</v>
      </c>
      <c r="Y132" s="7"/>
      <c r="Z132" s="28">
        <f t="shared" si="23"/>
        <v>96.092999999999819</v>
      </c>
      <c r="AA132" s="27">
        <f t="shared" si="21"/>
        <v>1.6771392381189079</v>
      </c>
      <c r="AB132" s="7"/>
      <c r="AC132" s="28">
        <f t="shared" ca="1" si="13"/>
        <v>-1.9003229908975072E-2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15017</v>
      </c>
      <c r="D133" s="26">
        <v>13366</v>
      </c>
      <c r="E133" s="26">
        <v>11204</v>
      </c>
      <c r="F133" s="26">
        <v>12854</v>
      </c>
      <c r="G133" s="27"/>
      <c r="H133" s="7"/>
      <c r="I133" s="28">
        <f t="shared" si="14"/>
        <v>3813</v>
      </c>
      <c r="J133" s="27">
        <f t="shared" si="14"/>
        <v>512</v>
      </c>
      <c r="K133" s="7"/>
      <c r="L133" s="124">
        <f t="shared" si="22"/>
        <v>-0.99184290502341932</v>
      </c>
      <c r="M133" s="27">
        <f t="shared" ca="1" si="15"/>
        <v>3.0915120573634749E-6</v>
      </c>
      <c r="N133" s="44"/>
      <c r="O133" s="44"/>
      <c r="P133" s="7"/>
      <c r="Q133" s="28">
        <f t="shared" ca="1" si="16"/>
        <v>3842.4258481501738</v>
      </c>
      <c r="R133" s="27">
        <f t="shared" ca="1" si="17"/>
        <v>504.01429746255599</v>
      </c>
      <c r="S133" s="7"/>
      <c r="T133" s="28">
        <f t="shared" ca="1" si="18"/>
        <v>-0.992560872683111</v>
      </c>
      <c r="U133" s="27">
        <f t="shared" ca="1" si="19"/>
        <v>0.13102301855059759</v>
      </c>
      <c r="V133" s="7"/>
      <c r="W133" s="28">
        <f t="shared" ca="1" si="20"/>
        <v>-0.99360117464363218</v>
      </c>
      <c r="X133" s="27">
        <f t="shared" ca="1" si="24"/>
        <v>90.414848694094701</v>
      </c>
      <c r="Y133" s="7"/>
      <c r="Z133" s="28">
        <f t="shared" si="23"/>
        <v>90.395999999999816</v>
      </c>
      <c r="AA133" s="27">
        <f t="shared" si="21"/>
        <v>1.577707830632791</v>
      </c>
      <c r="AB133" s="7"/>
      <c r="AC133" s="28">
        <f t="shared" ca="1" si="13"/>
        <v>1.8848694094884877E-2</v>
      </c>
      <c r="AD133" s="27"/>
      <c r="AE133" s="7"/>
    </row>
    <row r="134" spans="1:31" s="26" customFormat="1" x14ac:dyDescent="0.25">
      <c r="A134" s="26">
        <v>49</v>
      </c>
      <c r="B134" s="26">
        <v>-623</v>
      </c>
      <c r="C134" s="26">
        <v>15038</v>
      </c>
      <c r="D134" s="26">
        <v>13179</v>
      </c>
      <c r="E134" s="26">
        <v>11191</v>
      </c>
      <c r="F134" s="26">
        <v>13041</v>
      </c>
      <c r="G134" s="27"/>
      <c r="H134" s="7"/>
      <c r="I134" s="28">
        <f t="shared" si="14"/>
        <v>3847</v>
      </c>
      <c r="J134" s="27">
        <f t="shared" si="14"/>
        <v>138</v>
      </c>
      <c r="K134" s="7"/>
      <c r="L134" s="124">
        <f t="shared" si="22"/>
        <v>-0.99939570820280632</v>
      </c>
      <c r="M134" s="27">
        <f t="shared" ca="1" si="15"/>
        <v>5.0106422905058013E-6</v>
      </c>
      <c r="N134" s="44"/>
      <c r="O134" s="44"/>
      <c r="P134" s="7"/>
      <c r="Q134" s="28">
        <f t="shared" ca="1" si="16"/>
        <v>3876.4258481501738</v>
      </c>
      <c r="R134" s="27">
        <f t="shared" ca="1" si="17"/>
        <v>130.01429746255599</v>
      </c>
      <c r="S134" s="7"/>
      <c r="T134" s="28">
        <f t="shared" ca="1" si="18"/>
        <v>-1.0013436237380136</v>
      </c>
      <c r="U134" s="27">
        <f t="shared" ca="1" si="19"/>
        <v>3.3798377931024727E-2</v>
      </c>
      <c r="V134" s="7"/>
      <c r="W134" s="28">
        <f t="shared" ca="1" si="20"/>
        <v>-1.0016341546038858</v>
      </c>
      <c r="X134" s="27">
        <f t="shared" ca="1" si="24"/>
        <v>84.835390717139035</v>
      </c>
      <c r="Y134" s="7"/>
      <c r="Z134" s="28">
        <f t="shared" si="23"/>
        <v>84.788999999999817</v>
      </c>
      <c r="AA134" s="27">
        <f t="shared" si="21"/>
        <v>1.4798472194734686</v>
      </c>
      <c r="AB134" s="7"/>
      <c r="AC134" s="28">
        <f t="shared" ca="1" si="13"/>
        <v>4.6390717139217941E-2</v>
      </c>
      <c r="AD134" s="27"/>
      <c r="AE134" s="7"/>
    </row>
    <row r="135" spans="1:31" s="26" customFormat="1" x14ac:dyDescent="0.25">
      <c r="A135" s="26">
        <v>50</v>
      </c>
      <c r="B135" s="26">
        <v>-625</v>
      </c>
      <c r="C135" s="26">
        <v>15027</v>
      </c>
      <c r="D135" s="26">
        <v>12983</v>
      </c>
      <c r="E135" s="26">
        <v>11188</v>
      </c>
      <c r="F135" s="26">
        <v>13227</v>
      </c>
      <c r="G135" s="27"/>
      <c r="H135" s="7"/>
      <c r="I135" s="28">
        <f t="shared" si="14"/>
        <v>3839</v>
      </c>
      <c r="J135" s="27">
        <f t="shared" si="14"/>
        <v>-244</v>
      </c>
      <c r="K135" s="7"/>
      <c r="L135" s="124">
        <f t="shared" si="22"/>
        <v>-0.99737053687707455</v>
      </c>
      <c r="M135" s="27">
        <f t="shared" ca="1" si="15"/>
        <v>2.047619817665066E-6</v>
      </c>
      <c r="N135" s="44"/>
      <c r="O135" s="44"/>
      <c r="P135" s="7"/>
      <c r="Q135" s="28">
        <f t="shared" ca="1" si="16"/>
        <v>3868.4258481501738</v>
      </c>
      <c r="R135" s="27">
        <f t="shared" ca="1" si="17"/>
        <v>-251.98570253744401</v>
      </c>
      <c r="S135" s="7"/>
      <c r="T135" s="28">
        <f t="shared" ca="1" si="18"/>
        <v>-0.99927709407803644</v>
      </c>
      <c r="U135" s="27">
        <f t="shared" ca="1" si="19"/>
        <v>-6.5505934145651284E-2</v>
      </c>
      <c r="V135" s="7"/>
      <c r="W135" s="28">
        <f t="shared" ca="1" si="20"/>
        <v>-0.99880148754626796</v>
      </c>
      <c r="X135" s="27">
        <f t="shared" ca="1" si="24"/>
        <v>79.150435600592687</v>
      </c>
      <c r="Y135" s="7"/>
      <c r="Z135" s="28">
        <f t="shared" si="23"/>
        <v>79.163999999999817</v>
      </c>
      <c r="AA135" s="27">
        <f t="shared" si="21"/>
        <v>1.3816724490487877</v>
      </c>
      <c r="AB135" s="7"/>
      <c r="AC135" s="28">
        <f t="shared" ca="1" si="13"/>
        <v>-1.3564399407130168E-2</v>
      </c>
      <c r="AD135" s="27"/>
      <c r="AE135" s="7"/>
    </row>
    <row r="136" spans="1:31" s="26" customFormat="1" x14ac:dyDescent="0.25">
      <c r="A136" s="26">
        <v>51</v>
      </c>
      <c r="B136" s="26">
        <v>-620</v>
      </c>
      <c r="C136" s="26">
        <v>15006</v>
      </c>
      <c r="D136" s="26">
        <v>12804</v>
      </c>
      <c r="E136" s="26">
        <v>11210</v>
      </c>
      <c r="F136" s="26">
        <v>13416</v>
      </c>
      <c r="G136" s="27"/>
      <c r="H136" s="7"/>
      <c r="I136" s="28">
        <f t="shared" si="14"/>
        <v>3796</v>
      </c>
      <c r="J136" s="27">
        <f t="shared" si="14"/>
        <v>-612</v>
      </c>
      <c r="K136" s="7"/>
      <c r="L136" s="124">
        <f t="shared" si="22"/>
        <v>-0.98587814979414456</v>
      </c>
      <c r="M136" s="27">
        <f t="shared" ca="1" si="15"/>
        <v>1.1608133611385797E-6</v>
      </c>
      <c r="N136" s="44"/>
      <c r="O136" s="44"/>
      <c r="P136" s="7"/>
      <c r="Q136" s="28">
        <f t="shared" ca="1" si="16"/>
        <v>3825.4258481501738</v>
      </c>
      <c r="R136" s="27">
        <f t="shared" ca="1" si="17"/>
        <v>-619.98570253744401</v>
      </c>
      <c r="S136" s="7"/>
      <c r="T136" s="28">
        <f t="shared" ca="1" si="18"/>
        <v>-0.98816949715565972</v>
      </c>
      <c r="U136" s="27">
        <f t="shared" ca="1" si="19"/>
        <v>-0.16117082117239678</v>
      </c>
      <c r="V136" s="7"/>
      <c r="W136" s="28">
        <f t="shared" ca="1" si="20"/>
        <v>-0.98695556028283427</v>
      </c>
      <c r="X136" s="27">
        <f t="shared" ca="1" si="24"/>
        <v>73.628185683880758</v>
      </c>
      <c r="Y136" s="7"/>
      <c r="Z136" s="28">
        <f t="shared" si="23"/>
        <v>73.583999999999818</v>
      </c>
      <c r="AA136" s="27">
        <f t="shared" si="21"/>
        <v>1.2842830767875042</v>
      </c>
      <c r="AB136" s="7"/>
      <c r="AC136" s="28">
        <f t="shared" ca="1" si="13"/>
        <v>4.4185683880940019E-2</v>
      </c>
      <c r="AD136" s="27"/>
      <c r="AE136" s="7"/>
    </row>
    <row r="137" spans="1:31" s="26" customFormat="1" x14ac:dyDescent="0.25">
      <c r="A137" s="26">
        <v>52</v>
      </c>
      <c r="B137" s="26">
        <v>-614</v>
      </c>
      <c r="C137" s="26">
        <v>14971</v>
      </c>
      <c r="D137" s="26">
        <v>12620</v>
      </c>
      <c r="E137" s="26">
        <v>11246</v>
      </c>
      <c r="F137" s="26">
        <v>13597</v>
      </c>
      <c r="G137" s="27"/>
      <c r="H137" s="7"/>
      <c r="I137" s="28">
        <f t="shared" si="14"/>
        <v>3725</v>
      </c>
      <c r="J137" s="27">
        <f t="shared" si="14"/>
        <v>-977</v>
      </c>
      <c r="K137" s="7"/>
      <c r="L137" s="124">
        <f t="shared" si="22"/>
        <v>-0.96529520666326341</v>
      </c>
      <c r="M137" s="27">
        <f t="shared" ca="1" si="15"/>
        <v>6.6945023019492976E-6</v>
      </c>
      <c r="N137" s="44"/>
      <c r="O137" s="44"/>
      <c r="P137" s="7"/>
      <c r="Q137" s="28">
        <f t="shared" ca="1" si="16"/>
        <v>3754.4258481501738</v>
      </c>
      <c r="R137" s="27">
        <f t="shared" ca="1" si="17"/>
        <v>-984.98570253744401</v>
      </c>
      <c r="S137" s="7"/>
      <c r="T137" s="28">
        <f t="shared" ca="1" si="18"/>
        <v>-0.96982904642336321</v>
      </c>
      <c r="U137" s="27">
        <f t="shared" ca="1" si="19"/>
        <v>-0.25605583140272858</v>
      </c>
      <c r="V137" s="7"/>
      <c r="W137" s="28">
        <f t="shared" ca="1" si="20"/>
        <v>-0.96788258029340446</v>
      </c>
      <c r="X137" s="27">
        <f t="shared" ca="1" si="24"/>
        <v>68.084507855127356</v>
      </c>
      <c r="Y137" s="7"/>
      <c r="Z137" s="28">
        <f t="shared" si="23"/>
        <v>68.057999999999822</v>
      </c>
      <c r="AA137" s="27">
        <f t="shared" si="21"/>
        <v>1.1878361823222978</v>
      </c>
      <c r="AB137" s="7"/>
      <c r="AC137" s="28">
        <f t="shared" ca="1" si="13"/>
        <v>2.650785512753373E-2</v>
      </c>
      <c r="AD137" s="27"/>
      <c r="AE137" s="7"/>
    </row>
    <row r="138" spans="1:31" s="26" customFormat="1" x14ac:dyDescent="0.25">
      <c r="A138" s="26">
        <v>53</v>
      </c>
      <c r="B138" s="26">
        <v>-616</v>
      </c>
      <c r="C138" s="26">
        <v>14911</v>
      </c>
      <c r="D138" s="26">
        <v>12440</v>
      </c>
      <c r="E138" s="26">
        <v>11301</v>
      </c>
      <c r="F138" s="26">
        <v>13773</v>
      </c>
      <c r="G138" s="27"/>
      <c r="H138" s="7"/>
      <c r="I138" s="28">
        <f t="shared" si="14"/>
        <v>3610</v>
      </c>
      <c r="J138" s="27">
        <f t="shared" si="14"/>
        <v>-1333</v>
      </c>
      <c r="K138" s="7"/>
      <c r="L138" s="124">
        <f t="shared" si="22"/>
        <v>-0.93563633840490112</v>
      </c>
      <c r="M138" s="27">
        <f t="shared" ca="1" si="15"/>
        <v>3.3308420934725297E-6</v>
      </c>
      <c r="N138" s="44"/>
      <c r="O138" s="44"/>
      <c r="P138" s="7"/>
      <c r="Q138" s="28">
        <f t="shared" ca="1" si="16"/>
        <v>3639.4258481501738</v>
      </c>
      <c r="R138" s="27">
        <f t="shared" ca="1" si="17"/>
        <v>-1340.985702537444</v>
      </c>
      <c r="S138" s="7"/>
      <c r="T138" s="28">
        <f t="shared" ca="1" si="18"/>
        <v>-0.9401226825611928</v>
      </c>
      <c r="U138" s="27">
        <f t="shared" ca="1" si="19"/>
        <v>-0.34860121124381932</v>
      </c>
      <c r="V138" s="7"/>
      <c r="W138" s="28">
        <f t="shared" ca="1" si="20"/>
        <v>-0.93746139788159566</v>
      </c>
      <c r="X138" s="27">
        <f t="shared" ca="1" si="24"/>
        <v>62.504795526313217</v>
      </c>
      <c r="Y138" s="7"/>
      <c r="Z138" s="28">
        <f t="shared" si="23"/>
        <v>62.513999999999825</v>
      </c>
      <c r="AA138" s="27">
        <f t="shared" si="21"/>
        <v>1.0910751285917319</v>
      </c>
      <c r="AB138" s="7"/>
      <c r="AC138" s="28">
        <f t="shared" ca="1" si="13"/>
        <v>-9.2044736866085941E-3</v>
      </c>
      <c r="AD138" s="27"/>
      <c r="AE138" s="7"/>
    </row>
    <row r="139" spans="1:31" s="26" customFormat="1" x14ac:dyDescent="0.25">
      <c r="A139" s="26">
        <v>54</v>
      </c>
      <c r="B139" s="26">
        <v>-626</v>
      </c>
      <c r="C139" s="26">
        <v>14834</v>
      </c>
      <c r="D139" s="26">
        <v>12269</v>
      </c>
      <c r="E139" s="26">
        <v>11375</v>
      </c>
      <c r="F139" s="26">
        <v>13953</v>
      </c>
      <c r="G139" s="27"/>
      <c r="H139" s="7"/>
      <c r="I139" s="28">
        <f t="shared" si="14"/>
        <v>3459</v>
      </c>
      <c r="J139" s="27">
        <f t="shared" si="14"/>
        <v>-1684</v>
      </c>
      <c r="K139" s="7"/>
      <c r="L139" s="124">
        <f t="shared" si="22"/>
        <v>-0.89653745308948452</v>
      </c>
      <c r="M139" s="27">
        <f t="shared" ca="1" si="15"/>
        <v>1.4716828727353465E-6</v>
      </c>
      <c r="N139" s="44"/>
      <c r="O139" s="44"/>
      <c r="P139" s="7"/>
      <c r="Q139" s="28">
        <f t="shared" ca="1" si="16"/>
        <v>3488.4258481501738</v>
      </c>
      <c r="R139" s="27">
        <f t="shared" ca="1" si="17"/>
        <v>-1691.985702537444</v>
      </c>
      <c r="S139" s="7"/>
      <c r="T139" s="28">
        <f t="shared" ca="1" si="18"/>
        <v>-0.90111693522912562</v>
      </c>
      <c r="U139" s="27">
        <f t="shared" ca="1" si="19"/>
        <v>-0.43984679642422059</v>
      </c>
      <c r="V139" s="7"/>
      <c r="W139" s="28">
        <f t="shared" ca="1" si="20"/>
        <v>-0.89775058246128925</v>
      </c>
      <c r="X139" s="27">
        <f t="shared" ca="1" si="24"/>
        <v>56.800549151021187</v>
      </c>
      <c r="Y139" s="7"/>
      <c r="Z139" s="28">
        <f t="shared" si="23"/>
        <v>56.879999999999825</v>
      </c>
      <c r="AA139" s="27">
        <f t="shared" si="21"/>
        <v>0.99274327853437161</v>
      </c>
      <c r="AB139" s="7"/>
      <c r="AC139" s="28">
        <f t="shared" ca="1" si="13"/>
        <v>-7.9450848978638078E-2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14746</v>
      </c>
      <c r="D140" s="26">
        <v>12097</v>
      </c>
      <c r="E140" s="26">
        <v>11471</v>
      </c>
      <c r="F140" s="26">
        <v>14123</v>
      </c>
      <c r="G140" s="27"/>
      <c r="H140" s="7"/>
      <c r="I140" s="28">
        <f t="shared" si="14"/>
        <v>3275</v>
      </c>
      <c r="J140" s="27">
        <f t="shared" si="14"/>
        <v>-2026</v>
      </c>
      <c r="K140" s="7"/>
      <c r="L140" s="124">
        <f t="shared" si="22"/>
        <v>-0.84762046383100054</v>
      </c>
      <c r="M140" s="27">
        <f t="shared" ca="1" si="15"/>
        <v>3.6582821247867337E-6</v>
      </c>
      <c r="N140" s="44"/>
      <c r="O140" s="44"/>
      <c r="P140" s="7"/>
      <c r="Q140" s="28">
        <f t="shared" ca="1" si="16"/>
        <v>3304.4258481501738</v>
      </c>
      <c r="R140" s="27">
        <f t="shared" ca="1" si="17"/>
        <v>-2033.985702537444</v>
      </c>
      <c r="S140" s="7"/>
      <c r="T140" s="28">
        <f t="shared" ca="1" si="18"/>
        <v>-0.85358675304965292</v>
      </c>
      <c r="U140" s="27">
        <f t="shared" ca="1" si="19"/>
        <v>-0.52875275121538079</v>
      </c>
      <c r="V140" s="7"/>
      <c r="W140" s="28">
        <f t="shared" ca="1" si="20"/>
        <v>-0.84953312745139664</v>
      </c>
      <c r="X140" s="27">
        <f t="shared" ca="1" si="24"/>
        <v>51.004482740332946</v>
      </c>
      <c r="Y140" s="7"/>
      <c r="Z140" s="28">
        <f t="shared" si="23"/>
        <v>51.119999999999827</v>
      </c>
      <c r="AA140" s="27">
        <f t="shared" si="21"/>
        <v>0.89221231361949815</v>
      </c>
      <c r="AB140" s="7"/>
      <c r="AC140" s="28">
        <f t="shared" ca="1" si="13"/>
        <v>-0.11551725966688053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14634</v>
      </c>
      <c r="D141" s="26">
        <v>11944</v>
      </c>
      <c r="E141" s="26">
        <v>11577</v>
      </c>
      <c r="F141" s="26">
        <v>14283</v>
      </c>
      <c r="G141" s="27"/>
      <c r="H141" s="7"/>
      <c r="I141" s="28">
        <f t="shared" si="14"/>
        <v>3057</v>
      </c>
      <c r="J141" s="27">
        <f t="shared" si="14"/>
        <v>-2339</v>
      </c>
      <c r="K141" s="7"/>
      <c r="L141" s="124">
        <f t="shared" si="22"/>
        <v>-0.79130453795905376</v>
      </c>
      <c r="M141" s="27">
        <f t="shared" ca="1" si="15"/>
        <v>1.6545154285011124E-6</v>
      </c>
      <c r="N141" s="44"/>
      <c r="O141" s="44"/>
      <c r="P141" s="7"/>
      <c r="Q141" s="28">
        <f t="shared" ca="1" si="16"/>
        <v>3086.4258481501738</v>
      </c>
      <c r="R141" s="27">
        <f t="shared" ca="1" si="17"/>
        <v>-2346.985702537444</v>
      </c>
      <c r="S141" s="7"/>
      <c r="T141" s="28">
        <f t="shared" ca="1" si="18"/>
        <v>-0.79727381981527778</v>
      </c>
      <c r="U141" s="27">
        <f t="shared" ca="1" si="19"/>
        <v>-0.61011989697454205</v>
      </c>
      <c r="V141" s="7"/>
      <c r="W141" s="28">
        <f t="shared" ca="1" si="20"/>
        <v>-0.79259081764423156</v>
      </c>
      <c r="X141" s="27">
        <f t="shared" ca="1" si="24"/>
        <v>45.31445202116538</v>
      </c>
      <c r="Y141" s="7"/>
      <c r="Z141" s="28">
        <f t="shared" si="23"/>
        <v>45.467999999999826</v>
      </c>
      <c r="AA141" s="27">
        <f t="shared" si="21"/>
        <v>0.79356630429677877</v>
      </c>
      <c r="AB141" s="7"/>
      <c r="AC141" s="28">
        <f t="shared" ca="1" si="13"/>
        <v>-0.15354797883444604</v>
      </c>
      <c r="AD141" s="27"/>
      <c r="AE141" s="7"/>
    </row>
    <row r="142" spans="1:31" s="26" customFormat="1" x14ac:dyDescent="0.25">
      <c r="A142" s="26">
        <v>57</v>
      </c>
      <c r="B142" s="26">
        <v>-639</v>
      </c>
      <c r="C142" s="26">
        <v>14509</v>
      </c>
      <c r="D142" s="26">
        <v>11793</v>
      </c>
      <c r="E142" s="26">
        <v>11709</v>
      </c>
      <c r="F142" s="26">
        <v>14434</v>
      </c>
      <c r="G142" s="27"/>
      <c r="H142" s="7"/>
      <c r="I142" s="28">
        <f t="shared" si="14"/>
        <v>2800</v>
      </c>
      <c r="J142" s="27">
        <f t="shared" si="14"/>
        <v>-2641</v>
      </c>
      <c r="K142" s="7"/>
      <c r="L142" s="124">
        <f t="shared" si="22"/>
        <v>-0.72611590893742728</v>
      </c>
      <c r="M142" s="27">
        <f t="shared" ca="1" si="15"/>
        <v>2.7037211277402336E-7</v>
      </c>
      <c r="N142" s="44"/>
      <c r="O142" s="44"/>
      <c r="P142" s="7"/>
      <c r="Q142" s="28">
        <f t="shared" ca="1" si="16"/>
        <v>2829.4258481501738</v>
      </c>
      <c r="R142" s="27">
        <f t="shared" ca="1" si="17"/>
        <v>-2648.985702537444</v>
      </c>
      <c r="S142" s="7"/>
      <c r="T142" s="28">
        <f t="shared" ca="1" si="18"/>
        <v>-0.73088655448851436</v>
      </c>
      <c r="U142" s="27">
        <f t="shared" ca="1" si="19"/>
        <v>-0.68862749448018645</v>
      </c>
      <c r="V142" s="7"/>
      <c r="W142" s="28">
        <f t="shared" ca="1" si="20"/>
        <v>-0.72559593575275905</v>
      </c>
      <c r="X142" s="27">
        <f t="shared" ca="1" si="24"/>
        <v>39.400175595372048</v>
      </c>
      <c r="Y142" s="7"/>
      <c r="Z142" s="28">
        <f t="shared" si="23"/>
        <v>39.716999999999828</v>
      </c>
      <c r="AA142" s="27">
        <f t="shared" si="21"/>
        <v>0.69319241901458484</v>
      </c>
      <c r="AB142" s="7"/>
      <c r="AC142" s="28">
        <f t="shared" ca="1" si="13"/>
        <v>-0.31682440462778061</v>
      </c>
      <c r="AD142" s="27"/>
      <c r="AE142" s="7"/>
    </row>
    <row r="143" spans="1:31" s="26" customFormat="1" x14ac:dyDescent="0.25">
      <c r="A143" s="26">
        <v>58</v>
      </c>
      <c r="B143" s="26">
        <v>-616</v>
      </c>
      <c r="C143" s="26">
        <v>14376</v>
      </c>
      <c r="D143" s="26">
        <v>11661</v>
      </c>
      <c r="E143" s="26">
        <v>11839</v>
      </c>
      <c r="F143" s="26">
        <v>14563</v>
      </c>
      <c r="G143" s="27"/>
      <c r="H143" s="7"/>
      <c r="I143" s="28">
        <f t="shared" si="14"/>
        <v>2537</v>
      </c>
      <c r="J143" s="27">
        <f t="shared" si="14"/>
        <v>-2902</v>
      </c>
      <c r="K143" s="7"/>
      <c r="L143" s="124">
        <f t="shared" si="22"/>
        <v>-0.65635312059673712</v>
      </c>
      <c r="M143" s="27">
        <f t="shared" ca="1" si="15"/>
        <v>6.0873186960965173E-7</v>
      </c>
      <c r="N143" s="44"/>
      <c r="O143" s="44"/>
      <c r="P143" s="7"/>
      <c r="Q143" s="28">
        <f t="shared" ca="1" si="16"/>
        <v>2566.4258481501738</v>
      </c>
      <c r="R143" s="27">
        <f t="shared" ca="1" si="17"/>
        <v>-2909.985702537444</v>
      </c>
      <c r="S143" s="7"/>
      <c r="T143" s="28">
        <f t="shared" ca="1" si="18"/>
        <v>-0.66294939191676816</v>
      </c>
      <c r="U143" s="27">
        <f t="shared" ca="1" si="19"/>
        <v>-0.75647677576817707</v>
      </c>
      <c r="V143" s="7"/>
      <c r="W143" s="28">
        <f t="shared" ca="1" si="20"/>
        <v>-0.65713333330466339</v>
      </c>
      <c r="X143" s="27">
        <f t="shared" ca="1" si="24"/>
        <v>33.882846470132733</v>
      </c>
      <c r="Y143" s="7"/>
      <c r="Z143" s="28">
        <f t="shared" si="23"/>
        <v>34.172999999999831</v>
      </c>
      <c r="AA143" s="27">
        <f t="shared" si="21"/>
        <v>0.5964313652840193</v>
      </c>
      <c r="AB143" s="7"/>
      <c r="AC143" s="28">
        <f t="shared" ca="1" si="13"/>
        <v>-0.29015352986709786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14212</v>
      </c>
      <c r="D144" s="26">
        <v>11540</v>
      </c>
      <c r="E144" s="26">
        <v>11982</v>
      </c>
      <c r="F144" s="26">
        <v>14677</v>
      </c>
      <c r="G144" s="27"/>
      <c r="H144" s="7"/>
      <c r="I144" s="28">
        <f t="shared" si="14"/>
        <v>2230</v>
      </c>
      <c r="J144" s="27">
        <f t="shared" si="14"/>
        <v>-3137</v>
      </c>
      <c r="K144" s="7"/>
      <c r="L144" s="124">
        <f t="shared" si="22"/>
        <v>-0.57866606445194324</v>
      </c>
      <c r="M144" s="27">
        <f t="shared" ca="1" si="15"/>
        <v>1.7146426318826365E-6</v>
      </c>
      <c r="N144" s="44"/>
      <c r="O144" s="44"/>
      <c r="P144" s="7"/>
      <c r="Q144" s="28">
        <f t="shared" ca="1" si="16"/>
        <v>2259.4258481501738</v>
      </c>
      <c r="R144" s="27">
        <f t="shared" ca="1" si="17"/>
        <v>-3144.985702537444</v>
      </c>
      <c r="S144" s="7"/>
      <c r="T144" s="28">
        <f t="shared" ca="1" si="18"/>
        <v>-0.58364631621514806</v>
      </c>
      <c r="U144" s="27">
        <f t="shared" ca="1" si="19"/>
        <v>-0.81756712482058247</v>
      </c>
      <c r="V144" s="7"/>
      <c r="W144" s="28">
        <f t="shared" ca="1" si="20"/>
        <v>-0.57735662081746231</v>
      </c>
      <c r="X144" s="27">
        <f t="shared" ca="1" si="24"/>
        <v>28.132083281322821</v>
      </c>
      <c r="Y144" s="7"/>
      <c r="Z144" s="28">
        <f t="shared" si="23"/>
        <v>28.50299999999983</v>
      </c>
      <c r="AA144" s="27">
        <f t="shared" si="21"/>
        <v>0.49747119669594075</v>
      </c>
      <c r="AB144" s="7"/>
      <c r="AC144" s="28">
        <f t="shared" ca="1" si="13"/>
        <v>-0.37091671867700882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14060</v>
      </c>
      <c r="D145" s="26">
        <v>11439</v>
      </c>
      <c r="E145" s="26">
        <v>12139</v>
      </c>
      <c r="F145" s="26">
        <v>14775</v>
      </c>
      <c r="G145" s="27"/>
      <c r="H145" s="7"/>
      <c r="I145" s="28">
        <f t="shared" si="14"/>
        <v>1921</v>
      </c>
      <c r="J145" s="27">
        <f t="shared" si="14"/>
        <v>-3336</v>
      </c>
      <c r="K145" s="7"/>
      <c r="L145" s="124">
        <f t="shared" si="22"/>
        <v>-0.49832070584755389</v>
      </c>
      <c r="M145" s="27">
        <f t="shared" ca="1" si="15"/>
        <v>1.4048167800127216E-6</v>
      </c>
      <c r="N145" s="44"/>
      <c r="O145" s="44"/>
      <c r="P145" s="7"/>
      <c r="Q145" s="28">
        <f t="shared" ca="1" si="16"/>
        <v>1950.4258481501736</v>
      </c>
      <c r="R145" s="27">
        <f t="shared" ca="1" si="17"/>
        <v>-3343.985702537444</v>
      </c>
      <c r="S145" s="7"/>
      <c r="T145" s="28">
        <f t="shared" ca="1" si="18"/>
        <v>-0.50382660809853363</v>
      </c>
      <c r="U145" s="27">
        <f t="shared" ca="1" si="19"/>
        <v>-0.86929895231602361</v>
      </c>
      <c r="V145" s="7"/>
      <c r="W145" s="28">
        <f t="shared" ca="1" si="20"/>
        <v>-0.49713545617764771</v>
      </c>
      <c r="X145" s="27">
        <f t="shared" ca="1" si="24"/>
        <v>22.667192973057638</v>
      </c>
      <c r="Y145" s="7"/>
      <c r="Z145" s="28">
        <f t="shared" si="23"/>
        <v>23.030999999999828</v>
      </c>
      <c r="AA145" s="27">
        <f t="shared" si="21"/>
        <v>0.40196678002681102</v>
      </c>
      <c r="AB145" s="7"/>
      <c r="AC145" s="28">
        <f t="shared" ca="1" si="13"/>
        <v>-0.36380702694219025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13896</v>
      </c>
      <c r="D146" s="26">
        <v>11355</v>
      </c>
      <c r="E146" s="26">
        <v>12306</v>
      </c>
      <c r="F146" s="26">
        <v>14864</v>
      </c>
      <c r="G146" s="27"/>
      <c r="H146" s="7"/>
      <c r="I146" s="28">
        <f t="shared" si="14"/>
        <v>1590</v>
      </c>
      <c r="J146" s="27">
        <f t="shared" si="14"/>
        <v>-3509</v>
      </c>
      <c r="K146" s="7"/>
      <c r="L146" s="124">
        <f t="shared" si="22"/>
        <v>-0.41329736419653107</v>
      </c>
      <c r="M146" s="27">
        <f t="shared" ca="1" si="15"/>
        <v>4.0564257290270799E-6</v>
      </c>
      <c r="N146" s="44"/>
      <c r="O146" s="44"/>
      <c r="P146" s="7"/>
      <c r="Q146" s="28">
        <f t="shared" ca="1" si="16"/>
        <v>1619.4258481501736</v>
      </c>
      <c r="R146" s="27">
        <f t="shared" ca="1" si="17"/>
        <v>-3516.985702537444</v>
      </c>
      <c r="S146" s="7"/>
      <c r="T146" s="28">
        <f t="shared" ca="1" si="18"/>
        <v>-0.41832394341698226</v>
      </c>
      <c r="U146" s="27">
        <f t="shared" ca="1" si="19"/>
        <v>-0.91427184757587954</v>
      </c>
      <c r="V146" s="7"/>
      <c r="W146" s="28">
        <f t="shared" ca="1" si="20"/>
        <v>-0.41128330716431299</v>
      </c>
      <c r="X146" s="27">
        <f t="shared" ca="1" si="24"/>
        <v>17.123278630048276</v>
      </c>
      <c r="Y146" s="7"/>
      <c r="Z146" s="28">
        <f t="shared" si="23"/>
        <v>17.549999999999827</v>
      </c>
      <c r="AA146" s="27">
        <f t="shared" si="21"/>
        <v>0.30630528372500176</v>
      </c>
      <c r="AB146" s="7"/>
      <c r="AC146" s="28">
        <f t="shared" ca="1" si="13"/>
        <v>-0.42672136995155086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13718</v>
      </c>
      <c r="D147" s="26">
        <v>11295</v>
      </c>
      <c r="E147" s="26">
        <v>12490</v>
      </c>
      <c r="F147" s="26">
        <v>14944</v>
      </c>
      <c r="G147" s="27"/>
      <c r="H147" s="7"/>
      <c r="I147" s="28">
        <f t="shared" si="14"/>
        <v>1228</v>
      </c>
      <c r="J147" s="27">
        <f t="shared" si="14"/>
        <v>-3649</v>
      </c>
      <c r="K147" s="7"/>
      <c r="L147" s="124">
        <f t="shared" si="22"/>
        <v>-0.32078743284238531</v>
      </c>
      <c r="M147" s="27">
        <f t="shared" ca="1" si="15"/>
        <v>1.0877701534703821E-5</v>
      </c>
      <c r="N147" s="44"/>
      <c r="O147" s="44"/>
      <c r="P147" s="7"/>
      <c r="Q147" s="28">
        <f t="shared" ca="1" si="16"/>
        <v>1257.4258481501736</v>
      </c>
      <c r="R147" s="27">
        <f t="shared" ca="1" si="17"/>
        <v>-3656.985702537444</v>
      </c>
      <c r="S147" s="7"/>
      <c r="T147" s="28">
        <f t="shared" ca="1" si="18"/>
        <v>-0.32481347630301982</v>
      </c>
      <c r="U147" s="27">
        <f t="shared" ca="1" si="19"/>
        <v>-0.95066609807518487</v>
      </c>
      <c r="V147" s="7"/>
      <c r="W147" s="28">
        <f t="shared" ca="1" si="20"/>
        <v>-0.31748929677261745</v>
      </c>
      <c r="X147" s="27">
        <f t="shared" ca="1" si="24"/>
        <v>11.37029932300743</v>
      </c>
      <c r="Y147" s="7"/>
      <c r="Z147" s="28">
        <f t="shared" si="23"/>
        <v>11.843999999999827</v>
      </c>
      <c r="AA147" s="27">
        <f t="shared" si="21"/>
        <v>0.20671679660620537</v>
      </c>
      <c r="AB147" s="7"/>
      <c r="AC147" s="28">
        <f t="shared" ca="1" si="13"/>
        <v>-0.47370067699239726</v>
      </c>
      <c r="AD147" s="27"/>
      <c r="AE147" s="7"/>
    </row>
    <row r="148" spans="1:31" s="26" customFormat="1" x14ac:dyDescent="0.25">
      <c r="A148" s="26">
        <v>63</v>
      </c>
      <c r="B148" s="26">
        <v>-640</v>
      </c>
      <c r="C148" s="26">
        <v>13534</v>
      </c>
      <c r="D148" s="26">
        <v>11235</v>
      </c>
      <c r="E148" s="26">
        <v>12677</v>
      </c>
      <c r="F148" s="26">
        <v>14994</v>
      </c>
      <c r="G148" s="27"/>
      <c r="H148" s="7"/>
      <c r="I148" s="28">
        <f t="shared" si="14"/>
        <v>857</v>
      </c>
      <c r="J148" s="27">
        <f t="shared" si="14"/>
        <v>-3759</v>
      </c>
      <c r="K148" s="7"/>
      <c r="L148" s="124">
        <f t="shared" si="22"/>
        <v>-0.2241882356920962</v>
      </c>
      <c r="M148" s="27">
        <f t="shared" ca="1" si="15"/>
        <v>7.6049166082786026E-6</v>
      </c>
      <c r="N148" s="44"/>
      <c r="O148" s="44"/>
      <c r="P148" s="7"/>
      <c r="Q148" s="28">
        <f t="shared" ca="1" si="16"/>
        <v>886.42584815017358</v>
      </c>
      <c r="R148" s="27">
        <f t="shared" ca="1" si="17"/>
        <v>-3766.985702537444</v>
      </c>
      <c r="S148" s="7"/>
      <c r="T148" s="28">
        <f t="shared" ca="1" si="18"/>
        <v>-0.22897816332158313</v>
      </c>
      <c r="U148" s="27">
        <f t="shared" ca="1" si="19"/>
        <v>-0.9792615806103534</v>
      </c>
      <c r="V148" s="7"/>
      <c r="W148" s="28">
        <f t="shared" ca="1" si="20"/>
        <v>-0.22143053436521568</v>
      </c>
      <c r="X148" s="27">
        <f t="shared" ca="1" si="24"/>
        <v>5.6442216814721746</v>
      </c>
      <c r="Y148" s="7"/>
      <c r="Z148" s="28">
        <f t="shared" si="23"/>
        <v>6.0839999999998273</v>
      </c>
      <c r="AA148" s="27">
        <f t="shared" si="21"/>
        <v>0.106185831691332</v>
      </c>
      <c r="AB148" s="7"/>
      <c r="AC148" s="28">
        <f t="shared" ref="AC148:AC149" ca="1" si="25">X148-Z148</f>
        <v>-0.4397783185276527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13344</v>
      </c>
      <c r="D149" s="26">
        <v>11208</v>
      </c>
      <c r="E149" s="26">
        <v>12865</v>
      </c>
      <c r="F149" s="26">
        <v>15030</v>
      </c>
      <c r="G149" s="27"/>
      <c r="H149" s="7"/>
      <c r="I149" s="28">
        <f t="shared" ref="I149:J149" si="26">C149-E149</f>
        <v>479</v>
      </c>
      <c r="J149" s="27">
        <f t="shared" si="26"/>
        <v>-3822</v>
      </c>
      <c r="K149" s="7"/>
      <c r="L149" s="124">
        <f t="shared" si="22"/>
        <v>-0.12595539266503442</v>
      </c>
      <c r="M149" s="27">
        <f t="shared" ref="M149" ca="1" si="27">(W149-L149)^2</f>
        <v>5.2791153434258579E-6</v>
      </c>
      <c r="N149" s="44"/>
      <c r="O149" s="44"/>
      <c r="P149" s="7"/>
      <c r="Q149" s="28">
        <f t="shared" ref="Q149" ca="1" si="28">I149-$J$4</f>
        <v>508.42584815017364</v>
      </c>
      <c r="R149" s="27">
        <f t="shared" ref="R149" ca="1" si="29">J149-$J$3</f>
        <v>-3829.985702537444</v>
      </c>
      <c r="S149" s="7"/>
      <c r="T149" s="28">
        <f t="shared" ref="T149" ca="1" si="30">Q149/$J$7</f>
        <v>-0.13133463688766653</v>
      </c>
      <c r="U149" s="27">
        <f t="shared" ref="U149" ca="1" si="31">R149/$J$6</f>
        <v>-0.9956389933350408</v>
      </c>
      <c r="V149" s="7"/>
      <c r="W149" s="28">
        <f t="shared" ref="W149" ca="1" si="32">(T149-U149*SIN(-$J$11*PI()/180))/(COS(-$J$11*PI()/180))</f>
        <v>-0.12365776011316154</v>
      </c>
      <c r="X149" s="27">
        <f ca="1">IF(MOD(ATAN2(U149,W149)*180/PI()-$J$9+360,360)&gt;5,MOD(ATAN2(U149,W149)*180/PI()-$J$9+360,360)-360,MOD(ATAN2(U149,W149)*180/PI()-$J$9+360,360))</f>
        <v>-1.7374732404960014E-2</v>
      </c>
      <c r="Y149" s="7"/>
      <c r="Z149" s="28">
        <f t="shared" si="23"/>
        <v>0.35999999999982801</v>
      </c>
      <c r="AA149" s="27">
        <f t="shared" ref="AA149" si="33">Z149*PI()/180</f>
        <v>6.2831853071765838E-3</v>
      </c>
      <c r="AB149" s="7"/>
      <c r="AC149" s="28">
        <f t="shared" ca="1" si="25"/>
        <v>-0.37737473240478803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40024</v>
      </c>
    </row>
    <row r="155" spans="1:31" x14ac:dyDescent="0.25">
      <c r="A155" t="s">
        <v>177</v>
      </c>
      <c r="B155">
        <v>40024</v>
      </c>
    </row>
    <row r="156" spans="1:31" x14ac:dyDescent="0.25">
      <c r="A156" s="31" t="s">
        <v>188</v>
      </c>
      <c r="B156" s="31">
        <v>-39984</v>
      </c>
    </row>
    <row r="157" spans="1:31" x14ac:dyDescent="0.25">
      <c r="A157" t="s">
        <v>183</v>
      </c>
      <c r="B157">
        <v>-39984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5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7.9857025374440269</v>
      </c>
      <c r="L3" s="102" t="s">
        <v>1</v>
      </c>
      <c r="M3" s="103">
        <v>1.0010411345217893</v>
      </c>
      <c r="N3" s="104" t="s">
        <v>18</v>
      </c>
      <c r="O3" s="102">
        <v>0.99806266998039528</v>
      </c>
      <c r="Q3" s="101" t="s">
        <v>194</v>
      </c>
      <c r="R3" s="101">
        <f ca="1">MAX(AC21:AC149)</f>
        <v>0.26837080840073213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-29.425848150173618</v>
      </c>
      <c r="L4" s="104" t="s">
        <v>5</v>
      </c>
      <c r="M4" s="106">
        <v>360.0876141430353</v>
      </c>
      <c r="N4" s="104" t="s">
        <v>21</v>
      </c>
      <c r="O4" s="104">
        <v>360.02714310939837</v>
      </c>
      <c r="Q4" s="105" t="s">
        <v>195</v>
      </c>
      <c r="R4" s="105">
        <f ca="1">MIN(AC21:AC149)</f>
        <v>-0.46470922550741989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-172.88632720082074</v>
      </c>
      <c r="N5" s="107" t="s">
        <v>24</v>
      </c>
      <c r="O5" s="107">
        <v>-172.8722588496737</v>
      </c>
      <c r="Q5" s="8"/>
      <c r="R5" s="8"/>
      <c r="T5" s="45" t="s">
        <v>55</v>
      </c>
      <c r="U5" s="47">
        <v>22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3846.7614548806869</v>
      </c>
      <c r="L6" s="107" t="s">
        <v>12</v>
      </c>
      <c r="M6" s="108">
        <v>-1.910785466412346E-4</v>
      </c>
      <c r="N6" s="107" t="s">
        <v>26</v>
      </c>
      <c r="O6" s="107">
        <v>-1.9704244927198745E-4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-3871.224379179132</v>
      </c>
      <c r="L7" s="109" t="s">
        <v>15</v>
      </c>
      <c r="M7" s="110">
        <f ca="1">SUM(M20:M84)</f>
        <v>1.1009469873975637E-3</v>
      </c>
      <c r="N7" s="109" t="s">
        <v>15</v>
      </c>
      <c r="O7" s="89">
        <f ca="1">SUM(M85:M149)</f>
        <v>1.1705070105437684E-3</v>
      </c>
      <c r="Q7" s="101" t="s">
        <v>194</v>
      </c>
      <c r="R7" s="101">
        <f ca="1">MAX(AD21:AD83)</f>
        <v>0.15950355163219854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-0.11434535096073262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-172.902778963842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-172.4607836001164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-0.44199536372561471</v>
      </c>
      <c r="L11" s="113" t="s">
        <v>208</v>
      </c>
      <c r="M11" s="114">
        <f>(M6+O6)/2</f>
        <v>-1.9406049795661103E-4</v>
      </c>
      <c r="N11" s="115"/>
      <c r="O11" s="115"/>
      <c r="Q11" s="101" t="s">
        <v>194</v>
      </c>
      <c r="R11" s="101">
        <f ca="1">MAX(W20:W149)</f>
        <v>0.99904304371977748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0.99955190225109236</v>
      </c>
      <c r="N12" s="118"/>
      <c r="O12" s="118"/>
      <c r="Q12" s="105" t="s">
        <v>195</v>
      </c>
      <c r="R12" s="105">
        <f ca="1">MIN(W20:W149)</f>
        <v>-1.0036666533717344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-172.87929302524722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13389</v>
      </c>
      <c r="D20" s="26">
        <v>11247</v>
      </c>
      <c r="E20" s="26">
        <v>12915</v>
      </c>
      <c r="F20" s="26">
        <v>15078</v>
      </c>
      <c r="G20" s="27"/>
      <c r="H20" s="7"/>
      <c r="I20" s="28">
        <f>C20-E20</f>
        <v>474</v>
      </c>
      <c r="J20" s="27">
        <f>D20-F20</f>
        <v>-3831</v>
      </c>
      <c r="K20" s="7"/>
      <c r="L20" s="124">
        <f>$M$3*SIN(2*PI()/$M$4*($Z20+$M$5))+$M$6</f>
        <v>-0.12488754569133474</v>
      </c>
      <c r="M20" s="27">
        <f ca="1">(W20-L20)^2</f>
        <v>6.4488263967578578E-6</v>
      </c>
      <c r="N20" s="44"/>
      <c r="O20" s="44"/>
      <c r="P20" s="7"/>
      <c r="Q20" s="28">
        <f ca="1">I20-$J$4</f>
        <v>503.42584815017364</v>
      </c>
      <c r="R20" s="27">
        <f ca="1">J20-$J$3</f>
        <v>-3838.985702537444</v>
      </c>
      <c r="S20" s="7"/>
      <c r="T20" s="28">
        <f ca="1">Q20/$J$7</f>
        <v>-0.13004305585018086</v>
      </c>
      <c r="U20" s="27">
        <f ca="1">R20/$J$6</f>
        <v>-0.99797862372428181</v>
      </c>
      <c r="V20" s="7"/>
      <c r="W20" s="28">
        <f ca="1">(T20-U20*SIN(-$J$11*PI()/180))/(COS(-$J$11*PI()/180))</f>
        <v>-0.12234809173491855</v>
      </c>
      <c r="X20" s="27">
        <f ca="1">IF(MOD(ATAN2(U20,W20)*180/PI()-$J$9+360,360)&gt;5,MOD(ATAN2(U20,W20)*180/PI()-$J$9+360,360)-360,MOD(ATAN2(U20,W20)*180/PI()-$J$9+360,360))</f>
        <v>-0.10786997241842755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-0.10786997241842755</v>
      </c>
      <c r="AD20" s="27">
        <f ca="1">INDIRECT("AC"&amp;AE20)-AC20</f>
        <v>-0.24586535378455832</v>
      </c>
      <c r="AE20" s="7">
        <v>149</v>
      </c>
    </row>
    <row r="21" spans="1:31" s="26" customFormat="1" x14ac:dyDescent="0.25">
      <c r="A21" s="26">
        <v>1</v>
      </c>
      <c r="B21" s="26">
        <v>660</v>
      </c>
      <c r="C21" s="26">
        <v>13582</v>
      </c>
      <c r="D21" s="26">
        <v>11279</v>
      </c>
      <c r="E21" s="26">
        <v>12729</v>
      </c>
      <c r="F21" s="26">
        <v>15051</v>
      </c>
      <c r="G21" s="27"/>
      <c r="H21" s="7"/>
      <c r="I21" s="28">
        <f t="shared" ref="I21:J84" si="1">C21-E21</f>
        <v>853</v>
      </c>
      <c r="J21" s="27">
        <f t="shared" si="1"/>
        <v>-3772</v>
      </c>
      <c r="K21" s="7"/>
      <c r="L21" s="124">
        <f t="shared" ref="L21:L84" si="2">$M$3*SIN(2*PI()/$M$4*($Z21+$M$5))+$M$6</f>
        <v>-0.22698124589442242</v>
      </c>
      <c r="M21" s="27">
        <f t="shared" ref="M21:M84" ca="1" si="3">(W21-L21)^2</f>
        <v>4.3693127871625191E-5</v>
      </c>
      <c r="N21" s="44"/>
      <c r="O21" s="44"/>
      <c r="P21" s="7"/>
      <c r="Q21" s="28">
        <f t="shared" ref="Q21:Q84" ca="1" si="4">I21-$J$4</f>
        <v>882.42584815017358</v>
      </c>
      <c r="R21" s="27">
        <f t="shared" ref="R21:R84" ca="1" si="5">J21-$J$3</f>
        <v>-3779.985702537444</v>
      </c>
      <c r="S21" s="7"/>
      <c r="T21" s="28">
        <f t="shared" ref="T21:T84" ca="1" si="6">Q21/$J$7</f>
        <v>-0.22794489849159461</v>
      </c>
      <c r="U21" s="27">
        <f t="shared" ref="U21:U84" ca="1" si="7">R21/$J$6</f>
        <v>-0.98264104672814601</v>
      </c>
      <c r="V21" s="7"/>
      <c r="W21" s="28">
        <f t="shared" ref="W21:W84" ca="1" si="8">(T21-U21*SIN(-$J$11*PI()/180))/(COS(-$J$11*PI()/180))</f>
        <v>-0.22037116814362212</v>
      </c>
      <c r="X21" s="27">
        <f ca="1">MOD(ATAN2(U21,W21)*180/PI()-$J$9+360,360)</f>
        <v>5.5430270980434102</v>
      </c>
      <c r="Y21" s="7"/>
      <c r="Z21" s="28">
        <f>360/40000*B21+Z20</f>
        <v>5.9399999999999995</v>
      </c>
      <c r="AA21" s="27">
        <f t="shared" ref="AA21:AA84" si="9">Z21*PI()/180</f>
        <v>0.10367255756846316</v>
      </c>
      <c r="AB21" s="7"/>
      <c r="AC21" s="28">
        <f t="shared" ca="1" si="0"/>
        <v>-0.3969729019565893</v>
      </c>
      <c r="AD21" s="27">
        <f t="shared" ref="AD21:AD83" ca="1" si="10">INDIRECT("AC"&amp;AE21)-AC21</f>
        <v>-3.6887185661098165E-2</v>
      </c>
      <c r="AE21" s="7">
        <v>148</v>
      </c>
    </row>
    <row r="22" spans="1:31" s="26" customFormat="1" x14ac:dyDescent="0.25">
      <c r="A22" s="26">
        <v>2</v>
      </c>
      <c r="B22" s="26">
        <v>629</v>
      </c>
      <c r="C22" s="26">
        <v>13768</v>
      </c>
      <c r="D22" s="26">
        <v>11337</v>
      </c>
      <c r="E22" s="26">
        <v>12547</v>
      </c>
      <c r="F22" s="26">
        <v>15005</v>
      </c>
      <c r="G22" s="27"/>
      <c r="H22" s="7"/>
      <c r="I22" s="28">
        <f t="shared" si="1"/>
        <v>1221</v>
      </c>
      <c r="J22" s="27">
        <f t="shared" si="1"/>
        <v>-3668</v>
      </c>
      <c r="K22" s="7"/>
      <c r="L22" s="124">
        <f t="shared" si="2"/>
        <v>-0.3220299868507806</v>
      </c>
      <c r="M22" s="27">
        <f t="shared" ca="1" si="3"/>
        <v>4.0794542945695479E-5</v>
      </c>
      <c r="N22" s="44"/>
      <c r="O22" s="44"/>
      <c r="P22" s="7"/>
      <c r="Q22" s="28">
        <f t="shared" ca="1" si="4"/>
        <v>1250.4258481501736</v>
      </c>
      <c r="R22" s="27">
        <f t="shared" ca="1" si="5"/>
        <v>-3675.985702537444</v>
      </c>
      <c r="S22" s="7"/>
      <c r="T22" s="28">
        <f t="shared" ca="1" si="6"/>
        <v>-0.32300526285053988</v>
      </c>
      <c r="U22" s="27">
        <f t="shared" ca="1" si="7"/>
        <v>-0.95560531778580493</v>
      </c>
      <c r="V22" s="7"/>
      <c r="W22" s="28">
        <f t="shared" ca="1" si="8"/>
        <v>-0.315642926263492</v>
      </c>
      <c r="X22" s="27">
        <f t="shared" ref="X22:X83" ca="1" si="11">MOD(ATAN2(U22,W22)*180/PI()-$J$9+360,360)</f>
        <v>11.181519065051248</v>
      </c>
      <c r="Y22" s="7"/>
      <c r="Z22" s="28">
        <f t="shared" ref="Z22:Z85" si="12">360/40000*B22+Z21</f>
        <v>11.600999999999999</v>
      </c>
      <c r="AA22" s="27">
        <f t="shared" si="9"/>
        <v>0.20247564652386213</v>
      </c>
      <c r="AB22" s="7"/>
      <c r="AC22" s="28">
        <f t="shared" ca="1" si="0"/>
        <v>-0.41948093494875138</v>
      </c>
      <c r="AD22" s="27">
        <f t="shared" ca="1" si="10"/>
        <v>-2.3657433359657531E-2</v>
      </c>
      <c r="AE22" s="7">
        <v>147</v>
      </c>
    </row>
    <row r="23" spans="1:31" s="26" customFormat="1" x14ac:dyDescent="0.25">
      <c r="A23" s="26">
        <v>3</v>
      </c>
      <c r="B23" s="26">
        <v>634</v>
      </c>
      <c r="C23" s="26">
        <v>13936</v>
      </c>
      <c r="D23" s="26">
        <v>11395</v>
      </c>
      <c r="E23" s="26">
        <v>12358</v>
      </c>
      <c r="F23" s="26">
        <v>14921</v>
      </c>
      <c r="G23" s="27"/>
      <c r="H23" s="7"/>
      <c r="I23" s="28">
        <f t="shared" si="1"/>
        <v>1578</v>
      </c>
      <c r="J23" s="27">
        <f t="shared" si="1"/>
        <v>-3526</v>
      </c>
      <c r="K23" s="7"/>
      <c r="L23" s="124">
        <f t="shared" si="2"/>
        <v>-0.41465661679343074</v>
      </c>
      <c r="M23" s="27">
        <f t="shared" ca="1" si="3"/>
        <v>4.2344806733678883E-5</v>
      </c>
      <c r="N23" s="44"/>
      <c r="O23" s="44"/>
      <c r="P23" s="7"/>
      <c r="Q23" s="28">
        <f t="shared" ca="1" si="4"/>
        <v>1607.4258481501736</v>
      </c>
      <c r="R23" s="27">
        <f t="shared" ca="1" si="5"/>
        <v>-3533.985702537444</v>
      </c>
      <c r="S23" s="7"/>
      <c r="T23" s="28">
        <f t="shared" ca="1" si="6"/>
        <v>-0.41522414892701665</v>
      </c>
      <c r="U23" s="27">
        <f t="shared" ca="1" si="7"/>
        <v>-0.91869114942222374</v>
      </c>
      <c r="V23" s="7"/>
      <c r="W23" s="28">
        <f t="shared" ca="1" si="8"/>
        <v>-0.40814932805435677</v>
      </c>
      <c r="X23" s="27">
        <f t="shared" ca="1" si="11"/>
        <v>16.857046700903425</v>
      </c>
      <c r="Y23" s="7"/>
      <c r="Z23" s="28">
        <f t="shared" si="12"/>
        <v>17.306999999999999</v>
      </c>
      <c r="AA23" s="27">
        <f t="shared" si="9"/>
        <v>0.30206413364265861</v>
      </c>
      <c r="AB23" s="7"/>
      <c r="AC23" s="28">
        <f t="shared" ca="1" si="0"/>
        <v>-0.449953299096574</v>
      </c>
      <c r="AD23" s="27">
        <f t="shared" ca="1" si="10"/>
        <v>3.1788620183480276E-2</v>
      </c>
      <c r="AE23" s="7">
        <v>146</v>
      </c>
    </row>
    <row r="24" spans="1:31" s="26" customFormat="1" x14ac:dyDescent="0.25">
      <c r="A24" s="26">
        <v>4</v>
      </c>
      <c r="B24" s="26">
        <v>612</v>
      </c>
      <c r="C24" s="26">
        <v>14108</v>
      </c>
      <c r="D24" s="26">
        <v>11478</v>
      </c>
      <c r="E24" s="26">
        <v>12192</v>
      </c>
      <c r="F24" s="26">
        <v>14836</v>
      </c>
      <c r="G24" s="27"/>
      <c r="H24" s="7"/>
      <c r="I24" s="28">
        <f t="shared" si="1"/>
        <v>1916</v>
      </c>
      <c r="J24" s="27">
        <f t="shared" si="1"/>
        <v>-3358</v>
      </c>
      <c r="K24" s="7"/>
      <c r="L24" s="124">
        <f t="shared" si="2"/>
        <v>-0.50018480978660085</v>
      </c>
      <c r="M24" s="27">
        <f t="shared" ca="1" si="3"/>
        <v>1.9229037401996846E-5</v>
      </c>
      <c r="N24" s="44"/>
      <c r="O24" s="44"/>
      <c r="P24" s="7"/>
      <c r="Q24" s="28">
        <f t="shared" ca="1" si="4"/>
        <v>1945.4258481501736</v>
      </c>
      <c r="R24" s="27">
        <f t="shared" ca="1" si="5"/>
        <v>-3365.985702537444</v>
      </c>
      <c r="S24" s="7"/>
      <c r="T24" s="28">
        <f t="shared" ca="1" si="6"/>
        <v>-0.50253502706104791</v>
      </c>
      <c r="U24" s="27">
        <f t="shared" ca="1" si="7"/>
        <v>-0.87501804882305734</v>
      </c>
      <c r="V24" s="7"/>
      <c r="W24" s="28">
        <f t="shared" ca="1" si="8"/>
        <v>-0.49579971715337212</v>
      </c>
      <c r="X24" s="27">
        <f t="shared" ca="1" si="11"/>
        <v>22.439388100656743</v>
      </c>
      <c r="Y24" s="7"/>
      <c r="Z24" s="28">
        <f t="shared" si="12"/>
        <v>22.814999999999998</v>
      </c>
      <c r="AA24" s="27">
        <f t="shared" si="9"/>
        <v>0.39819686884250621</v>
      </c>
      <c r="AB24" s="7"/>
      <c r="AC24" s="28">
        <f t="shared" ca="1" si="0"/>
        <v>-0.37561189934325512</v>
      </c>
      <c r="AD24" s="27">
        <f t="shared" ca="1" si="10"/>
        <v>-8.3304692807040226E-3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14270</v>
      </c>
      <c r="D25" s="26">
        <v>11586</v>
      </c>
      <c r="E25" s="26">
        <v>12042</v>
      </c>
      <c r="F25" s="26">
        <v>14745</v>
      </c>
      <c r="G25" s="27"/>
      <c r="H25" s="7"/>
      <c r="I25" s="28">
        <f t="shared" si="1"/>
        <v>2228</v>
      </c>
      <c r="J25" s="27">
        <f t="shared" si="1"/>
        <v>-3159</v>
      </c>
      <c r="K25" s="7"/>
      <c r="L25" s="124">
        <f t="shared" si="2"/>
        <v>-0.58071396370246953</v>
      </c>
      <c r="M25" s="27">
        <f t="shared" ca="1" si="3"/>
        <v>1.5351587755718745E-5</v>
      </c>
      <c r="N25" s="44"/>
      <c r="O25" s="44"/>
      <c r="P25" s="7"/>
      <c r="Q25" s="28">
        <f t="shared" ca="1" si="4"/>
        <v>2257.4258481501738</v>
      </c>
      <c r="R25" s="27">
        <f t="shared" ca="1" si="5"/>
        <v>-3166.985702537444</v>
      </c>
      <c r="S25" s="7"/>
      <c r="T25" s="28">
        <f t="shared" ca="1" si="6"/>
        <v>-0.58312968380015373</v>
      </c>
      <c r="U25" s="27">
        <f t="shared" ca="1" si="7"/>
        <v>-0.8232862213276162</v>
      </c>
      <c r="V25" s="7"/>
      <c r="W25" s="28">
        <f t="shared" ca="1" si="8"/>
        <v>-0.5767958534748574</v>
      </c>
      <c r="X25" s="27">
        <f t="shared" ca="1" si="11"/>
        <v>27.917936058577311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-0.37806394142268829</v>
      </c>
      <c r="AD25" s="27">
        <f t="shared" ca="1" si="10"/>
        <v>2.3273445976048635E-2</v>
      </c>
      <c r="AE25" s="7">
        <v>144</v>
      </c>
    </row>
    <row r="26" spans="1:31" s="26" customFormat="1" x14ac:dyDescent="0.25">
      <c r="A26" s="26">
        <v>6</v>
      </c>
      <c r="B26" s="26">
        <v>630</v>
      </c>
      <c r="C26" s="26">
        <v>14418</v>
      </c>
      <c r="D26" s="26">
        <v>11701</v>
      </c>
      <c r="E26" s="26">
        <v>11888</v>
      </c>
      <c r="F26" s="26">
        <v>14618</v>
      </c>
      <c r="G26" s="27"/>
      <c r="H26" s="7"/>
      <c r="I26" s="28">
        <f t="shared" si="1"/>
        <v>2530</v>
      </c>
      <c r="J26" s="27">
        <f t="shared" si="1"/>
        <v>-2917</v>
      </c>
      <c r="K26" s="7"/>
      <c r="L26" s="124">
        <f t="shared" si="2"/>
        <v>-0.65842811863691597</v>
      </c>
      <c r="M26" s="27">
        <f t="shared" ca="1" si="3"/>
        <v>9.8165293145081895E-6</v>
      </c>
      <c r="N26" s="44"/>
      <c r="O26" s="44"/>
      <c r="P26" s="7"/>
      <c r="Q26" s="28">
        <f t="shared" ca="1" si="4"/>
        <v>2559.4258481501738</v>
      </c>
      <c r="R26" s="27">
        <f t="shared" ca="1" si="5"/>
        <v>-2924.985702537444</v>
      </c>
      <c r="S26" s="7"/>
      <c r="T26" s="28">
        <f t="shared" ca="1" si="6"/>
        <v>-0.66114117846428822</v>
      </c>
      <c r="U26" s="27">
        <f t="shared" ca="1" si="7"/>
        <v>-0.76037615975024553</v>
      </c>
      <c r="V26" s="7"/>
      <c r="W26" s="28">
        <f t="shared" ca="1" si="8"/>
        <v>-0.65529498453277868</v>
      </c>
      <c r="X26" s="27">
        <f t="shared" ca="1" si="11"/>
        <v>33.657663901362525</v>
      </c>
      <c r="Y26" s="7"/>
      <c r="Z26" s="28">
        <f t="shared" si="12"/>
        <v>33.966000000000001</v>
      </c>
      <c r="AA26" s="27">
        <f t="shared" si="9"/>
        <v>0.59281853373239402</v>
      </c>
      <c r="AB26" s="7"/>
      <c r="AC26" s="28">
        <f t="shared" ca="1" si="0"/>
        <v>-0.30833609863747569</v>
      </c>
      <c r="AD26" s="27">
        <f t="shared" ca="1" si="10"/>
        <v>9.9428283368823145E-3</v>
      </c>
      <c r="AE26" s="7">
        <v>143</v>
      </c>
    </row>
    <row r="27" spans="1:31" s="26" customFormat="1" x14ac:dyDescent="0.25">
      <c r="A27" s="26">
        <v>7</v>
      </c>
      <c r="B27" s="26">
        <v>622</v>
      </c>
      <c r="C27" s="26">
        <v>14553</v>
      </c>
      <c r="D27" s="26">
        <v>11829</v>
      </c>
      <c r="E27" s="26">
        <v>11747</v>
      </c>
      <c r="F27" s="26">
        <v>14487</v>
      </c>
      <c r="G27" s="27"/>
      <c r="H27" s="7"/>
      <c r="I27" s="28">
        <f t="shared" si="1"/>
        <v>2806</v>
      </c>
      <c r="J27" s="27">
        <f t="shared" si="1"/>
        <v>-2658</v>
      </c>
      <c r="K27" s="7"/>
      <c r="L27" s="124">
        <f t="shared" si="2"/>
        <v>-0.72884269761874632</v>
      </c>
      <c r="M27" s="27">
        <f t="shared" ca="1" si="3"/>
        <v>2.9960524949934022E-6</v>
      </c>
      <c r="N27" s="44"/>
      <c r="O27" s="44"/>
      <c r="P27" s="7"/>
      <c r="Q27" s="28">
        <f t="shared" ca="1" si="4"/>
        <v>2835.4258481501738</v>
      </c>
      <c r="R27" s="27">
        <f t="shared" ca="1" si="5"/>
        <v>-2665.985702537444</v>
      </c>
      <c r="S27" s="7"/>
      <c r="T27" s="28">
        <f t="shared" ca="1" si="6"/>
        <v>-0.73243645173349714</v>
      </c>
      <c r="U27" s="27">
        <f t="shared" ca="1" si="7"/>
        <v>-0.69304679632653066</v>
      </c>
      <c r="V27" s="7"/>
      <c r="W27" s="28">
        <f t="shared" ca="1" si="8"/>
        <v>-0.72711178673282717</v>
      </c>
      <c r="X27" s="27">
        <f t="shared" ca="1" si="11"/>
        <v>39.276855073171987</v>
      </c>
      <c r="Y27" s="7"/>
      <c r="Z27" s="28">
        <f t="shared" si="12"/>
        <v>39.564</v>
      </c>
      <c r="AA27" s="27">
        <f t="shared" si="9"/>
        <v>0.69052206525903659</v>
      </c>
      <c r="AB27" s="7"/>
      <c r="AC27" s="28">
        <f t="shared" ca="1" si="0"/>
        <v>-0.28714492682801307</v>
      </c>
      <c r="AD27" s="27">
        <f t="shared" ca="1" si="10"/>
        <v>7.9631229889976396E-2</v>
      </c>
      <c r="AE27" s="7">
        <v>142</v>
      </c>
    </row>
    <row r="28" spans="1:31" s="26" customFormat="1" x14ac:dyDescent="0.25">
      <c r="A28" s="26">
        <v>8</v>
      </c>
      <c r="B28" s="26">
        <v>632</v>
      </c>
      <c r="C28" s="26">
        <v>14684</v>
      </c>
      <c r="D28" s="26">
        <v>11977</v>
      </c>
      <c r="E28" s="26">
        <v>11625</v>
      </c>
      <c r="F28" s="26">
        <v>14338</v>
      </c>
      <c r="G28" s="27"/>
      <c r="H28" s="7"/>
      <c r="I28" s="28">
        <f t="shared" si="1"/>
        <v>3059</v>
      </c>
      <c r="J28" s="27">
        <f t="shared" si="1"/>
        <v>-2361</v>
      </c>
      <c r="K28" s="7"/>
      <c r="L28" s="124">
        <f t="shared" si="2"/>
        <v>-0.79327072014422295</v>
      </c>
      <c r="M28" s="27">
        <f t="shared" ca="1" si="3"/>
        <v>4.3004086628482539E-8</v>
      </c>
      <c r="N28" s="44"/>
      <c r="O28" s="44"/>
      <c r="P28" s="7"/>
      <c r="Q28" s="28">
        <f t="shared" ca="1" si="4"/>
        <v>3088.4258481501738</v>
      </c>
      <c r="R28" s="27">
        <f t="shared" ca="1" si="5"/>
        <v>-2368.985702537444</v>
      </c>
      <c r="S28" s="7"/>
      <c r="T28" s="28">
        <f t="shared" ca="1" si="6"/>
        <v>-0.79779045223027201</v>
      </c>
      <c r="U28" s="27">
        <f t="shared" ca="1" si="7"/>
        <v>-0.61583899348157567</v>
      </c>
      <c r="V28" s="7"/>
      <c r="W28" s="28">
        <f t="shared" ca="1" si="8"/>
        <v>-0.79306334587718752</v>
      </c>
      <c r="X28" s="27">
        <f t="shared" ca="1" si="11"/>
        <v>45.072299308338472</v>
      </c>
      <c r="Y28" s="7"/>
      <c r="Z28" s="28">
        <f t="shared" si="12"/>
        <v>45.252000000000002</v>
      </c>
      <c r="AA28" s="27">
        <f t="shared" si="9"/>
        <v>0.78979639311247396</v>
      </c>
      <c r="AB28" s="7"/>
      <c r="AC28" s="28">
        <f t="shared" ca="1" si="0"/>
        <v>-0.17970069166153024</v>
      </c>
      <c r="AD28" s="27">
        <f t="shared" ca="1" si="10"/>
        <v>-2.9361992548935234E-2</v>
      </c>
      <c r="AE28" s="7">
        <v>141</v>
      </c>
    </row>
    <row r="29" spans="1:31" s="26" customFormat="1" x14ac:dyDescent="0.25">
      <c r="A29" s="26">
        <v>9</v>
      </c>
      <c r="B29" s="26">
        <v>630</v>
      </c>
      <c r="C29" s="26">
        <v>14791</v>
      </c>
      <c r="D29" s="26">
        <v>12136</v>
      </c>
      <c r="E29" s="26">
        <v>11516</v>
      </c>
      <c r="F29" s="26">
        <v>14181</v>
      </c>
      <c r="G29" s="27"/>
      <c r="H29" s="7"/>
      <c r="I29" s="28">
        <f t="shared" si="1"/>
        <v>3275</v>
      </c>
      <c r="J29" s="27">
        <f t="shared" si="1"/>
        <v>-2045</v>
      </c>
      <c r="K29" s="7"/>
      <c r="L29" s="124">
        <f t="shared" si="2"/>
        <v>-0.84972658002836676</v>
      </c>
      <c r="M29" s="27">
        <f t="shared" ca="1" si="3"/>
        <v>5.3618101880855317E-8</v>
      </c>
      <c r="N29" s="44"/>
      <c r="O29" s="44"/>
      <c r="P29" s="7"/>
      <c r="Q29" s="28">
        <f t="shared" ca="1" si="4"/>
        <v>3304.4258481501738</v>
      </c>
      <c r="R29" s="27">
        <f t="shared" ca="1" si="5"/>
        <v>-2052.985702537444</v>
      </c>
      <c r="S29" s="7"/>
      <c r="T29" s="28">
        <f t="shared" ca="1" si="6"/>
        <v>-0.85358675304965292</v>
      </c>
      <c r="U29" s="27">
        <f t="shared" ca="1" si="7"/>
        <v>-0.53369197092600074</v>
      </c>
      <c r="V29" s="7"/>
      <c r="W29" s="28">
        <f t="shared" ca="1" si="8"/>
        <v>-0.84949502419950285</v>
      </c>
      <c r="X29" s="27">
        <f t="shared" ca="1" si="11"/>
        <v>50.763845085236596</v>
      </c>
      <c r="Y29" s="7"/>
      <c r="Z29" s="28">
        <f t="shared" si="12"/>
        <v>50.922000000000004</v>
      </c>
      <c r="AA29" s="27">
        <f t="shared" si="9"/>
        <v>0.88875656170055251</v>
      </c>
      <c r="AB29" s="7"/>
      <c r="AC29" s="28">
        <f t="shared" ca="1" si="0"/>
        <v>-0.15815491476340782</v>
      </c>
      <c r="AD29" s="27">
        <f t="shared" ca="1" si="10"/>
        <v>3.4408367924200434E-2</v>
      </c>
      <c r="AE29" s="7">
        <v>140</v>
      </c>
    </row>
    <row r="30" spans="1:31" s="26" customFormat="1" x14ac:dyDescent="0.25">
      <c r="A30" s="26">
        <v>10</v>
      </c>
      <c r="B30" s="26">
        <v>643</v>
      </c>
      <c r="C30" s="26">
        <v>14889</v>
      </c>
      <c r="D30" s="26">
        <v>12308</v>
      </c>
      <c r="E30" s="26">
        <v>11423</v>
      </c>
      <c r="F30" s="26">
        <v>14011</v>
      </c>
      <c r="G30" s="27"/>
      <c r="H30" s="7"/>
      <c r="I30" s="28">
        <f t="shared" si="1"/>
        <v>3466</v>
      </c>
      <c r="J30" s="27">
        <f t="shared" si="1"/>
        <v>-1703</v>
      </c>
      <c r="K30" s="7"/>
      <c r="L30" s="124">
        <f t="shared" si="2"/>
        <v>-0.89877620076016662</v>
      </c>
      <c r="M30" s="27">
        <f t="shared" ca="1" si="3"/>
        <v>5.5434830900899299E-7</v>
      </c>
      <c r="N30" s="44"/>
      <c r="O30" s="44"/>
      <c r="P30" s="7"/>
      <c r="Q30" s="28">
        <f t="shared" ca="1" si="4"/>
        <v>3495.4258481501738</v>
      </c>
      <c r="R30" s="27">
        <f t="shared" ca="1" si="5"/>
        <v>-1710.985702537444</v>
      </c>
      <c r="S30" s="7"/>
      <c r="T30" s="28">
        <f t="shared" ca="1" si="6"/>
        <v>-0.90292514868160556</v>
      </c>
      <c r="U30" s="27">
        <f t="shared" ca="1" si="7"/>
        <v>-0.44478601613484059</v>
      </c>
      <c r="V30" s="7"/>
      <c r="W30" s="28">
        <f t="shared" ca="1" si="8"/>
        <v>-0.89952074646662727</v>
      </c>
      <c r="X30" s="27">
        <f t="shared" ca="1" si="11"/>
        <v>56.591764960979106</v>
      </c>
      <c r="Y30" s="7"/>
      <c r="Z30" s="28">
        <f t="shared" si="12"/>
        <v>56.709000000000003</v>
      </c>
      <c r="AA30" s="27">
        <f t="shared" si="9"/>
        <v>0.98975876551346431</v>
      </c>
      <c r="AB30" s="7"/>
      <c r="AC30" s="28">
        <f t="shared" ca="1" si="0"/>
        <v>-0.1172350390208976</v>
      </c>
      <c r="AD30" s="27">
        <f t="shared" ca="1" si="10"/>
        <v>2.048698381054237E-2</v>
      </c>
      <c r="AE30" s="7">
        <v>139</v>
      </c>
    </row>
    <row r="31" spans="1:31" s="26" customFormat="1" x14ac:dyDescent="0.25">
      <c r="A31" s="26">
        <v>11</v>
      </c>
      <c r="B31" s="26">
        <v>613</v>
      </c>
      <c r="C31" s="26">
        <v>14962</v>
      </c>
      <c r="D31" s="26">
        <v>12475</v>
      </c>
      <c r="E31" s="26">
        <v>11347</v>
      </c>
      <c r="F31" s="26">
        <v>13835</v>
      </c>
      <c r="G31" s="27"/>
      <c r="H31" s="7"/>
      <c r="I31" s="28">
        <f t="shared" si="1"/>
        <v>3615</v>
      </c>
      <c r="J31" s="27">
        <f t="shared" si="1"/>
        <v>-1360</v>
      </c>
      <c r="K31" s="7"/>
      <c r="L31" s="124">
        <f t="shared" si="2"/>
        <v>-0.93701969020142206</v>
      </c>
      <c r="M31" s="27">
        <f t="shared" ca="1" si="3"/>
        <v>2.8196468938241612E-6</v>
      </c>
      <c r="N31" s="44"/>
      <c r="O31" s="44"/>
      <c r="P31" s="7"/>
      <c r="Q31" s="28">
        <f t="shared" ca="1" si="4"/>
        <v>3644.4258481501738</v>
      </c>
      <c r="R31" s="27">
        <f t="shared" ca="1" si="5"/>
        <v>-1367.985702537444</v>
      </c>
      <c r="S31" s="7"/>
      <c r="T31" s="28">
        <f t="shared" ca="1" si="6"/>
        <v>-0.94141426359867841</v>
      </c>
      <c r="U31" s="27">
        <f t="shared" ca="1" si="7"/>
        <v>-0.35562010241154246</v>
      </c>
      <c r="V31" s="7"/>
      <c r="W31" s="28">
        <f t="shared" ca="1" si="8"/>
        <v>-0.9386988706246715</v>
      </c>
      <c r="X31" s="27">
        <f t="shared" ca="1" si="11"/>
        <v>62.153904453031032</v>
      </c>
      <c r="Y31" s="7"/>
      <c r="Z31" s="28">
        <f t="shared" si="12"/>
        <v>62.225999999999999</v>
      </c>
      <c r="AA31" s="27">
        <f t="shared" si="9"/>
        <v>1.0860485803459916</v>
      </c>
      <c r="AB31" s="7"/>
      <c r="AC31" s="28">
        <f t="shared" ca="1" si="0"/>
        <v>-7.2095546968967028E-2</v>
      </c>
      <c r="AD31" s="27">
        <f t="shared" ca="1" si="10"/>
        <v>8.1576338497811207E-2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15020</v>
      </c>
      <c r="D32" s="26">
        <v>12660</v>
      </c>
      <c r="E32" s="26">
        <v>11291</v>
      </c>
      <c r="F32" s="26">
        <v>13656</v>
      </c>
      <c r="G32" s="27"/>
      <c r="H32" s="7"/>
      <c r="I32" s="28">
        <f t="shared" si="1"/>
        <v>3729</v>
      </c>
      <c r="J32" s="27">
        <f t="shared" si="1"/>
        <v>-996</v>
      </c>
      <c r="K32" s="7"/>
      <c r="L32" s="124">
        <f t="shared" si="2"/>
        <v>-0.96711906851346163</v>
      </c>
      <c r="M32" s="27">
        <f t="shared" ca="1" si="3"/>
        <v>3.0930401240546863E-6</v>
      </c>
      <c r="N32" s="44"/>
      <c r="O32" s="44"/>
      <c r="P32" s="7"/>
      <c r="Q32" s="28">
        <f t="shared" ca="1" si="4"/>
        <v>3758.4258481501738</v>
      </c>
      <c r="R32" s="27">
        <f t="shared" ca="1" si="5"/>
        <v>-1003.985702537444</v>
      </c>
      <c r="S32" s="7"/>
      <c r="T32" s="28">
        <f t="shared" ca="1" si="6"/>
        <v>-0.97086231125335176</v>
      </c>
      <c r="U32" s="27">
        <f t="shared" ca="1" si="7"/>
        <v>-0.26099505111334859</v>
      </c>
      <c r="V32" s="7"/>
      <c r="W32" s="28">
        <f t="shared" ca="1" si="8"/>
        <v>-0.96887777261707164</v>
      </c>
      <c r="X32" s="27">
        <f t="shared" ca="1" si="11"/>
        <v>67.82638724001788</v>
      </c>
      <c r="Y32" s="7"/>
      <c r="Z32" s="28">
        <f t="shared" si="12"/>
        <v>67.86</v>
      </c>
      <c r="AA32" s="27">
        <f t="shared" si="9"/>
        <v>1.1843804304033521</v>
      </c>
      <c r="AB32" s="7"/>
      <c r="AC32" s="28">
        <f t="shared" ca="1" si="0"/>
        <v>-3.3612759982119655E-2</v>
      </c>
      <c r="AD32" s="27">
        <f t="shared" ca="1" si="10"/>
        <v>-1.1975850816270395E-4</v>
      </c>
      <c r="AE32" s="7">
        <v>137</v>
      </c>
    </row>
    <row r="33" spans="1:31" s="26" customFormat="1" x14ac:dyDescent="0.25">
      <c r="A33" s="26">
        <v>13</v>
      </c>
      <c r="B33" s="26">
        <v>605</v>
      </c>
      <c r="C33" s="26">
        <v>15062</v>
      </c>
      <c r="D33" s="26">
        <v>12839</v>
      </c>
      <c r="E33" s="26">
        <v>11256</v>
      </c>
      <c r="F33" s="26">
        <v>13480</v>
      </c>
      <c r="G33" s="27"/>
      <c r="H33" s="7"/>
      <c r="I33" s="28">
        <f t="shared" si="1"/>
        <v>3806</v>
      </c>
      <c r="J33" s="27">
        <f t="shared" si="1"/>
        <v>-641</v>
      </c>
      <c r="K33" s="7"/>
      <c r="L33" s="124">
        <f t="shared" si="2"/>
        <v>-0.98733839750992336</v>
      </c>
      <c r="M33" s="27">
        <f t="shared" ca="1" si="3"/>
        <v>4.5892098560392568E-6</v>
      </c>
      <c r="N33" s="44"/>
      <c r="O33" s="44"/>
      <c r="P33" s="7"/>
      <c r="Q33" s="28">
        <f t="shared" ca="1" si="4"/>
        <v>3835.4258481501738</v>
      </c>
      <c r="R33" s="27">
        <f t="shared" ca="1" si="5"/>
        <v>-648.98570253744401</v>
      </c>
      <c r="S33" s="7"/>
      <c r="T33" s="28">
        <f t="shared" ca="1" si="6"/>
        <v>-0.99075265923063105</v>
      </c>
      <c r="U33" s="27">
        <f t="shared" ca="1" si="7"/>
        <v>-0.16870963020439572</v>
      </c>
      <c r="V33" s="7"/>
      <c r="W33" s="28">
        <f t="shared" ca="1" si="8"/>
        <v>-0.98948064162674088</v>
      </c>
      <c r="X33" s="27">
        <f t="shared" ca="1" si="11"/>
        <v>73.226713748070779</v>
      </c>
      <c r="Y33" s="7"/>
      <c r="Z33" s="28">
        <f t="shared" si="12"/>
        <v>73.304999999999993</v>
      </c>
      <c r="AA33" s="27">
        <f t="shared" si="9"/>
        <v>1.2794136081744432</v>
      </c>
      <c r="AB33" s="7"/>
      <c r="AC33" s="28">
        <f t="shared" ca="1" si="0"/>
        <v>-7.828625192921379E-2</v>
      </c>
      <c r="AD33" s="27">
        <f t="shared" ca="1" si="10"/>
        <v>4.0594448267611938E-2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15078</v>
      </c>
      <c r="D34" s="26">
        <v>13019</v>
      </c>
      <c r="E34" s="26">
        <v>11228</v>
      </c>
      <c r="F34" s="26">
        <v>13283</v>
      </c>
      <c r="G34" s="27"/>
      <c r="H34" s="7"/>
      <c r="I34" s="28">
        <f t="shared" si="1"/>
        <v>3850</v>
      </c>
      <c r="J34" s="27">
        <f t="shared" si="1"/>
        <v>-264</v>
      </c>
      <c r="K34" s="7"/>
      <c r="L34" s="124">
        <f t="shared" si="2"/>
        <v>-0.99879805055012871</v>
      </c>
      <c r="M34" s="27">
        <f t="shared" ca="1" si="3"/>
        <v>7.8674143225525843E-6</v>
      </c>
      <c r="N34" s="44"/>
      <c r="O34" s="44"/>
      <c r="P34" s="7"/>
      <c r="Q34" s="28">
        <f t="shared" ca="1" si="4"/>
        <v>3879.4258481501738</v>
      </c>
      <c r="R34" s="27">
        <f t="shared" ca="1" si="5"/>
        <v>-271.98570253744401</v>
      </c>
      <c r="S34" s="7"/>
      <c r="T34" s="28">
        <f t="shared" ca="1" si="6"/>
        <v>-1.0021185723605048</v>
      </c>
      <c r="U34" s="27">
        <f t="shared" ca="1" si="7"/>
        <v>-7.07051127884092E-2</v>
      </c>
      <c r="V34" s="7"/>
      <c r="W34" s="28">
        <f t="shared" ca="1" si="8"/>
        <v>-1.0016029416928565</v>
      </c>
      <c r="X34" s="27">
        <f t="shared" ca="1" si="11"/>
        <v>78.864856105343961</v>
      </c>
      <c r="Y34" s="7"/>
      <c r="Z34" s="28">
        <f t="shared" si="12"/>
        <v>78.86699999999999</v>
      </c>
      <c r="AA34" s="27">
        <f t="shared" si="9"/>
        <v>1.3764888211703676</v>
      </c>
      <c r="AB34" s="7"/>
      <c r="AC34" s="28">
        <f t="shared" ca="1" si="0"/>
        <v>-2.143894656029488E-3</v>
      </c>
      <c r="AD34" s="27">
        <f t="shared" ca="1" si="10"/>
        <v>-2.4279852363591203E-2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15084</v>
      </c>
      <c r="D35" s="26">
        <v>13217</v>
      </c>
      <c r="E35" s="26">
        <v>11229</v>
      </c>
      <c r="F35" s="26">
        <v>13096</v>
      </c>
      <c r="G35" s="27"/>
      <c r="H35" s="7"/>
      <c r="I35" s="28">
        <f t="shared" si="1"/>
        <v>3855</v>
      </c>
      <c r="J35" s="27">
        <f t="shared" si="1"/>
        <v>121</v>
      </c>
      <c r="K35" s="7"/>
      <c r="L35" s="124">
        <f t="shared" si="2"/>
        <v>-1.0008013221776997</v>
      </c>
      <c r="M35" s="27">
        <f t="shared" ca="1" si="3"/>
        <v>8.2101228515086589E-6</v>
      </c>
      <c r="N35" s="44"/>
      <c r="O35" s="44"/>
      <c r="P35" s="7"/>
      <c r="Q35" s="28">
        <f t="shared" ca="1" si="4"/>
        <v>3884.4258481501738</v>
      </c>
      <c r="R35" s="27">
        <f t="shared" ca="1" si="5"/>
        <v>113.01429746255597</v>
      </c>
      <c r="S35" s="7"/>
      <c r="T35" s="28">
        <f t="shared" ca="1" si="6"/>
        <v>-1.0034101533979907</v>
      </c>
      <c r="U35" s="27">
        <f t="shared" ca="1" si="7"/>
        <v>2.9379076084680506E-2</v>
      </c>
      <c r="V35" s="7"/>
      <c r="W35" s="28">
        <f t="shared" ca="1" si="8"/>
        <v>-1.0036666533717344</v>
      </c>
      <c r="X35" s="27">
        <f t="shared" ca="1" si="11"/>
        <v>84.579447743896651</v>
      </c>
      <c r="Y35" s="7"/>
      <c r="Z35" s="28">
        <f t="shared" si="12"/>
        <v>84.545999999999992</v>
      </c>
      <c r="AA35" s="27">
        <f t="shared" si="9"/>
        <v>1.4756060693911257</v>
      </c>
      <c r="AB35" s="7"/>
      <c r="AC35" s="28">
        <f t="shared" ca="1" si="0"/>
        <v>3.3447743896658721E-2</v>
      </c>
      <c r="AD35" s="27">
        <f t="shared" ca="1" si="10"/>
        <v>-1.8974552441974879E-2</v>
      </c>
      <c r="AE35" s="7">
        <v>134</v>
      </c>
    </row>
    <row r="36" spans="1:31" s="26" customFormat="1" x14ac:dyDescent="0.25">
      <c r="A36" s="26">
        <v>16</v>
      </c>
      <c r="B36" s="26">
        <v>626</v>
      </c>
      <c r="C36" s="26">
        <v>15071</v>
      </c>
      <c r="D36" s="26">
        <v>13409</v>
      </c>
      <c r="E36" s="26">
        <v>11245</v>
      </c>
      <c r="F36" s="26">
        <v>12911</v>
      </c>
      <c r="G36" s="27"/>
      <c r="H36" s="7"/>
      <c r="I36" s="28">
        <f t="shared" si="1"/>
        <v>3826</v>
      </c>
      <c r="J36" s="27">
        <f t="shared" si="1"/>
        <v>498</v>
      </c>
      <c r="K36" s="7"/>
      <c r="L36" s="124">
        <f t="shared" si="2"/>
        <v>-0.99308755992003195</v>
      </c>
      <c r="M36" s="27">
        <f t="shared" ca="1" si="3"/>
        <v>1.4774408403198094E-5</v>
      </c>
      <c r="N36" s="44"/>
      <c r="O36" s="44"/>
      <c r="P36" s="7"/>
      <c r="Q36" s="28">
        <f t="shared" ca="1" si="4"/>
        <v>3855.4258481501738</v>
      </c>
      <c r="R36" s="27">
        <f t="shared" ca="1" si="5"/>
        <v>490.01429746255599</v>
      </c>
      <c r="S36" s="7"/>
      <c r="T36" s="28">
        <f t="shared" ca="1" si="6"/>
        <v>-0.99591898338057372</v>
      </c>
      <c r="U36" s="27">
        <f t="shared" ca="1" si="7"/>
        <v>0.12738359350066705</v>
      </c>
      <c r="V36" s="7"/>
      <c r="W36" s="28">
        <f t="shared" ca="1" si="8"/>
        <v>-0.99693130918386252</v>
      </c>
      <c r="X36" s="27">
        <f t="shared" ca="1" si="11"/>
        <v>90.184330501225872</v>
      </c>
      <c r="Y36" s="7"/>
      <c r="Z36" s="28">
        <f t="shared" si="12"/>
        <v>90.179999999999993</v>
      </c>
      <c r="AA36" s="27">
        <f t="shared" si="9"/>
        <v>1.5739379194484862</v>
      </c>
      <c r="AB36" s="7"/>
      <c r="AC36" s="28">
        <f t="shared" ca="1" si="0"/>
        <v>4.330501225879857E-3</v>
      </c>
      <c r="AD36" s="27">
        <f t="shared" ca="1" si="10"/>
        <v>-1.1128159967967122E-2</v>
      </c>
      <c r="AE36" s="7">
        <v>133</v>
      </c>
    </row>
    <row r="37" spans="1:31" s="26" customFormat="1" x14ac:dyDescent="0.25">
      <c r="A37" s="26">
        <v>17</v>
      </c>
      <c r="B37" s="26">
        <v>632</v>
      </c>
      <c r="C37" s="26">
        <v>15036</v>
      </c>
      <c r="D37" s="26">
        <v>13589</v>
      </c>
      <c r="E37" s="26">
        <v>11277</v>
      </c>
      <c r="F37" s="26">
        <v>12718</v>
      </c>
      <c r="G37" s="27"/>
      <c r="H37" s="7"/>
      <c r="I37" s="28">
        <f t="shared" si="1"/>
        <v>3759</v>
      </c>
      <c r="J37" s="27">
        <f t="shared" si="1"/>
        <v>871</v>
      </c>
      <c r="K37" s="7"/>
      <c r="L37" s="124">
        <f t="shared" si="2"/>
        <v>-0.97557397283086211</v>
      </c>
      <c r="M37" s="27">
        <f t="shared" ca="1" si="3"/>
        <v>2.3017565080653775E-5</v>
      </c>
      <c r="N37" s="44"/>
      <c r="O37" s="44"/>
      <c r="P37" s="7"/>
      <c r="Q37" s="28">
        <f t="shared" ca="1" si="4"/>
        <v>3788.4258481501738</v>
      </c>
      <c r="R37" s="27">
        <f t="shared" ca="1" si="5"/>
        <v>863.01429746255599</v>
      </c>
      <c r="S37" s="7"/>
      <c r="T37" s="28">
        <f t="shared" ca="1" si="6"/>
        <v>-0.97861179747826577</v>
      </c>
      <c r="U37" s="27">
        <f t="shared" ca="1" si="7"/>
        <v>0.22434827518810202</v>
      </c>
      <c r="V37" s="7"/>
      <c r="W37" s="28">
        <f t="shared" ca="1" si="8"/>
        <v>-0.98037163529092053</v>
      </c>
      <c r="X37" s="27">
        <f t="shared" ca="1" si="11"/>
        <v>95.792405326366122</v>
      </c>
      <c r="Y37" s="7"/>
      <c r="Z37" s="28">
        <f t="shared" si="12"/>
        <v>95.867999999999995</v>
      </c>
      <c r="AA37" s="27">
        <f t="shared" si="9"/>
        <v>1.6732122473019235</v>
      </c>
      <c r="AB37" s="7"/>
      <c r="AC37" s="28">
        <f t="shared" ca="1" si="0"/>
        <v>-7.5594673633872844E-2</v>
      </c>
      <c r="AD37" s="27">
        <f t="shared" ca="1" si="10"/>
        <v>4.9360564793332173E-2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14988</v>
      </c>
      <c r="D38" s="26">
        <v>13783</v>
      </c>
      <c r="E38" s="26">
        <v>11335</v>
      </c>
      <c r="F38" s="26">
        <v>12540</v>
      </c>
      <c r="G38" s="27"/>
      <c r="H38" s="7"/>
      <c r="I38" s="28">
        <f t="shared" si="1"/>
        <v>3653</v>
      </c>
      <c r="J38" s="27">
        <f t="shared" si="1"/>
        <v>1243</v>
      </c>
      <c r="K38" s="7"/>
      <c r="L38" s="124">
        <f t="shared" si="2"/>
        <v>-0.94840978669255416</v>
      </c>
      <c r="M38" s="27">
        <f t="shared" ca="1" si="3"/>
        <v>2.8361348698862159E-5</v>
      </c>
      <c r="N38" s="44"/>
      <c r="O38" s="44"/>
      <c r="P38" s="7"/>
      <c r="Q38" s="28">
        <f t="shared" ca="1" si="4"/>
        <v>3682.4258481501738</v>
      </c>
      <c r="R38" s="27">
        <f t="shared" ca="1" si="5"/>
        <v>1235.014297462556</v>
      </c>
      <c r="S38" s="7"/>
      <c r="T38" s="28">
        <f t="shared" ca="1" si="6"/>
        <v>-0.95123027948356953</v>
      </c>
      <c r="U38" s="27">
        <f t="shared" ca="1" si="7"/>
        <v>0.32105299794339909</v>
      </c>
      <c r="V38" s="7"/>
      <c r="W38" s="28">
        <f t="shared" ca="1" si="8"/>
        <v>-0.95373532410194883</v>
      </c>
      <c r="X38" s="27">
        <f t="shared" ca="1" si="11"/>
        <v>101.50739811520253</v>
      </c>
      <c r="Y38" s="7"/>
      <c r="Z38" s="28">
        <f t="shared" si="12"/>
        <v>101.565</v>
      </c>
      <c r="AA38" s="27">
        <f t="shared" si="9"/>
        <v>1.7726436547880409</v>
      </c>
      <c r="AB38" s="7"/>
      <c r="AC38" s="28">
        <f t="shared" ca="1" si="0"/>
        <v>-5.7601884797463754E-2</v>
      </c>
      <c r="AD38" s="27">
        <f t="shared" ca="1" si="10"/>
        <v>-2.4738164978117538E-3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14916</v>
      </c>
      <c r="D39" s="26">
        <v>13961</v>
      </c>
      <c r="E39" s="26">
        <v>11408</v>
      </c>
      <c r="F39" s="26">
        <v>12360</v>
      </c>
      <c r="G39" s="27"/>
      <c r="H39" s="7"/>
      <c r="I39" s="28">
        <f t="shared" si="1"/>
        <v>3508</v>
      </c>
      <c r="J39" s="27">
        <f t="shared" si="1"/>
        <v>1601</v>
      </c>
      <c r="K39" s="7"/>
      <c r="L39" s="124">
        <f t="shared" si="2"/>
        <v>-0.9119481218275739</v>
      </c>
      <c r="M39" s="27">
        <f t="shared" ca="1" si="3"/>
        <v>2.5484153048712113E-5</v>
      </c>
      <c r="N39" s="44"/>
      <c r="O39" s="44"/>
      <c r="P39" s="7"/>
      <c r="Q39" s="28">
        <f t="shared" ca="1" si="4"/>
        <v>3537.4258481501738</v>
      </c>
      <c r="R39" s="27">
        <f t="shared" ca="1" si="5"/>
        <v>1593.014297462556</v>
      </c>
      <c r="S39" s="7"/>
      <c r="T39" s="28">
        <f t="shared" ca="1" si="6"/>
        <v>-0.91377442939648512</v>
      </c>
      <c r="U39" s="27">
        <f t="shared" ca="1" si="7"/>
        <v>0.41411829564876562</v>
      </c>
      <c r="V39" s="7"/>
      <c r="W39" s="28">
        <f t="shared" ca="1" si="8"/>
        <v>-0.91699630497091489</v>
      </c>
      <c r="X39" s="27">
        <f t="shared" ca="1" si="11"/>
        <v>107.20685762887018</v>
      </c>
      <c r="Y39" s="7"/>
      <c r="Z39" s="28">
        <f t="shared" si="12"/>
        <v>107.253</v>
      </c>
      <c r="AA39" s="27">
        <f t="shared" si="9"/>
        <v>1.8719179826414782</v>
      </c>
      <c r="AB39" s="7"/>
      <c r="AC39" s="28">
        <f t="shared" ca="1" si="0"/>
        <v>-4.6142371129818116E-2</v>
      </c>
      <c r="AD39" s="27">
        <f t="shared" ca="1" si="10"/>
        <v>-9.185268995321394E-2</v>
      </c>
      <c r="AE39" s="7">
        <v>130</v>
      </c>
    </row>
    <row r="40" spans="1:31" s="26" customFormat="1" x14ac:dyDescent="0.25">
      <c r="A40" s="26">
        <v>20</v>
      </c>
      <c r="B40" s="26">
        <v>614</v>
      </c>
      <c r="C40" s="26">
        <v>14823</v>
      </c>
      <c r="D40" s="26">
        <v>14114</v>
      </c>
      <c r="E40" s="26">
        <v>11487</v>
      </c>
      <c r="F40" s="26">
        <v>12190</v>
      </c>
      <c r="G40" s="27"/>
      <c r="H40" s="7"/>
      <c r="I40" s="28">
        <f t="shared" si="1"/>
        <v>3336</v>
      </c>
      <c r="J40" s="27">
        <f t="shared" si="1"/>
        <v>1924</v>
      </c>
      <c r="K40" s="7"/>
      <c r="L40" s="124">
        <f t="shared" si="2"/>
        <v>-0.86792681848756681</v>
      </c>
      <c r="M40" s="27">
        <f t="shared" ca="1" si="3"/>
        <v>2.7936848696609231E-5</v>
      </c>
      <c r="N40" s="44"/>
      <c r="O40" s="44"/>
      <c r="P40" s="7"/>
      <c r="Q40" s="28">
        <f t="shared" ca="1" si="4"/>
        <v>3365.4258481501738</v>
      </c>
      <c r="R40" s="27">
        <f t="shared" ca="1" si="5"/>
        <v>1916.014297462556</v>
      </c>
      <c r="S40" s="7"/>
      <c r="T40" s="28">
        <f t="shared" ca="1" si="6"/>
        <v>-0.8693440417069781</v>
      </c>
      <c r="U40" s="27">
        <f t="shared" ca="1" si="7"/>
        <v>0.49808503072930582</v>
      </c>
      <c r="V40" s="7"/>
      <c r="W40" s="28">
        <f t="shared" ca="1" si="8"/>
        <v>-0.8732123505039876</v>
      </c>
      <c r="X40" s="27">
        <f t="shared" ca="1" si="11"/>
        <v>112.60344729215745</v>
      </c>
      <c r="Y40" s="7"/>
      <c r="Z40" s="28">
        <f t="shared" si="12"/>
        <v>112.779</v>
      </c>
      <c r="AA40" s="27">
        <f t="shared" si="9"/>
        <v>1.9683648771066846</v>
      </c>
      <c r="AB40" s="7"/>
      <c r="AC40" s="28">
        <f t="shared" ca="1" si="0"/>
        <v>-0.17555270784254162</v>
      </c>
      <c r="AD40" s="27">
        <f t="shared" ca="1" si="10"/>
        <v>0.15950355163219854</v>
      </c>
      <c r="AE40" s="7">
        <v>129</v>
      </c>
    </row>
    <row r="41" spans="1:31" s="26" customFormat="1" x14ac:dyDescent="0.25">
      <c r="A41" s="26">
        <v>21</v>
      </c>
      <c r="B41" s="26">
        <v>604</v>
      </c>
      <c r="C41" s="26">
        <v>14723</v>
      </c>
      <c r="D41" s="26">
        <v>14272</v>
      </c>
      <c r="E41" s="26">
        <v>11588</v>
      </c>
      <c r="F41" s="26">
        <v>12035</v>
      </c>
      <c r="G41" s="27"/>
      <c r="H41" s="7"/>
      <c r="I41" s="28">
        <f t="shared" si="1"/>
        <v>3135</v>
      </c>
      <c r="J41" s="27">
        <f t="shared" si="1"/>
        <v>2237</v>
      </c>
      <c r="K41" s="7"/>
      <c r="L41" s="124">
        <f t="shared" si="2"/>
        <v>-0.81675437739958356</v>
      </c>
      <c r="M41" s="27">
        <f t="shared" ca="1" si="3"/>
        <v>2.6652143166426354E-5</v>
      </c>
      <c r="N41" s="44"/>
      <c r="O41" s="44"/>
      <c r="P41" s="7"/>
      <c r="Q41" s="28">
        <f t="shared" ca="1" si="4"/>
        <v>3164.4258481501738</v>
      </c>
      <c r="R41" s="27">
        <f t="shared" ca="1" si="5"/>
        <v>2229.014297462556</v>
      </c>
      <c r="S41" s="7"/>
      <c r="T41" s="28">
        <f t="shared" ca="1" si="6"/>
        <v>-0.81742248400005424</v>
      </c>
      <c r="U41" s="27">
        <f t="shared" ca="1" si="7"/>
        <v>0.57945217648846703</v>
      </c>
      <c r="V41" s="7"/>
      <c r="W41" s="28">
        <f t="shared" ca="1" si="8"/>
        <v>-0.82191694877114119</v>
      </c>
      <c r="X41" s="27">
        <f t="shared" ca="1" si="11"/>
        <v>118.08664946646309</v>
      </c>
      <c r="Y41" s="7"/>
      <c r="Z41" s="28">
        <f t="shared" si="12"/>
        <v>118.215</v>
      </c>
      <c r="AA41" s="27">
        <f t="shared" si="9"/>
        <v>2.0632409752450966</v>
      </c>
      <c r="AB41" s="7"/>
      <c r="AC41" s="28">
        <f t="shared" ca="1" si="0"/>
        <v>-0.12835053353691706</v>
      </c>
      <c r="AD41" s="27">
        <f t="shared" ca="1" si="10"/>
        <v>3.2920391040860864E-2</v>
      </c>
      <c r="AE41" s="7">
        <v>128</v>
      </c>
    </row>
    <row r="42" spans="1:31" s="26" customFormat="1" x14ac:dyDescent="0.25">
      <c r="A42" s="26">
        <v>22</v>
      </c>
      <c r="B42" s="26">
        <v>631</v>
      </c>
      <c r="C42" s="26">
        <v>14608</v>
      </c>
      <c r="D42" s="26">
        <v>14432</v>
      </c>
      <c r="E42" s="26">
        <v>11714</v>
      </c>
      <c r="F42" s="26">
        <v>11889</v>
      </c>
      <c r="G42" s="27"/>
      <c r="H42" s="7"/>
      <c r="I42" s="28">
        <f t="shared" si="1"/>
        <v>2894</v>
      </c>
      <c r="J42" s="27">
        <f t="shared" si="1"/>
        <v>2543</v>
      </c>
      <c r="K42" s="7"/>
      <c r="L42" s="124">
        <f t="shared" si="2"/>
        <v>-0.75546178441385681</v>
      </c>
      <c r="M42" s="27">
        <f t="shared" ca="1" si="3"/>
        <v>2.3162743798091396E-5</v>
      </c>
      <c r="N42" s="44"/>
      <c r="O42" s="44"/>
      <c r="P42" s="7"/>
      <c r="Q42" s="28">
        <f t="shared" ca="1" si="4"/>
        <v>2923.4258481501738</v>
      </c>
      <c r="R42" s="27">
        <f t="shared" ca="1" si="5"/>
        <v>2535.014297462556</v>
      </c>
      <c r="S42" s="7"/>
      <c r="T42" s="28">
        <f t="shared" ca="1" si="6"/>
        <v>-0.75516827799324493</v>
      </c>
      <c r="U42" s="27">
        <f t="shared" ca="1" si="7"/>
        <v>0.65899960972266303</v>
      </c>
      <c r="V42" s="7"/>
      <c r="W42" s="28">
        <f t="shared" ca="1" si="8"/>
        <v>-0.7602745532425137</v>
      </c>
      <c r="X42" s="27">
        <f t="shared" ca="1" si="11"/>
        <v>123.82125028007005</v>
      </c>
      <c r="Y42" s="7"/>
      <c r="Z42" s="28">
        <f t="shared" si="12"/>
        <v>123.89400000000001</v>
      </c>
      <c r="AA42" s="27">
        <f t="shared" si="9"/>
        <v>2.1623582234658545</v>
      </c>
      <c r="AB42" s="7"/>
      <c r="AC42" s="28">
        <f t="shared" ca="1" si="0"/>
        <v>-7.2749719929959156E-2</v>
      </c>
      <c r="AD42" s="27">
        <f t="shared" ca="1" si="10"/>
        <v>-0.11434535096073262</v>
      </c>
      <c r="AE42" s="7">
        <v>127</v>
      </c>
    </row>
    <row r="43" spans="1:31" s="26" customFormat="1" x14ac:dyDescent="0.25">
      <c r="A43" s="26">
        <v>23</v>
      </c>
      <c r="B43" s="26">
        <v>616</v>
      </c>
      <c r="C43" s="26">
        <v>14482</v>
      </c>
      <c r="D43" s="26">
        <v>14562</v>
      </c>
      <c r="E43" s="26">
        <v>11843</v>
      </c>
      <c r="F43" s="26">
        <v>11754</v>
      </c>
      <c r="G43" s="27"/>
      <c r="H43" s="7"/>
      <c r="I43" s="28">
        <f t="shared" si="1"/>
        <v>2639</v>
      </c>
      <c r="J43" s="27">
        <f t="shared" si="1"/>
        <v>2808</v>
      </c>
      <c r="K43" s="7"/>
      <c r="L43" s="124">
        <f t="shared" si="2"/>
        <v>-0.68847307280723402</v>
      </c>
      <c r="M43" s="27">
        <f t="shared" ca="1" si="3"/>
        <v>4.1735832511593164E-5</v>
      </c>
      <c r="N43" s="44"/>
      <c r="O43" s="44"/>
      <c r="P43" s="7"/>
      <c r="Q43" s="28">
        <f t="shared" ca="1" si="4"/>
        <v>2668.4258481501738</v>
      </c>
      <c r="R43" s="27">
        <f t="shared" ca="1" si="5"/>
        <v>2800.014297462556</v>
      </c>
      <c r="S43" s="7"/>
      <c r="T43" s="28">
        <f t="shared" ca="1" si="6"/>
        <v>-0.68929764508147584</v>
      </c>
      <c r="U43" s="27">
        <f t="shared" ca="1" si="7"/>
        <v>0.72788872673920524</v>
      </c>
      <c r="V43" s="7"/>
      <c r="W43" s="28">
        <f t="shared" ca="1" si="8"/>
        <v>-0.69493340039270468</v>
      </c>
      <c r="X43" s="27">
        <f t="shared" ca="1" si="11"/>
        <v>129.22962335767403</v>
      </c>
      <c r="Y43" s="7"/>
      <c r="Z43" s="28">
        <f t="shared" si="12"/>
        <v>129.43800000000002</v>
      </c>
      <c r="AA43" s="27">
        <f t="shared" si="9"/>
        <v>2.2591192771964206</v>
      </c>
      <c r="AB43" s="7"/>
      <c r="AC43" s="28">
        <f t="shared" ca="1" si="0"/>
        <v>-0.2083766423259874</v>
      </c>
      <c r="AD43" s="27">
        <f t="shared" ca="1" si="10"/>
        <v>0.13933049092003102</v>
      </c>
      <c r="AE43" s="7">
        <v>126</v>
      </c>
    </row>
    <row r="44" spans="1:31" s="26" customFormat="1" x14ac:dyDescent="0.25">
      <c r="A44" s="26">
        <v>24</v>
      </c>
      <c r="B44" s="26">
        <v>632</v>
      </c>
      <c r="C44" s="26">
        <v>14335</v>
      </c>
      <c r="D44" s="26">
        <v>14690</v>
      </c>
      <c r="E44" s="26">
        <v>11992</v>
      </c>
      <c r="F44" s="26">
        <v>11626</v>
      </c>
      <c r="G44" s="27"/>
      <c r="H44" s="7"/>
      <c r="I44" s="28">
        <f t="shared" si="1"/>
        <v>2343</v>
      </c>
      <c r="J44" s="27">
        <f t="shared" si="1"/>
        <v>3064</v>
      </c>
      <c r="K44" s="7"/>
      <c r="L44" s="124">
        <f t="shared" si="2"/>
        <v>-0.61306150211181476</v>
      </c>
      <c r="M44" s="27">
        <f t="shared" ca="1" si="3"/>
        <v>3.5063177781350499E-5</v>
      </c>
      <c r="N44" s="44"/>
      <c r="O44" s="44"/>
      <c r="P44" s="7"/>
      <c r="Q44" s="28">
        <f t="shared" ca="1" si="4"/>
        <v>2372.4258481501738</v>
      </c>
      <c r="R44" s="27">
        <f t="shared" ca="1" si="5"/>
        <v>3056.014297462556</v>
      </c>
      <c r="S44" s="7"/>
      <c r="T44" s="28">
        <f t="shared" ca="1" si="6"/>
        <v>-0.61283604766232413</v>
      </c>
      <c r="U44" s="27">
        <f t="shared" ca="1" si="7"/>
        <v>0.79443821336650644</v>
      </c>
      <c r="V44" s="7"/>
      <c r="W44" s="28">
        <f t="shared" ca="1" si="8"/>
        <v>-0.61898291898460378</v>
      </c>
      <c r="X44" s="27">
        <f t="shared" ca="1" si="11"/>
        <v>134.9790022183642</v>
      </c>
      <c r="Y44" s="7"/>
      <c r="Z44" s="28">
        <f t="shared" si="12"/>
        <v>135.126</v>
      </c>
      <c r="AA44" s="27">
        <f t="shared" si="9"/>
        <v>2.3583936050498577</v>
      </c>
      <c r="AB44" s="7"/>
      <c r="AC44" s="28">
        <f t="shared" ca="1" si="0"/>
        <v>-0.1469977816358039</v>
      </c>
      <c r="AD44" s="27">
        <f t="shared" ca="1" si="10"/>
        <v>3.9848413563163376E-2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14170</v>
      </c>
      <c r="D45" s="26">
        <v>14803</v>
      </c>
      <c r="E45" s="26">
        <v>12147</v>
      </c>
      <c r="F45" s="26">
        <v>11516</v>
      </c>
      <c r="G45" s="27"/>
      <c r="H45" s="7"/>
      <c r="I45" s="28">
        <f t="shared" si="1"/>
        <v>2023</v>
      </c>
      <c r="J45" s="27">
        <f t="shared" si="1"/>
        <v>3287</v>
      </c>
      <c r="K45" s="7"/>
      <c r="L45" s="124">
        <f t="shared" si="2"/>
        <v>-0.53135127304181817</v>
      </c>
      <c r="M45" s="27">
        <f t="shared" ca="1" si="3"/>
        <v>2.9324518287400477E-5</v>
      </c>
      <c r="N45" s="44"/>
      <c r="O45" s="44"/>
      <c r="P45" s="7"/>
      <c r="Q45" s="28">
        <f t="shared" ca="1" si="4"/>
        <v>2052.4258481501738</v>
      </c>
      <c r="R45" s="27">
        <f t="shared" ca="1" si="5"/>
        <v>3279.014297462556</v>
      </c>
      <c r="S45" s="7"/>
      <c r="T45" s="28">
        <f t="shared" ca="1" si="6"/>
        <v>-0.53017486126324131</v>
      </c>
      <c r="U45" s="27">
        <f t="shared" ca="1" si="7"/>
        <v>0.85240905523325716</v>
      </c>
      <c r="V45" s="7"/>
      <c r="W45" s="28">
        <f t="shared" ca="1" si="8"/>
        <v>-0.53676648479090061</v>
      </c>
      <c r="X45" s="27">
        <f t="shared" ca="1" si="11"/>
        <v>140.70394109830357</v>
      </c>
      <c r="Y45" s="7"/>
      <c r="Z45" s="28">
        <f t="shared" si="12"/>
        <v>140.83199999999999</v>
      </c>
      <c r="AA45" s="27">
        <f t="shared" si="9"/>
        <v>2.4579820921686539</v>
      </c>
      <c r="AB45" s="7"/>
      <c r="AC45" s="28">
        <f t="shared" ca="1" si="0"/>
        <v>-0.12805890169641998</v>
      </c>
      <c r="AD45" s="27">
        <f t="shared" ca="1" si="10"/>
        <v>-2.8655786144128115E-2</v>
      </c>
      <c r="AE45" s="7">
        <v>124</v>
      </c>
    </row>
    <row r="46" spans="1:31" s="26" customFormat="1" x14ac:dyDescent="0.25">
      <c r="A46" s="26">
        <v>26</v>
      </c>
      <c r="B46" s="26">
        <v>637</v>
      </c>
      <c r="C46" s="26">
        <v>14009</v>
      </c>
      <c r="D46" s="26">
        <v>14897</v>
      </c>
      <c r="E46" s="26">
        <v>12323</v>
      </c>
      <c r="F46" s="26">
        <v>11425</v>
      </c>
      <c r="G46" s="27"/>
      <c r="H46" s="7"/>
      <c r="I46" s="28">
        <f t="shared" si="1"/>
        <v>1686</v>
      </c>
      <c r="J46" s="27">
        <f t="shared" si="1"/>
        <v>3472</v>
      </c>
      <c r="K46" s="7"/>
      <c r="L46" s="124">
        <f t="shared" si="2"/>
        <v>-0.44395728689358993</v>
      </c>
      <c r="M46" s="27">
        <f t="shared" ca="1" si="3"/>
        <v>3.7516249797753376E-5</v>
      </c>
      <c r="N46" s="44"/>
      <c r="O46" s="44"/>
      <c r="P46" s="7"/>
      <c r="Q46" s="28">
        <f t="shared" ca="1" si="4"/>
        <v>1715.4258481501736</v>
      </c>
      <c r="R46" s="27">
        <f t="shared" ca="1" si="5"/>
        <v>3464.014297462556</v>
      </c>
      <c r="S46" s="7"/>
      <c r="T46" s="28">
        <f t="shared" ca="1" si="6"/>
        <v>-0.44312229933670716</v>
      </c>
      <c r="U46" s="27">
        <f t="shared" ca="1" si="7"/>
        <v>0.90050145767876777</v>
      </c>
      <c r="V46" s="7"/>
      <c r="W46" s="28">
        <f t="shared" ca="1" si="8"/>
        <v>-0.45008233789727581</v>
      </c>
      <c r="X46" s="27">
        <f t="shared" ca="1" si="11"/>
        <v>146.34629973241118</v>
      </c>
      <c r="Y46" s="7"/>
      <c r="Z46" s="28">
        <f t="shared" si="12"/>
        <v>146.565</v>
      </c>
      <c r="AA46" s="27">
        <f t="shared" si="9"/>
        <v>2.5580418181854889</v>
      </c>
      <c r="AB46" s="7"/>
      <c r="AC46" s="28">
        <f t="shared" ca="1" si="0"/>
        <v>-0.21870026758881522</v>
      </c>
      <c r="AD46" s="27">
        <f t="shared" ca="1" si="10"/>
        <v>0.12215476228664102</v>
      </c>
      <c r="AE46" s="7">
        <v>123</v>
      </c>
    </row>
    <row r="47" spans="1:31" s="26" customFormat="1" x14ac:dyDescent="0.25">
      <c r="A47" s="26">
        <v>27</v>
      </c>
      <c r="B47" s="26">
        <v>621</v>
      </c>
      <c r="C47" s="26">
        <v>13833</v>
      </c>
      <c r="D47" s="26">
        <v>14972</v>
      </c>
      <c r="E47" s="26">
        <v>12493</v>
      </c>
      <c r="F47" s="26">
        <v>11346</v>
      </c>
      <c r="G47" s="27"/>
      <c r="H47" s="7"/>
      <c r="I47" s="28">
        <f t="shared" si="1"/>
        <v>1340</v>
      </c>
      <c r="J47" s="27">
        <f t="shared" si="1"/>
        <v>3626</v>
      </c>
      <c r="K47" s="7"/>
      <c r="L47" s="124">
        <f t="shared" si="2"/>
        <v>-0.35447979472979141</v>
      </c>
      <c r="M47" s="27">
        <f t="shared" ca="1" si="3"/>
        <v>4.2658046437271601E-5</v>
      </c>
      <c r="N47" s="44"/>
      <c r="O47" s="44"/>
      <c r="P47" s="7"/>
      <c r="Q47" s="28">
        <f t="shared" ca="1" si="4"/>
        <v>1369.4258481501736</v>
      </c>
      <c r="R47" s="27">
        <f t="shared" ca="1" si="5"/>
        <v>3618.014297462556</v>
      </c>
      <c r="S47" s="7"/>
      <c r="T47" s="28">
        <f t="shared" ca="1" si="6"/>
        <v>-0.35374489154269878</v>
      </c>
      <c r="U47" s="27">
        <f t="shared" ca="1" si="7"/>
        <v>0.94053513322800364</v>
      </c>
      <c r="V47" s="7"/>
      <c r="W47" s="28">
        <f t="shared" ca="1" si="8"/>
        <v>-0.36101110749502258</v>
      </c>
      <c r="X47" s="27">
        <f t="shared" ca="1" si="11"/>
        <v>151.90418619017998</v>
      </c>
      <c r="Y47" s="7"/>
      <c r="Z47" s="28">
        <f t="shared" si="12"/>
        <v>152.154</v>
      </c>
      <c r="AA47" s="27">
        <f t="shared" si="9"/>
        <v>2.6555882700794524</v>
      </c>
      <c r="AB47" s="7"/>
      <c r="AC47" s="28">
        <f t="shared" ca="1" si="0"/>
        <v>-0.24981380982001156</v>
      </c>
      <c r="AD47" s="27">
        <f t="shared" ca="1" si="10"/>
        <v>0.10078132315192079</v>
      </c>
      <c r="AE47" s="7">
        <v>122</v>
      </c>
    </row>
    <row r="48" spans="1:31" s="26" customFormat="1" x14ac:dyDescent="0.25">
      <c r="A48" s="26">
        <v>28</v>
      </c>
      <c r="B48" s="26">
        <v>613</v>
      </c>
      <c r="C48" s="26">
        <v>13647</v>
      </c>
      <c r="D48" s="26">
        <v>15027</v>
      </c>
      <c r="E48" s="26">
        <v>12671</v>
      </c>
      <c r="F48" s="26">
        <v>11285</v>
      </c>
      <c r="G48" s="27"/>
      <c r="H48" s="7"/>
      <c r="I48" s="28">
        <f t="shared" si="1"/>
        <v>976</v>
      </c>
      <c r="J48" s="27">
        <f t="shared" si="1"/>
        <v>3742</v>
      </c>
      <c r="K48" s="7"/>
      <c r="L48" s="124">
        <f t="shared" si="2"/>
        <v>-0.26284922822029289</v>
      </c>
      <c r="M48" s="27">
        <f t="shared" ca="1" si="3"/>
        <v>1.9049840343069629E-5</v>
      </c>
      <c r="N48" s="44"/>
      <c r="O48" s="44"/>
      <c r="P48" s="7"/>
      <c r="Q48" s="28">
        <f t="shared" ca="1" si="4"/>
        <v>1005.4258481501736</v>
      </c>
      <c r="R48" s="27">
        <f t="shared" ca="1" si="5"/>
        <v>3734.014297462556</v>
      </c>
      <c r="S48" s="7"/>
      <c r="T48" s="28">
        <f t="shared" ca="1" si="6"/>
        <v>-0.25971779201374207</v>
      </c>
      <c r="U48" s="27">
        <f t="shared" ca="1" si="7"/>
        <v>0.9706903693559995</v>
      </c>
      <c r="V48" s="7"/>
      <c r="W48" s="28">
        <f t="shared" ca="1" si="8"/>
        <v>-0.26721384049895747</v>
      </c>
      <c r="X48" s="27">
        <f t="shared" ca="1" si="11"/>
        <v>157.5114934332795</v>
      </c>
      <c r="Y48" s="7"/>
      <c r="Z48" s="28">
        <f t="shared" si="12"/>
        <v>157.67099999999999</v>
      </c>
      <c r="AA48" s="27">
        <f t="shared" si="9"/>
        <v>2.7518780849119793</v>
      </c>
      <c r="AB48" s="7"/>
      <c r="AC48" s="28">
        <f t="shared" ca="1" si="0"/>
        <v>-0.1595065667204949</v>
      </c>
      <c r="AD48" s="27">
        <f t="shared" ca="1" si="10"/>
        <v>-3.0555097522324104E-2</v>
      </c>
      <c r="AE48" s="7">
        <v>121</v>
      </c>
    </row>
    <row r="49" spans="1:31" s="26" customFormat="1" x14ac:dyDescent="0.25">
      <c r="A49" s="26">
        <v>29</v>
      </c>
      <c r="B49" s="26">
        <v>606</v>
      </c>
      <c r="C49" s="26">
        <v>13478</v>
      </c>
      <c r="D49" s="26">
        <v>15071</v>
      </c>
      <c r="E49" s="26">
        <v>12858</v>
      </c>
      <c r="F49" s="26">
        <v>11250</v>
      </c>
      <c r="G49" s="27"/>
      <c r="H49" s="7"/>
      <c r="I49" s="28">
        <f t="shared" si="1"/>
        <v>620</v>
      </c>
      <c r="J49" s="27">
        <f t="shared" si="1"/>
        <v>3821</v>
      </c>
      <c r="K49" s="7"/>
      <c r="L49" s="124">
        <f t="shared" si="2"/>
        <v>-0.16987104378068868</v>
      </c>
      <c r="M49" s="27">
        <f t="shared" ca="1" si="3"/>
        <v>3.0668555753854841E-5</v>
      </c>
      <c r="N49" s="44"/>
      <c r="O49" s="44"/>
      <c r="P49" s="7"/>
      <c r="Q49" s="28">
        <f t="shared" ca="1" si="4"/>
        <v>649.42584815017358</v>
      </c>
      <c r="R49" s="27">
        <f t="shared" ca="1" si="5"/>
        <v>3813.014297462556</v>
      </c>
      <c r="S49" s="7"/>
      <c r="T49" s="28">
        <f t="shared" ca="1" si="6"/>
        <v>-0.16775722214476241</v>
      </c>
      <c r="U49" s="27">
        <f t="shared" ca="1" si="7"/>
        <v>0.99122712499489329</v>
      </c>
      <c r="V49" s="7"/>
      <c r="W49" s="28">
        <f t="shared" ca="1" si="8"/>
        <v>-0.17540896358453695</v>
      </c>
      <c r="X49" s="27">
        <f t="shared" ca="1" si="11"/>
        <v>162.86752798225882</v>
      </c>
      <c r="Y49" s="7"/>
      <c r="Z49" s="28">
        <f t="shared" si="12"/>
        <v>163.125</v>
      </c>
      <c r="AA49" s="27">
        <f t="shared" si="9"/>
        <v>2.8470683423157501</v>
      </c>
      <c r="AB49" s="7"/>
      <c r="AC49" s="28">
        <f t="shared" ca="1" si="0"/>
        <v>-0.25747201774117912</v>
      </c>
      <c r="AD49" s="27">
        <f t="shared" ca="1" si="10"/>
        <v>0.10453879247003783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13287</v>
      </c>
      <c r="D50" s="26">
        <v>15101</v>
      </c>
      <c r="E50" s="26">
        <v>13046</v>
      </c>
      <c r="F50" s="26">
        <v>11231</v>
      </c>
      <c r="G50" s="27"/>
      <c r="H50" s="7"/>
      <c r="I50" s="28">
        <f t="shared" si="1"/>
        <v>241</v>
      </c>
      <c r="J50" s="27">
        <f t="shared" si="1"/>
        <v>3870</v>
      </c>
      <c r="K50" s="7"/>
      <c r="L50" s="124">
        <f t="shared" si="2"/>
        <v>-7.3162429901708029E-2</v>
      </c>
      <c r="M50" s="27">
        <f t="shared" ca="1" si="3"/>
        <v>1.9713992317038225E-5</v>
      </c>
      <c r="N50" s="44"/>
      <c r="O50" s="44"/>
      <c r="P50" s="7"/>
      <c r="Q50" s="28">
        <f t="shared" ca="1" si="4"/>
        <v>270.42584815017364</v>
      </c>
      <c r="R50" s="27">
        <f t="shared" ca="1" si="5"/>
        <v>3862.014297462556</v>
      </c>
      <c r="S50" s="7"/>
      <c r="T50" s="28">
        <f t="shared" ca="1" si="6"/>
        <v>-6.9855379503348677E-2</v>
      </c>
      <c r="U50" s="27">
        <f t="shared" ca="1" si="7"/>
        <v>1.0039651126696501</v>
      </c>
      <c r="V50" s="7"/>
      <c r="W50" s="28">
        <f t="shared" ca="1" si="8"/>
        <v>-7.7602474081334874E-2</v>
      </c>
      <c r="X50" s="27">
        <f t="shared" ca="1" si="11"/>
        <v>168.48283373759364</v>
      </c>
      <c r="Y50" s="7"/>
      <c r="Z50" s="28">
        <f t="shared" si="12"/>
        <v>168.70500000000001</v>
      </c>
      <c r="AA50" s="27">
        <f t="shared" si="9"/>
        <v>2.9444577145770339</v>
      </c>
      <c r="AB50" s="7"/>
      <c r="AC50" s="28">
        <f t="shared" ca="1" si="0"/>
        <v>-0.22216626240637538</v>
      </c>
      <c r="AD50" s="27">
        <f t="shared" ca="1" si="10"/>
        <v>2.2003700615101707E-2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13097</v>
      </c>
      <c r="D51" s="26">
        <v>15101</v>
      </c>
      <c r="E51" s="26">
        <v>13239</v>
      </c>
      <c r="F51" s="26">
        <v>11225</v>
      </c>
      <c r="G51" s="27"/>
      <c r="H51" s="7"/>
      <c r="I51" s="28">
        <f t="shared" si="1"/>
        <v>-142</v>
      </c>
      <c r="J51" s="27">
        <f t="shared" si="1"/>
        <v>3876</v>
      </c>
      <c r="K51" s="7"/>
      <c r="L51" s="124">
        <f t="shared" si="2"/>
        <v>2.6123264212006777E-2</v>
      </c>
      <c r="M51" s="27">
        <f t="shared" ca="1" si="3"/>
        <v>2.3037307655362578E-5</v>
      </c>
      <c r="N51" s="44"/>
      <c r="O51" s="44"/>
      <c r="P51" s="7"/>
      <c r="Q51" s="28">
        <f t="shared" ca="1" si="4"/>
        <v>-112.57415184982638</v>
      </c>
      <c r="R51" s="27">
        <f t="shared" ca="1" si="5"/>
        <v>3868.014297462556</v>
      </c>
      <c r="S51" s="7"/>
      <c r="T51" s="28">
        <f t="shared" ca="1" si="6"/>
        <v>2.9079727968053609E-2</v>
      </c>
      <c r="U51" s="27">
        <f t="shared" ca="1" si="7"/>
        <v>1.0055248662624774</v>
      </c>
      <c r="V51" s="7"/>
      <c r="W51" s="28">
        <f t="shared" ca="1" si="8"/>
        <v>2.1323544672766741E-2</v>
      </c>
      <c r="X51" s="27">
        <f t="shared" ca="1" si="11"/>
        <v>174.11763307622368</v>
      </c>
      <c r="Y51" s="7"/>
      <c r="Z51" s="28">
        <f t="shared" si="12"/>
        <v>174.393</v>
      </c>
      <c r="AA51" s="27">
        <f t="shared" si="9"/>
        <v>3.043732042430471</v>
      </c>
      <c r="AB51" s="7"/>
      <c r="AC51" s="28">
        <f t="shared" ca="1" si="0"/>
        <v>-0.27536692377631766</v>
      </c>
      <c r="AD51" s="27">
        <f t="shared" ca="1" si="10"/>
        <v>-3.9934139222708609E-2</v>
      </c>
      <c r="AE51" s="7">
        <v>118</v>
      </c>
    </row>
    <row r="52" spans="1:31" s="26" customFormat="1" x14ac:dyDescent="0.25">
      <c r="A52" s="26">
        <v>32</v>
      </c>
      <c r="B52" s="26">
        <v>626</v>
      </c>
      <c r="C52" s="26">
        <v>12898</v>
      </c>
      <c r="D52" s="26">
        <v>15072</v>
      </c>
      <c r="E52" s="26">
        <v>13420</v>
      </c>
      <c r="F52" s="26">
        <v>11231</v>
      </c>
      <c r="G52" s="27"/>
      <c r="H52" s="7"/>
      <c r="I52" s="28">
        <f t="shared" si="1"/>
        <v>-522</v>
      </c>
      <c r="J52" s="27">
        <f t="shared" si="1"/>
        <v>3841</v>
      </c>
      <c r="K52" s="7"/>
      <c r="L52" s="124">
        <f t="shared" si="2"/>
        <v>0.12421409711796921</v>
      </c>
      <c r="M52" s="27">
        <f t="shared" ca="1" si="3"/>
        <v>2.1690280900065175E-5</v>
      </c>
      <c r="N52" s="44"/>
      <c r="O52" s="44"/>
      <c r="P52" s="7"/>
      <c r="Q52" s="28">
        <f t="shared" ca="1" si="4"/>
        <v>-492.57415184982636</v>
      </c>
      <c r="R52" s="27">
        <f t="shared" ca="1" si="5"/>
        <v>3833.014297462556</v>
      </c>
      <c r="S52" s="7"/>
      <c r="T52" s="28">
        <f t="shared" ca="1" si="6"/>
        <v>0.12723988681696449</v>
      </c>
      <c r="U52" s="27">
        <f t="shared" ca="1" si="7"/>
        <v>0.99642630363765117</v>
      </c>
      <c r="V52" s="7"/>
      <c r="W52" s="28">
        <f t="shared" ca="1" si="8"/>
        <v>0.11955681455191579</v>
      </c>
      <c r="X52" s="27">
        <f t="shared" ca="1" si="11"/>
        <v>179.74473940525263</v>
      </c>
      <c r="Y52" s="7"/>
      <c r="Z52" s="28">
        <f t="shared" si="12"/>
        <v>180.02699999999999</v>
      </c>
      <c r="AA52" s="27">
        <f t="shared" si="9"/>
        <v>3.1420638924878315</v>
      </c>
      <c r="AB52" s="7"/>
      <c r="AC52" s="28">
        <f t="shared" ca="1" si="0"/>
        <v>-0.28226059474735621</v>
      </c>
      <c r="AD52" s="27">
        <f t="shared" ca="1" si="10"/>
        <v>6.0733635497626892E-2</v>
      </c>
      <c r="AE52" s="7">
        <v>117</v>
      </c>
    </row>
    <row r="53" spans="1:31" s="26" customFormat="1" x14ac:dyDescent="0.25">
      <c r="A53" s="26">
        <v>33</v>
      </c>
      <c r="B53" s="26">
        <v>627</v>
      </c>
      <c r="C53" s="26">
        <v>12711</v>
      </c>
      <c r="D53" s="26">
        <v>15050</v>
      </c>
      <c r="E53" s="26">
        <v>13611</v>
      </c>
      <c r="F53" s="26">
        <v>11271</v>
      </c>
      <c r="G53" s="27"/>
      <c r="H53" s="7"/>
      <c r="I53" s="28">
        <f t="shared" si="1"/>
        <v>-900</v>
      </c>
      <c r="J53" s="27">
        <f t="shared" si="1"/>
        <v>3779</v>
      </c>
      <c r="K53" s="7"/>
      <c r="L53" s="124">
        <f t="shared" si="2"/>
        <v>0.22125690346664384</v>
      </c>
      <c r="M53" s="27">
        <f t="shared" ca="1" si="3"/>
        <v>1.5439556424563366E-5</v>
      </c>
      <c r="N53" s="44"/>
      <c r="O53" s="44"/>
      <c r="P53" s="7"/>
      <c r="Q53" s="28">
        <f t="shared" ca="1" si="4"/>
        <v>-870.57415184982642</v>
      </c>
      <c r="R53" s="27">
        <f t="shared" ca="1" si="5"/>
        <v>3771.014297462556</v>
      </c>
      <c r="S53" s="7"/>
      <c r="T53" s="28">
        <f t="shared" ca="1" si="6"/>
        <v>0.2248834132508811</v>
      </c>
      <c r="U53" s="27">
        <f t="shared" ca="1" si="7"/>
        <v>0.98030884984510169</v>
      </c>
      <c r="V53" s="7"/>
      <c r="W53" s="28">
        <f t="shared" ca="1" si="8"/>
        <v>0.21732758336965971</v>
      </c>
      <c r="X53" s="27">
        <f t="shared" ca="1" si="11"/>
        <v>185.40268668894691</v>
      </c>
      <c r="Y53" s="7"/>
      <c r="Z53" s="28">
        <f t="shared" si="12"/>
        <v>185.67</v>
      </c>
      <c r="AA53" s="27">
        <f t="shared" si="9"/>
        <v>3.2405528221778712</v>
      </c>
      <c r="AB53" s="7"/>
      <c r="AC53" s="28">
        <f t="shared" ca="1" si="0"/>
        <v>-0.26731331105307277</v>
      </c>
      <c r="AD53" s="27">
        <f t="shared" ca="1" si="10"/>
        <v>-1.5528264440632711E-2</v>
      </c>
      <c r="AE53" s="7">
        <v>116</v>
      </c>
    </row>
    <row r="54" spans="1:31" s="26" customFormat="1" x14ac:dyDescent="0.25">
      <c r="A54" s="26">
        <v>34</v>
      </c>
      <c r="B54" s="26">
        <v>640</v>
      </c>
      <c r="C54" s="26">
        <v>12526</v>
      </c>
      <c r="D54" s="26">
        <v>15000</v>
      </c>
      <c r="E54" s="26">
        <v>13803</v>
      </c>
      <c r="F54" s="26">
        <v>11326</v>
      </c>
      <c r="G54" s="27"/>
      <c r="H54" s="7"/>
      <c r="I54" s="28">
        <f t="shared" si="1"/>
        <v>-1277</v>
      </c>
      <c r="J54" s="27">
        <f t="shared" si="1"/>
        <v>3674</v>
      </c>
      <c r="K54" s="7"/>
      <c r="L54" s="124">
        <f t="shared" si="2"/>
        <v>0.31809270141402612</v>
      </c>
      <c r="M54" s="27">
        <f t="shared" ca="1" si="3"/>
        <v>1.0026338759954719E-5</v>
      </c>
      <c r="N54" s="44"/>
      <c r="O54" s="44"/>
      <c r="P54" s="7"/>
      <c r="Q54" s="28">
        <f t="shared" ca="1" si="4"/>
        <v>-1247.5741518498264</v>
      </c>
      <c r="R54" s="27">
        <f t="shared" ca="1" si="5"/>
        <v>3666.014297462556</v>
      </c>
      <c r="S54" s="7"/>
      <c r="T54" s="28">
        <f t="shared" ca="1" si="6"/>
        <v>0.32226862347730056</v>
      </c>
      <c r="U54" s="27">
        <f t="shared" ca="1" si="7"/>
        <v>0.95301316197062258</v>
      </c>
      <c r="V54" s="7"/>
      <c r="W54" s="28">
        <f t="shared" ca="1" si="8"/>
        <v>0.31492626196885198</v>
      </c>
      <c r="X54" s="27">
        <f t="shared" ca="1" si="11"/>
        <v>191.18908285030921</v>
      </c>
      <c r="Y54" s="7"/>
      <c r="Z54" s="28">
        <f t="shared" si="12"/>
        <v>191.42999999999998</v>
      </c>
      <c r="AA54" s="27">
        <f t="shared" si="9"/>
        <v>3.341083787092745</v>
      </c>
      <c r="AB54" s="7"/>
      <c r="AC54" s="28">
        <f t="shared" ca="1" si="0"/>
        <v>-0.24091714969077316</v>
      </c>
      <c r="AD54" s="27">
        <f t="shared" ca="1" si="10"/>
        <v>0.10536831686528103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12347</v>
      </c>
      <c r="D55" s="26">
        <v>14930</v>
      </c>
      <c r="E55" s="26">
        <v>13982</v>
      </c>
      <c r="F55" s="26">
        <v>11400</v>
      </c>
      <c r="G55" s="27"/>
      <c r="H55" s="7"/>
      <c r="I55" s="28">
        <f t="shared" si="1"/>
        <v>-1635</v>
      </c>
      <c r="J55" s="27">
        <f t="shared" si="1"/>
        <v>3530</v>
      </c>
      <c r="K55" s="7"/>
      <c r="L55" s="124">
        <f t="shared" si="2"/>
        <v>0.41028273971044216</v>
      </c>
      <c r="M55" s="27">
        <f t="shared" ca="1" si="3"/>
        <v>6.696404457183106E-6</v>
      </c>
      <c r="N55" s="44"/>
      <c r="O55" s="44"/>
      <c r="P55" s="7"/>
      <c r="Q55" s="28">
        <f t="shared" ca="1" si="4"/>
        <v>-1605.5741518498264</v>
      </c>
      <c r="R55" s="27">
        <f t="shared" ca="1" si="5"/>
        <v>3522.014297462556</v>
      </c>
      <c r="S55" s="7"/>
      <c r="T55" s="28">
        <f t="shared" ca="1" si="6"/>
        <v>0.4147458257612745</v>
      </c>
      <c r="U55" s="27">
        <f t="shared" ca="1" si="7"/>
        <v>0.91557907574276565</v>
      </c>
      <c r="V55" s="7"/>
      <c r="W55" s="28">
        <f t="shared" ca="1" si="8"/>
        <v>0.4076949985222274</v>
      </c>
      <c r="X55" s="27">
        <f t="shared" ca="1" si="11"/>
        <v>196.9055432461729</v>
      </c>
      <c r="Y55" s="7"/>
      <c r="Z55" s="28">
        <f t="shared" si="12"/>
        <v>197.09999999999997</v>
      </c>
      <c r="AA55" s="27">
        <f t="shared" si="9"/>
        <v>3.4400439556808231</v>
      </c>
      <c r="AB55" s="7"/>
      <c r="AC55" s="28">
        <f t="shared" ca="1" si="0"/>
        <v>-0.19445675382706895</v>
      </c>
      <c r="AD55" s="27">
        <f t="shared" ca="1" si="10"/>
        <v>1.6379709298917078E-3</v>
      </c>
      <c r="AE55" s="7">
        <v>114</v>
      </c>
    </row>
    <row r="56" spans="1:31" s="26" customFormat="1" x14ac:dyDescent="0.25">
      <c r="A56" s="26">
        <v>36</v>
      </c>
      <c r="B56" s="26">
        <v>603</v>
      </c>
      <c r="C56" s="26">
        <v>12181</v>
      </c>
      <c r="D56" s="26">
        <v>14843</v>
      </c>
      <c r="E56" s="26">
        <v>14141</v>
      </c>
      <c r="F56" s="26">
        <v>11479</v>
      </c>
      <c r="G56" s="27"/>
      <c r="H56" s="7"/>
      <c r="I56" s="28">
        <f t="shared" si="1"/>
        <v>-1960</v>
      </c>
      <c r="J56" s="27">
        <f t="shared" si="1"/>
        <v>3364</v>
      </c>
      <c r="K56" s="7"/>
      <c r="L56" s="124">
        <f t="shared" si="2"/>
        <v>0.49477327871179505</v>
      </c>
      <c r="M56" s="27">
        <f t="shared" ca="1" si="3"/>
        <v>7.784728207656175E-6</v>
      </c>
      <c r="N56" s="44"/>
      <c r="O56" s="44"/>
      <c r="P56" s="7"/>
      <c r="Q56" s="28">
        <f t="shared" ca="1" si="4"/>
        <v>-1930.5741518498264</v>
      </c>
      <c r="R56" s="27">
        <f t="shared" ca="1" si="5"/>
        <v>3356.014297462556</v>
      </c>
      <c r="S56" s="7"/>
      <c r="T56" s="28">
        <f t="shared" ca="1" si="6"/>
        <v>0.49869859319784304</v>
      </c>
      <c r="U56" s="27">
        <f t="shared" ca="1" si="7"/>
        <v>0.8724258930078751</v>
      </c>
      <c r="V56" s="7"/>
      <c r="W56" s="28">
        <f t="shared" ca="1" si="8"/>
        <v>0.49198316613204918</v>
      </c>
      <c r="X56" s="27">
        <f t="shared" ca="1" si="11"/>
        <v>202.32253664933432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-0.20446335066563393</v>
      </c>
      <c r="AD56" s="27">
        <f t="shared" ca="1" si="10"/>
        <v>5.0315125001219485E-2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12025</v>
      </c>
      <c r="D57" s="26">
        <v>14748</v>
      </c>
      <c r="E57" s="26">
        <v>14298</v>
      </c>
      <c r="F57" s="26">
        <v>11584</v>
      </c>
      <c r="G57" s="27"/>
      <c r="H57" s="7"/>
      <c r="I57" s="28">
        <f t="shared" si="1"/>
        <v>-2273</v>
      </c>
      <c r="J57" s="27">
        <f t="shared" si="1"/>
        <v>3164</v>
      </c>
      <c r="K57" s="7"/>
      <c r="L57" s="124">
        <f t="shared" si="2"/>
        <v>0.57585762483155556</v>
      </c>
      <c r="M57" s="27">
        <f t="shared" ca="1" si="3"/>
        <v>6.8538876089100104E-6</v>
      </c>
      <c r="N57" s="44"/>
      <c r="O57" s="44"/>
      <c r="P57" s="7"/>
      <c r="Q57" s="28">
        <f t="shared" ca="1" si="4"/>
        <v>-2243.5741518498262</v>
      </c>
      <c r="R57" s="27">
        <f t="shared" ca="1" si="5"/>
        <v>3156.014297462556</v>
      </c>
      <c r="S57" s="7"/>
      <c r="T57" s="28">
        <f t="shared" ca="1" si="6"/>
        <v>0.57955156614444592</v>
      </c>
      <c r="U57" s="27">
        <f t="shared" ca="1" si="7"/>
        <v>0.82043410658029603</v>
      </c>
      <c r="V57" s="7"/>
      <c r="W57" s="28">
        <f t="shared" ca="1" si="8"/>
        <v>0.57323963178173476</v>
      </c>
      <c r="X57" s="27">
        <f t="shared" ca="1" si="11"/>
        <v>207.84488796119058</v>
      </c>
      <c r="Y57" s="7"/>
      <c r="Z57" s="28">
        <f t="shared" si="12"/>
        <v>208.02599999999995</v>
      </c>
      <c r="AA57" s="27">
        <f t="shared" si="9"/>
        <v>3.6307386297537234</v>
      </c>
      <c r="AB57" s="7"/>
      <c r="AC57" s="28">
        <f t="shared" ca="1" si="0"/>
        <v>-0.1811120388093741</v>
      </c>
      <c r="AD57" s="27">
        <f t="shared" ca="1" si="10"/>
        <v>0.10727423096224697</v>
      </c>
      <c r="AE57" s="7">
        <v>112</v>
      </c>
    </row>
    <row r="58" spans="1:31" s="26" customFormat="1" x14ac:dyDescent="0.25">
      <c r="A58" s="26">
        <v>38</v>
      </c>
      <c r="B58" s="26">
        <v>631</v>
      </c>
      <c r="C58" s="26">
        <v>11877</v>
      </c>
      <c r="D58" s="26">
        <v>14633</v>
      </c>
      <c r="E58" s="26">
        <v>14456</v>
      </c>
      <c r="F58" s="26">
        <v>11711</v>
      </c>
      <c r="G58" s="27"/>
      <c r="H58" s="7"/>
      <c r="I58" s="28">
        <f t="shared" si="1"/>
        <v>-2579</v>
      </c>
      <c r="J58" s="27">
        <f t="shared" si="1"/>
        <v>2922</v>
      </c>
      <c r="K58" s="7"/>
      <c r="L58" s="124">
        <f t="shared" si="2"/>
        <v>0.65402542431100941</v>
      </c>
      <c r="M58" s="27">
        <f t="shared" ca="1" si="3"/>
        <v>1.5709260687354628E-6</v>
      </c>
      <c r="N58" s="44"/>
      <c r="O58" s="44"/>
      <c r="P58" s="7"/>
      <c r="Q58" s="28">
        <f t="shared" ca="1" si="4"/>
        <v>-2549.5741518498262</v>
      </c>
      <c r="R58" s="27">
        <f t="shared" ca="1" si="5"/>
        <v>2914.014297462556</v>
      </c>
      <c r="S58" s="7"/>
      <c r="T58" s="28">
        <f t="shared" ca="1" si="6"/>
        <v>0.65859632563856885</v>
      </c>
      <c r="U58" s="27">
        <f t="shared" ca="1" si="7"/>
        <v>0.75752404500292536</v>
      </c>
      <c r="V58" s="7"/>
      <c r="W58" s="28">
        <f t="shared" ca="1" si="8"/>
        <v>0.65277205841521702</v>
      </c>
      <c r="X58" s="27">
        <f t="shared" ca="1" si="11"/>
        <v>213.65484430293782</v>
      </c>
      <c r="Y58" s="7"/>
      <c r="Z58" s="28">
        <f t="shared" si="12"/>
        <v>213.70499999999996</v>
      </c>
      <c r="AA58" s="27">
        <f t="shared" si="9"/>
        <v>3.7298558779744813</v>
      </c>
      <c r="AB58" s="7"/>
      <c r="AC58" s="28">
        <f t="shared" ca="1" si="0"/>
        <v>-5.0155697062137961E-2</v>
      </c>
      <c r="AD58" s="27">
        <f t="shared" ca="1" si="10"/>
        <v>-1.4586787705127335E-2</v>
      </c>
      <c r="AE58" s="7">
        <v>111</v>
      </c>
    </row>
    <row r="59" spans="1:31" s="26" customFormat="1" x14ac:dyDescent="0.25">
      <c r="A59" s="26">
        <v>39</v>
      </c>
      <c r="B59" s="26">
        <v>619</v>
      </c>
      <c r="C59" s="26">
        <v>11742</v>
      </c>
      <c r="D59" s="26">
        <v>14498</v>
      </c>
      <c r="E59" s="26">
        <v>14588</v>
      </c>
      <c r="F59" s="26">
        <v>11838</v>
      </c>
      <c r="G59" s="27"/>
      <c r="H59" s="7"/>
      <c r="I59" s="28">
        <f t="shared" si="1"/>
        <v>-2846</v>
      </c>
      <c r="J59" s="27">
        <f t="shared" si="1"/>
        <v>2660</v>
      </c>
      <c r="K59" s="7"/>
      <c r="L59" s="124">
        <f t="shared" si="2"/>
        <v>0.7244742666587497</v>
      </c>
      <c r="M59" s="27">
        <f t="shared" ca="1" si="3"/>
        <v>4.8589595876681527E-6</v>
      </c>
      <c r="N59" s="44"/>
      <c r="O59" s="44"/>
      <c r="P59" s="7"/>
      <c r="Q59" s="28">
        <f t="shared" ca="1" si="4"/>
        <v>-2816.5741518498262</v>
      </c>
      <c r="R59" s="27">
        <f t="shared" ca="1" si="5"/>
        <v>2652.014297462556</v>
      </c>
      <c r="S59" s="7"/>
      <c r="T59" s="28">
        <f t="shared" ca="1" si="6"/>
        <v>0.7275667530403036</v>
      </c>
      <c r="U59" s="27">
        <f t="shared" ca="1" si="7"/>
        <v>0.68941480478279671</v>
      </c>
      <c r="V59" s="7"/>
      <c r="W59" s="28">
        <f t="shared" ca="1" si="8"/>
        <v>0.72226996187318393</v>
      </c>
      <c r="X59" s="27">
        <f t="shared" ca="1" si="11"/>
        <v>219.23602424835678</v>
      </c>
      <c r="Y59" s="7"/>
      <c r="Z59" s="28">
        <f t="shared" si="12"/>
        <v>219.27599999999995</v>
      </c>
      <c r="AA59" s="27">
        <f t="shared" si="9"/>
        <v>3.8270881706030853</v>
      </c>
      <c r="AB59" s="7"/>
      <c r="AC59" s="28">
        <f t="shared" ca="1" si="0"/>
        <v>-3.9975751643169133E-2</v>
      </c>
      <c r="AD59" s="27">
        <f t="shared" ca="1" si="10"/>
        <v>1.461397318763602E-3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11619</v>
      </c>
      <c r="D60" s="26">
        <v>14362</v>
      </c>
      <c r="E60" s="26">
        <v>14712</v>
      </c>
      <c r="F60" s="26">
        <v>11991</v>
      </c>
      <c r="G60" s="27"/>
      <c r="H60" s="7"/>
      <c r="I60" s="28">
        <f t="shared" si="1"/>
        <v>-3093</v>
      </c>
      <c r="J60" s="27">
        <f t="shared" si="1"/>
        <v>2371</v>
      </c>
      <c r="K60" s="7"/>
      <c r="L60" s="124">
        <f t="shared" si="2"/>
        <v>0.78866179491495514</v>
      </c>
      <c r="M60" s="27">
        <f t="shared" ca="1" si="3"/>
        <v>4.0250821377408689E-6</v>
      </c>
      <c r="N60" s="44"/>
      <c r="O60" s="44"/>
      <c r="P60" s="7"/>
      <c r="Q60" s="28">
        <f t="shared" ca="1" si="4"/>
        <v>-3063.5741518498262</v>
      </c>
      <c r="R60" s="27">
        <f t="shared" ca="1" si="5"/>
        <v>2363.014297462556</v>
      </c>
      <c r="S60" s="7"/>
      <c r="T60" s="28">
        <f t="shared" ca="1" si="6"/>
        <v>0.79137085629209569</v>
      </c>
      <c r="U60" s="27">
        <f t="shared" ca="1" si="7"/>
        <v>0.61428667339494503</v>
      </c>
      <c r="V60" s="7"/>
      <c r="W60" s="28">
        <f t="shared" ca="1" si="8"/>
        <v>0.78665553417972134</v>
      </c>
      <c r="X60" s="27">
        <f t="shared" ca="1" si="11"/>
        <v>224.91707310906281</v>
      </c>
      <c r="Y60" s="7"/>
      <c r="Z60" s="28">
        <f t="shared" si="12"/>
        <v>224.90099999999995</v>
      </c>
      <c r="AA60" s="27">
        <f t="shared" si="9"/>
        <v>3.9252629410277664</v>
      </c>
      <c r="AB60" s="7"/>
      <c r="AC60" s="28">
        <f t="shared" ca="1" si="0"/>
        <v>1.6073109062858748E-2</v>
      </c>
      <c r="AD60" s="27">
        <f t="shared" ca="1" si="10"/>
        <v>7.9097637343210181E-2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11501</v>
      </c>
      <c r="D61" s="26">
        <v>14192</v>
      </c>
      <c r="E61" s="26">
        <v>14816</v>
      </c>
      <c r="F61" s="26">
        <v>12138</v>
      </c>
      <c r="G61" s="27"/>
      <c r="H61" s="7"/>
      <c r="I61" s="28">
        <f t="shared" si="1"/>
        <v>-3315</v>
      </c>
      <c r="J61" s="27">
        <f t="shared" si="1"/>
        <v>2054</v>
      </c>
      <c r="K61" s="7"/>
      <c r="L61" s="124">
        <f t="shared" si="2"/>
        <v>0.84601266421871213</v>
      </c>
      <c r="M61" s="27">
        <f t="shared" ca="1" si="3"/>
        <v>1.8865102685672811E-6</v>
      </c>
      <c r="N61" s="44"/>
      <c r="O61" s="44"/>
      <c r="P61" s="7"/>
      <c r="Q61" s="28">
        <f t="shared" ca="1" si="4"/>
        <v>-3285.5741518498262</v>
      </c>
      <c r="R61" s="27">
        <f t="shared" ca="1" si="5"/>
        <v>2046.014297462556</v>
      </c>
      <c r="S61" s="7"/>
      <c r="T61" s="28">
        <f t="shared" ca="1" si="6"/>
        <v>0.84871705435645939</v>
      </c>
      <c r="U61" s="27">
        <f t="shared" ca="1" si="7"/>
        <v>0.53187969190723217</v>
      </c>
      <c r="V61" s="7"/>
      <c r="W61" s="28">
        <f t="shared" ca="1" si="8"/>
        <v>0.84463916129968819</v>
      </c>
      <c r="X61" s="27">
        <f t="shared" ca="1" si="11"/>
        <v>230.70365206752365</v>
      </c>
      <c r="Y61" s="7"/>
      <c r="Z61" s="28">
        <f t="shared" si="12"/>
        <v>230.60699999999994</v>
      </c>
      <c r="AA61" s="27">
        <f t="shared" si="9"/>
        <v>4.0248514281465626</v>
      </c>
      <c r="AB61" s="7"/>
      <c r="AC61" s="28">
        <f t="shared" ca="1" si="0"/>
        <v>9.6652067523706364E-2</v>
      </c>
      <c r="AD61" s="27">
        <f t="shared" ca="1" si="10"/>
        <v>2.6085808142937594E-2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11409</v>
      </c>
      <c r="D62" s="26">
        <v>14026</v>
      </c>
      <c r="E62" s="26">
        <v>14907</v>
      </c>
      <c r="F62" s="26">
        <v>12311</v>
      </c>
      <c r="G62" s="27"/>
      <c r="H62" s="7"/>
      <c r="I62" s="28">
        <f t="shared" si="1"/>
        <v>-3498</v>
      </c>
      <c r="J62" s="27">
        <f t="shared" si="1"/>
        <v>1715</v>
      </c>
      <c r="K62" s="7"/>
      <c r="L62" s="124">
        <f t="shared" si="2"/>
        <v>0.89512268892805258</v>
      </c>
      <c r="M62" s="27">
        <f t="shared" ca="1" si="3"/>
        <v>6.4029890157967056E-6</v>
      </c>
      <c r="N62" s="44"/>
      <c r="O62" s="44"/>
      <c r="P62" s="7"/>
      <c r="Q62" s="28">
        <f t="shared" ca="1" si="4"/>
        <v>-3468.5741518498262</v>
      </c>
      <c r="R62" s="27">
        <f t="shared" ca="1" si="5"/>
        <v>1707.014297462556</v>
      </c>
      <c r="S62" s="7"/>
      <c r="T62" s="28">
        <f t="shared" ca="1" si="6"/>
        <v>0.89598892032843491</v>
      </c>
      <c r="U62" s="27">
        <f t="shared" ca="1" si="7"/>
        <v>0.44375361391248569</v>
      </c>
      <c r="V62" s="7"/>
      <c r="W62" s="28">
        <f t="shared" ca="1" si="8"/>
        <v>0.89259227611276004</v>
      </c>
      <c r="X62" s="27">
        <f t="shared" ca="1" si="11"/>
        <v>236.4684408341127</v>
      </c>
      <c r="Y62" s="7"/>
      <c r="Z62" s="28">
        <f t="shared" si="12"/>
        <v>236.33099999999993</v>
      </c>
      <c r="AA62" s="27">
        <f t="shared" si="9"/>
        <v>4.1247540745307179</v>
      </c>
      <c r="AB62" s="7"/>
      <c r="AC62" s="28">
        <f t="shared" ca="1" si="0"/>
        <v>0.1374408341127662</v>
      </c>
      <c r="AD62" s="27">
        <f t="shared" ca="1" si="10"/>
        <v>2.2107264898153289E-2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11334</v>
      </c>
      <c r="D63" s="26">
        <v>13861</v>
      </c>
      <c r="E63" s="26">
        <v>14984</v>
      </c>
      <c r="F63" s="26">
        <v>12490</v>
      </c>
      <c r="G63" s="27"/>
      <c r="H63" s="7"/>
      <c r="I63" s="28">
        <f t="shared" si="1"/>
        <v>-3650</v>
      </c>
      <c r="J63" s="27">
        <f t="shared" si="1"/>
        <v>1371</v>
      </c>
      <c r="K63" s="7"/>
      <c r="L63" s="124">
        <f t="shared" si="2"/>
        <v>0.93452323677575222</v>
      </c>
      <c r="M63" s="27">
        <f t="shared" ca="1" si="3"/>
        <v>3.9040203249683643E-6</v>
      </c>
      <c r="N63" s="44"/>
      <c r="O63" s="44"/>
      <c r="P63" s="7"/>
      <c r="Q63" s="28">
        <f t="shared" ca="1" si="4"/>
        <v>-3620.5741518498262</v>
      </c>
      <c r="R63" s="27">
        <f t="shared" ca="1" si="5"/>
        <v>1363.014297462556</v>
      </c>
      <c r="S63" s="7"/>
      <c r="T63" s="28">
        <f t="shared" ca="1" si="6"/>
        <v>0.93525298386799927</v>
      </c>
      <c r="U63" s="27">
        <f t="shared" ca="1" si="7"/>
        <v>0.35432774125704969</v>
      </c>
      <c r="V63" s="7"/>
      <c r="W63" s="28">
        <f t="shared" ca="1" si="8"/>
        <v>0.93254737738678539</v>
      </c>
      <c r="X63" s="27">
        <f t="shared" ca="1" si="11"/>
        <v>242.09814955976253</v>
      </c>
      <c r="Y63" s="7"/>
      <c r="Z63" s="28">
        <f t="shared" si="12"/>
        <v>241.92899999999995</v>
      </c>
      <c r="AA63" s="27">
        <f t="shared" si="9"/>
        <v>4.2224576060573602</v>
      </c>
      <c r="AB63" s="7"/>
      <c r="AC63" s="28">
        <f t="shared" ca="1" si="0"/>
        <v>0.16914955976258739</v>
      </c>
      <c r="AD63" s="27">
        <f t="shared" ca="1" si="10"/>
        <v>-2.3180834977296172E-2</v>
      </c>
      <c r="AE63" s="7">
        <v>106</v>
      </c>
    </row>
    <row r="64" spans="1:31" s="26" customFormat="1" x14ac:dyDescent="0.25">
      <c r="A64" s="26">
        <v>44</v>
      </c>
      <c r="B64" s="26">
        <v>630</v>
      </c>
      <c r="C64" s="26">
        <v>11271</v>
      </c>
      <c r="D64" s="26">
        <v>13671</v>
      </c>
      <c r="E64" s="26">
        <v>15040</v>
      </c>
      <c r="F64" s="26">
        <v>12666</v>
      </c>
      <c r="G64" s="27"/>
      <c r="H64" s="7"/>
      <c r="I64" s="28">
        <f t="shared" si="1"/>
        <v>-3769</v>
      </c>
      <c r="J64" s="27">
        <f t="shared" si="1"/>
        <v>1005</v>
      </c>
      <c r="K64" s="7"/>
      <c r="L64" s="124">
        <f t="shared" si="2"/>
        <v>0.96534518639452582</v>
      </c>
      <c r="M64" s="27">
        <f t="shared" ca="1" si="3"/>
        <v>1.7510611646033585E-6</v>
      </c>
      <c r="N64" s="44"/>
      <c r="O64" s="44"/>
      <c r="P64" s="7"/>
      <c r="Q64" s="28">
        <f t="shared" ca="1" si="4"/>
        <v>-3739.5741518498262</v>
      </c>
      <c r="R64" s="27">
        <f t="shared" ca="1" si="5"/>
        <v>997.01429746255599</v>
      </c>
      <c r="S64" s="7"/>
      <c r="T64" s="28">
        <f t="shared" ca="1" si="6"/>
        <v>0.96599261256015823</v>
      </c>
      <c r="U64" s="27">
        <f t="shared" ca="1" si="7"/>
        <v>0.25918277209457996</v>
      </c>
      <c r="V64" s="7"/>
      <c r="W64" s="28">
        <f t="shared" ca="1" si="8"/>
        <v>0.9640219097172571</v>
      </c>
      <c r="X64" s="27">
        <f t="shared" ca="1" si="11"/>
        <v>247.85433088939726</v>
      </c>
      <c r="Y64" s="7"/>
      <c r="Z64" s="28">
        <f t="shared" si="12"/>
        <v>247.59899999999993</v>
      </c>
      <c r="AA64" s="27">
        <f t="shared" si="9"/>
        <v>4.3214177746454387</v>
      </c>
      <c r="AB64" s="7"/>
      <c r="AC64" s="28">
        <f t="shared" ca="1" si="0"/>
        <v>0.25533088939732806</v>
      </c>
      <c r="AD64" s="27">
        <f t="shared" ca="1" si="10"/>
        <v>1.0766734870912842E-3</v>
      </c>
      <c r="AE64" s="7">
        <v>105</v>
      </c>
    </row>
    <row r="65" spans="1:31" s="26" customFormat="1" x14ac:dyDescent="0.25">
      <c r="A65" s="26">
        <v>45</v>
      </c>
      <c r="B65" s="26">
        <v>600</v>
      </c>
      <c r="C65" s="26">
        <v>11233</v>
      </c>
      <c r="D65" s="26">
        <v>13497</v>
      </c>
      <c r="E65" s="26">
        <v>15077</v>
      </c>
      <c r="F65" s="26">
        <v>12842</v>
      </c>
      <c r="G65" s="27"/>
      <c r="H65" s="7"/>
      <c r="I65" s="28">
        <f t="shared" si="1"/>
        <v>-3844</v>
      </c>
      <c r="J65" s="27">
        <f t="shared" si="1"/>
        <v>655</v>
      </c>
      <c r="K65" s="7"/>
      <c r="L65" s="124">
        <f t="shared" si="2"/>
        <v>0.98592338660968792</v>
      </c>
      <c r="M65" s="27">
        <f t="shared" ca="1" si="3"/>
        <v>3.3316574536392659E-6</v>
      </c>
      <c r="N65" s="44"/>
      <c r="O65" s="44"/>
      <c r="P65" s="7"/>
      <c r="Q65" s="28">
        <f t="shared" ca="1" si="4"/>
        <v>-3814.5741518498262</v>
      </c>
      <c r="R65" s="27">
        <f t="shared" ca="1" si="5"/>
        <v>647.01429746255599</v>
      </c>
      <c r="S65" s="7"/>
      <c r="T65" s="28">
        <f t="shared" ca="1" si="6"/>
        <v>0.98536632812244318</v>
      </c>
      <c r="U65" s="27">
        <f t="shared" ca="1" si="7"/>
        <v>0.16819714584631662</v>
      </c>
      <c r="V65" s="7"/>
      <c r="W65" s="28">
        <f t="shared" ca="1" si="8"/>
        <v>0.98409810376759488</v>
      </c>
      <c r="X65" s="27">
        <f t="shared" ca="1" si="11"/>
        <v>253.20378722611201</v>
      </c>
      <c r="Y65" s="7"/>
      <c r="Z65" s="28">
        <f t="shared" si="12"/>
        <v>252.99899999999994</v>
      </c>
      <c r="AA65" s="27">
        <f t="shared" si="9"/>
        <v>4.4156655542531329</v>
      </c>
      <c r="AB65" s="7"/>
      <c r="AC65" s="28">
        <f t="shared" ca="1" si="0"/>
        <v>0.20478722611207445</v>
      </c>
      <c r="AD65" s="27">
        <f t="shared" ca="1" si="10"/>
        <v>6.3583582288657681E-2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11218</v>
      </c>
      <c r="D66" s="26">
        <v>13322</v>
      </c>
      <c r="E66" s="26">
        <v>15111</v>
      </c>
      <c r="F66" s="26">
        <v>13039</v>
      </c>
      <c r="G66" s="27"/>
      <c r="H66" s="7"/>
      <c r="I66" s="28">
        <f t="shared" si="1"/>
        <v>-3893</v>
      </c>
      <c r="J66" s="27">
        <f t="shared" si="1"/>
        <v>283</v>
      </c>
      <c r="K66" s="7"/>
      <c r="L66" s="124">
        <f t="shared" si="2"/>
        <v>0.99801890510442404</v>
      </c>
      <c r="M66" s="27">
        <f t="shared" ca="1" si="3"/>
        <v>2.6719488617491383E-7</v>
      </c>
      <c r="N66" s="44"/>
      <c r="O66" s="44"/>
      <c r="P66" s="7"/>
      <c r="Q66" s="28">
        <f t="shared" ca="1" si="4"/>
        <v>-3863.5741518498262</v>
      </c>
      <c r="R66" s="27">
        <f t="shared" ca="1" si="5"/>
        <v>275.01429746255599</v>
      </c>
      <c r="S66" s="7"/>
      <c r="T66" s="28">
        <f t="shared" ca="1" si="6"/>
        <v>0.9980238222898028</v>
      </c>
      <c r="U66" s="27">
        <f t="shared" ca="1" si="7"/>
        <v>7.1492423091019552E-2</v>
      </c>
      <c r="V66" s="7"/>
      <c r="W66" s="28">
        <f t="shared" ca="1" si="8"/>
        <v>0.99750199613161072</v>
      </c>
      <c r="X66" s="27">
        <f t="shared" ca="1" si="11"/>
        <v>258.80331665087181</v>
      </c>
      <c r="Y66" s="7"/>
      <c r="Z66" s="28">
        <f t="shared" si="12"/>
        <v>258.59699999999992</v>
      </c>
      <c r="AA66" s="27">
        <f t="shared" si="9"/>
        <v>4.5133690857797752</v>
      </c>
      <c r="AB66" s="7"/>
      <c r="AC66" s="28">
        <f t="shared" ca="1" si="0"/>
        <v>0.20631665087188367</v>
      </c>
      <c r="AD66" s="27">
        <f t="shared" ca="1" si="10"/>
        <v>1.6732650289100093E-2</v>
      </c>
      <c r="AE66" s="7">
        <v>103</v>
      </c>
    </row>
    <row r="67" spans="1:31" s="26" customFormat="1" x14ac:dyDescent="0.25">
      <c r="A67" s="26">
        <v>47</v>
      </c>
      <c r="B67" s="26">
        <v>634</v>
      </c>
      <c r="C67" s="26">
        <v>11201</v>
      </c>
      <c r="D67" s="26">
        <v>13115</v>
      </c>
      <c r="E67" s="26">
        <v>15097</v>
      </c>
      <c r="F67" s="26">
        <v>13214</v>
      </c>
      <c r="G67" s="27"/>
      <c r="H67" s="7"/>
      <c r="I67" s="28">
        <f t="shared" si="1"/>
        <v>-3896</v>
      </c>
      <c r="J67" s="27">
        <f t="shared" si="1"/>
        <v>-99</v>
      </c>
      <c r="K67" s="7"/>
      <c r="L67" s="124">
        <f t="shared" si="2"/>
        <v>1.0005536079249466</v>
      </c>
      <c r="M67" s="27">
        <f t="shared" ca="1" si="3"/>
        <v>2.2818042179383103E-6</v>
      </c>
      <c r="N67" s="44"/>
      <c r="O67" s="44"/>
      <c r="P67" s="7"/>
      <c r="Q67" s="28">
        <f t="shared" ca="1" si="4"/>
        <v>-3866.5741518498262</v>
      </c>
      <c r="R67" s="27">
        <f t="shared" ca="1" si="5"/>
        <v>-106.98570253744403</v>
      </c>
      <c r="S67" s="7"/>
      <c r="T67" s="28">
        <f t="shared" ca="1" si="6"/>
        <v>0.99879877091229419</v>
      </c>
      <c r="U67" s="27">
        <f t="shared" ca="1" si="7"/>
        <v>-2.781188898565647E-2</v>
      </c>
      <c r="V67" s="7"/>
      <c r="W67" s="28">
        <f t="shared" ca="1" si="8"/>
        <v>0.99904304371977748</v>
      </c>
      <c r="X67" s="27">
        <f t="shared" ca="1" si="11"/>
        <v>264.49739734787829</v>
      </c>
      <c r="Y67" s="7"/>
      <c r="Z67" s="28">
        <f t="shared" si="12"/>
        <v>264.30299999999994</v>
      </c>
      <c r="AA67" s="27">
        <f t="shared" si="9"/>
        <v>4.6129575728985719</v>
      </c>
      <c r="AB67" s="7"/>
      <c r="AC67" s="28">
        <f t="shared" ca="1" si="0"/>
        <v>0.1943973478783505</v>
      </c>
      <c r="AD67" s="27">
        <f t="shared" ca="1" si="10"/>
        <v>-1.3138064226609458E-2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11226</v>
      </c>
      <c r="D68" s="26">
        <v>12938</v>
      </c>
      <c r="E68" s="26">
        <v>15092</v>
      </c>
      <c r="F68" s="26">
        <v>13414</v>
      </c>
      <c r="G68" s="27"/>
      <c r="H68" s="7"/>
      <c r="I68" s="28">
        <f t="shared" si="1"/>
        <v>-3866</v>
      </c>
      <c r="J68" s="27">
        <f t="shared" si="1"/>
        <v>-476</v>
      </c>
      <c r="K68" s="7"/>
      <c r="L68" s="124">
        <f t="shared" si="2"/>
        <v>0.99331147681781662</v>
      </c>
      <c r="M68" s="27">
        <f t="shared" ca="1" si="3"/>
        <v>1.5928993880558344E-6</v>
      </c>
      <c r="N68" s="44"/>
      <c r="O68" s="44"/>
      <c r="P68" s="7"/>
      <c r="Q68" s="28">
        <f t="shared" ca="1" si="4"/>
        <v>-3836.5741518498262</v>
      </c>
      <c r="R68" s="27">
        <f t="shared" ca="1" si="5"/>
        <v>-483.98570253744401</v>
      </c>
      <c r="S68" s="7"/>
      <c r="T68" s="28">
        <f t="shared" ca="1" si="6"/>
        <v>0.99104928468738018</v>
      </c>
      <c r="U68" s="27">
        <f t="shared" ca="1" si="7"/>
        <v>-0.12581640640164302</v>
      </c>
      <c r="V68" s="7"/>
      <c r="W68" s="28">
        <f t="shared" ca="1" si="8"/>
        <v>0.99204937563801532</v>
      </c>
      <c r="X68" s="27">
        <f t="shared" ca="1" si="11"/>
        <v>270.13071365798714</v>
      </c>
      <c r="Y68" s="7"/>
      <c r="Z68" s="28">
        <f t="shared" si="12"/>
        <v>269.94599999999991</v>
      </c>
      <c r="AA68" s="27">
        <f t="shared" si="9"/>
        <v>4.7114465025886112</v>
      </c>
      <c r="AB68" s="7"/>
      <c r="AC68" s="28">
        <f t="shared" ca="1" si="0"/>
        <v>0.18471365798723127</v>
      </c>
      <c r="AD68" s="27">
        <f t="shared" ca="1" si="10"/>
        <v>1.8056097475550814E-2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11255</v>
      </c>
      <c r="D69" s="26">
        <v>12749</v>
      </c>
      <c r="E69" s="26">
        <v>15056</v>
      </c>
      <c r="F69" s="26">
        <v>13594</v>
      </c>
      <c r="G69" s="27"/>
      <c r="H69" s="7"/>
      <c r="I69" s="28">
        <f t="shared" si="1"/>
        <v>-3801</v>
      </c>
      <c r="J69" s="27">
        <f t="shared" si="1"/>
        <v>-845</v>
      </c>
      <c r="K69" s="7"/>
      <c r="L69" s="124">
        <f t="shared" si="2"/>
        <v>0.97613328518559261</v>
      </c>
      <c r="M69" s="27">
        <f t="shared" ca="1" si="3"/>
        <v>1.8213497110104564E-8</v>
      </c>
      <c r="N69" s="44"/>
      <c r="O69" s="44"/>
      <c r="P69" s="7"/>
      <c r="Q69" s="28">
        <f t="shared" ca="1" si="4"/>
        <v>-3771.5741518498262</v>
      </c>
      <c r="R69" s="27">
        <f t="shared" ca="1" si="5"/>
        <v>-852.98570253744401</v>
      </c>
      <c r="S69" s="7"/>
      <c r="T69" s="28">
        <f t="shared" ca="1" si="6"/>
        <v>0.97425873120006645</v>
      </c>
      <c r="U69" s="27">
        <f t="shared" ca="1" si="7"/>
        <v>-0.22174125236052639</v>
      </c>
      <c r="V69" s="7"/>
      <c r="W69" s="28">
        <f t="shared" ca="1" si="8"/>
        <v>0.97599832779561302</v>
      </c>
      <c r="X69" s="27">
        <f t="shared" ca="1" si="11"/>
        <v>275.70277185733323</v>
      </c>
      <c r="Y69" s="7"/>
      <c r="Z69" s="28">
        <f t="shared" si="12"/>
        <v>275.6699999999999</v>
      </c>
      <c r="AA69" s="27">
        <f t="shared" si="9"/>
        <v>4.8113491489727664</v>
      </c>
      <c r="AB69" s="7"/>
      <c r="AC69" s="28">
        <f t="shared" ca="1" si="0"/>
        <v>3.277185733332999E-2</v>
      </c>
      <c r="AD69" s="27">
        <f t="shared" ca="1" si="10"/>
        <v>5.4561312773387272E-2</v>
      </c>
      <c r="AE69" s="7">
        <v>100</v>
      </c>
    </row>
    <row r="70" spans="1:31" s="26" customFormat="1" x14ac:dyDescent="0.25">
      <c r="A70" s="26">
        <v>50</v>
      </c>
      <c r="B70" s="26">
        <v>636</v>
      </c>
      <c r="C70" s="26">
        <v>11309</v>
      </c>
      <c r="D70" s="26">
        <v>12562</v>
      </c>
      <c r="E70" s="26">
        <v>15003</v>
      </c>
      <c r="F70" s="26">
        <v>13780</v>
      </c>
      <c r="G70" s="27"/>
      <c r="H70" s="7"/>
      <c r="I70" s="28">
        <f t="shared" si="1"/>
        <v>-3694</v>
      </c>
      <c r="J70" s="27">
        <f t="shared" si="1"/>
        <v>-1218</v>
      </c>
      <c r="K70" s="7"/>
      <c r="L70" s="124">
        <f t="shared" si="2"/>
        <v>0.94922368546032687</v>
      </c>
      <c r="M70" s="27">
        <f t="shared" ca="1" si="3"/>
        <v>1.3921006091639957E-8</v>
      </c>
      <c r="N70" s="44"/>
      <c r="O70" s="44"/>
      <c r="P70" s="7"/>
      <c r="Q70" s="28">
        <f t="shared" ca="1" si="4"/>
        <v>-3664.5741518498262</v>
      </c>
      <c r="R70" s="27">
        <f t="shared" ca="1" si="5"/>
        <v>-1225.985702537444</v>
      </c>
      <c r="S70" s="7"/>
      <c r="T70" s="28">
        <f t="shared" ca="1" si="6"/>
        <v>0.94661889699787316</v>
      </c>
      <c r="U70" s="27">
        <f t="shared" ca="1" si="7"/>
        <v>-0.31870593404796133</v>
      </c>
      <c r="V70" s="7"/>
      <c r="W70" s="28">
        <f t="shared" ca="1" si="8"/>
        <v>0.94910569814706125</v>
      </c>
      <c r="X70" s="27">
        <f t="shared" ca="1" si="11"/>
        <v>281.46462620284706</v>
      </c>
      <c r="Y70" s="7"/>
      <c r="Z70" s="28">
        <f t="shared" si="12"/>
        <v>281.39399999999989</v>
      </c>
      <c r="AA70" s="27">
        <f t="shared" si="9"/>
        <v>4.9112517953569217</v>
      </c>
      <c r="AB70" s="7"/>
      <c r="AC70" s="28">
        <f t="shared" ca="1" si="0"/>
        <v>7.0626202847165587E-2</v>
      </c>
      <c r="AD70" s="27">
        <f t="shared" ca="1" si="10"/>
        <v>1.1814954203885009E-2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11381</v>
      </c>
      <c r="D71" s="26">
        <v>12384</v>
      </c>
      <c r="E71" s="26">
        <v>14931</v>
      </c>
      <c r="F71" s="26">
        <v>13956</v>
      </c>
      <c r="G71" s="27"/>
      <c r="H71" s="7"/>
      <c r="I71" s="28">
        <f t="shared" si="1"/>
        <v>-3550</v>
      </c>
      <c r="J71" s="27">
        <f t="shared" si="1"/>
        <v>-1572</v>
      </c>
      <c r="K71" s="7"/>
      <c r="L71" s="124">
        <f t="shared" si="2"/>
        <v>0.91297975439058099</v>
      </c>
      <c r="M71" s="27">
        <f t="shared" ca="1" si="3"/>
        <v>1.3160440762851164E-7</v>
      </c>
      <c r="N71" s="44"/>
      <c r="O71" s="44"/>
      <c r="P71" s="7"/>
      <c r="Q71" s="28">
        <f t="shared" ca="1" si="4"/>
        <v>-3520.5741518498262</v>
      </c>
      <c r="R71" s="27">
        <f t="shared" ca="1" si="5"/>
        <v>-1579.985702537444</v>
      </c>
      <c r="S71" s="7"/>
      <c r="T71" s="28">
        <f t="shared" ca="1" si="6"/>
        <v>0.90942136311828592</v>
      </c>
      <c r="U71" s="27">
        <f t="shared" ca="1" si="7"/>
        <v>-0.41073139602477632</v>
      </c>
      <c r="V71" s="7"/>
      <c r="W71" s="28">
        <f t="shared" ca="1" si="8"/>
        <v>0.91261698117267687</v>
      </c>
      <c r="X71" s="27">
        <f t="shared" ca="1" si="11"/>
        <v>287.13333071190993</v>
      </c>
      <c r="Y71" s="7"/>
      <c r="Z71" s="28">
        <f t="shared" si="12"/>
        <v>287.09999999999991</v>
      </c>
      <c r="AA71" s="27">
        <f t="shared" si="9"/>
        <v>5.0108402824757183</v>
      </c>
      <c r="AB71" s="7"/>
      <c r="AC71" s="28">
        <f t="shared" ca="1" si="0"/>
        <v>3.3330711910025457E-2</v>
      </c>
      <c r="AD71" s="27">
        <f t="shared" ca="1" si="10"/>
        <v>1.7607455907864278E-4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11461</v>
      </c>
      <c r="D72" s="26">
        <v>12218</v>
      </c>
      <c r="E72" s="26">
        <v>14845</v>
      </c>
      <c r="F72" s="26">
        <v>14118</v>
      </c>
      <c r="G72" s="27"/>
      <c r="H72" s="7"/>
      <c r="I72" s="28">
        <f t="shared" si="1"/>
        <v>-3384</v>
      </c>
      <c r="J72" s="27">
        <f t="shared" si="1"/>
        <v>-1900</v>
      </c>
      <c r="K72" s="7"/>
      <c r="L72" s="124">
        <f t="shared" si="2"/>
        <v>0.86925355781763669</v>
      </c>
      <c r="M72" s="27">
        <f t="shared" ca="1" si="3"/>
        <v>1.2983221986984375E-6</v>
      </c>
      <c r="N72" s="44"/>
      <c r="O72" s="44"/>
      <c r="P72" s="7"/>
      <c r="Q72" s="28">
        <f t="shared" ca="1" si="4"/>
        <v>-3354.5741518498262</v>
      </c>
      <c r="R72" s="27">
        <f t="shared" ca="1" si="5"/>
        <v>-1907.985702537444</v>
      </c>
      <c r="S72" s="7"/>
      <c r="T72" s="28">
        <f t="shared" ca="1" si="6"/>
        <v>0.86654087267376168</v>
      </c>
      <c r="U72" s="27">
        <f t="shared" ca="1" si="7"/>
        <v>-0.49599792576600599</v>
      </c>
      <c r="V72" s="7"/>
      <c r="W72" s="28">
        <f t="shared" ca="1" si="8"/>
        <v>0.8703929972406419</v>
      </c>
      <c r="X72" s="27">
        <f t="shared" ca="1" si="11"/>
        <v>292.57965435213418</v>
      </c>
      <c r="Y72" s="7"/>
      <c r="Z72" s="28">
        <f t="shared" si="12"/>
        <v>292.62599999999992</v>
      </c>
      <c r="AA72" s="27">
        <f t="shared" si="9"/>
        <v>5.1072871769409254</v>
      </c>
      <c r="AB72" s="7"/>
      <c r="AC72" s="28">
        <f t="shared" ca="1" si="0"/>
        <v>-4.6345647865734918E-2</v>
      </c>
      <c r="AD72" s="27">
        <f t="shared" ca="1" si="10"/>
        <v>2.2776110693200735E-2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11558</v>
      </c>
      <c r="D73" s="26">
        <v>12061</v>
      </c>
      <c r="E73" s="26">
        <v>14747</v>
      </c>
      <c r="F73" s="26">
        <v>14272</v>
      </c>
      <c r="G73" s="27"/>
      <c r="H73" s="7"/>
      <c r="I73" s="28">
        <f t="shared" si="1"/>
        <v>-3189</v>
      </c>
      <c r="J73" s="27">
        <f t="shared" si="1"/>
        <v>-2211</v>
      </c>
      <c r="K73" s="7"/>
      <c r="L73" s="124">
        <f t="shared" si="2"/>
        <v>0.81763133400289956</v>
      </c>
      <c r="M73" s="27">
        <f t="shared" ca="1" si="3"/>
        <v>9.0733126913283045E-6</v>
      </c>
      <c r="N73" s="44"/>
      <c r="O73" s="44"/>
      <c r="P73" s="7"/>
      <c r="Q73" s="28">
        <f t="shared" ca="1" si="4"/>
        <v>-3159.5741518498262</v>
      </c>
      <c r="R73" s="27">
        <f t="shared" ca="1" si="5"/>
        <v>-2218.985702537444</v>
      </c>
      <c r="S73" s="7"/>
      <c r="T73" s="28">
        <f t="shared" ca="1" si="6"/>
        <v>0.81616921221182048</v>
      </c>
      <c r="U73" s="27">
        <f t="shared" ca="1" si="7"/>
        <v>-0.5768451536608914</v>
      </c>
      <c r="V73" s="7"/>
      <c r="W73" s="28">
        <f t="shared" ca="1" si="8"/>
        <v>0.8206435280025165</v>
      </c>
      <c r="X73" s="27">
        <f t="shared" ca="1" si="11"/>
        <v>298.00685500834652</v>
      </c>
      <c r="Y73" s="7"/>
      <c r="Z73" s="28">
        <f t="shared" si="12"/>
        <v>298.1339999999999</v>
      </c>
      <c r="AA73" s="27">
        <f t="shared" si="9"/>
        <v>5.2034199121407729</v>
      </c>
      <c r="AB73" s="7"/>
      <c r="AC73" s="28">
        <f t="shared" ca="1" si="0"/>
        <v>-0.12714499165338111</v>
      </c>
      <c r="AD73" s="27">
        <f t="shared" ca="1" si="10"/>
        <v>6.1854108214731696E-2</v>
      </c>
      <c r="AE73" s="7">
        <v>96</v>
      </c>
    </row>
    <row r="74" spans="1:31" s="26" customFormat="1" x14ac:dyDescent="0.25">
      <c r="A74" s="26">
        <v>54</v>
      </c>
      <c r="B74" s="26">
        <v>630</v>
      </c>
      <c r="C74" s="26">
        <v>11685</v>
      </c>
      <c r="D74" s="26">
        <v>11914</v>
      </c>
      <c r="E74" s="26">
        <v>14632</v>
      </c>
      <c r="F74" s="26">
        <v>14426</v>
      </c>
      <c r="G74" s="27"/>
      <c r="H74" s="7"/>
      <c r="I74" s="28">
        <f t="shared" si="1"/>
        <v>-2947</v>
      </c>
      <c r="J74" s="27">
        <f t="shared" si="1"/>
        <v>-2512</v>
      </c>
      <c r="K74" s="7"/>
      <c r="L74" s="124">
        <f t="shared" si="2"/>
        <v>0.75661153559691185</v>
      </c>
      <c r="M74" s="27">
        <f t="shared" ca="1" si="3"/>
        <v>4.4996837929587828E-6</v>
      </c>
      <c r="N74" s="44"/>
      <c r="O74" s="44"/>
      <c r="P74" s="7"/>
      <c r="Q74" s="28">
        <f t="shared" ca="1" si="4"/>
        <v>-2917.5741518498262</v>
      </c>
      <c r="R74" s="27">
        <f t="shared" ca="1" si="5"/>
        <v>-2519.985702537444</v>
      </c>
      <c r="S74" s="7"/>
      <c r="T74" s="28">
        <f t="shared" ca="1" si="6"/>
        <v>0.75365668999751412</v>
      </c>
      <c r="U74" s="27">
        <f t="shared" ca="1" si="7"/>
        <v>-0.65509279223439787</v>
      </c>
      <c r="V74" s="7"/>
      <c r="W74" s="28">
        <f t="shared" ca="1" si="8"/>
        <v>0.7587327814084478</v>
      </c>
      <c r="X74" s="27">
        <f t="shared" ca="1" si="11"/>
        <v>303.71023080847658</v>
      </c>
      <c r="Y74" s="7"/>
      <c r="Z74" s="28">
        <f t="shared" si="12"/>
        <v>303.80399999999992</v>
      </c>
      <c r="AA74" s="27">
        <f t="shared" si="9"/>
        <v>5.3023800807288515</v>
      </c>
      <c r="AB74" s="7"/>
      <c r="AC74" s="28">
        <f t="shared" ca="1" si="0"/>
        <v>-9.3769191523335849E-2</v>
      </c>
      <c r="AD74" s="27">
        <f t="shared" ca="1" si="10"/>
        <v>-3.5597271020833432E-2</v>
      </c>
      <c r="AE74" s="7">
        <v>95</v>
      </c>
    </row>
    <row r="75" spans="1:31" s="26" customFormat="1" x14ac:dyDescent="0.25">
      <c r="A75" s="26">
        <v>55</v>
      </c>
      <c r="B75" s="26">
        <v>621</v>
      </c>
      <c r="C75" s="26">
        <v>11816</v>
      </c>
      <c r="D75" s="26">
        <v>11784</v>
      </c>
      <c r="E75" s="26">
        <v>14504</v>
      </c>
      <c r="F75" s="26">
        <v>14566</v>
      </c>
      <c r="G75" s="27"/>
      <c r="H75" s="7"/>
      <c r="I75" s="28">
        <f t="shared" si="1"/>
        <v>-2688</v>
      </c>
      <c r="J75" s="27">
        <f t="shared" si="1"/>
        <v>-2782</v>
      </c>
      <c r="K75" s="7"/>
      <c r="L75" s="124">
        <f t="shared" si="2"/>
        <v>0.68921645767028095</v>
      </c>
      <c r="M75" s="27">
        <f t="shared" ca="1" si="3"/>
        <v>9.9344892708386843E-6</v>
      </c>
      <c r="N75" s="44"/>
      <c r="O75" s="44"/>
      <c r="P75" s="7"/>
      <c r="Q75" s="28">
        <f t="shared" ca="1" si="4"/>
        <v>-2658.5741518498262</v>
      </c>
      <c r="R75" s="27">
        <f t="shared" ca="1" si="5"/>
        <v>-2789.985702537444</v>
      </c>
      <c r="S75" s="7"/>
      <c r="T75" s="28">
        <f t="shared" ca="1" si="6"/>
        <v>0.68675279225575647</v>
      </c>
      <c r="U75" s="27">
        <f t="shared" ca="1" si="7"/>
        <v>-0.7252817039116296</v>
      </c>
      <c r="V75" s="7"/>
      <c r="W75" s="28">
        <f t="shared" ca="1" si="8"/>
        <v>0.69236836015462888</v>
      </c>
      <c r="X75" s="27">
        <f t="shared" ca="1" si="11"/>
        <v>309.23276653711923</v>
      </c>
      <c r="Y75" s="7"/>
      <c r="Z75" s="28">
        <f t="shared" si="12"/>
        <v>309.39299999999992</v>
      </c>
      <c r="AA75" s="27">
        <f t="shared" si="9"/>
        <v>5.3999265326228141</v>
      </c>
      <c r="AB75" s="7"/>
      <c r="AC75" s="28">
        <f t="shared" ca="1" si="0"/>
        <v>-0.16023346288068296</v>
      </c>
      <c r="AD75" s="27">
        <f t="shared" ca="1" si="10"/>
        <v>3.114770799282951E-2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11955</v>
      </c>
      <c r="D76" s="26">
        <v>11656</v>
      </c>
      <c r="E76" s="26">
        <v>14357</v>
      </c>
      <c r="F76" s="26">
        <v>14686</v>
      </c>
      <c r="G76" s="27"/>
      <c r="H76" s="7"/>
      <c r="I76" s="28">
        <f t="shared" si="1"/>
        <v>-2402</v>
      </c>
      <c r="J76" s="27">
        <f t="shared" si="1"/>
        <v>-3030</v>
      </c>
      <c r="K76" s="7"/>
      <c r="L76" s="124">
        <f t="shared" si="2"/>
        <v>0.61452567299859107</v>
      </c>
      <c r="M76" s="27">
        <f t="shared" ca="1" si="3"/>
        <v>1.9886259172778957E-5</v>
      </c>
      <c r="N76" s="44"/>
      <c r="O76" s="44"/>
      <c r="P76" s="7"/>
      <c r="Q76" s="28">
        <f t="shared" ca="1" si="4"/>
        <v>-2372.5741518498262</v>
      </c>
      <c r="R76" s="27">
        <f t="shared" ca="1" si="5"/>
        <v>-3037.985702537444</v>
      </c>
      <c r="S76" s="7"/>
      <c r="T76" s="28">
        <f t="shared" ca="1" si="6"/>
        <v>0.61287435691157621</v>
      </c>
      <c r="U76" s="27">
        <f t="shared" ca="1" si="7"/>
        <v>-0.78975151908182772</v>
      </c>
      <c r="V76" s="7"/>
      <c r="W76" s="28">
        <f t="shared" ca="1" si="8"/>
        <v>0.61898507421094895</v>
      </c>
      <c r="X76" s="27">
        <f t="shared" ca="1" si="11"/>
        <v>314.81442671853279</v>
      </c>
      <c r="Y76" s="7"/>
      <c r="Z76" s="28">
        <f t="shared" si="12"/>
        <v>315.03599999999989</v>
      </c>
      <c r="AA76" s="27">
        <f t="shared" si="9"/>
        <v>5.4984154623128534</v>
      </c>
      <c r="AB76" s="7"/>
      <c r="AC76" s="28">
        <f t="shared" ca="1" si="0"/>
        <v>-0.22157328146710142</v>
      </c>
      <c r="AD76" s="27">
        <f t="shared" ca="1" si="10"/>
        <v>8.7277357880793716E-2</v>
      </c>
      <c r="AE76" s="7">
        <v>93</v>
      </c>
    </row>
    <row r="77" spans="1:31" s="26" customFormat="1" x14ac:dyDescent="0.25">
      <c r="A77" s="26">
        <v>57</v>
      </c>
      <c r="B77" s="26">
        <v>648</v>
      </c>
      <c r="C77" s="26">
        <v>12119</v>
      </c>
      <c r="D77" s="26">
        <v>11539</v>
      </c>
      <c r="E77" s="26">
        <v>14198</v>
      </c>
      <c r="F77" s="26">
        <v>14798</v>
      </c>
      <c r="G77" s="27"/>
      <c r="H77" s="7"/>
      <c r="I77" s="28">
        <f t="shared" si="1"/>
        <v>-2079</v>
      </c>
      <c r="J77" s="27">
        <f t="shared" si="1"/>
        <v>-3259</v>
      </c>
      <c r="K77" s="7"/>
      <c r="L77" s="124">
        <f t="shared" si="2"/>
        <v>0.53108469873366793</v>
      </c>
      <c r="M77" s="27">
        <f t="shared" ca="1" si="3"/>
        <v>2.4216262728860037E-5</v>
      </c>
      <c r="N77" s="44"/>
      <c r="O77" s="44"/>
      <c r="P77" s="7"/>
      <c r="Q77" s="28">
        <f t="shared" ca="1" si="4"/>
        <v>-2049.5741518498262</v>
      </c>
      <c r="R77" s="27">
        <f t="shared" ca="1" si="5"/>
        <v>-3266.985702537444</v>
      </c>
      <c r="S77" s="7"/>
      <c r="T77" s="28">
        <f t="shared" ca="1" si="6"/>
        <v>0.52943822189000189</v>
      </c>
      <c r="U77" s="27">
        <f t="shared" ca="1" si="7"/>
        <v>-0.84928211454140567</v>
      </c>
      <c r="V77" s="7"/>
      <c r="W77" s="28">
        <f t="shared" ca="1" si="8"/>
        <v>0.53600570094143618</v>
      </c>
      <c r="X77" s="27">
        <f t="shared" ca="1" si="11"/>
        <v>320.64560933459472</v>
      </c>
      <c r="Y77" s="7"/>
      <c r="Z77" s="28">
        <f t="shared" si="12"/>
        <v>320.86799999999988</v>
      </c>
      <c r="AA77" s="27">
        <f t="shared" si="9"/>
        <v>5.6002030642891629</v>
      </c>
      <c r="AB77" s="7"/>
      <c r="AC77" s="28">
        <f t="shared" ca="1" si="0"/>
        <v>-0.22239066540515751</v>
      </c>
      <c r="AD77" s="27">
        <f t="shared" ca="1" si="10"/>
        <v>-1.5174470811189167E-2</v>
      </c>
      <c r="AE77" s="7">
        <v>92</v>
      </c>
    </row>
    <row r="78" spans="1:31" s="26" customFormat="1" x14ac:dyDescent="0.25">
      <c r="A78" s="26">
        <v>58</v>
      </c>
      <c r="B78" s="26">
        <v>637</v>
      </c>
      <c r="C78" s="26">
        <v>12283</v>
      </c>
      <c r="D78" s="26">
        <v>11443</v>
      </c>
      <c r="E78" s="26">
        <v>14023</v>
      </c>
      <c r="F78" s="26">
        <v>14893</v>
      </c>
      <c r="G78" s="27"/>
      <c r="H78" s="7"/>
      <c r="I78" s="28">
        <f t="shared" si="1"/>
        <v>-1740</v>
      </c>
      <c r="J78" s="27">
        <f t="shared" si="1"/>
        <v>-3450</v>
      </c>
      <c r="K78" s="7"/>
      <c r="L78" s="124">
        <f t="shared" si="2"/>
        <v>0.44369736180467029</v>
      </c>
      <c r="M78" s="27">
        <f t="shared" ca="1" si="3"/>
        <v>2.6210069285788927E-5</v>
      </c>
      <c r="N78" s="44"/>
      <c r="O78" s="44"/>
      <c r="P78" s="7"/>
      <c r="Q78" s="28">
        <f t="shared" ca="1" si="4"/>
        <v>-1710.5741518498264</v>
      </c>
      <c r="R78" s="27">
        <f t="shared" ca="1" si="5"/>
        <v>-3457.985702537444</v>
      </c>
      <c r="S78" s="7"/>
      <c r="T78" s="28">
        <f t="shared" ca="1" si="6"/>
        <v>0.44186902754847357</v>
      </c>
      <c r="U78" s="27">
        <f t="shared" ca="1" si="7"/>
        <v>-0.89893427057974373</v>
      </c>
      <c r="V78" s="7"/>
      <c r="W78" s="28">
        <f t="shared" ca="1" si="8"/>
        <v>0.44881693886589213</v>
      </c>
      <c r="X78" s="27">
        <f t="shared" ca="1" si="11"/>
        <v>326.37089086821857</v>
      </c>
      <c r="Y78" s="7"/>
      <c r="Z78" s="28">
        <f t="shared" si="12"/>
        <v>326.60099999999989</v>
      </c>
      <c r="AA78" s="27">
        <f t="shared" si="9"/>
        <v>5.7002627903059979</v>
      </c>
      <c r="AB78" s="7"/>
      <c r="AC78" s="28">
        <f t="shared" ca="1" si="0"/>
        <v>-0.23010913178131887</v>
      </c>
      <c r="AD78" s="27">
        <f t="shared" ca="1" si="10"/>
        <v>2.7576105318871669E-2</v>
      </c>
      <c r="AE78" s="7">
        <v>91</v>
      </c>
    </row>
    <row r="79" spans="1:31" s="26" customFormat="1" x14ac:dyDescent="0.25">
      <c r="A79" s="26">
        <v>59</v>
      </c>
      <c r="B79" s="26">
        <v>615</v>
      </c>
      <c r="C79" s="26">
        <v>12454</v>
      </c>
      <c r="D79" s="26">
        <v>11370</v>
      </c>
      <c r="E79" s="26">
        <v>13856</v>
      </c>
      <c r="F79" s="26">
        <v>14967</v>
      </c>
      <c r="G79" s="27"/>
      <c r="H79" s="7"/>
      <c r="I79" s="28">
        <f t="shared" si="1"/>
        <v>-1402</v>
      </c>
      <c r="J79" s="27">
        <f t="shared" si="1"/>
        <v>-3597</v>
      </c>
      <c r="K79" s="7"/>
      <c r="L79" s="124">
        <f t="shared" si="2"/>
        <v>0.35510715239261503</v>
      </c>
      <c r="M79" s="27">
        <f t="shared" ca="1" si="3"/>
        <v>4.4770942085102237E-5</v>
      </c>
      <c r="N79" s="44"/>
      <c r="O79" s="44"/>
      <c r="P79" s="7"/>
      <c r="Q79" s="28">
        <f t="shared" ca="1" si="4"/>
        <v>-1372.5741518498264</v>
      </c>
      <c r="R79" s="27">
        <f t="shared" ca="1" si="5"/>
        <v>-3604.985702537444</v>
      </c>
      <c r="S79" s="7"/>
      <c r="T79" s="28">
        <f t="shared" ca="1" si="6"/>
        <v>0.3545581494144423</v>
      </c>
      <c r="U79" s="27">
        <f t="shared" ca="1" si="7"/>
        <v>-0.93714823360401434</v>
      </c>
      <c r="V79" s="7"/>
      <c r="W79" s="28">
        <f t="shared" ca="1" si="8"/>
        <v>0.36179826157458944</v>
      </c>
      <c r="X79" s="27">
        <f t="shared" ca="1" si="11"/>
        <v>331.79304902419824</v>
      </c>
      <c r="Y79" s="7"/>
      <c r="Z79" s="28">
        <f t="shared" si="12"/>
        <v>332.13599999999991</v>
      </c>
      <c r="AA79" s="27">
        <f t="shared" si="9"/>
        <v>5.7968667644038847</v>
      </c>
      <c r="AB79" s="7"/>
      <c r="AC79" s="28">
        <f t="shared" ca="1" si="0"/>
        <v>-0.34295097580167067</v>
      </c>
      <c r="AD79" s="27">
        <f t="shared" ca="1" si="10"/>
        <v>9.2065675142293912E-2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12631</v>
      </c>
      <c r="D80" s="26">
        <v>11302</v>
      </c>
      <c r="E80" s="26">
        <v>13665</v>
      </c>
      <c r="F80" s="26">
        <v>15021</v>
      </c>
      <c r="G80" s="27"/>
      <c r="H80" s="7"/>
      <c r="I80" s="28">
        <f t="shared" si="1"/>
        <v>-1034</v>
      </c>
      <c r="J80" s="27">
        <f t="shared" si="1"/>
        <v>-3719</v>
      </c>
      <c r="K80" s="7"/>
      <c r="L80" s="124">
        <f t="shared" si="2"/>
        <v>0.2613849207269992</v>
      </c>
      <c r="M80" s="27">
        <f t="shared" ca="1" si="3"/>
        <v>3.1301908803391866E-5</v>
      </c>
      <c r="N80" s="44"/>
      <c r="O80" s="44"/>
      <c r="P80" s="7"/>
      <c r="Q80" s="28">
        <f t="shared" ca="1" si="4"/>
        <v>-1004.5741518498264</v>
      </c>
      <c r="R80" s="27">
        <f t="shared" ca="1" si="5"/>
        <v>-3726.985702537444</v>
      </c>
      <c r="S80" s="7"/>
      <c r="T80" s="28">
        <f t="shared" ca="1" si="6"/>
        <v>0.25949778505549703</v>
      </c>
      <c r="U80" s="27">
        <f t="shared" ca="1" si="7"/>
        <v>-0.96886322332483754</v>
      </c>
      <c r="V80" s="7"/>
      <c r="W80" s="28">
        <f t="shared" ca="1" si="8"/>
        <v>0.2669797316088246</v>
      </c>
      <c r="X80" s="27">
        <f t="shared" ca="1" si="11"/>
        <v>337.49671422066899</v>
      </c>
      <c r="Y80" s="7"/>
      <c r="Z80" s="28">
        <f t="shared" si="12"/>
        <v>337.77899999999988</v>
      </c>
      <c r="AA80" s="27">
        <f t="shared" si="9"/>
        <v>5.895355694093924</v>
      </c>
      <c r="AB80" s="7"/>
      <c r="AC80" s="28">
        <f t="shared" ca="1" si="0"/>
        <v>-0.28228577933089127</v>
      </c>
      <c r="AD80" s="27">
        <f t="shared" ca="1" si="10"/>
        <v>-9.5045271499259343E-2</v>
      </c>
      <c r="AE80" s="7">
        <v>89</v>
      </c>
    </row>
    <row r="81" spans="1:31" s="26" customFormat="1" x14ac:dyDescent="0.25">
      <c r="A81" s="26">
        <v>61</v>
      </c>
      <c r="B81" s="26">
        <v>607</v>
      </c>
      <c r="C81" s="26">
        <v>12819</v>
      </c>
      <c r="D81" s="26">
        <v>11269</v>
      </c>
      <c r="E81" s="26">
        <v>13493</v>
      </c>
      <c r="F81" s="26">
        <v>15069</v>
      </c>
      <c r="G81" s="27"/>
      <c r="H81" s="7"/>
      <c r="I81" s="28">
        <f t="shared" si="1"/>
        <v>-674</v>
      </c>
      <c r="J81" s="27">
        <f t="shared" si="1"/>
        <v>-3800</v>
      </c>
      <c r="K81" s="7"/>
      <c r="L81" s="124">
        <f t="shared" si="2"/>
        <v>0.16822877227897434</v>
      </c>
      <c r="M81" s="27">
        <f t="shared" ca="1" si="3"/>
        <v>3.5008495123182221E-5</v>
      </c>
      <c r="N81" s="44"/>
      <c r="O81" s="44"/>
      <c r="P81" s="7"/>
      <c r="Q81" s="28">
        <f t="shared" ca="1" si="4"/>
        <v>-644.57415184982642</v>
      </c>
      <c r="R81" s="27">
        <f t="shared" ca="1" si="5"/>
        <v>-3807.985702537444</v>
      </c>
      <c r="S81" s="7"/>
      <c r="T81" s="28">
        <f t="shared" ca="1" si="6"/>
        <v>0.16650395035652885</v>
      </c>
      <c r="U81" s="27">
        <f t="shared" ca="1" si="7"/>
        <v>-0.98991989682800707</v>
      </c>
      <c r="V81" s="7"/>
      <c r="W81" s="28">
        <f t="shared" ca="1" si="8"/>
        <v>0.17414556998746347</v>
      </c>
      <c r="X81" s="27">
        <f t="shared" ca="1" si="11"/>
        <v>342.92545958564767</v>
      </c>
      <c r="Y81" s="7"/>
      <c r="Z81" s="28">
        <f t="shared" si="12"/>
        <v>343.2419999999999</v>
      </c>
      <c r="AA81" s="27">
        <f t="shared" si="9"/>
        <v>5.9907030311303746</v>
      </c>
      <c r="AB81" s="7"/>
      <c r="AC81" s="28">
        <f t="shared" ca="1" si="0"/>
        <v>-0.31654041435223235</v>
      </c>
      <c r="AD81" s="27">
        <f t="shared" ca="1" si="10"/>
        <v>-9.6183945161101292E-3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13005</v>
      </c>
      <c r="D82" s="26">
        <v>11245</v>
      </c>
      <c r="E82" s="26">
        <v>13308</v>
      </c>
      <c r="F82" s="26">
        <v>15096</v>
      </c>
      <c r="G82" s="27"/>
      <c r="H82" s="7"/>
      <c r="I82" s="28">
        <f t="shared" si="1"/>
        <v>-303</v>
      </c>
      <c r="J82" s="27">
        <f t="shared" si="1"/>
        <v>-3851</v>
      </c>
      <c r="K82" s="7"/>
      <c r="L82" s="124">
        <f t="shared" si="2"/>
        <v>7.1034726952585323E-2</v>
      </c>
      <c r="M82" s="27">
        <f t="shared" ca="1" si="3"/>
        <v>5.4389969385396862E-5</v>
      </c>
      <c r="N82" s="44"/>
      <c r="O82" s="44"/>
      <c r="P82" s="7"/>
      <c r="Q82" s="28">
        <f t="shared" ca="1" si="4"/>
        <v>-273.57415184982636</v>
      </c>
      <c r="R82" s="27">
        <f t="shared" ca="1" si="5"/>
        <v>-3858.985702537444</v>
      </c>
      <c r="S82" s="7"/>
      <c r="T82" s="28">
        <f t="shared" ca="1" si="6"/>
        <v>7.0668637375092158E-2</v>
      </c>
      <c r="U82" s="27">
        <f t="shared" ca="1" si="7"/>
        <v>-1.0031778023670397</v>
      </c>
      <c r="V82" s="7"/>
      <c r="W82" s="28">
        <f t="shared" ca="1" si="8"/>
        <v>7.8409682504003708E-2</v>
      </c>
      <c r="X82" s="27">
        <f t="shared" ca="1" si="11"/>
        <v>348.43355261273064</v>
      </c>
      <c r="Y82" s="7"/>
      <c r="Z82" s="28">
        <f t="shared" si="12"/>
        <v>348.84899999999993</v>
      </c>
      <c r="AA82" s="27">
        <f t="shared" si="9"/>
        <v>6.0885636422896976</v>
      </c>
      <c r="AB82" s="7"/>
      <c r="AC82" s="28">
        <f t="shared" ca="1" si="0"/>
        <v>-0.41544738726929609</v>
      </c>
      <c r="AD82" s="27">
        <f t="shared" ca="1" si="10"/>
        <v>7.3448161198768958E-2</v>
      </c>
      <c r="AE82" s="7">
        <v>87</v>
      </c>
    </row>
    <row r="83" spans="1:31" s="26" customFormat="1" x14ac:dyDescent="0.25">
      <c r="A83" s="26">
        <v>63</v>
      </c>
      <c r="B83" s="26">
        <v>636</v>
      </c>
      <c r="C83" s="26">
        <v>13199</v>
      </c>
      <c r="D83" s="26">
        <v>11235</v>
      </c>
      <c r="E83" s="26">
        <v>13112</v>
      </c>
      <c r="F83" s="26">
        <v>15100</v>
      </c>
      <c r="G83" s="27"/>
      <c r="H83" s="7"/>
      <c r="I83" s="28">
        <f t="shared" si="1"/>
        <v>87</v>
      </c>
      <c r="J83" s="27">
        <f t="shared" si="1"/>
        <v>-3865</v>
      </c>
      <c r="K83" s="7"/>
      <c r="L83" s="124">
        <f t="shared" si="2"/>
        <v>-2.8883433551348571E-2</v>
      </c>
      <c r="M83" s="27">
        <f t="shared" ca="1" si="3"/>
        <v>4.3228961784280073E-5</v>
      </c>
      <c r="N83" s="44"/>
      <c r="O83" s="44"/>
      <c r="P83" s="7"/>
      <c r="Q83" s="28">
        <f t="shared" ca="1" si="4"/>
        <v>116.42584815017362</v>
      </c>
      <c r="R83" s="27">
        <f t="shared" ca="1" si="5"/>
        <v>-3872.985702537444</v>
      </c>
      <c r="S83" s="7"/>
      <c r="T83" s="28">
        <f t="shared" ca="1" si="6"/>
        <v>-3.0074683548790049E-2</v>
      </c>
      <c r="U83" s="27">
        <f t="shared" ca="1" si="7"/>
        <v>-1.0068172274169702</v>
      </c>
      <c r="V83" s="7"/>
      <c r="W83" s="28">
        <f t="shared" ca="1" si="8"/>
        <v>-2.2308560032848E-2</v>
      </c>
      <c r="X83" s="27">
        <f t="shared" ca="1" si="11"/>
        <v>354.17210291491563</v>
      </c>
      <c r="Y83" s="7"/>
      <c r="Z83" s="28">
        <f t="shared" si="12"/>
        <v>354.57299999999992</v>
      </c>
      <c r="AA83" s="27">
        <f t="shared" si="9"/>
        <v>6.188466288673852</v>
      </c>
      <c r="AB83" s="7"/>
      <c r="AC83" s="28">
        <f t="shared" ca="1" si="0"/>
        <v>-0.40089708508429567</v>
      </c>
      <c r="AD83" s="27">
        <f t="shared" ca="1" si="10"/>
        <v>-6.381214042312422E-2</v>
      </c>
      <c r="AE83" s="7">
        <v>86</v>
      </c>
    </row>
    <row r="84" spans="1:31" s="26" customFormat="1" x14ac:dyDescent="0.25">
      <c r="A84" s="26">
        <v>64</v>
      </c>
      <c r="B84" s="26">
        <v>624</v>
      </c>
      <c r="C84" s="26">
        <v>13390</v>
      </c>
      <c r="D84" s="26">
        <v>11249</v>
      </c>
      <c r="E84" s="26">
        <v>12924</v>
      </c>
      <c r="F84" s="26">
        <v>15082</v>
      </c>
      <c r="G84" s="27"/>
      <c r="H84" s="7"/>
      <c r="I84" s="28">
        <f t="shared" si="1"/>
        <v>466</v>
      </c>
      <c r="J84" s="27">
        <f t="shared" si="1"/>
        <v>-3833</v>
      </c>
      <c r="K84" s="7"/>
      <c r="L84" s="124">
        <f t="shared" si="2"/>
        <v>-0.1266444846149847</v>
      </c>
      <c r="M84" s="27">
        <f t="shared" ca="1" si="3"/>
        <v>4.0538624054187175E-5</v>
      </c>
      <c r="N84" s="44"/>
      <c r="O84" s="44"/>
      <c r="P84" s="7"/>
      <c r="Q84" s="28">
        <f t="shared" ca="1" si="4"/>
        <v>495.42584815017364</v>
      </c>
      <c r="R84" s="27">
        <f t="shared" ca="1" si="5"/>
        <v>-3840.985702537444</v>
      </c>
      <c r="S84" s="7"/>
      <c r="T84" s="28">
        <f t="shared" ca="1" si="6"/>
        <v>-0.1279765261902038</v>
      </c>
      <c r="U84" s="27">
        <f t="shared" ca="1" si="7"/>
        <v>-0.99849854158855766</v>
      </c>
      <c r="V84" s="7"/>
      <c r="W84" s="28">
        <f t="shared" ca="1" si="8"/>
        <v>-0.12027748971517623</v>
      </c>
      <c r="X84" s="27">
        <f ca="1">IF(MOD(ATAN2(U84,W84)*180/PI()-$J$9+360,360)&lt;355,MOD(ATAN2(U84,W84)*180/PI()-$J$9+360,360)+360,MOD(ATAN2(U84,W84)*180/PI()-$J$9+360,360))</f>
        <v>359.77143985904547</v>
      </c>
      <c r="Y84" s="7"/>
      <c r="Z84" s="28">
        <f t="shared" si="12"/>
        <v>360.18899999999991</v>
      </c>
      <c r="AA84" s="27">
        <f t="shared" si="9"/>
        <v>6.2864839794658538</v>
      </c>
      <c r="AB84" s="7"/>
      <c r="AC84" s="28">
        <f t="shared" ref="AC84:AC147" ca="1" si="13">X84-Z84</f>
        <v>-0.41756014095443561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13341</v>
      </c>
      <c r="D85" s="26">
        <v>11206</v>
      </c>
      <c r="E85" s="26">
        <v>12872</v>
      </c>
      <c r="F85" s="26">
        <v>15027</v>
      </c>
      <c r="G85" s="27"/>
      <c r="H85" s="7"/>
      <c r="I85" s="28">
        <f t="shared" ref="I85:J148" si="14">C85-E85</f>
        <v>469</v>
      </c>
      <c r="J85" s="27">
        <f t="shared" si="14"/>
        <v>-3821</v>
      </c>
      <c r="K85" s="7"/>
      <c r="L85" s="124">
        <f>$O$3*SIN(2*PI()/$O$4*($Z85+$O$5))+$O$6</f>
        <v>-0.12706073660092493</v>
      </c>
      <c r="M85" s="27">
        <f t="shared" ref="M85:M148" ca="1" si="15">(W85-L85)^2</f>
        <v>3.5810769232608666E-5</v>
      </c>
      <c r="N85" s="44"/>
      <c r="O85" s="44"/>
      <c r="P85" s="7"/>
      <c r="Q85" s="28">
        <f t="shared" ref="Q85:Q148" ca="1" si="16">I85-$J$4</f>
        <v>498.42584815017364</v>
      </c>
      <c r="R85" s="27">
        <f t="shared" ref="R85:R148" ca="1" si="17">J85-$J$3</f>
        <v>-3828.985702537444</v>
      </c>
      <c r="S85" s="7"/>
      <c r="T85" s="28">
        <f t="shared" ref="T85:T148" ca="1" si="18">Q85/$J$7</f>
        <v>-0.12875147481269519</v>
      </c>
      <c r="U85" s="27">
        <f t="shared" ref="U85:U148" ca="1" si="19">R85/$J$6</f>
        <v>-0.99537903440290287</v>
      </c>
      <c r="V85" s="7"/>
      <c r="W85" s="28">
        <f t="shared" ref="W85:W148" ca="1" si="20">(T85-U85*SIN(-$J$11*PI()/180))/(COS(-$J$11*PI()/180))</f>
        <v>-0.12107652660856932</v>
      </c>
      <c r="X85" s="27">
        <f ca="1">IF(MOD(ATAN2(U85,W85)*180/PI()-$J$9+360,360)&lt;355,MOD(ATAN2(U85,W85)*180/PI()-$J$9+360,360)+360,MOD(ATAN2(U85,W85)*180/PI()-$J$9+360,360))</f>
        <v>359.838087289491</v>
      </c>
      <c r="Y85" s="7"/>
      <c r="Z85" s="28">
        <f t="shared" si="12"/>
        <v>360.18899999999991</v>
      </c>
      <c r="AA85" s="27">
        <f t="shared" ref="AA85:AA148" si="21">Z85*PI()/180</f>
        <v>6.2864839794658538</v>
      </c>
      <c r="AB85" s="7"/>
      <c r="AC85" s="28">
        <f t="shared" ca="1" si="13"/>
        <v>-0.35091271050890782</v>
      </c>
      <c r="AD85" s="27"/>
      <c r="AE85" s="7"/>
    </row>
    <row r="86" spans="1:31" s="26" customFormat="1" x14ac:dyDescent="0.25">
      <c r="A86" s="26">
        <v>1</v>
      </c>
      <c r="B86" s="26">
        <v>-611</v>
      </c>
      <c r="C86" s="26">
        <v>13144</v>
      </c>
      <c r="D86" s="26">
        <v>11191</v>
      </c>
      <c r="E86" s="26">
        <v>13054</v>
      </c>
      <c r="F86" s="26">
        <v>15036</v>
      </c>
      <c r="G86" s="27"/>
      <c r="H86" s="7"/>
      <c r="I86" s="28">
        <f t="shared" si="14"/>
        <v>90</v>
      </c>
      <c r="J86" s="27">
        <f t="shared" si="14"/>
        <v>-3845</v>
      </c>
      <c r="K86" s="7"/>
      <c r="L86" s="124">
        <f t="shared" ref="L86:L149" si="22">$O$3*SIN(2*PI()/$O$4*($Z86+$O$5))+$O$6</f>
        <v>-3.161717656736427E-2</v>
      </c>
      <c r="M86" s="27">
        <f t="shared" ca="1" si="15"/>
        <v>7.2140156614048225E-5</v>
      </c>
      <c r="N86" s="44"/>
      <c r="O86" s="44"/>
      <c r="P86" s="7"/>
      <c r="Q86" s="28">
        <f t="shared" ca="1" si="16"/>
        <v>119.42584815017362</v>
      </c>
      <c r="R86" s="27">
        <f t="shared" ca="1" si="17"/>
        <v>-3852.985702537444</v>
      </c>
      <c r="S86" s="7"/>
      <c r="T86" s="28">
        <f t="shared" ca="1" si="18"/>
        <v>-3.0849632171281453E-2</v>
      </c>
      <c r="U86" s="27">
        <f t="shared" ca="1" si="19"/>
        <v>-1.0016180487742123</v>
      </c>
      <c r="V86" s="7"/>
      <c r="W86" s="28">
        <f t="shared" ca="1" si="20"/>
        <v>-2.3123640400722709E-2</v>
      </c>
      <c r="X86" s="27">
        <f ca="1">MOD(ATAN2(U86,W86)*180/PI()-$J$9+360,360)</f>
        <v>354.22529077449246</v>
      </c>
      <c r="Y86" s="7"/>
      <c r="Z86" s="28">
        <f t="shared" ref="Z86:Z149" si="23">360/40000*B86+Z85</f>
        <v>354.68999999999988</v>
      </c>
      <c r="AA86" s="27">
        <f t="shared" si="21"/>
        <v>6.1905083238986851</v>
      </c>
      <c r="AB86" s="7"/>
      <c r="AC86" s="28">
        <f t="shared" ca="1" si="13"/>
        <v>-0.46470922550741989</v>
      </c>
      <c r="AD86" s="27"/>
      <c r="AE86" s="7"/>
    </row>
    <row r="87" spans="1:31" s="26" customFormat="1" x14ac:dyDescent="0.25">
      <c r="A87" s="26">
        <v>2</v>
      </c>
      <c r="B87" s="26">
        <v>-624</v>
      </c>
      <c r="C87" s="26">
        <v>12963</v>
      </c>
      <c r="D87" s="26">
        <v>11196</v>
      </c>
      <c r="E87" s="26">
        <v>13245</v>
      </c>
      <c r="F87" s="26">
        <v>15037</v>
      </c>
      <c r="G87" s="27"/>
      <c r="H87" s="7"/>
      <c r="I87" s="28">
        <f t="shared" si="14"/>
        <v>-282</v>
      </c>
      <c r="J87" s="27">
        <f t="shared" si="14"/>
        <v>-3841</v>
      </c>
      <c r="K87" s="7"/>
      <c r="L87" s="124">
        <f t="shared" si="22"/>
        <v>6.6149093587063695E-2</v>
      </c>
      <c r="M87" s="27">
        <f t="shared" ca="1" si="15"/>
        <v>4.645421363020726E-5</v>
      </c>
      <c r="N87" s="44"/>
      <c r="O87" s="44"/>
      <c r="P87" s="7"/>
      <c r="Q87" s="28">
        <f t="shared" ca="1" si="16"/>
        <v>-252.57415184982639</v>
      </c>
      <c r="R87" s="27">
        <f t="shared" ca="1" si="17"/>
        <v>-3848.985702537444</v>
      </c>
      <c r="S87" s="7"/>
      <c r="T87" s="28">
        <f t="shared" ca="1" si="18"/>
        <v>6.5243997017652364E-2</v>
      </c>
      <c r="U87" s="27">
        <f t="shared" ca="1" si="19"/>
        <v>-1.0005782130456609</v>
      </c>
      <c r="V87" s="7"/>
      <c r="W87" s="28">
        <f t="shared" ca="1" si="20"/>
        <v>7.2964826389206636E-2</v>
      </c>
      <c r="X87" s="27">
        <f ca="1">MOD(ATAN2(U87,W87)*180/PI()-$J$9+360,360)</f>
        <v>348.73200077392937</v>
      </c>
      <c r="Y87" s="7"/>
      <c r="Z87" s="28">
        <f t="shared" si="23"/>
        <v>349.0739999999999</v>
      </c>
      <c r="AA87" s="27">
        <f t="shared" si="21"/>
        <v>6.0924906331066833</v>
      </c>
      <c r="AB87" s="7"/>
      <c r="AC87" s="28">
        <f t="shared" ca="1" si="13"/>
        <v>-0.34199922607052713</v>
      </c>
      <c r="AD87" s="27"/>
      <c r="AE87" s="7"/>
    </row>
    <row r="88" spans="1:31" s="26" customFormat="1" x14ac:dyDescent="0.25">
      <c r="A88" s="26">
        <v>3</v>
      </c>
      <c r="B88" s="26">
        <v>-616</v>
      </c>
      <c r="C88" s="26">
        <v>12778</v>
      </c>
      <c r="D88" s="26">
        <v>11221</v>
      </c>
      <c r="E88" s="26">
        <v>13432</v>
      </c>
      <c r="F88" s="26">
        <v>15016</v>
      </c>
      <c r="G88" s="27"/>
      <c r="H88" s="7"/>
      <c r="I88" s="28">
        <f t="shared" si="14"/>
        <v>-654</v>
      </c>
      <c r="J88" s="27">
        <f t="shared" si="14"/>
        <v>-3795</v>
      </c>
      <c r="K88" s="7"/>
      <c r="L88" s="124">
        <f t="shared" si="22"/>
        <v>0.16204125183924203</v>
      </c>
      <c r="M88" s="27">
        <f t="shared" ca="1" si="15"/>
        <v>4.7994594332813997E-5</v>
      </c>
      <c r="N88" s="44"/>
      <c r="O88" s="44"/>
      <c r="P88" s="7"/>
      <c r="Q88" s="28">
        <f t="shared" ca="1" si="16"/>
        <v>-624.57415184982642</v>
      </c>
      <c r="R88" s="27">
        <f t="shared" ca="1" si="17"/>
        <v>-3802.985702537444</v>
      </c>
      <c r="S88" s="7"/>
      <c r="T88" s="28">
        <f t="shared" ca="1" si="18"/>
        <v>0.16133762620658618</v>
      </c>
      <c r="U88" s="27">
        <f t="shared" ca="1" si="19"/>
        <v>-0.98862010216731766</v>
      </c>
      <c r="V88" s="7"/>
      <c r="W88" s="28">
        <f t="shared" ca="1" si="20"/>
        <v>0.16896906493810765</v>
      </c>
      <c r="X88" s="27">
        <f t="shared" ref="X88:X148" ca="1" si="24">MOD(ATAN2(U88,W88)*180/PI()-$J$9+360,360)</f>
        <v>343.20384119113157</v>
      </c>
      <c r="Y88" s="7"/>
      <c r="Z88" s="28">
        <f t="shared" si="23"/>
        <v>343.52999999999992</v>
      </c>
      <c r="AA88" s="27">
        <f t="shared" si="21"/>
        <v>5.9957295793761194</v>
      </c>
      <c r="AB88" s="7"/>
      <c r="AC88" s="28">
        <f t="shared" ca="1" si="13"/>
        <v>-0.32615880886834248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12587</v>
      </c>
      <c r="D89" s="26">
        <v>11261</v>
      </c>
      <c r="E89" s="26">
        <v>13611</v>
      </c>
      <c r="F89" s="26">
        <v>14965</v>
      </c>
      <c r="G89" s="27"/>
      <c r="H89" s="7"/>
      <c r="I89" s="28">
        <f t="shared" si="14"/>
        <v>-1024</v>
      </c>
      <c r="J89" s="27">
        <f t="shared" si="14"/>
        <v>-3704</v>
      </c>
      <c r="K89" s="7"/>
      <c r="L89" s="124">
        <f t="shared" si="22"/>
        <v>0.25687028653070942</v>
      </c>
      <c r="M89" s="27">
        <f t="shared" ca="1" si="15"/>
        <v>5.6191884386930758E-5</v>
      </c>
      <c r="N89" s="44"/>
      <c r="O89" s="44"/>
      <c r="P89" s="7"/>
      <c r="Q89" s="28">
        <f t="shared" ca="1" si="16"/>
        <v>-994.57415184982642</v>
      </c>
      <c r="R89" s="27">
        <f t="shared" ca="1" si="17"/>
        <v>-3711.985702537444</v>
      </c>
      <c r="S89" s="7"/>
      <c r="T89" s="28">
        <f t="shared" ca="1" si="18"/>
        <v>0.2569146229805257</v>
      </c>
      <c r="U89" s="27">
        <f t="shared" ca="1" si="19"/>
        <v>-0.96496383934276919</v>
      </c>
      <c r="V89" s="7"/>
      <c r="W89" s="28">
        <f t="shared" ca="1" si="20"/>
        <v>0.26436641115526915</v>
      </c>
      <c r="X89" s="27">
        <f t="shared" ca="1" si="24"/>
        <v>337.58166894916974</v>
      </c>
      <c r="Y89" s="7"/>
      <c r="Z89" s="28">
        <f t="shared" si="23"/>
        <v>337.95899999999989</v>
      </c>
      <c r="AA89" s="27">
        <f t="shared" si="21"/>
        <v>5.8984972867475145</v>
      </c>
      <c r="AB89" s="7"/>
      <c r="AC89" s="28">
        <f t="shared" ca="1" si="13"/>
        <v>-0.37733105083015062</v>
      </c>
      <c r="AD89" s="27"/>
      <c r="AE89" s="7"/>
    </row>
    <row r="90" spans="1:31" s="26" customFormat="1" x14ac:dyDescent="0.25">
      <c r="A90" s="26">
        <v>5</v>
      </c>
      <c r="B90" s="26">
        <v>-618</v>
      </c>
      <c r="C90" s="26">
        <v>12423</v>
      </c>
      <c r="D90" s="26">
        <v>11322</v>
      </c>
      <c r="E90" s="26">
        <v>13799</v>
      </c>
      <c r="F90" s="26">
        <v>14918</v>
      </c>
      <c r="G90" s="27"/>
      <c r="H90" s="7"/>
      <c r="I90" s="28">
        <f t="shared" si="14"/>
        <v>-1376</v>
      </c>
      <c r="J90" s="27">
        <f t="shared" si="14"/>
        <v>-3596</v>
      </c>
      <c r="K90" s="7"/>
      <c r="L90" s="124">
        <f t="shared" si="22"/>
        <v>0.34912441228719709</v>
      </c>
      <c r="M90" s="27">
        <f t="shared" ca="1" si="15"/>
        <v>3.5467058486757163E-5</v>
      </c>
      <c r="N90" s="44"/>
      <c r="O90" s="44"/>
      <c r="P90" s="7"/>
      <c r="Q90" s="28">
        <f t="shared" ca="1" si="16"/>
        <v>-1346.5741518498264</v>
      </c>
      <c r="R90" s="27">
        <f t="shared" ca="1" si="17"/>
        <v>-3603.985702537444</v>
      </c>
      <c r="S90" s="7"/>
      <c r="T90" s="28">
        <f t="shared" ca="1" si="18"/>
        <v>0.34784192801951686</v>
      </c>
      <c r="U90" s="27">
        <f t="shared" ca="1" si="19"/>
        <v>-0.93688827467187641</v>
      </c>
      <c r="V90" s="7"/>
      <c r="W90" s="28">
        <f t="shared" ca="1" si="20"/>
        <v>0.35507983489913297</v>
      </c>
      <c r="X90" s="27">
        <f t="shared" ca="1" si="24"/>
        <v>332.1461146993405</v>
      </c>
      <c r="Y90" s="7"/>
      <c r="Z90" s="28">
        <f t="shared" si="23"/>
        <v>332.39699999999988</v>
      </c>
      <c r="AA90" s="27">
        <f t="shared" si="21"/>
        <v>5.8014220737515894</v>
      </c>
      <c r="AB90" s="7"/>
      <c r="AC90" s="28">
        <f t="shared" ca="1" si="13"/>
        <v>-0.25088530065937675</v>
      </c>
      <c r="AD90" s="27"/>
      <c r="AE90" s="7"/>
    </row>
    <row r="91" spans="1:31" s="26" customFormat="1" x14ac:dyDescent="0.25">
      <c r="A91" s="26">
        <v>6</v>
      </c>
      <c r="B91" s="26">
        <v>-622</v>
      </c>
      <c r="C91" s="26">
        <v>12232</v>
      </c>
      <c r="D91" s="26">
        <v>11386</v>
      </c>
      <c r="E91" s="26">
        <v>13951</v>
      </c>
      <c r="F91" s="26">
        <v>14828</v>
      </c>
      <c r="G91" s="27"/>
      <c r="H91" s="7"/>
      <c r="I91" s="28">
        <f t="shared" si="14"/>
        <v>-1719</v>
      </c>
      <c r="J91" s="27">
        <f t="shared" si="14"/>
        <v>-3442</v>
      </c>
      <c r="K91" s="7"/>
      <c r="L91" s="124">
        <f t="shared" si="22"/>
        <v>0.43865302449855131</v>
      </c>
      <c r="M91" s="27">
        <f t="shared" ca="1" si="15"/>
        <v>2.2307381923294377E-5</v>
      </c>
      <c r="N91" s="44"/>
      <c r="O91" s="44"/>
      <c r="P91" s="7"/>
      <c r="Q91" s="28">
        <f t="shared" ca="1" si="16"/>
        <v>-1689.5741518498264</v>
      </c>
      <c r="R91" s="27">
        <f t="shared" ca="1" si="17"/>
        <v>-3449.985702537444</v>
      </c>
      <c r="S91" s="7"/>
      <c r="T91" s="28">
        <f t="shared" ca="1" si="18"/>
        <v>0.43644438719103379</v>
      </c>
      <c r="U91" s="27">
        <f t="shared" ca="1" si="19"/>
        <v>-0.89685459912264054</v>
      </c>
      <c r="V91" s="7"/>
      <c r="W91" s="28">
        <f t="shared" ca="1" si="20"/>
        <v>0.44337609361971547</v>
      </c>
      <c r="X91" s="27">
        <f t="shared" ca="1" si="24"/>
        <v>326.59646697353742</v>
      </c>
      <c r="Y91" s="7"/>
      <c r="Z91" s="28">
        <f t="shared" si="23"/>
        <v>326.79899999999986</v>
      </c>
      <c r="AA91" s="27">
        <f t="shared" si="21"/>
        <v>5.7037185422249461</v>
      </c>
      <c r="AB91" s="7"/>
      <c r="AC91" s="28">
        <f t="shared" ca="1" si="13"/>
        <v>-0.2025330264624472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12074</v>
      </c>
      <c r="D92" s="26">
        <v>11491</v>
      </c>
      <c r="E92" s="26">
        <v>14134</v>
      </c>
      <c r="F92" s="26">
        <v>14743</v>
      </c>
      <c r="G92" s="27"/>
      <c r="H92" s="7"/>
      <c r="I92" s="28">
        <f t="shared" si="14"/>
        <v>-2060</v>
      </c>
      <c r="J92" s="27">
        <f t="shared" si="14"/>
        <v>-3252</v>
      </c>
      <c r="K92" s="7"/>
      <c r="L92" s="124">
        <f t="shared" si="22"/>
        <v>0.5259959085912469</v>
      </c>
      <c r="M92" s="27">
        <f t="shared" ca="1" si="15"/>
        <v>2.5883677078166777E-5</v>
      </c>
      <c r="N92" s="44"/>
      <c r="O92" s="44"/>
      <c r="P92" s="7"/>
      <c r="Q92" s="28">
        <f t="shared" ca="1" si="16"/>
        <v>-2030.5741518498264</v>
      </c>
      <c r="R92" s="27">
        <f t="shared" ca="1" si="17"/>
        <v>-3259.985702537444</v>
      </c>
      <c r="S92" s="7"/>
      <c r="T92" s="28">
        <f t="shared" ca="1" si="18"/>
        <v>0.52453021394755639</v>
      </c>
      <c r="U92" s="27">
        <f t="shared" ca="1" si="19"/>
        <v>-0.84746240201644041</v>
      </c>
      <c r="V92" s="7"/>
      <c r="W92" s="28">
        <f t="shared" ca="1" si="20"/>
        <v>0.53108350891735023</v>
      </c>
      <c r="X92" s="27">
        <f t="shared" ca="1" si="24"/>
        <v>320.82843486378351</v>
      </c>
      <c r="Y92" s="7"/>
      <c r="Z92" s="28">
        <f t="shared" si="23"/>
        <v>321.06599999999986</v>
      </c>
      <c r="AA92" s="27">
        <f t="shared" si="21"/>
        <v>5.6036588162081111</v>
      </c>
      <c r="AB92" s="7"/>
      <c r="AC92" s="28">
        <f t="shared" ca="1" si="13"/>
        <v>-0.23756513621634667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11922</v>
      </c>
      <c r="D93" s="26">
        <v>11604</v>
      </c>
      <c r="E93" s="26">
        <v>14298</v>
      </c>
      <c r="F93" s="26">
        <v>14640</v>
      </c>
      <c r="G93" s="27"/>
      <c r="H93" s="7"/>
      <c r="I93" s="28">
        <f t="shared" si="14"/>
        <v>-2376</v>
      </c>
      <c r="J93" s="27">
        <f t="shared" si="14"/>
        <v>-3036</v>
      </c>
      <c r="K93" s="7"/>
      <c r="L93" s="124">
        <f t="shared" si="22"/>
        <v>0.60844855179592172</v>
      </c>
      <c r="M93" s="27">
        <f t="shared" ca="1" si="15"/>
        <v>1.4685249305839772E-5</v>
      </c>
      <c r="N93" s="44"/>
      <c r="O93" s="44"/>
      <c r="P93" s="7"/>
      <c r="Q93" s="28">
        <f t="shared" ca="1" si="16"/>
        <v>-2346.5741518498262</v>
      </c>
      <c r="R93" s="27">
        <f t="shared" ca="1" si="17"/>
        <v>-3043.985702537444</v>
      </c>
      <c r="S93" s="7"/>
      <c r="T93" s="28">
        <f t="shared" ca="1" si="18"/>
        <v>0.60615813551665065</v>
      </c>
      <c r="U93" s="27">
        <f t="shared" ca="1" si="19"/>
        <v>-0.79131127267465506</v>
      </c>
      <c r="V93" s="7"/>
      <c r="W93" s="28">
        <f t="shared" ca="1" si="20"/>
        <v>0.61228068557566373</v>
      </c>
      <c r="X93" s="27">
        <f t="shared" ca="1" si="24"/>
        <v>315.17170407641356</v>
      </c>
      <c r="Y93" s="7"/>
      <c r="Z93" s="28">
        <f t="shared" si="23"/>
        <v>315.30599999999987</v>
      </c>
      <c r="AA93" s="27">
        <f t="shared" si="21"/>
        <v>5.5031278512932378</v>
      </c>
      <c r="AB93" s="7"/>
      <c r="AC93" s="28">
        <f t="shared" ca="1" si="13"/>
        <v>-0.13429592358630771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11771</v>
      </c>
      <c r="D94" s="26">
        <v>11727</v>
      </c>
      <c r="E94" s="26">
        <v>14437</v>
      </c>
      <c r="F94" s="26">
        <v>14511</v>
      </c>
      <c r="G94" s="27"/>
      <c r="H94" s="7"/>
      <c r="I94" s="28">
        <f t="shared" si="14"/>
        <v>-2666</v>
      </c>
      <c r="J94" s="27">
        <f t="shared" si="14"/>
        <v>-2784</v>
      </c>
      <c r="K94" s="7"/>
      <c r="L94" s="124">
        <f t="shared" si="22"/>
        <v>0.6838433412999344</v>
      </c>
      <c r="M94" s="27">
        <f t="shared" ca="1" si="15"/>
        <v>8.0991699058009068E-6</v>
      </c>
      <c r="N94" s="44"/>
      <c r="O94" s="44"/>
      <c r="P94" s="7"/>
      <c r="Q94" s="28">
        <f t="shared" ca="1" si="16"/>
        <v>-2636.5741518498262</v>
      </c>
      <c r="R94" s="27">
        <f t="shared" ca="1" si="17"/>
        <v>-2791.985702537444</v>
      </c>
      <c r="S94" s="7"/>
      <c r="T94" s="28">
        <f t="shared" ca="1" si="18"/>
        <v>0.68106983569081947</v>
      </c>
      <c r="U94" s="27">
        <f t="shared" ca="1" si="19"/>
        <v>-0.72580162177590546</v>
      </c>
      <c r="V94" s="7"/>
      <c r="W94" s="28">
        <f t="shared" ca="1" si="20"/>
        <v>0.68668924535766385</v>
      </c>
      <c r="X94" s="27">
        <f t="shared" ca="1" si="24"/>
        <v>309.48891424511203</v>
      </c>
      <c r="Y94" s="7"/>
      <c r="Z94" s="28">
        <f t="shared" si="23"/>
        <v>309.61799999999988</v>
      </c>
      <c r="AA94" s="27">
        <f t="shared" si="21"/>
        <v>5.4038535234398015</v>
      </c>
      <c r="AB94" s="7"/>
      <c r="AC94" s="28">
        <f t="shared" ca="1" si="13"/>
        <v>-0.12908575488785345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11648</v>
      </c>
      <c r="D95" s="26">
        <v>11871</v>
      </c>
      <c r="E95" s="26">
        <v>14578</v>
      </c>
      <c r="F95" s="26">
        <v>14382</v>
      </c>
      <c r="G95" s="27"/>
      <c r="H95" s="7"/>
      <c r="I95" s="28">
        <f t="shared" si="14"/>
        <v>-2930</v>
      </c>
      <c r="J95" s="27">
        <f t="shared" si="14"/>
        <v>-2511</v>
      </c>
      <c r="K95" s="7"/>
      <c r="L95" s="124">
        <f t="shared" si="22"/>
        <v>0.75178212510320375</v>
      </c>
      <c r="M95" s="27">
        <f t="shared" ca="1" si="15"/>
        <v>6.5389888878571707E-6</v>
      </c>
      <c r="N95" s="44"/>
      <c r="O95" s="44"/>
      <c r="P95" s="7"/>
      <c r="Q95" s="28">
        <f t="shared" ca="1" si="16"/>
        <v>-2900.5741518498262</v>
      </c>
      <c r="R95" s="27">
        <f t="shared" ca="1" si="17"/>
        <v>-2518.985702537444</v>
      </c>
      <c r="S95" s="7"/>
      <c r="T95" s="28">
        <f t="shared" ca="1" si="18"/>
        <v>0.74926531447006284</v>
      </c>
      <c r="U95" s="27">
        <f t="shared" ca="1" si="19"/>
        <v>-0.65483283330226005</v>
      </c>
      <c r="V95" s="7"/>
      <c r="W95" s="28">
        <f t="shared" ca="1" si="20"/>
        <v>0.75433926977800358</v>
      </c>
      <c r="X95" s="27">
        <f t="shared" ca="1" si="24"/>
        <v>303.86363353745571</v>
      </c>
      <c r="Y95" s="7"/>
      <c r="Z95" s="28">
        <f t="shared" si="23"/>
        <v>303.99299999999988</v>
      </c>
      <c r="AA95" s="27">
        <f t="shared" si="21"/>
        <v>5.3056787530151199</v>
      </c>
      <c r="AB95" s="7"/>
      <c r="AC95" s="28">
        <f t="shared" ca="1" si="13"/>
        <v>-0.12936646254416928</v>
      </c>
      <c r="AD95" s="27"/>
      <c r="AE95" s="7"/>
    </row>
    <row r="96" spans="1:31" s="26" customFormat="1" x14ac:dyDescent="0.25">
      <c r="A96" s="26">
        <v>11</v>
      </c>
      <c r="B96" s="26">
        <v>-633</v>
      </c>
      <c r="C96" s="26">
        <v>11521</v>
      </c>
      <c r="D96" s="26">
        <v>12013</v>
      </c>
      <c r="E96" s="26">
        <v>14688</v>
      </c>
      <c r="F96" s="26">
        <v>14227</v>
      </c>
      <c r="G96" s="27"/>
      <c r="H96" s="7"/>
      <c r="I96" s="28">
        <f t="shared" si="14"/>
        <v>-3167</v>
      </c>
      <c r="J96" s="27">
        <f t="shared" si="14"/>
        <v>-2214</v>
      </c>
      <c r="K96" s="7"/>
      <c r="L96" s="124">
        <f t="shared" si="22"/>
        <v>0.81320740744674613</v>
      </c>
      <c r="M96" s="27">
        <f t="shared" ca="1" si="15"/>
        <v>3.0941203775063981E-6</v>
      </c>
      <c r="N96" s="44"/>
      <c r="O96" s="44"/>
      <c r="P96" s="7"/>
      <c r="Q96" s="28">
        <f t="shared" ca="1" si="16"/>
        <v>-3137.5741518498262</v>
      </c>
      <c r="R96" s="27">
        <f t="shared" ca="1" si="17"/>
        <v>-2221.985702537444</v>
      </c>
      <c r="S96" s="7"/>
      <c r="T96" s="28">
        <f t="shared" ca="1" si="18"/>
        <v>0.81048625564688359</v>
      </c>
      <c r="U96" s="27">
        <f t="shared" ca="1" si="19"/>
        <v>-0.57762503045730507</v>
      </c>
      <c r="V96" s="7"/>
      <c r="W96" s="28">
        <f t="shared" ca="1" si="20"/>
        <v>0.81496641863986186</v>
      </c>
      <c r="X96" s="27">
        <f t="shared" ca="1" si="24"/>
        <v>298.23070911656123</v>
      </c>
      <c r="Y96" s="7"/>
      <c r="Z96" s="28">
        <f t="shared" si="23"/>
        <v>298.29599999999988</v>
      </c>
      <c r="AA96" s="27">
        <f t="shared" si="21"/>
        <v>5.206247345529003</v>
      </c>
      <c r="AB96" s="7"/>
      <c r="AC96" s="28">
        <f t="shared" ca="1" si="13"/>
        <v>-6.5290883438649416E-2</v>
      </c>
      <c r="AD96" s="27"/>
      <c r="AE96" s="7"/>
    </row>
    <row r="97" spans="1:31" s="26" customFormat="1" x14ac:dyDescent="0.25">
      <c r="A97" s="26">
        <v>12</v>
      </c>
      <c r="B97" s="26">
        <v>-607</v>
      </c>
      <c r="C97" s="26">
        <v>11425</v>
      </c>
      <c r="D97" s="26">
        <v>12169</v>
      </c>
      <c r="E97" s="26">
        <v>14790</v>
      </c>
      <c r="F97" s="26">
        <v>14076</v>
      </c>
      <c r="G97" s="27"/>
      <c r="H97" s="7"/>
      <c r="I97" s="28">
        <f t="shared" si="14"/>
        <v>-3365</v>
      </c>
      <c r="J97" s="27">
        <f t="shared" si="14"/>
        <v>-1907</v>
      </c>
      <c r="K97" s="7"/>
      <c r="L97" s="124">
        <f t="shared" si="22"/>
        <v>0.86457098290490497</v>
      </c>
      <c r="M97" s="27">
        <f t="shared" ca="1" si="15"/>
        <v>8.6099542586449011E-7</v>
      </c>
      <c r="N97" s="44"/>
      <c r="O97" s="44"/>
      <c r="P97" s="7"/>
      <c r="Q97" s="28">
        <f t="shared" ca="1" si="16"/>
        <v>-3335.5741518498262</v>
      </c>
      <c r="R97" s="27">
        <f t="shared" ca="1" si="17"/>
        <v>-1914.985702537444</v>
      </c>
      <c r="S97" s="7"/>
      <c r="T97" s="28">
        <f t="shared" ca="1" si="18"/>
        <v>0.86163286473131606</v>
      </c>
      <c r="U97" s="27">
        <f t="shared" ca="1" si="19"/>
        <v>-0.49781763829097125</v>
      </c>
      <c r="V97" s="7"/>
      <c r="W97" s="28">
        <f t="shared" ca="1" si="20"/>
        <v>0.86549888129689867</v>
      </c>
      <c r="X97" s="27">
        <f t="shared" ca="1" si="24"/>
        <v>292.80943046282732</v>
      </c>
      <c r="Y97" s="7"/>
      <c r="Z97" s="28">
        <f t="shared" si="23"/>
        <v>292.83299999999986</v>
      </c>
      <c r="AA97" s="27">
        <f t="shared" si="21"/>
        <v>5.1109000084925524</v>
      </c>
      <c r="AB97" s="7"/>
      <c r="AC97" s="28">
        <f t="shared" ca="1" si="13"/>
        <v>-2.3569537172534183E-2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11337</v>
      </c>
      <c r="D98" s="26">
        <v>12330</v>
      </c>
      <c r="E98" s="26">
        <v>14873</v>
      </c>
      <c r="F98" s="26">
        <v>13911</v>
      </c>
      <c r="G98" s="27"/>
      <c r="H98" s="7"/>
      <c r="I98" s="28">
        <f t="shared" si="14"/>
        <v>-3536</v>
      </c>
      <c r="J98" s="27">
        <f t="shared" si="14"/>
        <v>-1581</v>
      </c>
      <c r="K98" s="7"/>
      <c r="L98" s="124">
        <f t="shared" si="22"/>
        <v>0.90853431327099432</v>
      </c>
      <c r="M98" s="27">
        <f t="shared" ca="1" si="15"/>
        <v>2.3443249577047701E-7</v>
      </c>
      <c r="N98" s="44"/>
      <c r="O98" s="44"/>
      <c r="P98" s="7"/>
      <c r="Q98" s="28">
        <f t="shared" ca="1" si="16"/>
        <v>-3506.5741518498262</v>
      </c>
      <c r="R98" s="27">
        <f t="shared" ca="1" si="17"/>
        <v>-1588.985702537444</v>
      </c>
      <c r="S98" s="7"/>
      <c r="T98" s="28">
        <f t="shared" ca="1" si="18"/>
        <v>0.90580493621332603</v>
      </c>
      <c r="U98" s="27">
        <f t="shared" ca="1" si="19"/>
        <v>-0.41307102641401733</v>
      </c>
      <c r="V98" s="7"/>
      <c r="W98" s="28">
        <f t="shared" ca="1" si="20"/>
        <v>0.90901849556700531</v>
      </c>
      <c r="X98" s="27">
        <f t="shared" ca="1" si="24"/>
        <v>287.34050678646895</v>
      </c>
      <c r="Y98" s="7"/>
      <c r="Z98" s="28">
        <f t="shared" si="23"/>
        <v>287.30699999999985</v>
      </c>
      <c r="AA98" s="27">
        <f t="shared" si="21"/>
        <v>5.0144531140273454</v>
      </c>
      <c r="AB98" s="7"/>
      <c r="AC98" s="28">
        <f t="shared" ca="1" si="13"/>
        <v>3.35067864691041E-2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11265</v>
      </c>
      <c r="D99" s="26">
        <v>12508</v>
      </c>
      <c r="E99" s="26">
        <v>14945</v>
      </c>
      <c r="F99" s="26">
        <v>13733</v>
      </c>
      <c r="G99" s="27"/>
      <c r="H99" s="7"/>
      <c r="I99" s="28">
        <f t="shared" si="14"/>
        <v>-3680</v>
      </c>
      <c r="J99" s="27">
        <f t="shared" si="14"/>
        <v>-1225</v>
      </c>
      <c r="K99" s="7"/>
      <c r="L99" s="124">
        <f t="shared" si="22"/>
        <v>0.94536484192560621</v>
      </c>
      <c r="M99" s="27">
        <f t="shared" ca="1" si="15"/>
        <v>1.9143419635048436E-8</v>
      </c>
      <c r="N99" s="44"/>
      <c r="O99" s="44"/>
      <c r="P99" s="7"/>
      <c r="Q99" s="28">
        <f t="shared" ca="1" si="16"/>
        <v>-3650.5741518498262</v>
      </c>
      <c r="R99" s="27">
        <f t="shared" ca="1" si="17"/>
        <v>-1232.985702537444</v>
      </c>
      <c r="S99" s="7"/>
      <c r="T99" s="28">
        <f t="shared" ca="1" si="18"/>
        <v>0.94300247009291327</v>
      </c>
      <c r="U99" s="27">
        <f t="shared" ca="1" si="19"/>
        <v>-0.32052564657292659</v>
      </c>
      <c r="V99" s="7"/>
      <c r="W99" s="28">
        <f t="shared" ca="1" si="20"/>
        <v>0.94550320167276936</v>
      </c>
      <c r="X99" s="27">
        <f t="shared" ca="1" si="24"/>
        <v>281.62944115705091</v>
      </c>
      <c r="Y99" s="7"/>
      <c r="Z99" s="28">
        <f t="shared" si="23"/>
        <v>281.54699999999985</v>
      </c>
      <c r="AA99" s="27">
        <f t="shared" si="21"/>
        <v>4.913922149112472</v>
      </c>
      <c r="AB99" s="7"/>
      <c r="AC99" s="28">
        <f t="shared" ca="1" si="13"/>
        <v>8.2441157051050595E-2</v>
      </c>
      <c r="AD99" s="27"/>
      <c r="AE99" s="7"/>
    </row>
    <row r="100" spans="1:31" s="26" customFormat="1" x14ac:dyDescent="0.25">
      <c r="A100" s="26">
        <v>15</v>
      </c>
      <c r="B100" s="26">
        <v>-629</v>
      </c>
      <c r="C100" s="26">
        <v>11215</v>
      </c>
      <c r="D100" s="26">
        <v>12695</v>
      </c>
      <c r="E100" s="26">
        <v>15000</v>
      </c>
      <c r="F100" s="26">
        <v>13555</v>
      </c>
      <c r="G100" s="27"/>
      <c r="H100" s="7"/>
      <c r="I100" s="28">
        <f t="shared" si="14"/>
        <v>-3785</v>
      </c>
      <c r="J100" s="27">
        <f t="shared" si="14"/>
        <v>-860</v>
      </c>
      <c r="K100" s="7"/>
      <c r="L100" s="124">
        <f t="shared" si="22"/>
        <v>0.97226192841449532</v>
      </c>
      <c r="M100" s="27">
        <f t="shared" ca="1" si="15"/>
        <v>1.3446992150943276E-7</v>
      </c>
      <c r="N100" s="44"/>
      <c r="O100" s="44"/>
      <c r="P100" s="7"/>
      <c r="Q100" s="28">
        <f t="shared" ca="1" si="16"/>
        <v>-3755.5741518498262</v>
      </c>
      <c r="R100" s="27">
        <f t="shared" ca="1" si="17"/>
        <v>-867.98570253744401</v>
      </c>
      <c r="S100" s="7"/>
      <c r="T100" s="28">
        <f t="shared" ca="1" si="18"/>
        <v>0.97012567188011234</v>
      </c>
      <c r="U100" s="27">
        <f t="shared" ca="1" si="19"/>
        <v>-0.22564063634259482</v>
      </c>
      <c r="V100" s="7"/>
      <c r="W100" s="28">
        <f t="shared" ca="1" si="20"/>
        <v>0.97189522700802211</v>
      </c>
      <c r="X100" s="27">
        <f t="shared" ca="1" si="24"/>
        <v>275.97333317010657</v>
      </c>
      <c r="Y100" s="7"/>
      <c r="Z100" s="28">
        <f t="shared" si="23"/>
        <v>275.88599999999985</v>
      </c>
      <c r="AA100" s="27">
        <f t="shared" si="21"/>
        <v>4.8151190601570732</v>
      </c>
      <c r="AB100" s="7"/>
      <c r="AC100" s="28">
        <f t="shared" ca="1" si="13"/>
        <v>8.7333170106717262E-2</v>
      </c>
      <c r="AD100" s="27"/>
      <c r="AE100" s="7"/>
    </row>
    <row r="101" spans="1:31" s="26" customFormat="1" x14ac:dyDescent="0.25">
      <c r="A101" s="26">
        <v>16</v>
      </c>
      <c r="B101" s="26">
        <v>-641</v>
      </c>
      <c r="C101" s="26">
        <v>11187</v>
      </c>
      <c r="D101" s="26">
        <v>12885</v>
      </c>
      <c r="E101" s="26">
        <v>15039</v>
      </c>
      <c r="F101" s="26">
        <v>13372</v>
      </c>
      <c r="G101" s="27"/>
      <c r="H101" s="7"/>
      <c r="I101" s="28">
        <f t="shared" si="14"/>
        <v>-3852</v>
      </c>
      <c r="J101" s="27">
        <f t="shared" si="14"/>
        <v>-487</v>
      </c>
      <c r="K101" s="7"/>
      <c r="L101" s="124">
        <f t="shared" si="22"/>
        <v>0.98991371989239307</v>
      </c>
      <c r="M101" s="27">
        <f t="shared" ca="1" si="15"/>
        <v>2.1281528497538294E-6</v>
      </c>
      <c r="N101" s="44"/>
      <c r="O101" s="44"/>
      <c r="P101" s="7"/>
      <c r="Q101" s="28">
        <f t="shared" ca="1" si="16"/>
        <v>-3822.5741518498262</v>
      </c>
      <c r="R101" s="27">
        <f t="shared" ca="1" si="17"/>
        <v>-494.98570253744401</v>
      </c>
      <c r="S101" s="7"/>
      <c r="T101" s="28">
        <f t="shared" ca="1" si="18"/>
        <v>0.98743285778242029</v>
      </c>
      <c r="U101" s="27">
        <f t="shared" ca="1" si="19"/>
        <v>-0.12867595465515985</v>
      </c>
      <c r="V101" s="7"/>
      <c r="W101" s="28">
        <f t="shared" ca="1" si="20"/>
        <v>0.98845490090096411</v>
      </c>
      <c r="X101" s="27">
        <f t="shared" ca="1" si="24"/>
        <v>270.31976975546263</v>
      </c>
      <c r="Y101" s="7"/>
      <c r="Z101" s="28">
        <f t="shared" si="23"/>
        <v>270.11699999999985</v>
      </c>
      <c r="AA101" s="27">
        <f t="shared" si="21"/>
        <v>4.7144310156095202</v>
      </c>
      <c r="AB101" s="7"/>
      <c r="AC101" s="28">
        <f t="shared" ca="1" si="13"/>
        <v>0.20276975546278209</v>
      </c>
      <c r="AD101" s="27"/>
      <c r="AE101" s="7"/>
    </row>
    <row r="102" spans="1:31" s="26" customFormat="1" x14ac:dyDescent="0.25">
      <c r="A102" s="26">
        <v>17</v>
      </c>
      <c r="B102" s="26">
        <v>-629</v>
      </c>
      <c r="C102" s="26">
        <v>11165</v>
      </c>
      <c r="D102" s="26">
        <v>13066</v>
      </c>
      <c r="E102" s="26">
        <v>15048</v>
      </c>
      <c r="F102" s="26">
        <v>13174</v>
      </c>
      <c r="G102" s="27"/>
      <c r="H102" s="7"/>
      <c r="I102" s="28">
        <f t="shared" si="14"/>
        <v>-3883</v>
      </c>
      <c r="J102" s="27">
        <f t="shared" si="14"/>
        <v>-108</v>
      </c>
      <c r="K102" s="7"/>
      <c r="L102" s="124">
        <f t="shared" si="22"/>
        <v>0.99748768265704468</v>
      </c>
      <c r="M102" s="27">
        <f t="shared" ca="1" si="15"/>
        <v>3.1855133568435948E-6</v>
      </c>
      <c r="N102" s="44"/>
      <c r="O102" s="44"/>
      <c r="P102" s="7"/>
      <c r="Q102" s="28">
        <f t="shared" ca="1" si="16"/>
        <v>-3853.5741518498262</v>
      </c>
      <c r="R102" s="27">
        <f t="shared" ca="1" si="17"/>
        <v>-115.98570253744403</v>
      </c>
      <c r="S102" s="7"/>
      <c r="T102" s="28">
        <f t="shared" ca="1" si="18"/>
        <v>0.99544066021483146</v>
      </c>
      <c r="U102" s="27">
        <f t="shared" ca="1" si="19"/>
        <v>-3.0151519374897528E-2</v>
      </c>
      <c r="V102" s="7"/>
      <c r="W102" s="28">
        <f t="shared" ca="1" si="20"/>
        <v>0.99570288200799628</v>
      </c>
      <c r="X102" s="27">
        <f t="shared" ca="1" si="24"/>
        <v>264.63725928365159</v>
      </c>
      <c r="Y102" s="7"/>
      <c r="Z102" s="28">
        <f t="shared" si="23"/>
        <v>264.45599999999985</v>
      </c>
      <c r="AA102" s="27">
        <f t="shared" si="21"/>
        <v>4.6156279266541214</v>
      </c>
      <c r="AB102" s="7"/>
      <c r="AC102" s="28">
        <f t="shared" ca="1" si="13"/>
        <v>0.18125928365174104</v>
      </c>
      <c r="AD102" s="27"/>
      <c r="AE102" s="7"/>
    </row>
    <row r="103" spans="1:31" s="26" customFormat="1" x14ac:dyDescent="0.25">
      <c r="A103" s="26">
        <v>18</v>
      </c>
      <c r="B103" s="26">
        <v>-625</v>
      </c>
      <c r="C103" s="26">
        <v>11168</v>
      </c>
      <c r="D103" s="26">
        <v>13255</v>
      </c>
      <c r="E103" s="26">
        <v>15044</v>
      </c>
      <c r="F103" s="26">
        <v>12990</v>
      </c>
      <c r="G103" s="27"/>
      <c r="H103" s="7"/>
      <c r="I103" s="28">
        <f t="shared" si="14"/>
        <v>-3876</v>
      </c>
      <c r="J103" s="27">
        <f t="shared" si="14"/>
        <v>265</v>
      </c>
      <c r="K103" s="7"/>
      <c r="L103" s="124">
        <f t="shared" si="22"/>
        <v>0.99537604221693576</v>
      </c>
      <c r="M103" s="27">
        <f t="shared" ca="1" si="15"/>
        <v>4.9704672064946994E-6</v>
      </c>
      <c r="N103" s="44"/>
      <c r="O103" s="44"/>
      <c r="P103" s="7"/>
      <c r="Q103" s="28">
        <f t="shared" ca="1" si="16"/>
        <v>-3846.5741518498262</v>
      </c>
      <c r="R103" s="27">
        <f t="shared" ca="1" si="17"/>
        <v>257.01429746255599</v>
      </c>
      <c r="S103" s="7"/>
      <c r="T103" s="28">
        <f t="shared" ca="1" si="18"/>
        <v>0.99363244676235152</v>
      </c>
      <c r="U103" s="27">
        <f t="shared" ca="1" si="19"/>
        <v>6.6813162312537436E-2</v>
      </c>
      <c r="V103" s="7"/>
      <c r="W103" s="28">
        <f t="shared" ca="1" si="20"/>
        <v>0.99314658775306019</v>
      </c>
      <c r="X103" s="27">
        <f t="shared" ca="1" si="24"/>
        <v>259.05404930116083</v>
      </c>
      <c r="Y103" s="7"/>
      <c r="Z103" s="28">
        <f t="shared" si="23"/>
        <v>258.83099999999985</v>
      </c>
      <c r="AA103" s="27">
        <f t="shared" si="21"/>
        <v>4.5174531562294407</v>
      </c>
      <c r="AB103" s="7"/>
      <c r="AC103" s="28">
        <f t="shared" ca="1" si="13"/>
        <v>0.22304930116098376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11199</v>
      </c>
      <c r="D104" s="26">
        <v>13445</v>
      </c>
      <c r="E104" s="26">
        <v>15032</v>
      </c>
      <c r="F104" s="26">
        <v>12812</v>
      </c>
      <c r="G104" s="27"/>
      <c r="H104" s="7"/>
      <c r="I104" s="28">
        <f t="shared" si="14"/>
        <v>-3833</v>
      </c>
      <c r="J104" s="27">
        <f t="shared" si="14"/>
        <v>633</v>
      </c>
      <c r="K104" s="7"/>
      <c r="L104" s="124">
        <f t="shared" si="22"/>
        <v>0.98375683894624821</v>
      </c>
      <c r="M104" s="27">
        <f t="shared" ca="1" si="15"/>
        <v>6.032812610772089E-6</v>
      </c>
      <c r="N104" s="44"/>
      <c r="O104" s="44"/>
      <c r="P104" s="7"/>
      <c r="Q104" s="28">
        <f t="shared" ca="1" si="16"/>
        <v>-3803.5741518498262</v>
      </c>
      <c r="R104" s="27">
        <f t="shared" ca="1" si="17"/>
        <v>625.01429746255599</v>
      </c>
      <c r="S104" s="7"/>
      <c r="T104" s="28">
        <f t="shared" ca="1" si="18"/>
        <v>0.98252484983997479</v>
      </c>
      <c r="U104" s="27">
        <f t="shared" ca="1" si="19"/>
        <v>0.16247804933928292</v>
      </c>
      <c r="V104" s="7"/>
      <c r="W104" s="28">
        <f t="shared" ca="1" si="20"/>
        <v>0.98130066048962661</v>
      </c>
      <c r="X104" s="27">
        <f t="shared" ca="1" si="24"/>
        <v>253.50137080840057</v>
      </c>
      <c r="Y104" s="7"/>
      <c r="Z104" s="28">
        <f t="shared" si="23"/>
        <v>253.23299999999983</v>
      </c>
      <c r="AA104" s="27">
        <f t="shared" si="21"/>
        <v>4.4197496247027974</v>
      </c>
      <c r="AB104" s="7"/>
      <c r="AC104" s="28">
        <f t="shared" ca="1" si="13"/>
        <v>0.26837080840073213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11229</v>
      </c>
      <c r="D105" s="26">
        <v>13616</v>
      </c>
      <c r="E105" s="26">
        <v>14983</v>
      </c>
      <c r="F105" s="26">
        <v>12625</v>
      </c>
      <c r="G105" s="27"/>
      <c r="H105" s="7"/>
      <c r="I105" s="28">
        <f t="shared" si="14"/>
        <v>-3754</v>
      </c>
      <c r="J105" s="27">
        <f t="shared" si="14"/>
        <v>991</v>
      </c>
      <c r="K105" s="7"/>
      <c r="L105" s="124">
        <f t="shared" si="22"/>
        <v>0.96324658361227022</v>
      </c>
      <c r="M105" s="27">
        <f t="shared" ca="1" si="15"/>
        <v>9.4338433299526132E-6</v>
      </c>
      <c r="N105" s="44"/>
      <c r="O105" s="44"/>
      <c r="P105" s="7"/>
      <c r="Q105" s="28">
        <f t="shared" ca="1" si="16"/>
        <v>-3724.5741518498262</v>
      </c>
      <c r="R105" s="27">
        <f t="shared" ca="1" si="17"/>
        <v>983.01429746255599</v>
      </c>
      <c r="S105" s="7"/>
      <c r="T105" s="28">
        <f t="shared" ca="1" si="18"/>
        <v>0.96211786944770117</v>
      </c>
      <c r="U105" s="27">
        <f t="shared" ca="1" si="19"/>
        <v>0.25554334704464943</v>
      </c>
      <c r="V105" s="7"/>
      <c r="W105" s="28">
        <f t="shared" ca="1" si="20"/>
        <v>0.96017512738924626</v>
      </c>
      <c r="X105" s="27">
        <f t="shared" ca="1" si="24"/>
        <v>247.99940756288424</v>
      </c>
      <c r="Y105" s="7"/>
      <c r="Z105" s="28">
        <f t="shared" si="23"/>
        <v>247.74299999999982</v>
      </c>
      <c r="AA105" s="27">
        <f t="shared" si="21"/>
        <v>4.3239310487683085</v>
      </c>
      <c r="AB105" s="7"/>
      <c r="AC105" s="28">
        <f t="shared" ca="1" si="13"/>
        <v>0.25640756288441935</v>
      </c>
      <c r="AD105" s="27"/>
      <c r="AE105" s="7"/>
    </row>
    <row r="106" spans="1:31" s="26" customFormat="1" x14ac:dyDescent="0.25">
      <c r="A106" s="26">
        <v>21</v>
      </c>
      <c r="B106" s="26">
        <v>-614</v>
      </c>
      <c r="C106" s="26">
        <v>11286</v>
      </c>
      <c r="D106" s="26">
        <v>13799</v>
      </c>
      <c r="E106" s="26">
        <v>14933</v>
      </c>
      <c r="F106" s="26">
        <v>12448</v>
      </c>
      <c r="G106" s="27"/>
      <c r="H106" s="7"/>
      <c r="I106" s="28">
        <f t="shared" si="14"/>
        <v>-3647</v>
      </c>
      <c r="J106" s="27">
        <f t="shared" si="14"/>
        <v>1351</v>
      </c>
      <c r="K106" s="7"/>
      <c r="L106" s="124">
        <f t="shared" si="22"/>
        <v>0.93367779858475852</v>
      </c>
      <c r="M106" s="27">
        <f t="shared" ca="1" si="15"/>
        <v>3.4792851222967299E-6</v>
      </c>
      <c r="N106" s="44"/>
      <c r="O106" s="44"/>
      <c r="P106" s="7"/>
      <c r="Q106" s="28">
        <f t="shared" ca="1" si="16"/>
        <v>-3617.5741518498262</v>
      </c>
      <c r="R106" s="27">
        <f t="shared" ca="1" si="17"/>
        <v>1343.014297462556</v>
      </c>
      <c r="S106" s="7"/>
      <c r="T106" s="28">
        <f t="shared" ca="1" si="18"/>
        <v>0.93447803524550788</v>
      </c>
      <c r="U106" s="27">
        <f t="shared" ca="1" si="19"/>
        <v>0.34912856261429176</v>
      </c>
      <c r="V106" s="7"/>
      <c r="W106" s="28">
        <f t="shared" ca="1" si="20"/>
        <v>0.93181251439131862</v>
      </c>
      <c r="X106" s="27">
        <f t="shared" ca="1" si="24"/>
        <v>242.36296872478511</v>
      </c>
      <c r="Y106" s="7"/>
      <c r="Z106" s="28">
        <f t="shared" si="23"/>
        <v>242.21699999999981</v>
      </c>
      <c r="AA106" s="27">
        <f t="shared" si="21"/>
        <v>4.2274841543031014</v>
      </c>
      <c r="AB106" s="7"/>
      <c r="AC106" s="28">
        <f t="shared" ca="1" si="13"/>
        <v>0.14596872478529122</v>
      </c>
      <c r="AD106" s="27"/>
      <c r="AE106" s="7"/>
    </row>
    <row r="107" spans="1:31" s="26" customFormat="1" x14ac:dyDescent="0.25">
      <c r="A107" s="26">
        <v>22</v>
      </c>
      <c r="B107" s="26">
        <v>-625</v>
      </c>
      <c r="C107" s="26">
        <v>11365</v>
      </c>
      <c r="D107" s="26">
        <v>13969</v>
      </c>
      <c r="E107" s="26">
        <v>14861</v>
      </c>
      <c r="F107" s="26">
        <v>12276</v>
      </c>
      <c r="G107" s="27"/>
      <c r="H107" s="7"/>
      <c r="I107" s="28">
        <f t="shared" si="14"/>
        <v>-3496</v>
      </c>
      <c r="J107" s="27">
        <f t="shared" si="14"/>
        <v>1693</v>
      </c>
      <c r="K107" s="7"/>
      <c r="L107" s="124">
        <f t="shared" si="22"/>
        <v>0.89466785381539105</v>
      </c>
      <c r="M107" s="27">
        <f t="shared" ca="1" si="15"/>
        <v>6.4928438589740824E-6</v>
      </c>
      <c r="N107" s="44"/>
      <c r="O107" s="44"/>
      <c r="P107" s="7"/>
      <c r="Q107" s="28">
        <f t="shared" ca="1" si="16"/>
        <v>-3466.5741518498262</v>
      </c>
      <c r="R107" s="27">
        <f t="shared" ca="1" si="17"/>
        <v>1685.014297462556</v>
      </c>
      <c r="S107" s="7"/>
      <c r="T107" s="28">
        <f t="shared" ca="1" si="18"/>
        <v>0.89547228791344069</v>
      </c>
      <c r="U107" s="27">
        <f t="shared" ca="1" si="19"/>
        <v>0.43803451740545196</v>
      </c>
      <c r="V107" s="7"/>
      <c r="W107" s="28">
        <f t="shared" ca="1" si="20"/>
        <v>0.89211974787980397</v>
      </c>
      <c r="X107" s="27">
        <f t="shared" ca="1" si="24"/>
        <v>236.75154809901073</v>
      </c>
      <c r="Y107" s="7"/>
      <c r="Z107" s="28">
        <f t="shared" si="23"/>
        <v>236.59199999999981</v>
      </c>
      <c r="AA107" s="27">
        <f t="shared" si="21"/>
        <v>4.1293093838784207</v>
      </c>
      <c r="AB107" s="7"/>
      <c r="AC107" s="28">
        <f t="shared" ca="1" si="13"/>
        <v>0.15954809901091949</v>
      </c>
      <c r="AD107" s="27"/>
      <c r="AE107" s="7"/>
    </row>
    <row r="108" spans="1:31" s="26" customFormat="1" x14ac:dyDescent="0.25">
      <c r="A108" s="26">
        <v>23</v>
      </c>
      <c r="B108" s="26">
        <v>-644</v>
      </c>
      <c r="C108" s="26">
        <v>11461</v>
      </c>
      <c r="D108" s="26">
        <v>14143</v>
      </c>
      <c r="E108" s="26">
        <v>14771</v>
      </c>
      <c r="F108" s="26">
        <v>12109</v>
      </c>
      <c r="G108" s="27"/>
      <c r="H108" s="7"/>
      <c r="I108" s="28">
        <f t="shared" si="14"/>
        <v>-3310</v>
      </c>
      <c r="J108" s="27">
        <f t="shared" si="14"/>
        <v>2034</v>
      </c>
      <c r="K108" s="7"/>
      <c r="L108" s="124">
        <f t="shared" si="22"/>
        <v>0.84546301651377365</v>
      </c>
      <c r="M108" s="27">
        <f t="shared" ca="1" si="15"/>
        <v>4.3071440228843418E-6</v>
      </c>
      <c r="N108" s="44"/>
      <c r="O108" s="44"/>
      <c r="P108" s="7"/>
      <c r="Q108" s="28">
        <f t="shared" ca="1" si="16"/>
        <v>-3280.5741518498262</v>
      </c>
      <c r="R108" s="27">
        <f t="shared" ca="1" si="17"/>
        <v>2026.014297462556</v>
      </c>
      <c r="S108" s="7"/>
      <c r="T108" s="28">
        <f t="shared" ca="1" si="18"/>
        <v>0.84742547331897378</v>
      </c>
      <c r="U108" s="27">
        <f t="shared" ca="1" si="19"/>
        <v>0.52668051326447429</v>
      </c>
      <c r="V108" s="7"/>
      <c r="W108" s="28">
        <f t="shared" ca="1" si="20"/>
        <v>0.84338765051644105</v>
      </c>
      <c r="X108" s="27">
        <f t="shared" ca="1" si="24"/>
        <v>230.91873787566647</v>
      </c>
      <c r="Y108" s="7"/>
      <c r="Z108" s="28">
        <f t="shared" si="23"/>
        <v>230.79599999999982</v>
      </c>
      <c r="AA108" s="27">
        <f t="shared" si="21"/>
        <v>4.0281501004328293</v>
      </c>
      <c r="AB108" s="7"/>
      <c r="AC108" s="28">
        <f t="shared" ca="1" si="13"/>
        <v>0.12273787566664396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11569</v>
      </c>
      <c r="D109" s="26">
        <v>14306</v>
      </c>
      <c r="E109" s="26">
        <v>14667</v>
      </c>
      <c r="F109" s="26">
        <v>11953</v>
      </c>
      <c r="G109" s="27"/>
      <c r="H109" s="7"/>
      <c r="I109" s="28">
        <f t="shared" si="14"/>
        <v>-3098</v>
      </c>
      <c r="J109" s="27">
        <f t="shared" si="14"/>
        <v>2353</v>
      </c>
      <c r="K109" s="7"/>
      <c r="L109" s="124">
        <f t="shared" si="22"/>
        <v>0.78847847721260533</v>
      </c>
      <c r="M109" s="27">
        <f t="shared" ca="1" si="15"/>
        <v>2.4524853935195516E-7</v>
      </c>
      <c r="N109" s="44"/>
      <c r="O109" s="44"/>
      <c r="P109" s="7"/>
      <c r="Q109" s="28">
        <f t="shared" ca="1" si="16"/>
        <v>-3068.5741518498262</v>
      </c>
      <c r="R109" s="27">
        <f t="shared" ca="1" si="17"/>
        <v>2345.014297462556</v>
      </c>
      <c r="S109" s="7"/>
      <c r="T109" s="28">
        <f t="shared" ca="1" si="18"/>
        <v>0.7926624373295813</v>
      </c>
      <c r="U109" s="27">
        <f t="shared" ca="1" si="19"/>
        <v>0.6096074126164629</v>
      </c>
      <c r="V109" s="7"/>
      <c r="W109" s="28">
        <f t="shared" ca="1" si="20"/>
        <v>0.78798325146675607</v>
      </c>
      <c r="X109" s="27">
        <f t="shared" ca="1" si="24"/>
        <v>225.17617074640589</v>
      </c>
      <c r="Y109" s="7"/>
      <c r="Z109" s="28">
        <f t="shared" si="23"/>
        <v>225.08099999999982</v>
      </c>
      <c r="AA109" s="27">
        <f t="shared" si="21"/>
        <v>3.9284045336813538</v>
      </c>
      <c r="AB109" s="7"/>
      <c r="AC109" s="28">
        <f t="shared" ca="1" si="13"/>
        <v>9.5170746406068929E-2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11693</v>
      </c>
      <c r="D110" s="26">
        <v>14440</v>
      </c>
      <c r="E110" s="26">
        <v>14540</v>
      </c>
      <c r="F110" s="26">
        <v>11799</v>
      </c>
      <c r="G110" s="27"/>
      <c r="H110" s="7"/>
      <c r="I110" s="28">
        <f t="shared" si="14"/>
        <v>-2847</v>
      </c>
      <c r="J110" s="27">
        <f t="shared" si="14"/>
        <v>2641</v>
      </c>
      <c r="K110" s="7"/>
      <c r="L110" s="124">
        <f t="shared" si="22"/>
        <v>0.72516419356952821</v>
      </c>
      <c r="M110" s="27">
        <f t="shared" ca="1" si="15"/>
        <v>6.7485884829115188E-6</v>
      </c>
      <c r="N110" s="44"/>
      <c r="O110" s="44"/>
      <c r="P110" s="7"/>
      <c r="Q110" s="28">
        <f t="shared" ca="1" si="16"/>
        <v>-2817.5741518498262</v>
      </c>
      <c r="R110" s="27">
        <f t="shared" ca="1" si="17"/>
        <v>2633.014297462556</v>
      </c>
      <c r="S110" s="7"/>
      <c r="T110" s="28">
        <f t="shared" ca="1" si="18"/>
        <v>0.72782506924780077</v>
      </c>
      <c r="U110" s="27">
        <f t="shared" ca="1" si="19"/>
        <v>0.68447558507217676</v>
      </c>
      <c r="V110" s="7"/>
      <c r="W110" s="28">
        <f t="shared" ca="1" si="20"/>
        <v>0.72256638901896797</v>
      </c>
      <c r="X110" s="27">
        <f t="shared" ca="1" si="24"/>
        <v>219.45348564567541</v>
      </c>
      <c r="Y110" s="7"/>
      <c r="Z110" s="28">
        <f t="shared" si="23"/>
        <v>219.49199999999982</v>
      </c>
      <c r="AA110" s="27">
        <f t="shared" si="21"/>
        <v>3.8308580817873903</v>
      </c>
      <c r="AB110" s="7"/>
      <c r="AC110" s="28">
        <f t="shared" ca="1" si="13"/>
        <v>-3.8514354324405531E-2</v>
      </c>
      <c r="AD110" s="27"/>
      <c r="AE110" s="7"/>
    </row>
    <row r="111" spans="1:31" s="26" customFormat="1" x14ac:dyDescent="0.25">
      <c r="A111" s="26">
        <v>26</v>
      </c>
      <c r="B111" s="26">
        <v>-617</v>
      </c>
      <c r="C111" s="26">
        <v>11820</v>
      </c>
      <c r="D111" s="26">
        <v>14565</v>
      </c>
      <c r="E111" s="26">
        <v>14401</v>
      </c>
      <c r="F111" s="26">
        <v>11663</v>
      </c>
      <c r="G111" s="27"/>
      <c r="H111" s="7"/>
      <c r="I111" s="28">
        <f t="shared" si="14"/>
        <v>-2581</v>
      </c>
      <c r="J111" s="27">
        <f t="shared" si="14"/>
        <v>2902</v>
      </c>
      <c r="K111" s="7"/>
      <c r="L111" s="124">
        <f t="shared" si="22"/>
        <v>0.65542729866723171</v>
      </c>
      <c r="M111" s="27">
        <f t="shared" ca="1" si="15"/>
        <v>4.4036341666560517E-6</v>
      </c>
      <c r="N111" s="44"/>
      <c r="O111" s="44"/>
      <c r="P111" s="7"/>
      <c r="Q111" s="28">
        <f t="shared" ca="1" si="16"/>
        <v>-2551.5741518498262</v>
      </c>
      <c r="R111" s="27">
        <f t="shared" ca="1" si="17"/>
        <v>2894.014297462556</v>
      </c>
      <c r="S111" s="7"/>
      <c r="T111" s="28">
        <f t="shared" ca="1" si="18"/>
        <v>0.65911295805356307</v>
      </c>
      <c r="U111" s="27">
        <f t="shared" ca="1" si="19"/>
        <v>0.75232486636016738</v>
      </c>
      <c r="V111" s="7"/>
      <c r="W111" s="28">
        <f t="shared" ca="1" si="20"/>
        <v>0.65332881488920147</v>
      </c>
      <c r="X111" s="27">
        <f t="shared" ca="1" si="24"/>
        <v>213.87425751523256</v>
      </c>
      <c r="Y111" s="7"/>
      <c r="Z111" s="28">
        <f t="shared" si="23"/>
        <v>213.93899999999982</v>
      </c>
      <c r="AA111" s="27">
        <f t="shared" si="21"/>
        <v>3.7339399484241458</v>
      </c>
      <c r="AB111" s="7"/>
      <c r="AC111" s="28">
        <f t="shared" ca="1" si="13"/>
        <v>-6.4742484767265296E-2</v>
      </c>
      <c r="AD111" s="27"/>
      <c r="AE111" s="7"/>
    </row>
    <row r="112" spans="1:31" s="26" customFormat="1" x14ac:dyDescent="0.25">
      <c r="A112" s="26">
        <v>27</v>
      </c>
      <c r="B112" s="26">
        <v>-636</v>
      </c>
      <c r="C112" s="26">
        <v>11968</v>
      </c>
      <c r="D112" s="26">
        <v>14681</v>
      </c>
      <c r="E112" s="26">
        <v>14249</v>
      </c>
      <c r="F112" s="26">
        <v>11540</v>
      </c>
      <c r="G112" s="27"/>
      <c r="H112" s="7"/>
      <c r="I112" s="28">
        <f t="shared" si="14"/>
        <v>-2281</v>
      </c>
      <c r="J112" s="27">
        <f t="shared" si="14"/>
        <v>3141</v>
      </c>
      <c r="K112" s="7"/>
      <c r="L112" s="124">
        <f t="shared" si="22"/>
        <v>0.5771106965084557</v>
      </c>
      <c r="M112" s="27">
        <f t="shared" ca="1" si="15"/>
        <v>3.0917897515217358E-6</v>
      </c>
      <c r="N112" s="44"/>
      <c r="O112" s="44"/>
      <c r="P112" s="7"/>
      <c r="Q112" s="28">
        <f t="shared" ca="1" si="16"/>
        <v>-2251.5741518498262</v>
      </c>
      <c r="R112" s="27">
        <f t="shared" ca="1" si="17"/>
        <v>3133.014297462556</v>
      </c>
      <c r="S112" s="7"/>
      <c r="T112" s="28">
        <f t="shared" ca="1" si="18"/>
        <v>0.58161809580442292</v>
      </c>
      <c r="U112" s="27">
        <f t="shared" ca="1" si="19"/>
        <v>0.81445505114112438</v>
      </c>
      <c r="V112" s="7"/>
      <c r="W112" s="28">
        <f t="shared" ca="1" si="20"/>
        <v>0.57535234792199119</v>
      </c>
      <c r="X112" s="27">
        <f t="shared" ca="1" si="24"/>
        <v>208.14116219215271</v>
      </c>
      <c r="Y112" s="7"/>
      <c r="Z112" s="28">
        <f t="shared" si="23"/>
        <v>208.21499999999983</v>
      </c>
      <c r="AA112" s="27">
        <f t="shared" si="21"/>
        <v>3.6340373020399901</v>
      </c>
      <c r="AB112" s="7"/>
      <c r="AC112" s="28">
        <f t="shared" ca="1" si="13"/>
        <v>-7.3837807847127124E-2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12130</v>
      </c>
      <c r="D113" s="26">
        <v>14783</v>
      </c>
      <c r="E113" s="26">
        <v>14099</v>
      </c>
      <c r="F113" s="26">
        <v>11444</v>
      </c>
      <c r="G113" s="27"/>
      <c r="H113" s="7"/>
      <c r="I113" s="28">
        <f t="shared" si="14"/>
        <v>-1969</v>
      </c>
      <c r="J113" s="27">
        <f t="shared" si="14"/>
        <v>3339</v>
      </c>
      <c r="K113" s="7"/>
      <c r="L113" s="124">
        <f t="shared" si="22"/>
        <v>0.4973927095441556</v>
      </c>
      <c r="M113" s="27">
        <f t="shared" ca="1" si="15"/>
        <v>9.208144789236277E-6</v>
      </c>
      <c r="N113" s="44"/>
      <c r="O113" s="44"/>
      <c r="P113" s="7"/>
      <c r="Q113" s="28">
        <f t="shared" ca="1" si="16"/>
        <v>-1939.5741518498264</v>
      </c>
      <c r="R113" s="27">
        <f t="shared" ca="1" si="17"/>
        <v>3331.014297462556</v>
      </c>
      <c r="S113" s="7"/>
      <c r="T113" s="28">
        <f t="shared" ca="1" si="18"/>
        <v>0.50102343906531721</v>
      </c>
      <c r="U113" s="27">
        <f t="shared" ca="1" si="19"/>
        <v>0.8659269197044277</v>
      </c>
      <c r="V113" s="7"/>
      <c r="W113" s="28">
        <f t="shared" ca="1" si="20"/>
        <v>0.49435821703481631</v>
      </c>
      <c r="X113" s="27">
        <f t="shared" ca="1" si="24"/>
        <v>202.62485177433541</v>
      </c>
      <c r="Y113" s="7"/>
      <c r="Z113" s="28">
        <f t="shared" si="23"/>
        <v>202.77899999999983</v>
      </c>
      <c r="AA113" s="27">
        <f t="shared" si="21"/>
        <v>3.5391612039015783</v>
      </c>
      <c r="AB113" s="7"/>
      <c r="AC113" s="28">
        <f t="shared" ca="1" si="13"/>
        <v>-0.15414822566441444</v>
      </c>
      <c r="AD113" s="27"/>
      <c r="AE113" s="7"/>
    </row>
    <row r="114" spans="1:31" s="26" customFormat="1" x14ac:dyDescent="0.25">
      <c r="A114" s="26">
        <v>29</v>
      </c>
      <c r="B114" s="26">
        <v>-609</v>
      </c>
      <c r="C114" s="26">
        <v>12293</v>
      </c>
      <c r="D114" s="26">
        <v>14874</v>
      </c>
      <c r="E114" s="26">
        <v>13935</v>
      </c>
      <c r="F114" s="26">
        <v>11361</v>
      </c>
      <c r="G114" s="27"/>
      <c r="H114" s="7"/>
      <c r="I114" s="28">
        <f t="shared" si="14"/>
        <v>-1642</v>
      </c>
      <c r="J114" s="27">
        <f t="shared" si="14"/>
        <v>3513</v>
      </c>
      <c r="K114" s="7"/>
      <c r="L114" s="124">
        <f t="shared" si="22"/>
        <v>0.41248616719914588</v>
      </c>
      <c r="M114" s="27">
        <f t="shared" ca="1" si="15"/>
        <v>8.69547473323347E-6</v>
      </c>
      <c r="N114" s="44"/>
      <c r="O114" s="44"/>
      <c r="P114" s="7"/>
      <c r="Q114" s="28">
        <f t="shared" ca="1" si="16"/>
        <v>-1612.5741518498264</v>
      </c>
      <c r="R114" s="27">
        <f t="shared" ca="1" si="17"/>
        <v>3505.014297462556</v>
      </c>
      <c r="S114" s="7"/>
      <c r="T114" s="28">
        <f t="shared" ca="1" si="18"/>
        <v>0.41655403921375445</v>
      </c>
      <c r="U114" s="27">
        <f t="shared" ca="1" si="19"/>
        <v>0.91115977389642144</v>
      </c>
      <c r="V114" s="7"/>
      <c r="W114" s="28">
        <f t="shared" ca="1" si="20"/>
        <v>0.40953735816273246</v>
      </c>
      <c r="X114" s="27">
        <f t="shared" ca="1" si="24"/>
        <v>197.10518121710265</v>
      </c>
      <c r="Y114" s="7"/>
      <c r="Z114" s="28">
        <f t="shared" si="23"/>
        <v>197.29799999999983</v>
      </c>
      <c r="AA114" s="27">
        <f t="shared" si="21"/>
        <v>3.4434997075997691</v>
      </c>
      <c r="AB114" s="7"/>
      <c r="AC114" s="28">
        <f t="shared" ca="1" si="13"/>
        <v>-0.19281878289717724</v>
      </c>
      <c r="AD114" s="27"/>
      <c r="AE114" s="7"/>
    </row>
    <row r="115" spans="1:31" s="26" customFormat="1" x14ac:dyDescent="0.25">
      <c r="A115" s="26">
        <v>30</v>
      </c>
      <c r="B115" s="26">
        <v>-626</v>
      </c>
      <c r="C115" s="26">
        <v>12469</v>
      </c>
      <c r="D115" s="26">
        <v>14940</v>
      </c>
      <c r="E115" s="26">
        <v>13763</v>
      </c>
      <c r="F115" s="26">
        <v>11287</v>
      </c>
      <c r="G115" s="27"/>
      <c r="H115" s="7"/>
      <c r="I115" s="28">
        <f t="shared" si="14"/>
        <v>-1294</v>
      </c>
      <c r="J115" s="27">
        <f t="shared" si="14"/>
        <v>3653</v>
      </c>
      <c r="K115" s="7"/>
      <c r="L115" s="124">
        <f t="shared" si="22"/>
        <v>0.32128476131951672</v>
      </c>
      <c r="M115" s="27">
        <f t="shared" ca="1" si="15"/>
        <v>3.7051592955960892E-6</v>
      </c>
      <c r="N115" s="44"/>
      <c r="O115" s="44"/>
      <c r="P115" s="7"/>
      <c r="Q115" s="28">
        <f t="shared" ca="1" si="16"/>
        <v>-1264.5741518498264</v>
      </c>
      <c r="R115" s="27">
        <f t="shared" ca="1" si="17"/>
        <v>3645.014297462556</v>
      </c>
      <c r="S115" s="7"/>
      <c r="T115" s="28">
        <f t="shared" ca="1" si="18"/>
        <v>0.32665999900475184</v>
      </c>
      <c r="U115" s="27">
        <f t="shared" ca="1" si="19"/>
        <v>0.94755402439572678</v>
      </c>
      <c r="V115" s="7"/>
      <c r="W115" s="28">
        <f t="shared" ca="1" si="20"/>
        <v>0.31935988228550027</v>
      </c>
      <c r="X115" s="27">
        <f t="shared" ca="1" si="24"/>
        <v>191.52845116717435</v>
      </c>
      <c r="Y115" s="7"/>
      <c r="Z115" s="28">
        <f t="shared" si="23"/>
        <v>191.66399999999985</v>
      </c>
      <c r="AA115" s="27">
        <f t="shared" si="21"/>
        <v>3.3451678575424086</v>
      </c>
      <c r="AB115" s="7"/>
      <c r="AC115" s="28">
        <f t="shared" ca="1" si="13"/>
        <v>-0.13554883282549213</v>
      </c>
      <c r="AD115" s="27"/>
      <c r="AE115" s="7"/>
    </row>
    <row r="116" spans="1:31" s="26" customFormat="1" x14ac:dyDescent="0.25">
      <c r="A116" s="26">
        <v>31</v>
      </c>
      <c r="B116" s="26">
        <v>-639</v>
      </c>
      <c r="C116" s="26">
        <v>12662</v>
      </c>
      <c r="D116" s="26">
        <v>14999</v>
      </c>
      <c r="E116" s="26">
        <v>13575</v>
      </c>
      <c r="F116" s="26">
        <v>11232</v>
      </c>
      <c r="G116" s="27"/>
      <c r="H116" s="7"/>
      <c r="I116" s="28">
        <f t="shared" si="14"/>
        <v>-913</v>
      </c>
      <c r="J116" s="27">
        <f t="shared" si="14"/>
        <v>3767</v>
      </c>
      <c r="K116" s="7"/>
      <c r="L116" s="124">
        <f t="shared" si="22"/>
        <v>0.22499296641262409</v>
      </c>
      <c r="M116" s="27">
        <f t="shared" ca="1" si="15"/>
        <v>1.8345007378083036E-5</v>
      </c>
      <c r="N116" s="44"/>
      <c r="O116" s="44"/>
      <c r="P116" s="7"/>
      <c r="Q116" s="28">
        <f t="shared" ca="1" si="16"/>
        <v>-883.57415184982642</v>
      </c>
      <c r="R116" s="27">
        <f t="shared" ca="1" si="17"/>
        <v>3759.014297462556</v>
      </c>
      <c r="S116" s="7"/>
      <c r="T116" s="28">
        <f t="shared" ca="1" si="18"/>
        <v>0.22824152394834385</v>
      </c>
      <c r="U116" s="27">
        <f t="shared" ca="1" si="19"/>
        <v>0.9771893426594469</v>
      </c>
      <c r="V116" s="7"/>
      <c r="W116" s="28">
        <f t="shared" ca="1" si="20"/>
        <v>0.22070985920195529</v>
      </c>
      <c r="X116" s="27">
        <f t="shared" ca="1" si="24"/>
        <v>185.63015842450613</v>
      </c>
      <c r="Y116" s="7"/>
      <c r="Z116" s="28">
        <f t="shared" si="23"/>
        <v>185.91299999999984</v>
      </c>
      <c r="AA116" s="27">
        <f t="shared" si="21"/>
        <v>3.244793972260215</v>
      </c>
      <c r="AB116" s="7"/>
      <c r="AC116" s="28">
        <f t="shared" ca="1" si="13"/>
        <v>-0.28284157549370548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12846</v>
      </c>
      <c r="D117" s="26">
        <v>15030</v>
      </c>
      <c r="E117" s="26">
        <v>13384</v>
      </c>
      <c r="F117" s="26">
        <v>11197</v>
      </c>
      <c r="G117" s="27"/>
      <c r="H117" s="7"/>
      <c r="I117" s="28">
        <f t="shared" si="14"/>
        <v>-538</v>
      </c>
      <c r="J117" s="27">
        <f t="shared" si="14"/>
        <v>3833</v>
      </c>
      <c r="K117" s="7"/>
      <c r="L117" s="124">
        <f t="shared" si="22"/>
        <v>0.1273675697780767</v>
      </c>
      <c r="M117" s="27">
        <f t="shared" ca="1" si="15"/>
        <v>1.3406797909083025E-5</v>
      </c>
      <c r="N117" s="44"/>
      <c r="O117" s="44"/>
      <c r="P117" s="7"/>
      <c r="Q117" s="28">
        <f t="shared" ca="1" si="16"/>
        <v>-508.57415184982636</v>
      </c>
      <c r="R117" s="27">
        <f t="shared" ca="1" si="17"/>
        <v>3825.014297462556</v>
      </c>
      <c r="S117" s="7"/>
      <c r="T117" s="28">
        <f t="shared" ca="1" si="18"/>
        <v>0.13137294613691863</v>
      </c>
      <c r="U117" s="27">
        <f t="shared" ca="1" si="19"/>
        <v>0.99434663218054797</v>
      </c>
      <c r="V117" s="7"/>
      <c r="W117" s="28">
        <f t="shared" ca="1" si="20"/>
        <v>0.12370604032864126</v>
      </c>
      <c r="X117" s="27">
        <f t="shared" ca="1" si="24"/>
        <v>179.99447304075011</v>
      </c>
      <c r="Y117" s="7"/>
      <c r="Z117" s="28">
        <f t="shared" si="23"/>
        <v>180.21599999999984</v>
      </c>
      <c r="AA117" s="27">
        <f t="shared" si="21"/>
        <v>3.1453625647740977</v>
      </c>
      <c r="AB117" s="7"/>
      <c r="AC117" s="28">
        <f t="shared" ca="1" si="13"/>
        <v>-0.22152695924972932</v>
      </c>
      <c r="AD117" s="27"/>
      <c r="AE117" s="7"/>
    </row>
    <row r="118" spans="1:31" s="26" customFormat="1" x14ac:dyDescent="0.25">
      <c r="A118" s="26">
        <v>33</v>
      </c>
      <c r="B118" s="26">
        <v>-632</v>
      </c>
      <c r="C118" s="26">
        <v>13044</v>
      </c>
      <c r="D118" s="26">
        <v>15041</v>
      </c>
      <c r="E118" s="26">
        <v>13192</v>
      </c>
      <c r="F118" s="26">
        <v>11180</v>
      </c>
      <c r="G118" s="27"/>
      <c r="H118" s="7"/>
      <c r="I118" s="28">
        <f t="shared" si="14"/>
        <v>-148</v>
      </c>
      <c r="J118" s="27">
        <f t="shared" si="14"/>
        <v>3861</v>
      </c>
      <c r="K118" s="7"/>
      <c r="L118" s="124">
        <f t="shared" si="22"/>
        <v>2.8638919216610735E-2</v>
      </c>
      <c r="M118" s="27">
        <f t="shared" ca="1" si="15"/>
        <v>3.289423578956062E-5</v>
      </c>
      <c r="N118" s="44"/>
      <c r="O118" s="44"/>
      <c r="P118" s="7"/>
      <c r="Q118" s="28">
        <f t="shared" ca="1" si="16"/>
        <v>-118.57415184982638</v>
      </c>
      <c r="R118" s="27">
        <f t="shared" ca="1" si="17"/>
        <v>3853.014297462556</v>
      </c>
      <c r="S118" s="7"/>
      <c r="T118" s="28">
        <f t="shared" ca="1" si="18"/>
        <v>3.0629625213036412E-2</v>
      </c>
      <c r="U118" s="27">
        <f t="shared" ca="1" si="19"/>
        <v>1.0016254822804092</v>
      </c>
      <c r="V118" s="7"/>
      <c r="W118" s="28">
        <f t="shared" ca="1" si="20"/>
        <v>2.2903569550761178E-2</v>
      </c>
      <c r="X118" s="27">
        <f t="shared" ca="1" si="24"/>
        <v>174.21269893700082</v>
      </c>
      <c r="Y118" s="7"/>
      <c r="Z118" s="28">
        <f t="shared" si="23"/>
        <v>174.52799999999985</v>
      </c>
      <c r="AA118" s="27">
        <f t="shared" si="21"/>
        <v>3.046088236920661</v>
      </c>
      <c r="AB118" s="7"/>
      <c r="AC118" s="28">
        <f t="shared" ca="1" si="13"/>
        <v>-0.31530106299902627</v>
      </c>
      <c r="AD118" s="27"/>
      <c r="AE118" s="7"/>
    </row>
    <row r="119" spans="1:31" s="26" customFormat="1" x14ac:dyDescent="0.25">
      <c r="A119" s="26">
        <v>34</v>
      </c>
      <c r="B119" s="26">
        <v>-625</v>
      </c>
      <c r="C119" s="26">
        <v>13222</v>
      </c>
      <c r="D119" s="26">
        <v>15034</v>
      </c>
      <c r="E119" s="26">
        <v>12997</v>
      </c>
      <c r="F119" s="26">
        <v>11179</v>
      </c>
      <c r="G119" s="27"/>
      <c r="H119" s="7"/>
      <c r="I119" s="28">
        <f t="shared" si="14"/>
        <v>225</v>
      </c>
      <c r="J119" s="27">
        <f t="shared" si="14"/>
        <v>3855</v>
      </c>
      <c r="K119" s="7"/>
      <c r="L119" s="124">
        <f t="shared" si="22"/>
        <v>-6.9278974209010649E-2</v>
      </c>
      <c r="M119" s="27">
        <f t="shared" ca="1" si="15"/>
        <v>1.7307564036877756E-5</v>
      </c>
      <c r="N119" s="44"/>
      <c r="O119" s="44"/>
      <c r="P119" s="7"/>
      <c r="Q119" s="28">
        <f t="shared" ca="1" si="16"/>
        <v>254.42584815017361</v>
      </c>
      <c r="R119" s="27">
        <f t="shared" ca="1" si="17"/>
        <v>3847.014297462556</v>
      </c>
      <c r="S119" s="7"/>
      <c r="T119" s="28">
        <f t="shared" ca="1" si="18"/>
        <v>-6.5722320183394523E-2</v>
      </c>
      <c r="U119" s="27">
        <f t="shared" ca="1" si="19"/>
        <v>1.0000657286875816</v>
      </c>
      <c r="V119" s="7"/>
      <c r="W119" s="28">
        <f t="shared" ca="1" si="20"/>
        <v>-7.3439210264438004E-2</v>
      </c>
      <c r="X119" s="27">
        <f t="shared" ca="1" si="24"/>
        <v>168.70283743820858</v>
      </c>
      <c r="Y119" s="7"/>
      <c r="Z119" s="28">
        <f t="shared" si="23"/>
        <v>168.90299999999985</v>
      </c>
      <c r="AA119" s="27">
        <f t="shared" si="21"/>
        <v>2.9479134664959799</v>
      </c>
      <c r="AB119" s="7"/>
      <c r="AC119" s="28">
        <f t="shared" ca="1" si="13"/>
        <v>-0.20016256179127367</v>
      </c>
      <c r="AD119" s="27"/>
      <c r="AE119" s="7"/>
    </row>
    <row r="120" spans="1:31" s="26" customFormat="1" x14ac:dyDescent="0.25">
      <c r="A120" s="26">
        <v>35</v>
      </c>
      <c r="B120" s="26">
        <v>-616</v>
      </c>
      <c r="C120" s="26">
        <v>13407</v>
      </c>
      <c r="D120" s="26">
        <v>15013</v>
      </c>
      <c r="E120" s="26">
        <v>12812</v>
      </c>
      <c r="F120" s="26">
        <v>11202</v>
      </c>
      <c r="G120" s="27"/>
      <c r="H120" s="7"/>
      <c r="I120" s="28">
        <f t="shared" si="14"/>
        <v>595</v>
      </c>
      <c r="J120" s="27">
        <f t="shared" si="14"/>
        <v>3811</v>
      </c>
      <c r="K120" s="7"/>
      <c r="L120" s="124">
        <f t="shared" si="22"/>
        <v>-0.16514036514177435</v>
      </c>
      <c r="M120" s="27">
        <f t="shared" ca="1" si="15"/>
        <v>1.4367486582814051E-5</v>
      </c>
      <c r="N120" s="44"/>
      <c r="O120" s="44"/>
      <c r="P120" s="7"/>
      <c r="Q120" s="28">
        <f t="shared" ca="1" si="16"/>
        <v>624.42584815017358</v>
      </c>
      <c r="R120" s="27">
        <f t="shared" ca="1" si="17"/>
        <v>3803.014297462556</v>
      </c>
      <c r="S120" s="7"/>
      <c r="T120" s="28">
        <f t="shared" ca="1" si="18"/>
        <v>-0.16129931695733404</v>
      </c>
      <c r="U120" s="27">
        <f t="shared" ca="1" si="19"/>
        <v>0.98862753567351425</v>
      </c>
      <c r="V120" s="7"/>
      <c r="W120" s="28">
        <f t="shared" ca="1" si="20"/>
        <v>-0.16893081189417888</v>
      </c>
      <c r="X120" s="27">
        <f t="shared" ca="1" si="24"/>
        <v>163.2060667747287</v>
      </c>
      <c r="Y120" s="7"/>
      <c r="Z120" s="28">
        <f t="shared" si="23"/>
        <v>163.35899999999984</v>
      </c>
      <c r="AA120" s="27">
        <f t="shared" si="21"/>
        <v>2.8511524127654138</v>
      </c>
      <c r="AB120" s="7"/>
      <c r="AC120" s="28">
        <f t="shared" ca="1" si="13"/>
        <v>-0.15293322527114128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13594</v>
      </c>
      <c r="D121" s="26">
        <v>14971</v>
      </c>
      <c r="E121" s="26">
        <v>12632</v>
      </c>
      <c r="F121" s="26">
        <v>11242</v>
      </c>
      <c r="G121" s="27"/>
      <c r="H121" s="7"/>
      <c r="I121" s="28">
        <f t="shared" si="14"/>
        <v>962</v>
      </c>
      <c r="J121" s="27">
        <f t="shared" si="14"/>
        <v>3729</v>
      </c>
      <c r="K121" s="7"/>
      <c r="L121" s="124">
        <f t="shared" si="22"/>
        <v>-0.25885329848954686</v>
      </c>
      <c r="M121" s="27">
        <f t="shared" ca="1" si="15"/>
        <v>2.2258928110346592E-5</v>
      </c>
      <c r="N121" s="44"/>
      <c r="O121" s="44"/>
      <c r="P121" s="7"/>
      <c r="Q121" s="28">
        <f t="shared" ca="1" si="16"/>
        <v>991.42584815017358</v>
      </c>
      <c r="R121" s="27">
        <f t="shared" ca="1" si="17"/>
        <v>3721.014297462556</v>
      </c>
      <c r="S121" s="7"/>
      <c r="T121" s="28">
        <f t="shared" ca="1" si="18"/>
        <v>-0.25610136510878218</v>
      </c>
      <c r="U121" s="27">
        <f t="shared" ca="1" si="19"/>
        <v>0.9673109032382069</v>
      </c>
      <c r="V121" s="7"/>
      <c r="W121" s="28">
        <f t="shared" ca="1" si="20"/>
        <v>-0.2635712353384615</v>
      </c>
      <c r="X121" s="27">
        <f t="shared" ca="1" si="24"/>
        <v>157.66093833575701</v>
      </c>
      <c r="Y121" s="7"/>
      <c r="Z121" s="28">
        <f t="shared" si="23"/>
        <v>157.85099999999983</v>
      </c>
      <c r="AA121" s="27">
        <f t="shared" si="21"/>
        <v>2.7550196775655662</v>
      </c>
      <c r="AB121" s="7"/>
      <c r="AC121" s="28">
        <f t="shared" ca="1" si="13"/>
        <v>-0.19006166424281901</v>
      </c>
      <c r="AD121" s="27"/>
      <c r="AE121" s="7"/>
    </row>
    <row r="122" spans="1:31" s="26" customFormat="1" x14ac:dyDescent="0.25">
      <c r="A122" s="26">
        <v>37</v>
      </c>
      <c r="B122" s="26">
        <v>-610</v>
      </c>
      <c r="C122" s="26">
        <v>13773</v>
      </c>
      <c r="D122" s="26">
        <v>14924</v>
      </c>
      <c r="E122" s="26">
        <v>12458</v>
      </c>
      <c r="F122" s="26">
        <v>11305</v>
      </c>
      <c r="G122" s="27"/>
      <c r="H122" s="7"/>
      <c r="I122" s="28">
        <f t="shared" si="14"/>
        <v>1315</v>
      </c>
      <c r="J122" s="27">
        <f t="shared" si="14"/>
        <v>3619</v>
      </c>
      <c r="K122" s="7"/>
      <c r="L122" s="124">
        <f t="shared" si="22"/>
        <v>-0.34988442336645736</v>
      </c>
      <c r="M122" s="27">
        <f t="shared" ca="1" si="15"/>
        <v>2.1664823983627465E-5</v>
      </c>
      <c r="N122" s="44"/>
      <c r="O122" s="44"/>
      <c r="P122" s="7"/>
      <c r="Q122" s="28">
        <f t="shared" ca="1" si="16"/>
        <v>1344.4258481501736</v>
      </c>
      <c r="R122" s="27">
        <f t="shared" ca="1" si="17"/>
        <v>3611.014297462556</v>
      </c>
      <c r="S122" s="7"/>
      <c r="T122" s="28">
        <f t="shared" ca="1" si="18"/>
        <v>-0.34728698635527044</v>
      </c>
      <c r="U122" s="27">
        <f t="shared" ca="1" si="19"/>
        <v>0.93871542070303837</v>
      </c>
      <c r="V122" s="7"/>
      <c r="W122" s="28">
        <f t="shared" ca="1" si="20"/>
        <v>-0.35453897210759516</v>
      </c>
      <c r="X122" s="27">
        <f t="shared" ca="1" si="24"/>
        <v>152.21196751333173</v>
      </c>
      <c r="Y122" s="7"/>
      <c r="Z122" s="28">
        <f t="shared" si="23"/>
        <v>152.36099999999982</v>
      </c>
      <c r="AA122" s="27">
        <f t="shared" si="21"/>
        <v>2.6592011016310773</v>
      </c>
      <c r="AB122" s="7"/>
      <c r="AC122" s="28">
        <f t="shared" ca="1" si="13"/>
        <v>-0.14903248666809077</v>
      </c>
      <c r="AD122" s="27"/>
      <c r="AE122" s="7"/>
    </row>
    <row r="123" spans="1:31" s="26" customFormat="1" x14ac:dyDescent="0.25">
      <c r="A123" s="26">
        <v>38</v>
      </c>
      <c r="B123" s="26">
        <v>-629</v>
      </c>
      <c r="C123" s="26">
        <v>13945</v>
      </c>
      <c r="D123" s="26">
        <v>14846</v>
      </c>
      <c r="E123" s="26">
        <v>12279</v>
      </c>
      <c r="F123" s="26">
        <v>11375</v>
      </c>
      <c r="G123" s="27"/>
      <c r="H123" s="7"/>
      <c r="I123" s="28">
        <f t="shared" si="14"/>
        <v>1666</v>
      </c>
      <c r="J123" s="27">
        <f t="shared" si="14"/>
        <v>3471</v>
      </c>
      <c r="K123" s="7"/>
      <c r="L123" s="124">
        <f t="shared" si="22"/>
        <v>-0.44038306527507304</v>
      </c>
      <c r="M123" s="27">
        <f t="shared" ca="1" si="15"/>
        <v>2.0528051772404588E-5</v>
      </c>
      <c r="N123" s="44"/>
      <c r="O123" s="44"/>
      <c r="P123" s="7"/>
      <c r="Q123" s="28">
        <f t="shared" ca="1" si="16"/>
        <v>1695.4258481501736</v>
      </c>
      <c r="R123" s="27">
        <f t="shared" ca="1" si="17"/>
        <v>3463.014297462556</v>
      </c>
      <c r="S123" s="7"/>
      <c r="T123" s="28">
        <f t="shared" ca="1" si="18"/>
        <v>-0.43795597518676443</v>
      </c>
      <c r="U123" s="27">
        <f t="shared" ca="1" si="19"/>
        <v>0.90024149874662984</v>
      </c>
      <c r="V123" s="7"/>
      <c r="W123" s="28">
        <f t="shared" ca="1" si="20"/>
        <v>-0.4449138545851607</v>
      </c>
      <c r="X123" s="27">
        <f t="shared" ca="1" si="24"/>
        <v>146.60345449469764</v>
      </c>
      <c r="Y123" s="7"/>
      <c r="Z123" s="28">
        <f t="shared" si="23"/>
        <v>146.69999999999982</v>
      </c>
      <c r="AA123" s="27">
        <f t="shared" si="21"/>
        <v>2.5603980126756785</v>
      </c>
      <c r="AB123" s="7"/>
      <c r="AC123" s="28">
        <f t="shared" ca="1" si="13"/>
        <v>-9.6545505302174206E-2</v>
      </c>
      <c r="AD123" s="27"/>
      <c r="AE123" s="7"/>
    </row>
    <row r="124" spans="1:31" s="26" customFormat="1" x14ac:dyDescent="0.25">
      <c r="A124" s="26">
        <v>39</v>
      </c>
      <c r="B124" s="26">
        <v>-627</v>
      </c>
      <c r="C124" s="26">
        <v>14120</v>
      </c>
      <c r="D124" s="26">
        <v>14756</v>
      </c>
      <c r="E124" s="26">
        <v>12114</v>
      </c>
      <c r="F124" s="26">
        <v>11471</v>
      </c>
      <c r="G124" s="27"/>
      <c r="H124" s="7"/>
      <c r="I124" s="28">
        <f t="shared" si="14"/>
        <v>2006</v>
      </c>
      <c r="J124" s="27">
        <f t="shared" si="14"/>
        <v>3285</v>
      </c>
      <c r="K124" s="7"/>
      <c r="L124" s="124">
        <f t="shared" si="22"/>
        <v>-0.52632232924330002</v>
      </c>
      <c r="M124" s="27">
        <f t="shared" ca="1" si="15"/>
        <v>3.6586027496166665E-5</v>
      </c>
      <c r="N124" s="44"/>
      <c r="O124" s="44"/>
      <c r="P124" s="7"/>
      <c r="Q124" s="28">
        <f t="shared" ca="1" si="16"/>
        <v>2035.4258481501736</v>
      </c>
      <c r="R124" s="27">
        <f t="shared" ca="1" si="17"/>
        <v>3277.014297462556</v>
      </c>
      <c r="S124" s="7"/>
      <c r="T124" s="28">
        <f t="shared" ca="1" si="18"/>
        <v>-0.52578348573578992</v>
      </c>
      <c r="U124" s="27">
        <f t="shared" ca="1" si="19"/>
        <v>0.85188913736898131</v>
      </c>
      <c r="V124" s="7"/>
      <c r="W124" s="28">
        <f t="shared" ca="1" si="20"/>
        <v>-0.53237096772614612</v>
      </c>
      <c r="X124" s="27">
        <f t="shared" ca="1" si="24"/>
        <v>140.90028531215927</v>
      </c>
      <c r="Y124" s="7"/>
      <c r="Z124" s="28">
        <f t="shared" si="23"/>
        <v>141.05699999999982</v>
      </c>
      <c r="AA124" s="27">
        <f t="shared" si="21"/>
        <v>2.4619090829856383</v>
      </c>
      <c r="AB124" s="7"/>
      <c r="AC124" s="28">
        <f t="shared" ca="1" si="13"/>
        <v>-0.15671468784054809</v>
      </c>
      <c r="AD124" s="27"/>
      <c r="AE124" s="7"/>
    </row>
    <row r="125" spans="1:31" s="26" customFormat="1" x14ac:dyDescent="0.25">
      <c r="A125" s="26">
        <v>40</v>
      </c>
      <c r="B125" s="26">
        <v>-632</v>
      </c>
      <c r="C125" s="26">
        <v>14275</v>
      </c>
      <c r="D125" s="26">
        <v>14645</v>
      </c>
      <c r="E125" s="26">
        <v>11954</v>
      </c>
      <c r="F125" s="26">
        <v>11578</v>
      </c>
      <c r="G125" s="27"/>
      <c r="H125" s="7"/>
      <c r="I125" s="28">
        <f t="shared" si="14"/>
        <v>2321</v>
      </c>
      <c r="J125" s="27">
        <f t="shared" si="14"/>
        <v>3067</v>
      </c>
      <c r="K125" s="7"/>
      <c r="L125" s="124">
        <f t="shared" si="22"/>
        <v>-0.60778506164940227</v>
      </c>
      <c r="M125" s="27">
        <f t="shared" ca="1" si="15"/>
        <v>3.0478658176381589E-5</v>
      </c>
      <c r="N125" s="44"/>
      <c r="O125" s="44"/>
      <c r="P125" s="7"/>
      <c r="Q125" s="28">
        <f t="shared" ca="1" si="16"/>
        <v>2350.4258481501738</v>
      </c>
      <c r="R125" s="27">
        <f t="shared" ca="1" si="17"/>
        <v>3059.014297462556</v>
      </c>
      <c r="S125" s="7"/>
      <c r="T125" s="28">
        <f t="shared" ca="1" si="18"/>
        <v>-0.60715309109738724</v>
      </c>
      <c r="U125" s="27">
        <f t="shared" ca="1" si="19"/>
        <v>0.79521809016292011</v>
      </c>
      <c r="V125" s="7"/>
      <c r="W125" s="28">
        <f t="shared" ca="1" si="20"/>
        <v>-0.61330580962194925</v>
      </c>
      <c r="X125" s="27">
        <f t="shared" ca="1" si="24"/>
        <v>135.26185063192719</v>
      </c>
      <c r="Y125" s="7"/>
      <c r="Z125" s="28">
        <f t="shared" si="23"/>
        <v>135.36899999999983</v>
      </c>
      <c r="AA125" s="27">
        <f t="shared" si="21"/>
        <v>2.3626347551322007</v>
      </c>
      <c r="AB125" s="7"/>
      <c r="AC125" s="28">
        <f t="shared" ca="1" si="13"/>
        <v>-0.10714936807264053</v>
      </c>
      <c r="AD125" s="27"/>
      <c r="AE125" s="7"/>
    </row>
    <row r="126" spans="1:31" s="26" customFormat="1" x14ac:dyDescent="0.25">
      <c r="A126" s="26">
        <v>41</v>
      </c>
      <c r="B126" s="26">
        <v>-637</v>
      </c>
      <c r="C126" s="26">
        <v>14421</v>
      </c>
      <c r="D126" s="26">
        <v>14520</v>
      </c>
      <c r="E126" s="26">
        <v>11806</v>
      </c>
      <c r="F126" s="26">
        <v>11704</v>
      </c>
      <c r="G126" s="27"/>
      <c r="H126" s="7"/>
      <c r="I126" s="28">
        <f t="shared" si="14"/>
        <v>2615</v>
      </c>
      <c r="J126" s="27">
        <f t="shared" si="14"/>
        <v>2816</v>
      </c>
      <c r="K126" s="7"/>
      <c r="L126" s="124">
        <f t="shared" si="22"/>
        <v>-0.68383687346518796</v>
      </c>
      <c r="M126" s="27">
        <f t="shared" ca="1" si="15"/>
        <v>2.4135573858492286E-5</v>
      </c>
      <c r="N126" s="44"/>
      <c r="O126" s="44"/>
      <c r="P126" s="7"/>
      <c r="Q126" s="28">
        <f t="shared" ca="1" si="16"/>
        <v>2644.4258481501738</v>
      </c>
      <c r="R126" s="27">
        <f t="shared" ca="1" si="17"/>
        <v>2808.014297462556</v>
      </c>
      <c r="S126" s="7"/>
      <c r="T126" s="28">
        <f t="shared" ca="1" si="18"/>
        <v>-0.68309805610154462</v>
      </c>
      <c r="U126" s="27">
        <f t="shared" ca="1" si="19"/>
        <v>0.72996839819630843</v>
      </c>
      <c r="V126" s="7"/>
      <c r="W126" s="28">
        <f t="shared" ca="1" si="20"/>
        <v>-0.6887496704138204</v>
      </c>
      <c r="X126" s="27">
        <f t="shared" ca="1" si="24"/>
        <v>129.56695384859387</v>
      </c>
      <c r="Y126" s="7"/>
      <c r="Z126" s="28">
        <f t="shared" si="23"/>
        <v>129.63599999999983</v>
      </c>
      <c r="AA126" s="27">
        <f t="shared" si="21"/>
        <v>2.2625750291153661</v>
      </c>
      <c r="AB126" s="7"/>
      <c r="AC126" s="28">
        <f t="shared" ca="1" si="13"/>
        <v>-6.904615140595638E-2</v>
      </c>
      <c r="AD126" s="27"/>
      <c r="AE126" s="7"/>
    </row>
    <row r="127" spans="1:31" s="26" customFormat="1" x14ac:dyDescent="0.25">
      <c r="A127" s="26">
        <v>42</v>
      </c>
      <c r="B127" s="26">
        <v>-620</v>
      </c>
      <c r="C127" s="26">
        <v>14551</v>
      </c>
      <c r="D127" s="26">
        <v>14378</v>
      </c>
      <c r="E127" s="26">
        <v>11670</v>
      </c>
      <c r="F127" s="26">
        <v>11842</v>
      </c>
      <c r="G127" s="27"/>
      <c r="H127" s="7"/>
      <c r="I127" s="28">
        <f t="shared" si="14"/>
        <v>2881</v>
      </c>
      <c r="J127" s="27">
        <f t="shared" si="14"/>
        <v>2536</v>
      </c>
      <c r="K127" s="7"/>
      <c r="L127" s="124">
        <f t="shared" si="22"/>
        <v>-0.75129858333751742</v>
      </c>
      <c r="M127" s="27">
        <f t="shared" ca="1" si="15"/>
        <v>3.1401691783277601E-5</v>
      </c>
      <c r="N127" s="44"/>
      <c r="O127" s="44"/>
      <c r="P127" s="7"/>
      <c r="Q127" s="28">
        <f t="shared" ca="1" si="16"/>
        <v>2910.4258481501738</v>
      </c>
      <c r="R127" s="27">
        <f t="shared" ca="1" si="17"/>
        <v>2528.014297462556</v>
      </c>
      <c r="S127" s="7"/>
      <c r="T127" s="28">
        <f t="shared" ca="1" si="18"/>
        <v>-0.75181016729578221</v>
      </c>
      <c r="U127" s="27">
        <f t="shared" ca="1" si="19"/>
        <v>0.65717989719769776</v>
      </c>
      <c r="V127" s="7"/>
      <c r="W127" s="28">
        <f t="shared" ca="1" si="20"/>
        <v>-0.7569023045817691</v>
      </c>
      <c r="X127" s="27">
        <f t="shared" ca="1" si="24"/>
        <v>123.86890492910914</v>
      </c>
      <c r="Y127" s="7"/>
      <c r="Z127" s="28">
        <f t="shared" si="23"/>
        <v>124.05599999999983</v>
      </c>
      <c r="AA127" s="27">
        <f t="shared" si="21"/>
        <v>2.1651856568540824</v>
      </c>
      <c r="AB127" s="7"/>
      <c r="AC127" s="28">
        <f t="shared" ca="1" si="13"/>
        <v>-0.18709507089069177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14676</v>
      </c>
      <c r="D128" s="26">
        <v>14236</v>
      </c>
      <c r="E128" s="26">
        <v>11554</v>
      </c>
      <c r="F128" s="26">
        <v>11989</v>
      </c>
      <c r="G128" s="27"/>
      <c r="H128" s="7"/>
      <c r="I128" s="28">
        <f t="shared" si="14"/>
        <v>3122</v>
      </c>
      <c r="J128" s="27">
        <f t="shared" si="14"/>
        <v>2247</v>
      </c>
      <c r="K128" s="7"/>
      <c r="L128" s="124">
        <f t="shared" si="22"/>
        <v>-0.81228145040620559</v>
      </c>
      <c r="M128" s="27">
        <f t="shared" ca="1" si="15"/>
        <v>3.9656517366551287E-5</v>
      </c>
      <c r="N128" s="44"/>
      <c r="O128" s="44"/>
      <c r="P128" s="7"/>
      <c r="Q128" s="28">
        <f t="shared" ca="1" si="16"/>
        <v>3151.4258481501738</v>
      </c>
      <c r="R128" s="27">
        <f t="shared" ca="1" si="17"/>
        <v>2239.014297462556</v>
      </c>
      <c r="S128" s="7"/>
      <c r="T128" s="28">
        <f t="shared" ca="1" si="18"/>
        <v>-0.81406437330259152</v>
      </c>
      <c r="U128" s="27">
        <f t="shared" ca="1" si="19"/>
        <v>0.58205176580984597</v>
      </c>
      <c r="V128" s="7"/>
      <c r="W128" s="28">
        <f t="shared" ca="1" si="20"/>
        <v>-0.81857879249367005</v>
      </c>
      <c r="X128" s="27">
        <f t="shared" ca="1" si="24"/>
        <v>118.31756985750377</v>
      </c>
      <c r="Y128" s="7"/>
      <c r="Z128" s="28">
        <f t="shared" si="23"/>
        <v>118.41299999999983</v>
      </c>
      <c r="AA128" s="27">
        <f t="shared" si="21"/>
        <v>2.0666967271640426</v>
      </c>
      <c r="AB128" s="7"/>
      <c r="AC128" s="28">
        <f t="shared" ca="1" si="13"/>
        <v>-9.5430142496056192E-2</v>
      </c>
      <c r="AD128" s="27"/>
      <c r="AE128" s="7"/>
    </row>
    <row r="129" spans="1:31" s="26" customFormat="1" x14ac:dyDescent="0.25">
      <c r="A129" s="26">
        <v>44</v>
      </c>
      <c r="B129" s="26">
        <v>-600</v>
      </c>
      <c r="C129" s="26">
        <v>14773</v>
      </c>
      <c r="D129" s="26">
        <v>14086</v>
      </c>
      <c r="E129" s="26">
        <v>11454</v>
      </c>
      <c r="F129" s="26">
        <v>12141</v>
      </c>
      <c r="G129" s="27"/>
      <c r="H129" s="7"/>
      <c r="I129" s="28">
        <f t="shared" si="14"/>
        <v>3319</v>
      </c>
      <c r="J129" s="27">
        <f t="shared" si="14"/>
        <v>1945</v>
      </c>
      <c r="K129" s="7"/>
      <c r="L129" s="124">
        <f t="shared" si="22"/>
        <v>-0.86327676798714303</v>
      </c>
      <c r="M129" s="27">
        <f t="shared" ca="1" si="15"/>
        <v>3.120552364562851E-5</v>
      </c>
      <c r="N129" s="44"/>
      <c r="O129" s="44"/>
      <c r="P129" s="7"/>
      <c r="Q129" s="28">
        <f t="shared" ca="1" si="16"/>
        <v>3348.4258481501738</v>
      </c>
      <c r="R129" s="27">
        <f t="shared" ca="1" si="17"/>
        <v>1937.014297462556</v>
      </c>
      <c r="S129" s="7"/>
      <c r="T129" s="28">
        <f t="shared" ca="1" si="18"/>
        <v>-0.86495266617952682</v>
      </c>
      <c r="U129" s="27">
        <f t="shared" ca="1" si="19"/>
        <v>0.50354416830420157</v>
      </c>
      <c r="V129" s="7"/>
      <c r="W129" s="28">
        <f t="shared" ca="1" si="20"/>
        <v>-0.86886295842836758</v>
      </c>
      <c r="X129" s="27">
        <f t="shared" ca="1" si="24"/>
        <v>112.99695084378948</v>
      </c>
      <c r="Y129" s="7"/>
      <c r="Z129" s="28">
        <f t="shared" si="23"/>
        <v>113.01299999999982</v>
      </c>
      <c r="AA129" s="27">
        <f t="shared" si="21"/>
        <v>1.9724489475563485</v>
      </c>
      <c r="AB129" s="7"/>
      <c r="AC129" s="28">
        <f t="shared" ca="1" si="13"/>
        <v>-1.6049156210343085E-2</v>
      </c>
      <c r="AD129" s="27"/>
      <c r="AE129" s="7"/>
    </row>
    <row r="130" spans="1:31" s="26" customFormat="1" x14ac:dyDescent="0.25">
      <c r="A130" s="26">
        <v>45</v>
      </c>
      <c r="B130" s="26">
        <v>-613</v>
      </c>
      <c r="C130" s="26">
        <v>14857</v>
      </c>
      <c r="D130" s="26">
        <v>13911</v>
      </c>
      <c r="E130" s="26">
        <v>11365</v>
      </c>
      <c r="F130" s="26">
        <v>12306</v>
      </c>
      <c r="G130" s="27"/>
      <c r="H130" s="7"/>
      <c r="I130" s="28">
        <f t="shared" si="14"/>
        <v>3492</v>
      </c>
      <c r="J130" s="27">
        <f t="shared" si="14"/>
        <v>1605</v>
      </c>
      <c r="K130" s="7"/>
      <c r="L130" s="124">
        <f t="shared" si="22"/>
        <v>-0.90746365009215368</v>
      </c>
      <c r="M130" s="27">
        <f t="shared" ca="1" si="15"/>
        <v>2.9240994753327255E-5</v>
      </c>
      <c r="N130" s="44"/>
      <c r="O130" s="44"/>
      <c r="P130" s="7"/>
      <c r="Q130" s="28">
        <f t="shared" ca="1" si="16"/>
        <v>3521.4258481501738</v>
      </c>
      <c r="R130" s="27">
        <f t="shared" ca="1" si="17"/>
        <v>1597.014297462556</v>
      </c>
      <c r="S130" s="7"/>
      <c r="T130" s="28">
        <f t="shared" ca="1" si="18"/>
        <v>-0.90964137007653101</v>
      </c>
      <c r="U130" s="27">
        <f t="shared" ca="1" si="19"/>
        <v>0.41515813137731716</v>
      </c>
      <c r="V130" s="7"/>
      <c r="W130" s="28">
        <f t="shared" ca="1" si="20"/>
        <v>-0.91287114440591188</v>
      </c>
      <c r="X130" s="27">
        <f t="shared" ca="1" si="24"/>
        <v>107.35800493891679</v>
      </c>
      <c r="Y130" s="7"/>
      <c r="Z130" s="28">
        <f t="shared" si="23"/>
        <v>107.49599999999982</v>
      </c>
      <c r="AA130" s="27">
        <f t="shared" si="21"/>
        <v>1.8761591327238216</v>
      </c>
      <c r="AB130" s="7"/>
      <c r="AC130" s="28">
        <f t="shared" ca="1" si="13"/>
        <v>-0.13799506108303206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14925</v>
      </c>
      <c r="D131" s="26">
        <v>13731</v>
      </c>
      <c r="E131" s="26">
        <v>11293</v>
      </c>
      <c r="F131" s="26">
        <v>12476</v>
      </c>
      <c r="G131" s="27"/>
      <c r="H131" s="7"/>
      <c r="I131" s="28">
        <f t="shared" si="14"/>
        <v>3632</v>
      </c>
      <c r="J131" s="27">
        <f t="shared" si="14"/>
        <v>1255</v>
      </c>
      <c r="K131" s="7"/>
      <c r="L131" s="124">
        <f t="shared" si="22"/>
        <v>-0.94406462065603713</v>
      </c>
      <c r="M131" s="27">
        <f t="shared" ca="1" si="15"/>
        <v>1.8232617207015149E-5</v>
      </c>
      <c r="N131" s="44"/>
      <c r="O131" s="44"/>
      <c r="P131" s="7"/>
      <c r="Q131" s="28">
        <f t="shared" ca="1" si="16"/>
        <v>3661.4258481501738</v>
      </c>
      <c r="R131" s="27">
        <f t="shared" ca="1" si="17"/>
        <v>1247.014297462556</v>
      </c>
      <c r="S131" s="7"/>
      <c r="T131" s="28">
        <f t="shared" ca="1" si="18"/>
        <v>-0.94580563912612969</v>
      </c>
      <c r="U131" s="27">
        <f t="shared" ca="1" si="19"/>
        <v>0.32417250512905382</v>
      </c>
      <c r="V131" s="7"/>
      <c r="W131" s="28">
        <f t="shared" ca="1" si="20"/>
        <v>-0.94833458754197608</v>
      </c>
      <c r="X131" s="27">
        <f t="shared" ca="1" si="24"/>
        <v>101.77492429870455</v>
      </c>
      <c r="Y131" s="7"/>
      <c r="Z131" s="28">
        <f t="shared" si="23"/>
        <v>101.83499999999982</v>
      </c>
      <c r="AA131" s="27">
        <f t="shared" si="21"/>
        <v>1.7773560437684224</v>
      </c>
      <c r="AB131" s="7"/>
      <c r="AC131" s="28">
        <f t="shared" ca="1" si="13"/>
        <v>-6.0075701295275508E-2</v>
      </c>
      <c r="AD131" s="27"/>
      <c r="AE131" s="7"/>
    </row>
    <row r="132" spans="1:31" s="26" customFormat="1" x14ac:dyDescent="0.25">
      <c r="A132" s="26">
        <v>47</v>
      </c>
      <c r="B132" s="26">
        <v>-641</v>
      </c>
      <c r="C132" s="26">
        <v>14978</v>
      </c>
      <c r="D132" s="26">
        <v>13546</v>
      </c>
      <c r="E132" s="26">
        <v>11237</v>
      </c>
      <c r="F132" s="26">
        <v>12662</v>
      </c>
      <c r="G132" s="27"/>
      <c r="H132" s="7"/>
      <c r="I132" s="28">
        <f t="shared" si="14"/>
        <v>3741</v>
      </c>
      <c r="J132" s="27">
        <f t="shared" si="14"/>
        <v>884</v>
      </c>
      <c r="K132" s="7"/>
      <c r="L132" s="124">
        <f t="shared" si="22"/>
        <v>-0.971891664374677</v>
      </c>
      <c r="M132" s="27">
        <f t="shared" ca="1" si="15"/>
        <v>1.4870366918725473E-5</v>
      </c>
      <c r="N132" s="44"/>
      <c r="O132" s="44"/>
      <c r="P132" s="7"/>
      <c r="Q132" s="28">
        <f t="shared" ca="1" si="16"/>
        <v>3770.4258481501738</v>
      </c>
      <c r="R132" s="27">
        <f t="shared" ca="1" si="17"/>
        <v>876.01429746255599</v>
      </c>
      <c r="S132" s="7"/>
      <c r="T132" s="28">
        <f t="shared" ca="1" si="18"/>
        <v>-0.97396210574331732</v>
      </c>
      <c r="U132" s="27">
        <f t="shared" ca="1" si="19"/>
        <v>0.22772774130589465</v>
      </c>
      <c r="V132" s="7"/>
      <c r="W132" s="28">
        <f t="shared" ca="1" si="20"/>
        <v>-0.97574787584692868</v>
      </c>
      <c r="X132" s="27">
        <f t="shared" ca="1" si="24"/>
        <v>96.039765891159277</v>
      </c>
      <c r="Y132" s="7"/>
      <c r="Z132" s="28">
        <f t="shared" si="23"/>
        <v>96.065999999999818</v>
      </c>
      <c r="AA132" s="27">
        <f t="shared" si="21"/>
        <v>1.6766679992208695</v>
      </c>
      <c r="AB132" s="7"/>
      <c r="AC132" s="28">
        <f t="shared" ca="1" si="13"/>
        <v>-2.6234108840540671E-2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15020</v>
      </c>
      <c r="D133" s="26">
        <v>13365</v>
      </c>
      <c r="E133" s="26">
        <v>11206</v>
      </c>
      <c r="F133" s="26">
        <v>12854</v>
      </c>
      <c r="G133" s="27"/>
      <c r="H133" s="7"/>
      <c r="I133" s="28">
        <f t="shared" si="14"/>
        <v>3814</v>
      </c>
      <c r="J133" s="27">
        <f t="shared" si="14"/>
        <v>511</v>
      </c>
      <c r="K133" s="7"/>
      <c r="L133" s="124">
        <f t="shared" si="22"/>
        <v>-0.98963233929231553</v>
      </c>
      <c r="M133" s="27">
        <f t="shared" ca="1" si="15"/>
        <v>1.7851924725735078E-5</v>
      </c>
      <c r="N133" s="44"/>
      <c r="O133" s="44"/>
      <c r="P133" s="7"/>
      <c r="Q133" s="28">
        <f t="shared" ca="1" si="16"/>
        <v>3843.4258481501738</v>
      </c>
      <c r="R133" s="27">
        <f t="shared" ca="1" si="17"/>
        <v>503.01429746255599</v>
      </c>
      <c r="S133" s="7"/>
      <c r="T133" s="28">
        <f t="shared" ca="1" si="18"/>
        <v>-0.99281918889060816</v>
      </c>
      <c r="U133" s="27">
        <f t="shared" ca="1" si="19"/>
        <v>0.13076305961845969</v>
      </c>
      <c r="V133" s="7"/>
      <c r="W133" s="28">
        <f t="shared" ca="1" si="20"/>
        <v>-0.99385749310321225</v>
      </c>
      <c r="X133" s="27">
        <f t="shared" ca="1" si="24"/>
        <v>90.398202341257729</v>
      </c>
      <c r="Y133" s="7"/>
      <c r="Z133" s="28">
        <f t="shared" si="23"/>
        <v>90.404999999999816</v>
      </c>
      <c r="AA133" s="27">
        <f t="shared" si="21"/>
        <v>1.5778649102654703</v>
      </c>
      <c r="AB133" s="7"/>
      <c r="AC133" s="28">
        <f t="shared" ca="1" si="13"/>
        <v>-6.7976587420872647E-3</v>
      </c>
      <c r="AD133" s="27"/>
      <c r="AE133" s="7"/>
    </row>
    <row r="134" spans="1:31" s="26" customFormat="1" x14ac:dyDescent="0.25">
      <c r="A134" s="26">
        <v>49</v>
      </c>
      <c r="B134" s="26">
        <v>-627</v>
      </c>
      <c r="C134" s="26">
        <v>15030</v>
      </c>
      <c r="D134" s="26">
        <v>13175</v>
      </c>
      <c r="E134" s="26">
        <v>11184</v>
      </c>
      <c r="F134" s="26">
        <v>13041</v>
      </c>
      <c r="G134" s="27"/>
      <c r="H134" s="7"/>
      <c r="I134" s="28">
        <f t="shared" si="14"/>
        <v>3846</v>
      </c>
      <c r="J134" s="27">
        <f t="shared" si="14"/>
        <v>134</v>
      </c>
      <c r="K134" s="7"/>
      <c r="L134" s="124">
        <f t="shared" si="22"/>
        <v>-0.99771307993590697</v>
      </c>
      <c r="M134" s="27">
        <f t="shared" ca="1" si="15"/>
        <v>1.3357044332779448E-5</v>
      </c>
      <c r="N134" s="44"/>
      <c r="O134" s="44"/>
      <c r="P134" s="7"/>
      <c r="Q134" s="28">
        <f t="shared" ca="1" si="16"/>
        <v>3875.4258481501738</v>
      </c>
      <c r="R134" s="27">
        <f t="shared" ca="1" si="17"/>
        <v>126.01429746255597</v>
      </c>
      <c r="S134" s="7"/>
      <c r="T134" s="28">
        <f t="shared" ca="1" si="18"/>
        <v>-1.0010853075305164</v>
      </c>
      <c r="U134" s="27">
        <f t="shared" ca="1" si="19"/>
        <v>3.2758542202473144E-2</v>
      </c>
      <c r="V134" s="7"/>
      <c r="W134" s="28">
        <f t="shared" ca="1" si="20"/>
        <v>-1.0013678089727549</v>
      </c>
      <c r="X134" s="27">
        <f t="shared" ca="1" si="24"/>
        <v>84.7764731914545</v>
      </c>
      <c r="Y134" s="7"/>
      <c r="Z134" s="28">
        <f t="shared" si="23"/>
        <v>84.761999999999816</v>
      </c>
      <c r="AA134" s="27">
        <f t="shared" si="21"/>
        <v>1.4793759805754303</v>
      </c>
      <c r="AB134" s="7"/>
      <c r="AC134" s="28">
        <f t="shared" ca="1" si="13"/>
        <v>1.4473191454683842E-2</v>
      </c>
      <c r="AD134" s="27"/>
      <c r="AE134" s="7"/>
    </row>
    <row r="135" spans="1:31" s="26" customFormat="1" x14ac:dyDescent="0.25">
      <c r="A135" s="26">
        <v>50</v>
      </c>
      <c r="B135" s="26">
        <v>-633</v>
      </c>
      <c r="C135" s="26">
        <v>15034</v>
      </c>
      <c r="D135" s="26">
        <v>12983</v>
      </c>
      <c r="E135" s="26">
        <v>11188</v>
      </c>
      <c r="F135" s="26">
        <v>13235</v>
      </c>
      <c r="G135" s="27"/>
      <c r="H135" s="7"/>
      <c r="I135" s="28">
        <f t="shared" si="14"/>
        <v>3846</v>
      </c>
      <c r="J135" s="27">
        <f t="shared" si="14"/>
        <v>-252</v>
      </c>
      <c r="K135" s="7"/>
      <c r="L135" s="124">
        <f t="shared" si="22"/>
        <v>-0.99606522463668912</v>
      </c>
      <c r="M135" s="27">
        <f t="shared" ca="1" si="15"/>
        <v>2.050719172259957E-5</v>
      </c>
      <c r="N135" s="44"/>
      <c r="O135" s="44"/>
      <c r="P135" s="7"/>
      <c r="Q135" s="28">
        <f t="shared" ca="1" si="16"/>
        <v>3875.4258481501738</v>
      </c>
      <c r="R135" s="27">
        <f t="shared" ca="1" si="17"/>
        <v>-259.98570253744401</v>
      </c>
      <c r="S135" s="7"/>
      <c r="T135" s="28">
        <f t="shared" ca="1" si="18"/>
        <v>-1.0010853075305164</v>
      </c>
      <c r="U135" s="27">
        <f t="shared" ca="1" si="19"/>
        <v>-6.7585605602754451E-2</v>
      </c>
      <c r="V135" s="7"/>
      <c r="W135" s="28">
        <f t="shared" ca="1" si="20"/>
        <v>-1.000593711329018</v>
      </c>
      <c r="X135" s="27">
        <f t="shared" ca="1" si="24"/>
        <v>79.038576252980192</v>
      </c>
      <c r="Y135" s="7"/>
      <c r="Z135" s="28">
        <f t="shared" si="23"/>
        <v>79.064999999999813</v>
      </c>
      <c r="AA135" s="27">
        <f t="shared" si="21"/>
        <v>1.3799445730893134</v>
      </c>
      <c r="AB135" s="7"/>
      <c r="AC135" s="28">
        <f t="shared" ca="1" si="13"/>
        <v>-2.6423747019620691E-2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15014</v>
      </c>
      <c r="D136" s="26">
        <v>12798</v>
      </c>
      <c r="E136" s="26">
        <v>11211</v>
      </c>
      <c r="F136" s="26">
        <v>13421</v>
      </c>
      <c r="G136" s="27"/>
      <c r="H136" s="7"/>
      <c r="I136" s="28">
        <f t="shared" si="14"/>
        <v>3803</v>
      </c>
      <c r="J136" s="27">
        <f t="shared" si="14"/>
        <v>-623</v>
      </c>
      <c r="K136" s="7"/>
      <c r="L136" s="124">
        <f t="shared" si="22"/>
        <v>-0.98501739535645949</v>
      </c>
      <c r="M136" s="27">
        <f t="shared" ca="1" si="15"/>
        <v>1.387094982002217E-5</v>
      </c>
      <c r="N136" s="44"/>
      <c r="O136" s="44"/>
      <c r="P136" s="7"/>
      <c r="Q136" s="28">
        <f t="shared" ca="1" si="16"/>
        <v>3832.4258481501738</v>
      </c>
      <c r="R136" s="27">
        <f t="shared" ca="1" si="17"/>
        <v>-630.98570253744401</v>
      </c>
      <c r="S136" s="7"/>
      <c r="T136" s="28">
        <f t="shared" ca="1" si="18"/>
        <v>-0.98997771060813966</v>
      </c>
      <c r="U136" s="27">
        <f t="shared" ca="1" si="19"/>
        <v>-0.16403036942591362</v>
      </c>
      <c r="V136" s="7"/>
      <c r="W136" s="28">
        <f t="shared" ca="1" si="20"/>
        <v>-0.98874176776265388</v>
      </c>
      <c r="X136" s="27">
        <f t="shared" ca="1" si="24"/>
        <v>73.483308196338214</v>
      </c>
      <c r="Y136" s="7"/>
      <c r="Z136" s="28">
        <f t="shared" si="23"/>
        <v>73.520999999999816</v>
      </c>
      <c r="AA136" s="27">
        <f t="shared" si="21"/>
        <v>1.2831835193587477</v>
      </c>
      <c r="AB136" s="7"/>
      <c r="AC136" s="28">
        <f t="shared" ca="1" si="13"/>
        <v>-3.7691803661601853E-2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14961</v>
      </c>
      <c r="D137" s="26">
        <v>12612</v>
      </c>
      <c r="E137" s="26">
        <v>11240</v>
      </c>
      <c r="F137" s="26">
        <v>13594</v>
      </c>
      <c r="G137" s="27"/>
      <c r="H137" s="7"/>
      <c r="I137" s="28">
        <f t="shared" si="14"/>
        <v>3721</v>
      </c>
      <c r="J137" s="27">
        <f t="shared" si="14"/>
        <v>-982</v>
      </c>
      <c r="K137" s="7"/>
      <c r="L137" s="124">
        <f t="shared" si="22"/>
        <v>-0.9649987922108092</v>
      </c>
      <c r="M137" s="27">
        <f t="shared" ca="1" si="15"/>
        <v>3.3873126511153252E-6</v>
      </c>
      <c r="N137" s="44"/>
      <c r="O137" s="44"/>
      <c r="P137" s="7"/>
      <c r="Q137" s="28">
        <f t="shared" ca="1" si="16"/>
        <v>3750.4258481501738</v>
      </c>
      <c r="R137" s="27">
        <f t="shared" ca="1" si="17"/>
        <v>-989.98570253744401</v>
      </c>
      <c r="S137" s="7"/>
      <c r="T137" s="28">
        <f t="shared" ca="1" si="18"/>
        <v>-0.96879578159337465</v>
      </c>
      <c r="U137" s="27">
        <f t="shared" ca="1" si="19"/>
        <v>-0.25735562606341805</v>
      </c>
      <c r="V137" s="7"/>
      <c r="W137" s="28">
        <f t="shared" ca="1" si="20"/>
        <v>-0.96683925754629241</v>
      </c>
      <c r="X137" s="27">
        <f t="shared" ca="1" si="24"/>
        <v>67.997267481509539</v>
      </c>
      <c r="Y137" s="7"/>
      <c r="Z137" s="28">
        <f t="shared" si="23"/>
        <v>68.030999999999821</v>
      </c>
      <c r="AA137" s="27">
        <f t="shared" si="21"/>
        <v>1.1873649434242592</v>
      </c>
      <c r="AB137" s="7"/>
      <c r="AC137" s="28">
        <f t="shared" ca="1" si="13"/>
        <v>-3.3732518490282359E-2</v>
      </c>
      <c r="AD137" s="27"/>
      <c r="AE137" s="7"/>
    </row>
    <row r="138" spans="1:31" s="26" customFormat="1" x14ac:dyDescent="0.25">
      <c r="A138" s="26">
        <v>53</v>
      </c>
      <c r="B138" s="26">
        <v>-619</v>
      </c>
      <c r="C138" s="26">
        <v>14913</v>
      </c>
      <c r="D138" s="26">
        <v>12438</v>
      </c>
      <c r="E138" s="26">
        <v>11299</v>
      </c>
      <c r="F138" s="26">
        <v>13775</v>
      </c>
      <c r="G138" s="27"/>
      <c r="H138" s="7"/>
      <c r="I138" s="28">
        <f t="shared" si="14"/>
        <v>3614</v>
      </c>
      <c r="J138" s="27">
        <f t="shared" si="14"/>
        <v>-1337</v>
      </c>
      <c r="K138" s="7"/>
      <c r="L138" s="124">
        <f t="shared" si="22"/>
        <v>-0.93563931412903356</v>
      </c>
      <c r="M138" s="27">
        <f t="shared" ca="1" si="15"/>
        <v>8.1074452503549544E-6</v>
      </c>
      <c r="N138" s="44"/>
      <c r="O138" s="44"/>
      <c r="P138" s="7"/>
      <c r="Q138" s="28">
        <f t="shared" ca="1" si="16"/>
        <v>3643.4258481501738</v>
      </c>
      <c r="R138" s="27">
        <f t="shared" ca="1" si="17"/>
        <v>-1344.985702537444</v>
      </c>
      <c r="S138" s="7"/>
      <c r="T138" s="28">
        <f t="shared" ca="1" si="18"/>
        <v>-0.94115594739118136</v>
      </c>
      <c r="U138" s="27">
        <f t="shared" ca="1" si="19"/>
        <v>-0.34964104697237086</v>
      </c>
      <c r="V138" s="7"/>
      <c r="W138" s="28">
        <f t="shared" ca="1" si="20"/>
        <v>-0.93848667171991584</v>
      </c>
      <c r="X138" s="27">
        <f t="shared" ca="1" si="24"/>
        <v>62.469480791528667</v>
      </c>
      <c r="Y138" s="7"/>
      <c r="Z138" s="28">
        <f t="shared" si="23"/>
        <v>62.459999999999823</v>
      </c>
      <c r="AA138" s="27">
        <f t="shared" si="21"/>
        <v>1.090132650795655</v>
      </c>
      <c r="AB138" s="7"/>
      <c r="AC138" s="28">
        <f t="shared" ca="1" si="13"/>
        <v>9.4807915288441791E-3</v>
      </c>
      <c r="AD138" s="27"/>
      <c r="AE138" s="7"/>
    </row>
    <row r="139" spans="1:31" s="26" customFormat="1" x14ac:dyDescent="0.25">
      <c r="A139" s="26">
        <v>54</v>
      </c>
      <c r="B139" s="26">
        <v>-616</v>
      </c>
      <c r="C139" s="26">
        <v>14842</v>
      </c>
      <c r="D139" s="26">
        <v>12267</v>
      </c>
      <c r="E139" s="26">
        <v>11376</v>
      </c>
      <c r="F139" s="26">
        <v>13953</v>
      </c>
      <c r="G139" s="27"/>
      <c r="H139" s="7"/>
      <c r="I139" s="28">
        <f t="shared" si="14"/>
        <v>3466</v>
      </c>
      <c r="J139" s="27">
        <f t="shared" si="14"/>
        <v>-1686</v>
      </c>
      <c r="K139" s="7"/>
      <c r="L139" s="124">
        <f t="shared" si="22"/>
        <v>-0.897650224542766</v>
      </c>
      <c r="M139" s="27">
        <f t="shared" ca="1" si="15"/>
        <v>3.6275556589418969E-6</v>
      </c>
      <c r="N139" s="44"/>
      <c r="O139" s="44"/>
      <c r="P139" s="7"/>
      <c r="Q139" s="28">
        <f t="shared" ca="1" si="16"/>
        <v>3495.4258481501738</v>
      </c>
      <c r="R139" s="27">
        <f t="shared" ca="1" si="17"/>
        <v>-1693.985702537444</v>
      </c>
      <c r="S139" s="7"/>
      <c r="T139" s="28">
        <f t="shared" ca="1" si="18"/>
        <v>-0.90292514868160556</v>
      </c>
      <c r="U139" s="27">
        <f t="shared" ca="1" si="19"/>
        <v>-0.44036671428849639</v>
      </c>
      <c r="V139" s="7"/>
      <c r="W139" s="28">
        <f t="shared" ca="1" si="20"/>
        <v>-0.89955483884990062</v>
      </c>
      <c r="X139" s="27">
        <f t="shared" ca="1" si="24"/>
        <v>56.819251944789471</v>
      </c>
      <c r="Y139" s="7"/>
      <c r="Z139" s="28">
        <f t="shared" si="23"/>
        <v>56.915999999999826</v>
      </c>
      <c r="AA139" s="27">
        <f t="shared" si="21"/>
        <v>0.9933715970650896</v>
      </c>
      <c r="AB139" s="7"/>
      <c r="AC139" s="28">
        <f t="shared" ca="1" si="13"/>
        <v>-9.6748055210355233E-2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14740</v>
      </c>
      <c r="D140" s="26">
        <v>12096</v>
      </c>
      <c r="E140" s="26">
        <v>11467</v>
      </c>
      <c r="F140" s="26">
        <v>14120</v>
      </c>
      <c r="G140" s="27"/>
      <c r="H140" s="7"/>
      <c r="I140" s="28">
        <f t="shared" si="14"/>
        <v>3273</v>
      </c>
      <c r="J140" s="27">
        <f t="shared" si="14"/>
        <v>-2024</v>
      </c>
      <c r="K140" s="7"/>
      <c r="L140" s="124">
        <f t="shared" si="22"/>
        <v>-0.84913019039013027</v>
      </c>
      <c r="M140" s="27">
        <f t="shared" ca="1" si="15"/>
        <v>1.2034058821914358E-8</v>
      </c>
      <c r="N140" s="44"/>
      <c r="O140" s="44"/>
      <c r="P140" s="7"/>
      <c r="Q140" s="28">
        <f t="shared" ca="1" si="16"/>
        <v>3302.4258481501738</v>
      </c>
      <c r="R140" s="27">
        <f t="shared" ca="1" si="17"/>
        <v>-2031.985702537444</v>
      </c>
      <c r="S140" s="7"/>
      <c r="T140" s="28">
        <f t="shared" ca="1" si="18"/>
        <v>-0.8530701206346587</v>
      </c>
      <c r="U140" s="27">
        <f t="shared" ca="1" si="19"/>
        <v>-0.52823283335110494</v>
      </c>
      <c r="V140" s="7"/>
      <c r="W140" s="28">
        <f t="shared" ca="1" si="20"/>
        <v>-0.84902049053223649</v>
      </c>
      <c r="X140" s="27">
        <f t="shared" ca="1" si="24"/>
        <v>51.01425345316062</v>
      </c>
      <c r="Y140" s="7"/>
      <c r="Z140" s="28">
        <f t="shared" si="23"/>
        <v>51.137999999999828</v>
      </c>
      <c r="AA140" s="27">
        <f t="shared" si="21"/>
        <v>0.8925264728848572</v>
      </c>
      <c r="AB140" s="7"/>
      <c r="AC140" s="28">
        <f t="shared" ca="1" si="13"/>
        <v>-0.12374654683920738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14639</v>
      </c>
      <c r="D141" s="26">
        <v>11938</v>
      </c>
      <c r="E141" s="26">
        <v>11582</v>
      </c>
      <c r="F141" s="26">
        <v>14287</v>
      </c>
      <c r="G141" s="27"/>
      <c r="H141" s="7"/>
      <c r="I141" s="28">
        <f t="shared" si="14"/>
        <v>3057</v>
      </c>
      <c r="J141" s="27">
        <f t="shared" si="14"/>
        <v>-2349</v>
      </c>
      <c r="K141" s="7"/>
      <c r="L141" s="124">
        <f t="shared" si="22"/>
        <v>-0.79246228367050076</v>
      </c>
      <c r="M141" s="27">
        <f t="shared" ca="1" si="15"/>
        <v>1.1767830261353525E-8</v>
      </c>
      <c r="N141" s="44"/>
      <c r="O141" s="44"/>
      <c r="P141" s="7"/>
      <c r="Q141" s="28">
        <f t="shared" ca="1" si="16"/>
        <v>3086.4258481501738</v>
      </c>
      <c r="R141" s="27">
        <f t="shared" ca="1" si="17"/>
        <v>-2356.985702537444</v>
      </c>
      <c r="S141" s="7"/>
      <c r="T141" s="28">
        <f t="shared" ca="1" si="18"/>
        <v>-0.79727381981527778</v>
      </c>
      <c r="U141" s="27">
        <f t="shared" ca="1" si="19"/>
        <v>-0.61271948629592099</v>
      </c>
      <c r="V141" s="7"/>
      <c r="W141" s="28">
        <f t="shared" ca="1" si="20"/>
        <v>-0.79257076330112952</v>
      </c>
      <c r="X141" s="27">
        <f t="shared" ca="1" si="24"/>
        <v>45.195937315789365</v>
      </c>
      <c r="Y141" s="7"/>
      <c r="Z141" s="28">
        <f t="shared" si="23"/>
        <v>45.404999999999831</v>
      </c>
      <c r="AA141" s="27">
        <f t="shared" si="21"/>
        <v>0.79246674686802232</v>
      </c>
      <c r="AB141" s="7"/>
      <c r="AC141" s="28">
        <f t="shared" ca="1" si="13"/>
        <v>-0.20906268421046548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14512</v>
      </c>
      <c r="D142" s="26">
        <v>11795</v>
      </c>
      <c r="E142" s="26">
        <v>11699</v>
      </c>
      <c r="F142" s="26">
        <v>14429</v>
      </c>
      <c r="G142" s="27"/>
      <c r="H142" s="7"/>
      <c r="I142" s="28">
        <f t="shared" si="14"/>
        <v>2813</v>
      </c>
      <c r="J142" s="27">
        <f t="shared" si="14"/>
        <v>-2634</v>
      </c>
      <c r="K142" s="7"/>
      <c r="L142" s="124">
        <f t="shared" si="22"/>
        <v>-0.72958444782955767</v>
      </c>
      <c r="M142" s="27">
        <f t="shared" ca="1" si="15"/>
        <v>3.7978059796658288E-7</v>
      </c>
      <c r="N142" s="44"/>
      <c r="O142" s="44"/>
      <c r="P142" s="7"/>
      <c r="Q142" s="28">
        <f t="shared" ca="1" si="16"/>
        <v>2842.4258481501738</v>
      </c>
      <c r="R142" s="27">
        <f t="shared" ca="1" si="17"/>
        <v>-2641.985702537444</v>
      </c>
      <c r="S142" s="7"/>
      <c r="T142" s="28">
        <f t="shared" ca="1" si="18"/>
        <v>-0.73424466518597709</v>
      </c>
      <c r="U142" s="27">
        <f t="shared" ca="1" si="19"/>
        <v>-0.68680778195522119</v>
      </c>
      <c r="V142" s="7"/>
      <c r="W142" s="28">
        <f t="shared" ca="1" si="20"/>
        <v>-0.72896818441350364</v>
      </c>
      <c r="X142" s="27">
        <f t="shared" ca="1" si="24"/>
        <v>39.608486303061795</v>
      </c>
      <c r="Y142" s="7"/>
      <c r="Z142" s="28">
        <f t="shared" si="23"/>
        <v>39.815999999999832</v>
      </c>
      <c r="AA142" s="27">
        <f t="shared" si="21"/>
        <v>0.69492029497405927</v>
      </c>
      <c r="AB142" s="7"/>
      <c r="AC142" s="28">
        <f t="shared" ca="1" si="13"/>
        <v>-0.20751369693803667</v>
      </c>
      <c r="AD142" s="27"/>
      <c r="AE142" s="7"/>
    </row>
    <row r="143" spans="1:31" s="26" customFormat="1" x14ac:dyDescent="0.25">
      <c r="A143" s="26">
        <v>58</v>
      </c>
      <c r="B143" s="26">
        <v>-622</v>
      </c>
      <c r="C143" s="26">
        <v>14369</v>
      </c>
      <c r="D143" s="26">
        <v>11662</v>
      </c>
      <c r="E143" s="26">
        <v>11834</v>
      </c>
      <c r="F143" s="26">
        <v>14558</v>
      </c>
      <c r="G143" s="27"/>
      <c r="H143" s="7"/>
      <c r="I143" s="28">
        <f t="shared" si="14"/>
        <v>2535</v>
      </c>
      <c r="J143" s="27">
        <f t="shared" si="14"/>
        <v>-2896</v>
      </c>
      <c r="K143" s="7"/>
      <c r="L143" s="124">
        <f t="shared" si="22"/>
        <v>-0.65965514973240225</v>
      </c>
      <c r="M143" s="27">
        <f t="shared" ca="1" si="15"/>
        <v>9.1592882879377045E-6</v>
      </c>
      <c r="N143" s="44"/>
      <c r="O143" s="44"/>
      <c r="P143" s="7"/>
      <c r="Q143" s="28">
        <f t="shared" ca="1" si="16"/>
        <v>2564.4258481501738</v>
      </c>
      <c r="R143" s="27">
        <f t="shared" ca="1" si="17"/>
        <v>-2903.985702537444</v>
      </c>
      <c r="S143" s="7"/>
      <c r="T143" s="28">
        <f t="shared" ca="1" si="18"/>
        <v>-0.66243275950177383</v>
      </c>
      <c r="U143" s="27">
        <f t="shared" ca="1" si="19"/>
        <v>-0.75491702217534973</v>
      </c>
      <c r="V143" s="7"/>
      <c r="W143" s="28">
        <f t="shared" ca="1" si="20"/>
        <v>-0.65662871812274415</v>
      </c>
      <c r="X143" s="27">
        <f t="shared" ca="1" si="24"/>
        <v>33.91960672969924</v>
      </c>
      <c r="Y143" s="7"/>
      <c r="Z143" s="28">
        <f t="shared" si="23"/>
        <v>34.217999999999833</v>
      </c>
      <c r="AA143" s="27">
        <f t="shared" si="21"/>
        <v>0.5972167634474167</v>
      </c>
      <c r="AB143" s="7"/>
      <c r="AC143" s="28">
        <f t="shared" ca="1" si="13"/>
        <v>-0.29839327030059337</v>
      </c>
      <c r="AD143" s="27"/>
      <c r="AE143" s="7"/>
    </row>
    <row r="144" spans="1:31" s="26" customFormat="1" x14ac:dyDescent="0.25">
      <c r="A144" s="26">
        <v>59</v>
      </c>
      <c r="B144" s="26">
        <v>-637</v>
      </c>
      <c r="C144" s="26">
        <v>14222</v>
      </c>
      <c r="D144" s="26">
        <v>11542</v>
      </c>
      <c r="E144" s="26">
        <v>11990</v>
      </c>
      <c r="F144" s="26">
        <v>14682</v>
      </c>
      <c r="G144" s="27"/>
      <c r="H144" s="7"/>
      <c r="I144" s="28">
        <f t="shared" si="14"/>
        <v>2232</v>
      </c>
      <c r="J144" s="27">
        <f t="shared" si="14"/>
        <v>-3140</v>
      </c>
      <c r="K144" s="7"/>
      <c r="L144" s="124">
        <f t="shared" si="22"/>
        <v>-0.58152684357957174</v>
      </c>
      <c r="M144" s="27">
        <f t="shared" ca="1" si="15"/>
        <v>1.3392608316594303E-5</v>
      </c>
      <c r="N144" s="44"/>
      <c r="O144" s="44"/>
      <c r="P144" s="7"/>
      <c r="Q144" s="28">
        <f t="shared" ca="1" si="16"/>
        <v>2261.4258481501738</v>
      </c>
      <c r="R144" s="27">
        <f t="shared" ca="1" si="17"/>
        <v>-3147.985702537444</v>
      </c>
      <c r="S144" s="7"/>
      <c r="T144" s="28">
        <f t="shared" ca="1" si="18"/>
        <v>-0.58416294863014229</v>
      </c>
      <c r="U144" s="27">
        <f t="shared" ca="1" si="19"/>
        <v>-0.81834700161699614</v>
      </c>
      <c r="V144" s="7"/>
      <c r="W144" s="28">
        <f t="shared" ca="1" si="20"/>
        <v>-0.57786725230231217</v>
      </c>
      <c r="X144" s="27">
        <f t="shared" ca="1" si="24"/>
        <v>28.130209504553193</v>
      </c>
      <c r="Y144" s="7"/>
      <c r="Z144" s="28">
        <f t="shared" si="23"/>
        <v>28.484999999999832</v>
      </c>
      <c r="AA144" s="27">
        <f t="shared" si="21"/>
        <v>0.49715703743058182</v>
      </c>
      <c r="AB144" s="7"/>
      <c r="AC144" s="28">
        <f t="shared" ca="1" si="13"/>
        <v>-0.35479049544663965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14066</v>
      </c>
      <c r="D145" s="26">
        <v>11447</v>
      </c>
      <c r="E145" s="26">
        <v>12144</v>
      </c>
      <c r="F145" s="26">
        <v>14785</v>
      </c>
      <c r="G145" s="27"/>
      <c r="H145" s="7"/>
      <c r="I145" s="28">
        <f t="shared" si="14"/>
        <v>1922</v>
      </c>
      <c r="J145" s="27">
        <f t="shared" si="14"/>
        <v>-3338</v>
      </c>
      <c r="K145" s="7"/>
      <c r="L145" s="124">
        <f t="shared" si="22"/>
        <v>-0.50206235093224472</v>
      </c>
      <c r="M145" s="27">
        <f t="shared" ca="1" si="15"/>
        <v>2.1833020017242542E-5</v>
      </c>
      <c r="N145" s="44"/>
      <c r="O145" s="44"/>
      <c r="P145" s="7"/>
      <c r="Q145" s="28">
        <f t="shared" ca="1" si="16"/>
        <v>1951.4258481501736</v>
      </c>
      <c r="R145" s="27">
        <f t="shared" ca="1" si="17"/>
        <v>-3345.985702537444</v>
      </c>
      <c r="S145" s="7"/>
      <c r="T145" s="28">
        <f t="shared" ca="1" si="18"/>
        <v>-0.50408492430603069</v>
      </c>
      <c r="U145" s="27">
        <f t="shared" ca="1" si="19"/>
        <v>-0.86981887018029946</v>
      </c>
      <c r="V145" s="7"/>
      <c r="W145" s="28">
        <f t="shared" ca="1" si="20"/>
        <v>-0.4973897692029175</v>
      </c>
      <c r="X145" s="27">
        <f t="shared" ca="1" si="24"/>
        <v>22.665057631375873</v>
      </c>
      <c r="Y145" s="7"/>
      <c r="Z145" s="28">
        <f t="shared" si="23"/>
        <v>23.048999999999833</v>
      </c>
      <c r="AA145" s="27">
        <f t="shared" si="21"/>
        <v>0.40228093929217013</v>
      </c>
      <c r="AB145" s="7"/>
      <c r="AC145" s="28">
        <f t="shared" ca="1" si="13"/>
        <v>-0.38394236862395914</v>
      </c>
      <c r="AD145" s="27"/>
      <c r="AE145" s="7"/>
    </row>
    <row r="146" spans="1:31" s="26" customFormat="1" x14ac:dyDescent="0.25">
      <c r="A146" s="26">
        <v>61</v>
      </c>
      <c r="B146" s="26">
        <v>-610</v>
      </c>
      <c r="C146" s="26">
        <v>13888</v>
      </c>
      <c r="D146" s="26">
        <v>11351</v>
      </c>
      <c r="E146" s="26">
        <v>12299</v>
      </c>
      <c r="F146" s="26">
        <v>14855</v>
      </c>
      <c r="G146" s="27"/>
      <c r="H146" s="7"/>
      <c r="I146" s="28">
        <f t="shared" si="14"/>
        <v>1589</v>
      </c>
      <c r="J146" s="27">
        <f t="shared" si="14"/>
        <v>-3504</v>
      </c>
      <c r="K146" s="7"/>
      <c r="L146" s="124">
        <f t="shared" si="22"/>
        <v>-0.41723004773458799</v>
      </c>
      <c r="M146" s="27">
        <f t="shared" ca="1" si="15"/>
        <v>3.837848705688099E-5</v>
      </c>
      <c r="N146" s="44"/>
      <c r="O146" s="44"/>
      <c r="P146" s="7"/>
      <c r="Q146" s="28">
        <f t="shared" ca="1" si="16"/>
        <v>1618.4258481501736</v>
      </c>
      <c r="R146" s="27">
        <f t="shared" ca="1" si="17"/>
        <v>-3511.985702537444</v>
      </c>
      <c r="S146" s="7"/>
      <c r="T146" s="28">
        <f t="shared" ca="1" si="18"/>
        <v>-0.41806562720948515</v>
      </c>
      <c r="U146" s="27">
        <f t="shared" ca="1" si="19"/>
        <v>-0.91297205291519012</v>
      </c>
      <c r="V146" s="7"/>
      <c r="W146" s="28">
        <f t="shared" ca="1" si="20"/>
        <v>-0.41103501044197377</v>
      </c>
      <c r="X146" s="27">
        <f t="shared" ca="1" si="24"/>
        <v>17.14083532108674</v>
      </c>
      <c r="Y146" s="7"/>
      <c r="Z146" s="28">
        <f t="shared" si="23"/>
        <v>17.558999999999834</v>
      </c>
      <c r="AA146" s="27">
        <f t="shared" si="21"/>
        <v>0.30646236335768146</v>
      </c>
      <c r="AB146" s="7"/>
      <c r="AC146" s="28">
        <f t="shared" ca="1" si="13"/>
        <v>-0.41816467891309372</v>
      </c>
      <c r="AD146" s="27"/>
      <c r="AE146" s="7"/>
    </row>
    <row r="147" spans="1:31" s="26" customFormat="1" x14ac:dyDescent="0.25">
      <c r="A147" s="26">
        <v>62</v>
      </c>
      <c r="B147" s="26">
        <v>-640</v>
      </c>
      <c r="C147" s="26">
        <v>13714</v>
      </c>
      <c r="D147" s="26">
        <v>11284</v>
      </c>
      <c r="E147" s="26">
        <v>12486</v>
      </c>
      <c r="F147" s="26">
        <v>14936</v>
      </c>
      <c r="G147" s="27"/>
      <c r="H147" s="7"/>
      <c r="I147" s="28">
        <f t="shared" si="14"/>
        <v>1228</v>
      </c>
      <c r="J147" s="27">
        <f t="shared" si="14"/>
        <v>-3652</v>
      </c>
      <c r="K147" s="7"/>
      <c r="L147" s="124">
        <f t="shared" si="22"/>
        <v>-0.32412768429078259</v>
      </c>
      <c r="M147" s="27">
        <f t="shared" ca="1" si="15"/>
        <v>4.4148102137791305E-5</v>
      </c>
      <c r="N147" s="44"/>
      <c r="O147" s="44"/>
      <c r="P147" s="7"/>
      <c r="Q147" s="28">
        <f t="shared" ca="1" si="16"/>
        <v>1257.4258481501736</v>
      </c>
      <c r="R147" s="27">
        <f t="shared" ca="1" si="17"/>
        <v>-3659.985702537444</v>
      </c>
      <c r="S147" s="7"/>
      <c r="T147" s="28">
        <f t="shared" ca="1" si="18"/>
        <v>-0.32481347630301982</v>
      </c>
      <c r="U147" s="27">
        <f t="shared" ca="1" si="19"/>
        <v>-0.95144597487159854</v>
      </c>
      <c r="V147" s="7"/>
      <c r="W147" s="28">
        <f t="shared" ca="1" si="20"/>
        <v>-0.31748328046968688</v>
      </c>
      <c r="X147" s="27">
        <f t="shared" ca="1" si="24"/>
        <v>11.355861631691425</v>
      </c>
      <c r="Y147" s="7"/>
      <c r="Z147" s="28">
        <f t="shared" si="23"/>
        <v>11.798999999999834</v>
      </c>
      <c r="AA147" s="27">
        <f t="shared" si="21"/>
        <v>0.20593139844280803</v>
      </c>
      <c r="AB147" s="7"/>
      <c r="AC147" s="28">
        <f t="shared" ca="1" si="13"/>
        <v>-0.44313836830840891</v>
      </c>
      <c r="AD147" s="27"/>
      <c r="AE147" s="7"/>
    </row>
    <row r="148" spans="1:31" s="26" customFormat="1" x14ac:dyDescent="0.25">
      <c r="A148" s="26">
        <v>63</v>
      </c>
      <c r="B148" s="26">
        <v>-627</v>
      </c>
      <c r="C148" s="26">
        <v>13534</v>
      </c>
      <c r="D148" s="26">
        <v>11241</v>
      </c>
      <c r="E148" s="26">
        <v>12673</v>
      </c>
      <c r="F148" s="26">
        <v>14994</v>
      </c>
      <c r="G148" s="27"/>
      <c r="H148" s="7"/>
      <c r="I148" s="28">
        <f t="shared" si="14"/>
        <v>861</v>
      </c>
      <c r="J148" s="27">
        <f t="shared" si="14"/>
        <v>-3753</v>
      </c>
      <c r="K148" s="7"/>
      <c r="L148" s="124">
        <f t="shared" si="22"/>
        <v>-0.22973854634929108</v>
      </c>
      <c r="M148" s="27">
        <f t="shared" ca="1" si="15"/>
        <v>5.2746576017321744E-5</v>
      </c>
      <c r="N148" s="44"/>
      <c r="O148" s="44"/>
      <c r="P148" s="7"/>
      <c r="Q148" s="28">
        <f t="shared" ca="1" si="16"/>
        <v>890.42584815017358</v>
      </c>
      <c r="R148" s="27">
        <f t="shared" ca="1" si="17"/>
        <v>-3760.985702537444</v>
      </c>
      <c r="S148" s="7"/>
      <c r="T148" s="28">
        <f t="shared" ca="1" si="18"/>
        <v>-0.23001142815157166</v>
      </c>
      <c r="U148" s="27">
        <f t="shared" ca="1" si="19"/>
        <v>-0.97770182701752606</v>
      </c>
      <c r="V148" s="7"/>
      <c r="W148" s="28">
        <f t="shared" ca="1" si="20"/>
        <v>-0.22247586254663784</v>
      </c>
      <c r="X148" s="27">
        <f t="shared" ca="1" si="24"/>
        <v>5.722139912382147</v>
      </c>
      <c r="Y148" s="7"/>
      <c r="Z148" s="28">
        <f t="shared" si="23"/>
        <v>6.1559999999998345</v>
      </c>
      <c r="AA148" s="27">
        <f t="shared" si="21"/>
        <v>0.10744246875276803</v>
      </c>
      <c r="AB148" s="7"/>
      <c r="AC148" s="28">
        <f t="shared" ref="AC148:AC149" ca="1" si="25">X148-Z148</f>
        <v>-0.43386008761768746</v>
      </c>
      <c r="AD148" s="27"/>
      <c r="AE148" s="7"/>
    </row>
    <row r="149" spans="1:31" s="26" customFormat="1" x14ac:dyDescent="0.25">
      <c r="A149" s="26">
        <v>64</v>
      </c>
      <c r="B149" s="26">
        <v>-645</v>
      </c>
      <c r="C149" s="26">
        <v>13341</v>
      </c>
      <c r="D149" s="26">
        <v>11199</v>
      </c>
      <c r="E149" s="26">
        <v>12861</v>
      </c>
      <c r="F149" s="26">
        <v>15021</v>
      </c>
      <c r="G149" s="27"/>
      <c r="H149" s="7"/>
      <c r="I149" s="28">
        <f t="shared" ref="I149:J149" si="26">C149-E149</f>
        <v>480</v>
      </c>
      <c r="J149" s="27">
        <f t="shared" si="26"/>
        <v>-3822</v>
      </c>
      <c r="K149" s="7"/>
      <c r="L149" s="124">
        <f t="shared" si="22"/>
        <v>-0.13032784256083002</v>
      </c>
      <c r="M149" s="27">
        <f t="shared" ref="M149" ca="1" si="27">(W149-L149)^2</f>
        <v>4.1110647751948363E-5</v>
      </c>
      <c r="N149" s="44"/>
      <c r="O149" s="44"/>
      <c r="P149" s="7"/>
      <c r="Q149" s="28">
        <f t="shared" ref="Q149" ca="1" si="28">I149-$J$4</f>
        <v>509.42584815017364</v>
      </c>
      <c r="R149" s="27">
        <f t="shared" ref="R149" ca="1" si="29">J149-$J$3</f>
        <v>-3829.985702537444</v>
      </c>
      <c r="S149" s="7"/>
      <c r="T149" s="28">
        <f t="shared" ref="T149" ca="1" si="30">Q149/$J$7</f>
        <v>-0.13159295309516367</v>
      </c>
      <c r="U149" s="27">
        <f t="shared" ref="U149" ca="1" si="31">R149/$J$6</f>
        <v>-0.9956389933350408</v>
      </c>
      <c r="V149" s="7"/>
      <c r="W149" s="28">
        <f t="shared" ref="W149" ca="1" si="32">(T149-U149*SIN(-$J$11*PI()/180))/(COS(-$J$11*PI()/180))</f>
        <v>-0.12391608400705179</v>
      </c>
      <c r="X149" s="27">
        <f ca="1">IF(MOD(ATAN2(U149,W149)*180/PI()-$J$9+360,360)&gt;5,MOD(ATAN2(U149,W149)*180/PI()-$J$9+360,360)-360,MOD(ATAN2(U149,W149)*180/PI()-$J$9+360,360))</f>
        <v>-2.7353262031510894E-3</v>
      </c>
      <c r="Y149" s="7"/>
      <c r="Z149" s="28">
        <f t="shared" si="23"/>
        <v>0.35099999999983478</v>
      </c>
      <c r="AA149" s="27">
        <f t="shared" ref="AA149" si="33">Z149*PI()/180</f>
        <v>6.126105674497213E-3</v>
      </c>
      <c r="AB149" s="7"/>
      <c r="AC149" s="28">
        <f t="shared" ca="1" si="25"/>
        <v>-0.35373532620298587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40021</v>
      </c>
    </row>
    <row r="155" spans="1:31" x14ac:dyDescent="0.25">
      <c r="A155" t="s">
        <v>177</v>
      </c>
      <c r="B155">
        <v>40021</v>
      </c>
    </row>
    <row r="156" spans="1:31" x14ac:dyDescent="0.25">
      <c r="A156" s="31" t="s">
        <v>188</v>
      </c>
      <c r="B156" s="31">
        <v>-39982</v>
      </c>
    </row>
    <row r="157" spans="1:31" x14ac:dyDescent="0.25">
      <c r="A157" t="s">
        <v>183</v>
      </c>
      <c r="B157">
        <v>-39982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9.3541403545824693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0.23110152784815341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-31.669301207422407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-0.26344659135804704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9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4104.8358246988601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-4097.2617843371527</v>
      </c>
      <c r="L7" s="109" t="s">
        <v>15</v>
      </c>
      <c r="M7" s="110">
        <f ca="1">SUM(M20:M84)</f>
        <v>1.6222355306517788E-2</v>
      </c>
      <c r="N7" s="109" t="s">
        <v>15</v>
      </c>
      <c r="O7" s="89">
        <f ca="1">SUM(M85:M149)</f>
        <v>1.6858730519882056E-2</v>
      </c>
      <c r="Q7" s="101" t="s">
        <v>194</v>
      </c>
      <c r="R7" s="101">
        <f ca="1">MAX(AD21:AD83)</f>
        <v>0.10673201506710939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-7.7331098923224317E-2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-171.70970544431637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-172.56046563357572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0.85076018925931862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1.0005667549019484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-1.0037600511475322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136</v>
      </c>
      <c r="L14" s="9"/>
      <c r="M14" s="9"/>
      <c r="N14" s="9"/>
      <c r="O14" s="9"/>
    </row>
    <row r="15" spans="1:24" x14ac:dyDescent="0.25">
      <c r="I15" s="9" t="s">
        <v>137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13409</v>
      </c>
      <c r="D20" s="26">
        <v>11117</v>
      </c>
      <c r="E20" s="26">
        <v>12924</v>
      </c>
      <c r="F20" s="26">
        <v>15191</v>
      </c>
      <c r="G20" s="27"/>
      <c r="H20" s="7"/>
      <c r="I20" s="28">
        <f>C20-E20</f>
        <v>485</v>
      </c>
      <c r="J20" s="27">
        <f>D20-F20</f>
        <v>-4074</v>
      </c>
      <c r="K20" s="7"/>
      <c r="L20" s="124">
        <f>$M$3*SIN(2*PI()/$M$4*($Z20+$M$5))+$M$6</f>
        <v>-0.12186934340514755</v>
      </c>
      <c r="M20" s="27">
        <f ca="1">(W20-L20)^2</f>
        <v>3.616700689249098E-4</v>
      </c>
      <c r="N20" s="44"/>
      <c r="O20" s="44"/>
      <c r="P20" s="7"/>
      <c r="Q20" s="28">
        <f ca="1">I20-$J$4</f>
        <v>516.66930120742245</v>
      </c>
      <c r="R20" s="27">
        <f ca="1">J20-$J$3</f>
        <v>-4083.3541403545823</v>
      </c>
      <c r="S20" s="7"/>
      <c r="T20" s="28">
        <f ca="1">Q20/$J$7</f>
        <v>-0.12610112030979448</v>
      </c>
      <c r="U20" s="27">
        <f ca="1">R20/$J$6</f>
        <v>-0.9947667372675365</v>
      </c>
      <c r="V20" s="7"/>
      <c r="W20" s="28">
        <f ca="1">(T20-U20*SIN(-$J$11*PI()/180))/(COS(-$J$11*PI()/180))</f>
        <v>-0.140886968622953</v>
      </c>
      <c r="X20" s="27">
        <f ca="1">IF(MOD(ATAN2(U20,W20)*180/PI()-$J$9+360,360)&gt;5,MOD(ATAN2(U20,W20)*180/PI()-$J$9+360,360)-360,MOD(ATAN2(U20,W20)*180/PI()-$J$9+360,360))</f>
        <v>-0.22921205440769654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-0.22921205440769654</v>
      </c>
      <c r="AD20" s="27">
        <f ca="1">INDIRECT("AC"&amp;AE20)-AC20</f>
        <v>0.16584060983763127</v>
      </c>
      <c r="AE20" s="7">
        <v>149</v>
      </c>
    </row>
    <row r="21" spans="1:31" s="26" customFormat="1" x14ac:dyDescent="0.25">
      <c r="A21" s="26">
        <v>1</v>
      </c>
      <c r="B21" s="26">
        <v>586</v>
      </c>
      <c r="C21" s="26">
        <v>13600</v>
      </c>
      <c r="D21" s="26">
        <v>11157</v>
      </c>
      <c r="E21" s="26">
        <v>12733</v>
      </c>
      <c r="F21" s="26">
        <v>15161</v>
      </c>
      <c r="G21" s="27"/>
      <c r="H21" s="7"/>
      <c r="I21" s="28">
        <f t="shared" ref="I21:J84" si="1">C21-E21</f>
        <v>867</v>
      </c>
      <c r="J21" s="27">
        <f t="shared" si="1"/>
        <v>-4004</v>
      </c>
      <c r="K21" s="7"/>
      <c r="L21" s="124">
        <f t="shared" ref="L21:L84" si="2">$M$3*SIN(2*PI()/$M$4*($Z21+$M$5))+$M$6</f>
        <v>-0.21258699513882401</v>
      </c>
      <c r="M21" s="27">
        <f t="shared" ref="M21:M84" ca="1" si="3">(W21-L21)^2</f>
        <v>4.5326488472026009E-4</v>
      </c>
      <c r="N21" s="44"/>
      <c r="O21" s="44"/>
      <c r="P21" s="7"/>
      <c r="Q21" s="28">
        <f t="shared" ref="Q21:Q84" ca="1" si="4">I21-$J$4</f>
        <v>898.66930120742245</v>
      </c>
      <c r="R21" s="27">
        <f t="shared" ref="R21:R84" ca="1" si="5">J21-$J$3</f>
        <v>-4013.3541403545823</v>
      </c>
      <c r="S21" s="7"/>
      <c r="T21" s="28">
        <f t="shared" ref="T21:T84" ca="1" si="6">Q21/$J$7</f>
        <v>-0.21933411837213312</v>
      </c>
      <c r="U21" s="27">
        <f t="shared" ref="U21:U84" ca="1" si="7">R21/$J$6</f>
        <v>-0.97771368009560067</v>
      </c>
      <c r="V21" s="7"/>
      <c r="W21" s="28">
        <f t="shared" ref="W21:W84" ca="1" si="8">(T21-U21*SIN(-$J$11*PI()/180))/(COS(-$J$11*PI()/180))</f>
        <v>-0.23387701356813168</v>
      </c>
      <c r="X21" s="27">
        <f ca="1">MOD(ATAN2(U21,W21)*180/PI()-$J$9+360,360)</f>
        <v>5.1625286070263883</v>
      </c>
      <c r="Y21" s="7"/>
      <c r="Z21" s="28">
        <f>360/40000*B21+Z20</f>
        <v>5.274</v>
      </c>
      <c r="AA21" s="27">
        <f t="shared" ref="AA21:AA84" si="9">Z21*PI()/180</f>
        <v>9.2048664750180934E-2</v>
      </c>
      <c r="AB21" s="7"/>
      <c r="AC21" s="28">
        <f t="shared" ca="1" si="0"/>
        <v>-0.11147139297361175</v>
      </c>
      <c r="AD21" s="27">
        <f t="shared" ref="AD21:AD83" ca="1" si="10">INDIRECT("AC"&amp;AE21)-AC21</f>
        <v>-2.4600434270267257E-2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13798</v>
      </c>
      <c r="D22" s="26">
        <v>11212</v>
      </c>
      <c r="E22" s="26">
        <v>12537</v>
      </c>
      <c r="F22" s="26">
        <v>15100</v>
      </c>
      <c r="G22" s="27"/>
      <c r="H22" s="7"/>
      <c r="I22" s="28">
        <f t="shared" si="1"/>
        <v>1261</v>
      </c>
      <c r="J22" s="27">
        <f t="shared" si="1"/>
        <v>-3888</v>
      </c>
      <c r="K22" s="7"/>
      <c r="L22" s="124">
        <f t="shared" si="2"/>
        <v>-0.30883439893768466</v>
      </c>
      <c r="M22" s="27">
        <f t="shared" ca="1" si="3"/>
        <v>4.324469190089911E-4</v>
      </c>
      <c r="N22" s="44"/>
      <c r="O22" s="44"/>
      <c r="P22" s="7"/>
      <c r="Q22" s="28">
        <f t="shared" ca="1" si="4"/>
        <v>1292.6693012074224</v>
      </c>
      <c r="R22" s="27">
        <f t="shared" ca="1" si="5"/>
        <v>-3897.3541403545823</v>
      </c>
      <c r="S22" s="7"/>
      <c r="T22" s="28">
        <f t="shared" ca="1" si="6"/>
        <v>-0.315495901713917</v>
      </c>
      <c r="U22" s="27">
        <f t="shared" ca="1" si="7"/>
        <v>-0.94945432821067843</v>
      </c>
      <c r="V22" s="7"/>
      <c r="W22" s="28">
        <f t="shared" ca="1" si="8"/>
        <v>-0.32962975704974878</v>
      </c>
      <c r="X22" s="27">
        <f t="shared" ref="X22:X83" ca="1" si="11">MOD(ATAN2(U22,W22)*180/PI()-$J$9+360,360)</f>
        <v>10.855587243426839</v>
      </c>
      <c r="Y22" s="7"/>
      <c r="Z22" s="28">
        <f t="shared" ref="Z22:Z85" si="12">360/40000*B22+Z21</f>
        <v>10.989000000000001</v>
      </c>
      <c r="AA22" s="27">
        <f t="shared" si="9"/>
        <v>0.19179423150165686</v>
      </c>
      <c r="AB22" s="7"/>
      <c r="AC22" s="28">
        <f t="shared" ca="1" si="0"/>
        <v>-0.13341275657316132</v>
      </c>
      <c r="AD22" s="27">
        <f t="shared" ca="1" si="10"/>
        <v>5.7491677929352392E-2</v>
      </c>
      <c r="AE22" s="7">
        <v>147</v>
      </c>
    </row>
    <row r="23" spans="1:31" s="26" customFormat="1" x14ac:dyDescent="0.25">
      <c r="A23" s="26">
        <v>3</v>
      </c>
      <c r="B23" s="26">
        <v>620</v>
      </c>
      <c r="C23" s="26">
        <v>13974</v>
      </c>
      <c r="D23" s="26">
        <v>11281</v>
      </c>
      <c r="E23" s="26">
        <v>12343</v>
      </c>
      <c r="F23" s="26">
        <v>15020</v>
      </c>
      <c r="G23" s="27"/>
      <c r="H23" s="7"/>
      <c r="I23" s="28">
        <f t="shared" si="1"/>
        <v>1631</v>
      </c>
      <c r="J23" s="27">
        <f t="shared" si="1"/>
        <v>-3739</v>
      </c>
      <c r="K23" s="7"/>
      <c r="L23" s="124">
        <f t="shared" si="2"/>
        <v>-0.39985317403255427</v>
      </c>
      <c r="M23" s="27">
        <f t="shared" ca="1" si="3"/>
        <v>3.8227011909794899E-4</v>
      </c>
      <c r="N23" s="44"/>
      <c r="O23" s="44"/>
      <c r="P23" s="7"/>
      <c r="Q23" s="28">
        <f t="shared" ca="1" si="4"/>
        <v>1662.6693012074224</v>
      </c>
      <c r="R23" s="27">
        <f t="shared" ca="1" si="5"/>
        <v>-3748.3541403545823</v>
      </c>
      <c r="S23" s="7"/>
      <c r="T23" s="28">
        <f t="shared" ca="1" si="6"/>
        <v>-0.40580011449681047</v>
      </c>
      <c r="U23" s="27">
        <f t="shared" ca="1" si="7"/>
        <v>-0.91315567794470076</v>
      </c>
      <c r="V23" s="7"/>
      <c r="W23" s="28">
        <f t="shared" ca="1" si="8"/>
        <v>-0.41940490334476471</v>
      </c>
      <c r="X23" s="27">
        <f t="shared" ca="1" si="11"/>
        <v>16.378635745145061</v>
      </c>
      <c r="Y23" s="7"/>
      <c r="Z23" s="28">
        <f t="shared" si="12"/>
        <v>16.568999999999999</v>
      </c>
      <c r="AA23" s="27">
        <f t="shared" si="9"/>
        <v>0.28918360376294044</v>
      </c>
      <c r="AB23" s="7"/>
      <c r="AC23" s="28">
        <f t="shared" ca="1" si="0"/>
        <v>-0.1903642548549378</v>
      </c>
      <c r="AD23" s="27">
        <f t="shared" ca="1" si="10"/>
        <v>2.5509813890042921E-2</v>
      </c>
      <c r="AE23" s="7">
        <v>146</v>
      </c>
    </row>
    <row r="24" spans="1:31" s="26" customFormat="1" x14ac:dyDescent="0.25">
      <c r="A24" s="26">
        <v>4</v>
      </c>
      <c r="B24" s="26">
        <v>637</v>
      </c>
      <c r="C24" s="26">
        <v>14172</v>
      </c>
      <c r="D24" s="26">
        <v>11385</v>
      </c>
      <c r="E24" s="26">
        <v>12169</v>
      </c>
      <c r="F24" s="26">
        <v>14931</v>
      </c>
      <c r="G24" s="27"/>
      <c r="H24" s="7"/>
      <c r="I24" s="28">
        <f t="shared" si="1"/>
        <v>2003</v>
      </c>
      <c r="J24" s="27">
        <f t="shared" si="1"/>
        <v>-3546</v>
      </c>
      <c r="K24" s="7"/>
      <c r="L24" s="124">
        <f t="shared" si="2"/>
        <v>-0.48941289241090979</v>
      </c>
      <c r="M24" s="27">
        <f t="shared" ca="1" si="3"/>
        <v>4.0385594759406826E-4</v>
      </c>
      <c r="N24" s="44"/>
      <c r="O24" s="44"/>
      <c r="P24" s="7"/>
      <c r="Q24" s="28">
        <f t="shared" ca="1" si="4"/>
        <v>2034.6693012074224</v>
      </c>
      <c r="R24" s="27">
        <f t="shared" ca="1" si="5"/>
        <v>-3555.3541403545823</v>
      </c>
      <c r="S24" s="7"/>
      <c r="T24" s="28">
        <f t="shared" ca="1" si="6"/>
        <v>-0.49659245815961145</v>
      </c>
      <c r="U24" s="27">
        <f t="shared" ca="1" si="7"/>
        <v>-0.86613796317064917</v>
      </c>
      <c r="V24" s="7"/>
      <c r="W24" s="28">
        <f t="shared" ca="1" si="8"/>
        <v>-0.50950905989613116</v>
      </c>
      <c r="X24" s="27">
        <f t="shared" ca="1" si="11"/>
        <v>22.176043584633589</v>
      </c>
      <c r="Y24" s="7"/>
      <c r="Z24" s="28">
        <f t="shared" si="12"/>
        <v>22.302</v>
      </c>
      <c r="AA24" s="27">
        <f t="shared" si="9"/>
        <v>0.38924332977977538</v>
      </c>
      <c r="AB24" s="7"/>
      <c r="AC24" s="28">
        <f t="shared" ca="1" si="0"/>
        <v>-0.12595641536641011</v>
      </c>
      <c r="AD24" s="27">
        <f t="shared" ca="1" si="10"/>
        <v>1.3699358823416219E-2</v>
      </c>
      <c r="AE24" s="7">
        <v>145</v>
      </c>
    </row>
    <row r="25" spans="1:31" s="26" customFormat="1" x14ac:dyDescent="0.25">
      <c r="A25" s="26">
        <v>5</v>
      </c>
      <c r="B25" s="26">
        <v>628</v>
      </c>
      <c r="C25" s="26">
        <v>14341</v>
      </c>
      <c r="D25" s="26">
        <v>11497</v>
      </c>
      <c r="E25" s="26">
        <v>11999</v>
      </c>
      <c r="F25" s="26">
        <v>14817</v>
      </c>
      <c r="G25" s="27"/>
      <c r="H25" s="7"/>
      <c r="I25" s="28">
        <f t="shared" si="1"/>
        <v>2342</v>
      </c>
      <c r="J25" s="27">
        <f t="shared" si="1"/>
        <v>-3320</v>
      </c>
      <c r="K25" s="7"/>
      <c r="L25" s="124">
        <f t="shared" si="2"/>
        <v>-0.57291859415511837</v>
      </c>
      <c r="M25" s="27">
        <f t="shared" ca="1" si="3"/>
        <v>3.4299758476278333E-4</v>
      </c>
      <c r="N25" s="44"/>
      <c r="O25" s="44"/>
      <c r="P25" s="7"/>
      <c r="Q25" s="28">
        <f t="shared" ca="1" si="4"/>
        <v>2373.6693012074224</v>
      </c>
      <c r="R25" s="27">
        <f t="shared" ca="1" si="5"/>
        <v>-3329.3541403545823</v>
      </c>
      <c r="S25" s="7"/>
      <c r="T25" s="28">
        <f t="shared" ca="1" si="6"/>
        <v>-0.57933064230393816</v>
      </c>
      <c r="U25" s="27">
        <f t="shared" ca="1" si="7"/>
        <v>-0.81108095001554203</v>
      </c>
      <c r="V25" s="7"/>
      <c r="W25" s="28">
        <f t="shared" ca="1" si="8"/>
        <v>-0.59143878812717987</v>
      </c>
      <c r="X25" s="27">
        <f t="shared" ca="1" si="11"/>
        <v>27.809169853746425</v>
      </c>
      <c r="Y25" s="7"/>
      <c r="Z25" s="28">
        <f t="shared" si="12"/>
        <v>27.954000000000001</v>
      </c>
      <c r="AA25" s="27">
        <f t="shared" si="9"/>
        <v>0.48788933910249488</v>
      </c>
      <c r="AB25" s="7"/>
      <c r="AC25" s="28">
        <f t="shared" ca="1" si="0"/>
        <v>-0.14483014625357526</v>
      </c>
      <c r="AD25" s="27">
        <f t="shared" ca="1" si="10"/>
        <v>-2.9515981661425883E-2</v>
      </c>
      <c r="AE25" s="7">
        <v>144</v>
      </c>
    </row>
    <row r="26" spans="1:31" s="26" customFormat="1" x14ac:dyDescent="0.25">
      <c r="A26" s="26">
        <v>6</v>
      </c>
      <c r="B26" s="26">
        <v>630</v>
      </c>
      <c r="C26" s="26">
        <v>14489</v>
      </c>
      <c r="D26" s="26">
        <v>11618</v>
      </c>
      <c r="E26" s="26">
        <v>11829</v>
      </c>
      <c r="F26" s="26">
        <v>14682</v>
      </c>
      <c r="G26" s="27"/>
      <c r="H26" s="7"/>
      <c r="I26" s="28">
        <f t="shared" si="1"/>
        <v>2660</v>
      </c>
      <c r="J26" s="27">
        <f t="shared" si="1"/>
        <v>-3064</v>
      </c>
      <c r="K26" s="7"/>
      <c r="L26" s="124">
        <f t="shared" si="2"/>
        <v>-0.651092202985742</v>
      </c>
      <c r="M26" s="27">
        <f t="shared" ca="1" si="3"/>
        <v>2.9042451621885272E-4</v>
      </c>
      <c r="N26" s="44"/>
      <c r="O26" s="44"/>
      <c r="P26" s="7"/>
      <c r="Q26" s="28">
        <f t="shared" ca="1" si="4"/>
        <v>2691.6693012074224</v>
      </c>
      <c r="R26" s="27">
        <f t="shared" ca="1" si="5"/>
        <v>-3073.3541403545823</v>
      </c>
      <c r="S26" s="7"/>
      <c r="T26" s="28">
        <f t="shared" ca="1" si="6"/>
        <v>-0.65694345220923578</v>
      </c>
      <c r="U26" s="27">
        <f t="shared" ca="1" si="7"/>
        <v>-0.74871548378674813</v>
      </c>
      <c r="V26" s="7"/>
      <c r="W26" s="28">
        <f t="shared" ca="1" si="8"/>
        <v>-0.66813404901892903</v>
      </c>
      <c r="X26" s="27">
        <f t="shared" ca="1" si="11"/>
        <v>33.454590765218995</v>
      </c>
      <c r="Y26" s="7"/>
      <c r="Z26" s="28">
        <f t="shared" si="12"/>
        <v>33.624000000000002</v>
      </c>
      <c r="AA26" s="27">
        <f t="shared" si="9"/>
        <v>0.58684950769057342</v>
      </c>
      <c r="AB26" s="7"/>
      <c r="AC26" s="28">
        <f t="shared" ca="1" si="0"/>
        <v>-0.169409234781007</v>
      </c>
      <c r="AD26" s="27">
        <f t="shared" ca="1" si="10"/>
        <v>6.1714506821921589E-2</v>
      </c>
      <c r="AE26" s="7">
        <v>143</v>
      </c>
    </row>
    <row r="27" spans="1:31" s="26" customFormat="1" x14ac:dyDescent="0.25">
      <c r="A27" s="26">
        <v>7</v>
      </c>
      <c r="B27" s="26">
        <v>605</v>
      </c>
      <c r="C27" s="26">
        <v>14644</v>
      </c>
      <c r="D27" s="26">
        <v>11763</v>
      </c>
      <c r="E27" s="26">
        <v>11694</v>
      </c>
      <c r="F27" s="26">
        <v>14549</v>
      </c>
      <c r="G27" s="27"/>
      <c r="H27" s="7"/>
      <c r="I27" s="28">
        <f t="shared" si="1"/>
        <v>2950</v>
      </c>
      <c r="J27" s="27">
        <f t="shared" si="1"/>
        <v>-2786</v>
      </c>
      <c r="K27" s="7"/>
      <c r="L27" s="124">
        <f t="shared" si="2"/>
        <v>-0.72017583973930388</v>
      </c>
      <c r="M27" s="27">
        <f t="shared" ca="1" si="3"/>
        <v>3.1468266522152564E-4</v>
      </c>
      <c r="N27" s="44"/>
      <c r="O27" s="44"/>
      <c r="P27" s="7"/>
      <c r="Q27" s="28">
        <f t="shared" ca="1" si="4"/>
        <v>2981.6693012074224</v>
      </c>
      <c r="R27" s="27">
        <f t="shared" ca="1" si="5"/>
        <v>-2795.3541403545823</v>
      </c>
      <c r="S27" s="7"/>
      <c r="T27" s="28">
        <f t="shared" ca="1" si="6"/>
        <v>-0.72772242979582802</v>
      </c>
      <c r="U27" s="27">
        <f t="shared" ca="1" si="7"/>
        <v>-0.68099048530391726</v>
      </c>
      <c r="V27" s="7"/>
      <c r="W27" s="28">
        <f t="shared" ca="1" si="8"/>
        <v>-0.73791513694132194</v>
      </c>
      <c r="X27" s="27">
        <f t="shared" ca="1" si="11"/>
        <v>39.007105706376876</v>
      </c>
      <c r="Y27" s="7"/>
      <c r="Z27" s="28">
        <f t="shared" si="12"/>
        <v>39.069000000000003</v>
      </c>
      <c r="AA27" s="27">
        <f t="shared" si="9"/>
        <v>0.68188268546166464</v>
      </c>
      <c r="AB27" s="7"/>
      <c r="AC27" s="28">
        <f t="shared" ca="1" si="0"/>
        <v>-6.1894293623126373E-2</v>
      </c>
      <c r="AD27" s="27">
        <f t="shared" ca="1" si="10"/>
        <v>-1.8345807707952133E-2</v>
      </c>
      <c r="AE27" s="7">
        <v>142</v>
      </c>
    </row>
    <row r="28" spans="1:31" s="26" customFormat="1" x14ac:dyDescent="0.25">
      <c r="A28" s="26">
        <v>8</v>
      </c>
      <c r="B28" s="26">
        <v>613</v>
      </c>
      <c r="C28" s="26">
        <v>14774</v>
      </c>
      <c r="D28" s="26">
        <v>11917</v>
      </c>
      <c r="E28" s="26">
        <v>11565</v>
      </c>
      <c r="F28" s="26">
        <v>14399</v>
      </c>
      <c r="G28" s="27"/>
      <c r="H28" s="7"/>
      <c r="I28" s="28">
        <f t="shared" si="1"/>
        <v>3209</v>
      </c>
      <c r="J28" s="27">
        <f t="shared" si="1"/>
        <v>-2482</v>
      </c>
      <c r="K28" s="7"/>
      <c r="L28" s="124">
        <f t="shared" si="2"/>
        <v>-0.78354165889743344</v>
      </c>
      <c r="M28" s="27">
        <f t="shared" ca="1" si="3"/>
        <v>2.7204034348659917E-4</v>
      </c>
      <c r="N28" s="44"/>
      <c r="O28" s="44"/>
      <c r="P28" s="7"/>
      <c r="Q28" s="28">
        <f t="shared" ca="1" si="4"/>
        <v>3240.6693012074224</v>
      </c>
      <c r="R28" s="27">
        <f t="shared" ca="1" si="5"/>
        <v>-2491.3541403545823</v>
      </c>
      <c r="S28" s="7"/>
      <c r="T28" s="28">
        <f t="shared" ca="1" si="6"/>
        <v>-0.79093537874385345</v>
      </c>
      <c r="U28" s="27">
        <f t="shared" ca="1" si="7"/>
        <v>-0.60693149415722458</v>
      </c>
      <c r="V28" s="7"/>
      <c r="W28" s="28">
        <f t="shared" ca="1" si="8"/>
        <v>-0.80003530444614701</v>
      </c>
      <c r="X28" s="27">
        <f t="shared" ca="1" si="11"/>
        <v>44.524628081283993</v>
      </c>
      <c r="Y28" s="7"/>
      <c r="Z28" s="28">
        <f t="shared" si="12"/>
        <v>44.585999999999999</v>
      </c>
      <c r="AA28" s="27">
        <f t="shared" si="9"/>
        <v>0.77817250029419172</v>
      </c>
      <c r="AB28" s="7"/>
      <c r="AC28" s="28">
        <f t="shared" ca="1" si="0"/>
        <v>-6.137191871600578E-2</v>
      </c>
      <c r="AD28" s="27">
        <f t="shared" ca="1" si="10"/>
        <v>-2.0990317399359526E-2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14884</v>
      </c>
      <c r="D29" s="26">
        <v>12085</v>
      </c>
      <c r="E29" s="26">
        <v>11447</v>
      </c>
      <c r="F29" s="26">
        <v>14225</v>
      </c>
      <c r="G29" s="27"/>
      <c r="H29" s="7"/>
      <c r="I29" s="28">
        <f t="shared" si="1"/>
        <v>3437</v>
      </c>
      <c r="J29" s="27">
        <f t="shared" si="1"/>
        <v>-2140</v>
      </c>
      <c r="K29" s="7"/>
      <c r="L29" s="124">
        <f t="shared" si="2"/>
        <v>-0.84118061092624141</v>
      </c>
      <c r="M29" s="27">
        <f t="shared" ca="1" si="3"/>
        <v>1.7610695045661333E-4</v>
      </c>
      <c r="N29" s="44"/>
      <c r="O29" s="44"/>
      <c r="P29" s="7"/>
      <c r="Q29" s="28">
        <f t="shared" ca="1" si="4"/>
        <v>3468.6693012074224</v>
      </c>
      <c r="R29" s="27">
        <f t="shared" ca="1" si="5"/>
        <v>-2149.3541403545823</v>
      </c>
      <c r="S29" s="7"/>
      <c r="T29" s="28">
        <f t="shared" ca="1" si="6"/>
        <v>-0.84658229905331206</v>
      </c>
      <c r="U29" s="27">
        <f t="shared" ca="1" si="7"/>
        <v>-0.52361512911719532</v>
      </c>
      <c r="V29" s="7"/>
      <c r="W29" s="28">
        <f t="shared" ca="1" si="8"/>
        <v>-0.85445114032248681</v>
      </c>
      <c r="X29" s="27">
        <f t="shared" ca="1" si="11"/>
        <v>50.209374102425784</v>
      </c>
      <c r="Y29" s="7"/>
      <c r="Z29" s="28">
        <f t="shared" si="12"/>
        <v>50.265000000000001</v>
      </c>
      <c r="AA29" s="27">
        <f t="shared" si="9"/>
        <v>0.87728974851494979</v>
      </c>
      <c r="AB29" s="7"/>
      <c r="AC29" s="28">
        <f t="shared" ca="1" si="0"/>
        <v>-5.5625897574216765E-2</v>
      </c>
      <c r="AD29" s="27">
        <f t="shared" ca="1" si="10"/>
        <v>8.1644858336524351E-2</v>
      </c>
      <c r="AE29" s="7">
        <v>140</v>
      </c>
    </row>
    <row r="30" spans="1:31" s="26" customFormat="1" x14ac:dyDescent="0.25">
      <c r="A30" s="26">
        <v>10</v>
      </c>
      <c r="B30" s="26">
        <v>629</v>
      </c>
      <c r="C30" s="26">
        <v>14997</v>
      </c>
      <c r="D30" s="26">
        <v>12266</v>
      </c>
      <c r="E30" s="26">
        <v>11350</v>
      </c>
      <c r="F30" s="26">
        <v>14052</v>
      </c>
      <c r="G30" s="27"/>
      <c r="H30" s="7"/>
      <c r="I30" s="28">
        <f t="shared" si="1"/>
        <v>3647</v>
      </c>
      <c r="J30" s="27">
        <f t="shared" si="1"/>
        <v>-1786</v>
      </c>
      <c r="K30" s="7"/>
      <c r="L30" s="124">
        <f t="shared" si="2"/>
        <v>-0.89041943266868051</v>
      </c>
      <c r="M30" s="27">
        <f t="shared" ca="1" si="3"/>
        <v>1.9629327107224798E-4</v>
      </c>
      <c r="N30" s="44"/>
      <c r="O30" s="44"/>
      <c r="P30" s="7"/>
      <c r="Q30" s="28">
        <f t="shared" ca="1" si="4"/>
        <v>3678.6693012074224</v>
      </c>
      <c r="R30" s="27">
        <f t="shared" ca="1" si="5"/>
        <v>-1795.3541403545826</v>
      </c>
      <c r="S30" s="7"/>
      <c r="T30" s="28">
        <f t="shared" ca="1" si="6"/>
        <v>-0.89783604144360296</v>
      </c>
      <c r="U30" s="27">
        <f t="shared" ca="1" si="7"/>
        <v>-0.43737538284769129</v>
      </c>
      <c r="V30" s="7"/>
      <c r="W30" s="28">
        <f t="shared" ca="1" si="8"/>
        <v>-0.90442990272047563</v>
      </c>
      <c r="X30" s="27">
        <f t="shared" ca="1" si="11"/>
        <v>55.901649952180719</v>
      </c>
      <c r="Y30" s="7"/>
      <c r="Z30" s="28">
        <f t="shared" si="12"/>
        <v>55.926000000000002</v>
      </c>
      <c r="AA30" s="27">
        <f t="shared" si="9"/>
        <v>0.9760928374703487</v>
      </c>
      <c r="AB30" s="7"/>
      <c r="AC30" s="28">
        <f t="shared" ca="1" si="0"/>
        <v>-2.435004781928285E-2</v>
      </c>
      <c r="AD30" s="27">
        <f t="shared" ca="1" si="10"/>
        <v>5.5069728412668439E-2</v>
      </c>
      <c r="AE30" s="7">
        <v>139</v>
      </c>
    </row>
    <row r="31" spans="1:31" s="26" customFormat="1" x14ac:dyDescent="0.25">
      <c r="A31" s="26">
        <v>11</v>
      </c>
      <c r="B31" s="26">
        <v>641</v>
      </c>
      <c r="C31" s="26">
        <v>15068</v>
      </c>
      <c r="D31" s="26">
        <v>12453</v>
      </c>
      <c r="E31" s="26">
        <v>11256</v>
      </c>
      <c r="F31" s="26">
        <v>13858</v>
      </c>
      <c r="G31" s="27"/>
      <c r="H31" s="7"/>
      <c r="I31" s="28">
        <f t="shared" si="1"/>
        <v>3812</v>
      </c>
      <c r="J31" s="27">
        <f t="shared" si="1"/>
        <v>-1405</v>
      </c>
      <c r="K31" s="7"/>
      <c r="L31" s="124">
        <f t="shared" si="2"/>
        <v>-0.93165952438805355</v>
      </c>
      <c r="M31" s="27">
        <f t="shared" ca="1" si="3"/>
        <v>1.3612611883869515E-4</v>
      </c>
      <c r="N31" s="44"/>
      <c r="O31" s="44"/>
      <c r="P31" s="7"/>
      <c r="Q31" s="28">
        <f t="shared" ca="1" si="4"/>
        <v>3843.6693012074224</v>
      </c>
      <c r="R31" s="27">
        <f t="shared" ca="1" si="5"/>
        <v>-1414.3541403545826</v>
      </c>
      <c r="S31" s="7"/>
      <c r="T31" s="28">
        <f t="shared" ca="1" si="6"/>
        <v>-0.93810683903597436</v>
      </c>
      <c r="U31" s="27">
        <f t="shared" ca="1" si="7"/>
        <v>-0.34455802881186914</v>
      </c>
      <c r="V31" s="7"/>
      <c r="W31" s="28">
        <f t="shared" ca="1" si="8"/>
        <v>-0.9433268342253166</v>
      </c>
      <c r="X31" s="27">
        <f t="shared" ca="1" si="11"/>
        <v>61.644560842417604</v>
      </c>
      <c r="Y31" s="7"/>
      <c r="Z31" s="28">
        <f t="shared" si="12"/>
        <v>61.695</v>
      </c>
      <c r="AA31" s="27">
        <f t="shared" si="9"/>
        <v>1.0767808820179017</v>
      </c>
      <c r="AB31" s="7"/>
      <c r="AC31" s="28">
        <f t="shared" ca="1" si="0"/>
        <v>-5.0439157582395922E-2</v>
      </c>
      <c r="AD31" s="27">
        <f t="shared" ca="1" si="10"/>
        <v>5.4128909570543726E-2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15134</v>
      </c>
      <c r="D32" s="26">
        <v>12647</v>
      </c>
      <c r="E32" s="26">
        <v>11198</v>
      </c>
      <c r="F32" s="26">
        <v>13666</v>
      </c>
      <c r="G32" s="27"/>
      <c r="H32" s="7"/>
      <c r="I32" s="28">
        <f t="shared" si="1"/>
        <v>3936</v>
      </c>
      <c r="J32" s="27">
        <f t="shared" si="1"/>
        <v>-1019</v>
      </c>
      <c r="K32" s="7"/>
      <c r="L32" s="124">
        <f t="shared" si="2"/>
        <v>-0.96265867916069303</v>
      </c>
      <c r="M32" s="27">
        <f t="shared" ca="1" si="3"/>
        <v>9.099657109641981E-5</v>
      </c>
      <c r="N32" s="44"/>
      <c r="O32" s="44"/>
      <c r="P32" s="7"/>
      <c r="Q32" s="28">
        <f t="shared" ca="1" si="4"/>
        <v>3967.6693012074224</v>
      </c>
      <c r="R32" s="27">
        <f t="shared" ca="1" si="5"/>
        <v>-1028.3541403545826</v>
      </c>
      <c r="S32" s="7"/>
      <c r="T32" s="28">
        <f t="shared" ca="1" si="6"/>
        <v>-0.96837095359024139</v>
      </c>
      <c r="U32" s="27">
        <f t="shared" ca="1" si="7"/>
        <v>-0.25052259926376591</v>
      </c>
      <c r="V32" s="7"/>
      <c r="W32" s="28">
        <f t="shared" ca="1" si="8"/>
        <v>-0.97219789144978797</v>
      </c>
      <c r="X32" s="27">
        <f t="shared" ca="1" si="11"/>
        <v>67.259701491132091</v>
      </c>
      <c r="Y32" s="7"/>
      <c r="Z32" s="28">
        <f t="shared" si="12"/>
        <v>67.293000000000006</v>
      </c>
      <c r="AA32" s="27">
        <f t="shared" si="9"/>
        <v>1.1744844135445442</v>
      </c>
      <c r="AB32" s="7"/>
      <c r="AC32" s="28">
        <f t="shared" ca="1" si="0"/>
        <v>-3.3298508867915189E-2</v>
      </c>
      <c r="AD32" s="27">
        <f t="shared" ca="1" si="10"/>
        <v>2.089573276629153E-2</v>
      </c>
      <c r="AE32" s="7">
        <v>137</v>
      </c>
    </row>
    <row r="33" spans="1:31" s="26" customFormat="1" x14ac:dyDescent="0.25">
      <c r="A33" s="26">
        <v>13</v>
      </c>
      <c r="B33" s="26">
        <v>624</v>
      </c>
      <c r="C33" s="26">
        <v>15180</v>
      </c>
      <c r="D33" s="26">
        <v>12843</v>
      </c>
      <c r="E33" s="26">
        <v>11151</v>
      </c>
      <c r="F33" s="26">
        <v>13466</v>
      </c>
      <c r="G33" s="27"/>
      <c r="H33" s="7"/>
      <c r="I33" s="28">
        <f t="shared" si="1"/>
        <v>4029</v>
      </c>
      <c r="J33" s="27">
        <f t="shared" si="1"/>
        <v>-623</v>
      </c>
      <c r="K33" s="7"/>
      <c r="L33" s="124">
        <f t="shared" si="2"/>
        <v>-0.98453071436942097</v>
      </c>
      <c r="M33" s="27">
        <f t="shared" ca="1" si="3"/>
        <v>7.9837718655876956E-5</v>
      </c>
      <c r="N33" s="44"/>
      <c r="O33" s="44"/>
      <c r="P33" s="7"/>
      <c r="Q33" s="28">
        <f t="shared" ca="1" si="4"/>
        <v>4060.6693012074224</v>
      </c>
      <c r="R33" s="27">
        <f t="shared" ca="1" si="5"/>
        <v>-632.35414035458246</v>
      </c>
      <c r="S33" s="7"/>
      <c r="T33" s="28">
        <f t="shared" ca="1" si="6"/>
        <v>-0.99106903950594161</v>
      </c>
      <c r="U33" s="27">
        <f t="shared" ca="1" si="7"/>
        <v>-0.15405101869110036</v>
      </c>
      <c r="V33" s="7"/>
      <c r="W33" s="28">
        <f t="shared" ca="1" si="8"/>
        <v>-0.99346590987124839</v>
      </c>
      <c r="X33" s="27">
        <f t="shared" ca="1" si="11"/>
        <v>72.895379156704621</v>
      </c>
      <c r="Y33" s="7"/>
      <c r="Z33" s="28">
        <f t="shared" si="12"/>
        <v>72.909000000000006</v>
      </c>
      <c r="AA33" s="27">
        <f t="shared" si="9"/>
        <v>1.2725021043365459</v>
      </c>
      <c r="AB33" s="7"/>
      <c r="AC33" s="28">
        <f t="shared" ca="1" si="0"/>
        <v>-1.3620843295385043E-2</v>
      </c>
      <c r="AD33" s="27">
        <f t="shared" ca="1" si="10"/>
        <v>2.3766774748480657E-2</v>
      </c>
      <c r="AE33" s="7">
        <v>136</v>
      </c>
    </row>
    <row r="34" spans="1:31" s="26" customFormat="1" x14ac:dyDescent="0.25">
      <c r="A34" s="26">
        <v>14</v>
      </c>
      <c r="B34" s="26">
        <v>634</v>
      </c>
      <c r="C34" s="26">
        <v>15200</v>
      </c>
      <c r="D34" s="26">
        <v>13046</v>
      </c>
      <c r="E34" s="26">
        <v>11126</v>
      </c>
      <c r="F34" s="26">
        <v>13266</v>
      </c>
      <c r="G34" s="27"/>
      <c r="H34" s="7"/>
      <c r="I34" s="28">
        <f t="shared" si="1"/>
        <v>4074</v>
      </c>
      <c r="J34" s="27">
        <f t="shared" si="1"/>
        <v>-220</v>
      </c>
      <c r="K34" s="7"/>
      <c r="L34" s="124">
        <f t="shared" si="2"/>
        <v>-0.99707280305282797</v>
      </c>
      <c r="M34" s="27">
        <f t="shared" ca="1" si="3"/>
        <v>3.5038933150775461E-5</v>
      </c>
      <c r="N34" s="44"/>
      <c r="O34" s="44"/>
      <c r="P34" s="7"/>
      <c r="Q34" s="28">
        <f t="shared" ca="1" si="4"/>
        <v>4105.669301207422</v>
      </c>
      <c r="R34" s="27">
        <f t="shared" ca="1" si="5"/>
        <v>-229.35414035458246</v>
      </c>
      <c r="S34" s="7"/>
      <c r="T34" s="28">
        <f t="shared" ca="1" si="6"/>
        <v>-1.0020519843038609</v>
      </c>
      <c r="U34" s="27">
        <f t="shared" ca="1" si="7"/>
        <v>-5.5874132401241255E-2</v>
      </c>
      <c r="V34" s="7"/>
      <c r="W34" s="28">
        <f t="shared" ca="1" si="8"/>
        <v>-1.0029921723731843</v>
      </c>
      <c r="X34" s="27">
        <f t="shared" ca="1" si="11"/>
        <v>78.521199486716114</v>
      </c>
      <c r="Y34" s="7"/>
      <c r="Z34" s="28">
        <f t="shared" si="12"/>
        <v>78.615000000000009</v>
      </c>
      <c r="AA34" s="27">
        <f t="shared" si="9"/>
        <v>1.3720905914553423</v>
      </c>
      <c r="AB34" s="7"/>
      <c r="AC34" s="28">
        <f t="shared" ca="1" si="0"/>
        <v>-9.380051328389527E-2</v>
      </c>
      <c r="AD34" s="27">
        <f t="shared" ca="1" si="10"/>
        <v>3.0450558147109064E-2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15212</v>
      </c>
      <c r="D35" s="26">
        <v>13249</v>
      </c>
      <c r="E35" s="26">
        <v>11129</v>
      </c>
      <c r="F35" s="26">
        <v>13074</v>
      </c>
      <c r="G35" s="27"/>
      <c r="H35" s="7"/>
      <c r="I35" s="28">
        <f t="shared" si="1"/>
        <v>4083</v>
      </c>
      <c r="J35" s="27">
        <f t="shared" si="1"/>
        <v>175</v>
      </c>
      <c r="K35" s="7"/>
      <c r="L35" s="124">
        <f t="shared" si="2"/>
        <v>-0.99982300970634608</v>
      </c>
      <c r="M35" s="27">
        <f t="shared" ca="1" si="3"/>
        <v>1.5500295309616862E-5</v>
      </c>
      <c r="N35" s="44"/>
      <c r="O35" s="44"/>
      <c r="P35" s="7"/>
      <c r="Q35" s="28">
        <f t="shared" ca="1" si="4"/>
        <v>4114.669301207422</v>
      </c>
      <c r="R35" s="27">
        <f t="shared" ca="1" si="5"/>
        <v>165.64585964541754</v>
      </c>
      <c r="S35" s="7"/>
      <c r="T35" s="28">
        <f t="shared" ca="1" si="6"/>
        <v>-1.004248573263445</v>
      </c>
      <c r="U35" s="27">
        <f t="shared" ca="1" si="7"/>
        <v>4.0353833068968038E-2</v>
      </c>
      <c r="V35" s="7"/>
      <c r="W35" s="28">
        <f t="shared" ca="1" si="8"/>
        <v>-1.0037600511475322</v>
      </c>
      <c r="X35" s="27">
        <f t="shared" ca="1" si="11"/>
        <v>84.011908920357996</v>
      </c>
      <c r="Y35" s="7"/>
      <c r="Z35" s="28">
        <f t="shared" si="12"/>
        <v>84.078000000000003</v>
      </c>
      <c r="AA35" s="27">
        <f t="shared" si="9"/>
        <v>1.4674379284917924</v>
      </c>
      <c r="AB35" s="7"/>
      <c r="AC35" s="28">
        <f t="shared" ca="1" si="0"/>
        <v>-6.6091079642006889E-2</v>
      </c>
      <c r="AD35" s="27">
        <f t="shared" ca="1" si="10"/>
        <v>-1.399358438617071E-2</v>
      </c>
      <c r="AE35" s="7">
        <v>134</v>
      </c>
    </row>
    <row r="36" spans="1:31" s="26" customFormat="1" x14ac:dyDescent="0.25">
      <c r="A36" s="26">
        <v>16</v>
      </c>
      <c r="B36" s="26">
        <v>613</v>
      </c>
      <c r="C36" s="26">
        <v>15190</v>
      </c>
      <c r="D36" s="26">
        <v>13437</v>
      </c>
      <c r="E36" s="26">
        <v>11133</v>
      </c>
      <c r="F36" s="26">
        <v>12870</v>
      </c>
      <c r="G36" s="27"/>
      <c r="H36" s="7"/>
      <c r="I36" s="28">
        <f t="shared" si="1"/>
        <v>4057</v>
      </c>
      <c r="J36" s="27">
        <f t="shared" si="1"/>
        <v>567</v>
      </c>
      <c r="K36" s="7"/>
      <c r="L36" s="124">
        <f t="shared" si="2"/>
        <v>-0.99338279197644541</v>
      </c>
      <c r="M36" s="27">
        <f t="shared" ca="1" si="3"/>
        <v>6.8265073006271843E-6</v>
      </c>
      <c r="N36" s="44"/>
      <c r="O36" s="44"/>
      <c r="P36" s="7"/>
      <c r="Q36" s="28">
        <f t="shared" ca="1" si="4"/>
        <v>4088.6693012074224</v>
      </c>
      <c r="R36" s="27">
        <f t="shared" ca="1" si="5"/>
        <v>557.64585964541754</v>
      </c>
      <c r="S36" s="7"/>
      <c r="T36" s="28">
        <f t="shared" ca="1" si="6"/>
        <v>-0.9979028718246471</v>
      </c>
      <c r="U36" s="27">
        <f t="shared" ca="1" si="7"/>
        <v>0.13585095323180865</v>
      </c>
      <c r="V36" s="7"/>
      <c r="W36" s="28">
        <f t="shared" ca="1" si="8"/>
        <v>-0.99599555053793309</v>
      </c>
      <c r="X36" s="27">
        <f t="shared" ca="1" si="11"/>
        <v>89.476756518062302</v>
      </c>
      <c r="Y36" s="7"/>
      <c r="Z36" s="28">
        <f t="shared" si="12"/>
        <v>89.594999999999999</v>
      </c>
      <c r="AA36" s="27">
        <f t="shared" si="9"/>
        <v>1.5637277433243193</v>
      </c>
      <c r="AB36" s="7"/>
      <c r="AC36" s="28">
        <f t="shared" ca="1" si="0"/>
        <v>-0.11824348193769652</v>
      </c>
      <c r="AD36" s="27">
        <f t="shared" ca="1" si="10"/>
        <v>6.6299880445939152E-3</v>
      </c>
      <c r="AE36" s="7">
        <v>133</v>
      </c>
    </row>
    <row r="37" spans="1:31" s="26" customFormat="1" x14ac:dyDescent="0.25">
      <c r="A37" s="26">
        <v>17</v>
      </c>
      <c r="B37" s="26">
        <v>619</v>
      </c>
      <c r="C37" s="26">
        <v>15161</v>
      </c>
      <c r="D37" s="26">
        <v>13642</v>
      </c>
      <c r="E37" s="26">
        <v>11176</v>
      </c>
      <c r="F37" s="26">
        <v>12680</v>
      </c>
      <c r="G37" s="27"/>
      <c r="H37" s="7"/>
      <c r="I37" s="28">
        <f t="shared" si="1"/>
        <v>3985</v>
      </c>
      <c r="J37" s="27">
        <f t="shared" si="1"/>
        <v>962</v>
      </c>
      <c r="K37" s="7"/>
      <c r="L37" s="124">
        <f t="shared" si="2"/>
        <v>-0.97754112484486499</v>
      </c>
      <c r="M37" s="27">
        <f t="shared" ca="1" si="3"/>
        <v>3.0159398904918308E-7</v>
      </c>
      <c r="N37" s="44"/>
      <c r="O37" s="44"/>
      <c r="P37" s="7"/>
      <c r="Q37" s="28">
        <f t="shared" ca="1" si="4"/>
        <v>4016.6693012074224</v>
      </c>
      <c r="R37" s="27">
        <f t="shared" ca="1" si="5"/>
        <v>952.64585964541754</v>
      </c>
      <c r="S37" s="7"/>
      <c r="T37" s="28">
        <f t="shared" ca="1" si="6"/>
        <v>-0.98033016014797592</v>
      </c>
      <c r="U37" s="27">
        <f t="shared" ca="1" si="7"/>
        <v>0.23207891870201794</v>
      </c>
      <c r="V37" s="7"/>
      <c r="W37" s="28">
        <f t="shared" ca="1" si="8"/>
        <v>-0.97699194910883036</v>
      </c>
      <c r="X37" s="27">
        <f t="shared" ca="1" si="11"/>
        <v>95.072329320330482</v>
      </c>
      <c r="Y37" s="7"/>
      <c r="Z37" s="28">
        <f t="shared" si="12"/>
        <v>95.165999999999997</v>
      </c>
      <c r="AA37" s="27">
        <f t="shared" si="9"/>
        <v>1.6609600359529237</v>
      </c>
      <c r="AB37" s="7"/>
      <c r="AC37" s="28">
        <f t="shared" ca="1" si="0"/>
        <v>-9.3670679669514811E-2</v>
      </c>
      <c r="AD37" s="27">
        <f t="shared" ca="1" si="10"/>
        <v>-1.7845073925656152E-2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15106</v>
      </c>
      <c r="D38" s="26">
        <v>13839</v>
      </c>
      <c r="E38" s="26">
        <v>11228</v>
      </c>
      <c r="F38" s="26">
        <v>12486</v>
      </c>
      <c r="G38" s="27"/>
      <c r="H38" s="7"/>
      <c r="I38" s="28">
        <f t="shared" si="1"/>
        <v>3878</v>
      </c>
      <c r="J38" s="27">
        <f t="shared" si="1"/>
        <v>1353</v>
      </c>
      <c r="K38" s="7"/>
      <c r="L38" s="124">
        <f t="shared" si="2"/>
        <v>-0.95164803323513825</v>
      </c>
      <c r="M38" s="27">
        <f t="shared" ca="1" si="3"/>
        <v>4.789301753157349E-6</v>
      </c>
      <c r="N38" s="44"/>
      <c r="O38" s="44"/>
      <c r="P38" s="7"/>
      <c r="Q38" s="28">
        <f t="shared" ca="1" si="4"/>
        <v>3909.6693012074224</v>
      </c>
      <c r="R38" s="27">
        <f t="shared" ca="1" si="5"/>
        <v>1343.6458596454174</v>
      </c>
      <c r="S38" s="7"/>
      <c r="T38" s="28">
        <f t="shared" ca="1" si="6"/>
        <v>-0.9542151580729229</v>
      </c>
      <c r="U38" s="27">
        <f t="shared" ca="1" si="7"/>
        <v>0.32733242376240229</v>
      </c>
      <c r="V38" s="7"/>
      <c r="W38" s="28">
        <f t="shared" ca="1" si="8"/>
        <v>-0.94945958589669088</v>
      </c>
      <c r="X38" s="27">
        <f t="shared" ca="1" si="11"/>
        <v>100.73167453161113</v>
      </c>
      <c r="Y38" s="7"/>
      <c r="Z38" s="28">
        <f t="shared" si="12"/>
        <v>100.89</v>
      </c>
      <c r="AA38" s="27">
        <f t="shared" si="9"/>
        <v>1.7608626823370792</v>
      </c>
      <c r="AB38" s="7"/>
      <c r="AC38" s="28">
        <f t="shared" ca="1" si="0"/>
        <v>-0.15832546838886685</v>
      </c>
      <c r="AD38" s="27">
        <f t="shared" ca="1" si="10"/>
        <v>-1.9347347441652119E-2</v>
      </c>
      <c r="AE38" s="7">
        <v>131</v>
      </c>
    </row>
    <row r="39" spans="1:31" s="26" customFormat="1" x14ac:dyDescent="0.25">
      <c r="A39" s="26">
        <v>19</v>
      </c>
      <c r="B39" s="26">
        <v>633</v>
      </c>
      <c r="C39" s="26">
        <v>15025</v>
      </c>
      <c r="D39" s="26">
        <v>14018</v>
      </c>
      <c r="E39" s="26">
        <v>11299</v>
      </c>
      <c r="F39" s="26">
        <v>12291</v>
      </c>
      <c r="G39" s="27"/>
      <c r="H39" s="7"/>
      <c r="I39" s="28">
        <f t="shared" si="1"/>
        <v>3726</v>
      </c>
      <c r="J39" s="27">
        <f t="shared" si="1"/>
        <v>1727</v>
      </c>
      <c r="K39" s="7"/>
      <c r="L39" s="124">
        <f t="shared" si="2"/>
        <v>-0.91645354228820486</v>
      </c>
      <c r="M39" s="27">
        <f t="shared" ca="1" si="3"/>
        <v>2.9691340067257273E-5</v>
      </c>
      <c r="N39" s="44"/>
      <c r="O39" s="44"/>
      <c r="P39" s="7"/>
      <c r="Q39" s="28">
        <f t="shared" ca="1" si="4"/>
        <v>3757.6693012074224</v>
      </c>
      <c r="R39" s="27">
        <f t="shared" ca="1" si="5"/>
        <v>1717.6458596454174</v>
      </c>
      <c r="S39" s="7"/>
      <c r="T39" s="28">
        <f t="shared" ca="1" si="6"/>
        <v>-0.91711721119995049</v>
      </c>
      <c r="U39" s="27">
        <f t="shared" ca="1" si="7"/>
        <v>0.41844447208103086</v>
      </c>
      <c r="V39" s="7"/>
      <c r="W39" s="28">
        <f t="shared" ca="1" si="8"/>
        <v>-0.91100456623143444</v>
      </c>
      <c r="X39" s="27">
        <f t="shared" ca="1" si="11"/>
        <v>106.38006693796598</v>
      </c>
      <c r="Y39" s="7"/>
      <c r="Z39" s="28">
        <f t="shared" si="12"/>
        <v>106.587</v>
      </c>
      <c r="AA39" s="27">
        <f t="shared" si="9"/>
        <v>1.8602940898231961</v>
      </c>
      <c r="AB39" s="7"/>
      <c r="AC39" s="28">
        <f t="shared" ca="1" si="0"/>
        <v>-0.20693306203402528</v>
      </c>
      <c r="AD39" s="27">
        <f t="shared" ca="1" si="10"/>
        <v>4.1199750742393348E-2</v>
      </c>
      <c r="AE39" s="7">
        <v>130</v>
      </c>
    </row>
    <row r="40" spans="1:31" s="26" customFormat="1" x14ac:dyDescent="0.25">
      <c r="A40" s="26">
        <v>20</v>
      </c>
      <c r="B40" s="26">
        <v>627</v>
      </c>
      <c r="C40" s="26">
        <v>14940</v>
      </c>
      <c r="D40" s="26">
        <v>14207</v>
      </c>
      <c r="E40" s="26">
        <v>11393</v>
      </c>
      <c r="F40" s="26">
        <v>12115</v>
      </c>
      <c r="G40" s="27"/>
      <c r="H40" s="7"/>
      <c r="I40" s="28">
        <f t="shared" si="1"/>
        <v>3547</v>
      </c>
      <c r="J40" s="27">
        <f t="shared" si="1"/>
        <v>2092</v>
      </c>
      <c r="K40" s="7"/>
      <c r="L40" s="124">
        <f t="shared" si="2"/>
        <v>-0.87266651490302349</v>
      </c>
      <c r="M40" s="27">
        <f t="shared" ca="1" si="3"/>
        <v>4.4554334462276316E-5</v>
      </c>
      <c r="N40" s="44"/>
      <c r="O40" s="44"/>
      <c r="P40" s="7"/>
      <c r="Q40" s="28">
        <f t="shared" ca="1" si="4"/>
        <v>3578.6693012074224</v>
      </c>
      <c r="R40" s="27">
        <f t="shared" ca="1" si="5"/>
        <v>2082.6458596454177</v>
      </c>
      <c r="S40" s="7"/>
      <c r="T40" s="28">
        <f t="shared" ca="1" si="6"/>
        <v>-0.8734294974482264</v>
      </c>
      <c r="U40" s="27">
        <f t="shared" ca="1" si="7"/>
        <v>0.50736398447755338</v>
      </c>
      <c r="V40" s="7"/>
      <c r="W40" s="28">
        <f t="shared" ca="1" si="8"/>
        <v>-0.86599161157321591</v>
      </c>
      <c r="X40" s="27">
        <f t="shared" ca="1" si="11"/>
        <v>112.07473318476571</v>
      </c>
      <c r="Y40" s="7"/>
      <c r="Z40" s="28">
        <f t="shared" si="12"/>
        <v>112.23</v>
      </c>
      <c r="AA40" s="27">
        <f t="shared" si="9"/>
        <v>1.9587830195132361</v>
      </c>
      <c r="AB40" s="7"/>
      <c r="AC40" s="28">
        <f t="shared" ca="1" si="0"/>
        <v>-0.15526681523429886</v>
      </c>
      <c r="AD40" s="27">
        <f t="shared" ca="1" si="10"/>
        <v>-8.9024476443455569E-4</v>
      </c>
      <c r="AE40" s="7">
        <v>129</v>
      </c>
    </row>
    <row r="41" spans="1:31" s="26" customFormat="1" x14ac:dyDescent="0.25">
      <c r="A41" s="26">
        <v>21</v>
      </c>
      <c r="B41" s="26">
        <v>632</v>
      </c>
      <c r="C41" s="26">
        <v>14830</v>
      </c>
      <c r="D41" s="26">
        <v>14380</v>
      </c>
      <c r="E41" s="26">
        <v>11502</v>
      </c>
      <c r="F41" s="26">
        <v>11944</v>
      </c>
      <c r="G41" s="27"/>
      <c r="H41" s="7"/>
      <c r="I41" s="28">
        <f t="shared" si="1"/>
        <v>3328</v>
      </c>
      <c r="J41" s="27">
        <f t="shared" si="1"/>
        <v>2436</v>
      </c>
      <c r="K41" s="7"/>
      <c r="L41" s="124">
        <f t="shared" si="2"/>
        <v>-0.81997209047657649</v>
      </c>
      <c r="M41" s="27">
        <f t="shared" ca="1" si="3"/>
        <v>7.5362501965653872E-5</v>
      </c>
      <c r="N41" s="44"/>
      <c r="O41" s="44"/>
      <c r="P41" s="7"/>
      <c r="Q41" s="28">
        <f t="shared" ca="1" si="4"/>
        <v>3359.6693012074224</v>
      </c>
      <c r="R41" s="27">
        <f t="shared" ca="1" si="5"/>
        <v>2426.6458596454177</v>
      </c>
      <c r="S41" s="7"/>
      <c r="T41" s="28">
        <f t="shared" ca="1" si="6"/>
        <v>-0.81997916609835153</v>
      </c>
      <c r="U41" s="27">
        <f t="shared" ca="1" si="7"/>
        <v>0.59116757972249523</v>
      </c>
      <c r="V41" s="7"/>
      <c r="W41" s="28">
        <f t="shared" ca="1" si="8"/>
        <v>-0.81129093260647334</v>
      </c>
      <c r="X41" s="27">
        <f t="shared" ca="1" si="11"/>
        <v>117.78960066046716</v>
      </c>
      <c r="Y41" s="7"/>
      <c r="Z41" s="28">
        <f t="shared" si="12"/>
        <v>117.91800000000001</v>
      </c>
      <c r="AA41" s="27">
        <f t="shared" si="9"/>
        <v>2.0580573473666735</v>
      </c>
      <c r="AB41" s="7"/>
      <c r="AC41" s="28">
        <f t="shared" ca="1" si="0"/>
        <v>-0.12839933953284799</v>
      </c>
      <c r="AD41" s="27">
        <f t="shared" ca="1" si="10"/>
        <v>8.6789453215928347E-2</v>
      </c>
      <c r="AE41" s="7">
        <v>128</v>
      </c>
    </row>
    <row r="42" spans="1:31" s="26" customFormat="1" x14ac:dyDescent="0.25">
      <c r="A42" s="26">
        <v>22</v>
      </c>
      <c r="B42" s="26">
        <v>615</v>
      </c>
      <c r="C42" s="26">
        <v>14702</v>
      </c>
      <c r="D42" s="26">
        <v>14527</v>
      </c>
      <c r="E42" s="26">
        <v>11621</v>
      </c>
      <c r="F42" s="26">
        <v>11782</v>
      </c>
      <c r="G42" s="27"/>
      <c r="H42" s="7"/>
      <c r="I42" s="28">
        <f t="shared" si="1"/>
        <v>3081</v>
      </c>
      <c r="J42" s="27">
        <f t="shared" si="1"/>
        <v>2745</v>
      </c>
      <c r="K42" s="7"/>
      <c r="L42" s="124">
        <f t="shared" si="2"/>
        <v>-0.76093845501966484</v>
      </c>
      <c r="M42" s="27">
        <f t="shared" ca="1" si="3"/>
        <v>1.2223891933568971E-4</v>
      </c>
      <c r="N42" s="44"/>
      <c r="O42" s="44"/>
      <c r="P42" s="7"/>
      <c r="Q42" s="28">
        <f t="shared" ca="1" si="4"/>
        <v>3112.6693012074224</v>
      </c>
      <c r="R42" s="27">
        <f t="shared" ca="1" si="5"/>
        <v>2735.6458596454177</v>
      </c>
      <c r="S42" s="7"/>
      <c r="T42" s="28">
        <f t="shared" ca="1" si="6"/>
        <v>-0.75969500242977139</v>
      </c>
      <c r="U42" s="27">
        <f t="shared" ca="1" si="7"/>
        <v>0.66644464638146905</v>
      </c>
      <c r="V42" s="7"/>
      <c r="W42" s="28">
        <f t="shared" ca="1" si="8"/>
        <v>-0.74988228392223288</v>
      </c>
      <c r="X42" s="27">
        <f t="shared" ca="1" si="11"/>
        <v>123.33823419659655</v>
      </c>
      <c r="Y42" s="7"/>
      <c r="Z42" s="28">
        <f t="shared" si="12"/>
        <v>123.453</v>
      </c>
      <c r="AA42" s="27">
        <f t="shared" si="9"/>
        <v>2.1546613214645594</v>
      </c>
      <c r="AB42" s="7"/>
      <c r="AC42" s="28">
        <f t="shared" ca="1" si="0"/>
        <v>-0.11476580340345777</v>
      </c>
      <c r="AD42" s="27">
        <f t="shared" ca="1" si="10"/>
        <v>5.5382754076745755E-2</v>
      </c>
      <c r="AE42" s="7">
        <v>127</v>
      </c>
    </row>
    <row r="43" spans="1:31" s="26" customFormat="1" x14ac:dyDescent="0.25">
      <c r="A43" s="26">
        <v>23</v>
      </c>
      <c r="B43" s="26">
        <v>609</v>
      </c>
      <c r="C43" s="26">
        <v>14573</v>
      </c>
      <c r="D43" s="26">
        <v>14674</v>
      </c>
      <c r="E43" s="26">
        <v>11761</v>
      </c>
      <c r="F43" s="26">
        <v>11646</v>
      </c>
      <c r="G43" s="27"/>
      <c r="H43" s="7"/>
      <c r="I43" s="28">
        <f t="shared" si="1"/>
        <v>2812</v>
      </c>
      <c r="J43" s="27">
        <f t="shared" si="1"/>
        <v>3028</v>
      </c>
      <c r="K43" s="7"/>
      <c r="L43" s="124">
        <f t="shared" si="2"/>
        <v>-0.69548652936515121</v>
      </c>
      <c r="M43" s="27">
        <f t="shared" ca="1" si="3"/>
        <v>1.5101628074481321E-4</v>
      </c>
      <c r="N43" s="44"/>
      <c r="O43" s="44"/>
      <c r="P43" s="7"/>
      <c r="Q43" s="28">
        <f t="shared" ca="1" si="4"/>
        <v>2843.6693012074224</v>
      </c>
      <c r="R43" s="27">
        <f t="shared" ca="1" si="5"/>
        <v>3018.6458596454177</v>
      </c>
      <c r="S43" s="7"/>
      <c r="T43" s="28">
        <f t="shared" ca="1" si="6"/>
        <v>-0.6940413990822083</v>
      </c>
      <c r="U43" s="27">
        <f t="shared" ca="1" si="7"/>
        <v>0.73538772037658107</v>
      </c>
      <c r="V43" s="7"/>
      <c r="W43" s="28">
        <f t="shared" ca="1" si="8"/>
        <v>-0.68319766120145065</v>
      </c>
      <c r="X43" s="27">
        <f t="shared" ca="1" si="11"/>
        <v>128.81667914270542</v>
      </c>
      <c r="Y43" s="7"/>
      <c r="Z43" s="28">
        <f t="shared" si="12"/>
        <v>128.934</v>
      </c>
      <c r="AA43" s="27">
        <f t="shared" si="9"/>
        <v>2.2503228177663686</v>
      </c>
      <c r="AB43" s="7"/>
      <c r="AC43" s="28">
        <f t="shared" ca="1" si="0"/>
        <v>-0.11732085729457253</v>
      </c>
      <c r="AD43" s="27">
        <f t="shared" ca="1" si="10"/>
        <v>3.7730143296613505E-2</v>
      </c>
      <c r="AE43" s="7">
        <v>126</v>
      </c>
    </row>
    <row r="44" spans="1:31" s="26" customFormat="1" x14ac:dyDescent="0.25">
      <c r="A44" s="26">
        <v>24</v>
      </c>
      <c r="B44" s="26">
        <v>614</v>
      </c>
      <c r="C44" s="26">
        <v>14403</v>
      </c>
      <c r="D44" s="26">
        <v>14792</v>
      </c>
      <c r="E44" s="26">
        <v>11900</v>
      </c>
      <c r="F44" s="26">
        <v>11507</v>
      </c>
      <c r="G44" s="27"/>
      <c r="H44" s="7"/>
      <c r="I44" s="28">
        <f t="shared" si="1"/>
        <v>2503</v>
      </c>
      <c r="J44" s="27">
        <f t="shared" si="1"/>
        <v>3285</v>
      </c>
      <c r="K44" s="7"/>
      <c r="L44" s="124">
        <f t="shared" si="2"/>
        <v>-0.62306084845380338</v>
      </c>
      <c r="M44" s="27">
        <f t="shared" ca="1" si="3"/>
        <v>2.6300556375095165E-4</v>
      </c>
      <c r="N44" s="44"/>
      <c r="O44" s="44"/>
      <c r="P44" s="7"/>
      <c r="Q44" s="28">
        <f t="shared" ca="1" si="4"/>
        <v>2534.6693012074224</v>
      </c>
      <c r="R44" s="27">
        <f t="shared" ca="1" si="5"/>
        <v>3275.6458596454177</v>
      </c>
      <c r="S44" s="7"/>
      <c r="T44" s="28">
        <f t="shared" ca="1" si="6"/>
        <v>-0.61862517813649454</v>
      </c>
      <c r="U44" s="27">
        <f t="shared" ca="1" si="7"/>
        <v>0.79799680170783116</v>
      </c>
      <c r="V44" s="7"/>
      <c r="W44" s="28">
        <f t="shared" ca="1" si="8"/>
        <v>-0.6068434021766933</v>
      </c>
      <c r="X44" s="27">
        <f t="shared" ca="1" si="11"/>
        <v>134.45822540476763</v>
      </c>
      <c r="Y44" s="7"/>
      <c r="Z44" s="28">
        <f t="shared" si="12"/>
        <v>134.46</v>
      </c>
      <c r="AA44" s="27">
        <f t="shared" si="9"/>
        <v>2.3467697122315756</v>
      </c>
      <c r="AB44" s="7"/>
      <c r="AC44" s="28">
        <f t="shared" ca="1" si="0"/>
        <v>-1.7745952323764413E-3</v>
      </c>
      <c r="AD44" s="27">
        <f t="shared" ca="1" si="10"/>
        <v>4.1143735543386128E-2</v>
      </c>
      <c r="AE44" s="7">
        <v>125</v>
      </c>
    </row>
    <row r="45" spans="1:31" s="26" customFormat="1" x14ac:dyDescent="0.25">
      <c r="A45" s="26">
        <v>25</v>
      </c>
      <c r="B45" s="26">
        <v>625</v>
      </c>
      <c r="C45" s="26">
        <v>14250</v>
      </c>
      <c r="D45" s="26">
        <v>14911</v>
      </c>
      <c r="E45" s="26">
        <v>12073</v>
      </c>
      <c r="F45" s="26">
        <v>11397</v>
      </c>
      <c r="G45" s="27"/>
      <c r="H45" s="7"/>
      <c r="I45" s="28">
        <f t="shared" si="1"/>
        <v>2177</v>
      </c>
      <c r="J45" s="27">
        <f t="shared" si="1"/>
        <v>3514</v>
      </c>
      <c r="K45" s="7"/>
      <c r="L45" s="124">
        <f t="shared" si="2"/>
        <v>-0.54339424330038388</v>
      </c>
      <c r="M45" s="27">
        <f t="shared" ca="1" si="3"/>
        <v>2.8741699991689925E-4</v>
      </c>
      <c r="N45" s="44"/>
      <c r="O45" s="44"/>
      <c r="P45" s="7"/>
      <c r="Q45" s="28">
        <f t="shared" ca="1" si="4"/>
        <v>2208.6693012074224</v>
      </c>
      <c r="R45" s="27">
        <f t="shared" ca="1" si="5"/>
        <v>3504.6458596454177</v>
      </c>
      <c r="S45" s="7"/>
      <c r="T45" s="28">
        <f t="shared" ca="1" si="6"/>
        <v>-0.53905984471156676</v>
      </c>
      <c r="U45" s="27">
        <f t="shared" ca="1" si="7"/>
        <v>0.85378466017030685</v>
      </c>
      <c r="V45" s="7"/>
      <c r="W45" s="28">
        <f t="shared" ca="1" si="8"/>
        <v>-0.52644086605816753</v>
      </c>
      <c r="X45" s="27">
        <f t="shared" ca="1" si="11"/>
        <v>140.05185575877186</v>
      </c>
      <c r="Y45" s="7"/>
      <c r="Z45" s="28">
        <f t="shared" si="12"/>
        <v>140.08500000000001</v>
      </c>
      <c r="AA45" s="27">
        <f t="shared" si="9"/>
        <v>2.4449444826562567</v>
      </c>
      <c r="AB45" s="7"/>
      <c r="AC45" s="28">
        <f t="shared" ca="1" si="0"/>
        <v>-3.3144241228143301E-2</v>
      </c>
      <c r="AD45" s="27">
        <f t="shared" ca="1" si="10"/>
        <v>3.7652228677131916E-3</v>
      </c>
      <c r="AE45" s="7">
        <v>124</v>
      </c>
    </row>
    <row r="46" spans="1:31" s="26" customFormat="1" x14ac:dyDescent="0.25">
      <c r="A46" s="26">
        <v>26</v>
      </c>
      <c r="B46" s="26">
        <v>638</v>
      </c>
      <c r="C46" s="26">
        <v>14069</v>
      </c>
      <c r="D46" s="26">
        <v>15015</v>
      </c>
      <c r="E46" s="26">
        <v>12251</v>
      </c>
      <c r="F46" s="26">
        <v>11297</v>
      </c>
      <c r="G46" s="27"/>
      <c r="H46" s="7"/>
      <c r="I46" s="28">
        <f t="shared" si="1"/>
        <v>1818</v>
      </c>
      <c r="J46" s="27">
        <f t="shared" si="1"/>
        <v>3718</v>
      </c>
      <c r="K46" s="7"/>
      <c r="L46" s="124">
        <f t="shared" si="2"/>
        <v>-0.45667874872958358</v>
      </c>
      <c r="M46" s="27">
        <f t="shared" ca="1" si="3"/>
        <v>3.4614700204194804E-4</v>
      </c>
      <c r="N46" s="44"/>
      <c r="O46" s="44"/>
      <c r="P46" s="7"/>
      <c r="Q46" s="28">
        <f t="shared" ca="1" si="4"/>
        <v>1849.6693012074224</v>
      </c>
      <c r="R46" s="27">
        <f t="shared" ca="1" si="5"/>
        <v>3708.6458596454177</v>
      </c>
      <c r="S46" s="7"/>
      <c r="T46" s="28">
        <f t="shared" ca="1" si="6"/>
        <v>-0.45144035176816472</v>
      </c>
      <c r="U46" s="27">
        <f t="shared" ca="1" si="7"/>
        <v>0.90348214107137703</v>
      </c>
      <c r="V46" s="7"/>
      <c r="W46" s="28">
        <f t="shared" ca="1" si="8"/>
        <v>-0.43807372247209209</v>
      </c>
      <c r="X46" s="27">
        <f t="shared" ca="1" si="11"/>
        <v>145.84223058171779</v>
      </c>
      <c r="Y46" s="7"/>
      <c r="Z46" s="28">
        <f t="shared" si="12"/>
        <v>145.827</v>
      </c>
      <c r="AA46" s="27">
        <f t="shared" si="9"/>
        <v>2.5451612883057706</v>
      </c>
      <c r="AB46" s="7"/>
      <c r="AC46" s="28">
        <f t="shared" ca="1" si="0"/>
        <v>1.5230581717787572E-2</v>
      </c>
      <c r="AD46" s="27">
        <f t="shared" ca="1" si="10"/>
        <v>-1.2516634235339552E-2</v>
      </c>
      <c r="AE46" s="7">
        <v>123</v>
      </c>
    </row>
    <row r="47" spans="1:31" s="26" customFormat="1" x14ac:dyDescent="0.25">
      <c r="A47" s="26">
        <v>27</v>
      </c>
      <c r="B47" s="26">
        <v>623</v>
      </c>
      <c r="C47" s="26">
        <v>13887</v>
      </c>
      <c r="D47" s="26">
        <v>15098</v>
      </c>
      <c r="E47" s="26">
        <v>12438</v>
      </c>
      <c r="F47" s="26">
        <v>11220</v>
      </c>
      <c r="G47" s="27"/>
      <c r="H47" s="7"/>
      <c r="I47" s="28">
        <f t="shared" si="1"/>
        <v>1449</v>
      </c>
      <c r="J47" s="27">
        <f t="shared" si="1"/>
        <v>3878</v>
      </c>
      <c r="K47" s="7"/>
      <c r="L47" s="124">
        <f t="shared" si="2"/>
        <v>-0.36757274742825113</v>
      </c>
      <c r="M47" s="27">
        <f t="shared" ca="1" si="3"/>
        <v>4.0593858297612912E-4</v>
      </c>
      <c r="N47" s="44"/>
      <c r="O47" s="44"/>
      <c r="P47" s="7"/>
      <c r="Q47" s="28">
        <f t="shared" ca="1" si="4"/>
        <v>1480.6693012074224</v>
      </c>
      <c r="R47" s="27">
        <f t="shared" ca="1" si="5"/>
        <v>3868.6458596454177</v>
      </c>
      <c r="S47" s="7"/>
      <c r="T47" s="28">
        <f t="shared" ca="1" si="6"/>
        <v>-0.361380204425225</v>
      </c>
      <c r="U47" s="27">
        <f t="shared" ca="1" si="7"/>
        <v>0.94246055746437318</v>
      </c>
      <c r="V47" s="7"/>
      <c r="W47" s="28">
        <f t="shared" ca="1" si="8"/>
        <v>-0.34742482984414014</v>
      </c>
      <c r="X47" s="27">
        <f t="shared" ca="1" si="11"/>
        <v>151.47400627681486</v>
      </c>
      <c r="Y47" s="7"/>
      <c r="Z47" s="28">
        <f t="shared" si="12"/>
        <v>151.434</v>
      </c>
      <c r="AA47" s="27">
        <f t="shared" si="9"/>
        <v>2.6430218994650931</v>
      </c>
      <c r="AB47" s="7"/>
      <c r="AC47" s="28">
        <f t="shared" ca="1" si="0"/>
        <v>4.000627681486435E-2</v>
      </c>
      <c r="AD47" s="27">
        <f t="shared" ca="1" si="10"/>
        <v>0.10240367497996772</v>
      </c>
      <c r="AE47" s="7">
        <v>122</v>
      </c>
    </row>
    <row r="48" spans="1:31" s="26" customFormat="1" x14ac:dyDescent="0.25">
      <c r="A48" s="26">
        <v>28</v>
      </c>
      <c r="B48" s="26">
        <v>634</v>
      </c>
      <c r="C48" s="26">
        <v>13688</v>
      </c>
      <c r="D48" s="26">
        <v>15146</v>
      </c>
      <c r="E48" s="26">
        <v>12626</v>
      </c>
      <c r="F48" s="26">
        <v>11152</v>
      </c>
      <c r="G48" s="27"/>
      <c r="H48" s="7"/>
      <c r="I48" s="28">
        <f t="shared" si="1"/>
        <v>1062</v>
      </c>
      <c r="J48" s="27">
        <f t="shared" si="1"/>
        <v>3994</v>
      </c>
      <c r="K48" s="7"/>
      <c r="L48" s="124">
        <f t="shared" si="2"/>
        <v>-0.27328772988861261</v>
      </c>
      <c r="M48" s="27">
        <f t="shared" ca="1" si="3"/>
        <v>4.3040815457749362E-4</v>
      </c>
      <c r="N48" s="44"/>
      <c r="O48" s="44"/>
      <c r="P48" s="7"/>
      <c r="Q48" s="28">
        <f t="shared" ca="1" si="4"/>
        <v>1093.6693012074224</v>
      </c>
      <c r="R48" s="27">
        <f t="shared" ca="1" si="5"/>
        <v>3984.6458596454177</v>
      </c>
      <c r="S48" s="7"/>
      <c r="T48" s="28">
        <f t="shared" ca="1" si="6"/>
        <v>-0.26692687916311753</v>
      </c>
      <c r="U48" s="27">
        <f t="shared" ca="1" si="7"/>
        <v>0.97071990934929542</v>
      </c>
      <c r="V48" s="7"/>
      <c r="W48" s="28">
        <f t="shared" ca="1" si="8"/>
        <v>-0.25254144938878581</v>
      </c>
      <c r="X48" s="27">
        <f t="shared" ca="1" si="11"/>
        <v>157.12696034426597</v>
      </c>
      <c r="Y48" s="7"/>
      <c r="Z48" s="28">
        <f t="shared" si="12"/>
        <v>157.13999999999999</v>
      </c>
      <c r="AA48" s="27">
        <f t="shared" si="9"/>
        <v>2.7426103865838893</v>
      </c>
      <c r="AB48" s="7"/>
      <c r="AC48" s="28">
        <f t="shared" ca="1" si="0"/>
        <v>-1.3039655734019107E-2</v>
      </c>
      <c r="AD48" s="27">
        <f t="shared" ca="1" si="10"/>
        <v>6.119877382212735E-2</v>
      </c>
      <c r="AE48" s="7">
        <v>121</v>
      </c>
    </row>
    <row r="49" spans="1:31" s="26" customFormat="1" x14ac:dyDescent="0.25">
      <c r="A49" s="26">
        <v>29</v>
      </c>
      <c r="B49" s="26">
        <v>622</v>
      </c>
      <c r="C49" s="26">
        <v>13497</v>
      </c>
      <c r="D49" s="26">
        <v>15198</v>
      </c>
      <c r="E49" s="26">
        <v>12826</v>
      </c>
      <c r="F49" s="26">
        <v>11115</v>
      </c>
      <c r="G49" s="27"/>
      <c r="H49" s="7"/>
      <c r="I49" s="28">
        <f t="shared" si="1"/>
        <v>671</v>
      </c>
      <c r="J49" s="27">
        <f t="shared" si="1"/>
        <v>4083</v>
      </c>
      <c r="K49" s="7"/>
      <c r="L49" s="124">
        <f t="shared" si="2"/>
        <v>-0.17814963857136698</v>
      </c>
      <c r="M49" s="27">
        <f t="shared" ca="1" si="3"/>
        <v>4.5668817514375937E-4</v>
      </c>
      <c r="N49" s="44"/>
      <c r="O49" s="44"/>
      <c r="P49" s="7"/>
      <c r="Q49" s="28">
        <f t="shared" ca="1" si="4"/>
        <v>702.66930120742245</v>
      </c>
      <c r="R49" s="27">
        <f t="shared" ca="1" si="5"/>
        <v>4073.6458596454177</v>
      </c>
      <c r="S49" s="7"/>
      <c r="T49" s="28">
        <f t="shared" ca="1" si="6"/>
        <v>-0.17149729214119497</v>
      </c>
      <c r="U49" s="27">
        <f t="shared" ca="1" si="7"/>
        <v>0.99240165346789955</v>
      </c>
      <c r="V49" s="7"/>
      <c r="W49" s="28">
        <f t="shared" ca="1" si="8"/>
        <v>-0.15677937476523301</v>
      </c>
      <c r="X49" s="27">
        <f t="shared" ca="1" si="11"/>
        <v>162.73232593413786</v>
      </c>
      <c r="Y49" s="7"/>
      <c r="Z49" s="28">
        <f t="shared" si="12"/>
        <v>162.738</v>
      </c>
      <c r="AA49" s="27">
        <f t="shared" si="9"/>
        <v>2.8403139181105317</v>
      </c>
      <c r="AB49" s="7"/>
      <c r="AC49" s="28">
        <f t="shared" ca="1" si="0"/>
        <v>-5.6740658621379225E-3</v>
      </c>
      <c r="AD49" s="27">
        <f t="shared" ca="1" si="10"/>
        <v>5.1293259664618063E-2</v>
      </c>
      <c r="AE49" s="7">
        <v>120</v>
      </c>
    </row>
    <row r="50" spans="1:31" s="26" customFormat="1" x14ac:dyDescent="0.25">
      <c r="A50" s="26">
        <v>30</v>
      </c>
      <c r="B50" s="26">
        <v>635</v>
      </c>
      <c r="C50" s="26">
        <v>13289</v>
      </c>
      <c r="D50" s="26">
        <v>15218</v>
      </c>
      <c r="E50" s="26">
        <v>13030</v>
      </c>
      <c r="F50" s="26">
        <v>11089</v>
      </c>
      <c r="G50" s="27"/>
      <c r="H50" s="7"/>
      <c r="I50" s="28">
        <f t="shared" si="1"/>
        <v>259</v>
      </c>
      <c r="J50" s="27">
        <f t="shared" si="1"/>
        <v>4129</v>
      </c>
      <c r="K50" s="7"/>
      <c r="L50" s="124">
        <f t="shared" si="2"/>
        <v>-7.9276845261235518E-2</v>
      </c>
      <c r="M50" s="27">
        <f t="shared" ca="1" si="3"/>
        <v>5.396295359499948E-4</v>
      </c>
      <c r="N50" s="44"/>
      <c r="O50" s="44"/>
      <c r="P50" s="7"/>
      <c r="Q50" s="28">
        <f t="shared" ca="1" si="4"/>
        <v>290.66930120742239</v>
      </c>
      <c r="R50" s="27">
        <f t="shared" ca="1" si="5"/>
        <v>4119.6458596454177</v>
      </c>
      <c r="S50" s="7"/>
      <c r="T50" s="28">
        <f t="shared" ca="1" si="6"/>
        <v>-7.0942330880243307E-2</v>
      </c>
      <c r="U50" s="27">
        <f t="shared" ca="1" si="7"/>
        <v>1.0036079481808859</v>
      </c>
      <c r="V50" s="7"/>
      <c r="W50" s="28">
        <f t="shared" ca="1" si="8"/>
        <v>-5.6046917668795743E-2</v>
      </c>
      <c r="X50" s="27">
        <f t="shared" ca="1" si="11"/>
        <v>168.51331809750957</v>
      </c>
      <c r="Y50" s="7"/>
      <c r="Z50" s="28">
        <f t="shared" si="12"/>
        <v>168.453</v>
      </c>
      <c r="AA50" s="27">
        <f t="shared" si="9"/>
        <v>2.9400594848620081</v>
      </c>
      <c r="AB50" s="7"/>
      <c r="AC50" s="28">
        <f t="shared" ca="1" si="0"/>
        <v>6.0318097509565405E-2</v>
      </c>
      <c r="AD50" s="27">
        <f t="shared" ca="1" si="10"/>
        <v>6.2482236621207221E-2</v>
      </c>
      <c r="AE50" s="7">
        <v>119</v>
      </c>
    </row>
    <row r="51" spans="1:31" s="26" customFormat="1" x14ac:dyDescent="0.25">
      <c r="A51" s="26">
        <v>31</v>
      </c>
      <c r="B51" s="26">
        <v>598</v>
      </c>
      <c r="C51" s="26">
        <v>13101</v>
      </c>
      <c r="D51" s="26">
        <v>15214</v>
      </c>
      <c r="E51" s="26">
        <v>13220</v>
      </c>
      <c r="F51" s="26">
        <v>11090</v>
      </c>
      <c r="G51" s="27"/>
      <c r="H51" s="7"/>
      <c r="I51" s="28">
        <f t="shared" si="1"/>
        <v>-119</v>
      </c>
      <c r="J51" s="27">
        <f t="shared" si="1"/>
        <v>4124</v>
      </c>
      <c r="K51" s="7"/>
      <c r="L51" s="124">
        <f t="shared" si="2"/>
        <v>1.4572983389623512E-2</v>
      </c>
      <c r="M51" s="27">
        <f t="shared" ca="1" si="3"/>
        <v>4.6781011777806696E-4</v>
      </c>
      <c r="N51" s="44"/>
      <c r="O51" s="44"/>
      <c r="P51" s="7"/>
      <c r="Q51" s="28">
        <f t="shared" ca="1" si="4"/>
        <v>-87.330698792577593</v>
      </c>
      <c r="R51" s="27">
        <f t="shared" ca="1" si="5"/>
        <v>4114.6458596454177</v>
      </c>
      <c r="S51" s="7"/>
      <c r="T51" s="28">
        <f t="shared" ca="1" si="6"/>
        <v>2.1314405422280282E-2</v>
      </c>
      <c r="U51" s="27">
        <f t="shared" ca="1" si="7"/>
        <v>1.0023898726686047</v>
      </c>
      <c r="V51" s="7"/>
      <c r="W51" s="28">
        <f t="shared" ca="1" si="8"/>
        <v>3.6201901942756652E-2</v>
      </c>
      <c r="X51" s="27">
        <f t="shared" ca="1" si="11"/>
        <v>173.77807737070566</v>
      </c>
      <c r="Y51" s="7"/>
      <c r="Z51" s="28">
        <f t="shared" si="12"/>
        <v>173.83500000000001</v>
      </c>
      <c r="AA51" s="27">
        <f t="shared" si="9"/>
        <v>3.0339931052043427</v>
      </c>
      <c r="AB51" s="7"/>
      <c r="AC51" s="28">
        <f t="shared" ca="1" si="0"/>
        <v>-5.6922629294348326E-2</v>
      </c>
      <c r="AD51" s="27">
        <f t="shared" ca="1" si="10"/>
        <v>7.2907285602241245E-2</v>
      </c>
      <c r="AE51" s="7">
        <v>118</v>
      </c>
    </row>
    <row r="52" spans="1:31" s="26" customFormat="1" x14ac:dyDescent="0.25">
      <c r="A52" s="26">
        <v>32</v>
      </c>
      <c r="B52" s="26">
        <v>610</v>
      </c>
      <c r="C52" s="26">
        <v>12901</v>
      </c>
      <c r="D52" s="26">
        <v>15198</v>
      </c>
      <c r="E52" s="26">
        <v>13416</v>
      </c>
      <c r="F52" s="26">
        <v>11106</v>
      </c>
      <c r="G52" s="27"/>
      <c r="H52" s="7"/>
      <c r="I52" s="28">
        <f t="shared" si="1"/>
        <v>-515</v>
      </c>
      <c r="J52" s="27">
        <f t="shared" si="1"/>
        <v>4092</v>
      </c>
      <c r="K52" s="7"/>
      <c r="L52" s="124">
        <f t="shared" si="2"/>
        <v>0.11016799791407603</v>
      </c>
      <c r="M52" s="27">
        <f t="shared" ca="1" si="3"/>
        <v>5.0979817611122413E-4</v>
      </c>
      <c r="N52" s="44"/>
      <c r="O52" s="44"/>
      <c r="P52" s="7"/>
      <c r="Q52" s="28">
        <f t="shared" ca="1" si="4"/>
        <v>-483.33069879257761</v>
      </c>
      <c r="R52" s="27">
        <f t="shared" ca="1" si="5"/>
        <v>4082.6458596454177</v>
      </c>
      <c r="S52" s="7"/>
      <c r="T52" s="28">
        <f t="shared" ca="1" si="6"/>
        <v>0.11796431964397168</v>
      </c>
      <c r="U52" s="27">
        <f t="shared" ca="1" si="7"/>
        <v>0.99459418939000555</v>
      </c>
      <c r="V52" s="7"/>
      <c r="W52" s="28">
        <f t="shared" ca="1" si="8"/>
        <v>0.13274670859717802</v>
      </c>
      <c r="X52" s="27">
        <f t="shared" ca="1" si="11"/>
        <v>179.31194169733612</v>
      </c>
      <c r="Y52" s="7"/>
      <c r="Z52" s="28">
        <f t="shared" si="12"/>
        <v>179.32500000000002</v>
      </c>
      <c r="AA52" s="27">
        <f t="shared" si="9"/>
        <v>3.1298116811388317</v>
      </c>
      <c r="AB52" s="7"/>
      <c r="AC52" s="28">
        <f t="shared" ca="1" si="0"/>
        <v>-1.3058302663893073E-2</v>
      </c>
      <c r="AD52" s="27">
        <f t="shared" ca="1" si="10"/>
        <v>-2.0138964791840408E-3</v>
      </c>
      <c r="AE52" s="7">
        <v>117</v>
      </c>
    </row>
    <row r="53" spans="1:31" s="26" customFormat="1" x14ac:dyDescent="0.25">
      <c r="A53" s="26">
        <v>33</v>
      </c>
      <c r="B53" s="26">
        <v>632</v>
      </c>
      <c r="C53" s="26">
        <v>12702</v>
      </c>
      <c r="D53" s="26">
        <v>15163</v>
      </c>
      <c r="E53" s="26">
        <v>13618</v>
      </c>
      <c r="F53" s="26">
        <v>11144</v>
      </c>
      <c r="G53" s="27"/>
      <c r="H53" s="7"/>
      <c r="I53" s="28">
        <f t="shared" si="1"/>
        <v>-916</v>
      </c>
      <c r="J53" s="27">
        <f t="shared" si="1"/>
        <v>4019</v>
      </c>
      <c r="K53" s="7"/>
      <c r="L53" s="124">
        <f t="shared" si="2"/>
        <v>0.20813362011481529</v>
      </c>
      <c r="M53" s="27">
        <f t="shared" ca="1" si="3"/>
        <v>4.9417446679103443E-4</v>
      </c>
      <c r="N53" s="44"/>
      <c r="O53" s="44"/>
      <c r="P53" s="7"/>
      <c r="Q53" s="28">
        <f t="shared" ca="1" si="4"/>
        <v>-884.33069879257755</v>
      </c>
      <c r="R53" s="27">
        <f t="shared" ca="1" si="5"/>
        <v>4009.6458596454177</v>
      </c>
      <c r="S53" s="7"/>
      <c r="T53" s="28">
        <f t="shared" ca="1" si="6"/>
        <v>0.21583456106543186</v>
      </c>
      <c r="U53" s="27">
        <f t="shared" ca="1" si="7"/>
        <v>0.97681028691070104</v>
      </c>
      <c r="V53" s="7"/>
      <c r="W53" s="28">
        <f t="shared" ca="1" si="8"/>
        <v>0.23036365535525147</v>
      </c>
      <c r="X53" s="27">
        <f t="shared" ca="1" si="11"/>
        <v>184.97945309009663</v>
      </c>
      <c r="Y53" s="7"/>
      <c r="Z53" s="28">
        <f t="shared" si="12"/>
        <v>185.01300000000001</v>
      </c>
      <c r="AA53" s="27">
        <f t="shared" si="9"/>
        <v>3.2290860089922693</v>
      </c>
      <c r="AB53" s="7"/>
      <c r="AC53" s="28">
        <f t="shared" ca="1" si="0"/>
        <v>-3.3546909903378719E-2</v>
      </c>
      <c r="AD53" s="27">
        <f t="shared" ca="1" si="10"/>
        <v>6.0576432258898194E-2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12511</v>
      </c>
      <c r="D54" s="26">
        <v>15109</v>
      </c>
      <c r="E54" s="26">
        <v>13821</v>
      </c>
      <c r="F54" s="26">
        <v>11209</v>
      </c>
      <c r="G54" s="27"/>
      <c r="H54" s="7"/>
      <c r="I54" s="28">
        <f t="shared" si="1"/>
        <v>-1310</v>
      </c>
      <c r="J54" s="27">
        <f t="shared" si="1"/>
        <v>3900</v>
      </c>
      <c r="K54" s="7"/>
      <c r="L54" s="124">
        <f t="shared" si="2"/>
        <v>0.30419932708900599</v>
      </c>
      <c r="M54" s="27">
        <f t="shared" ca="1" si="3"/>
        <v>4.7988242847211147E-4</v>
      </c>
      <c r="N54" s="44"/>
      <c r="O54" s="44"/>
      <c r="P54" s="7"/>
      <c r="Q54" s="28">
        <f t="shared" ca="1" si="4"/>
        <v>-1278.3306987925776</v>
      </c>
      <c r="R54" s="27">
        <f t="shared" ca="1" si="5"/>
        <v>3890.6458596454177</v>
      </c>
      <c r="S54" s="7"/>
      <c r="T54" s="28">
        <f t="shared" ca="1" si="6"/>
        <v>0.31199634440721574</v>
      </c>
      <c r="U54" s="27">
        <f t="shared" ca="1" si="7"/>
        <v>0.94782008971841014</v>
      </c>
      <c r="V54" s="7"/>
      <c r="W54" s="28">
        <f t="shared" ca="1" si="8"/>
        <v>0.32610554603413916</v>
      </c>
      <c r="X54" s="27">
        <f t="shared" ca="1" si="11"/>
        <v>190.69591891877008</v>
      </c>
      <c r="Y54" s="7"/>
      <c r="Z54" s="28">
        <f t="shared" si="12"/>
        <v>190.71</v>
      </c>
      <c r="AA54" s="27">
        <f t="shared" si="9"/>
        <v>3.3285174164783857</v>
      </c>
      <c r="AB54" s="7"/>
      <c r="AC54" s="28">
        <f t="shared" ca="1" si="0"/>
        <v>-1.4081081229932124E-2</v>
      </c>
      <c r="AD54" s="27">
        <f t="shared" ca="1" si="10"/>
        <v>1.1924162030794605E-2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12315</v>
      </c>
      <c r="D55" s="26">
        <v>15026</v>
      </c>
      <c r="E55" s="26">
        <v>14005</v>
      </c>
      <c r="F55" s="26">
        <v>11279</v>
      </c>
      <c r="G55" s="27"/>
      <c r="H55" s="7"/>
      <c r="I55" s="28">
        <f t="shared" si="1"/>
        <v>-1690</v>
      </c>
      <c r="J55" s="27">
        <f t="shared" si="1"/>
        <v>3747</v>
      </c>
      <c r="K55" s="7"/>
      <c r="L55" s="124">
        <f t="shared" si="2"/>
        <v>0.39610647569542967</v>
      </c>
      <c r="M55" s="27">
        <f t="shared" ca="1" si="3"/>
        <v>4.928697356610341E-4</v>
      </c>
      <c r="N55" s="44"/>
      <c r="O55" s="44"/>
      <c r="P55" s="7"/>
      <c r="Q55" s="28">
        <f t="shared" ca="1" si="4"/>
        <v>-1658.3306987925776</v>
      </c>
      <c r="R55" s="27">
        <f t="shared" ca="1" si="5"/>
        <v>3737.6458596454177</v>
      </c>
      <c r="S55" s="7"/>
      <c r="T55" s="28">
        <f t="shared" ca="1" si="6"/>
        <v>0.40474121158964688</v>
      </c>
      <c r="U55" s="27">
        <f t="shared" ca="1" si="7"/>
        <v>0.91054697904260762</v>
      </c>
      <c r="V55" s="7"/>
      <c r="W55" s="28">
        <f t="shared" ca="1" si="8"/>
        <v>0.41830714540742336</v>
      </c>
      <c r="X55" s="27">
        <f t="shared" ca="1" si="11"/>
        <v>196.38385240929381</v>
      </c>
      <c r="Y55" s="7"/>
      <c r="Z55" s="28">
        <f t="shared" si="12"/>
        <v>196.33500000000001</v>
      </c>
      <c r="AA55" s="27">
        <f t="shared" si="9"/>
        <v>3.4266921869030669</v>
      </c>
      <c r="AB55" s="7"/>
      <c r="AC55" s="28">
        <f t="shared" ca="1" si="0"/>
        <v>4.8852409293800747E-2</v>
      </c>
      <c r="AD55" s="27">
        <f t="shared" ca="1" si="10"/>
        <v>1.0179737843543535E-2</v>
      </c>
      <c r="AE55" s="7">
        <v>114</v>
      </c>
    </row>
    <row r="56" spans="1:31" s="26" customFormat="1" x14ac:dyDescent="0.25">
      <c r="A56" s="26">
        <v>36</v>
      </c>
      <c r="B56" s="26">
        <v>625</v>
      </c>
      <c r="C56" s="26">
        <v>12133</v>
      </c>
      <c r="D56" s="26">
        <v>14931</v>
      </c>
      <c r="E56" s="26">
        <v>14177</v>
      </c>
      <c r="F56" s="26">
        <v>11371</v>
      </c>
      <c r="G56" s="27"/>
      <c r="H56" s="7"/>
      <c r="I56" s="28">
        <f t="shared" si="1"/>
        <v>-2044</v>
      </c>
      <c r="J56" s="27">
        <f t="shared" si="1"/>
        <v>3560</v>
      </c>
      <c r="K56" s="7"/>
      <c r="L56" s="124">
        <f t="shared" si="2"/>
        <v>0.48419890240708086</v>
      </c>
      <c r="M56" s="27">
        <f t="shared" ca="1" si="3"/>
        <v>3.9364317406081275E-4</v>
      </c>
      <c r="N56" s="44"/>
      <c r="O56" s="44"/>
      <c r="P56" s="7"/>
      <c r="Q56" s="28">
        <f t="shared" ca="1" si="4"/>
        <v>-2012.3306987925776</v>
      </c>
      <c r="R56" s="27">
        <f t="shared" ca="1" si="5"/>
        <v>3550.6458596454177</v>
      </c>
      <c r="S56" s="7"/>
      <c r="T56" s="28">
        <f t="shared" ca="1" si="6"/>
        <v>0.49114037733328009</v>
      </c>
      <c r="U56" s="27">
        <f t="shared" ca="1" si="7"/>
        <v>0.86499095488329325</v>
      </c>
      <c r="V56" s="7"/>
      <c r="W56" s="28">
        <f t="shared" ca="1" si="8"/>
        <v>0.50403934529681527</v>
      </c>
      <c r="X56" s="27">
        <f t="shared" ca="1" si="11"/>
        <v>201.93951142986748</v>
      </c>
      <c r="Y56" s="7"/>
      <c r="Z56" s="28">
        <f t="shared" si="12"/>
        <v>201.96</v>
      </c>
      <c r="AA56" s="27">
        <f t="shared" si="9"/>
        <v>3.524866957327748</v>
      </c>
      <c r="AB56" s="7"/>
      <c r="AC56" s="28">
        <f t="shared" ca="1" si="0"/>
        <v>-2.0488570132528139E-2</v>
      </c>
      <c r="AD56" s="27">
        <f t="shared" ca="1" si="10"/>
        <v>9.8479089395340225E-2</v>
      </c>
      <c r="AE56" s="7">
        <v>113</v>
      </c>
    </row>
    <row r="57" spans="1:31" s="26" customFormat="1" x14ac:dyDescent="0.25">
      <c r="A57" s="26">
        <v>37</v>
      </c>
      <c r="B57" s="26">
        <v>647</v>
      </c>
      <c r="C57" s="26">
        <v>11960</v>
      </c>
      <c r="D57" s="26">
        <v>14813</v>
      </c>
      <c r="E57" s="26">
        <v>14355</v>
      </c>
      <c r="F57" s="26">
        <v>11489</v>
      </c>
      <c r="G57" s="27"/>
      <c r="H57" s="7"/>
      <c r="I57" s="28">
        <f t="shared" si="1"/>
        <v>-2395</v>
      </c>
      <c r="J57" s="27">
        <f t="shared" si="1"/>
        <v>3324</v>
      </c>
      <c r="K57" s="7"/>
      <c r="L57" s="124">
        <f t="shared" si="2"/>
        <v>0.57046990269184183</v>
      </c>
      <c r="M57" s="27">
        <f t="shared" ca="1" si="3"/>
        <v>3.3826945295436877E-4</v>
      </c>
      <c r="N57" s="44"/>
      <c r="O57" s="44"/>
      <c r="P57" s="7"/>
      <c r="Q57" s="28">
        <f t="shared" ca="1" si="4"/>
        <v>-2363.3306987925776</v>
      </c>
      <c r="R57" s="27">
        <f t="shared" ca="1" si="5"/>
        <v>3314.6458596454177</v>
      </c>
      <c r="S57" s="7"/>
      <c r="T57" s="28">
        <f t="shared" ca="1" si="6"/>
        <v>0.57680734675705203</v>
      </c>
      <c r="U57" s="27">
        <f t="shared" ca="1" si="7"/>
        <v>0.80749779070362393</v>
      </c>
      <c r="V57" s="7"/>
      <c r="W57" s="28">
        <f t="shared" ca="1" si="8"/>
        <v>0.58886200569705494</v>
      </c>
      <c r="X57" s="27">
        <f t="shared" ca="1" si="11"/>
        <v>207.8108398167542</v>
      </c>
      <c r="Y57" s="7"/>
      <c r="Z57" s="28">
        <f t="shared" si="12"/>
        <v>207.78300000000002</v>
      </c>
      <c r="AA57" s="27">
        <f t="shared" si="9"/>
        <v>3.6264974796713778</v>
      </c>
      <c r="AB57" s="7"/>
      <c r="AC57" s="28">
        <f t="shared" ca="1" si="0"/>
        <v>2.7839816754180902E-2</v>
      </c>
      <c r="AD57" s="27">
        <f t="shared" ca="1" si="10"/>
        <v>5.7564765453463451E-2</v>
      </c>
      <c r="AE57" s="7">
        <v>112</v>
      </c>
    </row>
    <row r="58" spans="1:31" s="26" customFormat="1" x14ac:dyDescent="0.25">
      <c r="A58" s="26">
        <v>38</v>
      </c>
      <c r="B58" s="26">
        <v>614</v>
      </c>
      <c r="C58" s="26">
        <v>11804</v>
      </c>
      <c r="D58" s="26">
        <v>14691</v>
      </c>
      <c r="E58" s="26">
        <v>14516</v>
      </c>
      <c r="F58" s="26">
        <v>11617</v>
      </c>
      <c r="G58" s="27"/>
      <c r="H58" s="7"/>
      <c r="I58" s="28">
        <f t="shared" si="1"/>
        <v>-2712</v>
      </c>
      <c r="J58" s="27">
        <f t="shared" si="1"/>
        <v>3074</v>
      </c>
      <c r="K58" s="7"/>
      <c r="L58" s="124">
        <f t="shared" si="2"/>
        <v>0.64690957119160308</v>
      </c>
      <c r="M58" s="27">
        <f t="shared" ca="1" si="3"/>
        <v>3.3949199901245054E-4</v>
      </c>
      <c r="N58" s="44"/>
      <c r="O58" s="44"/>
      <c r="P58" s="7"/>
      <c r="Q58" s="28">
        <f t="shared" ca="1" si="4"/>
        <v>-2680.3306987925776</v>
      </c>
      <c r="R58" s="27">
        <f t="shared" ca="1" si="5"/>
        <v>3064.6458596454177</v>
      </c>
      <c r="S58" s="7"/>
      <c r="T58" s="28">
        <f t="shared" ca="1" si="6"/>
        <v>0.65417609122239584</v>
      </c>
      <c r="U58" s="27">
        <f t="shared" ca="1" si="7"/>
        <v>0.74659401508956746</v>
      </c>
      <c r="V58" s="7"/>
      <c r="W58" s="28">
        <f t="shared" ca="1" si="8"/>
        <v>0.66533487984607209</v>
      </c>
      <c r="X58" s="27">
        <f t="shared" ca="1" si="11"/>
        <v>213.41586015300879</v>
      </c>
      <c r="Y58" s="7"/>
      <c r="Z58" s="28">
        <f t="shared" si="12"/>
        <v>213.30900000000003</v>
      </c>
      <c r="AA58" s="27">
        <f t="shared" si="9"/>
        <v>3.7229443741365849</v>
      </c>
      <c r="AB58" s="7"/>
      <c r="AC58" s="28">
        <f t="shared" ca="1" si="0"/>
        <v>0.10686015300876761</v>
      </c>
      <c r="AD58" s="27">
        <f t="shared" ca="1" si="10"/>
        <v>1.4788428724841651E-2</v>
      </c>
      <c r="AE58" s="7">
        <v>111</v>
      </c>
    </row>
    <row r="59" spans="1:31" s="26" customFormat="1" x14ac:dyDescent="0.25">
      <c r="A59" s="26">
        <v>39</v>
      </c>
      <c r="B59" s="26">
        <v>606</v>
      </c>
      <c r="C59" s="26">
        <v>11659</v>
      </c>
      <c r="D59" s="26">
        <v>14554</v>
      </c>
      <c r="E59" s="26">
        <v>14655</v>
      </c>
      <c r="F59" s="26">
        <v>11756</v>
      </c>
      <c r="G59" s="27"/>
      <c r="H59" s="7"/>
      <c r="I59" s="28">
        <f t="shared" si="1"/>
        <v>-2996</v>
      </c>
      <c r="J59" s="27">
        <f t="shared" si="1"/>
        <v>2798</v>
      </c>
      <c r="K59" s="7"/>
      <c r="L59" s="124">
        <f t="shared" si="2"/>
        <v>0.71646024861873325</v>
      </c>
      <c r="M59" s="27">
        <f t="shared" ca="1" si="3"/>
        <v>2.9578497158595503E-4</v>
      </c>
      <c r="N59" s="44"/>
      <c r="O59" s="44"/>
      <c r="P59" s="7"/>
      <c r="Q59" s="28">
        <f t="shared" ca="1" si="4"/>
        <v>-2964.3306987925776</v>
      </c>
      <c r="R59" s="27">
        <f t="shared" ca="1" si="5"/>
        <v>2788.6458596454177</v>
      </c>
      <c r="S59" s="7"/>
      <c r="T59" s="28">
        <f t="shared" ca="1" si="6"/>
        <v>0.72349067616926543</v>
      </c>
      <c r="U59" s="27">
        <f t="shared" ca="1" si="7"/>
        <v>0.67935624681164908</v>
      </c>
      <c r="V59" s="7"/>
      <c r="W59" s="28">
        <f t="shared" ca="1" si="8"/>
        <v>0.73365864888114007</v>
      </c>
      <c r="X59" s="27">
        <f t="shared" ca="1" si="11"/>
        <v>218.91050895457022</v>
      </c>
      <c r="Y59" s="7"/>
      <c r="Z59" s="28">
        <f t="shared" si="12"/>
        <v>218.76300000000003</v>
      </c>
      <c r="AA59" s="27">
        <f t="shared" si="9"/>
        <v>3.8181346315403553</v>
      </c>
      <c r="AB59" s="7"/>
      <c r="AC59" s="28">
        <f t="shared" ca="1" si="0"/>
        <v>0.14750895457018487</v>
      </c>
      <c r="AD59" s="27">
        <f t="shared" ca="1" si="10"/>
        <v>1.9549763332747716E-2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11524</v>
      </c>
      <c r="D60" s="26">
        <v>14396</v>
      </c>
      <c r="E60" s="26">
        <v>14786</v>
      </c>
      <c r="F60" s="26">
        <v>11907</v>
      </c>
      <c r="G60" s="27"/>
      <c r="H60" s="7"/>
      <c r="I60" s="28">
        <f t="shared" si="1"/>
        <v>-3262</v>
      </c>
      <c r="J60" s="27">
        <f t="shared" si="1"/>
        <v>2489</v>
      </c>
      <c r="K60" s="7"/>
      <c r="L60" s="124">
        <f t="shared" si="2"/>
        <v>0.78099753808064809</v>
      </c>
      <c r="M60" s="27">
        <f t="shared" ca="1" si="3"/>
        <v>2.7132140552672834E-4</v>
      </c>
      <c r="N60" s="44"/>
      <c r="O60" s="44"/>
      <c r="P60" s="7"/>
      <c r="Q60" s="28">
        <f t="shared" ca="1" si="4"/>
        <v>-3230.3306987925776</v>
      </c>
      <c r="R60" s="27">
        <f t="shared" ca="1" si="5"/>
        <v>2479.6458596454177</v>
      </c>
      <c r="S60" s="7"/>
      <c r="T60" s="28">
        <f t="shared" ca="1" si="6"/>
        <v>0.78841208319696721</v>
      </c>
      <c r="U60" s="27">
        <f t="shared" ca="1" si="7"/>
        <v>0.60407918015267514</v>
      </c>
      <c r="V60" s="7"/>
      <c r="W60" s="28">
        <f t="shared" ca="1" si="8"/>
        <v>0.79746937481875135</v>
      </c>
      <c r="X60" s="27">
        <f t="shared" ca="1" si="11"/>
        <v>224.56595339663102</v>
      </c>
      <c r="Y60" s="7"/>
      <c r="Z60" s="28">
        <f t="shared" si="12"/>
        <v>224.35200000000003</v>
      </c>
      <c r="AA60" s="27">
        <f t="shared" si="9"/>
        <v>3.9156810834343188</v>
      </c>
      <c r="AB60" s="7"/>
      <c r="AC60" s="28">
        <f t="shared" ca="1" si="0"/>
        <v>0.21395339663098412</v>
      </c>
      <c r="AD60" s="27">
        <f t="shared" ca="1" si="10"/>
        <v>-1.6386567643905892E-2</v>
      </c>
      <c r="AE60" s="7">
        <v>109</v>
      </c>
    </row>
    <row r="61" spans="1:31" s="26" customFormat="1" x14ac:dyDescent="0.25">
      <c r="A61" s="26">
        <v>41</v>
      </c>
      <c r="B61" s="26">
        <v>620</v>
      </c>
      <c r="C61" s="26">
        <v>11412</v>
      </c>
      <c r="D61" s="26">
        <v>14233</v>
      </c>
      <c r="E61" s="26">
        <v>14902</v>
      </c>
      <c r="F61" s="26">
        <v>12074</v>
      </c>
      <c r="G61" s="27"/>
      <c r="H61" s="7"/>
      <c r="I61" s="28">
        <f t="shared" si="1"/>
        <v>-3490</v>
      </c>
      <c r="J61" s="27">
        <f t="shared" si="1"/>
        <v>2159</v>
      </c>
      <c r="K61" s="7"/>
      <c r="L61" s="124">
        <f t="shared" si="2"/>
        <v>0.83802358682320621</v>
      </c>
      <c r="M61" s="27">
        <f t="shared" ca="1" si="3"/>
        <v>1.9335000065396824E-4</v>
      </c>
      <c r="N61" s="44"/>
      <c r="O61" s="44"/>
      <c r="P61" s="7"/>
      <c r="Q61" s="28">
        <f t="shared" ca="1" si="4"/>
        <v>-3458.3306987925776</v>
      </c>
      <c r="R61" s="27">
        <f t="shared" ca="1" si="5"/>
        <v>2149.6458596454177</v>
      </c>
      <c r="S61" s="7"/>
      <c r="T61" s="28">
        <f t="shared" ca="1" si="6"/>
        <v>0.84405900350642593</v>
      </c>
      <c r="U61" s="27">
        <f t="shared" ca="1" si="7"/>
        <v>0.52368619634212055</v>
      </c>
      <c r="V61" s="7"/>
      <c r="W61" s="28">
        <f t="shared" ca="1" si="8"/>
        <v>0.85192862190600871</v>
      </c>
      <c r="X61" s="27">
        <f t="shared" ca="1" si="11"/>
        <v>230.13038618243877</v>
      </c>
      <c r="Y61" s="7"/>
      <c r="Z61" s="28">
        <f t="shared" si="12"/>
        <v>229.93200000000004</v>
      </c>
      <c r="AA61" s="27">
        <f t="shared" si="9"/>
        <v>4.0130704556956021</v>
      </c>
      <c r="AB61" s="7"/>
      <c r="AC61" s="28">
        <f t="shared" ca="1" si="0"/>
        <v>0.19838618243872475</v>
      </c>
      <c r="AD61" s="27">
        <f t="shared" ca="1" si="10"/>
        <v>3.3716909656789085E-3</v>
      </c>
      <c r="AE61" s="7">
        <v>108</v>
      </c>
    </row>
    <row r="62" spans="1:31" s="26" customFormat="1" x14ac:dyDescent="0.25">
      <c r="A62" s="26">
        <v>42</v>
      </c>
      <c r="B62" s="26">
        <v>640</v>
      </c>
      <c r="C62" s="26">
        <v>11306</v>
      </c>
      <c r="D62" s="26">
        <v>14052</v>
      </c>
      <c r="E62" s="26">
        <v>15001</v>
      </c>
      <c r="F62" s="26">
        <v>12254</v>
      </c>
      <c r="G62" s="27"/>
      <c r="H62" s="7"/>
      <c r="I62" s="28">
        <f t="shared" si="1"/>
        <v>-3695</v>
      </c>
      <c r="J62" s="27">
        <f t="shared" si="1"/>
        <v>1798</v>
      </c>
      <c r="K62" s="7"/>
      <c r="L62" s="124">
        <f t="shared" si="2"/>
        <v>0.88855318443442355</v>
      </c>
      <c r="M62" s="27">
        <f t="shared" ca="1" si="3"/>
        <v>1.4661371192940974E-4</v>
      </c>
      <c r="N62" s="44"/>
      <c r="O62" s="44"/>
      <c r="P62" s="7"/>
      <c r="Q62" s="28">
        <f t="shared" ca="1" si="4"/>
        <v>-3663.3306987925776</v>
      </c>
      <c r="R62" s="27">
        <f t="shared" ca="1" si="5"/>
        <v>1788.6458596454174</v>
      </c>
      <c r="S62" s="7"/>
      <c r="T62" s="28">
        <f t="shared" ca="1" si="6"/>
        <v>0.894092418696948</v>
      </c>
      <c r="U62" s="27">
        <f t="shared" ca="1" si="7"/>
        <v>0.43574114435542294</v>
      </c>
      <c r="V62" s="7"/>
      <c r="W62" s="28">
        <f t="shared" ca="1" si="8"/>
        <v>0.90066159935667534</v>
      </c>
      <c r="X62" s="27">
        <f t="shared" ca="1" si="11"/>
        <v>235.89195353496416</v>
      </c>
      <c r="Y62" s="7"/>
      <c r="Z62" s="28">
        <f t="shared" si="12"/>
        <v>235.69200000000004</v>
      </c>
      <c r="AA62" s="27">
        <f t="shared" si="9"/>
        <v>4.1136014206104754</v>
      </c>
      <c r="AB62" s="7"/>
      <c r="AC62" s="28">
        <f t="shared" ca="1" si="0"/>
        <v>0.19995353496412349</v>
      </c>
      <c r="AD62" s="27">
        <f t="shared" ca="1" si="10"/>
        <v>2.2391523072258224E-2</v>
      </c>
      <c r="AE62" s="7">
        <v>107</v>
      </c>
    </row>
    <row r="63" spans="1:31" s="26" customFormat="1" x14ac:dyDescent="0.25">
      <c r="A63" s="26">
        <v>43</v>
      </c>
      <c r="B63" s="26">
        <v>632</v>
      </c>
      <c r="C63" s="26">
        <v>11222</v>
      </c>
      <c r="D63" s="26">
        <v>13858</v>
      </c>
      <c r="E63" s="26">
        <v>15083</v>
      </c>
      <c r="F63" s="26">
        <v>12437</v>
      </c>
      <c r="G63" s="27"/>
      <c r="H63" s="7"/>
      <c r="I63" s="28">
        <f t="shared" si="1"/>
        <v>-3861</v>
      </c>
      <c r="J63" s="27">
        <f t="shared" si="1"/>
        <v>1421</v>
      </c>
      <c r="K63" s="7"/>
      <c r="L63" s="124">
        <f t="shared" si="2"/>
        <v>0.92964792953560327</v>
      </c>
      <c r="M63" s="27">
        <f t="shared" ca="1" si="3"/>
        <v>1.0341189804005725E-4</v>
      </c>
      <c r="N63" s="44"/>
      <c r="O63" s="44"/>
      <c r="P63" s="7"/>
      <c r="Q63" s="28">
        <f t="shared" ca="1" si="4"/>
        <v>-3829.3306987925776</v>
      </c>
      <c r="R63" s="27">
        <f t="shared" ca="1" si="5"/>
        <v>1411.6458596454174</v>
      </c>
      <c r="S63" s="7"/>
      <c r="T63" s="28">
        <f t="shared" ca="1" si="6"/>
        <v>0.9346072817292731</v>
      </c>
      <c r="U63" s="27">
        <f t="shared" ca="1" si="7"/>
        <v>0.3438982507294257</v>
      </c>
      <c r="V63" s="7"/>
      <c r="W63" s="28">
        <f t="shared" ca="1" si="8"/>
        <v>0.9398170936133462</v>
      </c>
      <c r="X63" s="27">
        <f t="shared" ca="1" si="11"/>
        <v>241.61110152784818</v>
      </c>
      <c r="Y63" s="7"/>
      <c r="Z63" s="28">
        <f t="shared" si="12"/>
        <v>241.38000000000002</v>
      </c>
      <c r="AA63" s="27">
        <f t="shared" si="9"/>
        <v>4.2128757484639126</v>
      </c>
      <c r="AB63" s="7"/>
      <c r="AC63" s="28">
        <f t="shared" ca="1" si="0"/>
        <v>0.23110152784815341</v>
      </c>
      <c r="AD63" s="27">
        <f t="shared" ca="1" si="10"/>
        <v>-7.7331098923224317E-2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11169</v>
      </c>
      <c r="D64" s="26">
        <v>13678</v>
      </c>
      <c r="E64" s="26">
        <v>15153</v>
      </c>
      <c r="F64" s="26">
        <v>12638</v>
      </c>
      <c r="G64" s="27"/>
      <c r="H64" s="7"/>
      <c r="I64" s="28">
        <f t="shared" si="1"/>
        <v>-3984</v>
      </c>
      <c r="J64" s="27">
        <f t="shared" si="1"/>
        <v>1040</v>
      </c>
      <c r="K64" s="7"/>
      <c r="L64" s="124">
        <f t="shared" si="2"/>
        <v>0.96137226641144813</v>
      </c>
      <c r="M64" s="27">
        <f t="shared" ca="1" si="3"/>
        <v>5.0266399587457452E-5</v>
      </c>
      <c r="N64" s="44"/>
      <c r="O64" s="44"/>
      <c r="P64" s="7"/>
      <c r="Q64" s="28">
        <f t="shared" ca="1" si="4"/>
        <v>-3952.3306987925776</v>
      </c>
      <c r="R64" s="27">
        <f t="shared" ca="1" si="5"/>
        <v>1030.6458596454174</v>
      </c>
      <c r="S64" s="7"/>
      <c r="T64" s="28">
        <f t="shared" ca="1" si="6"/>
        <v>0.96462733084358632</v>
      </c>
      <c r="U64" s="27">
        <f t="shared" ca="1" si="7"/>
        <v>0.25108089669360356</v>
      </c>
      <c r="V64" s="7"/>
      <c r="W64" s="28">
        <f t="shared" ca="1" si="8"/>
        <v>0.96846214649417572</v>
      </c>
      <c r="X64" s="27">
        <f t="shared" ca="1" si="11"/>
        <v>247.17535469492589</v>
      </c>
      <c r="Y64" s="7"/>
      <c r="Z64" s="28">
        <f t="shared" si="12"/>
        <v>247.02300000000002</v>
      </c>
      <c r="AA64" s="27">
        <f t="shared" si="9"/>
        <v>4.3113646781539536</v>
      </c>
      <c r="AB64" s="7"/>
      <c r="AC64" s="28">
        <f t="shared" ca="1" si="0"/>
        <v>0.15235469492586162</v>
      </c>
      <c r="AD64" s="27">
        <f t="shared" ca="1" si="10"/>
        <v>2.6531346491651675E-3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11121</v>
      </c>
      <c r="D65" s="26">
        <v>13484</v>
      </c>
      <c r="E65" s="26">
        <v>15195</v>
      </c>
      <c r="F65" s="26">
        <v>12830</v>
      </c>
      <c r="G65" s="27"/>
      <c r="H65" s="7"/>
      <c r="I65" s="28">
        <f t="shared" si="1"/>
        <v>-4074</v>
      </c>
      <c r="J65" s="27">
        <f t="shared" si="1"/>
        <v>654</v>
      </c>
      <c r="K65" s="7"/>
      <c r="L65" s="124">
        <f t="shared" si="2"/>
        <v>0.98363756846963579</v>
      </c>
      <c r="M65" s="27">
        <f t="shared" ca="1" si="3"/>
        <v>2.9122162715828218E-5</v>
      </c>
      <c r="N65" s="44"/>
      <c r="O65" s="44"/>
      <c r="P65" s="7"/>
      <c r="Q65" s="28">
        <f t="shared" ca="1" si="4"/>
        <v>-4042.3306987925776</v>
      </c>
      <c r="R65" s="27">
        <f t="shared" ca="1" si="5"/>
        <v>644.64585964541754</v>
      </c>
      <c r="S65" s="7"/>
      <c r="T65" s="28">
        <f t="shared" ca="1" si="6"/>
        <v>0.98659322043942532</v>
      </c>
      <c r="U65" s="27">
        <f t="shared" ca="1" si="7"/>
        <v>0.15704546714550033</v>
      </c>
      <c r="V65" s="7"/>
      <c r="W65" s="28">
        <f t="shared" ca="1" si="8"/>
        <v>0.9890340638801618</v>
      </c>
      <c r="X65" s="27">
        <f t="shared" ca="1" si="11"/>
        <v>252.68722240499892</v>
      </c>
      <c r="Y65" s="7"/>
      <c r="Z65" s="28">
        <f t="shared" si="12"/>
        <v>252.62100000000004</v>
      </c>
      <c r="AA65" s="27">
        <f t="shared" si="9"/>
        <v>4.409068209680596</v>
      </c>
      <c r="AB65" s="7"/>
      <c r="AC65" s="28">
        <f t="shared" ca="1" si="0"/>
        <v>6.6222404998882212E-2</v>
      </c>
      <c r="AD65" s="27">
        <f t="shared" ca="1" si="10"/>
        <v>2.4421877983456852E-2</v>
      </c>
      <c r="AE65" s="7">
        <v>104</v>
      </c>
    </row>
    <row r="66" spans="1:31" s="26" customFormat="1" x14ac:dyDescent="0.25">
      <c r="A66" s="26">
        <v>46</v>
      </c>
      <c r="B66" s="26">
        <v>635</v>
      </c>
      <c r="C66" s="26">
        <v>11092</v>
      </c>
      <c r="D66" s="26">
        <v>13274</v>
      </c>
      <c r="E66" s="26">
        <v>15218</v>
      </c>
      <c r="F66" s="26">
        <v>13027</v>
      </c>
      <c r="G66" s="27"/>
      <c r="H66" s="7"/>
      <c r="I66" s="28">
        <f t="shared" si="1"/>
        <v>-4126</v>
      </c>
      <c r="J66" s="27">
        <f t="shared" si="1"/>
        <v>247</v>
      </c>
      <c r="K66" s="7"/>
      <c r="L66" s="124">
        <f t="shared" si="2"/>
        <v>0.9966886735696725</v>
      </c>
      <c r="M66" s="27">
        <f t="shared" ca="1" si="3"/>
        <v>1.271513535983258E-5</v>
      </c>
      <c r="N66" s="44"/>
      <c r="O66" s="44"/>
      <c r="P66" s="7"/>
      <c r="Q66" s="28">
        <f t="shared" ca="1" si="4"/>
        <v>-4094.3306987925776</v>
      </c>
      <c r="R66" s="27">
        <f t="shared" ca="1" si="5"/>
        <v>237.64585964541754</v>
      </c>
      <c r="S66" s="7"/>
      <c r="T66" s="28">
        <f t="shared" ca="1" si="6"/>
        <v>0.99928462331702117</v>
      </c>
      <c r="U66" s="27">
        <f t="shared" ca="1" si="7"/>
        <v>5.7894120445816315E-2</v>
      </c>
      <c r="V66" s="7"/>
      <c r="W66" s="28">
        <f t="shared" ca="1" si="8"/>
        <v>1.0002545024157941</v>
      </c>
      <c r="X66" s="27">
        <f t="shared" ca="1" si="11"/>
        <v>258.39715641708676</v>
      </c>
      <c r="Y66" s="7"/>
      <c r="Z66" s="28">
        <f t="shared" si="12"/>
        <v>258.33600000000001</v>
      </c>
      <c r="AA66" s="27">
        <f t="shared" si="9"/>
        <v>4.5088137764320715</v>
      </c>
      <c r="AB66" s="7"/>
      <c r="AC66" s="28">
        <f t="shared" ca="1" si="0"/>
        <v>6.115641708674957E-2</v>
      </c>
      <c r="AD66" s="27">
        <f t="shared" ca="1" si="10"/>
        <v>1.5215663933986434E-2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11089</v>
      </c>
      <c r="D67" s="26">
        <v>13082</v>
      </c>
      <c r="E67" s="26">
        <v>15222</v>
      </c>
      <c r="F67" s="26">
        <v>13221</v>
      </c>
      <c r="G67" s="27"/>
      <c r="H67" s="7"/>
      <c r="I67" s="28">
        <f t="shared" si="1"/>
        <v>-4133</v>
      </c>
      <c r="J67" s="27">
        <f t="shared" si="1"/>
        <v>-139</v>
      </c>
      <c r="K67" s="7"/>
      <c r="L67" s="124">
        <f t="shared" si="2"/>
        <v>0.99990276754302798</v>
      </c>
      <c r="M67" s="27">
        <f t="shared" ca="1" si="3"/>
        <v>4.408792128060488E-7</v>
      </c>
      <c r="N67" s="44"/>
      <c r="O67" s="44"/>
      <c r="P67" s="7"/>
      <c r="Q67" s="28">
        <f t="shared" ca="1" si="4"/>
        <v>-4101.330698792578</v>
      </c>
      <c r="R67" s="27">
        <f t="shared" ca="1" si="5"/>
        <v>-148.35414035458246</v>
      </c>
      <c r="S67" s="7"/>
      <c r="T67" s="28">
        <f t="shared" ca="1" si="6"/>
        <v>1.0009930813966976</v>
      </c>
      <c r="U67" s="27">
        <f t="shared" ca="1" si="7"/>
        <v>-3.6141309102286946E-2</v>
      </c>
      <c r="V67" s="7"/>
      <c r="W67" s="28">
        <f t="shared" ca="1" si="8"/>
        <v>1.0005667549019484</v>
      </c>
      <c r="X67" s="27">
        <f t="shared" ca="1" si="11"/>
        <v>263.77837761914475</v>
      </c>
      <c r="Y67" s="7"/>
      <c r="Z67" s="28">
        <f t="shared" si="12"/>
        <v>263.79900000000004</v>
      </c>
      <c r="AA67" s="27">
        <f t="shared" si="9"/>
        <v>4.6041611134685221</v>
      </c>
      <c r="AB67" s="7"/>
      <c r="AC67" s="28">
        <f t="shared" ca="1" si="0"/>
        <v>-2.0622380855286337E-2</v>
      </c>
      <c r="AD67" s="27">
        <f t="shared" ca="1" si="10"/>
        <v>-3.0555659474316599E-2</v>
      </c>
      <c r="AE67" s="7">
        <v>102</v>
      </c>
    </row>
    <row r="68" spans="1:31" s="26" customFormat="1" x14ac:dyDescent="0.25">
      <c r="A68" s="26">
        <v>48</v>
      </c>
      <c r="B68" s="26">
        <v>612</v>
      </c>
      <c r="C68" s="26">
        <v>11106</v>
      </c>
      <c r="D68" s="26">
        <v>12893</v>
      </c>
      <c r="E68" s="26">
        <v>15213</v>
      </c>
      <c r="F68" s="26">
        <v>13420</v>
      </c>
      <c r="G68" s="27"/>
      <c r="H68" s="7"/>
      <c r="I68" s="28">
        <f t="shared" si="1"/>
        <v>-4107</v>
      </c>
      <c r="J68" s="27">
        <f t="shared" si="1"/>
        <v>-527</v>
      </c>
      <c r="K68" s="7"/>
      <c r="L68" s="124">
        <f t="shared" si="2"/>
        <v>0.99394754146193975</v>
      </c>
      <c r="M68" s="27">
        <f t="shared" ca="1" si="3"/>
        <v>1.278746558156515E-6</v>
      </c>
      <c r="N68" s="44"/>
      <c r="O68" s="44"/>
      <c r="P68" s="7"/>
      <c r="Q68" s="28">
        <f t="shared" ca="1" si="4"/>
        <v>-4075.3306987925776</v>
      </c>
      <c r="R68" s="27">
        <f t="shared" ca="1" si="5"/>
        <v>-536.35414035458246</v>
      </c>
      <c r="S68" s="7"/>
      <c r="T68" s="28">
        <f t="shared" ca="1" si="6"/>
        <v>0.99464737995789965</v>
      </c>
      <c r="U68" s="27">
        <f t="shared" ca="1" si="7"/>
        <v>-0.13066396885530265</v>
      </c>
      <c r="V68" s="7"/>
      <c r="W68" s="28">
        <f t="shared" ca="1" si="8"/>
        <v>0.99281672469598847</v>
      </c>
      <c r="X68" s="27">
        <f t="shared" ca="1" si="11"/>
        <v>269.20727566116398</v>
      </c>
      <c r="Y68" s="7"/>
      <c r="Z68" s="28">
        <f t="shared" si="12"/>
        <v>269.30700000000002</v>
      </c>
      <c r="AA68" s="27">
        <f t="shared" si="9"/>
        <v>4.7002938486683696</v>
      </c>
      <c r="AB68" s="7"/>
      <c r="AC68" s="28">
        <f t="shared" ca="1" si="0"/>
        <v>-9.9724338836040261E-2</v>
      </c>
      <c r="AD68" s="27">
        <f t="shared" ca="1" si="10"/>
        <v>4.1729501497457022E-2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11138</v>
      </c>
      <c r="D69" s="26">
        <v>12693</v>
      </c>
      <c r="E69" s="26">
        <v>15175</v>
      </c>
      <c r="F69" s="26">
        <v>13616</v>
      </c>
      <c r="G69" s="27"/>
      <c r="H69" s="7"/>
      <c r="I69" s="28">
        <f t="shared" si="1"/>
        <v>-4037</v>
      </c>
      <c r="J69" s="27">
        <f t="shared" si="1"/>
        <v>-923</v>
      </c>
      <c r="K69" s="7"/>
      <c r="L69" s="124">
        <f t="shared" si="2"/>
        <v>0.97810040189026692</v>
      </c>
      <c r="M69" s="27">
        <f t="shared" ca="1" si="3"/>
        <v>1.4460614964495443E-5</v>
      </c>
      <c r="N69" s="44"/>
      <c r="O69" s="44"/>
      <c r="P69" s="7"/>
      <c r="Q69" s="28">
        <f t="shared" ca="1" si="4"/>
        <v>-4005.3306987925776</v>
      </c>
      <c r="R69" s="27">
        <f t="shared" ca="1" si="5"/>
        <v>-932.35414035458246</v>
      </c>
      <c r="S69" s="7"/>
      <c r="T69" s="28">
        <f t="shared" ca="1" si="6"/>
        <v>0.97756279916113598</v>
      </c>
      <c r="U69" s="27">
        <f t="shared" ca="1" si="7"/>
        <v>-0.22713554942796818</v>
      </c>
      <c r="V69" s="7"/>
      <c r="W69" s="28">
        <f t="shared" ca="1" si="8"/>
        <v>0.97429769036235747</v>
      </c>
      <c r="X69" s="27">
        <f t="shared" ca="1" si="11"/>
        <v>274.83254081782957</v>
      </c>
      <c r="Y69" s="7"/>
      <c r="Z69" s="28">
        <f t="shared" si="12"/>
        <v>275.01300000000003</v>
      </c>
      <c r="AA69" s="27">
        <f t="shared" si="9"/>
        <v>4.7998823357871663</v>
      </c>
      <c r="AB69" s="7"/>
      <c r="AC69" s="28">
        <f t="shared" ca="1" si="0"/>
        <v>-0.18045918217046619</v>
      </c>
      <c r="AD69" s="27">
        <f t="shared" ca="1" si="10"/>
        <v>4.7248940068413958E-2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11201</v>
      </c>
      <c r="D70" s="26">
        <v>12502</v>
      </c>
      <c r="E70" s="26">
        <v>15129</v>
      </c>
      <c r="F70" s="26">
        <v>13819</v>
      </c>
      <c r="G70" s="27"/>
      <c r="H70" s="7"/>
      <c r="I70" s="28">
        <f t="shared" si="1"/>
        <v>-3928</v>
      </c>
      <c r="J70" s="27">
        <f t="shared" si="1"/>
        <v>-1317</v>
      </c>
      <c r="K70" s="7"/>
      <c r="L70" s="124">
        <f t="shared" si="2"/>
        <v>0.95260840296451077</v>
      </c>
      <c r="M70" s="27">
        <f t="shared" ca="1" si="3"/>
        <v>4.0222401280052835E-5</v>
      </c>
      <c r="N70" s="44"/>
      <c r="O70" s="44"/>
      <c r="P70" s="7"/>
      <c r="Q70" s="28">
        <f t="shared" ca="1" si="4"/>
        <v>-3896.3306987925776</v>
      </c>
      <c r="R70" s="27">
        <f t="shared" ca="1" si="5"/>
        <v>-1326.3541403545826</v>
      </c>
      <c r="S70" s="7"/>
      <c r="T70" s="28">
        <f t="shared" ca="1" si="6"/>
        <v>0.95095966620617545</v>
      </c>
      <c r="U70" s="27">
        <f t="shared" ca="1" si="7"/>
        <v>-0.32311989979572125</v>
      </c>
      <c r="V70" s="7"/>
      <c r="W70" s="28">
        <f t="shared" ca="1" si="8"/>
        <v>0.94626628965110704</v>
      </c>
      <c r="X70" s="27">
        <f t="shared" ca="1" si="11"/>
        <v>280.56311264112287</v>
      </c>
      <c r="Y70" s="7"/>
      <c r="Z70" s="28">
        <f t="shared" si="12"/>
        <v>280.71000000000004</v>
      </c>
      <c r="AA70" s="27">
        <f t="shared" si="9"/>
        <v>4.8993137432732832</v>
      </c>
      <c r="AB70" s="7"/>
      <c r="AC70" s="28">
        <f t="shared" ca="1" si="0"/>
        <v>-0.14688735887716575</v>
      </c>
      <c r="AD70" s="27">
        <f t="shared" ca="1" si="10"/>
        <v>-3.6660500054949807E-2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11275</v>
      </c>
      <c r="D71" s="26">
        <v>12314</v>
      </c>
      <c r="E71" s="26">
        <v>15057</v>
      </c>
      <c r="F71" s="26">
        <v>14004</v>
      </c>
      <c r="G71" s="27"/>
      <c r="H71" s="7"/>
      <c r="I71" s="28">
        <f t="shared" si="1"/>
        <v>-3782</v>
      </c>
      <c r="J71" s="27">
        <f t="shared" si="1"/>
        <v>-1690</v>
      </c>
      <c r="K71" s="7"/>
      <c r="L71" s="124">
        <f t="shared" si="2"/>
        <v>0.91776848820146795</v>
      </c>
      <c r="M71" s="27">
        <f t="shared" ca="1" si="3"/>
        <v>7.2063910913175772E-5</v>
      </c>
      <c r="N71" s="44"/>
      <c r="O71" s="44"/>
      <c r="P71" s="7"/>
      <c r="Q71" s="28">
        <f t="shared" ca="1" si="4"/>
        <v>-3750.3306987925776</v>
      </c>
      <c r="R71" s="27">
        <f t="shared" ca="1" si="5"/>
        <v>-1699.3541403545826</v>
      </c>
      <c r="S71" s="7"/>
      <c r="T71" s="28">
        <f t="shared" ca="1" si="6"/>
        <v>0.91532611197292557</v>
      </c>
      <c r="U71" s="27">
        <f t="shared" ca="1" si="7"/>
        <v>-0.41398833301189358</v>
      </c>
      <c r="V71" s="7"/>
      <c r="W71" s="28">
        <f t="shared" ca="1" si="8"/>
        <v>0.9092794416759048</v>
      </c>
      <c r="X71" s="27">
        <f t="shared" ca="1" si="11"/>
        <v>286.18913521694549</v>
      </c>
      <c r="Y71" s="7"/>
      <c r="Z71" s="28">
        <f t="shared" si="12"/>
        <v>286.39800000000002</v>
      </c>
      <c r="AA71" s="27">
        <f t="shared" si="9"/>
        <v>4.9985880711267203</v>
      </c>
      <c r="AB71" s="7"/>
      <c r="AC71" s="28">
        <f t="shared" ca="1" si="0"/>
        <v>-0.20886478305453693</v>
      </c>
      <c r="AD71" s="27">
        <f t="shared" ca="1" si="10"/>
        <v>3.6876380395199249E-2</v>
      </c>
      <c r="AE71" s="7">
        <v>98</v>
      </c>
    </row>
    <row r="72" spans="1:31" s="26" customFormat="1" x14ac:dyDescent="0.25">
      <c r="A72" s="26">
        <v>52</v>
      </c>
      <c r="B72" s="26">
        <v>636</v>
      </c>
      <c r="C72" s="26">
        <v>11357</v>
      </c>
      <c r="D72" s="26">
        <v>12130</v>
      </c>
      <c r="E72" s="26">
        <v>14956</v>
      </c>
      <c r="F72" s="26">
        <v>14183</v>
      </c>
      <c r="G72" s="27"/>
      <c r="H72" s="7"/>
      <c r="I72" s="28">
        <f t="shared" si="1"/>
        <v>-3599</v>
      </c>
      <c r="J72" s="27">
        <f t="shared" si="1"/>
        <v>-2053</v>
      </c>
      <c r="K72" s="7"/>
      <c r="L72" s="124">
        <f t="shared" si="2"/>
        <v>0.87358541924736322</v>
      </c>
      <c r="M72" s="27">
        <f t="shared" ca="1" si="3"/>
        <v>1.0584431067509273E-4</v>
      </c>
      <c r="N72" s="44"/>
      <c r="O72" s="44"/>
      <c r="P72" s="7"/>
      <c r="Q72" s="28">
        <f t="shared" ca="1" si="4"/>
        <v>-3567.3306987925776</v>
      </c>
      <c r="R72" s="27">
        <f t="shared" ca="1" si="5"/>
        <v>-2062.3541403545823</v>
      </c>
      <c r="S72" s="7"/>
      <c r="T72" s="28">
        <f t="shared" ca="1" si="6"/>
        <v>0.87066213646138635</v>
      </c>
      <c r="U72" s="27">
        <f t="shared" ca="1" si="7"/>
        <v>-0.50242061520350356</v>
      </c>
      <c r="V72" s="7"/>
      <c r="W72" s="28">
        <f t="shared" ca="1" si="8"/>
        <v>0.86329735282674303</v>
      </c>
      <c r="X72" s="27">
        <f t="shared" ca="1" si="11"/>
        <v>291.90819622558968</v>
      </c>
      <c r="Y72" s="7"/>
      <c r="Z72" s="28">
        <f t="shared" si="12"/>
        <v>292.12200000000001</v>
      </c>
      <c r="AA72" s="27">
        <f t="shared" si="9"/>
        <v>5.0984907175108756</v>
      </c>
      <c r="AB72" s="7"/>
      <c r="AC72" s="28">
        <f t="shared" ca="1" si="0"/>
        <v>-0.21380377441033716</v>
      </c>
      <c r="AD72" s="27">
        <f t="shared" ca="1" si="10"/>
        <v>-2.7119041215996731E-2</v>
      </c>
      <c r="AE72" s="7">
        <v>97</v>
      </c>
    </row>
    <row r="73" spans="1:31" s="26" customFormat="1" x14ac:dyDescent="0.25">
      <c r="A73" s="26">
        <v>53</v>
      </c>
      <c r="B73" s="26">
        <v>632</v>
      </c>
      <c r="C73" s="26">
        <v>11470</v>
      </c>
      <c r="D73" s="26">
        <v>11959</v>
      </c>
      <c r="E73" s="26">
        <v>14853</v>
      </c>
      <c r="F73" s="26">
        <v>14351</v>
      </c>
      <c r="G73" s="27"/>
      <c r="H73" s="7"/>
      <c r="I73" s="28">
        <f t="shared" si="1"/>
        <v>-3383</v>
      </c>
      <c r="J73" s="27">
        <f t="shared" si="1"/>
        <v>-2392</v>
      </c>
      <c r="K73" s="7"/>
      <c r="L73" s="124">
        <f t="shared" si="2"/>
        <v>0.82104958831897323</v>
      </c>
      <c r="M73" s="27">
        <f t="shared" ca="1" si="3"/>
        <v>1.3694966269001553E-4</v>
      </c>
      <c r="N73" s="44"/>
      <c r="O73" s="44"/>
      <c r="P73" s="7"/>
      <c r="Q73" s="28">
        <f t="shared" ca="1" si="4"/>
        <v>-3351.3306987925776</v>
      </c>
      <c r="R73" s="27">
        <f t="shared" ca="1" si="5"/>
        <v>-2401.3541403545823</v>
      </c>
      <c r="S73" s="7"/>
      <c r="T73" s="28">
        <f t="shared" ca="1" si="6"/>
        <v>0.81794400143137291</v>
      </c>
      <c r="U73" s="27">
        <f t="shared" ca="1" si="7"/>
        <v>-0.58500613493616427</v>
      </c>
      <c r="V73" s="7"/>
      <c r="W73" s="28">
        <f t="shared" ca="1" si="8"/>
        <v>0.80934703890912174</v>
      </c>
      <c r="X73" s="27">
        <f t="shared" ca="1" si="11"/>
        <v>297.56957797734958</v>
      </c>
      <c r="Y73" s="7"/>
      <c r="Z73" s="28">
        <f t="shared" si="12"/>
        <v>297.81</v>
      </c>
      <c r="AA73" s="27">
        <f t="shared" si="9"/>
        <v>5.1977650453643127</v>
      </c>
      <c r="AB73" s="7"/>
      <c r="AC73" s="28">
        <f t="shared" ca="1" si="0"/>
        <v>-0.24042202265042079</v>
      </c>
      <c r="AD73" s="27">
        <f t="shared" ca="1" si="10"/>
        <v>6.1964073156161703E-2</v>
      </c>
      <c r="AE73" s="7">
        <v>96</v>
      </c>
    </row>
    <row r="74" spans="1:31" s="26" customFormat="1" x14ac:dyDescent="0.25">
      <c r="A74" s="26">
        <v>54</v>
      </c>
      <c r="B74" s="26">
        <v>613</v>
      </c>
      <c r="C74" s="26">
        <v>11593</v>
      </c>
      <c r="D74" s="26">
        <v>11806</v>
      </c>
      <c r="E74" s="26">
        <v>14731</v>
      </c>
      <c r="F74" s="26">
        <v>14507</v>
      </c>
      <c r="G74" s="27"/>
      <c r="H74" s="7"/>
      <c r="I74" s="28">
        <f t="shared" si="1"/>
        <v>-3138</v>
      </c>
      <c r="J74" s="27">
        <f t="shared" si="1"/>
        <v>-2701</v>
      </c>
      <c r="K74" s="7"/>
      <c r="L74" s="124">
        <f t="shared" si="2"/>
        <v>0.76236345252262105</v>
      </c>
      <c r="M74" s="27">
        <f t="shared" ca="1" si="3"/>
        <v>1.9423655727524917E-4</v>
      </c>
      <c r="N74" s="44"/>
      <c r="O74" s="44"/>
      <c r="P74" s="7"/>
      <c r="Q74" s="28">
        <f t="shared" ca="1" si="4"/>
        <v>-3106.3306987925776</v>
      </c>
      <c r="R74" s="27">
        <f t="shared" ca="1" si="5"/>
        <v>-2710.3541403545823</v>
      </c>
      <c r="S74" s="7"/>
      <c r="T74" s="28">
        <f t="shared" ca="1" si="6"/>
        <v>0.75814796864270018</v>
      </c>
      <c r="U74" s="27">
        <f t="shared" ca="1" si="7"/>
        <v>-0.66028320159513809</v>
      </c>
      <c r="V74" s="7"/>
      <c r="W74" s="28">
        <f t="shared" ca="1" si="8"/>
        <v>0.74842657492126252</v>
      </c>
      <c r="X74" s="27">
        <f t="shared" ca="1" si="11"/>
        <v>303.12935967673991</v>
      </c>
      <c r="Y74" s="7"/>
      <c r="Z74" s="28">
        <f t="shared" si="12"/>
        <v>303.327</v>
      </c>
      <c r="AA74" s="27">
        <f t="shared" si="9"/>
        <v>5.29405486019684</v>
      </c>
      <c r="AB74" s="7"/>
      <c r="AC74" s="28">
        <f t="shared" ca="1" si="0"/>
        <v>-0.19764032326008873</v>
      </c>
      <c r="AD74" s="27">
        <f t="shared" ca="1" si="10"/>
        <v>3.9350789042487122E-2</v>
      </c>
      <c r="AE74" s="7">
        <v>95</v>
      </c>
    </row>
    <row r="75" spans="1:31" s="26" customFormat="1" x14ac:dyDescent="0.25">
      <c r="A75" s="26">
        <v>55</v>
      </c>
      <c r="B75" s="26">
        <v>616</v>
      </c>
      <c r="C75" s="26">
        <v>11725</v>
      </c>
      <c r="D75" s="26">
        <v>11663</v>
      </c>
      <c r="E75" s="26">
        <v>14595</v>
      </c>
      <c r="F75" s="26">
        <v>14645</v>
      </c>
      <c r="G75" s="27"/>
      <c r="H75" s="7"/>
      <c r="I75" s="28">
        <f t="shared" si="1"/>
        <v>-2870</v>
      </c>
      <c r="J75" s="27">
        <f t="shared" si="1"/>
        <v>-2982</v>
      </c>
      <c r="K75" s="7"/>
      <c r="L75" s="124">
        <f t="shared" si="2"/>
        <v>0.69627618381808876</v>
      </c>
      <c r="M75" s="27">
        <f t="shared" ca="1" si="3"/>
        <v>2.0400134860420815E-4</v>
      </c>
      <c r="N75" s="44"/>
      <c r="O75" s="44"/>
      <c r="P75" s="7"/>
      <c r="Q75" s="28">
        <f t="shared" ca="1" si="4"/>
        <v>-2838.3306987925776</v>
      </c>
      <c r="R75" s="27">
        <f t="shared" ca="1" si="5"/>
        <v>-2991.3541403545823</v>
      </c>
      <c r="S75" s="7"/>
      <c r="T75" s="28">
        <f t="shared" ca="1" si="6"/>
        <v>0.69273843073509089</v>
      </c>
      <c r="U75" s="27">
        <f t="shared" ca="1" si="7"/>
        <v>-0.72873904538533762</v>
      </c>
      <c r="V75" s="7"/>
      <c r="W75" s="28">
        <f t="shared" ca="1" si="8"/>
        <v>0.68199327975049073</v>
      </c>
      <c r="X75" s="27">
        <f t="shared" ca="1" si="11"/>
        <v>308.60755340864193</v>
      </c>
      <c r="Y75" s="7"/>
      <c r="Z75" s="28">
        <f t="shared" si="12"/>
        <v>308.87099999999998</v>
      </c>
      <c r="AA75" s="27">
        <f t="shared" si="9"/>
        <v>5.3908159139274048</v>
      </c>
      <c r="AB75" s="7"/>
      <c r="AC75" s="28">
        <f t="shared" ca="1" si="0"/>
        <v>-0.26344659135804704</v>
      </c>
      <c r="AD75" s="27">
        <f t="shared" ca="1" si="10"/>
        <v>0.10673201506710939</v>
      </c>
      <c r="AE75" s="7">
        <v>94</v>
      </c>
    </row>
    <row r="76" spans="1:31" s="26" customFormat="1" x14ac:dyDescent="0.25">
      <c r="A76" s="26">
        <v>56</v>
      </c>
      <c r="B76" s="26">
        <v>619</v>
      </c>
      <c r="C76" s="26">
        <v>11887</v>
      </c>
      <c r="D76" s="26">
        <v>11533</v>
      </c>
      <c r="E76" s="26">
        <v>14451</v>
      </c>
      <c r="F76" s="26">
        <v>14782</v>
      </c>
      <c r="G76" s="27"/>
      <c r="H76" s="7"/>
      <c r="I76" s="28">
        <f t="shared" si="1"/>
        <v>-2564</v>
      </c>
      <c r="J76" s="27">
        <f t="shared" si="1"/>
        <v>-3249</v>
      </c>
      <c r="K76" s="7"/>
      <c r="L76" s="124">
        <f t="shared" si="2"/>
        <v>0.62330654471391989</v>
      </c>
      <c r="M76" s="27">
        <f t="shared" ca="1" si="3"/>
        <v>2.8802919703984465E-4</v>
      </c>
      <c r="N76" s="44"/>
      <c r="O76" s="44"/>
      <c r="P76" s="7"/>
      <c r="Q76" s="28">
        <f t="shared" ca="1" si="4"/>
        <v>-2532.3306987925776</v>
      </c>
      <c r="R76" s="27">
        <f t="shared" ca="1" si="5"/>
        <v>-3258.3541403545823</v>
      </c>
      <c r="S76" s="7"/>
      <c r="T76" s="28">
        <f t="shared" ca="1" si="6"/>
        <v>0.61805440610923845</v>
      </c>
      <c r="U76" s="27">
        <f t="shared" ca="1" si="7"/>
        <v>-0.79378427774115001</v>
      </c>
      <c r="V76" s="7"/>
      <c r="W76" s="28">
        <f t="shared" ca="1" si="8"/>
        <v>0.60633512176120774</v>
      </c>
      <c r="X76" s="27">
        <f t="shared" ca="1" si="11"/>
        <v>314.33516826204823</v>
      </c>
      <c r="Y76" s="7"/>
      <c r="Z76" s="28">
        <f t="shared" si="12"/>
        <v>314.44200000000001</v>
      </c>
      <c r="AA76" s="27">
        <f t="shared" si="9"/>
        <v>5.4880482065560097</v>
      </c>
      <c r="AB76" s="7"/>
      <c r="AC76" s="28">
        <f t="shared" ca="1" si="0"/>
        <v>-0.10683173795177936</v>
      </c>
      <c r="AD76" s="27">
        <f t="shared" ca="1" si="10"/>
        <v>5.1991314640588371E-2</v>
      </c>
      <c r="AE76" s="7">
        <v>93</v>
      </c>
    </row>
    <row r="77" spans="1:31" s="26" customFormat="1" x14ac:dyDescent="0.25">
      <c r="A77" s="26">
        <v>57</v>
      </c>
      <c r="B77" s="26">
        <v>636</v>
      </c>
      <c r="C77" s="26">
        <v>12053</v>
      </c>
      <c r="D77" s="26">
        <v>11419</v>
      </c>
      <c r="E77" s="26">
        <v>14283</v>
      </c>
      <c r="F77" s="26">
        <v>14902</v>
      </c>
      <c r="G77" s="27"/>
      <c r="H77" s="7"/>
      <c r="I77" s="28">
        <f t="shared" si="1"/>
        <v>-2230</v>
      </c>
      <c r="J77" s="27">
        <f t="shared" si="1"/>
        <v>-3483</v>
      </c>
      <c r="K77" s="7"/>
      <c r="L77" s="124">
        <f t="shared" si="2"/>
        <v>0.54220691713916902</v>
      </c>
      <c r="M77" s="27">
        <f t="shared" ca="1" si="3"/>
        <v>3.3288580090170736E-4</v>
      </c>
      <c r="N77" s="44"/>
      <c r="O77" s="44"/>
      <c r="P77" s="7"/>
      <c r="Q77" s="28">
        <f t="shared" ca="1" si="4"/>
        <v>-2198.3306987925776</v>
      </c>
      <c r="R77" s="27">
        <f t="shared" ca="1" si="5"/>
        <v>-3492.3541403545823</v>
      </c>
      <c r="S77" s="7"/>
      <c r="T77" s="28">
        <f t="shared" ca="1" si="6"/>
        <v>0.53653654916468052</v>
      </c>
      <c r="U77" s="27">
        <f t="shared" ca="1" si="7"/>
        <v>-0.85079021171590685</v>
      </c>
      <c r="V77" s="7"/>
      <c r="W77" s="28">
        <f t="shared" ca="1" si="8"/>
        <v>0.52396175885260687</v>
      </c>
      <c r="X77" s="27">
        <f t="shared" ca="1" si="11"/>
        <v>320.08273952864749</v>
      </c>
      <c r="Y77" s="7"/>
      <c r="Z77" s="28">
        <f t="shared" si="12"/>
        <v>320.166</v>
      </c>
      <c r="AA77" s="27">
        <f t="shared" si="9"/>
        <v>5.5879508529401649</v>
      </c>
      <c r="AB77" s="7"/>
      <c r="AC77" s="28">
        <f t="shared" ca="1" si="0"/>
        <v>-8.3260471352502918E-2</v>
      </c>
      <c r="AD77" s="27">
        <f t="shared" ca="1" si="10"/>
        <v>1.7113631201766566E-2</v>
      </c>
      <c r="AE77" s="7">
        <v>92</v>
      </c>
    </row>
    <row r="78" spans="1:31" s="26" customFormat="1" x14ac:dyDescent="0.25">
      <c r="A78" s="26">
        <v>58</v>
      </c>
      <c r="B78" s="26">
        <v>630</v>
      </c>
      <c r="C78" s="26">
        <v>12212</v>
      </c>
      <c r="D78" s="26">
        <v>11304</v>
      </c>
      <c r="E78" s="26">
        <v>14086</v>
      </c>
      <c r="F78" s="26">
        <v>14981</v>
      </c>
      <c r="G78" s="27"/>
      <c r="H78" s="7"/>
      <c r="I78" s="28">
        <f t="shared" si="1"/>
        <v>-1874</v>
      </c>
      <c r="J78" s="27">
        <f t="shared" si="1"/>
        <v>-3677</v>
      </c>
      <c r="K78" s="7"/>
      <c r="L78" s="124">
        <f t="shared" si="2"/>
        <v>0.45653900007908976</v>
      </c>
      <c r="M78" s="27">
        <f t="shared" ca="1" si="3"/>
        <v>4.0706822233930497E-4</v>
      </c>
      <c r="N78" s="44"/>
      <c r="O78" s="44"/>
      <c r="P78" s="7"/>
      <c r="Q78" s="28">
        <f t="shared" ca="1" si="4"/>
        <v>-1842.3306987925776</v>
      </c>
      <c r="R78" s="27">
        <f t="shared" ca="1" si="5"/>
        <v>-3686.3541403545823</v>
      </c>
      <c r="S78" s="7"/>
      <c r="T78" s="28">
        <f t="shared" ca="1" si="6"/>
        <v>0.44964925254113985</v>
      </c>
      <c r="U78" s="27">
        <f t="shared" ca="1" si="7"/>
        <v>-0.89805154159241474</v>
      </c>
      <c r="V78" s="7"/>
      <c r="W78" s="28">
        <f t="shared" ca="1" si="8"/>
        <v>0.43636306832020177</v>
      </c>
      <c r="X78" s="27">
        <f t="shared" ca="1" si="11"/>
        <v>325.79459763930822</v>
      </c>
      <c r="Y78" s="7"/>
      <c r="Z78" s="28">
        <f t="shared" si="12"/>
        <v>325.83600000000001</v>
      </c>
      <c r="AA78" s="27">
        <f t="shared" si="9"/>
        <v>5.6869110215282443</v>
      </c>
      <c r="AB78" s="7"/>
      <c r="AC78" s="28">
        <f t="shared" ca="1" si="0"/>
        <v>-4.1402360691790818E-2</v>
      </c>
      <c r="AD78" s="27">
        <f t="shared" ca="1" si="10"/>
        <v>9.4992774851334616E-3</v>
      </c>
      <c r="AE78" s="7">
        <v>91</v>
      </c>
    </row>
    <row r="79" spans="1:31" s="26" customFormat="1" x14ac:dyDescent="0.25">
      <c r="A79" s="26">
        <v>59</v>
      </c>
      <c r="B79" s="26">
        <v>629</v>
      </c>
      <c r="C79" s="26">
        <v>12408</v>
      </c>
      <c r="D79" s="26">
        <v>11229</v>
      </c>
      <c r="E79" s="26">
        <v>13916</v>
      </c>
      <c r="F79" s="26">
        <v>15077</v>
      </c>
      <c r="G79" s="27"/>
      <c r="H79" s="7"/>
      <c r="I79" s="28">
        <f t="shared" si="1"/>
        <v>-1508</v>
      </c>
      <c r="J79" s="27">
        <f t="shared" si="1"/>
        <v>-3848</v>
      </c>
      <c r="K79" s="7"/>
      <c r="L79" s="124">
        <f t="shared" si="2"/>
        <v>0.36654994277182207</v>
      </c>
      <c r="M79" s="27">
        <f t="shared" ca="1" si="3"/>
        <v>4.0575187600323798E-4</v>
      </c>
      <c r="N79" s="44"/>
      <c r="O79" s="44"/>
      <c r="P79" s="7"/>
      <c r="Q79" s="28">
        <f t="shared" ca="1" si="4"/>
        <v>-1476.3306987925776</v>
      </c>
      <c r="R79" s="27">
        <f t="shared" ca="1" si="5"/>
        <v>-3857.3541403545823</v>
      </c>
      <c r="S79" s="7"/>
      <c r="T79" s="28">
        <f t="shared" ca="1" si="6"/>
        <v>0.36032130151806141</v>
      </c>
      <c r="U79" s="27">
        <f t="shared" ca="1" si="7"/>
        <v>-0.93970972411242937</v>
      </c>
      <c r="V79" s="7"/>
      <c r="W79" s="28">
        <f t="shared" ca="1" si="8"/>
        <v>0.34640665912681429</v>
      </c>
      <c r="X79" s="27">
        <f t="shared" ca="1" si="11"/>
        <v>331.47422714308095</v>
      </c>
      <c r="Y79" s="7"/>
      <c r="Z79" s="28">
        <f t="shared" si="12"/>
        <v>331.49700000000001</v>
      </c>
      <c r="AA79" s="27">
        <f t="shared" si="9"/>
        <v>5.7857141104836423</v>
      </c>
      <c r="AB79" s="7"/>
      <c r="AC79" s="28">
        <f t="shared" ca="1" si="0"/>
        <v>-2.2772856919061724E-2</v>
      </c>
      <c r="AD79" s="27">
        <f t="shared" ca="1" si="10"/>
        <v>3.1445969220499137E-2</v>
      </c>
      <c r="AE79" s="7">
        <v>90</v>
      </c>
    </row>
    <row r="80" spans="1:31" s="26" customFormat="1" x14ac:dyDescent="0.25">
      <c r="A80" s="26">
        <v>60</v>
      </c>
      <c r="B80" s="26">
        <v>642</v>
      </c>
      <c r="C80" s="26">
        <v>12606</v>
      </c>
      <c r="D80" s="26">
        <v>11169</v>
      </c>
      <c r="E80" s="26">
        <v>13721</v>
      </c>
      <c r="F80" s="26">
        <v>15140</v>
      </c>
      <c r="G80" s="27"/>
      <c r="H80" s="7"/>
      <c r="I80" s="28">
        <f t="shared" si="1"/>
        <v>-1115</v>
      </c>
      <c r="J80" s="27">
        <f t="shared" si="1"/>
        <v>-3971</v>
      </c>
      <c r="K80" s="7"/>
      <c r="L80" s="124">
        <f t="shared" si="2"/>
        <v>0.27102047371970472</v>
      </c>
      <c r="M80" s="27">
        <f t="shared" ca="1" si="3"/>
        <v>4.4045720556212098E-4</v>
      </c>
      <c r="N80" s="44"/>
      <c r="O80" s="44"/>
      <c r="P80" s="7"/>
      <c r="Q80" s="28">
        <f t="shared" ca="1" si="4"/>
        <v>-1083.3306987925776</v>
      </c>
      <c r="R80" s="27">
        <f t="shared" ca="1" si="5"/>
        <v>-3980.3541403545823</v>
      </c>
      <c r="S80" s="7"/>
      <c r="T80" s="28">
        <f t="shared" ca="1" si="6"/>
        <v>0.26440358361623134</v>
      </c>
      <c r="U80" s="27">
        <f t="shared" ca="1" si="7"/>
        <v>-0.96967438171454523</v>
      </c>
      <c r="V80" s="7"/>
      <c r="W80" s="28">
        <f t="shared" ca="1" si="8"/>
        <v>0.25003340137594698</v>
      </c>
      <c r="X80" s="27">
        <f t="shared" ca="1" si="11"/>
        <v>337.2507768121759</v>
      </c>
      <c r="Y80" s="7"/>
      <c r="Z80" s="28">
        <f t="shared" si="12"/>
        <v>337.27500000000003</v>
      </c>
      <c r="AA80" s="27">
        <f t="shared" si="9"/>
        <v>5.8865592346638751</v>
      </c>
      <c r="AB80" s="7"/>
      <c r="AC80" s="28">
        <f t="shared" ca="1" si="0"/>
        <v>-2.4223187824134129E-2</v>
      </c>
      <c r="AD80" s="27">
        <f t="shared" ca="1" si="10"/>
        <v>3.8753267405070346E-2</v>
      </c>
      <c r="AE80" s="7">
        <v>89</v>
      </c>
    </row>
    <row r="81" spans="1:31" s="26" customFormat="1" x14ac:dyDescent="0.25">
      <c r="A81" s="26">
        <v>61</v>
      </c>
      <c r="B81" s="26">
        <v>620</v>
      </c>
      <c r="C81" s="26">
        <v>12801</v>
      </c>
      <c r="D81" s="26">
        <v>11126</v>
      </c>
      <c r="E81" s="26">
        <v>13528</v>
      </c>
      <c r="F81" s="26">
        <v>15184</v>
      </c>
      <c r="G81" s="27"/>
      <c r="H81" s="7"/>
      <c r="I81" s="28">
        <f t="shared" si="1"/>
        <v>-727</v>
      </c>
      <c r="J81" s="27">
        <f t="shared" si="1"/>
        <v>-4058</v>
      </c>
      <c r="K81" s="7"/>
      <c r="L81" s="124">
        <f t="shared" si="2"/>
        <v>0.17613989891439971</v>
      </c>
      <c r="M81" s="27">
        <f t="shared" ca="1" si="3"/>
        <v>4.4643717291759604E-4</v>
      </c>
      <c r="N81" s="44"/>
      <c r="O81" s="44"/>
      <c r="P81" s="7"/>
      <c r="Q81" s="28">
        <f t="shared" ca="1" si="4"/>
        <v>-695.33069879257755</v>
      </c>
      <c r="R81" s="27">
        <f t="shared" ca="1" si="5"/>
        <v>-4067.3541403545823</v>
      </c>
      <c r="S81" s="7"/>
      <c r="T81" s="28">
        <f t="shared" ca="1" si="6"/>
        <v>0.16970619291417008</v>
      </c>
      <c r="U81" s="27">
        <f t="shared" ca="1" si="7"/>
        <v>-0.99086889562823688</v>
      </c>
      <c r="V81" s="7"/>
      <c r="W81" s="28">
        <f t="shared" ca="1" si="8"/>
        <v>0.15501083899878595</v>
      </c>
      <c r="X81" s="27">
        <f t="shared" ca="1" si="11"/>
        <v>342.81845884964969</v>
      </c>
      <c r="Y81" s="7"/>
      <c r="Z81" s="28">
        <f t="shared" si="12"/>
        <v>342.85500000000002</v>
      </c>
      <c r="AA81" s="27">
        <f t="shared" si="9"/>
        <v>5.983948606925158</v>
      </c>
      <c r="AB81" s="7"/>
      <c r="AC81" s="28">
        <f t="shared" ca="1" si="0"/>
        <v>-3.6541150350331009E-2</v>
      </c>
      <c r="AD81" s="27">
        <f t="shared" ca="1" si="10"/>
        <v>1.0727149958768223E-2</v>
      </c>
      <c r="AE81" s="7">
        <v>88</v>
      </c>
    </row>
    <row r="82" spans="1:31" s="26" customFormat="1" x14ac:dyDescent="0.25">
      <c r="A82" s="26">
        <v>62</v>
      </c>
      <c r="B82" s="26">
        <v>634</v>
      </c>
      <c r="C82" s="26">
        <v>13006</v>
      </c>
      <c r="D82" s="26">
        <v>11105</v>
      </c>
      <c r="E82" s="26">
        <v>13326</v>
      </c>
      <c r="F82" s="26">
        <v>15210</v>
      </c>
      <c r="G82" s="27"/>
      <c r="H82" s="7"/>
      <c r="I82" s="28">
        <f t="shared" si="1"/>
        <v>-320</v>
      </c>
      <c r="J82" s="27">
        <f t="shared" si="1"/>
        <v>-4105</v>
      </c>
      <c r="K82" s="7"/>
      <c r="L82" s="124">
        <f t="shared" si="2"/>
        <v>7.7397682581917482E-2</v>
      </c>
      <c r="M82" s="27">
        <f t="shared" ca="1" si="3"/>
        <v>4.7971760246577454E-4</v>
      </c>
      <c r="N82" s="44"/>
      <c r="O82" s="44"/>
      <c r="P82" s="7"/>
      <c r="Q82" s="28">
        <f t="shared" ca="1" si="4"/>
        <v>-288.33069879257761</v>
      </c>
      <c r="R82" s="27">
        <f t="shared" ca="1" si="5"/>
        <v>-4114.3541403545823</v>
      </c>
      <c r="S82" s="7"/>
      <c r="T82" s="28">
        <f t="shared" ca="1" si="6"/>
        <v>7.0371558852987279E-2</v>
      </c>
      <c r="U82" s="27">
        <f t="shared" ca="1" si="7"/>
        <v>-1.0023188054436796</v>
      </c>
      <c r="V82" s="7"/>
      <c r="W82" s="28">
        <f t="shared" ca="1" si="8"/>
        <v>5.549522604239264E-2</v>
      </c>
      <c r="X82" s="27">
        <f t="shared" ca="1" si="11"/>
        <v>348.54065470890532</v>
      </c>
      <c r="Y82" s="7"/>
      <c r="Z82" s="28">
        <f t="shared" si="12"/>
        <v>348.56100000000004</v>
      </c>
      <c r="AA82" s="27">
        <f t="shared" si="9"/>
        <v>6.0835370940439555</v>
      </c>
      <c r="AB82" s="7"/>
      <c r="AC82" s="28">
        <f t="shared" ca="1" si="0"/>
        <v>-2.0345291094713502E-2</v>
      </c>
      <c r="AD82" s="27">
        <f t="shared" ca="1" si="10"/>
        <v>-3.6120777347377953E-2</v>
      </c>
      <c r="AE82" s="7">
        <v>87</v>
      </c>
    </row>
    <row r="83" spans="1:31" s="26" customFormat="1" x14ac:dyDescent="0.25">
      <c r="A83" s="26">
        <v>63</v>
      </c>
      <c r="B83" s="26">
        <v>609</v>
      </c>
      <c r="C83" s="26">
        <v>13202</v>
      </c>
      <c r="D83" s="26">
        <v>11104</v>
      </c>
      <c r="E83" s="26">
        <v>13131</v>
      </c>
      <c r="F83" s="26">
        <v>15214</v>
      </c>
      <c r="G83" s="27"/>
      <c r="H83" s="7"/>
      <c r="I83" s="28">
        <f t="shared" si="1"/>
        <v>71</v>
      </c>
      <c r="J83" s="27">
        <f t="shared" si="1"/>
        <v>-4110</v>
      </c>
      <c r="K83" s="7"/>
      <c r="L83" s="124">
        <f t="shared" si="2"/>
        <v>-1.8185328323218408E-2</v>
      </c>
      <c r="M83" s="27">
        <f t="shared" ca="1" si="3"/>
        <v>4.7426568156416169E-4</v>
      </c>
      <c r="N83" s="44"/>
      <c r="O83" s="44"/>
      <c r="P83" s="7"/>
      <c r="Q83" s="28">
        <f t="shared" ca="1" si="4"/>
        <v>102.66930120742241</v>
      </c>
      <c r="R83" s="27">
        <f t="shared" ca="1" si="5"/>
        <v>-4119.3541403545823</v>
      </c>
      <c r="S83" s="7"/>
      <c r="T83" s="28">
        <f t="shared" ca="1" si="6"/>
        <v>-2.5058028168935282E-2</v>
      </c>
      <c r="U83" s="27">
        <f t="shared" ca="1" si="7"/>
        <v>-1.0035368809559606</v>
      </c>
      <c r="V83" s="7"/>
      <c r="W83" s="28">
        <f t="shared" ca="1" si="8"/>
        <v>-3.99629701047374E-2</v>
      </c>
      <c r="X83" s="27">
        <f t="shared" ca="1" si="11"/>
        <v>353.99014015071066</v>
      </c>
      <c r="Y83" s="7"/>
      <c r="Z83" s="28">
        <f t="shared" si="12"/>
        <v>354.04200000000003</v>
      </c>
      <c r="AA83" s="27">
        <f t="shared" si="9"/>
        <v>6.1791985903457647</v>
      </c>
      <c r="AB83" s="7"/>
      <c r="AC83" s="28">
        <f t="shared" ca="1" si="0"/>
        <v>-5.1859849289371596E-2</v>
      </c>
      <c r="AD83" s="27">
        <f t="shared" ca="1" si="10"/>
        <v>-1.9337817159566839E-2</v>
      </c>
      <c r="AE83" s="7">
        <v>86</v>
      </c>
    </row>
    <row r="84" spans="1:31" s="26" customFormat="1" x14ac:dyDescent="0.25">
      <c r="A84" s="26">
        <v>64</v>
      </c>
      <c r="B84" s="26">
        <v>610</v>
      </c>
      <c r="C84" s="26">
        <v>13389</v>
      </c>
      <c r="D84" s="26">
        <v>11114</v>
      </c>
      <c r="E84" s="26">
        <v>12932</v>
      </c>
      <c r="F84" s="26">
        <v>15190</v>
      </c>
      <c r="G84" s="27"/>
      <c r="H84" s="7"/>
      <c r="I84" s="28">
        <f t="shared" si="1"/>
        <v>457</v>
      </c>
      <c r="J84" s="27">
        <f t="shared" si="1"/>
        <v>-4076</v>
      </c>
      <c r="K84" s="7"/>
      <c r="L84" s="124">
        <f t="shared" si="2"/>
        <v>-0.11375811129099402</v>
      </c>
      <c r="M84" s="27">
        <f t="shared" ca="1" si="3"/>
        <v>4.1215117771856966E-4</v>
      </c>
      <c r="N84" s="44"/>
      <c r="O84" s="44"/>
      <c r="P84" s="7"/>
      <c r="Q84" s="28">
        <f t="shared" ca="1" si="4"/>
        <v>488.66930120742239</v>
      </c>
      <c r="R84" s="27">
        <f t="shared" ca="1" si="5"/>
        <v>-4085.3541403545823</v>
      </c>
      <c r="S84" s="7"/>
      <c r="T84" s="28">
        <f t="shared" ca="1" si="6"/>
        <v>-0.119267287991089</v>
      </c>
      <c r="U84" s="27">
        <f t="shared" ca="1" si="7"/>
        <v>-0.99525396747244887</v>
      </c>
      <c r="V84" s="7"/>
      <c r="W84" s="28">
        <f t="shared" ca="1" si="8"/>
        <v>-0.13405961807543171</v>
      </c>
      <c r="X84" s="27">
        <f ca="1">IF(MOD(ATAN2(U84,W84)*180/PI()-$J$9+360,360)&lt;355,MOD(ATAN2(U84,W84)*180/PI()-$J$9+360,360)+360,MOD(ATAN2(U84,W84)*180/PI()-$J$9+360,360))</f>
        <v>359.38120975908436</v>
      </c>
      <c r="Y84" s="7"/>
      <c r="Z84" s="28">
        <f t="shared" si="12"/>
        <v>359.53200000000004</v>
      </c>
      <c r="AA84" s="27">
        <f t="shared" si="9"/>
        <v>6.2750171662802536</v>
      </c>
      <c r="AB84" s="7"/>
      <c r="AC84" s="28">
        <f t="shared" ref="AC84:AC147" ca="1" si="13">X84-Z84</f>
        <v>-0.15079024091568272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13350</v>
      </c>
      <c r="D85" s="26">
        <v>11074</v>
      </c>
      <c r="E85" s="26">
        <v>12884</v>
      </c>
      <c r="F85" s="26">
        <v>15138</v>
      </c>
      <c r="G85" s="27"/>
      <c r="H85" s="7"/>
      <c r="I85" s="28">
        <f t="shared" ref="I85:J148" si="14">C85-E85</f>
        <v>466</v>
      </c>
      <c r="J85" s="27">
        <f t="shared" si="14"/>
        <v>-4064</v>
      </c>
      <c r="K85" s="7"/>
      <c r="L85" s="124">
        <f>$O$3*SIN(2*PI()/$O$4*($Z85+$O$5))+$O$6</f>
        <v>-0.11375811129099402</v>
      </c>
      <c r="M85" s="27">
        <f t="shared" ref="M85:M148" ca="1" si="15">(W85-L85)^2</f>
        <v>5.0422373342737757E-4</v>
      </c>
      <c r="N85" s="44"/>
      <c r="O85" s="44"/>
      <c r="P85" s="7"/>
      <c r="Q85" s="28">
        <f t="shared" ref="Q85:Q148" ca="1" si="16">I85-$J$4</f>
        <v>497.66930120742239</v>
      </c>
      <c r="R85" s="27">
        <f t="shared" ref="R85:R148" ca="1" si="17">J85-$J$3</f>
        <v>-4073.3541403545823</v>
      </c>
      <c r="S85" s="7"/>
      <c r="T85" s="28">
        <f t="shared" ref="T85:T148" ca="1" si="18">Q85/$J$7</f>
        <v>-0.1214638769506729</v>
      </c>
      <c r="U85" s="27">
        <f t="shared" ref="U85:U148" ca="1" si="19">R85/$J$6</f>
        <v>-0.99233058624297421</v>
      </c>
      <c r="V85" s="7"/>
      <c r="W85" s="28">
        <f t="shared" ref="W85:W148" ca="1" si="20">(T85-U85*SIN(-$J$11*PI()/180))/(COS(-$J$11*PI()/180))</f>
        <v>-0.13621303799823084</v>
      </c>
      <c r="X85" s="27">
        <f ca="1">IF(MOD(ATAN2(U85,W85)*180/PI()-$J$9+360,360)&lt;355,MOD(ATAN2(U85,W85)*180/PI()-$J$9+360,360)+360,MOD(ATAN2(U85,W85)*180/PI()-$J$9+360,360))</f>
        <v>359.52561107479687</v>
      </c>
      <c r="Y85" s="7"/>
      <c r="Z85" s="28">
        <f t="shared" si="12"/>
        <v>359.53200000000004</v>
      </c>
      <c r="AA85" s="27">
        <f t="shared" ref="AA85:AA148" si="21">Z85*PI()/180</f>
        <v>6.2750171662802536</v>
      </c>
      <c r="AB85" s="7"/>
      <c r="AC85" s="28">
        <f t="shared" ca="1" si="13"/>
        <v>-6.3889252031685828E-3</v>
      </c>
      <c r="AD85" s="27"/>
      <c r="AE85" s="7"/>
    </row>
    <row r="86" spans="1:31" s="26" customFormat="1" x14ac:dyDescent="0.25">
      <c r="A86" s="26">
        <v>1</v>
      </c>
      <c r="B86" s="26">
        <v>-584</v>
      </c>
      <c r="C86" s="26">
        <v>13156</v>
      </c>
      <c r="D86" s="26">
        <v>11056</v>
      </c>
      <c r="E86" s="26">
        <v>13070</v>
      </c>
      <c r="F86" s="26">
        <v>15151</v>
      </c>
      <c r="G86" s="27"/>
      <c r="H86" s="7"/>
      <c r="I86" s="28">
        <f t="shared" si="14"/>
        <v>86</v>
      </c>
      <c r="J86" s="27">
        <f t="shared" si="14"/>
        <v>-4095</v>
      </c>
      <c r="K86" s="7"/>
      <c r="L86" s="124">
        <f t="shared" ref="L86:L149" si="22">$O$3*SIN(2*PI()/$O$4*($Z86+$O$5))+$O$6</f>
        <v>-2.2268560389749489E-2</v>
      </c>
      <c r="M86" s="27">
        <f t="shared" ca="1" si="15"/>
        <v>4.5375521971474056E-4</v>
      </c>
      <c r="N86" s="44"/>
      <c r="O86" s="44"/>
      <c r="P86" s="7"/>
      <c r="Q86" s="28">
        <f t="shared" ca="1" si="16"/>
        <v>117.66930120742241</v>
      </c>
      <c r="R86" s="27">
        <f t="shared" ca="1" si="17"/>
        <v>-4104.3541403545823</v>
      </c>
      <c r="S86" s="7"/>
      <c r="T86" s="28">
        <f t="shared" ca="1" si="18"/>
        <v>-2.8719009768241772E-2</v>
      </c>
      <c r="U86" s="27">
        <f t="shared" ca="1" si="19"/>
        <v>-0.99988265441911728</v>
      </c>
      <c r="V86" s="7"/>
      <c r="W86" s="28">
        <f t="shared" ca="1" si="20"/>
        <v>-4.3570091313951641E-2</v>
      </c>
      <c r="X86" s="27">
        <f ca="1">MOD(ATAN2(U86,W86)*180/PI()-$J$9+360,360)</f>
        <v>354.20480233355113</v>
      </c>
      <c r="Y86" s="7"/>
      <c r="Z86" s="28">
        <f t="shared" ref="Z86:Z149" si="23">360/40000*B86+Z85</f>
        <v>354.27600000000007</v>
      </c>
      <c r="AA86" s="27">
        <f t="shared" si="21"/>
        <v>6.1832826607954319</v>
      </c>
      <c r="AB86" s="7"/>
      <c r="AC86" s="28">
        <f t="shared" ca="1" si="13"/>
        <v>-7.1197666448938435E-2</v>
      </c>
      <c r="AD86" s="27"/>
      <c r="AE86" s="7"/>
    </row>
    <row r="87" spans="1:31" s="26" customFormat="1" x14ac:dyDescent="0.25">
      <c r="A87" s="26">
        <v>2</v>
      </c>
      <c r="B87" s="26">
        <v>-611</v>
      </c>
      <c r="C87" s="26">
        <v>12966</v>
      </c>
      <c r="D87" s="26">
        <v>11063</v>
      </c>
      <c r="E87" s="26">
        <v>13272</v>
      </c>
      <c r="F87" s="26">
        <v>15152</v>
      </c>
      <c r="G87" s="27"/>
      <c r="H87" s="7"/>
      <c r="I87" s="28">
        <f t="shared" si="14"/>
        <v>-306</v>
      </c>
      <c r="J87" s="27">
        <f t="shared" si="14"/>
        <v>-4089</v>
      </c>
      <c r="K87" s="7"/>
      <c r="L87" s="124">
        <f t="shared" si="22"/>
        <v>7.3638538906005038E-2</v>
      </c>
      <c r="M87" s="27">
        <f t="shared" ca="1" si="15"/>
        <v>4.6236714474107236E-4</v>
      </c>
      <c r="N87" s="44"/>
      <c r="O87" s="44"/>
      <c r="P87" s="7"/>
      <c r="Q87" s="28">
        <f t="shared" ca="1" si="16"/>
        <v>-274.33069879257761</v>
      </c>
      <c r="R87" s="27">
        <f t="shared" ca="1" si="17"/>
        <v>-4098.3541403545823</v>
      </c>
      <c r="S87" s="7"/>
      <c r="T87" s="28">
        <f t="shared" ca="1" si="18"/>
        <v>6.6954642693634547E-2</v>
      </c>
      <c r="U87" s="27">
        <f t="shared" ca="1" si="19"/>
        <v>-0.99842096380437984</v>
      </c>
      <c r="V87" s="7"/>
      <c r="W87" s="28">
        <f t="shared" ca="1" si="20"/>
        <v>5.2135814782278939E-2</v>
      </c>
      <c r="X87" s="27">
        <f ca="1">MOD(ATAN2(U87,W87)*180/PI()-$J$9+360,360)</f>
        <v>348.72053393155795</v>
      </c>
      <c r="Y87" s="7"/>
      <c r="Z87" s="28">
        <f t="shared" si="23"/>
        <v>348.77700000000004</v>
      </c>
      <c r="AA87" s="27">
        <f t="shared" si="21"/>
        <v>6.0873070052282632</v>
      </c>
      <c r="AB87" s="7"/>
      <c r="AC87" s="28">
        <f t="shared" ca="1" si="13"/>
        <v>-5.6466068442091455E-2</v>
      </c>
      <c r="AD87" s="27"/>
      <c r="AE87" s="7"/>
    </row>
    <row r="88" spans="1:31" s="26" customFormat="1" x14ac:dyDescent="0.25">
      <c r="A88" s="26">
        <v>3</v>
      </c>
      <c r="B88" s="26">
        <v>-637</v>
      </c>
      <c r="C88" s="26">
        <v>12756</v>
      </c>
      <c r="D88" s="26">
        <v>11084</v>
      </c>
      <c r="E88" s="26">
        <v>13466</v>
      </c>
      <c r="F88" s="26">
        <v>15127</v>
      </c>
      <c r="G88" s="27"/>
      <c r="H88" s="7"/>
      <c r="I88" s="28">
        <f t="shared" si="14"/>
        <v>-710</v>
      </c>
      <c r="J88" s="27">
        <f t="shared" si="14"/>
        <v>-4043</v>
      </c>
      <c r="K88" s="7"/>
      <c r="L88" s="124">
        <f t="shared" si="22"/>
        <v>0.17289184847496097</v>
      </c>
      <c r="M88" s="27">
        <f t="shared" ca="1" si="15"/>
        <v>4.8295843775905244E-4</v>
      </c>
      <c r="N88" s="44"/>
      <c r="O88" s="44"/>
      <c r="P88" s="7"/>
      <c r="Q88" s="28">
        <f t="shared" ca="1" si="16"/>
        <v>-678.33069879257755</v>
      </c>
      <c r="R88" s="27">
        <f t="shared" ca="1" si="17"/>
        <v>-4052.3541403545823</v>
      </c>
      <c r="S88" s="7"/>
      <c r="T88" s="28">
        <f t="shared" ca="1" si="18"/>
        <v>0.16555708043495607</v>
      </c>
      <c r="U88" s="27">
        <f t="shared" ca="1" si="19"/>
        <v>-0.98721466909139344</v>
      </c>
      <c r="V88" s="7"/>
      <c r="W88" s="28">
        <f t="shared" ca="1" si="20"/>
        <v>0.15091553309319025</v>
      </c>
      <c r="X88" s="27">
        <f t="shared" ref="X88:X148" ca="1" si="24">MOD(ATAN2(U88,W88)*180/PI()-$J$9+360,360)</f>
        <v>343.01818599960848</v>
      </c>
      <c r="Y88" s="7"/>
      <c r="Z88" s="28">
        <f t="shared" si="23"/>
        <v>343.04400000000004</v>
      </c>
      <c r="AA88" s="27">
        <f t="shared" si="21"/>
        <v>5.9872472792114282</v>
      </c>
      <c r="AB88" s="7"/>
      <c r="AC88" s="28">
        <f t="shared" ca="1" si="13"/>
        <v>-2.5814000391562786E-2</v>
      </c>
      <c r="AD88" s="27"/>
      <c r="AE88" s="7"/>
    </row>
    <row r="89" spans="1:31" s="26" customFormat="1" x14ac:dyDescent="0.25">
      <c r="A89" s="26">
        <v>4</v>
      </c>
      <c r="B89" s="26">
        <v>-629</v>
      </c>
      <c r="C89" s="26">
        <v>12565</v>
      </c>
      <c r="D89" s="26">
        <v>11126</v>
      </c>
      <c r="E89" s="26">
        <v>13667</v>
      </c>
      <c r="F89" s="26">
        <v>15089</v>
      </c>
      <c r="G89" s="27"/>
      <c r="H89" s="7"/>
      <c r="I89" s="28">
        <f t="shared" si="14"/>
        <v>-1102</v>
      </c>
      <c r="J89" s="27">
        <f t="shared" si="14"/>
        <v>-3963</v>
      </c>
      <c r="K89" s="7"/>
      <c r="L89" s="124">
        <f t="shared" si="22"/>
        <v>0.26920558486035401</v>
      </c>
      <c r="M89" s="27">
        <f t="shared" ca="1" si="15"/>
        <v>4.9802363725987952E-4</v>
      </c>
      <c r="N89" s="44"/>
      <c r="O89" s="44"/>
      <c r="P89" s="7"/>
      <c r="Q89" s="28">
        <f t="shared" ca="1" si="16"/>
        <v>-1070.3306987925776</v>
      </c>
      <c r="R89" s="27">
        <f t="shared" ca="1" si="17"/>
        <v>-3972.3541403545823</v>
      </c>
      <c r="S89" s="7"/>
      <c r="T89" s="28">
        <f t="shared" ca="1" si="18"/>
        <v>0.26123073289683235</v>
      </c>
      <c r="U89" s="27">
        <f t="shared" ca="1" si="19"/>
        <v>-0.96772546089489542</v>
      </c>
      <c r="V89" s="7"/>
      <c r="W89" s="28">
        <f t="shared" ca="1" si="20"/>
        <v>0.24688914165674561</v>
      </c>
      <c r="X89" s="27">
        <f t="shared" ca="1" si="24"/>
        <v>337.39753007958097</v>
      </c>
      <c r="Y89" s="7"/>
      <c r="Z89" s="28">
        <f t="shared" si="23"/>
        <v>337.38300000000004</v>
      </c>
      <c r="AA89" s="27">
        <f t="shared" si="21"/>
        <v>5.8884441902560294</v>
      </c>
      <c r="AB89" s="7"/>
      <c r="AC89" s="28">
        <f t="shared" ca="1" si="13"/>
        <v>1.4530079580936217E-2</v>
      </c>
      <c r="AD89" s="27"/>
      <c r="AE89" s="7"/>
    </row>
    <row r="90" spans="1:31" s="26" customFormat="1" x14ac:dyDescent="0.25">
      <c r="A90" s="26">
        <v>5</v>
      </c>
      <c r="B90" s="26">
        <v>-628</v>
      </c>
      <c r="C90" s="26">
        <v>12374</v>
      </c>
      <c r="D90" s="26">
        <v>11188</v>
      </c>
      <c r="E90" s="26">
        <v>13858</v>
      </c>
      <c r="F90" s="26">
        <v>15026</v>
      </c>
      <c r="G90" s="27"/>
      <c r="H90" s="7"/>
      <c r="I90" s="28">
        <f t="shared" si="14"/>
        <v>-1484</v>
      </c>
      <c r="J90" s="27">
        <f t="shared" si="14"/>
        <v>-3838</v>
      </c>
      <c r="K90" s="7"/>
      <c r="L90" s="124">
        <f t="shared" si="22"/>
        <v>0.3627470838634409</v>
      </c>
      <c r="M90" s="27">
        <f t="shared" ca="1" si="15"/>
        <v>4.9117485860424059E-4</v>
      </c>
      <c r="N90" s="44"/>
      <c r="O90" s="44"/>
      <c r="P90" s="7"/>
      <c r="Q90" s="28">
        <f t="shared" ca="1" si="16"/>
        <v>-1452.3306987925776</v>
      </c>
      <c r="R90" s="27">
        <f t="shared" ca="1" si="17"/>
        <v>-3847.3541403545823</v>
      </c>
      <c r="S90" s="7"/>
      <c r="T90" s="28">
        <f t="shared" ca="1" si="18"/>
        <v>0.35446373095917105</v>
      </c>
      <c r="U90" s="27">
        <f t="shared" ca="1" si="19"/>
        <v>-0.93727357308786707</v>
      </c>
      <c r="V90" s="7"/>
      <c r="W90" s="28">
        <f t="shared" ca="1" si="20"/>
        <v>0.34058461877933438</v>
      </c>
      <c r="X90" s="27">
        <f t="shared" ca="1" si="24"/>
        <v>331.73967311230149</v>
      </c>
      <c r="Y90" s="7"/>
      <c r="Z90" s="28">
        <f t="shared" si="23"/>
        <v>331.73100000000005</v>
      </c>
      <c r="AA90" s="27">
        <f t="shared" si="21"/>
        <v>5.7897981809333094</v>
      </c>
      <c r="AB90" s="7"/>
      <c r="AC90" s="28">
        <f t="shared" ca="1" si="13"/>
        <v>8.6731123014374134E-3</v>
      </c>
      <c r="AD90" s="27"/>
      <c r="AE90" s="7"/>
    </row>
    <row r="91" spans="1:31" s="26" customFormat="1" x14ac:dyDescent="0.25">
      <c r="A91" s="26">
        <v>6</v>
      </c>
      <c r="B91" s="26">
        <v>-635</v>
      </c>
      <c r="C91" s="26">
        <v>12175</v>
      </c>
      <c r="D91" s="26">
        <v>11260</v>
      </c>
      <c r="E91" s="26">
        <v>14032</v>
      </c>
      <c r="F91" s="26">
        <v>14933</v>
      </c>
      <c r="G91" s="27"/>
      <c r="H91" s="7"/>
      <c r="I91" s="28">
        <f t="shared" si="14"/>
        <v>-1857</v>
      </c>
      <c r="J91" s="27">
        <f t="shared" si="14"/>
        <v>-3673</v>
      </c>
      <c r="K91" s="7"/>
      <c r="L91" s="124">
        <f t="shared" si="22"/>
        <v>0.45374166608116107</v>
      </c>
      <c r="M91" s="27">
        <f t="shared" ca="1" si="15"/>
        <v>4.6283917050758677E-4</v>
      </c>
      <c r="N91" s="44"/>
      <c r="O91" s="44"/>
      <c r="P91" s="7"/>
      <c r="Q91" s="28">
        <f t="shared" ca="1" si="16"/>
        <v>-1825.3306987925776</v>
      </c>
      <c r="R91" s="27">
        <f t="shared" ca="1" si="17"/>
        <v>-3682.3541403545823</v>
      </c>
      <c r="S91" s="7"/>
      <c r="T91" s="28">
        <f t="shared" ca="1" si="18"/>
        <v>0.44550014006192579</v>
      </c>
      <c r="U91" s="27">
        <f t="shared" ca="1" si="19"/>
        <v>-0.89707708118258978</v>
      </c>
      <c r="V91" s="7"/>
      <c r="W91" s="28">
        <f t="shared" ca="1" si="20"/>
        <v>0.43222796880459824</v>
      </c>
      <c r="X91" s="27">
        <f t="shared" ca="1" si="24"/>
        <v>325.98409691679342</v>
      </c>
      <c r="Y91" s="7"/>
      <c r="Z91" s="28">
        <f t="shared" si="23"/>
        <v>326.01600000000008</v>
      </c>
      <c r="AA91" s="27">
        <f t="shared" si="21"/>
        <v>5.6900526141818339</v>
      </c>
      <c r="AB91" s="7"/>
      <c r="AC91" s="28">
        <f t="shared" ca="1" si="13"/>
        <v>-3.1903083206657357E-2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12011</v>
      </c>
      <c r="D92" s="26">
        <v>11368</v>
      </c>
      <c r="E92" s="26">
        <v>14223</v>
      </c>
      <c r="F92" s="26">
        <v>14845</v>
      </c>
      <c r="G92" s="27"/>
      <c r="H92" s="7"/>
      <c r="I92" s="28">
        <f t="shared" si="14"/>
        <v>-2212</v>
      </c>
      <c r="J92" s="27">
        <f t="shared" si="14"/>
        <v>-3477</v>
      </c>
      <c r="K92" s="7"/>
      <c r="L92" s="124">
        <f t="shared" si="22"/>
        <v>0.53996123523561146</v>
      </c>
      <c r="M92" s="27">
        <f t="shared" ca="1" si="15"/>
        <v>4.1499528430606299E-4</v>
      </c>
      <c r="N92" s="44"/>
      <c r="O92" s="44"/>
      <c r="P92" s="7"/>
      <c r="Q92" s="28">
        <f t="shared" ca="1" si="16"/>
        <v>-2180.3306987925776</v>
      </c>
      <c r="R92" s="27">
        <f t="shared" ca="1" si="17"/>
        <v>-3486.3541403545823</v>
      </c>
      <c r="S92" s="7"/>
      <c r="T92" s="28">
        <f t="shared" ca="1" si="18"/>
        <v>0.53214337124551281</v>
      </c>
      <c r="U92" s="27">
        <f t="shared" ca="1" si="19"/>
        <v>-0.84932852110116952</v>
      </c>
      <c r="V92" s="7"/>
      <c r="W92" s="28">
        <f t="shared" ca="1" si="20"/>
        <v>0.51958980219063244</v>
      </c>
      <c r="X92" s="27">
        <f t="shared" ca="1" si="24"/>
        <v>320.25285315984934</v>
      </c>
      <c r="Y92" s="7"/>
      <c r="Z92" s="28">
        <f t="shared" si="23"/>
        <v>320.31900000000007</v>
      </c>
      <c r="AA92" s="27">
        <f t="shared" si="21"/>
        <v>5.5906212066957179</v>
      </c>
      <c r="AB92" s="7"/>
      <c r="AC92" s="28">
        <f t="shared" ca="1" si="13"/>
        <v>-6.6146840150736352E-2</v>
      </c>
      <c r="AD92" s="27"/>
      <c r="AE92" s="7"/>
    </row>
    <row r="93" spans="1:31" s="26" customFormat="1" x14ac:dyDescent="0.25">
      <c r="A93" s="26">
        <v>8</v>
      </c>
      <c r="B93" s="26">
        <v>-629</v>
      </c>
      <c r="C93" s="26">
        <v>11847</v>
      </c>
      <c r="D93" s="26">
        <v>11487</v>
      </c>
      <c r="E93" s="26">
        <v>14387</v>
      </c>
      <c r="F93" s="26">
        <v>14736</v>
      </c>
      <c r="G93" s="27"/>
      <c r="H93" s="7"/>
      <c r="I93" s="28">
        <f t="shared" si="14"/>
        <v>-2540</v>
      </c>
      <c r="J93" s="27">
        <f t="shared" si="14"/>
        <v>-3249</v>
      </c>
      <c r="K93" s="7"/>
      <c r="L93" s="124">
        <f t="shared" si="22"/>
        <v>0.62035413635142644</v>
      </c>
      <c r="M93" s="27">
        <f t="shared" ca="1" si="15"/>
        <v>3.9510431011228884E-4</v>
      </c>
      <c r="N93" s="44"/>
      <c r="O93" s="44"/>
      <c r="P93" s="7"/>
      <c r="Q93" s="28">
        <f t="shared" ca="1" si="16"/>
        <v>-2508.3306987925776</v>
      </c>
      <c r="R93" s="27">
        <f t="shared" ca="1" si="17"/>
        <v>-3258.3541403545823</v>
      </c>
      <c r="S93" s="7"/>
      <c r="T93" s="28">
        <f t="shared" ca="1" si="18"/>
        <v>0.6121968355503481</v>
      </c>
      <c r="U93" s="27">
        <f t="shared" ca="1" si="19"/>
        <v>-0.79378427774115001</v>
      </c>
      <c r="V93" s="7"/>
      <c r="W93" s="28">
        <f t="shared" ca="1" si="20"/>
        <v>0.60047690540462983</v>
      </c>
      <c r="X93" s="27">
        <f t="shared" ca="1" si="24"/>
        <v>314.60315957668888</v>
      </c>
      <c r="Y93" s="7"/>
      <c r="Z93" s="28">
        <f t="shared" si="23"/>
        <v>314.65800000000007</v>
      </c>
      <c r="AA93" s="27">
        <f t="shared" si="21"/>
        <v>5.4918181177403183</v>
      </c>
      <c r="AB93" s="7"/>
      <c r="AC93" s="28">
        <f t="shared" ca="1" si="13"/>
        <v>-5.4840423311190989E-2</v>
      </c>
      <c r="AD93" s="27"/>
      <c r="AE93" s="7"/>
    </row>
    <row r="94" spans="1:31" s="26" customFormat="1" x14ac:dyDescent="0.25">
      <c r="A94" s="26">
        <v>9</v>
      </c>
      <c r="B94" s="26">
        <v>-620</v>
      </c>
      <c r="C94" s="26">
        <v>11695</v>
      </c>
      <c r="D94" s="26">
        <v>11620</v>
      </c>
      <c r="E94" s="26">
        <v>14542</v>
      </c>
      <c r="F94" s="26">
        <v>14610</v>
      </c>
      <c r="G94" s="27"/>
      <c r="H94" s="7"/>
      <c r="I94" s="28">
        <f t="shared" si="14"/>
        <v>-2847</v>
      </c>
      <c r="J94" s="27">
        <f t="shared" si="14"/>
        <v>-2990</v>
      </c>
      <c r="K94" s="7"/>
      <c r="L94" s="124">
        <f t="shared" si="22"/>
        <v>0.69367844891843322</v>
      </c>
      <c r="M94" s="27">
        <f t="shared" ca="1" si="15"/>
        <v>3.0026769299066908E-4</v>
      </c>
      <c r="N94" s="44"/>
      <c r="O94" s="44"/>
      <c r="P94" s="7"/>
      <c r="Q94" s="28">
        <f t="shared" ca="1" si="16"/>
        <v>-2815.3306987925776</v>
      </c>
      <c r="R94" s="27">
        <f t="shared" ca="1" si="17"/>
        <v>-2999.3541403545823</v>
      </c>
      <c r="S94" s="7"/>
      <c r="T94" s="28">
        <f t="shared" ca="1" si="18"/>
        <v>0.68712492561615424</v>
      </c>
      <c r="U94" s="27">
        <f t="shared" ca="1" si="19"/>
        <v>-0.73068796620498744</v>
      </c>
      <c r="V94" s="7"/>
      <c r="W94" s="28">
        <f t="shared" ca="1" si="20"/>
        <v>0.67635021493482517</v>
      </c>
      <c r="X94" s="27">
        <f t="shared" ca="1" si="24"/>
        <v>308.92128542370915</v>
      </c>
      <c r="Y94" s="7"/>
      <c r="Z94" s="28">
        <f t="shared" si="23"/>
        <v>309.07800000000009</v>
      </c>
      <c r="AA94" s="27">
        <f t="shared" si="21"/>
        <v>5.3944287454790354</v>
      </c>
      <c r="AB94" s="7"/>
      <c r="AC94" s="28">
        <f t="shared" ca="1" si="13"/>
        <v>-0.15671457629093766</v>
      </c>
      <c r="AD94" s="27"/>
      <c r="AE94" s="7"/>
    </row>
    <row r="95" spans="1:31" s="26" customFormat="1" x14ac:dyDescent="0.25">
      <c r="A95" s="26">
        <v>10</v>
      </c>
      <c r="B95" s="26">
        <v>-610</v>
      </c>
      <c r="C95" s="26">
        <v>11555</v>
      </c>
      <c r="D95" s="26">
        <v>11752</v>
      </c>
      <c r="E95" s="26">
        <v>14671</v>
      </c>
      <c r="F95" s="26">
        <v>14462</v>
      </c>
      <c r="G95" s="27"/>
      <c r="H95" s="7"/>
      <c r="I95" s="28">
        <f t="shared" si="14"/>
        <v>-3116</v>
      </c>
      <c r="J95" s="27">
        <f t="shared" si="14"/>
        <v>-2710</v>
      </c>
      <c r="K95" s="7"/>
      <c r="L95" s="124">
        <f t="shared" si="22"/>
        <v>0.75940758851454093</v>
      </c>
      <c r="M95" s="27">
        <f t="shared" ca="1" si="15"/>
        <v>2.6842246894245083E-4</v>
      </c>
      <c r="N95" s="44"/>
      <c r="O95" s="44"/>
      <c r="P95" s="7"/>
      <c r="Q95" s="28">
        <f t="shared" ca="1" si="16"/>
        <v>-3084.3306987925776</v>
      </c>
      <c r="R95" s="27">
        <f t="shared" ca="1" si="17"/>
        <v>-2719.3541403545823</v>
      </c>
      <c r="S95" s="7"/>
      <c r="T95" s="28">
        <f t="shared" ca="1" si="18"/>
        <v>0.75277852896371733</v>
      </c>
      <c r="U95" s="27">
        <f t="shared" ca="1" si="19"/>
        <v>-0.66247573751724409</v>
      </c>
      <c r="V95" s="7"/>
      <c r="W95" s="28">
        <f t="shared" ca="1" si="20"/>
        <v>0.74302398485287813</v>
      </c>
      <c r="X95" s="27">
        <f t="shared" ca="1" si="24"/>
        <v>303.42971046578248</v>
      </c>
      <c r="Y95" s="7"/>
      <c r="Z95" s="28">
        <f t="shared" si="23"/>
        <v>303.58800000000008</v>
      </c>
      <c r="AA95" s="27">
        <f t="shared" si="21"/>
        <v>5.2986101695445464</v>
      </c>
      <c r="AB95" s="7"/>
      <c r="AC95" s="28">
        <f t="shared" ca="1" si="13"/>
        <v>-0.15828953421760161</v>
      </c>
      <c r="AD95" s="27"/>
      <c r="AE95" s="7"/>
    </row>
    <row r="96" spans="1:31" s="26" customFormat="1" x14ac:dyDescent="0.25">
      <c r="A96" s="26">
        <v>11</v>
      </c>
      <c r="B96" s="26">
        <v>-624</v>
      </c>
      <c r="C96" s="26">
        <v>11427</v>
      </c>
      <c r="D96" s="26">
        <v>11906</v>
      </c>
      <c r="E96" s="26">
        <v>14787</v>
      </c>
      <c r="F96" s="26">
        <v>14301</v>
      </c>
      <c r="G96" s="27"/>
      <c r="H96" s="7"/>
      <c r="I96" s="28">
        <f t="shared" si="14"/>
        <v>-3360</v>
      </c>
      <c r="J96" s="27">
        <f t="shared" si="14"/>
        <v>-2395</v>
      </c>
      <c r="K96" s="7"/>
      <c r="L96" s="124">
        <f t="shared" si="22"/>
        <v>0.81943224878800003</v>
      </c>
      <c r="M96" s="27">
        <f t="shared" ca="1" si="15"/>
        <v>2.4680996583449318E-4</v>
      </c>
      <c r="N96" s="44"/>
      <c r="O96" s="44"/>
      <c r="P96" s="7"/>
      <c r="Q96" s="28">
        <f t="shared" ca="1" si="16"/>
        <v>-3328.3306987925776</v>
      </c>
      <c r="R96" s="27">
        <f t="shared" ca="1" si="17"/>
        <v>-2404.3541403545823</v>
      </c>
      <c r="S96" s="7"/>
      <c r="T96" s="28">
        <f t="shared" ca="1" si="18"/>
        <v>0.81233049631243626</v>
      </c>
      <c r="U96" s="27">
        <f t="shared" ca="1" si="19"/>
        <v>-0.58573698024353293</v>
      </c>
      <c r="V96" s="7"/>
      <c r="W96" s="28">
        <f t="shared" ca="1" si="20"/>
        <v>0.80372206209800512</v>
      </c>
      <c r="X96" s="27">
        <f t="shared" ca="1" si="24"/>
        <v>297.79354205050583</v>
      </c>
      <c r="Y96" s="7"/>
      <c r="Z96" s="28">
        <f t="shared" si="23"/>
        <v>297.97200000000009</v>
      </c>
      <c r="AA96" s="27">
        <f t="shared" si="21"/>
        <v>5.2005924787525446</v>
      </c>
      <c r="AB96" s="7"/>
      <c r="AC96" s="28">
        <f t="shared" ca="1" si="13"/>
        <v>-0.17845794949425908</v>
      </c>
      <c r="AD96" s="27"/>
      <c r="AE96" s="7"/>
    </row>
    <row r="97" spans="1:31" s="26" customFormat="1" x14ac:dyDescent="0.25">
      <c r="A97" s="26">
        <v>12</v>
      </c>
      <c r="B97" s="26">
        <v>-629</v>
      </c>
      <c r="C97" s="26">
        <v>11317</v>
      </c>
      <c r="D97" s="26">
        <v>12078</v>
      </c>
      <c r="E97" s="26">
        <v>14900</v>
      </c>
      <c r="F97" s="26">
        <v>14135</v>
      </c>
      <c r="G97" s="27"/>
      <c r="H97" s="7"/>
      <c r="I97" s="28">
        <f t="shared" si="14"/>
        <v>-3583</v>
      </c>
      <c r="J97" s="27">
        <f t="shared" si="14"/>
        <v>-2057</v>
      </c>
      <c r="K97" s="7"/>
      <c r="L97" s="124">
        <f t="shared" si="22"/>
        <v>0.87197530167509429</v>
      </c>
      <c r="M97" s="27">
        <f t="shared" ca="1" si="15"/>
        <v>1.5870700436402063E-4</v>
      </c>
      <c r="N97" s="44"/>
      <c r="O97" s="44"/>
      <c r="P97" s="7"/>
      <c r="Q97" s="28">
        <f t="shared" ca="1" si="16"/>
        <v>-3551.3306987925776</v>
      </c>
      <c r="R97" s="27">
        <f t="shared" ca="1" si="17"/>
        <v>-2066.3541403545823</v>
      </c>
      <c r="S97" s="7"/>
      <c r="T97" s="28">
        <f t="shared" ca="1" si="18"/>
        <v>0.86675708942212615</v>
      </c>
      <c r="U97" s="27">
        <f t="shared" ca="1" si="19"/>
        <v>-0.50339507561332852</v>
      </c>
      <c r="V97" s="7"/>
      <c r="W97" s="28">
        <f t="shared" ca="1" si="20"/>
        <v>0.85937740485205194</v>
      </c>
      <c r="X97" s="27">
        <f t="shared" ca="1" si="24"/>
        <v>292.07007718437376</v>
      </c>
      <c r="Y97" s="7"/>
      <c r="Z97" s="28">
        <f t="shared" si="23"/>
        <v>292.31100000000009</v>
      </c>
      <c r="AA97" s="27">
        <f t="shared" si="21"/>
        <v>5.1017893897971467</v>
      </c>
      <c r="AB97" s="7"/>
      <c r="AC97" s="28">
        <f t="shared" ca="1" si="13"/>
        <v>-0.24092281562633389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11237</v>
      </c>
      <c r="D98" s="26">
        <v>12263</v>
      </c>
      <c r="E98" s="26">
        <v>15002</v>
      </c>
      <c r="F98" s="26">
        <v>13965</v>
      </c>
      <c r="G98" s="27"/>
      <c r="H98" s="7"/>
      <c r="I98" s="28">
        <f t="shared" si="14"/>
        <v>-3765</v>
      </c>
      <c r="J98" s="27">
        <f t="shared" si="14"/>
        <v>-1702</v>
      </c>
      <c r="K98" s="7"/>
      <c r="L98" s="124">
        <f t="shared" si="22"/>
        <v>0.91626487848463356</v>
      </c>
      <c r="M98" s="27">
        <f t="shared" ca="1" si="15"/>
        <v>1.2495702761647457E-4</v>
      </c>
      <c r="N98" s="44"/>
      <c r="O98" s="44"/>
      <c r="P98" s="7"/>
      <c r="Q98" s="28">
        <f t="shared" ca="1" si="16"/>
        <v>-3733.3306987925776</v>
      </c>
      <c r="R98" s="27">
        <f t="shared" ca="1" si="17"/>
        <v>-1711.3541403545826</v>
      </c>
      <c r="S98" s="7"/>
      <c r="T98" s="28">
        <f t="shared" ca="1" si="18"/>
        <v>0.91117699949371156</v>
      </c>
      <c r="U98" s="27">
        <f t="shared" ca="1" si="19"/>
        <v>-0.4169117142413683</v>
      </c>
      <c r="V98" s="7"/>
      <c r="W98" s="28">
        <f t="shared" ca="1" si="20"/>
        <v>0.9050864605457446</v>
      </c>
      <c r="X98" s="27">
        <f t="shared" ca="1" si="24"/>
        <v>286.44201159734075</v>
      </c>
      <c r="Y98" s="7"/>
      <c r="Z98" s="28">
        <f t="shared" si="23"/>
        <v>286.61400000000009</v>
      </c>
      <c r="AA98" s="27">
        <f t="shared" si="21"/>
        <v>5.0023579823110289</v>
      </c>
      <c r="AB98" s="7"/>
      <c r="AC98" s="28">
        <f t="shared" ca="1" si="13"/>
        <v>-0.17198840265933768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11158</v>
      </c>
      <c r="D99" s="26">
        <v>12451</v>
      </c>
      <c r="E99" s="26">
        <v>15072</v>
      </c>
      <c r="F99" s="26">
        <v>13774</v>
      </c>
      <c r="G99" s="27"/>
      <c r="H99" s="7"/>
      <c r="I99" s="28">
        <f t="shared" si="14"/>
        <v>-3914</v>
      </c>
      <c r="J99" s="27">
        <f t="shared" si="14"/>
        <v>-1323</v>
      </c>
      <c r="K99" s="7"/>
      <c r="L99" s="124">
        <f t="shared" si="22"/>
        <v>0.95164803323513769</v>
      </c>
      <c r="M99" s="27">
        <f t="shared" ca="1" si="15"/>
        <v>7.7805490562438739E-5</v>
      </c>
      <c r="N99" s="44"/>
      <c r="O99" s="44"/>
      <c r="P99" s="7"/>
      <c r="Q99" s="28">
        <f t="shared" ca="1" si="16"/>
        <v>-3882.3306987925776</v>
      </c>
      <c r="R99" s="27">
        <f t="shared" ca="1" si="17"/>
        <v>-1332.3541403545826</v>
      </c>
      <c r="S99" s="7"/>
      <c r="T99" s="28">
        <f t="shared" ca="1" si="18"/>
        <v>0.94754275004682276</v>
      </c>
      <c r="U99" s="27">
        <f t="shared" ca="1" si="19"/>
        <v>-0.32458159041045864</v>
      </c>
      <c r="V99" s="7"/>
      <c r="W99" s="28">
        <f t="shared" ca="1" si="20"/>
        <v>0.94282729117097785</v>
      </c>
      <c r="X99" s="27">
        <f t="shared" ca="1" si="24"/>
        <v>280.70645214106798</v>
      </c>
      <c r="Y99" s="7"/>
      <c r="Z99" s="28">
        <f t="shared" si="23"/>
        <v>280.8900000000001</v>
      </c>
      <c r="AA99" s="27">
        <f t="shared" si="21"/>
        <v>4.9024553359268737</v>
      </c>
      <c r="AB99" s="7"/>
      <c r="AC99" s="28">
        <f t="shared" ca="1" si="13"/>
        <v>-0.18354785893211556</v>
      </c>
      <c r="AD99" s="27"/>
      <c r="AE99" s="7"/>
    </row>
    <row r="100" spans="1:31" s="26" customFormat="1" x14ac:dyDescent="0.25">
      <c r="A100" s="26">
        <v>15</v>
      </c>
      <c r="B100" s="26">
        <v>-629</v>
      </c>
      <c r="C100" s="26">
        <v>11098</v>
      </c>
      <c r="D100" s="26">
        <v>12636</v>
      </c>
      <c r="E100" s="26">
        <v>15121</v>
      </c>
      <c r="F100" s="26">
        <v>13575</v>
      </c>
      <c r="G100" s="27"/>
      <c r="H100" s="7"/>
      <c r="I100" s="28">
        <f t="shared" si="14"/>
        <v>-4023</v>
      </c>
      <c r="J100" s="27">
        <f t="shared" si="14"/>
        <v>-939</v>
      </c>
      <c r="K100" s="7"/>
      <c r="L100" s="124">
        <f t="shared" si="22"/>
        <v>0.97730880800068654</v>
      </c>
      <c r="M100" s="27">
        <f t="shared" ca="1" si="15"/>
        <v>4.2071985563996717E-5</v>
      </c>
      <c r="N100" s="44"/>
      <c r="O100" s="44"/>
      <c r="P100" s="7"/>
      <c r="Q100" s="28">
        <f t="shared" ca="1" si="16"/>
        <v>-3991.3306987925776</v>
      </c>
      <c r="R100" s="27">
        <f t="shared" ca="1" si="17"/>
        <v>-948.35414035458246</v>
      </c>
      <c r="S100" s="7"/>
      <c r="T100" s="28">
        <f t="shared" ca="1" si="18"/>
        <v>0.97414588300178329</v>
      </c>
      <c r="U100" s="27">
        <f t="shared" ca="1" si="19"/>
        <v>-0.23103339106726781</v>
      </c>
      <c r="V100" s="7"/>
      <c r="W100" s="28">
        <f t="shared" ca="1" si="20"/>
        <v>0.9708225158731304</v>
      </c>
      <c r="X100" s="27">
        <f t="shared" ca="1" si="24"/>
        <v>275.09578975789805</v>
      </c>
      <c r="Y100" s="7"/>
      <c r="Z100" s="28">
        <f t="shared" si="23"/>
        <v>275.2290000000001</v>
      </c>
      <c r="AA100" s="27">
        <f t="shared" si="21"/>
        <v>4.8036522469714749</v>
      </c>
      <c r="AB100" s="7"/>
      <c r="AC100" s="28">
        <f t="shared" ca="1" si="13"/>
        <v>-0.13321024210205223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11066</v>
      </c>
      <c r="D101" s="26">
        <v>12833</v>
      </c>
      <c r="E101" s="26">
        <v>15152</v>
      </c>
      <c r="F101" s="26">
        <v>13379</v>
      </c>
      <c r="G101" s="27"/>
      <c r="H101" s="7"/>
      <c r="I101" s="28">
        <f t="shared" si="14"/>
        <v>-4086</v>
      </c>
      <c r="J101" s="27">
        <f t="shared" si="14"/>
        <v>-546</v>
      </c>
      <c r="K101" s="7"/>
      <c r="L101" s="124">
        <f t="shared" si="22"/>
        <v>0.99343680368124154</v>
      </c>
      <c r="M101" s="27">
        <f t="shared" ca="1" si="15"/>
        <v>3.3811349131306011E-5</v>
      </c>
      <c r="N101" s="44"/>
      <c r="O101" s="44"/>
      <c r="P101" s="7"/>
      <c r="Q101" s="28">
        <f t="shared" ca="1" si="16"/>
        <v>-4054.3306987925776</v>
      </c>
      <c r="R101" s="27">
        <f t="shared" ca="1" si="17"/>
        <v>-555.35414035458246</v>
      </c>
      <c r="S101" s="7"/>
      <c r="T101" s="28">
        <f t="shared" ca="1" si="18"/>
        <v>0.9895220057188705</v>
      </c>
      <c r="U101" s="27">
        <f t="shared" ca="1" si="19"/>
        <v>-0.13529265580197095</v>
      </c>
      <c r="V101" s="7"/>
      <c r="W101" s="28">
        <f t="shared" ca="1" si="20"/>
        <v>0.98762205096669675</v>
      </c>
      <c r="X101" s="27">
        <f t="shared" ca="1" si="24"/>
        <v>269.51000516266151</v>
      </c>
      <c r="Y101" s="7"/>
      <c r="Z101" s="28">
        <f t="shared" si="23"/>
        <v>269.5680000000001</v>
      </c>
      <c r="AA101" s="27">
        <f t="shared" si="21"/>
        <v>4.7048491580160761</v>
      </c>
      <c r="AB101" s="7"/>
      <c r="AC101" s="28">
        <f t="shared" ca="1" si="13"/>
        <v>-5.7994837338583238E-2</v>
      </c>
      <c r="AD101" s="27"/>
      <c r="AE101" s="7"/>
    </row>
    <row r="102" spans="1:31" s="26" customFormat="1" x14ac:dyDescent="0.25">
      <c r="A102" s="26">
        <v>17</v>
      </c>
      <c r="B102" s="26">
        <v>-615</v>
      </c>
      <c r="C102" s="26">
        <v>11047</v>
      </c>
      <c r="D102" s="26">
        <v>13028</v>
      </c>
      <c r="E102" s="26">
        <v>15165</v>
      </c>
      <c r="F102" s="26">
        <v>13181</v>
      </c>
      <c r="G102" s="27"/>
      <c r="H102" s="7"/>
      <c r="I102" s="28">
        <f t="shared" si="14"/>
        <v>-4118</v>
      </c>
      <c r="J102" s="27">
        <f t="shared" si="14"/>
        <v>-153</v>
      </c>
      <c r="K102" s="7"/>
      <c r="L102" s="124">
        <f t="shared" si="22"/>
        <v>0.99983747745352236</v>
      </c>
      <c r="M102" s="27">
        <f t="shared" ca="1" si="15"/>
        <v>8.8968225410946072E-6</v>
      </c>
      <c r="N102" s="44"/>
      <c r="O102" s="44"/>
      <c r="P102" s="7"/>
      <c r="Q102" s="28">
        <f t="shared" ca="1" si="16"/>
        <v>-4086.3306987925776</v>
      </c>
      <c r="R102" s="27">
        <f t="shared" ca="1" si="17"/>
        <v>-162.35414035458246</v>
      </c>
      <c r="S102" s="7"/>
      <c r="T102" s="28">
        <f t="shared" ca="1" si="18"/>
        <v>0.99733209979739101</v>
      </c>
      <c r="U102" s="27">
        <f t="shared" ca="1" si="19"/>
        <v>-3.9551920536674112E-2</v>
      </c>
      <c r="V102" s="7"/>
      <c r="W102" s="28">
        <f t="shared" ca="1" si="20"/>
        <v>0.99685472326634994</v>
      </c>
      <c r="X102" s="27">
        <f t="shared" ca="1" si="24"/>
        <v>263.98182195967047</v>
      </c>
      <c r="Y102" s="7"/>
      <c r="Z102" s="28">
        <f t="shared" si="23"/>
        <v>264.03300000000007</v>
      </c>
      <c r="AA102" s="27">
        <f t="shared" si="21"/>
        <v>4.6082451839181893</v>
      </c>
      <c r="AB102" s="7"/>
      <c r="AC102" s="28">
        <f t="shared" ca="1" si="13"/>
        <v>-5.1178040329602936E-2</v>
      </c>
      <c r="AD102" s="27"/>
      <c r="AE102" s="7"/>
    </row>
    <row r="103" spans="1:31" s="26" customFormat="1" x14ac:dyDescent="0.25">
      <c r="A103" s="26">
        <v>18</v>
      </c>
      <c r="B103" s="26">
        <v>-614</v>
      </c>
      <c r="C103" s="26">
        <v>11055</v>
      </c>
      <c r="D103" s="26">
        <v>13226</v>
      </c>
      <c r="E103" s="26">
        <v>15170</v>
      </c>
      <c r="F103" s="26">
        <v>12993</v>
      </c>
      <c r="G103" s="27"/>
      <c r="H103" s="7"/>
      <c r="I103" s="28">
        <f t="shared" si="14"/>
        <v>-4115</v>
      </c>
      <c r="J103" s="27">
        <f t="shared" si="14"/>
        <v>233</v>
      </c>
      <c r="K103" s="7"/>
      <c r="L103" s="124">
        <f t="shared" si="22"/>
        <v>0.99692691187982385</v>
      </c>
      <c r="M103" s="27">
        <f t="shared" ca="1" si="15"/>
        <v>3.5037910421336233E-7</v>
      </c>
      <c r="N103" s="44"/>
      <c r="O103" s="44"/>
      <c r="P103" s="7"/>
      <c r="Q103" s="28">
        <f t="shared" ca="1" si="16"/>
        <v>-4083.3306987925776</v>
      </c>
      <c r="R103" s="27">
        <f t="shared" ca="1" si="17"/>
        <v>223.64585964541754</v>
      </c>
      <c r="S103" s="7"/>
      <c r="T103" s="28">
        <f t="shared" ca="1" si="18"/>
        <v>0.99659990347752969</v>
      </c>
      <c r="U103" s="27">
        <f t="shared" ca="1" si="19"/>
        <v>5.4483509011429149E-2</v>
      </c>
      <c r="V103" s="7"/>
      <c r="W103" s="28">
        <f t="shared" ca="1" si="20"/>
        <v>0.99751884017295855</v>
      </c>
      <c r="X103" s="27">
        <f t="shared" ca="1" si="24"/>
        <v>258.5833720810208</v>
      </c>
      <c r="Y103" s="7"/>
      <c r="Z103" s="28">
        <f t="shared" si="23"/>
        <v>258.50700000000006</v>
      </c>
      <c r="AA103" s="27">
        <f t="shared" si="21"/>
        <v>4.5117982894529822</v>
      </c>
      <c r="AB103" s="7"/>
      <c r="AC103" s="28">
        <f t="shared" ca="1" si="13"/>
        <v>7.6372081020736005E-2</v>
      </c>
      <c r="AD103" s="27"/>
      <c r="AE103" s="7"/>
    </row>
    <row r="104" spans="1:31" s="26" customFormat="1" x14ac:dyDescent="0.25">
      <c r="A104" s="26">
        <v>19</v>
      </c>
      <c r="B104" s="26">
        <v>-625</v>
      </c>
      <c r="C104" s="26">
        <v>11084</v>
      </c>
      <c r="D104" s="26">
        <v>13428</v>
      </c>
      <c r="E104" s="26">
        <v>15150</v>
      </c>
      <c r="F104" s="26">
        <v>12796</v>
      </c>
      <c r="G104" s="27"/>
      <c r="H104" s="7"/>
      <c r="I104" s="28">
        <f t="shared" si="14"/>
        <v>-4066</v>
      </c>
      <c r="J104" s="27">
        <f t="shared" si="14"/>
        <v>632</v>
      </c>
      <c r="K104" s="7"/>
      <c r="L104" s="124">
        <f t="shared" si="22"/>
        <v>0.98444803831022143</v>
      </c>
      <c r="M104" s="27">
        <f t="shared" ca="1" si="15"/>
        <v>6.5213814652116032E-6</v>
      </c>
      <c r="N104" s="44"/>
      <c r="O104" s="44"/>
      <c r="P104" s="7"/>
      <c r="Q104" s="28">
        <f t="shared" ca="1" si="16"/>
        <v>-4034.3306987925776</v>
      </c>
      <c r="R104" s="27">
        <f t="shared" ca="1" si="17"/>
        <v>622.64585964541754</v>
      </c>
      <c r="S104" s="7"/>
      <c r="T104" s="28">
        <f t="shared" ca="1" si="18"/>
        <v>0.98464069691979517</v>
      </c>
      <c r="U104" s="27">
        <f t="shared" ca="1" si="19"/>
        <v>0.15168593489146334</v>
      </c>
      <c r="V104" s="7"/>
      <c r="W104" s="28">
        <f t="shared" ca="1" si="20"/>
        <v>0.98700173787462042</v>
      </c>
      <c r="X104" s="27">
        <f t="shared" ca="1" si="24"/>
        <v>252.9726442829824</v>
      </c>
      <c r="Y104" s="7"/>
      <c r="Z104" s="28">
        <f t="shared" si="23"/>
        <v>252.88200000000006</v>
      </c>
      <c r="AA104" s="27">
        <f t="shared" si="21"/>
        <v>4.4136235190283015</v>
      </c>
      <c r="AB104" s="7"/>
      <c r="AC104" s="28">
        <f t="shared" ca="1" si="13"/>
        <v>9.0644282982339064E-2</v>
      </c>
      <c r="AD104" s="27"/>
      <c r="AE104" s="7"/>
    </row>
    <row r="105" spans="1:31" s="26" customFormat="1" x14ac:dyDescent="0.25">
      <c r="A105" s="26">
        <v>20</v>
      </c>
      <c r="B105" s="26">
        <v>-636</v>
      </c>
      <c r="C105" s="26">
        <v>11125</v>
      </c>
      <c r="D105" s="26">
        <v>13626</v>
      </c>
      <c r="E105" s="26">
        <v>15106</v>
      </c>
      <c r="F105" s="26">
        <v>12597</v>
      </c>
      <c r="G105" s="27"/>
      <c r="H105" s="7"/>
      <c r="I105" s="28">
        <f t="shared" si="14"/>
        <v>-3981</v>
      </c>
      <c r="J105" s="27">
        <f t="shared" si="14"/>
        <v>1029</v>
      </c>
      <c r="K105" s="7"/>
      <c r="L105" s="124">
        <f t="shared" si="22"/>
        <v>0.96201814318003842</v>
      </c>
      <c r="M105" s="27">
        <f t="shared" ca="1" si="15"/>
        <v>3.2170820094553246E-5</v>
      </c>
      <c r="N105" s="44"/>
      <c r="O105" s="44"/>
      <c r="P105" s="7"/>
      <c r="Q105" s="28">
        <f t="shared" ca="1" si="16"/>
        <v>-3949.3306987925776</v>
      </c>
      <c r="R105" s="27">
        <f t="shared" ca="1" si="17"/>
        <v>1019.6458596454175</v>
      </c>
      <c r="S105" s="7"/>
      <c r="T105" s="28">
        <f t="shared" ca="1" si="18"/>
        <v>0.96389513452372511</v>
      </c>
      <c r="U105" s="27">
        <f t="shared" ca="1" si="19"/>
        <v>0.24840113056658508</v>
      </c>
      <c r="V105" s="7"/>
      <c r="W105" s="28">
        <f t="shared" ca="1" si="20"/>
        <v>0.96769007583959576</v>
      </c>
      <c r="X105" s="27">
        <f t="shared" ca="1" si="24"/>
        <v>247.3130078295751</v>
      </c>
      <c r="Y105" s="7"/>
      <c r="Z105" s="28">
        <f t="shared" si="23"/>
        <v>247.15800000000007</v>
      </c>
      <c r="AA105" s="27">
        <f t="shared" si="21"/>
        <v>4.3137208726441463</v>
      </c>
      <c r="AB105" s="7"/>
      <c r="AC105" s="28">
        <f t="shared" ca="1" si="13"/>
        <v>0.15500782957502679</v>
      </c>
      <c r="AD105" s="27"/>
      <c r="AE105" s="7"/>
    </row>
    <row r="106" spans="1:31" s="26" customFormat="1" x14ac:dyDescent="0.25">
      <c r="A106" s="26">
        <v>21</v>
      </c>
      <c r="B106" s="26">
        <v>-624</v>
      </c>
      <c r="C106" s="26">
        <v>11186</v>
      </c>
      <c r="D106" s="26">
        <v>13811</v>
      </c>
      <c r="E106" s="26">
        <v>15032</v>
      </c>
      <c r="F106" s="26">
        <v>12402</v>
      </c>
      <c r="G106" s="27"/>
      <c r="H106" s="7"/>
      <c r="I106" s="28">
        <f t="shared" si="14"/>
        <v>-3846</v>
      </c>
      <c r="J106" s="27">
        <f t="shared" si="14"/>
        <v>1409</v>
      </c>
      <c r="K106" s="7"/>
      <c r="L106" s="124">
        <f t="shared" si="22"/>
        <v>0.93068597741129733</v>
      </c>
      <c r="M106" s="27">
        <f t="shared" ca="1" si="15"/>
        <v>2.9444946227517958E-5</v>
      </c>
      <c r="N106" s="44"/>
      <c r="O106" s="44"/>
      <c r="P106" s="7"/>
      <c r="Q106" s="28">
        <f t="shared" ca="1" si="16"/>
        <v>-3814.3306987925776</v>
      </c>
      <c r="R106" s="27">
        <f t="shared" ca="1" si="17"/>
        <v>1399.6458596454174</v>
      </c>
      <c r="S106" s="7"/>
      <c r="T106" s="28">
        <f t="shared" ca="1" si="18"/>
        <v>0.9309463001299666</v>
      </c>
      <c r="U106" s="27">
        <f t="shared" ca="1" si="19"/>
        <v>0.34097486949995098</v>
      </c>
      <c r="V106" s="7"/>
      <c r="W106" s="28">
        <f t="shared" ca="1" si="20"/>
        <v>0.93611229717956734</v>
      </c>
      <c r="X106" s="27">
        <f t="shared" ca="1" si="24"/>
        <v>241.69577042892502</v>
      </c>
      <c r="Y106" s="7"/>
      <c r="Z106" s="28">
        <f t="shared" si="23"/>
        <v>241.54200000000009</v>
      </c>
      <c r="AA106" s="27">
        <f t="shared" si="21"/>
        <v>4.2157031818521453</v>
      </c>
      <c r="AB106" s="7"/>
      <c r="AC106" s="28">
        <f t="shared" ca="1" si="13"/>
        <v>0.15377042892492909</v>
      </c>
      <c r="AD106" s="27"/>
      <c r="AE106" s="7"/>
    </row>
    <row r="107" spans="1:31" s="26" customFormat="1" x14ac:dyDescent="0.25">
      <c r="A107" s="26">
        <v>22</v>
      </c>
      <c r="B107" s="26">
        <v>-635</v>
      </c>
      <c r="C107" s="26">
        <v>11264</v>
      </c>
      <c r="D107" s="26">
        <v>13997</v>
      </c>
      <c r="E107" s="26">
        <v>14952</v>
      </c>
      <c r="F107" s="26">
        <v>12215</v>
      </c>
      <c r="G107" s="27"/>
      <c r="H107" s="7"/>
      <c r="I107" s="28">
        <f t="shared" si="14"/>
        <v>-3688</v>
      </c>
      <c r="J107" s="27">
        <f t="shared" si="14"/>
        <v>1782</v>
      </c>
      <c r="K107" s="7"/>
      <c r="L107" s="124">
        <f t="shared" si="22"/>
        <v>0.88963167685215827</v>
      </c>
      <c r="M107" s="27">
        <f t="shared" ca="1" si="15"/>
        <v>8.5810476784924157E-5</v>
      </c>
      <c r="N107" s="44"/>
      <c r="O107" s="44"/>
      <c r="P107" s="7"/>
      <c r="Q107" s="28">
        <f t="shared" ca="1" si="16"/>
        <v>-3656.3306987925776</v>
      </c>
      <c r="R107" s="27">
        <f t="shared" ca="1" si="17"/>
        <v>1772.6458596454174</v>
      </c>
      <c r="S107" s="7"/>
      <c r="T107" s="28">
        <f t="shared" ca="1" si="18"/>
        <v>0.89238396061727154</v>
      </c>
      <c r="U107" s="27">
        <f t="shared" ca="1" si="19"/>
        <v>0.43184330271612331</v>
      </c>
      <c r="V107" s="7"/>
      <c r="W107" s="28">
        <f t="shared" ca="1" si="20"/>
        <v>0.8988950713047833</v>
      </c>
      <c r="X107" s="27">
        <f t="shared" ca="1" si="24"/>
        <v>236.04934505803647</v>
      </c>
      <c r="Y107" s="7"/>
      <c r="Z107" s="28">
        <f t="shared" si="23"/>
        <v>235.82700000000008</v>
      </c>
      <c r="AA107" s="27">
        <f t="shared" si="21"/>
        <v>4.1159576151006689</v>
      </c>
      <c r="AB107" s="7"/>
      <c r="AC107" s="28">
        <f t="shared" ca="1" si="13"/>
        <v>0.22234505803638172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11361</v>
      </c>
      <c r="D108" s="26">
        <v>14173</v>
      </c>
      <c r="E108" s="26">
        <v>14847</v>
      </c>
      <c r="F108" s="26">
        <v>12032</v>
      </c>
      <c r="G108" s="27"/>
      <c r="H108" s="7"/>
      <c r="I108" s="28">
        <f t="shared" si="14"/>
        <v>-3486</v>
      </c>
      <c r="J108" s="27">
        <f t="shared" si="14"/>
        <v>2141</v>
      </c>
      <c r="K108" s="7"/>
      <c r="L108" s="124">
        <f t="shared" si="22"/>
        <v>0.83973360830943022</v>
      </c>
      <c r="M108" s="27">
        <f t="shared" ca="1" si="15"/>
        <v>1.2440117318235729E-4</v>
      </c>
      <c r="N108" s="44"/>
      <c r="O108" s="44"/>
      <c r="P108" s="7"/>
      <c r="Q108" s="28">
        <f t="shared" ca="1" si="16"/>
        <v>-3454.3306987925776</v>
      </c>
      <c r="R108" s="27">
        <f t="shared" ca="1" si="17"/>
        <v>2131.6458596454177</v>
      </c>
      <c r="S108" s="7"/>
      <c r="T108" s="28">
        <f t="shared" ca="1" si="18"/>
        <v>0.8430827417466108</v>
      </c>
      <c r="U108" s="27">
        <f t="shared" ca="1" si="19"/>
        <v>0.51930112449790855</v>
      </c>
      <c r="V108" s="7"/>
      <c r="W108" s="28">
        <f t="shared" ca="1" si="20"/>
        <v>0.85088713569686947</v>
      </c>
      <c r="X108" s="27">
        <f t="shared" ca="1" si="24"/>
        <v>230.31375787340448</v>
      </c>
      <c r="Y108" s="7"/>
      <c r="Z108" s="28">
        <f t="shared" si="23"/>
        <v>230.11200000000008</v>
      </c>
      <c r="AA108" s="27">
        <f t="shared" si="21"/>
        <v>4.0162120483491925</v>
      </c>
      <c r="AB108" s="7"/>
      <c r="AC108" s="28">
        <f t="shared" ca="1" si="13"/>
        <v>0.20175787340440365</v>
      </c>
      <c r="AD108" s="27"/>
      <c r="AE108" s="7"/>
    </row>
    <row r="109" spans="1:31" s="26" customFormat="1" x14ac:dyDescent="0.25">
      <c r="A109" s="26">
        <v>24</v>
      </c>
      <c r="B109" s="26">
        <v>-618</v>
      </c>
      <c r="C109" s="26">
        <v>11486</v>
      </c>
      <c r="D109" s="26">
        <v>14350</v>
      </c>
      <c r="E109" s="26">
        <v>14746</v>
      </c>
      <c r="F109" s="26">
        <v>11879</v>
      </c>
      <c r="G109" s="27"/>
      <c r="H109" s="7"/>
      <c r="I109" s="28">
        <f t="shared" si="14"/>
        <v>-3260</v>
      </c>
      <c r="J109" s="27">
        <f t="shared" si="14"/>
        <v>2471</v>
      </c>
      <c r="K109" s="7"/>
      <c r="L109" s="124">
        <f t="shared" si="22"/>
        <v>0.78315110529094489</v>
      </c>
      <c r="M109" s="27">
        <f t="shared" ca="1" si="15"/>
        <v>1.8947434445531301E-4</v>
      </c>
      <c r="N109" s="44"/>
      <c r="O109" s="44"/>
      <c r="P109" s="7"/>
      <c r="Q109" s="28">
        <f t="shared" ca="1" si="16"/>
        <v>-3228.3306987925776</v>
      </c>
      <c r="R109" s="27">
        <f t="shared" ca="1" si="17"/>
        <v>2461.6458596454177</v>
      </c>
      <c r="S109" s="7"/>
      <c r="T109" s="28">
        <f t="shared" ca="1" si="18"/>
        <v>0.78792395231705969</v>
      </c>
      <c r="U109" s="27">
        <f t="shared" ca="1" si="19"/>
        <v>0.59969410830846315</v>
      </c>
      <c r="V109" s="7"/>
      <c r="W109" s="28">
        <f t="shared" ca="1" si="20"/>
        <v>0.79691607330599357</v>
      </c>
      <c r="X109" s="27">
        <f t="shared" ca="1" si="24"/>
        <v>224.74756682898715</v>
      </c>
      <c r="Y109" s="7"/>
      <c r="Z109" s="28">
        <f t="shared" si="23"/>
        <v>224.55000000000007</v>
      </c>
      <c r="AA109" s="27">
        <f t="shared" si="21"/>
        <v>3.9191368353532678</v>
      </c>
      <c r="AB109" s="7"/>
      <c r="AC109" s="28">
        <f t="shared" ca="1" si="13"/>
        <v>0.19756682898707822</v>
      </c>
      <c r="AD109" s="27"/>
      <c r="AE109" s="7"/>
    </row>
    <row r="110" spans="1:31" s="26" customFormat="1" x14ac:dyDescent="0.25">
      <c r="A110" s="26">
        <v>25</v>
      </c>
      <c r="B110" s="26">
        <v>-624</v>
      </c>
      <c r="C110" s="26">
        <v>11615</v>
      </c>
      <c r="D110" s="26">
        <v>14501</v>
      </c>
      <c r="E110" s="26">
        <v>14614</v>
      </c>
      <c r="F110" s="26">
        <v>11719</v>
      </c>
      <c r="G110" s="27"/>
      <c r="H110" s="7"/>
      <c r="I110" s="28">
        <f t="shared" si="14"/>
        <v>-2999</v>
      </c>
      <c r="J110" s="27">
        <f t="shared" si="14"/>
        <v>2782</v>
      </c>
      <c r="K110" s="7"/>
      <c r="L110" s="124">
        <f t="shared" si="22"/>
        <v>0.7185391342659202</v>
      </c>
      <c r="M110" s="27">
        <f t="shared" ca="1" si="15"/>
        <v>2.4944759451698569E-4</v>
      </c>
      <c r="N110" s="44"/>
      <c r="O110" s="44"/>
      <c r="P110" s="7"/>
      <c r="Q110" s="28">
        <f t="shared" ca="1" si="16"/>
        <v>-2967.3306987925776</v>
      </c>
      <c r="R110" s="27">
        <f t="shared" ca="1" si="17"/>
        <v>2772.6458596454177</v>
      </c>
      <c r="S110" s="7"/>
      <c r="T110" s="28">
        <f t="shared" ca="1" si="18"/>
        <v>0.72422287248912676</v>
      </c>
      <c r="U110" s="27">
        <f t="shared" ca="1" si="19"/>
        <v>0.67545840517234945</v>
      </c>
      <c r="V110" s="7"/>
      <c r="W110" s="28">
        <f t="shared" ca="1" si="20"/>
        <v>0.73433304431115554</v>
      </c>
      <c r="X110" s="27">
        <f t="shared" ca="1" si="24"/>
        <v>219.10105871790302</v>
      </c>
      <c r="Y110" s="7"/>
      <c r="Z110" s="28">
        <f t="shared" si="23"/>
        <v>218.93400000000008</v>
      </c>
      <c r="AA110" s="27">
        <f t="shared" si="21"/>
        <v>3.8211191445612669</v>
      </c>
      <c r="AB110" s="7"/>
      <c r="AC110" s="28">
        <f t="shared" ca="1" si="13"/>
        <v>0.16705871790293259</v>
      </c>
      <c r="AD110" s="27"/>
      <c r="AE110" s="7"/>
    </row>
    <row r="111" spans="1:31" s="26" customFormat="1" x14ac:dyDescent="0.25">
      <c r="A111" s="26">
        <v>26</v>
      </c>
      <c r="B111" s="26">
        <v>-597</v>
      </c>
      <c r="C111" s="26">
        <v>11750</v>
      </c>
      <c r="D111" s="26">
        <v>14635</v>
      </c>
      <c r="E111" s="26">
        <v>14470</v>
      </c>
      <c r="F111" s="26">
        <v>11581</v>
      </c>
      <c r="G111" s="27"/>
      <c r="H111" s="7"/>
      <c r="I111" s="28">
        <f t="shared" si="14"/>
        <v>-2720</v>
      </c>
      <c r="J111" s="27">
        <f t="shared" si="14"/>
        <v>3054</v>
      </c>
      <c r="K111" s="7"/>
      <c r="L111" s="124">
        <f t="shared" si="22"/>
        <v>0.65025724696147702</v>
      </c>
      <c r="M111" s="27">
        <f t="shared" ca="1" si="15"/>
        <v>2.8757443051507842E-4</v>
      </c>
      <c r="N111" s="44"/>
      <c r="O111" s="44"/>
      <c r="P111" s="7"/>
      <c r="Q111" s="28">
        <f t="shared" ca="1" si="16"/>
        <v>-2688.3306987925776</v>
      </c>
      <c r="R111" s="27">
        <f t="shared" ca="1" si="17"/>
        <v>3044.6458596454177</v>
      </c>
      <c r="S111" s="7"/>
      <c r="T111" s="28">
        <f t="shared" ca="1" si="18"/>
        <v>0.656128614742026</v>
      </c>
      <c r="U111" s="27">
        <f t="shared" ca="1" si="19"/>
        <v>0.74172171304044288</v>
      </c>
      <c r="V111" s="7"/>
      <c r="W111" s="28">
        <f t="shared" ca="1" si="20"/>
        <v>0.66721526661340214</v>
      </c>
      <c r="X111" s="27">
        <f t="shared" ca="1" si="24"/>
        <v>213.6826485817337</v>
      </c>
      <c r="Y111" s="7"/>
      <c r="Z111" s="28">
        <f t="shared" si="23"/>
        <v>213.56100000000009</v>
      </c>
      <c r="AA111" s="27">
        <f t="shared" si="21"/>
        <v>3.727342603851612</v>
      </c>
      <c r="AB111" s="7"/>
      <c r="AC111" s="28">
        <f t="shared" ca="1" si="13"/>
        <v>0.12164858173360926</v>
      </c>
      <c r="AD111" s="27"/>
      <c r="AE111" s="7"/>
    </row>
    <row r="112" spans="1:31" s="26" customFormat="1" x14ac:dyDescent="0.25">
      <c r="A112" s="26">
        <v>27</v>
      </c>
      <c r="B112" s="26">
        <v>-620</v>
      </c>
      <c r="C112" s="26">
        <v>11909</v>
      </c>
      <c r="D112" s="26">
        <v>14759</v>
      </c>
      <c r="E112" s="26">
        <v>14313</v>
      </c>
      <c r="F112" s="26">
        <v>11454</v>
      </c>
      <c r="G112" s="27"/>
      <c r="H112" s="7"/>
      <c r="I112" s="28">
        <f t="shared" si="14"/>
        <v>-2404</v>
      </c>
      <c r="J112" s="27">
        <f t="shared" si="14"/>
        <v>3305</v>
      </c>
      <c r="K112" s="7"/>
      <c r="L112" s="124">
        <f t="shared" si="22"/>
        <v>0.57330476371411965</v>
      </c>
      <c r="M112" s="27">
        <f t="shared" ca="1" si="15"/>
        <v>3.1277120491128303E-4</v>
      </c>
      <c r="N112" s="44"/>
      <c r="O112" s="44"/>
      <c r="P112" s="7"/>
      <c r="Q112" s="28">
        <f t="shared" ca="1" si="16"/>
        <v>-2372.3306987925776</v>
      </c>
      <c r="R112" s="27">
        <f t="shared" ca="1" si="17"/>
        <v>3295.6458596454177</v>
      </c>
      <c r="S112" s="7"/>
      <c r="T112" s="28">
        <f t="shared" ca="1" si="18"/>
        <v>0.57900393571663589</v>
      </c>
      <c r="U112" s="27">
        <f t="shared" ca="1" si="19"/>
        <v>0.80286910375695564</v>
      </c>
      <c r="V112" s="7"/>
      <c r="W112" s="28">
        <f t="shared" ca="1" si="20"/>
        <v>0.59099010241348537</v>
      </c>
      <c r="X112" s="27">
        <f t="shared" ca="1" si="24"/>
        <v>208.06640458220772</v>
      </c>
      <c r="Y112" s="7"/>
      <c r="Z112" s="28">
        <f t="shared" si="23"/>
        <v>207.98100000000008</v>
      </c>
      <c r="AA112" s="27">
        <f t="shared" si="21"/>
        <v>3.6299532315903278</v>
      </c>
      <c r="AB112" s="7"/>
      <c r="AC112" s="28">
        <f t="shared" ca="1" si="13"/>
        <v>8.5404582207644353E-2</v>
      </c>
      <c r="AD112" s="27"/>
      <c r="AE112" s="7"/>
    </row>
    <row r="113" spans="1:31" s="26" customFormat="1" x14ac:dyDescent="0.25">
      <c r="A113" s="26">
        <v>28</v>
      </c>
      <c r="B113" s="26">
        <v>-643</v>
      </c>
      <c r="C113" s="26">
        <v>12087</v>
      </c>
      <c r="D113" s="26">
        <v>14880</v>
      </c>
      <c r="E113" s="26">
        <v>14146</v>
      </c>
      <c r="F113" s="26">
        <v>11342</v>
      </c>
      <c r="G113" s="27"/>
      <c r="H113" s="7"/>
      <c r="I113" s="28">
        <f t="shared" si="14"/>
        <v>-2059</v>
      </c>
      <c r="J113" s="27">
        <f t="shared" si="14"/>
        <v>3538</v>
      </c>
      <c r="K113" s="7"/>
      <c r="L113" s="124">
        <f t="shared" si="22"/>
        <v>0.48776824427774074</v>
      </c>
      <c r="M113" s="27">
        <f t="shared" ca="1" si="15"/>
        <v>3.9413759957455875E-4</v>
      </c>
      <c r="N113" s="44"/>
      <c r="O113" s="44"/>
      <c r="P113" s="7"/>
      <c r="Q113" s="28">
        <f t="shared" ca="1" si="16"/>
        <v>-2027.3306987925776</v>
      </c>
      <c r="R113" s="27">
        <f t="shared" ca="1" si="17"/>
        <v>3528.6458596454177</v>
      </c>
      <c r="S113" s="7"/>
      <c r="T113" s="28">
        <f t="shared" ca="1" si="18"/>
        <v>0.49480135893258659</v>
      </c>
      <c r="U113" s="27">
        <f t="shared" ca="1" si="19"/>
        <v>0.85963142262925629</v>
      </c>
      <c r="V113" s="7"/>
      <c r="W113" s="28">
        <f t="shared" ca="1" si="20"/>
        <v>0.5076211432996609</v>
      </c>
      <c r="X113" s="27">
        <f t="shared" ca="1" si="24"/>
        <v>202.27199051926289</v>
      </c>
      <c r="Y113" s="7"/>
      <c r="Z113" s="28">
        <f t="shared" si="23"/>
        <v>202.19400000000007</v>
      </c>
      <c r="AA113" s="27">
        <f t="shared" si="21"/>
        <v>3.5289510277774161</v>
      </c>
      <c r="AB113" s="7"/>
      <c r="AC113" s="28">
        <f t="shared" ca="1" si="13"/>
        <v>7.7990519262812086E-2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12261</v>
      </c>
      <c r="D114" s="26">
        <v>14966</v>
      </c>
      <c r="E114" s="26">
        <v>13959</v>
      </c>
      <c r="F114" s="26">
        <v>11241</v>
      </c>
      <c r="G114" s="27"/>
      <c r="H114" s="7"/>
      <c r="I114" s="28">
        <f t="shared" si="14"/>
        <v>-1698</v>
      </c>
      <c r="J114" s="27">
        <f t="shared" si="14"/>
        <v>3725</v>
      </c>
      <c r="K114" s="7"/>
      <c r="L114" s="124">
        <f t="shared" si="22"/>
        <v>0.39956520245561272</v>
      </c>
      <c r="M114" s="27">
        <f t="shared" ca="1" si="15"/>
        <v>4.2498212195808146E-4</v>
      </c>
      <c r="N114" s="44"/>
      <c r="O114" s="44"/>
      <c r="P114" s="7"/>
      <c r="Q114" s="28">
        <f t="shared" ca="1" si="16"/>
        <v>-1666.3306987925776</v>
      </c>
      <c r="R114" s="27">
        <f t="shared" ca="1" si="17"/>
        <v>3715.6458596454177</v>
      </c>
      <c r="S114" s="7"/>
      <c r="T114" s="28">
        <f t="shared" ca="1" si="18"/>
        <v>0.40669373510927698</v>
      </c>
      <c r="U114" s="27">
        <f t="shared" ca="1" si="19"/>
        <v>0.90518744678857055</v>
      </c>
      <c r="V114" s="7"/>
      <c r="W114" s="28">
        <f t="shared" ca="1" si="20"/>
        <v>0.4201802969729338</v>
      </c>
      <c r="X114" s="27">
        <f t="shared" ca="1" si="24"/>
        <v>196.61003214713742</v>
      </c>
      <c r="Y114" s="7"/>
      <c r="Z114" s="28">
        <f t="shared" si="23"/>
        <v>196.55100000000007</v>
      </c>
      <c r="AA114" s="27">
        <f t="shared" si="21"/>
        <v>3.4304620980873759</v>
      </c>
      <c r="AB114" s="7"/>
      <c r="AC114" s="28">
        <f t="shared" ca="1" si="13"/>
        <v>5.9032147137344282E-2</v>
      </c>
      <c r="AD114" s="27"/>
      <c r="AE114" s="7"/>
    </row>
    <row r="115" spans="1:31" s="26" customFormat="1" x14ac:dyDescent="0.25">
      <c r="A115" s="26">
        <v>30</v>
      </c>
      <c r="B115" s="26">
        <v>-623</v>
      </c>
      <c r="C115" s="26">
        <v>12448</v>
      </c>
      <c r="D115" s="26">
        <v>15039</v>
      </c>
      <c r="E115" s="26">
        <v>13769</v>
      </c>
      <c r="F115" s="26">
        <v>11162</v>
      </c>
      <c r="G115" s="27"/>
      <c r="H115" s="7"/>
      <c r="I115" s="28">
        <f t="shared" si="14"/>
        <v>-1321</v>
      </c>
      <c r="J115" s="27">
        <f t="shared" si="14"/>
        <v>3877</v>
      </c>
      <c r="K115" s="7"/>
      <c r="L115" s="124">
        <f t="shared" si="22"/>
        <v>0.30808729913945804</v>
      </c>
      <c r="M115" s="27">
        <f t="shared" ca="1" si="15"/>
        <v>4.251867879582925E-4</v>
      </c>
      <c r="N115" s="44"/>
      <c r="O115" s="44"/>
      <c r="P115" s="7"/>
      <c r="Q115" s="28">
        <f t="shared" ca="1" si="16"/>
        <v>-1289.3306987925776</v>
      </c>
      <c r="R115" s="27">
        <f t="shared" ca="1" si="17"/>
        <v>3867.6458596454177</v>
      </c>
      <c r="S115" s="7"/>
      <c r="T115" s="28">
        <f t="shared" ca="1" si="18"/>
        <v>0.31468106424670717</v>
      </c>
      <c r="U115" s="27">
        <f t="shared" ca="1" si="19"/>
        <v>0.942216942361917</v>
      </c>
      <c r="V115" s="7"/>
      <c r="W115" s="28">
        <f t="shared" ca="1" si="20"/>
        <v>0.32870735704331205</v>
      </c>
      <c r="X115" s="27">
        <f t="shared" ca="1" si="24"/>
        <v>190.94184308080094</v>
      </c>
      <c r="Y115" s="7"/>
      <c r="Z115" s="28">
        <f t="shared" si="23"/>
        <v>190.94400000000007</v>
      </c>
      <c r="AA115" s="27">
        <f t="shared" si="21"/>
        <v>3.3326014869280538</v>
      </c>
      <c r="AB115" s="7"/>
      <c r="AC115" s="28">
        <f t="shared" ca="1" si="13"/>
        <v>-2.1569191991375192E-3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12643</v>
      </c>
      <c r="D116" s="26">
        <v>15103</v>
      </c>
      <c r="E116" s="26">
        <v>13576</v>
      </c>
      <c r="F116" s="26">
        <v>11105</v>
      </c>
      <c r="G116" s="27"/>
      <c r="H116" s="7"/>
      <c r="I116" s="28">
        <f t="shared" si="14"/>
        <v>-933</v>
      </c>
      <c r="J116" s="27">
        <f t="shared" si="14"/>
        <v>3998</v>
      </c>
      <c r="K116" s="7"/>
      <c r="L116" s="124">
        <f t="shared" si="22"/>
        <v>0.21212650416454024</v>
      </c>
      <c r="M116" s="27">
        <f t="shared" ca="1" si="15"/>
        <v>4.9776963208638455E-4</v>
      </c>
      <c r="N116" s="44"/>
      <c r="O116" s="44"/>
      <c r="P116" s="7"/>
      <c r="Q116" s="28">
        <f t="shared" ca="1" si="16"/>
        <v>-901.33069879257755</v>
      </c>
      <c r="R116" s="27">
        <f t="shared" ca="1" si="17"/>
        <v>3988.6458596454177</v>
      </c>
      <c r="S116" s="7"/>
      <c r="T116" s="28">
        <f t="shared" ca="1" si="18"/>
        <v>0.2199836735446459</v>
      </c>
      <c r="U116" s="27">
        <f t="shared" ca="1" si="19"/>
        <v>0.97169436975912027</v>
      </c>
      <c r="V116" s="7"/>
      <c r="W116" s="28">
        <f t="shared" ca="1" si="20"/>
        <v>0.23443725565538842</v>
      </c>
      <c r="X116" s="27">
        <f t="shared" ca="1" si="24"/>
        <v>185.27402952235559</v>
      </c>
      <c r="Y116" s="7"/>
      <c r="Z116" s="28">
        <f t="shared" si="23"/>
        <v>185.24700000000007</v>
      </c>
      <c r="AA116" s="27">
        <f t="shared" si="21"/>
        <v>3.2331700794419369</v>
      </c>
      <c r="AB116" s="7"/>
      <c r="AC116" s="28">
        <f t="shared" ca="1" si="13"/>
        <v>2.7029522355519475E-2</v>
      </c>
      <c r="AD116" s="27"/>
      <c r="AE116" s="7"/>
    </row>
    <row r="117" spans="1:31" s="26" customFormat="1" x14ac:dyDescent="0.25">
      <c r="A117" s="26">
        <v>32</v>
      </c>
      <c r="B117" s="26">
        <v>-631</v>
      </c>
      <c r="C117" s="26">
        <v>12842</v>
      </c>
      <c r="D117" s="26">
        <v>15134</v>
      </c>
      <c r="E117" s="26">
        <v>13372</v>
      </c>
      <c r="F117" s="26">
        <v>11062</v>
      </c>
      <c r="G117" s="27"/>
      <c r="H117" s="7"/>
      <c r="I117" s="28">
        <f t="shared" si="14"/>
        <v>-530</v>
      </c>
      <c r="J117" s="27">
        <f t="shared" si="14"/>
        <v>4072</v>
      </c>
      <c r="K117" s="7"/>
      <c r="L117" s="124">
        <f t="shared" si="22"/>
        <v>0.11438232858094023</v>
      </c>
      <c r="M117" s="27">
        <f t="shared" ca="1" si="15"/>
        <v>4.8195235204772025E-4</v>
      </c>
      <c r="N117" s="44"/>
      <c r="O117" s="44"/>
      <c r="P117" s="7"/>
      <c r="Q117" s="28">
        <f t="shared" ca="1" si="16"/>
        <v>-498.33069879257761</v>
      </c>
      <c r="R117" s="27">
        <f t="shared" ca="1" si="17"/>
        <v>4062.6458596454177</v>
      </c>
      <c r="S117" s="7"/>
      <c r="T117" s="28">
        <f t="shared" ca="1" si="18"/>
        <v>0.12162530124327817</v>
      </c>
      <c r="U117" s="27">
        <f t="shared" ca="1" si="19"/>
        <v>0.98972188734088107</v>
      </c>
      <c r="V117" s="7"/>
      <c r="W117" s="28">
        <f t="shared" ca="1" si="20"/>
        <v>0.13633574180184327</v>
      </c>
      <c r="X117" s="27">
        <f t="shared" ca="1" si="24"/>
        <v>179.55292780085699</v>
      </c>
      <c r="Y117" s="7"/>
      <c r="Z117" s="28">
        <f t="shared" si="23"/>
        <v>179.56800000000007</v>
      </c>
      <c r="AA117" s="27">
        <f t="shared" si="21"/>
        <v>3.1340528312211791</v>
      </c>
      <c r="AB117" s="7"/>
      <c r="AC117" s="28">
        <f t="shared" ca="1" si="13"/>
        <v>-1.5072199143077114E-2</v>
      </c>
      <c r="AD117" s="27"/>
      <c r="AE117" s="7"/>
    </row>
    <row r="118" spans="1:31" s="26" customFormat="1" x14ac:dyDescent="0.25">
      <c r="A118" s="26">
        <v>33</v>
      </c>
      <c r="B118" s="26">
        <v>-609</v>
      </c>
      <c r="C118" s="26">
        <v>13042</v>
      </c>
      <c r="D118" s="26">
        <v>15161</v>
      </c>
      <c r="E118" s="26">
        <v>13184</v>
      </c>
      <c r="F118" s="26">
        <v>11049</v>
      </c>
      <c r="G118" s="27"/>
      <c r="H118" s="7"/>
      <c r="I118" s="28">
        <f t="shared" si="14"/>
        <v>-142</v>
      </c>
      <c r="J118" s="27">
        <f t="shared" si="14"/>
        <v>4112</v>
      </c>
      <c r="K118" s="7"/>
      <c r="L118" s="124">
        <f t="shared" si="22"/>
        <v>1.8970590918325862E-2</v>
      </c>
      <c r="M118" s="27">
        <f t="shared" ca="1" si="15"/>
        <v>5.1993229037451271E-4</v>
      </c>
      <c r="N118" s="44"/>
      <c r="O118" s="44"/>
      <c r="P118" s="7"/>
      <c r="Q118" s="28">
        <f t="shared" ca="1" si="16"/>
        <v>-110.33069879257759</v>
      </c>
      <c r="R118" s="27">
        <f t="shared" ca="1" si="17"/>
        <v>4102.6458596454177</v>
      </c>
      <c r="S118" s="7"/>
      <c r="T118" s="28">
        <f t="shared" ca="1" si="18"/>
        <v>2.6927910541216904E-2</v>
      </c>
      <c r="U118" s="27">
        <f t="shared" ca="1" si="19"/>
        <v>0.99946649143913002</v>
      </c>
      <c r="V118" s="7"/>
      <c r="W118" s="28">
        <f t="shared" ca="1" si="20"/>
        <v>4.1772614740226248E-2</v>
      </c>
      <c r="X118" s="27">
        <f t="shared" ca="1" si="24"/>
        <v>174.10298465630797</v>
      </c>
      <c r="Y118" s="7"/>
      <c r="Z118" s="28">
        <f t="shared" si="23"/>
        <v>174.08700000000007</v>
      </c>
      <c r="AA118" s="27">
        <f t="shared" si="21"/>
        <v>3.0383913349193694</v>
      </c>
      <c r="AB118" s="7"/>
      <c r="AC118" s="28">
        <f t="shared" ca="1" si="13"/>
        <v>1.5984656307892919E-2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13227</v>
      </c>
      <c r="D119" s="26">
        <v>15157</v>
      </c>
      <c r="E119" s="26">
        <v>12986</v>
      </c>
      <c r="F119" s="26">
        <v>11046</v>
      </c>
      <c r="G119" s="27"/>
      <c r="H119" s="7"/>
      <c r="I119" s="28">
        <f t="shared" si="14"/>
        <v>241</v>
      </c>
      <c r="J119" s="27">
        <f t="shared" si="14"/>
        <v>4111</v>
      </c>
      <c r="K119" s="7"/>
      <c r="L119" s="124">
        <f t="shared" si="22"/>
        <v>-7.6301376928265996E-2</v>
      </c>
      <c r="M119" s="27">
        <f t="shared" ca="1" si="15"/>
        <v>6.0432412059780924E-4</v>
      </c>
      <c r="N119" s="44"/>
      <c r="O119" s="44"/>
      <c r="P119" s="7"/>
      <c r="Q119" s="28">
        <f t="shared" ca="1" si="16"/>
        <v>272.66930120742239</v>
      </c>
      <c r="R119" s="27">
        <f t="shared" ca="1" si="17"/>
        <v>4101.6458596454177</v>
      </c>
      <c r="S119" s="7"/>
      <c r="T119" s="28">
        <f t="shared" ca="1" si="18"/>
        <v>-6.6549152961075525E-2</v>
      </c>
      <c r="U119" s="27">
        <f t="shared" ca="1" si="19"/>
        <v>0.99922287633667384</v>
      </c>
      <c r="V119" s="7"/>
      <c r="W119" s="28">
        <f t="shared" ca="1" si="20"/>
        <v>-5.1718372217738659E-2</v>
      </c>
      <c r="X119" s="27">
        <f t="shared" ca="1" si="24"/>
        <v>168.74680033413085</v>
      </c>
      <c r="Y119" s="7"/>
      <c r="Z119" s="28">
        <f t="shared" si="23"/>
        <v>168.62400000000008</v>
      </c>
      <c r="AA119" s="27">
        <f t="shared" si="21"/>
        <v>2.9430439978829193</v>
      </c>
      <c r="AB119" s="7"/>
      <c r="AC119" s="28">
        <f t="shared" ca="1" si="13"/>
        <v>0.12280033413077263</v>
      </c>
      <c r="AD119" s="27"/>
      <c r="AE119" s="7"/>
    </row>
    <row r="120" spans="1:31" s="26" customFormat="1" x14ac:dyDescent="0.25">
      <c r="A120" s="26">
        <v>35</v>
      </c>
      <c r="B120" s="26">
        <v>-623</v>
      </c>
      <c r="C120" s="26">
        <v>13435</v>
      </c>
      <c r="D120" s="26">
        <v>15141</v>
      </c>
      <c r="E120" s="26">
        <v>12790</v>
      </c>
      <c r="F120" s="26">
        <v>11070</v>
      </c>
      <c r="G120" s="27"/>
      <c r="H120" s="7"/>
      <c r="I120" s="28">
        <f t="shared" si="14"/>
        <v>645</v>
      </c>
      <c r="J120" s="27">
        <f t="shared" si="14"/>
        <v>4071</v>
      </c>
      <c r="K120" s="7"/>
      <c r="L120" s="124">
        <f t="shared" si="22"/>
        <v>-0.17335597168528979</v>
      </c>
      <c r="M120" s="27">
        <f t="shared" ca="1" si="15"/>
        <v>5.234754904043968E-4</v>
      </c>
      <c r="N120" s="44"/>
      <c r="O120" s="44"/>
      <c r="P120" s="7"/>
      <c r="Q120" s="28">
        <f t="shared" ca="1" si="16"/>
        <v>676.66930120742245</v>
      </c>
      <c r="R120" s="27">
        <f t="shared" ca="1" si="17"/>
        <v>4061.6458596454177</v>
      </c>
      <c r="S120" s="7"/>
      <c r="T120" s="28">
        <f t="shared" ca="1" si="18"/>
        <v>-0.16515159070239704</v>
      </c>
      <c r="U120" s="27">
        <f t="shared" ca="1" si="19"/>
        <v>0.98947827223842477</v>
      </c>
      <c r="V120" s="7"/>
      <c r="W120" s="28">
        <f t="shared" ca="1" si="20"/>
        <v>-0.15047638492319121</v>
      </c>
      <c r="X120" s="27">
        <f t="shared" ca="1" si="24"/>
        <v>163.06261919380256</v>
      </c>
      <c r="Y120" s="7"/>
      <c r="Z120" s="28">
        <f t="shared" si="23"/>
        <v>163.01700000000008</v>
      </c>
      <c r="AA120" s="27">
        <f t="shared" si="21"/>
        <v>2.8451833867235976</v>
      </c>
      <c r="AB120" s="7"/>
      <c r="AC120" s="28">
        <f t="shared" ca="1" si="13"/>
        <v>4.561919380248014E-2</v>
      </c>
      <c r="AD120" s="27"/>
      <c r="AE120" s="7"/>
    </row>
    <row r="121" spans="1:31" s="26" customFormat="1" x14ac:dyDescent="0.25">
      <c r="A121" s="26">
        <v>36</v>
      </c>
      <c r="B121" s="26">
        <v>-634</v>
      </c>
      <c r="C121" s="26">
        <v>13635</v>
      </c>
      <c r="D121" s="26">
        <v>15101</v>
      </c>
      <c r="E121" s="26">
        <v>12591</v>
      </c>
      <c r="F121" s="26">
        <v>11110</v>
      </c>
      <c r="G121" s="27"/>
      <c r="H121" s="7"/>
      <c r="I121" s="28">
        <f t="shared" si="14"/>
        <v>1044</v>
      </c>
      <c r="J121" s="27">
        <f t="shared" si="14"/>
        <v>3991</v>
      </c>
      <c r="K121" s="7"/>
      <c r="L121" s="124">
        <f t="shared" si="22"/>
        <v>-0.27041561744278003</v>
      </c>
      <c r="M121" s="27">
        <f t="shared" ca="1" si="15"/>
        <v>4.9537304826783614E-4</v>
      </c>
      <c r="N121" s="44"/>
      <c r="O121" s="44"/>
      <c r="P121" s="7"/>
      <c r="Q121" s="28">
        <f t="shared" ca="1" si="16"/>
        <v>1075.6693012074224</v>
      </c>
      <c r="R121" s="27">
        <f t="shared" ca="1" si="17"/>
        <v>3981.6458596454177</v>
      </c>
      <c r="S121" s="7"/>
      <c r="T121" s="28">
        <f t="shared" ca="1" si="18"/>
        <v>-0.26253370124394976</v>
      </c>
      <c r="U121" s="27">
        <f t="shared" ca="1" si="19"/>
        <v>0.96998906404192675</v>
      </c>
      <c r="V121" s="7"/>
      <c r="W121" s="28">
        <f t="shared" ca="1" si="20"/>
        <v>-0.24815863992408185</v>
      </c>
      <c r="X121" s="27">
        <f t="shared" ca="1" si="24"/>
        <v>157.3591591180882</v>
      </c>
      <c r="Y121" s="7"/>
      <c r="Z121" s="28">
        <f t="shared" si="23"/>
        <v>157.31100000000009</v>
      </c>
      <c r="AA121" s="27">
        <f t="shared" si="21"/>
        <v>2.7455948996048014</v>
      </c>
      <c r="AB121" s="7"/>
      <c r="AC121" s="28">
        <f t="shared" ca="1" si="13"/>
        <v>4.8159118088108244E-2</v>
      </c>
      <c r="AD121" s="27"/>
      <c r="AE121" s="7"/>
    </row>
    <row r="122" spans="1:31" s="26" customFormat="1" x14ac:dyDescent="0.25">
      <c r="A122" s="26">
        <v>37</v>
      </c>
      <c r="B122" s="26">
        <v>-622</v>
      </c>
      <c r="C122" s="26">
        <v>13819</v>
      </c>
      <c r="D122" s="26">
        <v>15044</v>
      </c>
      <c r="E122" s="26">
        <v>12401</v>
      </c>
      <c r="F122" s="26">
        <v>11171</v>
      </c>
      <c r="G122" s="27"/>
      <c r="H122" s="7"/>
      <c r="I122" s="28">
        <f t="shared" si="14"/>
        <v>1418</v>
      </c>
      <c r="J122" s="27">
        <f t="shared" si="14"/>
        <v>3873</v>
      </c>
      <c r="K122" s="7"/>
      <c r="L122" s="124">
        <f t="shared" si="22"/>
        <v>-0.36303982709070864</v>
      </c>
      <c r="M122" s="27">
        <f t="shared" ca="1" si="15"/>
        <v>5.3656033493265393E-4</v>
      </c>
      <c r="N122" s="44"/>
      <c r="O122" s="44"/>
      <c r="P122" s="7"/>
      <c r="Q122" s="28">
        <f t="shared" ca="1" si="16"/>
        <v>1449.6693012074224</v>
      </c>
      <c r="R122" s="27">
        <f t="shared" ca="1" si="17"/>
        <v>3863.6458596454177</v>
      </c>
      <c r="S122" s="7"/>
      <c r="T122" s="28">
        <f t="shared" ca="1" si="18"/>
        <v>-0.35381417578665825</v>
      </c>
      <c r="U122" s="27">
        <f t="shared" ca="1" si="19"/>
        <v>0.94124248195209204</v>
      </c>
      <c r="V122" s="7"/>
      <c r="W122" s="28">
        <f t="shared" ca="1" si="20"/>
        <v>-0.33987605505477603</v>
      </c>
      <c r="X122" s="27">
        <f t="shared" ca="1" si="24"/>
        <v>151.85540995179491</v>
      </c>
      <c r="Y122" s="7"/>
      <c r="Z122" s="28">
        <f t="shared" si="23"/>
        <v>151.71300000000008</v>
      </c>
      <c r="AA122" s="27">
        <f t="shared" si="21"/>
        <v>2.6478913680781586</v>
      </c>
      <c r="AB122" s="7"/>
      <c r="AC122" s="28">
        <f t="shared" ca="1" si="13"/>
        <v>0.14240995179483207</v>
      </c>
      <c r="AD122" s="27"/>
      <c r="AE122" s="7"/>
    </row>
    <row r="123" spans="1:31" s="26" customFormat="1" x14ac:dyDescent="0.25">
      <c r="A123" s="26">
        <v>38</v>
      </c>
      <c r="B123" s="26">
        <v>-633</v>
      </c>
      <c r="C123" s="26">
        <v>14008</v>
      </c>
      <c r="D123" s="26">
        <v>14954</v>
      </c>
      <c r="E123" s="26">
        <v>12210</v>
      </c>
      <c r="F123" s="26">
        <v>11248</v>
      </c>
      <c r="G123" s="27"/>
      <c r="H123" s="7"/>
      <c r="I123" s="28">
        <f t="shared" si="14"/>
        <v>1798</v>
      </c>
      <c r="J123" s="27">
        <f t="shared" si="14"/>
        <v>3706</v>
      </c>
      <c r="K123" s="7"/>
      <c r="L123" s="124">
        <f t="shared" si="22"/>
        <v>-0.45374166608116112</v>
      </c>
      <c r="M123" s="27">
        <f t="shared" ca="1" si="15"/>
        <v>4.2051159453688233E-4</v>
      </c>
      <c r="N123" s="44"/>
      <c r="O123" s="44"/>
      <c r="P123" s="7"/>
      <c r="Q123" s="28">
        <f t="shared" ca="1" si="16"/>
        <v>1829.6693012074224</v>
      </c>
      <c r="R123" s="27">
        <f t="shared" ca="1" si="17"/>
        <v>3696.6458596454177</v>
      </c>
      <c r="S123" s="7"/>
      <c r="T123" s="28">
        <f t="shared" ca="1" si="18"/>
        <v>-0.44655904296908938</v>
      </c>
      <c r="U123" s="27">
        <f t="shared" ca="1" si="19"/>
        <v>0.90055875984190226</v>
      </c>
      <c r="V123" s="7"/>
      <c r="W123" s="28">
        <f t="shared" ca="1" si="20"/>
        <v>-0.4332352867191947</v>
      </c>
      <c r="X123" s="27">
        <f t="shared" ca="1" si="24"/>
        <v>146.01871394748252</v>
      </c>
      <c r="Y123" s="7"/>
      <c r="Z123" s="28">
        <f t="shared" si="23"/>
        <v>146.01600000000008</v>
      </c>
      <c r="AA123" s="27">
        <f t="shared" si="21"/>
        <v>2.5484599605920413</v>
      </c>
      <c r="AB123" s="7"/>
      <c r="AC123" s="28">
        <f t="shared" ca="1" si="13"/>
        <v>2.7139474824480203E-3</v>
      </c>
      <c r="AD123" s="27"/>
      <c r="AE123" s="7"/>
    </row>
    <row r="124" spans="1:31" s="26" customFormat="1" x14ac:dyDescent="0.25">
      <c r="A124" s="26">
        <v>39</v>
      </c>
      <c r="B124" s="26">
        <v>-628</v>
      </c>
      <c r="C124" s="26">
        <v>14184</v>
      </c>
      <c r="D124" s="26">
        <v>14860</v>
      </c>
      <c r="E124" s="26">
        <v>12032</v>
      </c>
      <c r="F124" s="26">
        <v>11348</v>
      </c>
      <c r="G124" s="27"/>
      <c r="H124" s="7"/>
      <c r="I124" s="28">
        <f t="shared" si="14"/>
        <v>2152</v>
      </c>
      <c r="J124" s="27">
        <f t="shared" si="14"/>
        <v>3512</v>
      </c>
      <c r="K124" s="7"/>
      <c r="L124" s="124">
        <f t="shared" si="22"/>
        <v>-0.53930000707523396</v>
      </c>
      <c r="M124" s="27">
        <f t="shared" ca="1" si="15"/>
        <v>3.5926224807076429E-4</v>
      </c>
      <c r="N124" s="44"/>
      <c r="O124" s="44"/>
      <c r="P124" s="7"/>
      <c r="Q124" s="28">
        <f t="shared" ca="1" si="16"/>
        <v>2183.6693012074224</v>
      </c>
      <c r="R124" s="27">
        <f t="shared" ca="1" si="17"/>
        <v>3502.6458596454177</v>
      </c>
      <c r="S124" s="7"/>
      <c r="T124" s="28">
        <f t="shared" ca="1" si="18"/>
        <v>-0.53295820871272259</v>
      </c>
      <c r="U124" s="27">
        <f t="shared" ca="1" si="19"/>
        <v>0.85329742996539448</v>
      </c>
      <c r="V124" s="7"/>
      <c r="W124" s="28">
        <f t="shared" ca="1" si="20"/>
        <v>-0.52034579255521851</v>
      </c>
      <c r="X124" s="27">
        <f t="shared" ca="1" si="24"/>
        <v>140.33462098163966</v>
      </c>
      <c r="Y124" s="7"/>
      <c r="Z124" s="28">
        <f t="shared" si="23"/>
        <v>140.36400000000009</v>
      </c>
      <c r="AA124" s="27">
        <f t="shared" si="21"/>
        <v>2.4498139512693222</v>
      </c>
      <c r="AB124" s="7"/>
      <c r="AC124" s="28">
        <f t="shared" ca="1" si="13"/>
        <v>-2.9379018360430109E-2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14349</v>
      </c>
      <c r="D125" s="26">
        <v>14751</v>
      </c>
      <c r="E125" s="26">
        <v>11870</v>
      </c>
      <c r="F125" s="26">
        <v>11463</v>
      </c>
      <c r="G125" s="27"/>
      <c r="H125" s="7"/>
      <c r="I125" s="28">
        <f t="shared" si="14"/>
        <v>2479</v>
      </c>
      <c r="J125" s="27">
        <f t="shared" si="14"/>
        <v>3288</v>
      </c>
      <c r="K125" s="7"/>
      <c r="L125" s="124">
        <f t="shared" si="22"/>
        <v>-0.61961465502437341</v>
      </c>
      <c r="M125" s="27">
        <f t="shared" ca="1" si="15"/>
        <v>3.4746160452417868E-4</v>
      </c>
      <c r="N125" s="44"/>
      <c r="O125" s="44"/>
      <c r="P125" s="7"/>
      <c r="Q125" s="28">
        <f t="shared" ca="1" si="16"/>
        <v>2510.6693012074224</v>
      </c>
      <c r="R125" s="27">
        <f t="shared" ca="1" si="17"/>
        <v>3278.6458596454177</v>
      </c>
      <c r="S125" s="7"/>
      <c r="T125" s="28">
        <f t="shared" ca="1" si="18"/>
        <v>-0.61276760757760418</v>
      </c>
      <c r="U125" s="27">
        <f t="shared" ca="1" si="19"/>
        <v>0.79872764701519983</v>
      </c>
      <c r="V125" s="7"/>
      <c r="W125" s="28">
        <f t="shared" ca="1" si="20"/>
        <v>-0.60097433301738601</v>
      </c>
      <c r="X125" s="27">
        <f t="shared" ca="1" si="24"/>
        <v>134.75136914031111</v>
      </c>
      <c r="Y125" s="7"/>
      <c r="Z125" s="28">
        <f t="shared" si="23"/>
        <v>134.7120000000001</v>
      </c>
      <c r="AA125" s="27">
        <f t="shared" si="21"/>
        <v>2.3511679419466032</v>
      </c>
      <c r="AB125" s="7"/>
      <c r="AC125" s="28">
        <f t="shared" ca="1" si="13"/>
        <v>3.9369140311009687E-2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14507</v>
      </c>
      <c r="D126" s="26">
        <v>14619</v>
      </c>
      <c r="E126" s="26">
        <v>11719</v>
      </c>
      <c r="F126" s="26">
        <v>11593</v>
      </c>
      <c r="G126" s="27"/>
      <c r="H126" s="7"/>
      <c r="I126" s="28">
        <f t="shared" si="14"/>
        <v>2788</v>
      </c>
      <c r="J126" s="27">
        <f t="shared" si="14"/>
        <v>3026</v>
      </c>
      <c r="K126" s="7"/>
      <c r="L126" s="124">
        <f t="shared" si="22"/>
        <v>-0.69311252466075113</v>
      </c>
      <c r="M126" s="27">
        <f t="shared" ca="1" si="15"/>
        <v>2.4856185639464791E-4</v>
      </c>
      <c r="N126" s="44"/>
      <c r="O126" s="44"/>
      <c r="P126" s="7"/>
      <c r="Q126" s="28">
        <f t="shared" ca="1" si="16"/>
        <v>2819.6693012074224</v>
      </c>
      <c r="R126" s="27">
        <f t="shared" ca="1" si="17"/>
        <v>3016.6458596454177</v>
      </c>
      <c r="S126" s="7"/>
      <c r="T126" s="28">
        <f t="shared" ca="1" si="18"/>
        <v>-0.68818382852331783</v>
      </c>
      <c r="U126" s="27">
        <f t="shared" ca="1" si="19"/>
        <v>0.73490049017166859</v>
      </c>
      <c r="V126" s="7"/>
      <c r="W126" s="28">
        <f t="shared" ca="1" si="20"/>
        <v>-0.6773466800466923</v>
      </c>
      <c r="X126" s="27">
        <f t="shared" ca="1" si="24"/>
        <v>129.04340928600215</v>
      </c>
      <c r="Y126" s="7"/>
      <c r="Z126" s="28">
        <f t="shared" si="23"/>
        <v>129.1230000000001</v>
      </c>
      <c r="AA126" s="27">
        <f t="shared" si="21"/>
        <v>2.2536214900526401</v>
      </c>
      <c r="AB126" s="7"/>
      <c r="AC126" s="28">
        <f t="shared" ca="1" si="13"/>
        <v>-7.9590713997959028E-2</v>
      </c>
      <c r="AD126" s="27"/>
      <c r="AE126" s="7"/>
    </row>
    <row r="127" spans="1:31" s="26" customFormat="1" x14ac:dyDescent="0.25">
      <c r="A127" s="26">
        <v>42</v>
      </c>
      <c r="B127" s="26">
        <v>-599</v>
      </c>
      <c r="C127" s="26">
        <v>14636</v>
      </c>
      <c r="D127" s="26">
        <v>14483</v>
      </c>
      <c r="E127" s="26">
        <v>11583</v>
      </c>
      <c r="F127" s="26">
        <v>11731</v>
      </c>
      <c r="G127" s="27"/>
      <c r="H127" s="7"/>
      <c r="I127" s="28">
        <f t="shared" si="14"/>
        <v>3053</v>
      </c>
      <c r="J127" s="27">
        <f t="shared" si="14"/>
        <v>2752</v>
      </c>
      <c r="K127" s="7"/>
      <c r="L127" s="124">
        <f t="shared" si="22"/>
        <v>-0.75777001752063156</v>
      </c>
      <c r="M127" s="27">
        <f t="shared" ca="1" si="15"/>
        <v>2.1749296090374002E-4</v>
      </c>
      <c r="N127" s="44"/>
      <c r="O127" s="44"/>
      <c r="P127" s="7"/>
      <c r="Q127" s="28">
        <f t="shared" ca="1" si="16"/>
        <v>3084.6693012074224</v>
      </c>
      <c r="R127" s="27">
        <f t="shared" ca="1" si="17"/>
        <v>2742.6458596454177</v>
      </c>
      <c r="S127" s="7"/>
      <c r="T127" s="28">
        <f t="shared" ca="1" si="18"/>
        <v>-0.7528611701110659</v>
      </c>
      <c r="U127" s="27">
        <f t="shared" ca="1" si="19"/>
        <v>0.66814995209866268</v>
      </c>
      <c r="V127" s="7"/>
      <c r="W127" s="28">
        <f t="shared" ca="1" si="20"/>
        <v>-0.74302237496652346</v>
      </c>
      <c r="X127" s="27">
        <f t="shared" ca="1" si="24"/>
        <v>123.67261695067339</v>
      </c>
      <c r="Y127" s="7"/>
      <c r="Z127" s="28">
        <f t="shared" si="23"/>
        <v>123.7320000000001</v>
      </c>
      <c r="AA127" s="27">
        <f t="shared" si="21"/>
        <v>2.1595307900776253</v>
      </c>
      <c r="AB127" s="7"/>
      <c r="AC127" s="28">
        <f t="shared" ca="1" si="13"/>
        <v>-5.9383049326712012E-2</v>
      </c>
      <c r="AD127" s="27"/>
      <c r="AE127" s="7"/>
    </row>
    <row r="128" spans="1:31" s="26" customFormat="1" x14ac:dyDescent="0.25">
      <c r="A128" s="26">
        <v>43</v>
      </c>
      <c r="B128" s="26">
        <v>-617</v>
      </c>
      <c r="C128" s="26">
        <v>14763</v>
      </c>
      <c r="D128" s="26">
        <v>14334</v>
      </c>
      <c r="E128" s="26">
        <v>11462</v>
      </c>
      <c r="F128" s="26">
        <v>11887</v>
      </c>
      <c r="G128" s="27"/>
      <c r="H128" s="7"/>
      <c r="I128" s="28">
        <f t="shared" si="14"/>
        <v>3301</v>
      </c>
      <c r="J128" s="27">
        <f t="shared" si="14"/>
        <v>2447</v>
      </c>
      <c r="K128" s="7"/>
      <c r="L128" s="124">
        <f t="shared" si="22"/>
        <v>-0.81735611692276733</v>
      </c>
      <c r="M128" s="27">
        <f t="shared" ca="1" si="15"/>
        <v>1.611749922261494E-4</v>
      </c>
      <c r="N128" s="44"/>
      <c r="O128" s="44"/>
      <c r="P128" s="7"/>
      <c r="Q128" s="28">
        <f t="shared" ca="1" si="16"/>
        <v>3332.6693012074224</v>
      </c>
      <c r="R128" s="27">
        <f t="shared" ca="1" si="17"/>
        <v>2437.6458596454177</v>
      </c>
      <c r="S128" s="7"/>
      <c r="T128" s="28">
        <f t="shared" ca="1" si="18"/>
        <v>-0.81338939921959985</v>
      </c>
      <c r="U128" s="27">
        <f t="shared" ca="1" si="19"/>
        <v>0.59384734584951371</v>
      </c>
      <c r="V128" s="7"/>
      <c r="W128" s="28">
        <f t="shared" ca="1" si="20"/>
        <v>-0.80466064559531558</v>
      </c>
      <c r="X128" s="27">
        <f t="shared" ca="1" si="24"/>
        <v>118.13739011368318</v>
      </c>
      <c r="Y128" s="7"/>
      <c r="Z128" s="28">
        <f t="shared" si="23"/>
        <v>118.1790000000001</v>
      </c>
      <c r="AA128" s="27">
        <f t="shared" si="21"/>
        <v>2.0626126567143803</v>
      </c>
      <c r="AB128" s="7"/>
      <c r="AC128" s="28">
        <f t="shared" ca="1" si="13"/>
        <v>-4.1609886316919642E-2</v>
      </c>
      <c r="AD128" s="27"/>
      <c r="AE128" s="7"/>
    </row>
    <row r="129" spans="1:31" s="26" customFormat="1" x14ac:dyDescent="0.25">
      <c r="A129" s="26">
        <v>44</v>
      </c>
      <c r="B129" s="26">
        <v>-639</v>
      </c>
      <c r="C129" s="26">
        <v>14876</v>
      </c>
      <c r="D129" s="26">
        <v>14155</v>
      </c>
      <c r="E129" s="26">
        <v>11350</v>
      </c>
      <c r="F129" s="26">
        <v>12059</v>
      </c>
      <c r="G129" s="27"/>
      <c r="H129" s="7"/>
      <c r="I129" s="28">
        <f t="shared" si="14"/>
        <v>3526</v>
      </c>
      <c r="J129" s="27">
        <f t="shared" si="14"/>
        <v>2096</v>
      </c>
      <c r="K129" s="7"/>
      <c r="L129" s="124">
        <f t="shared" si="22"/>
        <v>-0.87097380626736587</v>
      </c>
      <c r="M129" s="27">
        <f t="shared" ca="1" si="15"/>
        <v>1.0246712003719578E-4</v>
      </c>
      <c r="N129" s="44"/>
      <c r="O129" s="44"/>
      <c r="P129" s="7"/>
      <c r="Q129" s="28">
        <f t="shared" ca="1" si="16"/>
        <v>3557.6693012074224</v>
      </c>
      <c r="R129" s="27">
        <f t="shared" ca="1" si="17"/>
        <v>2086.6458596454177</v>
      </c>
      <c r="S129" s="7"/>
      <c r="T129" s="28">
        <f t="shared" ca="1" si="18"/>
        <v>-0.86830412320919725</v>
      </c>
      <c r="U129" s="27">
        <f t="shared" ca="1" si="19"/>
        <v>0.50833844488737834</v>
      </c>
      <c r="V129" s="7"/>
      <c r="W129" s="28">
        <f t="shared" ca="1" si="20"/>
        <v>-0.86085120185757114</v>
      </c>
      <c r="X129" s="27">
        <f t="shared" ca="1" si="24"/>
        <v>112.27184294000136</v>
      </c>
      <c r="Y129" s="7"/>
      <c r="Z129" s="28">
        <f t="shared" si="23"/>
        <v>112.4280000000001</v>
      </c>
      <c r="AA129" s="27">
        <f t="shared" si="21"/>
        <v>1.9622387714321863</v>
      </c>
      <c r="AB129" s="7"/>
      <c r="AC129" s="28">
        <f t="shared" ca="1" si="13"/>
        <v>-0.15615705999873342</v>
      </c>
      <c r="AD129" s="27"/>
      <c r="AE129" s="7"/>
    </row>
    <row r="130" spans="1:31" s="26" customFormat="1" x14ac:dyDescent="0.25">
      <c r="A130" s="26">
        <v>45</v>
      </c>
      <c r="B130" s="26">
        <v>-624</v>
      </c>
      <c r="C130" s="26">
        <v>14964</v>
      </c>
      <c r="D130" s="26">
        <v>13976</v>
      </c>
      <c r="E130" s="26">
        <v>11253</v>
      </c>
      <c r="F130" s="26">
        <v>12235</v>
      </c>
      <c r="G130" s="27"/>
      <c r="H130" s="7"/>
      <c r="I130" s="28">
        <f t="shared" si="14"/>
        <v>3711</v>
      </c>
      <c r="J130" s="27">
        <f t="shared" si="14"/>
        <v>1741</v>
      </c>
      <c r="K130" s="7"/>
      <c r="L130" s="124">
        <f t="shared" si="22"/>
        <v>-0.91487512945390359</v>
      </c>
      <c r="M130" s="27">
        <f t="shared" ca="1" si="15"/>
        <v>5.749574478159091E-5</v>
      </c>
      <c r="N130" s="44"/>
      <c r="O130" s="44"/>
      <c r="P130" s="7"/>
      <c r="Q130" s="28">
        <f t="shared" ca="1" si="16"/>
        <v>3742.6693012074224</v>
      </c>
      <c r="R130" s="27">
        <f t="shared" ca="1" si="17"/>
        <v>1731.6458596454174</v>
      </c>
      <c r="S130" s="7"/>
      <c r="T130" s="28">
        <f t="shared" ca="1" si="18"/>
        <v>-0.91345622960064399</v>
      </c>
      <c r="U130" s="27">
        <f t="shared" ca="1" si="19"/>
        <v>0.42185508351541801</v>
      </c>
      <c r="V130" s="7"/>
      <c r="W130" s="28">
        <f t="shared" ca="1" si="20"/>
        <v>-0.90729253459583614</v>
      </c>
      <c r="X130" s="27">
        <f t="shared" ca="1" si="24"/>
        <v>106.64626668870847</v>
      </c>
      <c r="Y130" s="7"/>
      <c r="Z130" s="28">
        <f t="shared" si="23"/>
        <v>106.8120000000001</v>
      </c>
      <c r="AA130" s="27">
        <f t="shared" si="21"/>
        <v>1.8642210806401851</v>
      </c>
      <c r="AB130" s="7"/>
      <c r="AC130" s="28">
        <f t="shared" ca="1" si="13"/>
        <v>-0.16573331129163194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15049</v>
      </c>
      <c r="D131" s="26">
        <v>13792</v>
      </c>
      <c r="E131" s="26">
        <v>11188</v>
      </c>
      <c r="F131" s="26">
        <v>12430</v>
      </c>
      <c r="G131" s="27"/>
      <c r="H131" s="7"/>
      <c r="I131" s="28">
        <f t="shared" si="14"/>
        <v>3861</v>
      </c>
      <c r="J131" s="27">
        <f t="shared" si="14"/>
        <v>1362</v>
      </c>
      <c r="K131" s="7"/>
      <c r="L131" s="124">
        <f t="shared" si="22"/>
        <v>-0.95048319245642465</v>
      </c>
      <c r="M131" s="27">
        <f t="shared" ca="1" si="15"/>
        <v>2.7099675715442438E-5</v>
      </c>
      <c r="N131" s="44"/>
      <c r="O131" s="44"/>
      <c r="P131" s="7"/>
      <c r="Q131" s="28">
        <f t="shared" ca="1" si="16"/>
        <v>3892.6693012074224</v>
      </c>
      <c r="R131" s="27">
        <f t="shared" ca="1" si="17"/>
        <v>1352.6458596454174</v>
      </c>
      <c r="S131" s="7"/>
      <c r="T131" s="28">
        <f t="shared" ca="1" si="18"/>
        <v>-0.95006604559370889</v>
      </c>
      <c r="U131" s="27">
        <f t="shared" ca="1" si="19"/>
        <v>0.32952495968450835</v>
      </c>
      <c r="V131" s="7"/>
      <c r="W131" s="28">
        <f t="shared" ca="1" si="20"/>
        <v>-0.94527745756926007</v>
      </c>
      <c r="X131" s="27">
        <f t="shared" ca="1" si="24"/>
        <v>100.92832718416958</v>
      </c>
      <c r="Y131" s="7"/>
      <c r="Z131" s="28">
        <f t="shared" si="23"/>
        <v>101.10600000000009</v>
      </c>
      <c r="AA131" s="27">
        <f t="shared" si="21"/>
        <v>1.7646325935213885</v>
      </c>
      <c r="AB131" s="7"/>
      <c r="AC131" s="28">
        <f t="shared" ca="1" si="13"/>
        <v>-0.17767281583051897</v>
      </c>
      <c r="AD131" s="27"/>
      <c r="AE131" s="7"/>
    </row>
    <row r="132" spans="1:31" s="26" customFormat="1" x14ac:dyDescent="0.25">
      <c r="A132" s="26">
        <v>47</v>
      </c>
      <c r="B132" s="26">
        <v>-636</v>
      </c>
      <c r="C132" s="26">
        <v>15102</v>
      </c>
      <c r="D132" s="26">
        <v>13598</v>
      </c>
      <c r="E132" s="26">
        <v>11132</v>
      </c>
      <c r="F132" s="26">
        <v>12625</v>
      </c>
      <c r="G132" s="27"/>
      <c r="H132" s="7"/>
      <c r="I132" s="28">
        <f t="shared" si="14"/>
        <v>3970</v>
      </c>
      <c r="J132" s="27">
        <f t="shared" si="14"/>
        <v>973</v>
      </c>
      <c r="K132" s="7"/>
      <c r="L132" s="124">
        <f t="shared" si="22"/>
        <v>-0.97673969122884263</v>
      </c>
      <c r="M132" s="27">
        <f t="shared" ca="1" si="15"/>
        <v>1.1895055739222095E-5</v>
      </c>
      <c r="N132" s="44"/>
      <c r="O132" s="44"/>
      <c r="P132" s="7"/>
      <c r="Q132" s="28">
        <f t="shared" ca="1" si="16"/>
        <v>4001.6693012074224</v>
      </c>
      <c r="R132" s="27">
        <f t="shared" ca="1" si="17"/>
        <v>963.64585964541754</v>
      </c>
      <c r="S132" s="7"/>
      <c r="T132" s="28">
        <f t="shared" ca="1" si="18"/>
        <v>-0.97666917854866941</v>
      </c>
      <c r="U132" s="27">
        <f t="shared" ca="1" si="19"/>
        <v>0.23475868482903645</v>
      </c>
      <c r="V132" s="7"/>
      <c r="W132" s="28">
        <f t="shared" ca="1" si="20"/>
        <v>-0.97329077027596156</v>
      </c>
      <c r="X132" s="27">
        <f t="shared" ca="1" si="24"/>
        <v>95.270484246404919</v>
      </c>
      <c r="Y132" s="7"/>
      <c r="Z132" s="28">
        <f t="shared" si="23"/>
        <v>95.38200000000009</v>
      </c>
      <c r="AA132" s="27">
        <f t="shared" si="21"/>
        <v>1.664729947137233</v>
      </c>
      <c r="AB132" s="7"/>
      <c r="AC132" s="28">
        <f t="shared" ca="1" si="13"/>
        <v>-0.11151575359517096</v>
      </c>
      <c r="AD132" s="27"/>
      <c r="AE132" s="7"/>
    </row>
    <row r="133" spans="1:31" s="26" customFormat="1" x14ac:dyDescent="0.25">
      <c r="A133" s="26">
        <v>48</v>
      </c>
      <c r="B133" s="26">
        <v>-618</v>
      </c>
      <c r="C133" s="26">
        <v>15131</v>
      </c>
      <c r="D133" s="26">
        <v>13396</v>
      </c>
      <c r="E133" s="26">
        <v>11094</v>
      </c>
      <c r="F133" s="26">
        <v>12815</v>
      </c>
      <c r="G133" s="27"/>
      <c r="H133" s="7"/>
      <c r="I133" s="28">
        <f t="shared" si="14"/>
        <v>4037</v>
      </c>
      <c r="J133" s="27">
        <f t="shared" si="14"/>
        <v>581</v>
      </c>
      <c r="K133" s="7"/>
      <c r="L133" s="124">
        <f t="shared" si="22"/>
        <v>-0.99292411683057102</v>
      </c>
      <c r="M133" s="27">
        <f t="shared" ca="1" si="15"/>
        <v>3.4635430922853091E-6</v>
      </c>
      <c r="N133" s="44"/>
      <c r="O133" s="44"/>
      <c r="P133" s="7"/>
      <c r="Q133" s="28">
        <f t="shared" ca="1" si="16"/>
        <v>4068.6693012074224</v>
      </c>
      <c r="R133" s="27">
        <f t="shared" ca="1" si="17"/>
        <v>571.64585964541754</v>
      </c>
      <c r="S133" s="7"/>
      <c r="T133" s="28">
        <f t="shared" ca="1" si="18"/>
        <v>-0.99302156302557176</v>
      </c>
      <c r="U133" s="27">
        <f t="shared" ca="1" si="19"/>
        <v>0.13926156466619583</v>
      </c>
      <c r="V133" s="7"/>
      <c r="W133" s="28">
        <f t="shared" ca="1" si="20"/>
        <v>-0.9910630571613811</v>
      </c>
      <c r="X133" s="27">
        <f t="shared" ca="1" si="24"/>
        <v>89.70838650610699</v>
      </c>
      <c r="Y133" s="7"/>
      <c r="Z133" s="28">
        <f t="shared" si="23"/>
        <v>89.820000000000093</v>
      </c>
      <c r="AA133" s="27">
        <f t="shared" si="21"/>
        <v>1.5676547341413083</v>
      </c>
      <c r="AB133" s="7"/>
      <c r="AC133" s="28">
        <f t="shared" ca="1" si="13"/>
        <v>-0.1116134938931026</v>
      </c>
      <c r="AD133" s="27"/>
      <c r="AE133" s="7"/>
    </row>
    <row r="134" spans="1:31" s="26" customFormat="1" x14ac:dyDescent="0.25">
      <c r="A134" s="26">
        <v>49</v>
      </c>
      <c r="B134" s="26">
        <v>-611</v>
      </c>
      <c r="C134" s="26">
        <v>15155</v>
      </c>
      <c r="D134" s="26">
        <v>13204</v>
      </c>
      <c r="E134" s="26">
        <v>11083</v>
      </c>
      <c r="F134" s="26">
        <v>13013</v>
      </c>
      <c r="G134" s="27"/>
      <c r="H134" s="7"/>
      <c r="I134" s="28">
        <f t="shared" si="14"/>
        <v>4072</v>
      </c>
      <c r="J134" s="27">
        <f t="shared" si="14"/>
        <v>191</v>
      </c>
      <c r="K134" s="7"/>
      <c r="L134" s="124">
        <f t="shared" si="22"/>
        <v>-0.99973422682997637</v>
      </c>
      <c r="M134" s="27">
        <f t="shared" ca="1" si="15"/>
        <v>1.6459013612109465E-6</v>
      </c>
      <c r="N134" s="44"/>
      <c r="O134" s="44"/>
      <c r="P134" s="7"/>
      <c r="Q134" s="28">
        <f t="shared" ca="1" si="16"/>
        <v>4103.669301207422</v>
      </c>
      <c r="R134" s="27">
        <f t="shared" ca="1" si="17"/>
        <v>181.64585964541754</v>
      </c>
      <c r="S134" s="7"/>
      <c r="T134" s="28">
        <f t="shared" ca="1" si="18"/>
        <v>-1.0015638534239535</v>
      </c>
      <c r="U134" s="27">
        <f t="shared" ca="1" si="19"/>
        <v>4.4251674708267658E-2</v>
      </c>
      <c r="V134" s="7"/>
      <c r="W134" s="28">
        <f t="shared" ca="1" si="20"/>
        <v>-1.0010171537028771</v>
      </c>
      <c r="X134" s="27">
        <f t="shared" ca="1" si="24"/>
        <v>84.24091533597192</v>
      </c>
      <c r="Y134" s="7"/>
      <c r="Z134" s="28">
        <f t="shared" si="23"/>
        <v>84.321000000000097</v>
      </c>
      <c r="AA134" s="27">
        <f t="shared" si="21"/>
        <v>1.4716790785741403</v>
      </c>
      <c r="AB134" s="7"/>
      <c r="AC134" s="28">
        <f t="shared" ca="1" si="13"/>
        <v>-8.0084664028177599E-2</v>
      </c>
      <c r="AD134" s="27"/>
      <c r="AE134" s="7"/>
    </row>
    <row r="135" spans="1:31" s="26" customFormat="1" x14ac:dyDescent="0.25">
      <c r="A135" s="26">
        <v>50</v>
      </c>
      <c r="B135" s="26">
        <v>-615</v>
      </c>
      <c r="C135" s="26">
        <v>15152</v>
      </c>
      <c r="D135" s="26">
        <v>13010</v>
      </c>
      <c r="E135" s="26">
        <v>11087</v>
      </c>
      <c r="F135" s="26">
        <v>13215</v>
      </c>
      <c r="G135" s="27"/>
      <c r="H135" s="7"/>
      <c r="I135" s="28">
        <f t="shared" si="14"/>
        <v>4065</v>
      </c>
      <c r="J135" s="27">
        <f t="shared" si="14"/>
        <v>-205</v>
      </c>
      <c r="K135" s="7"/>
      <c r="L135" s="124">
        <f t="shared" si="22"/>
        <v>-0.99729655198480549</v>
      </c>
      <c r="M135" s="27">
        <f t="shared" ca="1" si="15"/>
        <v>1.1864754135991093E-5</v>
      </c>
      <c r="N135" s="44"/>
      <c r="O135" s="44"/>
      <c r="P135" s="7"/>
      <c r="Q135" s="28">
        <f t="shared" ca="1" si="16"/>
        <v>4096.669301207422</v>
      </c>
      <c r="R135" s="27">
        <f t="shared" ca="1" si="17"/>
        <v>-214.35414035458246</v>
      </c>
      <c r="S135" s="7"/>
      <c r="T135" s="28">
        <f t="shared" ca="1" si="18"/>
        <v>-0.99985539534427714</v>
      </c>
      <c r="U135" s="27">
        <f t="shared" ca="1" si="19"/>
        <v>-5.221990586439787E-2</v>
      </c>
      <c r="V135" s="7"/>
      <c r="W135" s="28">
        <f t="shared" ca="1" si="20"/>
        <v>-1.0007410772258207</v>
      </c>
      <c r="X135" s="27">
        <f t="shared" ca="1" si="24"/>
        <v>78.722650044863315</v>
      </c>
      <c r="Y135" s="7"/>
      <c r="Z135" s="28">
        <f t="shared" si="23"/>
        <v>78.786000000000101</v>
      </c>
      <c r="AA135" s="27">
        <f t="shared" si="21"/>
        <v>1.3750751044762544</v>
      </c>
      <c r="AB135" s="7"/>
      <c r="AC135" s="28">
        <f t="shared" ca="1" si="13"/>
        <v>-6.3349955136786207E-2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15123</v>
      </c>
      <c r="D136" s="26">
        <v>12808</v>
      </c>
      <c r="E136" s="26">
        <v>11111</v>
      </c>
      <c r="F136" s="26">
        <v>13407</v>
      </c>
      <c r="G136" s="27"/>
      <c r="H136" s="7"/>
      <c r="I136" s="28">
        <f t="shared" si="14"/>
        <v>4012</v>
      </c>
      <c r="J136" s="27">
        <f t="shared" si="14"/>
        <v>-599</v>
      </c>
      <c r="K136" s="7"/>
      <c r="L136" s="124">
        <f t="shared" si="22"/>
        <v>-0.98534544725712025</v>
      </c>
      <c r="M136" s="27">
        <f t="shared" ca="1" si="15"/>
        <v>1.508600188599277E-5</v>
      </c>
      <c r="N136" s="44"/>
      <c r="O136" s="44"/>
      <c r="P136" s="7"/>
      <c r="Q136" s="28">
        <f t="shared" ca="1" si="16"/>
        <v>4043.6693012074224</v>
      </c>
      <c r="R136" s="27">
        <f t="shared" ca="1" si="17"/>
        <v>-608.35414035458246</v>
      </c>
      <c r="S136" s="7"/>
      <c r="T136" s="28">
        <f t="shared" ca="1" si="18"/>
        <v>-0.98691992702672759</v>
      </c>
      <c r="U136" s="27">
        <f t="shared" ca="1" si="19"/>
        <v>-0.14820425623215094</v>
      </c>
      <c r="V136" s="7"/>
      <c r="W136" s="28">
        <f t="shared" ca="1" si="20"/>
        <v>-0.98922951753017052</v>
      </c>
      <c r="X136" s="27">
        <f t="shared" ca="1" si="24"/>
        <v>73.189145931453197</v>
      </c>
      <c r="Y136" s="7"/>
      <c r="Z136" s="28">
        <f t="shared" si="23"/>
        <v>73.179000000000102</v>
      </c>
      <c r="AA136" s="27">
        <f t="shared" si="21"/>
        <v>1.277214493316932</v>
      </c>
      <c r="AB136" s="7"/>
      <c r="AC136" s="28">
        <f t="shared" ca="1" si="13"/>
        <v>1.0145931453095614E-2</v>
      </c>
      <c r="AD136" s="27"/>
      <c r="AE136" s="7"/>
    </row>
    <row r="137" spans="1:31" s="26" customFormat="1" x14ac:dyDescent="0.25">
      <c r="A137" s="26">
        <v>52</v>
      </c>
      <c r="B137" s="26">
        <v>-628</v>
      </c>
      <c r="C137" s="26">
        <v>15084</v>
      </c>
      <c r="D137" s="26">
        <v>12605</v>
      </c>
      <c r="E137" s="26">
        <v>11152</v>
      </c>
      <c r="F137" s="26">
        <v>13604</v>
      </c>
      <c r="G137" s="27"/>
      <c r="H137" s="7"/>
      <c r="I137" s="28">
        <f t="shared" si="14"/>
        <v>3932</v>
      </c>
      <c r="J137" s="27">
        <f t="shared" si="14"/>
        <v>-999</v>
      </c>
      <c r="K137" s="7"/>
      <c r="L137" s="124">
        <f t="shared" si="22"/>
        <v>-0.96375627932699337</v>
      </c>
      <c r="M137" s="27">
        <f t="shared" ca="1" si="15"/>
        <v>5.4654833077148012E-5</v>
      </c>
      <c r="N137" s="44"/>
      <c r="O137" s="44"/>
      <c r="P137" s="7"/>
      <c r="Q137" s="28">
        <f t="shared" ca="1" si="16"/>
        <v>3963.6693012074224</v>
      </c>
      <c r="R137" s="27">
        <f t="shared" ca="1" si="17"/>
        <v>-1008.3541403545825</v>
      </c>
      <c r="S137" s="7"/>
      <c r="T137" s="28">
        <f t="shared" ca="1" si="18"/>
        <v>-0.96739469183042637</v>
      </c>
      <c r="U137" s="27">
        <f t="shared" ca="1" si="19"/>
        <v>-0.24565029721464135</v>
      </c>
      <c r="V137" s="7"/>
      <c r="W137" s="28">
        <f t="shared" ca="1" si="20"/>
        <v>-0.97114917003882917</v>
      </c>
      <c r="X137" s="27">
        <f t="shared" ca="1" si="24"/>
        <v>67.514597223898477</v>
      </c>
      <c r="Y137" s="7"/>
      <c r="Z137" s="28">
        <f t="shared" si="23"/>
        <v>67.5270000000001</v>
      </c>
      <c r="AA137" s="27">
        <f t="shared" si="21"/>
        <v>1.1785684839942125</v>
      </c>
      <c r="AB137" s="7"/>
      <c r="AC137" s="28">
        <f t="shared" ca="1" si="13"/>
        <v>-1.2402776101623658E-2</v>
      </c>
      <c r="AD137" s="27"/>
      <c r="AE137" s="7"/>
    </row>
    <row r="138" spans="1:31" s="26" customFormat="1" x14ac:dyDescent="0.25">
      <c r="A138" s="26">
        <v>53</v>
      </c>
      <c r="B138" s="26">
        <v>-628</v>
      </c>
      <c r="C138" s="26">
        <v>15018</v>
      </c>
      <c r="D138" s="26">
        <v>12415</v>
      </c>
      <c r="E138" s="26">
        <v>11217</v>
      </c>
      <c r="F138" s="26">
        <v>13798</v>
      </c>
      <c r="G138" s="27"/>
      <c r="H138" s="7"/>
      <c r="I138" s="28">
        <f t="shared" si="14"/>
        <v>3801</v>
      </c>
      <c r="J138" s="27">
        <f t="shared" si="14"/>
        <v>-1383</v>
      </c>
      <c r="K138" s="7"/>
      <c r="L138" s="124">
        <f t="shared" si="22"/>
        <v>-0.93279636777992292</v>
      </c>
      <c r="M138" s="27">
        <f t="shared" ca="1" si="15"/>
        <v>6.030863427414918E-5</v>
      </c>
      <c r="N138" s="44"/>
      <c r="O138" s="44"/>
      <c r="P138" s="7"/>
      <c r="Q138" s="28">
        <f t="shared" ca="1" si="16"/>
        <v>3832.6693012074224</v>
      </c>
      <c r="R138" s="27">
        <f t="shared" ca="1" si="17"/>
        <v>-1392.3541403545826</v>
      </c>
      <c r="S138" s="7"/>
      <c r="T138" s="28">
        <f t="shared" ca="1" si="18"/>
        <v>-0.93542211919648299</v>
      </c>
      <c r="U138" s="27">
        <f t="shared" ca="1" si="19"/>
        <v>-0.33919849655783219</v>
      </c>
      <c r="V138" s="7"/>
      <c r="W138" s="28">
        <f t="shared" ca="1" si="20"/>
        <v>-0.94056223117520288</v>
      </c>
      <c r="X138" s="27">
        <f t="shared" ca="1" si="24"/>
        <v>61.878689751988247</v>
      </c>
      <c r="Y138" s="7"/>
      <c r="Z138" s="28">
        <f t="shared" si="23"/>
        <v>61.875000000000099</v>
      </c>
      <c r="AA138" s="27">
        <f t="shared" si="21"/>
        <v>1.0799224746714933</v>
      </c>
      <c r="AB138" s="7"/>
      <c r="AC138" s="28">
        <f t="shared" ca="1" si="13"/>
        <v>3.6897519881478047E-3</v>
      </c>
      <c r="AD138" s="27"/>
      <c r="AE138" s="7"/>
    </row>
    <row r="139" spans="1:31" s="26" customFormat="1" x14ac:dyDescent="0.25">
      <c r="A139" s="26">
        <v>54</v>
      </c>
      <c r="B139" s="26">
        <v>-642</v>
      </c>
      <c r="C139" s="26">
        <v>14937</v>
      </c>
      <c r="D139" s="26">
        <v>12226</v>
      </c>
      <c r="E139" s="26">
        <v>11300</v>
      </c>
      <c r="F139" s="26">
        <v>13989</v>
      </c>
      <c r="G139" s="27"/>
      <c r="H139" s="7"/>
      <c r="I139" s="28">
        <f t="shared" si="14"/>
        <v>3637</v>
      </c>
      <c r="J139" s="27">
        <f t="shared" si="14"/>
        <v>-1763</v>
      </c>
      <c r="K139" s="7"/>
      <c r="L139" s="124">
        <f t="shared" si="22"/>
        <v>-0.89177383895678553</v>
      </c>
      <c r="M139" s="27">
        <f t="shared" ca="1" si="15"/>
        <v>1.0265611618297831E-4</v>
      </c>
      <c r="N139" s="44"/>
      <c r="O139" s="44"/>
      <c r="P139" s="7"/>
      <c r="Q139" s="28">
        <f t="shared" ca="1" si="16"/>
        <v>3668.6693012074224</v>
      </c>
      <c r="R139" s="27">
        <f t="shared" ca="1" si="17"/>
        <v>-1772.3541403545826</v>
      </c>
      <c r="S139" s="7"/>
      <c r="T139" s="28">
        <f t="shared" ca="1" si="18"/>
        <v>-0.89539538704406529</v>
      </c>
      <c r="U139" s="27">
        <f t="shared" ca="1" si="19"/>
        <v>-0.43177223549119809</v>
      </c>
      <c r="V139" s="7"/>
      <c r="W139" s="28">
        <f t="shared" ca="1" si="20"/>
        <v>-0.90190577441764286</v>
      </c>
      <c r="X139" s="27">
        <f t="shared" ca="1" si="24"/>
        <v>56.127719680593486</v>
      </c>
      <c r="Y139" s="7"/>
      <c r="Z139" s="28">
        <f t="shared" si="23"/>
        <v>56.097000000000101</v>
      </c>
      <c r="AA139" s="27">
        <f t="shared" si="21"/>
        <v>0.97907735049126077</v>
      </c>
      <c r="AB139" s="7"/>
      <c r="AC139" s="28">
        <f t="shared" ca="1" si="13"/>
        <v>3.071968059338559E-2</v>
      </c>
      <c r="AD139" s="27"/>
      <c r="AE139" s="7"/>
    </row>
    <row r="140" spans="1:31" s="26" customFormat="1" x14ac:dyDescent="0.25">
      <c r="A140" s="26">
        <v>55</v>
      </c>
      <c r="B140" s="26">
        <v>-625</v>
      </c>
      <c r="C140" s="26">
        <v>14834</v>
      </c>
      <c r="D140" s="26">
        <v>12043</v>
      </c>
      <c r="E140" s="26">
        <v>11393</v>
      </c>
      <c r="F140" s="26">
        <v>14161</v>
      </c>
      <c r="G140" s="27"/>
      <c r="H140" s="7"/>
      <c r="I140" s="28">
        <f t="shared" si="14"/>
        <v>3441</v>
      </c>
      <c r="J140" s="27">
        <f t="shared" si="14"/>
        <v>-2118</v>
      </c>
      <c r="K140" s="7"/>
      <c r="L140" s="124">
        <f t="shared" si="22"/>
        <v>-0.84312877099135408</v>
      </c>
      <c r="M140" s="27">
        <f t="shared" ca="1" si="15"/>
        <v>1.4930766347477772E-4</v>
      </c>
      <c r="N140" s="44"/>
      <c r="O140" s="44"/>
      <c r="P140" s="7"/>
      <c r="Q140" s="28">
        <f t="shared" ca="1" si="16"/>
        <v>3472.6693012074224</v>
      </c>
      <c r="R140" s="27">
        <f t="shared" ca="1" si="17"/>
        <v>-2127.3541403545823</v>
      </c>
      <c r="S140" s="7"/>
      <c r="T140" s="28">
        <f t="shared" ca="1" si="18"/>
        <v>-0.84755856081312719</v>
      </c>
      <c r="U140" s="27">
        <f t="shared" ca="1" si="19"/>
        <v>-0.51825559686315825</v>
      </c>
      <c r="V140" s="7"/>
      <c r="W140" s="28">
        <f t="shared" ca="1" si="20"/>
        <v>-0.85534792249523428</v>
      </c>
      <c r="X140" s="27">
        <f t="shared" ca="1" si="24"/>
        <v>50.498018960762408</v>
      </c>
      <c r="Y140" s="7"/>
      <c r="Z140" s="28">
        <f t="shared" si="23"/>
        <v>50.472000000000101</v>
      </c>
      <c r="AA140" s="27">
        <f t="shared" si="21"/>
        <v>0.88090258006657984</v>
      </c>
      <c r="AB140" s="7"/>
      <c r="AC140" s="28">
        <f t="shared" ca="1" si="13"/>
        <v>2.6018960762307586E-2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14720</v>
      </c>
      <c r="D141" s="26">
        <v>11877</v>
      </c>
      <c r="E141" s="26">
        <v>11515</v>
      </c>
      <c r="F141" s="26">
        <v>14339</v>
      </c>
      <c r="G141" s="27"/>
      <c r="H141" s="7"/>
      <c r="I141" s="28">
        <f t="shared" si="14"/>
        <v>3205</v>
      </c>
      <c r="J141" s="27">
        <f t="shared" si="14"/>
        <v>-2462</v>
      </c>
      <c r="K141" s="7"/>
      <c r="L141" s="124">
        <f t="shared" si="22"/>
        <v>-0.78578133447229448</v>
      </c>
      <c r="M141" s="27">
        <f t="shared" ca="1" si="15"/>
        <v>1.7437858960780411E-4</v>
      </c>
      <c r="N141" s="44"/>
      <c r="O141" s="44"/>
      <c r="P141" s="7"/>
      <c r="Q141" s="28">
        <f t="shared" ca="1" si="16"/>
        <v>3236.6693012074224</v>
      </c>
      <c r="R141" s="27">
        <f t="shared" ca="1" si="17"/>
        <v>-2471.3541403545823</v>
      </c>
      <c r="S141" s="7"/>
      <c r="T141" s="28">
        <f t="shared" ca="1" si="18"/>
        <v>-0.78995911698403831</v>
      </c>
      <c r="U141" s="27">
        <f t="shared" ca="1" si="19"/>
        <v>-0.60205919210810011</v>
      </c>
      <c r="V141" s="7"/>
      <c r="W141" s="28">
        <f t="shared" ca="1" si="20"/>
        <v>-0.7989865830351881</v>
      </c>
      <c r="X141" s="27">
        <f t="shared" ca="1" si="24"/>
        <v>44.710637763884733</v>
      </c>
      <c r="Y141" s="7"/>
      <c r="Z141" s="28">
        <f t="shared" si="23"/>
        <v>44.793000000000099</v>
      </c>
      <c r="AA141" s="27">
        <f t="shared" si="21"/>
        <v>0.78178533184582177</v>
      </c>
      <c r="AB141" s="7"/>
      <c r="AC141" s="28">
        <f t="shared" ca="1" si="13"/>
        <v>-8.2362236115365306E-2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14595</v>
      </c>
      <c r="D142" s="26">
        <v>11728</v>
      </c>
      <c r="E142" s="26">
        <v>11650</v>
      </c>
      <c r="F142" s="26">
        <v>14496</v>
      </c>
      <c r="G142" s="27"/>
      <c r="H142" s="7"/>
      <c r="I142" s="28">
        <f t="shared" si="14"/>
        <v>2945</v>
      </c>
      <c r="J142" s="27">
        <f t="shared" si="14"/>
        <v>-2768</v>
      </c>
      <c r="K142" s="7"/>
      <c r="L142" s="124">
        <f t="shared" si="22"/>
        <v>-0.72202593878567822</v>
      </c>
      <c r="M142" s="27">
        <f t="shared" ca="1" si="15"/>
        <v>2.1326570537225165E-4</v>
      </c>
      <c r="N142" s="44"/>
      <c r="O142" s="44"/>
      <c r="P142" s="7"/>
      <c r="Q142" s="28">
        <f t="shared" ca="1" si="16"/>
        <v>2976.6693012074224</v>
      </c>
      <c r="R142" s="27">
        <f t="shared" ca="1" si="17"/>
        <v>-2777.3541403545823</v>
      </c>
      <c r="S142" s="7"/>
      <c r="T142" s="28">
        <f t="shared" ca="1" si="18"/>
        <v>-0.72650210259605918</v>
      </c>
      <c r="U142" s="27">
        <f t="shared" ca="1" si="19"/>
        <v>-0.67660541345970526</v>
      </c>
      <c r="V142" s="7"/>
      <c r="W142" s="28">
        <f t="shared" ca="1" si="20"/>
        <v>-0.73662955838399191</v>
      </c>
      <c r="X142" s="27">
        <f t="shared" ca="1" si="24"/>
        <v>39.141759898669022</v>
      </c>
      <c r="Y142" s="7"/>
      <c r="Z142" s="28">
        <f t="shared" si="23"/>
        <v>39.222000000000101</v>
      </c>
      <c r="AA142" s="27">
        <f t="shared" si="21"/>
        <v>0.68455303921721766</v>
      </c>
      <c r="AB142" s="7"/>
      <c r="AC142" s="28">
        <f t="shared" ca="1" si="13"/>
        <v>-8.0240101331078506E-2</v>
      </c>
      <c r="AD142" s="27"/>
      <c r="AE142" s="7"/>
    </row>
    <row r="143" spans="1:31" s="26" customFormat="1" x14ac:dyDescent="0.25">
      <c r="A143" s="26">
        <v>58</v>
      </c>
      <c r="B143" s="26">
        <v>-597</v>
      </c>
      <c r="C143" s="26">
        <v>14453</v>
      </c>
      <c r="D143" s="26">
        <v>11585</v>
      </c>
      <c r="E143" s="26">
        <v>11783</v>
      </c>
      <c r="F143" s="26">
        <v>14629</v>
      </c>
      <c r="G143" s="27"/>
      <c r="H143" s="7"/>
      <c r="I143" s="28">
        <f t="shared" si="14"/>
        <v>2670</v>
      </c>
      <c r="J143" s="27">
        <f t="shared" si="14"/>
        <v>-3044</v>
      </c>
      <c r="K143" s="7"/>
      <c r="L143" s="124">
        <f t="shared" si="22"/>
        <v>-0.65406775571070574</v>
      </c>
      <c r="M143" s="27">
        <f t="shared" ca="1" si="15"/>
        <v>2.7010478007178312E-4</v>
      </c>
      <c r="N143" s="44"/>
      <c r="O143" s="44"/>
      <c r="P143" s="7"/>
      <c r="Q143" s="28">
        <f t="shared" ca="1" si="16"/>
        <v>2701.6693012074224</v>
      </c>
      <c r="R143" s="27">
        <f t="shared" ca="1" si="17"/>
        <v>-3053.3541403545823</v>
      </c>
      <c r="S143" s="7"/>
      <c r="T143" s="28">
        <f t="shared" ca="1" si="18"/>
        <v>-0.65938410660877345</v>
      </c>
      <c r="U143" s="27">
        <f t="shared" ca="1" si="19"/>
        <v>-0.74384318173762365</v>
      </c>
      <c r="V143" s="7"/>
      <c r="W143" s="28">
        <f t="shared" ca="1" si="20"/>
        <v>-0.67050262048264053</v>
      </c>
      <c r="X143" s="27">
        <f t="shared" ca="1" si="24"/>
        <v>33.741305272041018</v>
      </c>
      <c r="Y143" s="7"/>
      <c r="Z143" s="28">
        <f t="shared" si="23"/>
        <v>33.849000000000103</v>
      </c>
      <c r="AA143" s="27">
        <f t="shared" si="21"/>
        <v>0.59077649850756242</v>
      </c>
      <c r="AB143" s="7"/>
      <c r="AC143" s="28">
        <f t="shared" ca="1" si="13"/>
        <v>-0.10769472795908541</v>
      </c>
      <c r="AD143" s="27"/>
      <c r="AE143" s="7"/>
    </row>
    <row r="144" spans="1:31" s="26" customFormat="1" x14ac:dyDescent="0.25">
      <c r="A144" s="26">
        <v>59</v>
      </c>
      <c r="B144" s="26">
        <v>-622</v>
      </c>
      <c r="C144" s="26">
        <v>14293</v>
      </c>
      <c r="D144" s="26">
        <v>11457</v>
      </c>
      <c r="E144" s="26">
        <v>11943</v>
      </c>
      <c r="F144" s="26">
        <v>14755</v>
      </c>
      <c r="G144" s="27"/>
      <c r="H144" s="7"/>
      <c r="I144" s="28">
        <f t="shared" si="14"/>
        <v>2350</v>
      </c>
      <c r="J144" s="27">
        <f t="shared" si="14"/>
        <v>-3298</v>
      </c>
      <c r="K144" s="7"/>
      <c r="L144" s="124">
        <f t="shared" si="22"/>
        <v>-0.57715944303327615</v>
      </c>
      <c r="M144" s="27">
        <f t="shared" ca="1" si="15"/>
        <v>2.6090314833238348E-4</v>
      </c>
      <c r="N144" s="44"/>
      <c r="O144" s="44"/>
      <c r="P144" s="7"/>
      <c r="Q144" s="28">
        <f t="shared" ca="1" si="16"/>
        <v>2381.6693012074224</v>
      </c>
      <c r="R144" s="27">
        <f t="shared" ca="1" si="17"/>
        <v>-3307.3541403545823</v>
      </c>
      <c r="S144" s="7"/>
      <c r="T144" s="28">
        <f t="shared" ca="1" si="18"/>
        <v>-0.58128316582356832</v>
      </c>
      <c r="U144" s="27">
        <f t="shared" ca="1" si="19"/>
        <v>-0.80572141776150508</v>
      </c>
      <c r="V144" s="7"/>
      <c r="W144" s="28">
        <f t="shared" ca="1" si="20"/>
        <v>-0.59331193969269025</v>
      </c>
      <c r="X144" s="27">
        <f t="shared" ca="1" si="24"/>
        <v>28.076653872085103</v>
      </c>
      <c r="Y144" s="7"/>
      <c r="Z144" s="28">
        <f t="shared" si="23"/>
        <v>28.251000000000104</v>
      </c>
      <c r="AA144" s="27">
        <f t="shared" si="21"/>
        <v>0.49307296698091985</v>
      </c>
      <c r="AB144" s="7"/>
      <c r="AC144" s="28">
        <f t="shared" ca="1" si="13"/>
        <v>-0.17434612791500115</v>
      </c>
      <c r="AD144" s="27"/>
      <c r="AE144" s="7"/>
    </row>
    <row r="145" spans="1:31" s="26" customFormat="1" x14ac:dyDescent="0.25">
      <c r="A145" s="26">
        <v>60</v>
      </c>
      <c r="B145" s="26">
        <v>-647</v>
      </c>
      <c r="C145" s="26">
        <v>14113</v>
      </c>
      <c r="D145" s="26">
        <v>11341</v>
      </c>
      <c r="E145" s="26">
        <v>12111</v>
      </c>
      <c r="F145" s="26">
        <v>14865</v>
      </c>
      <c r="G145" s="27"/>
      <c r="H145" s="7"/>
      <c r="I145" s="28">
        <f t="shared" si="14"/>
        <v>2002</v>
      </c>
      <c r="J145" s="27">
        <f t="shared" si="14"/>
        <v>-3524</v>
      </c>
      <c r="K145" s="7"/>
      <c r="L145" s="124">
        <f t="shared" si="22"/>
        <v>-0.49132945036516706</v>
      </c>
      <c r="M145" s="27">
        <f t="shared" ca="1" si="15"/>
        <v>3.188342348349181E-4</v>
      </c>
      <c r="N145" s="44"/>
      <c r="O145" s="44"/>
      <c r="P145" s="7"/>
      <c r="Q145" s="28">
        <f t="shared" ca="1" si="16"/>
        <v>2033.6693012074224</v>
      </c>
      <c r="R145" s="27">
        <f t="shared" ca="1" si="17"/>
        <v>-3533.3541403545823</v>
      </c>
      <c r="S145" s="7"/>
      <c r="T145" s="28">
        <f t="shared" ca="1" si="18"/>
        <v>-0.49634839271965769</v>
      </c>
      <c r="U145" s="27">
        <f t="shared" ca="1" si="19"/>
        <v>-0.8607784309166121</v>
      </c>
      <c r="V145" s="7"/>
      <c r="W145" s="28">
        <f t="shared" ca="1" si="20"/>
        <v>-0.50918538032792504</v>
      </c>
      <c r="X145" s="27">
        <f t="shared" ca="1" si="24"/>
        <v>22.31574294345711</v>
      </c>
      <c r="Y145" s="7"/>
      <c r="Z145" s="28">
        <f t="shared" si="23"/>
        <v>22.428000000000104</v>
      </c>
      <c r="AA145" s="27">
        <f t="shared" si="21"/>
        <v>0.39144244463729005</v>
      </c>
      <c r="AB145" s="7"/>
      <c r="AC145" s="28">
        <f t="shared" ca="1" si="13"/>
        <v>-0.11225705654299389</v>
      </c>
      <c r="AD145" s="27"/>
      <c r="AE145" s="7"/>
    </row>
    <row r="146" spans="1:31" s="26" customFormat="1" x14ac:dyDescent="0.25">
      <c r="A146" s="26">
        <v>61</v>
      </c>
      <c r="B146" s="26">
        <v>-628</v>
      </c>
      <c r="C146" s="26">
        <v>13928</v>
      </c>
      <c r="D146" s="26">
        <v>11240</v>
      </c>
      <c r="E146" s="26">
        <v>12288</v>
      </c>
      <c r="F146" s="26">
        <v>14958</v>
      </c>
      <c r="G146" s="27"/>
      <c r="H146" s="7"/>
      <c r="I146" s="28">
        <f t="shared" si="14"/>
        <v>1640</v>
      </c>
      <c r="J146" s="27">
        <f t="shared" si="14"/>
        <v>-3718</v>
      </c>
      <c r="K146" s="7"/>
      <c r="L146" s="124">
        <f t="shared" si="22"/>
        <v>-0.40316200355119836</v>
      </c>
      <c r="M146" s="27">
        <f t="shared" ca="1" si="15"/>
        <v>3.3722772938371153E-4</v>
      </c>
      <c r="N146" s="44"/>
      <c r="O146" s="44"/>
      <c r="P146" s="7"/>
      <c r="Q146" s="28">
        <f t="shared" ca="1" si="16"/>
        <v>1671.6693012074224</v>
      </c>
      <c r="R146" s="27">
        <f t="shared" ca="1" si="17"/>
        <v>-3727.3541403545823</v>
      </c>
      <c r="S146" s="7"/>
      <c r="T146" s="28">
        <f t="shared" ca="1" si="18"/>
        <v>-0.40799670345639433</v>
      </c>
      <c r="U146" s="27">
        <f t="shared" ca="1" si="19"/>
        <v>-0.90803976079311999</v>
      </c>
      <c r="V146" s="7"/>
      <c r="W146" s="28">
        <f t="shared" ca="1" si="20"/>
        <v>-0.42152576485937571</v>
      </c>
      <c r="X146" s="27">
        <f t="shared" ca="1" si="24"/>
        <v>16.611145559035208</v>
      </c>
      <c r="Y146" s="7"/>
      <c r="Z146" s="28">
        <f t="shared" si="23"/>
        <v>16.776000000000103</v>
      </c>
      <c r="AA146" s="27">
        <f t="shared" si="21"/>
        <v>0.2927964353145705</v>
      </c>
      <c r="AB146" s="7"/>
      <c r="AC146" s="28">
        <f t="shared" ca="1" si="13"/>
        <v>-0.16485444096489488</v>
      </c>
      <c r="AD146" s="27"/>
      <c r="AE146" s="7"/>
    </row>
    <row r="147" spans="1:31" s="26" customFormat="1" x14ac:dyDescent="0.25">
      <c r="A147" s="26">
        <v>62</v>
      </c>
      <c r="B147" s="26">
        <v>-625</v>
      </c>
      <c r="C147" s="26">
        <v>13755</v>
      </c>
      <c r="D147" s="26">
        <v>11174</v>
      </c>
      <c r="E147" s="26">
        <v>12484</v>
      </c>
      <c r="F147" s="26">
        <v>15042</v>
      </c>
      <c r="G147" s="27"/>
      <c r="H147" s="7"/>
      <c r="I147" s="28">
        <f t="shared" si="14"/>
        <v>1271</v>
      </c>
      <c r="J147" s="27">
        <f t="shared" si="14"/>
        <v>-3868</v>
      </c>
      <c r="K147" s="7"/>
      <c r="L147" s="124">
        <f t="shared" si="22"/>
        <v>-0.31152237752756406</v>
      </c>
      <c r="M147" s="27">
        <f t="shared" ca="1" si="15"/>
        <v>4.1926456877682661E-4</v>
      </c>
      <c r="N147" s="44"/>
      <c r="O147" s="44"/>
      <c r="P147" s="7"/>
      <c r="Q147" s="28">
        <f t="shared" ca="1" si="16"/>
        <v>1302.6693012074224</v>
      </c>
      <c r="R147" s="27">
        <f t="shared" ca="1" si="17"/>
        <v>-3877.3541403545823</v>
      </c>
      <c r="S147" s="7"/>
      <c r="T147" s="28">
        <f t="shared" ca="1" si="18"/>
        <v>-0.31793655611345467</v>
      </c>
      <c r="U147" s="27">
        <f t="shared" ca="1" si="19"/>
        <v>-0.94458202616155396</v>
      </c>
      <c r="V147" s="7"/>
      <c r="W147" s="28">
        <f t="shared" ca="1" si="20"/>
        <v>-0.33199832851346034</v>
      </c>
      <c r="X147" s="27">
        <f t="shared" ca="1" si="24"/>
        <v>11.075078921356294</v>
      </c>
      <c r="Y147" s="7"/>
      <c r="Z147" s="28">
        <f t="shared" si="23"/>
        <v>11.151000000000103</v>
      </c>
      <c r="AA147" s="27">
        <f t="shared" si="21"/>
        <v>0.19462166488988947</v>
      </c>
      <c r="AB147" s="7"/>
      <c r="AC147" s="28">
        <f t="shared" ca="1" si="13"/>
        <v>-7.5921078643808926E-2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13549</v>
      </c>
      <c r="D148" s="26">
        <v>11111</v>
      </c>
      <c r="E148" s="26">
        <v>12677</v>
      </c>
      <c r="F148" s="26">
        <v>15101</v>
      </c>
      <c r="G148" s="27"/>
      <c r="H148" s="7"/>
      <c r="I148" s="28">
        <f t="shared" si="14"/>
        <v>872</v>
      </c>
      <c r="J148" s="27">
        <f t="shared" si="14"/>
        <v>-3990</v>
      </c>
      <c r="K148" s="7"/>
      <c r="L148" s="124">
        <f t="shared" si="22"/>
        <v>-0.21488873983997234</v>
      </c>
      <c r="M148" s="27">
        <f t="shared" ca="1" si="15"/>
        <v>4.0634855440478272E-4</v>
      </c>
      <c r="N148" s="44"/>
      <c r="O148" s="44"/>
      <c r="P148" s="7"/>
      <c r="Q148" s="28">
        <f t="shared" ca="1" si="16"/>
        <v>903.66930120742245</v>
      </c>
      <c r="R148" s="27">
        <f t="shared" ca="1" si="17"/>
        <v>-3999.3541403545823</v>
      </c>
      <c r="S148" s="7"/>
      <c r="T148" s="28">
        <f t="shared" ca="1" si="18"/>
        <v>-0.22055444557190196</v>
      </c>
      <c r="U148" s="27">
        <f t="shared" ca="1" si="19"/>
        <v>-0.97430306866121352</v>
      </c>
      <c r="V148" s="7"/>
      <c r="W148" s="28">
        <f t="shared" ca="1" si="20"/>
        <v>-0.23504682889634826</v>
      </c>
      <c r="X148" s="27">
        <f t="shared" ca="1" si="24"/>
        <v>5.2729281727562238</v>
      </c>
      <c r="Y148" s="7"/>
      <c r="Z148" s="28">
        <f t="shared" si="23"/>
        <v>5.4090000000001028</v>
      </c>
      <c r="AA148" s="27">
        <f t="shared" si="21"/>
        <v>9.4404859240375075E-2</v>
      </c>
      <c r="AB148" s="7"/>
      <c r="AC148" s="28">
        <f t="shared" ref="AC148:AC149" ca="1" si="25">X148-Z148</f>
        <v>-0.13607182724387901</v>
      </c>
      <c r="AD148" s="27"/>
      <c r="AE148" s="7"/>
    </row>
    <row r="149" spans="1:31" s="26" customFormat="1" x14ac:dyDescent="0.25">
      <c r="A149" s="26">
        <v>64</v>
      </c>
      <c r="B149" s="26">
        <v>-629</v>
      </c>
      <c r="C149" s="26">
        <v>13353</v>
      </c>
      <c r="D149" s="26">
        <v>11073</v>
      </c>
      <c r="E149" s="26">
        <v>12876</v>
      </c>
      <c r="F149" s="26">
        <v>15133</v>
      </c>
      <c r="G149" s="27"/>
      <c r="H149" s="7"/>
      <c r="I149" s="28">
        <f t="shared" ref="I149:J149" si="26">C149-E149</f>
        <v>477</v>
      </c>
      <c r="J149" s="27">
        <f t="shared" si="26"/>
        <v>-4060</v>
      </c>
      <c r="K149" s="7"/>
      <c r="L149" s="124">
        <f t="shared" si="22"/>
        <v>-0.11750273275769543</v>
      </c>
      <c r="M149" s="27">
        <f t="shared" ref="M149" ca="1" si="27">(W149-L149)^2</f>
        <v>4.5714077524431653E-4</v>
      </c>
      <c r="N149" s="44"/>
      <c r="O149" s="44"/>
      <c r="P149" s="7"/>
      <c r="Q149" s="28">
        <f t="shared" ref="Q149" ca="1" si="28">I149-$J$4</f>
        <v>508.66930120742239</v>
      </c>
      <c r="R149" s="27">
        <f t="shared" ref="R149" ca="1" si="29">J149-$J$3</f>
        <v>-4069.3541403545823</v>
      </c>
      <c r="S149" s="7"/>
      <c r="T149" s="28">
        <f t="shared" ref="T149" ca="1" si="30">Q149/$J$7</f>
        <v>-0.12414859679016432</v>
      </c>
      <c r="U149" s="27">
        <f t="shared" ref="U149" ca="1" si="31">R149/$J$6</f>
        <v>-0.99135612583314936</v>
      </c>
      <c r="V149" s="7"/>
      <c r="W149" s="28">
        <f t="shared" ref="W149" ca="1" si="32">(T149-U149*SIN(-$J$11*PI()/180))/(COS(-$J$11*PI()/180))</f>
        <v>-0.13888358342468987</v>
      </c>
      <c r="X149" s="27">
        <f ca="1">IF(MOD(ATAN2(U149,W149)*180/PI()-$J$9+360,360)&gt;5,MOD(ATAN2(U149,W149)*180/PI()-$J$9+360,360)-360,MOD(ATAN2(U149,W149)*180/PI()-$J$9+360,360))</f>
        <v>-0.31537144456996202</v>
      </c>
      <c r="Y149" s="7"/>
      <c r="Z149" s="28">
        <f t="shared" si="23"/>
        <v>-0.25199999999989675</v>
      </c>
      <c r="AA149" s="27">
        <f t="shared" ref="AA149" si="33">Z149*PI()/180</f>
        <v>-4.3982297150239082E-3</v>
      </c>
      <c r="AB149" s="7"/>
      <c r="AC149" s="28">
        <f t="shared" ca="1" si="25"/>
        <v>-6.3371444570065272E-2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39948</v>
      </c>
    </row>
    <row r="155" spans="1:31" x14ac:dyDescent="0.25">
      <c r="A155" t="s">
        <v>177</v>
      </c>
      <c r="B155">
        <v>39948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9.3541403545824693</v>
      </c>
      <c r="L3" s="102" t="s">
        <v>1</v>
      </c>
      <c r="M3" s="103">
        <v>1.0015020908122452</v>
      </c>
      <c r="N3" s="104" t="s">
        <v>18</v>
      </c>
      <c r="O3" s="102">
        <v>0.99857837505177172</v>
      </c>
      <c r="Q3" s="101" t="s">
        <v>194</v>
      </c>
      <c r="R3" s="101">
        <f ca="1">MAX(AC21:AC149)</f>
        <v>0.2144974321145412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-31.669301207422407</v>
      </c>
      <c r="L4" s="104" t="s">
        <v>5</v>
      </c>
      <c r="M4" s="106">
        <v>360.01293415294924</v>
      </c>
      <c r="N4" s="104" t="s">
        <v>21</v>
      </c>
      <c r="O4" s="104">
        <v>359.89296679671889</v>
      </c>
      <c r="Q4" s="105" t="s">
        <v>195</v>
      </c>
      <c r="R4" s="105">
        <f ca="1">MIN(AC21:AC149)</f>
        <v>-0.25300450406990649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-171.75699493388822</v>
      </c>
      <c r="N5" s="107" t="s">
        <v>24</v>
      </c>
      <c r="O5" s="107">
        <v>-171.74390047331414</v>
      </c>
      <c r="Q5" s="8"/>
      <c r="R5" s="8"/>
      <c r="T5" s="45" t="s">
        <v>55</v>
      </c>
      <c r="U5" s="47">
        <v>9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4104.8358246988601</v>
      </c>
      <c r="L6" s="107" t="s">
        <v>12</v>
      </c>
      <c r="M6" s="108">
        <v>-5.6650863134317486E-4</v>
      </c>
      <c r="N6" s="107" t="s">
        <v>26</v>
      </c>
      <c r="O6" s="107">
        <v>-5.6698582897124884E-4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-4097.2617843371527</v>
      </c>
      <c r="L7" s="109" t="s">
        <v>15</v>
      </c>
      <c r="M7" s="110">
        <f ca="1">SUM(M20:M84)</f>
        <v>7.0940604755159587E-5</v>
      </c>
      <c r="N7" s="109" t="s">
        <v>15</v>
      </c>
      <c r="O7" s="89">
        <f ca="1">SUM(M85:M149)</f>
        <v>7.2273201793509058E-5</v>
      </c>
      <c r="Q7" s="101" t="s">
        <v>194</v>
      </c>
      <c r="R7" s="101">
        <f ca="1">MAX(AD21:AD83)</f>
        <v>0.11085092991203283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-8.2255045499316282E-2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-171.70970544431637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-172.56046563357572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0.85076018925931862</v>
      </c>
      <c r="L11" s="113" t="s">
        <v>208</v>
      </c>
      <c r="M11" s="114">
        <f>(M6+O6)/2</f>
        <v>-5.6674723015721191E-4</v>
      </c>
      <c r="N11" s="115"/>
      <c r="O11" s="115"/>
      <c r="Q11" s="101" t="s">
        <v>194</v>
      </c>
      <c r="R11" s="101">
        <f ca="1">MAX(W20:W149)</f>
        <v>0.99995557177463379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1.0000402329320084</v>
      </c>
      <c r="N12" s="118"/>
      <c r="O12" s="118"/>
      <c r="Q12" s="105" t="s">
        <v>195</v>
      </c>
      <c r="R12" s="105">
        <f ca="1">MIN(W20:W149)</f>
        <v>-1.0026793456077074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-171.7504477036012</v>
      </c>
      <c r="N13" s="121"/>
      <c r="O13" s="121"/>
    </row>
    <row r="14" spans="1:24" x14ac:dyDescent="0.25">
      <c r="I14" s="9" t="s">
        <v>136</v>
      </c>
      <c r="L14" s="9"/>
      <c r="M14" s="9"/>
      <c r="N14" s="9"/>
      <c r="O14" s="9"/>
    </row>
    <row r="15" spans="1:24" x14ac:dyDescent="0.25">
      <c r="I15" s="9" t="s">
        <v>137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13421</v>
      </c>
      <c r="D20" s="26">
        <v>11119</v>
      </c>
      <c r="E20" s="26">
        <v>12909</v>
      </c>
      <c r="F20" s="26">
        <v>15184</v>
      </c>
      <c r="G20" s="27"/>
      <c r="H20" s="7"/>
      <c r="I20" s="28">
        <f>C20-E20</f>
        <v>512</v>
      </c>
      <c r="J20" s="27">
        <f>D20-F20</f>
        <v>-4065</v>
      </c>
      <c r="K20" s="7"/>
      <c r="L20" s="124">
        <f>$M$3*SIN(2*PI()/$M$4*($Z20+$M$5))+$M$6</f>
        <v>-0.14426041142032378</v>
      </c>
      <c r="M20" s="27">
        <f ca="1">(W20-L20)^2</f>
        <v>1.0140990543780864E-5</v>
      </c>
      <c r="N20" s="44"/>
      <c r="O20" s="44"/>
      <c r="P20" s="7"/>
      <c r="Q20" s="28">
        <f ca="1">I20-$J$4</f>
        <v>543.66930120742245</v>
      </c>
      <c r="R20" s="27">
        <f ca="1">J20-$J$3</f>
        <v>-4074.3541403545823</v>
      </c>
      <c r="S20" s="7"/>
      <c r="T20" s="28">
        <f ca="1">Q20/$J$7</f>
        <v>-0.13269088718854616</v>
      </c>
      <c r="U20" s="27">
        <f ca="1">R20/$J$6</f>
        <v>-0.9925742013454304</v>
      </c>
      <c r="V20" s="7"/>
      <c r="W20" s="28">
        <f ca="1">(T20-U20*SIN(-$J$11*PI()/180))/(COS(-$J$11*PI()/180))</f>
        <v>-0.14744490361591492</v>
      </c>
      <c r="X20" s="27">
        <f ca="1">IF(MOD(ATAN2(U20,W20)*180/PI()-$J$9+360,360)&gt;5,MOD(ATAN2(U20,W20)*180/PI()-$J$9+360,360)-360,MOD(ATAN2(U20,W20)*180/PI()-$J$9+360,360))</f>
        <v>0.15909046618412503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0.15909046618412503</v>
      </c>
      <c r="AD20" s="27">
        <f ca="1">INDIRECT("AC"&amp;AE20)-AC20</f>
        <v>-0.24004419090927431</v>
      </c>
      <c r="AE20" s="7">
        <v>149</v>
      </c>
    </row>
    <row r="21" spans="1:31" s="26" customFormat="1" x14ac:dyDescent="0.25">
      <c r="A21" s="26">
        <v>1</v>
      </c>
      <c r="B21" s="26">
        <v>651</v>
      </c>
      <c r="C21" s="26">
        <v>13612</v>
      </c>
      <c r="D21" s="26">
        <v>11157</v>
      </c>
      <c r="E21" s="26">
        <v>12709</v>
      </c>
      <c r="F21" s="26">
        <v>15147</v>
      </c>
      <c r="G21" s="27"/>
      <c r="H21" s="7"/>
      <c r="I21" s="28">
        <f t="shared" ref="I21:J84" si="1">C21-E21</f>
        <v>903</v>
      </c>
      <c r="J21" s="27">
        <f t="shared" si="1"/>
        <v>-3990</v>
      </c>
      <c r="K21" s="7"/>
      <c r="L21" s="124">
        <f t="shared" ref="L21:L84" si="2">$M$3*SIN(2*PI()/$M$4*($Z21+$M$5))+$M$6</f>
        <v>-0.24468248422785469</v>
      </c>
      <c r="M21" s="27">
        <f t="shared" ref="M21:M84" ca="1" si="3">(W21-L21)^2</f>
        <v>4.2799025636019105E-6</v>
      </c>
      <c r="N21" s="44"/>
      <c r="O21" s="44"/>
      <c r="P21" s="7"/>
      <c r="Q21" s="28">
        <f t="shared" ref="Q21:Q84" ca="1" si="4">I21-$J$4</f>
        <v>934.66930120742245</v>
      </c>
      <c r="R21" s="27">
        <f t="shared" ref="R21:R84" ca="1" si="5">J21-$J$3</f>
        <v>-3999.3541403545823</v>
      </c>
      <c r="S21" s="7"/>
      <c r="T21" s="28">
        <f t="shared" ref="T21:T84" ca="1" si="6">Q21/$J$7</f>
        <v>-0.22812047421046872</v>
      </c>
      <c r="U21" s="27">
        <f t="shared" ref="U21:U84" ca="1" si="7">R21/$J$6</f>
        <v>-0.97430306866121352</v>
      </c>
      <c r="V21" s="7"/>
      <c r="W21" s="28">
        <f t="shared" ref="W21:W84" ca="1" si="8">(T21-U21*SIN(-$J$11*PI()/180))/(COS(-$J$11*PI()/180))</f>
        <v>-0.24261369169026134</v>
      </c>
      <c r="X21" s="27">
        <f ca="1">MOD(ATAN2(U21,W21)*180/PI()-$J$9+360,360)</f>
        <v>5.6926878825632343</v>
      </c>
      <c r="Y21" s="7"/>
      <c r="Z21" s="28">
        <f>360/40000*B21+Z20</f>
        <v>5.859</v>
      </c>
      <c r="AA21" s="27">
        <f t="shared" ref="AA21:AA84" si="9">Z21*PI()/180</f>
        <v>0.10225884087434776</v>
      </c>
      <c r="AB21" s="7"/>
      <c r="AC21" s="28">
        <f t="shared" ca="1" si="0"/>
        <v>-0.16631211743676566</v>
      </c>
      <c r="AD21" s="27">
        <f t="shared" ref="AD21:AD83" ca="1" si="10">INDIRECT("AC"&amp;AE21)-AC21</f>
        <v>-7.0646420814508559E-3</v>
      </c>
      <c r="AE21" s="7">
        <v>148</v>
      </c>
    </row>
    <row r="22" spans="1:31" s="26" customFormat="1" x14ac:dyDescent="0.25">
      <c r="A22" s="26">
        <v>2</v>
      </c>
      <c r="B22" s="26">
        <v>647</v>
      </c>
      <c r="C22" s="26">
        <v>13821</v>
      </c>
      <c r="D22" s="26">
        <v>11224</v>
      </c>
      <c r="E22" s="26">
        <v>12514</v>
      </c>
      <c r="F22" s="26">
        <v>15089</v>
      </c>
      <c r="G22" s="27"/>
      <c r="H22" s="7"/>
      <c r="I22" s="28">
        <f t="shared" si="1"/>
        <v>1307</v>
      </c>
      <c r="J22" s="27">
        <f t="shared" si="1"/>
        <v>-3865</v>
      </c>
      <c r="K22" s="7"/>
      <c r="L22" s="124">
        <f t="shared" si="2"/>
        <v>-0.34196279047964939</v>
      </c>
      <c r="M22" s="27">
        <f t="shared" ca="1" si="3"/>
        <v>1.4113207962022001E-6</v>
      </c>
      <c r="N22" s="44"/>
      <c r="O22" s="44"/>
      <c r="P22" s="7"/>
      <c r="Q22" s="28">
        <f t="shared" ca="1" si="4"/>
        <v>1338.6693012074224</v>
      </c>
      <c r="R22" s="27">
        <f t="shared" ca="1" si="5"/>
        <v>-3874.3541403545823</v>
      </c>
      <c r="S22" s="7"/>
      <c r="T22" s="28">
        <f t="shared" ca="1" si="6"/>
        <v>-0.32672291195179021</v>
      </c>
      <c r="U22" s="27">
        <f t="shared" ca="1" si="7"/>
        <v>-0.94385118085418518</v>
      </c>
      <c r="V22" s="7"/>
      <c r="W22" s="28">
        <f t="shared" ca="1" si="8"/>
        <v>-0.3407748002455977</v>
      </c>
      <c r="X22" s="27">
        <f t="shared" ref="X22:X83" ca="1" si="11">MOD(ATAN2(U22,W22)*180/PI()-$J$9+360,360)</f>
        <v>11.561678947531277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-0.12032105246872149</v>
      </c>
      <c r="AD22" s="27">
        <f t="shared" ca="1" si="10"/>
        <v>-8.2255045499316282E-2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14000</v>
      </c>
      <c r="D23" s="26">
        <v>11296</v>
      </c>
      <c r="E23" s="26">
        <v>12322</v>
      </c>
      <c r="F23" s="26">
        <v>15006</v>
      </c>
      <c r="G23" s="27"/>
      <c r="H23" s="7"/>
      <c r="I23" s="28">
        <f t="shared" si="1"/>
        <v>1678</v>
      </c>
      <c r="J23" s="27">
        <f t="shared" si="1"/>
        <v>-3710</v>
      </c>
      <c r="K23" s="7"/>
      <c r="L23" s="124">
        <f t="shared" si="2"/>
        <v>-0.43260053047277014</v>
      </c>
      <c r="M23" s="27">
        <f t="shared" ca="1" si="3"/>
        <v>3.3423049634194656E-6</v>
      </c>
      <c r="N23" s="44"/>
      <c r="O23" s="44"/>
      <c r="P23" s="7"/>
      <c r="Q23" s="28">
        <f t="shared" ca="1" si="4"/>
        <v>1709.6693012074224</v>
      </c>
      <c r="R23" s="27">
        <f t="shared" ca="1" si="5"/>
        <v>-3719.3541403545823</v>
      </c>
      <c r="S23" s="7"/>
      <c r="T23" s="28">
        <f t="shared" ca="1" si="6"/>
        <v>-0.41727119017463749</v>
      </c>
      <c r="U23" s="27">
        <f t="shared" ca="1" si="7"/>
        <v>-0.90609083997347017</v>
      </c>
      <c r="V23" s="7"/>
      <c r="W23" s="28">
        <f t="shared" ca="1" si="8"/>
        <v>-0.43077233328334569</v>
      </c>
      <c r="X23" s="27">
        <f t="shared" ca="1" si="11"/>
        <v>17.136983748089278</v>
      </c>
      <c r="Y23" s="7"/>
      <c r="Z23" s="28">
        <f t="shared" si="12"/>
        <v>17.306999999999999</v>
      </c>
      <c r="AA23" s="27">
        <f t="shared" si="9"/>
        <v>0.30206413364265861</v>
      </c>
      <c r="AB23" s="7"/>
      <c r="AC23" s="28">
        <f t="shared" ca="1" si="0"/>
        <v>-0.17001625191072023</v>
      </c>
      <c r="AD23" s="27">
        <f t="shared" ca="1" si="10"/>
        <v>1.2479690535236898E-2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14182</v>
      </c>
      <c r="D24" s="26">
        <v>11393</v>
      </c>
      <c r="E24" s="26">
        <v>12152</v>
      </c>
      <c r="F24" s="26">
        <v>14920</v>
      </c>
      <c r="G24" s="27"/>
      <c r="H24" s="7"/>
      <c r="I24" s="28">
        <f t="shared" si="1"/>
        <v>2030</v>
      </c>
      <c r="J24" s="27">
        <f t="shared" si="1"/>
        <v>-3527</v>
      </c>
      <c r="K24" s="7"/>
      <c r="L24" s="124">
        <f t="shared" si="2"/>
        <v>-0.51705762963427171</v>
      </c>
      <c r="M24" s="27">
        <f t="shared" ca="1" si="3"/>
        <v>1.0543403250978004E-6</v>
      </c>
      <c r="N24" s="44"/>
      <c r="O24" s="44"/>
      <c r="P24" s="7"/>
      <c r="Q24" s="28">
        <f t="shared" ca="1" si="4"/>
        <v>2061.6693012074224</v>
      </c>
      <c r="R24" s="27">
        <f t="shared" ca="1" si="5"/>
        <v>-3536.3541403545823</v>
      </c>
      <c r="S24" s="7"/>
      <c r="T24" s="28">
        <f t="shared" ca="1" si="6"/>
        <v>-0.50318222503836318</v>
      </c>
      <c r="U24" s="27">
        <f t="shared" ca="1" si="7"/>
        <v>-0.86150927622398077</v>
      </c>
      <c r="V24" s="7"/>
      <c r="W24" s="28">
        <f t="shared" ca="1" si="8"/>
        <v>-0.51603081887999525</v>
      </c>
      <c r="X24" s="27">
        <f t="shared" ca="1" si="11"/>
        <v>22.630666224323249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-0.16633377567674756</v>
      </c>
      <c r="AD24" s="27">
        <f t="shared" ca="1" si="10"/>
        <v>1.9971524101769944E-2</v>
      </c>
      <c r="AE24" s="7">
        <v>145</v>
      </c>
    </row>
    <row r="25" spans="1:31" s="26" customFormat="1" x14ac:dyDescent="0.25">
      <c r="A25" s="26">
        <v>5</v>
      </c>
      <c r="B25" s="26">
        <v>614</v>
      </c>
      <c r="C25" s="26">
        <v>14344</v>
      </c>
      <c r="D25" s="26">
        <v>11499</v>
      </c>
      <c r="E25" s="26">
        <v>11980</v>
      </c>
      <c r="F25" s="26">
        <v>14803</v>
      </c>
      <c r="G25" s="27"/>
      <c r="H25" s="7"/>
      <c r="I25" s="28">
        <f t="shared" si="1"/>
        <v>2364</v>
      </c>
      <c r="J25" s="27">
        <f t="shared" si="1"/>
        <v>-3304</v>
      </c>
      <c r="K25" s="7"/>
      <c r="L25" s="124">
        <f t="shared" si="2"/>
        <v>-0.59728215915520988</v>
      </c>
      <c r="M25" s="27">
        <f t="shared" ca="1" si="3"/>
        <v>2.8219573213187022E-7</v>
      </c>
      <c r="N25" s="44"/>
      <c r="O25" s="44"/>
      <c r="P25" s="7"/>
      <c r="Q25" s="28">
        <f t="shared" ca="1" si="4"/>
        <v>2395.6693012074224</v>
      </c>
      <c r="R25" s="27">
        <f t="shared" ca="1" si="5"/>
        <v>-3313.3541403545823</v>
      </c>
      <c r="S25" s="7"/>
      <c r="T25" s="28">
        <f t="shared" ca="1" si="6"/>
        <v>-0.584700081982921</v>
      </c>
      <c r="U25" s="27">
        <f t="shared" ca="1" si="7"/>
        <v>-0.80718310837624241</v>
      </c>
      <c r="V25" s="7"/>
      <c r="W25" s="28">
        <f t="shared" ca="1" si="8"/>
        <v>-0.59675093817281943</v>
      </c>
      <c r="X25" s="27">
        <f t="shared" ca="1" si="11"/>
        <v>28.18524364344978</v>
      </c>
      <c r="Y25" s="7"/>
      <c r="Z25" s="28">
        <f t="shared" si="12"/>
        <v>28.322999999999997</v>
      </c>
      <c r="AA25" s="27">
        <f t="shared" si="9"/>
        <v>0.49432960404235388</v>
      </c>
      <c r="AB25" s="7"/>
      <c r="AC25" s="28">
        <f t="shared" ca="1" si="0"/>
        <v>-0.13775635655021645</v>
      </c>
      <c r="AD25" s="27">
        <f t="shared" ca="1" si="10"/>
        <v>-2.2457135931670535E-2</v>
      </c>
      <c r="AE25" s="7">
        <v>144</v>
      </c>
    </row>
    <row r="26" spans="1:31" s="26" customFormat="1" x14ac:dyDescent="0.25">
      <c r="A26" s="26">
        <v>6</v>
      </c>
      <c r="B26" s="26">
        <v>627</v>
      </c>
      <c r="C26" s="26">
        <v>14506</v>
      </c>
      <c r="D26" s="26">
        <v>11634</v>
      </c>
      <c r="E26" s="26">
        <v>11827</v>
      </c>
      <c r="F26" s="26">
        <v>14676</v>
      </c>
      <c r="G26" s="27"/>
      <c r="H26" s="7"/>
      <c r="I26" s="28">
        <f t="shared" si="1"/>
        <v>2679</v>
      </c>
      <c r="J26" s="27">
        <f t="shared" si="1"/>
        <v>-3042</v>
      </c>
      <c r="K26" s="7"/>
      <c r="L26" s="124">
        <f t="shared" si="2"/>
        <v>-0.67347677132997164</v>
      </c>
      <c r="M26" s="27">
        <f t="shared" ca="1" si="3"/>
        <v>6.1552641533173683E-7</v>
      </c>
      <c r="N26" s="44"/>
      <c r="O26" s="44"/>
      <c r="P26" s="7"/>
      <c r="Q26" s="28">
        <f t="shared" ca="1" si="4"/>
        <v>2710.6693012074224</v>
      </c>
      <c r="R26" s="27">
        <f t="shared" ca="1" si="5"/>
        <v>-3051.3541403545823</v>
      </c>
      <c r="S26" s="7"/>
      <c r="T26" s="28">
        <f t="shared" ca="1" si="6"/>
        <v>-0.6615806955683573</v>
      </c>
      <c r="U26" s="27">
        <f t="shared" ca="1" si="7"/>
        <v>-0.74335595153271117</v>
      </c>
      <c r="V26" s="7"/>
      <c r="W26" s="28">
        <f t="shared" ca="1" si="8"/>
        <v>-0.67269221641453758</v>
      </c>
      <c r="X26" s="27">
        <f t="shared" ca="1" si="11"/>
        <v>33.852897215923122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-0.11310278407687235</v>
      </c>
      <c r="AD26" s="27">
        <f t="shared" ca="1" si="10"/>
        <v>1.7228208813406809E-2</v>
      </c>
      <c r="AE26" s="7">
        <v>143</v>
      </c>
    </row>
    <row r="27" spans="1:31" s="26" customFormat="1" x14ac:dyDescent="0.25">
      <c r="A27" s="26">
        <v>7</v>
      </c>
      <c r="B27" s="26">
        <v>626</v>
      </c>
      <c r="C27" s="26">
        <v>14648</v>
      </c>
      <c r="D27" s="26">
        <v>11779</v>
      </c>
      <c r="E27" s="26">
        <v>11681</v>
      </c>
      <c r="F27" s="26">
        <v>14532</v>
      </c>
      <c r="G27" s="27"/>
      <c r="H27" s="7"/>
      <c r="I27" s="28">
        <f t="shared" si="1"/>
        <v>2967</v>
      </c>
      <c r="J27" s="27">
        <f t="shared" si="1"/>
        <v>-2753</v>
      </c>
      <c r="K27" s="7"/>
      <c r="L27" s="124">
        <f t="shared" si="2"/>
        <v>-0.74304428813848045</v>
      </c>
      <c r="M27" s="27">
        <f t="shared" ca="1" si="3"/>
        <v>1.2077177146860353E-6</v>
      </c>
      <c r="N27" s="44"/>
      <c r="O27" s="44"/>
      <c r="P27" s="7"/>
      <c r="Q27" s="28">
        <f t="shared" ca="1" si="4"/>
        <v>2998.6693012074224</v>
      </c>
      <c r="R27" s="27">
        <f t="shared" ca="1" si="5"/>
        <v>-2762.3541403545823</v>
      </c>
      <c r="S27" s="7"/>
      <c r="T27" s="28">
        <f t="shared" ca="1" si="6"/>
        <v>-0.73187154227504203</v>
      </c>
      <c r="U27" s="27">
        <f t="shared" ca="1" si="7"/>
        <v>-0.67295118692286182</v>
      </c>
      <c r="V27" s="7"/>
      <c r="W27" s="28">
        <f t="shared" ca="1" si="8"/>
        <v>-0.74194532603054131</v>
      </c>
      <c r="X27" s="27">
        <f t="shared" ca="1" si="11"/>
        <v>39.501389645022925</v>
      </c>
      <c r="Y27" s="7"/>
      <c r="Z27" s="28">
        <f t="shared" si="12"/>
        <v>39.599999999999994</v>
      </c>
      <c r="AA27" s="27">
        <f t="shared" si="9"/>
        <v>0.69115038378975435</v>
      </c>
      <c r="AB27" s="7"/>
      <c r="AC27" s="28">
        <f t="shared" ca="1" si="0"/>
        <v>-9.8610354977068937E-2</v>
      </c>
      <c r="AD27" s="27">
        <f t="shared" ca="1" si="10"/>
        <v>2.5799728457982951E-2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14780</v>
      </c>
      <c r="D28" s="26">
        <v>11928</v>
      </c>
      <c r="E28" s="26">
        <v>11548</v>
      </c>
      <c r="F28" s="26">
        <v>14372</v>
      </c>
      <c r="G28" s="27"/>
      <c r="H28" s="7"/>
      <c r="I28" s="28">
        <f t="shared" si="1"/>
        <v>3232</v>
      </c>
      <c r="J28" s="27">
        <f t="shared" si="1"/>
        <v>-2444</v>
      </c>
      <c r="K28" s="7"/>
      <c r="L28" s="124">
        <f t="shared" si="2"/>
        <v>-0.80515804563155269</v>
      </c>
      <c r="M28" s="27">
        <f t="shared" ca="1" si="3"/>
        <v>1.2525511119172636E-7</v>
      </c>
      <c r="N28" s="44"/>
      <c r="O28" s="44"/>
      <c r="P28" s="7"/>
      <c r="Q28" s="28">
        <f t="shared" ca="1" si="4"/>
        <v>3263.6693012074224</v>
      </c>
      <c r="R28" s="27">
        <f t="shared" ca="1" si="5"/>
        <v>-2453.3541403545823</v>
      </c>
      <c r="S28" s="7"/>
      <c r="T28" s="28">
        <f t="shared" ca="1" si="6"/>
        <v>-0.79654888386278999</v>
      </c>
      <c r="U28" s="27">
        <f t="shared" ca="1" si="7"/>
        <v>-0.597674120263888</v>
      </c>
      <c r="V28" s="7"/>
      <c r="W28" s="28">
        <f t="shared" ca="1" si="8"/>
        <v>-0.80551195961996191</v>
      </c>
      <c r="X28" s="27">
        <f t="shared" ca="1" si="11"/>
        <v>45.135013105682503</v>
      </c>
      <c r="Y28" s="7"/>
      <c r="Z28" s="28">
        <f t="shared" si="12"/>
        <v>45.206999999999994</v>
      </c>
      <c r="AA28" s="27">
        <f t="shared" si="9"/>
        <v>0.78901099494907645</v>
      </c>
      <c r="AB28" s="7"/>
      <c r="AC28" s="28">
        <f t="shared" ca="1" si="0"/>
        <v>-7.1986894317490169E-2</v>
      </c>
      <c r="AD28" s="27">
        <f t="shared" ca="1" si="10"/>
        <v>3.2704008824197217E-2</v>
      </c>
      <c r="AE28" s="7">
        <v>141</v>
      </c>
    </row>
    <row r="29" spans="1:31" s="26" customFormat="1" x14ac:dyDescent="0.25">
      <c r="A29" s="26">
        <v>9</v>
      </c>
      <c r="B29" s="26">
        <v>639</v>
      </c>
      <c r="C29" s="26">
        <v>14896</v>
      </c>
      <c r="D29" s="26">
        <v>12105</v>
      </c>
      <c r="E29" s="26">
        <v>11432</v>
      </c>
      <c r="F29" s="26">
        <v>14202</v>
      </c>
      <c r="G29" s="27"/>
      <c r="H29" s="7"/>
      <c r="I29" s="28">
        <f t="shared" si="1"/>
        <v>3464</v>
      </c>
      <c r="J29" s="27">
        <f t="shared" si="1"/>
        <v>-2097</v>
      </c>
      <c r="K29" s="7"/>
      <c r="L29" s="124">
        <f t="shared" si="2"/>
        <v>-0.86086447672467781</v>
      </c>
      <c r="M29" s="27">
        <f t="shared" ca="1" si="3"/>
        <v>4.6656690502177691E-10</v>
      </c>
      <c r="N29" s="44"/>
      <c r="O29" s="44"/>
      <c r="P29" s="7"/>
      <c r="Q29" s="28">
        <f t="shared" ca="1" si="4"/>
        <v>3495.6693012074224</v>
      </c>
      <c r="R29" s="27">
        <f t="shared" ca="1" si="5"/>
        <v>-2106.3541403545823</v>
      </c>
      <c r="S29" s="7"/>
      <c r="T29" s="28">
        <f t="shared" ca="1" si="6"/>
        <v>-0.85317206593206374</v>
      </c>
      <c r="U29" s="27">
        <f t="shared" ca="1" si="7"/>
        <v>-0.51313967971157759</v>
      </c>
      <c r="V29" s="7"/>
      <c r="W29" s="28">
        <f t="shared" ca="1" si="8"/>
        <v>-0.86088607688451568</v>
      </c>
      <c r="X29" s="27">
        <f t="shared" ca="1" si="11"/>
        <v>50.912230416396596</v>
      </c>
      <c r="Y29" s="7"/>
      <c r="Z29" s="28">
        <f t="shared" si="12"/>
        <v>50.957999999999991</v>
      </c>
      <c r="AA29" s="27">
        <f t="shared" si="9"/>
        <v>0.88938488023127038</v>
      </c>
      <c r="AB29" s="7"/>
      <c r="AC29" s="28">
        <f t="shared" ca="1" si="0"/>
        <v>-4.5769583603394892E-2</v>
      </c>
      <c r="AD29" s="27">
        <f t="shared" ca="1" si="10"/>
        <v>-2.6838052918243704E-2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14996</v>
      </c>
      <c r="D30" s="26">
        <v>12287</v>
      </c>
      <c r="E30" s="26">
        <v>11336</v>
      </c>
      <c r="F30" s="26">
        <v>14020</v>
      </c>
      <c r="G30" s="27"/>
      <c r="H30" s="7"/>
      <c r="I30" s="28">
        <f t="shared" si="1"/>
        <v>3660</v>
      </c>
      <c r="J30" s="27">
        <f t="shared" si="1"/>
        <v>-1733</v>
      </c>
      <c r="K30" s="7"/>
      <c r="L30" s="124">
        <f t="shared" si="2"/>
        <v>-0.90771149933886186</v>
      </c>
      <c r="M30" s="27">
        <f t="shared" ca="1" si="3"/>
        <v>9.0077380700882132E-8</v>
      </c>
      <c r="N30" s="44"/>
      <c r="O30" s="44"/>
      <c r="P30" s="7"/>
      <c r="Q30" s="28">
        <f t="shared" ca="1" si="4"/>
        <v>3691.6693012074224</v>
      </c>
      <c r="R30" s="27">
        <f t="shared" ca="1" si="5"/>
        <v>-1742.3541403545826</v>
      </c>
      <c r="S30" s="7"/>
      <c r="T30" s="28">
        <f t="shared" ca="1" si="6"/>
        <v>-0.90100889216300195</v>
      </c>
      <c r="U30" s="27">
        <f t="shared" ca="1" si="7"/>
        <v>-0.42446378241751131</v>
      </c>
      <c r="V30" s="7"/>
      <c r="W30" s="28">
        <f t="shared" ca="1" si="8"/>
        <v>-0.90741137039873632</v>
      </c>
      <c r="X30" s="27">
        <f t="shared" ca="1" si="11"/>
        <v>56.640717241528705</v>
      </c>
      <c r="Y30" s="7"/>
      <c r="Z30" s="28">
        <f t="shared" si="12"/>
        <v>56.681999999999988</v>
      </c>
      <c r="AA30" s="27">
        <f t="shared" si="9"/>
        <v>0.98928752661542574</v>
      </c>
      <c r="AB30" s="7"/>
      <c r="AC30" s="28">
        <f t="shared" ca="1" si="0"/>
        <v>-4.1282758471282932E-2</v>
      </c>
      <c r="AD30" s="27">
        <f t="shared" ca="1" si="10"/>
        <v>1.993351245248931E-2</v>
      </c>
      <c r="AE30" s="7">
        <v>139</v>
      </c>
    </row>
    <row r="31" spans="1:31" s="26" customFormat="1" x14ac:dyDescent="0.25">
      <c r="A31" s="26">
        <v>11</v>
      </c>
      <c r="B31" s="26">
        <v>623</v>
      </c>
      <c r="C31" s="26">
        <v>15081</v>
      </c>
      <c r="D31" s="26">
        <v>12478</v>
      </c>
      <c r="E31" s="26">
        <v>11259</v>
      </c>
      <c r="F31" s="26">
        <v>13839</v>
      </c>
      <c r="G31" s="27"/>
      <c r="H31" s="7"/>
      <c r="I31" s="28">
        <f t="shared" si="1"/>
        <v>3822</v>
      </c>
      <c r="J31" s="27">
        <f t="shared" si="1"/>
        <v>-1361</v>
      </c>
      <c r="K31" s="7"/>
      <c r="L31" s="124">
        <f t="shared" si="2"/>
        <v>-0.94483343694164057</v>
      </c>
      <c r="M31" s="27">
        <f t="shared" ca="1" si="3"/>
        <v>6.008518260174225E-7</v>
      </c>
      <c r="N31" s="44"/>
      <c r="O31" s="44"/>
      <c r="P31" s="7"/>
      <c r="Q31" s="28">
        <f t="shared" ca="1" si="4"/>
        <v>3853.6693012074224</v>
      </c>
      <c r="R31" s="27">
        <f t="shared" ca="1" si="5"/>
        <v>-1370.3541403545826</v>
      </c>
      <c r="S31" s="7"/>
      <c r="T31" s="28">
        <f t="shared" ca="1" si="6"/>
        <v>-0.94054749343551203</v>
      </c>
      <c r="U31" s="27">
        <f t="shared" ca="1" si="7"/>
        <v>-0.33383896430379523</v>
      </c>
      <c r="V31" s="7"/>
      <c r="W31" s="28">
        <f t="shared" ca="1" si="8"/>
        <v>-0.94560858326719299</v>
      </c>
      <c r="X31" s="27">
        <f t="shared" ca="1" si="11"/>
        <v>62.264565213798221</v>
      </c>
      <c r="Y31" s="7"/>
      <c r="Z31" s="28">
        <f t="shared" si="12"/>
        <v>62.288999999999987</v>
      </c>
      <c r="AA31" s="27">
        <f t="shared" si="9"/>
        <v>1.0871481377747476</v>
      </c>
      <c r="AB31" s="7"/>
      <c r="AC31" s="28">
        <f t="shared" ca="1" si="0"/>
        <v>-2.4434786201766201E-2</v>
      </c>
      <c r="AD31" s="27">
        <f t="shared" ca="1" si="10"/>
        <v>3.0401999430573312E-2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15140</v>
      </c>
      <c r="D32" s="26">
        <v>12673</v>
      </c>
      <c r="E32" s="26">
        <v>11198</v>
      </c>
      <c r="F32" s="26">
        <v>13649</v>
      </c>
      <c r="G32" s="27"/>
      <c r="H32" s="7"/>
      <c r="I32" s="28">
        <f t="shared" si="1"/>
        <v>3942</v>
      </c>
      <c r="J32" s="27">
        <f t="shared" si="1"/>
        <v>-976</v>
      </c>
      <c r="K32" s="7"/>
      <c r="L32" s="124">
        <f t="shared" si="2"/>
        <v>-0.97295794177115447</v>
      </c>
      <c r="M32" s="27">
        <f t="shared" ca="1" si="3"/>
        <v>3.0134273048162593E-7</v>
      </c>
      <c r="N32" s="44"/>
      <c r="O32" s="44"/>
      <c r="P32" s="7"/>
      <c r="Q32" s="28">
        <f t="shared" ca="1" si="4"/>
        <v>3973.6693012074224</v>
      </c>
      <c r="R32" s="27">
        <f t="shared" ca="1" si="5"/>
        <v>-985.35414035458246</v>
      </c>
      <c r="S32" s="7"/>
      <c r="T32" s="28">
        <f t="shared" ca="1" si="6"/>
        <v>-0.96983534622996392</v>
      </c>
      <c r="U32" s="27">
        <f t="shared" ca="1" si="7"/>
        <v>-0.24004714985814815</v>
      </c>
      <c r="V32" s="7"/>
      <c r="W32" s="28">
        <f t="shared" ca="1" si="8"/>
        <v>-0.97350688869981117</v>
      </c>
      <c r="X32" s="27">
        <f t="shared" ca="1" si="11"/>
        <v>67.858044786320022</v>
      </c>
      <c r="Y32" s="7"/>
      <c r="Z32" s="28">
        <f t="shared" si="12"/>
        <v>67.904999999999987</v>
      </c>
      <c r="AA32" s="27">
        <f t="shared" si="9"/>
        <v>1.1851658285667492</v>
      </c>
      <c r="AB32" s="7"/>
      <c r="AC32" s="28">
        <f t="shared" ca="1" si="0"/>
        <v>-4.6955213679964913E-2</v>
      </c>
      <c r="AD32" s="27">
        <f t="shared" ca="1" si="10"/>
        <v>4.2034816834402022E-2</v>
      </c>
      <c r="AE32" s="7">
        <v>137</v>
      </c>
    </row>
    <row r="33" spans="1:31" s="26" customFormat="1" x14ac:dyDescent="0.25">
      <c r="A33" s="26">
        <v>13</v>
      </c>
      <c r="B33" s="26">
        <v>602</v>
      </c>
      <c r="C33" s="26">
        <v>15170</v>
      </c>
      <c r="D33" s="26">
        <v>12857</v>
      </c>
      <c r="E33" s="26">
        <v>11149</v>
      </c>
      <c r="F33" s="26">
        <v>13447</v>
      </c>
      <c r="G33" s="27"/>
      <c r="H33" s="7"/>
      <c r="I33" s="28">
        <f t="shared" si="1"/>
        <v>4021</v>
      </c>
      <c r="J33" s="27">
        <f t="shared" si="1"/>
        <v>-590</v>
      </c>
      <c r="K33" s="7"/>
      <c r="L33" s="124">
        <f t="shared" si="2"/>
        <v>-0.99124690392539205</v>
      </c>
      <c r="M33" s="27">
        <f t="shared" ca="1" si="3"/>
        <v>2.1575594031094626E-8</v>
      </c>
      <c r="N33" s="44"/>
      <c r="O33" s="44"/>
      <c r="P33" s="7"/>
      <c r="Q33" s="28">
        <f t="shared" ca="1" si="4"/>
        <v>4052.6693012074224</v>
      </c>
      <c r="R33" s="27">
        <f t="shared" ca="1" si="5"/>
        <v>-599.35414035458246</v>
      </c>
      <c r="S33" s="7"/>
      <c r="T33" s="28">
        <f t="shared" ca="1" si="6"/>
        <v>-0.98911651598631145</v>
      </c>
      <c r="U33" s="27">
        <f t="shared" ca="1" si="7"/>
        <v>-0.14601172031004489</v>
      </c>
      <c r="V33" s="7"/>
      <c r="W33" s="28">
        <f t="shared" ca="1" si="8"/>
        <v>-0.99139379025569918</v>
      </c>
      <c r="X33" s="27">
        <f t="shared" ca="1" si="11"/>
        <v>73.331458321773027</v>
      </c>
      <c r="Y33" s="7"/>
      <c r="Z33" s="28">
        <f t="shared" si="12"/>
        <v>73.322999999999979</v>
      </c>
      <c r="AA33" s="27">
        <f t="shared" si="9"/>
        <v>1.279727767439802</v>
      </c>
      <c r="AB33" s="7"/>
      <c r="AC33" s="28">
        <f t="shared" ca="1" si="0"/>
        <v>8.4583217730482829E-3</v>
      </c>
      <c r="AD33" s="27">
        <f t="shared" ca="1" si="10"/>
        <v>-5.7553558162851459E-2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15205</v>
      </c>
      <c r="D34" s="26">
        <v>13059</v>
      </c>
      <c r="E34" s="26">
        <v>11132</v>
      </c>
      <c r="F34" s="26">
        <v>13260</v>
      </c>
      <c r="G34" s="27"/>
      <c r="H34" s="7"/>
      <c r="I34" s="28">
        <f t="shared" si="1"/>
        <v>4073</v>
      </c>
      <c r="J34" s="27">
        <f t="shared" si="1"/>
        <v>-201</v>
      </c>
      <c r="K34" s="7"/>
      <c r="L34" s="124">
        <f t="shared" si="2"/>
        <v>-1.0008136000235104</v>
      </c>
      <c r="M34" s="27">
        <f t="shared" ca="1" si="3"/>
        <v>3.4810065849508059E-6</v>
      </c>
      <c r="N34" s="44"/>
      <c r="O34" s="44"/>
      <c r="P34" s="7"/>
      <c r="Q34" s="28">
        <f t="shared" ca="1" si="4"/>
        <v>4104.669301207422</v>
      </c>
      <c r="R34" s="27">
        <f t="shared" ca="1" si="5"/>
        <v>-210.35414035458246</v>
      </c>
      <c r="S34" s="7"/>
      <c r="T34" s="28">
        <f t="shared" ca="1" si="6"/>
        <v>-1.0018079188639073</v>
      </c>
      <c r="U34" s="27">
        <f t="shared" ca="1" si="7"/>
        <v>-5.1245445454572963E-2</v>
      </c>
      <c r="V34" s="7"/>
      <c r="W34" s="28">
        <f t="shared" ca="1" si="8"/>
        <v>-1.0026793456077074</v>
      </c>
      <c r="X34" s="27">
        <f t="shared" ca="1" si="11"/>
        <v>78.783949297075253</v>
      </c>
      <c r="Y34" s="7"/>
      <c r="Z34" s="28">
        <f t="shared" si="12"/>
        <v>78.884999999999977</v>
      </c>
      <c r="AA34" s="27">
        <f t="shared" si="9"/>
        <v>1.3768029804357265</v>
      </c>
      <c r="AB34" s="7"/>
      <c r="AC34" s="28">
        <f t="shared" ca="1" si="0"/>
        <v>-0.10105070292472362</v>
      </c>
      <c r="AD34" s="27">
        <f t="shared" ca="1" si="10"/>
        <v>3.9244645403357481E-2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15204</v>
      </c>
      <c r="D35" s="26">
        <v>13258</v>
      </c>
      <c r="E35" s="26">
        <v>11126</v>
      </c>
      <c r="F35" s="26">
        <v>13053</v>
      </c>
      <c r="G35" s="27"/>
      <c r="H35" s="7"/>
      <c r="I35" s="28">
        <f t="shared" si="1"/>
        <v>4078</v>
      </c>
      <c r="J35" s="27">
        <f t="shared" si="1"/>
        <v>205</v>
      </c>
      <c r="K35" s="7"/>
      <c r="L35" s="124">
        <f t="shared" si="2"/>
        <v>-1.0008642716095704</v>
      </c>
      <c r="M35" s="27">
        <f t="shared" ca="1" si="3"/>
        <v>2.4548301824812314E-6</v>
      </c>
      <c r="N35" s="44"/>
      <c r="O35" s="44"/>
      <c r="P35" s="7"/>
      <c r="Q35" s="28">
        <f t="shared" ca="1" si="4"/>
        <v>4109.669301207422</v>
      </c>
      <c r="R35" s="27">
        <f t="shared" ca="1" si="5"/>
        <v>195.64585964541754</v>
      </c>
      <c r="S35" s="7"/>
      <c r="T35" s="28">
        <f t="shared" ca="1" si="6"/>
        <v>-1.0030282460636761</v>
      </c>
      <c r="U35" s="27">
        <f t="shared" ca="1" si="7"/>
        <v>4.7662286142654817E-2</v>
      </c>
      <c r="V35" s="7"/>
      <c r="W35" s="28">
        <f t="shared" ca="1" si="8"/>
        <v>-1.0024310613792846</v>
      </c>
      <c r="X35" s="27">
        <f t="shared" ca="1" si="11"/>
        <v>84.431880429221167</v>
      </c>
      <c r="Y35" s="7"/>
      <c r="Z35" s="28">
        <f t="shared" si="12"/>
        <v>84.563999999999979</v>
      </c>
      <c r="AA35" s="27">
        <f t="shared" si="9"/>
        <v>1.4759202286564845</v>
      </c>
      <c r="AB35" s="7"/>
      <c r="AC35" s="28">
        <f t="shared" ca="1" si="0"/>
        <v>-0.13211957077881209</v>
      </c>
      <c r="AD35" s="27">
        <f t="shared" ca="1" si="10"/>
        <v>8.6037271552086736E-2</v>
      </c>
      <c r="AE35" s="7">
        <v>134</v>
      </c>
    </row>
    <row r="36" spans="1:31" s="26" customFormat="1" x14ac:dyDescent="0.25">
      <c r="A36" s="26">
        <v>16</v>
      </c>
      <c r="B36" s="26">
        <v>631</v>
      </c>
      <c r="C36" s="26">
        <v>15179</v>
      </c>
      <c r="D36" s="26">
        <v>13459</v>
      </c>
      <c r="E36" s="26">
        <v>11136</v>
      </c>
      <c r="F36" s="26">
        <v>12845</v>
      </c>
      <c r="G36" s="27"/>
      <c r="H36" s="7"/>
      <c r="I36" s="28">
        <f t="shared" si="1"/>
        <v>4043</v>
      </c>
      <c r="J36" s="27">
        <f t="shared" si="1"/>
        <v>614</v>
      </c>
      <c r="K36" s="7"/>
      <c r="L36" s="124">
        <f t="shared" si="2"/>
        <v>-0.99109653667631814</v>
      </c>
      <c r="M36" s="27">
        <f t="shared" ca="1" si="3"/>
        <v>1.7205404785318642E-6</v>
      </c>
      <c r="N36" s="44"/>
      <c r="O36" s="44"/>
      <c r="P36" s="7"/>
      <c r="Q36" s="28">
        <f t="shared" ca="1" si="4"/>
        <v>4074.6693012074224</v>
      </c>
      <c r="R36" s="27">
        <f t="shared" ca="1" si="5"/>
        <v>604.64585964541754</v>
      </c>
      <c r="S36" s="7"/>
      <c r="T36" s="28">
        <f t="shared" ca="1" si="6"/>
        <v>-0.99448595566529441</v>
      </c>
      <c r="U36" s="27">
        <f t="shared" ca="1" si="7"/>
        <v>0.14730086304725129</v>
      </c>
      <c r="V36" s="7"/>
      <c r="W36" s="28">
        <f t="shared" ca="1" si="8"/>
        <v>-0.9924082304205023</v>
      </c>
      <c r="X36" s="27">
        <f t="shared" ca="1" si="11"/>
        <v>90.152346524207019</v>
      </c>
      <c r="Y36" s="7"/>
      <c r="Z36" s="28">
        <f t="shared" si="12"/>
        <v>90.242999999999981</v>
      </c>
      <c r="AA36" s="27">
        <f t="shared" si="9"/>
        <v>1.5750374768772424</v>
      </c>
      <c r="AB36" s="7"/>
      <c r="AC36" s="28">
        <f t="shared" ca="1" si="0"/>
        <v>-9.0653475792962013E-2</v>
      </c>
      <c r="AD36" s="27">
        <f t="shared" ca="1" si="10"/>
        <v>-1.491724977306319E-2</v>
      </c>
      <c r="AE36" s="7">
        <v>133</v>
      </c>
    </row>
    <row r="37" spans="1:31" s="26" customFormat="1" x14ac:dyDescent="0.25">
      <c r="A37" s="26">
        <v>17</v>
      </c>
      <c r="B37" s="26">
        <v>625</v>
      </c>
      <c r="C37" s="26">
        <v>15150</v>
      </c>
      <c r="D37" s="26">
        <v>13660</v>
      </c>
      <c r="E37" s="26">
        <v>11177</v>
      </c>
      <c r="F37" s="26">
        <v>12654</v>
      </c>
      <c r="G37" s="27"/>
      <c r="H37" s="7"/>
      <c r="I37" s="28">
        <f t="shared" si="1"/>
        <v>3973</v>
      </c>
      <c r="J37" s="27">
        <f t="shared" si="1"/>
        <v>1006</v>
      </c>
      <c r="K37" s="7"/>
      <c r="L37" s="124">
        <f t="shared" si="2"/>
        <v>-0.97183685932012642</v>
      </c>
      <c r="M37" s="27">
        <f t="shared" ca="1" si="3"/>
        <v>4.2716918795506697E-6</v>
      </c>
      <c r="N37" s="44"/>
      <c r="O37" s="44"/>
      <c r="P37" s="7"/>
      <c r="Q37" s="28">
        <f t="shared" ca="1" si="4"/>
        <v>4004.6693012074224</v>
      </c>
      <c r="R37" s="27">
        <f t="shared" ca="1" si="5"/>
        <v>996.64585964541754</v>
      </c>
      <c r="S37" s="7"/>
      <c r="T37" s="28">
        <f t="shared" ca="1" si="6"/>
        <v>-0.97740137486853074</v>
      </c>
      <c r="U37" s="27">
        <f t="shared" ca="1" si="7"/>
        <v>0.24279798321009188</v>
      </c>
      <c r="V37" s="7"/>
      <c r="W37" s="28">
        <f t="shared" ca="1" si="8"/>
        <v>-0.97390366649051041</v>
      </c>
      <c r="X37" s="27">
        <f t="shared" ca="1" si="11"/>
        <v>95.708405321438534</v>
      </c>
      <c r="Y37" s="7"/>
      <c r="Z37" s="28">
        <f t="shared" si="12"/>
        <v>95.867999999999981</v>
      </c>
      <c r="AA37" s="27">
        <f t="shared" si="9"/>
        <v>1.6732122473019235</v>
      </c>
      <c r="AB37" s="7"/>
      <c r="AC37" s="28">
        <f t="shared" ca="1" si="0"/>
        <v>-0.15959467856144727</v>
      </c>
      <c r="AD37" s="27">
        <f t="shared" ca="1" si="10"/>
        <v>-2.3736486010221824E-2</v>
      </c>
      <c r="AE37" s="7">
        <v>132</v>
      </c>
    </row>
    <row r="38" spans="1:31" s="26" customFormat="1" x14ac:dyDescent="0.25">
      <c r="A38" s="26">
        <v>18</v>
      </c>
      <c r="B38" s="26">
        <v>640</v>
      </c>
      <c r="C38" s="26">
        <v>15091</v>
      </c>
      <c r="D38" s="26">
        <v>13857</v>
      </c>
      <c r="E38" s="26">
        <v>11236</v>
      </c>
      <c r="F38" s="26">
        <v>12458</v>
      </c>
      <c r="G38" s="27"/>
      <c r="H38" s="7"/>
      <c r="I38" s="28">
        <f t="shared" si="1"/>
        <v>3855</v>
      </c>
      <c r="J38" s="27">
        <f t="shared" si="1"/>
        <v>1399</v>
      </c>
      <c r="K38" s="7"/>
      <c r="L38" s="124">
        <f t="shared" si="2"/>
        <v>-0.94242445317361279</v>
      </c>
      <c r="M38" s="27">
        <f t="shared" ca="1" si="3"/>
        <v>1.5740188335720497E-6</v>
      </c>
      <c r="N38" s="44"/>
      <c r="O38" s="44"/>
      <c r="P38" s="7"/>
      <c r="Q38" s="28">
        <f t="shared" ca="1" si="4"/>
        <v>3886.6693012074224</v>
      </c>
      <c r="R38" s="27">
        <f t="shared" ca="1" si="5"/>
        <v>1389.6458596454174</v>
      </c>
      <c r="S38" s="7"/>
      <c r="T38" s="28">
        <f t="shared" ca="1" si="6"/>
        <v>-0.94860165295398635</v>
      </c>
      <c r="U38" s="27">
        <f t="shared" ca="1" si="7"/>
        <v>0.33853871847538869</v>
      </c>
      <c r="V38" s="7"/>
      <c r="W38" s="28">
        <f t="shared" ca="1" si="8"/>
        <v>-0.94367905224645321</v>
      </c>
      <c r="X38" s="27">
        <f t="shared" ca="1" si="11"/>
        <v>101.44482345999177</v>
      </c>
      <c r="Y38" s="7"/>
      <c r="Z38" s="28">
        <f t="shared" si="12"/>
        <v>101.62799999999999</v>
      </c>
      <c r="AA38" s="27">
        <f t="shared" si="9"/>
        <v>1.7737432122167971</v>
      </c>
      <c r="AB38" s="7"/>
      <c r="AC38" s="28">
        <f t="shared" ca="1" si="0"/>
        <v>-0.18317654000821904</v>
      </c>
      <c r="AD38" s="27">
        <f t="shared" ca="1" si="10"/>
        <v>8.1044410677080236E-2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15010</v>
      </c>
      <c r="D39" s="26">
        <v>14043</v>
      </c>
      <c r="E39" s="26">
        <v>11309</v>
      </c>
      <c r="F39" s="26">
        <v>12270</v>
      </c>
      <c r="G39" s="27"/>
      <c r="H39" s="7"/>
      <c r="I39" s="28">
        <f t="shared" si="1"/>
        <v>3701</v>
      </c>
      <c r="J39" s="27">
        <f t="shared" si="1"/>
        <v>1773</v>
      </c>
      <c r="K39" s="7"/>
      <c r="L39" s="124">
        <f t="shared" si="2"/>
        <v>-0.90445245042014144</v>
      </c>
      <c r="M39" s="27">
        <f t="shared" ca="1" si="3"/>
        <v>8.0314122983453526E-8</v>
      </c>
      <c r="N39" s="44"/>
      <c r="O39" s="44"/>
      <c r="P39" s="7"/>
      <c r="Q39" s="28">
        <f t="shared" ca="1" si="4"/>
        <v>3732.6693012074224</v>
      </c>
      <c r="R39" s="27">
        <f t="shared" ca="1" si="5"/>
        <v>1763.6458596454174</v>
      </c>
      <c r="S39" s="7"/>
      <c r="T39" s="28">
        <f t="shared" ca="1" si="6"/>
        <v>-0.91101557520110632</v>
      </c>
      <c r="U39" s="27">
        <f t="shared" ca="1" si="7"/>
        <v>0.42965076679401726</v>
      </c>
      <c r="V39" s="7"/>
      <c r="W39" s="28">
        <f t="shared" ca="1" si="8"/>
        <v>-0.90473584788481509</v>
      </c>
      <c r="X39" s="27">
        <f t="shared" ca="1" si="11"/>
        <v>107.11232030308281</v>
      </c>
      <c r="Y39" s="7"/>
      <c r="Z39" s="28">
        <f t="shared" si="12"/>
        <v>107.26199999999999</v>
      </c>
      <c r="AA39" s="27">
        <f t="shared" si="9"/>
        <v>1.8720750622741575</v>
      </c>
      <c r="AB39" s="7"/>
      <c r="AC39" s="28">
        <f t="shared" ca="1" si="0"/>
        <v>-0.14967969691717542</v>
      </c>
      <c r="AD39" s="27">
        <f t="shared" ca="1" si="10"/>
        <v>1.1224193851262498E-3</v>
      </c>
      <c r="AE39" s="7">
        <v>130</v>
      </c>
    </row>
    <row r="40" spans="1:31" s="26" customFormat="1" x14ac:dyDescent="0.25">
      <c r="A40" s="26">
        <v>20</v>
      </c>
      <c r="B40" s="26">
        <v>609</v>
      </c>
      <c r="C40" s="26">
        <v>14921</v>
      </c>
      <c r="D40" s="26">
        <v>14212</v>
      </c>
      <c r="E40" s="26">
        <v>11399</v>
      </c>
      <c r="F40" s="26">
        <v>12094</v>
      </c>
      <c r="G40" s="27"/>
      <c r="H40" s="7"/>
      <c r="I40" s="28">
        <f t="shared" si="1"/>
        <v>3522</v>
      </c>
      <c r="J40" s="27">
        <f t="shared" si="1"/>
        <v>2118</v>
      </c>
      <c r="K40" s="7"/>
      <c r="L40" s="124">
        <f t="shared" si="2"/>
        <v>-0.85912823773669622</v>
      </c>
      <c r="M40" s="27">
        <f t="shared" ca="1" si="3"/>
        <v>4.4489901585703719E-7</v>
      </c>
      <c r="N40" s="44"/>
      <c r="O40" s="44"/>
      <c r="P40" s="7"/>
      <c r="Q40" s="28">
        <f t="shared" ca="1" si="4"/>
        <v>3553.6693012074224</v>
      </c>
      <c r="R40" s="27">
        <f t="shared" ca="1" si="5"/>
        <v>2108.6458596454177</v>
      </c>
      <c r="S40" s="7"/>
      <c r="T40" s="28">
        <f t="shared" ca="1" si="6"/>
        <v>-0.86732786144938223</v>
      </c>
      <c r="U40" s="27">
        <f t="shared" ca="1" si="7"/>
        <v>0.5136979771414153</v>
      </c>
      <c r="V40" s="7"/>
      <c r="W40" s="28">
        <f t="shared" ca="1" si="8"/>
        <v>-0.85979524524479267</v>
      </c>
      <c r="X40" s="27">
        <f t="shared" ca="1" si="11"/>
        <v>112.5665650591319</v>
      </c>
      <c r="Y40" s="7"/>
      <c r="Z40" s="28">
        <f t="shared" si="12"/>
        <v>112.74299999999998</v>
      </c>
      <c r="AA40" s="27">
        <f t="shared" si="9"/>
        <v>1.9677365585759667</v>
      </c>
      <c r="AB40" s="7"/>
      <c r="AC40" s="28">
        <f t="shared" ca="1" si="0"/>
        <v>-0.17643494086807721</v>
      </c>
      <c r="AD40" s="27">
        <f t="shared" ca="1" si="10"/>
        <v>1.2083419068218859E-2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14818</v>
      </c>
      <c r="D41" s="26">
        <v>14383</v>
      </c>
      <c r="E41" s="26">
        <v>11506</v>
      </c>
      <c r="F41" s="26">
        <v>11933</v>
      </c>
      <c r="G41" s="27"/>
      <c r="H41" s="7"/>
      <c r="I41" s="28">
        <f t="shared" si="1"/>
        <v>3312</v>
      </c>
      <c r="J41" s="27">
        <f t="shared" si="1"/>
        <v>2450</v>
      </c>
      <c r="K41" s="7"/>
      <c r="L41" s="124">
        <f t="shared" si="2"/>
        <v>-0.80595377542334545</v>
      </c>
      <c r="M41" s="27">
        <f t="shared" ca="1" si="3"/>
        <v>1.9072526976762662E-6</v>
      </c>
      <c r="N41" s="44"/>
      <c r="O41" s="44"/>
      <c r="P41" s="7"/>
      <c r="Q41" s="28">
        <f t="shared" ca="1" si="4"/>
        <v>3343.6693012074224</v>
      </c>
      <c r="R41" s="27">
        <f t="shared" ca="1" si="5"/>
        <v>2440.6458596454177</v>
      </c>
      <c r="S41" s="7"/>
      <c r="T41" s="28">
        <f t="shared" ca="1" si="6"/>
        <v>-0.81607411905909133</v>
      </c>
      <c r="U41" s="27">
        <f t="shared" ca="1" si="7"/>
        <v>0.59457819115688237</v>
      </c>
      <c r="V41" s="7"/>
      <c r="W41" s="28">
        <f t="shared" ca="1" si="8"/>
        <v>-0.80733480862268436</v>
      </c>
      <c r="X41" s="27">
        <f t="shared" ca="1" si="11"/>
        <v>118.08025189318295</v>
      </c>
      <c r="Y41" s="7"/>
      <c r="Z41" s="28">
        <f t="shared" si="12"/>
        <v>118.22399999999998</v>
      </c>
      <c r="AA41" s="27">
        <f t="shared" si="9"/>
        <v>2.0633980548777759</v>
      </c>
      <c r="AB41" s="7"/>
      <c r="AC41" s="28">
        <f t="shared" ca="1" si="0"/>
        <v>-0.14374810681702854</v>
      </c>
      <c r="AD41" s="27">
        <f t="shared" ca="1" si="10"/>
        <v>4.5139891552025802E-2</v>
      </c>
      <c r="AE41" s="7">
        <v>128</v>
      </c>
    </row>
    <row r="42" spans="1:31" s="26" customFormat="1" x14ac:dyDescent="0.25">
      <c r="A42" s="26">
        <v>22</v>
      </c>
      <c r="B42" s="26">
        <v>626</v>
      </c>
      <c r="C42" s="26">
        <v>14687</v>
      </c>
      <c r="D42" s="26">
        <v>14539</v>
      </c>
      <c r="E42" s="26">
        <v>11630</v>
      </c>
      <c r="F42" s="26">
        <v>11776</v>
      </c>
      <c r="G42" s="27"/>
      <c r="H42" s="7"/>
      <c r="I42" s="28">
        <f t="shared" si="1"/>
        <v>3057</v>
      </c>
      <c r="J42" s="27">
        <f t="shared" si="1"/>
        <v>2763</v>
      </c>
      <c r="K42" s="7"/>
      <c r="L42" s="124">
        <f t="shared" si="2"/>
        <v>-0.74362491943793441</v>
      </c>
      <c r="M42" s="27">
        <f t="shared" ca="1" si="3"/>
        <v>1.1157691695835299E-7</v>
      </c>
      <c r="N42" s="44"/>
      <c r="O42" s="44"/>
      <c r="P42" s="7"/>
      <c r="Q42" s="28">
        <f t="shared" ca="1" si="4"/>
        <v>3088.6693012074224</v>
      </c>
      <c r="R42" s="27">
        <f t="shared" ca="1" si="5"/>
        <v>2753.6458596454177</v>
      </c>
      <c r="S42" s="7"/>
      <c r="T42" s="28">
        <f t="shared" ca="1" si="6"/>
        <v>-0.75383743187088093</v>
      </c>
      <c r="U42" s="27">
        <f t="shared" ca="1" si="7"/>
        <v>0.67082971822568116</v>
      </c>
      <c r="V42" s="7"/>
      <c r="W42" s="28">
        <f t="shared" ca="1" si="8"/>
        <v>-0.74395895074927865</v>
      </c>
      <c r="X42" s="27">
        <f t="shared" ca="1" si="11"/>
        <v>123.75076827039607</v>
      </c>
      <c r="Y42" s="7"/>
      <c r="Z42" s="28">
        <f t="shared" si="12"/>
        <v>123.85799999999998</v>
      </c>
      <c r="AA42" s="27">
        <f t="shared" si="9"/>
        <v>2.1617299049351359</v>
      </c>
      <c r="AB42" s="7"/>
      <c r="AC42" s="28">
        <f t="shared" ca="1" si="0"/>
        <v>-0.10723172960391025</v>
      </c>
      <c r="AD42" s="27">
        <f t="shared" ca="1" si="10"/>
        <v>1.2297749223222354E-3</v>
      </c>
      <c r="AE42" s="7">
        <v>127</v>
      </c>
    </row>
    <row r="43" spans="1:31" s="26" customFormat="1" x14ac:dyDescent="0.25">
      <c r="A43" s="26">
        <v>23</v>
      </c>
      <c r="B43" s="26">
        <v>621</v>
      </c>
      <c r="C43" s="26">
        <v>14547</v>
      </c>
      <c r="D43" s="26">
        <v>14670</v>
      </c>
      <c r="E43" s="26">
        <v>11769</v>
      </c>
      <c r="F43" s="26">
        <v>11627</v>
      </c>
      <c r="G43" s="27"/>
      <c r="H43" s="7"/>
      <c r="I43" s="28">
        <f t="shared" si="1"/>
        <v>2778</v>
      </c>
      <c r="J43" s="27">
        <f t="shared" si="1"/>
        <v>3043</v>
      </c>
      <c r="K43" s="7"/>
      <c r="L43" s="124">
        <f t="shared" si="2"/>
        <v>-0.67469950704480119</v>
      </c>
      <c r="M43" s="27">
        <f t="shared" ca="1" si="3"/>
        <v>2.0952650657794633E-8</v>
      </c>
      <c r="N43" s="44"/>
      <c r="O43" s="44"/>
      <c r="P43" s="7"/>
      <c r="Q43" s="28">
        <f t="shared" ca="1" si="4"/>
        <v>2809.6693012074224</v>
      </c>
      <c r="R43" s="27">
        <f t="shared" ca="1" si="5"/>
        <v>3033.6458596454177</v>
      </c>
      <c r="S43" s="7"/>
      <c r="T43" s="28">
        <f t="shared" ca="1" si="6"/>
        <v>-0.68574317412378016</v>
      </c>
      <c r="U43" s="27">
        <f t="shared" ca="1" si="7"/>
        <v>0.7390419469134244</v>
      </c>
      <c r="V43" s="7"/>
      <c r="W43" s="28">
        <f t="shared" ca="1" si="8"/>
        <v>-0.6748442573493183</v>
      </c>
      <c r="X43" s="27">
        <f t="shared" ca="1" si="11"/>
        <v>129.30944228856526</v>
      </c>
      <c r="Y43" s="7"/>
      <c r="Z43" s="28">
        <f t="shared" si="12"/>
        <v>129.44699999999997</v>
      </c>
      <c r="AA43" s="27">
        <f t="shared" si="9"/>
        <v>2.2592763568290994</v>
      </c>
      <c r="AB43" s="7"/>
      <c r="AC43" s="28">
        <f t="shared" ca="1" si="0"/>
        <v>-0.13755771143470952</v>
      </c>
      <c r="AD43" s="27">
        <f t="shared" ca="1" si="10"/>
        <v>5.2861325918399871E-2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14397</v>
      </c>
      <c r="D44" s="26">
        <v>14812</v>
      </c>
      <c r="E44" s="26">
        <v>11927</v>
      </c>
      <c r="F44" s="26">
        <v>11504</v>
      </c>
      <c r="G44" s="27"/>
      <c r="H44" s="7"/>
      <c r="I44" s="28">
        <f t="shared" si="1"/>
        <v>2470</v>
      </c>
      <c r="J44" s="27">
        <f t="shared" si="1"/>
        <v>3308</v>
      </c>
      <c r="K44" s="7"/>
      <c r="L44" s="124">
        <f t="shared" si="2"/>
        <v>-0.5987343954665133</v>
      </c>
      <c r="M44" s="27">
        <f t="shared" ca="1" si="3"/>
        <v>8.5530518018474236E-10</v>
      </c>
      <c r="N44" s="44"/>
      <c r="O44" s="44"/>
      <c r="P44" s="7"/>
      <c r="Q44" s="28">
        <f t="shared" ca="1" si="4"/>
        <v>2501.6693012074224</v>
      </c>
      <c r="R44" s="27">
        <f t="shared" ca="1" si="5"/>
        <v>3298.6458596454177</v>
      </c>
      <c r="S44" s="7"/>
      <c r="T44" s="28">
        <f t="shared" ca="1" si="6"/>
        <v>-0.61057101861802021</v>
      </c>
      <c r="U44" s="27">
        <f t="shared" ca="1" si="7"/>
        <v>0.8035999490643243</v>
      </c>
      <c r="V44" s="7"/>
      <c r="W44" s="28">
        <f t="shared" ca="1" si="8"/>
        <v>-0.59870514986547341</v>
      </c>
      <c r="X44" s="27">
        <f t="shared" ca="1" si="11"/>
        <v>135.02253159153469</v>
      </c>
      <c r="Y44" s="7"/>
      <c r="Z44" s="28">
        <f t="shared" si="12"/>
        <v>135.08099999999996</v>
      </c>
      <c r="AA44" s="27">
        <f t="shared" si="9"/>
        <v>2.3576082068864599</v>
      </c>
      <c r="AB44" s="7"/>
      <c r="AC44" s="28">
        <f t="shared" ca="1" si="0"/>
        <v>-5.8468408465273569E-2</v>
      </c>
      <c r="AD44" s="27">
        <f t="shared" ca="1" si="10"/>
        <v>3.2819503497222513E-2</v>
      </c>
      <c r="AE44" s="7">
        <v>125</v>
      </c>
    </row>
    <row r="45" spans="1:31" s="26" customFormat="1" x14ac:dyDescent="0.25">
      <c r="A45" s="26">
        <v>25</v>
      </c>
      <c r="B45" s="26">
        <v>635</v>
      </c>
      <c r="C45" s="26">
        <v>14223</v>
      </c>
      <c r="D45" s="26">
        <v>14926</v>
      </c>
      <c r="E45" s="26">
        <v>12094</v>
      </c>
      <c r="F45" s="26">
        <v>11385</v>
      </c>
      <c r="G45" s="27"/>
      <c r="H45" s="7"/>
      <c r="I45" s="28">
        <f t="shared" si="1"/>
        <v>2129</v>
      </c>
      <c r="J45" s="27">
        <f t="shared" si="1"/>
        <v>3541</v>
      </c>
      <c r="K45" s="7"/>
      <c r="L45" s="124">
        <f t="shared" si="2"/>
        <v>-0.51577701759758832</v>
      </c>
      <c r="M45" s="27">
        <f t="shared" ca="1" si="3"/>
        <v>1.3230968647528966E-6</v>
      </c>
      <c r="N45" s="44"/>
      <c r="O45" s="44"/>
      <c r="P45" s="7"/>
      <c r="Q45" s="28">
        <f t="shared" ca="1" si="4"/>
        <v>2160.6693012074224</v>
      </c>
      <c r="R45" s="27">
        <f t="shared" ca="1" si="5"/>
        <v>3531.6458596454177</v>
      </c>
      <c r="S45" s="7"/>
      <c r="T45" s="28">
        <f t="shared" ca="1" si="6"/>
        <v>-0.52734470359378594</v>
      </c>
      <c r="U45" s="27">
        <f t="shared" ca="1" si="7"/>
        <v>0.86036226793662496</v>
      </c>
      <c r="V45" s="7"/>
      <c r="W45" s="28">
        <f t="shared" ca="1" si="8"/>
        <v>-0.51462675812044723</v>
      </c>
      <c r="X45" s="27">
        <f t="shared" ca="1" si="11"/>
        <v>140.82389927982189</v>
      </c>
      <c r="Y45" s="7"/>
      <c r="Z45" s="28">
        <f t="shared" si="12"/>
        <v>140.79599999999996</v>
      </c>
      <c r="AA45" s="27">
        <f t="shared" si="9"/>
        <v>2.4573537736379354</v>
      </c>
      <c r="AB45" s="7"/>
      <c r="AC45" s="28">
        <f t="shared" ca="1" si="0"/>
        <v>2.7899279821923528E-2</v>
      </c>
      <c r="AD45" s="27">
        <f t="shared" ca="1" si="10"/>
        <v>-4.577595532379064E-2</v>
      </c>
      <c r="AE45" s="7">
        <v>124</v>
      </c>
    </row>
    <row r="46" spans="1:31" s="26" customFormat="1" x14ac:dyDescent="0.25">
      <c r="A46" s="26">
        <v>26</v>
      </c>
      <c r="B46" s="26">
        <v>637</v>
      </c>
      <c r="C46" s="26">
        <v>14051</v>
      </c>
      <c r="D46" s="26">
        <v>15024</v>
      </c>
      <c r="E46" s="26">
        <v>12277</v>
      </c>
      <c r="F46" s="26">
        <v>11292</v>
      </c>
      <c r="G46" s="27"/>
      <c r="H46" s="7"/>
      <c r="I46" s="28">
        <f t="shared" si="1"/>
        <v>1774</v>
      </c>
      <c r="J46" s="27">
        <f t="shared" si="1"/>
        <v>3732</v>
      </c>
      <c r="K46" s="7"/>
      <c r="L46" s="124">
        <f t="shared" si="2"/>
        <v>-0.42741374267998089</v>
      </c>
      <c r="M46" s="27">
        <f t="shared" ca="1" si="3"/>
        <v>1.7090317478753697E-8</v>
      </c>
      <c r="N46" s="44"/>
      <c r="O46" s="44"/>
      <c r="P46" s="7"/>
      <c r="Q46" s="28">
        <f t="shared" ca="1" si="4"/>
        <v>1805.6693012074224</v>
      </c>
      <c r="R46" s="27">
        <f t="shared" ca="1" si="5"/>
        <v>3722.6458596454177</v>
      </c>
      <c r="S46" s="7"/>
      <c r="T46" s="28">
        <f t="shared" ca="1" si="6"/>
        <v>-0.44070147241019902</v>
      </c>
      <c r="U46" s="27">
        <f t="shared" ca="1" si="7"/>
        <v>0.90689275250576418</v>
      </c>
      <c r="V46" s="7"/>
      <c r="W46" s="28">
        <f t="shared" ca="1" si="8"/>
        <v>-0.42728301273896219</v>
      </c>
      <c r="X46" s="27">
        <f t="shared" ca="1" si="11"/>
        <v>146.48221085590143</v>
      </c>
      <c r="Y46" s="7"/>
      <c r="Z46" s="28">
        <f t="shared" si="12"/>
        <v>146.52899999999997</v>
      </c>
      <c r="AA46" s="27">
        <f t="shared" si="9"/>
        <v>2.5574134996547708</v>
      </c>
      <c r="AB46" s="7"/>
      <c r="AC46" s="28">
        <f t="shared" ca="1" si="0"/>
        <v>-4.6789144098539737E-2</v>
      </c>
      <c r="AD46" s="27">
        <f t="shared" ca="1" si="10"/>
        <v>6.9409046068187763E-2</v>
      </c>
      <c r="AE46" s="7">
        <v>123</v>
      </c>
    </row>
    <row r="47" spans="1:31" s="26" customFormat="1" x14ac:dyDescent="0.25">
      <c r="A47" s="26">
        <v>27</v>
      </c>
      <c r="B47" s="26">
        <v>618</v>
      </c>
      <c r="C47" s="26">
        <v>13859</v>
      </c>
      <c r="D47" s="26">
        <v>15092</v>
      </c>
      <c r="E47" s="26">
        <v>12453</v>
      </c>
      <c r="F47" s="26">
        <v>11209</v>
      </c>
      <c r="G47" s="27"/>
      <c r="H47" s="7"/>
      <c r="I47" s="28">
        <f t="shared" si="1"/>
        <v>1406</v>
      </c>
      <c r="J47" s="27">
        <f t="shared" si="1"/>
        <v>3883</v>
      </c>
      <c r="K47" s="7"/>
      <c r="L47" s="124">
        <f t="shared" si="2"/>
        <v>-0.33759682328883794</v>
      </c>
      <c r="M47" s="27">
        <f t="shared" ca="1" si="3"/>
        <v>4.7066792497577953E-7</v>
      </c>
      <c r="N47" s="44"/>
      <c r="O47" s="44"/>
      <c r="P47" s="7"/>
      <c r="Q47" s="28">
        <f t="shared" ca="1" si="4"/>
        <v>1437.6693012074224</v>
      </c>
      <c r="R47" s="27">
        <f t="shared" ca="1" si="5"/>
        <v>3873.6458596454177</v>
      </c>
      <c r="S47" s="7"/>
      <c r="T47" s="28">
        <f t="shared" ca="1" si="6"/>
        <v>-0.35088539050721307</v>
      </c>
      <c r="U47" s="27">
        <f t="shared" ca="1" si="7"/>
        <v>0.94367863297665433</v>
      </c>
      <c r="V47" s="7"/>
      <c r="W47" s="28">
        <f t="shared" ca="1" si="8"/>
        <v>-0.33691077086738913</v>
      </c>
      <c r="X47" s="27">
        <f t="shared" ca="1" si="11"/>
        <v>152.06219856405221</v>
      </c>
      <c r="Y47" s="7"/>
      <c r="Z47" s="28">
        <f t="shared" si="12"/>
        <v>152.09099999999998</v>
      </c>
      <c r="AA47" s="27">
        <f t="shared" si="9"/>
        <v>2.6544887126506955</v>
      </c>
      <c r="AB47" s="7"/>
      <c r="AC47" s="28">
        <f t="shared" ca="1" si="0"/>
        <v>-2.880143594776996E-2</v>
      </c>
      <c r="AD47" s="27">
        <f t="shared" ca="1" si="10"/>
        <v>6.6984055773588125E-2</v>
      </c>
      <c r="AE47" s="7">
        <v>122</v>
      </c>
    </row>
    <row r="48" spans="1:31" s="26" customFormat="1" x14ac:dyDescent="0.25">
      <c r="A48" s="26">
        <v>28</v>
      </c>
      <c r="B48" s="26">
        <v>623</v>
      </c>
      <c r="C48" s="26">
        <v>13671</v>
      </c>
      <c r="D48" s="26">
        <v>15156</v>
      </c>
      <c r="E48" s="26">
        <v>12651</v>
      </c>
      <c r="F48" s="26">
        <v>11151</v>
      </c>
      <c r="G48" s="27"/>
      <c r="H48" s="7"/>
      <c r="I48" s="28">
        <f t="shared" si="1"/>
        <v>1020</v>
      </c>
      <c r="J48" s="27">
        <f t="shared" si="1"/>
        <v>4005</v>
      </c>
      <c r="K48" s="7"/>
      <c r="L48" s="124">
        <f t="shared" si="2"/>
        <v>-0.2438436712445102</v>
      </c>
      <c r="M48" s="27">
        <f t="shared" ca="1" si="3"/>
        <v>2.540498369318827E-6</v>
      </c>
      <c r="N48" s="44"/>
      <c r="O48" s="44"/>
      <c r="P48" s="7"/>
      <c r="Q48" s="28">
        <f t="shared" ca="1" si="4"/>
        <v>1051.6693012074224</v>
      </c>
      <c r="R48" s="27">
        <f t="shared" ca="1" si="5"/>
        <v>3995.6458596454177</v>
      </c>
      <c r="S48" s="7"/>
      <c r="T48" s="28">
        <f t="shared" ca="1" si="6"/>
        <v>-0.25667613068505934</v>
      </c>
      <c r="U48" s="27">
        <f t="shared" ca="1" si="7"/>
        <v>0.9733996754763139</v>
      </c>
      <c r="V48" s="7"/>
      <c r="W48" s="28">
        <f t="shared" ca="1" si="8"/>
        <v>-0.24224977715476684</v>
      </c>
      <c r="X48" s="27">
        <f t="shared" ca="1" si="11"/>
        <v>157.7344249963154</v>
      </c>
      <c r="Y48" s="7"/>
      <c r="Z48" s="28">
        <f t="shared" si="12"/>
        <v>157.69799999999998</v>
      </c>
      <c r="AA48" s="27">
        <f t="shared" si="9"/>
        <v>2.7523493238100172</v>
      </c>
      <c r="AB48" s="7"/>
      <c r="AC48" s="28">
        <f t="shared" ca="1" si="0"/>
        <v>3.6424996315417957E-2</v>
      </c>
      <c r="AD48" s="27">
        <f t="shared" ca="1" si="10"/>
        <v>-3.2061165268146397E-2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13477</v>
      </c>
      <c r="D49" s="26">
        <v>15187</v>
      </c>
      <c r="E49" s="26">
        <v>12833</v>
      </c>
      <c r="F49" s="26">
        <v>11109</v>
      </c>
      <c r="G49" s="27"/>
      <c r="H49" s="7"/>
      <c r="I49" s="28">
        <f t="shared" si="1"/>
        <v>644</v>
      </c>
      <c r="J49" s="27">
        <f t="shared" si="1"/>
        <v>4078</v>
      </c>
      <c r="K49" s="7"/>
      <c r="L49" s="124">
        <f t="shared" si="2"/>
        <v>-0.15056298893709191</v>
      </c>
      <c r="M49" s="27">
        <f t="shared" ca="1" si="3"/>
        <v>1.2674993312645478E-7</v>
      </c>
      <c r="N49" s="44"/>
      <c r="O49" s="44"/>
      <c r="P49" s="7"/>
      <c r="Q49" s="28">
        <f t="shared" ca="1" si="4"/>
        <v>675.66930120742245</v>
      </c>
      <c r="R49" s="27">
        <f t="shared" ca="1" si="5"/>
        <v>4068.6458596454177</v>
      </c>
      <c r="S49" s="7"/>
      <c r="T49" s="28">
        <f t="shared" ca="1" si="6"/>
        <v>-0.16490752526244329</v>
      </c>
      <c r="U49" s="27">
        <f t="shared" ca="1" si="7"/>
        <v>0.9911835779556184</v>
      </c>
      <c r="V49" s="7"/>
      <c r="W49" s="28">
        <f t="shared" ca="1" si="8"/>
        <v>-0.1502069693686319</v>
      </c>
      <c r="X49" s="27">
        <f t="shared" ca="1" si="11"/>
        <v>163.09249541615281</v>
      </c>
      <c r="Y49" s="7"/>
      <c r="Z49" s="28">
        <f t="shared" si="12"/>
        <v>163.14299999999997</v>
      </c>
      <c r="AA49" s="27">
        <f t="shared" si="9"/>
        <v>2.8473825015811087</v>
      </c>
      <c r="AB49" s="7"/>
      <c r="AC49" s="28">
        <f t="shared" ca="1" si="0"/>
        <v>-5.0504583847157392E-2</v>
      </c>
      <c r="AD49" s="27">
        <f t="shared" ca="1" si="10"/>
        <v>9.5766076781643505E-2</v>
      </c>
      <c r="AE49" s="7">
        <v>120</v>
      </c>
    </row>
    <row r="50" spans="1:31" s="26" customFormat="1" x14ac:dyDescent="0.25">
      <c r="A50" s="26">
        <v>30</v>
      </c>
      <c r="B50" s="26">
        <v>611</v>
      </c>
      <c r="C50" s="26">
        <v>13284</v>
      </c>
      <c r="D50" s="26">
        <v>15214</v>
      </c>
      <c r="E50" s="26">
        <v>13036</v>
      </c>
      <c r="F50" s="26">
        <v>11093</v>
      </c>
      <c r="G50" s="27"/>
      <c r="H50" s="7"/>
      <c r="I50" s="28">
        <f t="shared" si="1"/>
        <v>248</v>
      </c>
      <c r="J50" s="27">
        <f t="shared" si="1"/>
        <v>4121</v>
      </c>
      <c r="K50" s="7"/>
      <c r="L50" s="124">
        <f t="shared" si="2"/>
        <v>-5.498631830366954E-2</v>
      </c>
      <c r="M50" s="27">
        <f t="shared" ca="1" si="3"/>
        <v>2.5455425742928918E-6</v>
      </c>
      <c r="N50" s="44"/>
      <c r="O50" s="44"/>
      <c r="P50" s="7"/>
      <c r="Q50" s="28">
        <f t="shared" ca="1" si="4"/>
        <v>279.66930120742239</v>
      </c>
      <c r="R50" s="27">
        <f t="shared" ca="1" si="5"/>
        <v>4111.6458596454177</v>
      </c>
      <c r="S50" s="7"/>
      <c r="T50" s="28">
        <f t="shared" ca="1" si="6"/>
        <v>-6.8257611040751884E-2</v>
      </c>
      <c r="U50" s="27">
        <f t="shared" ca="1" si="7"/>
        <v>1.001659027361236</v>
      </c>
      <c r="V50" s="7"/>
      <c r="W50" s="28">
        <f t="shared" ca="1" si="8"/>
        <v>-5.3390842645975919E-2</v>
      </c>
      <c r="X50" s="27">
        <f t="shared" ca="1" si="11"/>
        <v>168.65858954150167</v>
      </c>
      <c r="Y50" s="7"/>
      <c r="Z50" s="28">
        <f t="shared" si="12"/>
        <v>168.64199999999997</v>
      </c>
      <c r="AA50" s="27">
        <f t="shared" si="9"/>
        <v>2.943358157148277</v>
      </c>
      <c r="AB50" s="7"/>
      <c r="AC50" s="28">
        <f t="shared" ca="1" si="0"/>
        <v>1.6589541501701888E-2</v>
      </c>
      <c r="AD50" s="27">
        <f t="shared" ca="1" si="10"/>
        <v>-3.6350469321121182E-2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13083</v>
      </c>
      <c r="D51" s="26">
        <v>15218</v>
      </c>
      <c r="E51" s="26">
        <v>13241</v>
      </c>
      <c r="F51" s="26">
        <v>11096</v>
      </c>
      <c r="G51" s="27"/>
      <c r="H51" s="7"/>
      <c r="I51" s="28">
        <f t="shared" si="1"/>
        <v>-158</v>
      </c>
      <c r="J51" s="27">
        <f t="shared" si="1"/>
        <v>4122</v>
      </c>
      <c r="K51" s="7"/>
      <c r="L51" s="124">
        <f t="shared" si="2"/>
        <v>4.4234475278904395E-2</v>
      </c>
      <c r="M51" s="27">
        <f t="shared" ca="1" si="3"/>
        <v>2.1897874455880677E-6</v>
      </c>
      <c r="N51" s="44"/>
      <c r="O51" s="44"/>
      <c r="P51" s="7"/>
      <c r="Q51" s="28">
        <f t="shared" ca="1" si="4"/>
        <v>-126.33069879257759</v>
      </c>
      <c r="R51" s="27">
        <f t="shared" ca="1" si="5"/>
        <v>4112.6458596454177</v>
      </c>
      <c r="S51" s="7"/>
      <c r="T51" s="28">
        <f t="shared" ca="1" si="6"/>
        <v>3.0832957580477161E-2</v>
      </c>
      <c r="U51" s="27">
        <f t="shared" ca="1" si="7"/>
        <v>1.0019026424636923</v>
      </c>
      <c r="V51" s="7"/>
      <c r="W51" s="28">
        <f t="shared" ca="1" si="8"/>
        <v>4.5714268320376096E-2</v>
      </c>
      <c r="X51" s="27">
        <f t="shared" ca="1" si="11"/>
        <v>174.32215416308759</v>
      </c>
      <c r="Y51" s="7"/>
      <c r="Z51" s="28">
        <f t="shared" si="12"/>
        <v>174.32099999999997</v>
      </c>
      <c r="AA51" s="27">
        <f t="shared" si="9"/>
        <v>3.0424754053690348</v>
      </c>
      <c r="AB51" s="7"/>
      <c r="AC51" s="28">
        <f t="shared" ca="1" si="0"/>
        <v>1.1541630876195086E-3</v>
      </c>
      <c r="AD51" s="27">
        <f t="shared" ca="1" si="10"/>
        <v>-2.9734454617369011E-2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12880</v>
      </c>
      <c r="D52" s="26">
        <v>15187</v>
      </c>
      <c r="E52" s="26">
        <v>13434</v>
      </c>
      <c r="F52" s="26">
        <v>11112</v>
      </c>
      <c r="G52" s="27"/>
      <c r="H52" s="7"/>
      <c r="I52" s="28">
        <f t="shared" si="1"/>
        <v>-554</v>
      </c>
      <c r="J52" s="27">
        <f t="shared" si="1"/>
        <v>4075</v>
      </c>
      <c r="K52" s="7"/>
      <c r="L52" s="124">
        <f t="shared" si="2"/>
        <v>0.14239275778814364</v>
      </c>
      <c r="M52" s="27">
        <f t="shared" ca="1" si="3"/>
        <v>3.5324009776787432E-8</v>
      </c>
      <c r="N52" s="44"/>
      <c r="O52" s="44"/>
      <c r="P52" s="7"/>
      <c r="Q52" s="28">
        <f t="shared" ca="1" si="4"/>
        <v>-522.33069879257755</v>
      </c>
      <c r="R52" s="27">
        <f t="shared" ca="1" si="5"/>
        <v>4065.6458596454177</v>
      </c>
      <c r="S52" s="7"/>
      <c r="T52" s="28">
        <f t="shared" ca="1" si="6"/>
        <v>0.12748287180216855</v>
      </c>
      <c r="U52" s="27">
        <f t="shared" ca="1" si="7"/>
        <v>0.99045273264824973</v>
      </c>
      <c r="V52" s="7"/>
      <c r="W52" s="28">
        <f t="shared" ca="1" si="8"/>
        <v>0.14220481096115051</v>
      </c>
      <c r="X52" s="27">
        <f t="shared" ca="1" si="11"/>
        <v>179.88014305552849</v>
      </c>
      <c r="Y52" s="7"/>
      <c r="Z52" s="28">
        <f t="shared" si="12"/>
        <v>179.96399999999997</v>
      </c>
      <c r="AA52" s="27">
        <f t="shared" si="9"/>
        <v>3.1409643350590746</v>
      </c>
      <c r="AB52" s="7"/>
      <c r="AC52" s="28">
        <f t="shared" ca="1" si="0"/>
        <v>-8.3856944471477846E-2</v>
      </c>
      <c r="AD52" s="27">
        <f t="shared" ca="1" si="10"/>
        <v>2.6128368522279288E-2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12675</v>
      </c>
      <c r="D53" s="26">
        <v>15148</v>
      </c>
      <c r="E53" s="26">
        <v>13639</v>
      </c>
      <c r="F53" s="26">
        <v>11148</v>
      </c>
      <c r="G53" s="27"/>
      <c r="H53" s="7"/>
      <c r="I53" s="28">
        <f t="shared" si="1"/>
        <v>-964</v>
      </c>
      <c r="J53" s="27">
        <f t="shared" si="1"/>
        <v>4000</v>
      </c>
      <c r="K53" s="7"/>
      <c r="L53" s="124">
        <f t="shared" si="2"/>
        <v>0.24084528931160076</v>
      </c>
      <c r="M53" s="27">
        <f t="shared" ca="1" si="3"/>
        <v>1.3597060439010318E-6</v>
      </c>
      <c r="N53" s="44"/>
      <c r="O53" s="44"/>
      <c r="P53" s="7"/>
      <c r="Q53" s="28">
        <f t="shared" ca="1" si="4"/>
        <v>-932.33069879257755</v>
      </c>
      <c r="R53" s="27">
        <f t="shared" ca="1" si="5"/>
        <v>3990.6458596454177</v>
      </c>
      <c r="S53" s="7"/>
      <c r="T53" s="28">
        <f t="shared" ca="1" si="6"/>
        <v>0.22754970218321266</v>
      </c>
      <c r="U53" s="27">
        <f t="shared" ca="1" si="7"/>
        <v>0.97218159996403275</v>
      </c>
      <c r="V53" s="7"/>
      <c r="W53" s="28">
        <f t="shared" ca="1" si="8"/>
        <v>0.24201135365112111</v>
      </c>
      <c r="X53" s="27">
        <f t="shared" ca="1" si="11"/>
        <v>185.68857759038133</v>
      </c>
      <c r="Y53" s="7"/>
      <c r="Z53" s="28">
        <f t="shared" si="12"/>
        <v>185.70599999999996</v>
      </c>
      <c r="AA53" s="27">
        <f t="shared" si="9"/>
        <v>3.2411811407085889</v>
      </c>
      <c r="AB53" s="7"/>
      <c r="AC53" s="28">
        <f t="shared" ca="1" si="0"/>
        <v>-1.7422409618632173E-2</v>
      </c>
      <c r="AD53" s="27">
        <f t="shared" ca="1" si="10"/>
        <v>-3.1862931341805734E-2</v>
      </c>
      <c r="AE53" s="7">
        <v>116</v>
      </c>
    </row>
    <row r="54" spans="1:31" s="26" customFormat="1" x14ac:dyDescent="0.25">
      <c r="A54" s="26">
        <v>34</v>
      </c>
      <c r="B54" s="26">
        <v>627</v>
      </c>
      <c r="C54" s="26">
        <v>12487</v>
      </c>
      <c r="D54" s="26">
        <v>15099</v>
      </c>
      <c r="E54" s="26">
        <v>13839</v>
      </c>
      <c r="F54" s="26">
        <v>11216</v>
      </c>
      <c r="G54" s="27"/>
      <c r="H54" s="7"/>
      <c r="I54" s="28">
        <f t="shared" si="1"/>
        <v>-1352</v>
      </c>
      <c r="J54" s="27">
        <f t="shared" si="1"/>
        <v>3883</v>
      </c>
      <c r="K54" s="7"/>
      <c r="L54" s="124">
        <f t="shared" si="2"/>
        <v>0.33524569519123393</v>
      </c>
      <c r="M54" s="27">
        <f t="shared" ca="1" si="3"/>
        <v>1.1029835810607572E-6</v>
      </c>
      <c r="N54" s="44"/>
      <c r="O54" s="44"/>
      <c r="P54" s="7"/>
      <c r="Q54" s="28">
        <f t="shared" ca="1" si="4"/>
        <v>-1320.3306987925776</v>
      </c>
      <c r="R54" s="27">
        <f t="shared" ca="1" si="5"/>
        <v>3873.6458596454177</v>
      </c>
      <c r="S54" s="7"/>
      <c r="T54" s="28">
        <f t="shared" ca="1" si="6"/>
        <v>0.32224709288527392</v>
      </c>
      <c r="U54" s="27">
        <f t="shared" ca="1" si="7"/>
        <v>0.94367863297665433</v>
      </c>
      <c r="V54" s="7"/>
      <c r="W54" s="28">
        <f t="shared" ca="1" si="8"/>
        <v>0.33629592544268394</v>
      </c>
      <c r="X54" s="27">
        <f t="shared" ca="1" si="11"/>
        <v>191.32409524644459</v>
      </c>
      <c r="Y54" s="7"/>
      <c r="Z54" s="28">
        <f t="shared" si="12"/>
        <v>191.34899999999996</v>
      </c>
      <c r="AA54" s="27">
        <f t="shared" si="9"/>
        <v>3.3396700703986286</v>
      </c>
      <c r="AB54" s="7"/>
      <c r="AC54" s="28">
        <f t="shared" ca="1" si="0"/>
        <v>-2.4904753555375692E-2</v>
      </c>
      <c r="AD54" s="27">
        <f t="shared" ca="1" si="10"/>
        <v>-6.1353870630881602E-2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12293</v>
      </c>
      <c r="D55" s="26">
        <v>15009</v>
      </c>
      <c r="E55" s="26">
        <v>14018</v>
      </c>
      <c r="F55" s="26">
        <v>11291</v>
      </c>
      <c r="G55" s="27"/>
      <c r="H55" s="7"/>
      <c r="I55" s="28">
        <f t="shared" si="1"/>
        <v>-1725</v>
      </c>
      <c r="J55" s="27">
        <f t="shared" si="1"/>
        <v>3718</v>
      </c>
      <c r="K55" s="7"/>
      <c r="L55" s="124">
        <f t="shared" si="2"/>
        <v>0.4268184130984522</v>
      </c>
      <c r="M55" s="27">
        <f t="shared" ca="1" si="3"/>
        <v>5.3211088110678553E-9</v>
      </c>
      <c r="N55" s="44"/>
      <c r="O55" s="44"/>
      <c r="P55" s="7"/>
      <c r="Q55" s="28">
        <f t="shared" ca="1" si="4"/>
        <v>-1693.3306987925776</v>
      </c>
      <c r="R55" s="27">
        <f t="shared" ca="1" si="5"/>
        <v>3708.6458596454177</v>
      </c>
      <c r="S55" s="7"/>
      <c r="T55" s="28">
        <f t="shared" ca="1" si="6"/>
        <v>0.41328350198802866</v>
      </c>
      <c r="U55" s="27">
        <f t="shared" ca="1" si="7"/>
        <v>0.90348214107137703</v>
      </c>
      <c r="V55" s="7"/>
      <c r="W55" s="28">
        <f t="shared" ca="1" si="8"/>
        <v>0.42674546716771533</v>
      </c>
      <c r="X55" s="27">
        <f t="shared" ca="1" si="11"/>
        <v>196.99267103164414</v>
      </c>
      <c r="Y55" s="7"/>
      <c r="Z55" s="28">
        <f t="shared" si="12"/>
        <v>197.01899999999995</v>
      </c>
      <c r="AA55" s="27">
        <f t="shared" si="9"/>
        <v>3.4386302389867067</v>
      </c>
      <c r="AB55" s="7"/>
      <c r="AC55" s="28">
        <f t="shared" ca="1" si="0"/>
        <v>-2.6328968355812776E-2</v>
      </c>
      <c r="AD55" s="27">
        <f t="shared" ca="1" si="10"/>
        <v>7.3453504889158694E-2</v>
      </c>
      <c r="AE55" s="7">
        <v>114</v>
      </c>
    </row>
    <row r="56" spans="1:31" s="26" customFormat="1" x14ac:dyDescent="0.25">
      <c r="A56" s="26">
        <v>36</v>
      </c>
      <c r="B56" s="26">
        <v>612</v>
      </c>
      <c r="C56" s="26">
        <v>12117</v>
      </c>
      <c r="D56" s="26">
        <v>14913</v>
      </c>
      <c r="E56" s="26">
        <v>14194</v>
      </c>
      <c r="F56" s="26">
        <v>11382</v>
      </c>
      <c r="G56" s="27"/>
      <c r="H56" s="7"/>
      <c r="I56" s="28">
        <f t="shared" si="1"/>
        <v>-2077</v>
      </c>
      <c r="J56" s="27">
        <f t="shared" si="1"/>
        <v>3531</v>
      </c>
      <c r="K56" s="7"/>
      <c r="L56" s="124">
        <f t="shared" si="2"/>
        <v>0.51177846798225635</v>
      </c>
      <c r="M56" s="27">
        <f t="shared" ca="1" si="3"/>
        <v>4.452706792081719E-8</v>
      </c>
      <c r="N56" s="44"/>
      <c r="O56" s="44"/>
      <c r="P56" s="7"/>
      <c r="Q56" s="28">
        <f t="shared" ca="1" si="4"/>
        <v>-2045.3306987925776</v>
      </c>
      <c r="R56" s="27">
        <f t="shared" ca="1" si="5"/>
        <v>3521.6458596454177</v>
      </c>
      <c r="S56" s="7"/>
      <c r="T56" s="28">
        <f t="shared" ca="1" si="6"/>
        <v>0.49919453685175436</v>
      </c>
      <c r="U56" s="27">
        <f t="shared" ca="1" si="7"/>
        <v>0.85792611691206278</v>
      </c>
      <c r="V56" s="7"/>
      <c r="W56" s="28">
        <f t="shared" ca="1" si="8"/>
        <v>0.51198948236072572</v>
      </c>
      <c r="X56" s="27">
        <f t="shared" ca="1" si="11"/>
        <v>202.53743254245421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1.0432542454253735E-2</v>
      </c>
      <c r="AD56" s="27">
        <f t="shared" ca="1" si="10"/>
        <v>-1.7525173429959295E-2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11952</v>
      </c>
      <c r="D57" s="26">
        <v>14811</v>
      </c>
      <c r="E57" s="26">
        <v>14361</v>
      </c>
      <c r="F57" s="26">
        <v>11497</v>
      </c>
      <c r="G57" s="27"/>
      <c r="H57" s="7"/>
      <c r="I57" s="28">
        <f t="shared" si="1"/>
        <v>-2409</v>
      </c>
      <c r="J57" s="27">
        <f t="shared" si="1"/>
        <v>3314</v>
      </c>
      <c r="K57" s="7"/>
      <c r="L57" s="124">
        <f t="shared" si="2"/>
        <v>0.59188084463385793</v>
      </c>
      <c r="M57" s="27">
        <f t="shared" ca="1" si="3"/>
        <v>1.3124529767345853E-7</v>
      </c>
      <c r="N57" s="44"/>
      <c r="O57" s="44"/>
      <c r="P57" s="7"/>
      <c r="Q57" s="28">
        <f t="shared" ca="1" si="4"/>
        <v>-2377.3306987925776</v>
      </c>
      <c r="R57" s="27">
        <f t="shared" ca="1" si="5"/>
        <v>3304.6458596454177</v>
      </c>
      <c r="S57" s="7"/>
      <c r="T57" s="28">
        <f t="shared" ca="1" si="6"/>
        <v>0.58022426291640472</v>
      </c>
      <c r="U57" s="27">
        <f t="shared" ca="1" si="7"/>
        <v>0.80506163967906164</v>
      </c>
      <c r="V57" s="7"/>
      <c r="W57" s="28">
        <f t="shared" ca="1" si="8"/>
        <v>0.59224312256262734</v>
      </c>
      <c r="X57" s="27">
        <f t="shared" ca="1" si="11"/>
        <v>208.04974229276115</v>
      </c>
      <c r="Y57" s="7"/>
      <c r="Z57" s="28">
        <f t="shared" si="12"/>
        <v>208.02599999999995</v>
      </c>
      <c r="AA57" s="27">
        <f t="shared" si="9"/>
        <v>3.6307386297537234</v>
      </c>
      <c r="AB57" s="7"/>
      <c r="AC57" s="28">
        <f t="shared" ca="1" si="0"/>
        <v>2.3742292761198769E-2</v>
      </c>
      <c r="AD57" s="27">
        <f t="shared" ca="1" si="10"/>
        <v>1.2760040013716889E-2</v>
      </c>
      <c r="AE57" s="7">
        <v>112</v>
      </c>
    </row>
    <row r="58" spans="1:31" s="26" customFormat="1" x14ac:dyDescent="0.25">
      <c r="A58" s="26">
        <v>38</v>
      </c>
      <c r="B58" s="26">
        <v>623</v>
      </c>
      <c r="C58" s="26">
        <v>11802</v>
      </c>
      <c r="D58" s="26">
        <v>14689</v>
      </c>
      <c r="E58" s="26">
        <v>14527</v>
      </c>
      <c r="F58" s="26">
        <v>11629</v>
      </c>
      <c r="G58" s="27"/>
      <c r="H58" s="7"/>
      <c r="I58" s="28">
        <f t="shared" si="1"/>
        <v>-2725</v>
      </c>
      <c r="J58" s="27">
        <f t="shared" si="1"/>
        <v>3060</v>
      </c>
      <c r="K58" s="7"/>
      <c r="L58" s="124">
        <f t="shared" si="2"/>
        <v>0.66793737333367431</v>
      </c>
      <c r="M58" s="27">
        <f t="shared" ca="1" si="3"/>
        <v>2.7046305486155132E-7</v>
      </c>
      <c r="N58" s="44"/>
      <c r="O58" s="44"/>
      <c r="P58" s="7"/>
      <c r="Q58" s="28">
        <f t="shared" ca="1" si="4"/>
        <v>-2693.3306987925776</v>
      </c>
      <c r="R58" s="27">
        <f t="shared" ca="1" si="5"/>
        <v>3050.6458596454177</v>
      </c>
      <c r="S58" s="7"/>
      <c r="T58" s="28">
        <f t="shared" ca="1" si="6"/>
        <v>0.65734894194179483</v>
      </c>
      <c r="U58" s="27">
        <f t="shared" ca="1" si="7"/>
        <v>0.74318340365518021</v>
      </c>
      <c r="V58" s="7"/>
      <c r="W58" s="28">
        <f t="shared" ca="1" si="8"/>
        <v>0.66845743395981472</v>
      </c>
      <c r="X58" s="27">
        <f t="shared" ca="1" si="11"/>
        <v>213.67955065526485</v>
      </c>
      <c r="Y58" s="7"/>
      <c r="Z58" s="28">
        <f t="shared" si="12"/>
        <v>213.63299999999995</v>
      </c>
      <c r="AA58" s="27">
        <f t="shared" si="9"/>
        <v>3.7285992409130455</v>
      </c>
      <c r="AB58" s="7"/>
      <c r="AC58" s="28">
        <f t="shared" ca="1" si="0"/>
        <v>4.6550655264894658E-2</v>
      </c>
      <c r="AD58" s="27">
        <f t="shared" ca="1" si="10"/>
        <v>0.10118658256649837</v>
      </c>
      <c r="AE58" s="7">
        <v>111</v>
      </c>
    </row>
    <row r="59" spans="1:31" s="26" customFormat="1" x14ac:dyDescent="0.25">
      <c r="A59" s="26">
        <v>39</v>
      </c>
      <c r="B59" s="26">
        <v>633</v>
      </c>
      <c r="C59" s="26">
        <v>11651</v>
      </c>
      <c r="D59" s="26">
        <v>14537</v>
      </c>
      <c r="E59" s="26">
        <v>14669</v>
      </c>
      <c r="F59" s="26">
        <v>11773</v>
      </c>
      <c r="G59" s="27"/>
      <c r="H59" s="7"/>
      <c r="I59" s="28">
        <f t="shared" si="1"/>
        <v>-3018</v>
      </c>
      <c r="J59" s="27">
        <f t="shared" si="1"/>
        <v>2764</v>
      </c>
      <c r="K59" s="7"/>
      <c r="L59" s="124">
        <f t="shared" si="2"/>
        <v>0.73865964621262159</v>
      </c>
      <c r="M59" s="27">
        <f t="shared" ca="1" si="3"/>
        <v>6.0533662997309453E-8</v>
      </c>
      <c r="N59" s="44"/>
      <c r="O59" s="44"/>
      <c r="P59" s="7"/>
      <c r="Q59" s="28">
        <f t="shared" ca="1" si="4"/>
        <v>-2986.3306987925776</v>
      </c>
      <c r="R59" s="27">
        <f t="shared" ca="1" si="5"/>
        <v>2754.6458596454177</v>
      </c>
      <c r="S59" s="7"/>
      <c r="T59" s="28">
        <f t="shared" ca="1" si="6"/>
        <v>0.72886011584824828</v>
      </c>
      <c r="U59" s="27">
        <f t="shared" ca="1" si="7"/>
        <v>0.67107333332813734</v>
      </c>
      <c r="V59" s="7"/>
      <c r="W59" s="28">
        <f t="shared" ca="1" si="8"/>
        <v>0.73890568211040342</v>
      </c>
      <c r="X59" s="27">
        <f t="shared" ca="1" si="11"/>
        <v>219.46401102918094</v>
      </c>
      <c r="Y59" s="7"/>
      <c r="Z59" s="28">
        <f t="shared" si="12"/>
        <v>219.32999999999996</v>
      </c>
      <c r="AA59" s="27">
        <f t="shared" si="9"/>
        <v>3.828030648399162</v>
      </c>
      <c r="AB59" s="7"/>
      <c r="AC59" s="28">
        <f t="shared" ca="1" si="0"/>
        <v>0.13401102918098218</v>
      </c>
      <c r="AD59" s="27">
        <f t="shared" ca="1" si="10"/>
        <v>-1.6658050346194386E-2</v>
      </c>
      <c r="AE59" s="7">
        <v>110</v>
      </c>
    </row>
    <row r="60" spans="1:31" s="26" customFormat="1" x14ac:dyDescent="0.25">
      <c r="A60" s="26">
        <v>40</v>
      </c>
      <c r="B60" s="26">
        <v>618</v>
      </c>
      <c r="C60" s="26">
        <v>11520</v>
      </c>
      <c r="D60" s="26">
        <v>14386</v>
      </c>
      <c r="E60" s="26">
        <v>14797</v>
      </c>
      <c r="F60" s="26">
        <v>11927</v>
      </c>
      <c r="G60" s="27"/>
      <c r="H60" s="7"/>
      <c r="I60" s="28">
        <f t="shared" si="1"/>
        <v>-3277</v>
      </c>
      <c r="J60" s="27">
        <f t="shared" si="1"/>
        <v>2459</v>
      </c>
      <c r="K60" s="7"/>
      <c r="L60" s="124">
        <f t="shared" si="2"/>
        <v>0.80066656033866712</v>
      </c>
      <c r="M60" s="27">
        <f t="shared" ca="1" si="3"/>
        <v>1.265023408608508E-7</v>
      </c>
      <c r="N60" s="44"/>
      <c r="O60" s="44"/>
      <c r="P60" s="7"/>
      <c r="Q60" s="28">
        <f t="shared" ca="1" si="4"/>
        <v>-3245.3306987925776</v>
      </c>
      <c r="R60" s="27">
        <f t="shared" ca="1" si="5"/>
        <v>2449.6458596454177</v>
      </c>
      <c r="S60" s="7"/>
      <c r="T60" s="28">
        <f t="shared" ca="1" si="6"/>
        <v>0.79207306479627371</v>
      </c>
      <c r="U60" s="27">
        <f t="shared" ca="1" si="7"/>
        <v>0.59677072707898837</v>
      </c>
      <c r="V60" s="7"/>
      <c r="W60" s="28">
        <f t="shared" ca="1" si="8"/>
        <v>0.80102223201431877</v>
      </c>
      <c r="X60" s="27">
        <f t="shared" ca="1" si="11"/>
        <v>225.02317321722012</v>
      </c>
      <c r="Y60" s="7"/>
      <c r="Z60" s="28">
        <f t="shared" si="12"/>
        <v>224.89199999999997</v>
      </c>
      <c r="AA60" s="27">
        <f t="shared" si="9"/>
        <v>3.9251058613950867</v>
      </c>
      <c r="AB60" s="7"/>
      <c r="AC60" s="28">
        <f t="shared" ca="1" si="0"/>
        <v>0.13117321722015163</v>
      </c>
      <c r="AD60" s="27">
        <f t="shared" ca="1" si="10"/>
        <v>7.1732218011703708E-2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11402</v>
      </c>
      <c r="D61" s="26">
        <v>14208</v>
      </c>
      <c r="E61" s="26">
        <v>14909</v>
      </c>
      <c r="F61" s="26">
        <v>12093</v>
      </c>
      <c r="G61" s="27"/>
      <c r="H61" s="7"/>
      <c r="I61" s="28">
        <f t="shared" si="1"/>
        <v>-3507</v>
      </c>
      <c r="J61" s="27">
        <f t="shared" si="1"/>
        <v>2115</v>
      </c>
      <c r="K61" s="7"/>
      <c r="L61" s="124">
        <f t="shared" si="2"/>
        <v>0.85651593111106317</v>
      </c>
      <c r="M61" s="27">
        <f t="shared" ca="1" si="3"/>
        <v>3.5630599609954175E-7</v>
      </c>
      <c r="N61" s="44"/>
      <c r="O61" s="44"/>
      <c r="P61" s="7"/>
      <c r="Q61" s="28">
        <f t="shared" ca="1" si="4"/>
        <v>-3475.3306987925776</v>
      </c>
      <c r="R61" s="27">
        <f t="shared" ca="1" si="5"/>
        <v>2105.6458596454177</v>
      </c>
      <c r="S61" s="7"/>
      <c r="T61" s="28">
        <f t="shared" ca="1" si="6"/>
        <v>0.84820811598563994</v>
      </c>
      <c r="U61" s="27">
        <f t="shared" ca="1" si="7"/>
        <v>0.51296713183404663</v>
      </c>
      <c r="V61" s="7"/>
      <c r="W61" s="28">
        <f t="shared" ca="1" si="8"/>
        <v>0.85591901738522036</v>
      </c>
      <c r="X61" s="27">
        <f t="shared" ca="1" si="11"/>
        <v>230.77471639105875</v>
      </c>
      <c r="Y61" s="7"/>
      <c r="Z61" s="28">
        <f t="shared" si="12"/>
        <v>230.60699999999997</v>
      </c>
      <c r="AA61" s="27">
        <f t="shared" si="9"/>
        <v>4.0248514281465626</v>
      </c>
      <c r="AB61" s="7"/>
      <c r="AC61" s="28">
        <f t="shared" ca="1" si="0"/>
        <v>0.16771639105877512</v>
      </c>
      <c r="AD61" s="27">
        <f t="shared" ca="1" si="10"/>
        <v>-3.3538406338010418E-2</v>
      </c>
      <c r="AE61" s="7">
        <v>108</v>
      </c>
    </row>
    <row r="62" spans="1:31" s="26" customFormat="1" x14ac:dyDescent="0.25">
      <c r="A62" s="26">
        <v>42</v>
      </c>
      <c r="B62" s="26">
        <v>641</v>
      </c>
      <c r="C62" s="26">
        <v>11303</v>
      </c>
      <c r="D62" s="26">
        <v>14032</v>
      </c>
      <c r="E62" s="26">
        <v>15015</v>
      </c>
      <c r="F62" s="26">
        <v>12280</v>
      </c>
      <c r="G62" s="27"/>
      <c r="H62" s="7"/>
      <c r="I62" s="28">
        <f t="shared" si="1"/>
        <v>-3712</v>
      </c>
      <c r="J62" s="27">
        <f t="shared" si="1"/>
        <v>1752</v>
      </c>
      <c r="K62" s="7"/>
      <c r="L62" s="124">
        <f t="shared" si="2"/>
        <v>0.90425072335790224</v>
      </c>
      <c r="M62" s="27">
        <f t="shared" ca="1" si="3"/>
        <v>1.5526458693412857E-7</v>
      </c>
      <c r="N62" s="44"/>
      <c r="O62" s="44"/>
      <c r="P62" s="7"/>
      <c r="Q62" s="28">
        <f t="shared" ca="1" si="4"/>
        <v>-3680.3306987925776</v>
      </c>
      <c r="R62" s="27">
        <f t="shared" ca="1" si="5"/>
        <v>1742.6458596454174</v>
      </c>
      <c r="S62" s="7"/>
      <c r="T62" s="28">
        <f t="shared" ca="1" si="6"/>
        <v>0.89824153117616201</v>
      </c>
      <c r="U62" s="27">
        <f t="shared" ca="1" si="7"/>
        <v>0.42453484964243648</v>
      </c>
      <c r="V62" s="7"/>
      <c r="W62" s="28">
        <f t="shared" ca="1" si="8"/>
        <v>0.90464475963406743</v>
      </c>
      <c r="X62" s="27">
        <f t="shared" ca="1" si="11"/>
        <v>236.56981540612446</v>
      </c>
      <c r="Y62" s="7"/>
      <c r="Z62" s="28">
        <f t="shared" si="12"/>
        <v>236.37599999999998</v>
      </c>
      <c r="AA62" s="27">
        <f t="shared" si="9"/>
        <v>4.1255394726941157</v>
      </c>
      <c r="AB62" s="7"/>
      <c r="AC62" s="28">
        <f t="shared" ca="1" si="0"/>
        <v>0.19381540612448589</v>
      </c>
      <c r="AD62" s="27">
        <f t="shared" ca="1" si="10"/>
        <v>1.7662318116549613E-2</v>
      </c>
      <c r="AE62" s="7">
        <v>107</v>
      </c>
    </row>
    <row r="63" spans="1:31" s="26" customFormat="1" x14ac:dyDescent="0.25">
      <c r="A63" s="26">
        <v>43</v>
      </c>
      <c r="B63" s="26">
        <v>615</v>
      </c>
      <c r="C63" s="26">
        <v>11216</v>
      </c>
      <c r="D63" s="26">
        <v>13844</v>
      </c>
      <c r="E63" s="26">
        <v>15081</v>
      </c>
      <c r="F63" s="26">
        <v>12455</v>
      </c>
      <c r="G63" s="27"/>
      <c r="H63" s="7"/>
      <c r="I63" s="28">
        <f t="shared" si="1"/>
        <v>-3865</v>
      </c>
      <c r="J63" s="27">
        <f t="shared" si="1"/>
        <v>1389</v>
      </c>
      <c r="K63" s="7"/>
      <c r="L63" s="124">
        <f t="shared" si="2"/>
        <v>0.94143995285058224</v>
      </c>
      <c r="M63" s="27">
        <f t="shared" ca="1" si="3"/>
        <v>5.8102974819217562E-7</v>
      </c>
      <c r="N63" s="44"/>
      <c r="O63" s="44"/>
      <c r="P63" s="7"/>
      <c r="Q63" s="28">
        <f t="shared" ca="1" si="4"/>
        <v>-3833.3306987925776</v>
      </c>
      <c r="R63" s="27">
        <f t="shared" ca="1" si="5"/>
        <v>1379.6458596454174</v>
      </c>
      <c r="S63" s="7"/>
      <c r="T63" s="28">
        <f t="shared" ca="1" si="6"/>
        <v>0.93558354348908823</v>
      </c>
      <c r="U63" s="27">
        <f t="shared" ca="1" si="7"/>
        <v>0.33610256745082645</v>
      </c>
      <c r="V63" s="7"/>
      <c r="W63" s="28">
        <f t="shared" ca="1" si="8"/>
        <v>0.94067769977699567</v>
      </c>
      <c r="X63" s="27">
        <f t="shared" ca="1" si="11"/>
        <v>242.04798172458129</v>
      </c>
      <c r="Y63" s="7"/>
      <c r="Z63" s="28">
        <f t="shared" si="12"/>
        <v>241.91099999999997</v>
      </c>
      <c r="AA63" s="27">
        <f t="shared" si="9"/>
        <v>4.2221434467920016</v>
      </c>
      <c r="AB63" s="7"/>
      <c r="AC63" s="28">
        <f t="shared" ca="1" si="0"/>
        <v>0.13698172458131808</v>
      </c>
      <c r="AD63" s="27">
        <f t="shared" ca="1" si="10"/>
        <v>7.7515707533223122E-2</v>
      </c>
      <c r="AE63" s="7">
        <v>106</v>
      </c>
    </row>
    <row r="64" spans="1:31" s="26" customFormat="1" x14ac:dyDescent="0.25">
      <c r="A64" s="26">
        <v>44</v>
      </c>
      <c r="B64" s="26">
        <v>636</v>
      </c>
      <c r="C64" s="26">
        <v>11162</v>
      </c>
      <c r="D64" s="26">
        <v>13651</v>
      </c>
      <c r="E64" s="26">
        <v>15153</v>
      </c>
      <c r="F64" s="26">
        <v>12654</v>
      </c>
      <c r="G64" s="27"/>
      <c r="H64" s="7"/>
      <c r="I64" s="28">
        <f t="shared" si="1"/>
        <v>-3991</v>
      </c>
      <c r="J64" s="27">
        <f t="shared" si="1"/>
        <v>997</v>
      </c>
      <c r="K64" s="7"/>
      <c r="L64" s="124">
        <f t="shared" si="2"/>
        <v>0.97065698339241446</v>
      </c>
      <c r="M64" s="27">
        <f t="shared" ca="1" si="3"/>
        <v>4.1183959708891801E-7</v>
      </c>
      <c r="N64" s="44"/>
      <c r="O64" s="44"/>
      <c r="P64" s="7"/>
      <c r="Q64" s="28">
        <f t="shared" ca="1" si="4"/>
        <v>-3959.3306987925776</v>
      </c>
      <c r="R64" s="27">
        <f t="shared" ca="1" si="5"/>
        <v>987.64585964541754</v>
      </c>
      <c r="S64" s="7"/>
      <c r="T64" s="28">
        <f t="shared" ca="1" si="6"/>
        <v>0.96633578892326277</v>
      </c>
      <c r="U64" s="27">
        <f t="shared" ca="1" si="7"/>
        <v>0.24060544728798586</v>
      </c>
      <c r="V64" s="7"/>
      <c r="W64" s="28">
        <f t="shared" ca="1" si="8"/>
        <v>0.97001523609238982</v>
      </c>
      <c r="X64" s="27">
        <f t="shared" ca="1" si="11"/>
        <v>247.77904489134073</v>
      </c>
      <c r="Y64" s="7"/>
      <c r="Z64" s="28">
        <f t="shared" si="12"/>
        <v>247.63499999999996</v>
      </c>
      <c r="AA64" s="27">
        <f t="shared" si="9"/>
        <v>4.3220460931761568</v>
      </c>
      <c r="AB64" s="7"/>
      <c r="AC64" s="28">
        <f t="shared" ca="1" si="0"/>
        <v>0.14404489134076925</v>
      </c>
      <c r="AD64" s="27">
        <f t="shared" ca="1" si="10"/>
        <v>9.2380882755094262E-3</v>
      </c>
      <c r="AE64" s="7">
        <v>105</v>
      </c>
    </row>
    <row r="65" spans="1:31" s="26" customFormat="1" x14ac:dyDescent="0.25">
      <c r="A65" s="26">
        <v>45</v>
      </c>
      <c r="B65" s="26">
        <v>597</v>
      </c>
      <c r="C65" s="26">
        <v>11123</v>
      </c>
      <c r="D65" s="26">
        <v>13470</v>
      </c>
      <c r="E65" s="26">
        <v>15195</v>
      </c>
      <c r="F65" s="26">
        <v>12844</v>
      </c>
      <c r="G65" s="27"/>
      <c r="H65" s="7"/>
      <c r="I65" s="28">
        <f t="shared" si="1"/>
        <v>-4072</v>
      </c>
      <c r="J65" s="27">
        <f t="shared" si="1"/>
        <v>626</v>
      </c>
      <c r="K65" s="7"/>
      <c r="L65" s="124">
        <f t="shared" si="2"/>
        <v>0.98927452053760256</v>
      </c>
      <c r="M65" s="27">
        <f t="shared" ca="1" si="3"/>
        <v>6.8879074196427645E-7</v>
      </c>
      <c r="N65" s="44"/>
      <c r="O65" s="44"/>
      <c r="P65" s="7"/>
      <c r="Q65" s="28">
        <f t="shared" ca="1" si="4"/>
        <v>-4040.3306987925776</v>
      </c>
      <c r="R65" s="27">
        <f t="shared" ca="1" si="5"/>
        <v>616.64585964541754</v>
      </c>
      <c r="S65" s="7"/>
      <c r="T65" s="28">
        <f t="shared" ca="1" si="6"/>
        <v>0.98610508955951781</v>
      </c>
      <c r="U65" s="27">
        <f t="shared" ca="1" si="7"/>
        <v>0.15022424427672598</v>
      </c>
      <c r="V65" s="7"/>
      <c r="W65" s="28">
        <f t="shared" ca="1" si="8"/>
        <v>0.98844458635830623</v>
      </c>
      <c r="X65" s="27">
        <f t="shared" ca="1" si="11"/>
        <v>253.06799820106414</v>
      </c>
      <c r="Y65" s="7"/>
      <c r="Z65" s="28">
        <f t="shared" si="12"/>
        <v>253.00799999999995</v>
      </c>
      <c r="AA65" s="27">
        <f t="shared" si="9"/>
        <v>4.4158226338858118</v>
      </c>
      <c r="AB65" s="7"/>
      <c r="AC65" s="28">
        <f t="shared" ca="1" si="0"/>
        <v>5.9998201064189516E-2</v>
      </c>
      <c r="AD65" s="27">
        <f t="shared" ca="1" si="10"/>
        <v>2.8097353250444712E-2</v>
      </c>
      <c r="AE65" s="7">
        <v>104</v>
      </c>
    </row>
    <row r="66" spans="1:31" s="26" customFormat="1" x14ac:dyDescent="0.25">
      <c r="A66" s="26">
        <v>46</v>
      </c>
      <c r="B66" s="26">
        <v>615</v>
      </c>
      <c r="C66" s="26">
        <v>11096</v>
      </c>
      <c r="D66" s="26">
        <v>13272</v>
      </c>
      <c r="E66" s="26">
        <v>15217</v>
      </c>
      <c r="F66" s="26">
        <v>13042</v>
      </c>
      <c r="G66" s="27"/>
      <c r="H66" s="7"/>
      <c r="I66" s="28">
        <f t="shared" si="1"/>
        <v>-4121</v>
      </c>
      <c r="J66" s="27">
        <f t="shared" si="1"/>
        <v>230</v>
      </c>
      <c r="K66" s="7"/>
      <c r="L66" s="124">
        <f t="shared" si="2"/>
        <v>0.99935726204825559</v>
      </c>
      <c r="M66" s="27">
        <f t="shared" ca="1" si="3"/>
        <v>1.4800993150958762E-7</v>
      </c>
      <c r="N66" s="44"/>
      <c r="O66" s="44"/>
      <c r="P66" s="7"/>
      <c r="Q66" s="28">
        <f t="shared" ca="1" si="4"/>
        <v>-4089.3306987925776</v>
      </c>
      <c r="R66" s="27">
        <f t="shared" ca="1" si="5"/>
        <v>220.64585964541754</v>
      </c>
      <c r="S66" s="7"/>
      <c r="T66" s="28">
        <f t="shared" ca="1" si="6"/>
        <v>0.99806429611725234</v>
      </c>
      <c r="U66" s="27">
        <f t="shared" ca="1" si="7"/>
        <v>5.3752663704060469E-2</v>
      </c>
      <c r="V66" s="7"/>
      <c r="W66" s="28">
        <f t="shared" ca="1" si="8"/>
        <v>0.99897254145937375</v>
      </c>
      <c r="X66" s="27">
        <f t="shared" ca="1" si="11"/>
        <v>258.62970726426499</v>
      </c>
      <c r="Y66" s="7"/>
      <c r="Z66" s="28">
        <f t="shared" si="12"/>
        <v>258.54299999999995</v>
      </c>
      <c r="AA66" s="27">
        <f t="shared" si="9"/>
        <v>4.5124266079836985</v>
      </c>
      <c r="AB66" s="7"/>
      <c r="AC66" s="28">
        <f t="shared" ca="1" si="0"/>
        <v>8.6707264265044159E-2</v>
      </c>
      <c r="AD66" s="27">
        <f t="shared" ca="1" si="10"/>
        <v>-2.6143011052681686E-3</v>
      </c>
      <c r="AE66" s="7">
        <v>103</v>
      </c>
    </row>
    <row r="67" spans="1:31" s="26" customFormat="1" x14ac:dyDescent="0.25">
      <c r="A67" s="26">
        <v>47</v>
      </c>
      <c r="B67" s="26">
        <v>640</v>
      </c>
      <c r="C67" s="26">
        <v>11086</v>
      </c>
      <c r="D67" s="26">
        <v>13060</v>
      </c>
      <c r="E67" s="26">
        <v>15217</v>
      </c>
      <c r="F67" s="26">
        <v>13233</v>
      </c>
      <c r="G67" s="27"/>
      <c r="H67" s="7"/>
      <c r="I67" s="28">
        <f t="shared" si="1"/>
        <v>-4131</v>
      </c>
      <c r="J67" s="27">
        <f t="shared" si="1"/>
        <v>-173</v>
      </c>
      <c r="K67" s="7"/>
      <c r="L67" s="124">
        <f t="shared" si="2"/>
        <v>0.99994955520538997</v>
      </c>
      <c r="M67" s="27">
        <f t="shared" ca="1" si="3"/>
        <v>3.6199105465636577E-11</v>
      </c>
      <c r="N67" s="44"/>
      <c r="O67" s="44"/>
      <c r="P67" s="7"/>
      <c r="Q67" s="28">
        <f t="shared" ca="1" si="4"/>
        <v>-4099.330698792578</v>
      </c>
      <c r="R67" s="27">
        <f t="shared" ca="1" si="5"/>
        <v>-182.35414035458246</v>
      </c>
      <c r="S67" s="7"/>
      <c r="T67" s="28">
        <f t="shared" ca="1" si="6"/>
        <v>1.00050495051679</v>
      </c>
      <c r="U67" s="27">
        <f t="shared" ca="1" si="7"/>
        <v>-4.4424222585798631E-2</v>
      </c>
      <c r="V67" s="7"/>
      <c r="W67" s="28">
        <f t="shared" ca="1" si="8"/>
        <v>0.99995557177463379</v>
      </c>
      <c r="X67" s="27">
        <f t="shared" ca="1" si="11"/>
        <v>264.25346634641505</v>
      </c>
      <c r="Y67" s="7"/>
      <c r="Z67" s="28">
        <f t="shared" si="12"/>
        <v>264.30299999999994</v>
      </c>
      <c r="AA67" s="27">
        <f t="shared" si="9"/>
        <v>4.6129575728985719</v>
      </c>
      <c r="AB67" s="7"/>
      <c r="AC67" s="28">
        <f t="shared" ca="1" si="0"/>
        <v>-4.9533653584887816E-2</v>
      </c>
      <c r="AD67" s="27">
        <f t="shared" ca="1" si="10"/>
        <v>8.8840911182046511E-3</v>
      </c>
      <c r="AE67" s="7">
        <v>102</v>
      </c>
    </row>
    <row r="68" spans="1:31" s="26" customFormat="1" x14ac:dyDescent="0.25">
      <c r="A68" s="26">
        <v>48</v>
      </c>
      <c r="B68" s="26">
        <v>631</v>
      </c>
      <c r="C68" s="26">
        <v>11112</v>
      </c>
      <c r="D68" s="26">
        <v>12871</v>
      </c>
      <c r="E68" s="26">
        <v>15208</v>
      </c>
      <c r="F68" s="26">
        <v>13443</v>
      </c>
      <c r="G68" s="27"/>
      <c r="H68" s="7"/>
      <c r="I68" s="28">
        <f t="shared" si="1"/>
        <v>-4096</v>
      </c>
      <c r="J68" s="27">
        <f t="shared" si="1"/>
        <v>-572</v>
      </c>
      <c r="K68" s="7"/>
      <c r="L68" s="124">
        <f t="shared" si="2"/>
        <v>0.99064284459796281</v>
      </c>
      <c r="M68" s="27">
        <f t="shared" ca="1" si="3"/>
        <v>4.5417864323871803E-7</v>
      </c>
      <c r="N68" s="44"/>
      <c r="O68" s="44"/>
      <c r="P68" s="7"/>
      <c r="Q68" s="28">
        <f t="shared" ca="1" si="4"/>
        <v>-4064.3306987925776</v>
      </c>
      <c r="R68" s="27">
        <f t="shared" ca="1" si="5"/>
        <v>-581.35414035458246</v>
      </c>
      <c r="S68" s="7"/>
      <c r="T68" s="28">
        <f t="shared" ca="1" si="6"/>
        <v>0.99196266011840817</v>
      </c>
      <c r="U68" s="27">
        <f t="shared" ca="1" si="7"/>
        <v>-0.14162664846583284</v>
      </c>
      <c r="V68" s="7"/>
      <c r="W68" s="28">
        <f t="shared" ca="1" si="8"/>
        <v>0.98996891682494947</v>
      </c>
      <c r="X68" s="27">
        <f t="shared" ca="1" si="11"/>
        <v>269.85129402146845</v>
      </c>
      <c r="Y68" s="7"/>
      <c r="Z68" s="28">
        <f t="shared" si="12"/>
        <v>269.98199999999991</v>
      </c>
      <c r="AA68" s="27">
        <f t="shared" si="9"/>
        <v>4.7120748211193293</v>
      </c>
      <c r="AB68" s="7"/>
      <c r="AC68" s="28">
        <f t="shared" ca="1" si="0"/>
        <v>-0.13070597853146637</v>
      </c>
      <c r="AD68" s="27">
        <f t="shared" ca="1" si="10"/>
        <v>0.11085092991203283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11149</v>
      </c>
      <c r="D69" s="26">
        <v>12673</v>
      </c>
      <c r="E69" s="26">
        <v>15173</v>
      </c>
      <c r="F69" s="26">
        <v>13647</v>
      </c>
      <c r="G69" s="27"/>
      <c r="H69" s="7"/>
      <c r="I69" s="28">
        <f t="shared" si="1"/>
        <v>-4024</v>
      </c>
      <c r="J69" s="27">
        <f t="shared" si="1"/>
        <v>-974</v>
      </c>
      <c r="K69" s="7"/>
      <c r="L69" s="124">
        <f t="shared" si="2"/>
        <v>0.97130383929585895</v>
      </c>
      <c r="M69" s="27">
        <f t="shared" ca="1" si="3"/>
        <v>1.323847168216159E-7</v>
      </c>
      <c r="N69" s="44"/>
      <c r="O69" s="44"/>
      <c r="P69" s="7"/>
      <c r="Q69" s="28">
        <f t="shared" ca="1" si="4"/>
        <v>-3992.3306987925776</v>
      </c>
      <c r="R69" s="27">
        <f t="shared" ca="1" si="5"/>
        <v>-983.35414035458246</v>
      </c>
      <c r="S69" s="7"/>
      <c r="T69" s="28">
        <f t="shared" ca="1" si="6"/>
        <v>0.97438994844173699</v>
      </c>
      <c r="U69" s="27">
        <f t="shared" ca="1" si="7"/>
        <v>-0.2395599196532357</v>
      </c>
      <c r="V69" s="7"/>
      <c r="W69" s="28">
        <f t="shared" ca="1" si="8"/>
        <v>0.97093999218947824</v>
      </c>
      <c r="X69" s="27">
        <f t="shared" ca="1" si="11"/>
        <v>275.56947168395254</v>
      </c>
      <c r="Y69" s="7"/>
      <c r="Z69" s="28">
        <f t="shared" si="12"/>
        <v>275.73299999999989</v>
      </c>
      <c r="AA69" s="27">
        <f t="shared" si="9"/>
        <v>4.8124487064015229</v>
      </c>
      <c r="AB69" s="7"/>
      <c r="AC69" s="28">
        <f t="shared" ca="1" si="0"/>
        <v>-0.16352831604734774</v>
      </c>
      <c r="AD69" s="27">
        <f t="shared" ca="1" si="10"/>
        <v>2.6529600160074551E-4</v>
      </c>
      <c r="AE69" s="7">
        <v>100</v>
      </c>
    </row>
    <row r="70" spans="1:31" s="26" customFormat="1" x14ac:dyDescent="0.25">
      <c r="A70" s="26">
        <v>50</v>
      </c>
      <c r="B70" s="26">
        <v>632</v>
      </c>
      <c r="C70" s="26">
        <v>11210</v>
      </c>
      <c r="D70" s="26">
        <v>12478</v>
      </c>
      <c r="E70" s="26">
        <v>15119</v>
      </c>
      <c r="F70" s="26">
        <v>13839</v>
      </c>
      <c r="G70" s="27"/>
      <c r="H70" s="7"/>
      <c r="I70" s="28">
        <f t="shared" si="1"/>
        <v>-3909</v>
      </c>
      <c r="J70" s="27">
        <f t="shared" si="1"/>
        <v>-1361</v>
      </c>
      <c r="K70" s="7"/>
      <c r="L70" s="124">
        <f t="shared" si="2"/>
        <v>0.94255328773317892</v>
      </c>
      <c r="M70" s="27">
        <f t="shared" ca="1" si="3"/>
        <v>1.1748980399007651E-6</v>
      </c>
      <c r="N70" s="44"/>
      <c r="O70" s="44"/>
      <c r="P70" s="7"/>
      <c r="Q70" s="28">
        <f t="shared" ca="1" si="4"/>
        <v>-3877.3306987925776</v>
      </c>
      <c r="R70" s="27">
        <f t="shared" ca="1" si="5"/>
        <v>-1370.3541403545826</v>
      </c>
      <c r="S70" s="7"/>
      <c r="T70" s="28">
        <f t="shared" ca="1" si="6"/>
        <v>0.94632242284705392</v>
      </c>
      <c r="U70" s="27">
        <f t="shared" ca="1" si="7"/>
        <v>-0.33383896430379523</v>
      </c>
      <c r="V70" s="7"/>
      <c r="W70" s="28">
        <f t="shared" ca="1" si="8"/>
        <v>0.94146936059545205</v>
      </c>
      <c r="X70" s="27">
        <f t="shared" ca="1" si="11"/>
        <v>281.23388371782346</v>
      </c>
      <c r="Y70" s="7"/>
      <c r="Z70" s="28">
        <f t="shared" si="12"/>
        <v>281.42099999999988</v>
      </c>
      <c r="AA70" s="27">
        <f t="shared" si="9"/>
        <v>4.91172303425496</v>
      </c>
      <c r="AB70" s="7"/>
      <c r="AC70" s="28">
        <f t="shared" ca="1" si="0"/>
        <v>-0.18711628217641874</v>
      </c>
      <c r="AD70" s="27">
        <f t="shared" ca="1" si="10"/>
        <v>-7.6653630455894017E-3</v>
      </c>
      <c r="AE70" s="7">
        <v>99</v>
      </c>
    </row>
    <row r="71" spans="1:31" s="26" customFormat="1" x14ac:dyDescent="0.25">
      <c r="A71" s="26">
        <v>51</v>
      </c>
      <c r="B71" s="26">
        <v>627</v>
      </c>
      <c r="C71" s="26">
        <v>11281</v>
      </c>
      <c r="D71" s="26">
        <v>12293</v>
      </c>
      <c r="E71" s="26">
        <v>15043</v>
      </c>
      <c r="F71" s="26">
        <v>14025</v>
      </c>
      <c r="G71" s="27"/>
      <c r="H71" s="7"/>
      <c r="I71" s="28">
        <f t="shared" si="1"/>
        <v>-3762</v>
      </c>
      <c r="J71" s="27">
        <f t="shared" si="1"/>
        <v>-1732</v>
      </c>
      <c r="K71" s="7"/>
      <c r="L71" s="124">
        <f t="shared" si="2"/>
        <v>0.90485267153678595</v>
      </c>
      <c r="M71" s="27">
        <f t="shared" ca="1" si="3"/>
        <v>3.6846850062768898E-7</v>
      </c>
      <c r="N71" s="44"/>
      <c r="O71" s="44"/>
      <c r="P71" s="7"/>
      <c r="Q71" s="28">
        <f t="shared" ca="1" si="4"/>
        <v>-3730.3306987925776</v>
      </c>
      <c r="R71" s="27">
        <f t="shared" ca="1" si="5"/>
        <v>-1741.3541403545826</v>
      </c>
      <c r="S71" s="7"/>
      <c r="T71" s="28">
        <f t="shared" ca="1" si="6"/>
        <v>0.91044480317385024</v>
      </c>
      <c r="U71" s="27">
        <f t="shared" ca="1" si="7"/>
        <v>-0.42422016731505507</v>
      </c>
      <c r="V71" s="7"/>
      <c r="W71" s="28">
        <f t="shared" ca="1" si="8"/>
        <v>0.90424565547387847</v>
      </c>
      <c r="X71" s="27">
        <f t="shared" ca="1" si="11"/>
        <v>286.84298014249657</v>
      </c>
      <c r="Y71" s="7"/>
      <c r="Z71" s="28">
        <f t="shared" si="12"/>
        <v>287.06399999999985</v>
      </c>
      <c r="AA71" s="27">
        <f t="shared" si="9"/>
        <v>5.0102119639449993</v>
      </c>
      <c r="AB71" s="7"/>
      <c r="AC71" s="28">
        <f t="shared" ca="1" si="0"/>
        <v>-0.22101985750327913</v>
      </c>
      <c r="AD71" s="27">
        <f t="shared" ca="1" si="10"/>
        <v>4.6206661341557265E-2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11368</v>
      </c>
      <c r="D72" s="26">
        <v>12115</v>
      </c>
      <c r="E72" s="26">
        <v>14946</v>
      </c>
      <c r="F72" s="26">
        <v>14191</v>
      </c>
      <c r="G72" s="27"/>
      <c r="H72" s="7"/>
      <c r="I72" s="28">
        <f t="shared" si="1"/>
        <v>-3578</v>
      </c>
      <c r="J72" s="27">
        <f t="shared" si="1"/>
        <v>-2076</v>
      </c>
      <c r="K72" s="7"/>
      <c r="L72" s="124">
        <f t="shared" si="2"/>
        <v>0.85942696704800048</v>
      </c>
      <c r="M72" s="27">
        <f t="shared" ca="1" si="3"/>
        <v>1.7922739309092234E-6</v>
      </c>
      <c r="N72" s="44"/>
      <c r="O72" s="44"/>
      <c r="P72" s="7"/>
      <c r="Q72" s="28">
        <f t="shared" ca="1" si="4"/>
        <v>-3546.3306987925776</v>
      </c>
      <c r="R72" s="27">
        <f t="shared" ca="1" si="5"/>
        <v>-2085.3541403545823</v>
      </c>
      <c r="S72" s="7"/>
      <c r="T72" s="28">
        <f t="shared" ca="1" si="6"/>
        <v>0.86553676222235731</v>
      </c>
      <c r="U72" s="27">
        <f t="shared" ca="1" si="7"/>
        <v>-0.50802376255999682</v>
      </c>
      <c r="V72" s="7"/>
      <c r="W72" s="28">
        <f t="shared" ca="1" si="8"/>
        <v>0.85808820869381208</v>
      </c>
      <c r="X72" s="27">
        <f t="shared" ca="1" si="11"/>
        <v>292.33699549592995</v>
      </c>
      <c r="Y72" s="7"/>
      <c r="Z72" s="28">
        <f t="shared" si="12"/>
        <v>292.58999999999986</v>
      </c>
      <c r="AA72" s="27">
        <f t="shared" si="9"/>
        <v>5.1066588584102064</v>
      </c>
      <c r="AB72" s="7"/>
      <c r="AC72" s="28">
        <f t="shared" ca="1" si="0"/>
        <v>-0.25300450406990649</v>
      </c>
      <c r="AD72" s="27">
        <f t="shared" ca="1" si="10"/>
        <v>3.475961947185624E-2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11472</v>
      </c>
      <c r="D73" s="26">
        <v>11945</v>
      </c>
      <c r="E73" s="26">
        <v>14838</v>
      </c>
      <c r="F73" s="26">
        <v>14354</v>
      </c>
      <c r="G73" s="27"/>
      <c r="H73" s="7"/>
      <c r="I73" s="28">
        <f t="shared" si="1"/>
        <v>-3366</v>
      </c>
      <c r="J73" s="27">
        <f t="shared" si="1"/>
        <v>-2409</v>
      </c>
      <c r="K73" s="7"/>
      <c r="L73" s="124">
        <f t="shared" si="2"/>
        <v>0.80619483358627153</v>
      </c>
      <c r="M73" s="27">
        <f t="shared" ca="1" si="3"/>
        <v>1.1211925720646679E-6</v>
      </c>
      <c r="N73" s="44"/>
      <c r="O73" s="44"/>
      <c r="P73" s="7"/>
      <c r="Q73" s="28">
        <f t="shared" ca="1" si="4"/>
        <v>-3334.3306987925776</v>
      </c>
      <c r="R73" s="27">
        <f t="shared" ca="1" si="5"/>
        <v>-2418.3541403545823</v>
      </c>
      <c r="S73" s="7"/>
      <c r="T73" s="28">
        <f t="shared" ca="1" si="6"/>
        <v>0.8137948889521589</v>
      </c>
      <c r="U73" s="27">
        <f t="shared" ca="1" si="7"/>
        <v>-0.58914759167792008</v>
      </c>
      <c r="V73" s="7"/>
      <c r="W73" s="28">
        <f t="shared" ca="1" si="8"/>
        <v>0.80513596977441249</v>
      </c>
      <c r="X73" s="27">
        <f t="shared" ca="1" si="11"/>
        <v>297.9040117136957</v>
      </c>
      <c r="Y73" s="7"/>
      <c r="Z73" s="28">
        <f t="shared" si="12"/>
        <v>298.09799999999984</v>
      </c>
      <c r="AA73" s="27">
        <f t="shared" si="9"/>
        <v>5.2027915936100539</v>
      </c>
      <c r="AB73" s="7"/>
      <c r="AC73" s="28">
        <f t="shared" ca="1" si="0"/>
        <v>-0.19398828630414755</v>
      </c>
      <c r="AD73" s="27">
        <f t="shared" ca="1" si="10"/>
        <v>8.4288722695760043E-3</v>
      </c>
      <c r="AE73" s="7">
        <v>96</v>
      </c>
    </row>
    <row r="74" spans="1:31" s="26" customFormat="1" x14ac:dyDescent="0.25">
      <c r="A74" s="26">
        <v>54</v>
      </c>
      <c r="B74" s="26">
        <v>631</v>
      </c>
      <c r="C74" s="26">
        <v>11610</v>
      </c>
      <c r="D74" s="26">
        <v>11798</v>
      </c>
      <c r="E74" s="26">
        <v>14728</v>
      </c>
      <c r="F74" s="26">
        <v>14522</v>
      </c>
      <c r="G74" s="27"/>
      <c r="H74" s="7"/>
      <c r="I74" s="28">
        <f t="shared" si="1"/>
        <v>-3118</v>
      </c>
      <c r="J74" s="27">
        <f t="shared" si="1"/>
        <v>-2724</v>
      </c>
      <c r="K74" s="7"/>
      <c r="L74" s="124">
        <f t="shared" si="2"/>
        <v>0.74351605602881865</v>
      </c>
      <c r="M74" s="27">
        <f t="shared" ca="1" si="3"/>
        <v>2.9738363421864861E-9</v>
      </c>
      <c r="N74" s="44"/>
      <c r="O74" s="44"/>
      <c r="P74" s="7"/>
      <c r="Q74" s="28">
        <f t="shared" ca="1" si="4"/>
        <v>-3086.3306987925776</v>
      </c>
      <c r="R74" s="27">
        <f t="shared" ca="1" si="5"/>
        <v>-2733.3541403545823</v>
      </c>
      <c r="S74" s="7"/>
      <c r="T74" s="28">
        <f t="shared" ca="1" si="6"/>
        <v>0.75326665984362484</v>
      </c>
      <c r="U74" s="27">
        <f t="shared" ca="1" si="7"/>
        <v>-0.66588634895163135</v>
      </c>
      <c r="V74" s="7"/>
      <c r="W74" s="28">
        <f t="shared" ca="1" si="8"/>
        <v>0.74346152313652247</v>
      </c>
      <c r="X74" s="27">
        <f t="shared" ca="1" si="11"/>
        <v>303.55913525845494</v>
      </c>
      <c r="Y74" s="7"/>
      <c r="Z74" s="28">
        <f t="shared" si="12"/>
        <v>303.77699999999982</v>
      </c>
      <c r="AA74" s="27">
        <f t="shared" si="9"/>
        <v>5.3019088418308105</v>
      </c>
      <c r="AB74" s="7"/>
      <c r="AC74" s="28">
        <f t="shared" ca="1" si="0"/>
        <v>-0.21786474154487223</v>
      </c>
      <c r="AD74" s="27">
        <f t="shared" ca="1" si="10"/>
        <v>6.064873729349074E-2</v>
      </c>
      <c r="AE74" s="7">
        <v>95</v>
      </c>
    </row>
    <row r="75" spans="1:31" s="26" customFormat="1" x14ac:dyDescent="0.25">
      <c r="A75" s="26">
        <v>55</v>
      </c>
      <c r="B75" s="26">
        <v>621</v>
      </c>
      <c r="C75" s="26">
        <v>11744</v>
      </c>
      <c r="D75" s="26">
        <v>11653</v>
      </c>
      <c r="E75" s="26">
        <v>14580</v>
      </c>
      <c r="F75" s="26">
        <v>14660</v>
      </c>
      <c r="G75" s="27"/>
      <c r="H75" s="7"/>
      <c r="I75" s="28">
        <f t="shared" si="1"/>
        <v>-2836</v>
      </c>
      <c r="J75" s="27">
        <f t="shared" si="1"/>
        <v>-3007</v>
      </c>
      <c r="K75" s="7"/>
      <c r="L75" s="124">
        <f t="shared" si="2"/>
        <v>0.67469631937672347</v>
      </c>
      <c r="M75" s="27">
        <f t="shared" ca="1" si="3"/>
        <v>1.1938173443836133E-6</v>
      </c>
      <c r="N75" s="44"/>
      <c r="O75" s="44"/>
      <c r="P75" s="7"/>
      <c r="Q75" s="28">
        <f t="shared" ca="1" si="4"/>
        <v>-2804.3306987925776</v>
      </c>
      <c r="R75" s="27">
        <f t="shared" ca="1" si="5"/>
        <v>-3016.3541403545823</v>
      </c>
      <c r="S75" s="7"/>
      <c r="T75" s="28">
        <f t="shared" ca="1" si="6"/>
        <v>0.68444020577666287</v>
      </c>
      <c r="U75" s="27">
        <f t="shared" ca="1" si="7"/>
        <v>-0.73482942294674325</v>
      </c>
      <c r="V75" s="7"/>
      <c r="W75" s="28">
        <f t="shared" ca="1" si="8"/>
        <v>0.67360369988926061</v>
      </c>
      <c r="X75" s="27">
        <f t="shared" ca="1" si="11"/>
        <v>309.19883203995983</v>
      </c>
      <c r="Y75" s="7"/>
      <c r="Z75" s="28">
        <f t="shared" si="12"/>
        <v>309.36599999999981</v>
      </c>
      <c r="AA75" s="27">
        <f t="shared" si="9"/>
        <v>5.399455293724774</v>
      </c>
      <c r="AB75" s="7"/>
      <c r="AC75" s="28">
        <f t="shared" ca="1" si="0"/>
        <v>-0.16716796003998979</v>
      </c>
      <c r="AD75" s="27">
        <f t="shared" ca="1" si="10"/>
        <v>-2.2436287897392049E-2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11898</v>
      </c>
      <c r="D76" s="26">
        <v>11519</v>
      </c>
      <c r="E76" s="26">
        <v>14429</v>
      </c>
      <c r="F76" s="26">
        <v>14791</v>
      </c>
      <c r="G76" s="27"/>
      <c r="H76" s="7"/>
      <c r="I76" s="28">
        <f t="shared" si="1"/>
        <v>-2531</v>
      </c>
      <c r="J76" s="27">
        <f t="shared" si="1"/>
        <v>-3272</v>
      </c>
      <c r="K76" s="7"/>
      <c r="L76" s="124">
        <f t="shared" si="2"/>
        <v>0.5983226412024556</v>
      </c>
      <c r="M76" s="27">
        <f t="shared" ca="1" si="3"/>
        <v>1.5818533718837288E-8</v>
      </c>
      <c r="N76" s="44"/>
      <c r="O76" s="44"/>
      <c r="P76" s="7"/>
      <c r="Q76" s="28">
        <f t="shared" ca="1" si="4"/>
        <v>-2499.3306987925776</v>
      </c>
      <c r="R76" s="27">
        <f t="shared" ca="1" si="5"/>
        <v>-3281.3541403545823</v>
      </c>
      <c r="S76" s="7"/>
      <c r="T76" s="28">
        <f t="shared" ca="1" si="6"/>
        <v>0.61000024659076413</v>
      </c>
      <c r="U76" s="27">
        <f t="shared" ca="1" si="7"/>
        <v>-0.79938742509764316</v>
      </c>
      <c r="V76" s="7"/>
      <c r="W76" s="28">
        <f t="shared" ca="1" si="8"/>
        <v>0.59819686944998773</v>
      </c>
      <c r="X76" s="27">
        <f t="shared" ca="1" si="11"/>
        <v>314.90149538616993</v>
      </c>
      <c r="Y76" s="7"/>
      <c r="Z76" s="28">
        <f t="shared" si="12"/>
        <v>315.03599999999983</v>
      </c>
      <c r="AA76" s="27">
        <f t="shared" si="9"/>
        <v>5.4984154623128534</v>
      </c>
      <c r="AB76" s="7"/>
      <c r="AC76" s="28">
        <f t="shared" ca="1" si="0"/>
        <v>-0.13450461382990397</v>
      </c>
      <c r="AD76" s="27">
        <f t="shared" ca="1" si="10"/>
        <v>1.8108023297543241E-2</v>
      </c>
      <c r="AE76" s="7">
        <v>93</v>
      </c>
    </row>
    <row r="77" spans="1:31" s="26" customFormat="1" x14ac:dyDescent="0.25">
      <c r="A77" s="26">
        <v>57</v>
      </c>
      <c r="B77" s="26">
        <v>648</v>
      </c>
      <c r="C77" s="26">
        <v>12071</v>
      </c>
      <c r="D77" s="26">
        <v>11404</v>
      </c>
      <c r="E77" s="26">
        <v>14257</v>
      </c>
      <c r="F77" s="26">
        <v>14912</v>
      </c>
      <c r="G77" s="27"/>
      <c r="H77" s="7"/>
      <c r="I77" s="28">
        <f t="shared" si="1"/>
        <v>-2186</v>
      </c>
      <c r="J77" s="27">
        <f t="shared" si="1"/>
        <v>-3508</v>
      </c>
      <c r="K77" s="7"/>
      <c r="L77" s="124">
        <f t="shared" si="2"/>
        <v>0.51366141517338737</v>
      </c>
      <c r="M77" s="27">
        <f t="shared" ca="1" si="3"/>
        <v>2.8106926924565328E-7</v>
      </c>
      <c r="N77" s="44"/>
      <c r="O77" s="44"/>
      <c r="P77" s="7"/>
      <c r="Q77" s="28">
        <f t="shared" ca="1" si="4"/>
        <v>-2154.3306987925776</v>
      </c>
      <c r="R77" s="27">
        <f t="shared" ca="1" si="5"/>
        <v>-3517.3541403545823</v>
      </c>
      <c r="S77" s="7"/>
      <c r="T77" s="28">
        <f t="shared" ca="1" si="6"/>
        <v>0.52579766980671483</v>
      </c>
      <c r="U77" s="27">
        <f t="shared" ca="1" si="7"/>
        <v>-0.85688058927731248</v>
      </c>
      <c r="V77" s="7"/>
      <c r="W77" s="28">
        <f t="shared" ca="1" si="8"/>
        <v>0.51313125550946936</v>
      </c>
      <c r="X77" s="27">
        <f t="shared" ca="1" si="11"/>
        <v>320.79499723868935</v>
      </c>
      <c r="Y77" s="7"/>
      <c r="Z77" s="28">
        <f t="shared" si="12"/>
        <v>320.86799999999982</v>
      </c>
      <c r="AA77" s="27">
        <f t="shared" si="9"/>
        <v>5.600203064289162</v>
      </c>
      <c r="AB77" s="7"/>
      <c r="AC77" s="28">
        <f t="shared" ca="1" si="0"/>
        <v>-7.3002761310476671E-2</v>
      </c>
      <c r="AD77" s="27">
        <f t="shared" ca="1" si="10"/>
        <v>3.3200232893534576E-2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12243</v>
      </c>
      <c r="D78" s="26">
        <v>11304</v>
      </c>
      <c r="E78" s="26">
        <v>14075</v>
      </c>
      <c r="F78" s="26">
        <v>15002</v>
      </c>
      <c r="G78" s="27"/>
      <c r="H78" s="7"/>
      <c r="I78" s="28">
        <f t="shared" si="1"/>
        <v>-1832</v>
      </c>
      <c r="J78" s="27">
        <f t="shared" si="1"/>
        <v>-3698</v>
      </c>
      <c r="K78" s="7"/>
      <c r="L78" s="124">
        <f t="shared" si="2"/>
        <v>0.42581369875756747</v>
      </c>
      <c r="M78" s="27">
        <f t="shared" ca="1" si="3"/>
        <v>4.9071695000687403E-8</v>
      </c>
      <c r="N78" s="44"/>
      <c r="O78" s="44"/>
      <c r="P78" s="7"/>
      <c r="Q78" s="28">
        <f t="shared" ca="1" si="4"/>
        <v>-1800.3306987925776</v>
      </c>
      <c r="R78" s="27">
        <f t="shared" ca="1" si="5"/>
        <v>-3707.3541403545823</v>
      </c>
      <c r="S78" s="7"/>
      <c r="T78" s="28">
        <f t="shared" ca="1" si="6"/>
        <v>0.43939850406308167</v>
      </c>
      <c r="U78" s="27">
        <f t="shared" ca="1" si="7"/>
        <v>-0.90316745874399551</v>
      </c>
      <c r="V78" s="7"/>
      <c r="W78" s="28">
        <f t="shared" ca="1" si="8"/>
        <v>0.42603522007708478</v>
      </c>
      <c r="X78" s="27">
        <f t="shared" ca="1" si="11"/>
        <v>326.45587606957895</v>
      </c>
      <c r="Y78" s="7"/>
      <c r="Z78" s="28">
        <f t="shared" si="12"/>
        <v>326.56499999999983</v>
      </c>
      <c r="AA78" s="27">
        <f t="shared" si="9"/>
        <v>5.6996344717752789</v>
      </c>
      <c r="AB78" s="7"/>
      <c r="AC78" s="28">
        <f t="shared" ca="1" si="0"/>
        <v>-0.10912393042087842</v>
      </c>
      <c r="AD78" s="27">
        <f t="shared" ca="1" si="10"/>
        <v>8.1485517608427926E-2</v>
      </c>
      <c r="AE78" s="7">
        <v>91</v>
      </c>
    </row>
    <row r="79" spans="1:31" s="26" customFormat="1" x14ac:dyDescent="0.25">
      <c r="A79" s="26">
        <v>59</v>
      </c>
      <c r="B79" s="26">
        <v>623</v>
      </c>
      <c r="C79" s="26">
        <v>12434</v>
      </c>
      <c r="D79" s="26">
        <v>11225</v>
      </c>
      <c r="E79" s="26">
        <v>13896</v>
      </c>
      <c r="F79" s="26">
        <v>15083</v>
      </c>
      <c r="G79" s="27"/>
      <c r="H79" s="7"/>
      <c r="I79" s="28">
        <f t="shared" si="1"/>
        <v>-1462</v>
      </c>
      <c r="J79" s="27">
        <f t="shared" si="1"/>
        <v>-3858</v>
      </c>
      <c r="K79" s="7"/>
      <c r="L79" s="124">
        <f t="shared" si="2"/>
        <v>0.33523675267709618</v>
      </c>
      <c r="M79" s="27">
        <f t="shared" ca="1" si="3"/>
        <v>8.9335722020327766E-9</v>
      </c>
      <c r="N79" s="44"/>
      <c r="O79" s="44"/>
      <c r="P79" s="7"/>
      <c r="Q79" s="28">
        <f t="shared" ca="1" si="4"/>
        <v>-1430.3306987925776</v>
      </c>
      <c r="R79" s="27">
        <f t="shared" ca="1" si="5"/>
        <v>-3867.3541403545823</v>
      </c>
      <c r="S79" s="7"/>
      <c r="T79" s="28">
        <f t="shared" ca="1" si="6"/>
        <v>0.34909429128018821</v>
      </c>
      <c r="U79" s="27">
        <f t="shared" ca="1" si="7"/>
        <v>-0.94214587513699166</v>
      </c>
      <c r="V79" s="7"/>
      <c r="W79" s="28">
        <f t="shared" ca="1" si="8"/>
        <v>0.33514223510094215</v>
      </c>
      <c r="X79" s="27">
        <f t="shared" ca="1" si="11"/>
        <v>332.12810191525136</v>
      </c>
      <c r="Y79" s="7"/>
      <c r="Z79" s="28">
        <f t="shared" si="12"/>
        <v>332.1719999999998</v>
      </c>
      <c r="AA79" s="27">
        <f t="shared" si="9"/>
        <v>5.797495082934601</v>
      </c>
      <c r="AB79" s="7"/>
      <c r="AC79" s="28">
        <f t="shared" ca="1" si="0"/>
        <v>-4.3898084748434485E-2</v>
      </c>
      <c r="AD79" s="27">
        <f t="shared" ca="1" si="10"/>
        <v>1.9775860179208848E-2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12619</v>
      </c>
      <c r="D80" s="26">
        <v>11161</v>
      </c>
      <c r="E80" s="26">
        <v>13698</v>
      </c>
      <c r="F80" s="26">
        <v>15141</v>
      </c>
      <c r="G80" s="27"/>
      <c r="H80" s="7"/>
      <c r="I80" s="28">
        <f t="shared" si="1"/>
        <v>-1079</v>
      </c>
      <c r="J80" s="27">
        <f t="shared" si="1"/>
        <v>-3980</v>
      </c>
      <c r="K80" s="7"/>
      <c r="L80" s="124">
        <f t="shared" si="2"/>
        <v>0.24083607718697608</v>
      </c>
      <c r="M80" s="27">
        <f t="shared" ca="1" si="3"/>
        <v>1.4246189411857154E-7</v>
      </c>
      <c r="N80" s="44"/>
      <c r="O80" s="44"/>
      <c r="P80" s="7"/>
      <c r="Q80" s="28">
        <f t="shared" ca="1" si="4"/>
        <v>-1047.3306987925776</v>
      </c>
      <c r="R80" s="27">
        <f t="shared" ca="1" si="5"/>
        <v>-3989.3541403545823</v>
      </c>
      <c r="S80" s="7"/>
      <c r="T80" s="28">
        <f t="shared" ca="1" si="6"/>
        <v>0.25561722777789575</v>
      </c>
      <c r="U80" s="27">
        <f t="shared" ca="1" si="7"/>
        <v>-0.97186691763665123</v>
      </c>
      <c r="V80" s="7"/>
      <c r="W80" s="28">
        <f t="shared" ca="1" si="8"/>
        <v>0.24121351843289202</v>
      </c>
      <c r="X80" s="27">
        <f t="shared" ca="1" si="11"/>
        <v>337.77078263481155</v>
      </c>
      <c r="Y80" s="7"/>
      <c r="Z80" s="28">
        <f t="shared" si="12"/>
        <v>337.81499999999977</v>
      </c>
      <c r="AA80" s="27">
        <f t="shared" si="9"/>
        <v>5.8959840126246403</v>
      </c>
      <c r="AB80" s="7"/>
      <c r="AC80" s="28">
        <f t="shared" ca="1" si="0"/>
        <v>-4.4217365188217173E-2</v>
      </c>
      <c r="AD80" s="27">
        <f t="shared" ca="1" si="10"/>
        <v>7.1940630457561383E-2</v>
      </c>
      <c r="AE80" s="7">
        <v>89</v>
      </c>
    </row>
    <row r="81" spans="1:31" s="26" customFormat="1" x14ac:dyDescent="0.25">
      <c r="A81" s="26">
        <v>61</v>
      </c>
      <c r="B81" s="26">
        <v>604</v>
      </c>
      <c r="C81" s="26">
        <v>12812</v>
      </c>
      <c r="D81" s="26">
        <v>11126</v>
      </c>
      <c r="E81" s="26">
        <v>13511</v>
      </c>
      <c r="F81" s="26">
        <v>15182</v>
      </c>
      <c r="G81" s="27"/>
      <c r="H81" s="7"/>
      <c r="I81" s="28">
        <f t="shared" si="1"/>
        <v>-699</v>
      </c>
      <c r="J81" s="27">
        <f t="shared" si="1"/>
        <v>-4056</v>
      </c>
      <c r="K81" s="7"/>
      <c r="L81" s="124">
        <f t="shared" si="2"/>
        <v>0.14767507249381309</v>
      </c>
      <c r="M81" s="27">
        <f t="shared" ca="1" si="3"/>
        <v>2.5848678579142949E-7</v>
      </c>
      <c r="N81" s="44"/>
      <c r="O81" s="44"/>
      <c r="P81" s="7"/>
      <c r="Q81" s="28">
        <f t="shared" ca="1" si="4"/>
        <v>-667.33069879257755</v>
      </c>
      <c r="R81" s="27">
        <f t="shared" ca="1" si="5"/>
        <v>-4065.3541403545823</v>
      </c>
      <c r="S81" s="7"/>
      <c r="T81" s="28">
        <f t="shared" ca="1" si="6"/>
        <v>0.16287236059546462</v>
      </c>
      <c r="U81" s="27">
        <f t="shared" ca="1" si="7"/>
        <v>-0.9903816654233244</v>
      </c>
      <c r="V81" s="7"/>
      <c r="W81" s="28">
        <f t="shared" ca="1" si="8"/>
        <v>0.14818348845126469</v>
      </c>
      <c r="X81" s="27">
        <f t="shared" ca="1" si="11"/>
        <v>343.20008811928187</v>
      </c>
      <c r="Y81" s="7"/>
      <c r="Z81" s="28">
        <f t="shared" si="12"/>
        <v>343.25099999999975</v>
      </c>
      <c r="AA81" s="27">
        <f t="shared" si="9"/>
        <v>5.9908601107630517</v>
      </c>
      <c r="AB81" s="7"/>
      <c r="AC81" s="28">
        <f t="shared" ca="1" si="0"/>
        <v>-5.0911880717876556E-2</v>
      </c>
      <c r="AD81" s="27">
        <f t="shared" ca="1" si="10"/>
        <v>3.2163735398455628E-2</v>
      </c>
      <c r="AE81" s="7">
        <v>88</v>
      </c>
    </row>
    <row r="82" spans="1:31" s="26" customFormat="1" x14ac:dyDescent="0.25">
      <c r="A82" s="26">
        <v>62</v>
      </c>
      <c r="B82" s="26">
        <v>620</v>
      </c>
      <c r="C82" s="26">
        <v>13008</v>
      </c>
      <c r="D82" s="26">
        <v>11099</v>
      </c>
      <c r="E82" s="26">
        <v>13313</v>
      </c>
      <c r="F82" s="26">
        <v>15201</v>
      </c>
      <c r="G82" s="27"/>
      <c r="H82" s="7"/>
      <c r="I82" s="28">
        <f t="shared" si="1"/>
        <v>-305</v>
      </c>
      <c r="J82" s="27">
        <f t="shared" si="1"/>
        <v>-4102</v>
      </c>
      <c r="K82" s="7"/>
      <c r="L82" s="124">
        <f t="shared" si="2"/>
        <v>5.0667272681320208E-2</v>
      </c>
      <c r="M82" s="27">
        <f t="shared" ca="1" si="3"/>
        <v>1.3863200721655826E-6</v>
      </c>
      <c r="N82" s="44"/>
      <c r="O82" s="44"/>
      <c r="P82" s="7"/>
      <c r="Q82" s="28">
        <f t="shared" ca="1" si="4"/>
        <v>-273.33069879257761</v>
      </c>
      <c r="R82" s="27">
        <f t="shared" ca="1" si="5"/>
        <v>-4111.3541403545823</v>
      </c>
      <c r="S82" s="7"/>
      <c r="T82" s="28">
        <f t="shared" ca="1" si="6"/>
        <v>6.6710577253680792E-2</v>
      </c>
      <c r="U82" s="27">
        <f t="shared" ca="1" si="7"/>
        <v>-1.0015879601363109</v>
      </c>
      <c r="V82" s="7"/>
      <c r="W82" s="28">
        <f t="shared" ca="1" si="8"/>
        <v>5.1844693622260865E-2</v>
      </c>
      <c r="X82" s="27">
        <f t="shared" ca="1" si="11"/>
        <v>348.74657737514406</v>
      </c>
      <c r="Y82" s="7"/>
      <c r="Z82" s="28">
        <f t="shared" si="12"/>
        <v>348.83099999999973</v>
      </c>
      <c r="AA82" s="27">
        <f t="shared" si="9"/>
        <v>6.0882494830243346</v>
      </c>
      <c r="AB82" s="7"/>
      <c r="AC82" s="28">
        <f t="shared" ca="1" si="0"/>
        <v>-8.4422624855676531E-2</v>
      </c>
      <c r="AD82" s="27">
        <f t="shared" ca="1" si="10"/>
        <v>1.0415270935311582E-2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13216</v>
      </c>
      <c r="D83" s="26">
        <v>11103</v>
      </c>
      <c r="E83" s="26">
        <v>13115</v>
      </c>
      <c r="F83" s="26">
        <v>15209</v>
      </c>
      <c r="G83" s="27"/>
      <c r="H83" s="7"/>
      <c r="I83" s="28">
        <f t="shared" si="1"/>
        <v>101</v>
      </c>
      <c r="J83" s="27">
        <f t="shared" si="1"/>
        <v>-4106</v>
      </c>
      <c r="K83" s="7"/>
      <c r="L83" s="124">
        <f t="shared" si="2"/>
        <v>-4.9025919582348851E-2</v>
      </c>
      <c r="M83" s="27">
        <f t="shared" ca="1" si="3"/>
        <v>3.0787946415997989E-6</v>
      </c>
      <c r="N83" s="44"/>
      <c r="O83" s="44"/>
      <c r="P83" s="7"/>
      <c r="Q83" s="28">
        <f t="shared" ca="1" si="4"/>
        <v>132.66930120742239</v>
      </c>
      <c r="R83" s="27">
        <f t="shared" ca="1" si="5"/>
        <v>-4115.3541403545823</v>
      </c>
      <c r="S83" s="7"/>
      <c r="T83" s="28">
        <f t="shared" ca="1" si="6"/>
        <v>-3.237999136754826E-2</v>
      </c>
      <c r="U83" s="27">
        <f t="shared" ca="1" si="7"/>
        <v>-1.0025624205461356</v>
      </c>
      <c r="V83" s="7"/>
      <c r="W83" s="28">
        <f t="shared" ca="1" si="8"/>
        <v>-4.7271270146820546E-2</v>
      </c>
      <c r="X83" s="27">
        <f t="shared" ca="1" si="11"/>
        <v>354.4092279708135</v>
      </c>
      <c r="Y83" s="7"/>
      <c r="Z83" s="28">
        <f t="shared" si="12"/>
        <v>354.53699999999975</v>
      </c>
      <c r="AA83" s="27">
        <f t="shared" si="9"/>
        <v>6.1878379701431312</v>
      </c>
      <c r="AB83" s="7"/>
      <c r="AC83" s="28">
        <f t="shared" ca="1" si="0"/>
        <v>-0.12777202918624653</v>
      </c>
      <c r="AD83" s="27">
        <f t="shared" ca="1" si="10"/>
        <v>5.6209326704674822E-2</v>
      </c>
      <c r="AE83" s="7">
        <v>86</v>
      </c>
    </row>
    <row r="84" spans="1:31" s="26" customFormat="1" x14ac:dyDescent="0.25">
      <c r="A84" s="26">
        <v>64</v>
      </c>
      <c r="B84" s="26">
        <v>628</v>
      </c>
      <c r="C84" s="26">
        <v>13418</v>
      </c>
      <c r="D84" s="26">
        <v>11125</v>
      </c>
      <c r="E84" s="26">
        <v>12916</v>
      </c>
      <c r="F84" s="26">
        <v>15193</v>
      </c>
      <c r="G84" s="27"/>
      <c r="H84" s="7"/>
      <c r="I84" s="28">
        <f t="shared" si="1"/>
        <v>502</v>
      </c>
      <c r="J84" s="27">
        <f t="shared" si="1"/>
        <v>-4068</v>
      </c>
      <c r="K84" s="7"/>
      <c r="L84" s="124">
        <f t="shared" si="2"/>
        <v>-0.14730532139485178</v>
      </c>
      <c r="M84" s="27">
        <f t="shared" ca="1" si="3"/>
        <v>5.2463373767577651E-6</v>
      </c>
      <c r="N84" s="44"/>
      <c r="O84" s="44"/>
      <c r="P84" s="7"/>
      <c r="Q84" s="28">
        <f t="shared" ca="1" si="4"/>
        <v>533.66930120742245</v>
      </c>
      <c r="R84" s="27">
        <f t="shared" ca="1" si="5"/>
        <v>-4077.3541403545823</v>
      </c>
      <c r="S84" s="7"/>
      <c r="T84" s="28">
        <f t="shared" ca="1" si="6"/>
        <v>-0.13025023278900849</v>
      </c>
      <c r="U84" s="27">
        <f t="shared" ca="1" si="7"/>
        <v>-0.99330504665279917</v>
      </c>
      <c r="V84" s="7"/>
      <c r="W84" s="28">
        <f t="shared" ca="1" si="8"/>
        <v>-0.14501483293673684</v>
      </c>
      <c r="X84" s="27">
        <f ca="1">IF(MOD(ATAN2(U84,W84)*180/PI()-$J$9+360,360)&lt;355,MOD(ATAN2(U84,W84)*180/PI()-$J$9+360,360)+360,MOD(ATAN2(U84,W84)*180/PI()-$J$9+360,360))</f>
        <v>360.01576552853908</v>
      </c>
      <c r="Y84" s="7"/>
      <c r="Z84" s="28">
        <f t="shared" si="12"/>
        <v>360.18899999999974</v>
      </c>
      <c r="AA84" s="27">
        <f t="shared" si="9"/>
        <v>6.2864839794658511</v>
      </c>
      <c r="AB84" s="7"/>
      <c r="AC84" s="28">
        <f t="shared" ref="AC84:AC147" ca="1" si="13">X84-Z84</f>
        <v>-0.17323447146065973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13373</v>
      </c>
      <c r="D85" s="26">
        <v>11081</v>
      </c>
      <c r="E85" s="26">
        <v>12863</v>
      </c>
      <c r="F85" s="26">
        <v>15132</v>
      </c>
      <c r="G85" s="27"/>
      <c r="H85" s="7"/>
      <c r="I85" s="28">
        <f t="shared" ref="I85:J148" si="14">C85-E85</f>
        <v>510</v>
      </c>
      <c r="J85" s="27">
        <f t="shared" si="14"/>
        <v>-4051</v>
      </c>
      <c r="K85" s="7"/>
      <c r="L85" s="124">
        <f>$O$3*SIN(2*PI()/$O$4*($Z85+$O$5))+$O$6</f>
        <v>-0.1481859803760858</v>
      </c>
      <c r="M85" s="27">
        <f t="shared" ref="M85:M148" ca="1" si="15">(W85-L85)^2</f>
        <v>1.6381641538691834E-6</v>
      </c>
      <c r="N85" s="44"/>
      <c r="O85" s="44"/>
      <c r="P85" s="7"/>
      <c r="Q85" s="28">
        <f t="shared" ref="Q85:Q148" ca="1" si="16">I85-$J$4</f>
        <v>541.66930120742245</v>
      </c>
      <c r="R85" s="27">
        <f t="shared" ref="R85:R148" ca="1" si="17">J85-$J$3</f>
        <v>-4060.3541403545823</v>
      </c>
      <c r="S85" s="7"/>
      <c r="T85" s="28">
        <f t="shared" ref="T85:T148" ca="1" si="18">Q85/$J$7</f>
        <v>-0.13220275630863862</v>
      </c>
      <c r="U85" s="27">
        <f t="shared" ref="U85:U148" ca="1" si="19">R85/$J$6</f>
        <v>-0.98916358991104325</v>
      </c>
      <c r="V85" s="7"/>
      <c r="W85" s="28">
        <f t="shared" ref="W85:W148" ca="1" si="20">(T85-U85*SIN(-$J$11*PI()/180))/(COS(-$J$11*PI()/180))</f>
        <v>-0.1469060725067963</v>
      </c>
      <c r="X85" s="27">
        <f ca="1">IF(MOD(ATAN2(U85,W85)*180/PI()-$J$9+360,360)&lt;355,MOD(ATAN2(U85,W85)*180/PI()-$J$9+360,360)+360,MOD(ATAN2(U85,W85)*180/PI()-$J$9+360,360))</f>
        <v>360.15726606475062</v>
      </c>
      <c r="Y85" s="7"/>
      <c r="Z85" s="28">
        <f t="shared" si="12"/>
        <v>360.18899999999974</v>
      </c>
      <c r="AA85" s="27">
        <f t="shared" ref="AA85:AA148" si="21">Z85*PI()/180</f>
        <v>6.2864839794658511</v>
      </c>
      <c r="AB85" s="7"/>
      <c r="AC85" s="28">
        <f t="shared" ca="1" si="13"/>
        <v>-3.1733935249121714E-2</v>
      </c>
      <c r="AD85" s="27"/>
      <c r="AE85" s="7"/>
    </row>
    <row r="86" spans="1:31" s="26" customFormat="1" x14ac:dyDescent="0.25">
      <c r="A86" s="26">
        <v>1</v>
      </c>
      <c r="B86" s="26">
        <v>-607</v>
      </c>
      <c r="C86" s="26">
        <v>13175</v>
      </c>
      <c r="D86" s="26">
        <v>11059</v>
      </c>
      <c r="E86" s="26">
        <v>13057</v>
      </c>
      <c r="F86" s="26">
        <v>15148</v>
      </c>
      <c r="G86" s="27"/>
      <c r="H86" s="7"/>
      <c r="I86" s="28">
        <f t="shared" si="14"/>
        <v>118</v>
      </c>
      <c r="J86" s="27">
        <f t="shared" si="14"/>
        <v>-4089</v>
      </c>
      <c r="K86" s="7"/>
      <c r="L86" s="124">
        <f t="shared" ref="L86:L149" si="22">$O$3*SIN(2*PI()/$O$4*($Z86+$O$5))+$O$6</f>
        <v>-5.3464126499437298E-2</v>
      </c>
      <c r="M86" s="27">
        <f t="shared" ca="1" si="15"/>
        <v>4.4301226275653921E-6</v>
      </c>
      <c r="N86" s="44"/>
      <c r="O86" s="44"/>
      <c r="P86" s="7"/>
      <c r="Q86" s="28">
        <f t="shared" ca="1" si="16"/>
        <v>149.66930120742239</v>
      </c>
      <c r="R86" s="27">
        <f t="shared" ca="1" si="17"/>
        <v>-4098.3541403545823</v>
      </c>
      <c r="S86" s="7"/>
      <c r="T86" s="28">
        <f t="shared" ca="1" si="18"/>
        <v>-3.6529103846762286E-2</v>
      </c>
      <c r="U86" s="27">
        <f t="shared" ca="1" si="19"/>
        <v>-0.99842096380437984</v>
      </c>
      <c r="V86" s="7"/>
      <c r="W86" s="28">
        <f t="shared" ca="1" si="20"/>
        <v>-5.1359340850596687E-2</v>
      </c>
      <c r="X86" s="27">
        <f ca="1">MOD(ATAN2(U86,W86)*180/PI()-$J$9+360,360)</f>
        <v>354.65443729751814</v>
      </c>
      <c r="Y86" s="7"/>
      <c r="Z86" s="28">
        <f t="shared" ref="Z86:Z149" si="23">360/40000*B86+Z85</f>
        <v>354.72599999999971</v>
      </c>
      <c r="AA86" s="27">
        <f t="shared" si="21"/>
        <v>6.1911366424293997</v>
      </c>
      <c r="AB86" s="7"/>
      <c r="AC86" s="28">
        <f t="shared" ca="1" si="13"/>
        <v>-7.1562702481571705E-2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12972</v>
      </c>
      <c r="D87" s="26">
        <v>11062</v>
      </c>
      <c r="E87" s="26">
        <v>13258</v>
      </c>
      <c r="F87" s="26">
        <v>15151</v>
      </c>
      <c r="G87" s="27"/>
      <c r="H87" s="7"/>
      <c r="I87" s="28">
        <f t="shared" si="14"/>
        <v>-286</v>
      </c>
      <c r="J87" s="27">
        <f t="shared" si="14"/>
        <v>-4089</v>
      </c>
      <c r="K87" s="7"/>
      <c r="L87" s="124">
        <f t="shared" si="22"/>
        <v>4.5030310636312541E-2</v>
      </c>
      <c r="M87" s="27">
        <f t="shared" ca="1" si="15"/>
        <v>4.9446512637339763E-6</v>
      </c>
      <c r="N87" s="44"/>
      <c r="O87" s="44"/>
      <c r="P87" s="7"/>
      <c r="Q87" s="28">
        <f t="shared" ca="1" si="16"/>
        <v>-254.33069879257761</v>
      </c>
      <c r="R87" s="27">
        <f t="shared" ca="1" si="17"/>
        <v>-4098.3541403545823</v>
      </c>
      <c r="S87" s="7"/>
      <c r="T87" s="28">
        <f t="shared" ca="1" si="18"/>
        <v>6.2073333894559227E-2</v>
      </c>
      <c r="U87" s="27">
        <f t="shared" ca="1" si="19"/>
        <v>-0.99842096380437984</v>
      </c>
      <c r="V87" s="7"/>
      <c r="W87" s="28">
        <f t="shared" ca="1" si="20"/>
        <v>4.7253967818464047E-2</v>
      </c>
      <c r="X87" s="27">
        <f ca="1">MOD(ATAN2(U87,W87)*180/PI()-$J$9+360,360)</f>
        <v>348.99999264607936</v>
      </c>
      <c r="Y87" s="7"/>
      <c r="Z87" s="28">
        <f t="shared" si="23"/>
        <v>349.07399999999973</v>
      </c>
      <c r="AA87" s="27">
        <f t="shared" si="21"/>
        <v>6.0924906331066815</v>
      </c>
      <c r="AB87" s="7"/>
      <c r="AC87" s="28">
        <f t="shared" ca="1" si="13"/>
        <v>-7.4007353920364949E-2</v>
      </c>
      <c r="AD87" s="27"/>
      <c r="AE87" s="7"/>
    </row>
    <row r="88" spans="1:31" s="26" customFormat="1" x14ac:dyDescent="0.25">
      <c r="A88" s="26">
        <v>3</v>
      </c>
      <c r="B88" s="26">
        <v>-622</v>
      </c>
      <c r="C88" s="26">
        <v>12778</v>
      </c>
      <c r="D88" s="26">
        <v>11086</v>
      </c>
      <c r="E88" s="26">
        <v>13456</v>
      </c>
      <c r="F88" s="26">
        <v>15127</v>
      </c>
      <c r="G88" s="27"/>
      <c r="H88" s="7"/>
      <c r="I88" s="28">
        <f t="shared" si="14"/>
        <v>-678</v>
      </c>
      <c r="J88" s="27">
        <f t="shared" si="14"/>
        <v>-4041</v>
      </c>
      <c r="K88" s="7"/>
      <c r="L88" s="124">
        <f t="shared" si="22"/>
        <v>0.14214944507110389</v>
      </c>
      <c r="M88" s="27">
        <f t="shared" ca="1" si="15"/>
        <v>9.2615232487147628E-7</v>
      </c>
      <c r="N88" s="44"/>
      <c r="O88" s="44"/>
      <c r="P88" s="7"/>
      <c r="Q88" s="28">
        <f t="shared" ca="1" si="16"/>
        <v>-646.33069879257755</v>
      </c>
      <c r="R88" s="27">
        <f t="shared" ca="1" si="17"/>
        <v>-4050.3541403545823</v>
      </c>
      <c r="S88" s="7"/>
      <c r="T88" s="28">
        <f t="shared" ca="1" si="18"/>
        <v>0.15774698635643553</v>
      </c>
      <c r="U88" s="27">
        <f t="shared" ca="1" si="19"/>
        <v>-0.98672743888648107</v>
      </c>
      <c r="V88" s="7"/>
      <c r="W88" s="28">
        <f t="shared" ca="1" si="20"/>
        <v>0.143111813152906</v>
      </c>
      <c r="X88" s="27">
        <f t="shared" ref="X88:X148" ca="1" si="24">MOD(ATAN2(U88,W88)*180/PI()-$J$9+360,360)</f>
        <v>343.45725185468029</v>
      </c>
      <c r="Y88" s="7"/>
      <c r="Z88" s="28">
        <f t="shared" si="23"/>
        <v>343.47599999999971</v>
      </c>
      <c r="AA88" s="27">
        <f t="shared" si="21"/>
        <v>5.9947871015800391</v>
      </c>
      <c r="AB88" s="7"/>
      <c r="AC88" s="28">
        <f t="shared" ca="1" si="13"/>
        <v>-1.8748145319420928E-2</v>
      </c>
      <c r="AD88" s="27"/>
      <c r="AE88" s="7"/>
    </row>
    <row r="89" spans="1:31" s="26" customFormat="1" x14ac:dyDescent="0.25">
      <c r="A89" s="26">
        <v>4</v>
      </c>
      <c r="B89" s="26">
        <v>-610</v>
      </c>
      <c r="C89" s="26">
        <v>12586</v>
      </c>
      <c r="D89" s="26">
        <v>11123</v>
      </c>
      <c r="E89" s="26">
        <v>13644</v>
      </c>
      <c r="F89" s="26">
        <v>15091</v>
      </c>
      <c r="G89" s="27"/>
      <c r="H89" s="7"/>
      <c r="I89" s="28">
        <f t="shared" si="14"/>
        <v>-1058</v>
      </c>
      <c r="J89" s="27">
        <f t="shared" si="14"/>
        <v>-3968</v>
      </c>
      <c r="K89" s="7"/>
      <c r="L89" s="124">
        <f t="shared" si="22"/>
        <v>0.23607770578730095</v>
      </c>
      <c r="M89" s="27">
        <f t="shared" ca="1" si="15"/>
        <v>2.8392426828876343E-9</v>
      </c>
      <c r="N89" s="44"/>
      <c r="O89" s="44"/>
      <c r="P89" s="7"/>
      <c r="Q89" s="28">
        <f t="shared" ca="1" si="16"/>
        <v>-1026.3306987925776</v>
      </c>
      <c r="R89" s="27">
        <f t="shared" ca="1" si="17"/>
        <v>-3977.3541403545823</v>
      </c>
      <c r="S89" s="7"/>
      <c r="T89" s="28">
        <f t="shared" ca="1" si="18"/>
        <v>0.25049185353886666</v>
      </c>
      <c r="U89" s="27">
        <f t="shared" ca="1" si="19"/>
        <v>-0.96894353640717656</v>
      </c>
      <c r="V89" s="7"/>
      <c r="W89" s="28">
        <f t="shared" ca="1" si="20"/>
        <v>0.2361309903318039</v>
      </c>
      <c r="X89" s="27">
        <f t="shared" ca="1" si="24"/>
        <v>338.01372326526905</v>
      </c>
      <c r="Y89" s="7"/>
      <c r="Z89" s="28">
        <f t="shared" si="23"/>
        <v>337.98599999999971</v>
      </c>
      <c r="AA89" s="27">
        <f t="shared" si="21"/>
        <v>5.8989685256455493</v>
      </c>
      <c r="AB89" s="7"/>
      <c r="AC89" s="28">
        <f t="shared" ca="1" si="13"/>
        <v>2.7723265269344211E-2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12398</v>
      </c>
      <c r="D90" s="26">
        <v>11180</v>
      </c>
      <c r="E90" s="26">
        <v>13838</v>
      </c>
      <c r="F90" s="26">
        <v>15036</v>
      </c>
      <c r="G90" s="27"/>
      <c r="H90" s="7"/>
      <c r="I90" s="28">
        <f t="shared" si="14"/>
        <v>-1440</v>
      </c>
      <c r="J90" s="27">
        <f t="shared" si="14"/>
        <v>-3856</v>
      </c>
      <c r="K90" s="7"/>
      <c r="L90" s="124">
        <f t="shared" si="22"/>
        <v>0.32887068444717227</v>
      </c>
      <c r="M90" s="27">
        <f t="shared" ca="1" si="15"/>
        <v>8.2583418764446367E-7</v>
      </c>
      <c r="N90" s="44"/>
      <c r="O90" s="44"/>
      <c r="P90" s="7"/>
      <c r="Q90" s="28">
        <f t="shared" ca="1" si="16"/>
        <v>-1408.3306987925776</v>
      </c>
      <c r="R90" s="27">
        <f t="shared" ca="1" si="17"/>
        <v>-3865.3541403545823</v>
      </c>
      <c r="S90" s="7"/>
      <c r="T90" s="28">
        <f t="shared" ca="1" si="18"/>
        <v>0.34372485160120531</v>
      </c>
      <c r="U90" s="27">
        <f t="shared" ca="1" si="19"/>
        <v>-0.94165864493207918</v>
      </c>
      <c r="V90" s="7"/>
      <c r="W90" s="28">
        <f t="shared" ca="1" si="20"/>
        <v>0.32977943864256531</v>
      </c>
      <c r="X90" s="27">
        <f t="shared" ca="1" si="24"/>
        <v>332.40887777543048</v>
      </c>
      <c r="Y90" s="7"/>
      <c r="Z90" s="28">
        <f t="shared" si="23"/>
        <v>332.43299999999971</v>
      </c>
      <c r="AA90" s="27">
        <f t="shared" si="21"/>
        <v>5.8020503922823048</v>
      </c>
      <c r="AB90" s="7"/>
      <c r="AC90" s="28">
        <f t="shared" ca="1" si="13"/>
        <v>-2.4122224569225637E-2</v>
      </c>
      <c r="AD90" s="27"/>
      <c r="AE90" s="7"/>
    </row>
    <row r="91" spans="1:31" s="26" customFormat="1" x14ac:dyDescent="0.25">
      <c r="A91" s="26">
        <v>6</v>
      </c>
      <c r="B91" s="26">
        <v>-632</v>
      </c>
      <c r="C91" s="26">
        <v>12205</v>
      </c>
      <c r="D91" s="26">
        <v>11257</v>
      </c>
      <c r="E91" s="26">
        <v>14014</v>
      </c>
      <c r="F91" s="26">
        <v>14950</v>
      </c>
      <c r="G91" s="27"/>
      <c r="H91" s="7"/>
      <c r="I91" s="28">
        <f t="shared" si="14"/>
        <v>-1809</v>
      </c>
      <c r="J91" s="27">
        <f t="shared" si="14"/>
        <v>-3693</v>
      </c>
      <c r="K91" s="7"/>
      <c r="L91" s="124">
        <f t="shared" si="22"/>
        <v>0.42070482001661641</v>
      </c>
      <c r="M91" s="27">
        <f t="shared" ca="1" si="15"/>
        <v>7.056245440994101E-8</v>
      </c>
      <c r="N91" s="44"/>
      <c r="O91" s="44"/>
      <c r="P91" s="7"/>
      <c r="Q91" s="28">
        <f t="shared" ca="1" si="16"/>
        <v>-1777.3306987925776</v>
      </c>
      <c r="R91" s="27">
        <f t="shared" ca="1" si="17"/>
        <v>-3702.3541403545823</v>
      </c>
      <c r="S91" s="7"/>
      <c r="T91" s="28">
        <f t="shared" ca="1" si="18"/>
        <v>0.43378499894414502</v>
      </c>
      <c r="U91" s="27">
        <f t="shared" ca="1" si="19"/>
        <v>-0.90194938323171436</v>
      </c>
      <c r="V91" s="7"/>
      <c r="W91" s="28">
        <f t="shared" ca="1" si="20"/>
        <v>0.42043918407324665</v>
      </c>
      <c r="X91" s="27">
        <f t="shared" ca="1" si="24"/>
        <v>326.71736158718727</v>
      </c>
      <c r="Y91" s="7"/>
      <c r="Z91" s="28">
        <f t="shared" si="23"/>
        <v>326.74499999999972</v>
      </c>
      <c r="AA91" s="27">
        <f t="shared" si="21"/>
        <v>5.7027760644288668</v>
      </c>
      <c r="AB91" s="7"/>
      <c r="AC91" s="28">
        <f t="shared" ca="1" si="13"/>
        <v>-2.7638412812450497E-2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12024</v>
      </c>
      <c r="D92" s="26">
        <v>11347</v>
      </c>
      <c r="E92" s="26">
        <v>14190</v>
      </c>
      <c r="F92" s="26">
        <v>14850</v>
      </c>
      <c r="G92" s="27"/>
      <c r="H92" s="7"/>
      <c r="I92" s="28">
        <f t="shared" si="14"/>
        <v>-2166</v>
      </c>
      <c r="J92" s="27">
        <f t="shared" si="14"/>
        <v>-3503</v>
      </c>
      <c r="K92" s="7"/>
      <c r="L92" s="124">
        <f t="shared" si="22"/>
        <v>0.50865806186867224</v>
      </c>
      <c r="M92" s="27">
        <f t="shared" ca="1" si="15"/>
        <v>1.5254126799073458E-7</v>
      </c>
      <c r="N92" s="44"/>
      <c r="O92" s="44"/>
      <c r="P92" s="7"/>
      <c r="Q92" s="28">
        <f t="shared" ca="1" si="16"/>
        <v>-2134.3306987925776</v>
      </c>
      <c r="R92" s="27">
        <f t="shared" ca="1" si="17"/>
        <v>-3512.3541403545823</v>
      </c>
      <c r="S92" s="7"/>
      <c r="T92" s="28">
        <f t="shared" ca="1" si="18"/>
        <v>0.52091636100763949</v>
      </c>
      <c r="U92" s="27">
        <f t="shared" ca="1" si="19"/>
        <v>-0.85566251376503144</v>
      </c>
      <c r="V92" s="7"/>
      <c r="W92" s="28">
        <f t="shared" ca="1" si="20"/>
        <v>0.50826749655020331</v>
      </c>
      <c r="X92" s="27">
        <f t="shared" ca="1" si="24"/>
        <v>320.99919747158276</v>
      </c>
      <c r="Y92" s="7"/>
      <c r="Z92" s="28">
        <f t="shared" si="23"/>
        <v>321.0389999999997</v>
      </c>
      <c r="AA92" s="27">
        <f t="shared" si="21"/>
        <v>5.6031875773100701</v>
      </c>
      <c r="AB92" s="7"/>
      <c r="AC92" s="28">
        <f t="shared" ca="1" si="13"/>
        <v>-3.9802528416942096E-2</v>
      </c>
      <c r="AD92" s="27"/>
      <c r="AE92" s="7"/>
    </row>
    <row r="93" spans="1:31" s="26" customFormat="1" x14ac:dyDescent="0.25">
      <c r="A93" s="26">
        <v>8</v>
      </c>
      <c r="B93" s="26">
        <v>-639</v>
      </c>
      <c r="C93" s="26">
        <v>11864</v>
      </c>
      <c r="D93" s="26">
        <v>11472</v>
      </c>
      <c r="E93" s="26">
        <v>14371</v>
      </c>
      <c r="F93" s="26">
        <v>14744</v>
      </c>
      <c r="G93" s="27"/>
      <c r="H93" s="7"/>
      <c r="I93" s="28">
        <f t="shared" si="14"/>
        <v>-2507</v>
      </c>
      <c r="J93" s="27">
        <f t="shared" si="14"/>
        <v>-3272</v>
      </c>
      <c r="K93" s="7"/>
      <c r="L93" s="124">
        <f t="shared" si="22"/>
        <v>0.5921935774468704</v>
      </c>
      <c r="M93" s="27">
        <f t="shared" ca="1" si="15"/>
        <v>2.1046943218865149E-8</v>
      </c>
      <c r="N93" s="44"/>
      <c r="O93" s="44"/>
      <c r="P93" s="7"/>
      <c r="Q93" s="28">
        <f t="shared" ca="1" si="16"/>
        <v>-2475.3306987925776</v>
      </c>
      <c r="R93" s="27">
        <f t="shared" ca="1" si="17"/>
        <v>-3281.3541403545823</v>
      </c>
      <c r="S93" s="7"/>
      <c r="T93" s="28">
        <f t="shared" ca="1" si="18"/>
        <v>0.60414267603187377</v>
      </c>
      <c r="U93" s="27">
        <f t="shared" ca="1" si="19"/>
        <v>-0.79938742509764316</v>
      </c>
      <c r="V93" s="7"/>
      <c r="W93" s="28">
        <f t="shared" ca="1" si="20"/>
        <v>0.59233865309340994</v>
      </c>
      <c r="X93" s="27">
        <f t="shared" ca="1" si="24"/>
        <v>315.17160340946737</v>
      </c>
      <c r="Y93" s="7"/>
      <c r="Z93" s="28">
        <f t="shared" si="23"/>
        <v>315.28799999999973</v>
      </c>
      <c r="AA93" s="27">
        <f t="shared" si="21"/>
        <v>5.5028136920278765</v>
      </c>
      <c r="AB93" s="7"/>
      <c r="AC93" s="28">
        <f t="shared" ca="1" si="13"/>
        <v>-0.11639659053236073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11704</v>
      </c>
      <c r="D94" s="26">
        <v>11604</v>
      </c>
      <c r="E94" s="26">
        <v>14518</v>
      </c>
      <c r="F94" s="26">
        <v>14613</v>
      </c>
      <c r="G94" s="27"/>
      <c r="H94" s="7"/>
      <c r="I94" s="28">
        <f t="shared" si="14"/>
        <v>-2814</v>
      </c>
      <c r="J94" s="27">
        <f t="shared" si="14"/>
        <v>-3009</v>
      </c>
      <c r="K94" s="7"/>
      <c r="L94" s="124">
        <f t="shared" si="22"/>
        <v>0.66847827632163459</v>
      </c>
      <c r="M94" s="27">
        <f t="shared" ca="1" si="15"/>
        <v>6.3425044929201259E-8</v>
      </c>
      <c r="N94" s="44"/>
      <c r="O94" s="44"/>
      <c r="P94" s="7"/>
      <c r="Q94" s="28">
        <f t="shared" ca="1" si="16"/>
        <v>-2782.3306987925776</v>
      </c>
      <c r="R94" s="27">
        <f t="shared" ca="1" si="17"/>
        <v>-3018.3541403545823</v>
      </c>
      <c r="S94" s="7"/>
      <c r="T94" s="28">
        <f t="shared" ca="1" si="18"/>
        <v>0.67907076609768002</v>
      </c>
      <c r="U94" s="27">
        <f t="shared" ca="1" si="19"/>
        <v>-0.73531665315165573</v>
      </c>
      <c r="V94" s="7"/>
      <c r="W94" s="28">
        <f t="shared" ca="1" si="20"/>
        <v>0.6682264330272446</v>
      </c>
      <c r="X94" s="27">
        <f t="shared" ca="1" si="24"/>
        <v>309.44639575206236</v>
      </c>
      <c r="Y94" s="7"/>
      <c r="Z94" s="28">
        <f t="shared" si="23"/>
        <v>309.63599999999974</v>
      </c>
      <c r="AA94" s="27">
        <f t="shared" si="21"/>
        <v>5.4041676827051575</v>
      </c>
      <c r="AB94" s="7"/>
      <c r="AC94" s="28">
        <f t="shared" ca="1" si="13"/>
        <v>-0.18960424793738184</v>
      </c>
      <c r="AD94" s="27"/>
      <c r="AE94" s="7"/>
    </row>
    <row r="95" spans="1:31" s="26" customFormat="1" x14ac:dyDescent="0.25">
      <c r="A95" s="26">
        <v>10</v>
      </c>
      <c r="B95" s="26">
        <v>-634</v>
      </c>
      <c r="C95" s="26">
        <v>11570</v>
      </c>
      <c r="D95" s="26">
        <v>11747</v>
      </c>
      <c r="E95" s="26">
        <v>14663</v>
      </c>
      <c r="F95" s="26">
        <v>14469</v>
      </c>
      <c r="G95" s="27"/>
      <c r="H95" s="7"/>
      <c r="I95" s="28">
        <f t="shared" si="14"/>
        <v>-3093</v>
      </c>
      <c r="J95" s="27">
        <f t="shared" si="14"/>
        <v>-2722</v>
      </c>
      <c r="K95" s="7"/>
      <c r="L95" s="124">
        <f t="shared" si="22"/>
        <v>0.73888689075175884</v>
      </c>
      <c r="M95" s="27">
        <f t="shared" ca="1" si="15"/>
        <v>2.3117411938688373E-6</v>
      </c>
      <c r="N95" s="44"/>
      <c r="O95" s="44"/>
      <c r="P95" s="7"/>
      <c r="Q95" s="28">
        <f t="shared" ca="1" si="16"/>
        <v>-3061.3306987925776</v>
      </c>
      <c r="R95" s="27">
        <f t="shared" ca="1" si="17"/>
        <v>-2731.3541403545823</v>
      </c>
      <c r="S95" s="7"/>
      <c r="T95" s="28">
        <f t="shared" ca="1" si="18"/>
        <v>0.74716502384478078</v>
      </c>
      <c r="U95" s="27">
        <f t="shared" ca="1" si="19"/>
        <v>-0.66539911874671887</v>
      </c>
      <c r="V95" s="7"/>
      <c r="W95" s="28">
        <f t="shared" ca="1" si="20"/>
        <v>0.73736644963357345</v>
      </c>
      <c r="X95" s="27">
        <f t="shared" ca="1" si="24"/>
        <v>303.77278399574834</v>
      </c>
      <c r="Y95" s="7"/>
      <c r="Z95" s="28">
        <f t="shared" si="23"/>
        <v>303.92999999999972</v>
      </c>
      <c r="AA95" s="27">
        <f t="shared" si="21"/>
        <v>5.3045791955863608</v>
      </c>
      <c r="AB95" s="7"/>
      <c r="AC95" s="28">
        <f t="shared" ca="1" si="13"/>
        <v>-0.15721600425138149</v>
      </c>
      <c r="AD95" s="27"/>
      <c r="AE95" s="7"/>
    </row>
    <row r="96" spans="1:31" s="26" customFormat="1" x14ac:dyDescent="0.25">
      <c r="A96" s="26">
        <v>11</v>
      </c>
      <c r="B96" s="26">
        <v>-627</v>
      </c>
      <c r="C96" s="26">
        <v>11434</v>
      </c>
      <c r="D96" s="26">
        <v>11895</v>
      </c>
      <c r="E96" s="26">
        <v>14779</v>
      </c>
      <c r="F96" s="26">
        <v>14306</v>
      </c>
      <c r="G96" s="27"/>
      <c r="H96" s="7"/>
      <c r="I96" s="28">
        <f t="shared" si="14"/>
        <v>-3345</v>
      </c>
      <c r="J96" s="27">
        <f t="shared" si="14"/>
        <v>-2411</v>
      </c>
      <c r="K96" s="7"/>
      <c r="L96" s="124">
        <f t="shared" si="22"/>
        <v>0.80130933933763138</v>
      </c>
      <c r="M96" s="27">
        <f t="shared" ca="1" si="15"/>
        <v>1.7070574252593456E-6</v>
      </c>
      <c r="N96" s="44"/>
      <c r="O96" s="44"/>
      <c r="P96" s="7"/>
      <c r="Q96" s="28">
        <f t="shared" ca="1" si="16"/>
        <v>-3313.3306987925776</v>
      </c>
      <c r="R96" s="27">
        <f t="shared" ca="1" si="17"/>
        <v>-2420.3541403545823</v>
      </c>
      <c r="S96" s="7"/>
      <c r="T96" s="28">
        <f t="shared" ca="1" si="18"/>
        <v>0.80866951471312976</v>
      </c>
      <c r="U96" s="27">
        <f t="shared" ca="1" si="19"/>
        <v>-0.58963482188283256</v>
      </c>
      <c r="V96" s="7"/>
      <c r="W96" s="28">
        <f t="shared" ca="1" si="20"/>
        <v>0.80000279526058715</v>
      </c>
      <c r="X96" s="27">
        <f t="shared" ca="1" si="24"/>
        <v>298.10144058596518</v>
      </c>
      <c r="Y96" s="7"/>
      <c r="Z96" s="28">
        <f t="shared" si="23"/>
        <v>298.28699999999975</v>
      </c>
      <c r="AA96" s="27">
        <f t="shared" si="21"/>
        <v>5.2060902658963215</v>
      </c>
      <c r="AB96" s="7"/>
      <c r="AC96" s="28">
        <f t="shared" ca="1" si="13"/>
        <v>-0.18555941403457155</v>
      </c>
      <c r="AD96" s="27"/>
      <c r="AE96" s="7"/>
    </row>
    <row r="97" spans="1:31" s="26" customFormat="1" x14ac:dyDescent="0.25">
      <c r="A97" s="26">
        <v>12</v>
      </c>
      <c r="B97" s="26">
        <v>-609</v>
      </c>
      <c r="C97" s="26">
        <v>11329</v>
      </c>
      <c r="D97" s="26">
        <v>12061</v>
      </c>
      <c r="E97" s="26">
        <v>14889</v>
      </c>
      <c r="F97" s="26">
        <v>14147</v>
      </c>
      <c r="G97" s="27"/>
      <c r="H97" s="7"/>
      <c r="I97" s="28">
        <f t="shared" si="14"/>
        <v>-3560</v>
      </c>
      <c r="J97" s="27">
        <f t="shared" si="14"/>
        <v>-2086</v>
      </c>
      <c r="K97" s="7"/>
      <c r="L97" s="124">
        <f t="shared" si="22"/>
        <v>0.85449987849823927</v>
      </c>
      <c r="M97" s="27">
        <f t="shared" ca="1" si="15"/>
        <v>7.0813585031847165E-7</v>
      </c>
      <c r="N97" s="44"/>
      <c r="O97" s="44"/>
      <c r="P97" s="7"/>
      <c r="Q97" s="28">
        <f t="shared" ca="1" si="16"/>
        <v>-3528.3306987925776</v>
      </c>
      <c r="R97" s="27">
        <f t="shared" ca="1" si="17"/>
        <v>-2095.3541403545823</v>
      </c>
      <c r="S97" s="7"/>
      <c r="T97" s="28">
        <f t="shared" ca="1" si="18"/>
        <v>0.86114358430318949</v>
      </c>
      <c r="U97" s="27">
        <f t="shared" ca="1" si="19"/>
        <v>-0.51045991358455911</v>
      </c>
      <c r="V97" s="7"/>
      <c r="W97" s="28">
        <f t="shared" ca="1" si="20"/>
        <v>0.85365837041728077</v>
      </c>
      <c r="X97" s="27">
        <f t="shared" ca="1" si="24"/>
        <v>292.58775511540171</v>
      </c>
      <c r="Y97" s="7"/>
      <c r="Z97" s="28">
        <f t="shared" si="23"/>
        <v>292.80599999999976</v>
      </c>
      <c r="AA97" s="27">
        <f t="shared" si="21"/>
        <v>5.1104287695945123</v>
      </c>
      <c r="AB97" s="7"/>
      <c r="AC97" s="28">
        <f t="shared" ca="1" si="13"/>
        <v>-0.21824488459805025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11239</v>
      </c>
      <c r="D98" s="26">
        <v>12231</v>
      </c>
      <c r="E98" s="26">
        <v>14980</v>
      </c>
      <c r="F98" s="26">
        <v>13973</v>
      </c>
      <c r="G98" s="27"/>
      <c r="H98" s="7"/>
      <c r="I98" s="28">
        <f t="shared" si="14"/>
        <v>-3741</v>
      </c>
      <c r="J98" s="27">
        <f t="shared" si="14"/>
        <v>-1742</v>
      </c>
      <c r="K98" s="7"/>
      <c r="L98" s="124">
        <f t="shared" si="22"/>
        <v>0.90027351636386888</v>
      </c>
      <c r="M98" s="27">
        <f t="shared" ca="1" si="15"/>
        <v>1.4160433829692658E-6</v>
      </c>
      <c r="N98" s="44"/>
      <c r="O98" s="44"/>
      <c r="P98" s="7"/>
      <c r="Q98" s="28">
        <f t="shared" ca="1" si="16"/>
        <v>-3709.3306987925776</v>
      </c>
      <c r="R98" s="27">
        <f t="shared" ca="1" si="17"/>
        <v>-1751.3541403545826</v>
      </c>
      <c r="S98" s="7"/>
      <c r="T98" s="28">
        <f t="shared" ca="1" si="18"/>
        <v>0.9053194289348212</v>
      </c>
      <c r="U98" s="27">
        <f t="shared" ca="1" si="19"/>
        <v>-0.42665631833961737</v>
      </c>
      <c r="V98" s="7"/>
      <c r="W98" s="28">
        <f t="shared" ca="1" si="20"/>
        <v>0.89908354015277503</v>
      </c>
      <c r="X98" s="27">
        <f t="shared" ca="1" si="24"/>
        <v>287.09618680383801</v>
      </c>
      <c r="Y98" s="7"/>
      <c r="Z98" s="28">
        <f t="shared" si="23"/>
        <v>287.27099999999973</v>
      </c>
      <c r="AA98" s="27">
        <f t="shared" si="21"/>
        <v>5.0138247954966255</v>
      </c>
      <c r="AB98" s="7"/>
      <c r="AC98" s="28">
        <f t="shared" ca="1" si="13"/>
        <v>-0.17481319616172186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11166</v>
      </c>
      <c r="D99" s="26">
        <v>12426</v>
      </c>
      <c r="E99" s="26">
        <v>15059</v>
      </c>
      <c r="F99" s="26">
        <v>13795</v>
      </c>
      <c r="G99" s="27"/>
      <c r="H99" s="7"/>
      <c r="I99" s="28">
        <f t="shared" si="14"/>
        <v>-3893</v>
      </c>
      <c r="J99" s="27">
        <f t="shared" si="14"/>
        <v>-1369</v>
      </c>
      <c r="K99" s="7"/>
      <c r="L99" s="124">
        <f t="shared" si="22"/>
        <v>0.93839167678200741</v>
      </c>
      <c r="M99" s="27">
        <f t="shared" ca="1" si="15"/>
        <v>7.3399411467001811E-7</v>
      </c>
      <c r="N99" s="44"/>
      <c r="O99" s="44"/>
      <c r="P99" s="7"/>
      <c r="Q99" s="28">
        <f t="shared" ca="1" si="16"/>
        <v>-3861.3306987925776</v>
      </c>
      <c r="R99" s="27">
        <f t="shared" ca="1" si="17"/>
        <v>-1378.3541403545826</v>
      </c>
      <c r="S99" s="7"/>
      <c r="T99" s="28">
        <f t="shared" ca="1" si="18"/>
        <v>0.94241737580779361</v>
      </c>
      <c r="U99" s="27">
        <f t="shared" ca="1" si="19"/>
        <v>-0.33578788512344504</v>
      </c>
      <c r="V99" s="7"/>
      <c r="W99" s="28">
        <f t="shared" ca="1" si="20"/>
        <v>0.93753494221712164</v>
      </c>
      <c r="X99" s="27">
        <f t="shared" ca="1" si="24"/>
        <v>281.41521835477772</v>
      </c>
      <c r="Y99" s="7"/>
      <c r="Z99" s="28">
        <f t="shared" si="23"/>
        <v>281.60999999999973</v>
      </c>
      <c r="AA99" s="27">
        <f t="shared" si="21"/>
        <v>4.9150217065412267</v>
      </c>
      <c r="AB99" s="7"/>
      <c r="AC99" s="28">
        <f t="shared" ca="1" si="13"/>
        <v>-0.19478164522200814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11108</v>
      </c>
      <c r="D100" s="26">
        <v>12619</v>
      </c>
      <c r="E100" s="26">
        <v>15115</v>
      </c>
      <c r="F100" s="26">
        <v>13604</v>
      </c>
      <c r="G100" s="27"/>
      <c r="H100" s="7"/>
      <c r="I100" s="28">
        <f t="shared" si="14"/>
        <v>-4007</v>
      </c>
      <c r="J100" s="27">
        <f t="shared" si="14"/>
        <v>-985</v>
      </c>
      <c r="K100" s="7"/>
      <c r="L100" s="124">
        <f t="shared" si="22"/>
        <v>0.96738425899831437</v>
      </c>
      <c r="M100" s="27">
        <f t="shared" ca="1" si="15"/>
        <v>4.014874053436115E-7</v>
      </c>
      <c r="N100" s="44"/>
      <c r="O100" s="44"/>
      <c r="P100" s="7"/>
      <c r="Q100" s="28">
        <f t="shared" ca="1" si="16"/>
        <v>-3975.3306987925776</v>
      </c>
      <c r="R100" s="27">
        <f t="shared" ca="1" si="17"/>
        <v>-994.35414035458246</v>
      </c>
      <c r="S100" s="7"/>
      <c r="T100" s="28">
        <f t="shared" ca="1" si="18"/>
        <v>0.97024083596252297</v>
      </c>
      <c r="U100" s="27">
        <f t="shared" ca="1" si="19"/>
        <v>-0.2422396857802542</v>
      </c>
      <c r="V100" s="7"/>
      <c r="W100" s="28">
        <f t="shared" ca="1" si="20"/>
        <v>0.96675062866022787</v>
      </c>
      <c r="X100" s="27">
        <f t="shared" ca="1" si="24"/>
        <v>275.77673697995397</v>
      </c>
      <c r="Y100" s="7"/>
      <c r="Z100" s="28">
        <f t="shared" si="23"/>
        <v>275.93999999999971</v>
      </c>
      <c r="AA100" s="27">
        <f t="shared" si="21"/>
        <v>4.8160615379531473</v>
      </c>
      <c r="AB100" s="7"/>
      <c r="AC100" s="28">
        <f t="shared" ca="1" si="13"/>
        <v>-0.163263020045747</v>
      </c>
      <c r="AD100" s="27"/>
      <c r="AE100" s="7"/>
    </row>
    <row r="101" spans="1:31" s="26" customFormat="1" x14ac:dyDescent="0.25">
      <c r="A101" s="26">
        <v>16</v>
      </c>
      <c r="B101" s="26">
        <v>-641</v>
      </c>
      <c r="C101" s="26">
        <v>11071</v>
      </c>
      <c r="D101" s="26">
        <v>12809</v>
      </c>
      <c r="E101" s="26">
        <v>15149</v>
      </c>
      <c r="F101" s="26">
        <v>13400</v>
      </c>
      <c r="G101" s="27"/>
      <c r="H101" s="7"/>
      <c r="I101" s="28">
        <f t="shared" si="14"/>
        <v>-4078</v>
      </c>
      <c r="J101" s="27">
        <f t="shared" si="14"/>
        <v>-591</v>
      </c>
      <c r="K101" s="7"/>
      <c r="L101" s="124">
        <f t="shared" si="22"/>
        <v>0.98715497131355745</v>
      </c>
      <c r="M101" s="27">
        <f t="shared" ca="1" si="15"/>
        <v>2.7173912708450415E-6</v>
      </c>
      <c r="N101" s="44"/>
      <c r="O101" s="44"/>
      <c r="P101" s="7"/>
      <c r="Q101" s="28">
        <f t="shared" ca="1" si="16"/>
        <v>-4046.3306987925776</v>
      </c>
      <c r="R101" s="27">
        <f t="shared" ca="1" si="17"/>
        <v>-600.35414035458246</v>
      </c>
      <c r="S101" s="7"/>
      <c r="T101" s="28">
        <f t="shared" ca="1" si="18"/>
        <v>0.98756948219924034</v>
      </c>
      <c r="U101" s="27">
        <f t="shared" ca="1" si="19"/>
        <v>-0.14625533541250113</v>
      </c>
      <c r="V101" s="7"/>
      <c r="W101" s="28">
        <f t="shared" ca="1" si="20"/>
        <v>0.98550652014022988</v>
      </c>
      <c r="X101" s="27">
        <f t="shared" ca="1" si="24"/>
        <v>270.15114495138027</v>
      </c>
      <c r="Y101" s="7"/>
      <c r="Z101" s="28">
        <f t="shared" si="23"/>
        <v>270.17099999999971</v>
      </c>
      <c r="AA101" s="27">
        <f t="shared" si="21"/>
        <v>4.7153734934055942</v>
      </c>
      <c r="AB101" s="7"/>
      <c r="AC101" s="28">
        <f t="shared" ca="1" si="13"/>
        <v>-1.9855048619433546E-2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11049</v>
      </c>
      <c r="D102" s="26">
        <v>13013</v>
      </c>
      <c r="E102" s="26">
        <v>15161</v>
      </c>
      <c r="F102" s="26">
        <v>13198</v>
      </c>
      <c r="G102" s="27"/>
      <c r="H102" s="7"/>
      <c r="I102" s="28">
        <f t="shared" si="14"/>
        <v>-4112</v>
      </c>
      <c r="J102" s="27">
        <f t="shared" si="14"/>
        <v>-185</v>
      </c>
      <c r="K102" s="7"/>
      <c r="L102" s="124">
        <f t="shared" si="22"/>
        <v>0.99685498390998184</v>
      </c>
      <c r="M102" s="27">
        <f t="shared" ca="1" si="15"/>
        <v>2.4982266936117694E-6</v>
      </c>
      <c r="N102" s="44"/>
      <c r="O102" s="44"/>
      <c r="P102" s="7"/>
      <c r="Q102" s="28">
        <f t="shared" ca="1" si="16"/>
        <v>-4080.3306987925776</v>
      </c>
      <c r="R102" s="27">
        <f t="shared" ca="1" si="17"/>
        <v>-194.35414035458246</v>
      </c>
      <c r="S102" s="7"/>
      <c r="T102" s="28">
        <f t="shared" ca="1" si="18"/>
        <v>0.99586770715766837</v>
      </c>
      <c r="U102" s="27">
        <f t="shared" ca="1" si="19"/>
        <v>-4.7347603815273344E-2</v>
      </c>
      <c r="V102" s="7"/>
      <c r="W102" s="28">
        <f t="shared" ca="1" si="20"/>
        <v>0.99527440594809202</v>
      </c>
      <c r="X102" s="27">
        <f t="shared" ca="1" si="24"/>
        <v>264.43335043753302</v>
      </c>
      <c r="Y102" s="7"/>
      <c r="Z102" s="28">
        <f t="shared" si="23"/>
        <v>264.47399999999971</v>
      </c>
      <c r="AA102" s="27">
        <f t="shared" si="21"/>
        <v>4.6159420859194782</v>
      </c>
      <c r="AB102" s="7"/>
      <c r="AC102" s="28">
        <f t="shared" ca="1" si="13"/>
        <v>-4.0649562466683165E-2</v>
      </c>
      <c r="AD102" s="27"/>
      <c r="AE102" s="7"/>
    </row>
    <row r="103" spans="1:31" s="26" customFormat="1" x14ac:dyDescent="0.25">
      <c r="A103" s="26">
        <v>18</v>
      </c>
      <c r="B103" s="26">
        <v>-630</v>
      </c>
      <c r="C103" s="26">
        <v>11056</v>
      </c>
      <c r="D103" s="26">
        <v>13214</v>
      </c>
      <c r="E103" s="26">
        <v>15168</v>
      </c>
      <c r="F103" s="26">
        <v>13003</v>
      </c>
      <c r="G103" s="27"/>
      <c r="H103" s="7"/>
      <c r="I103" s="28">
        <f t="shared" si="14"/>
        <v>-4112</v>
      </c>
      <c r="J103" s="27">
        <f t="shared" si="14"/>
        <v>211</v>
      </c>
      <c r="K103" s="7"/>
      <c r="L103" s="124">
        <f t="shared" si="22"/>
        <v>0.99672018504119786</v>
      </c>
      <c r="M103" s="27">
        <f t="shared" ca="1" si="15"/>
        <v>1.7448119003801712E-10</v>
      </c>
      <c r="N103" s="44"/>
      <c r="O103" s="44"/>
      <c r="P103" s="7"/>
      <c r="Q103" s="28">
        <f t="shared" ca="1" si="16"/>
        <v>-4080.3306987925776</v>
      </c>
      <c r="R103" s="27">
        <f t="shared" ca="1" si="17"/>
        <v>201.64585964541754</v>
      </c>
      <c r="S103" s="7"/>
      <c r="T103" s="28">
        <f t="shared" ca="1" si="18"/>
        <v>0.99586770715766837</v>
      </c>
      <c r="U103" s="27">
        <f t="shared" ca="1" si="19"/>
        <v>4.9123976757392177E-2</v>
      </c>
      <c r="V103" s="7"/>
      <c r="W103" s="28">
        <f t="shared" ca="1" si="20"/>
        <v>0.99670697590837098</v>
      </c>
      <c r="X103" s="27">
        <f t="shared" ca="1" si="24"/>
        <v>258.88809296315947</v>
      </c>
      <c r="Y103" s="7"/>
      <c r="Z103" s="28">
        <f t="shared" si="23"/>
        <v>258.80399999999969</v>
      </c>
      <c r="AA103" s="27">
        <f t="shared" si="21"/>
        <v>4.5169819173313988</v>
      </c>
      <c r="AB103" s="7"/>
      <c r="AC103" s="28">
        <f t="shared" ca="1" si="13"/>
        <v>8.4092963159775991E-2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11076</v>
      </c>
      <c r="D104" s="26">
        <v>13408</v>
      </c>
      <c r="E104" s="26">
        <v>15139</v>
      </c>
      <c r="F104" s="26">
        <v>12803</v>
      </c>
      <c r="G104" s="27"/>
      <c r="H104" s="7"/>
      <c r="I104" s="28">
        <f t="shared" si="14"/>
        <v>-4063</v>
      </c>
      <c r="J104" s="27">
        <f t="shared" si="14"/>
        <v>605</v>
      </c>
      <c r="K104" s="7"/>
      <c r="L104" s="124">
        <f t="shared" si="22"/>
        <v>0.98712345485763842</v>
      </c>
      <c r="M104" s="27">
        <f t="shared" ca="1" si="15"/>
        <v>9.0567436549674283E-7</v>
      </c>
      <c r="N104" s="44"/>
      <c r="O104" s="44"/>
      <c r="P104" s="7"/>
      <c r="Q104" s="28">
        <f t="shared" ca="1" si="16"/>
        <v>-4031.3306987925776</v>
      </c>
      <c r="R104" s="27">
        <f t="shared" ca="1" si="17"/>
        <v>595.64585964541754</v>
      </c>
      <c r="S104" s="7"/>
      <c r="T104" s="28">
        <f t="shared" ca="1" si="18"/>
        <v>0.98390850059993384</v>
      </c>
      <c r="U104" s="27">
        <f t="shared" ca="1" si="19"/>
        <v>0.14510832712514524</v>
      </c>
      <c r="V104" s="7"/>
      <c r="W104" s="28">
        <f t="shared" ca="1" si="20"/>
        <v>0.98617178560548369</v>
      </c>
      <c r="X104" s="27">
        <f t="shared" ca="1" si="24"/>
        <v>253.33909555431433</v>
      </c>
      <c r="Y104" s="7"/>
      <c r="Z104" s="28">
        <f t="shared" si="23"/>
        <v>253.25099999999969</v>
      </c>
      <c r="AA104" s="27">
        <f t="shared" si="21"/>
        <v>4.4200637839681542</v>
      </c>
      <c r="AB104" s="7"/>
      <c r="AC104" s="28">
        <f t="shared" ca="1" si="13"/>
        <v>8.8095554314634228E-2</v>
      </c>
      <c r="AD104" s="27"/>
      <c r="AE104" s="7"/>
    </row>
    <row r="105" spans="1:31" s="26" customFormat="1" x14ac:dyDescent="0.25">
      <c r="A105" s="26">
        <v>20</v>
      </c>
      <c r="B105" s="26">
        <v>-613</v>
      </c>
      <c r="C105" s="26">
        <v>11116</v>
      </c>
      <c r="D105" s="26">
        <v>13603</v>
      </c>
      <c r="E105" s="26">
        <v>15103</v>
      </c>
      <c r="F105" s="26">
        <v>12615</v>
      </c>
      <c r="G105" s="27"/>
      <c r="H105" s="7"/>
      <c r="I105" s="28">
        <f t="shared" si="14"/>
        <v>-3987</v>
      </c>
      <c r="J105" s="27">
        <f t="shared" si="14"/>
        <v>988</v>
      </c>
      <c r="K105" s="7"/>
      <c r="L105" s="124">
        <f t="shared" si="22"/>
        <v>0.96840286407019183</v>
      </c>
      <c r="M105" s="27">
        <f t="shared" ca="1" si="15"/>
        <v>3.6414492815616557E-7</v>
      </c>
      <c r="N105" s="44"/>
      <c r="O105" s="44"/>
      <c r="P105" s="7"/>
      <c r="Q105" s="28">
        <f t="shared" ca="1" si="16"/>
        <v>-3955.3306987925776</v>
      </c>
      <c r="R105" s="27">
        <f t="shared" ca="1" si="17"/>
        <v>978.64585964541754</v>
      </c>
      <c r="S105" s="7"/>
      <c r="T105" s="28">
        <f t="shared" ca="1" si="18"/>
        <v>0.96535952716344764</v>
      </c>
      <c r="U105" s="27">
        <f t="shared" ca="1" si="19"/>
        <v>0.23841291136587983</v>
      </c>
      <c r="V105" s="7"/>
      <c r="W105" s="28">
        <f t="shared" ca="1" si="20"/>
        <v>0.96900630829143863</v>
      </c>
      <c r="X105" s="27">
        <f t="shared" ca="1" si="24"/>
        <v>247.88728297961597</v>
      </c>
      <c r="Y105" s="7"/>
      <c r="Z105" s="28">
        <f t="shared" si="23"/>
        <v>247.7339999999997</v>
      </c>
      <c r="AA105" s="27">
        <f t="shared" si="21"/>
        <v>4.3237739691356269</v>
      </c>
      <c r="AB105" s="7"/>
      <c r="AC105" s="28">
        <f t="shared" ca="1" si="13"/>
        <v>0.15328297961627868</v>
      </c>
      <c r="AD105" s="27"/>
      <c r="AE105" s="7"/>
    </row>
    <row r="106" spans="1:31" s="26" customFormat="1" x14ac:dyDescent="0.25">
      <c r="A106" s="26">
        <v>21</v>
      </c>
      <c r="B106" s="26">
        <v>-608</v>
      </c>
      <c r="C106" s="26">
        <v>11175</v>
      </c>
      <c r="D106" s="26">
        <v>13779</v>
      </c>
      <c r="E106" s="26">
        <v>15039</v>
      </c>
      <c r="F106" s="26">
        <v>12423</v>
      </c>
      <c r="G106" s="27"/>
      <c r="H106" s="7"/>
      <c r="I106" s="28">
        <f t="shared" si="14"/>
        <v>-3864</v>
      </c>
      <c r="J106" s="27">
        <f t="shared" si="14"/>
        <v>1356</v>
      </c>
      <c r="K106" s="7"/>
      <c r="L106" s="124">
        <f t="shared" si="22"/>
        <v>0.94096151361002278</v>
      </c>
      <c r="M106" s="27">
        <f t="shared" ca="1" si="15"/>
        <v>4.1898047492138416E-7</v>
      </c>
      <c r="N106" s="44"/>
      <c r="O106" s="44"/>
      <c r="P106" s="7"/>
      <c r="Q106" s="28">
        <f t="shared" ca="1" si="16"/>
        <v>-3832.3306987925776</v>
      </c>
      <c r="R106" s="27">
        <f t="shared" ca="1" si="17"/>
        <v>1346.6458596454174</v>
      </c>
      <c r="S106" s="7"/>
      <c r="T106" s="28">
        <f t="shared" ca="1" si="18"/>
        <v>0.93533947804913442</v>
      </c>
      <c r="U106" s="27">
        <f t="shared" ca="1" si="19"/>
        <v>0.32806326906977101</v>
      </c>
      <c r="V106" s="7"/>
      <c r="W106" s="28">
        <f t="shared" ca="1" si="20"/>
        <v>0.94031422659878172</v>
      </c>
      <c r="X106" s="27">
        <f t="shared" ca="1" si="24"/>
        <v>242.47649743211423</v>
      </c>
      <c r="Y106" s="7"/>
      <c r="Z106" s="28">
        <f t="shared" si="23"/>
        <v>242.26199999999969</v>
      </c>
      <c r="AA106" s="27">
        <f t="shared" si="21"/>
        <v>4.2282695524664975</v>
      </c>
      <c r="AB106" s="7"/>
      <c r="AC106" s="28">
        <f t="shared" ca="1" si="13"/>
        <v>0.2144974321145412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11256</v>
      </c>
      <c r="D107" s="26">
        <v>13973</v>
      </c>
      <c r="E107" s="26">
        <v>14961</v>
      </c>
      <c r="F107" s="26">
        <v>12240</v>
      </c>
      <c r="G107" s="27"/>
      <c r="H107" s="7"/>
      <c r="I107" s="28">
        <f t="shared" si="14"/>
        <v>-3705</v>
      </c>
      <c r="J107" s="27">
        <f t="shared" si="14"/>
        <v>1733</v>
      </c>
      <c r="K107" s="7"/>
      <c r="L107" s="124">
        <f t="shared" si="22"/>
        <v>0.90320642922117345</v>
      </c>
      <c r="M107" s="27">
        <f t="shared" ca="1" si="15"/>
        <v>1.1495520203549677E-7</v>
      </c>
      <c r="N107" s="44"/>
      <c r="O107" s="44"/>
      <c r="P107" s="7"/>
      <c r="Q107" s="28">
        <f t="shared" ca="1" si="16"/>
        <v>-3673.3306987925776</v>
      </c>
      <c r="R107" s="27">
        <f t="shared" ca="1" si="17"/>
        <v>1723.6458596454174</v>
      </c>
      <c r="S107" s="7"/>
      <c r="T107" s="28">
        <f t="shared" ca="1" si="18"/>
        <v>0.89653307309648556</v>
      </c>
      <c r="U107" s="27">
        <f t="shared" ca="1" si="19"/>
        <v>0.41990616269576819</v>
      </c>
      <c r="V107" s="7"/>
      <c r="W107" s="28">
        <f t="shared" ca="1" si="20"/>
        <v>0.90286737877944612</v>
      </c>
      <c r="X107" s="27">
        <f t="shared" ca="1" si="24"/>
        <v>236.76747772424073</v>
      </c>
      <c r="Y107" s="7"/>
      <c r="Z107" s="28">
        <f t="shared" si="23"/>
        <v>236.5559999999997</v>
      </c>
      <c r="AA107" s="27">
        <f t="shared" si="21"/>
        <v>4.1286810653477009</v>
      </c>
      <c r="AB107" s="7"/>
      <c r="AC107" s="28">
        <f t="shared" ca="1" si="13"/>
        <v>0.2114777242410355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11358</v>
      </c>
      <c r="D108" s="26">
        <v>14164</v>
      </c>
      <c r="E108" s="26">
        <v>14868</v>
      </c>
      <c r="F108" s="26">
        <v>12061</v>
      </c>
      <c r="G108" s="27"/>
      <c r="H108" s="7"/>
      <c r="I108" s="28">
        <f t="shared" si="14"/>
        <v>-3510</v>
      </c>
      <c r="J108" s="27">
        <f t="shared" si="14"/>
        <v>2103</v>
      </c>
      <c r="K108" s="7"/>
      <c r="L108" s="124">
        <f t="shared" si="22"/>
        <v>0.85608705580054933</v>
      </c>
      <c r="M108" s="27">
        <f t="shared" ca="1" si="15"/>
        <v>2.7126119967993862E-7</v>
      </c>
      <c r="N108" s="44"/>
      <c r="O108" s="44"/>
      <c r="P108" s="7"/>
      <c r="Q108" s="28">
        <f t="shared" ca="1" si="16"/>
        <v>-3478.3306987925776</v>
      </c>
      <c r="R108" s="27">
        <f t="shared" ca="1" si="17"/>
        <v>2093.6458596454177</v>
      </c>
      <c r="S108" s="7"/>
      <c r="T108" s="28">
        <f t="shared" ca="1" si="18"/>
        <v>0.84894031230550127</v>
      </c>
      <c r="U108" s="27">
        <f t="shared" ca="1" si="19"/>
        <v>0.51004375060457197</v>
      </c>
      <c r="V108" s="7"/>
      <c r="W108" s="28">
        <f t="shared" ca="1" si="20"/>
        <v>0.85660788321887515</v>
      </c>
      <c r="X108" s="27">
        <f t="shared" ca="1" si="24"/>
        <v>230.93917798472046</v>
      </c>
      <c r="Y108" s="7"/>
      <c r="Z108" s="28">
        <f t="shared" si="23"/>
        <v>230.80499999999969</v>
      </c>
      <c r="AA108" s="27">
        <f t="shared" si="21"/>
        <v>4.0283071800655064</v>
      </c>
      <c r="AB108" s="7"/>
      <c r="AC108" s="28">
        <f t="shared" ca="1" si="13"/>
        <v>0.1341779847207647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11473</v>
      </c>
      <c r="D109" s="26">
        <v>14322</v>
      </c>
      <c r="E109" s="26">
        <v>14749</v>
      </c>
      <c r="F109" s="26">
        <v>11888</v>
      </c>
      <c r="G109" s="27"/>
      <c r="H109" s="7"/>
      <c r="I109" s="28">
        <f t="shared" si="14"/>
        <v>-3276</v>
      </c>
      <c r="J109" s="27">
        <f t="shared" si="14"/>
        <v>2434</v>
      </c>
      <c r="K109" s="7"/>
      <c r="L109" s="124">
        <f t="shared" si="22"/>
        <v>0.80071377257185472</v>
      </c>
      <c r="M109" s="27">
        <f t="shared" ca="1" si="15"/>
        <v>6.7979759908916044E-10</v>
      </c>
      <c r="N109" s="44"/>
      <c r="O109" s="44"/>
      <c r="P109" s="7"/>
      <c r="Q109" s="28">
        <f t="shared" ca="1" si="16"/>
        <v>-3244.3306987925776</v>
      </c>
      <c r="R109" s="27">
        <f t="shared" ca="1" si="17"/>
        <v>2424.6458596454177</v>
      </c>
      <c r="S109" s="7"/>
      <c r="T109" s="28">
        <f t="shared" ca="1" si="18"/>
        <v>0.7918289993563199</v>
      </c>
      <c r="U109" s="27">
        <f t="shared" ca="1" si="19"/>
        <v>0.59068034951758275</v>
      </c>
      <c r="V109" s="7"/>
      <c r="W109" s="28">
        <f t="shared" ca="1" si="20"/>
        <v>0.80068769964338304</v>
      </c>
      <c r="X109" s="27">
        <f t="shared" ca="1" si="24"/>
        <v>225.29290543523155</v>
      </c>
      <c r="Y109" s="7"/>
      <c r="Z109" s="28">
        <f t="shared" si="23"/>
        <v>225.08999999999969</v>
      </c>
      <c r="AA109" s="27">
        <f t="shared" si="21"/>
        <v>3.9285616133140309</v>
      </c>
      <c r="AB109" s="7"/>
      <c r="AC109" s="28">
        <f t="shared" ca="1" si="13"/>
        <v>0.20290543523185534</v>
      </c>
      <c r="AD109" s="27"/>
      <c r="AE109" s="7"/>
    </row>
    <row r="110" spans="1:31" s="26" customFormat="1" x14ac:dyDescent="0.25">
      <c r="A110" s="26">
        <v>25</v>
      </c>
      <c r="B110" s="26">
        <v>-617</v>
      </c>
      <c r="C110" s="26">
        <v>11601</v>
      </c>
      <c r="D110" s="26">
        <v>14486</v>
      </c>
      <c r="E110" s="26">
        <v>14624</v>
      </c>
      <c r="F110" s="26">
        <v>11736</v>
      </c>
      <c r="G110" s="27"/>
      <c r="H110" s="7"/>
      <c r="I110" s="28">
        <f t="shared" si="14"/>
        <v>-3023</v>
      </c>
      <c r="J110" s="27">
        <f t="shared" si="14"/>
        <v>2750</v>
      </c>
      <c r="K110" s="7"/>
      <c r="L110" s="124">
        <f t="shared" si="22"/>
        <v>0.73927007581832971</v>
      </c>
      <c r="M110" s="27">
        <f t="shared" ca="1" si="15"/>
        <v>6.4870398643103928E-7</v>
      </c>
      <c r="N110" s="44"/>
      <c r="O110" s="44"/>
      <c r="P110" s="7"/>
      <c r="Q110" s="28">
        <f t="shared" ca="1" si="16"/>
        <v>-2991.3306987925776</v>
      </c>
      <c r="R110" s="27">
        <f t="shared" ca="1" si="17"/>
        <v>2740.6458596454177</v>
      </c>
      <c r="S110" s="7"/>
      <c r="T110" s="28">
        <f t="shared" ca="1" si="18"/>
        <v>0.73008044304801711</v>
      </c>
      <c r="U110" s="27">
        <f t="shared" ca="1" si="19"/>
        <v>0.6676627218937502</v>
      </c>
      <c r="V110" s="7"/>
      <c r="W110" s="28">
        <f t="shared" ca="1" si="20"/>
        <v>0.74007549743862</v>
      </c>
      <c r="X110" s="27">
        <f t="shared" ca="1" si="24"/>
        <v>219.65435297883448</v>
      </c>
      <c r="Y110" s="7"/>
      <c r="Z110" s="28">
        <f t="shared" si="23"/>
        <v>219.53699999999969</v>
      </c>
      <c r="AA110" s="27">
        <f t="shared" si="21"/>
        <v>3.8316434799507855</v>
      </c>
      <c r="AB110" s="7"/>
      <c r="AC110" s="28">
        <f t="shared" ca="1" si="13"/>
        <v>0.11735297883478779</v>
      </c>
      <c r="AD110" s="27"/>
      <c r="AE110" s="7"/>
    </row>
    <row r="111" spans="1:31" s="26" customFormat="1" x14ac:dyDescent="0.25">
      <c r="A111" s="26">
        <v>26</v>
      </c>
      <c r="B111" s="26">
        <v>-632</v>
      </c>
      <c r="C111" s="26">
        <v>11747</v>
      </c>
      <c r="D111" s="26">
        <v>14629</v>
      </c>
      <c r="E111" s="26">
        <v>14483</v>
      </c>
      <c r="F111" s="26">
        <v>11591</v>
      </c>
      <c r="G111" s="27"/>
      <c r="H111" s="7"/>
      <c r="I111" s="28">
        <f t="shared" si="14"/>
        <v>-2736</v>
      </c>
      <c r="J111" s="27">
        <f t="shared" si="14"/>
        <v>3038</v>
      </c>
      <c r="K111" s="7"/>
      <c r="L111" s="124">
        <f t="shared" si="22"/>
        <v>0.66913438152767479</v>
      </c>
      <c r="M111" s="27">
        <f t="shared" ca="1" si="15"/>
        <v>3.7190391302117368E-6</v>
      </c>
      <c r="N111" s="44"/>
      <c r="O111" s="44"/>
      <c r="P111" s="7"/>
      <c r="Q111" s="28">
        <f t="shared" ca="1" si="16"/>
        <v>-2704.3306987925776</v>
      </c>
      <c r="R111" s="27">
        <f t="shared" ca="1" si="17"/>
        <v>3028.6458596454177</v>
      </c>
      <c r="S111" s="7"/>
      <c r="T111" s="28">
        <f t="shared" ca="1" si="18"/>
        <v>0.6600336617812862</v>
      </c>
      <c r="U111" s="27">
        <f t="shared" ca="1" si="19"/>
        <v>0.73782387140114325</v>
      </c>
      <c r="V111" s="7"/>
      <c r="W111" s="28">
        <f t="shared" ca="1" si="20"/>
        <v>0.67106286256989733</v>
      </c>
      <c r="X111" s="27">
        <f t="shared" ca="1" si="24"/>
        <v>213.9967372378311</v>
      </c>
      <c r="Y111" s="7"/>
      <c r="Z111" s="28">
        <f t="shared" si="23"/>
        <v>213.84899999999971</v>
      </c>
      <c r="AA111" s="27">
        <f t="shared" si="21"/>
        <v>3.7323691520973488</v>
      </c>
      <c r="AB111" s="7"/>
      <c r="AC111" s="28">
        <f t="shared" ca="1" si="13"/>
        <v>0.14773723783139303</v>
      </c>
      <c r="AD111" s="27"/>
      <c r="AE111" s="7"/>
    </row>
    <row r="112" spans="1:31" s="26" customFormat="1" x14ac:dyDescent="0.25">
      <c r="A112" s="26">
        <v>27</v>
      </c>
      <c r="B112" s="26">
        <v>-626</v>
      </c>
      <c r="C112" s="26">
        <v>11897</v>
      </c>
      <c r="D112" s="26">
        <v>14743</v>
      </c>
      <c r="E112" s="26">
        <v>14308</v>
      </c>
      <c r="F112" s="26">
        <v>11451</v>
      </c>
      <c r="G112" s="27"/>
      <c r="H112" s="7"/>
      <c r="I112" s="28">
        <f t="shared" si="14"/>
        <v>-2411</v>
      </c>
      <c r="J112" s="27">
        <f t="shared" si="14"/>
        <v>3292</v>
      </c>
      <c r="K112" s="7"/>
      <c r="L112" s="124">
        <f t="shared" si="22"/>
        <v>0.59315722183401631</v>
      </c>
      <c r="M112" s="27">
        <f t="shared" ca="1" si="15"/>
        <v>2.5553206477154255E-7</v>
      </c>
      <c r="N112" s="44"/>
      <c r="O112" s="44"/>
      <c r="P112" s="7"/>
      <c r="Q112" s="28">
        <f t="shared" ca="1" si="16"/>
        <v>-2379.3306987925776</v>
      </c>
      <c r="R112" s="27">
        <f t="shared" ca="1" si="17"/>
        <v>3282.6458596454177</v>
      </c>
      <c r="S112" s="7"/>
      <c r="T112" s="28">
        <f t="shared" ca="1" si="18"/>
        <v>0.58071239379631223</v>
      </c>
      <c r="U112" s="27">
        <f t="shared" ca="1" si="19"/>
        <v>0.79970210742502468</v>
      </c>
      <c r="V112" s="7"/>
      <c r="W112" s="28">
        <f t="shared" ca="1" si="20"/>
        <v>0.59265172003899325</v>
      </c>
      <c r="X112" s="27">
        <f t="shared" ca="1" si="24"/>
        <v>208.25150233277463</v>
      </c>
      <c r="Y112" s="7"/>
      <c r="Z112" s="28">
        <f t="shared" si="23"/>
        <v>208.21499999999972</v>
      </c>
      <c r="AA112" s="27">
        <f t="shared" si="21"/>
        <v>3.6340373020399883</v>
      </c>
      <c r="AB112" s="7"/>
      <c r="AC112" s="28">
        <f t="shared" ca="1" si="13"/>
        <v>3.6502332774915658E-2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12063</v>
      </c>
      <c r="D113" s="26">
        <v>14859</v>
      </c>
      <c r="E113" s="26">
        <v>14149</v>
      </c>
      <c r="F113" s="26">
        <v>11346</v>
      </c>
      <c r="G113" s="27"/>
      <c r="H113" s="7"/>
      <c r="I113" s="28">
        <f t="shared" si="14"/>
        <v>-2086</v>
      </c>
      <c r="J113" s="27">
        <f t="shared" si="14"/>
        <v>3513</v>
      </c>
      <c r="K113" s="7"/>
      <c r="L113" s="124">
        <f t="shared" si="22"/>
        <v>0.51440098730483919</v>
      </c>
      <c r="M113" s="27">
        <f t="shared" ca="1" si="15"/>
        <v>7.828279483007288E-8</v>
      </c>
      <c r="N113" s="44"/>
      <c r="O113" s="44"/>
      <c r="P113" s="7"/>
      <c r="Q113" s="28">
        <f t="shared" ca="1" si="16"/>
        <v>-2054.3306987925776</v>
      </c>
      <c r="R113" s="27">
        <f t="shared" ca="1" si="17"/>
        <v>3503.6458596454177</v>
      </c>
      <c r="S113" s="7"/>
      <c r="T113" s="28">
        <f t="shared" ca="1" si="18"/>
        <v>0.50139112581133827</v>
      </c>
      <c r="U113" s="27">
        <f t="shared" ca="1" si="19"/>
        <v>0.85354104506785067</v>
      </c>
      <c r="V113" s="7"/>
      <c r="W113" s="28">
        <f t="shared" ca="1" si="20"/>
        <v>0.51412119667806611</v>
      </c>
      <c r="X113" s="27">
        <f t="shared" ca="1" si="24"/>
        <v>202.77190736902401</v>
      </c>
      <c r="Y113" s="7"/>
      <c r="Z113" s="28">
        <f t="shared" si="23"/>
        <v>202.77899999999971</v>
      </c>
      <c r="AA113" s="27">
        <f t="shared" si="21"/>
        <v>3.5391612039015765</v>
      </c>
      <c r="AB113" s="7"/>
      <c r="AC113" s="28">
        <f t="shared" ca="1" si="13"/>
        <v>-7.0926309757055606E-3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12239</v>
      </c>
      <c r="D114" s="26">
        <v>14955</v>
      </c>
      <c r="E114" s="26">
        <v>13985</v>
      </c>
      <c r="F114" s="26">
        <v>11255</v>
      </c>
      <c r="G114" s="27"/>
      <c r="H114" s="7"/>
      <c r="I114" s="28">
        <f t="shared" si="14"/>
        <v>-1746</v>
      </c>
      <c r="J114" s="27">
        <f t="shared" si="14"/>
        <v>3700</v>
      </c>
      <c r="K114" s="7"/>
      <c r="L114" s="124">
        <f t="shared" si="22"/>
        <v>0.43058547989041818</v>
      </c>
      <c r="M114" s="27">
        <f t="shared" ca="1" si="15"/>
        <v>1.4903765016729636E-6</v>
      </c>
      <c r="N114" s="44"/>
      <c r="O114" s="44"/>
      <c r="P114" s="7"/>
      <c r="Q114" s="28">
        <f t="shared" ca="1" si="16"/>
        <v>-1714.3306987925776</v>
      </c>
      <c r="R114" s="27">
        <f t="shared" ca="1" si="17"/>
        <v>3690.6458596454177</v>
      </c>
      <c r="S114" s="7"/>
      <c r="T114" s="28">
        <f t="shared" ca="1" si="18"/>
        <v>0.41840887622705775</v>
      </c>
      <c r="U114" s="27">
        <f t="shared" ca="1" si="19"/>
        <v>0.89909706922716492</v>
      </c>
      <c r="V114" s="7"/>
      <c r="W114" s="28">
        <f t="shared" ca="1" si="20"/>
        <v>0.43180628966334472</v>
      </c>
      <c r="X114" s="27">
        <f t="shared" ca="1" si="24"/>
        <v>197.36312453653306</v>
      </c>
      <c r="Y114" s="7"/>
      <c r="Z114" s="28">
        <f t="shared" si="23"/>
        <v>197.31599999999972</v>
      </c>
      <c r="AA114" s="27">
        <f t="shared" si="21"/>
        <v>3.4438138668651264</v>
      </c>
      <c r="AB114" s="7"/>
      <c r="AC114" s="28">
        <f t="shared" ca="1" si="13"/>
        <v>4.7124536533345918E-2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12430</v>
      </c>
      <c r="D115" s="26">
        <v>15034</v>
      </c>
      <c r="E115" s="26">
        <v>13792</v>
      </c>
      <c r="F115" s="26">
        <v>11174</v>
      </c>
      <c r="G115" s="27"/>
      <c r="H115" s="7"/>
      <c r="I115" s="28">
        <f t="shared" si="14"/>
        <v>-1362</v>
      </c>
      <c r="J115" s="27">
        <f t="shared" si="14"/>
        <v>3860</v>
      </c>
      <c r="K115" s="7"/>
      <c r="L115" s="124">
        <f t="shared" si="22"/>
        <v>0.33946007399580774</v>
      </c>
      <c r="M115" s="27">
        <f t="shared" ca="1" si="15"/>
        <v>6.5032917093965979E-7</v>
      </c>
      <c r="N115" s="44"/>
      <c r="O115" s="44"/>
      <c r="P115" s="7"/>
      <c r="Q115" s="28">
        <f t="shared" ca="1" si="16"/>
        <v>-1330.3306987925776</v>
      </c>
      <c r="R115" s="27">
        <f t="shared" ca="1" si="17"/>
        <v>3850.6458596454177</v>
      </c>
      <c r="S115" s="7"/>
      <c r="T115" s="28">
        <f t="shared" ca="1" si="18"/>
        <v>0.32468774728481159</v>
      </c>
      <c r="U115" s="27">
        <f t="shared" ca="1" si="19"/>
        <v>0.93807548562016108</v>
      </c>
      <c r="V115" s="7"/>
      <c r="W115" s="28">
        <f t="shared" ca="1" si="20"/>
        <v>0.33865364410366605</v>
      </c>
      <c r="X115" s="27">
        <f t="shared" ca="1" si="24"/>
        <v>191.55974137581347</v>
      </c>
      <c r="Y115" s="7"/>
      <c r="Z115" s="28">
        <f t="shared" si="23"/>
        <v>191.64599999999973</v>
      </c>
      <c r="AA115" s="27">
        <f t="shared" si="21"/>
        <v>3.3448536982770483</v>
      </c>
      <c r="AB115" s="7"/>
      <c r="AC115" s="28">
        <f t="shared" ca="1" si="13"/>
        <v>-8.6258624186257293E-2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12617</v>
      </c>
      <c r="D116" s="26">
        <v>15088</v>
      </c>
      <c r="E116" s="26">
        <v>13591</v>
      </c>
      <c r="F116" s="26">
        <v>11106</v>
      </c>
      <c r="G116" s="27"/>
      <c r="H116" s="7"/>
      <c r="I116" s="28">
        <f t="shared" si="14"/>
        <v>-974</v>
      </c>
      <c r="J116" s="27">
        <f t="shared" si="14"/>
        <v>3982</v>
      </c>
      <c r="K116" s="7"/>
      <c r="L116" s="124">
        <f t="shared" si="22"/>
        <v>0.24424498512037501</v>
      </c>
      <c r="M116" s="27">
        <f t="shared" ca="1" si="15"/>
        <v>2.0213786436455606E-8</v>
      </c>
      <c r="N116" s="44"/>
      <c r="O116" s="44"/>
      <c r="P116" s="7"/>
      <c r="Q116" s="28">
        <f t="shared" ca="1" si="16"/>
        <v>-942.33069879257755</v>
      </c>
      <c r="R116" s="27">
        <f t="shared" ca="1" si="17"/>
        <v>3972.6458596454177</v>
      </c>
      <c r="S116" s="7"/>
      <c r="T116" s="28">
        <f t="shared" ca="1" si="18"/>
        <v>0.2299903565827503</v>
      </c>
      <c r="U116" s="27">
        <f t="shared" ca="1" si="19"/>
        <v>0.96779652811982064</v>
      </c>
      <c r="V116" s="7"/>
      <c r="W116" s="28">
        <f t="shared" ca="1" si="20"/>
        <v>0.2443871603166522</v>
      </c>
      <c r="X116" s="27">
        <f t="shared" ca="1" si="24"/>
        <v>185.88171465903929</v>
      </c>
      <c r="Y116" s="7"/>
      <c r="Z116" s="28">
        <f t="shared" si="23"/>
        <v>185.93099999999973</v>
      </c>
      <c r="AA116" s="27">
        <f t="shared" si="21"/>
        <v>3.2451081315255719</v>
      </c>
      <c r="AB116" s="7"/>
      <c r="AC116" s="28">
        <f t="shared" ca="1" si="13"/>
        <v>-4.9285340960437907E-2</v>
      </c>
      <c r="AD116" s="27"/>
      <c r="AE116" s="7"/>
    </row>
    <row r="117" spans="1:31" s="26" customFormat="1" x14ac:dyDescent="0.25">
      <c r="A117" s="26">
        <v>32</v>
      </c>
      <c r="B117" s="26">
        <v>-636</v>
      </c>
      <c r="C117" s="26">
        <v>12821</v>
      </c>
      <c r="D117" s="26">
        <v>15134</v>
      </c>
      <c r="E117" s="26">
        <v>13393</v>
      </c>
      <c r="F117" s="26">
        <v>11070</v>
      </c>
      <c r="G117" s="27"/>
      <c r="H117" s="7"/>
      <c r="I117" s="28">
        <f t="shared" si="14"/>
        <v>-572</v>
      </c>
      <c r="J117" s="27">
        <f t="shared" si="14"/>
        <v>4064</v>
      </c>
      <c r="K117" s="7"/>
      <c r="L117" s="124">
        <f t="shared" si="22"/>
        <v>0.14643959892189926</v>
      </c>
      <c r="M117" s="27">
        <f t="shared" ca="1" si="15"/>
        <v>1.4180212321056872E-8</v>
      </c>
      <c r="N117" s="44"/>
      <c r="O117" s="44"/>
      <c r="P117" s="7"/>
      <c r="Q117" s="28">
        <f t="shared" ca="1" si="16"/>
        <v>-540.33069879257755</v>
      </c>
      <c r="R117" s="27">
        <f t="shared" ca="1" si="17"/>
        <v>4054.6458596454177</v>
      </c>
      <c r="S117" s="7"/>
      <c r="T117" s="28">
        <f t="shared" ca="1" si="18"/>
        <v>0.13187604972133632</v>
      </c>
      <c r="U117" s="27">
        <f t="shared" ca="1" si="19"/>
        <v>0.98777296652123125</v>
      </c>
      <c r="V117" s="7"/>
      <c r="W117" s="28">
        <f t="shared" ca="1" si="20"/>
        <v>0.14655867961857616</v>
      </c>
      <c r="X117" s="27">
        <f t="shared" ca="1" si="24"/>
        <v>180.14927142405054</v>
      </c>
      <c r="Y117" s="7"/>
      <c r="Z117" s="28">
        <f t="shared" si="23"/>
        <v>180.20699999999974</v>
      </c>
      <c r="AA117" s="27">
        <f t="shared" si="21"/>
        <v>3.1452054851414171</v>
      </c>
      <c r="AB117" s="7"/>
      <c r="AC117" s="28">
        <f t="shared" ca="1" si="13"/>
        <v>-5.7728575949198557E-2</v>
      </c>
      <c r="AD117" s="27"/>
      <c r="AE117" s="7"/>
    </row>
    <row r="118" spans="1:31" s="26" customFormat="1" x14ac:dyDescent="0.25">
      <c r="A118" s="26">
        <v>33</v>
      </c>
      <c r="B118" s="26">
        <v>-630</v>
      </c>
      <c r="C118" s="26">
        <v>13029</v>
      </c>
      <c r="D118" s="26">
        <v>15165</v>
      </c>
      <c r="E118" s="26">
        <v>13200</v>
      </c>
      <c r="F118" s="26">
        <v>11054</v>
      </c>
      <c r="G118" s="27"/>
      <c r="H118" s="7"/>
      <c r="I118" s="28">
        <f t="shared" si="14"/>
        <v>-171</v>
      </c>
      <c r="J118" s="27">
        <f t="shared" si="14"/>
        <v>4111</v>
      </c>
      <c r="K118" s="7"/>
      <c r="L118" s="124">
        <f t="shared" si="22"/>
        <v>4.8107676590246576E-2</v>
      </c>
      <c r="M118" s="27">
        <f t="shared" ca="1" si="15"/>
        <v>5.4759799697199031E-7</v>
      </c>
      <c r="N118" s="44"/>
      <c r="O118" s="44"/>
      <c r="P118" s="7"/>
      <c r="Q118" s="28">
        <f t="shared" ca="1" si="16"/>
        <v>-139.33069879257761</v>
      </c>
      <c r="R118" s="27">
        <f t="shared" ca="1" si="17"/>
        <v>4101.6458596454177</v>
      </c>
      <c r="S118" s="7"/>
      <c r="T118" s="28">
        <f t="shared" ca="1" si="18"/>
        <v>3.4005808299876122E-2</v>
      </c>
      <c r="U118" s="27">
        <f t="shared" ca="1" si="19"/>
        <v>0.99922287633667384</v>
      </c>
      <c r="V118" s="7"/>
      <c r="W118" s="28">
        <f t="shared" ca="1" si="20"/>
        <v>4.8847675236848034E-2</v>
      </c>
      <c r="X118" s="27">
        <f t="shared" ca="1" si="24"/>
        <v>174.50841970847</v>
      </c>
      <c r="Y118" s="7"/>
      <c r="Z118" s="28">
        <f t="shared" si="23"/>
        <v>174.53699999999975</v>
      </c>
      <c r="AA118" s="27">
        <f t="shared" si="21"/>
        <v>3.0462453165533385</v>
      </c>
      <c r="AB118" s="7"/>
      <c r="AC118" s="28">
        <f t="shared" ca="1" si="13"/>
        <v>-2.8580291529749502E-2</v>
      </c>
      <c r="AD118" s="27"/>
      <c r="AE118" s="7"/>
    </row>
    <row r="119" spans="1:31" s="26" customFormat="1" x14ac:dyDescent="0.25">
      <c r="A119" s="26">
        <v>34</v>
      </c>
      <c r="B119" s="26">
        <v>-627</v>
      </c>
      <c r="C119" s="26">
        <v>13228</v>
      </c>
      <c r="D119" s="26">
        <v>15161</v>
      </c>
      <c r="E119" s="26">
        <v>12996</v>
      </c>
      <c r="F119" s="26">
        <v>11048</v>
      </c>
      <c r="G119" s="27"/>
      <c r="H119" s="7"/>
      <c r="I119" s="28">
        <f t="shared" si="14"/>
        <v>232</v>
      </c>
      <c r="J119" s="27">
        <f t="shared" si="14"/>
        <v>4113</v>
      </c>
      <c r="K119" s="7"/>
      <c r="L119" s="124">
        <f t="shared" si="22"/>
        <v>-5.0230695656291971E-2</v>
      </c>
      <c r="M119" s="27">
        <f t="shared" ca="1" si="15"/>
        <v>5.132143084201521E-7</v>
      </c>
      <c r="N119" s="44"/>
      <c r="O119" s="44"/>
      <c r="P119" s="7"/>
      <c r="Q119" s="28">
        <f t="shared" ca="1" si="16"/>
        <v>263.66930120742239</v>
      </c>
      <c r="R119" s="27">
        <f t="shared" ca="1" si="17"/>
        <v>4103.6458596454177</v>
      </c>
      <c r="S119" s="7"/>
      <c r="T119" s="28">
        <f t="shared" ca="1" si="18"/>
        <v>-6.4352564001491627E-2</v>
      </c>
      <c r="U119" s="27">
        <f t="shared" ca="1" si="19"/>
        <v>0.99971010654158632</v>
      </c>
      <c r="V119" s="7"/>
      <c r="W119" s="28">
        <f t="shared" ca="1" si="20"/>
        <v>-4.9514305882202368E-2</v>
      </c>
      <c r="X119" s="27">
        <f t="shared" ca="1" si="24"/>
        <v>168.87423907218033</v>
      </c>
      <c r="Y119" s="7"/>
      <c r="Z119" s="28">
        <f t="shared" si="23"/>
        <v>168.89399999999975</v>
      </c>
      <c r="AA119" s="27">
        <f t="shared" si="21"/>
        <v>2.9477563868632988</v>
      </c>
      <c r="AB119" s="7"/>
      <c r="AC119" s="28">
        <f t="shared" ca="1" si="13"/>
        <v>-1.9760927819419294E-2</v>
      </c>
      <c r="AD119" s="27"/>
      <c r="AE119" s="7"/>
    </row>
    <row r="120" spans="1:31" s="26" customFormat="1" x14ac:dyDescent="0.25">
      <c r="A120" s="26">
        <v>35</v>
      </c>
      <c r="B120" s="26">
        <v>-614</v>
      </c>
      <c r="C120" s="26">
        <v>13420</v>
      </c>
      <c r="D120" s="26">
        <v>15136</v>
      </c>
      <c r="E120" s="26">
        <v>12801</v>
      </c>
      <c r="F120" s="26">
        <v>11069</v>
      </c>
      <c r="G120" s="27"/>
      <c r="H120" s="7"/>
      <c r="I120" s="28">
        <f t="shared" si="14"/>
        <v>619</v>
      </c>
      <c r="J120" s="27">
        <f t="shared" si="14"/>
        <v>4067</v>
      </c>
      <c r="K120" s="7"/>
      <c r="L120" s="124">
        <f t="shared" si="22"/>
        <v>-0.14606976533361765</v>
      </c>
      <c r="M120" s="27">
        <f t="shared" ca="1" si="15"/>
        <v>3.7068226767827193E-6</v>
      </c>
      <c r="N120" s="44"/>
      <c r="O120" s="44"/>
      <c r="P120" s="7"/>
      <c r="Q120" s="28">
        <f t="shared" ca="1" si="16"/>
        <v>650.66930120742245</v>
      </c>
      <c r="R120" s="27">
        <f t="shared" ca="1" si="17"/>
        <v>4057.6458596454177</v>
      </c>
      <c r="S120" s="7"/>
      <c r="T120" s="28">
        <f t="shared" ca="1" si="18"/>
        <v>-0.15880588926359912</v>
      </c>
      <c r="U120" s="27">
        <f t="shared" ca="1" si="19"/>
        <v>0.98850381182859992</v>
      </c>
      <c r="V120" s="7"/>
      <c r="W120" s="28">
        <f t="shared" ca="1" si="20"/>
        <v>-0.14414445427387101</v>
      </c>
      <c r="X120" s="27">
        <f t="shared" ca="1" si="24"/>
        <v>163.41326149293423</v>
      </c>
      <c r="Y120" s="7"/>
      <c r="Z120" s="28">
        <f t="shared" si="23"/>
        <v>163.36799999999974</v>
      </c>
      <c r="AA120" s="27">
        <f t="shared" si="21"/>
        <v>2.8513094923980917</v>
      </c>
      <c r="AB120" s="7"/>
      <c r="AC120" s="28">
        <f t="shared" ca="1" si="13"/>
        <v>4.5261492934486114E-2</v>
      </c>
      <c r="AD120" s="27"/>
      <c r="AE120" s="7"/>
    </row>
    <row r="121" spans="1:31" s="26" customFormat="1" x14ac:dyDescent="0.25">
      <c r="A121" s="26">
        <v>36</v>
      </c>
      <c r="B121" s="26">
        <v>-607</v>
      </c>
      <c r="C121" s="26">
        <v>13618</v>
      </c>
      <c r="D121" s="26">
        <v>15106</v>
      </c>
      <c r="E121" s="26">
        <v>12613</v>
      </c>
      <c r="F121" s="26">
        <v>11109</v>
      </c>
      <c r="G121" s="27"/>
      <c r="H121" s="7"/>
      <c r="I121" s="28">
        <f t="shared" si="14"/>
        <v>1005</v>
      </c>
      <c r="J121" s="27">
        <f t="shared" si="14"/>
        <v>3997</v>
      </c>
      <c r="K121" s="7"/>
      <c r="L121" s="124">
        <f t="shared" si="22"/>
        <v>-0.23948933729977209</v>
      </c>
      <c r="M121" s="27">
        <f t="shared" ca="1" si="15"/>
        <v>7.6039195368637164E-7</v>
      </c>
      <c r="N121" s="44"/>
      <c r="O121" s="44"/>
      <c r="P121" s="7"/>
      <c r="Q121" s="28">
        <f t="shared" ca="1" si="16"/>
        <v>1036.6693012074224</v>
      </c>
      <c r="R121" s="27">
        <f t="shared" ca="1" si="17"/>
        <v>3987.6458596454177</v>
      </c>
      <c r="S121" s="7"/>
      <c r="T121" s="28">
        <f t="shared" ca="1" si="18"/>
        <v>-0.25301514908575284</v>
      </c>
      <c r="U121" s="27">
        <f t="shared" ca="1" si="19"/>
        <v>0.97145075465666408</v>
      </c>
      <c r="V121" s="7"/>
      <c r="W121" s="28">
        <f t="shared" ca="1" si="20"/>
        <v>-0.23861733273918403</v>
      </c>
      <c r="X121" s="27">
        <f t="shared" ca="1" si="24"/>
        <v>157.90936383104702</v>
      </c>
      <c r="Y121" s="7"/>
      <c r="Z121" s="28">
        <f t="shared" si="23"/>
        <v>157.90499999999975</v>
      </c>
      <c r="AA121" s="27">
        <f t="shared" si="21"/>
        <v>2.7559621553616416</v>
      </c>
      <c r="AB121" s="7"/>
      <c r="AC121" s="28">
        <f t="shared" ca="1" si="13"/>
        <v>4.3638310472715602E-3</v>
      </c>
      <c r="AD121" s="27"/>
      <c r="AE121" s="7"/>
    </row>
    <row r="122" spans="1:31" s="26" customFormat="1" x14ac:dyDescent="0.25">
      <c r="A122" s="26">
        <v>37</v>
      </c>
      <c r="B122" s="26">
        <v>-621</v>
      </c>
      <c r="C122" s="26">
        <v>13803</v>
      </c>
      <c r="D122" s="26">
        <v>15044</v>
      </c>
      <c r="E122" s="26">
        <v>12421</v>
      </c>
      <c r="F122" s="26">
        <v>11166</v>
      </c>
      <c r="G122" s="27"/>
      <c r="H122" s="7"/>
      <c r="I122" s="28">
        <f t="shared" si="14"/>
        <v>1382</v>
      </c>
      <c r="J122" s="27">
        <f t="shared" si="14"/>
        <v>3878</v>
      </c>
      <c r="K122" s="7"/>
      <c r="L122" s="124">
        <f t="shared" si="22"/>
        <v>-0.33280948873011285</v>
      </c>
      <c r="M122" s="27">
        <f t="shared" ca="1" si="15"/>
        <v>3.0235861585591308E-6</v>
      </c>
      <c r="N122" s="44"/>
      <c r="O122" s="44"/>
      <c r="P122" s="7"/>
      <c r="Q122" s="28">
        <f t="shared" ca="1" si="16"/>
        <v>1413.6693012074224</v>
      </c>
      <c r="R122" s="27">
        <f t="shared" ca="1" si="17"/>
        <v>3868.6458596454177</v>
      </c>
      <c r="S122" s="7"/>
      <c r="T122" s="28">
        <f t="shared" ca="1" si="18"/>
        <v>-0.34502781994832271</v>
      </c>
      <c r="U122" s="27">
        <f t="shared" ca="1" si="19"/>
        <v>0.94246055746437318</v>
      </c>
      <c r="V122" s="7"/>
      <c r="W122" s="28">
        <f t="shared" ca="1" si="20"/>
        <v>-0.33107064251536034</v>
      </c>
      <c r="X122" s="27">
        <f t="shared" ca="1" si="24"/>
        <v>152.35418261982556</v>
      </c>
      <c r="Y122" s="7"/>
      <c r="Z122" s="28">
        <f t="shared" si="23"/>
        <v>152.31599999999975</v>
      </c>
      <c r="AA122" s="27">
        <f t="shared" si="21"/>
        <v>2.6584157034676785</v>
      </c>
      <c r="AB122" s="7"/>
      <c r="AC122" s="28">
        <f t="shared" ca="1" si="13"/>
        <v>3.8182619825818165E-2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13988</v>
      </c>
      <c r="D123" s="26">
        <v>14972</v>
      </c>
      <c r="E123" s="26">
        <v>12238</v>
      </c>
      <c r="F123" s="26">
        <v>11243</v>
      </c>
      <c r="G123" s="27"/>
      <c r="H123" s="7"/>
      <c r="I123" s="28">
        <f t="shared" si="14"/>
        <v>1750</v>
      </c>
      <c r="J123" s="27">
        <f t="shared" si="14"/>
        <v>3729</v>
      </c>
      <c r="K123" s="7"/>
      <c r="L123" s="124">
        <f t="shared" si="22"/>
        <v>-0.4226845086925331</v>
      </c>
      <c r="M123" s="27">
        <f t="shared" ca="1" si="15"/>
        <v>1.5596500692719034E-6</v>
      </c>
      <c r="N123" s="44"/>
      <c r="O123" s="44"/>
      <c r="P123" s="7"/>
      <c r="Q123" s="28">
        <f t="shared" ca="1" si="16"/>
        <v>1781.6693012074224</v>
      </c>
      <c r="R123" s="27">
        <f t="shared" ca="1" si="17"/>
        <v>3719.6458596454177</v>
      </c>
      <c r="S123" s="7"/>
      <c r="T123" s="28">
        <f t="shared" ca="1" si="18"/>
        <v>-0.43484390185130861</v>
      </c>
      <c r="U123" s="27">
        <f t="shared" ca="1" si="19"/>
        <v>0.90616190719839551</v>
      </c>
      <c r="V123" s="7"/>
      <c r="W123" s="28">
        <f t="shared" ca="1" si="20"/>
        <v>-0.42143564918511367</v>
      </c>
      <c r="X123" s="27">
        <f t="shared" ca="1" si="24"/>
        <v>146.7676199019694</v>
      </c>
      <c r="Y123" s="7"/>
      <c r="Z123" s="28">
        <f t="shared" si="23"/>
        <v>146.74499999999975</v>
      </c>
      <c r="AA123" s="27">
        <f t="shared" si="21"/>
        <v>2.5611834108390745</v>
      </c>
      <c r="AB123" s="7"/>
      <c r="AC123" s="28">
        <f t="shared" ca="1" si="13"/>
        <v>2.2619901969648026E-2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14166</v>
      </c>
      <c r="D124" s="26">
        <v>14873</v>
      </c>
      <c r="E124" s="26">
        <v>12059</v>
      </c>
      <c r="F124" s="26">
        <v>11335</v>
      </c>
      <c r="G124" s="27"/>
      <c r="H124" s="7"/>
      <c r="I124" s="28">
        <f t="shared" si="14"/>
        <v>2107</v>
      </c>
      <c r="J124" s="27">
        <f t="shared" si="14"/>
        <v>3538</v>
      </c>
      <c r="K124" s="7"/>
      <c r="L124" s="124">
        <f t="shared" si="22"/>
        <v>-0.50991974718200939</v>
      </c>
      <c r="M124" s="27">
        <f t="shared" ca="1" si="15"/>
        <v>4.2532299461076222E-7</v>
      </c>
      <c r="N124" s="44"/>
      <c r="O124" s="44"/>
      <c r="P124" s="7"/>
      <c r="Q124" s="28">
        <f t="shared" ca="1" si="16"/>
        <v>2138.6693012074224</v>
      </c>
      <c r="R124" s="27">
        <f t="shared" ca="1" si="17"/>
        <v>3528.6458596454177</v>
      </c>
      <c r="S124" s="7"/>
      <c r="T124" s="28">
        <f t="shared" ca="1" si="18"/>
        <v>-0.52197526391480309</v>
      </c>
      <c r="U124" s="27">
        <f t="shared" ca="1" si="19"/>
        <v>0.85963142262925629</v>
      </c>
      <c r="V124" s="7"/>
      <c r="W124" s="28">
        <f t="shared" ca="1" si="20"/>
        <v>-0.50926757926298027</v>
      </c>
      <c r="X124" s="27">
        <f t="shared" ca="1" si="24"/>
        <v>141.06612332449788</v>
      </c>
      <c r="Y124" s="7"/>
      <c r="Z124" s="28">
        <f t="shared" si="23"/>
        <v>141.08399999999975</v>
      </c>
      <c r="AA124" s="27">
        <f t="shared" si="21"/>
        <v>2.4623803218836753</v>
      </c>
      <c r="AB124" s="7"/>
      <c r="AC124" s="28">
        <f t="shared" ca="1" si="13"/>
        <v>-1.7876675501867112E-2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14332</v>
      </c>
      <c r="D125" s="26">
        <v>14762</v>
      </c>
      <c r="E125" s="26">
        <v>11889</v>
      </c>
      <c r="F125" s="26">
        <v>11453</v>
      </c>
      <c r="G125" s="27"/>
      <c r="H125" s="7"/>
      <c r="I125" s="28">
        <f t="shared" si="14"/>
        <v>2443</v>
      </c>
      <c r="J125" s="27">
        <f t="shared" si="14"/>
        <v>3309</v>
      </c>
      <c r="K125" s="7"/>
      <c r="L125" s="124">
        <f t="shared" si="22"/>
        <v>-0.59306819871487393</v>
      </c>
      <c r="M125" s="27">
        <f t="shared" ca="1" si="15"/>
        <v>9.1615498124788342E-7</v>
      </c>
      <c r="N125" s="44"/>
      <c r="O125" s="44"/>
      <c r="P125" s="7"/>
      <c r="Q125" s="28">
        <f t="shared" ca="1" si="16"/>
        <v>2474.6693012074224</v>
      </c>
      <c r="R125" s="27">
        <f t="shared" ca="1" si="17"/>
        <v>3299.6458596454177</v>
      </c>
      <c r="S125" s="7"/>
      <c r="T125" s="28">
        <f t="shared" ca="1" si="18"/>
        <v>-0.60398125173926853</v>
      </c>
      <c r="U125" s="27">
        <f t="shared" ca="1" si="19"/>
        <v>0.8038435641667806</v>
      </c>
      <c r="V125" s="7"/>
      <c r="W125" s="28">
        <f t="shared" ca="1" si="20"/>
        <v>-0.59211103886341343</v>
      </c>
      <c r="X125" s="27">
        <f t="shared" ca="1" si="24"/>
        <v>135.33435109503171</v>
      </c>
      <c r="Y125" s="7"/>
      <c r="Z125" s="28">
        <f t="shared" si="23"/>
        <v>135.35999999999976</v>
      </c>
      <c r="AA125" s="27">
        <f t="shared" si="21"/>
        <v>2.36247767549952</v>
      </c>
      <c r="AB125" s="7"/>
      <c r="AC125" s="28">
        <f t="shared" ca="1" si="13"/>
        <v>-2.5648904968051056E-2</v>
      </c>
      <c r="AD125" s="27"/>
      <c r="AE125" s="7"/>
    </row>
    <row r="126" spans="1:31" s="26" customFormat="1" x14ac:dyDescent="0.25">
      <c r="A126" s="26">
        <v>41</v>
      </c>
      <c r="B126" s="26">
        <v>-636</v>
      </c>
      <c r="C126" s="26">
        <v>14498</v>
      </c>
      <c r="D126" s="26">
        <v>14636</v>
      </c>
      <c r="E126" s="26">
        <v>11736</v>
      </c>
      <c r="F126" s="26">
        <v>11585</v>
      </c>
      <c r="G126" s="27"/>
      <c r="H126" s="7"/>
      <c r="I126" s="28">
        <f t="shared" si="14"/>
        <v>2762</v>
      </c>
      <c r="J126" s="27">
        <f t="shared" si="14"/>
        <v>3051</v>
      </c>
      <c r="K126" s="7"/>
      <c r="L126" s="124">
        <f t="shared" si="22"/>
        <v>-0.67030457356007356</v>
      </c>
      <c r="M126" s="27">
        <f t="shared" ca="1" si="15"/>
        <v>3.6634621764955435E-7</v>
      </c>
      <c r="N126" s="44"/>
      <c r="O126" s="44"/>
      <c r="P126" s="7"/>
      <c r="Q126" s="28">
        <f t="shared" ca="1" si="16"/>
        <v>2793.6693012074224</v>
      </c>
      <c r="R126" s="27">
        <f t="shared" ca="1" si="17"/>
        <v>3041.6458596454177</v>
      </c>
      <c r="S126" s="7"/>
      <c r="T126" s="28">
        <f t="shared" ca="1" si="18"/>
        <v>-0.68183812708451996</v>
      </c>
      <c r="U126" s="27">
        <f t="shared" ca="1" si="19"/>
        <v>0.74099086773307421</v>
      </c>
      <c r="V126" s="7"/>
      <c r="W126" s="28">
        <f t="shared" ca="1" si="20"/>
        <v>-0.6709098389709881</v>
      </c>
      <c r="X126" s="27">
        <f t="shared" ca="1" si="24"/>
        <v>129.55130361448346</v>
      </c>
      <c r="Y126" s="7"/>
      <c r="Z126" s="28">
        <f t="shared" si="23"/>
        <v>129.63599999999977</v>
      </c>
      <c r="AA126" s="27">
        <f t="shared" si="21"/>
        <v>2.2625750291153652</v>
      </c>
      <c r="AB126" s="7"/>
      <c r="AC126" s="28">
        <f t="shared" ca="1" si="13"/>
        <v>-8.4696385516309647E-2</v>
      </c>
      <c r="AD126" s="27"/>
      <c r="AE126" s="7"/>
    </row>
    <row r="127" spans="1:31" s="26" customFormat="1" x14ac:dyDescent="0.25">
      <c r="A127" s="26">
        <v>42</v>
      </c>
      <c r="B127" s="26">
        <v>-620</v>
      </c>
      <c r="C127" s="26">
        <v>14634</v>
      </c>
      <c r="D127" s="26">
        <v>14492</v>
      </c>
      <c r="E127" s="26">
        <v>11596</v>
      </c>
      <c r="F127" s="26">
        <v>11727</v>
      </c>
      <c r="G127" s="27"/>
      <c r="H127" s="7"/>
      <c r="I127" s="28">
        <f t="shared" si="14"/>
        <v>3038</v>
      </c>
      <c r="J127" s="27">
        <f t="shared" si="14"/>
        <v>2765</v>
      </c>
      <c r="K127" s="7"/>
      <c r="L127" s="124">
        <f t="shared" si="22"/>
        <v>-0.73917103493567093</v>
      </c>
      <c r="M127" s="27">
        <f t="shared" ca="1" si="15"/>
        <v>2.0427840379487778E-8</v>
      </c>
      <c r="N127" s="44"/>
      <c r="O127" s="44"/>
      <c r="P127" s="7"/>
      <c r="Q127" s="28">
        <f t="shared" ca="1" si="16"/>
        <v>3069.6693012074224</v>
      </c>
      <c r="R127" s="27">
        <f t="shared" ca="1" si="17"/>
        <v>2755.6458596454177</v>
      </c>
      <c r="S127" s="7"/>
      <c r="T127" s="28">
        <f t="shared" ca="1" si="18"/>
        <v>-0.7492001885117594</v>
      </c>
      <c r="U127" s="27">
        <f t="shared" ca="1" si="19"/>
        <v>0.67131694843059353</v>
      </c>
      <c r="V127" s="7"/>
      <c r="W127" s="28">
        <f t="shared" ca="1" si="20"/>
        <v>-0.73931396093183499</v>
      </c>
      <c r="X127" s="27">
        <f t="shared" ca="1" si="24"/>
        <v>123.94999804531818</v>
      </c>
      <c r="Y127" s="7"/>
      <c r="Z127" s="28">
        <f t="shared" si="23"/>
        <v>124.05599999999977</v>
      </c>
      <c r="AA127" s="27">
        <f t="shared" si="21"/>
        <v>2.1651856568540815</v>
      </c>
      <c r="AB127" s="7"/>
      <c r="AC127" s="28">
        <f t="shared" ca="1" si="13"/>
        <v>-0.10600195468158802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14762</v>
      </c>
      <c r="D128" s="26">
        <v>14342</v>
      </c>
      <c r="E128" s="26">
        <v>11470</v>
      </c>
      <c r="F128" s="26">
        <v>11886</v>
      </c>
      <c r="G128" s="27"/>
      <c r="H128" s="7"/>
      <c r="I128" s="28">
        <f t="shared" si="14"/>
        <v>3292</v>
      </c>
      <c r="J128" s="27">
        <f t="shared" si="14"/>
        <v>2456</v>
      </c>
      <c r="K128" s="7"/>
      <c r="L128" s="124">
        <f t="shared" si="22"/>
        <v>-0.80168959004312745</v>
      </c>
      <c r="M128" s="27">
        <f t="shared" ca="1" si="15"/>
        <v>5.5006847080947149E-7</v>
      </c>
      <c r="N128" s="44"/>
      <c r="O128" s="44"/>
      <c r="P128" s="7"/>
      <c r="Q128" s="28">
        <f t="shared" ca="1" si="16"/>
        <v>3323.6693012074224</v>
      </c>
      <c r="R128" s="27">
        <f t="shared" ca="1" si="17"/>
        <v>2446.6458596454177</v>
      </c>
      <c r="S128" s="7"/>
      <c r="T128" s="28">
        <f t="shared" ca="1" si="18"/>
        <v>-0.811192810260016</v>
      </c>
      <c r="U128" s="27">
        <f t="shared" ca="1" si="19"/>
        <v>0.59603988177161971</v>
      </c>
      <c r="V128" s="7"/>
      <c r="W128" s="28">
        <f t="shared" ca="1" si="20"/>
        <v>-0.8024312560534107</v>
      </c>
      <c r="X128" s="27">
        <f t="shared" ca="1" si="24"/>
        <v>118.31439178473477</v>
      </c>
      <c r="Y128" s="7"/>
      <c r="Z128" s="28">
        <f t="shared" si="23"/>
        <v>118.41299999999977</v>
      </c>
      <c r="AA128" s="27">
        <f t="shared" si="21"/>
        <v>2.0666967271640413</v>
      </c>
      <c r="AB128" s="7"/>
      <c r="AC128" s="28">
        <f t="shared" ca="1" si="13"/>
        <v>-9.8608215265002741E-2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14866</v>
      </c>
      <c r="D129" s="26">
        <v>14171</v>
      </c>
      <c r="E129" s="26">
        <v>11361</v>
      </c>
      <c r="F129" s="26">
        <v>12042</v>
      </c>
      <c r="G129" s="27"/>
      <c r="H129" s="7"/>
      <c r="I129" s="28">
        <f t="shared" si="14"/>
        <v>3505</v>
      </c>
      <c r="J129" s="27">
        <f t="shared" si="14"/>
        <v>2129</v>
      </c>
      <c r="K129" s="7"/>
      <c r="L129" s="124">
        <f t="shared" si="22"/>
        <v>-0.85449283719003544</v>
      </c>
      <c r="M129" s="27">
        <f t="shared" ca="1" si="15"/>
        <v>1.2388681157608083E-6</v>
      </c>
      <c r="N129" s="44"/>
      <c r="O129" s="44"/>
      <c r="P129" s="7"/>
      <c r="Q129" s="28">
        <f t="shared" ca="1" si="16"/>
        <v>3536.6693012074224</v>
      </c>
      <c r="R129" s="27">
        <f t="shared" ca="1" si="17"/>
        <v>2119.6458596454177</v>
      </c>
      <c r="S129" s="7"/>
      <c r="T129" s="28">
        <f t="shared" ca="1" si="18"/>
        <v>-0.86317874897016822</v>
      </c>
      <c r="U129" s="27">
        <f t="shared" ca="1" si="19"/>
        <v>0.51637774326843378</v>
      </c>
      <c r="V129" s="7"/>
      <c r="W129" s="28">
        <f t="shared" ca="1" si="20"/>
        <v>-0.8556058817155423</v>
      </c>
      <c r="X129" s="27">
        <f t="shared" ca="1" si="24"/>
        <v>112.8216484781999</v>
      </c>
      <c r="Y129" s="7"/>
      <c r="Z129" s="28">
        <f t="shared" si="23"/>
        <v>112.98599999999976</v>
      </c>
      <c r="AA129" s="27">
        <f t="shared" si="21"/>
        <v>1.971977708658309</v>
      </c>
      <c r="AB129" s="7"/>
      <c r="AC129" s="28">
        <f t="shared" ca="1" si="13"/>
        <v>-0.16435152179985835</v>
      </c>
      <c r="AD129" s="27"/>
      <c r="AE129" s="7"/>
    </row>
    <row r="130" spans="1:31" s="26" customFormat="1" x14ac:dyDescent="0.25">
      <c r="A130" s="26">
        <v>45</v>
      </c>
      <c r="B130" s="26">
        <v>-612</v>
      </c>
      <c r="C130" s="26">
        <v>14957</v>
      </c>
      <c r="D130" s="26">
        <v>13998</v>
      </c>
      <c r="E130" s="26">
        <v>11271</v>
      </c>
      <c r="F130" s="26">
        <v>12215</v>
      </c>
      <c r="G130" s="27"/>
      <c r="H130" s="7"/>
      <c r="I130" s="28">
        <f t="shared" si="14"/>
        <v>3686</v>
      </c>
      <c r="J130" s="27">
        <f t="shared" si="14"/>
        <v>1783</v>
      </c>
      <c r="K130" s="7"/>
      <c r="L130" s="124">
        <f t="shared" si="22"/>
        <v>-0.9002497133152112</v>
      </c>
      <c r="M130" s="27">
        <f t="shared" ca="1" si="15"/>
        <v>6.2184790884445951E-7</v>
      </c>
      <c r="N130" s="44"/>
      <c r="O130" s="44"/>
      <c r="P130" s="7"/>
      <c r="Q130" s="28">
        <f t="shared" ca="1" si="16"/>
        <v>3717.6693012074224</v>
      </c>
      <c r="R130" s="27">
        <f t="shared" ca="1" si="17"/>
        <v>1773.6458596454174</v>
      </c>
      <c r="S130" s="7"/>
      <c r="T130" s="28">
        <f t="shared" ca="1" si="18"/>
        <v>-0.90735459360179982</v>
      </c>
      <c r="U130" s="27">
        <f t="shared" ca="1" si="19"/>
        <v>0.4320869178185795</v>
      </c>
      <c r="V130" s="7"/>
      <c r="W130" s="28">
        <f t="shared" ca="1" si="20"/>
        <v>-0.90103828665285612</v>
      </c>
      <c r="X130" s="27">
        <f t="shared" ca="1" si="24"/>
        <v>107.32944272246772</v>
      </c>
      <c r="Y130" s="7"/>
      <c r="Z130" s="28">
        <f t="shared" si="23"/>
        <v>107.47799999999977</v>
      </c>
      <c r="AA130" s="27">
        <f t="shared" si="21"/>
        <v>1.8758449734584612</v>
      </c>
      <c r="AB130" s="7"/>
      <c r="AC130" s="28">
        <f t="shared" ca="1" si="13"/>
        <v>-0.14855727753204917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15037</v>
      </c>
      <c r="D131" s="26">
        <v>13821</v>
      </c>
      <c r="E131" s="26">
        <v>11200</v>
      </c>
      <c r="F131" s="26">
        <v>12408</v>
      </c>
      <c r="G131" s="27"/>
      <c r="H131" s="7"/>
      <c r="I131" s="28">
        <f t="shared" si="14"/>
        <v>3837</v>
      </c>
      <c r="J131" s="27">
        <f t="shared" si="14"/>
        <v>1413</v>
      </c>
      <c r="K131" s="7"/>
      <c r="L131" s="124">
        <f t="shared" si="22"/>
        <v>-0.93861155231928795</v>
      </c>
      <c r="M131" s="27">
        <f t="shared" ca="1" si="15"/>
        <v>3.8836733033084083E-7</v>
      </c>
      <c r="N131" s="44"/>
      <c r="O131" s="44"/>
      <c r="P131" s="7"/>
      <c r="Q131" s="28">
        <f t="shared" ca="1" si="16"/>
        <v>3868.6693012074224</v>
      </c>
      <c r="R131" s="27">
        <f t="shared" ca="1" si="17"/>
        <v>1403.6458596454174</v>
      </c>
      <c r="S131" s="7"/>
      <c r="T131" s="28">
        <f t="shared" ca="1" si="18"/>
        <v>-0.94420847503481853</v>
      </c>
      <c r="U131" s="27">
        <f t="shared" ca="1" si="19"/>
        <v>0.34194932990977589</v>
      </c>
      <c r="V131" s="7"/>
      <c r="W131" s="28">
        <f t="shared" ca="1" si="20"/>
        <v>-0.93923474356628267</v>
      </c>
      <c r="X131" s="27">
        <f t="shared" ca="1" si="24"/>
        <v>101.71486787066863</v>
      </c>
      <c r="Y131" s="7"/>
      <c r="Z131" s="28">
        <f t="shared" si="23"/>
        <v>101.81699999999977</v>
      </c>
      <c r="AA131" s="27">
        <f t="shared" si="21"/>
        <v>1.7770418845030624</v>
      </c>
      <c r="AB131" s="7"/>
      <c r="AC131" s="28">
        <f t="shared" ca="1" si="13"/>
        <v>-0.1021321293311388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15097</v>
      </c>
      <c r="D132" s="26">
        <v>13613</v>
      </c>
      <c r="E132" s="26">
        <v>11138</v>
      </c>
      <c r="F132" s="26">
        <v>12595</v>
      </c>
      <c r="G132" s="27"/>
      <c r="H132" s="7"/>
      <c r="I132" s="28">
        <f t="shared" si="14"/>
        <v>3959</v>
      </c>
      <c r="J132" s="27">
        <f t="shared" si="14"/>
        <v>1018</v>
      </c>
      <c r="K132" s="7"/>
      <c r="L132" s="124">
        <f t="shared" si="22"/>
        <v>-0.96805168731512103</v>
      </c>
      <c r="M132" s="27">
        <f t="shared" ca="1" si="15"/>
        <v>5.7181965551052939E-6</v>
      </c>
      <c r="N132" s="44"/>
      <c r="O132" s="44"/>
      <c r="P132" s="7"/>
      <c r="Q132" s="28">
        <f t="shared" ca="1" si="16"/>
        <v>3990.6693012074224</v>
      </c>
      <c r="R132" s="27">
        <f t="shared" ca="1" si="17"/>
        <v>1008.6458596454175</v>
      </c>
      <c r="S132" s="7"/>
      <c r="T132" s="28">
        <f t="shared" ca="1" si="18"/>
        <v>-0.97398445870917805</v>
      </c>
      <c r="U132" s="27">
        <f t="shared" ca="1" si="19"/>
        <v>0.2457213644395666</v>
      </c>
      <c r="V132" s="7"/>
      <c r="W132" s="28">
        <f t="shared" ca="1" si="20"/>
        <v>-0.97044296240492256</v>
      </c>
      <c r="X132" s="27">
        <f t="shared" ca="1" si="24"/>
        <v>95.918668835428093</v>
      </c>
      <c r="Y132" s="7"/>
      <c r="Z132" s="28">
        <f t="shared" si="23"/>
        <v>96.101999999999762</v>
      </c>
      <c r="AA132" s="27">
        <f t="shared" si="21"/>
        <v>1.6772963177515865</v>
      </c>
      <c r="AB132" s="7"/>
      <c r="AC132" s="28">
        <f t="shared" ca="1" si="13"/>
        <v>-0.18333116457166909</v>
      </c>
      <c r="AD132" s="27"/>
      <c r="AE132" s="7"/>
    </row>
    <row r="133" spans="1:31" s="26" customFormat="1" x14ac:dyDescent="0.25">
      <c r="A133" s="26">
        <v>48</v>
      </c>
      <c r="B133" s="26">
        <v>-638</v>
      </c>
      <c r="C133" s="26">
        <v>15130</v>
      </c>
      <c r="D133" s="26">
        <v>13419</v>
      </c>
      <c r="E133" s="26">
        <v>11103</v>
      </c>
      <c r="F133" s="26">
        <v>12800</v>
      </c>
      <c r="G133" s="27"/>
      <c r="H133" s="7"/>
      <c r="I133" s="28">
        <f t="shared" si="14"/>
        <v>4027</v>
      </c>
      <c r="J133" s="27">
        <f t="shared" si="14"/>
        <v>619</v>
      </c>
      <c r="K133" s="7"/>
      <c r="L133" s="124">
        <f t="shared" si="22"/>
        <v>-0.9879388374205309</v>
      </c>
      <c r="M133" s="27">
        <f t="shared" ca="1" si="15"/>
        <v>2.9792757719491416E-7</v>
      </c>
      <c r="N133" s="44"/>
      <c r="O133" s="44"/>
      <c r="P133" s="7"/>
      <c r="Q133" s="28">
        <f t="shared" ca="1" si="16"/>
        <v>4058.6693012074224</v>
      </c>
      <c r="R133" s="27">
        <f t="shared" ca="1" si="17"/>
        <v>609.64585964541754</v>
      </c>
      <c r="S133" s="7"/>
      <c r="T133" s="28">
        <f t="shared" ca="1" si="18"/>
        <v>-0.9905809086260341</v>
      </c>
      <c r="U133" s="27">
        <f t="shared" ca="1" si="19"/>
        <v>0.14851893855953241</v>
      </c>
      <c r="V133" s="7"/>
      <c r="W133" s="28">
        <f t="shared" ca="1" si="20"/>
        <v>-0.98848466484490138</v>
      </c>
      <c r="X133" s="27">
        <f t="shared" ca="1" si="24"/>
        <v>90.254429274433733</v>
      </c>
      <c r="Y133" s="7"/>
      <c r="Z133" s="28">
        <f t="shared" si="23"/>
        <v>90.359999999999758</v>
      </c>
      <c r="AA133" s="27">
        <f t="shared" si="21"/>
        <v>1.5770795121020718</v>
      </c>
      <c r="AB133" s="7"/>
      <c r="AC133" s="28">
        <f t="shared" ca="1" si="13"/>
        <v>-0.1055707255660252</v>
      </c>
      <c r="AD133" s="27"/>
      <c r="AE133" s="7"/>
    </row>
    <row r="134" spans="1:31" s="26" customFormat="1" x14ac:dyDescent="0.25">
      <c r="A134" s="26">
        <v>49</v>
      </c>
      <c r="B134" s="26">
        <v>-623</v>
      </c>
      <c r="C134" s="26">
        <v>15150</v>
      </c>
      <c r="D134" s="26">
        <v>13225</v>
      </c>
      <c r="E134" s="26">
        <v>11087</v>
      </c>
      <c r="F134" s="26">
        <v>13001</v>
      </c>
      <c r="G134" s="27"/>
      <c r="H134" s="7"/>
      <c r="I134" s="28">
        <f t="shared" si="14"/>
        <v>4063</v>
      </c>
      <c r="J134" s="27">
        <f t="shared" si="14"/>
        <v>224</v>
      </c>
      <c r="K134" s="7"/>
      <c r="L134" s="124">
        <f t="shared" si="22"/>
        <v>-0.99779209938026192</v>
      </c>
      <c r="M134" s="27">
        <f t="shared" ca="1" si="15"/>
        <v>8.2599443328588891E-7</v>
      </c>
      <c r="N134" s="44"/>
      <c r="O134" s="44"/>
      <c r="P134" s="7"/>
      <c r="Q134" s="28">
        <f t="shared" ca="1" si="16"/>
        <v>4094.6693012074224</v>
      </c>
      <c r="R134" s="27">
        <f t="shared" ca="1" si="17"/>
        <v>214.64585964541754</v>
      </c>
      <c r="S134" s="7"/>
      <c r="T134" s="28">
        <f t="shared" ca="1" si="18"/>
        <v>-0.99936726446436963</v>
      </c>
      <c r="U134" s="27">
        <f t="shared" ca="1" si="19"/>
        <v>5.2290973089323116E-2</v>
      </c>
      <c r="V134" s="7"/>
      <c r="W134" s="28">
        <f t="shared" ca="1" si="20"/>
        <v>-0.99870094173913715</v>
      </c>
      <c r="X134" s="27">
        <f t="shared" ca="1" si="24"/>
        <v>84.706917700773033</v>
      </c>
      <c r="Y134" s="7"/>
      <c r="Z134" s="28">
        <f t="shared" si="23"/>
        <v>84.752999999999759</v>
      </c>
      <c r="AA134" s="27">
        <f t="shared" si="21"/>
        <v>1.4792189009427499</v>
      </c>
      <c r="AB134" s="7"/>
      <c r="AC134" s="28">
        <f t="shared" ca="1" si="13"/>
        <v>-4.6082299226725354E-2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15150</v>
      </c>
      <c r="D135" s="26">
        <v>13019</v>
      </c>
      <c r="E135" s="26">
        <v>11090</v>
      </c>
      <c r="F135" s="26">
        <v>13201</v>
      </c>
      <c r="G135" s="27"/>
      <c r="H135" s="7"/>
      <c r="I135" s="28">
        <f t="shared" si="14"/>
        <v>4060</v>
      </c>
      <c r="J135" s="27">
        <f t="shared" si="14"/>
        <v>-182</v>
      </c>
      <c r="K135" s="7"/>
      <c r="L135" s="124">
        <f t="shared" si="22"/>
        <v>-0.99806093950815011</v>
      </c>
      <c r="M135" s="27">
        <f t="shared" ca="1" si="15"/>
        <v>1.8946728427266998E-6</v>
      </c>
      <c r="N135" s="44"/>
      <c r="O135" s="44"/>
      <c r="P135" s="7"/>
      <c r="Q135" s="28">
        <f t="shared" ca="1" si="16"/>
        <v>4091.6693012074224</v>
      </c>
      <c r="R135" s="27">
        <f t="shared" ca="1" si="17"/>
        <v>-191.35414035458246</v>
      </c>
      <c r="S135" s="7"/>
      <c r="T135" s="28">
        <f t="shared" ca="1" si="18"/>
        <v>-0.99863506814450842</v>
      </c>
      <c r="U135" s="27">
        <f t="shared" ca="1" si="19"/>
        <v>-4.6616758507904664E-2</v>
      </c>
      <c r="V135" s="7"/>
      <c r="W135" s="28">
        <f t="shared" ca="1" si="20"/>
        <v>-0.99943741066394187</v>
      </c>
      <c r="X135" s="27">
        <f t="shared" ca="1" si="24"/>
        <v>79.039193942478391</v>
      </c>
      <c r="Y135" s="7"/>
      <c r="Z135" s="28">
        <f t="shared" si="23"/>
        <v>79.100999999999758</v>
      </c>
      <c r="AA135" s="27">
        <f t="shared" si="21"/>
        <v>1.3805728916200304</v>
      </c>
      <c r="AB135" s="7"/>
      <c r="AC135" s="28">
        <f t="shared" ca="1" si="13"/>
        <v>-6.1806057521366142E-2</v>
      </c>
      <c r="AD135" s="27"/>
      <c r="AE135" s="7"/>
    </row>
    <row r="136" spans="1:31" s="26" customFormat="1" x14ac:dyDescent="0.25">
      <c r="A136" s="26">
        <v>51</v>
      </c>
      <c r="B136" s="26">
        <v>-614</v>
      </c>
      <c r="C136" s="26">
        <v>15118</v>
      </c>
      <c r="D136" s="26">
        <v>12817</v>
      </c>
      <c r="E136" s="26">
        <v>11103</v>
      </c>
      <c r="F136" s="26">
        <v>13392</v>
      </c>
      <c r="G136" s="27"/>
      <c r="H136" s="7"/>
      <c r="I136" s="28">
        <f t="shared" si="14"/>
        <v>4015</v>
      </c>
      <c r="J136" s="27">
        <f t="shared" si="14"/>
        <v>-575</v>
      </c>
      <c r="K136" s="7"/>
      <c r="L136" s="124">
        <f t="shared" si="22"/>
        <v>-0.98894085811804566</v>
      </c>
      <c r="M136" s="27">
        <f t="shared" ca="1" si="15"/>
        <v>8.7256903012635086E-7</v>
      </c>
      <c r="N136" s="44"/>
      <c r="O136" s="44"/>
      <c r="P136" s="7"/>
      <c r="Q136" s="28">
        <f t="shared" ca="1" si="16"/>
        <v>4046.6693012074224</v>
      </c>
      <c r="R136" s="27">
        <f t="shared" ca="1" si="17"/>
        <v>-584.35414035458246</v>
      </c>
      <c r="S136" s="7"/>
      <c r="T136" s="28">
        <f t="shared" ca="1" si="18"/>
        <v>-0.98765212334658892</v>
      </c>
      <c r="U136" s="27">
        <f t="shared" ca="1" si="19"/>
        <v>-0.1423574937732015</v>
      </c>
      <c r="V136" s="7"/>
      <c r="W136" s="28">
        <f t="shared" ca="1" si="20"/>
        <v>-0.98987497215290776</v>
      </c>
      <c r="X136" s="27">
        <f t="shared" ca="1" si="24"/>
        <v>73.525904763609958</v>
      </c>
      <c r="Y136" s="7"/>
      <c r="Z136" s="28">
        <f t="shared" si="23"/>
        <v>73.574999999999761</v>
      </c>
      <c r="AA136" s="27">
        <f t="shared" si="21"/>
        <v>1.2841259971548238</v>
      </c>
      <c r="AB136" s="7"/>
      <c r="AC136" s="28">
        <f t="shared" ca="1" si="13"/>
        <v>-4.9095236389803176E-2</v>
      </c>
      <c r="AD136" s="27"/>
      <c r="AE136" s="7"/>
    </row>
    <row r="137" spans="1:31" s="26" customFormat="1" x14ac:dyDescent="0.25">
      <c r="A137" s="26">
        <v>52</v>
      </c>
      <c r="B137" s="26">
        <v>-611</v>
      </c>
      <c r="C137" s="26">
        <v>15084</v>
      </c>
      <c r="D137" s="26">
        <v>12630</v>
      </c>
      <c r="E137" s="26">
        <v>11151</v>
      </c>
      <c r="F137" s="26">
        <v>13588</v>
      </c>
      <c r="G137" s="27"/>
      <c r="H137" s="7"/>
      <c r="I137" s="28">
        <f t="shared" si="14"/>
        <v>3933</v>
      </c>
      <c r="J137" s="27">
        <f t="shared" si="14"/>
        <v>-958</v>
      </c>
      <c r="K137" s="7"/>
      <c r="L137" s="124">
        <f t="shared" si="22"/>
        <v>-0.97074016271215446</v>
      </c>
      <c r="M137" s="27">
        <f t="shared" ca="1" si="15"/>
        <v>2.5480086720672972E-7</v>
      </c>
      <c r="N137" s="44"/>
      <c r="O137" s="44"/>
      <c r="P137" s="7"/>
      <c r="Q137" s="28">
        <f t="shared" ca="1" si="16"/>
        <v>3964.6693012074224</v>
      </c>
      <c r="R137" s="27">
        <f t="shared" ca="1" si="17"/>
        <v>-967.35414035458246</v>
      </c>
      <c r="S137" s="7"/>
      <c r="T137" s="28">
        <f t="shared" ca="1" si="18"/>
        <v>-0.96763875727038007</v>
      </c>
      <c r="U137" s="27">
        <f t="shared" ca="1" si="19"/>
        <v>-0.2356620780139361</v>
      </c>
      <c r="V137" s="7"/>
      <c r="W137" s="28">
        <f t="shared" ca="1" si="20"/>
        <v>-0.97124494074971823</v>
      </c>
      <c r="X137" s="27">
        <f t="shared" ca="1" si="24"/>
        <v>68.071079603154203</v>
      </c>
      <c r="Y137" s="7"/>
      <c r="Z137" s="28">
        <f t="shared" si="23"/>
        <v>68.075999999999766</v>
      </c>
      <c r="AA137" s="27">
        <f t="shared" si="21"/>
        <v>1.1881503415876555</v>
      </c>
      <c r="AB137" s="7"/>
      <c r="AC137" s="28">
        <f t="shared" ca="1" si="13"/>
        <v>-4.920396845562891E-3</v>
      </c>
      <c r="AD137" s="27"/>
      <c r="AE137" s="7"/>
    </row>
    <row r="138" spans="1:31" s="26" customFormat="1" x14ac:dyDescent="0.25">
      <c r="A138" s="26">
        <v>53</v>
      </c>
      <c r="B138" s="26">
        <v>-612</v>
      </c>
      <c r="C138" s="26">
        <v>15033</v>
      </c>
      <c r="D138" s="26">
        <v>12441</v>
      </c>
      <c r="E138" s="26">
        <v>11212</v>
      </c>
      <c r="F138" s="26">
        <v>13778</v>
      </c>
      <c r="G138" s="27"/>
      <c r="H138" s="7"/>
      <c r="I138" s="28">
        <f t="shared" si="14"/>
        <v>3821</v>
      </c>
      <c r="J138" s="27">
        <f t="shared" si="14"/>
        <v>-1337</v>
      </c>
      <c r="K138" s="7"/>
      <c r="L138" s="124">
        <f t="shared" si="22"/>
        <v>-0.94355282483905378</v>
      </c>
      <c r="M138" s="27">
        <f t="shared" ca="1" si="15"/>
        <v>2.9750856449344968E-6</v>
      </c>
      <c r="N138" s="44"/>
      <c r="O138" s="44"/>
      <c r="P138" s="7"/>
      <c r="Q138" s="28">
        <f t="shared" ca="1" si="16"/>
        <v>3852.6693012074224</v>
      </c>
      <c r="R138" s="27">
        <f t="shared" ca="1" si="17"/>
        <v>-1346.3541403545826</v>
      </c>
      <c r="S138" s="7"/>
      <c r="T138" s="28">
        <f t="shared" ca="1" si="18"/>
        <v>-0.94030342799555833</v>
      </c>
      <c r="U138" s="27">
        <f t="shared" ca="1" si="19"/>
        <v>-0.32799220184484579</v>
      </c>
      <c r="V138" s="7"/>
      <c r="W138" s="28">
        <f t="shared" ca="1" si="20"/>
        <v>-0.94527766849716732</v>
      </c>
      <c r="X138" s="27">
        <f t="shared" ca="1" si="24"/>
        <v>62.57396721322857</v>
      </c>
      <c r="Y138" s="7"/>
      <c r="Z138" s="28">
        <f t="shared" si="23"/>
        <v>62.567999999999763</v>
      </c>
      <c r="AA138" s="27">
        <f t="shared" si="21"/>
        <v>1.092017606387808</v>
      </c>
      <c r="AB138" s="7"/>
      <c r="AC138" s="28">
        <f t="shared" ca="1" si="13"/>
        <v>5.9672132288071111E-3</v>
      </c>
      <c r="AD138" s="27"/>
      <c r="AE138" s="7"/>
    </row>
    <row r="139" spans="1:31" s="26" customFormat="1" x14ac:dyDescent="0.25">
      <c r="A139" s="26">
        <v>54</v>
      </c>
      <c r="B139" s="26">
        <v>-627</v>
      </c>
      <c r="C139" s="26">
        <v>14951</v>
      </c>
      <c r="D139" s="26">
        <v>12256</v>
      </c>
      <c r="E139" s="26">
        <v>11289</v>
      </c>
      <c r="F139" s="26">
        <v>13969</v>
      </c>
      <c r="G139" s="27"/>
      <c r="H139" s="7"/>
      <c r="I139" s="28">
        <f t="shared" si="14"/>
        <v>3662</v>
      </c>
      <c r="J139" s="27">
        <f t="shared" si="14"/>
        <v>-1713</v>
      </c>
      <c r="K139" s="7"/>
      <c r="L139" s="124">
        <f t="shared" si="22"/>
        <v>-0.90666575442437281</v>
      </c>
      <c r="M139" s="27">
        <f t="shared" ca="1" si="15"/>
        <v>1.348962972507815E-6</v>
      </c>
      <c r="N139" s="44"/>
      <c r="O139" s="44"/>
      <c r="P139" s="7"/>
      <c r="Q139" s="28">
        <f t="shared" ca="1" si="16"/>
        <v>3693.6693012074224</v>
      </c>
      <c r="R139" s="27">
        <f t="shared" ca="1" si="17"/>
        <v>-1722.3541403545826</v>
      </c>
      <c r="S139" s="7"/>
      <c r="T139" s="28">
        <f t="shared" ca="1" si="18"/>
        <v>-0.90149702304290946</v>
      </c>
      <c r="U139" s="27">
        <f t="shared" ca="1" si="19"/>
        <v>-0.41959148036838678</v>
      </c>
      <c r="V139" s="7"/>
      <c r="W139" s="28">
        <f t="shared" ca="1" si="20"/>
        <v>-0.90782720307692177</v>
      </c>
      <c r="X139" s="27">
        <f t="shared" ca="1" si="24"/>
        <v>56.903650753980969</v>
      </c>
      <c r="Y139" s="7"/>
      <c r="Z139" s="28">
        <f t="shared" si="23"/>
        <v>56.924999999999763</v>
      </c>
      <c r="AA139" s="27">
        <f t="shared" si="21"/>
        <v>0.99352867669776801</v>
      </c>
      <c r="AB139" s="7"/>
      <c r="AC139" s="28">
        <f t="shared" ca="1" si="13"/>
        <v>-2.1349246018793622E-2</v>
      </c>
      <c r="AD139" s="27"/>
      <c r="AE139" s="7"/>
    </row>
    <row r="140" spans="1:31" s="26" customFormat="1" x14ac:dyDescent="0.25">
      <c r="A140" s="26">
        <v>55</v>
      </c>
      <c r="B140" s="26">
        <v>-650</v>
      </c>
      <c r="C140" s="26">
        <v>14840</v>
      </c>
      <c r="D140" s="26">
        <v>12057</v>
      </c>
      <c r="E140" s="26">
        <v>11385</v>
      </c>
      <c r="F140" s="26">
        <v>14141</v>
      </c>
      <c r="G140" s="27"/>
      <c r="H140" s="7"/>
      <c r="I140" s="28">
        <f t="shared" si="14"/>
        <v>3455</v>
      </c>
      <c r="J140" s="27">
        <f t="shared" si="14"/>
        <v>-2084</v>
      </c>
      <c r="K140" s="7"/>
      <c r="L140" s="124">
        <f t="shared" si="22"/>
        <v>-0.85915426563665331</v>
      </c>
      <c r="M140" s="27">
        <f t="shared" ca="1" si="15"/>
        <v>2.6219386879744499E-7</v>
      </c>
      <c r="N140" s="44"/>
      <c r="O140" s="44"/>
      <c r="P140" s="7"/>
      <c r="Q140" s="28">
        <f t="shared" ca="1" si="16"/>
        <v>3486.6693012074224</v>
      </c>
      <c r="R140" s="27">
        <f t="shared" ca="1" si="17"/>
        <v>-2093.3541403545823</v>
      </c>
      <c r="S140" s="7"/>
      <c r="T140" s="28">
        <f t="shared" ca="1" si="18"/>
        <v>-0.85097547697247988</v>
      </c>
      <c r="U140" s="27">
        <f t="shared" ca="1" si="19"/>
        <v>-0.50997268337964663</v>
      </c>
      <c r="V140" s="7"/>
      <c r="W140" s="28">
        <f t="shared" ca="1" si="20"/>
        <v>-0.85864221693897169</v>
      </c>
      <c r="X140" s="27">
        <f t="shared" ca="1" si="24"/>
        <v>51.002392363478123</v>
      </c>
      <c r="Y140" s="7"/>
      <c r="Z140" s="28">
        <f t="shared" si="23"/>
        <v>51.074999999999761</v>
      </c>
      <c r="AA140" s="27">
        <f t="shared" si="21"/>
        <v>0.89142691545609964</v>
      </c>
      <c r="AB140" s="7"/>
      <c r="AC140" s="28">
        <f t="shared" ca="1" si="13"/>
        <v>-7.2607636521638597E-2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14735</v>
      </c>
      <c r="D141" s="26">
        <v>11897</v>
      </c>
      <c r="E141" s="26">
        <v>11503</v>
      </c>
      <c r="F141" s="26">
        <v>14321</v>
      </c>
      <c r="G141" s="27"/>
      <c r="H141" s="7"/>
      <c r="I141" s="28">
        <f t="shared" si="14"/>
        <v>3232</v>
      </c>
      <c r="J141" s="27">
        <f t="shared" si="14"/>
        <v>-2424</v>
      </c>
      <c r="K141" s="7"/>
      <c r="L141" s="124">
        <f t="shared" si="22"/>
        <v>-0.80446670586094948</v>
      </c>
      <c r="M141" s="27">
        <f t="shared" ca="1" si="15"/>
        <v>9.465377972838642E-7</v>
      </c>
      <c r="N141" s="44"/>
      <c r="O141" s="44"/>
      <c r="P141" s="7"/>
      <c r="Q141" s="28">
        <f t="shared" ca="1" si="16"/>
        <v>3263.6693012074224</v>
      </c>
      <c r="R141" s="27">
        <f t="shared" ca="1" si="17"/>
        <v>-2433.3541403545823</v>
      </c>
      <c r="S141" s="7"/>
      <c r="T141" s="28">
        <f t="shared" ca="1" si="18"/>
        <v>-0.79654888386278999</v>
      </c>
      <c r="U141" s="27">
        <f t="shared" ca="1" si="19"/>
        <v>-0.59280181821476352</v>
      </c>
      <c r="V141" s="7"/>
      <c r="W141" s="28">
        <f t="shared" ca="1" si="20"/>
        <v>-0.80543960760176603</v>
      </c>
      <c r="X141" s="27">
        <f t="shared" ca="1" si="24"/>
        <v>45.356717114506466</v>
      </c>
      <c r="Y141" s="7"/>
      <c r="Z141" s="28">
        <f t="shared" si="23"/>
        <v>45.395999999999759</v>
      </c>
      <c r="AA141" s="27">
        <f t="shared" si="21"/>
        <v>0.79230966723534157</v>
      </c>
      <c r="AB141" s="7"/>
      <c r="AC141" s="28">
        <f t="shared" ca="1" si="13"/>
        <v>-3.9282885493292952E-2</v>
      </c>
      <c r="AD141" s="27"/>
      <c r="AE141" s="7"/>
    </row>
    <row r="142" spans="1:31" s="26" customFormat="1" x14ac:dyDescent="0.25">
      <c r="A142" s="26">
        <v>57</v>
      </c>
      <c r="B142" s="26">
        <v>-620</v>
      </c>
      <c r="C142" s="26">
        <v>14604</v>
      </c>
      <c r="D142" s="26">
        <v>11741</v>
      </c>
      <c r="E142" s="26">
        <v>11633</v>
      </c>
      <c r="F142" s="26">
        <v>14474</v>
      </c>
      <c r="G142" s="27"/>
      <c r="H142" s="7"/>
      <c r="I142" s="28">
        <f t="shared" si="14"/>
        <v>2971</v>
      </c>
      <c r="J142" s="27">
        <f t="shared" si="14"/>
        <v>-2733</v>
      </c>
      <c r="K142" s="7"/>
      <c r="L142" s="124">
        <f t="shared" si="22"/>
        <v>-0.74303847119499467</v>
      </c>
      <c r="M142" s="27">
        <f t="shared" ca="1" si="15"/>
        <v>3.5769320907289366E-8</v>
      </c>
      <c r="N142" s="44"/>
      <c r="O142" s="44"/>
      <c r="P142" s="7"/>
      <c r="Q142" s="28">
        <f t="shared" ca="1" si="16"/>
        <v>3002.6693012074224</v>
      </c>
      <c r="R142" s="27">
        <f t="shared" ca="1" si="17"/>
        <v>-2742.3541403545823</v>
      </c>
      <c r="S142" s="7"/>
      <c r="T142" s="28">
        <f t="shared" ca="1" si="18"/>
        <v>-0.73284780403485705</v>
      </c>
      <c r="U142" s="27">
        <f t="shared" ca="1" si="19"/>
        <v>-0.66807888487373734</v>
      </c>
      <c r="V142" s="7"/>
      <c r="W142" s="28">
        <f t="shared" ca="1" si="20"/>
        <v>-0.74284934340510833</v>
      </c>
      <c r="X142" s="27">
        <f t="shared" ca="1" si="24"/>
        <v>39.743189373480675</v>
      </c>
      <c r="Y142" s="7"/>
      <c r="Z142" s="28">
        <f t="shared" si="23"/>
        <v>39.815999999999761</v>
      </c>
      <c r="AA142" s="27">
        <f t="shared" si="21"/>
        <v>0.69492029497405805</v>
      </c>
      <c r="AB142" s="7"/>
      <c r="AC142" s="28">
        <f t="shared" ca="1" si="13"/>
        <v>-7.2810626519085986E-2</v>
      </c>
      <c r="AD142" s="27"/>
      <c r="AE142" s="7"/>
    </row>
    <row r="143" spans="1:31" s="26" customFormat="1" x14ac:dyDescent="0.25">
      <c r="A143" s="26">
        <v>58</v>
      </c>
      <c r="B143" s="26">
        <v>-629</v>
      </c>
      <c r="C143" s="26">
        <v>14455</v>
      </c>
      <c r="D143" s="26">
        <v>11587</v>
      </c>
      <c r="E143" s="26">
        <v>11773</v>
      </c>
      <c r="F143" s="26">
        <v>14610</v>
      </c>
      <c r="G143" s="27"/>
      <c r="H143" s="7"/>
      <c r="I143" s="28">
        <f t="shared" si="14"/>
        <v>2682</v>
      </c>
      <c r="J143" s="27">
        <f t="shared" si="14"/>
        <v>-3023</v>
      </c>
      <c r="K143" s="7"/>
      <c r="L143" s="124">
        <f t="shared" si="22"/>
        <v>-0.67352689160244661</v>
      </c>
      <c r="M143" s="27">
        <f t="shared" ca="1" si="15"/>
        <v>2.9286353305331447E-8</v>
      </c>
      <c r="N143" s="44"/>
      <c r="O143" s="44"/>
      <c r="P143" s="7"/>
      <c r="Q143" s="28">
        <f t="shared" ca="1" si="16"/>
        <v>2713.6693012074224</v>
      </c>
      <c r="R143" s="27">
        <f t="shared" ca="1" si="17"/>
        <v>-3032.3541403545823</v>
      </c>
      <c r="S143" s="7"/>
      <c r="T143" s="28">
        <f t="shared" ca="1" si="18"/>
        <v>-0.66231289188821862</v>
      </c>
      <c r="U143" s="27">
        <f t="shared" ca="1" si="19"/>
        <v>-0.73872726458604288</v>
      </c>
      <c r="V143" s="7"/>
      <c r="W143" s="28">
        <f t="shared" ca="1" si="20"/>
        <v>-0.67335575904182376</v>
      </c>
      <c r="X143" s="27">
        <f t="shared" ca="1" si="24"/>
        <v>34.059125424736294</v>
      </c>
      <c r="Y143" s="7"/>
      <c r="Z143" s="28">
        <f t="shared" si="23"/>
        <v>34.15499999999976</v>
      </c>
      <c r="AA143" s="27">
        <f t="shared" si="21"/>
        <v>0.59611720601865903</v>
      </c>
      <c r="AB143" s="7"/>
      <c r="AC143" s="28">
        <f t="shared" ca="1" si="13"/>
        <v>-9.5874575263465545E-2</v>
      </c>
      <c r="AD143" s="27"/>
      <c r="AE143" s="7"/>
    </row>
    <row r="144" spans="1:31" s="26" customFormat="1" x14ac:dyDescent="0.25">
      <c r="A144" s="26">
        <v>59</v>
      </c>
      <c r="B144" s="26">
        <v>-628</v>
      </c>
      <c r="C144" s="26">
        <v>14291</v>
      </c>
      <c r="D144" s="26">
        <v>11458</v>
      </c>
      <c r="E144" s="26">
        <v>11926</v>
      </c>
      <c r="F144" s="26">
        <v>14744</v>
      </c>
      <c r="G144" s="27"/>
      <c r="H144" s="7"/>
      <c r="I144" s="28">
        <f t="shared" si="14"/>
        <v>2365</v>
      </c>
      <c r="J144" s="27">
        <f t="shared" si="14"/>
        <v>-3286</v>
      </c>
      <c r="K144" s="7"/>
      <c r="L144" s="124">
        <f t="shared" si="22"/>
        <v>-0.59757306561583989</v>
      </c>
      <c r="M144" s="27">
        <f t="shared" ca="1" si="15"/>
        <v>4.1364438088779799E-7</v>
      </c>
      <c r="N144" s="44"/>
      <c r="O144" s="44"/>
      <c r="P144" s="7"/>
      <c r="Q144" s="28">
        <f t="shared" ca="1" si="16"/>
        <v>2396.6693012074224</v>
      </c>
      <c r="R144" s="27">
        <f t="shared" ca="1" si="17"/>
        <v>-3295.3541403545823</v>
      </c>
      <c r="S144" s="7"/>
      <c r="T144" s="28">
        <f t="shared" ca="1" si="18"/>
        <v>-0.58494414742287482</v>
      </c>
      <c r="U144" s="27">
        <f t="shared" ca="1" si="19"/>
        <v>-0.8027980365320303</v>
      </c>
      <c r="V144" s="7"/>
      <c r="W144" s="28">
        <f t="shared" ca="1" si="20"/>
        <v>-0.596929913704634</v>
      </c>
      <c r="X144" s="27">
        <f t="shared" ca="1" si="24"/>
        <v>28.342786507517872</v>
      </c>
      <c r="Y144" s="7"/>
      <c r="Z144" s="28">
        <f t="shared" si="23"/>
        <v>28.502999999999759</v>
      </c>
      <c r="AA144" s="27">
        <f t="shared" si="21"/>
        <v>0.49747119669593953</v>
      </c>
      <c r="AB144" s="7"/>
      <c r="AC144" s="28">
        <f t="shared" ca="1" si="13"/>
        <v>-0.16021349248188699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14131</v>
      </c>
      <c r="D145" s="26">
        <v>11351</v>
      </c>
      <c r="E145" s="26">
        <v>12095</v>
      </c>
      <c r="F145" s="26">
        <v>14852</v>
      </c>
      <c r="G145" s="27"/>
      <c r="H145" s="7"/>
      <c r="I145" s="28">
        <f t="shared" si="14"/>
        <v>2036</v>
      </c>
      <c r="J145" s="27">
        <f t="shared" si="14"/>
        <v>-3501</v>
      </c>
      <c r="K145" s="7"/>
      <c r="L145" s="124">
        <f t="shared" si="22"/>
        <v>-0.51849653134240858</v>
      </c>
      <c r="M145" s="27">
        <f t="shared" ca="1" si="15"/>
        <v>1.1994980799174371E-6</v>
      </c>
      <c r="N145" s="44"/>
      <c r="O145" s="44"/>
      <c r="P145" s="7"/>
      <c r="Q145" s="28">
        <f t="shared" ca="1" si="16"/>
        <v>2067.6693012074224</v>
      </c>
      <c r="R145" s="27">
        <f t="shared" ca="1" si="17"/>
        <v>-3510.3541403545823</v>
      </c>
      <c r="S145" s="7"/>
      <c r="T145" s="28">
        <f t="shared" ca="1" si="18"/>
        <v>-0.50464661767808572</v>
      </c>
      <c r="U145" s="27">
        <f t="shared" ca="1" si="19"/>
        <v>-0.85517528356011896</v>
      </c>
      <c r="V145" s="7"/>
      <c r="W145" s="28">
        <f t="shared" ca="1" si="20"/>
        <v>-0.51740131534548495</v>
      </c>
      <c r="X145" s="27">
        <f t="shared" ca="1" si="24"/>
        <v>22.88463774842478</v>
      </c>
      <c r="Y145" s="7"/>
      <c r="Z145" s="28">
        <f t="shared" si="23"/>
        <v>23.030999999999757</v>
      </c>
      <c r="AA145" s="27">
        <f t="shared" si="21"/>
        <v>0.4019667800268098</v>
      </c>
      <c r="AB145" s="7"/>
      <c r="AC145" s="28">
        <f t="shared" ca="1" si="13"/>
        <v>-0.14636225157497762</v>
      </c>
      <c r="AD145" s="27"/>
      <c r="AE145" s="7"/>
    </row>
    <row r="146" spans="1:31" s="26" customFormat="1" x14ac:dyDescent="0.25">
      <c r="A146" s="26">
        <v>61</v>
      </c>
      <c r="B146" s="26">
        <v>-611</v>
      </c>
      <c r="C146" s="26">
        <v>13959</v>
      </c>
      <c r="D146" s="26">
        <v>11257</v>
      </c>
      <c r="E146" s="26">
        <v>12270</v>
      </c>
      <c r="F146" s="26">
        <v>14950</v>
      </c>
      <c r="G146" s="27"/>
      <c r="H146" s="7"/>
      <c r="I146" s="28">
        <f t="shared" si="14"/>
        <v>1689</v>
      </c>
      <c r="J146" s="27">
        <f t="shared" si="14"/>
        <v>-3693</v>
      </c>
      <c r="K146" s="7"/>
      <c r="L146" s="124">
        <f t="shared" si="22"/>
        <v>-0.43427275058633741</v>
      </c>
      <c r="M146" s="27">
        <f t="shared" ca="1" si="15"/>
        <v>7.6895481724642588E-7</v>
      </c>
      <c r="N146" s="44"/>
      <c r="O146" s="44"/>
      <c r="P146" s="7"/>
      <c r="Q146" s="28">
        <f t="shared" ca="1" si="16"/>
        <v>1720.6693012074224</v>
      </c>
      <c r="R146" s="27">
        <f t="shared" ca="1" si="17"/>
        <v>-3702.3541403545823</v>
      </c>
      <c r="S146" s="7"/>
      <c r="T146" s="28">
        <f t="shared" ca="1" si="18"/>
        <v>-0.41995591001412891</v>
      </c>
      <c r="U146" s="27">
        <f t="shared" ca="1" si="19"/>
        <v>-0.90194938323171436</v>
      </c>
      <c r="V146" s="7"/>
      <c r="W146" s="28">
        <f t="shared" ca="1" si="20"/>
        <v>-0.4333958498979773</v>
      </c>
      <c r="X146" s="27">
        <f t="shared" ca="1" si="24"/>
        <v>17.374463438624275</v>
      </c>
      <c r="Y146" s="7"/>
      <c r="Z146" s="28">
        <f t="shared" si="23"/>
        <v>17.531999999999758</v>
      </c>
      <c r="AA146" s="27">
        <f t="shared" si="21"/>
        <v>0.30599112445964161</v>
      </c>
      <c r="AB146" s="7"/>
      <c r="AC146" s="28">
        <f t="shared" ca="1" si="13"/>
        <v>-0.15753656137548333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13777</v>
      </c>
      <c r="D147" s="26">
        <v>11187</v>
      </c>
      <c r="E147" s="26">
        <v>12465</v>
      </c>
      <c r="F147" s="26">
        <v>15039</v>
      </c>
      <c r="G147" s="27"/>
      <c r="H147" s="7"/>
      <c r="I147" s="28">
        <f t="shared" si="14"/>
        <v>1312</v>
      </c>
      <c r="J147" s="27">
        <f t="shared" si="14"/>
        <v>-3852</v>
      </c>
      <c r="K147" s="7"/>
      <c r="L147" s="124">
        <f t="shared" si="22"/>
        <v>-0.34369816032194955</v>
      </c>
      <c r="M147" s="27">
        <f t="shared" ca="1" si="15"/>
        <v>3.0622450205965614E-6</v>
      </c>
      <c r="N147" s="44"/>
      <c r="O147" s="44"/>
      <c r="P147" s="7"/>
      <c r="Q147" s="28">
        <f t="shared" ca="1" si="16"/>
        <v>1343.6693012074224</v>
      </c>
      <c r="R147" s="27">
        <f t="shared" ca="1" si="17"/>
        <v>-3861.3541403545823</v>
      </c>
      <c r="S147" s="7"/>
      <c r="T147" s="28">
        <f t="shared" ca="1" si="18"/>
        <v>-0.32794323915155904</v>
      </c>
      <c r="U147" s="27">
        <f t="shared" ca="1" si="19"/>
        <v>-0.94068418452225433</v>
      </c>
      <c r="V147" s="7"/>
      <c r="W147" s="28">
        <f t="shared" ca="1" si="20"/>
        <v>-0.34194823317472411</v>
      </c>
      <c r="X147" s="27">
        <f t="shared" ca="1" si="24"/>
        <v>11.68642390203172</v>
      </c>
      <c r="Y147" s="7"/>
      <c r="Z147" s="28">
        <f t="shared" si="23"/>
        <v>11.888999999999758</v>
      </c>
      <c r="AA147" s="27">
        <f t="shared" si="21"/>
        <v>0.20750219476960163</v>
      </c>
      <c r="AB147" s="7"/>
      <c r="AC147" s="28">
        <f t="shared" ca="1" si="13"/>
        <v>-0.20257609796803777</v>
      </c>
      <c r="AD147" s="27"/>
      <c r="AE147" s="7"/>
    </row>
    <row r="148" spans="1:31" s="26" customFormat="1" x14ac:dyDescent="0.25">
      <c r="A148" s="26">
        <v>63</v>
      </c>
      <c r="B148" s="26">
        <v>-644</v>
      </c>
      <c r="C148" s="26">
        <v>13576</v>
      </c>
      <c r="D148" s="26">
        <v>11123</v>
      </c>
      <c r="E148" s="26">
        <v>12660</v>
      </c>
      <c r="F148" s="26">
        <v>15097</v>
      </c>
      <c r="G148" s="27"/>
      <c r="H148" s="7"/>
      <c r="I148" s="28">
        <f t="shared" si="14"/>
        <v>916</v>
      </c>
      <c r="J148" s="27">
        <f t="shared" si="14"/>
        <v>-3974</v>
      </c>
      <c r="K148" s="7"/>
      <c r="L148" s="124">
        <f t="shared" si="22"/>
        <v>-0.24721206308579172</v>
      </c>
      <c r="M148" s="27">
        <f t="shared" ca="1" si="15"/>
        <v>2.1994446691340444E-6</v>
      </c>
      <c r="N148" s="44"/>
      <c r="O148" s="44"/>
      <c r="P148" s="7"/>
      <c r="Q148" s="28">
        <f t="shared" ca="1" si="16"/>
        <v>947.66930120742245</v>
      </c>
      <c r="R148" s="27">
        <f t="shared" ca="1" si="17"/>
        <v>-3983.3541403545823</v>
      </c>
      <c r="S148" s="7"/>
      <c r="T148" s="28">
        <f t="shared" ca="1" si="18"/>
        <v>-0.23129332492986768</v>
      </c>
      <c r="U148" s="27">
        <f t="shared" ca="1" si="19"/>
        <v>-0.9704052270219139</v>
      </c>
      <c r="V148" s="7"/>
      <c r="W148" s="28">
        <f t="shared" ca="1" si="20"/>
        <v>-0.24572901060218433</v>
      </c>
      <c r="X148" s="27">
        <f t="shared" ca="1" si="24"/>
        <v>5.9196232404815419</v>
      </c>
      <c r="Y148" s="7"/>
      <c r="Z148" s="28">
        <f t="shared" si="23"/>
        <v>6.0929999999997584</v>
      </c>
      <c r="AA148" s="27">
        <f t="shared" si="21"/>
        <v>0.10634291132401028</v>
      </c>
      <c r="AB148" s="7"/>
      <c r="AC148" s="28">
        <f t="shared" ref="AC148:AC149" ca="1" si="25">X148-Z148</f>
        <v>-0.17337675951821652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13380</v>
      </c>
      <c r="D149" s="26">
        <v>11083</v>
      </c>
      <c r="E149" s="26">
        <v>12860</v>
      </c>
      <c r="F149" s="26">
        <v>15138</v>
      </c>
      <c r="G149" s="27"/>
      <c r="H149" s="7"/>
      <c r="I149" s="28">
        <f t="shared" ref="I149:J149" si="26">C149-E149</f>
        <v>520</v>
      </c>
      <c r="J149" s="27">
        <f t="shared" si="26"/>
        <v>-4055</v>
      </c>
      <c r="K149" s="7"/>
      <c r="L149" s="124">
        <f t="shared" si="22"/>
        <v>-0.14944396241966088</v>
      </c>
      <c r="M149" s="27">
        <f t="shared" ref="M149" ca="1" si="27">(W149-L149)^2</f>
        <v>6.8055945232424547E-9</v>
      </c>
      <c r="N149" s="44"/>
      <c r="O149" s="44"/>
      <c r="P149" s="7"/>
      <c r="Q149" s="28">
        <f t="shared" ref="Q149" ca="1" si="28">I149-$J$4</f>
        <v>551.66930120742245</v>
      </c>
      <c r="R149" s="27">
        <f t="shared" ref="R149" ca="1" si="29">J149-$J$3</f>
        <v>-4064.3541403545823</v>
      </c>
      <c r="S149" s="7"/>
      <c r="T149" s="28">
        <f t="shared" ref="T149" ca="1" si="30">Q149/$J$7</f>
        <v>-0.13464341070817629</v>
      </c>
      <c r="U149" s="27">
        <f t="shared" ref="U149" ca="1" si="31">R149/$J$6</f>
        <v>-0.99013805032086821</v>
      </c>
      <c r="V149" s="7"/>
      <c r="W149" s="28">
        <f t="shared" ref="W149" ca="1" si="32">(T149-U149*SIN(-$J$11*PI()/180))/(COS(-$J$11*PI()/180))</f>
        <v>-0.14936146639234293</v>
      </c>
      <c r="X149" s="27">
        <f ca="1">IF(MOD(ATAN2(U149,W149)*180/PI()-$J$9+360,360)&gt;5,MOD(ATAN2(U149,W149)*180/PI()-$J$9+360,360)-360,MOD(ATAN2(U149,W149)*180/PI()-$J$9+360,360))</f>
        <v>0.2880462752746098</v>
      </c>
      <c r="Y149" s="7"/>
      <c r="Z149" s="28">
        <f t="shared" si="23"/>
        <v>0.36899999999975908</v>
      </c>
      <c r="AA149" s="27">
        <f t="shared" ref="AA149" si="33">Z149*PI()/180</f>
        <v>6.4402649398548712E-3</v>
      </c>
      <c r="AB149" s="7"/>
      <c r="AC149" s="28">
        <f t="shared" ca="1" si="25"/>
        <v>-8.0953724725149279E-2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40021</v>
      </c>
    </row>
    <row r="155" spans="1:31" x14ac:dyDescent="0.25">
      <c r="A155" t="s">
        <v>177</v>
      </c>
      <c r="B155">
        <v>40021</v>
      </c>
    </row>
    <row r="156" spans="1:31" x14ac:dyDescent="0.25">
      <c r="A156" s="31" t="s">
        <v>188</v>
      </c>
      <c r="B156" s="31">
        <v>-39980</v>
      </c>
    </row>
    <row r="157" spans="1:31" x14ac:dyDescent="0.25">
      <c r="A157" t="s">
        <v>183</v>
      </c>
      <c r="B157">
        <v>-39980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6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9.3541403545824693</v>
      </c>
      <c r="L3" s="102" t="s">
        <v>1</v>
      </c>
      <c r="M3" s="103">
        <v>1.000901534365672</v>
      </c>
      <c r="N3" s="104" t="s">
        <v>18</v>
      </c>
      <c r="O3" s="102">
        <v>0.99782783065601388</v>
      </c>
      <c r="Q3" s="101" t="s">
        <v>194</v>
      </c>
      <c r="R3" s="101">
        <f ca="1">MAX(AC21:AC149)</f>
        <v>0.25110165495038927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-31.669301207422407</v>
      </c>
      <c r="L4" s="104" t="s">
        <v>5</v>
      </c>
      <c r="M4" s="106">
        <v>360.00957376297885</v>
      </c>
      <c r="N4" s="104" t="s">
        <v>21</v>
      </c>
      <c r="O4" s="104">
        <v>359.91214894067042</v>
      </c>
      <c r="Q4" s="105" t="s">
        <v>195</v>
      </c>
      <c r="R4" s="105">
        <f ca="1">MIN(AC21:AC149)</f>
        <v>-0.27128171956269398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-171.76757127995211</v>
      </c>
      <c r="N5" s="107" t="s">
        <v>24</v>
      </c>
      <c r="O5" s="107">
        <v>-171.74394426712021</v>
      </c>
      <c r="Q5" s="8"/>
      <c r="R5" s="8"/>
      <c r="T5" s="45" t="s">
        <v>55</v>
      </c>
      <c r="U5" s="47">
        <v>9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4104.8358246988601</v>
      </c>
      <c r="L6" s="107" t="s">
        <v>12</v>
      </c>
      <c r="M6" s="108">
        <v>-1.0073282236488348E-4</v>
      </c>
      <c r="N6" s="107" t="s">
        <v>26</v>
      </c>
      <c r="O6" s="107">
        <v>-2.1914980124890137E-5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-4097.2617843371527</v>
      </c>
      <c r="L7" s="109" t="s">
        <v>15</v>
      </c>
      <c r="M7" s="110">
        <f ca="1">SUM(M20:M84)</f>
        <v>1.477035531805029E-4</v>
      </c>
      <c r="N7" s="109" t="s">
        <v>15</v>
      </c>
      <c r="O7" s="89">
        <f ca="1">SUM(M85:M149)</f>
        <v>1.4714990612311516E-4</v>
      </c>
      <c r="Q7" s="101" t="s">
        <v>194</v>
      </c>
      <c r="R7" s="101">
        <f ca="1">MAX(AD21:AD83)</f>
        <v>0.15671103964922395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-9.1870001058850903E-2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-171.70970544431637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-172.56046563357572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0.85076018925931862</v>
      </c>
      <c r="L11" s="113" t="s">
        <v>208</v>
      </c>
      <c r="M11" s="114">
        <f>(M6+O6)/2</f>
        <v>-6.1323901244886807E-5</v>
      </c>
      <c r="N11" s="115"/>
      <c r="O11" s="115"/>
      <c r="Q11" s="101" t="s">
        <v>194</v>
      </c>
      <c r="R11" s="101">
        <f ca="1">MAX(W20:W149)</f>
        <v>0.99971205370576555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0.99936468251084287</v>
      </c>
      <c r="N12" s="118"/>
      <c r="O12" s="118"/>
      <c r="Q12" s="105" t="s">
        <v>195</v>
      </c>
      <c r="R12" s="105">
        <f ca="1">MIN(W20:W149)</f>
        <v>-1.0021839257095064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-171.75575777353617</v>
      </c>
      <c r="N13" s="121"/>
      <c r="O13" s="121"/>
    </row>
    <row r="14" spans="1:24" x14ac:dyDescent="0.25">
      <c r="I14" s="9" t="s">
        <v>136</v>
      </c>
      <c r="L14" s="9"/>
      <c r="M14" s="9"/>
      <c r="N14" s="9"/>
      <c r="O14" s="9"/>
    </row>
    <row r="15" spans="1:24" x14ac:dyDescent="0.25">
      <c r="I15" s="9" t="s">
        <v>137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13421</v>
      </c>
      <c r="D20" s="26">
        <v>11122</v>
      </c>
      <c r="E20" s="26">
        <v>12907</v>
      </c>
      <c r="F20" s="26">
        <v>15185</v>
      </c>
      <c r="G20" s="27"/>
      <c r="H20" s="7"/>
      <c r="I20" s="28">
        <f>C20-E20</f>
        <v>514</v>
      </c>
      <c r="J20" s="27">
        <f>D20-F20</f>
        <v>-4063</v>
      </c>
      <c r="K20" s="7"/>
      <c r="L20" s="124">
        <f>$M$3*SIN(2*PI()/$M$4*($Z20+$M$5))+$M$6</f>
        <v>-0.14349790776643437</v>
      </c>
      <c r="M20" s="27">
        <f ca="1">(W20-L20)^2</f>
        <v>1.9606699969827209E-5</v>
      </c>
      <c r="N20" s="44"/>
      <c r="O20" s="44"/>
      <c r="P20" s="7"/>
      <c r="Q20" s="28">
        <f ca="1">I20-$J$4</f>
        <v>545.66930120742245</v>
      </c>
      <c r="R20" s="27">
        <f ca="1">J20-$J$3</f>
        <v>-4072.3541403545823</v>
      </c>
      <c r="S20" s="7"/>
      <c r="T20" s="28">
        <f ca="1">Q20/$J$7</f>
        <v>-0.1331790180684537</v>
      </c>
      <c r="U20" s="27">
        <f ca="1">R20/$J$6</f>
        <v>-0.99208697114051803</v>
      </c>
      <c r="V20" s="7"/>
      <c r="W20" s="28">
        <f ca="1">(T20-U20*SIN(-$J$11*PI()/180))/(COS(-$J$11*PI()/180))</f>
        <v>-0.14792585311047682</v>
      </c>
      <c r="X20" s="27">
        <f ca="1">IF(MOD(ATAN2(U20,W20)*180/PI()-$J$9+360,360)&gt;5,MOD(ATAN2(U20,W20)*180/PI()-$J$9+360,360)-360,MOD(ATAN2(U20,W20)*180/PI()-$J$9+360,360))</f>
        <v>0.19035413940503076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0.19035413940503076</v>
      </c>
      <c r="AD20" s="27">
        <f ca="1">INDIRECT("AC"&amp;AE20)-AC20</f>
        <v>-0.33497495471816041</v>
      </c>
      <c r="AE20" s="7">
        <v>149</v>
      </c>
    </row>
    <row r="21" spans="1:31" s="26" customFormat="1" x14ac:dyDescent="0.25">
      <c r="A21" s="26">
        <v>1</v>
      </c>
      <c r="B21" s="26">
        <v>652</v>
      </c>
      <c r="C21" s="26">
        <v>13620</v>
      </c>
      <c r="D21" s="26">
        <v>11160</v>
      </c>
      <c r="E21" s="26">
        <v>12709</v>
      </c>
      <c r="F21" s="26">
        <v>15149</v>
      </c>
      <c r="G21" s="27"/>
      <c r="H21" s="7"/>
      <c r="I21" s="28">
        <f t="shared" ref="I21:J84" si="1">C21-E21</f>
        <v>911</v>
      </c>
      <c r="J21" s="27">
        <f t="shared" si="1"/>
        <v>-3989</v>
      </c>
      <c r="K21" s="7"/>
      <c r="L21" s="124">
        <f t="shared" ref="L21:L84" si="2">$M$3*SIN(2*PI()/$M$4*($Z21+$M$5))+$M$6</f>
        <v>-0.24401738228991054</v>
      </c>
      <c r="M21" s="27">
        <f t="shared" ref="M21:M84" ca="1" si="3">(W21-L21)^2</f>
        <v>2.9749452301741891E-7</v>
      </c>
      <c r="N21" s="44"/>
      <c r="O21" s="44"/>
      <c r="P21" s="7"/>
      <c r="Q21" s="28">
        <f t="shared" ref="Q21:Q84" ca="1" si="4">I21-$J$4</f>
        <v>942.66930120742245</v>
      </c>
      <c r="R21" s="27">
        <f t="shared" ref="R21:R84" ca="1" si="5">J21-$J$3</f>
        <v>-3998.3541403545823</v>
      </c>
      <c r="S21" s="7"/>
      <c r="T21" s="28">
        <f t="shared" ref="T21:T84" ca="1" si="6">Q21/$J$7</f>
        <v>-0.23007299773009884</v>
      </c>
      <c r="U21" s="27">
        <f t="shared" ref="U21:U84" ca="1" si="7">R21/$J$6</f>
        <v>-0.97405945355875723</v>
      </c>
      <c r="V21" s="7"/>
      <c r="W21" s="28">
        <f t="shared" ref="W21:W84" ca="1" si="8">(T21-U21*SIN(-$J$11*PI()/180))/(COS(-$J$11*PI()/180))</f>
        <v>-0.24456281287487752</v>
      </c>
      <c r="X21" s="27">
        <f ca="1">MOD(ATAN2(U21,W21)*180/PI()-$J$9+360,360)</f>
        <v>5.8039503158754542</v>
      </c>
      <c r="Y21" s="7"/>
      <c r="Z21" s="28">
        <f>360/40000*B21+Z20</f>
        <v>5.8679999999999994</v>
      </c>
      <c r="AA21" s="27">
        <f t="shared" ref="AA21:AA84" si="9">Z21*PI()/180</f>
        <v>0.10241592050702725</v>
      </c>
      <c r="AB21" s="7"/>
      <c r="AC21" s="28">
        <f t="shared" ca="1" si="0"/>
        <v>-6.4049684124545259E-2</v>
      </c>
      <c r="AD21" s="27">
        <f t="shared" ref="AD21:AD83" ca="1" si="10">INDIRECT("AC"&amp;AE21)-AC21</f>
        <v>-5.0562070429549522E-2</v>
      </c>
      <c r="AE21" s="7">
        <v>148</v>
      </c>
    </row>
    <row r="22" spans="1:31" s="26" customFormat="1" x14ac:dyDescent="0.25">
      <c r="A22" s="26">
        <v>2</v>
      </c>
      <c r="B22" s="26">
        <v>646</v>
      </c>
      <c r="C22" s="26">
        <v>13817</v>
      </c>
      <c r="D22" s="26">
        <v>11224</v>
      </c>
      <c r="E22" s="26">
        <v>12512</v>
      </c>
      <c r="F22" s="26">
        <v>15089</v>
      </c>
      <c r="G22" s="27"/>
      <c r="H22" s="7"/>
      <c r="I22" s="28">
        <f t="shared" si="1"/>
        <v>1305</v>
      </c>
      <c r="J22" s="27">
        <f t="shared" si="1"/>
        <v>-3865</v>
      </c>
      <c r="K22" s="7"/>
      <c r="L22" s="124">
        <f t="shared" si="2"/>
        <v>-0.34109406165971617</v>
      </c>
      <c r="M22" s="27">
        <f t="shared" ca="1" si="3"/>
        <v>6.5196922136146836E-7</v>
      </c>
      <c r="N22" s="44"/>
      <c r="O22" s="44"/>
      <c r="P22" s="7"/>
      <c r="Q22" s="28">
        <f t="shared" ca="1" si="4"/>
        <v>1336.6693012074224</v>
      </c>
      <c r="R22" s="27">
        <f t="shared" ca="1" si="5"/>
        <v>-3874.3541403545823</v>
      </c>
      <c r="S22" s="7"/>
      <c r="T22" s="28">
        <f t="shared" ca="1" si="6"/>
        <v>-0.3262347810718827</v>
      </c>
      <c r="U22" s="27">
        <f t="shared" ca="1" si="7"/>
        <v>-0.94385118085418518</v>
      </c>
      <c r="V22" s="7"/>
      <c r="W22" s="28">
        <f t="shared" ca="1" si="8"/>
        <v>-0.34028661554921624</v>
      </c>
      <c r="X22" s="27">
        <f t="shared" ref="X22:X83" ca="1" si="11">MOD(ATAN2(U22,W22)*180/PI()-$J$9+360,360)</f>
        <v>11.535457291801208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-0.14654270819879045</v>
      </c>
      <c r="AD22" s="27">
        <f t="shared" ca="1" si="10"/>
        <v>5.6296396412527372E-3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14002</v>
      </c>
      <c r="D23" s="26">
        <v>11296</v>
      </c>
      <c r="E23" s="26">
        <v>12322</v>
      </c>
      <c r="F23" s="26">
        <v>15008</v>
      </c>
      <c r="G23" s="27"/>
      <c r="H23" s="7"/>
      <c r="I23" s="28">
        <f t="shared" si="1"/>
        <v>1680</v>
      </c>
      <c r="J23" s="27">
        <f t="shared" si="1"/>
        <v>-3712</v>
      </c>
      <c r="K23" s="7"/>
      <c r="L23" s="124">
        <f t="shared" si="2"/>
        <v>-0.43182812010048971</v>
      </c>
      <c r="M23" s="27">
        <f t="shared" ca="1" si="3"/>
        <v>3.1401108384568373E-7</v>
      </c>
      <c r="N23" s="44"/>
      <c r="O23" s="44"/>
      <c r="P23" s="7"/>
      <c r="Q23" s="28">
        <f t="shared" ca="1" si="4"/>
        <v>1711.6693012074224</v>
      </c>
      <c r="R23" s="27">
        <f t="shared" ca="1" si="5"/>
        <v>-3721.3541403545823</v>
      </c>
      <c r="S23" s="7"/>
      <c r="T23" s="28">
        <f t="shared" ca="1" si="6"/>
        <v>-0.417759321054545</v>
      </c>
      <c r="U23" s="27">
        <f t="shared" ca="1" si="7"/>
        <v>-0.90657807017838266</v>
      </c>
      <c r="V23" s="7"/>
      <c r="W23" s="28">
        <f t="shared" ca="1" si="8"/>
        <v>-0.4312677531815467</v>
      </c>
      <c r="X23" s="27">
        <f t="shared" ca="1" si="11"/>
        <v>17.150579852116323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-0.16542014788367609</v>
      </c>
      <c r="AD23" s="27">
        <f t="shared" ca="1" si="10"/>
        <v>3.217962437731714E-2</v>
      </c>
      <c r="AE23" s="7">
        <v>146</v>
      </c>
    </row>
    <row r="24" spans="1:31" s="26" customFormat="1" x14ac:dyDescent="0.25">
      <c r="A24" s="26">
        <v>4</v>
      </c>
      <c r="B24" s="26">
        <v>609</v>
      </c>
      <c r="C24" s="26">
        <v>14184</v>
      </c>
      <c r="D24" s="26">
        <v>11397</v>
      </c>
      <c r="E24" s="26">
        <v>12152</v>
      </c>
      <c r="F24" s="26">
        <v>14920</v>
      </c>
      <c r="G24" s="27"/>
      <c r="H24" s="7"/>
      <c r="I24" s="28">
        <f t="shared" si="1"/>
        <v>2032</v>
      </c>
      <c r="J24" s="27">
        <f t="shared" si="1"/>
        <v>-3523</v>
      </c>
      <c r="K24" s="7"/>
      <c r="L24" s="124">
        <f t="shared" si="2"/>
        <v>-0.51610302709325606</v>
      </c>
      <c r="M24" s="27">
        <f t="shared" ca="1" si="3"/>
        <v>1.6120713186053825E-7</v>
      </c>
      <c r="N24" s="44"/>
      <c r="O24" s="44"/>
      <c r="P24" s="7"/>
      <c r="Q24" s="28">
        <f t="shared" ca="1" si="4"/>
        <v>2063.6693012074224</v>
      </c>
      <c r="R24" s="27">
        <f t="shared" ca="1" si="5"/>
        <v>-3532.3541403545823</v>
      </c>
      <c r="S24" s="7"/>
      <c r="T24" s="28">
        <f t="shared" ca="1" si="6"/>
        <v>-0.5036703559182707</v>
      </c>
      <c r="U24" s="27">
        <f t="shared" ca="1" si="7"/>
        <v>-0.86053481581415592</v>
      </c>
      <c r="V24" s="7"/>
      <c r="W24" s="28">
        <f t="shared" ca="1" si="8"/>
        <v>-0.51650453317273748</v>
      </c>
      <c r="X24" s="27">
        <f t="shared" ca="1" si="11"/>
        <v>22.682451783734564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-0.11454821626543321</v>
      </c>
      <c r="AD24" s="27">
        <f t="shared" ca="1" si="10"/>
        <v>2.1451846214368686E-3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14345</v>
      </c>
      <c r="D25" s="26">
        <v>11507</v>
      </c>
      <c r="E25" s="26">
        <v>11987</v>
      </c>
      <c r="F25" s="26">
        <v>14809</v>
      </c>
      <c r="G25" s="27"/>
      <c r="H25" s="7"/>
      <c r="I25" s="28">
        <f t="shared" si="1"/>
        <v>2358</v>
      </c>
      <c r="J25" s="27">
        <f t="shared" si="1"/>
        <v>-3302</v>
      </c>
      <c r="K25" s="7"/>
      <c r="L25" s="124">
        <f t="shared" si="2"/>
        <v>-0.59591246896304106</v>
      </c>
      <c r="M25" s="27">
        <f t="shared" ca="1" si="3"/>
        <v>4.0109432523287299E-7</v>
      </c>
      <c r="N25" s="44"/>
      <c r="O25" s="44"/>
      <c r="P25" s="7"/>
      <c r="Q25" s="28">
        <f t="shared" ca="1" si="4"/>
        <v>2389.6693012074224</v>
      </c>
      <c r="R25" s="27">
        <f t="shared" ca="1" si="5"/>
        <v>-3311.3541403545823</v>
      </c>
      <c r="S25" s="7"/>
      <c r="T25" s="28">
        <f t="shared" ca="1" si="6"/>
        <v>-0.58323568934319847</v>
      </c>
      <c r="U25" s="27">
        <f t="shared" ca="1" si="7"/>
        <v>-0.80669587817132993</v>
      </c>
      <c r="V25" s="7"/>
      <c r="W25" s="28">
        <f t="shared" ca="1" si="8"/>
        <v>-0.59527914888185551</v>
      </c>
      <c r="X25" s="27">
        <f t="shared" ca="1" si="11"/>
        <v>28.134161256671916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-0.16183874332807946</v>
      </c>
      <c r="AD25" s="27">
        <f t="shared" ca="1" si="10"/>
        <v>7.2507988569050497E-2</v>
      </c>
      <c r="AE25" s="7">
        <v>144</v>
      </c>
    </row>
    <row r="26" spans="1:31" s="26" customFormat="1" x14ac:dyDescent="0.25">
      <c r="A26" s="26">
        <v>6</v>
      </c>
      <c r="B26" s="26">
        <v>636</v>
      </c>
      <c r="C26" s="26">
        <v>14508</v>
      </c>
      <c r="D26" s="26">
        <v>11637</v>
      </c>
      <c r="E26" s="26">
        <v>11826</v>
      </c>
      <c r="F26" s="26">
        <v>14677</v>
      </c>
      <c r="G26" s="27"/>
      <c r="H26" s="7"/>
      <c r="I26" s="28">
        <f t="shared" si="1"/>
        <v>2682</v>
      </c>
      <c r="J26" s="27">
        <f t="shared" si="1"/>
        <v>-3040</v>
      </c>
      <c r="K26" s="7"/>
      <c r="L26" s="124">
        <f t="shared" si="2"/>
        <v>-0.67315247130928024</v>
      </c>
      <c r="M26" s="27">
        <f t="shared" ca="1" si="3"/>
        <v>7.011212783652018E-8</v>
      </c>
      <c r="N26" s="44"/>
      <c r="O26" s="44"/>
      <c r="P26" s="7"/>
      <c r="Q26" s="28">
        <f t="shared" ca="1" si="4"/>
        <v>2713.6693012074224</v>
      </c>
      <c r="R26" s="27">
        <f t="shared" ca="1" si="5"/>
        <v>-3049.3541403545823</v>
      </c>
      <c r="S26" s="7"/>
      <c r="T26" s="28">
        <f t="shared" ca="1" si="6"/>
        <v>-0.66231289188821862</v>
      </c>
      <c r="U26" s="27">
        <f t="shared" ca="1" si="7"/>
        <v>-0.74286872132779869</v>
      </c>
      <c r="V26" s="7"/>
      <c r="W26" s="28">
        <f t="shared" ca="1" si="8"/>
        <v>-0.67341725825729037</v>
      </c>
      <c r="X26" s="27">
        <f t="shared" ca="1" si="11"/>
        <v>33.902298810469802</v>
      </c>
      <c r="Y26" s="7"/>
      <c r="Z26" s="28">
        <f t="shared" si="12"/>
        <v>34.019999999999996</v>
      </c>
      <c r="AA26" s="27">
        <f t="shared" si="9"/>
        <v>0.59376101152847083</v>
      </c>
      <c r="AB26" s="7"/>
      <c r="AC26" s="28">
        <f t="shared" ca="1" si="0"/>
        <v>-0.11770118953019448</v>
      </c>
      <c r="AD26" s="27">
        <f t="shared" ca="1" si="10"/>
        <v>-2.3992759415065734E-3</v>
      </c>
      <c r="AE26" s="7">
        <v>143</v>
      </c>
    </row>
    <row r="27" spans="1:31" s="26" customFormat="1" x14ac:dyDescent="0.25">
      <c r="A27" s="26">
        <v>7</v>
      </c>
      <c r="B27" s="26">
        <v>616</v>
      </c>
      <c r="C27" s="26">
        <v>14652</v>
      </c>
      <c r="D27" s="26">
        <v>11776</v>
      </c>
      <c r="E27" s="26">
        <v>11681</v>
      </c>
      <c r="F27" s="26">
        <v>14534</v>
      </c>
      <c r="G27" s="27"/>
      <c r="H27" s="7"/>
      <c r="I27" s="28">
        <f t="shared" si="1"/>
        <v>2971</v>
      </c>
      <c r="J27" s="27">
        <f t="shared" si="1"/>
        <v>-2758</v>
      </c>
      <c r="K27" s="7"/>
      <c r="L27" s="124">
        <f t="shared" si="2"/>
        <v>-0.74157253771837217</v>
      </c>
      <c r="M27" s="27">
        <f t="shared" ca="1" si="3"/>
        <v>1.869360830094178E-6</v>
      </c>
      <c r="N27" s="44"/>
      <c r="O27" s="44"/>
      <c r="P27" s="7"/>
      <c r="Q27" s="28">
        <f t="shared" ca="1" si="4"/>
        <v>3002.6693012074224</v>
      </c>
      <c r="R27" s="27">
        <f t="shared" ca="1" si="5"/>
        <v>-2767.3541403545823</v>
      </c>
      <c r="S27" s="7"/>
      <c r="T27" s="28">
        <f t="shared" ca="1" si="6"/>
        <v>-0.73284780403485705</v>
      </c>
      <c r="U27" s="27">
        <f t="shared" ca="1" si="7"/>
        <v>-0.67416926243514297</v>
      </c>
      <c r="V27" s="7"/>
      <c r="W27" s="28">
        <f t="shared" ca="1" si="8"/>
        <v>-0.74293978342785316</v>
      </c>
      <c r="X27" s="27">
        <f t="shared" ca="1" si="11"/>
        <v>39.488017972178454</v>
      </c>
      <c r="Y27" s="7"/>
      <c r="Z27" s="28">
        <f t="shared" si="12"/>
        <v>39.563999999999993</v>
      </c>
      <c r="AA27" s="27">
        <f t="shared" si="9"/>
        <v>0.69052206525903637</v>
      </c>
      <c r="AB27" s="7"/>
      <c r="AC27" s="28">
        <f t="shared" ca="1" si="0"/>
        <v>-7.5982027821538622E-2</v>
      </c>
      <c r="AD27" s="27">
        <f t="shared" ca="1" si="10"/>
        <v>1.5965469547033706E-2</v>
      </c>
      <c r="AE27" s="7">
        <v>142</v>
      </c>
    </row>
    <row r="28" spans="1:31" s="26" customFormat="1" x14ac:dyDescent="0.25">
      <c r="A28" s="26">
        <v>8</v>
      </c>
      <c r="B28" s="26">
        <v>629</v>
      </c>
      <c r="C28" s="26">
        <v>14787</v>
      </c>
      <c r="D28" s="26">
        <v>11938</v>
      </c>
      <c r="E28" s="26">
        <v>11552</v>
      </c>
      <c r="F28" s="26">
        <v>14377</v>
      </c>
      <c r="G28" s="27"/>
      <c r="H28" s="7"/>
      <c r="I28" s="28">
        <f t="shared" si="1"/>
        <v>3235</v>
      </c>
      <c r="J28" s="27">
        <f t="shared" si="1"/>
        <v>-2439</v>
      </c>
      <c r="K28" s="7"/>
      <c r="L28" s="124">
        <f t="shared" si="2"/>
        <v>-0.80427471982364829</v>
      </c>
      <c r="M28" s="27">
        <f t="shared" ca="1" si="3"/>
        <v>3.8080745032868379E-6</v>
      </c>
      <c r="N28" s="44"/>
      <c r="O28" s="44"/>
      <c r="P28" s="7"/>
      <c r="Q28" s="28">
        <f t="shared" ca="1" si="4"/>
        <v>3266.6693012074224</v>
      </c>
      <c r="R28" s="27">
        <f t="shared" ca="1" si="5"/>
        <v>-2448.3541403545823</v>
      </c>
      <c r="S28" s="7"/>
      <c r="T28" s="28">
        <f t="shared" ca="1" si="6"/>
        <v>-0.79728108018265131</v>
      </c>
      <c r="U28" s="27">
        <f t="shared" ca="1" si="7"/>
        <v>-0.59645604475160685</v>
      </c>
      <c r="V28" s="7"/>
      <c r="W28" s="28">
        <f t="shared" ca="1" si="8"/>
        <v>-0.8062261486599851</v>
      </c>
      <c r="X28" s="27">
        <f t="shared" ca="1" si="11"/>
        <v>45.215212967143543</v>
      </c>
      <c r="Y28" s="7"/>
      <c r="Z28" s="28">
        <f t="shared" si="12"/>
        <v>45.224999999999994</v>
      </c>
      <c r="AA28" s="27">
        <f t="shared" si="9"/>
        <v>0.78932515421443539</v>
      </c>
      <c r="AB28" s="7"/>
      <c r="AC28" s="28">
        <f t="shared" ca="1" si="0"/>
        <v>-9.7870328564511055E-3</v>
      </c>
      <c r="AD28" s="27">
        <f t="shared" ca="1" si="10"/>
        <v>-6.2679495887842052E-2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14895</v>
      </c>
      <c r="D29" s="26">
        <v>12105</v>
      </c>
      <c r="E29" s="26">
        <v>11434</v>
      </c>
      <c r="F29" s="26">
        <v>14201</v>
      </c>
      <c r="G29" s="27"/>
      <c r="H29" s="7"/>
      <c r="I29" s="28">
        <f t="shared" si="1"/>
        <v>3461</v>
      </c>
      <c r="J29" s="27">
        <f t="shared" si="1"/>
        <v>-2096</v>
      </c>
      <c r="K29" s="7"/>
      <c r="L29" s="124">
        <f t="shared" si="2"/>
        <v>-0.85961705336445993</v>
      </c>
      <c r="M29" s="27">
        <f t="shared" ca="1" si="3"/>
        <v>2.8422639690420402E-7</v>
      </c>
      <c r="N29" s="44"/>
      <c r="O29" s="44"/>
      <c r="P29" s="7"/>
      <c r="Q29" s="28">
        <f t="shared" ca="1" si="4"/>
        <v>3492.6693012074224</v>
      </c>
      <c r="R29" s="27">
        <f t="shared" ca="1" si="5"/>
        <v>-2105.3541403545823</v>
      </c>
      <c r="S29" s="7"/>
      <c r="T29" s="28">
        <f t="shared" ca="1" si="6"/>
        <v>-0.85243986961220242</v>
      </c>
      <c r="U29" s="27">
        <f t="shared" ca="1" si="7"/>
        <v>-0.51289606460912129</v>
      </c>
      <c r="V29" s="7"/>
      <c r="W29" s="28">
        <f t="shared" ca="1" si="8"/>
        <v>-0.86015018223903361</v>
      </c>
      <c r="X29" s="27">
        <f t="shared" ca="1" si="11"/>
        <v>50.902646176562087</v>
      </c>
      <c r="Y29" s="7"/>
      <c r="Z29" s="28">
        <f t="shared" si="12"/>
        <v>50.94</v>
      </c>
      <c r="AA29" s="27">
        <f t="shared" si="9"/>
        <v>0.88907072096591133</v>
      </c>
      <c r="AB29" s="7"/>
      <c r="AC29" s="28">
        <f t="shared" ca="1" si="0"/>
        <v>-3.735382343791116E-2</v>
      </c>
      <c r="AD29" s="27">
        <f t="shared" ca="1" si="10"/>
        <v>1.984256108053728E-2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15004</v>
      </c>
      <c r="D30" s="26">
        <v>12290</v>
      </c>
      <c r="E30" s="26">
        <v>11337</v>
      </c>
      <c r="F30" s="26">
        <v>14028</v>
      </c>
      <c r="G30" s="27"/>
      <c r="H30" s="7"/>
      <c r="I30" s="28">
        <f t="shared" si="1"/>
        <v>3667</v>
      </c>
      <c r="J30" s="27">
        <f t="shared" si="1"/>
        <v>-1738</v>
      </c>
      <c r="K30" s="7"/>
      <c r="L30" s="124">
        <f t="shared" si="2"/>
        <v>-0.90628197293439083</v>
      </c>
      <c r="M30" s="27">
        <f t="shared" ca="1" si="3"/>
        <v>8.1574894657825886E-6</v>
      </c>
      <c r="N30" s="44"/>
      <c r="O30" s="44"/>
      <c r="P30" s="7"/>
      <c r="Q30" s="28">
        <f t="shared" ca="1" si="4"/>
        <v>3698.6693012074224</v>
      </c>
      <c r="R30" s="27">
        <f t="shared" ca="1" si="5"/>
        <v>-1747.3541403545826</v>
      </c>
      <c r="S30" s="7"/>
      <c r="T30" s="28">
        <f t="shared" ca="1" si="6"/>
        <v>-0.9027173502426783</v>
      </c>
      <c r="U30" s="27">
        <f t="shared" ca="1" si="7"/>
        <v>-0.42568185792979246</v>
      </c>
      <c r="V30" s="7"/>
      <c r="W30" s="28">
        <f t="shared" ca="1" si="8"/>
        <v>-0.90913810484062041</v>
      </c>
      <c r="X30" s="27">
        <f t="shared" ca="1" si="11"/>
        <v>56.619502461739899</v>
      </c>
      <c r="Y30" s="7"/>
      <c r="Z30" s="28">
        <f t="shared" si="12"/>
        <v>56.637</v>
      </c>
      <c r="AA30" s="27">
        <f t="shared" si="9"/>
        <v>0.98850212845202834</v>
      </c>
      <c r="AB30" s="7"/>
      <c r="AC30" s="28">
        <f t="shared" ca="1" si="0"/>
        <v>-1.7497538260101919E-2</v>
      </c>
      <c r="AD30" s="27">
        <f t="shared" ca="1" si="10"/>
        <v>6.814829224113339E-2</v>
      </c>
      <c r="AE30" s="7">
        <v>139</v>
      </c>
    </row>
    <row r="31" spans="1:31" s="26" customFormat="1" x14ac:dyDescent="0.25">
      <c r="A31" s="26">
        <v>11</v>
      </c>
      <c r="B31" s="26">
        <v>629</v>
      </c>
      <c r="C31" s="26">
        <v>15076</v>
      </c>
      <c r="D31" s="26">
        <v>12474</v>
      </c>
      <c r="E31" s="26">
        <v>11252</v>
      </c>
      <c r="F31" s="26">
        <v>13833</v>
      </c>
      <c r="G31" s="27"/>
      <c r="H31" s="7"/>
      <c r="I31" s="28">
        <f t="shared" si="1"/>
        <v>3824</v>
      </c>
      <c r="J31" s="27">
        <f t="shared" si="1"/>
        <v>-1359</v>
      </c>
      <c r="K31" s="7"/>
      <c r="L31" s="124">
        <f t="shared" si="2"/>
        <v>-0.94378630192643265</v>
      </c>
      <c r="M31" s="27">
        <f t="shared" ca="1" si="3"/>
        <v>5.3048722807792077E-6</v>
      </c>
      <c r="N31" s="44"/>
      <c r="O31" s="44"/>
      <c r="P31" s="7"/>
      <c r="Q31" s="28">
        <f t="shared" ca="1" si="4"/>
        <v>3855.6693012074224</v>
      </c>
      <c r="R31" s="27">
        <f t="shared" ca="1" si="5"/>
        <v>-1368.3541403545826</v>
      </c>
      <c r="S31" s="7"/>
      <c r="T31" s="28">
        <f t="shared" ca="1" si="6"/>
        <v>-0.94103562431541954</v>
      </c>
      <c r="U31" s="27">
        <f t="shared" ca="1" si="7"/>
        <v>-0.33335173409888275</v>
      </c>
      <c r="V31" s="7"/>
      <c r="W31" s="28">
        <f t="shared" ca="1" si="8"/>
        <v>-0.94608953276175489</v>
      </c>
      <c r="X31" s="27">
        <f t="shared" ca="1" si="11"/>
        <v>62.299953071267737</v>
      </c>
      <c r="Y31" s="7"/>
      <c r="Z31" s="28">
        <f t="shared" si="12"/>
        <v>62.298000000000002</v>
      </c>
      <c r="AA31" s="27">
        <f t="shared" si="9"/>
        <v>1.0873052174074274</v>
      </c>
      <c r="AB31" s="7"/>
      <c r="AC31" s="28">
        <f t="shared" ca="1" si="0"/>
        <v>1.9530712677351403E-3</v>
      </c>
      <c r="AD31" s="27">
        <f t="shared" ca="1" si="10"/>
        <v>-2.0922045863372318E-2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15138</v>
      </c>
      <c r="D32" s="26">
        <v>12671</v>
      </c>
      <c r="E32" s="26">
        <v>11193</v>
      </c>
      <c r="F32" s="26">
        <v>13643</v>
      </c>
      <c r="G32" s="27"/>
      <c r="H32" s="7"/>
      <c r="I32" s="28">
        <f t="shared" si="1"/>
        <v>3945</v>
      </c>
      <c r="J32" s="27">
        <f t="shared" si="1"/>
        <v>-972</v>
      </c>
      <c r="K32" s="7"/>
      <c r="L32" s="124">
        <f t="shared" si="2"/>
        <v>-0.97182309922811216</v>
      </c>
      <c r="M32" s="27">
        <f t="shared" ca="1" si="3"/>
        <v>5.7676638882092334E-6</v>
      </c>
      <c r="N32" s="44"/>
      <c r="O32" s="44"/>
      <c r="P32" s="7"/>
      <c r="Q32" s="28">
        <f t="shared" ca="1" si="4"/>
        <v>3976.6693012074224</v>
      </c>
      <c r="R32" s="27">
        <f t="shared" ca="1" si="5"/>
        <v>-981.35414035458246</v>
      </c>
      <c r="S32" s="7"/>
      <c r="T32" s="28">
        <f t="shared" ca="1" si="6"/>
        <v>-0.97056754254982525</v>
      </c>
      <c r="U32" s="27">
        <f t="shared" ca="1" si="7"/>
        <v>-0.23907268944832324</v>
      </c>
      <c r="V32" s="7"/>
      <c r="W32" s="28">
        <f t="shared" ca="1" si="8"/>
        <v>-0.97422469534074418</v>
      </c>
      <c r="X32" s="27">
        <f t="shared" ca="1" si="11"/>
        <v>67.921899979173816</v>
      </c>
      <c r="Y32" s="7"/>
      <c r="Z32" s="28">
        <f t="shared" si="12"/>
        <v>67.896000000000001</v>
      </c>
      <c r="AA32" s="27">
        <f t="shared" si="9"/>
        <v>1.1850087489340699</v>
      </c>
      <c r="AB32" s="7"/>
      <c r="AC32" s="28">
        <f t="shared" ca="1" si="0"/>
        <v>2.5899979173814813E-2</v>
      </c>
      <c r="AD32" s="27">
        <f t="shared" ca="1" si="10"/>
        <v>3.0309486606967084E-2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15186</v>
      </c>
      <c r="D33" s="26">
        <v>12860</v>
      </c>
      <c r="E33" s="26">
        <v>11154</v>
      </c>
      <c r="F33" s="26">
        <v>13456</v>
      </c>
      <c r="G33" s="27"/>
      <c r="H33" s="7"/>
      <c r="I33" s="28">
        <f t="shared" si="1"/>
        <v>4032</v>
      </c>
      <c r="J33" s="27">
        <f t="shared" si="1"/>
        <v>-596</v>
      </c>
      <c r="K33" s="7"/>
      <c r="L33" s="124">
        <f t="shared" si="2"/>
        <v>-0.99011139135401305</v>
      </c>
      <c r="M33" s="27">
        <f t="shared" ca="1" si="3"/>
        <v>1.591308106500634E-5</v>
      </c>
      <c r="N33" s="44"/>
      <c r="O33" s="44"/>
      <c r="P33" s="7"/>
      <c r="Q33" s="28">
        <f t="shared" ca="1" si="4"/>
        <v>4063.6693012074224</v>
      </c>
      <c r="R33" s="27">
        <f t="shared" ca="1" si="5"/>
        <v>-605.35414035458246</v>
      </c>
      <c r="S33" s="7"/>
      <c r="T33" s="28">
        <f t="shared" ca="1" si="6"/>
        <v>-0.99180123582580293</v>
      </c>
      <c r="U33" s="27">
        <f t="shared" ca="1" si="7"/>
        <v>-0.14747341092478225</v>
      </c>
      <c r="V33" s="7"/>
      <c r="W33" s="28">
        <f t="shared" ca="1" si="8"/>
        <v>-0.99410051169125613</v>
      </c>
      <c r="X33" s="27">
        <f t="shared" ca="1" si="11"/>
        <v>73.27149882803667</v>
      </c>
      <c r="Y33" s="7"/>
      <c r="Z33" s="28">
        <f t="shared" si="12"/>
        <v>73.305000000000007</v>
      </c>
      <c r="AA33" s="27">
        <f t="shared" si="9"/>
        <v>1.2794136081744434</v>
      </c>
      <c r="AB33" s="7"/>
      <c r="AC33" s="28">
        <f t="shared" ca="1" si="0"/>
        <v>-3.3501171963337129E-2</v>
      </c>
      <c r="AD33" s="27">
        <f t="shared" ca="1" si="10"/>
        <v>3.6994685026641605E-2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15199</v>
      </c>
      <c r="D34" s="26">
        <v>13056</v>
      </c>
      <c r="E34" s="26">
        <v>11128</v>
      </c>
      <c r="F34" s="26">
        <v>13255</v>
      </c>
      <c r="G34" s="27"/>
      <c r="H34" s="7"/>
      <c r="I34" s="28">
        <f t="shared" si="1"/>
        <v>4071</v>
      </c>
      <c r="J34" s="27">
        <f t="shared" si="1"/>
        <v>-199</v>
      </c>
      <c r="K34" s="7"/>
      <c r="L34" s="124">
        <f t="shared" si="2"/>
        <v>-0.99971418663853107</v>
      </c>
      <c r="M34" s="27">
        <f t="shared" ca="1" si="3"/>
        <v>6.0996110787022494E-6</v>
      </c>
      <c r="N34" s="44"/>
      <c r="O34" s="44"/>
      <c r="P34" s="7"/>
      <c r="Q34" s="28">
        <f t="shared" ca="1" si="4"/>
        <v>4102.669301207422</v>
      </c>
      <c r="R34" s="27">
        <f t="shared" ca="1" si="5"/>
        <v>-208.35414035458246</v>
      </c>
      <c r="S34" s="7"/>
      <c r="T34" s="28">
        <f t="shared" ca="1" si="6"/>
        <v>-1.0013197879839997</v>
      </c>
      <c r="U34" s="27">
        <f t="shared" ca="1" si="7"/>
        <v>-5.075821524966051E-2</v>
      </c>
      <c r="V34" s="7"/>
      <c r="W34" s="28">
        <f t="shared" ca="1" si="8"/>
        <v>-1.0021839257095064</v>
      </c>
      <c r="X34" s="27">
        <f t="shared" ca="1" si="11"/>
        <v>78.810288937122039</v>
      </c>
      <c r="Y34" s="7"/>
      <c r="Z34" s="28">
        <f t="shared" si="12"/>
        <v>78.858000000000004</v>
      </c>
      <c r="AA34" s="27">
        <f t="shared" si="9"/>
        <v>1.3763317415376883</v>
      </c>
      <c r="AB34" s="7"/>
      <c r="AC34" s="28">
        <f t="shared" ca="1" si="0"/>
        <v>-4.771106287796556E-2</v>
      </c>
      <c r="AD34" s="27">
        <f t="shared" ca="1" si="10"/>
        <v>2.5729784399544542E-2</v>
      </c>
      <c r="AE34" s="7">
        <v>135</v>
      </c>
    </row>
    <row r="35" spans="1:31" s="26" customFormat="1" x14ac:dyDescent="0.25">
      <c r="A35" s="26">
        <v>15</v>
      </c>
      <c r="B35" s="26">
        <v>637</v>
      </c>
      <c r="C35" s="26">
        <v>15197</v>
      </c>
      <c r="D35" s="26">
        <v>13260</v>
      </c>
      <c r="E35" s="26">
        <v>11123</v>
      </c>
      <c r="F35" s="26">
        <v>13047</v>
      </c>
      <c r="G35" s="27"/>
      <c r="H35" s="7"/>
      <c r="I35" s="28">
        <f t="shared" si="1"/>
        <v>4074</v>
      </c>
      <c r="J35" s="27">
        <f t="shared" si="1"/>
        <v>213</v>
      </c>
      <c r="K35" s="7"/>
      <c r="L35" s="124">
        <f t="shared" si="2"/>
        <v>-0.99978525586594291</v>
      </c>
      <c r="M35" s="27">
        <f t="shared" ca="1" si="3"/>
        <v>2.6912248729589554E-6</v>
      </c>
      <c r="N35" s="44"/>
      <c r="O35" s="44"/>
      <c r="P35" s="7"/>
      <c r="Q35" s="28">
        <f t="shared" ca="1" si="4"/>
        <v>4105.669301207422</v>
      </c>
      <c r="R35" s="27">
        <f t="shared" ca="1" si="5"/>
        <v>203.64585964541754</v>
      </c>
      <c r="S35" s="7"/>
      <c r="T35" s="28">
        <f t="shared" ca="1" si="6"/>
        <v>-1.0020519843038609</v>
      </c>
      <c r="U35" s="27">
        <f t="shared" ca="1" si="7"/>
        <v>4.961120696230463E-2</v>
      </c>
      <c r="V35" s="7"/>
      <c r="W35" s="28">
        <f t="shared" ca="1" si="8"/>
        <v>-1.0014257511792428</v>
      </c>
      <c r="X35" s="27">
        <f t="shared" ca="1" si="11"/>
        <v>84.54585256817677</v>
      </c>
      <c r="Y35" s="7"/>
      <c r="Z35" s="28">
        <f t="shared" si="12"/>
        <v>84.591000000000008</v>
      </c>
      <c r="AA35" s="27">
        <f t="shared" si="9"/>
        <v>1.4763914675545233</v>
      </c>
      <c r="AB35" s="7"/>
      <c r="AC35" s="28">
        <f t="shared" ca="1" si="0"/>
        <v>-4.5147431823238549E-2</v>
      </c>
      <c r="AD35" s="27">
        <f t="shared" ca="1" si="10"/>
        <v>-5.3396582275269111E-2</v>
      </c>
      <c r="AE35" s="7">
        <v>134</v>
      </c>
    </row>
    <row r="36" spans="1:31" s="26" customFormat="1" x14ac:dyDescent="0.25">
      <c r="A36" s="26">
        <v>16</v>
      </c>
      <c r="B36" s="26">
        <v>623</v>
      </c>
      <c r="C36" s="26">
        <v>15191</v>
      </c>
      <c r="D36" s="26">
        <v>13460</v>
      </c>
      <c r="E36" s="26">
        <v>11142</v>
      </c>
      <c r="F36" s="26">
        <v>12850</v>
      </c>
      <c r="G36" s="27"/>
      <c r="H36" s="7"/>
      <c r="I36" s="28">
        <f t="shared" si="1"/>
        <v>4049</v>
      </c>
      <c r="J36" s="27">
        <f t="shared" si="1"/>
        <v>610</v>
      </c>
      <c r="K36" s="7"/>
      <c r="L36" s="124">
        <f t="shared" si="2"/>
        <v>-0.99018158101749476</v>
      </c>
      <c r="M36" s="27">
        <f t="shared" ca="1" si="3"/>
        <v>1.3732019021947798E-5</v>
      </c>
      <c r="N36" s="44"/>
      <c r="O36" s="44"/>
      <c r="P36" s="7"/>
      <c r="Q36" s="28">
        <f t="shared" ca="1" si="4"/>
        <v>4080.6693012074224</v>
      </c>
      <c r="R36" s="27">
        <f t="shared" ca="1" si="5"/>
        <v>600.64585964541754</v>
      </c>
      <c r="S36" s="7"/>
      <c r="T36" s="28">
        <f t="shared" ca="1" si="6"/>
        <v>-0.99595034830501694</v>
      </c>
      <c r="U36" s="27">
        <f t="shared" ca="1" si="7"/>
        <v>0.14632640263742638</v>
      </c>
      <c r="V36" s="7"/>
      <c r="W36" s="28">
        <f t="shared" ca="1" si="8"/>
        <v>-0.99388725491328589</v>
      </c>
      <c r="X36" s="27">
        <f t="shared" ca="1" si="11"/>
        <v>90.084987266422218</v>
      </c>
      <c r="Y36" s="7"/>
      <c r="Z36" s="28">
        <f t="shared" si="12"/>
        <v>90.198000000000008</v>
      </c>
      <c r="AA36" s="27">
        <f t="shared" si="9"/>
        <v>1.5742520787138454</v>
      </c>
      <c r="AB36" s="7"/>
      <c r="AC36" s="28">
        <f t="shared" ca="1" si="0"/>
        <v>-0.11301273357778996</v>
      </c>
      <c r="AD36" s="27">
        <f t="shared" ca="1" si="10"/>
        <v>3.9855627763159873E-2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15143</v>
      </c>
      <c r="D37" s="26">
        <v>13658</v>
      </c>
      <c r="E37" s="26">
        <v>11176</v>
      </c>
      <c r="F37" s="26">
        <v>12648</v>
      </c>
      <c r="G37" s="27"/>
      <c r="H37" s="7"/>
      <c r="I37" s="28">
        <f t="shared" si="1"/>
        <v>3967</v>
      </c>
      <c r="J37" s="27">
        <f t="shared" si="1"/>
        <v>1010</v>
      </c>
      <c r="K37" s="7"/>
      <c r="L37" s="124">
        <f t="shared" si="2"/>
        <v>-0.97072167728660674</v>
      </c>
      <c r="M37" s="27">
        <f t="shared" ca="1" si="3"/>
        <v>2.9000888073203001E-6</v>
      </c>
      <c r="N37" s="44"/>
      <c r="O37" s="44"/>
      <c r="P37" s="7"/>
      <c r="Q37" s="28">
        <f t="shared" ca="1" si="4"/>
        <v>3998.6693012074224</v>
      </c>
      <c r="R37" s="27">
        <f t="shared" ca="1" si="5"/>
        <v>1000.6458596454175</v>
      </c>
      <c r="S37" s="7"/>
      <c r="T37" s="28">
        <f t="shared" ca="1" si="6"/>
        <v>-0.97593698222880809</v>
      </c>
      <c r="U37" s="27">
        <f t="shared" ca="1" si="7"/>
        <v>0.24377244361991679</v>
      </c>
      <c r="V37" s="7"/>
      <c r="W37" s="28">
        <f t="shared" ca="1" si="8"/>
        <v>-0.97242464199772682</v>
      </c>
      <c r="X37" s="27">
        <f t="shared" ca="1" si="11"/>
        <v>95.782891428948233</v>
      </c>
      <c r="Y37" s="7"/>
      <c r="Z37" s="28">
        <f t="shared" si="12"/>
        <v>95.89500000000001</v>
      </c>
      <c r="AA37" s="27">
        <f t="shared" si="9"/>
        <v>1.6736834861999625</v>
      </c>
      <c r="AB37" s="7"/>
      <c r="AC37" s="28">
        <f t="shared" ca="1" si="0"/>
        <v>-0.11210857105177752</v>
      </c>
      <c r="AD37" s="27">
        <f t="shared" ca="1" si="10"/>
        <v>6.9956784729754418E-3</v>
      </c>
      <c r="AE37" s="7">
        <v>132</v>
      </c>
    </row>
    <row r="38" spans="1:31" s="26" customFormat="1" x14ac:dyDescent="0.25">
      <c r="A38" s="26">
        <v>18</v>
      </c>
      <c r="B38" s="26">
        <v>626</v>
      </c>
      <c r="C38" s="26">
        <v>15093</v>
      </c>
      <c r="D38" s="26">
        <v>13861</v>
      </c>
      <c r="E38" s="26">
        <v>11236</v>
      </c>
      <c r="F38" s="26">
        <v>12463</v>
      </c>
      <c r="G38" s="27"/>
      <c r="H38" s="7"/>
      <c r="I38" s="28">
        <f t="shared" si="1"/>
        <v>3857</v>
      </c>
      <c r="J38" s="27">
        <f t="shared" si="1"/>
        <v>1398</v>
      </c>
      <c r="K38" s="7"/>
      <c r="L38" s="124">
        <f t="shared" si="2"/>
        <v>-0.94204673450793486</v>
      </c>
      <c r="M38" s="27">
        <f t="shared" ca="1" si="3"/>
        <v>4.5118859265279471E-6</v>
      </c>
      <c r="N38" s="44"/>
      <c r="O38" s="44"/>
      <c r="P38" s="7"/>
      <c r="Q38" s="28">
        <f t="shared" ca="1" si="4"/>
        <v>3888.6693012074224</v>
      </c>
      <c r="R38" s="27">
        <f t="shared" ca="1" si="5"/>
        <v>1388.6458596454174</v>
      </c>
      <c r="S38" s="7"/>
      <c r="T38" s="28">
        <f t="shared" ca="1" si="6"/>
        <v>-0.94908978383389386</v>
      </c>
      <c r="U38" s="27">
        <f t="shared" ca="1" si="7"/>
        <v>0.3382951033729325</v>
      </c>
      <c r="V38" s="7"/>
      <c r="W38" s="28">
        <f t="shared" ca="1" si="8"/>
        <v>-0.9441708545437445</v>
      </c>
      <c r="X38" s="27">
        <f t="shared" ca="1" si="11"/>
        <v>101.42223675222886</v>
      </c>
      <c r="Y38" s="7"/>
      <c r="Z38" s="28">
        <f t="shared" si="12"/>
        <v>101.52900000000001</v>
      </c>
      <c r="AA38" s="27">
        <f t="shared" si="9"/>
        <v>1.7720153362573232</v>
      </c>
      <c r="AB38" s="7"/>
      <c r="AC38" s="28">
        <f t="shared" ca="1" si="0"/>
        <v>-0.10676324777115553</v>
      </c>
      <c r="AD38" s="27">
        <f t="shared" ca="1" si="10"/>
        <v>4.6008351484090326E-3</v>
      </c>
      <c r="AE38" s="7">
        <v>131</v>
      </c>
    </row>
    <row r="39" spans="1:31" s="26" customFormat="1" x14ac:dyDescent="0.25">
      <c r="A39" s="26">
        <v>19</v>
      </c>
      <c r="B39" s="26">
        <v>635</v>
      </c>
      <c r="C39" s="26">
        <v>15016</v>
      </c>
      <c r="D39" s="26">
        <v>14042</v>
      </c>
      <c r="E39" s="26">
        <v>11309</v>
      </c>
      <c r="F39" s="26">
        <v>12270</v>
      </c>
      <c r="G39" s="27"/>
      <c r="H39" s="7"/>
      <c r="I39" s="28">
        <f t="shared" si="1"/>
        <v>3707</v>
      </c>
      <c r="J39" s="27">
        <f t="shared" si="1"/>
        <v>1772</v>
      </c>
      <c r="K39" s="7"/>
      <c r="L39" s="124">
        <f t="shared" si="2"/>
        <v>-0.90366402903454923</v>
      </c>
      <c r="M39" s="27">
        <f t="shared" ca="1" si="3"/>
        <v>6.4515519449165103E-6</v>
      </c>
      <c r="N39" s="44"/>
      <c r="O39" s="44"/>
      <c r="P39" s="7"/>
      <c r="Q39" s="28">
        <f t="shared" ca="1" si="4"/>
        <v>3738.6693012074224</v>
      </c>
      <c r="R39" s="27">
        <f t="shared" ca="1" si="5"/>
        <v>1762.6458596454174</v>
      </c>
      <c r="S39" s="7"/>
      <c r="T39" s="28">
        <f t="shared" ca="1" si="6"/>
        <v>-0.91247996784082896</v>
      </c>
      <c r="U39" s="27">
        <f t="shared" ca="1" si="7"/>
        <v>0.42940715169156102</v>
      </c>
      <c r="V39" s="7"/>
      <c r="W39" s="28">
        <f t="shared" ca="1" si="8"/>
        <v>-0.90620401957486951</v>
      </c>
      <c r="X39" s="27">
        <f t="shared" ca="1" si="11"/>
        <v>107.06376188390777</v>
      </c>
      <c r="Y39" s="7"/>
      <c r="Z39" s="28">
        <f t="shared" si="12"/>
        <v>107.24400000000001</v>
      </c>
      <c r="AA39" s="27">
        <f t="shared" si="9"/>
        <v>1.8717609030087989</v>
      </c>
      <c r="AB39" s="7"/>
      <c r="AC39" s="28">
        <f t="shared" ca="1" si="0"/>
        <v>-0.18023811609224083</v>
      </c>
      <c r="AD39" s="27">
        <f t="shared" ca="1" si="10"/>
        <v>3.4282900797336424E-2</v>
      </c>
      <c r="AE39" s="7">
        <v>130</v>
      </c>
    </row>
    <row r="40" spans="1:31" s="26" customFormat="1" x14ac:dyDescent="0.25">
      <c r="A40" s="26">
        <v>20</v>
      </c>
      <c r="B40" s="26">
        <v>615</v>
      </c>
      <c r="C40" s="26">
        <v>14918</v>
      </c>
      <c r="D40" s="26">
        <v>14216</v>
      </c>
      <c r="E40" s="26">
        <v>11398</v>
      </c>
      <c r="F40" s="26">
        <v>12093</v>
      </c>
      <c r="G40" s="27"/>
      <c r="H40" s="7"/>
      <c r="I40" s="28">
        <f t="shared" si="1"/>
        <v>3520</v>
      </c>
      <c r="J40" s="27">
        <f t="shared" si="1"/>
        <v>2123</v>
      </c>
      <c r="K40" s="7"/>
      <c r="L40" s="124">
        <f t="shared" si="2"/>
        <v>-0.85792383676804407</v>
      </c>
      <c r="M40" s="27">
        <f t="shared" ca="1" si="3"/>
        <v>1.8635956864187719E-6</v>
      </c>
      <c r="N40" s="44"/>
      <c r="O40" s="44"/>
      <c r="P40" s="7"/>
      <c r="Q40" s="28">
        <f t="shared" ca="1" si="4"/>
        <v>3551.6693012074224</v>
      </c>
      <c r="R40" s="27">
        <f t="shared" ca="1" si="5"/>
        <v>2113.6458596454177</v>
      </c>
      <c r="S40" s="7"/>
      <c r="T40" s="28">
        <f t="shared" ca="1" si="6"/>
        <v>-0.86683973056947472</v>
      </c>
      <c r="U40" s="27">
        <f t="shared" ca="1" si="7"/>
        <v>0.51491605265369644</v>
      </c>
      <c r="V40" s="7"/>
      <c r="W40" s="28">
        <f t="shared" ca="1" si="8"/>
        <v>-0.85928897254386227</v>
      </c>
      <c r="X40" s="27">
        <f t="shared" ca="1" si="11"/>
        <v>112.64122345881572</v>
      </c>
      <c r="Y40" s="7"/>
      <c r="Z40" s="28">
        <f t="shared" si="12"/>
        <v>112.77900000000001</v>
      </c>
      <c r="AA40" s="27">
        <f t="shared" si="9"/>
        <v>1.9683648771066851</v>
      </c>
      <c r="AB40" s="7"/>
      <c r="AC40" s="28">
        <f t="shared" ca="1" si="0"/>
        <v>-0.13777654118429439</v>
      </c>
      <c r="AD40" s="27">
        <f t="shared" ca="1" si="10"/>
        <v>3.614375484939103E-2</v>
      </c>
      <c r="AE40" s="7">
        <v>129</v>
      </c>
    </row>
    <row r="41" spans="1:31" s="26" customFormat="1" x14ac:dyDescent="0.25">
      <c r="A41" s="26">
        <v>21</v>
      </c>
      <c r="B41" s="26">
        <v>604</v>
      </c>
      <c r="C41" s="26">
        <v>14810</v>
      </c>
      <c r="D41" s="26">
        <v>14380</v>
      </c>
      <c r="E41" s="26">
        <v>11503</v>
      </c>
      <c r="F41" s="26">
        <v>11927</v>
      </c>
      <c r="G41" s="27"/>
      <c r="H41" s="7"/>
      <c r="I41" s="28">
        <f t="shared" si="1"/>
        <v>3307</v>
      </c>
      <c r="J41" s="27">
        <f t="shared" si="1"/>
        <v>2453</v>
      </c>
      <c r="K41" s="7"/>
      <c r="L41" s="124">
        <f t="shared" si="2"/>
        <v>-0.80521344617729707</v>
      </c>
      <c r="M41" s="27">
        <f t="shared" ca="1" si="3"/>
        <v>7.9218526732807813E-7</v>
      </c>
      <c r="N41" s="44"/>
      <c r="O41" s="44"/>
      <c r="P41" s="7"/>
      <c r="Q41" s="28">
        <f t="shared" ca="1" si="4"/>
        <v>3338.6693012074224</v>
      </c>
      <c r="R41" s="27">
        <f t="shared" ca="1" si="5"/>
        <v>2443.6458596454177</v>
      </c>
      <c r="S41" s="7"/>
      <c r="T41" s="28">
        <f t="shared" ca="1" si="6"/>
        <v>-0.8148537918593225</v>
      </c>
      <c r="U41" s="27">
        <f t="shared" ca="1" si="7"/>
        <v>0.59530903646425104</v>
      </c>
      <c r="V41" s="7"/>
      <c r="W41" s="28">
        <f t="shared" ca="1" si="8"/>
        <v>-0.80610349407900128</v>
      </c>
      <c r="X41" s="27">
        <f t="shared" ca="1" si="11"/>
        <v>118.15564707627846</v>
      </c>
      <c r="Y41" s="7"/>
      <c r="Z41" s="28">
        <f t="shared" si="12"/>
        <v>118.215</v>
      </c>
      <c r="AA41" s="27">
        <f t="shared" si="9"/>
        <v>2.0632409752450966</v>
      </c>
      <c r="AB41" s="7"/>
      <c r="AC41" s="28">
        <f t="shared" ca="1" si="0"/>
        <v>-5.9352923721547768E-2</v>
      </c>
      <c r="AD41" s="27">
        <f t="shared" ca="1" si="10"/>
        <v>2.0500154468166443E-2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14687</v>
      </c>
      <c r="D42" s="26">
        <v>14533</v>
      </c>
      <c r="E42" s="26">
        <v>11628</v>
      </c>
      <c r="F42" s="26">
        <v>11775</v>
      </c>
      <c r="G42" s="27"/>
      <c r="H42" s="7"/>
      <c r="I42" s="28">
        <f t="shared" si="1"/>
        <v>3059</v>
      </c>
      <c r="J42" s="27">
        <f t="shared" si="1"/>
        <v>2758</v>
      </c>
      <c r="K42" s="7"/>
      <c r="L42" s="124">
        <f t="shared" si="2"/>
        <v>-0.74315873160988322</v>
      </c>
      <c r="M42" s="27">
        <f t="shared" ca="1" si="3"/>
        <v>1.7069209288382632E-6</v>
      </c>
      <c r="N42" s="44"/>
      <c r="O42" s="44"/>
      <c r="P42" s="7"/>
      <c r="Q42" s="28">
        <f t="shared" ca="1" si="4"/>
        <v>3090.6693012074224</v>
      </c>
      <c r="R42" s="27">
        <f t="shared" ca="1" si="5"/>
        <v>2748.6458596454177</v>
      </c>
      <c r="S42" s="7"/>
      <c r="T42" s="28">
        <f t="shared" ca="1" si="6"/>
        <v>-0.75432556275078844</v>
      </c>
      <c r="U42" s="27">
        <f t="shared" ca="1" si="7"/>
        <v>0.66961164271340001</v>
      </c>
      <c r="V42" s="7"/>
      <c r="W42" s="28">
        <f t="shared" ca="1" si="8"/>
        <v>-0.74446522345020916</v>
      </c>
      <c r="X42" s="27">
        <f t="shared" ca="1" si="11"/>
        <v>123.67960485624405</v>
      </c>
      <c r="Y42" s="7"/>
      <c r="Z42" s="28">
        <f t="shared" si="12"/>
        <v>123.831</v>
      </c>
      <c r="AA42" s="27">
        <f t="shared" si="9"/>
        <v>2.161258666037098</v>
      </c>
      <c r="AB42" s="7"/>
      <c r="AC42" s="28">
        <f t="shared" ca="1" si="0"/>
        <v>-0.15139514375594842</v>
      </c>
      <c r="AD42" s="27">
        <f t="shared" ca="1" si="10"/>
        <v>0.10615465859692108</v>
      </c>
      <c r="AE42" s="7">
        <v>127</v>
      </c>
    </row>
    <row r="43" spans="1:31" s="26" customFormat="1" x14ac:dyDescent="0.25">
      <c r="A43" s="26">
        <v>23</v>
      </c>
      <c r="B43" s="26">
        <v>623</v>
      </c>
      <c r="C43" s="26">
        <v>14552</v>
      </c>
      <c r="D43" s="26">
        <v>14682</v>
      </c>
      <c r="E43" s="26">
        <v>11772</v>
      </c>
      <c r="F43" s="26">
        <v>11632</v>
      </c>
      <c r="G43" s="27"/>
      <c r="H43" s="7"/>
      <c r="I43" s="28">
        <f t="shared" si="1"/>
        <v>2780</v>
      </c>
      <c r="J43" s="27">
        <f t="shared" si="1"/>
        <v>3050</v>
      </c>
      <c r="K43" s="7"/>
      <c r="L43" s="124">
        <f t="shared" si="2"/>
        <v>-0.67408744252738695</v>
      </c>
      <c r="M43" s="27">
        <f t="shared" ca="1" si="3"/>
        <v>1.4876103059183364E-6</v>
      </c>
      <c r="N43" s="44"/>
      <c r="O43" s="44"/>
      <c r="P43" s="7"/>
      <c r="Q43" s="28">
        <f t="shared" ca="1" si="4"/>
        <v>2811.6693012074224</v>
      </c>
      <c r="R43" s="27">
        <f t="shared" ca="1" si="5"/>
        <v>3040.6458596454177</v>
      </c>
      <c r="S43" s="7"/>
      <c r="T43" s="28">
        <f t="shared" ca="1" si="6"/>
        <v>-0.68623130500368779</v>
      </c>
      <c r="U43" s="27">
        <f t="shared" ca="1" si="7"/>
        <v>0.74074725263061802</v>
      </c>
      <c r="V43" s="7"/>
      <c r="W43" s="28">
        <f t="shared" ca="1" si="8"/>
        <v>-0.67530711883933137</v>
      </c>
      <c r="X43" s="27">
        <f t="shared" ca="1" si="11"/>
        <v>129.35563332032598</v>
      </c>
      <c r="Y43" s="7"/>
      <c r="Z43" s="28">
        <f t="shared" si="12"/>
        <v>129.43799999999999</v>
      </c>
      <c r="AA43" s="27">
        <f t="shared" si="9"/>
        <v>2.2591192771964201</v>
      </c>
      <c r="AB43" s="7"/>
      <c r="AC43" s="28">
        <f t="shared" ca="1" si="0"/>
        <v>-8.2366679674009902E-2</v>
      </c>
      <c r="AD43" s="27">
        <f t="shared" ca="1" si="10"/>
        <v>3.7306943346749222E-2</v>
      </c>
      <c r="AE43" s="7">
        <v>126</v>
      </c>
    </row>
    <row r="44" spans="1:31" s="26" customFormat="1" x14ac:dyDescent="0.25">
      <c r="A44" s="26">
        <v>24</v>
      </c>
      <c r="B44" s="26">
        <v>633</v>
      </c>
      <c r="C44" s="26">
        <v>14386</v>
      </c>
      <c r="D44" s="26">
        <v>14809</v>
      </c>
      <c r="E44" s="26">
        <v>11926</v>
      </c>
      <c r="F44" s="26">
        <v>11498</v>
      </c>
      <c r="G44" s="27"/>
      <c r="H44" s="7"/>
      <c r="I44" s="28">
        <f t="shared" si="1"/>
        <v>2460</v>
      </c>
      <c r="J44" s="27">
        <f t="shared" si="1"/>
        <v>3311</v>
      </c>
      <c r="K44" s="7"/>
      <c r="L44" s="124">
        <f t="shared" si="2"/>
        <v>-0.59730616597941899</v>
      </c>
      <c r="M44" s="27">
        <f t="shared" ca="1" si="3"/>
        <v>1.1083718345127954E-6</v>
      </c>
      <c r="N44" s="44"/>
      <c r="O44" s="44"/>
      <c r="P44" s="7"/>
      <c r="Q44" s="28">
        <f t="shared" ca="1" si="4"/>
        <v>2491.6693012074224</v>
      </c>
      <c r="R44" s="27">
        <f t="shared" ca="1" si="5"/>
        <v>3301.6458596454177</v>
      </c>
      <c r="S44" s="7"/>
      <c r="T44" s="28">
        <f t="shared" ca="1" si="6"/>
        <v>-0.60813036421848254</v>
      </c>
      <c r="U44" s="27">
        <f t="shared" ca="1" si="7"/>
        <v>0.80433079437169297</v>
      </c>
      <c r="V44" s="7"/>
      <c r="W44" s="28">
        <f t="shared" ca="1" si="8"/>
        <v>-0.59625337358083663</v>
      </c>
      <c r="X44" s="27">
        <f t="shared" ca="1" si="11"/>
        <v>135.16002930828301</v>
      </c>
      <c r="Y44" s="7"/>
      <c r="Z44" s="28">
        <f t="shared" si="12"/>
        <v>135.13499999999999</v>
      </c>
      <c r="AA44" s="27">
        <f t="shared" si="9"/>
        <v>2.358550684682537</v>
      </c>
      <c r="AB44" s="7"/>
      <c r="AC44" s="28">
        <f t="shared" ca="1" si="0"/>
        <v>2.5029308283023965E-2</v>
      </c>
      <c r="AD44" s="27">
        <f t="shared" ca="1" si="10"/>
        <v>2.6942644581993136E-3</v>
      </c>
      <c r="AE44" s="7">
        <v>125</v>
      </c>
    </row>
    <row r="45" spans="1:31" s="26" customFormat="1" x14ac:dyDescent="0.25">
      <c r="A45" s="26">
        <v>25</v>
      </c>
      <c r="B45" s="26">
        <v>629</v>
      </c>
      <c r="C45" s="26">
        <v>14224</v>
      </c>
      <c r="D45" s="26">
        <v>14927</v>
      </c>
      <c r="E45" s="26">
        <v>12097</v>
      </c>
      <c r="F45" s="26">
        <v>11385</v>
      </c>
      <c r="G45" s="27"/>
      <c r="H45" s="7"/>
      <c r="I45" s="28">
        <f t="shared" si="1"/>
        <v>2127</v>
      </c>
      <c r="J45" s="27">
        <f t="shared" si="1"/>
        <v>3542</v>
      </c>
      <c r="K45" s="7"/>
      <c r="L45" s="124">
        <f t="shared" si="2"/>
        <v>-0.5151650439498584</v>
      </c>
      <c r="M45" s="27">
        <f t="shared" ca="1" si="3"/>
        <v>1.0610815487731677E-6</v>
      </c>
      <c r="N45" s="44"/>
      <c r="O45" s="44"/>
      <c r="P45" s="7"/>
      <c r="Q45" s="28">
        <f t="shared" ca="1" si="4"/>
        <v>2158.6693012074224</v>
      </c>
      <c r="R45" s="27">
        <f t="shared" ca="1" si="5"/>
        <v>3532.6458596454177</v>
      </c>
      <c r="S45" s="7"/>
      <c r="T45" s="28">
        <f t="shared" ca="1" si="6"/>
        <v>-0.52685657271387842</v>
      </c>
      <c r="U45" s="27">
        <f t="shared" ca="1" si="7"/>
        <v>0.86060588303908125</v>
      </c>
      <c r="V45" s="7"/>
      <c r="W45" s="28">
        <f t="shared" ca="1" si="8"/>
        <v>-0.51413495582315605</v>
      </c>
      <c r="X45" s="27">
        <f t="shared" ca="1" si="11"/>
        <v>140.85516896648625</v>
      </c>
      <c r="Y45" s="7"/>
      <c r="Z45" s="28">
        <f t="shared" si="12"/>
        <v>140.79599999999999</v>
      </c>
      <c r="AA45" s="27">
        <f t="shared" si="9"/>
        <v>2.4573537736379363</v>
      </c>
      <c r="AB45" s="7"/>
      <c r="AC45" s="28">
        <f t="shared" ca="1" si="0"/>
        <v>5.9168966486254249E-2</v>
      </c>
      <c r="AD45" s="27">
        <f t="shared" ca="1" si="10"/>
        <v>-9.1870001058850903E-2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14052</v>
      </c>
      <c r="D46" s="26">
        <v>15023</v>
      </c>
      <c r="E46" s="26">
        <v>12277</v>
      </c>
      <c r="F46" s="26">
        <v>11290</v>
      </c>
      <c r="G46" s="27"/>
      <c r="H46" s="7"/>
      <c r="I46" s="28">
        <f t="shared" si="1"/>
        <v>1775</v>
      </c>
      <c r="J46" s="27">
        <f t="shared" si="1"/>
        <v>3733</v>
      </c>
      <c r="K46" s="7"/>
      <c r="L46" s="124">
        <f t="shared" si="2"/>
        <v>-0.42757376990680762</v>
      </c>
      <c r="M46" s="27">
        <f t="shared" ca="1" si="3"/>
        <v>2.5283218178237168E-9</v>
      </c>
      <c r="N46" s="44"/>
      <c r="O46" s="44"/>
      <c r="P46" s="7"/>
      <c r="Q46" s="28">
        <f t="shared" ca="1" si="4"/>
        <v>1806.6693012074224</v>
      </c>
      <c r="R46" s="27">
        <f t="shared" ca="1" si="5"/>
        <v>3723.6458596454177</v>
      </c>
      <c r="S46" s="7"/>
      <c r="T46" s="28">
        <f t="shared" ca="1" si="6"/>
        <v>-0.44094553785015278</v>
      </c>
      <c r="U46" s="27">
        <f t="shared" ca="1" si="7"/>
        <v>0.90713636760822036</v>
      </c>
      <c r="V46" s="7"/>
      <c r="W46" s="28">
        <f t="shared" ca="1" si="8"/>
        <v>-0.42752348748624314</v>
      </c>
      <c r="X46" s="27">
        <f t="shared" ca="1" si="11"/>
        <v>146.47571433275743</v>
      </c>
      <c r="Y46" s="7"/>
      <c r="Z46" s="28">
        <f t="shared" si="12"/>
        <v>146.48399999999998</v>
      </c>
      <c r="AA46" s="27">
        <f t="shared" si="9"/>
        <v>2.5566281014913734</v>
      </c>
      <c r="AB46" s="7"/>
      <c r="AC46" s="28">
        <f t="shared" ca="1" si="0"/>
        <v>-8.2856672425464239E-3</v>
      </c>
      <c r="AD46" s="27">
        <f t="shared" ca="1" si="10"/>
        <v>-3.4565076873604994E-5</v>
      </c>
      <c r="AE46" s="7">
        <v>123</v>
      </c>
    </row>
    <row r="47" spans="1:31" s="26" customFormat="1" x14ac:dyDescent="0.25">
      <c r="A47" s="26">
        <v>27</v>
      </c>
      <c r="B47" s="26">
        <v>624</v>
      </c>
      <c r="C47" s="26">
        <v>13863</v>
      </c>
      <c r="D47" s="26">
        <v>15102</v>
      </c>
      <c r="E47" s="26">
        <v>12461</v>
      </c>
      <c r="F47" s="26">
        <v>11214</v>
      </c>
      <c r="G47" s="27"/>
      <c r="H47" s="7"/>
      <c r="I47" s="28">
        <f t="shared" si="1"/>
        <v>1402</v>
      </c>
      <c r="J47" s="27">
        <f t="shared" si="1"/>
        <v>3888</v>
      </c>
      <c r="K47" s="7"/>
      <c r="L47" s="124">
        <f t="shared" si="2"/>
        <v>-0.33695789516409308</v>
      </c>
      <c r="M47" s="27">
        <f t="shared" ca="1" si="3"/>
        <v>1.0848924253089452E-6</v>
      </c>
      <c r="N47" s="44"/>
      <c r="O47" s="44"/>
      <c r="P47" s="7"/>
      <c r="Q47" s="28">
        <f t="shared" ca="1" si="4"/>
        <v>1433.6693012074224</v>
      </c>
      <c r="R47" s="27">
        <f t="shared" ca="1" si="5"/>
        <v>3878.6458596454177</v>
      </c>
      <c r="S47" s="7"/>
      <c r="T47" s="28">
        <f t="shared" ca="1" si="6"/>
        <v>-0.34990912874739799</v>
      </c>
      <c r="U47" s="27">
        <f t="shared" ca="1" si="7"/>
        <v>0.94489670848893548</v>
      </c>
      <c r="V47" s="7"/>
      <c r="W47" s="28">
        <f t="shared" ca="1" si="8"/>
        <v>-0.33591631347007722</v>
      </c>
      <c r="X47" s="27">
        <f t="shared" ca="1" si="11"/>
        <v>152.13910762535875</v>
      </c>
      <c r="Y47" s="7"/>
      <c r="Z47" s="28">
        <f t="shared" si="12"/>
        <v>152.09999999999997</v>
      </c>
      <c r="AA47" s="27">
        <f t="shared" si="9"/>
        <v>2.6546457922833748</v>
      </c>
      <c r="AB47" s="7"/>
      <c r="AC47" s="28">
        <f t="shared" ca="1" si="0"/>
        <v>3.9107625358781206E-2</v>
      </c>
      <c r="AD47" s="27">
        <f t="shared" ca="1" si="10"/>
        <v>0.12098345816770006</v>
      </c>
      <c r="AE47" s="7">
        <v>122</v>
      </c>
    </row>
    <row r="48" spans="1:31" s="26" customFormat="1" x14ac:dyDescent="0.25">
      <c r="A48" s="26">
        <v>28</v>
      </c>
      <c r="B48" s="26">
        <v>624</v>
      </c>
      <c r="C48" s="26">
        <v>13673</v>
      </c>
      <c r="D48" s="26">
        <v>15158</v>
      </c>
      <c r="E48" s="26">
        <v>12651</v>
      </c>
      <c r="F48" s="26">
        <v>11153</v>
      </c>
      <c r="G48" s="27"/>
      <c r="H48" s="7"/>
      <c r="I48" s="28">
        <f t="shared" si="1"/>
        <v>1022</v>
      </c>
      <c r="J48" s="27">
        <f t="shared" si="1"/>
        <v>4005</v>
      </c>
      <c r="K48" s="7"/>
      <c r="L48" s="124">
        <f t="shared" si="2"/>
        <v>-0.24310843822266143</v>
      </c>
      <c r="M48" s="27">
        <f t="shared" ca="1" si="3"/>
        <v>1.3725274184953789E-7</v>
      </c>
      <c r="N48" s="44"/>
      <c r="O48" s="44"/>
      <c r="P48" s="7"/>
      <c r="Q48" s="28">
        <f t="shared" ca="1" si="4"/>
        <v>1053.6693012074224</v>
      </c>
      <c r="R48" s="27">
        <f t="shared" ca="1" si="5"/>
        <v>3995.6458596454177</v>
      </c>
      <c r="S48" s="7"/>
      <c r="T48" s="28">
        <f t="shared" ca="1" si="6"/>
        <v>-0.25716426156496686</v>
      </c>
      <c r="U48" s="27">
        <f t="shared" ca="1" si="7"/>
        <v>0.9733996754763139</v>
      </c>
      <c r="V48" s="7"/>
      <c r="W48" s="28">
        <f t="shared" ca="1" si="8"/>
        <v>-0.24273796185114829</v>
      </c>
      <c r="X48" s="27">
        <f t="shared" ca="1" si="11"/>
        <v>157.70736883951827</v>
      </c>
      <c r="Y48" s="7"/>
      <c r="Z48" s="28">
        <f t="shared" si="12"/>
        <v>157.71599999999995</v>
      </c>
      <c r="AA48" s="27">
        <f t="shared" si="9"/>
        <v>2.7526634830753758</v>
      </c>
      <c r="AB48" s="7"/>
      <c r="AC48" s="28">
        <f t="shared" ca="1" si="0"/>
        <v>-8.6311604816842191E-3</v>
      </c>
      <c r="AD48" s="27">
        <f t="shared" ca="1" si="10"/>
        <v>6.8045548130726274E-2</v>
      </c>
      <c r="AE48" s="7">
        <v>121</v>
      </c>
    </row>
    <row r="49" spans="1:31" s="26" customFormat="1" x14ac:dyDescent="0.25">
      <c r="A49" s="26">
        <v>29</v>
      </c>
      <c r="B49" s="26">
        <v>602</v>
      </c>
      <c r="C49" s="26">
        <v>13480</v>
      </c>
      <c r="D49" s="26">
        <v>15192</v>
      </c>
      <c r="E49" s="26">
        <v>12839</v>
      </c>
      <c r="F49" s="26">
        <v>11112</v>
      </c>
      <c r="G49" s="27"/>
      <c r="H49" s="7"/>
      <c r="I49" s="28">
        <f t="shared" si="1"/>
        <v>641</v>
      </c>
      <c r="J49" s="27">
        <f t="shared" si="1"/>
        <v>4080</v>
      </c>
      <c r="K49" s="7"/>
      <c r="L49" s="124">
        <f t="shared" si="2"/>
        <v>-0.15034676016678136</v>
      </c>
      <c r="M49" s="27">
        <f t="shared" ca="1" si="3"/>
        <v>7.731738441395247E-7</v>
      </c>
      <c r="N49" s="44"/>
      <c r="O49" s="44"/>
      <c r="P49" s="7"/>
      <c r="Q49" s="28">
        <f t="shared" ca="1" si="4"/>
        <v>672.66930120742245</v>
      </c>
      <c r="R49" s="27">
        <f t="shared" ca="1" si="5"/>
        <v>4070.6458596454177</v>
      </c>
      <c r="S49" s="7"/>
      <c r="T49" s="28">
        <f t="shared" ca="1" si="6"/>
        <v>-0.16417532894258199</v>
      </c>
      <c r="U49" s="27">
        <f t="shared" ca="1" si="7"/>
        <v>0.99167080816053088</v>
      </c>
      <c r="V49" s="7"/>
      <c r="W49" s="28">
        <f t="shared" ca="1" si="8"/>
        <v>-0.1494674571222401</v>
      </c>
      <c r="X49" s="27">
        <f t="shared" ca="1" si="11"/>
        <v>163.13843886582117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4.4388658212142218E-3</v>
      </c>
      <c r="AD49" s="27">
        <f t="shared" ca="1" si="10"/>
        <v>1.7967394982747464E-3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13278</v>
      </c>
      <c r="D50" s="26">
        <v>15213</v>
      </c>
      <c r="E50" s="26">
        <v>13035</v>
      </c>
      <c r="F50" s="26">
        <v>11091</v>
      </c>
      <c r="G50" s="27"/>
      <c r="H50" s="7"/>
      <c r="I50" s="28">
        <f t="shared" si="1"/>
        <v>243</v>
      </c>
      <c r="J50" s="27">
        <f t="shared" si="1"/>
        <v>4122</v>
      </c>
      <c r="K50" s="7"/>
      <c r="L50" s="124">
        <f t="shared" si="2"/>
        <v>-5.388796339765535E-2</v>
      </c>
      <c r="M50" s="27">
        <f t="shared" ca="1" si="3"/>
        <v>2.962529762012261E-6</v>
      </c>
      <c r="N50" s="44"/>
      <c r="O50" s="44"/>
      <c r="P50" s="7"/>
      <c r="Q50" s="28">
        <f t="shared" ca="1" si="4"/>
        <v>274.66930120742239</v>
      </c>
      <c r="R50" s="27">
        <f t="shared" ca="1" si="5"/>
        <v>4112.6458596454177</v>
      </c>
      <c r="S50" s="7"/>
      <c r="T50" s="28">
        <f t="shared" ca="1" si="6"/>
        <v>-6.703728384098305E-2</v>
      </c>
      <c r="U50" s="27">
        <f t="shared" ca="1" si="7"/>
        <v>1.0019026424636923</v>
      </c>
      <c r="V50" s="7"/>
      <c r="W50" s="28">
        <f t="shared" ca="1" si="8"/>
        <v>-5.21667633041124E-2</v>
      </c>
      <c r="X50" s="27">
        <f t="shared" ca="1" si="11"/>
        <v>168.72913769197498</v>
      </c>
      <c r="Y50" s="7"/>
      <c r="Z50" s="28">
        <f t="shared" si="12"/>
        <v>168.68699999999995</v>
      </c>
      <c r="AA50" s="27">
        <f t="shared" si="9"/>
        <v>2.9441435553116739</v>
      </c>
      <c r="AB50" s="7"/>
      <c r="AC50" s="28">
        <f t="shared" ca="1" si="0"/>
        <v>4.2137691975028702E-2</v>
      </c>
      <c r="AD50" s="27">
        <f t="shared" ca="1" si="10"/>
        <v>3.8143517431535656E-2</v>
      </c>
      <c r="AE50" s="7">
        <v>119</v>
      </c>
    </row>
    <row r="51" spans="1:31" s="26" customFormat="1" x14ac:dyDescent="0.25">
      <c r="A51" s="26">
        <v>31</v>
      </c>
      <c r="B51" s="26">
        <v>627</v>
      </c>
      <c r="C51" s="26">
        <v>13083</v>
      </c>
      <c r="D51" s="26">
        <v>15211</v>
      </c>
      <c r="E51" s="26">
        <v>13238</v>
      </c>
      <c r="F51" s="26">
        <v>11092</v>
      </c>
      <c r="G51" s="27"/>
      <c r="H51" s="7"/>
      <c r="I51" s="28">
        <f t="shared" si="1"/>
        <v>-155</v>
      </c>
      <c r="J51" s="27">
        <f t="shared" si="1"/>
        <v>4119</v>
      </c>
      <c r="K51" s="7"/>
      <c r="L51" s="124">
        <f t="shared" si="2"/>
        <v>4.4646294621375669E-2</v>
      </c>
      <c r="M51" s="27">
        <f t="shared" ca="1" si="3"/>
        <v>1.05523527986521E-7</v>
      </c>
      <c r="N51" s="44"/>
      <c r="O51" s="44"/>
      <c r="P51" s="7"/>
      <c r="Q51" s="28">
        <f t="shared" ca="1" si="4"/>
        <v>-123.33069879257759</v>
      </c>
      <c r="R51" s="27">
        <f t="shared" ca="1" si="5"/>
        <v>4109.6458596454177</v>
      </c>
      <c r="S51" s="7"/>
      <c r="T51" s="28">
        <f t="shared" ca="1" si="6"/>
        <v>3.0100761260615862E-2</v>
      </c>
      <c r="U51" s="27">
        <f t="shared" ca="1" si="7"/>
        <v>1.0011717971563237</v>
      </c>
      <c r="V51" s="7"/>
      <c r="W51" s="28">
        <f t="shared" ca="1" si="8"/>
        <v>4.4971138473074483E-2</v>
      </c>
      <c r="X51" s="27">
        <f t="shared" ca="1" si="11"/>
        <v>174.28161726554617</v>
      </c>
      <c r="Y51" s="7"/>
      <c r="Z51" s="28">
        <f t="shared" si="12"/>
        <v>174.32999999999996</v>
      </c>
      <c r="AA51" s="27">
        <f t="shared" si="9"/>
        <v>3.0426324850017137</v>
      </c>
      <c r="AB51" s="7"/>
      <c r="AC51" s="28">
        <f t="shared" ca="1" si="0"/>
        <v>-4.8382734453781495E-2</v>
      </c>
      <c r="AD51" s="27">
        <f t="shared" ca="1" si="10"/>
        <v>6.0554812538782699E-2</v>
      </c>
      <c r="AE51" s="7">
        <v>118</v>
      </c>
    </row>
    <row r="52" spans="1:31" s="26" customFormat="1" x14ac:dyDescent="0.25">
      <c r="A52" s="26">
        <v>32</v>
      </c>
      <c r="B52" s="26">
        <v>631</v>
      </c>
      <c r="C52" s="26">
        <v>12881</v>
      </c>
      <c r="D52" s="26">
        <v>15196</v>
      </c>
      <c r="E52" s="26">
        <v>13442</v>
      </c>
      <c r="F52" s="26">
        <v>11113</v>
      </c>
      <c r="G52" s="27"/>
      <c r="H52" s="7"/>
      <c r="I52" s="28">
        <f t="shared" si="1"/>
        <v>-561</v>
      </c>
      <c r="J52" s="27">
        <f t="shared" si="1"/>
        <v>4083</v>
      </c>
      <c r="K52" s="7"/>
      <c r="L52" s="124">
        <f t="shared" si="2"/>
        <v>0.14336927962559412</v>
      </c>
      <c r="M52" s="27">
        <f t="shared" ca="1" si="3"/>
        <v>3.2846490693602077E-7</v>
      </c>
      <c r="N52" s="44"/>
      <c r="O52" s="44"/>
      <c r="P52" s="7"/>
      <c r="Q52" s="28">
        <f t="shared" ca="1" si="4"/>
        <v>-529.33069879257755</v>
      </c>
      <c r="R52" s="27">
        <f t="shared" ca="1" si="5"/>
        <v>4073.6458596454177</v>
      </c>
      <c r="S52" s="7"/>
      <c r="T52" s="28">
        <f t="shared" ca="1" si="6"/>
        <v>0.1291913298818449</v>
      </c>
      <c r="U52" s="27">
        <f t="shared" ca="1" si="7"/>
        <v>0.99240165346789955</v>
      </c>
      <c r="V52" s="7"/>
      <c r="W52" s="28">
        <f t="shared" ca="1" si="8"/>
        <v>0.14394239820576407</v>
      </c>
      <c r="X52" s="27">
        <f t="shared" ca="1" si="11"/>
        <v>179.96258962343018</v>
      </c>
      <c r="Y52" s="7"/>
      <c r="Z52" s="28">
        <f t="shared" si="12"/>
        <v>180.00899999999996</v>
      </c>
      <c r="AA52" s="27">
        <f t="shared" si="9"/>
        <v>3.1417497332224715</v>
      </c>
      <c r="AB52" s="7"/>
      <c r="AC52" s="28">
        <f t="shared" ca="1" si="0"/>
        <v>-4.641037656978142E-2</v>
      </c>
      <c r="AD52" s="27">
        <f t="shared" ca="1" si="10"/>
        <v>9.4225288286565956E-2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12673</v>
      </c>
      <c r="D53" s="26">
        <v>15151</v>
      </c>
      <c r="E53" s="26">
        <v>13642</v>
      </c>
      <c r="F53" s="26">
        <v>11149</v>
      </c>
      <c r="G53" s="27"/>
      <c r="H53" s="7"/>
      <c r="I53" s="28">
        <f t="shared" si="1"/>
        <v>-969</v>
      </c>
      <c r="J53" s="27">
        <f t="shared" si="1"/>
        <v>4002</v>
      </c>
      <c r="K53" s="7"/>
      <c r="L53" s="124">
        <f t="shared" si="2"/>
        <v>0.24190462006034369</v>
      </c>
      <c r="M53" s="27">
        <f t="shared" ca="1" si="3"/>
        <v>1.7807048488724831E-6</v>
      </c>
      <c r="N53" s="44"/>
      <c r="O53" s="44"/>
      <c r="P53" s="7"/>
      <c r="Q53" s="28">
        <f t="shared" ca="1" si="4"/>
        <v>-937.33069879257755</v>
      </c>
      <c r="R53" s="27">
        <f t="shared" ca="1" si="5"/>
        <v>3992.6458596454177</v>
      </c>
      <c r="S53" s="7"/>
      <c r="T53" s="28">
        <f t="shared" ca="1" si="6"/>
        <v>0.22877002938298149</v>
      </c>
      <c r="U53" s="27">
        <f t="shared" ca="1" si="7"/>
        <v>0.97266883016894523</v>
      </c>
      <c r="V53" s="7"/>
      <c r="W53" s="28">
        <f t="shared" ca="1" si="8"/>
        <v>0.24323905059389442</v>
      </c>
      <c r="X53" s="27">
        <f t="shared" ca="1" si="11"/>
        <v>185.74993187199584</v>
      </c>
      <c r="Y53" s="7"/>
      <c r="Z53" s="28">
        <f t="shared" si="12"/>
        <v>185.75999999999996</v>
      </c>
      <c r="AA53" s="27">
        <f t="shared" si="9"/>
        <v>3.242123618504666</v>
      </c>
      <c r="AB53" s="7"/>
      <c r="AC53" s="28">
        <f t="shared" ca="1" si="0"/>
        <v>-1.006812800412149E-2</v>
      </c>
      <c r="AD53" s="27">
        <f t="shared" ca="1" si="10"/>
        <v>-7.4707563749427663E-3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12484</v>
      </c>
      <c r="D54" s="26">
        <v>15091</v>
      </c>
      <c r="E54" s="26">
        <v>13839</v>
      </c>
      <c r="F54" s="26">
        <v>11213</v>
      </c>
      <c r="G54" s="27"/>
      <c r="H54" s="7"/>
      <c r="I54" s="28">
        <f t="shared" si="1"/>
        <v>-1355</v>
      </c>
      <c r="J54" s="27">
        <f t="shared" si="1"/>
        <v>3878</v>
      </c>
      <c r="K54" s="7"/>
      <c r="L54" s="124">
        <f t="shared" si="2"/>
        <v>0.33667183551483548</v>
      </c>
      <c r="M54" s="27">
        <f t="shared" ca="1" si="3"/>
        <v>1.1443266010430296E-7</v>
      </c>
      <c r="N54" s="44"/>
      <c r="O54" s="44"/>
      <c r="P54" s="7"/>
      <c r="Q54" s="28">
        <f t="shared" ca="1" si="4"/>
        <v>-1323.3306987925776</v>
      </c>
      <c r="R54" s="27">
        <f t="shared" ca="1" si="5"/>
        <v>3868.6458596454177</v>
      </c>
      <c r="S54" s="7"/>
      <c r="T54" s="28">
        <f t="shared" ca="1" si="6"/>
        <v>0.32297928920513519</v>
      </c>
      <c r="U54" s="27">
        <f t="shared" ca="1" si="7"/>
        <v>0.94246055746437318</v>
      </c>
      <c r="V54" s="7"/>
      <c r="W54" s="28">
        <f t="shared" ca="1" si="8"/>
        <v>0.33701011448270712</v>
      </c>
      <c r="X54" s="27">
        <f t="shared" ca="1" si="11"/>
        <v>191.38601275121277</v>
      </c>
      <c r="Y54" s="7"/>
      <c r="Z54" s="28">
        <f t="shared" si="12"/>
        <v>191.42999999999995</v>
      </c>
      <c r="AA54" s="27">
        <f t="shared" si="9"/>
        <v>3.3410837870927441</v>
      </c>
      <c r="AB54" s="7"/>
      <c r="AC54" s="28">
        <f t="shared" ca="1" si="0"/>
        <v>-4.3987248787175304E-2</v>
      </c>
      <c r="AD54" s="27">
        <f t="shared" ca="1" si="10"/>
        <v>5.885604919387788E-2</v>
      </c>
      <c r="AE54" s="7">
        <v>115</v>
      </c>
    </row>
    <row r="55" spans="1:31" s="26" customFormat="1" x14ac:dyDescent="0.25">
      <c r="A55" s="26">
        <v>35</v>
      </c>
      <c r="B55" s="26">
        <v>632</v>
      </c>
      <c r="C55" s="26">
        <v>12289</v>
      </c>
      <c r="D55" s="26">
        <v>15011</v>
      </c>
      <c r="E55" s="26">
        <v>14027</v>
      </c>
      <c r="F55" s="26">
        <v>11295</v>
      </c>
      <c r="G55" s="27"/>
      <c r="H55" s="7"/>
      <c r="I55" s="28">
        <f t="shared" si="1"/>
        <v>-1738</v>
      </c>
      <c r="J55" s="27">
        <f t="shared" si="1"/>
        <v>3716</v>
      </c>
      <c r="K55" s="7"/>
      <c r="L55" s="124">
        <f t="shared" si="2"/>
        <v>0.42842804300432769</v>
      </c>
      <c r="M55" s="27">
        <f t="shared" ca="1" si="3"/>
        <v>2.2004443732506265E-6</v>
      </c>
      <c r="N55" s="44"/>
      <c r="O55" s="44"/>
      <c r="P55" s="7"/>
      <c r="Q55" s="28">
        <f t="shared" ca="1" si="4"/>
        <v>-1706.3306987925776</v>
      </c>
      <c r="R55" s="27">
        <f t="shared" ca="1" si="5"/>
        <v>3706.6458596454177</v>
      </c>
      <c r="S55" s="7"/>
      <c r="T55" s="28">
        <f t="shared" ca="1" si="6"/>
        <v>0.41645635270742765</v>
      </c>
      <c r="U55" s="27">
        <f t="shared" ca="1" si="7"/>
        <v>0.90299491086646455</v>
      </c>
      <c r="V55" s="7"/>
      <c r="W55" s="28">
        <f t="shared" ca="1" si="8"/>
        <v>0.42991143249237546</v>
      </c>
      <c r="X55" s="27">
        <f t="shared" ca="1" si="11"/>
        <v>197.16859476119532</v>
      </c>
      <c r="Y55" s="7"/>
      <c r="Z55" s="28">
        <f t="shared" si="12"/>
        <v>197.11799999999994</v>
      </c>
      <c r="AA55" s="27">
        <f t="shared" si="9"/>
        <v>3.4403581149461813</v>
      </c>
      <c r="AB55" s="7"/>
      <c r="AC55" s="28">
        <f t="shared" ca="1" si="0"/>
        <v>5.0594761195384308E-2</v>
      </c>
      <c r="AD55" s="27">
        <f t="shared" ca="1" si="10"/>
        <v>4.6197191562669104E-2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12118</v>
      </c>
      <c r="D56" s="26">
        <v>14920</v>
      </c>
      <c r="E56" s="26">
        <v>14201</v>
      </c>
      <c r="F56" s="26">
        <v>11387</v>
      </c>
      <c r="G56" s="27"/>
      <c r="H56" s="7"/>
      <c r="I56" s="28">
        <f t="shared" si="1"/>
        <v>-2083</v>
      </c>
      <c r="J56" s="27">
        <f t="shared" si="1"/>
        <v>3533</v>
      </c>
      <c r="K56" s="7"/>
      <c r="L56" s="124">
        <f t="shared" si="2"/>
        <v>0.511917663588909</v>
      </c>
      <c r="M56" s="27">
        <f t="shared" ca="1" si="3"/>
        <v>2.3827258514817542E-6</v>
      </c>
      <c r="N56" s="44"/>
      <c r="O56" s="44"/>
      <c r="P56" s="7"/>
      <c r="Q56" s="28">
        <f t="shared" ca="1" si="4"/>
        <v>-2051.3306987925776</v>
      </c>
      <c r="R56" s="27">
        <f t="shared" ca="1" si="5"/>
        <v>3523.6458596454177</v>
      </c>
      <c r="S56" s="7"/>
      <c r="T56" s="28">
        <f t="shared" ca="1" si="6"/>
        <v>0.50065892949147695</v>
      </c>
      <c r="U56" s="27">
        <f t="shared" ca="1" si="7"/>
        <v>0.85841334711697515</v>
      </c>
      <c r="V56" s="7"/>
      <c r="W56" s="28">
        <f t="shared" ca="1" si="8"/>
        <v>0.51346127165168975</v>
      </c>
      <c r="X56" s="27">
        <f t="shared" ca="1" si="11"/>
        <v>202.59552453433366</v>
      </c>
      <c r="Y56" s="7"/>
      <c r="Z56" s="28">
        <f t="shared" si="12"/>
        <v>202.53599999999994</v>
      </c>
      <c r="AA56" s="27">
        <f t="shared" si="9"/>
        <v>3.5349200538192345</v>
      </c>
      <c r="AB56" s="7"/>
      <c r="AC56" s="28">
        <f t="shared" ca="1" si="0"/>
        <v>5.9524534333718293E-2</v>
      </c>
      <c r="AD56" s="27">
        <f t="shared" ca="1" si="10"/>
        <v>8.4700432934994296E-3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11947</v>
      </c>
      <c r="D57" s="26">
        <v>14802</v>
      </c>
      <c r="E57" s="26">
        <v>14360</v>
      </c>
      <c r="F57" s="26">
        <v>11493</v>
      </c>
      <c r="G57" s="27"/>
      <c r="H57" s="7"/>
      <c r="I57" s="28">
        <f t="shared" si="1"/>
        <v>-2413</v>
      </c>
      <c r="J57" s="27">
        <f t="shared" si="1"/>
        <v>3309</v>
      </c>
      <c r="K57" s="7"/>
      <c r="L57" s="124">
        <f t="shared" si="2"/>
        <v>0.59197392228354251</v>
      </c>
      <c r="M57" s="27">
        <f t="shared" ca="1" si="3"/>
        <v>1.5067112435546468E-6</v>
      </c>
      <c r="N57" s="44"/>
      <c r="O57" s="44"/>
      <c r="P57" s="7"/>
      <c r="Q57" s="28">
        <f t="shared" ca="1" si="4"/>
        <v>-2381.3306987925776</v>
      </c>
      <c r="R57" s="27">
        <f t="shared" ca="1" si="5"/>
        <v>3299.6458596454177</v>
      </c>
      <c r="S57" s="7"/>
      <c r="T57" s="28">
        <f t="shared" ca="1" si="6"/>
        <v>0.58120052467621974</v>
      </c>
      <c r="U57" s="27">
        <f t="shared" ca="1" si="7"/>
        <v>0.8038435641667806</v>
      </c>
      <c r="V57" s="7"/>
      <c r="W57" s="28">
        <f t="shared" ca="1" si="8"/>
        <v>0.59320140395084131</v>
      </c>
      <c r="X57" s="27">
        <f t="shared" ca="1" si="11"/>
        <v>208.13540918269348</v>
      </c>
      <c r="Y57" s="7"/>
      <c r="Z57" s="28">
        <f t="shared" si="12"/>
        <v>208.03499999999994</v>
      </c>
      <c r="AA57" s="27">
        <f t="shared" si="9"/>
        <v>3.6308957093864023</v>
      </c>
      <c r="AB57" s="7"/>
      <c r="AC57" s="28">
        <f t="shared" ca="1" si="0"/>
        <v>0.10040918269353938</v>
      </c>
      <c r="AD57" s="27">
        <f t="shared" ca="1" si="10"/>
        <v>4.0417438320616839E-2</v>
      </c>
      <c r="AE57" s="7">
        <v>112</v>
      </c>
    </row>
    <row r="58" spans="1:31" s="26" customFormat="1" x14ac:dyDescent="0.25">
      <c r="A58" s="26">
        <v>38</v>
      </c>
      <c r="B58" s="26">
        <v>631</v>
      </c>
      <c r="C58" s="26">
        <v>11793</v>
      </c>
      <c r="D58" s="26">
        <v>14683</v>
      </c>
      <c r="E58" s="26">
        <v>14522</v>
      </c>
      <c r="F58" s="26">
        <v>11631</v>
      </c>
      <c r="G58" s="27"/>
      <c r="H58" s="7"/>
      <c r="I58" s="28">
        <f t="shared" si="1"/>
        <v>-2729</v>
      </c>
      <c r="J58" s="27">
        <f t="shared" si="1"/>
        <v>3052</v>
      </c>
      <c r="K58" s="7"/>
      <c r="L58" s="124">
        <f t="shared" si="2"/>
        <v>0.66892286829666814</v>
      </c>
      <c r="M58" s="27">
        <f t="shared" ca="1" si="3"/>
        <v>2.3231845571340639E-7</v>
      </c>
      <c r="N58" s="44"/>
      <c r="O58" s="44"/>
      <c r="P58" s="7"/>
      <c r="Q58" s="28">
        <f t="shared" ca="1" si="4"/>
        <v>-2697.3306987925776</v>
      </c>
      <c r="R58" s="27">
        <f t="shared" ca="1" si="5"/>
        <v>3042.6458596454177</v>
      </c>
      <c r="S58" s="7"/>
      <c r="T58" s="28">
        <f t="shared" ca="1" si="6"/>
        <v>0.65832520370160985</v>
      </c>
      <c r="U58" s="27">
        <f t="shared" ca="1" si="7"/>
        <v>0.74123448283553039</v>
      </c>
      <c r="V58" s="7"/>
      <c r="W58" s="28">
        <f t="shared" ca="1" si="8"/>
        <v>0.66940486254529918</v>
      </c>
      <c r="X58" s="27">
        <f t="shared" ca="1" si="11"/>
        <v>213.7947274562955</v>
      </c>
      <c r="Y58" s="7"/>
      <c r="Z58" s="28">
        <f t="shared" si="12"/>
        <v>213.71399999999994</v>
      </c>
      <c r="AA58" s="27">
        <f t="shared" si="9"/>
        <v>3.7300129576071601</v>
      </c>
      <c r="AB58" s="7"/>
      <c r="AC58" s="28">
        <f t="shared" ca="1" si="0"/>
        <v>8.0727456295562661E-2</v>
      </c>
      <c r="AD58" s="27">
        <f t="shared" ca="1" si="10"/>
        <v>5.6608514983565783E-2</v>
      </c>
      <c r="AE58" s="7">
        <v>111</v>
      </c>
    </row>
    <row r="59" spans="1:31" s="26" customFormat="1" x14ac:dyDescent="0.25">
      <c r="A59" s="26">
        <v>39</v>
      </c>
      <c r="B59" s="26">
        <v>616</v>
      </c>
      <c r="C59" s="26">
        <v>11651</v>
      </c>
      <c r="D59" s="26">
        <v>14540</v>
      </c>
      <c r="E59" s="26">
        <v>14666</v>
      </c>
      <c r="F59" s="26">
        <v>11769</v>
      </c>
      <c r="G59" s="27"/>
      <c r="H59" s="7"/>
      <c r="I59" s="28">
        <f t="shared" si="1"/>
        <v>-3015</v>
      </c>
      <c r="J59" s="27">
        <f t="shared" si="1"/>
        <v>2771</v>
      </c>
      <c r="K59" s="7"/>
      <c r="L59" s="124">
        <f t="shared" si="2"/>
        <v>0.73771340750544723</v>
      </c>
      <c r="M59" s="27">
        <f t="shared" ca="1" si="3"/>
        <v>2.3553624664129433E-7</v>
      </c>
      <c r="N59" s="44"/>
      <c r="O59" s="44"/>
      <c r="P59" s="7"/>
      <c r="Q59" s="28">
        <f t="shared" ca="1" si="4"/>
        <v>-2983.3306987925776</v>
      </c>
      <c r="R59" s="27">
        <f t="shared" ca="1" si="5"/>
        <v>2761.6458596454177</v>
      </c>
      <c r="S59" s="7"/>
      <c r="T59" s="28">
        <f t="shared" ca="1" si="6"/>
        <v>0.72812791952838696</v>
      </c>
      <c r="U59" s="27">
        <f t="shared" ca="1" si="7"/>
        <v>0.67277863904533097</v>
      </c>
      <c r="V59" s="7"/>
      <c r="W59" s="28">
        <f t="shared" ca="1" si="8"/>
        <v>0.73819872827219979</v>
      </c>
      <c r="X59" s="27">
        <f t="shared" ca="1" si="11"/>
        <v>219.36432813634985</v>
      </c>
      <c r="Y59" s="7"/>
      <c r="Z59" s="28">
        <f t="shared" si="12"/>
        <v>219.25799999999995</v>
      </c>
      <c r="AA59" s="27">
        <f t="shared" si="9"/>
        <v>3.8267740113377258</v>
      </c>
      <c r="AB59" s="7"/>
      <c r="AC59" s="28">
        <f t="shared" ca="1" si="0"/>
        <v>0.10632813634990157</v>
      </c>
      <c r="AD59" s="27">
        <f t="shared" ca="1" si="10"/>
        <v>7.4928517072976319E-2</v>
      </c>
      <c r="AE59" s="7">
        <v>110</v>
      </c>
    </row>
    <row r="60" spans="1:31" s="26" customFormat="1" x14ac:dyDescent="0.25">
      <c r="A60" s="26">
        <v>40</v>
      </c>
      <c r="B60" s="26">
        <v>636</v>
      </c>
      <c r="C60" s="26">
        <v>11514</v>
      </c>
      <c r="D60" s="26">
        <v>14386</v>
      </c>
      <c r="E60" s="26">
        <v>14800</v>
      </c>
      <c r="F60" s="26">
        <v>11930</v>
      </c>
      <c r="G60" s="27"/>
      <c r="H60" s="7"/>
      <c r="I60" s="28">
        <f t="shared" si="1"/>
        <v>-3286</v>
      </c>
      <c r="J60" s="27">
        <f t="shared" si="1"/>
        <v>2456</v>
      </c>
      <c r="K60" s="7"/>
      <c r="L60" s="124">
        <f t="shared" si="2"/>
        <v>0.80148868312916433</v>
      </c>
      <c r="M60" s="27">
        <f t="shared" ca="1" si="3"/>
        <v>2.9567738470518824E-6</v>
      </c>
      <c r="N60" s="44"/>
      <c r="O60" s="44"/>
      <c r="P60" s="7"/>
      <c r="Q60" s="28">
        <f t="shared" ca="1" si="4"/>
        <v>-3254.3306987925776</v>
      </c>
      <c r="R60" s="27">
        <f t="shared" ca="1" si="5"/>
        <v>2446.6458596454177</v>
      </c>
      <c r="S60" s="7"/>
      <c r="T60" s="28">
        <f t="shared" ca="1" si="6"/>
        <v>0.79426965375585756</v>
      </c>
      <c r="U60" s="27">
        <f t="shared" ca="1" si="7"/>
        <v>0.59603988177161971</v>
      </c>
      <c r="V60" s="7"/>
      <c r="W60" s="28">
        <f t="shared" ca="1" si="8"/>
        <v>0.80320821034530598</v>
      </c>
      <c r="X60" s="27">
        <f t="shared" ca="1" si="11"/>
        <v>225.13155829495145</v>
      </c>
      <c r="Y60" s="7"/>
      <c r="Z60" s="28">
        <f t="shared" si="12"/>
        <v>224.98199999999994</v>
      </c>
      <c r="AA60" s="27">
        <f t="shared" si="9"/>
        <v>3.9266766577218815</v>
      </c>
      <c r="AB60" s="7"/>
      <c r="AC60" s="28">
        <f t="shared" ca="1" si="0"/>
        <v>0.14955829495150397</v>
      </c>
      <c r="AD60" s="27">
        <f t="shared" ca="1" si="10"/>
        <v>8.6837076304192351E-2</v>
      </c>
      <c r="AE60" s="7">
        <v>109</v>
      </c>
    </row>
    <row r="61" spans="1:31" s="26" customFormat="1" x14ac:dyDescent="0.25">
      <c r="A61" s="26">
        <v>41</v>
      </c>
      <c r="B61" s="26">
        <v>624</v>
      </c>
      <c r="C61" s="26">
        <v>11404</v>
      </c>
      <c r="D61" s="26">
        <v>14213</v>
      </c>
      <c r="E61" s="26">
        <v>14917</v>
      </c>
      <c r="F61" s="26">
        <v>12097</v>
      </c>
      <c r="G61" s="27"/>
      <c r="H61" s="7"/>
      <c r="I61" s="28">
        <f t="shared" si="1"/>
        <v>-3513</v>
      </c>
      <c r="J61" s="27">
        <f t="shared" si="1"/>
        <v>2116</v>
      </c>
      <c r="K61" s="7"/>
      <c r="L61" s="124">
        <f t="shared" si="2"/>
        <v>0.85629576380385353</v>
      </c>
      <c r="M61" s="27">
        <f t="shared" ca="1" si="3"/>
        <v>1.1912091230964723E-6</v>
      </c>
      <c r="N61" s="44"/>
      <c r="O61" s="44"/>
      <c r="P61" s="7"/>
      <c r="Q61" s="28">
        <f t="shared" ca="1" si="4"/>
        <v>-3481.3306987925776</v>
      </c>
      <c r="R61" s="27">
        <f t="shared" ca="1" si="5"/>
        <v>2106.6458596454177</v>
      </c>
      <c r="S61" s="7"/>
      <c r="T61" s="28">
        <f t="shared" ca="1" si="6"/>
        <v>0.84967250862536248</v>
      </c>
      <c r="U61" s="27">
        <f t="shared" ca="1" si="7"/>
        <v>0.51321074693650282</v>
      </c>
      <c r="V61" s="7"/>
      <c r="W61" s="28">
        <f t="shared" ca="1" si="8"/>
        <v>0.85738718907527456</v>
      </c>
      <c r="X61" s="27">
        <f t="shared" ca="1" si="11"/>
        <v>230.80601049349218</v>
      </c>
      <c r="Y61" s="7"/>
      <c r="Z61" s="28">
        <f t="shared" si="12"/>
        <v>230.59799999999996</v>
      </c>
      <c r="AA61" s="27">
        <f t="shared" si="9"/>
        <v>4.0246943485138829</v>
      </c>
      <c r="AB61" s="7"/>
      <c r="AC61" s="28">
        <f t="shared" ca="1" si="0"/>
        <v>0.20801049349222467</v>
      </c>
      <c r="AD61" s="27">
        <f t="shared" ca="1" si="10"/>
        <v>2.7496653518312542E-2</v>
      </c>
      <c r="AE61" s="7">
        <v>108</v>
      </c>
    </row>
    <row r="62" spans="1:31" s="26" customFormat="1" x14ac:dyDescent="0.25">
      <c r="A62" s="26">
        <v>42</v>
      </c>
      <c r="B62" s="26">
        <v>637</v>
      </c>
      <c r="C62" s="26">
        <v>11300</v>
      </c>
      <c r="D62" s="26">
        <v>14028</v>
      </c>
      <c r="E62" s="26">
        <v>15009</v>
      </c>
      <c r="F62" s="26">
        <v>12274</v>
      </c>
      <c r="G62" s="27"/>
      <c r="H62" s="7"/>
      <c r="I62" s="28">
        <f t="shared" si="1"/>
        <v>-3709</v>
      </c>
      <c r="J62" s="27">
        <f t="shared" si="1"/>
        <v>1754</v>
      </c>
      <c r="K62" s="7"/>
      <c r="L62" s="124">
        <f t="shared" si="2"/>
        <v>0.90376184931139381</v>
      </c>
      <c r="M62" s="27">
        <f t="shared" ca="1" si="3"/>
        <v>2.492245695258385E-8</v>
      </c>
      <c r="N62" s="44"/>
      <c r="O62" s="44"/>
      <c r="P62" s="7"/>
      <c r="Q62" s="28">
        <f t="shared" ca="1" si="4"/>
        <v>-3677.3306987925776</v>
      </c>
      <c r="R62" s="27">
        <f t="shared" ca="1" si="5"/>
        <v>1744.6458596454174</v>
      </c>
      <c r="S62" s="7"/>
      <c r="T62" s="28">
        <f t="shared" ca="1" si="6"/>
        <v>0.89750933485630069</v>
      </c>
      <c r="U62" s="27">
        <f t="shared" ca="1" si="7"/>
        <v>0.42502207984734897</v>
      </c>
      <c r="V62" s="7"/>
      <c r="W62" s="28">
        <f t="shared" ca="1" si="8"/>
        <v>0.90391971779131486</v>
      </c>
      <c r="X62" s="27">
        <f t="shared" ca="1" si="11"/>
        <v>236.52684624348694</v>
      </c>
      <c r="Y62" s="7"/>
      <c r="Z62" s="28">
        <f t="shared" si="12"/>
        <v>236.33099999999996</v>
      </c>
      <c r="AA62" s="27">
        <f t="shared" si="9"/>
        <v>4.1247540745307179</v>
      </c>
      <c r="AB62" s="7"/>
      <c r="AC62" s="28">
        <f t="shared" ca="1" si="0"/>
        <v>0.19584624348698298</v>
      </c>
      <c r="AD62" s="27">
        <f t="shared" ca="1" si="10"/>
        <v>5.0682278740652009E-2</v>
      </c>
      <c r="AE62" s="7">
        <v>107</v>
      </c>
    </row>
    <row r="63" spans="1:31" s="26" customFormat="1" x14ac:dyDescent="0.25">
      <c r="A63" s="26">
        <v>43</v>
      </c>
      <c r="B63" s="26">
        <v>621</v>
      </c>
      <c r="C63" s="26">
        <v>11221</v>
      </c>
      <c r="D63" s="26">
        <v>13848</v>
      </c>
      <c r="E63" s="26">
        <v>15088</v>
      </c>
      <c r="F63" s="26">
        <v>12460</v>
      </c>
      <c r="G63" s="27"/>
      <c r="H63" s="7"/>
      <c r="I63" s="28">
        <f t="shared" si="1"/>
        <v>-3867</v>
      </c>
      <c r="J63" s="27">
        <f t="shared" si="1"/>
        <v>1388</v>
      </c>
      <c r="K63" s="7"/>
      <c r="L63" s="124">
        <f t="shared" si="2"/>
        <v>0.94133538326734301</v>
      </c>
      <c r="M63" s="27">
        <f t="shared" ca="1" si="3"/>
        <v>2.9969286174764967E-8</v>
      </c>
      <c r="N63" s="44"/>
      <c r="O63" s="44"/>
      <c r="P63" s="7"/>
      <c r="Q63" s="28">
        <f t="shared" ca="1" si="4"/>
        <v>-3835.3306987925776</v>
      </c>
      <c r="R63" s="27">
        <f t="shared" ca="1" si="5"/>
        <v>1378.6458596454174</v>
      </c>
      <c r="S63" s="7"/>
      <c r="T63" s="28">
        <f t="shared" ca="1" si="6"/>
        <v>0.93607167436899574</v>
      </c>
      <c r="U63" s="27">
        <f t="shared" ca="1" si="7"/>
        <v>0.33585895234837021</v>
      </c>
      <c r="V63" s="7"/>
      <c r="W63" s="28">
        <f t="shared" ca="1" si="8"/>
        <v>0.94116226687246729</v>
      </c>
      <c r="X63" s="27">
        <f t="shared" ca="1" si="11"/>
        <v>242.07048344816781</v>
      </c>
      <c r="Y63" s="7"/>
      <c r="Z63" s="28">
        <f t="shared" si="12"/>
        <v>241.91999999999996</v>
      </c>
      <c r="AA63" s="27">
        <f t="shared" si="9"/>
        <v>4.2223005264246813</v>
      </c>
      <c r="AB63" s="7"/>
      <c r="AC63" s="28">
        <f t="shared" ca="1" si="0"/>
        <v>0.1504834481678472</v>
      </c>
      <c r="AD63" s="27">
        <f t="shared" ca="1" si="10"/>
        <v>0.10061820678254207</v>
      </c>
      <c r="AE63" s="7">
        <v>106</v>
      </c>
    </row>
    <row r="64" spans="1:31" s="26" customFormat="1" x14ac:dyDescent="0.25">
      <c r="A64" s="26">
        <v>44</v>
      </c>
      <c r="B64" s="26">
        <v>632</v>
      </c>
      <c r="C64" s="26">
        <v>11164</v>
      </c>
      <c r="D64" s="26">
        <v>13656</v>
      </c>
      <c r="E64" s="26">
        <v>15159</v>
      </c>
      <c r="F64" s="26">
        <v>12658</v>
      </c>
      <c r="G64" s="27"/>
      <c r="H64" s="7"/>
      <c r="I64" s="28">
        <f t="shared" si="1"/>
        <v>-3995</v>
      </c>
      <c r="J64" s="27">
        <f t="shared" si="1"/>
        <v>998</v>
      </c>
      <c r="K64" s="7"/>
      <c r="L64" s="124">
        <f t="shared" si="2"/>
        <v>0.9703829930579202</v>
      </c>
      <c r="M64" s="27">
        <f t="shared" ca="1" si="3"/>
        <v>3.7482560735920558E-7</v>
      </c>
      <c r="N64" s="44"/>
      <c r="O64" s="44"/>
      <c r="P64" s="7"/>
      <c r="Q64" s="28">
        <f t="shared" ca="1" si="4"/>
        <v>-3963.3306987925776</v>
      </c>
      <c r="R64" s="27">
        <f t="shared" ca="1" si="5"/>
        <v>988.64585964541754</v>
      </c>
      <c r="S64" s="7"/>
      <c r="T64" s="28">
        <f t="shared" ca="1" si="6"/>
        <v>0.9673120506830778</v>
      </c>
      <c r="U64" s="27">
        <f t="shared" ca="1" si="7"/>
        <v>0.2408490623904421</v>
      </c>
      <c r="V64" s="7"/>
      <c r="W64" s="28">
        <f t="shared" ca="1" si="8"/>
        <v>0.97099522308606256</v>
      </c>
      <c r="X64" s="27">
        <f t="shared" ca="1" si="11"/>
        <v>247.7790150837418</v>
      </c>
      <c r="Y64" s="7"/>
      <c r="Z64" s="28">
        <f t="shared" si="12"/>
        <v>247.60799999999995</v>
      </c>
      <c r="AA64" s="27">
        <f t="shared" si="9"/>
        <v>4.3215748542781185</v>
      </c>
      <c r="AB64" s="7"/>
      <c r="AC64" s="28">
        <f t="shared" ca="1" si="0"/>
        <v>0.17101508374184959</v>
      </c>
      <c r="AD64" s="27">
        <f t="shared" ca="1" si="10"/>
        <v>-1.5263541035466233E-2</v>
      </c>
      <c r="AE64" s="7">
        <v>105</v>
      </c>
    </row>
    <row r="65" spans="1:31" s="26" customFormat="1" x14ac:dyDescent="0.25">
      <c r="A65" s="26">
        <v>45</v>
      </c>
      <c r="B65" s="26">
        <v>599</v>
      </c>
      <c r="C65" s="26">
        <v>11118</v>
      </c>
      <c r="D65" s="26">
        <v>13466</v>
      </c>
      <c r="E65" s="26">
        <v>15192</v>
      </c>
      <c r="F65" s="26">
        <v>12839</v>
      </c>
      <c r="G65" s="27"/>
      <c r="H65" s="7"/>
      <c r="I65" s="28">
        <f t="shared" si="1"/>
        <v>-4074</v>
      </c>
      <c r="J65" s="27">
        <f t="shared" si="1"/>
        <v>627</v>
      </c>
      <c r="K65" s="7"/>
      <c r="L65" s="124">
        <f t="shared" si="2"/>
        <v>0.98909666195142942</v>
      </c>
      <c r="M65" s="27">
        <f t="shared" ca="1" si="3"/>
        <v>2.5687529356856311E-8</v>
      </c>
      <c r="N65" s="44"/>
      <c r="O65" s="44"/>
      <c r="P65" s="7"/>
      <c r="Q65" s="28">
        <f t="shared" ca="1" si="4"/>
        <v>-4042.3306987925776</v>
      </c>
      <c r="R65" s="27">
        <f t="shared" ca="1" si="5"/>
        <v>617.64585964541754</v>
      </c>
      <c r="S65" s="7"/>
      <c r="T65" s="28">
        <f t="shared" ca="1" si="6"/>
        <v>0.98659322043942532</v>
      </c>
      <c r="U65" s="27">
        <f t="shared" ca="1" si="7"/>
        <v>0.15046785937918222</v>
      </c>
      <c r="V65" s="7"/>
      <c r="W65" s="28">
        <f t="shared" ca="1" si="8"/>
        <v>0.98893638865559741</v>
      </c>
      <c r="X65" s="27">
        <f t="shared" ca="1" si="11"/>
        <v>253.05843550207157</v>
      </c>
      <c r="Y65" s="7"/>
      <c r="Z65" s="28">
        <f t="shared" si="12"/>
        <v>252.99899999999994</v>
      </c>
      <c r="AA65" s="27">
        <f t="shared" si="9"/>
        <v>4.4156655542531329</v>
      </c>
      <c r="AB65" s="7"/>
      <c r="AC65" s="28">
        <f t="shared" ca="1" si="0"/>
        <v>5.9435502071636392E-2</v>
      </c>
      <c r="AD65" s="27">
        <f t="shared" ca="1" si="10"/>
        <v>4.7969816464558335E-2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11098</v>
      </c>
      <c r="D66" s="26">
        <v>13275</v>
      </c>
      <c r="E66" s="26">
        <v>15222</v>
      </c>
      <c r="F66" s="26">
        <v>13043</v>
      </c>
      <c r="G66" s="27"/>
      <c r="H66" s="7"/>
      <c r="I66" s="28">
        <f t="shared" si="1"/>
        <v>-4124</v>
      </c>
      <c r="J66" s="27">
        <f t="shared" si="1"/>
        <v>232</v>
      </c>
      <c r="K66" s="7"/>
      <c r="L66" s="124">
        <f t="shared" si="2"/>
        <v>0.99925777961649864</v>
      </c>
      <c r="M66" s="27">
        <f t="shared" ca="1" si="3"/>
        <v>2.06364948179275E-7</v>
      </c>
      <c r="N66" s="44"/>
      <c r="O66" s="44"/>
      <c r="P66" s="7"/>
      <c r="Q66" s="28">
        <f t="shared" ca="1" si="4"/>
        <v>-4092.3306987925776</v>
      </c>
      <c r="R66" s="27">
        <f t="shared" ca="1" si="5"/>
        <v>222.64585964541754</v>
      </c>
      <c r="S66" s="7"/>
      <c r="T66" s="28">
        <f t="shared" ca="1" si="6"/>
        <v>0.99879649243711366</v>
      </c>
      <c r="U66" s="27">
        <f t="shared" ca="1" si="7"/>
        <v>5.4239893908972922E-2</v>
      </c>
      <c r="V66" s="7"/>
      <c r="W66" s="28">
        <f t="shared" ca="1" si="8"/>
        <v>0.99971205370576555</v>
      </c>
      <c r="X66" s="27">
        <f t="shared" ca="1" si="11"/>
        <v>258.60413818624431</v>
      </c>
      <c r="Y66" s="7"/>
      <c r="Z66" s="28">
        <f t="shared" si="12"/>
        <v>258.58799999999997</v>
      </c>
      <c r="AA66" s="27">
        <f t="shared" si="9"/>
        <v>4.5132120061470964</v>
      </c>
      <c r="AB66" s="7"/>
      <c r="AC66" s="28">
        <f t="shared" ca="1" si="0"/>
        <v>1.6138186244347708E-2</v>
      </c>
      <c r="AD66" s="27">
        <f t="shared" ca="1" si="10"/>
        <v>7.9166410052437186E-2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11091</v>
      </c>
      <c r="D67" s="26">
        <v>13057</v>
      </c>
      <c r="E67" s="26">
        <v>15215</v>
      </c>
      <c r="F67" s="26">
        <v>13235</v>
      </c>
      <c r="G67" s="27"/>
      <c r="H67" s="7"/>
      <c r="I67" s="28">
        <f t="shared" si="1"/>
        <v>-4124</v>
      </c>
      <c r="J67" s="27">
        <f t="shared" si="1"/>
        <v>-178</v>
      </c>
      <c r="K67" s="7"/>
      <c r="L67" s="124">
        <f t="shared" si="2"/>
        <v>0.99979488865161192</v>
      </c>
      <c r="M67" s="27">
        <f t="shared" ca="1" si="3"/>
        <v>2.4525167333101211E-6</v>
      </c>
      <c r="N67" s="44"/>
      <c r="O67" s="44"/>
      <c r="P67" s="7"/>
      <c r="Q67" s="28">
        <f t="shared" ca="1" si="4"/>
        <v>-4092.3306987925776</v>
      </c>
      <c r="R67" s="27">
        <f t="shared" ca="1" si="5"/>
        <v>-187.35414035458246</v>
      </c>
      <c r="S67" s="7"/>
      <c r="T67" s="28">
        <f t="shared" ca="1" si="6"/>
        <v>0.99879649243711366</v>
      </c>
      <c r="U67" s="27">
        <f t="shared" ca="1" si="7"/>
        <v>-4.5642298098079764E-2</v>
      </c>
      <c r="V67" s="7"/>
      <c r="W67" s="28">
        <f t="shared" ca="1" si="8"/>
        <v>0.9982288373327497</v>
      </c>
      <c r="X67" s="27">
        <f t="shared" ca="1" si="11"/>
        <v>264.32763315117381</v>
      </c>
      <c r="Y67" s="7"/>
      <c r="Z67" s="28">
        <f t="shared" si="12"/>
        <v>264.33899999999994</v>
      </c>
      <c r="AA67" s="27">
        <f t="shared" si="9"/>
        <v>4.61358589142929</v>
      </c>
      <c r="AB67" s="7"/>
      <c r="AC67" s="28">
        <f t="shared" ca="1" si="0"/>
        <v>-1.1366848826128262E-2</v>
      </c>
      <c r="AD67" s="27">
        <f t="shared" ca="1" si="10"/>
        <v>1.9036684500292722E-2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11115</v>
      </c>
      <c r="D68" s="26">
        <v>12874</v>
      </c>
      <c r="E68" s="26">
        <v>15213</v>
      </c>
      <c r="F68" s="26">
        <v>13451</v>
      </c>
      <c r="G68" s="27"/>
      <c r="H68" s="7"/>
      <c r="I68" s="28">
        <f t="shared" si="1"/>
        <v>-4098</v>
      </c>
      <c r="J68" s="27">
        <f t="shared" si="1"/>
        <v>-577</v>
      </c>
      <c r="K68" s="7"/>
      <c r="L68" s="124">
        <f t="shared" si="2"/>
        <v>0.99047087408618228</v>
      </c>
      <c r="M68" s="27">
        <f t="shared" ca="1" si="3"/>
        <v>1.0150958825112916E-9</v>
      </c>
      <c r="N68" s="44"/>
      <c r="O68" s="44"/>
      <c r="P68" s="7"/>
      <c r="Q68" s="28">
        <f t="shared" ca="1" si="4"/>
        <v>-4066.3306987925776</v>
      </c>
      <c r="R68" s="27">
        <f t="shared" ca="1" si="5"/>
        <v>-586.35414035458246</v>
      </c>
      <c r="S68" s="7"/>
      <c r="T68" s="28">
        <f t="shared" ca="1" si="6"/>
        <v>0.99245079099831568</v>
      </c>
      <c r="U68" s="27">
        <f t="shared" ca="1" si="7"/>
        <v>-0.14284472397811396</v>
      </c>
      <c r="V68" s="7"/>
      <c r="W68" s="28">
        <f t="shared" ca="1" si="8"/>
        <v>0.99043901351678199</v>
      </c>
      <c r="X68" s="27">
        <f t="shared" ca="1" si="11"/>
        <v>269.91652194602636</v>
      </c>
      <c r="Y68" s="7"/>
      <c r="Z68" s="28">
        <f t="shared" si="12"/>
        <v>270.00899999999996</v>
      </c>
      <c r="AA68" s="27">
        <f t="shared" si="9"/>
        <v>4.7125460600173685</v>
      </c>
      <c r="AB68" s="7"/>
      <c r="AC68" s="28">
        <f t="shared" ca="1" si="0"/>
        <v>-9.2478053973593433E-2</v>
      </c>
      <c r="AD68" s="27">
        <f t="shared" ca="1" si="10"/>
        <v>-1.1995908872620475E-2</v>
      </c>
      <c r="AE68" s="7">
        <v>101</v>
      </c>
    </row>
    <row r="69" spans="1:31" s="26" customFormat="1" x14ac:dyDescent="0.25">
      <c r="A69" s="26">
        <v>49</v>
      </c>
      <c r="B69" s="26">
        <v>632</v>
      </c>
      <c r="C69" s="26">
        <v>11150</v>
      </c>
      <c r="D69" s="26">
        <v>12676</v>
      </c>
      <c r="E69" s="26">
        <v>15178</v>
      </c>
      <c r="F69" s="26">
        <v>13645</v>
      </c>
      <c r="G69" s="27"/>
      <c r="H69" s="7"/>
      <c r="I69" s="28">
        <f t="shared" si="1"/>
        <v>-4028</v>
      </c>
      <c r="J69" s="27">
        <f t="shared" si="1"/>
        <v>-969</v>
      </c>
      <c r="K69" s="7"/>
      <c r="L69" s="124">
        <f t="shared" si="2"/>
        <v>0.9713788771480687</v>
      </c>
      <c r="M69" s="27">
        <f t="shared" ca="1" si="3"/>
        <v>3.0866073466708686E-7</v>
      </c>
      <c r="N69" s="44"/>
      <c r="O69" s="44"/>
      <c r="P69" s="7"/>
      <c r="Q69" s="28">
        <f t="shared" ca="1" si="4"/>
        <v>-3996.3306987925776</v>
      </c>
      <c r="R69" s="27">
        <f t="shared" ca="1" si="5"/>
        <v>-978.35414035458246</v>
      </c>
      <c r="S69" s="7"/>
      <c r="T69" s="28">
        <f t="shared" ca="1" si="6"/>
        <v>0.97536621020155212</v>
      </c>
      <c r="U69" s="27">
        <f t="shared" ca="1" si="7"/>
        <v>-0.23834184414095458</v>
      </c>
      <c r="V69" s="7"/>
      <c r="W69" s="28">
        <f t="shared" ca="1" si="8"/>
        <v>0.97193444958679032</v>
      </c>
      <c r="X69" s="27">
        <f t="shared" ca="1" si="11"/>
        <v>275.4881236073868</v>
      </c>
      <c r="Y69" s="7"/>
      <c r="Z69" s="28">
        <f t="shared" si="12"/>
        <v>275.69699999999995</v>
      </c>
      <c r="AA69" s="27">
        <f t="shared" si="9"/>
        <v>4.8118203878708057</v>
      </c>
      <c r="AB69" s="7"/>
      <c r="AC69" s="28">
        <f t="shared" ca="1" si="0"/>
        <v>-0.20887639261314916</v>
      </c>
      <c r="AD69" s="27">
        <f t="shared" ca="1" si="10"/>
        <v>0.15671103964922395</v>
      </c>
      <c r="AE69" s="7">
        <v>100</v>
      </c>
    </row>
    <row r="70" spans="1:31" s="26" customFormat="1" x14ac:dyDescent="0.25">
      <c r="A70" s="26">
        <v>50</v>
      </c>
      <c r="B70" s="26">
        <v>632</v>
      </c>
      <c r="C70" s="26">
        <v>11210</v>
      </c>
      <c r="D70" s="26">
        <v>12479</v>
      </c>
      <c r="E70" s="26">
        <v>15119</v>
      </c>
      <c r="F70" s="26">
        <v>13838</v>
      </c>
      <c r="G70" s="27"/>
      <c r="H70" s="7"/>
      <c r="I70" s="28">
        <f t="shared" si="1"/>
        <v>-3909</v>
      </c>
      <c r="J70" s="27">
        <f t="shared" si="1"/>
        <v>-1359</v>
      </c>
      <c r="K70" s="7"/>
      <c r="L70" s="124">
        <f t="shared" si="2"/>
        <v>0.94272093668030743</v>
      </c>
      <c r="M70" s="27">
        <f t="shared" ca="1" si="3"/>
        <v>1.5483842331946445E-6</v>
      </c>
      <c r="N70" s="44"/>
      <c r="O70" s="44"/>
      <c r="P70" s="7"/>
      <c r="Q70" s="28">
        <f t="shared" ca="1" si="4"/>
        <v>-3877.3306987925776</v>
      </c>
      <c r="R70" s="27">
        <f t="shared" ca="1" si="5"/>
        <v>-1368.3541403545826</v>
      </c>
      <c r="S70" s="7"/>
      <c r="T70" s="28">
        <f t="shared" ca="1" si="6"/>
        <v>0.94632242284705392</v>
      </c>
      <c r="U70" s="27">
        <f t="shared" ca="1" si="7"/>
        <v>-0.33335173409888275</v>
      </c>
      <c r="V70" s="7"/>
      <c r="W70" s="28">
        <f t="shared" ca="1" si="8"/>
        <v>0.9414765957972715</v>
      </c>
      <c r="X70" s="27">
        <f t="shared" ca="1" si="11"/>
        <v>281.20740100398348</v>
      </c>
      <c r="Y70" s="7"/>
      <c r="Z70" s="28">
        <f t="shared" si="12"/>
        <v>281.38499999999993</v>
      </c>
      <c r="AA70" s="27">
        <f t="shared" si="9"/>
        <v>4.9110947157242428</v>
      </c>
      <c r="AB70" s="7"/>
      <c r="AC70" s="28">
        <f t="shared" ca="1" si="0"/>
        <v>-0.17759899601645657</v>
      </c>
      <c r="AD70" s="27">
        <f t="shared" ca="1" si="10"/>
        <v>4.0604681818138033E-2</v>
      </c>
      <c r="AE70" s="7">
        <v>99</v>
      </c>
    </row>
    <row r="71" spans="1:31" s="26" customFormat="1" x14ac:dyDescent="0.25">
      <c r="A71" s="26">
        <v>51</v>
      </c>
      <c r="B71" s="26">
        <v>627</v>
      </c>
      <c r="C71" s="26">
        <v>11282</v>
      </c>
      <c r="D71" s="26">
        <v>12294</v>
      </c>
      <c r="E71" s="26">
        <v>15043</v>
      </c>
      <c r="F71" s="26">
        <v>14024</v>
      </c>
      <c r="G71" s="27"/>
      <c r="H71" s="7"/>
      <c r="I71" s="28">
        <f t="shared" si="1"/>
        <v>-3761</v>
      </c>
      <c r="J71" s="27">
        <f t="shared" si="1"/>
        <v>-1730</v>
      </c>
      <c r="K71" s="7"/>
      <c r="L71" s="124">
        <f t="shared" si="2"/>
        <v>0.90511493098381812</v>
      </c>
      <c r="M71" s="27">
        <f t="shared" ca="1" si="3"/>
        <v>1.2235294533568643E-6</v>
      </c>
      <c r="N71" s="44"/>
      <c r="O71" s="44"/>
      <c r="P71" s="7"/>
      <c r="Q71" s="28">
        <f t="shared" ca="1" si="4"/>
        <v>-3729.3306987925776</v>
      </c>
      <c r="R71" s="27">
        <f t="shared" ca="1" si="5"/>
        <v>-1739.3541403545826</v>
      </c>
      <c r="S71" s="7"/>
      <c r="T71" s="28">
        <f t="shared" ca="1" si="6"/>
        <v>0.91020073773389654</v>
      </c>
      <c r="U71" s="27">
        <f t="shared" ca="1" si="7"/>
        <v>-0.42373293711014265</v>
      </c>
      <c r="V71" s="7"/>
      <c r="W71" s="28">
        <f t="shared" ca="1" si="8"/>
        <v>0.90400879832750747</v>
      </c>
      <c r="X71" s="27">
        <f t="shared" ca="1" si="11"/>
        <v>286.82343939200518</v>
      </c>
      <c r="Y71" s="7"/>
      <c r="Z71" s="28">
        <f t="shared" si="12"/>
        <v>287.02799999999991</v>
      </c>
      <c r="AA71" s="27">
        <f t="shared" si="9"/>
        <v>5.0095836454142821</v>
      </c>
      <c r="AB71" s="7"/>
      <c r="AC71" s="28">
        <f t="shared" ca="1" si="0"/>
        <v>-0.20456060799472198</v>
      </c>
      <c r="AD71" s="27">
        <f t="shared" ca="1" si="10"/>
        <v>5.2390929538205455E-2</v>
      </c>
      <c r="AE71" s="7">
        <v>98</v>
      </c>
    </row>
    <row r="72" spans="1:31" s="26" customFormat="1" x14ac:dyDescent="0.25">
      <c r="A72" s="26">
        <v>52</v>
      </c>
      <c r="B72" s="26">
        <v>619</v>
      </c>
      <c r="C72" s="26">
        <v>11362</v>
      </c>
      <c r="D72" s="26">
        <v>12110</v>
      </c>
      <c r="E72" s="26">
        <v>14943</v>
      </c>
      <c r="F72" s="26">
        <v>14187</v>
      </c>
      <c r="G72" s="27"/>
      <c r="H72" s="7"/>
      <c r="I72" s="28">
        <f t="shared" si="1"/>
        <v>-3581</v>
      </c>
      <c r="J72" s="27">
        <f t="shared" si="1"/>
        <v>-2077</v>
      </c>
      <c r="K72" s="7"/>
      <c r="L72" s="124">
        <f t="shared" si="2"/>
        <v>0.85938105770580198</v>
      </c>
      <c r="M72" s="27">
        <f t="shared" ca="1" si="3"/>
        <v>3.1830986900955829E-7</v>
      </c>
      <c r="N72" s="44"/>
      <c r="O72" s="44"/>
      <c r="P72" s="7"/>
      <c r="Q72" s="28">
        <f t="shared" ca="1" si="4"/>
        <v>-3549.3306987925776</v>
      </c>
      <c r="R72" s="27">
        <f t="shared" ca="1" si="5"/>
        <v>-2086.3541403545823</v>
      </c>
      <c r="S72" s="7"/>
      <c r="T72" s="28">
        <f t="shared" ca="1" si="6"/>
        <v>0.86626895854221864</v>
      </c>
      <c r="U72" s="27">
        <f t="shared" ca="1" si="7"/>
        <v>-0.508267377662453</v>
      </c>
      <c r="V72" s="7"/>
      <c r="W72" s="28">
        <f t="shared" ca="1" si="8"/>
        <v>0.85881686813747449</v>
      </c>
      <c r="X72" s="27">
        <f t="shared" ca="1" si="11"/>
        <v>292.32771828043724</v>
      </c>
      <c r="Y72" s="7"/>
      <c r="Z72" s="28">
        <f t="shared" si="12"/>
        <v>292.59899999999993</v>
      </c>
      <c r="AA72" s="27">
        <f t="shared" si="9"/>
        <v>5.106815938042887</v>
      </c>
      <c r="AB72" s="7"/>
      <c r="AC72" s="28">
        <f t="shared" ca="1" si="0"/>
        <v>-0.27128171956269398</v>
      </c>
      <c r="AD72" s="27">
        <f t="shared" ca="1" si="10"/>
        <v>6.6040828911582139E-2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11472</v>
      </c>
      <c r="D73" s="26">
        <v>11944</v>
      </c>
      <c r="E73" s="26">
        <v>14835</v>
      </c>
      <c r="F73" s="26">
        <v>14352</v>
      </c>
      <c r="G73" s="27"/>
      <c r="H73" s="7"/>
      <c r="I73" s="28">
        <f t="shared" si="1"/>
        <v>-3363</v>
      </c>
      <c r="J73" s="27">
        <f t="shared" si="1"/>
        <v>-2408</v>
      </c>
      <c r="K73" s="7"/>
      <c r="L73" s="124">
        <f t="shared" si="2"/>
        <v>0.8061809402230331</v>
      </c>
      <c r="M73" s="27">
        <f t="shared" ca="1" si="3"/>
        <v>3.1457629947998916E-6</v>
      </c>
      <c r="N73" s="44"/>
      <c r="O73" s="44"/>
      <c r="P73" s="7"/>
      <c r="Q73" s="28">
        <f t="shared" ca="1" si="4"/>
        <v>-3331.3306987925776</v>
      </c>
      <c r="R73" s="27">
        <f t="shared" ca="1" si="5"/>
        <v>-2417.3541403545823</v>
      </c>
      <c r="S73" s="7"/>
      <c r="T73" s="28">
        <f t="shared" ca="1" si="6"/>
        <v>0.81306269263229758</v>
      </c>
      <c r="U73" s="27">
        <f t="shared" ca="1" si="7"/>
        <v>-0.58890397657546389</v>
      </c>
      <c r="V73" s="7"/>
      <c r="W73" s="28">
        <f t="shared" ca="1" si="8"/>
        <v>0.80440731033075008</v>
      </c>
      <c r="X73" s="27">
        <f t="shared" ca="1" si="11"/>
        <v>297.9174423288805</v>
      </c>
      <c r="Y73" s="7"/>
      <c r="Z73" s="28">
        <f t="shared" si="12"/>
        <v>298.10699999999991</v>
      </c>
      <c r="AA73" s="27">
        <f t="shared" si="9"/>
        <v>5.2029486732427346</v>
      </c>
      <c r="AB73" s="7"/>
      <c r="AC73" s="28">
        <f t="shared" ca="1" si="0"/>
        <v>-0.18955767111941668</v>
      </c>
      <c r="AD73" s="27">
        <f t="shared" ca="1" si="10"/>
        <v>3.2184245684220514E-2</v>
      </c>
      <c r="AE73" s="7">
        <v>96</v>
      </c>
    </row>
    <row r="74" spans="1:31" s="26" customFormat="1" x14ac:dyDescent="0.25">
      <c r="A74" s="26">
        <v>54</v>
      </c>
      <c r="B74" s="26">
        <v>622</v>
      </c>
      <c r="C74" s="26">
        <v>11609</v>
      </c>
      <c r="D74" s="26">
        <v>11801</v>
      </c>
      <c r="E74" s="26">
        <v>14728</v>
      </c>
      <c r="F74" s="26">
        <v>14521</v>
      </c>
      <c r="G74" s="27"/>
      <c r="H74" s="7"/>
      <c r="I74" s="28">
        <f t="shared" si="1"/>
        <v>-3119</v>
      </c>
      <c r="J74" s="27">
        <f t="shared" si="1"/>
        <v>-2720</v>
      </c>
      <c r="K74" s="7"/>
      <c r="L74" s="124">
        <f t="shared" si="2"/>
        <v>0.74448598039524438</v>
      </c>
      <c r="M74" s="27">
        <f t="shared" ca="1" si="3"/>
        <v>5.8659439568736673E-7</v>
      </c>
      <c r="N74" s="44"/>
      <c r="O74" s="44"/>
      <c r="P74" s="7"/>
      <c r="Q74" s="28">
        <f t="shared" ca="1" si="4"/>
        <v>-3087.3306987925776</v>
      </c>
      <c r="R74" s="27">
        <f t="shared" ca="1" si="5"/>
        <v>-2729.3541403545823</v>
      </c>
      <c r="S74" s="7"/>
      <c r="T74" s="28">
        <f t="shared" ca="1" si="6"/>
        <v>0.75351072528357865</v>
      </c>
      <c r="U74" s="27">
        <f t="shared" ca="1" si="7"/>
        <v>-0.66491188854180638</v>
      </c>
      <c r="V74" s="7"/>
      <c r="W74" s="28">
        <f t="shared" ca="1" si="8"/>
        <v>0.74372008588835237</v>
      </c>
      <c r="X74" s="27">
        <f t="shared" ca="1" si="11"/>
        <v>303.5075384278997</v>
      </c>
      <c r="Y74" s="7"/>
      <c r="Z74" s="28">
        <f t="shared" si="12"/>
        <v>303.70499999999993</v>
      </c>
      <c r="AA74" s="27">
        <f t="shared" si="9"/>
        <v>5.3006522047693769</v>
      </c>
      <c r="AB74" s="7"/>
      <c r="AC74" s="28">
        <f t="shared" ca="1" si="0"/>
        <v>-0.19746157210022375</v>
      </c>
      <c r="AD74" s="27">
        <f t="shared" ca="1" si="10"/>
        <v>1.3530616729781286E-2</v>
      </c>
      <c r="AE74" s="7">
        <v>95</v>
      </c>
    </row>
    <row r="75" spans="1:31" s="26" customFormat="1" x14ac:dyDescent="0.25">
      <c r="A75" s="26">
        <v>55</v>
      </c>
      <c r="B75" s="26">
        <v>633</v>
      </c>
      <c r="C75" s="26">
        <v>11743</v>
      </c>
      <c r="D75" s="26">
        <v>11650</v>
      </c>
      <c r="E75" s="26">
        <v>14578</v>
      </c>
      <c r="F75" s="26">
        <v>14660</v>
      </c>
      <c r="G75" s="27"/>
      <c r="H75" s="7"/>
      <c r="I75" s="28">
        <f t="shared" si="1"/>
        <v>-2835</v>
      </c>
      <c r="J75" s="27">
        <f t="shared" si="1"/>
        <v>-3010</v>
      </c>
      <c r="K75" s="7"/>
      <c r="L75" s="124">
        <f t="shared" si="2"/>
        <v>0.67441254637162751</v>
      </c>
      <c r="M75" s="27">
        <f t="shared" ca="1" si="3"/>
        <v>1.1316526390515722E-6</v>
      </c>
      <c r="N75" s="44"/>
      <c r="O75" s="44"/>
      <c r="P75" s="7"/>
      <c r="Q75" s="28">
        <f t="shared" ca="1" si="4"/>
        <v>-2803.3306987925776</v>
      </c>
      <c r="R75" s="27">
        <f t="shared" ca="1" si="5"/>
        <v>-3019.3541403545823</v>
      </c>
      <c r="S75" s="7"/>
      <c r="T75" s="28">
        <f t="shared" ca="1" si="6"/>
        <v>0.68419614033670906</v>
      </c>
      <c r="U75" s="27">
        <f t="shared" ca="1" si="7"/>
        <v>-0.73556026825411192</v>
      </c>
      <c r="V75" s="7"/>
      <c r="W75" s="28">
        <f t="shared" ca="1" si="8"/>
        <v>0.67334875473834044</v>
      </c>
      <c r="X75" s="27">
        <f t="shared" ca="1" si="11"/>
        <v>309.23800445239272</v>
      </c>
      <c r="Y75" s="7"/>
      <c r="Z75" s="28">
        <f t="shared" si="12"/>
        <v>309.40199999999993</v>
      </c>
      <c r="AA75" s="27">
        <f t="shared" si="9"/>
        <v>5.4000836122554938</v>
      </c>
      <c r="AB75" s="7"/>
      <c r="AC75" s="28">
        <f t="shared" ca="1" si="0"/>
        <v>-0.16399554760721458</v>
      </c>
      <c r="AD75" s="27">
        <f t="shared" ca="1" si="10"/>
        <v>5.0657495128859864E-2</v>
      </c>
      <c r="AE75" s="7">
        <v>94</v>
      </c>
    </row>
    <row r="76" spans="1:31" s="26" customFormat="1" x14ac:dyDescent="0.25">
      <c r="A76" s="26">
        <v>56</v>
      </c>
      <c r="B76" s="26">
        <v>622</v>
      </c>
      <c r="C76" s="26">
        <v>11901</v>
      </c>
      <c r="D76" s="26">
        <v>11523</v>
      </c>
      <c r="E76" s="26">
        <v>14429</v>
      </c>
      <c r="F76" s="26">
        <v>14793</v>
      </c>
      <c r="G76" s="27"/>
      <c r="H76" s="7"/>
      <c r="I76" s="28">
        <f t="shared" si="1"/>
        <v>-2528</v>
      </c>
      <c r="J76" s="27">
        <f t="shared" si="1"/>
        <v>-3270</v>
      </c>
      <c r="K76" s="7"/>
      <c r="L76" s="124">
        <f t="shared" si="2"/>
        <v>0.59906249855841109</v>
      </c>
      <c r="M76" s="27">
        <f t="shared" ca="1" si="3"/>
        <v>2.5302340749145911E-6</v>
      </c>
      <c r="N76" s="44"/>
      <c r="O76" s="44"/>
      <c r="P76" s="7"/>
      <c r="Q76" s="28">
        <f t="shared" ca="1" si="4"/>
        <v>-2496.3306987925776</v>
      </c>
      <c r="R76" s="27">
        <f t="shared" ca="1" si="5"/>
        <v>-3279.3541403545823</v>
      </c>
      <c r="S76" s="7"/>
      <c r="T76" s="28">
        <f t="shared" ca="1" si="6"/>
        <v>0.60926805027090292</v>
      </c>
      <c r="U76" s="27">
        <f t="shared" ca="1" si="7"/>
        <v>-0.79890019489273068</v>
      </c>
      <c r="V76" s="7"/>
      <c r="W76" s="28">
        <f t="shared" ca="1" si="8"/>
        <v>0.59747182760723527</v>
      </c>
      <c r="X76" s="27">
        <f t="shared" ca="1" si="11"/>
        <v>314.91806969575418</v>
      </c>
      <c r="Y76" s="7"/>
      <c r="Z76" s="28">
        <f t="shared" si="12"/>
        <v>314.99999999999994</v>
      </c>
      <c r="AA76" s="27">
        <f t="shared" si="9"/>
        <v>5.4977871437821371</v>
      </c>
      <c r="AB76" s="7"/>
      <c r="AC76" s="28">
        <f t="shared" ca="1" si="0"/>
        <v>-8.1930304245759089E-2</v>
      </c>
      <c r="AD76" s="27">
        <f t="shared" ca="1" si="10"/>
        <v>4.2841633226657905E-2</v>
      </c>
      <c r="AE76" s="7">
        <v>93</v>
      </c>
    </row>
    <row r="77" spans="1:31" s="26" customFormat="1" x14ac:dyDescent="0.25">
      <c r="A77" s="26">
        <v>57</v>
      </c>
      <c r="B77" s="26">
        <v>647</v>
      </c>
      <c r="C77" s="26">
        <v>12066</v>
      </c>
      <c r="D77" s="26">
        <v>11398</v>
      </c>
      <c r="E77" s="26">
        <v>14252</v>
      </c>
      <c r="F77" s="26">
        <v>14904</v>
      </c>
      <c r="G77" s="27"/>
      <c r="H77" s="7"/>
      <c r="I77" s="28">
        <f t="shared" si="1"/>
        <v>-2186</v>
      </c>
      <c r="J77" s="27">
        <f t="shared" si="1"/>
        <v>-3506</v>
      </c>
      <c r="K77" s="7"/>
      <c r="L77" s="124">
        <f t="shared" si="2"/>
        <v>0.51463082991438103</v>
      </c>
      <c r="M77" s="27">
        <f t="shared" ca="1" si="3"/>
        <v>2.2270762970855877E-6</v>
      </c>
      <c r="N77" s="44"/>
      <c r="O77" s="44"/>
      <c r="P77" s="7"/>
      <c r="Q77" s="28">
        <f t="shared" ca="1" si="4"/>
        <v>-2154.3306987925776</v>
      </c>
      <c r="R77" s="27">
        <f t="shared" ca="1" si="5"/>
        <v>-3515.3541403545823</v>
      </c>
      <c r="S77" s="7"/>
      <c r="T77" s="28">
        <f t="shared" ca="1" si="6"/>
        <v>0.52579766980671483</v>
      </c>
      <c r="U77" s="27">
        <f t="shared" ca="1" si="7"/>
        <v>-0.85639335907240011</v>
      </c>
      <c r="V77" s="7"/>
      <c r="W77" s="28">
        <f t="shared" ca="1" si="8"/>
        <v>0.51313849071128892</v>
      </c>
      <c r="X77" s="27">
        <f t="shared" ca="1" si="11"/>
        <v>320.78027513979532</v>
      </c>
      <c r="Y77" s="7"/>
      <c r="Z77" s="28">
        <f t="shared" si="12"/>
        <v>320.82299999999992</v>
      </c>
      <c r="AA77" s="27">
        <f t="shared" si="9"/>
        <v>5.5994176661257669</v>
      </c>
      <c r="AB77" s="7"/>
      <c r="AC77" s="28">
        <f t="shared" ca="1" si="0"/>
        <v>-4.2724860204600645E-2</v>
      </c>
      <c r="AD77" s="27">
        <f t="shared" ca="1" si="10"/>
        <v>1.6428612779748164E-2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12242</v>
      </c>
      <c r="D78" s="26">
        <v>11306</v>
      </c>
      <c r="E78" s="26">
        <v>14077</v>
      </c>
      <c r="F78" s="26">
        <v>15007</v>
      </c>
      <c r="G78" s="27"/>
      <c r="H78" s="7"/>
      <c r="I78" s="28">
        <f t="shared" si="1"/>
        <v>-1835</v>
      </c>
      <c r="J78" s="27">
        <f t="shared" si="1"/>
        <v>-3701</v>
      </c>
      <c r="K78" s="7"/>
      <c r="L78" s="124">
        <f t="shared" si="2"/>
        <v>0.42673702276656456</v>
      </c>
      <c r="M78" s="27">
        <f t="shared" ca="1" si="3"/>
        <v>3.8500531713667412E-10</v>
      </c>
      <c r="N78" s="44"/>
      <c r="O78" s="44"/>
      <c r="P78" s="7"/>
      <c r="Q78" s="28">
        <f t="shared" ca="1" si="4"/>
        <v>-1803.3306987925776</v>
      </c>
      <c r="R78" s="27">
        <f t="shared" ca="1" si="5"/>
        <v>-3710.3541403545823</v>
      </c>
      <c r="S78" s="7"/>
      <c r="T78" s="28">
        <f t="shared" ca="1" si="6"/>
        <v>0.44013070038294294</v>
      </c>
      <c r="U78" s="27">
        <f t="shared" ca="1" si="7"/>
        <v>-0.90389830405136418</v>
      </c>
      <c r="V78" s="7"/>
      <c r="W78" s="28">
        <f t="shared" ca="1" si="8"/>
        <v>0.42675664431892762</v>
      </c>
      <c r="X78" s="27">
        <f t="shared" ca="1" si="11"/>
        <v>326.43634854102254</v>
      </c>
      <c r="Y78" s="7"/>
      <c r="Z78" s="28">
        <f t="shared" si="12"/>
        <v>326.52899999999994</v>
      </c>
      <c r="AA78" s="27">
        <f t="shared" si="9"/>
        <v>5.6990061532445626</v>
      </c>
      <c r="AB78" s="7"/>
      <c r="AC78" s="28">
        <f t="shared" ca="1" si="0"/>
        <v>-9.2651458977400125E-2</v>
      </c>
      <c r="AD78" s="27">
        <f t="shared" ca="1" si="10"/>
        <v>6.6901534975556842E-2</v>
      </c>
      <c r="AE78" s="7">
        <v>91</v>
      </c>
    </row>
    <row r="79" spans="1:31" s="26" customFormat="1" x14ac:dyDescent="0.25">
      <c r="A79" s="26">
        <v>59</v>
      </c>
      <c r="B79" s="26">
        <v>627</v>
      </c>
      <c r="C79" s="26">
        <v>12434</v>
      </c>
      <c r="D79" s="26">
        <v>11224</v>
      </c>
      <c r="E79" s="26">
        <v>13894</v>
      </c>
      <c r="F79" s="26">
        <v>15084</v>
      </c>
      <c r="G79" s="27"/>
      <c r="H79" s="7"/>
      <c r="I79" s="28">
        <f t="shared" si="1"/>
        <v>-1460</v>
      </c>
      <c r="J79" s="27">
        <f t="shared" si="1"/>
        <v>-3860</v>
      </c>
      <c r="K79" s="7"/>
      <c r="L79" s="124">
        <f t="shared" si="2"/>
        <v>0.33565057438988488</v>
      </c>
      <c r="M79" s="27">
        <f t="shared" ca="1" si="3"/>
        <v>1.0075325057756803E-6</v>
      </c>
      <c r="N79" s="44"/>
      <c r="O79" s="44"/>
      <c r="P79" s="7"/>
      <c r="Q79" s="28">
        <f t="shared" ca="1" si="4"/>
        <v>-1428.3306987925776</v>
      </c>
      <c r="R79" s="27">
        <f t="shared" ca="1" si="5"/>
        <v>-3869.3541403545823</v>
      </c>
      <c r="S79" s="7"/>
      <c r="T79" s="28">
        <f t="shared" ca="1" si="6"/>
        <v>0.34860616040028064</v>
      </c>
      <c r="U79" s="27">
        <f t="shared" ca="1" si="7"/>
        <v>-0.94263310534190414</v>
      </c>
      <c r="V79" s="7"/>
      <c r="W79" s="28">
        <f t="shared" ca="1" si="8"/>
        <v>0.33464681520274103</v>
      </c>
      <c r="X79" s="27">
        <f t="shared" ca="1" si="11"/>
        <v>332.16419197147957</v>
      </c>
      <c r="Y79" s="7"/>
      <c r="Z79" s="28">
        <f t="shared" si="12"/>
        <v>332.17199999999991</v>
      </c>
      <c r="AA79" s="27">
        <f t="shared" si="9"/>
        <v>5.7974950829346019</v>
      </c>
      <c r="AB79" s="7"/>
      <c r="AC79" s="28">
        <f t="shared" ca="1" si="0"/>
        <v>-7.8080285203441235E-3</v>
      </c>
      <c r="AD79" s="27">
        <f t="shared" ca="1" si="10"/>
        <v>-8.8343639465279011E-2</v>
      </c>
      <c r="AE79" s="7">
        <v>90</v>
      </c>
    </row>
    <row r="80" spans="1:31" s="26" customFormat="1" x14ac:dyDescent="0.25">
      <c r="A80" s="26">
        <v>60</v>
      </c>
      <c r="B80" s="26">
        <v>623</v>
      </c>
      <c r="C80" s="26">
        <v>12621</v>
      </c>
      <c r="D80" s="26">
        <v>11163</v>
      </c>
      <c r="E80" s="26">
        <v>13698</v>
      </c>
      <c r="F80" s="26">
        <v>15139</v>
      </c>
      <c r="G80" s="27"/>
      <c r="H80" s="7"/>
      <c r="I80" s="28">
        <f t="shared" si="1"/>
        <v>-1077</v>
      </c>
      <c r="J80" s="27">
        <f t="shared" si="1"/>
        <v>-3976</v>
      </c>
      <c r="K80" s="7"/>
      <c r="L80" s="124">
        <f t="shared" si="2"/>
        <v>0.24192037429942703</v>
      </c>
      <c r="M80" s="27">
        <f t="shared" ca="1" si="3"/>
        <v>1.3937459009760424E-6</v>
      </c>
      <c r="N80" s="44"/>
      <c r="O80" s="44"/>
      <c r="P80" s="7"/>
      <c r="Q80" s="28">
        <f t="shared" ca="1" si="4"/>
        <v>-1045.3306987925776</v>
      </c>
      <c r="R80" s="27">
        <f t="shared" ca="1" si="5"/>
        <v>-3985.3541403545823</v>
      </c>
      <c r="S80" s="7"/>
      <c r="T80" s="28">
        <f t="shared" ca="1" si="6"/>
        <v>0.25512909689798824</v>
      </c>
      <c r="U80" s="27">
        <f t="shared" ca="1" si="7"/>
        <v>-0.97089245722682638</v>
      </c>
      <c r="V80" s="7"/>
      <c r="W80" s="28">
        <f t="shared" ca="1" si="8"/>
        <v>0.24073980414014973</v>
      </c>
      <c r="X80" s="27">
        <f t="shared" ca="1" si="11"/>
        <v>337.78367209344765</v>
      </c>
      <c r="Y80" s="7"/>
      <c r="Z80" s="28">
        <f t="shared" si="12"/>
        <v>337.77899999999988</v>
      </c>
      <c r="AA80" s="27">
        <f t="shared" si="9"/>
        <v>5.895355694093924</v>
      </c>
      <c r="AB80" s="7"/>
      <c r="AC80" s="28">
        <f t="shared" ca="1" si="0"/>
        <v>4.6720934477662013E-3</v>
      </c>
      <c r="AD80" s="27">
        <f t="shared" ca="1" si="10"/>
        <v>1.4057997774841624E-2</v>
      </c>
      <c r="AE80" s="7">
        <v>89</v>
      </c>
    </row>
    <row r="81" spans="1:31" s="26" customFormat="1" x14ac:dyDescent="0.25">
      <c r="A81" s="26">
        <v>61</v>
      </c>
      <c r="B81" s="26">
        <v>608</v>
      </c>
      <c r="C81" s="26">
        <v>12811</v>
      </c>
      <c r="D81" s="26">
        <v>11127</v>
      </c>
      <c r="E81" s="26">
        <v>13511</v>
      </c>
      <c r="F81" s="26">
        <v>15182</v>
      </c>
      <c r="G81" s="27"/>
      <c r="H81" s="7"/>
      <c r="I81" s="28">
        <f t="shared" si="1"/>
        <v>-700</v>
      </c>
      <c r="J81" s="27">
        <f t="shared" si="1"/>
        <v>-4055</v>
      </c>
      <c r="K81" s="7"/>
      <c r="L81" s="124">
        <f t="shared" si="2"/>
        <v>0.14820701639547976</v>
      </c>
      <c r="M81" s="27">
        <f t="shared" ca="1" si="3"/>
        <v>5.02575713144815E-8</v>
      </c>
      <c r="N81" s="44"/>
      <c r="O81" s="44"/>
      <c r="P81" s="7"/>
      <c r="Q81" s="28">
        <f t="shared" ca="1" si="4"/>
        <v>-668.33069879257755</v>
      </c>
      <c r="R81" s="27">
        <f t="shared" ca="1" si="5"/>
        <v>-4064.3541403545823</v>
      </c>
      <c r="S81" s="7"/>
      <c r="T81" s="28">
        <f t="shared" ca="1" si="6"/>
        <v>0.1631164260354184</v>
      </c>
      <c r="U81" s="27">
        <f t="shared" ca="1" si="7"/>
        <v>-0.99013805032086821</v>
      </c>
      <c r="V81" s="7"/>
      <c r="W81" s="28">
        <f t="shared" ca="1" si="8"/>
        <v>0.14843119840036526</v>
      </c>
      <c r="X81" s="27">
        <f t="shared" ca="1" si="11"/>
        <v>343.18400550263345</v>
      </c>
      <c r="Y81" s="7"/>
      <c r="Z81" s="28">
        <f t="shared" si="12"/>
        <v>343.25099999999986</v>
      </c>
      <c r="AA81" s="27">
        <f t="shared" si="9"/>
        <v>5.9908601107630535</v>
      </c>
      <c r="AB81" s="7"/>
      <c r="AC81" s="28">
        <f t="shared" ca="1" si="0"/>
        <v>-6.6994497366408723E-2</v>
      </c>
      <c r="AD81" s="27">
        <f t="shared" ca="1" si="10"/>
        <v>4.6445516621361094E-2</v>
      </c>
      <c r="AE81" s="7">
        <v>88</v>
      </c>
    </row>
    <row r="82" spans="1:31" s="26" customFormat="1" x14ac:dyDescent="0.25">
      <c r="A82" s="26">
        <v>62</v>
      </c>
      <c r="B82" s="26">
        <v>628</v>
      </c>
      <c r="C82" s="26">
        <v>13011</v>
      </c>
      <c r="D82" s="26">
        <v>11100</v>
      </c>
      <c r="E82" s="26">
        <v>13310</v>
      </c>
      <c r="F82" s="26">
        <v>15203</v>
      </c>
      <c r="G82" s="27"/>
      <c r="H82" s="7"/>
      <c r="I82" s="28">
        <f t="shared" si="1"/>
        <v>-299</v>
      </c>
      <c r="J82" s="27">
        <f t="shared" si="1"/>
        <v>-4103</v>
      </c>
      <c r="K82" s="7"/>
      <c r="L82" s="124">
        <f t="shared" si="2"/>
        <v>5.0001882401499241E-2</v>
      </c>
      <c r="M82" s="27">
        <f t="shared" ca="1" si="3"/>
        <v>1.4035477796862799E-7</v>
      </c>
      <c r="N82" s="44"/>
      <c r="O82" s="44"/>
      <c r="P82" s="7"/>
      <c r="Q82" s="28">
        <f t="shared" ca="1" si="4"/>
        <v>-267.33069879257761</v>
      </c>
      <c r="R82" s="27">
        <f t="shared" ca="1" si="5"/>
        <v>-4112.3541403545823</v>
      </c>
      <c r="S82" s="7"/>
      <c r="T82" s="28">
        <f t="shared" ca="1" si="6"/>
        <v>6.5246184613958189E-2</v>
      </c>
      <c r="U82" s="27">
        <f t="shared" ca="1" si="7"/>
        <v>-1.001831575238767</v>
      </c>
      <c r="V82" s="7"/>
      <c r="W82" s="28">
        <f t="shared" ca="1" si="8"/>
        <v>5.0376521932206597E-2</v>
      </c>
      <c r="X82" s="27">
        <f t="shared" ca="1" si="11"/>
        <v>348.83104489476602</v>
      </c>
      <c r="Y82" s="7"/>
      <c r="Z82" s="28">
        <f t="shared" si="12"/>
        <v>348.90299999999985</v>
      </c>
      <c r="AA82" s="27">
        <f t="shared" si="9"/>
        <v>6.0895061200857725</v>
      </c>
      <c r="AB82" s="7"/>
      <c r="AC82" s="28">
        <f t="shared" ca="1" si="0"/>
        <v>-7.1955105233826089E-2</v>
      </c>
      <c r="AD82" s="27">
        <f t="shared" ca="1" si="10"/>
        <v>5.2147056088813315E-2</v>
      </c>
      <c r="AE82" s="7">
        <v>87</v>
      </c>
    </row>
    <row r="83" spans="1:31" s="26" customFormat="1" x14ac:dyDescent="0.25">
      <c r="A83" s="26">
        <v>63</v>
      </c>
      <c r="B83" s="26">
        <v>626</v>
      </c>
      <c r="C83" s="26">
        <v>13218</v>
      </c>
      <c r="D83" s="26">
        <v>11104</v>
      </c>
      <c r="E83" s="26">
        <v>13113</v>
      </c>
      <c r="F83" s="26">
        <v>15210</v>
      </c>
      <c r="G83" s="27"/>
      <c r="H83" s="7"/>
      <c r="I83" s="28">
        <f t="shared" si="1"/>
        <v>105</v>
      </c>
      <c r="J83" s="27">
        <f t="shared" si="1"/>
        <v>-4106</v>
      </c>
      <c r="K83" s="7"/>
      <c r="L83" s="124">
        <f t="shared" si="2"/>
        <v>-4.8376314989351667E-2</v>
      </c>
      <c r="M83" s="27">
        <f t="shared" ca="1" si="3"/>
        <v>1.6557371373033406E-8</v>
      </c>
      <c r="N83" s="44"/>
      <c r="O83" s="44"/>
      <c r="P83" s="7"/>
      <c r="Q83" s="28">
        <f t="shared" ca="1" si="4"/>
        <v>136.66930120742239</v>
      </c>
      <c r="R83" s="27">
        <f t="shared" ca="1" si="5"/>
        <v>-4115.3541403545823</v>
      </c>
      <c r="S83" s="7"/>
      <c r="T83" s="28">
        <f t="shared" ca="1" si="6"/>
        <v>-3.3356253127363324E-2</v>
      </c>
      <c r="U83" s="27">
        <f t="shared" ca="1" si="7"/>
        <v>-1.0025624205461356</v>
      </c>
      <c r="V83" s="7"/>
      <c r="W83" s="28">
        <f t="shared" ca="1" si="8"/>
        <v>-4.8247639539583526E-2</v>
      </c>
      <c r="X83" s="27">
        <f t="shared" ca="1" si="11"/>
        <v>354.46490049293743</v>
      </c>
      <c r="Y83" s="7"/>
      <c r="Z83" s="28">
        <f t="shared" si="12"/>
        <v>354.53699999999986</v>
      </c>
      <c r="AA83" s="27">
        <f t="shared" si="9"/>
        <v>6.1878379701431339</v>
      </c>
      <c r="AB83" s="7"/>
      <c r="AC83" s="28">
        <f t="shared" ca="1" si="0"/>
        <v>-7.2099507062432622E-2</v>
      </c>
      <c r="AD83" s="27">
        <f t="shared" ca="1" si="10"/>
        <v>3.0967584243285273E-2</v>
      </c>
      <c r="AE83" s="7">
        <v>86</v>
      </c>
    </row>
    <row r="84" spans="1:31" s="26" customFormat="1" x14ac:dyDescent="0.25">
      <c r="A84" s="26">
        <v>64</v>
      </c>
      <c r="B84" s="26">
        <v>629</v>
      </c>
      <c r="C84" s="26">
        <v>13413</v>
      </c>
      <c r="D84" s="26">
        <v>11120</v>
      </c>
      <c r="E84" s="26">
        <v>12912</v>
      </c>
      <c r="F84" s="26">
        <v>15187</v>
      </c>
      <c r="G84" s="27"/>
      <c r="H84" s="7"/>
      <c r="I84" s="28">
        <f t="shared" si="1"/>
        <v>501</v>
      </c>
      <c r="J84" s="27">
        <f t="shared" si="1"/>
        <v>-4067</v>
      </c>
      <c r="K84" s="7"/>
      <c r="L84" s="124">
        <f t="shared" si="2"/>
        <v>-0.14675470631463686</v>
      </c>
      <c r="M84" s="27">
        <f t="shared" ca="1" si="3"/>
        <v>3.9504874817704759E-6</v>
      </c>
      <c r="N84" s="44"/>
      <c r="O84" s="44"/>
      <c r="P84" s="7"/>
      <c r="Q84" s="28">
        <f t="shared" ca="1" si="4"/>
        <v>532.66930120742245</v>
      </c>
      <c r="R84" s="27">
        <f t="shared" ca="1" si="5"/>
        <v>-4076.3541403545823</v>
      </c>
      <c r="S84" s="7"/>
      <c r="T84" s="28">
        <f t="shared" ca="1" si="6"/>
        <v>-0.13000616734905474</v>
      </c>
      <c r="U84" s="27">
        <f t="shared" ca="1" si="7"/>
        <v>-0.99306143155034288</v>
      </c>
      <c r="V84" s="7"/>
      <c r="W84" s="28">
        <f t="shared" ca="1" si="8"/>
        <v>-0.14476712298763633</v>
      </c>
      <c r="X84" s="27">
        <f ca="1">IF(MOD(ATAN2(U84,W84)*180/PI()-$J$9+360,360)&lt;355,MOD(ATAN2(U84,W84)*180/PI()-$J$9+360,360)+360,MOD(ATAN2(U84,W84)*180/PI()-$J$9+360,360))</f>
        <v>360.00378071111197</v>
      </c>
      <c r="Y84" s="7"/>
      <c r="Z84" s="28">
        <f t="shared" si="12"/>
        <v>360.19799999999987</v>
      </c>
      <c r="AA84" s="27">
        <f t="shared" si="9"/>
        <v>6.2866410590985327</v>
      </c>
      <c r="AB84" s="7"/>
      <c r="AC84" s="28">
        <f t="shared" ref="AC84:AC147" ca="1" si="13">X84-Z84</f>
        <v>-0.19421928888789353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13371</v>
      </c>
      <c r="D85" s="26">
        <v>11078</v>
      </c>
      <c r="E85" s="26">
        <v>12861</v>
      </c>
      <c r="F85" s="26">
        <v>15126</v>
      </c>
      <c r="G85" s="27"/>
      <c r="H85" s="7"/>
      <c r="I85" s="28">
        <f t="shared" ref="I85:J148" si="14">C85-E85</f>
        <v>510</v>
      </c>
      <c r="J85" s="27">
        <f t="shared" si="14"/>
        <v>-4048</v>
      </c>
      <c r="K85" s="7"/>
      <c r="L85" s="124">
        <f>$O$3*SIN(2*PI()/$O$4*($Z85+$O$5))+$O$6</f>
        <v>-0.14751121561603209</v>
      </c>
      <c r="M85" s="27">
        <f t="shared" ref="M85:M148" ca="1" si="15">(W85-L85)^2</f>
        <v>3.7945096355781146E-7</v>
      </c>
      <c r="N85" s="44"/>
      <c r="O85" s="44"/>
      <c r="P85" s="7"/>
      <c r="Q85" s="28">
        <f t="shared" ref="Q85:Q148" ca="1" si="16">I85-$J$4</f>
        <v>541.66930120742245</v>
      </c>
      <c r="R85" s="27">
        <f t="shared" ref="R85:R148" ca="1" si="17">J85-$J$3</f>
        <v>-4057.3541403545823</v>
      </c>
      <c r="S85" s="7"/>
      <c r="T85" s="28">
        <f t="shared" ref="T85:T148" ca="1" si="18">Q85/$J$7</f>
        <v>-0.13220275630863862</v>
      </c>
      <c r="U85" s="27">
        <f t="shared" ref="U85:U148" ca="1" si="19">R85/$J$6</f>
        <v>-0.98843274460367458</v>
      </c>
      <c r="V85" s="7"/>
      <c r="W85" s="28">
        <f t="shared" ref="W85:W148" ca="1" si="20">(T85-U85*SIN(-$J$11*PI()/180))/(COS(-$J$11*PI()/180))</f>
        <v>-0.14689521970406691</v>
      </c>
      <c r="X85" s="27">
        <f ca="1">IF(MOD(ATAN2(U85,W85)*180/PI()-$J$9+360,360)&lt;355,MOD(ATAN2(U85,W85)*180/PI()-$J$9+360,360)+360,MOD(ATAN2(U85,W85)*180/PI()-$J$9+360,360))</f>
        <v>360.16280644982572</v>
      </c>
      <c r="Y85" s="7"/>
      <c r="Z85" s="28">
        <f t="shared" si="12"/>
        <v>360.19799999999987</v>
      </c>
      <c r="AA85" s="27">
        <f t="shared" ref="AA85:AA148" si="21">Z85*PI()/180</f>
        <v>6.2866410590985327</v>
      </c>
      <c r="AB85" s="7"/>
      <c r="AC85" s="28">
        <f t="shared" ca="1" si="13"/>
        <v>-3.5193550174142274E-2</v>
      </c>
      <c r="AD85" s="27"/>
      <c r="AE85" s="7"/>
    </row>
    <row r="86" spans="1:31" s="26" customFormat="1" x14ac:dyDescent="0.25">
      <c r="A86" s="26">
        <v>1</v>
      </c>
      <c r="B86" s="26">
        <v>-610</v>
      </c>
      <c r="C86" s="26">
        <v>13174</v>
      </c>
      <c r="D86" s="26">
        <v>11057</v>
      </c>
      <c r="E86" s="26">
        <v>13055</v>
      </c>
      <c r="F86" s="26">
        <v>15149</v>
      </c>
      <c r="G86" s="27"/>
      <c r="H86" s="7"/>
      <c r="I86" s="28">
        <f t="shared" si="14"/>
        <v>119</v>
      </c>
      <c r="J86" s="27">
        <f t="shared" si="14"/>
        <v>-4092</v>
      </c>
      <c r="K86" s="7"/>
      <c r="L86" s="124">
        <f t="shared" ref="L86:L149" si="22">$O$3*SIN(2*PI()/$O$4*($Z86+$O$5))+$O$6</f>
        <v>-5.2395763476568567E-2</v>
      </c>
      <c r="M86" s="27">
        <f t="shared" ca="1" si="15"/>
        <v>6.1070704401325942E-7</v>
      </c>
      <c r="N86" s="44"/>
      <c r="O86" s="44"/>
      <c r="P86" s="7"/>
      <c r="Q86" s="28">
        <f t="shared" ca="1" si="16"/>
        <v>150.66930120742239</v>
      </c>
      <c r="R86" s="27">
        <f t="shared" ca="1" si="17"/>
        <v>-4101.3541403545823</v>
      </c>
      <c r="S86" s="7"/>
      <c r="T86" s="28">
        <f t="shared" ca="1" si="18"/>
        <v>-3.6773169286716055E-2</v>
      </c>
      <c r="U86" s="27">
        <f t="shared" ca="1" si="19"/>
        <v>-0.9991518091117485</v>
      </c>
      <c r="V86" s="7"/>
      <c r="W86" s="28">
        <f t="shared" ca="1" si="20"/>
        <v>-5.1614286001516817E-2</v>
      </c>
      <c r="X86" s="27">
        <f ca="1">MOD(ATAN2(U86,W86)*180/PI()-$J$9+360,360)</f>
        <v>354.66686807718071</v>
      </c>
      <c r="Y86" s="7"/>
      <c r="Z86" s="28">
        <f t="shared" ref="Z86:Z149" si="23">360/40000*B86+Z85</f>
        <v>354.70799999999986</v>
      </c>
      <c r="AA86" s="27">
        <f t="shared" si="21"/>
        <v>6.1908224831640428</v>
      </c>
      <c r="AB86" s="7"/>
      <c r="AC86" s="28">
        <f t="shared" ca="1" si="13"/>
        <v>-4.1131922819147348E-2</v>
      </c>
      <c r="AD86" s="27"/>
      <c r="AE86" s="7"/>
    </row>
    <row r="87" spans="1:31" s="26" customFormat="1" x14ac:dyDescent="0.25">
      <c r="A87" s="26">
        <v>2</v>
      </c>
      <c r="B87" s="26">
        <v>-626</v>
      </c>
      <c r="C87" s="26">
        <v>12975</v>
      </c>
      <c r="D87" s="26">
        <v>11065</v>
      </c>
      <c r="E87" s="26">
        <v>13257</v>
      </c>
      <c r="F87" s="26">
        <v>15152</v>
      </c>
      <c r="G87" s="27"/>
      <c r="H87" s="7"/>
      <c r="I87" s="28">
        <f t="shared" si="14"/>
        <v>-282</v>
      </c>
      <c r="J87" s="27">
        <f t="shared" si="14"/>
        <v>-4087</v>
      </c>
      <c r="K87" s="7"/>
      <c r="L87" s="124">
        <f t="shared" si="22"/>
        <v>4.570634342272796E-2</v>
      </c>
      <c r="M87" s="27">
        <f t="shared" ca="1" si="15"/>
        <v>3.3465091704109723E-7</v>
      </c>
      <c r="N87" s="44"/>
      <c r="O87" s="44"/>
      <c r="P87" s="7"/>
      <c r="Q87" s="28">
        <f t="shared" ca="1" si="16"/>
        <v>-250.33069879257761</v>
      </c>
      <c r="R87" s="27">
        <f t="shared" ca="1" si="17"/>
        <v>-4096.3541403545823</v>
      </c>
      <c r="S87" s="7"/>
      <c r="T87" s="28">
        <f t="shared" ca="1" si="18"/>
        <v>6.1097072134744163E-2</v>
      </c>
      <c r="U87" s="27">
        <f t="shared" ca="1" si="19"/>
        <v>-0.99793373359946747</v>
      </c>
      <c r="V87" s="7"/>
      <c r="W87" s="28">
        <f t="shared" ca="1" si="20"/>
        <v>4.6284833627520658E-2</v>
      </c>
      <c r="X87" s="27">
        <f ca="1">MOD(ATAN2(U87,W87)*180/PI()-$J$9+360,360)</f>
        <v>349.05419195085483</v>
      </c>
      <c r="Y87" s="7"/>
      <c r="Z87" s="28">
        <f t="shared" si="23"/>
        <v>349.07399999999984</v>
      </c>
      <c r="AA87" s="27">
        <f t="shared" si="21"/>
        <v>6.0924906331066833</v>
      </c>
      <c r="AB87" s="7"/>
      <c r="AC87" s="28">
        <f t="shared" ca="1" si="13"/>
        <v>-1.9808049145012774E-2</v>
      </c>
      <c r="AD87" s="27"/>
      <c r="AE87" s="7"/>
    </row>
    <row r="88" spans="1:31" s="26" customFormat="1" x14ac:dyDescent="0.25">
      <c r="A88" s="26">
        <v>3</v>
      </c>
      <c r="B88" s="26">
        <v>-617</v>
      </c>
      <c r="C88" s="26">
        <v>12782</v>
      </c>
      <c r="D88" s="26">
        <v>11086</v>
      </c>
      <c r="E88" s="26">
        <v>13458</v>
      </c>
      <c r="F88" s="26">
        <v>15134</v>
      </c>
      <c r="G88" s="27"/>
      <c r="H88" s="7"/>
      <c r="I88" s="28">
        <f t="shared" si="14"/>
        <v>-676</v>
      </c>
      <c r="J88" s="27">
        <f t="shared" si="14"/>
        <v>-4048</v>
      </c>
      <c r="K88" s="7"/>
      <c r="L88" s="124">
        <f t="shared" si="22"/>
        <v>0.14196994870510771</v>
      </c>
      <c r="M88" s="27">
        <f t="shared" ca="1" si="15"/>
        <v>3.9483194770497733E-7</v>
      </c>
      <c r="N88" s="44"/>
      <c r="O88" s="44"/>
      <c r="P88" s="7"/>
      <c r="Q88" s="28">
        <f t="shared" ca="1" si="16"/>
        <v>-644.33069879257755</v>
      </c>
      <c r="R88" s="27">
        <f t="shared" ca="1" si="17"/>
        <v>-4057.3541403545823</v>
      </c>
      <c r="S88" s="7"/>
      <c r="T88" s="28">
        <f t="shared" ca="1" si="18"/>
        <v>0.15725885547652801</v>
      </c>
      <c r="U88" s="27">
        <f t="shared" ca="1" si="19"/>
        <v>-0.98843274460367458</v>
      </c>
      <c r="V88" s="7"/>
      <c r="W88" s="28">
        <f t="shared" ca="1" si="20"/>
        <v>0.14259830525015596</v>
      </c>
      <c r="X88" s="27">
        <f t="shared" ref="X88:X148" ca="1" si="24">MOD(ATAN2(U88,W88)*180/PI()-$J$9+360,360)</f>
        <v>343.5004510192548</v>
      </c>
      <c r="Y88" s="7"/>
      <c r="Z88" s="28">
        <f t="shared" si="23"/>
        <v>343.52099999999984</v>
      </c>
      <c r="AA88" s="27">
        <f t="shared" si="21"/>
        <v>5.9955724997434379</v>
      </c>
      <c r="AB88" s="7"/>
      <c r="AC88" s="28">
        <f t="shared" ca="1" si="13"/>
        <v>-2.0548980745047629E-2</v>
      </c>
      <c r="AD88" s="27"/>
      <c r="AE88" s="7"/>
    </row>
    <row r="89" spans="1:31" s="26" customFormat="1" x14ac:dyDescent="0.25">
      <c r="A89" s="26">
        <v>4</v>
      </c>
      <c r="B89" s="26">
        <v>-620</v>
      </c>
      <c r="C89" s="26">
        <v>12587</v>
      </c>
      <c r="D89" s="26">
        <v>11124</v>
      </c>
      <c r="E89" s="26">
        <v>13650</v>
      </c>
      <c r="F89" s="26">
        <v>15096</v>
      </c>
      <c r="G89" s="27"/>
      <c r="H89" s="7"/>
      <c r="I89" s="28">
        <f t="shared" si="14"/>
        <v>-1063</v>
      </c>
      <c r="J89" s="27">
        <f t="shared" si="14"/>
        <v>-3972</v>
      </c>
      <c r="K89" s="7"/>
      <c r="L89" s="124">
        <f t="shared" si="22"/>
        <v>0.23735705380036096</v>
      </c>
      <c r="M89" s="27">
        <f t="shared" ca="1" si="15"/>
        <v>4.028904526161028E-10</v>
      </c>
      <c r="N89" s="44"/>
      <c r="O89" s="44"/>
      <c r="P89" s="7"/>
      <c r="Q89" s="28">
        <f t="shared" ca="1" si="16"/>
        <v>-1031.3306987925776</v>
      </c>
      <c r="R89" s="27">
        <f t="shared" ca="1" si="17"/>
        <v>-3981.3541403545823</v>
      </c>
      <c r="S89" s="7"/>
      <c r="T89" s="28">
        <f t="shared" ca="1" si="18"/>
        <v>0.25171218073863549</v>
      </c>
      <c r="U89" s="27">
        <f t="shared" ca="1" si="19"/>
        <v>-0.96991799681700142</v>
      </c>
      <c r="V89" s="7"/>
      <c r="W89" s="28">
        <f t="shared" ca="1" si="20"/>
        <v>0.23733698166911846</v>
      </c>
      <c r="X89" s="27">
        <f t="shared" ca="1" si="24"/>
        <v>337.95973009122247</v>
      </c>
      <c r="Y89" s="7"/>
      <c r="Z89" s="28">
        <f t="shared" si="23"/>
        <v>337.94099999999986</v>
      </c>
      <c r="AA89" s="27">
        <f t="shared" si="21"/>
        <v>5.898183127482155</v>
      </c>
      <c r="AB89" s="7"/>
      <c r="AC89" s="28">
        <f t="shared" ca="1" si="13"/>
        <v>1.8730091222607825E-2</v>
      </c>
      <c r="AD89" s="27"/>
      <c r="AE89" s="7"/>
    </row>
    <row r="90" spans="1:31" s="26" customFormat="1" x14ac:dyDescent="0.25">
      <c r="A90" s="26">
        <v>5</v>
      </c>
      <c r="B90" s="26">
        <v>-623</v>
      </c>
      <c r="C90" s="26">
        <v>12388</v>
      </c>
      <c r="D90" s="26">
        <v>11180</v>
      </c>
      <c r="E90" s="26">
        <v>13838</v>
      </c>
      <c r="F90" s="26">
        <v>15028</v>
      </c>
      <c r="G90" s="27"/>
      <c r="H90" s="7"/>
      <c r="I90" s="28">
        <f t="shared" si="14"/>
        <v>-1450</v>
      </c>
      <c r="J90" s="27">
        <f t="shared" si="14"/>
        <v>-3848</v>
      </c>
      <c r="K90" s="7"/>
      <c r="L90" s="124">
        <f t="shared" si="22"/>
        <v>0.33093711688985872</v>
      </c>
      <c r="M90" s="27">
        <f t="shared" ca="1" si="15"/>
        <v>1.7218322085371683E-6</v>
      </c>
      <c r="N90" s="44"/>
      <c r="O90" s="44"/>
      <c r="P90" s="7"/>
      <c r="Q90" s="28">
        <f t="shared" ca="1" si="16"/>
        <v>-1418.3306987925776</v>
      </c>
      <c r="R90" s="27">
        <f t="shared" ca="1" si="17"/>
        <v>-3857.3541403545823</v>
      </c>
      <c r="S90" s="7"/>
      <c r="T90" s="28">
        <f t="shared" ca="1" si="18"/>
        <v>0.34616550600074297</v>
      </c>
      <c r="U90" s="27">
        <f t="shared" ca="1" si="19"/>
        <v>-0.93970972411242937</v>
      </c>
      <c r="V90" s="7"/>
      <c r="W90" s="28">
        <f t="shared" ca="1" si="20"/>
        <v>0.33224930293175109</v>
      </c>
      <c r="X90" s="27">
        <f t="shared" ca="1" si="24"/>
        <v>332.23784833201421</v>
      </c>
      <c r="Y90" s="7"/>
      <c r="Z90" s="28">
        <f t="shared" si="23"/>
        <v>332.33399999999983</v>
      </c>
      <c r="AA90" s="27">
        <f t="shared" si="21"/>
        <v>5.800322516322832</v>
      </c>
      <c r="AB90" s="7"/>
      <c r="AC90" s="28">
        <f t="shared" ca="1" si="13"/>
        <v>-9.6151667985623135E-2</v>
      </c>
      <c r="AD90" s="27"/>
      <c r="AE90" s="7"/>
    </row>
    <row r="91" spans="1:31" s="26" customFormat="1" x14ac:dyDescent="0.25">
      <c r="A91" s="26">
        <v>6</v>
      </c>
      <c r="B91" s="26">
        <v>-619</v>
      </c>
      <c r="C91" s="26">
        <v>12200</v>
      </c>
      <c r="D91" s="26">
        <v>11250</v>
      </c>
      <c r="E91" s="26">
        <v>14006</v>
      </c>
      <c r="F91" s="26">
        <v>14940</v>
      </c>
      <c r="G91" s="27"/>
      <c r="H91" s="7"/>
      <c r="I91" s="28">
        <f t="shared" si="14"/>
        <v>-1806</v>
      </c>
      <c r="J91" s="27">
        <f t="shared" si="14"/>
        <v>-3690</v>
      </c>
      <c r="K91" s="7"/>
      <c r="L91" s="124">
        <f t="shared" si="22"/>
        <v>0.42078013702776812</v>
      </c>
      <c r="M91" s="27">
        <f t="shared" ca="1" si="15"/>
        <v>1.1286453073549064E-6</v>
      </c>
      <c r="N91" s="44"/>
      <c r="O91" s="44"/>
      <c r="P91" s="7"/>
      <c r="Q91" s="28">
        <f t="shared" ca="1" si="16"/>
        <v>-1774.3306987925776</v>
      </c>
      <c r="R91" s="27">
        <f t="shared" ca="1" si="17"/>
        <v>-3699.3541403545823</v>
      </c>
      <c r="S91" s="7"/>
      <c r="T91" s="28">
        <f t="shared" ca="1" si="18"/>
        <v>0.43305280262428375</v>
      </c>
      <c r="U91" s="27">
        <f t="shared" ca="1" si="19"/>
        <v>-0.9012185379243457</v>
      </c>
      <c r="V91" s="7"/>
      <c r="W91" s="28">
        <f t="shared" ca="1" si="20"/>
        <v>0.4197177598314038</v>
      </c>
      <c r="X91" s="27">
        <f t="shared" ca="1" si="24"/>
        <v>326.73725007599796</v>
      </c>
      <c r="Y91" s="7"/>
      <c r="Z91" s="28">
        <f t="shared" si="23"/>
        <v>326.76299999999981</v>
      </c>
      <c r="AA91" s="27">
        <f t="shared" si="21"/>
        <v>5.7030902236942271</v>
      </c>
      <c r="AB91" s="7"/>
      <c r="AC91" s="28">
        <f t="shared" ca="1" si="13"/>
        <v>-2.5749924001843283E-2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12032</v>
      </c>
      <c r="D92" s="26">
        <v>11357</v>
      </c>
      <c r="E92" s="26">
        <v>14196</v>
      </c>
      <c r="F92" s="26">
        <v>14861</v>
      </c>
      <c r="G92" s="27"/>
      <c r="H92" s="7"/>
      <c r="I92" s="28">
        <f t="shared" si="14"/>
        <v>-2164</v>
      </c>
      <c r="J92" s="27">
        <f t="shared" si="14"/>
        <v>-3504</v>
      </c>
      <c r="K92" s="7"/>
      <c r="L92" s="124">
        <f t="shared" si="22"/>
        <v>0.50867055785010706</v>
      </c>
      <c r="M92" s="27">
        <f t="shared" ca="1" si="15"/>
        <v>8.0078085758484527E-7</v>
      </c>
      <c r="N92" s="44"/>
      <c r="O92" s="44"/>
      <c r="P92" s="7"/>
      <c r="Q92" s="28">
        <f t="shared" ca="1" si="16"/>
        <v>-2132.3306987925776</v>
      </c>
      <c r="R92" s="27">
        <f t="shared" ca="1" si="17"/>
        <v>-3513.3541403545823</v>
      </c>
      <c r="S92" s="7"/>
      <c r="T92" s="28">
        <f t="shared" ca="1" si="18"/>
        <v>0.52042823012773198</v>
      </c>
      <c r="U92" s="27">
        <f t="shared" ca="1" si="19"/>
        <v>-0.85590612886748763</v>
      </c>
      <c r="V92" s="7"/>
      <c r="W92" s="28">
        <f t="shared" ca="1" si="20"/>
        <v>0.50777569425291202</v>
      </c>
      <c r="X92" s="27">
        <f t="shared" ca="1" si="24"/>
        <v>321.03070375257494</v>
      </c>
      <c r="Y92" s="7"/>
      <c r="Z92" s="28">
        <f t="shared" si="23"/>
        <v>321.05699999999979</v>
      </c>
      <c r="AA92" s="27">
        <f t="shared" si="21"/>
        <v>5.6035017365754305</v>
      </c>
      <c r="AB92" s="7"/>
      <c r="AC92" s="28">
        <f t="shared" ca="1" si="13"/>
        <v>-2.6296247424852481E-2</v>
      </c>
      <c r="AD92" s="27"/>
      <c r="AE92" s="7"/>
    </row>
    <row r="93" spans="1:31" s="26" customFormat="1" x14ac:dyDescent="0.25">
      <c r="A93" s="26">
        <v>8</v>
      </c>
      <c r="B93" s="26">
        <v>-643</v>
      </c>
      <c r="C93" s="26">
        <v>11866</v>
      </c>
      <c r="D93" s="26">
        <v>11470</v>
      </c>
      <c r="E93" s="26">
        <v>14367</v>
      </c>
      <c r="F93" s="26">
        <v>14741</v>
      </c>
      <c r="G93" s="27"/>
      <c r="H93" s="7"/>
      <c r="I93" s="28">
        <f t="shared" si="14"/>
        <v>-2501</v>
      </c>
      <c r="J93" s="27">
        <f t="shared" si="14"/>
        <v>-3271</v>
      </c>
      <c r="K93" s="7"/>
      <c r="L93" s="124">
        <f t="shared" si="22"/>
        <v>0.59265326422889242</v>
      </c>
      <c r="M93" s="27">
        <f t="shared" ca="1" si="15"/>
        <v>3.1525693640875183E-6</v>
      </c>
      <c r="N93" s="44"/>
      <c r="O93" s="44"/>
      <c r="P93" s="7"/>
      <c r="Q93" s="28">
        <f t="shared" ca="1" si="16"/>
        <v>-2469.3306987925776</v>
      </c>
      <c r="R93" s="27">
        <f t="shared" ca="1" si="17"/>
        <v>-3280.3541403545823</v>
      </c>
      <c r="S93" s="7"/>
      <c r="T93" s="28">
        <f t="shared" ca="1" si="18"/>
        <v>0.60267828339215124</v>
      </c>
      <c r="U93" s="27">
        <f t="shared" ca="1" si="19"/>
        <v>-0.79914380999518697</v>
      </c>
      <c r="V93" s="7"/>
      <c r="W93" s="28">
        <f t="shared" ca="1" si="20"/>
        <v>0.5908777166051753</v>
      </c>
      <c r="X93" s="27">
        <f t="shared" ca="1" si="24"/>
        <v>315.23091132898071</v>
      </c>
      <c r="Y93" s="7"/>
      <c r="Z93" s="28">
        <f t="shared" si="23"/>
        <v>315.26999999999981</v>
      </c>
      <c r="AA93" s="27">
        <f t="shared" si="21"/>
        <v>5.5024995327625197</v>
      </c>
      <c r="AB93" s="7"/>
      <c r="AC93" s="28">
        <f t="shared" ca="1" si="13"/>
        <v>-3.9088671019101184E-2</v>
      </c>
      <c r="AD93" s="27"/>
      <c r="AE93" s="7"/>
    </row>
    <row r="94" spans="1:31" s="26" customFormat="1" x14ac:dyDescent="0.25">
      <c r="A94" s="26">
        <v>9</v>
      </c>
      <c r="B94" s="26">
        <v>-631</v>
      </c>
      <c r="C94" s="26">
        <v>11702</v>
      </c>
      <c r="D94" s="26">
        <v>11598</v>
      </c>
      <c r="E94" s="26">
        <v>14513</v>
      </c>
      <c r="F94" s="26">
        <v>14607</v>
      </c>
      <c r="G94" s="27"/>
      <c r="H94" s="7"/>
      <c r="I94" s="28">
        <f t="shared" si="14"/>
        <v>-2811</v>
      </c>
      <c r="J94" s="27">
        <f t="shared" si="14"/>
        <v>-3009</v>
      </c>
      <c r="K94" s="7"/>
      <c r="L94" s="124">
        <f t="shared" si="22"/>
        <v>0.66919773951027783</v>
      </c>
      <c r="M94" s="27">
        <f t="shared" ca="1" si="15"/>
        <v>2.9021968355286896E-6</v>
      </c>
      <c r="N94" s="44"/>
      <c r="O94" s="44"/>
      <c r="P94" s="7"/>
      <c r="Q94" s="28">
        <f t="shared" ca="1" si="16"/>
        <v>-2779.3306987925776</v>
      </c>
      <c r="R94" s="27">
        <f t="shared" ca="1" si="17"/>
        <v>-3018.3541403545823</v>
      </c>
      <c r="S94" s="7"/>
      <c r="T94" s="28">
        <f t="shared" ca="1" si="18"/>
        <v>0.6783385697778187</v>
      </c>
      <c r="U94" s="27">
        <f t="shared" ca="1" si="19"/>
        <v>-0.73531665315165573</v>
      </c>
      <c r="V94" s="7"/>
      <c r="W94" s="28">
        <f t="shared" ca="1" si="20"/>
        <v>0.66749415598267237</v>
      </c>
      <c r="X94" s="27">
        <f t="shared" ca="1" si="24"/>
        <v>309.47766194752148</v>
      </c>
      <c r="Y94" s="7"/>
      <c r="Z94" s="28">
        <f t="shared" si="23"/>
        <v>309.59099999999984</v>
      </c>
      <c r="AA94" s="27">
        <f t="shared" si="21"/>
        <v>5.4033822845417614</v>
      </c>
      <c r="AB94" s="7"/>
      <c r="AC94" s="28">
        <f t="shared" ca="1" si="13"/>
        <v>-0.11333805247835471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11562</v>
      </c>
      <c r="D95" s="26">
        <v>11744</v>
      </c>
      <c r="E95" s="26">
        <v>14658</v>
      </c>
      <c r="F95" s="26">
        <v>14467</v>
      </c>
      <c r="G95" s="27"/>
      <c r="H95" s="7"/>
      <c r="I95" s="28">
        <f t="shared" si="14"/>
        <v>-3096</v>
      </c>
      <c r="J95" s="27">
        <f t="shared" si="14"/>
        <v>-2723</v>
      </c>
      <c r="K95" s="7"/>
      <c r="L95" s="124">
        <f t="shared" si="22"/>
        <v>0.7388538093385455</v>
      </c>
      <c r="M95" s="27">
        <f t="shared" ca="1" si="15"/>
        <v>5.7562608651131855E-7</v>
      </c>
      <c r="N95" s="44"/>
      <c r="O95" s="44"/>
      <c r="P95" s="7"/>
      <c r="Q95" s="28">
        <f t="shared" ca="1" si="16"/>
        <v>-3064.3306987925776</v>
      </c>
      <c r="R95" s="27">
        <f t="shared" ca="1" si="17"/>
        <v>-2732.3541403545823</v>
      </c>
      <c r="S95" s="7"/>
      <c r="T95" s="28">
        <f t="shared" ca="1" si="18"/>
        <v>0.747897220164642</v>
      </c>
      <c r="U95" s="27">
        <f t="shared" ca="1" si="19"/>
        <v>-0.66564273384917505</v>
      </c>
      <c r="V95" s="7"/>
      <c r="W95" s="28">
        <f t="shared" ca="1" si="20"/>
        <v>0.73809510907723586</v>
      </c>
      <c r="X95" s="27">
        <f t="shared" ca="1" si="24"/>
        <v>303.75506904462941</v>
      </c>
      <c r="Y95" s="7"/>
      <c r="Z95" s="28">
        <f t="shared" si="23"/>
        <v>303.93899999999985</v>
      </c>
      <c r="AA95" s="27">
        <f t="shared" si="21"/>
        <v>5.3047362752190423</v>
      </c>
      <c r="AB95" s="7"/>
      <c r="AC95" s="28">
        <f t="shared" ca="1" si="13"/>
        <v>-0.18393095537044246</v>
      </c>
      <c r="AD95" s="27"/>
      <c r="AE95" s="7"/>
    </row>
    <row r="96" spans="1:31" s="26" customFormat="1" x14ac:dyDescent="0.25">
      <c r="A96" s="26">
        <v>11</v>
      </c>
      <c r="B96" s="26">
        <v>-622</v>
      </c>
      <c r="C96" s="26">
        <v>11443</v>
      </c>
      <c r="D96" s="26">
        <v>11900</v>
      </c>
      <c r="E96" s="26">
        <v>14785</v>
      </c>
      <c r="F96" s="26">
        <v>14316</v>
      </c>
      <c r="G96" s="27"/>
      <c r="H96" s="7"/>
      <c r="I96" s="28">
        <f t="shared" si="14"/>
        <v>-3342</v>
      </c>
      <c r="J96" s="27">
        <f t="shared" si="14"/>
        <v>-2416</v>
      </c>
      <c r="K96" s="7"/>
      <c r="L96" s="124">
        <f t="shared" si="22"/>
        <v>0.80076131992361466</v>
      </c>
      <c r="M96" s="27">
        <f t="shared" ca="1" si="15"/>
        <v>2.2767481634278114E-6</v>
      </c>
      <c r="N96" s="44"/>
      <c r="O96" s="44"/>
      <c r="P96" s="7"/>
      <c r="Q96" s="28">
        <f t="shared" ca="1" si="16"/>
        <v>-3310.3306987925776</v>
      </c>
      <c r="R96" s="27">
        <f t="shared" ca="1" si="17"/>
        <v>-2425.3541403545823</v>
      </c>
      <c r="S96" s="7"/>
      <c r="T96" s="28">
        <f t="shared" ca="1" si="18"/>
        <v>0.80793731839326854</v>
      </c>
      <c r="U96" s="27">
        <f t="shared" ca="1" si="19"/>
        <v>-0.59085289739511371</v>
      </c>
      <c r="V96" s="7"/>
      <c r="W96" s="28">
        <f t="shared" ca="1" si="20"/>
        <v>0.79925243021146608</v>
      </c>
      <c r="X96" s="27">
        <f t="shared" ca="1" si="24"/>
        <v>298.18362657456464</v>
      </c>
      <c r="Y96" s="7"/>
      <c r="Z96" s="28">
        <f t="shared" si="23"/>
        <v>298.34099999999984</v>
      </c>
      <c r="AA96" s="27">
        <f t="shared" si="21"/>
        <v>5.2070327436924</v>
      </c>
      <c r="AB96" s="7"/>
      <c r="AC96" s="28">
        <f t="shared" ca="1" si="13"/>
        <v>-0.15737342543519617</v>
      </c>
      <c r="AD96" s="27"/>
      <c r="AE96" s="7"/>
    </row>
    <row r="97" spans="1:31" s="26" customFormat="1" x14ac:dyDescent="0.25">
      <c r="A97" s="26">
        <v>12</v>
      </c>
      <c r="B97" s="26">
        <v>-614</v>
      </c>
      <c r="C97" s="26">
        <v>11322</v>
      </c>
      <c r="D97" s="26">
        <v>12053</v>
      </c>
      <c r="E97" s="26">
        <v>14884</v>
      </c>
      <c r="F97" s="26">
        <v>14142</v>
      </c>
      <c r="G97" s="27"/>
      <c r="H97" s="7"/>
      <c r="I97" s="28">
        <f t="shared" si="14"/>
        <v>-3562</v>
      </c>
      <c r="J97" s="27">
        <f t="shared" si="14"/>
        <v>-2089</v>
      </c>
      <c r="K97" s="7"/>
      <c r="L97" s="124">
        <f t="shared" si="22"/>
        <v>0.85437974310745979</v>
      </c>
      <c r="M97" s="27">
        <f t="shared" ca="1" si="15"/>
        <v>5.9555910369511345E-8</v>
      </c>
      <c r="N97" s="44"/>
      <c r="O97" s="44"/>
      <c r="P97" s="7"/>
      <c r="Q97" s="28">
        <f t="shared" ca="1" si="16"/>
        <v>-3530.3306987925776</v>
      </c>
      <c r="R97" s="27">
        <f t="shared" ca="1" si="17"/>
        <v>-2098.3541403545823</v>
      </c>
      <c r="S97" s="7"/>
      <c r="T97" s="28">
        <f t="shared" ca="1" si="18"/>
        <v>0.861631715183097</v>
      </c>
      <c r="U97" s="27">
        <f t="shared" ca="1" si="19"/>
        <v>-0.51119075889192778</v>
      </c>
      <c r="V97" s="7"/>
      <c r="W97" s="28">
        <f t="shared" ca="1" si="20"/>
        <v>0.85413570231093283</v>
      </c>
      <c r="X97" s="27">
        <f t="shared" ca="1" si="24"/>
        <v>292.60975910934872</v>
      </c>
      <c r="Y97" s="7"/>
      <c r="Z97" s="28">
        <f t="shared" si="23"/>
        <v>292.81499999999983</v>
      </c>
      <c r="AA97" s="27">
        <f t="shared" si="21"/>
        <v>5.1105858492271929</v>
      </c>
      <c r="AB97" s="7"/>
      <c r="AC97" s="28">
        <f t="shared" ca="1" si="13"/>
        <v>-0.20524089065111184</v>
      </c>
      <c r="AD97" s="27"/>
      <c r="AE97" s="7"/>
    </row>
    <row r="98" spans="1:31" s="26" customFormat="1" x14ac:dyDescent="0.25">
      <c r="A98" s="26">
        <v>13</v>
      </c>
      <c r="B98" s="26">
        <v>-608</v>
      </c>
      <c r="C98" s="26">
        <v>11240</v>
      </c>
      <c r="D98" s="26">
        <v>12230</v>
      </c>
      <c r="E98" s="26">
        <v>14978</v>
      </c>
      <c r="F98" s="26">
        <v>13978</v>
      </c>
      <c r="G98" s="27"/>
      <c r="H98" s="7"/>
      <c r="I98" s="28">
        <f t="shared" si="14"/>
        <v>-3738</v>
      </c>
      <c r="J98" s="27">
        <f t="shared" si="14"/>
        <v>-1748</v>
      </c>
      <c r="K98" s="7"/>
      <c r="L98" s="124">
        <f t="shared" si="22"/>
        <v>0.89964635386203673</v>
      </c>
      <c r="M98" s="27">
        <f t="shared" ca="1" si="15"/>
        <v>1.7339526518465507E-6</v>
      </c>
      <c r="N98" s="44"/>
      <c r="O98" s="44"/>
      <c r="P98" s="7"/>
      <c r="Q98" s="28">
        <f t="shared" ca="1" si="16"/>
        <v>-3706.3306987925776</v>
      </c>
      <c r="R98" s="27">
        <f t="shared" ca="1" si="17"/>
        <v>-1757.3541403545826</v>
      </c>
      <c r="S98" s="7"/>
      <c r="T98" s="28">
        <f t="shared" ca="1" si="18"/>
        <v>0.90458723261495988</v>
      </c>
      <c r="U98" s="27">
        <f t="shared" ca="1" si="19"/>
        <v>-0.4281180089543547</v>
      </c>
      <c r="V98" s="7"/>
      <c r="W98" s="28">
        <f t="shared" ca="1" si="20"/>
        <v>0.89832955750274401</v>
      </c>
      <c r="X98" s="27">
        <f t="shared" ca="1" si="24"/>
        <v>287.19083032154333</v>
      </c>
      <c r="Y98" s="7"/>
      <c r="Z98" s="28">
        <f t="shared" si="23"/>
        <v>287.34299999999985</v>
      </c>
      <c r="AA98" s="27">
        <f t="shared" si="21"/>
        <v>5.0150814325580635</v>
      </c>
      <c r="AB98" s="7"/>
      <c r="AC98" s="28">
        <f t="shared" ca="1" si="13"/>
        <v>-0.15216967845651652</v>
      </c>
      <c r="AD98" s="27"/>
      <c r="AE98" s="7"/>
    </row>
    <row r="99" spans="1:31" s="26" customFormat="1" x14ac:dyDescent="0.25">
      <c r="A99" s="26">
        <v>14</v>
      </c>
      <c r="B99" s="26">
        <v>-639</v>
      </c>
      <c r="C99" s="26">
        <v>11168</v>
      </c>
      <c r="D99" s="26">
        <v>12423</v>
      </c>
      <c r="E99" s="26">
        <v>15061</v>
      </c>
      <c r="F99" s="26">
        <v>13795</v>
      </c>
      <c r="G99" s="27"/>
      <c r="H99" s="7"/>
      <c r="I99" s="28">
        <f t="shared" si="14"/>
        <v>-3893</v>
      </c>
      <c r="J99" s="27">
        <f t="shared" si="14"/>
        <v>-1372</v>
      </c>
      <c r="K99" s="7"/>
      <c r="L99" s="124">
        <f t="shared" si="22"/>
        <v>0.9383726317736889</v>
      </c>
      <c r="M99" s="27">
        <f t="shared" ca="1" si="15"/>
        <v>7.2002413552073466E-7</v>
      </c>
      <c r="N99" s="44"/>
      <c r="O99" s="44"/>
      <c r="P99" s="7"/>
      <c r="Q99" s="28">
        <f t="shared" ca="1" si="16"/>
        <v>-3861.3306987925776</v>
      </c>
      <c r="R99" s="27">
        <f t="shared" ca="1" si="17"/>
        <v>-1381.3541403545826</v>
      </c>
      <c r="S99" s="7"/>
      <c r="T99" s="28">
        <f t="shared" ca="1" si="18"/>
        <v>0.94241737580779361</v>
      </c>
      <c r="U99" s="27">
        <f t="shared" ca="1" si="19"/>
        <v>-0.33651873043081371</v>
      </c>
      <c r="V99" s="7"/>
      <c r="W99" s="28">
        <f t="shared" ca="1" si="20"/>
        <v>0.93752408941439225</v>
      </c>
      <c r="X99" s="27">
        <f t="shared" ca="1" si="24"/>
        <v>281.45500568580155</v>
      </c>
      <c r="Y99" s="7"/>
      <c r="Z99" s="28">
        <f t="shared" si="23"/>
        <v>281.59199999999987</v>
      </c>
      <c r="AA99" s="27">
        <f t="shared" si="21"/>
        <v>4.9147075472758708</v>
      </c>
      <c r="AB99" s="7"/>
      <c r="AC99" s="28">
        <f t="shared" ca="1" si="13"/>
        <v>-0.13699431419831853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11110</v>
      </c>
      <c r="D100" s="26">
        <v>12611</v>
      </c>
      <c r="E100" s="26">
        <v>15111</v>
      </c>
      <c r="F100" s="26">
        <v>13600</v>
      </c>
      <c r="G100" s="27"/>
      <c r="H100" s="7"/>
      <c r="I100" s="28">
        <f t="shared" si="14"/>
        <v>-4001</v>
      </c>
      <c r="J100" s="27">
        <f t="shared" si="14"/>
        <v>-989</v>
      </c>
      <c r="K100" s="7"/>
      <c r="L100" s="124">
        <f t="shared" si="22"/>
        <v>0.96737963477387989</v>
      </c>
      <c r="M100" s="27">
        <f t="shared" ca="1" si="15"/>
        <v>4.4437930376697411E-6</v>
      </c>
      <c r="N100" s="44"/>
      <c r="O100" s="44"/>
      <c r="P100" s="7"/>
      <c r="Q100" s="28">
        <f t="shared" ca="1" si="16"/>
        <v>-3969.3306987925776</v>
      </c>
      <c r="R100" s="27">
        <f t="shared" ca="1" si="17"/>
        <v>-998.35414035458246</v>
      </c>
      <c r="S100" s="7"/>
      <c r="T100" s="28">
        <f t="shared" ca="1" si="18"/>
        <v>0.96877644332280033</v>
      </c>
      <c r="U100" s="27">
        <f t="shared" ca="1" si="19"/>
        <v>-0.24321414619007911</v>
      </c>
      <c r="V100" s="7"/>
      <c r="W100" s="28">
        <f t="shared" ca="1" si="20"/>
        <v>0.96527160416744417</v>
      </c>
      <c r="X100" s="27">
        <f t="shared" ca="1" si="24"/>
        <v>275.85183464703596</v>
      </c>
      <c r="Y100" s="7"/>
      <c r="Z100" s="28">
        <f t="shared" si="23"/>
        <v>275.90399999999988</v>
      </c>
      <c r="AA100" s="27">
        <f t="shared" si="21"/>
        <v>4.8154332194224327</v>
      </c>
      <c r="AB100" s="7"/>
      <c r="AC100" s="28">
        <f t="shared" ca="1" si="13"/>
        <v>-5.2165352963925216E-2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11076</v>
      </c>
      <c r="D101" s="26">
        <v>12815</v>
      </c>
      <c r="E101" s="26">
        <v>15153</v>
      </c>
      <c r="F101" s="26">
        <v>13403</v>
      </c>
      <c r="G101" s="27"/>
      <c r="H101" s="7"/>
      <c r="I101" s="28">
        <f t="shared" si="14"/>
        <v>-4077</v>
      </c>
      <c r="J101" s="27">
        <f t="shared" si="14"/>
        <v>-588</v>
      </c>
      <c r="K101" s="7"/>
      <c r="L101" s="124">
        <f t="shared" si="22"/>
        <v>0.98685569645491122</v>
      </c>
      <c r="M101" s="27">
        <f t="shared" ca="1" si="15"/>
        <v>2.5040399544305803E-6</v>
      </c>
      <c r="N101" s="44"/>
      <c r="O101" s="44"/>
      <c r="P101" s="7"/>
      <c r="Q101" s="28">
        <f t="shared" ca="1" si="16"/>
        <v>-4045.3306987925776</v>
      </c>
      <c r="R101" s="27">
        <f t="shared" ca="1" si="17"/>
        <v>-597.35414035458246</v>
      </c>
      <c r="S101" s="7"/>
      <c r="T101" s="28">
        <f t="shared" ca="1" si="18"/>
        <v>0.98732541675928664</v>
      </c>
      <c r="U101" s="27">
        <f t="shared" ca="1" si="19"/>
        <v>-0.14552449010513244</v>
      </c>
      <c r="V101" s="7"/>
      <c r="W101" s="28">
        <f t="shared" ca="1" si="20"/>
        <v>0.98527328059476871</v>
      </c>
      <c r="X101" s="27">
        <f t="shared" ca="1" si="24"/>
        <v>270.11152603715368</v>
      </c>
      <c r="Y101" s="7"/>
      <c r="Z101" s="28">
        <f t="shared" si="23"/>
        <v>270.21599999999989</v>
      </c>
      <c r="AA101" s="27">
        <f t="shared" si="21"/>
        <v>4.7161588915689956</v>
      </c>
      <c r="AB101" s="7"/>
      <c r="AC101" s="28">
        <f t="shared" ca="1" si="13"/>
        <v>-0.10447396284621391</v>
      </c>
      <c r="AD101" s="27"/>
      <c r="AE101" s="7"/>
    </row>
    <row r="102" spans="1:31" s="26" customFormat="1" x14ac:dyDescent="0.25">
      <c r="A102" s="26">
        <v>17</v>
      </c>
      <c r="B102" s="26">
        <v>-631</v>
      </c>
      <c r="C102" s="26">
        <v>11052</v>
      </c>
      <c r="D102" s="26">
        <v>13010</v>
      </c>
      <c r="E102" s="26">
        <v>15165</v>
      </c>
      <c r="F102" s="26">
        <v>13203</v>
      </c>
      <c r="G102" s="27"/>
      <c r="H102" s="7"/>
      <c r="I102" s="28">
        <f t="shared" si="14"/>
        <v>-4113</v>
      </c>
      <c r="J102" s="27">
        <f t="shared" si="14"/>
        <v>-193</v>
      </c>
      <c r="K102" s="7"/>
      <c r="L102" s="124">
        <f t="shared" si="22"/>
        <v>0.99660124749176782</v>
      </c>
      <c r="M102" s="27">
        <f t="shared" ca="1" si="15"/>
        <v>1.235854662243963E-6</v>
      </c>
      <c r="N102" s="44"/>
      <c r="O102" s="44"/>
      <c r="P102" s="7"/>
      <c r="Q102" s="28">
        <f t="shared" ca="1" si="16"/>
        <v>-4081.3306987925776</v>
      </c>
      <c r="R102" s="27">
        <f t="shared" ca="1" si="17"/>
        <v>-202.35414035458246</v>
      </c>
      <c r="S102" s="7"/>
      <c r="T102" s="28">
        <f t="shared" ca="1" si="18"/>
        <v>0.99611177259762218</v>
      </c>
      <c r="U102" s="27">
        <f t="shared" ca="1" si="19"/>
        <v>-4.9296524634923157E-2</v>
      </c>
      <c r="V102" s="7"/>
      <c r="W102" s="28">
        <f t="shared" ca="1" si="20"/>
        <v>0.99548955748900447</v>
      </c>
      <c r="X102" s="27">
        <f t="shared" ca="1" si="24"/>
        <v>264.54466983567409</v>
      </c>
      <c r="Y102" s="7"/>
      <c r="Z102" s="28">
        <f t="shared" si="23"/>
        <v>264.53699999999992</v>
      </c>
      <c r="AA102" s="27">
        <f t="shared" si="21"/>
        <v>4.6170416433482382</v>
      </c>
      <c r="AB102" s="7"/>
      <c r="AC102" s="28">
        <f t="shared" ca="1" si="13"/>
        <v>7.6698356741644602E-3</v>
      </c>
      <c r="AD102" s="27"/>
      <c r="AE102" s="7"/>
    </row>
    <row r="103" spans="1:31" s="26" customFormat="1" x14ac:dyDescent="0.25">
      <c r="A103" s="26">
        <v>18</v>
      </c>
      <c r="B103" s="26">
        <v>-637</v>
      </c>
      <c r="C103" s="26">
        <v>11058</v>
      </c>
      <c r="D103" s="26">
        <v>13214</v>
      </c>
      <c r="E103" s="26">
        <v>15166</v>
      </c>
      <c r="F103" s="26">
        <v>13004</v>
      </c>
      <c r="G103" s="27"/>
      <c r="H103" s="7"/>
      <c r="I103" s="28">
        <f t="shared" si="14"/>
        <v>-4108</v>
      </c>
      <c r="J103" s="27">
        <f t="shared" si="14"/>
        <v>210</v>
      </c>
      <c r="K103" s="7"/>
      <c r="L103" s="124">
        <f t="shared" si="22"/>
        <v>0.99651153061317554</v>
      </c>
      <c r="M103" s="27">
        <f t="shared" ca="1" si="15"/>
        <v>6.1550567664965216E-7</v>
      </c>
      <c r="N103" s="44"/>
      <c r="O103" s="44"/>
      <c r="P103" s="7"/>
      <c r="Q103" s="28">
        <f t="shared" ca="1" si="16"/>
        <v>-4076.3306987925776</v>
      </c>
      <c r="R103" s="27">
        <f t="shared" ca="1" si="17"/>
        <v>200.64585964541754</v>
      </c>
      <c r="S103" s="7"/>
      <c r="T103" s="28">
        <f t="shared" ca="1" si="18"/>
        <v>0.99489144539785335</v>
      </c>
      <c r="U103" s="27">
        <f t="shared" ca="1" si="19"/>
        <v>4.888036165493595E-2</v>
      </c>
      <c r="V103" s="7"/>
      <c r="W103" s="28">
        <f t="shared" ca="1" si="20"/>
        <v>0.99572698891469824</v>
      </c>
      <c r="X103" s="27">
        <f t="shared" ca="1" si="24"/>
        <v>258.8993045962967</v>
      </c>
      <c r="Y103" s="7"/>
      <c r="Z103" s="28">
        <f t="shared" si="23"/>
        <v>258.80399999999992</v>
      </c>
      <c r="AA103" s="27">
        <f t="shared" si="21"/>
        <v>4.5169819173314032</v>
      </c>
      <c r="AB103" s="7"/>
      <c r="AC103" s="28">
        <f t="shared" ca="1" si="13"/>
        <v>9.5304596296784894E-2</v>
      </c>
      <c r="AD103" s="27"/>
      <c r="AE103" s="7"/>
    </row>
    <row r="104" spans="1:31" s="26" customFormat="1" x14ac:dyDescent="0.25">
      <c r="A104" s="26">
        <v>19</v>
      </c>
      <c r="B104" s="26">
        <v>-620</v>
      </c>
      <c r="C104" s="26">
        <v>11078</v>
      </c>
      <c r="D104" s="26">
        <v>13412</v>
      </c>
      <c r="E104" s="26">
        <v>15144</v>
      </c>
      <c r="F104" s="26">
        <v>12806</v>
      </c>
      <c r="G104" s="27"/>
      <c r="H104" s="7"/>
      <c r="I104" s="28">
        <f t="shared" si="14"/>
        <v>-4066</v>
      </c>
      <c r="J104" s="27">
        <f t="shared" si="14"/>
        <v>606</v>
      </c>
      <c r="K104" s="7"/>
      <c r="L104" s="124">
        <f t="shared" si="22"/>
        <v>0.98684549486338935</v>
      </c>
      <c r="M104" s="27">
        <f t="shared" ca="1" si="15"/>
        <v>3.8670224280142446E-9</v>
      </c>
      <c r="N104" s="44"/>
      <c r="O104" s="44"/>
      <c r="P104" s="7"/>
      <c r="Q104" s="28">
        <f t="shared" ca="1" si="16"/>
        <v>-4034.3306987925776</v>
      </c>
      <c r="R104" s="27">
        <f t="shared" ca="1" si="17"/>
        <v>596.64585964541754</v>
      </c>
      <c r="S104" s="7"/>
      <c r="T104" s="28">
        <f t="shared" ca="1" si="18"/>
        <v>0.98464069691979517</v>
      </c>
      <c r="U104" s="27">
        <f t="shared" ca="1" si="19"/>
        <v>0.14535194222760148</v>
      </c>
      <c r="V104" s="7"/>
      <c r="W104" s="28">
        <f t="shared" ca="1" si="20"/>
        <v>0.98690768025096565</v>
      </c>
      <c r="X104" s="27">
        <f t="shared" ca="1" si="24"/>
        <v>253.3314053185361</v>
      </c>
      <c r="Y104" s="7"/>
      <c r="Z104" s="28">
        <f t="shared" si="23"/>
        <v>253.2239999999999</v>
      </c>
      <c r="AA104" s="27">
        <f t="shared" si="21"/>
        <v>4.4195925450701194</v>
      </c>
      <c r="AB104" s="7"/>
      <c r="AC104" s="28">
        <f t="shared" ca="1" si="13"/>
        <v>0.10740531853619473</v>
      </c>
      <c r="AD104" s="27"/>
      <c r="AE104" s="7"/>
    </row>
    <row r="105" spans="1:31" s="26" customFormat="1" x14ac:dyDescent="0.25">
      <c r="A105" s="26">
        <v>20</v>
      </c>
      <c r="B105" s="26">
        <v>-605</v>
      </c>
      <c r="C105" s="26">
        <v>11111</v>
      </c>
      <c r="D105" s="26">
        <v>13596</v>
      </c>
      <c r="E105" s="26">
        <v>15096</v>
      </c>
      <c r="F105" s="26">
        <v>12612</v>
      </c>
      <c r="G105" s="27"/>
      <c r="H105" s="7"/>
      <c r="I105" s="28">
        <f t="shared" si="14"/>
        <v>-3985</v>
      </c>
      <c r="J105" s="27">
        <f t="shared" si="14"/>
        <v>984</v>
      </c>
      <c r="K105" s="7"/>
      <c r="L105" s="124">
        <f t="shared" si="22"/>
        <v>0.96839163005319573</v>
      </c>
      <c r="M105" s="27">
        <f t="shared" ca="1" si="15"/>
        <v>1.2549183497181294E-8</v>
      </c>
      <c r="N105" s="44"/>
      <c r="O105" s="44"/>
      <c r="P105" s="7"/>
      <c r="Q105" s="28">
        <f t="shared" ca="1" si="16"/>
        <v>-3953.3306987925776</v>
      </c>
      <c r="R105" s="27">
        <f t="shared" ca="1" si="17"/>
        <v>974.64585964541754</v>
      </c>
      <c r="S105" s="7"/>
      <c r="T105" s="28">
        <f t="shared" ca="1" si="18"/>
        <v>0.96487139628354013</v>
      </c>
      <c r="U105" s="27">
        <f t="shared" ca="1" si="19"/>
        <v>0.23743845095605493</v>
      </c>
      <c r="V105" s="7"/>
      <c r="W105" s="28">
        <f t="shared" ca="1" si="20"/>
        <v>0.96850365319141807</v>
      </c>
      <c r="X105" s="27">
        <f t="shared" ca="1" si="24"/>
        <v>247.93475154270629</v>
      </c>
      <c r="Y105" s="7"/>
      <c r="Z105" s="28">
        <f t="shared" si="23"/>
        <v>247.77899999999991</v>
      </c>
      <c r="AA105" s="27">
        <f t="shared" si="21"/>
        <v>4.3245593672990275</v>
      </c>
      <c r="AB105" s="7"/>
      <c r="AC105" s="28">
        <f t="shared" ca="1" si="13"/>
        <v>0.15575154270638336</v>
      </c>
      <c r="AD105" s="27"/>
      <c r="AE105" s="7"/>
    </row>
    <row r="106" spans="1:31" s="26" customFormat="1" x14ac:dyDescent="0.25">
      <c r="A106" s="26">
        <v>21</v>
      </c>
      <c r="B106" s="26">
        <v>-623</v>
      </c>
      <c r="C106" s="26">
        <v>11176</v>
      </c>
      <c r="D106" s="26">
        <v>13780</v>
      </c>
      <c r="E106" s="26">
        <v>15037</v>
      </c>
      <c r="F106" s="26">
        <v>12421</v>
      </c>
      <c r="G106" s="27"/>
      <c r="H106" s="7"/>
      <c r="I106" s="28">
        <f t="shared" si="14"/>
        <v>-3861</v>
      </c>
      <c r="J106" s="27">
        <f t="shared" si="14"/>
        <v>1359</v>
      </c>
      <c r="K106" s="7"/>
      <c r="L106" s="124">
        <f t="shared" si="22"/>
        <v>0.94025326738654336</v>
      </c>
      <c r="M106" s="27">
        <f t="shared" ca="1" si="15"/>
        <v>4.362140553304526E-7</v>
      </c>
      <c r="N106" s="44"/>
      <c r="O106" s="44"/>
      <c r="P106" s="7"/>
      <c r="Q106" s="28">
        <f t="shared" ca="1" si="16"/>
        <v>-3829.3306987925776</v>
      </c>
      <c r="R106" s="27">
        <f t="shared" ca="1" si="17"/>
        <v>1349.6458596454174</v>
      </c>
      <c r="S106" s="7"/>
      <c r="T106" s="28">
        <f t="shared" ca="1" si="18"/>
        <v>0.9346072817292731</v>
      </c>
      <c r="U106" s="27">
        <f t="shared" ca="1" si="19"/>
        <v>0.32879411437713968</v>
      </c>
      <c r="V106" s="7"/>
      <c r="W106" s="28">
        <f t="shared" ca="1" si="20"/>
        <v>0.93959280235693887</v>
      </c>
      <c r="X106" s="27">
        <f t="shared" ca="1" si="24"/>
        <v>242.4231016549503</v>
      </c>
      <c r="Y106" s="7"/>
      <c r="Z106" s="28">
        <f t="shared" si="23"/>
        <v>242.17199999999991</v>
      </c>
      <c r="AA106" s="27">
        <f t="shared" si="21"/>
        <v>4.2266987561397062</v>
      </c>
      <c r="AB106" s="7"/>
      <c r="AC106" s="28">
        <f t="shared" ca="1" si="13"/>
        <v>0.25110165495038927</v>
      </c>
      <c r="AD106" s="27"/>
      <c r="AE106" s="7"/>
    </row>
    <row r="107" spans="1:31" s="26" customFormat="1" x14ac:dyDescent="0.25">
      <c r="A107" s="26">
        <v>22</v>
      </c>
      <c r="B107" s="26">
        <v>-619</v>
      </c>
      <c r="C107" s="26">
        <v>11259</v>
      </c>
      <c r="D107" s="26">
        <v>13976</v>
      </c>
      <c r="E107" s="26">
        <v>14969</v>
      </c>
      <c r="F107" s="26">
        <v>12247</v>
      </c>
      <c r="G107" s="27"/>
      <c r="H107" s="7"/>
      <c r="I107" s="28">
        <f t="shared" si="14"/>
        <v>-3710</v>
      </c>
      <c r="J107" s="27">
        <f t="shared" si="14"/>
        <v>1729</v>
      </c>
      <c r="K107" s="7"/>
      <c r="L107" s="124">
        <f t="shared" si="22"/>
        <v>0.90337943208813398</v>
      </c>
      <c r="M107" s="27">
        <f t="shared" ca="1" si="15"/>
        <v>4.8154998757418047E-7</v>
      </c>
      <c r="N107" s="44"/>
      <c r="O107" s="44"/>
      <c r="P107" s="7"/>
      <c r="Q107" s="28">
        <f t="shared" ca="1" si="16"/>
        <v>-3678.3306987925776</v>
      </c>
      <c r="R107" s="27">
        <f t="shared" ca="1" si="17"/>
        <v>1719.6458596454174</v>
      </c>
      <c r="S107" s="7"/>
      <c r="T107" s="28">
        <f t="shared" ca="1" si="18"/>
        <v>0.89775340029625439</v>
      </c>
      <c r="U107" s="27">
        <f t="shared" ca="1" si="19"/>
        <v>0.41893170228594329</v>
      </c>
      <c r="V107" s="7"/>
      <c r="W107" s="28">
        <f t="shared" ca="1" si="20"/>
        <v>0.90407337011676059</v>
      </c>
      <c r="X107" s="27">
        <f t="shared" ca="1" si="24"/>
        <v>236.84752852222755</v>
      </c>
      <c r="Y107" s="7"/>
      <c r="Z107" s="28">
        <f t="shared" si="23"/>
        <v>236.60099999999991</v>
      </c>
      <c r="AA107" s="27">
        <f t="shared" si="21"/>
        <v>4.1294664635111022</v>
      </c>
      <c r="AB107" s="7"/>
      <c r="AC107" s="28">
        <f t="shared" ca="1" si="13"/>
        <v>0.24652852222763499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11346</v>
      </c>
      <c r="D108" s="26">
        <v>14153</v>
      </c>
      <c r="E108" s="26">
        <v>14861</v>
      </c>
      <c r="F108" s="26">
        <v>12057</v>
      </c>
      <c r="G108" s="27"/>
      <c r="H108" s="7"/>
      <c r="I108" s="28">
        <f t="shared" si="14"/>
        <v>-3515</v>
      </c>
      <c r="J108" s="27">
        <f t="shared" si="14"/>
        <v>2096</v>
      </c>
      <c r="K108" s="7"/>
      <c r="L108" s="124">
        <f t="shared" si="22"/>
        <v>0.85612077859654723</v>
      </c>
      <c r="M108" s="27">
        <f t="shared" ca="1" si="15"/>
        <v>2.8299420389802776E-6</v>
      </c>
      <c r="N108" s="44"/>
      <c r="O108" s="44"/>
      <c r="P108" s="7"/>
      <c r="Q108" s="28">
        <f t="shared" ca="1" si="16"/>
        <v>-3483.3306987925776</v>
      </c>
      <c r="R108" s="27">
        <f t="shared" ca="1" si="17"/>
        <v>2086.6458596454177</v>
      </c>
      <c r="S108" s="7"/>
      <c r="T108" s="28">
        <f t="shared" ca="1" si="18"/>
        <v>0.85016063950526999</v>
      </c>
      <c r="U108" s="27">
        <f t="shared" ca="1" si="19"/>
        <v>0.50833844488737834</v>
      </c>
      <c r="V108" s="7"/>
      <c r="W108" s="28">
        <f t="shared" ca="1" si="20"/>
        <v>0.85780302175346013</v>
      </c>
      <c r="X108" s="27">
        <f t="shared" ca="1" si="24"/>
        <v>231.05850714701046</v>
      </c>
      <c r="Y108" s="7"/>
      <c r="Z108" s="28">
        <f t="shared" si="23"/>
        <v>230.82299999999992</v>
      </c>
      <c r="AA108" s="27">
        <f t="shared" si="21"/>
        <v>4.0286213393308694</v>
      </c>
      <c r="AB108" s="7"/>
      <c r="AC108" s="28">
        <f t="shared" ca="1" si="13"/>
        <v>0.23550714701053721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11471</v>
      </c>
      <c r="D109" s="26">
        <v>14324</v>
      </c>
      <c r="E109" s="26">
        <v>14754</v>
      </c>
      <c r="F109" s="26">
        <v>11891</v>
      </c>
      <c r="G109" s="27"/>
      <c r="H109" s="7"/>
      <c r="I109" s="28">
        <f t="shared" si="14"/>
        <v>-3283</v>
      </c>
      <c r="J109" s="27">
        <f t="shared" si="14"/>
        <v>2433</v>
      </c>
      <c r="K109" s="7"/>
      <c r="L109" s="124">
        <f t="shared" si="22"/>
        <v>0.80100067497348315</v>
      </c>
      <c r="M109" s="27">
        <f t="shared" ca="1" si="15"/>
        <v>1.9378129644726155E-6</v>
      </c>
      <c r="N109" s="44"/>
      <c r="O109" s="44"/>
      <c r="P109" s="7"/>
      <c r="Q109" s="28">
        <f t="shared" ca="1" si="16"/>
        <v>-3251.3306987925776</v>
      </c>
      <c r="R109" s="27">
        <f t="shared" ca="1" si="17"/>
        <v>2423.6458596454177</v>
      </c>
      <c r="S109" s="7"/>
      <c r="T109" s="28">
        <f t="shared" ca="1" si="18"/>
        <v>0.79353745743599635</v>
      </c>
      <c r="U109" s="27">
        <f t="shared" ca="1" si="19"/>
        <v>0.59043673441512656</v>
      </c>
      <c r="V109" s="7"/>
      <c r="W109" s="28">
        <f t="shared" ca="1" si="20"/>
        <v>0.80239272847980847</v>
      </c>
      <c r="X109" s="27">
        <f t="shared" ca="1" si="24"/>
        <v>225.36239537125562</v>
      </c>
      <c r="Y109" s="7"/>
      <c r="Z109" s="28">
        <f t="shared" si="23"/>
        <v>225.12599999999992</v>
      </c>
      <c r="AA109" s="27">
        <f t="shared" si="21"/>
        <v>3.9291899318447525</v>
      </c>
      <c r="AB109" s="7"/>
      <c r="AC109" s="28">
        <f t="shared" ca="1" si="13"/>
        <v>0.23639537125569632</v>
      </c>
      <c r="AD109" s="27"/>
      <c r="AE109" s="7"/>
    </row>
    <row r="110" spans="1:31" s="26" customFormat="1" x14ac:dyDescent="0.25">
      <c r="A110" s="26">
        <v>25</v>
      </c>
      <c r="B110" s="26">
        <v>-630</v>
      </c>
      <c r="C110" s="26">
        <v>11599</v>
      </c>
      <c r="D110" s="26">
        <v>14481</v>
      </c>
      <c r="E110" s="26">
        <v>14618</v>
      </c>
      <c r="F110" s="26">
        <v>11733</v>
      </c>
      <c r="G110" s="27"/>
      <c r="H110" s="7"/>
      <c r="I110" s="28">
        <f t="shared" si="14"/>
        <v>-3019</v>
      </c>
      <c r="J110" s="27">
        <f t="shared" si="14"/>
        <v>2748</v>
      </c>
      <c r="K110" s="7"/>
      <c r="L110" s="124">
        <f t="shared" si="22"/>
        <v>0.73828031597487187</v>
      </c>
      <c r="M110" s="27">
        <f t="shared" ca="1" si="15"/>
        <v>6.5865701456456172E-7</v>
      </c>
      <c r="N110" s="44"/>
      <c r="O110" s="44"/>
      <c r="P110" s="7"/>
      <c r="Q110" s="28">
        <f t="shared" ca="1" si="16"/>
        <v>-2987.3306987925776</v>
      </c>
      <c r="R110" s="27">
        <f t="shared" ca="1" si="17"/>
        <v>2738.6458596454177</v>
      </c>
      <c r="S110" s="7"/>
      <c r="T110" s="28">
        <f t="shared" ca="1" si="18"/>
        <v>0.72910418128820209</v>
      </c>
      <c r="U110" s="27">
        <f t="shared" ca="1" si="19"/>
        <v>0.66717549168883772</v>
      </c>
      <c r="V110" s="7"/>
      <c r="W110" s="28">
        <f t="shared" ca="1" si="20"/>
        <v>0.73909189284403742</v>
      </c>
      <c r="X110" s="27">
        <f t="shared" ca="1" si="24"/>
        <v>219.63725665342281</v>
      </c>
      <c r="Y110" s="7"/>
      <c r="Z110" s="28">
        <f t="shared" si="23"/>
        <v>219.45599999999993</v>
      </c>
      <c r="AA110" s="27">
        <f t="shared" si="21"/>
        <v>3.8302297632566744</v>
      </c>
      <c r="AB110" s="7"/>
      <c r="AC110" s="28">
        <f t="shared" ca="1" si="13"/>
        <v>0.18125665342287789</v>
      </c>
      <c r="AD110" s="27"/>
      <c r="AE110" s="7"/>
    </row>
    <row r="111" spans="1:31" s="26" customFormat="1" x14ac:dyDescent="0.25">
      <c r="A111" s="26">
        <v>26</v>
      </c>
      <c r="B111" s="26">
        <v>-619</v>
      </c>
      <c r="C111" s="26">
        <v>11746</v>
      </c>
      <c r="D111" s="26">
        <v>14627</v>
      </c>
      <c r="E111" s="26">
        <v>14480</v>
      </c>
      <c r="F111" s="26">
        <v>11594</v>
      </c>
      <c r="G111" s="27"/>
      <c r="H111" s="7"/>
      <c r="I111" s="28">
        <f t="shared" si="14"/>
        <v>-2734</v>
      </c>
      <c r="J111" s="27">
        <f t="shared" si="14"/>
        <v>3033</v>
      </c>
      <c r="K111" s="7"/>
      <c r="L111" s="124">
        <f t="shared" si="22"/>
        <v>0.6696115852239739</v>
      </c>
      <c r="M111" s="27">
        <f t="shared" ca="1" si="15"/>
        <v>8.930337790581938E-7</v>
      </c>
      <c r="N111" s="44"/>
      <c r="O111" s="44"/>
      <c r="P111" s="7"/>
      <c r="Q111" s="28">
        <f t="shared" ca="1" si="16"/>
        <v>-2702.3306987925776</v>
      </c>
      <c r="R111" s="27">
        <f t="shared" ca="1" si="17"/>
        <v>3023.6458596454177</v>
      </c>
      <c r="S111" s="7"/>
      <c r="T111" s="28">
        <f t="shared" ca="1" si="18"/>
        <v>0.65954553090137868</v>
      </c>
      <c r="U111" s="27">
        <f t="shared" ca="1" si="19"/>
        <v>0.7366057958888621</v>
      </c>
      <c r="V111" s="7"/>
      <c r="W111" s="28">
        <f t="shared" ca="1" si="20"/>
        <v>0.67055658986896682</v>
      </c>
      <c r="X111" s="27">
        <f t="shared" ca="1" si="24"/>
        <v>214.02233597127906</v>
      </c>
      <c r="Y111" s="7"/>
      <c r="Z111" s="28">
        <f t="shared" si="23"/>
        <v>213.88499999999993</v>
      </c>
      <c r="AA111" s="27">
        <f t="shared" si="21"/>
        <v>3.7329974706280704</v>
      </c>
      <c r="AB111" s="7"/>
      <c r="AC111" s="28">
        <f t="shared" ca="1" si="13"/>
        <v>0.13733597127912844</v>
      </c>
      <c r="AD111" s="27"/>
      <c r="AE111" s="7"/>
    </row>
    <row r="112" spans="1:31" s="26" customFormat="1" x14ac:dyDescent="0.25">
      <c r="A112" s="26">
        <v>27</v>
      </c>
      <c r="B112" s="26">
        <v>-631</v>
      </c>
      <c r="C112" s="26">
        <v>11898</v>
      </c>
      <c r="D112" s="26">
        <v>14746</v>
      </c>
      <c r="E112" s="26">
        <v>14316</v>
      </c>
      <c r="F112" s="26">
        <v>11456</v>
      </c>
      <c r="G112" s="27"/>
      <c r="H112" s="7"/>
      <c r="I112" s="28">
        <f t="shared" si="14"/>
        <v>-2418</v>
      </c>
      <c r="J112" s="27">
        <f t="shared" si="14"/>
        <v>3290</v>
      </c>
      <c r="K112" s="7"/>
      <c r="L112" s="124">
        <f t="shared" si="22"/>
        <v>0.59310213573012516</v>
      </c>
      <c r="M112" s="27">
        <f t="shared" ca="1" si="15"/>
        <v>1.5649898520681022E-6</v>
      </c>
      <c r="N112" s="44"/>
      <c r="O112" s="44"/>
      <c r="P112" s="7"/>
      <c r="Q112" s="28">
        <f t="shared" ca="1" si="16"/>
        <v>-2386.3306987925776</v>
      </c>
      <c r="R112" s="27">
        <f t="shared" ca="1" si="17"/>
        <v>3280.6458596454177</v>
      </c>
      <c r="S112" s="7"/>
      <c r="T112" s="28">
        <f t="shared" ca="1" si="18"/>
        <v>0.58242085187598858</v>
      </c>
      <c r="U112" s="27">
        <f t="shared" ca="1" si="19"/>
        <v>0.79921487722011231</v>
      </c>
      <c r="V112" s="7"/>
      <c r="W112" s="28">
        <f t="shared" ca="1" si="20"/>
        <v>0.59435313127450895</v>
      </c>
      <c r="X112" s="27">
        <f t="shared" ca="1" si="24"/>
        <v>208.34682662101409</v>
      </c>
      <c r="Y112" s="7"/>
      <c r="Z112" s="28">
        <f t="shared" si="23"/>
        <v>208.20599999999993</v>
      </c>
      <c r="AA112" s="27">
        <f t="shared" si="21"/>
        <v>3.6338802224073126</v>
      </c>
      <c r="AB112" s="7"/>
      <c r="AC112" s="28">
        <f t="shared" ca="1" si="13"/>
        <v>0.14082662101415622</v>
      </c>
      <c r="AD112" s="27"/>
      <c r="AE112" s="7"/>
    </row>
    <row r="113" spans="1:31" s="26" customFormat="1" x14ac:dyDescent="0.25">
      <c r="A113" s="26">
        <v>28</v>
      </c>
      <c r="B113" s="26">
        <v>-602</v>
      </c>
      <c r="C113" s="26">
        <v>12064</v>
      </c>
      <c r="D113" s="26">
        <v>14863</v>
      </c>
      <c r="E113" s="26">
        <v>14157</v>
      </c>
      <c r="F113" s="26">
        <v>11350</v>
      </c>
      <c r="G113" s="27"/>
      <c r="H113" s="7"/>
      <c r="I113" s="28">
        <f t="shared" si="14"/>
        <v>-2093</v>
      </c>
      <c r="J113" s="27">
        <f t="shared" si="14"/>
        <v>3513</v>
      </c>
      <c r="K113" s="7"/>
      <c r="L113" s="124">
        <f t="shared" si="22"/>
        <v>0.51466797749773174</v>
      </c>
      <c r="M113" s="27">
        <f t="shared" ca="1" si="15"/>
        <v>1.3499317135225538E-6</v>
      </c>
      <c r="N113" s="44"/>
      <c r="O113" s="44"/>
      <c r="P113" s="7"/>
      <c r="Q113" s="28">
        <f t="shared" ca="1" si="16"/>
        <v>-2061.3306987925776</v>
      </c>
      <c r="R113" s="27">
        <f t="shared" ca="1" si="17"/>
        <v>3503.6458596454177</v>
      </c>
      <c r="S113" s="7"/>
      <c r="T113" s="28">
        <f t="shared" ca="1" si="18"/>
        <v>0.50309958389101461</v>
      </c>
      <c r="U113" s="27">
        <f t="shared" ca="1" si="19"/>
        <v>0.85354104506785067</v>
      </c>
      <c r="V113" s="7"/>
      <c r="W113" s="28">
        <f t="shared" ca="1" si="20"/>
        <v>0.51582984311540125</v>
      </c>
      <c r="X113" s="27">
        <f t="shared" ca="1" si="24"/>
        <v>202.85599457762714</v>
      </c>
      <c r="Y113" s="7"/>
      <c r="Z113" s="28">
        <f t="shared" si="23"/>
        <v>202.78799999999993</v>
      </c>
      <c r="AA113" s="27">
        <f t="shared" si="21"/>
        <v>3.5393182835342594</v>
      </c>
      <c r="AB113" s="7"/>
      <c r="AC113" s="28">
        <f t="shared" ca="1" si="13"/>
        <v>6.7994577627217723E-2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12236</v>
      </c>
      <c r="D114" s="26">
        <v>14952</v>
      </c>
      <c r="E114" s="26">
        <v>13985</v>
      </c>
      <c r="F114" s="26">
        <v>11254</v>
      </c>
      <c r="G114" s="27"/>
      <c r="H114" s="7"/>
      <c r="I114" s="28">
        <f t="shared" si="14"/>
        <v>-1749</v>
      </c>
      <c r="J114" s="27">
        <f t="shared" si="14"/>
        <v>3698</v>
      </c>
      <c r="K114" s="7"/>
      <c r="L114" s="124">
        <f t="shared" si="22"/>
        <v>0.43078438722713897</v>
      </c>
      <c r="M114" s="27">
        <f t="shared" ca="1" si="15"/>
        <v>3.0518143137854298E-6</v>
      </c>
      <c r="N114" s="44"/>
      <c r="O114" s="44"/>
      <c r="P114" s="7"/>
      <c r="Q114" s="28">
        <f t="shared" ca="1" si="16"/>
        <v>-1717.3306987925776</v>
      </c>
      <c r="R114" s="27">
        <f t="shared" ca="1" si="17"/>
        <v>3688.6458596454177</v>
      </c>
      <c r="S114" s="7"/>
      <c r="T114" s="28">
        <f t="shared" ca="1" si="18"/>
        <v>0.41914107254691907</v>
      </c>
      <c r="U114" s="27">
        <f t="shared" ca="1" si="19"/>
        <v>0.89860983902225244</v>
      </c>
      <c r="V114" s="7"/>
      <c r="W114" s="28">
        <f t="shared" ca="1" si="20"/>
        <v>0.43253133150609735</v>
      </c>
      <c r="X114" s="27">
        <f t="shared" ca="1" si="24"/>
        <v>197.41279195275797</v>
      </c>
      <c r="Y114" s="7"/>
      <c r="Z114" s="28">
        <f t="shared" si="23"/>
        <v>197.31599999999992</v>
      </c>
      <c r="AA114" s="27">
        <f t="shared" si="21"/>
        <v>3.4438138668651295</v>
      </c>
      <c r="AB114" s="7"/>
      <c r="AC114" s="28">
        <f t="shared" ca="1" si="13"/>
        <v>9.6791952758053412E-2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12427</v>
      </c>
      <c r="D115" s="26">
        <v>15036</v>
      </c>
      <c r="E115" s="26">
        <v>13796</v>
      </c>
      <c r="F115" s="26">
        <v>11174</v>
      </c>
      <c r="G115" s="27"/>
      <c r="H115" s="7"/>
      <c r="I115" s="28">
        <f t="shared" si="14"/>
        <v>-1369</v>
      </c>
      <c r="J115" s="27">
        <f t="shared" si="14"/>
        <v>3862</v>
      </c>
      <c r="K115" s="7"/>
      <c r="L115" s="124">
        <f t="shared" si="22"/>
        <v>0.33943665033536224</v>
      </c>
      <c r="M115" s="27">
        <f t="shared" ca="1" si="15"/>
        <v>8.7025652584109017E-7</v>
      </c>
      <c r="N115" s="44"/>
      <c r="O115" s="44"/>
      <c r="P115" s="7"/>
      <c r="Q115" s="28">
        <f t="shared" ca="1" si="16"/>
        <v>-1337.3306987925776</v>
      </c>
      <c r="R115" s="27">
        <f t="shared" ca="1" si="17"/>
        <v>3852.6458596454177</v>
      </c>
      <c r="S115" s="7"/>
      <c r="T115" s="28">
        <f t="shared" ca="1" si="18"/>
        <v>0.32639620536448793</v>
      </c>
      <c r="U115" s="27">
        <f t="shared" ca="1" si="19"/>
        <v>0.93856271582507356</v>
      </c>
      <c r="V115" s="7"/>
      <c r="W115" s="28">
        <f t="shared" ca="1" si="20"/>
        <v>0.34036952574282087</v>
      </c>
      <c r="X115" s="27">
        <f t="shared" ca="1" si="24"/>
        <v>191.64286880040663</v>
      </c>
      <c r="Y115" s="7"/>
      <c r="Z115" s="28">
        <f t="shared" si="23"/>
        <v>191.62799999999993</v>
      </c>
      <c r="AA115" s="27">
        <f t="shared" si="21"/>
        <v>3.3445395390116928</v>
      </c>
      <c r="AB115" s="7"/>
      <c r="AC115" s="28">
        <f t="shared" ca="1" si="13"/>
        <v>1.4868800406702576E-2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12623</v>
      </c>
      <c r="D116" s="26">
        <v>15094</v>
      </c>
      <c r="E116" s="26">
        <v>13600</v>
      </c>
      <c r="F116" s="26">
        <v>11112</v>
      </c>
      <c r="G116" s="27"/>
      <c r="H116" s="7"/>
      <c r="I116" s="28">
        <f t="shared" si="14"/>
        <v>-977</v>
      </c>
      <c r="J116" s="27">
        <f t="shared" si="14"/>
        <v>3982</v>
      </c>
      <c r="K116" s="7"/>
      <c r="L116" s="124">
        <f t="shared" si="22"/>
        <v>0.24474453212940353</v>
      </c>
      <c r="M116" s="27">
        <f t="shared" ca="1" si="15"/>
        <v>1.4055393284670697E-7</v>
      </c>
      <c r="N116" s="44"/>
      <c r="O116" s="44"/>
      <c r="P116" s="7"/>
      <c r="Q116" s="28">
        <f t="shared" ca="1" si="16"/>
        <v>-945.33069879257755</v>
      </c>
      <c r="R116" s="27">
        <f t="shared" ca="1" si="17"/>
        <v>3972.6458596454177</v>
      </c>
      <c r="S116" s="7"/>
      <c r="T116" s="28">
        <f t="shared" ca="1" si="18"/>
        <v>0.23072255290261162</v>
      </c>
      <c r="U116" s="27">
        <f t="shared" ca="1" si="19"/>
        <v>0.96779652811982064</v>
      </c>
      <c r="V116" s="7"/>
      <c r="W116" s="28">
        <f t="shared" ca="1" si="20"/>
        <v>0.24511943736122446</v>
      </c>
      <c r="X116" s="27">
        <f t="shared" ca="1" si="24"/>
        <v>185.92246111562088</v>
      </c>
      <c r="Y116" s="7"/>
      <c r="Z116" s="28">
        <f t="shared" si="23"/>
        <v>185.93999999999994</v>
      </c>
      <c r="AA116" s="27">
        <f t="shared" si="21"/>
        <v>3.2452652111582552</v>
      </c>
      <c r="AB116" s="7"/>
      <c r="AC116" s="28">
        <f t="shared" ca="1" si="13"/>
        <v>-1.7538884379064257E-2</v>
      </c>
      <c r="AD116" s="27"/>
      <c r="AE116" s="7"/>
    </row>
    <row r="117" spans="1:31" s="26" customFormat="1" x14ac:dyDescent="0.25">
      <c r="A117" s="26">
        <v>32</v>
      </c>
      <c r="B117" s="26">
        <v>-636</v>
      </c>
      <c r="C117" s="26">
        <v>12820</v>
      </c>
      <c r="D117" s="26">
        <v>15134</v>
      </c>
      <c r="E117" s="26">
        <v>13400</v>
      </c>
      <c r="F117" s="26">
        <v>11072</v>
      </c>
      <c r="G117" s="27"/>
      <c r="H117" s="7"/>
      <c r="I117" s="28">
        <f t="shared" si="14"/>
        <v>-580</v>
      </c>
      <c r="J117" s="27">
        <f t="shared" si="14"/>
        <v>4062</v>
      </c>
      <c r="K117" s="7"/>
      <c r="L117" s="124">
        <f t="shared" si="22"/>
        <v>0.14702071802599204</v>
      </c>
      <c r="M117" s="27">
        <f t="shared" ca="1" si="15"/>
        <v>2.2006689292666021E-6</v>
      </c>
      <c r="N117" s="44"/>
      <c r="O117" s="44"/>
      <c r="P117" s="7"/>
      <c r="Q117" s="28">
        <f t="shared" ca="1" si="16"/>
        <v>-548.33069879257755</v>
      </c>
      <c r="R117" s="27">
        <f t="shared" ca="1" si="17"/>
        <v>4052.6458596454177</v>
      </c>
      <c r="S117" s="7"/>
      <c r="T117" s="28">
        <f t="shared" ca="1" si="18"/>
        <v>0.13382857324096645</v>
      </c>
      <c r="U117" s="27">
        <f t="shared" ca="1" si="19"/>
        <v>0.98728573631631877</v>
      </c>
      <c r="V117" s="7"/>
      <c r="W117" s="28">
        <f t="shared" ca="1" si="20"/>
        <v>0.14850418320228254</v>
      </c>
      <c r="X117" s="27">
        <f t="shared" ca="1" si="24"/>
        <v>180.26381491171674</v>
      </c>
      <c r="Y117" s="7"/>
      <c r="Z117" s="28">
        <f t="shared" si="23"/>
        <v>180.21599999999995</v>
      </c>
      <c r="AA117" s="27">
        <f t="shared" si="21"/>
        <v>3.1453625647741004</v>
      </c>
      <c r="AB117" s="7"/>
      <c r="AC117" s="28">
        <f t="shared" ca="1" si="13"/>
        <v>4.7814911716784536E-2</v>
      </c>
      <c r="AD117" s="27"/>
      <c r="AE117" s="7"/>
    </row>
    <row r="118" spans="1:31" s="26" customFormat="1" x14ac:dyDescent="0.25">
      <c r="A118" s="26">
        <v>33</v>
      </c>
      <c r="B118" s="26">
        <v>-626</v>
      </c>
      <c r="C118" s="26">
        <v>13024</v>
      </c>
      <c r="D118" s="26">
        <v>15159</v>
      </c>
      <c r="E118" s="26">
        <v>13201</v>
      </c>
      <c r="F118" s="26">
        <v>11052</v>
      </c>
      <c r="G118" s="27"/>
      <c r="H118" s="7"/>
      <c r="I118" s="28">
        <f t="shared" si="14"/>
        <v>-177</v>
      </c>
      <c r="J118" s="27">
        <f t="shared" si="14"/>
        <v>4107</v>
      </c>
      <c r="K118" s="7"/>
      <c r="L118" s="124">
        <f t="shared" si="22"/>
        <v>4.9395747453940188E-2</v>
      </c>
      <c r="M118" s="27">
        <f t="shared" ca="1" si="15"/>
        <v>8.1362468914882159E-7</v>
      </c>
      <c r="N118" s="44"/>
      <c r="O118" s="44"/>
      <c r="P118" s="7"/>
      <c r="Q118" s="28">
        <f t="shared" ca="1" si="16"/>
        <v>-145.33069879257761</v>
      </c>
      <c r="R118" s="27">
        <f t="shared" ca="1" si="17"/>
        <v>4097.6458596454177</v>
      </c>
      <c r="S118" s="7"/>
      <c r="T118" s="28">
        <f t="shared" ca="1" si="18"/>
        <v>3.5470200939598719E-2</v>
      </c>
      <c r="U118" s="27">
        <f t="shared" ca="1" si="19"/>
        <v>0.99824841592684899</v>
      </c>
      <c r="V118" s="7"/>
      <c r="W118" s="28">
        <f t="shared" ca="1" si="20"/>
        <v>5.0297758922353324E-2</v>
      </c>
      <c r="X118" s="27">
        <f t="shared" ca="1" si="24"/>
        <v>174.59417207808497</v>
      </c>
      <c r="Y118" s="7"/>
      <c r="Z118" s="28">
        <f t="shared" si="23"/>
        <v>174.58199999999997</v>
      </c>
      <c r="AA118" s="27">
        <f t="shared" si="21"/>
        <v>3.0470307147167399</v>
      </c>
      <c r="AB118" s="7"/>
      <c r="AC118" s="28">
        <f t="shared" ca="1" si="13"/>
        <v>1.2172078085001203E-2</v>
      </c>
      <c r="AD118" s="27"/>
      <c r="AE118" s="7"/>
    </row>
    <row r="119" spans="1:31" s="26" customFormat="1" x14ac:dyDescent="0.25">
      <c r="A119" s="26">
        <v>34</v>
      </c>
      <c r="B119" s="26">
        <v>-631</v>
      </c>
      <c r="C119" s="26">
        <v>13219</v>
      </c>
      <c r="D119" s="26">
        <v>15155</v>
      </c>
      <c r="E119" s="26">
        <v>12995</v>
      </c>
      <c r="F119" s="26">
        <v>11045</v>
      </c>
      <c r="G119" s="27"/>
      <c r="H119" s="7"/>
      <c r="I119" s="28">
        <f t="shared" si="14"/>
        <v>224</v>
      </c>
      <c r="J119" s="27">
        <f t="shared" si="14"/>
        <v>4110</v>
      </c>
      <c r="K119" s="7"/>
      <c r="L119" s="124">
        <f t="shared" si="22"/>
        <v>-4.9489832809019314E-2</v>
      </c>
      <c r="M119" s="27">
        <f t="shared" ca="1" si="15"/>
        <v>3.6764722659525457E-6</v>
      </c>
      <c r="N119" s="44"/>
      <c r="O119" s="44"/>
      <c r="P119" s="7"/>
      <c r="Q119" s="28">
        <f t="shared" ca="1" si="16"/>
        <v>255.66930120742239</v>
      </c>
      <c r="R119" s="27">
        <f t="shared" ca="1" si="17"/>
        <v>4100.6458596454177</v>
      </c>
      <c r="S119" s="7"/>
      <c r="T119" s="28">
        <f t="shared" ca="1" si="18"/>
        <v>-6.2400040481861499E-2</v>
      </c>
      <c r="U119" s="27">
        <f t="shared" ca="1" si="19"/>
        <v>0.99897926123421765</v>
      </c>
      <c r="V119" s="7"/>
      <c r="W119" s="28">
        <f t="shared" ca="1" si="20"/>
        <v>-4.7572419899405805E-2</v>
      </c>
      <c r="X119" s="27">
        <f t="shared" ca="1" si="24"/>
        <v>168.98328120940653</v>
      </c>
      <c r="Y119" s="7"/>
      <c r="Z119" s="28">
        <f t="shared" si="23"/>
        <v>168.90299999999996</v>
      </c>
      <c r="AA119" s="27">
        <f t="shared" si="21"/>
        <v>2.9479134664959816</v>
      </c>
      <c r="AB119" s="7"/>
      <c r="AC119" s="28">
        <f t="shared" ca="1" si="13"/>
        <v>8.0281209406564358E-2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13422</v>
      </c>
      <c r="D120" s="26">
        <v>15138</v>
      </c>
      <c r="E120" s="26">
        <v>12801</v>
      </c>
      <c r="F120" s="26">
        <v>11068</v>
      </c>
      <c r="G120" s="27"/>
      <c r="H120" s="7"/>
      <c r="I120" s="28">
        <f t="shared" si="14"/>
        <v>621</v>
      </c>
      <c r="J120" s="27">
        <f t="shared" si="14"/>
        <v>4070</v>
      </c>
      <c r="K120" s="7"/>
      <c r="L120" s="124">
        <f t="shared" si="22"/>
        <v>-0.14509817933566824</v>
      </c>
      <c r="M120" s="27">
        <f t="shared" ca="1" si="15"/>
        <v>2.2695045065532607E-7</v>
      </c>
      <c r="N120" s="44"/>
      <c r="O120" s="44"/>
      <c r="P120" s="7"/>
      <c r="Q120" s="28">
        <f t="shared" ca="1" si="16"/>
        <v>652.66930120742245</v>
      </c>
      <c r="R120" s="27">
        <f t="shared" ca="1" si="17"/>
        <v>4060.6458596454177</v>
      </c>
      <c r="S120" s="7"/>
      <c r="T120" s="28">
        <f t="shared" ca="1" si="18"/>
        <v>-0.15929402014350666</v>
      </c>
      <c r="U120" s="27">
        <f t="shared" ca="1" si="19"/>
        <v>0.98923465713596859</v>
      </c>
      <c r="V120" s="7"/>
      <c r="W120" s="28">
        <f t="shared" ca="1" si="20"/>
        <v>-0.14462178616752314</v>
      </c>
      <c r="X120" s="27">
        <f t="shared" ca="1" si="24"/>
        <v>163.39223560531946</v>
      </c>
      <c r="Y120" s="7"/>
      <c r="Z120" s="28">
        <f t="shared" si="23"/>
        <v>163.38599999999997</v>
      </c>
      <c r="AA120" s="27">
        <f t="shared" si="21"/>
        <v>2.8516236516634548</v>
      </c>
      <c r="AB120" s="7"/>
      <c r="AC120" s="28">
        <f t="shared" ca="1" si="13"/>
        <v>6.2356053194889682E-3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13614</v>
      </c>
      <c r="D121" s="26">
        <v>15104</v>
      </c>
      <c r="E121" s="26">
        <v>12610</v>
      </c>
      <c r="F121" s="26">
        <v>11108</v>
      </c>
      <c r="G121" s="27"/>
      <c r="H121" s="7"/>
      <c r="I121" s="28">
        <f t="shared" si="14"/>
        <v>1004</v>
      </c>
      <c r="J121" s="27">
        <f t="shared" si="14"/>
        <v>3996</v>
      </c>
      <c r="K121" s="7"/>
      <c r="L121" s="124">
        <f t="shared" si="22"/>
        <v>-0.23951399837578244</v>
      </c>
      <c r="M121" s="27">
        <f t="shared" ca="1" si="15"/>
        <v>1.2930882526492839E-6</v>
      </c>
      <c r="N121" s="44"/>
      <c r="O121" s="44"/>
      <c r="P121" s="7"/>
      <c r="Q121" s="28">
        <f t="shared" ca="1" si="16"/>
        <v>1035.6693012074224</v>
      </c>
      <c r="R121" s="27">
        <f t="shared" ca="1" si="17"/>
        <v>3986.6458596454177</v>
      </c>
      <c r="S121" s="7"/>
      <c r="T121" s="28">
        <f t="shared" ca="1" si="18"/>
        <v>-0.25277108364579909</v>
      </c>
      <c r="U121" s="27">
        <f t="shared" ca="1" si="19"/>
        <v>0.9712071395542079</v>
      </c>
      <c r="V121" s="7"/>
      <c r="W121" s="28">
        <f t="shared" ca="1" si="20"/>
        <v>-0.23837685799190308</v>
      </c>
      <c r="X121" s="27">
        <f t="shared" ca="1" si="24"/>
        <v>157.919414387649</v>
      </c>
      <c r="Y121" s="7"/>
      <c r="Z121" s="28">
        <f t="shared" si="23"/>
        <v>157.85999999999996</v>
      </c>
      <c r="AA121" s="27">
        <f t="shared" si="21"/>
        <v>2.7551767571982477</v>
      </c>
      <c r="AB121" s="7"/>
      <c r="AC121" s="28">
        <f t="shared" ca="1" si="13"/>
        <v>5.9414387649042055E-2</v>
      </c>
      <c r="AD121" s="27"/>
      <c r="AE121" s="7"/>
    </row>
    <row r="122" spans="1:31" s="26" customFormat="1" x14ac:dyDescent="0.25">
      <c r="A122" s="26">
        <v>37</v>
      </c>
      <c r="B122" s="26">
        <v>-621</v>
      </c>
      <c r="C122" s="26">
        <v>13794</v>
      </c>
      <c r="D122" s="26">
        <v>15043</v>
      </c>
      <c r="E122" s="26">
        <v>12416</v>
      </c>
      <c r="F122" s="26">
        <v>11160</v>
      </c>
      <c r="G122" s="27"/>
      <c r="H122" s="7"/>
      <c r="I122" s="28">
        <f t="shared" si="14"/>
        <v>1378</v>
      </c>
      <c r="J122" s="27">
        <f t="shared" si="14"/>
        <v>3883</v>
      </c>
      <c r="K122" s="7"/>
      <c r="L122" s="124">
        <f t="shared" si="22"/>
        <v>-0.33273753459404526</v>
      </c>
      <c r="M122" s="27">
        <f t="shared" ca="1" si="15"/>
        <v>7.082781033389206E-6</v>
      </c>
      <c r="N122" s="44"/>
      <c r="O122" s="44"/>
      <c r="P122" s="7"/>
      <c r="Q122" s="28">
        <f t="shared" ca="1" si="16"/>
        <v>1409.6693012074224</v>
      </c>
      <c r="R122" s="27">
        <f t="shared" ca="1" si="17"/>
        <v>3873.6458596454177</v>
      </c>
      <c r="S122" s="7"/>
      <c r="T122" s="28">
        <f t="shared" ca="1" si="18"/>
        <v>-0.34405155818850763</v>
      </c>
      <c r="U122" s="27">
        <f t="shared" ca="1" si="19"/>
        <v>0.94367863297665433</v>
      </c>
      <c r="V122" s="7"/>
      <c r="W122" s="28">
        <f t="shared" ca="1" si="20"/>
        <v>-0.33007618511804832</v>
      </c>
      <c r="X122" s="27">
        <f t="shared" ca="1" si="24"/>
        <v>152.43109108352644</v>
      </c>
      <c r="Y122" s="7"/>
      <c r="Z122" s="28">
        <f t="shared" si="23"/>
        <v>152.27099999999996</v>
      </c>
      <c r="AA122" s="27">
        <f t="shared" si="21"/>
        <v>2.6576303053042847</v>
      </c>
      <c r="AB122" s="7"/>
      <c r="AC122" s="28">
        <f t="shared" ca="1" si="13"/>
        <v>0.16009108352648127</v>
      </c>
      <c r="AD122" s="27"/>
      <c r="AE122" s="7"/>
    </row>
    <row r="123" spans="1:31" s="26" customFormat="1" x14ac:dyDescent="0.25">
      <c r="A123" s="26">
        <v>38</v>
      </c>
      <c r="B123" s="26">
        <v>-614</v>
      </c>
      <c r="C123" s="26">
        <v>13993</v>
      </c>
      <c r="D123" s="26">
        <v>14973</v>
      </c>
      <c r="E123" s="26">
        <v>12242</v>
      </c>
      <c r="F123" s="26">
        <v>11247</v>
      </c>
      <c r="G123" s="27"/>
      <c r="H123" s="7"/>
      <c r="I123" s="28">
        <f t="shared" si="14"/>
        <v>1751</v>
      </c>
      <c r="J123" s="27">
        <f t="shared" si="14"/>
        <v>3726</v>
      </c>
      <c r="K123" s="7"/>
      <c r="L123" s="124">
        <f t="shared" si="22"/>
        <v>-0.42180182538742328</v>
      </c>
      <c r="M123" s="27">
        <f t="shared" ca="1" si="15"/>
        <v>1.2372346793212074E-8</v>
      </c>
      <c r="N123" s="44"/>
      <c r="O123" s="44"/>
      <c r="P123" s="7"/>
      <c r="Q123" s="28">
        <f t="shared" ca="1" si="16"/>
        <v>1782.6693012074224</v>
      </c>
      <c r="R123" s="27">
        <f t="shared" ca="1" si="17"/>
        <v>3716.6458596454177</v>
      </c>
      <c r="S123" s="7"/>
      <c r="T123" s="28">
        <f t="shared" ca="1" si="18"/>
        <v>-0.43508796729126237</v>
      </c>
      <c r="U123" s="27">
        <f t="shared" ca="1" si="19"/>
        <v>0.90543106189102684</v>
      </c>
      <c r="V123" s="7"/>
      <c r="W123" s="28">
        <f t="shared" ca="1" si="20"/>
        <v>-0.42169059433603379</v>
      </c>
      <c r="X123" s="27">
        <f t="shared" ca="1" si="24"/>
        <v>146.73667976768053</v>
      </c>
      <c r="Y123" s="7"/>
      <c r="Z123" s="28">
        <f t="shared" si="23"/>
        <v>146.74499999999995</v>
      </c>
      <c r="AA123" s="27">
        <f t="shared" si="21"/>
        <v>2.5611834108390781</v>
      </c>
      <c r="AB123" s="7"/>
      <c r="AC123" s="28">
        <f t="shared" ca="1" si="13"/>
        <v>-8.3202323194200289E-3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14171</v>
      </c>
      <c r="D124" s="26">
        <v>14876</v>
      </c>
      <c r="E124" s="26">
        <v>12058</v>
      </c>
      <c r="F124" s="26">
        <v>11340</v>
      </c>
      <c r="G124" s="27"/>
      <c r="H124" s="7"/>
      <c r="I124" s="28">
        <f t="shared" si="14"/>
        <v>2113</v>
      </c>
      <c r="J124" s="27">
        <f t="shared" si="14"/>
        <v>3536</v>
      </c>
      <c r="K124" s="7"/>
      <c r="L124" s="124">
        <f t="shared" si="22"/>
        <v>-0.51004641123141059</v>
      </c>
      <c r="M124" s="27">
        <f t="shared" ca="1" si="15"/>
        <v>4.8018985085325038E-7</v>
      </c>
      <c r="N124" s="44"/>
      <c r="O124" s="44"/>
      <c r="P124" s="7"/>
      <c r="Q124" s="28">
        <f t="shared" ca="1" si="16"/>
        <v>2144.6693012074224</v>
      </c>
      <c r="R124" s="27">
        <f t="shared" ca="1" si="17"/>
        <v>3526.6458596454177</v>
      </c>
      <c r="S124" s="7"/>
      <c r="T124" s="28">
        <f t="shared" ca="1" si="18"/>
        <v>-0.52343965655452573</v>
      </c>
      <c r="U124" s="27">
        <f t="shared" ca="1" si="19"/>
        <v>0.85914419242434381</v>
      </c>
      <c r="V124" s="7"/>
      <c r="W124" s="28">
        <f t="shared" ca="1" si="20"/>
        <v>-0.51073936855394442</v>
      </c>
      <c r="X124" s="27">
        <f t="shared" ca="1" si="24"/>
        <v>140.97929896542735</v>
      </c>
      <c r="Y124" s="7"/>
      <c r="Z124" s="28">
        <f t="shared" si="23"/>
        <v>141.01199999999994</v>
      </c>
      <c r="AA124" s="27">
        <f t="shared" si="21"/>
        <v>2.4611236848222431</v>
      </c>
      <c r="AB124" s="7"/>
      <c r="AC124" s="28">
        <f t="shared" ca="1" si="13"/>
        <v>-3.2701034572596654E-2</v>
      </c>
      <c r="AD124" s="27"/>
      <c r="AE124" s="7"/>
    </row>
    <row r="125" spans="1:31" s="26" customFormat="1" x14ac:dyDescent="0.25">
      <c r="A125" s="26">
        <v>40</v>
      </c>
      <c r="B125" s="26">
        <v>-638</v>
      </c>
      <c r="C125" s="26">
        <v>14335</v>
      </c>
      <c r="D125" s="26">
        <v>14763</v>
      </c>
      <c r="E125" s="26">
        <v>11888</v>
      </c>
      <c r="F125" s="26">
        <v>11453</v>
      </c>
      <c r="G125" s="27"/>
      <c r="H125" s="7"/>
      <c r="I125" s="28">
        <f t="shared" si="14"/>
        <v>2447</v>
      </c>
      <c r="J125" s="27">
        <f t="shared" si="14"/>
        <v>3310</v>
      </c>
      <c r="K125" s="7"/>
      <c r="L125" s="124">
        <f t="shared" si="22"/>
        <v>-0.59331248918252133</v>
      </c>
      <c r="M125" s="27">
        <f t="shared" ca="1" si="15"/>
        <v>5.2303016368423241E-8</v>
      </c>
      <c r="N125" s="44"/>
      <c r="O125" s="44"/>
      <c r="P125" s="7"/>
      <c r="Q125" s="28">
        <f t="shared" ca="1" si="16"/>
        <v>2478.6693012074224</v>
      </c>
      <c r="R125" s="27">
        <f t="shared" ca="1" si="17"/>
        <v>3300.6458596454177</v>
      </c>
      <c r="S125" s="7"/>
      <c r="T125" s="28">
        <f t="shared" ca="1" si="18"/>
        <v>-0.60495751349908367</v>
      </c>
      <c r="U125" s="27">
        <f t="shared" ca="1" si="19"/>
        <v>0.80408717926923678</v>
      </c>
      <c r="V125" s="7"/>
      <c r="W125" s="28">
        <f t="shared" ca="1" si="20"/>
        <v>-0.59308379065526673</v>
      </c>
      <c r="X125" s="27">
        <f t="shared" ca="1" si="24"/>
        <v>135.29772357274118</v>
      </c>
      <c r="Y125" s="7"/>
      <c r="Z125" s="28">
        <f t="shared" si="23"/>
        <v>135.26999999999995</v>
      </c>
      <c r="AA125" s="27">
        <f t="shared" si="21"/>
        <v>2.3609068791727288</v>
      </c>
      <c r="AB125" s="7"/>
      <c r="AC125" s="28">
        <f t="shared" ca="1" si="13"/>
        <v>2.7723572741223279E-2</v>
      </c>
      <c r="AD125" s="27"/>
      <c r="AE125" s="7"/>
    </row>
    <row r="126" spans="1:31" s="26" customFormat="1" x14ac:dyDescent="0.25">
      <c r="A126" s="26">
        <v>41</v>
      </c>
      <c r="B126" s="26">
        <v>-618</v>
      </c>
      <c r="C126" s="26">
        <v>14491</v>
      </c>
      <c r="D126" s="26">
        <v>14636</v>
      </c>
      <c r="E126" s="26">
        <v>11737</v>
      </c>
      <c r="F126" s="26">
        <v>11582</v>
      </c>
      <c r="G126" s="27"/>
      <c r="H126" s="7"/>
      <c r="I126" s="28">
        <f t="shared" si="14"/>
        <v>2754</v>
      </c>
      <c r="J126" s="27">
        <f t="shared" si="14"/>
        <v>3054</v>
      </c>
      <c r="K126" s="7"/>
      <c r="L126" s="124">
        <f t="shared" si="22"/>
        <v>-0.66829682907039656</v>
      </c>
      <c r="M126" s="27">
        <f t="shared" ca="1" si="15"/>
        <v>4.2174414439748669E-7</v>
      </c>
      <c r="N126" s="44"/>
      <c r="O126" s="44"/>
      <c r="P126" s="7"/>
      <c r="Q126" s="28">
        <f t="shared" ca="1" si="16"/>
        <v>2785.6693012074224</v>
      </c>
      <c r="R126" s="27">
        <f t="shared" ca="1" si="17"/>
        <v>3044.6458596454177</v>
      </c>
      <c r="S126" s="7"/>
      <c r="T126" s="28">
        <f t="shared" ca="1" si="18"/>
        <v>-0.67988560356488981</v>
      </c>
      <c r="U126" s="27">
        <f t="shared" ca="1" si="19"/>
        <v>0.74172171304044288</v>
      </c>
      <c r="V126" s="7"/>
      <c r="W126" s="28">
        <f t="shared" ca="1" si="20"/>
        <v>-0.66894624738273267</v>
      </c>
      <c r="X126" s="27">
        <f t="shared" ca="1" si="24"/>
        <v>129.66294026367268</v>
      </c>
      <c r="Y126" s="7"/>
      <c r="Z126" s="28">
        <f t="shared" si="23"/>
        <v>129.70799999999994</v>
      </c>
      <c r="AA126" s="27">
        <f t="shared" si="21"/>
        <v>2.2638316661768036</v>
      </c>
      <c r="AB126" s="7"/>
      <c r="AC126" s="28">
        <f t="shared" ca="1" si="13"/>
        <v>-4.505973632726068E-2</v>
      </c>
      <c r="AD126" s="27"/>
      <c r="AE126" s="7"/>
    </row>
    <row r="127" spans="1:31" s="26" customFormat="1" x14ac:dyDescent="0.25">
      <c r="A127" s="26">
        <v>42</v>
      </c>
      <c r="B127" s="26">
        <v>-628</v>
      </c>
      <c r="C127" s="26">
        <v>14632</v>
      </c>
      <c r="D127" s="26">
        <v>14492</v>
      </c>
      <c r="E127" s="26">
        <v>11596</v>
      </c>
      <c r="F127" s="26">
        <v>11723</v>
      </c>
      <c r="G127" s="27"/>
      <c r="H127" s="7"/>
      <c r="I127" s="28">
        <f t="shared" si="14"/>
        <v>3036</v>
      </c>
      <c r="J127" s="27">
        <f t="shared" si="14"/>
        <v>2769</v>
      </c>
      <c r="K127" s="7"/>
      <c r="L127" s="124">
        <f t="shared" si="22"/>
        <v>-0.73804153516137172</v>
      </c>
      <c r="M127" s="27">
        <f t="shared" ca="1" si="15"/>
        <v>5.9254688507363953E-7</v>
      </c>
      <c r="N127" s="44"/>
      <c r="O127" s="44"/>
      <c r="P127" s="7"/>
      <c r="Q127" s="28">
        <f t="shared" ca="1" si="16"/>
        <v>3067.6693012074224</v>
      </c>
      <c r="R127" s="27">
        <f t="shared" ca="1" si="17"/>
        <v>2759.6458596454177</v>
      </c>
      <c r="S127" s="7"/>
      <c r="T127" s="28">
        <f t="shared" ca="1" si="18"/>
        <v>-0.74871205763185189</v>
      </c>
      <c r="U127" s="27">
        <f t="shared" ca="1" si="19"/>
        <v>0.67229140884041849</v>
      </c>
      <c r="V127" s="7"/>
      <c r="W127" s="28">
        <f t="shared" ca="1" si="20"/>
        <v>-0.73881130583181431</v>
      </c>
      <c r="X127" s="27">
        <f t="shared" ca="1" si="24"/>
        <v>124.01075951484091</v>
      </c>
      <c r="Y127" s="7"/>
      <c r="Z127" s="28">
        <f t="shared" si="23"/>
        <v>124.05599999999994</v>
      </c>
      <c r="AA127" s="27">
        <f t="shared" si="21"/>
        <v>2.1651856568540842</v>
      </c>
      <c r="AB127" s="7"/>
      <c r="AC127" s="28">
        <f t="shared" ca="1" si="13"/>
        <v>-4.5240485159027344E-2</v>
      </c>
      <c r="AD127" s="27"/>
      <c r="AE127" s="7"/>
    </row>
    <row r="128" spans="1:31" s="26" customFormat="1" x14ac:dyDescent="0.25">
      <c r="A128" s="26">
        <v>43</v>
      </c>
      <c r="B128" s="26">
        <v>-629</v>
      </c>
      <c r="C128" s="26">
        <v>14752</v>
      </c>
      <c r="D128" s="26">
        <v>14335</v>
      </c>
      <c r="E128" s="26">
        <v>11465</v>
      </c>
      <c r="F128" s="26">
        <v>11879</v>
      </c>
      <c r="G128" s="27"/>
      <c r="H128" s="7"/>
      <c r="I128" s="28">
        <f t="shared" si="14"/>
        <v>3287</v>
      </c>
      <c r="J128" s="27">
        <f t="shared" si="14"/>
        <v>2456</v>
      </c>
      <c r="K128" s="7"/>
      <c r="L128" s="124">
        <f t="shared" si="22"/>
        <v>-0.80070043513749944</v>
      </c>
      <c r="M128" s="27">
        <f t="shared" ca="1" si="15"/>
        <v>2.6046648746336563E-7</v>
      </c>
      <c r="N128" s="44"/>
      <c r="O128" s="44"/>
      <c r="P128" s="7"/>
      <c r="Q128" s="28">
        <f t="shared" ca="1" si="16"/>
        <v>3318.6693012074224</v>
      </c>
      <c r="R128" s="27">
        <f t="shared" ca="1" si="17"/>
        <v>2446.6458596454177</v>
      </c>
      <c r="S128" s="7"/>
      <c r="T128" s="28">
        <f t="shared" ca="1" si="18"/>
        <v>-0.80997248306024716</v>
      </c>
      <c r="U128" s="27">
        <f t="shared" ca="1" si="19"/>
        <v>0.59603988177161971</v>
      </c>
      <c r="V128" s="7"/>
      <c r="W128" s="28">
        <f t="shared" ca="1" si="20"/>
        <v>-0.80121079431245701</v>
      </c>
      <c r="X128" s="27">
        <f t="shared" ca="1" si="24"/>
        <v>118.35614723074656</v>
      </c>
      <c r="Y128" s="7"/>
      <c r="Z128" s="28">
        <f t="shared" si="23"/>
        <v>118.39499999999994</v>
      </c>
      <c r="AA128" s="27">
        <f t="shared" si="21"/>
        <v>2.0663825678986854</v>
      </c>
      <c r="AB128" s="7"/>
      <c r="AC128" s="28">
        <f t="shared" ca="1" si="13"/>
        <v>-3.8852769253381325E-2</v>
      </c>
      <c r="AD128" s="27"/>
      <c r="AE128" s="7"/>
    </row>
    <row r="129" spans="1:31" s="26" customFormat="1" x14ac:dyDescent="0.25">
      <c r="A129" s="26">
        <v>44</v>
      </c>
      <c r="B129" s="26">
        <v>-601</v>
      </c>
      <c r="C129" s="26">
        <v>14867</v>
      </c>
      <c r="D129" s="26">
        <v>14175</v>
      </c>
      <c r="E129" s="26">
        <v>11364</v>
      </c>
      <c r="F129" s="26">
        <v>12042</v>
      </c>
      <c r="G129" s="27"/>
      <c r="H129" s="7"/>
      <c r="I129" s="28">
        <f t="shared" si="14"/>
        <v>3503</v>
      </c>
      <c r="J129" s="27">
        <f t="shared" si="14"/>
        <v>2133</v>
      </c>
      <c r="K129" s="7"/>
      <c r="L129" s="124">
        <f t="shared" si="22"/>
        <v>-0.85327805822182379</v>
      </c>
      <c r="M129" s="27">
        <f t="shared" ca="1" si="15"/>
        <v>3.331239665353149E-6</v>
      </c>
      <c r="N129" s="44"/>
      <c r="O129" s="44"/>
      <c r="P129" s="7"/>
      <c r="Q129" s="28">
        <f t="shared" ca="1" si="16"/>
        <v>3534.6693012074224</v>
      </c>
      <c r="R129" s="27">
        <f t="shared" ca="1" si="17"/>
        <v>2123.6458596454177</v>
      </c>
      <c r="S129" s="7"/>
      <c r="T129" s="28">
        <f t="shared" ca="1" si="18"/>
        <v>-0.8626906180902606</v>
      </c>
      <c r="U129" s="27">
        <f t="shared" ca="1" si="19"/>
        <v>0.51735220367825874</v>
      </c>
      <c r="V129" s="7"/>
      <c r="W129" s="28">
        <f t="shared" ca="1" si="20"/>
        <v>-0.85510322661552152</v>
      </c>
      <c r="X129" s="27">
        <f t="shared" ca="1" si="24"/>
        <v>112.88436721366503</v>
      </c>
      <c r="Y129" s="7"/>
      <c r="Z129" s="28">
        <f t="shared" si="23"/>
        <v>112.98599999999993</v>
      </c>
      <c r="AA129" s="27">
        <f t="shared" si="21"/>
        <v>1.9719777086583119</v>
      </c>
      <c r="AB129" s="7"/>
      <c r="AC129" s="28">
        <f t="shared" ca="1" si="13"/>
        <v>-0.10163278633490336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14959</v>
      </c>
      <c r="D130" s="26">
        <v>14001</v>
      </c>
      <c r="E130" s="26">
        <v>11271</v>
      </c>
      <c r="F130" s="26">
        <v>12214</v>
      </c>
      <c r="G130" s="27"/>
      <c r="H130" s="7"/>
      <c r="I130" s="28">
        <f t="shared" si="14"/>
        <v>3688</v>
      </c>
      <c r="J130" s="27">
        <f t="shared" si="14"/>
        <v>1787</v>
      </c>
      <c r="K130" s="7"/>
      <c r="L130" s="124">
        <f t="shared" si="22"/>
        <v>-0.89873055980339955</v>
      </c>
      <c r="M130" s="27">
        <f t="shared" ca="1" si="15"/>
        <v>7.7364148275161877E-6</v>
      </c>
      <c r="N130" s="44"/>
      <c r="O130" s="44"/>
      <c r="P130" s="7"/>
      <c r="Q130" s="28">
        <f t="shared" ca="1" si="16"/>
        <v>3719.6693012074224</v>
      </c>
      <c r="R130" s="27">
        <f t="shared" ca="1" si="17"/>
        <v>1777.6458596454174</v>
      </c>
      <c r="S130" s="7"/>
      <c r="T130" s="28">
        <f t="shared" ca="1" si="18"/>
        <v>-0.90784272448170733</v>
      </c>
      <c r="U130" s="27">
        <f t="shared" ca="1" si="19"/>
        <v>0.4330613782284044</v>
      </c>
      <c r="V130" s="7"/>
      <c r="W130" s="28">
        <f t="shared" ca="1" si="20"/>
        <v>-0.90151200094559836</v>
      </c>
      <c r="X130" s="27">
        <f t="shared" ca="1" si="24"/>
        <v>107.36804478470503</v>
      </c>
      <c r="Y130" s="7"/>
      <c r="Z130" s="28">
        <f t="shared" si="23"/>
        <v>107.51399999999994</v>
      </c>
      <c r="AA130" s="27">
        <f t="shared" si="21"/>
        <v>1.8764732919891824</v>
      </c>
      <c r="AB130" s="7"/>
      <c r="AC130" s="28">
        <f t="shared" ca="1" si="13"/>
        <v>-0.14595521529490441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15037</v>
      </c>
      <c r="D131" s="26">
        <v>13823</v>
      </c>
      <c r="E131" s="26">
        <v>11202</v>
      </c>
      <c r="F131" s="26">
        <v>12408</v>
      </c>
      <c r="G131" s="27"/>
      <c r="H131" s="7"/>
      <c r="I131" s="28">
        <f t="shared" si="14"/>
        <v>3835</v>
      </c>
      <c r="J131" s="27">
        <f t="shared" si="14"/>
        <v>1415</v>
      </c>
      <c r="K131" s="7"/>
      <c r="L131" s="124">
        <f t="shared" si="22"/>
        <v>-0.93712418964855171</v>
      </c>
      <c r="M131" s="27">
        <f t="shared" ca="1" si="15"/>
        <v>2.6086579010426182E-6</v>
      </c>
      <c r="N131" s="44"/>
      <c r="O131" s="44"/>
      <c r="P131" s="7"/>
      <c r="Q131" s="28">
        <f t="shared" ca="1" si="16"/>
        <v>3866.6693012074224</v>
      </c>
      <c r="R131" s="27">
        <f t="shared" ca="1" si="17"/>
        <v>1405.6458596454174</v>
      </c>
      <c r="S131" s="7"/>
      <c r="T131" s="28">
        <f t="shared" ca="1" si="18"/>
        <v>-0.94372034415491102</v>
      </c>
      <c r="U131" s="27">
        <f t="shared" ca="1" si="19"/>
        <v>0.34243656011468832</v>
      </c>
      <c r="V131" s="7"/>
      <c r="W131" s="28">
        <f t="shared" ca="1" si="20"/>
        <v>-0.93873932366808155</v>
      </c>
      <c r="X131" s="27">
        <f t="shared" ca="1" si="24"/>
        <v>101.75083758737719</v>
      </c>
      <c r="Y131" s="7"/>
      <c r="Z131" s="28">
        <f t="shared" si="23"/>
        <v>101.85299999999994</v>
      </c>
      <c r="AA131" s="27">
        <f t="shared" si="21"/>
        <v>1.7776702030337834</v>
      </c>
      <c r="AB131" s="7"/>
      <c r="AC131" s="28">
        <f t="shared" ca="1" si="13"/>
        <v>-0.1021624126227465</v>
      </c>
      <c r="AD131" s="27"/>
      <c r="AE131" s="7"/>
    </row>
    <row r="132" spans="1:31" s="26" customFormat="1" x14ac:dyDescent="0.25">
      <c r="A132" s="26">
        <v>47</v>
      </c>
      <c r="B132" s="26">
        <v>-642</v>
      </c>
      <c r="C132" s="26">
        <v>15087</v>
      </c>
      <c r="D132" s="26">
        <v>13612</v>
      </c>
      <c r="E132" s="26">
        <v>11135</v>
      </c>
      <c r="F132" s="26">
        <v>12592</v>
      </c>
      <c r="G132" s="27"/>
      <c r="H132" s="7"/>
      <c r="I132" s="28">
        <f t="shared" si="14"/>
        <v>3952</v>
      </c>
      <c r="J132" s="27">
        <f t="shared" si="14"/>
        <v>1020</v>
      </c>
      <c r="K132" s="7"/>
      <c r="L132" s="124">
        <f t="shared" si="22"/>
        <v>-0.96687861846688217</v>
      </c>
      <c r="M132" s="27">
        <f t="shared" ca="1" si="15"/>
        <v>3.4168128704009459E-6</v>
      </c>
      <c r="N132" s="44"/>
      <c r="O132" s="44"/>
      <c r="P132" s="7"/>
      <c r="Q132" s="28">
        <f t="shared" ca="1" si="16"/>
        <v>3983.6693012074224</v>
      </c>
      <c r="R132" s="27">
        <f t="shared" ca="1" si="17"/>
        <v>1010.6458596454175</v>
      </c>
      <c r="S132" s="7"/>
      <c r="T132" s="28">
        <f t="shared" ca="1" si="18"/>
        <v>-0.97227600062950159</v>
      </c>
      <c r="U132" s="27">
        <f t="shared" ca="1" si="19"/>
        <v>0.24620859464447906</v>
      </c>
      <c r="V132" s="7"/>
      <c r="W132" s="28">
        <f t="shared" ca="1" si="20"/>
        <v>-0.96872708076576763</v>
      </c>
      <c r="X132" s="27">
        <f t="shared" ca="1" si="24"/>
        <v>95.96988710742113</v>
      </c>
      <c r="Y132" s="7"/>
      <c r="Z132" s="28">
        <f t="shared" si="23"/>
        <v>96.074999999999932</v>
      </c>
      <c r="AA132" s="27">
        <f t="shared" si="21"/>
        <v>1.6768250788535508</v>
      </c>
      <c r="AB132" s="7"/>
      <c r="AC132" s="28">
        <f t="shared" ca="1" si="13"/>
        <v>-0.10511289257880208</v>
      </c>
      <c r="AD132" s="27"/>
      <c r="AE132" s="7"/>
    </row>
    <row r="133" spans="1:31" s="26" customFormat="1" x14ac:dyDescent="0.25">
      <c r="A133" s="26">
        <v>48</v>
      </c>
      <c r="B133" s="26">
        <v>-625</v>
      </c>
      <c r="C133" s="26">
        <v>15129</v>
      </c>
      <c r="D133" s="26">
        <v>13423</v>
      </c>
      <c r="E133" s="26">
        <v>11101</v>
      </c>
      <c r="F133" s="26">
        <v>12795</v>
      </c>
      <c r="G133" s="27"/>
      <c r="H133" s="7"/>
      <c r="I133" s="28">
        <f t="shared" si="14"/>
        <v>4028</v>
      </c>
      <c r="J133" s="27">
        <f t="shared" si="14"/>
        <v>628</v>
      </c>
      <c r="K133" s="7"/>
      <c r="L133" s="124">
        <f t="shared" si="22"/>
        <v>-0.98640491658995677</v>
      </c>
      <c r="M133" s="27">
        <f t="shared" ca="1" si="15"/>
        <v>5.249974096882199E-6</v>
      </c>
      <c r="N133" s="44"/>
      <c r="O133" s="44"/>
      <c r="P133" s="7"/>
      <c r="Q133" s="28">
        <f t="shared" ca="1" si="16"/>
        <v>4059.6693012074224</v>
      </c>
      <c r="R133" s="27">
        <f t="shared" ca="1" si="17"/>
        <v>618.64585964541754</v>
      </c>
      <c r="S133" s="7"/>
      <c r="T133" s="28">
        <f t="shared" ca="1" si="18"/>
        <v>-0.99082497406598791</v>
      </c>
      <c r="U133" s="27">
        <f t="shared" ca="1" si="19"/>
        <v>0.15071147448163844</v>
      </c>
      <c r="V133" s="7"/>
      <c r="W133" s="28">
        <f t="shared" ca="1" si="20"/>
        <v>-0.988696198784904</v>
      </c>
      <c r="X133" s="27">
        <f t="shared" ca="1" si="24"/>
        <v>90.376842894185302</v>
      </c>
      <c r="Y133" s="7"/>
      <c r="Z133" s="28">
        <f t="shared" si="23"/>
        <v>90.449999999999932</v>
      </c>
      <c r="AA133" s="27">
        <f t="shared" si="21"/>
        <v>1.5786503084288699</v>
      </c>
      <c r="AB133" s="7"/>
      <c r="AC133" s="28">
        <f t="shared" ca="1" si="13"/>
        <v>-7.3157105814630086E-2</v>
      </c>
      <c r="AD133" s="27"/>
      <c r="AE133" s="7"/>
    </row>
    <row r="134" spans="1:31" s="26" customFormat="1" x14ac:dyDescent="0.25">
      <c r="A134" s="26">
        <v>49</v>
      </c>
      <c r="B134" s="26">
        <v>-635</v>
      </c>
      <c r="C134" s="26">
        <v>15144</v>
      </c>
      <c r="D134" s="26">
        <v>13213</v>
      </c>
      <c r="E134" s="26">
        <v>11080</v>
      </c>
      <c r="F134" s="26">
        <v>12994</v>
      </c>
      <c r="G134" s="27"/>
      <c r="H134" s="7"/>
      <c r="I134" s="28">
        <f t="shared" si="14"/>
        <v>4064</v>
      </c>
      <c r="J134" s="27">
        <f t="shared" si="14"/>
        <v>219</v>
      </c>
      <c r="K134" s="7"/>
      <c r="L134" s="124">
        <f t="shared" si="22"/>
        <v>-0.99650962869500725</v>
      </c>
      <c r="M134" s="27">
        <f t="shared" ca="1" si="15"/>
        <v>6.0196298484833786E-6</v>
      </c>
      <c r="N134" s="44"/>
      <c r="O134" s="44"/>
      <c r="P134" s="7"/>
      <c r="Q134" s="28">
        <f t="shared" ca="1" si="16"/>
        <v>4095.6693012074224</v>
      </c>
      <c r="R134" s="27">
        <f t="shared" ca="1" si="17"/>
        <v>209.64585964541754</v>
      </c>
      <c r="S134" s="7"/>
      <c r="T134" s="28">
        <f t="shared" ca="1" si="18"/>
        <v>-0.99961132990432344</v>
      </c>
      <c r="U134" s="27">
        <f t="shared" ca="1" si="19"/>
        <v>5.1072897577041983E-2</v>
      </c>
      <c r="V134" s="7"/>
      <c r="W134" s="28">
        <f t="shared" ca="1" si="20"/>
        <v>-0.99896312209187699</v>
      </c>
      <c r="X134" s="27">
        <f t="shared" ca="1" si="24"/>
        <v>84.636455985901421</v>
      </c>
      <c r="Y134" s="7"/>
      <c r="Z134" s="28">
        <f t="shared" si="23"/>
        <v>84.734999999999928</v>
      </c>
      <c r="AA134" s="27">
        <f t="shared" si="21"/>
        <v>1.4789047416773939</v>
      </c>
      <c r="AB134" s="7"/>
      <c r="AC134" s="28">
        <f t="shared" ca="1" si="13"/>
        <v>-9.854401409850766E-2</v>
      </c>
      <c r="AD134" s="27"/>
      <c r="AE134" s="7"/>
    </row>
    <row r="135" spans="1:31" s="26" customFormat="1" x14ac:dyDescent="0.25">
      <c r="A135" s="26">
        <v>50</v>
      </c>
      <c r="B135" s="26">
        <v>-621</v>
      </c>
      <c r="C135" s="26">
        <v>15146</v>
      </c>
      <c r="D135" s="26">
        <v>13019</v>
      </c>
      <c r="E135" s="26">
        <v>11084</v>
      </c>
      <c r="F135" s="26">
        <v>13195</v>
      </c>
      <c r="G135" s="27"/>
      <c r="H135" s="7"/>
      <c r="I135" s="28">
        <f t="shared" si="14"/>
        <v>4062</v>
      </c>
      <c r="J135" s="27">
        <f t="shared" si="14"/>
        <v>-176</v>
      </c>
      <c r="K135" s="7"/>
      <c r="L135" s="124">
        <f t="shared" si="22"/>
        <v>-0.99680625539372447</v>
      </c>
      <c r="M135" s="27">
        <f t="shared" ca="1" si="15"/>
        <v>9.5953386353157001E-6</v>
      </c>
      <c r="N135" s="44"/>
      <c r="O135" s="44"/>
      <c r="P135" s="7"/>
      <c r="Q135" s="28">
        <f t="shared" ca="1" si="16"/>
        <v>4093.6693012074224</v>
      </c>
      <c r="R135" s="27">
        <f t="shared" ca="1" si="17"/>
        <v>-185.35414035458246</v>
      </c>
      <c r="S135" s="7"/>
      <c r="T135" s="28">
        <f t="shared" ca="1" si="18"/>
        <v>-0.99912319902441593</v>
      </c>
      <c r="U135" s="27">
        <f t="shared" ca="1" si="19"/>
        <v>-4.5155067893167311E-2</v>
      </c>
      <c r="V135" s="7"/>
      <c r="W135" s="28">
        <f t="shared" ca="1" si="20"/>
        <v>-0.99990388975486455</v>
      </c>
      <c r="X135" s="27">
        <f t="shared" ca="1" si="24"/>
        <v>79.124018721521509</v>
      </c>
      <c r="Y135" s="7"/>
      <c r="Z135" s="28">
        <f t="shared" si="23"/>
        <v>79.14599999999993</v>
      </c>
      <c r="AA135" s="27">
        <f t="shared" si="21"/>
        <v>1.3813582897834309</v>
      </c>
      <c r="AB135" s="7"/>
      <c r="AC135" s="28">
        <f t="shared" ca="1" si="13"/>
        <v>-2.1981278478421018E-2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15124</v>
      </c>
      <c r="D136" s="26">
        <v>12823</v>
      </c>
      <c r="E136" s="26">
        <v>11110</v>
      </c>
      <c r="F136" s="26">
        <v>13396</v>
      </c>
      <c r="G136" s="27"/>
      <c r="H136" s="7"/>
      <c r="I136" s="28">
        <f t="shared" si="14"/>
        <v>4014</v>
      </c>
      <c r="J136" s="27">
        <f t="shared" si="14"/>
        <v>-573</v>
      </c>
      <c r="K136" s="7"/>
      <c r="L136" s="124">
        <f t="shared" si="22"/>
        <v>-0.98759866215484404</v>
      </c>
      <c r="M136" s="27">
        <f t="shared" ca="1" si="15"/>
        <v>4.1005539149242625E-6</v>
      </c>
      <c r="N136" s="44"/>
      <c r="O136" s="44"/>
      <c r="P136" s="7"/>
      <c r="Q136" s="28">
        <f t="shared" ca="1" si="16"/>
        <v>4045.6693012074224</v>
      </c>
      <c r="R136" s="27">
        <f t="shared" ca="1" si="17"/>
        <v>-582.35414035458246</v>
      </c>
      <c r="S136" s="7"/>
      <c r="T136" s="28">
        <f t="shared" ca="1" si="18"/>
        <v>-0.98740805790663511</v>
      </c>
      <c r="U136" s="27">
        <f t="shared" ca="1" si="19"/>
        <v>-0.14187026356828905</v>
      </c>
      <c r="V136" s="7"/>
      <c r="W136" s="28">
        <f t="shared" ca="1" si="20"/>
        <v>-0.98962364460289742</v>
      </c>
      <c r="X136" s="27">
        <f t="shared" ca="1" si="24"/>
        <v>73.551493513063235</v>
      </c>
      <c r="Y136" s="7"/>
      <c r="Z136" s="28">
        <f t="shared" si="23"/>
        <v>73.547999999999931</v>
      </c>
      <c r="AA136" s="27">
        <f t="shared" si="21"/>
        <v>1.2836547582567883</v>
      </c>
      <c r="AB136" s="7"/>
      <c r="AC136" s="28">
        <f t="shared" ca="1" si="13"/>
        <v>3.4935130633044764E-3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15095</v>
      </c>
      <c r="D137" s="26">
        <v>12634</v>
      </c>
      <c r="E137" s="26">
        <v>11153</v>
      </c>
      <c r="F137" s="26">
        <v>13589</v>
      </c>
      <c r="G137" s="27"/>
      <c r="H137" s="7"/>
      <c r="I137" s="28">
        <f t="shared" si="14"/>
        <v>3942</v>
      </c>
      <c r="J137" s="27">
        <f t="shared" si="14"/>
        <v>-955</v>
      </c>
      <c r="K137" s="7"/>
      <c r="L137" s="124">
        <f t="shared" si="22"/>
        <v>-0.96952560680015076</v>
      </c>
      <c r="M137" s="27">
        <f t="shared" ca="1" si="15"/>
        <v>1.5251464008651233E-5</v>
      </c>
      <c r="N137" s="44"/>
      <c r="O137" s="44"/>
      <c r="P137" s="7"/>
      <c r="Q137" s="28">
        <f t="shared" ca="1" si="16"/>
        <v>3973.6693012074224</v>
      </c>
      <c r="R137" s="27">
        <f t="shared" ca="1" si="17"/>
        <v>-964.35414035458246</v>
      </c>
      <c r="S137" s="7"/>
      <c r="T137" s="28">
        <f t="shared" ca="1" si="18"/>
        <v>-0.96983534622996392</v>
      </c>
      <c r="U137" s="27">
        <f t="shared" ca="1" si="19"/>
        <v>-0.23493123270656741</v>
      </c>
      <c r="V137" s="7"/>
      <c r="W137" s="28">
        <f t="shared" ca="1" si="20"/>
        <v>-0.97343091908070545</v>
      </c>
      <c r="X137" s="27">
        <f t="shared" ca="1" si="24"/>
        <v>68.141209465780719</v>
      </c>
      <c r="Y137" s="7"/>
      <c r="Z137" s="28">
        <f t="shared" si="23"/>
        <v>68.084999999999937</v>
      </c>
      <c r="AA137" s="27">
        <f t="shared" si="21"/>
        <v>1.1883074212203382</v>
      </c>
      <c r="AB137" s="7"/>
      <c r="AC137" s="28">
        <f t="shared" ca="1" si="13"/>
        <v>5.6209465780781898E-2</v>
      </c>
      <c r="AD137" s="27"/>
      <c r="AE137" s="7"/>
    </row>
    <row r="138" spans="1:31" s="26" customFormat="1" x14ac:dyDescent="0.25">
      <c r="A138" s="26">
        <v>53</v>
      </c>
      <c r="B138" s="26">
        <v>-617</v>
      </c>
      <c r="C138" s="26">
        <v>15028</v>
      </c>
      <c r="D138" s="26">
        <v>12435</v>
      </c>
      <c r="E138" s="26">
        <v>11206</v>
      </c>
      <c r="F138" s="26">
        <v>13777</v>
      </c>
      <c r="G138" s="27"/>
      <c r="H138" s="7"/>
      <c r="I138" s="28">
        <f t="shared" si="14"/>
        <v>3822</v>
      </c>
      <c r="J138" s="27">
        <f t="shared" si="14"/>
        <v>-1342</v>
      </c>
      <c r="K138" s="7"/>
      <c r="L138" s="124">
        <f t="shared" si="22"/>
        <v>-0.94212564017403988</v>
      </c>
      <c r="M138" s="27">
        <f t="shared" ca="1" si="15"/>
        <v>1.1656820882365895E-5</v>
      </c>
      <c r="N138" s="44"/>
      <c r="O138" s="44"/>
      <c r="P138" s="7"/>
      <c r="Q138" s="28">
        <f t="shared" ca="1" si="16"/>
        <v>3853.6693012074224</v>
      </c>
      <c r="R138" s="27">
        <f t="shared" ca="1" si="17"/>
        <v>-1351.3541403545826</v>
      </c>
      <c r="S138" s="7"/>
      <c r="T138" s="28">
        <f t="shared" ca="1" si="18"/>
        <v>-0.94054749343551203</v>
      </c>
      <c r="U138" s="27">
        <f t="shared" ca="1" si="19"/>
        <v>-0.32921027735712693</v>
      </c>
      <c r="V138" s="7"/>
      <c r="W138" s="28">
        <f t="shared" ca="1" si="20"/>
        <v>-0.94553984884990694</v>
      </c>
      <c r="X138" s="27">
        <f t="shared" ca="1" si="24"/>
        <v>62.513031025404302</v>
      </c>
      <c r="Y138" s="7"/>
      <c r="Z138" s="28">
        <f t="shared" si="23"/>
        <v>62.53199999999994</v>
      </c>
      <c r="AA138" s="27">
        <f t="shared" si="21"/>
        <v>1.091389287857093</v>
      </c>
      <c r="AB138" s="7"/>
      <c r="AC138" s="28">
        <f t="shared" ca="1" si="13"/>
        <v>-1.8968974595637178E-2</v>
      </c>
      <c r="AD138" s="27"/>
      <c r="AE138" s="7"/>
    </row>
    <row r="139" spans="1:31" s="26" customFormat="1" x14ac:dyDescent="0.25">
      <c r="A139" s="26">
        <v>54</v>
      </c>
      <c r="B139" s="26">
        <v>-631</v>
      </c>
      <c r="C139" s="26">
        <v>14952</v>
      </c>
      <c r="D139" s="26">
        <v>12255</v>
      </c>
      <c r="E139" s="26">
        <v>11290</v>
      </c>
      <c r="F139" s="26">
        <v>13968</v>
      </c>
      <c r="G139" s="27"/>
      <c r="H139" s="7"/>
      <c r="I139" s="28">
        <f t="shared" si="14"/>
        <v>3662</v>
      </c>
      <c r="J139" s="27">
        <f t="shared" si="14"/>
        <v>-1713</v>
      </c>
      <c r="K139" s="7"/>
      <c r="L139" s="124">
        <f t="shared" si="22"/>
        <v>-0.90495639665413197</v>
      </c>
      <c r="M139" s="27">
        <f t="shared" ca="1" si="15"/>
        <v>8.2415295171312071E-6</v>
      </c>
      <c r="N139" s="44"/>
      <c r="O139" s="44"/>
      <c r="P139" s="7"/>
      <c r="Q139" s="28">
        <f t="shared" ca="1" si="16"/>
        <v>3693.6693012074224</v>
      </c>
      <c r="R139" s="27">
        <f t="shared" ca="1" si="17"/>
        <v>-1722.3541403545826</v>
      </c>
      <c r="S139" s="7"/>
      <c r="T139" s="28">
        <f t="shared" ca="1" si="18"/>
        <v>-0.90149702304290946</v>
      </c>
      <c r="U139" s="27">
        <f t="shared" ca="1" si="19"/>
        <v>-0.41959148036838678</v>
      </c>
      <c r="V139" s="7"/>
      <c r="W139" s="28">
        <f t="shared" ca="1" si="20"/>
        <v>-0.90782720307692177</v>
      </c>
      <c r="X139" s="27">
        <f t="shared" ca="1" si="24"/>
        <v>56.903650753980969</v>
      </c>
      <c r="Y139" s="7"/>
      <c r="Z139" s="28">
        <f t="shared" si="23"/>
        <v>56.852999999999938</v>
      </c>
      <c r="AA139" s="27">
        <f t="shared" si="21"/>
        <v>0.99227203963633503</v>
      </c>
      <c r="AB139" s="7"/>
      <c r="AC139" s="28">
        <f t="shared" ca="1" si="13"/>
        <v>5.0650753981031471E-2</v>
      </c>
      <c r="AD139" s="27"/>
      <c r="AE139" s="7"/>
    </row>
    <row r="140" spans="1:31" s="26" customFormat="1" x14ac:dyDescent="0.25">
      <c r="A140" s="26">
        <v>55</v>
      </c>
      <c r="B140" s="26">
        <v>-632</v>
      </c>
      <c r="C140" s="26">
        <v>14858</v>
      </c>
      <c r="D140" s="26">
        <v>12071</v>
      </c>
      <c r="E140" s="26">
        <v>11391</v>
      </c>
      <c r="F140" s="26">
        <v>14150</v>
      </c>
      <c r="G140" s="27"/>
      <c r="H140" s="7"/>
      <c r="I140" s="28">
        <f t="shared" si="14"/>
        <v>3467</v>
      </c>
      <c r="J140" s="27">
        <f t="shared" si="14"/>
        <v>-2079</v>
      </c>
      <c r="K140" s="7"/>
      <c r="L140" s="124">
        <f t="shared" si="22"/>
        <v>-0.85881999717482704</v>
      </c>
      <c r="M140" s="27">
        <f t="shared" ca="1" si="15"/>
        <v>7.470600558047725E-6</v>
      </c>
      <c r="N140" s="44"/>
      <c r="O140" s="44"/>
      <c r="P140" s="7"/>
      <c r="Q140" s="28">
        <f t="shared" ca="1" si="16"/>
        <v>3498.6693012074224</v>
      </c>
      <c r="R140" s="27">
        <f t="shared" ca="1" si="17"/>
        <v>-2088.3541403545823</v>
      </c>
      <c r="S140" s="7"/>
      <c r="T140" s="28">
        <f t="shared" ca="1" si="18"/>
        <v>-0.85390426225192506</v>
      </c>
      <c r="U140" s="27">
        <f t="shared" ca="1" si="19"/>
        <v>-0.50875460786736548</v>
      </c>
      <c r="V140" s="7"/>
      <c r="W140" s="28">
        <f t="shared" ca="1" si="20"/>
        <v>-0.8615532371127117</v>
      </c>
      <c r="X140" s="27">
        <f t="shared" ca="1" si="24"/>
        <v>51.147488737642561</v>
      </c>
      <c r="Y140" s="7"/>
      <c r="Z140" s="28">
        <f t="shared" si="23"/>
        <v>51.164999999999935</v>
      </c>
      <c r="AA140" s="27">
        <f t="shared" si="21"/>
        <v>0.89299771178289755</v>
      </c>
      <c r="AB140" s="7"/>
      <c r="AC140" s="28">
        <f t="shared" ca="1" si="13"/>
        <v>-1.751126235737388E-2</v>
      </c>
      <c r="AD140" s="27"/>
      <c r="AE140" s="7"/>
    </row>
    <row r="141" spans="1:31" s="26" customFormat="1" x14ac:dyDescent="0.25">
      <c r="A141" s="26">
        <v>56</v>
      </c>
      <c r="B141" s="26">
        <v>-641</v>
      </c>
      <c r="C141" s="26">
        <v>14732</v>
      </c>
      <c r="D141" s="26">
        <v>11894</v>
      </c>
      <c r="E141" s="26">
        <v>11504</v>
      </c>
      <c r="F141" s="26">
        <v>14318</v>
      </c>
      <c r="G141" s="27"/>
      <c r="H141" s="7"/>
      <c r="I141" s="28">
        <f t="shared" si="14"/>
        <v>3228</v>
      </c>
      <c r="J141" s="27">
        <f t="shared" si="14"/>
        <v>-2424</v>
      </c>
      <c r="K141" s="7"/>
      <c r="L141" s="124">
        <f t="shared" si="22"/>
        <v>-0.80338654493296735</v>
      </c>
      <c r="M141" s="27">
        <f t="shared" ca="1" si="15"/>
        <v>1.1592684106603939E-6</v>
      </c>
      <c r="N141" s="44"/>
      <c r="O141" s="44"/>
      <c r="P141" s="7"/>
      <c r="Q141" s="28">
        <f t="shared" ca="1" si="16"/>
        <v>3259.6693012074224</v>
      </c>
      <c r="R141" s="27">
        <f t="shared" ca="1" si="17"/>
        <v>-2433.3541403545823</v>
      </c>
      <c r="S141" s="7"/>
      <c r="T141" s="28">
        <f t="shared" ca="1" si="18"/>
        <v>-0.79557262210297497</v>
      </c>
      <c r="U141" s="27">
        <f t="shared" ca="1" si="19"/>
        <v>-0.59280181821476352</v>
      </c>
      <c r="V141" s="7"/>
      <c r="W141" s="28">
        <f t="shared" ca="1" si="20"/>
        <v>-0.80446323820900301</v>
      </c>
      <c r="X141" s="27">
        <f t="shared" ca="1" si="24"/>
        <v>45.323533471255644</v>
      </c>
      <c r="Y141" s="7"/>
      <c r="Z141" s="28">
        <f t="shared" si="23"/>
        <v>45.395999999999937</v>
      </c>
      <c r="AA141" s="27">
        <f t="shared" si="21"/>
        <v>0.79230966723534479</v>
      </c>
      <c r="AB141" s="7"/>
      <c r="AC141" s="28">
        <f t="shared" ca="1" si="13"/>
        <v>-7.2466528744293157E-2</v>
      </c>
      <c r="AD141" s="27"/>
      <c r="AE141" s="7"/>
    </row>
    <row r="142" spans="1:31" s="26" customFormat="1" x14ac:dyDescent="0.25">
      <c r="A142" s="26">
        <v>57</v>
      </c>
      <c r="B142" s="26">
        <v>-629</v>
      </c>
      <c r="C142" s="26">
        <v>14596</v>
      </c>
      <c r="D142" s="26">
        <v>11733</v>
      </c>
      <c r="E142" s="26">
        <v>11629</v>
      </c>
      <c r="F142" s="26">
        <v>14469</v>
      </c>
      <c r="G142" s="27"/>
      <c r="H142" s="7"/>
      <c r="I142" s="28">
        <f t="shared" si="14"/>
        <v>2967</v>
      </c>
      <c r="J142" s="27">
        <f t="shared" si="14"/>
        <v>-2736</v>
      </c>
      <c r="K142" s="7"/>
      <c r="L142" s="124">
        <f t="shared" si="22"/>
        <v>-0.74107259423490635</v>
      </c>
      <c r="M142" s="27">
        <f t="shared" ca="1" si="15"/>
        <v>6.5809829912678322E-7</v>
      </c>
      <c r="N142" s="44"/>
      <c r="O142" s="44"/>
      <c r="P142" s="7"/>
      <c r="Q142" s="28">
        <f t="shared" ca="1" si="16"/>
        <v>2998.6693012074224</v>
      </c>
      <c r="R142" s="27">
        <f t="shared" ca="1" si="17"/>
        <v>-2745.3541403545823</v>
      </c>
      <c r="S142" s="7"/>
      <c r="T142" s="28">
        <f t="shared" ca="1" si="18"/>
        <v>-0.73187154227504203</v>
      </c>
      <c r="U142" s="27">
        <f t="shared" ca="1" si="19"/>
        <v>-0.66880973018110601</v>
      </c>
      <c r="V142" s="7"/>
      <c r="W142" s="28">
        <f t="shared" ca="1" si="20"/>
        <v>-0.74188382681507481</v>
      </c>
      <c r="X142" s="27">
        <f t="shared" ca="1" si="24"/>
        <v>39.674983441725431</v>
      </c>
      <c r="Y142" s="7"/>
      <c r="Z142" s="28">
        <f t="shared" si="23"/>
        <v>39.734999999999935</v>
      </c>
      <c r="AA142" s="27">
        <f t="shared" si="21"/>
        <v>0.69350657827994566</v>
      </c>
      <c r="AB142" s="7"/>
      <c r="AC142" s="28">
        <f t="shared" ca="1" si="13"/>
        <v>-6.0016558274504916E-2</v>
      </c>
      <c r="AD142" s="27"/>
      <c r="AE142" s="7"/>
    </row>
    <row r="143" spans="1:31" s="26" customFormat="1" x14ac:dyDescent="0.25">
      <c r="A143" s="26">
        <v>58</v>
      </c>
      <c r="B143" s="26">
        <v>-619</v>
      </c>
      <c r="C143" s="26">
        <v>14460</v>
      </c>
      <c r="D143" s="26">
        <v>11592</v>
      </c>
      <c r="E143" s="26">
        <v>11775</v>
      </c>
      <c r="F143" s="26">
        <v>14620</v>
      </c>
      <c r="G143" s="27"/>
      <c r="H143" s="7"/>
      <c r="I143" s="28">
        <f t="shared" si="14"/>
        <v>2685</v>
      </c>
      <c r="J143" s="27">
        <f t="shared" si="14"/>
        <v>-3028</v>
      </c>
      <c r="K143" s="7"/>
      <c r="L143" s="124">
        <f t="shared" si="22"/>
        <v>-0.67268563146519678</v>
      </c>
      <c r="M143" s="27">
        <f t="shared" ca="1" si="15"/>
        <v>2.0177992998049334E-6</v>
      </c>
      <c r="N143" s="44"/>
      <c r="O143" s="44"/>
      <c r="P143" s="7"/>
      <c r="Q143" s="28">
        <f t="shared" ca="1" si="16"/>
        <v>2716.6693012074224</v>
      </c>
      <c r="R143" s="27">
        <f t="shared" ca="1" si="17"/>
        <v>-3037.3541403545823</v>
      </c>
      <c r="S143" s="7"/>
      <c r="T143" s="28">
        <f t="shared" ca="1" si="18"/>
        <v>-0.66304508820807995</v>
      </c>
      <c r="U143" s="27">
        <f t="shared" ca="1" si="19"/>
        <v>-0.73994534009832402</v>
      </c>
      <c r="V143" s="7"/>
      <c r="W143" s="28">
        <f t="shared" ca="1" si="20"/>
        <v>-0.67410612409094495</v>
      </c>
      <c r="X143" s="27">
        <f t="shared" ca="1" si="24"/>
        <v>34.043899534528236</v>
      </c>
      <c r="Y143" s="7"/>
      <c r="Z143" s="28">
        <f t="shared" si="23"/>
        <v>34.163999999999938</v>
      </c>
      <c r="AA143" s="27">
        <f t="shared" si="21"/>
        <v>0.59627428565134166</v>
      </c>
      <c r="AB143" s="7"/>
      <c r="AC143" s="28">
        <f t="shared" ca="1" si="13"/>
        <v>-0.12010046547170106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14298</v>
      </c>
      <c r="D144" s="26">
        <v>11466</v>
      </c>
      <c r="E144" s="26">
        <v>11932</v>
      </c>
      <c r="F144" s="26">
        <v>14748</v>
      </c>
      <c r="G144" s="27"/>
      <c r="H144" s="7"/>
      <c r="I144" s="28">
        <f t="shared" si="14"/>
        <v>2366</v>
      </c>
      <c r="J144" s="27">
        <f t="shared" si="14"/>
        <v>-3282</v>
      </c>
      <c r="K144" s="7"/>
      <c r="L144" s="124">
        <f t="shared" si="22"/>
        <v>-0.59630822120632399</v>
      </c>
      <c r="M144" s="27">
        <f t="shared" ca="1" si="15"/>
        <v>7.247362806245208E-7</v>
      </c>
      <c r="N144" s="44"/>
      <c r="O144" s="44"/>
      <c r="P144" s="7"/>
      <c r="Q144" s="28">
        <f t="shared" ca="1" si="16"/>
        <v>2397.6693012074224</v>
      </c>
      <c r="R144" s="27">
        <f t="shared" ca="1" si="17"/>
        <v>-3291.3541403545823</v>
      </c>
      <c r="S144" s="7"/>
      <c r="T144" s="28">
        <f t="shared" ca="1" si="18"/>
        <v>-0.58518821286282852</v>
      </c>
      <c r="U144" s="27">
        <f t="shared" ca="1" si="19"/>
        <v>-0.80182357612220545</v>
      </c>
      <c r="V144" s="7"/>
      <c r="W144" s="28">
        <f t="shared" ca="1" si="20"/>
        <v>-0.59715953564918545</v>
      </c>
      <c r="X144" s="27">
        <f t="shared" ca="1" si="24"/>
        <v>28.38666924524091</v>
      </c>
      <c r="Y144" s="7"/>
      <c r="Z144" s="28">
        <f t="shared" si="23"/>
        <v>28.475999999999939</v>
      </c>
      <c r="AA144" s="27">
        <f t="shared" si="21"/>
        <v>0.49699995779790418</v>
      </c>
      <c r="AB144" s="7"/>
      <c r="AC144" s="28">
        <f t="shared" ca="1" si="13"/>
        <v>-8.9330754759028963E-2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14138</v>
      </c>
      <c r="D145" s="26">
        <v>11357</v>
      </c>
      <c r="E145" s="26">
        <v>12099</v>
      </c>
      <c r="F145" s="26">
        <v>14857</v>
      </c>
      <c r="G145" s="27"/>
      <c r="H145" s="7"/>
      <c r="I145" s="28">
        <f t="shared" si="14"/>
        <v>2039</v>
      </c>
      <c r="J145" s="27">
        <f t="shared" si="14"/>
        <v>-3500</v>
      </c>
      <c r="K145" s="7"/>
      <c r="L145" s="124">
        <f t="shared" si="22"/>
        <v>-0.51781359348706513</v>
      </c>
      <c r="M145" s="27">
        <f t="shared" ca="1" si="15"/>
        <v>1.00097128307244E-7</v>
      </c>
      <c r="N145" s="44"/>
      <c r="O145" s="44"/>
      <c r="P145" s="7"/>
      <c r="Q145" s="28">
        <f t="shared" ca="1" si="16"/>
        <v>2070.6693012074224</v>
      </c>
      <c r="R145" s="27">
        <f t="shared" ca="1" si="17"/>
        <v>-3509.3541403545823</v>
      </c>
      <c r="S145" s="7"/>
      <c r="T145" s="28">
        <f t="shared" ca="1" si="18"/>
        <v>-0.50537881399794704</v>
      </c>
      <c r="U145" s="27">
        <f t="shared" ca="1" si="19"/>
        <v>-0.85493166845766266</v>
      </c>
      <c r="V145" s="7"/>
      <c r="W145" s="28">
        <f t="shared" ca="1" si="20"/>
        <v>-0.51812997478914735</v>
      </c>
      <c r="X145" s="27">
        <f t="shared" ca="1" si="24"/>
        <v>22.927596968355942</v>
      </c>
      <c r="Y145" s="7"/>
      <c r="Z145" s="28">
        <f t="shared" si="23"/>
        <v>23.039999999999939</v>
      </c>
      <c r="AA145" s="27">
        <f t="shared" si="21"/>
        <v>0.40212385965949243</v>
      </c>
      <c r="AB145" s="7"/>
      <c r="AC145" s="28">
        <f t="shared" ca="1" si="13"/>
        <v>-0.11240303164399634</v>
      </c>
      <c r="AD145" s="27"/>
      <c r="AE145" s="7"/>
    </row>
    <row r="146" spans="1:31" s="26" customFormat="1" x14ac:dyDescent="0.25">
      <c r="A146" s="26">
        <v>61</v>
      </c>
      <c r="B146" s="26">
        <v>-616</v>
      </c>
      <c r="C146" s="26">
        <v>13958</v>
      </c>
      <c r="D146" s="26">
        <v>11257</v>
      </c>
      <c r="E146" s="26">
        <v>12269</v>
      </c>
      <c r="F146" s="26">
        <v>14952</v>
      </c>
      <c r="G146" s="27"/>
      <c r="H146" s="7"/>
      <c r="I146" s="28">
        <f t="shared" si="14"/>
        <v>1689</v>
      </c>
      <c r="J146" s="27">
        <f t="shared" si="14"/>
        <v>-3695</v>
      </c>
      <c r="K146" s="7"/>
      <c r="L146" s="124">
        <f t="shared" si="22"/>
        <v>-0.43296506165182913</v>
      </c>
      <c r="M146" s="27">
        <f t="shared" ca="1" si="15"/>
        <v>1.9186454096958562E-7</v>
      </c>
      <c r="N146" s="44"/>
      <c r="O146" s="44"/>
      <c r="P146" s="7"/>
      <c r="Q146" s="28">
        <f t="shared" ca="1" si="16"/>
        <v>1720.6693012074224</v>
      </c>
      <c r="R146" s="27">
        <f t="shared" ca="1" si="17"/>
        <v>-3704.3541403545823</v>
      </c>
      <c r="S146" s="7"/>
      <c r="T146" s="28">
        <f t="shared" ca="1" si="18"/>
        <v>-0.41995591001412891</v>
      </c>
      <c r="U146" s="27">
        <f t="shared" ca="1" si="19"/>
        <v>-0.90243661343662684</v>
      </c>
      <c r="V146" s="7"/>
      <c r="W146" s="28">
        <f t="shared" ca="1" si="20"/>
        <v>-0.43340308509979691</v>
      </c>
      <c r="X146" s="27">
        <f t="shared" ca="1" si="24"/>
        <v>17.362759476493579</v>
      </c>
      <c r="Y146" s="7"/>
      <c r="Z146" s="28">
        <f t="shared" si="23"/>
        <v>17.495999999999938</v>
      </c>
      <c r="AA146" s="27">
        <f t="shared" si="21"/>
        <v>0.30536280592892684</v>
      </c>
      <c r="AB146" s="7"/>
      <c r="AC146" s="28">
        <f t="shared" ca="1" si="13"/>
        <v>-0.13324052350635895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13779</v>
      </c>
      <c r="D147" s="26">
        <v>11183</v>
      </c>
      <c r="E147" s="26">
        <v>12464</v>
      </c>
      <c r="F147" s="26">
        <v>15038</v>
      </c>
      <c r="G147" s="27"/>
      <c r="H147" s="7"/>
      <c r="I147" s="28">
        <f t="shared" si="14"/>
        <v>1315</v>
      </c>
      <c r="J147" s="27">
        <f t="shared" si="14"/>
        <v>-3855</v>
      </c>
      <c r="K147" s="7"/>
      <c r="L147" s="124">
        <f t="shared" si="22"/>
        <v>-0.34244489149349117</v>
      </c>
      <c r="M147" s="27">
        <f t="shared" ca="1" si="15"/>
        <v>6.0748214378169974E-8</v>
      </c>
      <c r="N147" s="44"/>
      <c r="O147" s="44"/>
      <c r="P147" s="7"/>
      <c r="Q147" s="28">
        <f t="shared" ca="1" si="16"/>
        <v>1346.6693012074224</v>
      </c>
      <c r="R147" s="27">
        <f t="shared" ca="1" si="17"/>
        <v>-3864.3541403545823</v>
      </c>
      <c r="S147" s="7"/>
      <c r="T147" s="28">
        <f t="shared" ca="1" si="18"/>
        <v>-0.32867543547142036</v>
      </c>
      <c r="U147" s="27">
        <f t="shared" ca="1" si="19"/>
        <v>-0.941415029829623</v>
      </c>
      <c r="V147" s="7"/>
      <c r="W147" s="28">
        <f t="shared" ca="1" si="20"/>
        <v>-0.34269136302202574</v>
      </c>
      <c r="X147" s="27">
        <f t="shared" ca="1" si="24"/>
        <v>11.7120869314424</v>
      </c>
      <c r="Y147" s="7"/>
      <c r="Z147" s="28">
        <f t="shared" si="23"/>
        <v>11.852999999999938</v>
      </c>
      <c r="AA147" s="27">
        <f t="shared" si="21"/>
        <v>0.20687387623888678</v>
      </c>
      <c r="AB147" s="7"/>
      <c r="AC147" s="28">
        <f t="shared" ca="1" si="13"/>
        <v>-0.14091306855753771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13580</v>
      </c>
      <c r="D148" s="26">
        <v>11118</v>
      </c>
      <c r="E148" s="26">
        <v>12657</v>
      </c>
      <c r="F148" s="26">
        <v>15092</v>
      </c>
      <c r="G148" s="27"/>
      <c r="H148" s="7"/>
      <c r="I148" s="28">
        <f t="shared" si="14"/>
        <v>923</v>
      </c>
      <c r="J148" s="27">
        <f t="shared" si="14"/>
        <v>-3974</v>
      </c>
      <c r="K148" s="7"/>
      <c r="L148" s="124">
        <f t="shared" si="22"/>
        <v>-0.24723750753341747</v>
      </c>
      <c r="M148" s="27">
        <f t="shared" ca="1" si="15"/>
        <v>4.0059824792887332E-8</v>
      </c>
      <c r="N148" s="44"/>
      <c r="O148" s="44"/>
      <c r="P148" s="7"/>
      <c r="Q148" s="28">
        <f t="shared" ca="1" si="16"/>
        <v>954.66930120742245</v>
      </c>
      <c r="R148" s="27">
        <f t="shared" ca="1" si="17"/>
        <v>-3983.3541403545823</v>
      </c>
      <c r="S148" s="7"/>
      <c r="T148" s="28">
        <f t="shared" ca="1" si="18"/>
        <v>-0.23300178300954402</v>
      </c>
      <c r="U148" s="27">
        <f t="shared" ca="1" si="19"/>
        <v>-0.9704052270219139</v>
      </c>
      <c r="V148" s="7"/>
      <c r="W148" s="28">
        <f t="shared" ca="1" si="20"/>
        <v>-0.2474376570395195</v>
      </c>
      <c r="X148" s="27">
        <f t="shared" ca="1" si="24"/>
        <v>6.0143882454458435</v>
      </c>
      <c r="Y148" s="7"/>
      <c r="Z148" s="28">
        <f t="shared" si="23"/>
        <v>6.1289999999999383</v>
      </c>
      <c r="AA148" s="27">
        <f t="shared" si="21"/>
        <v>0.10697122985473138</v>
      </c>
      <c r="AB148" s="7"/>
      <c r="AC148" s="28">
        <f t="shared" ref="AC148:AC149" ca="1" si="25">X148-Z148</f>
        <v>-0.11461175455409478</v>
      </c>
      <c r="AD148" s="27"/>
      <c r="AE148" s="7"/>
    </row>
    <row r="149" spans="1:31" s="26" customFormat="1" x14ac:dyDescent="0.25">
      <c r="A149" s="26">
        <v>64</v>
      </c>
      <c r="B149" s="26">
        <v>-645</v>
      </c>
      <c r="C149" s="26">
        <v>13369</v>
      </c>
      <c r="D149" s="26">
        <v>11080</v>
      </c>
      <c r="E149" s="26">
        <v>12857</v>
      </c>
      <c r="F149" s="26">
        <v>15134</v>
      </c>
      <c r="G149" s="27"/>
      <c r="H149" s="7"/>
      <c r="I149" s="28">
        <f t="shared" ref="I149:J149" si="26">C149-E149</f>
        <v>512</v>
      </c>
      <c r="J149" s="27">
        <f t="shared" si="26"/>
        <v>-4054</v>
      </c>
      <c r="K149" s="7"/>
      <c r="L149" s="124">
        <f t="shared" si="22"/>
        <v>-0.1481684238652225</v>
      </c>
      <c r="M149" s="27">
        <f t="shared" ref="M149" ca="1" si="27">(W149-L149)^2</f>
        <v>5.8264804782286154E-7</v>
      </c>
      <c r="N149" s="44"/>
      <c r="O149" s="44"/>
      <c r="P149" s="7"/>
      <c r="Q149" s="28">
        <f t="shared" ref="Q149" ca="1" si="28">I149-$J$4</f>
        <v>543.66930120742245</v>
      </c>
      <c r="R149" s="27">
        <f t="shared" ref="R149" ca="1" si="29">J149-$J$3</f>
        <v>-4063.3541403545823</v>
      </c>
      <c r="S149" s="7"/>
      <c r="T149" s="28">
        <f t="shared" ref="T149" ca="1" si="30">Q149/$J$7</f>
        <v>-0.13269088718854616</v>
      </c>
      <c r="U149" s="27">
        <f t="shared" ref="U149" ca="1" si="31">R149/$J$6</f>
        <v>-0.98989443521841192</v>
      </c>
      <c r="V149" s="7"/>
      <c r="W149" s="28">
        <f t="shared" ref="W149" ca="1" si="32">(T149-U149*SIN(-$J$11*PI()/180))/(COS(-$J$11*PI()/180))</f>
        <v>-0.14740511000590717</v>
      </c>
      <c r="X149" s="27">
        <f ca="1">IF(MOD(ATAN2(U149,W149)*180/PI()-$J$9+360,360)&gt;5,MOD(ATAN2(U149,W149)*180/PI()-$J$9+360,360)-360,MOD(ATAN2(U149,W149)*180/PI()-$J$9+360,360))</f>
        <v>0.17937918468680891</v>
      </c>
      <c r="Y149" s="7"/>
      <c r="Z149" s="28">
        <f t="shared" si="23"/>
        <v>0.32399999999993856</v>
      </c>
      <c r="AA149" s="27">
        <f t="shared" ref="AA149" si="33">Z149*PI()/180</f>
        <v>5.6548667764605553E-3</v>
      </c>
      <c r="AB149" s="7"/>
      <c r="AC149" s="28">
        <f t="shared" ca="1" si="25"/>
        <v>-0.14462081531312965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40022</v>
      </c>
    </row>
    <row r="155" spans="1:31" x14ac:dyDescent="0.25">
      <c r="A155" t="s">
        <v>177</v>
      </c>
      <c r="B155">
        <v>40022</v>
      </c>
    </row>
    <row r="156" spans="1:31" x14ac:dyDescent="0.25">
      <c r="A156" s="31" t="s">
        <v>188</v>
      </c>
      <c r="B156" s="31">
        <v>-39986</v>
      </c>
    </row>
    <row r="157" spans="1:31" x14ac:dyDescent="0.25">
      <c r="A157" t="s">
        <v>183</v>
      </c>
      <c r="B157">
        <v>-39986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-1.5285937606070723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0.162427891562686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-32.841754006663813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-0.22627866525705542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25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3813.7003949580562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-3834.2696750847008</v>
      </c>
      <c r="L7" s="109" t="s">
        <v>15</v>
      </c>
      <c r="M7" s="110">
        <f ca="1">SUM(M20:M84)</f>
        <v>2.9725626990770543E-3</v>
      </c>
      <c r="N7" s="109" t="s">
        <v>15</v>
      </c>
      <c r="O7" s="89">
        <f ca="1">SUM(M85:M149)</f>
        <v>2.8952144895225324E-3</v>
      </c>
      <c r="Q7" s="101" t="s">
        <v>194</v>
      </c>
      <c r="R7" s="101">
        <f ca="1">MAX(AD21:AD83)</f>
        <v>0.13117902918975233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-9.6486949310389036E-2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-172.38233833873269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-172.18345012835266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-0.19888821038005253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1.0016387192191263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-1.0023359194737214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13397</v>
      </c>
      <c r="D20" s="26">
        <v>11252</v>
      </c>
      <c r="E20" s="26">
        <v>12915</v>
      </c>
      <c r="F20" s="26">
        <v>15063</v>
      </c>
      <c r="G20" s="27"/>
      <c r="H20" s="7"/>
      <c r="I20" s="28">
        <f>C20-E20</f>
        <v>482</v>
      </c>
      <c r="J20" s="27">
        <f>D20-F20</f>
        <v>-3811</v>
      </c>
      <c r="K20" s="7"/>
      <c r="L20" s="124">
        <f>$M$3*SIN(2*PI()/$M$4*($Z20+$M$5))+$M$6</f>
        <v>-0.12186934340514755</v>
      </c>
      <c r="M20" s="27">
        <f ca="1">(W20-L20)^2</f>
        <v>7.988414708737369E-5</v>
      </c>
      <c r="N20" s="44"/>
      <c r="O20" s="44"/>
      <c r="P20" s="7"/>
      <c r="Q20" s="28">
        <f ca="1">I20-$J$4</f>
        <v>514.84175400666379</v>
      </c>
      <c r="R20" s="27">
        <f ca="1">J20-$J$3</f>
        <v>-3809.4714062393928</v>
      </c>
      <c r="S20" s="7"/>
      <c r="T20" s="28">
        <f ca="1">Q20/$J$7</f>
        <v>-0.13427374640655412</v>
      </c>
      <c r="U20" s="27">
        <f ca="1">R20/$J$6</f>
        <v>-0.99889110620114407</v>
      </c>
      <c r="V20" s="7"/>
      <c r="W20" s="28">
        <f ca="1">(T20-U20*SIN(-$J$11*PI()/180))/(COS(-$J$11*PI()/180))</f>
        <v>-0.13080713659403784</v>
      </c>
      <c r="X20" s="27">
        <f ca="1">IF(MOD(ATAN2(U20,W20)*180/PI()-$J$9+360,360)&gt;5,MOD(ATAN2(U20,W20)*180/PI()-$J$9+360,360)-360,MOD(ATAN2(U20,W20)*180/PI()-$J$9+360,360))</f>
        <v>-0.1570973438922465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-0.1570973438922465</v>
      </c>
      <c r="AD20" s="27">
        <f ca="1">INDIRECT("AC"&amp;AE20)-AC20</f>
        <v>4.2868580922849731E-2</v>
      </c>
      <c r="AE20" s="7">
        <v>149</v>
      </c>
    </row>
    <row r="21" spans="1:31" s="26" customFormat="1" x14ac:dyDescent="0.25">
      <c r="A21" s="26">
        <v>1</v>
      </c>
      <c r="B21" s="26">
        <v>597</v>
      </c>
      <c r="C21" s="26">
        <v>13566</v>
      </c>
      <c r="D21" s="26">
        <v>11283</v>
      </c>
      <c r="E21" s="26">
        <v>12730</v>
      </c>
      <c r="F21" s="26">
        <v>15026</v>
      </c>
      <c r="G21" s="27"/>
      <c r="H21" s="7"/>
      <c r="I21" s="28">
        <f t="shared" ref="I21:J84" si="1">C21-E21</f>
        <v>836</v>
      </c>
      <c r="J21" s="27">
        <f t="shared" si="1"/>
        <v>-3743</v>
      </c>
      <c r="K21" s="7"/>
      <c r="L21" s="124">
        <f t="shared" ref="L21:L84" si="2">$M$3*SIN(2*PI()/$M$4*($Z21+$M$5))+$M$6</f>
        <v>-0.21427505737319277</v>
      </c>
      <c r="M21" s="27">
        <f t="shared" ref="M21:M84" ca="1" si="3">(W21-L21)^2</f>
        <v>7.9562906509310388E-5</v>
      </c>
      <c r="N21" s="44"/>
      <c r="O21" s="44"/>
      <c r="P21" s="7"/>
      <c r="Q21" s="28">
        <f t="shared" ref="Q21:Q84" ca="1" si="4">I21-$J$4</f>
        <v>868.84175400666379</v>
      </c>
      <c r="R21" s="27">
        <f t="shared" ref="R21:R84" ca="1" si="5">J21-$J$3</f>
        <v>-3741.4714062393928</v>
      </c>
      <c r="S21" s="7"/>
      <c r="T21" s="28">
        <f t="shared" ref="T21:T84" ca="1" si="6">Q21/$J$7</f>
        <v>-0.22659902083894781</v>
      </c>
      <c r="U21" s="27">
        <f t="shared" ref="U21:U84" ca="1" si="7">R21/$J$6</f>
        <v>-0.98106065468222026</v>
      </c>
      <c r="V21" s="7"/>
      <c r="W21" s="28">
        <f t="shared" ref="W21:W84" ca="1" si="8">(T21-U21*SIN(-$J$11*PI()/180))/(COS(-$J$11*PI()/180))</f>
        <v>-0.22319486154757409</v>
      </c>
      <c r="X21" s="27">
        <f ca="1">MOD(ATAN2(U21,W21)*180/PI()-$J$9+360,360)</f>
        <v>5.1991838118731266</v>
      </c>
      <c r="Y21" s="7"/>
      <c r="Z21" s="28">
        <f>360/40000*B21+Z20</f>
        <v>5.3729999999999993</v>
      </c>
      <c r="AA21" s="27">
        <f t="shared" ref="AA21:AA84" si="9">Z21*PI()/180</f>
        <v>9.3776540709655298E-2</v>
      </c>
      <c r="AB21" s="7"/>
      <c r="AC21" s="28">
        <f t="shared" ca="1" si="0"/>
        <v>-0.17381618812687272</v>
      </c>
      <c r="AD21" s="27">
        <f t="shared" ref="AD21:AD83" ca="1" si="10">INDIRECT("AC"&amp;AE21)-AC21</f>
        <v>5.5323471629379561E-2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13750</v>
      </c>
      <c r="D22" s="26">
        <v>11333</v>
      </c>
      <c r="E22" s="26">
        <v>12542</v>
      </c>
      <c r="F22" s="26">
        <v>14970</v>
      </c>
      <c r="G22" s="27"/>
      <c r="H22" s="7"/>
      <c r="I22" s="28">
        <f t="shared" si="1"/>
        <v>1208</v>
      </c>
      <c r="J22" s="27">
        <f t="shared" si="1"/>
        <v>-3637</v>
      </c>
      <c r="K22" s="7"/>
      <c r="L22" s="124">
        <f t="shared" si="2"/>
        <v>-0.31107455346211621</v>
      </c>
      <c r="M22" s="27">
        <f t="shared" ca="1" si="3"/>
        <v>8.5325028437615083E-5</v>
      </c>
      <c r="N22" s="44"/>
      <c r="O22" s="44"/>
      <c r="P22" s="7"/>
      <c r="Q22" s="28">
        <f t="shared" ca="1" si="4"/>
        <v>1240.8417540066639</v>
      </c>
      <c r="R22" s="27">
        <f t="shared" ca="1" si="5"/>
        <v>-3635.4714062393928</v>
      </c>
      <c r="S22" s="7"/>
      <c r="T22" s="28">
        <f t="shared" ca="1" si="6"/>
        <v>-0.32361880075095478</v>
      </c>
      <c r="U22" s="27">
        <f t="shared" ca="1" si="7"/>
        <v>-0.95326612731448623</v>
      </c>
      <c r="V22" s="7"/>
      <c r="W22" s="28">
        <f t="shared" ca="1" si="8"/>
        <v>-0.3203117082425459</v>
      </c>
      <c r="X22" s="27">
        <f t="shared" ref="X22:X83" ca="1" si="11">MOD(ATAN2(U22,W22)*180/PI()-$J$9+360,360)</f>
        <v>10.95545858359344</v>
      </c>
      <c r="Y22" s="7"/>
      <c r="Z22" s="28">
        <f t="shared" ref="Z22:Z85" si="12">360/40000*B22+Z21</f>
        <v>11.123999999999999</v>
      </c>
      <c r="AA22" s="27">
        <f t="shared" si="9"/>
        <v>0.19415042599184917</v>
      </c>
      <c r="AB22" s="7"/>
      <c r="AC22" s="28">
        <f t="shared" ca="1" si="0"/>
        <v>-0.1685414164065584</v>
      </c>
      <c r="AD22" s="27">
        <f t="shared" ca="1" si="10"/>
        <v>-2.4655736181230736E-2</v>
      </c>
      <c r="AE22" s="7">
        <v>147</v>
      </c>
    </row>
    <row r="23" spans="1:31" s="26" customFormat="1" x14ac:dyDescent="0.25">
      <c r="A23" s="26">
        <v>3</v>
      </c>
      <c r="B23" s="26">
        <v>622</v>
      </c>
      <c r="C23" s="26">
        <v>13929</v>
      </c>
      <c r="D23" s="26">
        <v>11406</v>
      </c>
      <c r="E23" s="26">
        <v>12370</v>
      </c>
      <c r="F23" s="26">
        <v>14906</v>
      </c>
      <c r="G23" s="27"/>
      <c r="H23" s="7"/>
      <c r="I23" s="28">
        <f t="shared" si="1"/>
        <v>1559</v>
      </c>
      <c r="J23" s="27">
        <f t="shared" si="1"/>
        <v>-3500</v>
      </c>
      <c r="K23" s="7"/>
      <c r="L23" s="124">
        <f t="shared" si="2"/>
        <v>-0.40229933621277458</v>
      </c>
      <c r="M23" s="27">
        <f t="shared" ca="1" si="3"/>
        <v>9.3711677080641212E-5</v>
      </c>
      <c r="N23" s="44"/>
      <c r="O23" s="44"/>
      <c r="P23" s="7"/>
      <c r="Q23" s="28">
        <f t="shared" ca="1" si="4"/>
        <v>1591.8417540066639</v>
      </c>
      <c r="R23" s="27">
        <f t="shared" ca="1" si="5"/>
        <v>-3498.4714062393928</v>
      </c>
      <c r="S23" s="7"/>
      <c r="T23" s="28">
        <f t="shared" ca="1" si="6"/>
        <v>-0.41516165760341295</v>
      </c>
      <c r="U23" s="27">
        <f t="shared" ca="1" si="7"/>
        <v>-0.91734301175430155</v>
      </c>
      <c r="V23" s="7"/>
      <c r="W23" s="28">
        <f t="shared" ca="1" si="8"/>
        <v>-0.41197981538896422</v>
      </c>
      <c r="X23" s="27">
        <f t="shared" ca="1" si="11"/>
        <v>16.567242272827912</v>
      </c>
      <c r="Y23" s="7"/>
      <c r="Z23" s="28">
        <f t="shared" si="12"/>
        <v>16.721999999999998</v>
      </c>
      <c r="AA23" s="27">
        <f t="shared" si="9"/>
        <v>0.29185395751849175</v>
      </c>
      <c r="AB23" s="7"/>
      <c r="AC23" s="28">
        <f t="shared" ca="1" si="0"/>
        <v>-0.15475772717208613</v>
      </c>
      <c r="AD23" s="27">
        <f t="shared" ca="1" si="10"/>
        <v>-3.8752480284323099E-3</v>
      </c>
      <c r="AE23" s="7">
        <v>146</v>
      </c>
    </row>
    <row r="24" spans="1:31" s="26" customFormat="1" x14ac:dyDescent="0.25">
      <c r="A24" s="26">
        <v>4</v>
      </c>
      <c r="B24" s="26">
        <v>633</v>
      </c>
      <c r="C24" s="26">
        <v>14096</v>
      </c>
      <c r="D24" s="26">
        <v>11494</v>
      </c>
      <c r="E24" s="26">
        <v>12203</v>
      </c>
      <c r="F24" s="26">
        <v>14818</v>
      </c>
      <c r="G24" s="27"/>
      <c r="H24" s="7"/>
      <c r="I24" s="28">
        <f t="shared" si="1"/>
        <v>1893</v>
      </c>
      <c r="J24" s="27">
        <f t="shared" si="1"/>
        <v>-3324</v>
      </c>
      <c r="K24" s="7"/>
      <c r="L24" s="124">
        <f t="shared" si="2"/>
        <v>-0.4911926320586319</v>
      </c>
      <c r="M24" s="27">
        <f t="shared" ca="1" si="3"/>
        <v>6.4916253437548955E-5</v>
      </c>
      <c r="N24" s="44"/>
      <c r="O24" s="44"/>
      <c r="P24" s="7"/>
      <c r="Q24" s="28">
        <f t="shared" ca="1" si="4"/>
        <v>1925.8417540066639</v>
      </c>
      <c r="R24" s="27">
        <f t="shared" ca="1" si="5"/>
        <v>-3322.4714062393928</v>
      </c>
      <c r="S24" s="7"/>
      <c r="T24" s="28">
        <f t="shared" ca="1" si="6"/>
        <v>-0.50227081483623637</v>
      </c>
      <c r="U24" s="27">
        <f t="shared" ca="1" si="7"/>
        <v>-0.87119360782296951</v>
      </c>
      <c r="V24" s="7"/>
      <c r="W24" s="28">
        <f t="shared" ca="1" si="8"/>
        <v>-0.49924969439161337</v>
      </c>
      <c r="X24" s="27">
        <f t="shared" ca="1" si="11"/>
        <v>22.197807669667213</v>
      </c>
      <c r="Y24" s="7"/>
      <c r="Z24" s="28">
        <f t="shared" si="12"/>
        <v>22.418999999999997</v>
      </c>
      <c r="AA24" s="27">
        <f t="shared" si="9"/>
        <v>0.39128536500460864</v>
      </c>
      <c r="AB24" s="7"/>
      <c r="AC24" s="28">
        <f t="shared" ca="1" si="0"/>
        <v>-0.22119233033278363</v>
      </c>
      <c r="AD24" s="27">
        <f t="shared" ca="1" si="10"/>
        <v>4.6358801029612096E-2</v>
      </c>
      <c r="AE24" s="7">
        <v>145</v>
      </c>
    </row>
    <row r="25" spans="1:31" s="26" customFormat="1" x14ac:dyDescent="0.25">
      <c r="A25" s="26">
        <v>5</v>
      </c>
      <c r="B25" s="26">
        <v>627</v>
      </c>
      <c r="C25" s="26">
        <v>14260</v>
      </c>
      <c r="D25" s="26">
        <v>11602</v>
      </c>
      <c r="E25" s="26">
        <v>12046</v>
      </c>
      <c r="F25" s="26">
        <v>14722</v>
      </c>
      <c r="G25" s="27"/>
      <c r="H25" s="7"/>
      <c r="I25" s="28">
        <f t="shared" si="1"/>
        <v>2214</v>
      </c>
      <c r="J25" s="27">
        <f t="shared" si="1"/>
        <v>-3120</v>
      </c>
      <c r="K25" s="7"/>
      <c r="L25" s="124">
        <f t="shared" si="2"/>
        <v>-0.57446250817893985</v>
      </c>
      <c r="M25" s="27">
        <f t="shared" ca="1" si="3"/>
        <v>7.5551811209011554E-5</v>
      </c>
      <c r="N25" s="44"/>
      <c r="O25" s="44"/>
      <c r="P25" s="7"/>
      <c r="Q25" s="28">
        <f t="shared" ca="1" si="4"/>
        <v>2246.8417540066639</v>
      </c>
      <c r="R25" s="27">
        <f t="shared" ca="1" si="5"/>
        <v>-3118.4714062393928</v>
      </c>
      <c r="S25" s="7"/>
      <c r="T25" s="28">
        <f t="shared" ca="1" si="6"/>
        <v>-0.58598949588933913</v>
      </c>
      <c r="U25" s="27">
        <f t="shared" ca="1" si="7"/>
        <v>-0.81770225326619828</v>
      </c>
      <c r="V25" s="7"/>
      <c r="W25" s="28">
        <f t="shared" ca="1" si="8"/>
        <v>-0.58315456266617194</v>
      </c>
      <c r="X25" s="27">
        <f t="shared" ca="1" si="11"/>
        <v>27.877378798493453</v>
      </c>
      <c r="Y25" s="7"/>
      <c r="Z25" s="28">
        <f t="shared" si="12"/>
        <v>28.061999999999998</v>
      </c>
      <c r="AA25" s="27">
        <f t="shared" si="9"/>
        <v>0.48977429469464873</v>
      </c>
      <c r="AB25" s="7"/>
      <c r="AC25" s="28">
        <f t="shared" ca="1" si="0"/>
        <v>-0.18462120150654471</v>
      </c>
      <c r="AD25" s="27">
        <f t="shared" ca="1" si="10"/>
        <v>1.9228235877140065E-2</v>
      </c>
      <c r="AE25" s="7">
        <v>144</v>
      </c>
    </row>
    <row r="26" spans="1:31" s="26" customFormat="1" x14ac:dyDescent="0.25">
      <c r="A26" s="26">
        <v>6</v>
      </c>
      <c r="B26" s="26">
        <v>619</v>
      </c>
      <c r="C26" s="26">
        <v>14407</v>
      </c>
      <c r="D26" s="26">
        <v>11717</v>
      </c>
      <c r="E26" s="26">
        <v>11895</v>
      </c>
      <c r="F26" s="26">
        <v>14604</v>
      </c>
      <c r="G26" s="27"/>
      <c r="H26" s="7"/>
      <c r="I26" s="28">
        <f t="shared" si="1"/>
        <v>2512</v>
      </c>
      <c r="J26" s="27">
        <f t="shared" si="1"/>
        <v>-2887</v>
      </c>
      <c r="K26" s="7"/>
      <c r="L26" s="124">
        <f t="shared" si="2"/>
        <v>-0.65121141818109463</v>
      </c>
      <c r="M26" s="27">
        <f t="shared" ca="1" si="3"/>
        <v>9.7532174791900342E-5</v>
      </c>
      <c r="N26" s="44"/>
      <c r="O26" s="44"/>
      <c r="P26" s="7"/>
      <c r="Q26" s="28">
        <f t="shared" ca="1" si="4"/>
        <v>2544.8417540066639</v>
      </c>
      <c r="R26" s="27">
        <f t="shared" ca="1" si="5"/>
        <v>-2885.4714062393928</v>
      </c>
      <c r="S26" s="7"/>
      <c r="T26" s="28">
        <f t="shared" ca="1" si="6"/>
        <v>-0.66370964216293604</v>
      </c>
      <c r="U26" s="27">
        <f t="shared" ca="1" si="7"/>
        <v>-0.7566067355616507</v>
      </c>
      <c r="V26" s="7"/>
      <c r="W26" s="28">
        <f t="shared" ca="1" si="8"/>
        <v>-0.66108725610969088</v>
      </c>
      <c r="X26" s="27">
        <f t="shared" ca="1" si="11"/>
        <v>33.527766062312367</v>
      </c>
      <c r="Y26" s="7"/>
      <c r="Z26" s="28">
        <f t="shared" si="12"/>
        <v>33.632999999999996</v>
      </c>
      <c r="AA26" s="27">
        <f t="shared" si="9"/>
        <v>0.58700658732325273</v>
      </c>
      <c r="AB26" s="7"/>
      <c r="AC26" s="28">
        <f t="shared" ca="1" si="0"/>
        <v>-0.10523393768762901</v>
      </c>
      <c r="AD26" s="27">
        <f t="shared" ca="1" si="10"/>
        <v>-3.5964074235849353E-2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14533</v>
      </c>
      <c r="D27" s="26">
        <v>11842</v>
      </c>
      <c r="E27" s="26">
        <v>11762</v>
      </c>
      <c r="F27" s="26">
        <v>14472</v>
      </c>
      <c r="G27" s="27"/>
      <c r="H27" s="7"/>
      <c r="I27" s="28">
        <f t="shared" si="1"/>
        <v>2771</v>
      </c>
      <c r="J27" s="27">
        <f t="shared" si="1"/>
        <v>-2630</v>
      </c>
      <c r="K27" s="7"/>
      <c r="L27" s="124">
        <f t="shared" si="2"/>
        <v>-0.72050270134465932</v>
      </c>
      <c r="M27" s="27">
        <f t="shared" ca="1" si="3"/>
        <v>7.0016787113254148E-5</v>
      </c>
      <c r="N27" s="44"/>
      <c r="O27" s="44"/>
      <c r="P27" s="7"/>
      <c r="Q27" s="28">
        <f t="shared" ca="1" si="4"/>
        <v>2803.8417540066639</v>
      </c>
      <c r="R27" s="27">
        <f t="shared" ca="1" si="5"/>
        <v>-2628.4714062393928</v>
      </c>
      <c r="S27" s="7"/>
      <c r="T27" s="28">
        <f t="shared" ca="1" si="6"/>
        <v>-0.73125835989737098</v>
      </c>
      <c r="U27" s="27">
        <f t="shared" ca="1" si="7"/>
        <v>-0.68921811732101235</v>
      </c>
      <c r="V27" s="7"/>
      <c r="W27" s="28">
        <f t="shared" ca="1" si="8"/>
        <v>-0.72887030477176162</v>
      </c>
      <c r="X27" s="27">
        <f t="shared" ca="1" si="11"/>
        <v>38.984009384099409</v>
      </c>
      <c r="Y27" s="7"/>
      <c r="Z27" s="28">
        <f t="shared" si="12"/>
        <v>39.095999999999997</v>
      </c>
      <c r="AA27" s="27">
        <f t="shared" si="9"/>
        <v>0.68235392435970299</v>
      </c>
      <c r="AB27" s="7"/>
      <c r="AC27" s="28">
        <f t="shared" ca="1" si="0"/>
        <v>-0.1119906159005879</v>
      </c>
      <c r="AD27" s="27">
        <f t="shared" ca="1" si="10"/>
        <v>4.324660600423158E-2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14655</v>
      </c>
      <c r="D28" s="26">
        <v>11993</v>
      </c>
      <c r="E28" s="26">
        <v>11641</v>
      </c>
      <c r="F28" s="26">
        <v>14333</v>
      </c>
      <c r="G28" s="27"/>
      <c r="H28" s="7"/>
      <c r="I28" s="28">
        <f t="shared" si="1"/>
        <v>3014</v>
      </c>
      <c r="J28" s="27">
        <f t="shared" si="1"/>
        <v>-2340</v>
      </c>
      <c r="K28" s="7"/>
      <c r="L28" s="124">
        <f t="shared" si="2"/>
        <v>-0.78519805890285066</v>
      </c>
      <c r="M28" s="27">
        <f t="shared" ca="1" si="3"/>
        <v>5.3471377429883215E-5</v>
      </c>
      <c r="N28" s="44"/>
      <c r="O28" s="44"/>
      <c r="P28" s="7"/>
      <c r="Q28" s="28">
        <f t="shared" ca="1" si="4"/>
        <v>3046.8417540066639</v>
      </c>
      <c r="R28" s="27">
        <f t="shared" ca="1" si="5"/>
        <v>-2338.4714062393928</v>
      </c>
      <c r="S28" s="7"/>
      <c r="T28" s="28">
        <f t="shared" ca="1" si="6"/>
        <v>-0.79463418387214968</v>
      </c>
      <c r="U28" s="27">
        <f t="shared" ca="1" si="7"/>
        <v>-0.61317648584324924</v>
      </c>
      <c r="V28" s="7"/>
      <c r="W28" s="28">
        <f t="shared" ca="1" si="8"/>
        <v>-0.79251047146163611</v>
      </c>
      <c r="X28" s="27">
        <f t="shared" ca="1" si="11"/>
        <v>44.652714444595574</v>
      </c>
      <c r="Y28" s="7"/>
      <c r="Z28" s="28">
        <f t="shared" si="12"/>
        <v>44.738999999999997</v>
      </c>
      <c r="AA28" s="27">
        <f t="shared" si="9"/>
        <v>0.78084285404974307</v>
      </c>
      <c r="AB28" s="7"/>
      <c r="AC28" s="28">
        <f t="shared" ca="1" si="0"/>
        <v>-8.6285555404423064E-2</v>
      </c>
      <c r="AD28" s="27">
        <f t="shared" ca="1" si="10"/>
        <v>7.7208410140841011E-2</v>
      </c>
      <c r="AE28" s="7">
        <v>141</v>
      </c>
    </row>
    <row r="29" spans="1:31" s="26" customFormat="1" x14ac:dyDescent="0.25">
      <c r="A29" s="26">
        <v>9</v>
      </c>
      <c r="B29" s="26">
        <v>623</v>
      </c>
      <c r="C29" s="26">
        <v>14769</v>
      </c>
      <c r="D29" s="26">
        <v>12147</v>
      </c>
      <c r="E29" s="26">
        <v>11538</v>
      </c>
      <c r="F29" s="26">
        <v>14182</v>
      </c>
      <c r="G29" s="27"/>
      <c r="H29" s="7"/>
      <c r="I29" s="28">
        <f t="shared" si="1"/>
        <v>3231</v>
      </c>
      <c r="J29" s="27">
        <f t="shared" si="1"/>
        <v>-2035</v>
      </c>
      <c r="K29" s="7"/>
      <c r="L29" s="124">
        <f t="shared" si="2"/>
        <v>-0.84194424342007035</v>
      </c>
      <c r="M29" s="27">
        <f t="shared" ca="1" si="3"/>
        <v>5.5339534341419405E-5</v>
      </c>
      <c r="N29" s="44"/>
      <c r="O29" s="44"/>
      <c r="P29" s="7"/>
      <c r="Q29" s="28">
        <f t="shared" ca="1" si="4"/>
        <v>3263.8417540066639</v>
      </c>
      <c r="R29" s="27">
        <f t="shared" ca="1" si="5"/>
        <v>-2033.471406239393</v>
      </c>
      <c r="S29" s="7"/>
      <c r="T29" s="28">
        <f t="shared" ca="1" si="6"/>
        <v>-0.85122905548748706</v>
      </c>
      <c r="U29" s="27">
        <f t="shared" ca="1" si="7"/>
        <v>-0.53320166653042955</v>
      </c>
      <c r="V29" s="7"/>
      <c r="W29" s="28">
        <f t="shared" ca="1" si="8"/>
        <v>-0.84938329808725888</v>
      </c>
      <c r="X29" s="27">
        <f t="shared" ca="1" si="11"/>
        <v>50.263728170366278</v>
      </c>
      <c r="Y29" s="7"/>
      <c r="Z29" s="28">
        <f t="shared" si="12"/>
        <v>50.345999999999997</v>
      </c>
      <c r="AA29" s="27">
        <f t="shared" si="9"/>
        <v>0.87870346520906506</v>
      </c>
      <c r="AB29" s="7"/>
      <c r="AC29" s="28">
        <f t="shared" ca="1" si="0"/>
        <v>-8.2271829633718596E-2</v>
      </c>
      <c r="AD29" s="27">
        <f t="shared" ca="1" si="10"/>
        <v>4.1555385288575053E-2</v>
      </c>
      <c r="AE29" s="7">
        <v>140</v>
      </c>
    </row>
    <row r="30" spans="1:31" s="26" customFormat="1" x14ac:dyDescent="0.25">
      <c r="A30" s="26">
        <v>10</v>
      </c>
      <c r="B30" s="26">
        <v>631</v>
      </c>
      <c r="C30" s="26">
        <v>14864</v>
      </c>
      <c r="D30" s="26">
        <v>12313</v>
      </c>
      <c r="E30" s="26">
        <v>11445</v>
      </c>
      <c r="F30" s="26">
        <v>14018</v>
      </c>
      <c r="G30" s="27"/>
      <c r="H30" s="7"/>
      <c r="I30" s="28">
        <f t="shared" si="1"/>
        <v>3419</v>
      </c>
      <c r="J30" s="27">
        <f t="shared" si="1"/>
        <v>-1705</v>
      </c>
      <c r="K30" s="7"/>
      <c r="L30" s="124">
        <f t="shared" si="2"/>
        <v>-0.8912045300893805</v>
      </c>
      <c r="M30" s="27">
        <f t="shared" ca="1" si="3"/>
        <v>5.6414135033961205E-5</v>
      </c>
      <c r="N30" s="44"/>
      <c r="O30" s="44"/>
      <c r="P30" s="7"/>
      <c r="Q30" s="28">
        <f t="shared" ca="1" si="4"/>
        <v>3451.8417540066639</v>
      </c>
      <c r="R30" s="27">
        <f t="shared" ca="1" si="5"/>
        <v>-1703.471406239393</v>
      </c>
      <c r="S30" s="7"/>
      <c r="T30" s="28">
        <f t="shared" ca="1" si="6"/>
        <v>-0.90026055716344755</v>
      </c>
      <c r="U30" s="27">
        <f t="shared" ca="1" si="7"/>
        <v>-0.44667153415918193</v>
      </c>
      <c r="V30" s="7"/>
      <c r="W30" s="28">
        <f t="shared" ca="1" si="8"/>
        <v>-0.89871546445428885</v>
      </c>
      <c r="X30" s="27">
        <f t="shared" ca="1" si="11"/>
        <v>55.954453374637808</v>
      </c>
      <c r="Y30" s="7"/>
      <c r="Z30" s="28">
        <f t="shared" si="12"/>
        <v>56.024999999999999</v>
      </c>
      <c r="AA30" s="27">
        <f t="shared" si="9"/>
        <v>0.97782071342982313</v>
      </c>
      <c r="AB30" s="7"/>
      <c r="AC30" s="28">
        <f t="shared" ca="1" si="0"/>
        <v>-7.0546625362190696E-2</v>
      </c>
      <c r="AD30" s="27">
        <f t="shared" ca="1" si="10"/>
        <v>5.6043462360712226E-2</v>
      </c>
      <c r="AE30" s="7">
        <v>139</v>
      </c>
    </row>
    <row r="31" spans="1:31" s="26" customFormat="1" x14ac:dyDescent="0.25">
      <c r="A31" s="26">
        <v>11</v>
      </c>
      <c r="B31" s="26">
        <v>640</v>
      </c>
      <c r="C31" s="26">
        <v>14936</v>
      </c>
      <c r="D31" s="26">
        <v>12491</v>
      </c>
      <c r="E31" s="26">
        <v>11366</v>
      </c>
      <c r="F31" s="26">
        <v>13840</v>
      </c>
      <c r="G31" s="27"/>
      <c r="H31" s="7"/>
      <c r="I31" s="28">
        <f t="shared" si="1"/>
        <v>3570</v>
      </c>
      <c r="J31" s="27">
        <f t="shared" si="1"/>
        <v>-1349</v>
      </c>
      <c r="K31" s="7"/>
      <c r="L31" s="124">
        <f t="shared" si="2"/>
        <v>-0.93222909617530025</v>
      </c>
      <c r="M31" s="27">
        <f t="shared" ca="1" si="3"/>
        <v>3.8344890726874892E-5</v>
      </c>
      <c r="N31" s="44"/>
      <c r="O31" s="44"/>
      <c r="P31" s="7"/>
      <c r="Q31" s="28">
        <f t="shared" ca="1" si="4"/>
        <v>3602.8417540066639</v>
      </c>
      <c r="R31" s="27">
        <f t="shared" ca="1" si="5"/>
        <v>-1347.471406239393</v>
      </c>
      <c r="S31" s="7"/>
      <c r="T31" s="28">
        <f t="shared" ca="1" si="6"/>
        <v>-0.93964224202020308</v>
      </c>
      <c r="U31" s="27">
        <f t="shared" ca="1" si="7"/>
        <v>-0.35332387620716932</v>
      </c>
      <c r="V31" s="7"/>
      <c r="W31" s="28">
        <f t="shared" ca="1" si="8"/>
        <v>-0.93842142132235729</v>
      </c>
      <c r="X31" s="27">
        <f t="shared" ca="1" si="11"/>
        <v>61.750543339361457</v>
      </c>
      <c r="Y31" s="7"/>
      <c r="Z31" s="28">
        <f t="shared" si="12"/>
        <v>61.784999999999997</v>
      </c>
      <c r="AA31" s="27">
        <f t="shared" si="9"/>
        <v>1.0783516783446965</v>
      </c>
      <c r="AB31" s="7"/>
      <c r="AC31" s="28">
        <f t="shared" ca="1" si="0"/>
        <v>-3.4456660638539915E-2</v>
      </c>
      <c r="AD31" s="27">
        <f t="shared" ca="1" si="10"/>
        <v>-2.6412204057137956E-2</v>
      </c>
      <c r="AE31" s="7">
        <v>138</v>
      </c>
    </row>
    <row r="32" spans="1:31" s="26" customFormat="1" x14ac:dyDescent="0.25">
      <c r="A32" s="26">
        <v>12</v>
      </c>
      <c r="B32" s="26">
        <v>632</v>
      </c>
      <c r="C32" s="26">
        <v>15002</v>
      </c>
      <c r="D32" s="26">
        <v>12670</v>
      </c>
      <c r="E32" s="26">
        <v>11312</v>
      </c>
      <c r="F32" s="26">
        <v>13661</v>
      </c>
      <c r="G32" s="27"/>
      <c r="H32" s="7"/>
      <c r="I32" s="28">
        <f t="shared" si="1"/>
        <v>3690</v>
      </c>
      <c r="J32" s="27">
        <f t="shared" si="1"/>
        <v>-991</v>
      </c>
      <c r="K32" s="7"/>
      <c r="L32" s="124">
        <f t="shared" si="2"/>
        <v>-0.96350441310060131</v>
      </c>
      <c r="M32" s="27">
        <f t="shared" ca="1" si="3"/>
        <v>4.2768397287670509E-5</v>
      </c>
      <c r="N32" s="44"/>
      <c r="O32" s="44"/>
      <c r="P32" s="7"/>
      <c r="Q32" s="28">
        <f t="shared" ca="1" si="4"/>
        <v>3722.8417540066639</v>
      </c>
      <c r="R32" s="27">
        <f t="shared" ca="1" si="5"/>
        <v>-989.47140623939288</v>
      </c>
      <c r="S32" s="7"/>
      <c r="T32" s="28">
        <f t="shared" ca="1" si="6"/>
        <v>-0.97093894521762469</v>
      </c>
      <c r="U32" s="27">
        <f t="shared" ca="1" si="7"/>
        <v>-0.25945179321048245</v>
      </c>
      <c r="V32" s="7"/>
      <c r="W32" s="28">
        <f t="shared" ca="1" si="8"/>
        <v>-0.97004416824033479</v>
      </c>
      <c r="X32" s="27">
        <f t="shared" ca="1" si="11"/>
        <v>67.408284273499532</v>
      </c>
      <c r="Y32" s="7"/>
      <c r="Z32" s="28">
        <f t="shared" si="12"/>
        <v>67.472999999999999</v>
      </c>
      <c r="AA32" s="27">
        <f t="shared" si="9"/>
        <v>1.1776260061981338</v>
      </c>
      <c r="AB32" s="7"/>
      <c r="AC32" s="28">
        <f t="shared" ca="1" si="0"/>
        <v>-6.4715726500466531E-2</v>
      </c>
      <c r="AD32" s="27">
        <f t="shared" ca="1" si="10"/>
        <v>6.7764896905288197E-2</v>
      </c>
      <c r="AE32" s="7">
        <v>137</v>
      </c>
    </row>
    <row r="33" spans="1:31" s="26" customFormat="1" x14ac:dyDescent="0.25">
      <c r="A33" s="26">
        <v>13</v>
      </c>
      <c r="B33" s="26">
        <v>623</v>
      </c>
      <c r="C33" s="26">
        <v>15035</v>
      </c>
      <c r="D33" s="26">
        <v>12852</v>
      </c>
      <c r="E33" s="26">
        <v>11265</v>
      </c>
      <c r="F33" s="26">
        <v>13476</v>
      </c>
      <c r="G33" s="27"/>
      <c r="H33" s="7"/>
      <c r="I33" s="28">
        <f t="shared" si="1"/>
        <v>3770</v>
      </c>
      <c r="J33" s="27">
        <f t="shared" si="1"/>
        <v>-624</v>
      </c>
      <c r="K33" s="7"/>
      <c r="L33" s="124">
        <f t="shared" si="2"/>
        <v>-0.98504925156210377</v>
      </c>
      <c r="M33" s="27">
        <f t="shared" ca="1" si="3"/>
        <v>3.8360163600133453E-5</v>
      </c>
      <c r="N33" s="44"/>
      <c r="O33" s="44"/>
      <c r="P33" s="7"/>
      <c r="Q33" s="28">
        <f t="shared" ca="1" si="4"/>
        <v>3802.8417540066639</v>
      </c>
      <c r="R33" s="27">
        <f t="shared" ca="1" si="5"/>
        <v>-622.47140623939288</v>
      </c>
      <c r="S33" s="7"/>
      <c r="T33" s="28">
        <f t="shared" ca="1" si="6"/>
        <v>-0.99180341401590577</v>
      </c>
      <c r="U33" s="27">
        <f t="shared" ca="1" si="7"/>
        <v>-0.16321979751276161</v>
      </c>
      <c r="V33" s="7"/>
      <c r="W33" s="28">
        <f t="shared" ca="1" si="8"/>
        <v>-0.9912428097962801</v>
      </c>
      <c r="X33" s="27">
        <f t="shared" ca="1" si="11"/>
        <v>73.031819693967691</v>
      </c>
      <c r="Y33" s="7"/>
      <c r="Z33" s="28">
        <f t="shared" si="12"/>
        <v>73.08</v>
      </c>
      <c r="AA33" s="27">
        <f t="shared" si="9"/>
        <v>1.2754866173574559</v>
      </c>
      <c r="AB33" s="7"/>
      <c r="AC33" s="28">
        <f t="shared" ca="1" si="0"/>
        <v>-4.8180306032307385E-2</v>
      </c>
      <c r="AD33" s="27">
        <f t="shared" ca="1" si="10"/>
        <v>-2.494432700409277E-2</v>
      </c>
      <c r="AE33" s="7">
        <v>136</v>
      </c>
    </row>
    <row r="34" spans="1:31" s="26" customFormat="1" x14ac:dyDescent="0.25">
      <c r="A34" s="26">
        <v>14</v>
      </c>
      <c r="B34" s="26">
        <v>621</v>
      </c>
      <c r="C34" s="26">
        <v>15057</v>
      </c>
      <c r="D34" s="26">
        <v>13041</v>
      </c>
      <c r="E34" s="26">
        <v>11249</v>
      </c>
      <c r="F34" s="26">
        <v>13295</v>
      </c>
      <c r="G34" s="27"/>
      <c r="H34" s="7"/>
      <c r="I34" s="28">
        <f t="shared" si="1"/>
        <v>3808</v>
      </c>
      <c r="J34" s="27">
        <f t="shared" si="1"/>
        <v>-254</v>
      </c>
      <c r="K34" s="7"/>
      <c r="L34" s="124">
        <f t="shared" si="2"/>
        <v>-0.99714442017522231</v>
      </c>
      <c r="M34" s="27">
        <f t="shared" ca="1" si="3"/>
        <v>1.8886409551304449E-5</v>
      </c>
      <c r="N34" s="44"/>
      <c r="O34" s="44"/>
      <c r="P34" s="7"/>
      <c r="Q34" s="28">
        <f t="shared" ca="1" si="4"/>
        <v>3840.8417540066639</v>
      </c>
      <c r="R34" s="27">
        <f t="shared" ca="1" si="5"/>
        <v>-252.47140623939293</v>
      </c>
      <c r="S34" s="7"/>
      <c r="T34" s="28">
        <f t="shared" ca="1" si="6"/>
        <v>-1.0017140366950892</v>
      </c>
      <c r="U34" s="27">
        <f t="shared" ca="1" si="7"/>
        <v>-6.6201164248029409E-2</v>
      </c>
      <c r="V34" s="7"/>
      <c r="W34" s="28">
        <f t="shared" ca="1" si="8"/>
        <v>-1.0014902698678951</v>
      </c>
      <c r="X34" s="27">
        <f t="shared" ca="1" si="11"/>
        <v>78.600437292788968</v>
      </c>
      <c r="Y34" s="7"/>
      <c r="Z34" s="28">
        <f t="shared" si="12"/>
        <v>78.668999999999997</v>
      </c>
      <c r="AA34" s="27">
        <f t="shared" si="9"/>
        <v>1.373033069251419</v>
      </c>
      <c r="AB34" s="7"/>
      <c r="AC34" s="28">
        <f t="shared" ca="1" si="0"/>
        <v>-6.8562707211029306E-2</v>
      </c>
      <c r="AD34" s="27">
        <f t="shared" ca="1" si="10"/>
        <v>3.2091765220229718E-2</v>
      </c>
      <c r="AE34" s="7">
        <v>135</v>
      </c>
    </row>
    <row r="35" spans="1:31" s="26" customFormat="1" x14ac:dyDescent="0.25">
      <c r="A35" s="26">
        <v>15</v>
      </c>
      <c r="B35" s="26">
        <v>605</v>
      </c>
      <c r="C35" s="26">
        <v>15062</v>
      </c>
      <c r="D35" s="26">
        <v>13220</v>
      </c>
      <c r="E35" s="26">
        <v>11252</v>
      </c>
      <c r="F35" s="26">
        <v>13118</v>
      </c>
      <c r="G35" s="27"/>
      <c r="H35" s="7"/>
      <c r="I35" s="28">
        <f t="shared" si="1"/>
        <v>3810</v>
      </c>
      <c r="J35" s="27">
        <f t="shared" si="1"/>
        <v>102</v>
      </c>
      <c r="K35" s="7"/>
      <c r="L35" s="124">
        <f t="shared" si="2"/>
        <v>-0.99981099145459573</v>
      </c>
      <c r="M35" s="27">
        <f t="shared" ca="1" si="3"/>
        <v>6.3752615017656642E-6</v>
      </c>
      <c r="N35" s="44"/>
      <c r="O35" s="44"/>
      <c r="P35" s="7"/>
      <c r="Q35" s="28">
        <f t="shared" ca="1" si="4"/>
        <v>3842.8417540066639</v>
      </c>
      <c r="R35" s="27">
        <f t="shared" ca="1" si="5"/>
        <v>103.52859376060707</v>
      </c>
      <c r="S35" s="7"/>
      <c r="T35" s="28">
        <f t="shared" ca="1" si="6"/>
        <v>-1.0022356484150463</v>
      </c>
      <c r="U35" s="27">
        <f t="shared" ca="1" si="7"/>
        <v>2.7146493703983188E-2</v>
      </c>
      <c r="V35" s="7"/>
      <c r="W35" s="28">
        <f t="shared" ca="1" si="8"/>
        <v>-1.0023359194737214</v>
      </c>
      <c r="X35" s="27">
        <f t="shared" ca="1" si="11"/>
        <v>83.933713844597435</v>
      </c>
      <c r="Y35" s="7"/>
      <c r="Z35" s="28">
        <f t="shared" si="12"/>
        <v>84.11399999999999</v>
      </c>
      <c r="AA35" s="27">
        <f t="shared" si="9"/>
        <v>1.4680662470225103</v>
      </c>
      <c r="AB35" s="7"/>
      <c r="AC35" s="28">
        <f t="shared" ca="1" si="0"/>
        <v>-0.18028615540255544</v>
      </c>
      <c r="AD35" s="27">
        <f t="shared" ca="1" si="10"/>
        <v>0.10483694128920718</v>
      </c>
      <c r="AE35" s="7">
        <v>134</v>
      </c>
    </row>
    <row r="36" spans="1:31" s="26" customFormat="1" x14ac:dyDescent="0.25">
      <c r="A36" s="26">
        <v>16</v>
      </c>
      <c r="B36" s="26">
        <v>613</v>
      </c>
      <c r="C36" s="26">
        <v>15045</v>
      </c>
      <c r="D36" s="26">
        <v>13403</v>
      </c>
      <c r="E36" s="26">
        <v>11261</v>
      </c>
      <c r="F36" s="26">
        <v>12931</v>
      </c>
      <c r="G36" s="27"/>
      <c r="H36" s="7"/>
      <c r="I36" s="28">
        <f t="shared" si="1"/>
        <v>3784</v>
      </c>
      <c r="J36" s="27">
        <f t="shared" si="1"/>
        <v>472</v>
      </c>
      <c r="K36" s="7"/>
      <c r="L36" s="124">
        <f t="shared" si="2"/>
        <v>-0.99331043322180557</v>
      </c>
      <c r="M36" s="27">
        <f t="shared" ca="1" si="3"/>
        <v>6.662958534868934E-6</v>
      </c>
      <c r="N36" s="44"/>
      <c r="O36" s="44"/>
      <c r="P36" s="7"/>
      <c r="Q36" s="28">
        <f t="shared" ca="1" si="4"/>
        <v>3816.8417540066639</v>
      </c>
      <c r="R36" s="27">
        <f t="shared" ca="1" si="5"/>
        <v>473.52859376060707</v>
      </c>
      <c r="S36" s="7"/>
      <c r="T36" s="28">
        <f t="shared" ca="1" si="6"/>
        <v>-0.99545469605560488</v>
      </c>
      <c r="U36" s="27">
        <f t="shared" ca="1" si="7"/>
        <v>0.12416512696871539</v>
      </c>
      <c r="V36" s="7"/>
      <c r="W36" s="28">
        <f t="shared" ca="1" si="8"/>
        <v>-0.99589170394276239</v>
      </c>
      <c r="X36" s="27">
        <f t="shared" ca="1" si="11"/>
        <v>89.489151234351482</v>
      </c>
      <c r="Y36" s="7"/>
      <c r="Z36" s="28">
        <f t="shared" si="12"/>
        <v>89.630999999999986</v>
      </c>
      <c r="AA36" s="27">
        <f t="shared" si="9"/>
        <v>1.5643560618550374</v>
      </c>
      <c r="AB36" s="7"/>
      <c r="AC36" s="28">
        <f t="shared" ca="1" si="0"/>
        <v>-0.14184876564850413</v>
      </c>
      <c r="AD36" s="27">
        <f t="shared" ca="1" si="10"/>
        <v>1.7332726816505328E-2</v>
      </c>
      <c r="AE36" s="7">
        <v>133</v>
      </c>
    </row>
    <row r="37" spans="1:31" s="26" customFormat="1" x14ac:dyDescent="0.25">
      <c r="A37" s="26">
        <v>17</v>
      </c>
      <c r="B37" s="26">
        <v>637</v>
      </c>
      <c r="C37" s="26">
        <v>15004</v>
      </c>
      <c r="D37" s="26">
        <v>13585</v>
      </c>
      <c r="E37" s="26">
        <v>11292</v>
      </c>
      <c r="F37" s="26">
        <v>12737</v>
      </c>
      <c r="G37" s="27"/>
      <c r="H37" s="7"/>
      <c r="I37" s="28">
        <f t="shared" si="1"/>
        <v>3712</v>
      </c>
      <c r="J37" s="27">
        <f t="shared" si="1"/>
        <v>848</v>
      </c>
      <c r="K37" s="7"/>
      <c r="L37" s="124">
        <f t="shared" si="2"/>
        <v>-0.9768070077231753</v>
      </c>
      <c r="M37" s="27">
        <f t="shared" ca="1" si="3"/>
        <v>4.2094158143327252E-7</v>
      </c>
      <c r="N37" s="44"/>
      <c r="O37" s="44"/>
      <c r="P37" s="7"/>
      <c r="Q37" s="28">
        <f t="shared" ca="1" si="4"/>
        <v>3744.8417540066639</v>
      </c>
      <c r="R37" s="27">
        <f t="shared" ca="1" si="5"/>
        <v>849.52859376060712</v>
      </c>
      <c r="S37" s="7"/>
      <c r="T37" s="28">
        <f t="shared" ca="1" si="6"/>
        <v>-0.97667667413715198</v>
      </c>
      <c r="U37" s="27">
        <f t="shared" ca="1" si="7"/>
        <v>0.2227570353674703</v>
      </c>
      <c r="V37" s="7"/>
      <c r="W37" s="28">
        <f t="shared" ca="1" si="8"/>
        <v>-0.97745580783217134</v>
      </c>
      <c r="X37" s="27">
        <f t="shared" ca="1" si="11"/>
        <v>95.220488020466632</v>
      </c>
      <c r="Y37" s="7"/>
      <c r="Z37" s="28">
        <f t="shared" si="12"/>
        <v>95.36399999999999</v>
      </c>
      <c r="AA37" s="27">
        <f t="shared" si="9"/>
        <v>1.6644157878718722</v>
      </c>
      <c r="AB37" s="7"/>
      <c r="AC37" s="28">
        <f t="shared" ca="1" si="0"/>
        <v>-0.1435119795333577</v>
      </c>
      <c r="AD37" s="27">
        <f t="shared" ca="1" si="10"/>
        <v>3.6566220416560213E-2</v>
      </c>
      <c r="AE37" s="7">
        <v>132</v>
      </c>
    </row>
    <row r="38" spans="1:31" s="26" customFormat="1" x14ac:dyDescent="0.25">
      <c r="A38" s="26">
        <v>18</v>
      </c>
      <c r="B38" s="26">
        <v>629</v>
      </c>
      <c r="C38" s="26">
        <v>14961</v>
      </c>
      <c r="D38" s="26">
        <v>13772</v>
      </c>
      <c r="E38" s="26">
        <v>11349</v>
      </c>
      <c r="F38" s="26">
        <v>12565</v>
      </c>
      <c r="G38" s="27"/>
      <c r="H38" s="7"/>
      <c r="I38" s="28">
        <f t="shared" si="1"/>
        <v>3612</v>
      </c>
      <c r="J38" s="27">
        <f t="shared" si="1"/>
        <v>1207</v>
      </c>
      <c r="K38" s="7"/>
      <c r="L38" s="124">
        <f t="shared" si="2"/>
        <v>-0.9509215916656526</v>
      </c>
      <c r="M38" s="27">
        <f t="shared" ca="1" si="3"/>
        <v>6.0877197737810618E-7</v>
      </c>
      <c r="N38" s="44"/>
      <c r="O38" s="44"/>
      <c r="P38" s="7"/>
      <c r="Q38" s="28">
        <f t="shared" ca="1" si="4"/>
        <v>3644.8417540066639</v>
      </c>
      <c r="R38" s="27">
        <f t="shared" ca="1" si="5"/>
        <v>1208.528593760607</v>
      </c>
      <c r="S38" s="7"/>
      <c r="T38" s="28">
        <f t="shared" ca="1" si="6"/>
        <v>-0.95059608813930063</v>
      </c>
      <c r="U38" s="27">
        <f t="shared" ca="1" si="7"/>
        <v>0.31689133088649418</v>
      </c>
      <c r="V38" s="7"/>
      <c r="W38" s="28">
        <f t="shared" ca="1" si="8"/>
        <v>-0.9517018300762542</v>
      </c>
      <c r="X38" s="27">
        <f t="shared" ca="1" si="11"/>
        <v>100.79872133474294</v>
      </c>
      <c r="Y38" s="7"/>
      <c r="Z38" s="28">
        <f t="shared" si="12"/>
        <v>101.02499999999999</v>
      </c>
      <c r="AA38" s="27">
        <f t="shared" si="9"/>
        <v>1.7632188768272714</v>
      </c>
      <c r="AB38" s="7"/>
      <c r="AC38" s="28">
        <f t="shared" ca="1" si="0"/>
        <v>-0.22627866525705542</v>
      </c>
      <c r="AD38" s="27">
        <f t="shared" ca="1" si="10"/>
        <v>9.9000423138605242E-2</v>
      </c>
      <c r="AE38" s="7">
        <v>131</v>
      </c>
    </row>
    <row r="39" spans="1:31" s="26" customFormat="1" x14ac:dyDescent="0.25">
      <c r="A39" s="26">
        <v>19</v>
      </c>
      <c r="B39" s="26">
        <v>625</v>
      </c>
      <c r="C39" s="26">
        <v>14894</v>
      </c>
      <c r="D39" s="26">
        <v>13955</v>
      </c>
      <c r="E39" s="26">
        <v>11423</v>
      </c>
      <c r="F39" s="26">
        <v>12391</v>
      </c>
      <c r="G39" s="27"/>
      <c r="H39" s="7"/>
      <c r="I39" s="28">
        <f t="shared" si="1"/>
        <v>3471</v>
      </c>
      <c r="J39" s="27">
        <f t="shared" si="1"/>
        <v>1564</v>
      </c>
      <c r="K39" s="7"/>
      <c r="L39" s="124">
        <f t="shared" si="2"/>
        <v>-0.91601301024277781</v>
      </c>
      <c r="M39" s="27">
        <f t="shared" ca="1" si="3"/>
        <v>5.7772620526609039E-7</v>
      </c>
      <c r="N39" s="44"/>
      <c r="O39" s="44"/>
      <c r="P39" s="7"/>
      <c r="Q39" s="28">
        <f t="shared" ca="1" si="4"/>
        <v>3503.8417540066639</v>
      </c>
      <c r="R39" s="27">
        <f t="shared" ca="1" si="5"/>
        <v>1565.528593760607</v>
      </c>
      <c r="S39" s="7"/>
      <c r="T39" s="28">
        <f t="shared" ca="1" si="6"/>
        <v>-0.91382246188233029</v>
      </c>
      <c r="U39" s="27">
        <f t="shared" ca="1" si="7"/>
        <v>0.41050120136084389</v>
      </c>
      <c r="V39" s="7"/>
      <c r="W39" s="28">
        <f t="shared" ca="1" si="8"/>
        <v>-0.91525292721753249</v>
      </c>
      <c r="X39" s="27">
        <f t="shared" ca="1" si="11"/>
        <v>106.53910763145223</v>
      </c>
      <c r="Y39" s="7"/>
      <c r="Z39" s="28">
        <f t="shared" si="12"/>
        <v>106.64999999999999</v>
      </c>
      <c r="AA39" s="27">
        <f t="shared" si="9"/>
        <v>1.8613936472519523</v>
      </c>
      <c r="AB39" s="7"/>
      <c r="AC39" s="28">
        <f t="shared" ca="1" si="0"/>
        <v>-0.1108923685477663</v>
      </c>
      <c r="AD39" s="27">
        <f t="shared" ca="1" si="10"/>
        <v>-3.4267412081035786E-2</v>
      </c>
      <c r="AE39" s="7">
        <v>130</v>
      </c>
    </row>
    <row r="40" spans="1:31" s="26" customFormat="1" x14ac:dyDescent="0.25">
      <c r="A40" s="26">
        <v>20</v>
      </c>
      <c r="B40" s="26">
        <v>639</v>
      </c>
      <c r="C40" s="26">
        <v>14805</v>
      </c>
      <c r="D40" s="26">
        <v>14121</v>
      </c>
      <c r="E40" s="26">
        <v>11507</v>
      </c>
      <c r="F40" s="26">
        <v>12215</v>
      </c>
      <c r="G40" s="27"/>
      <c r="H40" s="7"/>
      <c r="I40" s="28">
        <f t="shared" si="1"/>
        <v>3298</v>
      </c>
      <c r="J40" s="27">
        <f t="shared" si="1"/>
        <v>1906</v>
      </c>
      <c r="K40" s="7"/>
      <c r="L40" s="124">
        <f t="shared" si="2"/>
        <v>-0.87120524310068537</v>
      </c>
      <c r="M40" s="27">
        <f t="shared" ca="1" si="3"/>
        <v>5.7867923619617571E-7</v>
      </c>
      <c r="N40" s="44"/>
      <c r="O40" s="44"/>
      <c r="P40" s="7"/>
      <c r="Q40" s="28">
        <f t="shared" ca="1" si="4"/>
        <v>3330.8417540066639</v>
      </c>
      <c r="R40" s="27">
        <f t="shared" ca="1" si="5"/>
        <v>1907.528593760607</v>
      </c>
      <c r="S40" s="7"/>
      <c r="T40" s="28">
        <f t="shared" ca="1" si="6"/>
        <v>-0.86870304810604748</v>
      </c>
      <c r="U40" s="27">
        <f t="shared" ca="1" si="7"/>
        <v>0.50017788400013696</v>
      </c>
      <c r="V40" s="7"/>
      <c r="W40" s="28">
        <f t="shared" ca="1" si="8"/>
        <v>-0.87044453340822958</v>
      </c>
      <c r="X40" s="27">
        <f t="shared" ca="1" si="11"/>
        <v>112.26502569677689</v>
      </c>
      <c r="Y40" s="7"/>
      <c r="Z40" s="28">
        <f t="shared" si="12"/>
        <v>112.401</v>
      </c>
      <c r="AA40" s="27">
        <f t="shared" si="9"/>
        <v>1.9617675325341462</v>
      </c>
      <c r="AB40" s="7"/>
      <c r="AC40" s="28">
        <f t="shared" ca="1" si="0"/>
        <v>-0.135974303223108</v>
      </c>
      <c r="AD40" s="27">
        <f t="shared" ca="1" si="10"/>
        <v>4.6331734296529703E-2</v>
      </c>
      <c r="AE40" s="7">
        <v>129</v>
      </c>
    </row>
    <row r="41" spans="1:31" s="26" customFormat="1" x14ac:dyDescent="0.25">
      <c r="A41" s="26">
        <v>21</v>
      </c>
      <c r="B41" s="26">
        <v>627</v>
      </c>
      <c r="C41" s="26">
        <v>14699</v>
      </c>
      <c r="D41" s="26">
        <v>14274</v>
      </c>
      <c r="E41" s="26">
        <v>11605</v>
      </c>
      <c r="F41" s="26">
        <v>12051</v>
      </c>
      <c r="G41" s="27"/>
      <c r="H41" s="7"/>
      <c r="I41" s="28">
        <f t="shared" si="1"/>
        <v>3094</v>
      </c>
      <c r="J41" s="27">
        <f t="shared" si="1"/>
        <v>2223</v>
      </c>
      <c r="K41" s="7"/>
      <c r="L41" s="124">
        <f t="shared" si="2"/>
        <v>-0.81871132770685917</v>
      </c>
      <c r="M41" s="27">
        <f t="shared" ca="1" si="3"/>
        <v>1.3994268381866219E-6</v>
      </c>
      <c r="N41" s="44"/>
      <c r="O41" s="44"/>
      <c r="P41" s="7"/>
      <c r="Q41" s="28">
        <f t="shared" ca="1" si="4"/>
        <v>3126.8417540066639</v>
      </c>
      <c r="R41" s="27">
        <f t="shared" ca="1" si="5"/>
        <v>2224.5285937606072</v>
      </c>
      <c r="S41" s="7"/>
      <c r="T41" s="28">
        <f t="shared" ca="1" si="6"/>
        <v>-0.81549865267043076</v>
      </c>
      <c r="U41" s="27">
        <f t="shared" ca="1" si="7"/>
        <v>0.5832992535810021</v>
      </c>
      <c r="V41" s="7"/>
      <c r="W41" s="28">
        <f t="shared" ca="1" si="8"/>
        <v>-0.8175283539801067</v>
      </c>
      <c r="X41" s="27">
        <f t="shared" ca="1" si="11"/>
        <v>117.88986012693135</v>
      </c>
      <c r="Y41" s="7"/>
      <c r="Z41" s="28">
        <f t="shared" si="12"/>
        <v>118.044</v>
      </c>
      <c r="AA41" s="27">
        <f t="shared" si="9"/>
        <v>2.0602564622241863</v>
      </c>
      <c r="AB41" s="7"/>
      <c r="AC41" s="28">
        <f t="shared" ca="1" si="0"/>
        <v>-0.15413987306864385</v>
      </c>
      <c r="AD41" s="27">
        <f t="shared" ca="1" si="10"/>
        <v>3.5083327589987334E-2</v>
      </c>
      <c r="AE41" s="7">
        <v>128</v>
      </c>
    </row>
    <row r="42" spans="1:31" s="26" customFormat="1" x14ac:dyDescent="0.25">
      <c r="A42" s="26">
        <v>22</v>
      </c>
      <c r="B42" s="26">
        <v>613</v>
      </c>
      <c r="C42" s="26">
        <v>14587</v>
      </c>
      <c r="D42" s="26">
        <v>14424</v>
      </c>
      <c r="E42" s="26">
        <v>11728</v>
      </c>
      <c r="F42" s="26">
        <v>11908</v>
      </c>
      <c r="G42" s="27"/>
      <c r="H42" s="7"/>
      <c r="I42" s="28">
        <f t="shared" si="1"/>
        <v>2859</v>
      </c>
      <c r="J42" s="27">
        <f t="shared" si="1"/>
        <v>2516</v>
      </c>
      <c r="K42" s="7"/>
      <c r="L42" s="124">
        <f t="shared" si="2"/>
        <v>-0.75971409936507195</v>
      </c>
      <c r="M42" s="27">
        <f t="shared" ca="1" si="3"/>
        <v>1.0296398864421446E-5</v>
      </c>
      <c r="N42" s="44"/>
      <c r="O42" s="44"/>
      <c r="P42" s="7"/>
      <c r="Q42" s="28">
        <f t="shared" ca="1" si="4"/>
        <v>2891.8417540066639</v>
      </c>
      <c r="R42" s="27">
        <f t="shared" ca="1" si="5"/>
        <v>2517.5285937606072</v>
      </c>
      <c r="S42" s="7"/>
      <c r="T42" s="28">
        <f t="shared" ca="1" si="6"/>
        <v>-0.75420927557548012</v>
      </c>
      <c r="U42" s="27">
        <f t="shared" ca="1" si="7"/>
        <v>0.66012752262577656</v>
      </c>
      <c r="V42" s="7"/>
      <c r="W42" s="28">
        <f t="shared" ca="1" si="8"/>
        <v>-0.75650529914311648</v>
      </c>
      <c r="X42" s="27">
        <f t="shared" ca="1" si="11"/>
        <v>123.49033205172913</v>
      </c>
      <c r="Y42" s="7"/>
      <c r="Z42" s="28">
        <f t="shared" si="12"/>
        <v>123.56099999999999</v>
      </c>
      <c r="AA42" s="27">
        <f t="shared" si="9"/>
        <v>2.1565462770567132</v>
      </c>
      <c r="AB42" s="7"/>
      <c r="AC42" s="28">
        <f t="shared" ca="1" si="0"/>
        <v>-7.0667948270866532E-2</v>
      </c>
      <c r="AD42" s="27">
        <f t="shared" ca="1" si="10"/>
        <v>3.7547042420342791E-2</v>
      </c>
      <c r="AE42" s="7">
        <v>127</v>
      </c>
    </row>
    <row r="43" spans="1:31" s="26" customFormat="1" x14ac:dyDescent="0.25">
      <c r="A43" s="26">
        <v>23</v>
      </c>
      <c r="B43" s="26">
        <v>602</v>
      </c>
      <c r="C43" s="26">
        <v>14461</v>
      </c>
      <c r="D43" s="26">
        <v>14557</v>
      </c>
      <c r="E43" s="26">
        <v>11856</v>
      </c>
      <c r="F43" s="26">
        <v>11778</v>
      </c>
      <c r="G43" s="27"/>
      <c r="H43" s="7"/>
      <c r="I43" s="28">
        <f t="shared" si="1"/>
        <v>2605</v>
      </c>
      <c r="J43" s="27">
        <f t="shared" si="1"/>
        <v>2779</v>
      </c>
      <c r="K43" s="7"/>
      <c r="L43" s="124">
        <f t="shared" si="2"/>
        <v>-0.694921975601271</v>
      </c>
      <c r="M43" s="27">
        <f t="shared" ca="1" si="3"/>
        <v>1.9557434146736267E-5</v>
      </c>
      <c r="N43" s="44"/>
      <c r="O43" s="44"/>
      <c r="P43" s="7"/>
      <c r="Q43" s="28">
        <f t="shared" ca="1" si="4"/>
        <v>2637.8417540066639</v>
      </c>
      <c r="R43" s="27">
        <f t="shared" ca="1" si="5"/>
        <v>2780.5285937606072</v>
      </c>
      <c r="S43" s="7"/>
      <c r="T43" s="28">
        <f t="shared" ca="1" si="6"/>
        <v>-0.68796458714093778</v>
      </c>
      <c r="U43" s="27">
        <f t="shared" ca="1" si="7"/>
        <v>0.72908941600043753</v>
      </c>
      <c r="V43" s="7"/>
      <c r="W43" s="28">
        <f t="shared" ca="1" si="8"/>
        <v>-0.69049959681302409</v>
      </c>
      <c r="X43" s="27">
        <f t="shared" ca="1" si="11"/>
        <v>128.93947168651528</v>
      </c>
      <c r="Y43" s="7"/>
      <c r="Z43" s="28">
        <f t="shared" si="12"/>
        <v>128.97899999999998</v>
      </c>
      <c r="AA43" s="27">
        <f t="shared" si="9"/>
        <v>2.251108215929766</v>
      </c>
      <c r="AB43" s="7"/>
      <c r="AC43" s="28">
        <f t="shared" ca="1" si="0"/>
        <v>-3.9528313484709088E-2</v>
      </c>
      <c r="AD43" s="27">
        <f t="shared" ca="1" si="10"/>
        <v>-1.1533644599779791E-2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14313</v>
      </c>
      <c r="D44" s="26">
        <v>14674</v>
      </c>
      <c r="E44" s="26">
        <v>11996</v>
      </c>
      <c r="F44" s="26">
        <v>11649</v>
      </c>
      <c r="G44" s="27"/>
      <c r="H44" s="7"/>
      <c r="I44" s="28">
        <f t="shared" si="1"/>
        <v>2317</v>
      </c>
      <c r="J44" s="27">
        <f t="shared" si="1"/>
        <v>3025</v>
      </c>
      <c r="K44" s="7"/>
      <c r="L44" s="124">
        <f t="shared" si="2"/>
        <v>-0.62121616806885183</v>
      </c>
      <c r="M44" s="27">
        <f t="shared" ca="1" si="3"/>
        <v>3.1418265010775568E-5</v>
      </c>
      <c r="N44" s="44"/>
      <c r="O44" s="44"/>
      <c r="P44" s="7"/>
      <c r="Q44" s="28">
        <f t="shared" ca="1" si="4"/>
        <v>2349.8417540066639</v>
      </c>
      <c r="R44" s="27">
        <f t="shared" ca="1" si="5"/>
        <v>3026.5285937606072</v>
      </c>
      <c r="S44" s="7"/>
      <c r="T44" s="28">
        <f t="shared" ca="1" si="6"/>
        <v>-0.61285249946712594</v>
      </c>
      <c r="U44" s="27">
        <f t="shared" ca="1" si="7"/>
        <v>0.7935936964953676</v>
      </c>
      <c r="V44" s="7"/>
      <c r="W44" s="28">
        <f t="shared" ca="1" si="8"/>
        <v>-0.6156109682498645</v>
      </c>
      <c r="X44" s="27">
        <f t="shared" ca="1" si="11"/>
        <v>134.5806886801621</v>
      </c>
      <c r="Y44" s="7"/>
      <c r="Z44" s="28">
        <f t="shared" si="12"/>
        <v>134.59499999999997</v>
      </c>
      <c r="AA44" s="27">
        <f t="shared" si="9"/>
        <v>2.3491259067217674</v>
      </c>
      <c r="AB44" s="7"/>
      <c r="AC44" s="28">
        <f t="shared" ca="1" si="0"/>
        <v>-1.4311319837872816E-2</v>
      </c>
      <c r="AD44" s="27">
        <f t="shared" ca="1" si="10"/>
        <v>-3.1016266116637325E-2</v>
      </c>
      <c r="AE44" s="7">
        <v>125</v>
      </c>
    </row>
    <row r="45" spans="1:31" s="26" customFormat="1" x14ac:dyDescent="0.25">
      <c r="A45" s="26">
        <v>25</v>
      </c>
      <c r="B45" s="26">
        <v>628</v>
      </c>
      <c r="C45" s="26">
        <v>14163</v>
      </c>
      <c r="D45" s="26">
        <v>14783</v>
      </c>
      <c r="E45" s="26">
        <v>12154</v>
      </c>
      <c r="F45" s="26">
        <v>11540</v>
      </c>
      <c r="G45" s="27"/>
      <c r="H45" s="7"/>
      <c r="I45" s="28">
        <f t="shared" si="1"/>
        <v>2009</v>
      </c>
      <c r="J45" s="27">
        <f t="shared" si="1"/>
        <v>3243</v>
      </c>
      <c r="K45" s="7"/>
      <c r="L45" s="124">
        <f t="shared" si="2"/>
        <v>-0.54101850732616019</v>
      </c>
      <c r="M45" s="27">
        <f t="shared" ca="1" si="3"/>
        <v>3.0667252585446831E-5</v>
      </c>
      <c r="N45" s="44"/>
      <c r="O45" s="44"/>
      <c r="P45" s="7"/>
      <c r="Q45" s="28">
        <f t="shared" ca="1" si="4"/>
        <v>2041.8417540066639</v>
      </c>
      <c r="R45" s="27">
        <f t="shared" ca="1" si="5"/>
        <v>3244.5285937606072</v>
      </c>
      <c r="S45" s="7"/>
      <c r="T45" s="28">
        <f t="shared" ca="1" si="6"/>
        <v>-0.53252429459374395</v>
      </c>
      <c r="U45" s="27">
        <f t="shared" ca="1" si="7"/>
        <v>0.85075602636485848</v>
      </c>
      <c r="V45" s="7"/>
      <c r="W45" s="28">
        <f t="shared" ca="1" si="8"/>
        <v>-0.53548070518221835</v>
      </c>
      <c r="X45" s="27">
        <f t="shared" ca="1" si="11"/>
        <v>140.1953101887612</v>
      </c>
      <c r="Y45" s="7"/>
      <c r="Z45" s="28">
        <f t="shared" si="12"/>
        <v>140.24699999999996</v>
      </c>
      <c r="AA45" s="27">
        <f t="shared" si="9"/>
        <v>2.4477719160444864</v>
      </c>
      <c r="AB45" s="7"/>
      <c r="AC45" s="28">
        <f t="shared" ca="1" si="0"/>
        <v>-5.1689811238759376E-2</v>
      </c>
      <c r="AD45" s="27">
        <f t="shared" ca="1" si="10"/>
        <v>7.2307207679585872E-2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13998</v>
      </c>
      <c r="D46" s="26">
        <v>14884</v>
      </c>
      <c r="E46" s="26">
        <v>12323</v>
      </c>
      <c r="F46" s="26">
        <v>11448</v>
      </c>
      <c r="G46" s="27"/>
      <c r="H46" s="7"/>
      <c r="I46" s="28">
        <f t="shared" si="1"/>
        <v>1675</v>
      </c>
      <c r="J46" s="27">
        <f t="shared" si="1"/>
        <v>3436</v>
      </c>
      <c r="K46" s="7"/>
      <c r="L46" s="124">
        <f t="shared" si="2"/>
        <v>-0.4545813377535291</v>
      </c>
      <c r="M46" s="27">
        <f t="shared" ca="1" si="3"/>
        <v>3.6416929429669795E-5</v>
      </c>
      <c r="N46" s="44"/>
      <c r="O46" s="44"/>
      <c r="P46" s="7"/>
      <c r="Q46" s="28">
        <f t="shared" ca="1" si="4"/>
        <v>1707.8417540066639</v>
      </c>
      <c r="R46" s="27">
        <f t="shared" ca="1" si="5"/>
        <v>3437.5285937606072</v>
      </c>
      <c r="S46" s="7"/>
      <c r="T46" s="28">
        <f t="shared" ca="1" si="6"/>
        <v>-0.44541513736092048</v>
      </c>
      <c r="U46" s="27">
        <f t="shared" ca="1" si="7"/>
        <v>0.90136304317592153</v>
      </c>
      <c r="V46" s="7"/>
      <c r="W46" s="28">
        <f t="shared" ca="1" si="8"/>
        <v>-0.44854669365220301</v>
      </c>
      <c r="X46" s="27">
        <f t="shared" ca="1" si="11"/>
        <v>145.92595145603815</v>
      </c>
      <c r="Y46" s="7"/>
      <c r="Z46" s="28">
        <f t="shared" si="12"/>
        <v>145.96199999999996</v>
      </c>
      <c r="AA46" s="27">
        <f t="shared" si="9"/>
        <v>2.5475174827959628</v>
      </c>
      <c r="AB46" s="7"/>
      <c r="AC46" s="28">
        <f t="shared" ca="1" si="0"/>
        <v>-3.6048543961811674E-2</v>
      </c>
      <c r="AD46" s="27">
        <f t="shared" ca="1" si="10"/>
        <v>4.0413028117114891E-2</v>
      </c>
      <c r="AE46" s="7">
        <v>123</v>
      </c>
    </row>
    <row r="47" spans="1:31" s="26" customFormat="1" x14ac:dyDescent="0.25">
      <c r="A47" s="26">
        <v>27</v>
      </c>
      <c r="B47" s="26">
        <v>625</v>
      </c>
      <c r="C47" s="26">
        <v>13819</v>
      </c>
      <c r="D47" s="26">
        <v>14951</v>
      </c>
      <c r="E47" s="26">
        <v>12496</v>
      </c>
      <c r="F47" s="26">
        <v>11368</v>
      </c>
      <c r="G47" s="27"/>
      <c r="H47" s="7"/>
      <c r="I47" s="28">
        <f t="shared" si="1"/>
        <v>1323</v>
      </c>
      <c r="J47" s="27">
        <f t="shared" si="1"/>
        <v>3583</v>
      </c>
      <c r="K47" s="7"/>
      <c r="L47" s="124">
        <f t="shared" si="2"/>
        <v>-0.36508802480740299</v>
      </c>
      <c r="M47" s="27">
        <f t="shared" ca="1" si="3"/>
        <v>6.7432774113910005E-5</v>
      </c>
      <c r="N47" s="44"/>
      <c r="O47" s="44"/>
      <c r="P47" s="7"/>
      <c r="Q47" s="28">
        <f t="shared" ca="1" si="4"/>
        <v>1355.8417540066639</v>
      </c>
      <c r="R47" s="27">
        <f t="shared" ca="1" si="5"/>
        <v>3584.5285937606072</v>
      </c>
      <c r="S47" s="7"/>
      <c r="T47" s="28">
        <f t="shared" ca="1" si="6"/>
        <v>-0.3536114746484838</v>
      </c>
      <c r="U47" s="27">
        <f t="shared" ca="1" si="7"/>
        <v>0.93990828395947723</v>
      </c>
      <c r="V47" s="7"/>
      <c r="W47" s="28">
        <f t="shared" ca="1" si="8"/>
        <v>-0.35687627870112876</v>
      </c>
      <c r="X47" s="27">
        <f t="shared" ca="1" si="11"/>
        <v>151.59093612980996</v>
      </c>
      <c r="Y47" s="7"/>
      <c r="Z47" s="28">
        <f t="shared" si="12"/>
        <v>151.58699999999996</v>
      </c>
      <c r="AA47" s="27">
        <f t="shared" si="9"/>
        <v>2.6456922532206435</v>
      </c>
      <c r="AB47" s="7"/>
      <c r="AC47" s="28">
        <f t="shared" ca="1" si="0"/>
        <v>3.936129810000466E-3</v>
      </c>
      <c r="AD47" s="27">
        <f t="shared" ca="1" si="10"/>
        <v>-1.7350055496308414E-2</v>
      </c>
      <c r="AE47" s="7">
        <v>122</v>
      </c>
    </row>
    <row r="48" spans="1:31" s="26" customFormat="1" x14ac:dyDescent="0.25">
      <c r="A48" s="26">
        <v>28</v>
      </c>
      <c r="B48" s="26">
        <v>628</v>
      </c>
      <c r="C48" s="26">
        <v>13646</v>
      </c>
      <c r="D48" s="26">
        <v>15012</v>
      </c>
      <c r="E48" s="26">
        <v>12675</v>
      </c>
      <c r="F48" s="26">
        <v>11305</v>
      </c>
      <c r="G48" s="27"/>
      <c r="H48" s="7"/>
      <c r="I48" s="28">
        <f t="shared" si="1"/>
        <v>971</v>
      </c>
      <c r="J48" s="27">
        <f t="shared" si="1"/>
        <v>3707</v>
      </c>
      <c r="K48" s="7"/>
      <c r="L48" s="124">
        <f t="shared" si="2"/>
        <v>-0.2716252230020389</v>
      </c>
      <c r="M48" s="27">
        <f t="shared" ca="1" si="3"/>
        <v>4.1477387848501602E-5</v>
      </c>
      <c r="N48" s="44"/>
      <c r="O48" s="44"/>
      <c r="P48" s="7"/>
      <c r="Q48" s="28">
        <f t="shared" ca="1" si="4"/>
        <v>1003.8417540066638</v>
      </c>
      <c r="R48" s="27">
        <f t="shared" ca="1" si="5"/>
        <v>3708.5285937606072</v>
      </c>
      <c r="S48" s="7"/>
      <c r="T48" s="28">
        <f t="shared" ca="1" si="6"/>
        <v>-0.26180781193604713</v>
      </c>
      <c r="U48" s="27">
        <f t="shared" ca="1" si="7"/>
        <v>0.97242263672927942</v>
      </c>
      <c r="V48" s="7"/>
      <c r="W48" s="28">
        <f t="shared" ca="1" si="8"/>
        <v>-0.26518492892113688</v>
      </c>
      <c r="X48" s="27">
        <f t="shared" ca="1" si="11"/>
        <v>157.12838473583486</v>
      </c>
      <c r="Y48" s="7"/>
      <c r="Z48" s="28">
        <f t="shared" si="12"/>
        <v>157.23899999999995</v>
      </c>
      <c r="AA48" s="27">
        <f t="shared" si="9"/>
        <v>2.744338262543363</v>
      </c>
      <c r="AB48" s="7"/>
      <c r="AC48" s="28">
        <f t="shared" ca="1" si="0"/>
        <v>-0.11061526416509082</v>
      </c>
      <c r="AD48" s="27">
        <f t="shared" ca="1" si="10"/>
        <v>0.12999921400503922</v>
      </c>
      <c r="AE48" s="7">
        <v>121</v>
      </c>
    </row>
    <row r="49" spans="1:31" s="26" customFormat="1" x14ac:dyDescent="0.25">
      <c r="A49" s="26">
        <v>29</v>
      </c>
      <c r="B49" s="26">
        <v>627</v>
      </c>
      <c r="C49" s="26">
        <v>13460</v>
      </c>
      <c r="D49" s="26">
        <v>15056</v>
      </c>
      <c r="E49" s="26">
        <v>12865</v>
      </c>
      <c r="F49" s="26">
        <v>11268</v>
      </c>
      <c r="G49" s="27"/>
      <c r="H49" s="7"/>
      <c r="I49" s="28">
        <f t="shared" si="1"/>
        <v>595</v>
      </c>
      <c r="J49" s="27">
        <f t="shared" si="1"/>
        <v>3788</v>
      </c>
      <c r="K49" s="7"/>
      <c r="L49" s="124">
        <f t="shared" si="2"/>
        <v>-0.17567600822866372</v>
      </c>
      <c r="M49" s="27">
        <f t="shared" ca="1" si="3"/>
        <v>7.192645296696411E-5</v>
      </c>
      <c r="N49" s="44"/>
      <c r="O49" s="44"/>
      <c r="P49" s="7"/>
      <c r="Q49" s="28">
        <f t="shared" ca="1" si="4"/>
        <v>627.84175400666379</v>
      </c>
      <c r="R49" s="27">
        <f t="shared" ca="1" si="5"/>
        <v>3789.5285937606072</v>
      </c>
      <c r="S49" s="7"/>
      <c r="T49" s="28">
        <f t="shared" ca="1" si="6"/>
        <v>-0.16374480858412613</v>
      </c>
      <c r="U49" s="27">
        <f t="shared" ca="1" si="7"/>
        <v>0.99366185103858562</v>
      </c>
      <c r="V49" s="7"/>
      <c r="W49" s="28">
        <f t="shared" ca="1" si="8"/>
        <v>-0.1671950617622035</v>
      </c>
      <c r="X49" s="27">
        <f t="shared" ca="1" si="11"/>
        <v>162.83113004298093</v>
      </c>
      <c r="Y49" s="7"/>
      <c r="Z49" s="28">
        <f t="shared" si="12"/>
        <v>162.88199999999995</v>
      </c>
      <c r="AA49" s="27">
        <f t="shared" si="9"/>
        <v>2.8428271922334027</v>
      </c>
      <c r="AB49" s="7"/>
      <c r="AC49" s="28">
        <f t="shared" ca="1" si="0"/>
        <v>-5.086995701901742E-2</v>
      </c>
      <c r="AD49" s="27">
        <f t="shared" ca="1" si="10"/>
        <v>-3.3070765365152965E-2</v>
      </c>
      <c r="AE49" s="7">
        <v>120</v>
      </c>
    </row>
    <row r="50" spans="1:31" s="26" customFormat="1" x14ac:dyDescent="0.25">
      <c r="A50" s="26">
        <v>30</v>
      </c>
      <c r="B50" s="26">
        <v>628</v>
      </c>
      <c r="C50" s="26">
        <v>13271</v>
      </c>
      <c r="D50" s="26">
        <v>15078</v>
      </c>
      <c r="E50" s="26">
        <v>13055</v>
      </c>
      <c r="F50" s="26">
        <v>11243</v>
      </c>
      <c r="G50" s="27"/>
      <c r="H50" s="7"/>
      <c r="I50" s="28">
        <f t="shared" si="1"/>
        <v>216</v>
      </c>
      <c r="J50" s="27">
        <f t="shared" si="1"/>
        <v>3835</v>
      </c>
      <c r="K50" s="7"/>
      <c r="L50" s="124">
        <f t="shared" si="2"/>
        <v>-7.7867499293671247E-2</v>
      </c>
      <c r="M50" s="27">
        <f t="shared" ca="1" si="3"/>
        <v>8.9788400079068699E-5</v>
      </c>
      <c r="N50" s="44"/>
      <c r="O50" s="44"/>
      <c r="P50" s="7"/>
      <c r="Q50" s="28">
        <f t="shared" ca="1" si="4"/>
        <v>248.84175400666382</v>
      </c>
      <c r="R50" s="27">
        <f t="shared" ca="1" si="5"/>
        <v>3836.5285937606072</v>
      </c>
      <c r="S50" s="7"/>
      <c r="T50" s="28">
        <f t="shared" ca="1" si="6"/>
        <v>-6.4899387652269602E-2</v>
      </c>
      <c r="U50" s="27">
        <f t="shared" ca="1" si="7"/>
        <v>1.00598583958843</v>
      </c>
      <c r="V50" s="7"/>
      <c r="W50" s="28">
        <f t="shared" ca="1" si="8"/>
        <v>-6.8391825170999621E-2</v>
      </c>
      <c r="X50" s="27">
        <f t="shared" ca="1" si="11"/>
        <v>168.49307634057686</v>
      </c>
      <c r="Y50" s="7"/>
      <c r="Z50" s="28">
        <f t="shared" si="12"/>
        <v>168.53399999999993</v>
      </c>
      <c r="AA50" s="27">
        <f t="shared" si="9"/>
        <v>2.9414732015561222</v>
      </c>
      <c r="AB50" s="7"/>
      <c r="AC50" s="28">
        <f t="shared" ca="1" si="0"/>
        <v>-4.0923659423071967E-2</v>
      </c>
      <c r="AD50" s="27">
        <f t="shared" ca="1" si="10"/>
        <v>-9.6486949310389036E-2</v>
      </c>
      <c r="AE50" s="7">
        <v>119</v>
      </c>
    </row>
    <row r="51" spans="1:31" s="26" customFormat="1" x14ac:dyDescent="0.25">
      <c r="A51" s="26">
        <v>31</v>
      </c>
      <c r="B51" s="26">
        <v>596</v>
      </c>
      <c r="C51" s="26">
        <v>13095</v>
      </c>
      <c r="D51" s="26">
        <v>15082</v>
      </c>
      <c r="E51" s="26">
        <v>13232</v>
      </c>
      <c r="F51" s="26">
        <v>11240</v>
      </c>
      <c r="G51" s="27"/>
      <c r="H51" s="7"/>
      <c r="I51" s="28">
        <f t="shared" si="1"/>
        <v>-137</v>
      </c>
      <c r="J51" s="27">
        <f t="shared" si="1"/>
        <v>3842</v>
      </c>
      <c r="K51" s="7"/>
      <c r="L51" s="124">
        <f t="shared" si="2"/>
        <v>1.5672415023556142E-2</v>
      </c>
      <c r="M51" s="27">
        <f t="shared" ca="1" si="3"/>
        <v>6.3910616529943895E-5</v>
      </c>
      <c r="N51" s="44"/>
      <c r="O51" s="44"/>
      <c r="P51" s="7"/>
      <c r="Q51" s="28">
        <f t="shared" ca="1" si="4"/>
        <v>-104.15824599333618</v>
      </c>
      <c r="R51" s="27">
        <f t="shared" ca="1" si="5"/>
        <v>3843.5285937606072</v>
      </c>
      <c r="S51" s="7"/>
      <c r="T51" s="28">
        <f t="shared" ca="1" si="6"/>
        <v>2.7165080920145575E-2</v>
      </c>
      <c r="U51" s="27">
        <f t="shared" ca="1" si="7"/>
        <v>1.0078213272447898</v>
      </c>
      <c r="V51" s="7"/>
      <c r="W51" s="28">
        <f t="shared" ca="1" si="8"/>
        <v>2.3666826604776106E-2</v>
      </c>
      <c r="X51" s="27">
        <f t="shared" ca="1" si="11"/>
        <v>173.72757688815443</v>
      </c>
      <c r="Y51" s="7"/>
      <c r="Z51" s="28">
        <f t="shared" si="12"/>
        <v>173.89799999999994</v>
      </c>
      <c r="AA51" s="27">
        <f t="shared" si="9"/>
        <v>3.0350926626330983</v>
      </c>
      <c r="AB51" s="7"/>
      <c r="AC51" s="28">
        <f t="shared" ca="1" si="0"/>
        <v>-0.1704231118455084</v>
      </c>
      <c r="AD51" s="27">
        <f t="shared" ca="1" si="10"/>
        <v>0.13117902918975233</v>
      </c>
      <c r="AE51" s="7">
        <v>118</v>
      </c>
    </row>
    <row r="52" spans="1:31" s="26" customFormat="1" x14ac:dyDescent="0.25">
      <c r="A52" s="26">
        <v>32</v>
      </c>
      <c r="B52" s="26">
        <v>608</v>
      </c>
      <c r="C52" s="26">
        <v>12906</v>
      </c>
      <c r="D52" s="26">
        <v>15063</v>
      </c>
      <c r="E52" s="26">
        <v>13414</v>
      </c>
      <c r="F52" s="26">
        <v>11249</v>
      </c>
      <c r="G52" s="27"/>
      <c r="H52" s="7"/>
      <c r="I52" s="28">
        <f t="shared" si="1"/>
        <v>-508</v>
      </c>
      <c r="J52" s="27">
        <f t="shared" si="1"/>
        <v>3814</v>
      </c>
      <c r="K52" s="7"/>
      <c r="L52" s="124">
        <f t="shared" si="2"/>
        <v>0.11094858128447872</v>
      </c>
      <c r="M52" s="27">
        <f t="shared" ca="1" si="3"/>
        <v>9.0312486757656519E-5</v>
      </c>
      <c r="N52" s="44"/>
      <c r="O52" s="44"/>
      <c r="P52" s="7"/>
      <c r="Q52" s="28">
        <f t="shared" ca="1" si="4"/>
        <v>-475.15824599333621</v>
      </c>
      <c r="R52" s="27">
        <f t="shared" ca="1" si="5"/>
        <v>3815.5285937606072</v>
      </c>
      <c r="S52" s="7"/>
      <c r="T52" s="28">
        <f t="shared" ca="1" si="6"/>
        <v>0.123924054972174</v>
      </c>
      <c r="U52" s="27">
        <f t="shared" ca="1" si="7"/>
        <v>1.0004793766193505</v>
      </c>
      <c r="V52" s="7"/>
      <c r="W52" s="28">
        <f t="shared" ca="1" si="8"/>
        <v>0.12045186949212856</v>
      </c>
      <c r="X52" s="27">
        <f t="shared" ca="1" si="11"/>
        <v>179.24737356512276</v>
      </c>
      <c r="Y52" s="7"/>
      <c r="Z52" s="28">
        <f t="shared" si="12"/>
        <v>179.36999999999995</v>
      </c>
      <c r="AA52" s="27">
        <f t="shared" si="9"/>
        <v>3.1305970793022277</v>
      </c>
      <c r="AB52" s="7"/>
      <c r="AC52" s="28">
        <f t="shared" ca="1" si="0"/>
        <v>-0.1226264348771906</v>
      </c>
      <c r="AD52" s="27">
        <f t="shared" ca="1" si="10"/>
        <v>1.0629085371732572E-2</v>
      </c>
      <c r="AE52" s="7">
        <v>117</v>
      </c>
    </row>
    <row r="53" spans="1:31" s="26" customFormat="1" x14ac:dyDescent="0.25">
      <c r="A53" s="26">
        <v>33</v>
      </c>
      <c r="B53" s="26">
        <v>642</v>
      </c>
      <c r="C53" s="26">
        <v>12704</v>
      </c>
      <c r="D53" s="26">
        <v>15018</v>
      </c>
      <c r="E53" s="26">
        <v>13595</v>
      </c>
      <c r="F53" s="26">
        <v>11273</v>
      </c>
      <c r="G53" s="27"/>
      <c r="H53" s="7"/>
      <c r="I53" s="28">
        <f t="shared" si="1"/>
        <v>-891</v>
      </c>
      <c r="J53" s="27">
        <f t="shared" si="1"/>
        <v>3745</v>
      </c>
      <c r="K53" s="7"/>
      <c r="L53" s="124">
        <f t="shared" si="2"/>
        <v>0.21043763501772225</v>
      </c>
      <c r="M53" s="27">
        <f t="shared" ca="1" si="3"/>
        <v>9.932683959766173E-5</v>
      </c>
      <c r="N53" s="44"/>
      <c r="O53" s="44"/>
      <c r="P53" s="7"/>
      <c r="Q53" s="28">
        <f t="shared" ca="1" si="4"/>
        <v>-858.15824599333621</v>
      </c>
      <c r="R53" s="27">
        <f t="shared" ca="1" si="5"/>
        <v>3746.5285937606072</v>
      </c>
      <c r="S53" s="7"/>
      <c r="T53" s="28">
        <f t="shared" ca="1" si="6"/>
        <v>0.22381269934394457</v>
      </c>
      <c r="U53" s="27">
        <f t="shared" ca="1" si="7"/>
        <v>0.98238671257808974</v>
      </c>
      <c r="V53" s="7"/>
      <c r="W53" s="28">
        <f t="shared" ca="1" si="8"/>
        <v>0.22040392016303401</v>
      </c>
      <c r="X53" s="27">
        <f t="shared" ca="1" si="11"/>
        <v>185.02757243364579</v>
      </c>
      <c r="Y53" s="7"/>
      <c r="Z53" s="28">
        <f t="shared" si="12"/>
        <v>185.14799999999994</v>
      </c>
      <c r="AA53" s="27">
        <f t="shared" si="9"/>
        <v>3.2314422034824601</v>
      </c>
      <c r="AB53" s="7"/>
      <c r="AC53" s="28">
        <f t="shared" ca="1" si="0"/>
        <v>-0.1204275663541523</v>
      </c>
      <c r="AD53" s="27">
        <f t="shared" ca="1" si="10"/>
        <v>-2.8456589095213758E-2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12527</v>
      </c>
      <c r="D54" s="26">
        <v>14975</v>
      </c>
      <c r="E54" s="26">
        <v>13789</v>
      </c>
      <c r="F54" s="26">
        <v>11333</v>
      </c>
      <c r="G54" s="27"/>
      <c r="H54" s="7"/>
      <c r="I54" s="28">
        <f t="shared" si="1"/>
        <v>-1262</v>
      </c>
      <c r="J54" s="27">
        <f t="shared" si="1"/>
        <v>3642</v>
      </c>
      <c r="K54" s="7"/>
      <c r="L54" s="124">
        <f t="shared" si="2"/>
        <v>0.30674204090222285</v>
      </c>
      <c r="M54" s="27">
        <f t="shared" ca="1" si="3"/>
        <v>1.105691764594554E-4</v>
      </c>
      <c r="N54" s="44"/>
      <c r="O54" s="44"/>
      <c r="P54" s="7"/>
      <c r="Q54" s="28">
        <f t="shared" ca="1" si="4"/>
        <v>-1229.1582459933361</v>
      </c>
      <c r="R54" s="27">
        <f t="shared" ca="1" si="5"/>
        <v>3643.5285937606072</v>
      </c>
      <c r="S54" s="7"/>
      <c r="T54" s="28">
        <f t="shared" ca="1" si="6"/>
        <v>0.32057167339597298</v>
      </c>
      <c r="U54" s="27">
        <f t="shared" ca="1" si="7"/>
        <v>0.95537882277736697</v>
      </c>
      <c r="V54" s="7"/>
      <c r="W54" s="28">
        <f t="shared" ca="1" si="8"/>
        <v>0.31725722879685675</v>
      </c>
      <c r="X54" s="27">
        <f t="shared" ca="1" si="11"/>
        <v>190.75236474793451</v>
      </c>
      <c r="Y54" s="7"/>
      <c r="Z54" s="28">
        <f t="shared" si="12"/>
        <v>190.86299999999994</v>
      </c>
      <c r="AA54" s="27">
        <f t="shared" si="9"/>
        <v>3.3311877702339361</v>
      </c>
      <c r="AB54" s="7"/>
      <c r="AC54" s="28">
        <f t="shared" ca="1" si="0"/>
        <v>-0.11063525206543545</v>
      </c>
      <c r="AD54" s="27">
        <f t="shared" ca="1" si="10"/>
        <v>-5.2793519076260509E-2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12350</v>
      </c>
      <c r="D55" s="26">
        <v>14901</v>
      </c>
      <c r="E55" s="26">
        <v>13962</v>
      </c>
      <c r="F55" s="26">
        <v>11398</v>
      </c>
      <c r="G55" s="27"/>
      <c r="H55" s="7"/>
      <c r="I55" s="28">
        <f t="shared" si="1"/>
        <v>-1612</v>
      </c>
      <c r="J55" s="27">
        <f t="shared" si="1"/>
        <v>3503</v>
      </c>
      <c r="K55" s="7"/>
      <c r="L55" s="124">
        <f t="shared" si="2"/>
        <v>0.39855699156826452</v>
      </c>
      <c r="M55" s="27">
        <f t="shared" ca="1" si="3"/>
        <v>1.0219910630550379E-4</v>
      </c>
      <c r="N55" s="44"/>
      <c r="O55" s="44"/>
      <c r="P55" s="7"/>
      <c r="Q55" s="28">
        <f t="shared" ca="1" si="4"/>
        <v>-1579.1582459933361</v>
      </c>
      <c r="R55" s="27">
        <f t="shared" ca="1" si="5"/>
        <v>3504.5285937606072</v>
      </c>
      <c r="S55" s="7"/>
      <c r="T55" s="28">
        <f t="shared" ca="1" si="6"/>
        <v>0.41185372438845264</v>
      </c>
      <c r="U55" s="27">
        <f t="shared" ca="1" si="7"/>
        <v>0.91893128217250808</v>
      </c>
      <c r="V55" s="7"/>
      <c r="W55" s="28">
        <f t="shared" ca="1" si="8"/>
        <v>0.40866634893189074</v>
      </c>
      <c r="X55" s="27">
        <f t="shared" ca="1" si="11"/>
        <v>196.35796977288828</v>
      </c>
      <c r="Y55" s="7"/>
      <c r="Z55" s="28">
        <f t="shared" si="12"/>
        <v>196.48799999999994</v>
      </c>
      <c r="AA55" s="27">
        <f t="shared" si="9"/>
        <v>3.4293625406586172</v>
      </c>
      <c r="AB55" s="7"/>
      <c r="AC55" s="28">
        <f t="shared" ca="1" si="0"/>
        <v>-0.13003022711166068</v>
      </c>
      <c r="AD55" s="27">
        <f t="shared" ca="1" si="10"/>
        <v>1.406994203512113E-2</v>
      </c>
      <c r="AE55" s="7">
        <v>114</v>
      </c>
    </row>
    <row r="56" spans="1:31" s="26" customFormat="1" x14ac:dyDescent="0.25">
      <c r="A56" s="26">
        <v>36</v>
      </c>
      <c r="B56" s="26">
        <v>632</v>
      </c>
      <c r="C56" s="26">
        <v>12181</v>
      </c>
      <c r="D56" s="26">
        <v>14814</v>
      </c>
      <c r="E56" s="26">
        <v>14129</v>
      </c>
      <c r="F56" s="26">
        <v>11485</v>
      </c>
      <c r="G56" s="27"/>
      <c r="H56" s="7"/>
      <c r="I56" s="28">
        <f t="shared" si="1"/>
        <v>-1948</v>
      </c>
      <c r="J56" s="27">
        <f t="shared" si="1"/>
        <v>3329</v>
      </c>
      <c r="K56" s="7"/>
      <c r="L56" s="124">
        <f t="shared" si="2"/>
        <v>0.48749396760490549</v>
      </c>
      <c r="M56" s="27">
        <f t="shared" ca="1" si="3"/>
        <v>8.0318425741865372E-5</v>
      </c>
      <c r="N56" s="44"/>
      <c r="O56" s="44"/>
      <c r="P56" s="7"/>
      <c r="Q56" s="28">
        <f t="shared" ca="1" si="4"/>
        <v>-1915.1582459933361</v>
      </c>
      <c r="R56" s="27">
        <f t="shared" ca="1" si="5"/>
        <v>3330.5285937606072</v>
      </c>
      <c r="S56" s="7"/>
      <c r="T56" s="28">
        <f t="shared" ca="1" si="6"/>
        <v>0.49948449334123307</v>
      </c>
      <c r="U56" s="27">
        <f t="shared" ca="1" si="7"/>
        <v>0.87330630328585024</v>
      </c>
      <c r="V56" s="7"/>
      <c r="W56" s="28">
        <f t="shared" ca="1" si="8"/>
        <v>0.49645602237721442</v>
      </c>
      <c r="X56" s="27">
        <f t="shared" ca="1" si="11"/>
        <v>201.99964581456913</v>
      </c>
      <c r="Y56" s="7"/>
      <c r="Z56" s="28">
        <f t="shared" si="12"/>
        <v>202.17599999999993</v>
      </c>
      <c r="AA56" s="27">
        <f t="shared" si="9"/>
        <v>3.5286368685120548</v>
      </c>
      <c r="AB56" s="7"/>
      <c r="AC56" s="28">
        <f t="shared" ca="1" si="0"/>
        <v>-0.17635418543079595</v>
      </c>
      <c r="AD56" s="27">
        <f t="shared" ca="1" si="10"/>
        <v>0.12087846789995638</v>
      </c>
      <c r="AE56" s="7">
        <v>113</v>
      </c>
    </row>
    <row r="57" spans="1:31" s="26" customFormat="1" x14ac:dyDescent="0.25">
      <c r="A57" s="26">
        <v>37</v>
      </c>
      <c r="B57" s="26">
        <v>635</v>
      </c>
      <c r="C57" s="26">
        <v>12023</v>
      </c>
      <c r="D57" s="26">
        <v>14709</v>
      </c>
      <c r="E57" s="26">
        <v>14294</v>
      </c>
      <c r="F57" s="26">
        <v>11592</v>
      </c>
      <c r="G57" s="27"/>
      <c r="H57" s="7"/>
      <c r="I57" s="28">
        <f t="shared" si="1"/>
        <v>-2271</v>
      </c>
      <c r="J57" s="27">
        <f t="shared" si="1"/>
        <v>3117</v>
      </c>
      <c r="K57" s="7"/>
      <c r="L57" s="124">
        <f t="shared" si="2"/>
        <v>0.57201703723207464</v>
      </c>
      <c r="M57" s="27">
        <f t="shared" ca="1" si="3"/>
        <v>7.8725691886436154E-5</v>
      </c>
      <c r="N57" s="44"/>
      <c r="O57" s="44"/>
      <c r="P57" s="7"/>
      <c r="Q57" s="28">
        <f t="shared" ca="1" si="4"/>
        <v>-2238.1582459933361</v>
      </c>
      <c r="R57" s="27">
        <f t="shared" ca="1" si="5"/>
        <v>3118.5285937606072</v>
      </c>
      <c r="S57" s="7"/>
      <c r="T57" s="28">
        <f t="shared" ca="1" si="6"/>
        <v>0.58372478611429279</v>
      </c>
      <c r="U57" s="27">
        <f t="shared" ca="1" si="7"/>
        <v>0.81771724855038208</v>
      </c>
      <c r="V57" s="7"/>
      <c r="W57" s="28">
        <f t="shared" ca="1" si="8"/>
        <v>0.58088978719397688</v>
      </c>
      <c r="X57" s="27">
        <f t="shared" ca="1" si="11"/>
        <v>207.77155401785592</v>
      </c>
      <c r="Y57" s="7"/>
      <c r="Z57" s="28">
        <f t="shared" si="12"/>
        <v>207.89099999999993</v>
      </c>
      <c r="AA57" s="27">
        <f t="shared" si="9"/>
        <v>3.6283824352635303</v>
      </c>
      <c r="AB57" s="7"/>
      <c r="AC57" s="28">
        <f t="shared" ca="1" si="0"/>
        <v>-0.11944598214401481</v>
      </c>
      <c r="AD57" s="27">
        <f t="shared" ca="1" si="10"/>
        <v>2.0507346954786954E-2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11876</v>
      </c>
      <c r="D58" s="26">
        <v>14596</v>
      </c>
      <c r="E58" s="26">
        <v>14438</v>
      </c>
      <c r="F58" s="26">
        <v>11705</v>
      </c>
      <c r="G58" s="27"/>
      <c r="H58" s="7"/>
      <c r="I58" s="28">
        <f t="shared" si="1"/>
        <v>-2562</v>
      </c>
      <c r="J58" s="27">
        <f t="shared" si="1"/>
        <v>2891</v>
      </c>
      <c r="K58" s="7"/>
      <c r="L58" s="124">
        <f t="shared" si="2"/>
        <v>0.6478673297658093</v>
      </c>
      <c r="M58" s="27">
        <f t="shared" ca="1" si="3"/>
        <v>8.323145324615933E-5</v>
      </c>
      <c r="N58" s="44"/>
      <c r="O58" s="44"/>
      <c r="P58" s="7"/>
      <c r="Q58" s="28">
        <f t="shared" ca="1" si="4"/>
        <v>-2529.1582459933361</v>
      </c>
      <c r="R58" s="27">
        <f t="shared" ca="1" si="5"/>
        <v>2892.5285937606072</v>
      </c>
      <c r="S58" s="7"/>
      <c r="T58" s="28">
        <f t="shared" ca="1" si="6"/>
        <v>0.65961929136804021</v>
      </c>
      <c r="U58" s="27">
        <f t="shared" ca="1" si="7"/>
        <v>0.75845721850219427</v>
      </c>
      <c r="V58" s="7"/>
      <c r="W58" s="28">
        <f t="shared" ca="1" si="8"/>
        <v>0.65699045714879367</v>
      </c>
      <c r="X58" s="27">
        <f t="shared" ca="1" si="11"/>
        <v>213.2820882343151</v>
      </c>
      <c r="Y58" s="7"/>
      <c r="Z58" s="28">
        <f t="shared" si="12"/>
        <v>213.38099999999994</v>
      </c>
      <c r="AA58" s="27">
        <f t="shared" si="9"/>
        <v>3.7242010111980188</v>
      </c>
      <c r="AB58" s="7"/>
      <c r="AC58" s="28">
        <f t="shared" ca="1" si="0"/>
        <v>-9.8911765684846387E-2</v>
      </c>
      <c r="AD58" s="27">
        <f t="shared" ca="1" si="10"/>
        <v>7.4439653730024702E-2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11740</v>
      </c>
      <c r="D59" s="26">
        <v>14468</v>
      </c>
      <c r="E59" s="26">
        <v>14566</v>
      </c>
      <c r="F59" s="26">
        <v>11831</v>
      </c>
      <c r="G59" s="27"/>
      <c r="H59" s="7"/>
      <c r="I59" s="28">
        <f t="shared" si="1"/>
        <v>-2826</v>
      </c>
      <c r="J59" s="27">
        <f t="shared" si="1"/>
        <v>2637</v>
      </c>
      <c r="K59" s="7"/>
      <c r="L59" s="124">
        <f t="shared" si="2"/>
        <v>0.71744578056757269</v>
      </c>
      <c r="M59" s="27">
        <f t="shared" ca="1" si="3"/>
        <v>7.4460189285672167E-5</v>
      </c>
      <c r="N59" s="44"/>
      <c r="O59" s="44"/>
      <c r="P59" s="7"/>
      <c r="Q59" s="28">
        <f t="shared" ca="1" si="4"/>
        <v>-2793.1582459933361</v>
      </c>
      <c r="R59" s="27">
        <f t="shared" ca="1" si="5"/>
        <v>2638.5285937606072</v>
      </c>
      <c r="S59" s="7"/>
      <c r="T59" s="28">
        <f t="shared" ca="1" si="6"/>
        <v>0.72847203840236774</v>
      </c>
      <c r="U59" s="27">
        <f t="shared" ca="1" si="7"/>
        <v>0.69185523782856739</v>
      </c>
      <c r="V59" s="7"/>
      <c r="W59" s="28">
        <f t="shared" ca="1" si="8"/>
        <v>0.72607481233745697</v>
      </c>
      <c r="X59" s="27">
        <f t="shared" ca="1" si="11"/>
        <v>218.76481604827291</v>
      </c>
      <c r="Y59" s="7"/>
      <c r="Z59" s="28">
        <f t="shared" si="12"/>
        <v>218.84399999999994</v>
      </c>
      <c r="AA59" s="27">
        <f t="shared" si="9"/>
        <v>3.819548348234469</v>
      </c>
      <c r="AB59" s="7"/>
      <c r="AC59" s="28">
        <f t="shared" ca="1" si="0"/>
        <v>-7.9183951727031854E-2</v>
      </c>
      <c r="AD59" s="27">
        <f t="shared" ca="1" si="10"/>
        <v>7.8864366580631895E-2</v>
      </c>
      <c r="AE59" s="7">
        <v>110</v>
      </c>
    </row>
    <row r="60" spans="1:31" s="26" customFormat="1" x14ac:dyDescent="0.25">
      <c r="A60" s="26">
        <v>40</v>
      </c>
      <c r="B60" s="26">
        <v>616</v>
      </c>
      <c r="C60" s="26">
        <v>11624</v>
      </c>
      <c r="D60" s="26">
        <v>14320</v>
      </c>
      <c r="E60" s="26">
        <v>14687</v>
      </c>
      <c r="F60" s="26">
        <v>11969</v>
      </c>
      <c r="G60" s="27"/>
      <c r="H60" s="7"/>
      <c r="I60" s="28">
        <f t="shared" si="1"/>
        <v>-3063</v>
      </c>
      <c r="J60" s="27">
        <f t="shared" si="1"/>
        <v>2351</v>
      </c>
      <c r="K60" s="7"/>
      <c r="L60" s="124">
        <f t="shared" si="2"/>
        <v>0.78138979024192845</v>
      </c>
      <c r="M60" s="27">
        <f t="shared" ca="1" si="3"/>
        <v>4.5653040265979249E-5</v>
      </c>
      <c r="N60" s="44"/>
      <c r="O60" s="44"/>
      <c r="P60" s="7"/>
      <c r="Q60" s="28">
        <f t="shared" ca="1" si="4"/>
        <v>-3030.1582459933361</v>
      </c>
      <c r="R60" s="27">
        <f t="shared" ca="1" si="5"/>
        <v>2352.5285937606072</v>
      </c>
      <c r="S60" s="7"/>
      <c r="T60" s="28">
        <f t="shared" ca="1" si="6"/>
        <v>0.79028302721727539</v>
      </c>
      <c r="U60" s="27">
        <f t="shared" ca="1" si="7"/>
        <v>0.6168624564401527</v>
      </c>
      <c r="V60" s="7"/>
      <c r="W60" s="28">
        <f t="shared" ca="1" si="8"/>
        <v>0.78814649359977829</v>
      </c>
      <c r="X60" s="27">
        <f t="shared" ca="1" si="11"/>
        <v>224.33294443230648</v>
      </c>
      <c r="Y60" s="7"/>
      <c r="Z60" s="28">
        <f t="shared" si="12"/>
        <v>224.38799999999995</v>
      </c>
      <c r="AA60" s="27">
        <f t="shared" si="9"/>
        <v>3.9163094019650355</v>
      </c>
      <c r="AB60" s="7"/>
      <c r="AC60" s="28">
        <f t="shared" ca="1" si="0"/>
        <v>-5.5055567693472085E-2</v>
      </c>
      <c r="AD60" s="27">
        <f t="shared" ca="1" si="10"/>
        <v>3.4933541319844608E-2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11516</v>
      </c>
      <c r="D61" s="26">
        <v>14173</v>
      </c>
      <c r="E61" s="26">
        <v>14801</v>
      </c>
      <c r="F61" s="26">
        <v>12134</v>
      </c>
      <c r="G61" s="27"/>
      <c r="H61" s="7"/>
      <c r="I61" s="28">
        <f t="shared" si="1"/>
        <v>-3285</v>
      </c>
      <c r="J61" s="27">
        <f t="shared" si="1"/>
        <v>2039</v>
      </c>
      <c r="K61" s="7"/>
      <c r="L61" s="124">
        <f t="shared" si="2"/>
        <v>0.83956297883539943</v>
      </c>
      <c r="M61" s="27">
        <f t="shared" ca="1" si="3"/>
        <v>4.5788905780702602E-5</v>
      </c>
      <c r="N61" s="44"/>
      <c r="O61" s="44"/>
      <c r="P61" s="7"/>
      <c r="Q61" s="28">
        <f t="shared" ca="1" si="4"/>
        <v>-3252.1582459933361</v>
      </c>
      <c r="R61" s="27">
        <f t="shared" ca="1" si="5"/>
        <v>2040.528593760607</v>
      </c>
      <c r="S61" s="7"/>
      <c r="T61" s="28">
        <f t="shared" ca="1" si="6"/>
        <v>0.84818192813250526</v>
      </c>
      <c r="U61" s="27">
        <f t="shared" ca="1" si="7"/>
        <v>0.53505214947097313</v>
      </c>
      <c r="V61" s="7"/>
      <c r="W61" s="28">
        <f t="shared" ca="1" si="8"/>
        <v>0.84632972885152258</v>
      </c>
      <c r="X61" s="27">
        <f t="shared" ca="1" si="11"/>
        <v>230.08114342737997</v>
      </c>
      <c r="Y61" s="7"/>
      <c r="Z61" s="28">
        <f t="shared" si="12"/>
        <v>230.09399999999994</v>
      </c>
      <c r="AA61" s="27">
        <f t="shared" si="9"/>
        <v>4.0158978890838313</v>
      </c>
      <c r="AB61" s="7"/>
      <c r="AC61" s="28">
        <f t="shared" ca="1" si="0"/>
        <v>-1.2856572619966755E-2</v>
      </c>
      <c r="AD61" s="27">
        <f t="shared" ca="1" si="10"/>
        <v>5.1849030211883473E-2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11414</v>
      </c>
      <c r="D62" s="26">
        <v>13998</v>
      </c>
      <c r="E62" s="26">
        <v>14891</v>
      </c>
      <c r="F62" s="26">
        <v>12296</v>
      </c>
      <c r="G62" s="27"/>
      <c r="H62" s="7"/>
      <c r="I62" s="28">
        <f t="shared" si="1"/>
        <v>-3477</v>
      </c>
      <c r="J62" s="27">
        <f t="shared" si="1"/>
        <v>1702</v>
      </c>
      <c r="K62" s="7"/>
      <c r="L62" s="124">
        <f t="shared" si="2"/>
        <v>0.88977510280843997</v>
      </c>
      <c r="M62" s="27">
        <f t="shared" ca="1" si="3"/>
        <v>4.8113556242709897E-5</v>
      </c>
      <c r="N62" s="44"/>
      <c r="O62" s="44"/>
      <c r="P62" s="7"/>
      <c r="Q62" s="28">
        <f t="shared" ca="1" si="4"/>
        <v>-3444.1582459933361</v>
      </c>
      <c r="R62" s="27">
        <f t="shared" ca="1" si="5"/>
        <v>1703.528593760607</v>
      </c>
      <c r="S62" s="7"/>
      <c r="T62" s="28">
        <f t="shared" ca="1" si="6"/>
        <v>0.89825665324837989</v>
      </c>
      <c r="U62" s="27">
        <f t="shared" ca="1" si="7"/>
        <v>0.44668652944336568</v>
      </c>
      <c r="V62" s="7"/>
      <c r="W62" s="28">
        <f t="shared" ca="1" si="8"/>
        <v>0.8967114964133841</v>
      </c>
      <c r="X62" s="27">
        <f t="shared" ca="1" si="11"/>
        <v>235.90267505761881</v>
      </c>
      <c r="Y62" s="7"/>
      <c r="Z62" s="28">
        <f t="shared" si="12"/>
        <v>235.84499999999994</v>
      </c>
      <c r="AA62" s="27">
        <f t="shared" si="9"/>
        <v>4.1162717743660258</v>
      </c>
      <c r="AB62" s="7"/>
      <c r="AC62" s="28">
        <f t="shared" ca="1" si="0"/>
        <v>5.7675057618865821E-2</v>
      </c>
      <c r="AD62" s="27">
        <f t="shared" ca="1" si="10"/>
        <v>3.6578758279858903E-2</v>
      </c>
      <c r="AE62" s="7">
        <v>107</v>
      </c>
    </row>
    <row r="63" spans="1:31" s="26" customFormat="1" x14ac:dyDescent="0.25">
      <c r="A63" s="26">
        <v>43</v>
      </c>
      <c r="B63" s="26">
        <v>623</v>
      </c>
      <c r="C63" s="26">
        <v>11334</v>
      </c>
      <c r="D63" s="26">
        <v>13814</v>
      </c>
      <c r="E63" s="26">
        <v>14958</v>
      </c>
      <c r="F63" s="26">
        <v>12461</v>
      </c>
      <c r="G63" s="27"/>
      <c r="H63" s="7"/>
      <c r="I63" s="28">
        <f t="shared" si="1"/>
        <v>-3624</v>
      </c>
      <c r="J63" s="27">
        <f t="shared" si="1"/>
        <v>1353</v>
      </c>
      <c r="K63" s="7"/>
      <c r="L63" s="124">
        <f t="shared" si="2"/>
        <v>0.93011020216679807</v>
      </c>
      <c r="M63" s="27">
        <f t="shared" ca="1" si="3"/>
        <v>2.7642882679413909E-5</v>
      </c>
      <c r="N63" s="44"/>
      <c r="O63" s="44"/>
      <c r="P63" s="7"/>
      <c r="Q63" s="28">
        <f t="shared" ca="1" si="4"/>
        <v>-3591.1582459933361</v>
      </c>
      <c r="R63" s="27">
        <f t="shared" ca="1" si="5"/>
        <v>1354.528593760607</v>
      </c>
      <c r="S63" s="7"/>
      <c r="T63" s="28">
        <f t="shared" ca="1" si="6"/>
        <v>0.93659511466522127</v>
      </c>
      <c r="U63" s="27">
        <f t="shared" ca="1" si="7"/>
        <v>0.35517435914771284</v>
      </c>
      <c r="V63" s="7"/>
      <c r="W63" s="28">
        <f t="shared" ca="1" si="8"/>
        <v>0.93536785208662099</v>
      </c>
      <c r="X63" s="27">
        <f t="shared" ca="1" si="11"/>
        <v>241.58975570405551</v>
      </c>
      <c r="Y63" s="7"/>
      <c r="Z63" s="28">
        <f t="shared" si="12"/>
        <v>241.45199999999994</v>
      </c>
      <c r="AA63" s="27">
        <f t="shared" si="9"/>
        <v>4.214132385525347</v>
      </c>
      <c r="AB63" s="7"/>
      <c r="AC63" s="28">
        <f t="shared" ca="1" si="0"/>
        <v>0.13775570405556437</v>
      </c>
      <c r="AD63" s="27">
        <f t="shared" ca="1" si="10"/>
        <v>7.0102499604445256E-3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11282</v>
      </c>
      <c r="D64" s="26">
        <v>13646</v>
      </c>
      <c r="E64" s="26">
        <v>15024</v>
      </c>
      <c r="F64" s="26">
        <v>12652</v>
      </c>
      <c r="G64" s="27"/>
      <c r="H64" s="7"/>
      <c r="I64" s="28">
        <f t="shared" si="1"/>
        <v>-3742</v>
      </c>
      <c r="J64" s="27">
        <f t="shared" si="1"/>
        <v>994</v>
      </c>
      <c r="K64" s="7"/>
      <c r="L64" s="124">
        <f t="shared" si="2"/>
        <v>0.96188939497503967</v>
      </c>
      <c r="M64" s="27">
        <f t="shared" ca="1" si="3"/>
        <v>2.0980974542068858E-5</v>
      </c>
      <c r="N64" s="44"/>
      <c r="O64" s="44"/>
      <c r="P64" s="7"/>
      <c r="Q64" s="28">
        <f t="shared" ca="1" si="4"/>
        <v>-3709.1582459933361</v>
      </c>
      <c r="R64" s="27">
        <f t="shared" ca="1" si="5"/>
        <v>995.52859376060712</v>
      </c>
      <c r="S64" s="7"/>
      <c r="T64" s="28">
        <f t="shared" ca="1" si="6"/>
        <v>0.96737020614268587</v>
      </c>
      <c r="U64" s="27">
        <f t="shared" ca="1" si="7"/>
        <v>0.26104006362868892</v>
      </c>
      <c r="V64" s="7"/>
      <c r="W64" s="28">
        <f t="shared" ca="1" si="8"/>
        <v>0.96646989435197106</v>
      </c>
      <c r="X64" s="27">
        <f t="shared" ca="1" si="11"/>
        <v>247.26761396772065</v>
      </c>
      <c r="Y64" s="7"/>
      <c r="Z64" s="28">
        <f t="shared" si="12"/>
        <v>247.13099999999994</v>
      </c>
      <c r="AA64" s="27">
        <f t="shared" si="9"/>
        <v>4.3132496337461053</v>
      </c>
      <c r="AB64" s="7"/>
      <c r="AC64" s="28">
        <f t="shared" ca="1" si="0"/>
        <v>0.13661396772070589</v>
      </c>
      <c r="AD64" s="27">
        <f t="shared" ca="1" si="10"/>
        <v>2.5813923841980113E-2</v>
      </c>
      <c r="AE64" s="7">
        <v>105</v>
      </c>
    </row>
    <row r="65" spans="1:31" s="26" customFormat="1" x14ac:dyDescent="0.25">
      <c r="A65" s="26">
        <v>45</v>
      </c>
      <c r="B65" s="26">
        <v>619</v>
      </c>
      <c r="C65" s="26">
        <v>11246</v>
      </c>
      <c r="D65" s="26">
        <v>13470</v>
      </c>
      <c r="E65" s="26">
        <v>15068</v>
      </c>
      <c r="F65" s="26">
        <v>12833</v>
      </c>
      <c r="G65" s="27"/>
      <c r="H65" s="7"/>
      <c r="I65" s="28">
        <f t="shared" si="1"/>
        <v>-3822</v>
      </c>
      <c r="J65" s="27">
        <f t="shared" si="1"/>
        <v>637</v>
      </c>
      <c r="K65" s="7"/>
      <c r="L65" s="124">
        <f t="shared" si="2"/>
        <v>0.9838912787088504</v>
      </c>
      <c r="M65" s="27">
        <f t="shared" ca="1" si="3"/>
        <v>1.4198992854163239E-5</v>
      </c>
      <c r="N65" s="44"/>
      <c r="O65" s="44"/>
      <c r="P65" s="7"/>
      <c r="Q65" s="28">
        <f t="shared" ca="1" si="4"/>
        <v>-3789.1582459933361</v>
      </c>
      <c r="R65" s="27">
        <f t="shared" ca="1" si="5"/>
        <v>638.52859376060712</v>
      </c>
      <c r="S65" s="7"/>
      <c r="T65" s="28">
        <f t="shared" ca="1" si="6"/>
        <v>0.98823467494096695</v>
      </c>
      <c r="U65" s="27">
        <f t="shared" ca="1" si="7"/>
        <v>0.16743019315433921</v>
      </c>
      <c r="V65" s="7"/>
      <c r="W65" s="28">
        <f t="shared" ca="1" si="8"/>
        <v>0.98765943380838694</v>
      </c>
      <c r="X65" s="27">
        <f t="shared" ca="1" si="11"/>
        <v>252.76090249302229</v>
      </c>
      <c r="Y65" s="7"/>
      <c r="Z65" s="28">
        <f t="shared" si="12"/>
        <v>252.70199999999994</v>
      </c>
      <c r="AA65" s="27">
        <f t="shared" si="9"/>
        <v>4.4104819263747093</v>
      </c>
      <c r="AB65" s="7"/>
      <c r="AC65" s="28">
        <f t="shared" ca="1" si="0"/>
        <v>5.8902493022344515E-2</v>
      </c>
      <c r="AD65" s="27">
        <f t="shared" ca="1" si="10"/>
        <v>7.2666300400925365E-2</v>
      </c>
      <c r="AE65" s="7">
        <v>104</v>
      </c>
    </row>
    <row r="66" spans="1:31" s="26" customFormat="1" x14ac:dyDescent="0.25">
      <c r="A66" s="26">
        <v>46</v>
      </c>
      <c r="B66" s="26">
        <v>638</v>
      </c>
      <c r="C66" s="26">
        <v>11218</v>
      </c>
      <c r="D66" s="26">
        <v>13270</v>
      </c>
      <c r="E66" s="26">
        <v>15081</v>
      </c>
      <c r="F66" s="26">
        <v>13017</v>
      </c>
      <c r="G66" s="27"/>
      <c r="H66" s="7"/>
      <c r="I66" s="28">
        <f t="shared" si="1"/>
        <v>-3863</v>
      </c>
      <c r="J66" s="27">
        <f t="shared" si="1"/>
        <v>253</v>
      </c>
      <c r="K66" s="7"/>
      <c r="L66" s="124">
        <f t="shared" si="2"/>
        <v>0.99684017288294491</v>
      </c>
      <c r="M66" s="27">
        <f t="shared" ca="1" si="3"/>
        <v>3.4666203344647075E-6</v>
      </c>
      <c r="N66" s="44"/>
      <c r="O66" s="44"/>
      <c r="P66" s="7"/>
      <c r="Q66" s="28">
        <f t="shared" ca="1" si="4"/>
        <v>-3830.1582459933361</v>
      </c>
      <c r="R66" s="27">
        <f t="shared" ca="1" si="5"/>
        <v>254.52859376060707</v>
      </c>
      <c r="S66" s="7"/>
      <c r="T66" s="28">
        <f t="shared" ca="1" si="6"/>
        <v>0.99892771520008594</v>
      </c>
      <c r="U66" s="27">
        <f t="shared" ca="1" si="7"/>
        <v>6.6740584576887405E-2</v>
      </c>
      <c r="V66" s="7"/>
      <c r="W66" s="28">
        <f t="shared" ca="1" si="8"/>
        <v>0.99870205911321375</v>
      </c>
      <c r="X66" s="27">
        <f t="shared" ca="1" si="11"/>
        <v>258.55909943119173</v>
      </c>
      <c r="Y66" s="7"/>
      <c r="Z66" s="28">
        <f t="shared" si="12"/>
        <v>258.44399999999996</v>
      </c>
      <c r="AA66" s="27">
        <f t="shared" si="9"/>
        <v>4.510698732024224</v>
      </c>
      <c r="AB66" s="7"/>
      <c r="AC66" s="28">
        <f t="shared" ca="1" si="0"/>
        <v>0.11509943119176569</v>
      </c>
      <c r="AD66" s="27">
        <f t="shared" ca="1" si="10"/>
        <v>2.1018529974412559E-3</v>
      </c>
      <c r="AE66" s="7">
        <v>103</v>
      </c>
    </row>
    <row r="67" spans="1:31" s="26" customFormat="1" x14ac:dyDescent="0.25">
      <c r="A67" s="26">
        <v>47</v>
      </c>
      <c r="B67" s="26">
        <v>603</v>
      </c>
      <c r="C67" s="26">
        <v>11211</v>
      </c>
      <c r="D67" s="26">
        <v>13089</v>
      </c>
      <c r="E67" s="26">
        <v>15084</v>
      </c>
      <c r="F67" s="26">
        <v>13197</v>
      </c>
      <c r="G67" s="27"/>
      <c r="H67" s="7"/>
      <c r="I67" s="28">
        <f t="shared" si="1"/>
        <v>-3873</v>
      </c>
      <c r="J67" s="27">
        <f t="shared" si="1"/>
        <v>-108</v>
      </c>
      <c r="K67" s="7"/>
      <c r="L67" s="124">
        <f t="shared" si="2"/>
        <v>0.99988445459320985</v>
      </c>
      <c r="M67" s="27">
        <f t="shared" ca="1" si="3"/>
        <v>3.0774443777417301E-6</v>
      </c>
      <c r="N67" s="44"/>
      <c r="O67" s="44"/>
      <c r="P67" s="7"/>
      <c r="Q67" s="28">
        <f t="shared" ca="1" si="4"/>
        <v>-3840.1582459933361</v>
      </c>
      <c r="R67" s="27">
        <f t="shared" ca="1" si="5"/>
        <v>-106.47140623939293</v>
      </c>
      <c r="S67" s="7"/>
      <c r="T67" s="28">
        <f t="shared" ca="1" si="6"/>
        <v>1.0015357737998711</v>
      </c>
      <c r="U67" s="27">
        <f t="shared" ca="1" si="7"/>
        <v>-2.7918135986810765E-2</v>
      </c>
      <c r="V67" s="7"/>
      <c r="W67" s="28">
        <f t="shared" ca="1" si="8"/>
        <v>1.0016387192191263</v>
      </c>
      <c r="X67" s="27">
        <f t="shared" ca="1" si="11"/>
        <v>263.97889935338458</v>
      </c>
      <c r="Y67" s="7"/>
      <c r="Z67" s="28">
        <f t="shared" si="12"/>
        <v>263.87099999999998</v>
      </c>
      <c r="AA67" s="27">
        <f t="shared" si="9"/>
        <v>4.6054177505299565</v>
      </c>
      <c r="AB67" s="7"/>
      <c r="AC67" s="28">
        <f t="shared" ca="1" si="0"/>
        <v>0.107899353384596</v>
      </c>
      <c r="AD67" s="27">
        <f t="shared" ca="1" si="10"/>
        <v>4.1942928004743862E-2</v>
      </c>
      <c r="AE67" s="7">
        <v>102</v>
      </c>
    </row>
    <row r="68" spans="1:31" s="26" customFormat="1" x14ac:dyDescent="0.25">
      <c r="A68" s="26">
        <v>48</v>
      </c>
      <c r="B68" s="26">
        <v>609</v>
      </c>
      <c r="C68" s="26">
        <v>11228</v>
      </c>
      <c r="D68" s="26">
        <v>12909</v>
      </c>
      <c r="E68" s="26">
        <v>15072</v>
      </c>
      <c r="F68" s="26">
        <v>13378</v>
      </c>
      <c r="G68" s="27"/>
      <c r="H68" s="7"/>
      <c r="I68" s="28">
        <f t="shared" si="1"/>
        <v>-3844</v>
      </c>
      <c r="J68" s="27">
        <f t="shared" si="1"/>
        <v>-469</v>
      </c>
      <c r="K68" s="7"/>
      <c r="L68" s="124">
        <f t="shared" si="2"/>
        <v>0.99386095441165578</v>
      </c>
      <c r="M68" s="27">
        <f t="shared" ca="1" si="3"/>
        <v>2.9477851528116275E-7</v>
      </c>
      <c r="N68" s="44"/>
      <c r="O68" s="44"/>
      <c r="P68" s="7"/>
      <c r="Q68" s="28">
        <f t="shared" ca="1" si="4"/>
        <v>-3811.1582459933361</v>
      </c>
      <c r="R68" s="27">
        <f t="shared" ca="1" si="5"/>
        <v>-467.47140623939293</v>
      </c>
      <c r="S68" s="7"/>
      <c r="T68" s="28">
        <f t="shared" ca="1" si="6"/>
        <v>0.99397240386049424</v>
      </c>
      <c r="U68" s="27">
        <f t="shared" ca="1" si="7"/>
        <v>-0.12257685655050894</v>
      </c>
      <c r="V68" s="7"/>
      <c r="W68" s="28">
        <f t="shared" ca="1" si="8"/>
        <v>0.99440388950472047</v>
      </c>
      <c r="X68" s="27">
        <f t="shared" ca="1" si="11"/>
        <v>269.40954933441139</v>
      </c>
      <c r="Y68" s="7"/>
      <c r="Z68" s="28">
        <f t="shared" si="12"/>
        <v>269.35199999999998</v>
      </c>
      <c r="AA68" s="27">
        <f t="shared" si="9"/>
        <v>4.7010792468317666</v>
      </c>
      <c r="AB68" s="7"/>
      <c r="AC68" s="28">
        <f t="shared" ca="1" si="0"/>
        <v>5.7549334411419295E-2</v>
      </c>
      <c r="AD68" s="27">
        <f t="shared" ca="1" si="10"/>
        <v>1.4732601600258022E-3</v>
      </c>
      <c r="AE68" s="7">
        <v>101</v>
      </c>
    </row>
    <row r="69" spans="1:31" s="26" customFormat="1" x14ac:dyDescent="0.25">
      <c r="A69" s="26">
        <v>49</v>
      </c>
      <c r="B69" s="26">
        <v>643</v>
      </c>
      <c r="C69" s="26">
        <v>11265</v>
      </c>
      <c r="D69" s="26">
        <v>12717</v>
      </c>
      <c r="E69" s="26">
        <v>15037</v>
      </c>
      <c r="F69" s="26">
        <v>13569</v>
      </c>
      <c r="G69" s="27"/>
      <c r="H69" s="7"/>
      <c r="I69" s="28">
        <f t="shared" si="1"/>
        <v>-3772</v>
      </c>
      <c r="J69" s="27">
        <f t="shared" si="1"/>
        <v>-852</v>
      </c>
      <c r="K69" s="7"/>
      <c r="L69" s="124">
        <f t="shared" si="2"/>
        <v>0.97764032742511231</v>
      </c>
      <c r="M69" s="27">
        <f t="shared" ca="1" si="3"/>
        <v>2.7754312556944079E-6</v>
      </c>
      <c r="N69" s="44"/>
      <c r="O69" s="44"/>
      <c r="P69" s="7"/>
      <c r="Q69" s="28">
        <f t="shared" ca="1" si="4"/>
        <v>-3739.1582459933361</v>
      </c>
      <c r="R69" s="27">
        <f t="shared" ca="1" si="5"/>
        <v>-850.47140623939288</v>
      </c>
      <c r="S69" s="7"/>
      <c r="T69" s="28">
        <f t="shared" ca="1" si="6"/>
        <v>0.97519438194204122</v>
      </c>
      <c r="U69" s="27">
        <f t="shared" ca="1" si="7"/>
        <v>-0.22300425260562359</v>
      </c>
      <c r="V69" s="7"/>
      <c r="W69" s="28">
        <f t="shared" ca="1" si="8"/>
        <v>0.97597436486379996</v>
      </c>
      <c r="X69" s="27">
        <f t="shared" ca="1" si="11"/>
        <v>275.25312187235988</v>
      </c>
      <c r="Y69" s="7"/>
      <c r="Z69" s="28">
        <f t="shared" si="12"/>
        <v>275.13899999999995</v>
      </c>
      <c r="AA69" s="27">
        <f t="shared" si="9"/>
        <v>4.8020814506446774</v>
      </c>
      <c r="AB69" s="7"/>
      <c r="AC69" s="28">
        <f t="shared" ca="1" si="0"/>
        <v>0.11412187235993088</v>
      </c>
      <c r="AD69" s="27">
        <f t="shared" ca="1" si="10"/>
        <v>-3.9656180549798137E-2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11313</v>
      </c>
      <c r="D70" s="26">
        <v>12533</v>
      </c>
      <c r="E70" s="26">
        <v>14985</v>
      </c>
      <c r="F70" s="26">
        <v>13750</v>
      </c>
      <c r="G70" s="27"/>
      <c r="H70" s="7"/>
      <c r="I70" s="28">
        <f t="shared" si="1"/>
        <v>-3672</v>
      </c>
      <c r="J70" s="27">
        <f t="shared" si="1"/>
        <v>-1217</v>
      </c>
      <c r="K70" s="7"/>
      <c r="L70" s="124">
        <f t="shared" si="2"/>
        <v>0.9519371307871124</v>
      </c>
      <c r="M70" s="27">
        <f t="shared" ca="1" si="3"/>
        <v>2.9284875193309025E-6</v>
      </c>
      <c r="N70" s="44"/>
      <c r="O70" s="44"/>
      <c r="P70" s="7"/>
      <c r="Q70" s="28">
        <f t="shared" ca="1" si="4"/>
        <v>-3639.1582459933361</v>
      </c>
      <c r="R70" s="27">
        <f t="shared" ca="1" si="5"/>
        <v>-1215.471406239393</v>
      </c>
      <c r="S70" s="7"/>
      <c r="T70" s="28">
        <f t="shared" ca="1" si="6"/>
        <v>0.94911379594418988</v>
      </c>
      <c r="U70" s="27">
        <f t="shared" ca="1" si="7"/>
        <v>-0.31871182325867026</v>
      </c>
      <c r="V70" s="7"/>
      <c r="W70" s="28">
        <f t="shared" ca="1" si="8"/>
        <v>0.95022584836760038</v>
      </c>
      <c r="X70" s="27">
        <f t="shared" ca="1" si="11"/>
        <v>280.92412035047107</v>
      </c>
      <c r="Y70" s="7"/>
      <c r="Z70" s="28">
        <f t="shared" si="12"/>
        <v>280.83599999999996</v>
      </c>
      <c r="AA70" s="27">
        <f t="shared" si="9"/>
        <v>4.9015128581307943</v>
      </c>
      <c r="AB70" s="7"/>
      <c r="AC70" s="28">
        <f t="shared" ca="1" si="0"/>
        <v>8.8120350471115216E-2</v>
      </c>
      <c r="AD70" s="27">
        <f t="shared" ca="1" si="10"/>
        <v>-3.3937929408011769E-2</v>
      </c>
      <c r="AE70" s="7">
        <v>99</v>
      </c>
    </row>
    <row r="71" spans="1:31" s="26" customFormat="1" x14ac:dyDescent="0.25">
      <c r="A71" s="26">
        <v>51</v>
      </c>
      <c r="B71" s="26">
        <v>637</v>
      </c>
      <c r="C71" s="26">
        <v>11386</v>
      </c>
      <c r="D71" s="26">
        <v>12362</v>
      </c>
      <c r="E71" s="26">
        <v>14919</v>
      </c>
      <c r="F71" s="26">
        <v>13931</v>
      </c>
      <c r="G71" s="27"/>
      <c r="H71" s="7"/>
      <c r="I71" s="28">
        <f t="shared" si="1"/>
        <v>-3533</v>
      </c>
      <c r="J71" s="27">
        <f t="shared" si="1"/>
        <v>-1569</v>
      </c>
      <c r="K71" s="7"/>
      <c r="L71" s="124">
        <f t="shared" si="2"/>
        <v>0.91657920509691482</v>
      </c>
      <c r="M71" s="27">
        <f t="shared" ca="1" si="3"/>
        <v>5.2221197310854436E-6</v>
      </c>
      <c r="N71" s="44"/>
      <c r="O71" s="44"/>
      <c r="P71" s="7"/>
      <c r="Q71" s="28">
        <f t="shared" ca="1" si="4"/>
        <v>-3500.1582459933361</v>
      </c>
      <c r="R71" s="27">
        <f t="shared" ca="1" si="5"/>
        <v>-1567.471406239393</v>
      </c>
      <c r="S71" s="7"/>
      <c r="T71" s="28">
        <f t="shared" ca="1" si="6"/>
        <v>0.91286178140717655</v>
      </c>
      <c r="U71" s="27">
        <f t="shared" ca="1" si="7"/>
        <v>-0.4110106311213344</v>
      </c>
      <c r="V71" s="7"/>
      <c r="W71" s="28">
        <f t="shared" ca="1" si="8"/>
        <v>0.91429400932169436</v>
      </c>
      <c r="X71" s="27">
        <f t="shared" ca="1" si="11"/>
        <v>286.58810493230408</v>
      </c>
      <c r="Y71" s="7"/>
      <c r="Z71" s="28">
        <f t="shared" si="12"/>
        <v>286.56899999999996</v>
      </c>
      <c r="AA71" s="27">
        <f t="shared" si="9"/>
        <v>5.0015725841476293</v>
      </c>
      <c r="AB71" s="7"/>
      <c r="AC71" s="28">
        <f t="shared" ca="1" si="0"/>
        <v>1.9104932304117028E-2</v>
      </c>
      <c r="AD71" s="27">
        <f t="shared" ca="1" si="10"/>
        <v>1.8889384151634658E-2</v>
      </c>
      <c r="AE71" s="7">
        <v>98</v>
      </c>
    </row>
    <row r="72" spans="1:31" s="26" customFormat="1" x14ac:dyDescent="0.25">
      <c r="A72" s="26">
        <v>52</v>
      </c>
      <c r="B72" s="26">
        <v>631</v>
      </c>
      <c r="C72" s="26">
        <v>11467</v>
      </c>
      <c r="D72" s="26">
        <v>12182</v>
      </c>
      <c r="E72" s="26">
        <v>14819</v>
      </c>
      <c r="F72" s="26">
        <v>14090</v>
      </c>
      <c r="G72" s="27"/>
      <c r="H72" s="7"/>
      <c r="I72" s="28">
        <f t="shared" si="1"/>
        <v>-3352</v>
      </c>
      <c r="J72" s="27">
        <f t="shared" si="1"/>
        <v>-1908</v>
      </c>
      <c r="K72" s="7"/>
      <c r="L72" s="124">
        <f t="shared" si="2"/>
        <v>0.87251306264015782</v>
      </c>
      <c r="M72" s="27">
        <f t="shared" ca="1" si="3"/>
        <v>2.6179976317746254E-5</v>
      </c>
      <c r="N72" s="44"/>
      <c r="O72" s="44"/>
      <c r="P72" s="7"/>
      <c r="Q72" s="28">
        <f t="shared" ca="1" si="4"/>
        <v>-3319.1582459933361</v>
      </c>
      <c r="R72" s="27">
        <f t="shared" ca="1" si="5"/>
        <v>-1906.471406239393</v>
      </c>
      <c r="S72" s="7"/>
      <c r="T72" s="28">
        <f t="shared" ca="1" si="6"/>
        <v>0.86565592075106568</v>
      </c>
      <c r="U72" s="27">
        <f t="shared" ca="1" si="7"/>
        <v>-0.49990067619361606</v>
      </c>
      <c r="V72" s="7"/>
      <c r="W72" s="28">
        <f t="shared" ca="1" si="8"/>
        <v>0.86739642543221096</v>
      </c>
      <c r="X72" s="27">
        <f t="shared" ca="1" si="11"/>
        <v>292.3381832970681</v>
      </c>
      <c r="Y72" s="7"/>
      <c r="Z72" s="28">
        <f t="shared" si="12"/>
        <v>292.24799999999993</v>
      </c>
      <c r="AA72" s="27">
        <f t="shared" si="9"/>
        <v>5.1006898323683867</v>
      </c>
      <c r="AB72" s="7"/>
      <c r="AC72" s="28">
        <f t="shared" ca="1" si="0"/>
        <v>9.0183297068165302E-2</v>
      </c>
      <c r="AD72" s="27">
        <f t="shared" ca="1" si="10"/>
        <v>-1.0447377093157684E-2</v>
      </c>
      <c r="AE72" s="7">
        <v>97</v>
      </c>
    </row>
    <row r="73" spans="1:31" s="26" customFormat="1" x14ac:dyDescent="0.25">
      <c r="A73" s="26">
        <v>53</v>
      </c>
      <c r="B73" s="26">
        <v>632</v>
      </c>
      <c r="C73" s="26">
        <v>11570</v>
      </c>
      <c r="D73" s="26">
        <v>12025</v>
      </c>
      <c r="E73" s="26">
        <v>14726</v>
      </c>
      <c r="F73" s="26">
        <v>14254</v>
      </c>
      <c r="G73" s="27"/>
      <c r="H73" s="7"/>
      <c r="I73" s="28">
        <f t="shared" si="1"/>
        <v>-3156</v>
      </c>
      <c r="J73" s="27">
        <f t="shared" si="1"/>
        <v>-2229</v>
      </c>
      <c r="K73" s="7"/>
      <c r="L73" s="124">
        <f t="shared" si="2"/>
        <v>0.81979222415138087</v>
      </c>
      <c r="M73" s="27">
        <f t="shared" ca="1" si="3"/>
        <v>1.0380496926452865E-5</v>
      </c>
      <c r="N73" s="44"/>
      <c r="O73" s="44"/>
      <c r="P73" s="7"/>
      <c r="Q73" s="28">
        <f t="shared" ca="1" si="4"/>
        <v>-3123.1582459933361</v>
      </c>
      <c r="R73" s="27">
        <f t="shared" ca="1" si="5"/>
        <v>-2227.4714062393928</v>
      </c>
      <c r="S73" s="7"/>
      <c r="T73" s="28">
        <f t="shared" ca="1" si="6"/>
        <v>0.81453797219527713</v>
      </c>
      <c r="U73" s="27">
        <f t="shared" ca="1" si="7"/>
        <v>-0.58407089586382965</v>
      </c>
      <c r="V73" s="7"/>
      <c r="W73" s="28">
        <f t="shared" ca="1" si="8"/>
        <v>0.81657034629422165</v>
      </c>
      <c r="X73" s="27">
        <f t="shared" ca="1" si="11"/>
        <v>297.95746347419049</v>
      </c>
      <c r="Y73" s="7"/>
      <c r="Z73" s="28">
        <f t="shared" si="12"/>
        <v>297.93599999999992</v>
      </c>
      <c r="AA73" s="27">
        <f t="shared" si="9"/>
        <v>5.1999641602218247</v>
      </c>
      <c r="AB73" s="7"/>
      <c r="AC73" s="28">
        <f t="shared" ca="1" si="0"/>
        <v>2.1463474190568377E-2</v>
      </c>
      <c r="AD73" s="27">
        <f t="shared" ca="1" si="10"/>
        <v>-2.2236206390232383E-2</v>
      </c>
      <c r="AE73" s="7">
        <v>96</v>
      </c>
    </row>
    <row r="74" spans="1:31" s="26" customFormat="1" x14ac:dyDescent="0.25">
      <c r="A74" s="26">
        <v>54</v>
      </c>
      <c r="B74" s="26">
        <v>611</v>
      </c>
      <c r="C74" s="26">
        <v>11690</v>
      </c>
      <c r="D74" s="26">
        <v>11892</v>
      </c>
      <c r="E74" s="26">
        <v>14618</v>
      </c>
      <c r="F74" s="26">
        <v>14410</v>
      </c>
      <c r="G74" s="27"/>
      <c r="H74" s="7"/>
      <c r="I74" s="28">
        <f t="shared" si="1"/>
        <v>-2928</v>
      </c>
      <c r="J74" s="27">
        <f t="shared" si="1"/>
        <v>-2518</v>
      </c>
      <c r="K74" s="7"/>
      <c r="L74" s="124">
        <f t="shared" si="2"/>
        <v>0.76114225155719739</v>
      </c>
      <c r="M74" s="27">
        <f t="shared" ca="1" si="3"/>
        <v>1.4235143558559913E-5</v>
      </c>
      <c r="N74" s="44"/>
      <c r="O74" s="44"/>
      <c r="P74" s="7"/>
      <c r="Q74" s="28">
        <f t="shared" ca="1" si="4"/>
        <v>-2895.1582459933361</v>
      </c>
      <c r="R74" s="27">
        <f t="shared" ca="1" si="5"/>
        <v>-2516.4714062393928</v>
      </c>
      <c r="S74" s="7"/>
      <c r="T74" s="28">
        <f t="shared" ca="1" si="6"/>
        <v>0.7550742361201761</v>
      </c>
      <c r="U74" s="27">
        <f t="shared" ca="1" si="7"/>
        <v>-0.6598503148192556</v>
      </c>
      <c r="V74" s="7"/>
      <c r="W74" s="28">
        <f t="shared" ca="1" si="8"/>
        <v>0.75736930263645119</v>
      </c>
      <c r="X74" s="27">
        <f t="shared" ca="1" si="11"/>
        <v>303.44601624327538</v>
      </c>
      <c r="Y74" s="7"/>
      <c r="Z74" s="28">
        <f t="shared" si="12"/>
        <v>303.43499999999995</v>
      </c>
      <c r="AA74" s="27">
        <f t="shared" si="9"/>
        <v>5.2959398157889925</v>
      </c>
      <c r="AB74" s="7"/>
      <c r="AC74" s="28">
        <f t="shared" ca="1" si="0"/>
        <v>1.1016243275435045E-2</v>
      </c>
      <c r="AD74" s="27">
        <f t="shared" ca="1" si="10"/>
        <v>4.6280554027816834E-2</v>
      </c>
      <c r="AE74" s="7">
        <v>95</v>
      </c>
    </row>
    <row r="75" spans="1:31" s="26" customFormat="1" x14ac:dyDescent="0.25">
      <c r="A75" s="26">
        <v>55</v>
      </c>
      <c r="B75" s="26">
        <v>611</v>
      </c>
      <c r="C75" s="26">
        <v>11820</v>
      </c>
      <c r="D75" s="26">
        <v>11755</v>
      </c>
      <c r="E75" s="26">
        <v>14491</v>
      </c>
      <c r="F75" s="26">
        <v>14542</v>
      </c>
      <c r="G75" s="27"/>
      <c r="H75" s="7"/>
      <c r="I75" s="28">
        <f t="shared" si="1"/>
        <v>-2671</v>
      </c>
      <c r="J75" s="27">
        <f t="shared" si="1"/>
        <v>-2787</v>
      </c>
      <c r="K75" s="7"/>
      <c r="L75" s="124">
        <f t="shared" si="2"/>
        <v>0.69548652936515143</v>
      </c>
      <c r="M75" s="27">
        <f t="shared" ca="1" si="3"/>
        <v>2.4008922922946029E-5</v>
      </c>
      <c r="N75" s="44"/>
      <c r="O75" s="44"/>
      <c r="P75" s="7"/>
      <c r="Q75" s="28">
        <f t="shared" ca="1" si="4"/>
        <v>-2638.1582459933361</v>
      </c>
      <c r="R75" s="27">
        <f t="shared" ca="1" si="5"/>
        <v>-2785.4714062393928</v>
      </c>
      <c r="S75" s="7"/>
      <c r="T75" s="28">
        <f t="shared" ca="1" si="6"/>
        <v>0.68804713010569818</v>
      </c>
      <c r="U75" s="27">
        <f t="shared" ca="1" si="7"/>
        <v>-0.73038548332793929</v>
      </c>
      <c r="V75" s="7"/>
      <c r="W75" s="28">
        <f t="shared" ca="1" si="8"/>
        <v>0.69058663927220587</v>
      </c>
      <c r="X75" s="27">
        <f t="shared" ca="1" si="11"/>
        <v>308.98666946524918</v>
      </c>
      <c r="Y75" s="7"/>
      <c r="Z75" s="28">
        <f t="shared" si="12"/>
        <v>308.93399999999997</v>
      </c>
      <c r="AA75" s="27">
        <f t="shared" si="9"/>
        <v>5.3919154713561612</v>
      </c>
      <c r="AB75" s="7"/>
      <c r="AC75" s="28">
        <f t="shared" ca="1" si="0"/>
        <v>5.2669465249209679E-2</v>
      </c>
      <c r="AD75" s="27">
        <f t="shared" ca="1" si="10"/>
        <v>2.0124337154470595E-2</v>
      </c>
      <c r="AE75" s="7">
        <v>94</v>
      </c>
    </row>
    <row r="76" spans="1:31" s="26" customFormat="1" x14ac:dyDescent="0.25">
      <c r="A76" s="26">
        <v>56</v>
      </c>
      <c r="B76" s="26">
        <v>624</v>
      </c>
      <c r="C76" s="26">
        <v>11965</v>
      </c>
      <c r="D76" s="26">
        <v>11633</v>
      </c>
      <c r="E76" s="26">
        <v>14349</v>
      </c>
      <c r="F76" s="26">
        <v>14668</v>
      </c>
      <c r="G76" s="27"/>
      <c r="H76" s="7"/>
      <c r="I76" s="28">
        <f t="shared" si="1"/>
        <v>-2384</v>
      </c>
      <c r="J76" s="27">
        <f t="shared" si="1"/>
        <v>-3035</v>
      </c>
      <c r="K76" s="7"/>
      <c r="L76" s="124">
        <f t="shared" si="2"/>
        <v>0.62183144523381373</v>
      </c>
      <c r="M76" s="27">
        <f t="shared" ca="1" si="3"/>
        <v>3.4466370998452105E-5</v>
      </c>
      <c r="N76" s="44"/>
      <c r="O76" s="44"/>
      <c r="P76" s="7"/>
      <c r="Q76" s="28">
        <f t="shared" ca="1" si="4"/>
        <v>-2351.1582459933361</v>
      </c>
      <c r="R76" s="27">
        <f t="shared" ca="1" si="5"/>
        <v>-3033.4714062393928</v>
      </c>
      <c r="S76" s="7"/>
      <c r="T76" s="28">
        <f t="shared" ca="1" si="6"/>
        <v>0.6131958482918648</v>
      </c>
      <c r="U76" s="27">
        <f t="shared" ca="1" si="7"/>
        <v>-0.79541418886754356</v>
      </c>
      <c r="V76" s="7"/>
      <c r="W76" s="28">
        <f t="shared" ca="1" si="8"/>
        <v>0.61596063856024219</v>
      </c>
      <c r="X76" s="27">
        <f t="shared" ca="1" si="11"/>
        <v>314.62850295588601</v>
      </c>
      <c r="Y76" s="7"/>
      <c r="Z76" s="28">
        <f t="shared" si="12"/>
        <v>314.54999999999995</v>
      </c>
      <c r="AA76" s="27">
        <f t="shared" si="9"/>
        <v>5.4899331621481631</v>
      </c>
      <c r="AB76" s="7"/>
      <c r="AC76" s="28">
        <f t="shared" ca="1" si="0"/>
        <v>7.8502955886051495E-2</v>
      </c>
      <c r="AD76" s="27">
        <f t="shared" ca="1" si="10"/>
        <v>-7.7006960212088416E-2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12109</v>
      </c>
      <c r="D77" s="26">
        <v>11524</v>
      </c>
      <c r="E77" s="26">
        <v>14185</v>
      </c>
      <c r="F77" s="26">
        <v>14771</v>
      </c>
      <c r="G77" s="27"/>
      <c r="H77" s="7"/>
      <c r="I77" s="28">
        <f t="shared" si="1"/>
        <v>-2076</v>
      </c>
      <c r="J77" s="27">
        <f t="shared" si="1"/>
        <v>-3247</v>
      </c>
      <c r="K77" s="7"/>
      <c r="L77" s="124">
        <f t="shared" si="2"/>
        <v>0.54101850732616008</v>
      </c>
      <c r="M77" s="27">
        <f t="shared" ca="1" si="3"/>
        <v>2.6973409218583503E-5</v>
      </c>
      <c r="N77" s="44"/>
      <c r="O77" s="44"/>
      <c r="P77" s="7"/>
      <c r="Q77" s="28">
        <f t="shared" ca="1" si="4"/>
        <v>-2043.1582459933361</v>
      </c>
      <c r="R77" s="27">
        <f t="shared" ca="1" si="5"/>
        <v>-3245.4714062393928</v>
      </c>
      <c r="S77" s="7"/>
      <c r="T77" s="28">
        <f t="shared" ca="1" si="6"/>
        <v>0.53286764341848281</v>
      </c>
      <c r="U77" s="27">
        <f t="shared" ca="1" si="7"/>
        <v>-0.85100324360301172</v>
      </c>
      <c r="V77" s="7"/>
      <c r="W77" s="28">
        <f t="shared" ca="1" si="8"/>
        <v>0.53582491423287837</v>
      </c>
      <c r="X77" s="27">
        <f t="shared" ca="1" si="11"/>
        <v>320.18621594005731</v>
      </c>
      <c r="Y77" s="7"/>
      <c r="Z77" s="28">
        <f t="shared" si="12"/>
        <v>320.24699999999996</v>
      </c>
      <c r="AA77" s="27">
        <f t="shared" si="9"/>
        <v>5.58936456963428</v>
      </c>
      <c r="AB77" s="7"/>
      <c r="AC77" s="28">
        <f t="shared" ca="1" si="0"/>
        <v>-6.0784059942648128E-2</v>
      </c>
      <c r="AD77" s="27">
        <f t="shared" ca="1" si="10"/>
        <v>9.770315271907748E-2</v>
      </c>
      <c r="AE77" s="7">
        <v>92</v>
      </c>
    </row>
    <row r="78" spans="1:31" s="26" customFormat="1" x14ac:dyDescent="0.25">
      <c r="A78" s="26">
        <v>58</v>
      </c>
      <c r="B78" s="26">
        <v>641</v>
      </c>
      <c r="C78" s="26">
        <v>12273</v>
      </c>
      <c r="D78" s="26">
        <v>11417</v>
      </c>
      <c r="E78" s="26">
        <v>14004</v>
      </c>
      <c r="F78" s="26">
        <v>14853</v>
      </c>
      <c r="G78" s="27"/>
      <c r="H78" s="7"/>
      <c r="I78" s="28">
        <f t="shared" si="1"/>
        <v>-1731</v>
      </c>
      <c r="J78" s="27">
        <f t="shared" si="1"/>
        <v>-3436</v>
      </c>
      <c r="K78" s="7"/>
      <c r="L78" s="124">
        <f t="shared" si="2"/>
        <v>0.45374166608116306</v>
      </c>
      <c r="M78" s="27">
        <f t="shared" ca="1" si="3"/>
        <v>5.9649146055524335E-5</v>
      </c>
      <c r="N78" s="44"/>
      <c r="O78" s="44"/>
      <c r="P78" s="7"/>
      <c r="Q78" s="28">
        <f t="shared" ca="1" si="4"/>
        <v>-1698.1582459933361</v>
      </c>
      <c r="R78" s="27">
        <f t="shared" ca="1" si="5"/>
        <v>-3434.4714062393928</v>
      </c>
      <c r="S78" s="7"/>
      <c r="T78" s="28">
        <f t="shared" ca="1" si="6"/>
        <v>0.44288962172589569</v>
      </c>
      <c r="U78" s="27">
        <f t="shared" ca="1" si="7"/>
        <v>-0.90056141032472625</v>
      </c>
      <c r="V78" s="7"/>
      <c r="W78" s="28">
        <f t="shared" ca="1" si="8"/>
        <v>0.44601838011885891</v>
      </c>
      <c r="X78" s="27">
        <f t="shared" ca="1" si="11"/>
        <v>326.03464071677399</v>
      </c>
      <c r="Y78" s="7"/>
      <c r="Z78" s="28">
        <f t="shared" si="12"/>
        <v>326.01599999999996</v>
      </c>
      <c r="AA78" s="27">
        <f t="shared" si="9"/>
        <v>5.6900526141818331</v>
      </c>
      <c r="AB78" s="7"/>
      <c r="AC78" s="28">
        <f t="shared" ca="1" si="0"/>
        <v>1.8640716774029897E-2</v>
      </c>
      <c r="AD78" s="27">
        <f t="shared" ca="1" si="10"/>
        <v>2.0980813411711097E-2</v>
      </c>
      <c r="AE78" s="7">
        <v>91</v>
      </c>
    </row>
    <row r="79" spans="1:31" s="26" customFormat="1" x14ac:dyDescent="0.25">
      <c r="A79" s="26">
        <v>59</v>
      </c>
      <c r="B79" s="26">
        <v>633</v>
      </c>
      <c r="C79" s="26">
        <v>12459</v>
      </c>
      <c r="D79" s="26">
        <v>11353</v>
      </c>
      <c r="E79" s="26">
        <v>13842</v>
      </c>
      <c r="F79" s="26">
        <v>14947</v>
      </c>
      <c r="G79" s="27"/>
      <c r="H79" s="7"/>
      <c r="I79" s="28">
        <f t="shared" si="1"/>
        <v>-1383</v>
      </c>
      <c r="J79" s="27">
        <f t="shared" si="1"/>
        <v>-3594</v>
      </c>
      <c r="K79" s="7"/>
      <c r="L79" s="124">
        <f t="shared" si="2"/>
        <v>0.36303982709071037</v>
      </c>
      <c r="M79" s="27">
        <f t="shared" ca="1" si="3"/>
        <v>5.8348513797665198E-5</v>
      </c>
      <c r="N79" s="44"/>
      <c r="O79" s="44"/>
      <c r="P79" s="7"/>
      <c r="Q79" s="28">
        <f t="shared" ca="1" si="4"/>
        <v>-1350.1582459933361</v>
      </c>
      <c r="R79" s="27">
        <f t="shared" ca="1" si="5"/>
        <v>-3592.4714062393928</v>
      </c>
      <c r="S79" s="7"/>
      <c r="T79" s="28">
        <f t="shared" ca="1" si="6"/>
        <v>0.35212918245337305</v>
      </c>
      <c r="U79" s="27">
        <f t="shared" ca="1" si="7"/>
        <v>-0.94199098885399035</v>
      </c>
      <c r="V79" s="7"/>
      <c r="W79" s="28">
        <f t="shared" ca="1" si="8"/>
        <v>0.35540120720242785</v>
      </c>
      <c r="X79" s="27">
        <f t="shared" ca="1" si="11"/>
        <v>331.71148572229799</v>
      </c>
      <c r="Y79" s="7"/>
      <c r="Z79" s="28">
        <f t="shared" si="12"/>
        <v>331.71299999999997</v>
      </c>
      <c r="AA79" s="27">
        <f t="shared" si="9"/>
        <v>5.78948402166795</v>
      </c>
      <c r="AB79" s="7"/>
      <c r="AC79" s="28">
        <f t="shared" ca="1" si="0"/>
        <v>-1.5142777019718778E-3</v>
      </c>
      <c r="AD79" s="27">
        <f t="shared" ca="1" si="10"/>
        <v>-4.9080570984813221E-2</v>
      </c>
      <c r="AE79" s="7">
        <v>90</v>
      </c>
    </row>
    <row r="80" spans="1:31" s="26" customFormat="1" x14ac:dyDescent="0.25">
      <c r="A80" s="26">
        <v>60</v>
      </c>
      <c r="B80" s="26">
        <v>624</v>
      </c>
      <c r="C80" s="26">
        <v>12638</v>
      </c>
      <c r="D80" s="26">
        <v>11297</v>
      </c>
      <c r="E80" s="26">
        <v>13666</v>
      </c>
      <c r="F80" s="26">
        <v>15004</v>
      </c>
      <c r="G80" s="27"/>
      <c r="H80" s="7"/>
      <c r="I80" s="28">
        <f t="shared" si="1"/>
        <v>-1028</v>
      </c>
      <c r="J80" s="27">
        <f t="shared" si="1"/>
        <v>-3707</v>
      </c>
      <c r="K80" s="7"/>
      <c r="L80" s="124">
        <f t="shared" si="2"/>
        <v>0.27011314925596869</v>
      </c>
      <c r="M80" s="27">
        <f t="shared" ca="1" si="3"/>
        <v>5.1778478954495081E-5</v>
      </c>
      <c r="N80" s="44"/>
      <c r="O80" s="44"/>
      <c r="P80" s="7"/>
      <c r="Q80" s="28">
        <f t="shared" ca="1" si="4"/>
        <v>-995.15824599333621</v>
      </c>
      <c r="R80" s="27">
        <f t="shared" ca="1" si="5"/>
        <v>-3705.4714062393928</v>
      </c>
      <c r="S80" s="7"/>
      <c r="T80" s="28">
        <f t="shared" ca="1" si="6"/>
        <v>0.2595431021610009</v>
      </c>
      <c r="U80" s="27">
        <f t="shared" ca="1" si="7"/>
        <v>-0.97162100387808414</v>
      </c>
      <c r="V80" s="7"/>
      <c r="W80" s="28">
        <f t="shared" ca="1" si="8"/>
        <v>0.26291742281908304</v>
      </c>
      <c r="X80" s="27">
        <f t="shared" ca="1" si="11"/>
        <v>337.2409033959043</v>
      </c>
      <c r="Y80" s="7"/>
      <c r="Z80" s="28">
        <f t="shared" si="12"/>
        <v>337.32899999999995</v>
      </c>
      <c r="AA80" s="27">
        <f t="shared" si="9"/>
        <v>5.8875017124599509</v>
      </c>
      <c r="AB80" s="7"/>
      <c r="AC80" s="28">
        <f t="shared" ca="1" si="0"/>
        <v>-8.8096604095653674E-2</v>
      </c>
      <c r="AD80" s="27">
        <f t="shared" ca="1" si="10"/>
        <v>2.8921418927438935E-3</v>
      </c>
      <c r="AE80" s="7">
        <v>89</v>
      </c>
    </row>
    <row r="81" spans="1:31" s="26" customFormat="1" x14ac:dyDescent="0.25">
      <c r="A81" s="26">
        <v>61</v>
      </c>
      <c r="B81" s="26">
        <v>631</v>
      </c>
      <c r="C81" s="26">
        <v>12822</v>
      </c>
      <c r="D81" s="26">
        <v>11248</v>
      </c>
      <c r="E81" s="26">
        <v>13472</v>
      </c>
      <c r="F81" s="26">
        <v>15041</v>
      </c>
      <c r="G81" s="27"/>
      <c r="H81" s="7"/>
      <c r="I81" s="28">
        <f t="shared" si="1"/>
        <v>-650</v>
      </c>
      <c r="J81" s="27">
        <f t="shared" si="1"/>
        <v>-3793</v>
      </c>
      <c r="K81" s="7"/>
      <c r="L81" s="124">
        <f t="shared" si="2"/>
        <v>0.17351067087238414</v>
      </c>
      <c r="M81" s="27">
        <f t="shared" ca="1" si="3"/>
        <v>8.2813258287963061E-5</v>
      </c>
      <c r="N81" s="44"/>
      <c r="O81" s="44"/>
      <c r="P81" s="7"/>
      <c r="Q81" s="28">
        <f t="shared" ca="1" si="4"/>
        <v>-617.15824599333621</v>
      </c>
      <c r="R81" s="27">
        <f t="shared" ca="1" si="5"/>
        <v>-3791.4714062393928</v>
      </c>
      <c r="S81" s="7"/>
      <c r="T81" s="28">
        <f t="shared" ca="1" si="6"/>
        <v>0.16095848708912289</v>
      </c>
      <c r="U81" s="27">
        <f t="shared" ca="1" si="7"/>
        <v>-0.99417128079907602</v>
      </c>
      <c r="V81" s="7"/>
      <c r="W81" s="28">
        <f t="shared" ca="1" si="8"/>
        <v>0.16441049184733397</v>
      </c>
      <c r="X81" s="27">
        <f t="shared" ca="1" si="11"/>
        <v>342.99207078142877</v>
      </c>
      <c r="Y81" s="7"/>
      <c r="Z81" s="28">
        <f t="shared" si="12"/>
        <v>343.00799999999992</v>
      </c>
      <c r="AA81" s="27">
        <f t="shared" si="9"/>
        <v>5.9866189606807083</v>
      </c>
      <c r="AB81" s="7"/>
      <c r="AC81" s="28">
        <f t="shared" ca="1" si="0"/>
        <v>-1.5929218571159254E-2</v>
      </c>
      <c r="AD81" s="27">
        <f t="shared" ca="1" si="10"/>
        <v>-3.4857750346020566E-2</v>
      </c>
      <c r="AE81" s="7">
        <v>88</v>
      </c>
    </row>
    <row r="82" spans="1:31" s="26" customFormat="1" x14ac:dyDescent="0.25">
      <c r="A82" s="26">
        <v>62</v>
      </c>
      <c r="B82" s="26">
        <v>630</v>
      </c>
      <c r="C82" s="26">
        <v>13016</v>
      </c>
      <c r="D82" s="26">
        <v>11239</v>
      </c>
      <c r="E82" s="26">
        <v>13293</v>
      </c>
      <c r="F82" s="26">
        <v>15073</v>
      </c>
      <c r="G82" s="27"/>
      <c r="H82" s="7"/>
      <c r="I82" s="28">
        <f t="shared" si="1"/>
        <v>-277</v>
      </c>
      <c r="J82" s="27">
        <f t="shared" si="1"/>
        <v>-3834</v>
      </c>
      <c r="K82" s="7"/>
      <c r="L82" s="124">
        <f t="shared" si="2"/>
        <v>7.5361612893985269E-2</v>
      </c>
      <c r="M82" s="27">
        <f t="shared" ca="1" si="3"/>
        <v>6.7157603938798298E-5</v>
      </c>
      <c r="N82" s="44"/>
      <c r="O82" s="44"/>
      <c r="P82" s="7"/>
      <c r="Q82" s="28">
        <f t="shared" ca="1" si="4"/>
        <v>-244.15824599333618</v>
      </c>
      <c r="R82" s="27">
        <f t="shared" ca="1" si="5"/>
        <v>-3832.4714062393928</v>
      </c>
      <c r="S82" s="7"/>
      <c r="T82" s="28">
        <f t="shared" ca="1" si="6"/>
        <v>6.3677901317137436E-2</v>
      </c>
      <c r="U82" s="27">
        <f t="shared" ca="1" si="7"/>
        <v>-1.0049219942148977</v>
      </c>
      <c r="V82" s="7"/>
      <c r="W82" s="28">
        <f t="shared" ca="1" si="8"/>
        <v>6.7166638584153768E-2</v>
      </c>
      <c r="X82" s="27">
        <f t="shared" ca="1" si="11"/>
        <v>348.55850954181687</v>
      </c>
      <c r="Y82" s="7"/>
      <c r="Z82" s="28">
        <f t="shared" si="12"/>
        <v>348.67799999999994</v>
      </c>
      <c r="AA82" s="27">
        <f t="shared" si="9"/>
        <v>6.0855791292687869</v>
      </c>
      <c r="AB82" s="7"/>
      <c r="AC82" s="28">
        <f t="shared" ca="1" si="0"/>
        <v>-0.11949045818306558</v>
      </c>
      <c r="AD82" s="27">
        <f t="shared" ca="1" si="10"/>
        <v>-1.360287007446459E-2</v>
      </c>
      <c r="AE82" s="7">
        <v>87</v>
      </c>
    </row>
    <row r="83" spans="1:31" s="26" customFormat="1" x14ac:dyDescent="0.25">
      <c r="A83" s="26">
        <v>63</v>
      </c>
      <c r="B83" s="26">
        <v>598</v>
      </c>
      <c r="C83" s="26">
        <v>13185</v>
      </c>
      <c r="D83" s="26">
        <v>11226</v>
      </c>
      <c r="E83" s="26">
        <v>13101</v>
      </c>
      <c r="F83" s="26">
        <v>15065</v>
      </c>
      <c r="G83" s="27"/>
      <c r="H83" s="7"/>
      <c r="I83" s="28">
        <f t="shared" si="1"/>
        <v>84</v>
      </c>
      <c r="J83" s="27">
        <f t="shared" si="1"/>
        <v>-3839</v>
      </c>
      <c r="K83" s="7"/>
      <c r="L83" s="124">
        <f t="shared" si="2"/>
        <v>-1.8499434734500653E-2</v>
      </c>
      <c r="M83" s="27">
        <f t="shared" ca="1" si="3"/>
        <v>7.1924957968563631E-5</v>
      </c>
      <c r="N83" s="44"/>
      <c r="O83" s="44"/>
      <c r="P83" s="7"/>
      <c r="Q83" s="28">
        <f t="shared" ca="1" si="4"/>
        <v>116.84175400666382</v>
      </c>
      <c r="R83" s="27">
        <f t="shared" ca="1" si="5"/>
        <v>-3837.4714062393928</v>
      </c>
      <c r="S83" s="7"/>
      <c r="T83" s="28">
        <f t="shared" ca="1" si="6"/>
        <v>-3.0473014135105853E-2</v>
      </c>
      <c r="U83" s="27">
        <f t="shared" ca="1" si="7"/>
        <v>-1.0062330568265831</v>
      </c>
      <c r="V83" s="7"/>
      <c r="W83" s="28">
        <f t="shared" ca="1" si="8"/>
        <v>-2.698029306184958E-2</v>
      </c>
      <c r="X83" s="27">
        <f t="shared" ca="1" si="11"/>
        <v>353.91825152430147</v>
      </c>
      <c r="Y83" s="7"/>
      <c r="Z83" s="28">
        <f t="shared" si="12"/>
        <v>354.05999999999995</v>
      </c>
      <c r="AA83" s="27">
        <f t="shared" si="9"/>
        <v>6.1795127496111224</v>
      </c>
      <c r="AB83" s="7"/>
      <c r="AC83" s="28">
        <f t="shared" ca="1" si="0"/>
        <v>-0.14174847569847771</v>
      </c>
      <c r="AD83" s="27">
        <f t="shared" ca="1" si="10"/>
        <v>2.3955704119771326E-2</v>
      </c>
      <c r="AE83" s="7">
        <v>86</v>
      </c>
    </row>
    <row r="84" spans="1:31" s="26" customFormat="1" x14ac:dyDescent="0.25">
      <c r="A84" s="26">
        <v>64</v>
      </c>
      <c r="B84" s="26">
        <v>618</v>
      </c>
      <c r="C84" s="26">
        <v>13382</v>
      </c>
      <c r="D84" s="26">
        <v>11251</v>
      </c>
      <c r="E84" s="26">
        <v>12926</v>
      </c>
      <c r="F84" s="26">
        <v>15066</v>
      </c>
      <c r="G84" s="27"/>
      <c r="H84" s="7"/>
      <c r="I84" s="28">
        <f t="shared" si="1"/>
        <v>456</v>
      </c>
      <c r="J84" s="27">
        <f t="shared" si="1"/>
        <v>-3815</v>
      </c>
      <c r="K84" s="7"/>
      <c r="L84" s="124">
        <f t="shared" si="2"/>
        <v>-0.11531856977072978</v>
      </c>
      <c r="M84" s="27">
        <f t="shared" ca="1" si="3"/>
        <v>7.5758445663821631E-5</v>
      </c>
      <c r="N84" s="44"/>
      <c r="O84" s="44"/>
      <c r="P84" s="7"/>
      <c r="Q84" s="28">
        <f t="shared" ca="1" si="4"/>
        <v>488.84175400666379</v>
      </c>
      <c r="R84" s="27">
        <f t="shared" ca="1" si="5"/>
        <v>-3813.4714062393928</v>
      </c>
      <c r="S84" s="7"/>
      <c r="T84" s="28">
        <f t="shared" ca="1" si="6"/>
        <v>-0.12749279404711278</v>
      </c>
      <c r="U84" s="27">
        <f t="shared" ca="1" si="7"/>
        <v>-0.99993995629049248</v>
      </c>
      <c r="V84" s="7"/>
      <c r="W84" s="28">
        <f t="shared" ca="1" si="8"/>
        <v>-0.12402250254068048</v>
      </c>
      <c r="X84" s="27">
        <f ca="1">IF(MOD(ATAN2(U84,W84)*180/PI()-$J$9+360,360)&lt;355,MOD(ATAN2(U84,W84)*180/PI()-$J$9+360,360)+360,MOD(ATAN2(U84,W84)*180/PI()-$J$9+360,360))</f>
        <v>359.45262345875813</v>
      </c>
      <c r="Y84" s="7"/>
      <c r="Z84" s="28">
        <f t="shared" si="12"/>
        <v>359.62199999999996</v>
      </c>
      <c r="AA84" s="27">
        <f t="shared" si="9"/>
        <v>6.2765879626070475</v>
      </c>
      <c r="AB84" s="7"/>
      <c r="AC84" s="28">
        <f t="shared" ref="AC84:AC147" ca="1" si="13">X84-Z84</f>
        <v>-0.16937654124183155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13335</v>
      </c>
      <c r="D85" s="26">
        <v>11210</v>
      </c>
      <c r="E85" s="26">
        <v>12877</v>
      </c>
      <c r="F85" s="26">
        <v>15005</v>
      </c>
      <c r="G85" s="27"/>
      <c r="H85" s="7"/>
      <c r="I85" s="28">
        <f t="shared" ref="I85:J148" si="14">C85-E85</f>
        <v>458</v>
      </c>
      <c r="J85" s="27">
        <f t="shared" si="14"/>
        <v>-3795</v>
      </c>
      <c r="K85" s="7"/>
      <c r="L85" s="124">
        <f>$O$3*SIN(2*PI()/$O$4*($Z85+$O$5))+$O$6</f>
        <v>-0.11531856977072978</v>
      </c>
      <c r="M85" s="27">
        <f t="shared" ref="M85:M148" ca="1" si="15">(W85-L85)^2</f>
        <v>8.5446947924020902E-5</v>
      </c>
      <c r="N85" s="44"/>
      <c r="O85" s="44"/>
      <c r="P85" s="7"/>
      <c r="Q85" s="28">
        <f t="shared" ref="Q85:Q148" ca="1" si="16">I85-$J$4</f>
        <v>490.84175400666379</v>
      </c>
      <c r="R85" s="27">
        <f t="shared" ref="R85:R148" ca="1" si="17">J85-$J$3</f>
        <v>-3793.4714062393928</v>
      </c>
      <c r="S85" s="7"/>
      <c r="T85" s="28">
        <f t="shared" ref="T85:T148" ca="1" si="18">Q85/$J$7</f>
        <v>-0.12801440576706979</v>
      </c>
      <c r="U85" s="27">
        <f t="shared" ref="U85:U148" ca="1" si="19">R85/$J$6</f>
        <v>-0.99469570584375022</v>
      </c>
      <c r="V85" s="7"/>
      <c r="W85" s="28">
        <f t="shared" ref="W85:W148" ca="1" si="20">(T85-U85*SIN(-$J$11*PI()/180))/(COS(-$J$11*PI()/180))</f>
        <v>-0.12456232160231964</v>
      </c>
      <c r="X85" s="27">
        <f ca="1">IF(MOD(ATAN2(U85,W85)*180/PI()-$J$9+360,360)&lt;355,MOD(ATAN2(U85,W85)*180/PI()-$J$9+360,360)+360,MOD(ATAN2(U85,W85)*180/PI()-$J$9+360,360))</f>
        <v>359.52013556259351</v>
      </c>
      <c r="Y85" s="7"/>
      <c r="Z85" s="28">
        <f t="shared" si="12"/>
        <v>359.62199999999996</v>
      </c>
      <c r="AA85" s="27">
        <f t="shared" ref="AA85:AA148" si="21">Z85*PI()/180</f>
        <v>6.2765879626070475</v>
      </c>
      <c r="AB85" s="7"/>
      <c r="AC85" s="28">
        <f t="shared" ca="1" si="13"/>
        <v>-0.10186443740644791</v>
      </c>
      <c r="AD85" s="27"/>
      <c r="AE85" s="7"/>
    </row>
    <row r="86" spans="1:31" s="26" customFormat="1" x14ac:dyDescent="0.25">
      <c r="A86" s="26">
        <v>1</v>
      </c>
      <c r="B86" s="26">
        <v>-592</v>
      </c>
      <c r="C86" s="26">
        <v>13155</v>
      </c>
      <c r="D86" s="26">
        <v>11191</v>
      </c>
      <c r="E86" s="26">
        <v>13054</v>
      </c>
      <c r="F86" s="26">
        <v>15019</v>
      </c>
      <c r="G86" s="27"/>
      <c r="H86" s="7"/>
      <c r="I86" s="28">
        <f t="shared" si="14"/>
        <v>101</v>
      </c>
      <c r="J86" s="27">
        <f t="shared" si="14"/>
        <v>-3828</v>
      </c>
      <c r="K86" s="7"/>
      <c r="L86" s="124">
        <f t="shared" ref="L86:L149" si="22">$O$3*SIN(2*PI()/$O$4*($Z86+$O$5))+$O$6</f>
        <v>-2.2582640647344145E-2</v>
      </c>
      <c r="M86" s="27">
        <f t="shared" ca="1" si="15"/>
        <v>7.8170195803727363E-5</v>
      </c>
      <c r="N86" s="44"/>
      <c r="O86" s="44"/>
      <c r="P86" s="7"/>
      <c r="Q86" s="28">
        <f t="shared" ca="1" si="16"/>
        <v>133.84175400666382</v>
      </c>
      <c r="R86" s="27">
        <f t="shared" ca="1" si="17"/>
        <v>-3826.4714062393928</v>
      </c>
      <c r="S86" s="7"/>
      <c r="T86" s="28">
        <f t="shared" ca="1" si="18"/>
        <v>-3.4906713754740581E-2</v>
      </c>
      <c r="U86" s="27">
        <f t="shared" ca="1" si="19"/>
        <v>-1.003348719080875</v>
      </c>
      <c r="V86" s="7"/>
      <c r="W86" s="28">
        <f t="shared" ca="1" si="20"/>
        <v>-3.1424031703265569E-2</v>
      </c>
      <c r="X86" s="27">
        <f ca="1">MOD(ATAN2(U86,W86)*180/PI()-$J$9+360,360)</f>
        <v>354.17620722842128</v>
      </c>
      <c r="Y86" s="7"/>
      <c r="Z86" s="28">
        <f t="shared" ref="Z86:Z149" si="23">360/40000*B86+Z85</f>
        <v>354.29399999999998</v>
      </c>
      <c r="AA86" s="27">
        <f t="shared" si="21"/>
        <v>6.1835968200607896</v>
      </c>
      <c r="AB86" s="7"/>
      <c r="AC86" s="28">
        <f t="shared" ca="1" si="13"/>
        <v>-0.11779277157870638</v>
      </c>
      <c r="AD86" s="27"/>
      <c r="AE86" s="7"/>
    </row>
    <row r="87" spans="1:31" s="26" customFormat="1" x14ac:dyDescent="0.25">
      <c r="A87" s="26">
        <v>2</v>
      </c>
      <c r="B87" s="26">
        <v>-606</v>
      </c>
      <c r="C87" s="26">
        <v>12961</v>
      </c>
      <c r="D87" s="26">
        <v>11190</v>
      </c>
      <c r="E87" s="26">
        <v>13227</v>
      </c>
      <c r="F87" s="26">
        <v>15008</v>
      </c>
      <c r="G87" s="27"/>
      <c r="H87" s="7"/>
      <c r="I87" s="28">
        <f t="shared" si="14"/>
        <v>-266</v>
      </c>
      <c r="J87" s="27">
        <f t="shared" si="14"/>
        <v>-3818</v>
      </c>
      <c r="K87" s="7"/>
      <c r="L87" s="124">
        <f t="shared" si="22"/>
        <v>7.254192248427134E-2</v>
      </c>
      <c r="M87" s="27">
        <f t="shared" ca="1" si="15"/>
        <v>6.8206604754192813E-5</v>
      </c>
      <c r="N87" s="44"/>
      <c r="O87" s="44"/>
      <c r="P87" s="7"/>
      <c r="Q87" s="28">
        <f t="shared" ca="1" si="16"/>
        <v>-233.15824599333618</v>
      </c>
      <c r="R87" s="27">
        <f t="shared" ca="1" si="17"/>
        <v>-3816.4714062393928</v>
      </c>
      <c r="S87" s="7"/>
      <c r="T87" s="28">
        <f t="shared" ca="1" si="18"/>
        <v>6.0809036857373787E-2</v>
      </c>
      <c r="U87" s="27">
        <f t="shared" ca="1" si="19"/>
        <v>-1.0007265938575038</v>
      </c>
      <c r="V87" s="7"/>
      <c r="W87" s="28">
        <f t="shared" ca="1" si="20"/>
        <v>6.4283193480714387E-2</v>
      </c>
      <c r="X87" s="27">
        <f ca="1">MOD(ATAN2(U87,W87)*180/PI()-$J$9+360,360)</f>
        <v>348.70690667174244</v>
      </c>
      <c r="Y87" s="7"/>
      <c r="Z87" s="28">
        <f t="shared" si="23"/>
        <v>348.84</v>
      </c>
      <c r="AA87" s="27">
        <f t="shared" si="21"/>
        <v>6.0884065626570187</v>
      </c>
      <c r="AB87" s="7"/>
      <c r="AC87" s="28">
        <f t="shared" ca="1" si="13"/>
        <v>-0.13309332825753017</v>
      </c>
      <c r="AD87" s="27"/>
      <c r="AE87" s="7"/>
    </row>
    <row r="88" spans="1:31" s="26" customFormat="1" x14ac:dyDescent="0.25">
      <c r="A88" s="26">
        <v>3</v>
      </c>
      <c r="B88" s="26">
        <v>-631</v>
      </c>
      <c r="C88" s="26">
        <v>12783</v>
      </c>
      <c r="D88" s="26">
        <v>11212</v>
      </c>
      <c r="E88" s="26">
        <v>13423</v>
      </c>
      <c r="F88" s="26">
        <v>14993</v>
      </c>
      <c r="G88" s="27"/>
      <c r="H88" s="7"/>
      <c r="I88" s="28">
        <f t="shared" si="14"/>
        <v>-640</v>
      </c>
      <c r="J88" s="27">
        <f t="shared" si="14"/>
        <v>-3781</v>
      </c>
      <c r="K88" s="7"/>
      <c r="L88" s="124">
        <f t="shared" si="22"/>
        <v>0.17088020556308675</v>
      </c>
      <c r="M88" s="27">
        <f t="shared" ca="1" si="15"/>
        <v>8.2604659426965775E-5</v>
      </c>
      <c r="N88" s="44"/>
      <c r="O88" s="44"/>
      <c r="P88" s="7"/>
      <c r="Q88" s="28">
        <f t="shared" ca="1" si="16"/>
        <v>-607.15824599333621</v>
      </c>
      <c r="R88" s="27">
        <f t="shared" ca="1" si="17"/>
        <v>-3779.4714062393928</v>
      </c>
      <c r="S88" s="7"/>
      <c r="T88" s="28">
        <f t="shared" ca="1" si="18"/>
        <v>0.15835042848933775</v>
      </c>
      <c r="U88" s="27">
        <f t="shared" ca="1" si="19"/>
        <v>-0.99102473053103068</v>
      </c>
      <c r="V88" s="7"/>
      <c r="W88" s="28">
        <f t="shared" ca="1" si="20"/>
        <v>0.16179149501499657</v>
      </c>
      <c r="X88" s="27">
        <f t="shared" ref="X88:X148" ca="1" si="24">MOD(ATAN2(U88,W88)*180/PI()-$J$9+360,360)</f>
        <v>343.11021303108282</v>
      </c>
      <c r="Y88" s="7"/>
      <c r="Z88" s="28">
        <f t="shared" si="23"/>
        <v>343.161</v>
      </c>
      <c r="AA88" s="27">
        <f t="shared" si="21"/>
        <v>5.9892893144362613</v>
      </c>
      <c r="AB88" s="7"/>
      <c r="AC88" s="28">
        <f t="shared" ca="1" si="13"/>
        <v>-5.078696891717982E-2</v>
      </c>
      <c r="AD88" s="27"/>
      <c r="AE88" s="7"/>
    </row>
    <row r="89" spans="1:31" s="26" customFormat="1" x14ac:dyDescent="0.25">
      <c r="A89" s="26">
        <v>4</v>
      </c>
      <c r="B89" s="26">
        <v>-623</v>
      </c>
      <c r="C89" s="26">
        <v>12601</v>
      </c>
      <c r="D89" s="26">
        <v>11254</v>
      </c>
      <c r="E89" s="26">
        <v>13611</v>
      </c>
      <c r="F89" s="26">
        <v>14953</v>
      </c>
      <c r="G89" s="27"/>
      <c r="H89" s="7"/>
      <c r="I89" s="28">
        <f t="shared" si="14"/>
        <v>-1010</v>
      </c>
      <c r="J89" s="27">
        <f t="shared" si="14"/>
        <v>-3699</v>
      </c>
      <c r="K89" s="7"/>
      <c r="L89" s="124">
        <f t="shared" si="22"/>
        <v>0.26633005721777964</v>
      </c>
      <c r="M89" s="27">
        <f t="shared" ca="1" si="15"/>
        <v>6.5844296230932947E-5</v>
      </c>
      <c r="N89" s="44"/>
      <c r="O89" s="44"/>
      <c r="P89" s="7"/>
      <c r="Q89" s="28">
        <f t="shared" ca="1" si="16"/>
        <v>-977.15824599333621</v>
      </c>
      <c r="R89" s="27">
        <f t="shared" ca="1" si="17"/>
        <v>-3697.4714062393928</v>
      </c>
      <c r="S89" s="7"/>
      <c r="T89" s="28">
        <f t="shared" ca="1" si="18"/>
        <v>0.25484859668138765</v>
      </c>
      <c r="U89" s="27">
        <f t="shared" ca="1" si="19"/>
        <v>-0.96952330369938733</v>
      </c>
      <c r="V89" s="7"/>
      <c r="W89" s="28">
        <f t="shared" ca="1" si="20"/>
        <v>0.25821560737623567</v>
      </c>
      <c r="X89" s="27">
        <f t="shared" ca="1" si="24"/>
        <v>337.46879553779706</v>
      </c>
      <c r="Y89" s="7"/>
      <c r="Z89" s="28">
        <f t="shared" si="23"/>
        <v>337.55399999999997</v>
      </c>
      <c r="AA89" s="27">
        <f t="shared" si="21"/>
        <v>5.8914287032769384</v>
      </c>
      <c r="AB89" s="7"/>
      <c r="AC89" s="28">
        <f t="shared" ca="1" si="13"/>
        <v>-8.5204462202909781E-2</v>
      </c>
      <c r="AD89" s="27"/>
      <c r="AE89" s="7"/>
    </row>
    <row r="90" spans="1:31" s="26" customFormat="1" x14ac:dyDescent="0.25">
      <c r="A90" s="26">
        <v>5</v>
      </c>
      <c r="B90" s="26">
        <v>-630</v>
      </c>
      <c r="C90" s="26">
        <v>12408</v>
      </c>
      <c r="D90" s="26">
        <v>11306</v>
      </c>
      <c r="E90" s="26">
        <v>13777</v>
      </c>
      <c r="F90" s="26">
        <v>14886</v>
      </c>
      <c r="G90" s="27"/>
      <c r="H90" s="7"/>
      <c r="I90" s="28">
        <f t="shared" si="14"/>
        <v>-1369</v>
      </c>
      <c r="J90" s="27">
        <f t="shared" si="14"/>
        <v>-3580</v>
      </c>
      <c r="K90" s="7"/>
      <c r="L90" s="124">
        <f t="shared" si="22"/>
        <v>0.36025732385523296</v>
      </c>
      <c r="M90" s="27">
        <f t="shared" ca="1" si="15"/>
        <v>7.2593188285541293E-5</v>
      </c>
      <c r="N90" s="44"/>
      <c r="O90" s="44"/>
      <c r="P90" s="7"/>
      <c r="Q90" s="28">
        <f t="shared" ca="1" si="16"/>
        <v>-1336.1582459933361</v>
      </c>
      <c r="R90" s="27">
        <f t="shared" ca="1" si="17"/>
        <v>-3578.4714062393928</v>
      </c>
      <c r="S90" s="7"/>
      <c r="T90" s="28">
        <f t="shared" ca="1" si="18"/>
        <v>0.34847790041367388</v>
      </c>
      <c r="U90" s="27">
        <f t="shared" ca="1" si="19"/>
        <v>-0.9383200135412707</v>
      </c>
      <c r="V90" s="7"/>
      <c r="W90" s="28">
        <f t="shared" ca="1" si="20"/>
        <v>0.35173716022502366</v>
      </c>
      <c r="X90" s="27">
        <f t="shared" ca="1" si="24"/>
        <v>331.83340515131317</v>
      </c>
      <c r="Y90" s="7"/>
      <c r="Z90" s="28">
        <f t="shared" si="23"/>
        <v>331.88399999999996</v>
      </c>
      <c r="AA90" s="27">
        <f t="shared" si="21"/>
        <v>5.7924685346888598</v>
      </c>
      <c r="AB90" s="7"/>
      <c r="AC90" s="28">
        <f t="shared" ca="1" si="13"/>
        <v>-5.0594848686785099E-2</v>
      </c>
      <c r="AD90" s="27"/>
      <c r="AE90" s="7"/>
    </row>
    <row r="91" spans="1:31" s="26" customFormat="1" x14ac:dyDescent="0.25">
      <c r="A91" s="26">
        <v>6</v>
      </c>
      <c r="B91" s="26">
        <v>-635</v>
      </c>
      <c r="C91" s="26">
        <v>12237</v>
      </c>
      <c r="D91" s="26">
        <v>11376</v>
      </c>
      <c r="E91" s="26">
        <v>13953</v>
      </c>
      <c r="F91" s="26">
        <v>14808</v>
      </c>
      <c r="G91" s="27"/>
      <c r="H91" s="7"/>
      <c r="I91" s="28">
        <f t="shared" si="14"/>
        <v>-1716</v>
      </c>
      <c r="J91" s="27">
        <f t="shared" si="14"/>
        <v>-3432</v>
      </c>
      <c r="K91" s="7"/>
      <c r="L91" s="124">
        <f t="shared" si="22"/>
        <v>0.45136041007457106</v>
      </c>
      <c r="M91" s="27">
        <f t="shared" ca="1" si="15"/>
        <v>8.570653246387217E-5</v>
      </c>
      <c r="N91" s="44"/>
      <c r="O91" s="44"/>
      <c r="P91" s="7"/>
      <c r="Q91" s="28">
        <f t="shared" ca="1" si="16"/>
        <v>-1683.1582459933361</v>
      </c>
      <c r="R91" s="27">
        <f t="shared" ca="1" si="17"/>
        <v>-3430.4714062393928</v>
      </c>
      <c r="S91" s="7"/>
      <c r="T91" s="28">
        <f t="shared" ca="1" si="18"/>
        <v>0.43897753382621801</v>
      </c>
      <c r="U91" s="27">
        <f t="shared" ca="1" si="19"/>
        <v>-0.89951256023537784</v>
      </c>
      <c r="V91" s="7"/>
      <c r="W91" s="28">
        <f t="shared" ca="1" si="20"/>
        <v>0.442102627809694</v>
      </c>
      <c r="X91" s="27">
        <f t="shared" ca="1" si="24"/>
        <v>326.20862153018572</v>
      </c>
      <c r="Y91" s="7"/>
      <c r="Z91" s="28">
        <f t="shared" si="23"/>
        <v>326.16899999999998</v>
      </c>
      <c r="AA91" s="27">
        <f t="shared" si="21"/>
        <v>5.6927229679373843</v>
      </c>
      <c r="AB91" s="7"/>
      <c r="AC91" s="28">
        <f t="shared" ca="1" si="13"/>
        <v>3.9621530185740994E-2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12072</v>
      </c>
      <c r="D92" s="26">
        <v>11473</v>
      </c>
      <c r="E92" s="26">
        <v>14125</v>
      </c>
      <c r="F92" s="26">
        <v>14715</v>
      </c>
      <c r="G92" s="27"/>
      <c r="H92" s="7"/>
      <c r="I92" s="28">
        <f t="shared" si="14"/>
        <v>-2053</v>
      </c>
      <c r="J92" s="27">
        <f t="shared" si="14"/>
        <v>-3242</v>
      </c>
      <c r="K92" s="7"/>
      <c r="L92" s="124">
        <f t="shared" si="22"/>
        <v>0.53877078500686326</v>
      </c>
      <c r="M92" s="27">
        <f t="shared" ca="1" si="15"/>
        <v>8.0084471121866943E-5</v>
      </c>
      <c r="N92" s="44"/>
      <c r="O92" s="44"/>
      <c r="P92" s="7"/>
      <c r="Q92" s="28">
        <f t="shared" ca="1" si="16"/>
        <v>-2020.1582459933361</v>
      </c>
      <c r="R92" s="27">
        <f t="shared" ca="1" si="17"/>
        <v>-3240.4714062393928</v>
      </c>
      <c r="S92" s="7"/>
      <c r="T92" s="28">
        <f t="shared" ca="1" si="18"/>
        <v>0.52686910863897696</v>
      </c>
      <c r="U92" s="27">
        <f t="shared" ca="1" si="19"/>
        <v>-0.84969218099132615</v>
      </c>
      <c r="V92" s="7"/>
      <c r="W92" s="28">
        <f t="shared" ca="1" si="20"/>
        <v>0.52982179226343862</v>
      </c>
      <c r="X92" s="27">
        <f t="shared" ca="1" si="24"/>
        <v>320.43691909277641</v>
      </c>
      <c r="Y92" s="7"/>
      <c r="Z92" s="28">
        <f t="shared" si="23"/>
        <v>320.39999999999998</v>
      </c>
      <c r="AA92" s="27">
        <f t="shared" si="21"/>
        <v>5.5920349233898312</v>
      </c>
      <c r="AB92" s="7"/>
      <c r="AC92" s="28">
        <f t="shared" ca="1" si="13"/>
        <v>3.6919092776429352E-2</v>
      </c>
      <c r="AD92" s="27"/>
      <c r="AE92" s="7"/>
    </row>
    <row r="93" spans="1:31" s="26" customFormat="1" x14ac:dyDescent="0.25">
      <c r="A93" s="26">
        <v>8</v>
      </c>
      <c r="B93" s="26">
        <v>-619</v>
      </c>
      <c r="C93" s="26">
        <v>11921</v>
      </c>
      <c r="D93" s="26">
        <v>11586</v>
      </c>
      <c r="E93" s="26">
        <v>14284</v>
      </c>
      <c r="F93" s="26">
        <v>14616</v>
      </c>
      <c r="G93" s="27"/>
      <c r="H93" s="7"/>
      <c r="I93" s="28">
        <f t="shared" si="14"/>
        <v>-2363</v>
      </c>
      <c r="J93" s="27">
        <f t="shared" si="14"/>
        <v>-3030</v>
      </c>
      <c r="K93" s="7"/>
      <c r="L93" s="124">
        <f t="shared" si="22"/>
        <v>0.6180105582447768</v>
      </c>
      <c r="M93" s="27">
        <f t="shared" ca="1" si="15"/>
        <v>5.6722389514125019E-5</v>
      </c>
      <c r="N93" s="44"/>
      <c r="O93" s="44"/>
      <c r="P93" s="7"/>
      <c r="Q93" s="28">
        <f t="shared" ca="1" si="16"/>
        <v>-2330.1582459933361</v>
      </c>
      <c r="R93" s="27">
        <f t="shared" ca="1" si="17"/>
        <v>-3028.4714062393928</v>
      </c>
      <c r="S93" s="7"/>
      <c r="T93" s="28">
        <f t="shared" ca="1" si="18"/>
        <v>0.60771892523231608</v>
      </c>
      <c r="U93" s="27">
        <f t="shared" ca="1" si="19"/>
        <v>-0.79410312625585799</v>
      </c>
      <c r="V93" s="7"/>
      <c r="W93" s="28">
        <f t="shared" ca="1" si="20"/>
        <v>0.61047913145338295</v>
      </c>
      <c r="X93" s="27">
        <f t="shared" ca="1" si="24"/>
        <v>314.83049599567391</v>
      </c>
      <c r="Y93" s="7"/>
      <c r="Z93" s="28">
        <f t="shared" si="23"/>
        <v>314.82899999999995</v>
      </c>
      <c r="AA93" s="27">
        <f t="shared" si="21"/>
        <v>5.4948026307612272</v>
      </c>
      <c r="AB93" s="7"/>
      <c r="AC93" s="28">
        <f t="shared" ca="1" si="13"/>
        <v>1.4959956739630798E-3</v>
      </c>
      <c r="AD93" s="27"/>
      <c r="AE93" s="7"/>
    </row>
    <row r="94" spans="1:31" s="26" customFormat="1" x14ac:dyDescent="0.25">
      <c r="A94" s="26">
        <v>9</v>
      </c>
      <c r="B94" s="26">
        <v>-633</v>
      </c>
      <c r="C94" s="26">
        <v>11775</v>
      </c>
      <c r="D94" s="26">
        <v>11700</v>
      </c>
      <c r="E94" s="26">
        <v>14424</v>
      </c>
      <c r="F94" s="26">
        <v>14485</v>
      </c>
      <c r="G94" s="27"/>
      <c r="H94" s="7"/>
      <c r="I94" s="28">
        <f t="shared" si="14"/>
        <v>-2649</v>
      </c>
      <c r="J94" s="27">
        <f t="shared" si="14"/>
        <v>-2785</v>
      </c>
      <c r="K94" s="7"/>
      <c r="L94" s="124">
        <f t="shared" si="22"/>
        <v>0.69299928849244563</v>
      </c>
      <c r="M94" s="27">
        <f t="shared" ca="1" si="15"/>
        <v>6.6458904981908835E-5</v>
      </c>
      <c r="N94" s="44"/>
      <c r="O94" s="44"/>
      <c r="P94" s="7"/>
      <c r="Q94" s="28">
        <f t="shared" ca="1" si="16"/>
        <v>-2616.1582459933361</v>
      </c>
      <c r="R94" s="27">
        <f t="shared" ca="1" si="17"/>
        <v>-2783.4714062393928</v>
      </c>
      <c r="S94" s="7"/>
      <c r="T94" s="28">
        <f t="shared" ca="1" si="18"/>
        <v>0.68230940118617089</v>
      </c>
      <c r="U94" s="27">
        <f t="shared" ca="1" si="19"/>
        <v>-0.72986105828326509</v>
      </c>
      <c r="V94" s="7"/>
      <c r="W94" s="28">
        <f t="shared" ca="1" si="20"/>
        <v>0.68484705536391521</v>
      </c>
      <c r="X94" s="27">
        <f t="shared" ca="1" si="24"/>
        <v>309.20479380240363</v>
      </c>
      <c r="Y94" s="7"/>
      <c r="Z94" s="28">
        <f t="shared" si="23"/>
        <v>309.13199999999995</v>
      </c>
      <c r="AA94" s="27">
        <f t="shared" si="21"/>
        <v>5.3953712232751094</v>
      </c>
      <c r="AB94" s="7"/>
      <c r="AC94" s="28">
        <f t="shared" ca="1" si="13"/>
        <v>7.2793802403680274E-2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11652</v>
      </c>
      <c r="D95" s="26">
        <v>11841</v>
      </c>
      <c r="E95" s="26">
        <v>14559</v>
      </c>
      <c r="F95" s="26">
        <v>14364</v>
      </c>
      <c r="G95" s="27"/>
      <c r="H95" s="7"/>
      <c r="I95" s="28">
        <f t="shared" si="14"/>
        <v>-2907</v>
      </c>
      <c r="J95" s="27">
        <f t="shared" si="14"/>
        <v>-2523</v>
      </c>
      <c r="K95" s="7"/>
      <c r="L95" s="124">
        <f t="shared" si="22"/>
        <v>0.75869174083060686</v>
      </c>
      <c r="M95" s="27">
        <f t="shared" ca="1" si="15"/>
        <v>4.6169894132775088E-5</v>
      </c>
      <c r="N95" s="44"/>
      <c r="O95" s="44"/>
      <c r="P95" s="7"/>
      <c r="Q95" s="28">
        <f t="shared" ca="1" si="16"/>
        <v>-2874.1582459933361</v>
      </c>
      <c r="R95" s="27">
        <f t="shared" ca="1" si="17"/>
        <v>-2521.4714062393928</v>
      </c>
      <c r="S95" s="7"/>
      <c r="T95" s="28">
        <f t="shared" ca="1" si="18"/>
        <v>0.74959731306062727</v>
      </c>
      <c r="U95" s="27">
        <f t="shared" ca="1" si="19"/>
        <v>-0.66116137743094117</v>
      </c>
      <c r="V95" s="7"/>
      <c r="W95" s="28">
        <f t="shared" ca="1" si="20"/>
        <v>0.75189689762912126</v>
      </c>
      <c r="X95" s="27">
        <f t="shared" ca="1" si="24"/>
        <v>303.70829679730321</v>
      </c>
      <c r="Y95" s="7"/>
      <c r="Z95" s="28">
        <f t="shared" si="23"/>
        <v>303.65099999999995</v>
      </c>
      <c r="AA95" s="27">
        <f t="shared" si="21"/>
        <v>5.2997097269733011</v>
      </c>
      <c r="AB95" s="7"/>
      <c r="AC95" s="28">
        <f t="shared" ca="1" si="13"/>
        <v>5.7296797303251878E-2</v>
      </c>
      <c r="AD95" s="27"/>
      <c r="AE95" s="7"/>
    </row>
    <row r="96" spans="1:31" s="26" customFormat="1" x14ac:dyDescent="0.25">
      <c r="A96" s="26">
        <v>11</v>
      </c>
      <c r="B96" s="26">
        <v>-614</v>
      </c>
      <c r="C96" s="26">
        <v>11529</v>
      </c>
      <c r="D96" s="26">
        <v>11978</v>
      </c>
      <c r="E96" s="26">
        <v>14670</v>
      </c>
      <c r="F96" s="26">
        <v>14210</v>
      </c>
      <c r="G96" s="27"/>
      <c r="H96" s="7"/>
      <c r="I96" s="28">
        <f t="shared" si="14"/>
        <v>-3141</v>
      </c>
      <c r="J96" s="27">
        <f t="shared" si="14"/>
        <v>-2232</v>
      </c>
      <c r="K96" s="7"/>
      <c r="L96" s="124">
        <f t="shared" si="22"/>
        <v>0.81789874617929592</v>
      </c>
      <c r="M96" s="27">
        <f t="shared" ca="1" si="15"/>
        <v>2.7434346918664662E-5</v>
      </c>
      <c r="N96" s="44"/>
      <c r="O96" s="44"/>
      <c r="P96" s="7"/>
      <c r="Q96" s="28">
        <f t="shared" ca="1" si="16"/>
        <v>-3108.1582459933361</v>
      </c>
      <c r="R96" s="27">
        <f t="shared" ca="1" si="17"/>
        <v>-2230.4714062393928</v>
      </c>
      <c r="S96" s="7"/>
      <c r="T96" s="28">
        <f t="shared" ca="1" si="18"/>
        <v>0.81062588429559934</v>
      </c>
      <c r="U96" s="27">
        <f t="shared" ca="1" si="19"/>
        <v>-0.58485753343084101</v>
      </c>
      <c r="V96" s="7"/>
      <c r="W96" s="28">
        <f t="shared" ca="1" si="20"/>
        <v>0.8126609654547271</v>
      </c>
      <c r="X96" s="27">
        <f t="shared" ca="1" si="24"/>
        <v>298.12422726780028</v>
      </c>
      <c r="Y96" s="7"/>
      <c r="Z96" s="28">
        <f t="shared" si="23"/>
        <v>298.12499999999994</v>
      </c>
      <c r="AA96" s="27">
        <f t="shared" si="21"/>
        <v>5.2032628325080941</v>
      </c>
      <c r="AB96" s="7"/>
      <c r="AC96" s="28">
        <f t="shared" ca="1" si="13"/>
        <v>-7.7273219966400575E-4</v>
      </c>
      <c r="AD96" s="27"/>
      <c r="AE96" s="7"/>
    </row>
    <row r="97" spans="1:31" s="26" customFormat="1" x14ac:dyDescent="0.25">
      <c r="A97" s="26">
        <v>12</v>
      </c>
      <c r="B97" s="26">
        <v>-632</v>
      </c>
      <c r="C97" s="26">
        <v>11429</v>
      </c>
      <c r="D97" s="26">
        <v>12135</v>
      </c>
      <c r="E97" s="26">
        <v>14771</v>
      </c>
      <c r="F97" s="26">
        <v>14051</v>
      </c>
      <c r="G97" s="27"/>
      <c r="H97" s="7"/>
      <c r="I97" s="28">
        <f t="shared" si="14"/>
        <v>-3342</v>
      </c>
      <c r="J97" s="27">
        <f t="shared" si="14"/>
        <v>-1916</v>
      </c>
      <c r="K97" s="7"/>
      <c r="L97" s="124">
        <f t="shared" si="22"/>
        <v>0.87089661767288806</v>
      </c>
      <c r="M97" s="27">
        <f t="shared" ca="1" si="15"/>
        <v>3.72220164322351E-5</v>
      </c>
      <c r="N97" s="44"/>
      <c r="O97" s="44"/>
      <c r="P97" s="7"/>
      <c r="Q97" s="28">
        <f t="shared" ca="1" si="16"/>
        <v>-3309.1582459933361</v>
      </c>
      <c r="R97" s="27">
        <f t="shared" ca="1" si="17"/>
        <v>-1914.471406239393</v>
      </c>
      <c r="S97" s="7"/>
      <c r="T97" s="28">
        <f t="shared" ca="1" si="18"/>
        <v>0.8630478621512806</v>
      </c>
      <c r="U97" s="27">
        <f t="shared" ca="1" si="19"/>
        <v>-0.50199837637231304</v>
      </c>
      <c r="V97" s="7"/>
      <c r="W97" s="28">
        <f t="shared" ca="1" si="20"/>
        <v>0.86479563279893246</v>
      </c>
      <c r="X97" s="27">
        <f t="shared" ca="1" si="24"/>
        <v>292.51673591997496</v>
      </c>
      <c r="Y97" s="7"/>
      <c r="Z97" s="28">
        <f t="shared" si="23"/>
        <v>292.43699999999995</v>
      </c>
      <c r="AA97" s="27">
        <f t="shared" si="21"/>
        <v>5.103988504654656</v>
      </c>
      <c r="AB97" s="7"/>
      <c r="AC97" s="28">
        <f t="shared" ca="1" si="13"/>
        <v>7.9735919975007619E-2</v>
      </c>
      <c r="AD97" s="27"/>
      <c r="AE97" s="7"/>
    </row>
    <row r="98" spans="1:31" s="26" customFormat="1" x14ac:dyDescent="0.25">
      <c r="A98" s="26">
        <v>13</v>
      </c>
      <c r="B98" s="26">
        <v>-635</v>
      </c>
      <c r="C98" s="26">
        <v>11346</v>
      </c>
      <c r="D98" s="26">
        <v>12314</v>
      </c>
      <c r="E98" s="26">
        <v>14871</v>
      </c>
      <c r="F98" s="26">
        <v>13892</v>
      </c>
      <c r="G98" s="27"/>
      <c r="H98" s="7"/>
      <c r="I98" s="28">
        <f t="shared" si="14"/>
        <v>-3525</v>
      </c>
      <c r="J98" s="27">
        <f t="shared" si="14"/>
        <v>-1578</v>
      </c>
      <c r="K98" s="7"/>
      <c r="L98" s="124">
        <f t="shared" si="22"/>
        <v>0.91550818897635278</v>
      </c>
      <c r="M98" s="27">
        <f t="shared" ca="1" si="15"/>
        <v>1.0840208666220119E-5</v>
      </c>
      <c r="N98" s="44"/>
      <c r="O98" s="44"/>
      <c r="P98" s="7"/>
      <c r="Q98" s="28">
        <f t="shared" ca="1" si="16"/>
        <v>-3492.1582459933361</v>
      </c>
      <c r="R98" s="27">
        <f t="shared" ca="1" si="17"/>
        <v>-1576.471406239393</v>
      </c>
      <c r="S98" s="7"/>
      <c r="T98" s="28">
        <f t="shared" ca="1" si="18"/>
        <v>0.91077533452734849</v>
      </c>
      <c r="U98" s="27">
        <f t="shared" ca="1" si="19"/>
        <v>-0.41337054382236843</v>
      </c>
      <c r="V98" s="7"/>
      <c r="W98" s="28">
        <f t="shared" ca="1" si="20"/>
        <v>0.91221574176094899</v>
      </c>
      <c r="X98" s="27">
        <f t="shared" ca="1" si="24"/>
        <v>286.75999431645573</v>
      </c>
      <c r="Y98" s="7"/>
      <c r="Z98" s="28">
        <f t="shared" si="23"/>
        <v>286.72199999999998</v>
      </c>
      <c r="AA98" s="27">
        <f t="shared" si="21"/>
        <v>5.0042429379031814</v>
      </c>
      <c r="AB98" s="7"/>
      <c r="AC98" s="28">
        <f t="shared" ca="1" si="13"/>
        <v>3.7994316455751687E-2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11278</v>
      </c>
      <c r="D99" s="26">
        <v>12493</v>
      </c>
      <c r="E99" s="26">
        <v>14941</v>
      </c>
      <c r="F99" s="26">
        <v>13716</v>
      </c>
      <c r="G99" s="27"/>
      <c r="H99" s="7"/>
      <c r="I99" s="28">
        <f t="shared" si="14"/>
        <v>-3663</v>
      </c>
      <c r="J99" s="27">
        <f t="shared" si="14"/>
        <v>-1223</v>
      </c>
      <c r="K99" s="7"/>
      <c r="L99" s="124">
        <f t="shared" si="22"/>
        <v>0.95106730244372761</v>
      </c>
      <c r="M99" s="27">
        <f t="shared" ca="1" si="15"/>
        <v>1.0133142305048433E-5</v>
      </c>
      <c r="N99" s="44"/>
      <c r="O99" s="44"/>
      <c r="P99" s="7"/>
      <c r="Q99" s="28">
        <f t="shared" ca="1" si="16"/>
        <v>-3630.1582459933361</v>
      </c>
      <c r="R99" s="27">
        <f t="shared" ca="1" si="17"/>
        <v>-1221.471406239393</v>
      </c>
      <c r="S99" s="7"/>
      <c r="T99" s="28">
        <f t="shared" ca="1" si="18"/>
        <v>0.94676654320438325</v>
      </c>
      <c r="U99" s="27">
        <f t="shared" ca="1" si="19"/>
        <v>-0.32028509839269292</v>
      </c>
      <c r="V99" s="7"/>
      <c r="W99" s="28">
        <f t="shared" ca="1" si="20"/>
        <v>0.94788404274570603</v>
      </c>
      <c r="X99" s="27">
        <f t="shared" ca="1" si="24"/>
        <v>281.05218242106309</v>
      </c>
      <c r="Y99" s="7"/>
      <c r="Z99" s="28">
        <f t="shared" si="23"/>
        <v>280.99799999999999</v>
      </c>
      <c r="AA99" s="27">
        <f t="shared" si="21"/>
        <v>4.9043402915190253</v>
      </c>
      <c r="AB99" s="7"/>
      <c r="AC99" s="28">
        <f t="shared" ca="1" si="13"/>
        <v>5.4182421063103448E-2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11219</v>
      </c>
      <c r="D100" s="26">
        <v>12663</v>
      </c>
      <c r="E100" s="26">
        <v>14977</v>
      </c>
      <c r="F100" s="26">
        <v>13522</v>
      </c>
      <c r="G100" s="27"/>
      <c r="H100" s="7"/>
      <c r="I100" s="28">
        <f t="shared" si="14"/>
        <v>-3758</v>
      </c>
      <c r="J100" s="27">
        <f t="shared" si="14"/>
        <v>-859</v>
      </c>
      <c r="K100" s="7"/>
      <c r="L100" s="124">
        <f t="shared" si="22"/>
        <v>0.97694135148424566</v>
      </c>
      <c r="M100" s="27">
        <f t="shared" ca="1" si="15"/>
        <v>2.1269798604373883E-5</v>
      </c>
      <c r="N100" s="44"/>
      <c r="O100" s="44"/>
      <c r="P100" s="7"/>
      <c r="Q100" s="28">
        <f t="shared" ca="1" si="16"/>
        <v>-3725.1582459933361</v>
      </c>
      <c r="R100" s="27">
        <f t="shared" ca="1" si="17"/>
        <v>-857.47140623939288</v>
      </c>
      <c r="S100" s="7"/>
      <c r="T100" s="28">
        <f t="shared" ca="1" si="18"/>
        <v>0.97154309990234211</v>
      </c>
      <c r="U100" s="27">
        <f t="shared" ca="1" si="19"/>
        <v>-0.22483974026198339</v>
      </c>
      <c r="V100" s="7"/>
      <c r="W100" s="28">
        <f t="shared" ca="1" si="20"/>
        <v>0.97232943229540747</v>
      </c>
      <c r="X100" s="27">
        <f t="shared" ca="1" si="24"/>
        <v>275.40246569181011</v>
      </c>
      <c r="Y100" s="7"/>
      <c r="Z100" s="28">
        <f t="shared" si="23"/>
        <v>275.32799999999997</v>
      </c>
      <c r="AA100" s="27">
        <f t="shared" si="21"/>
        <v>4.8053801229309476</v>
      </c>
      <c r="AB100" s="7"/>
      <c r="AC100" s="28">
        <f t="shared" ca="1" si="13"/>
        <v>7.4465691810132739E-2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11193</v>
      </c>
      <c r="D101" s="26">
        <v>12860</v>
      </c>
      <c r="E101" s="26">
        <v>15024</v>
      </c>
      <c r="F101" s="26">
        <v>13345</v>
      </c>
      <c r="G101" s="27"/>
      <c r="H101" s="7"/>
      <c r="I101" s="28">
        <f t="shared" si="14"/>
        <v>-3831</v>
      </c>
      <c r="J101" s="27">
        <f t="shared" si="14"/>
        <v>-485</v>
      </c>
      <c r="K101" s="7"/>
      <c r="L101" s="124">
        <f t="shared" si="22"/>
        <v>0.99334666161881802</v>
      </c>
      <c r="M101" s="27">
        <f t="shared" ca="1" si="15"/>
        <v>5.376394554020983E-6</v>
      </c>
      <c r="N101" s="44"/>
      <c r="O101" s="44"/>
      <c r="P101" s="7"/>
      <c r="Q101" s="28">
        <f t="shared" ca="1" si="16"/>
        <v>-3798.1582459933361</v>
      </c>
      <c r="R101" s="27">
        <f t="shared" ca="1" si="17"/>
        <v>-483.47140623939293</v>
      </c>
      <c r="S101" s="7"/>
      <c r="T101" s="28">
        <f t="shared" ca="1" si="18"/>
        <v>0.99058192768077358</v>
      </c>
      <c r="U101" s="27">
        <f t="shared" ca="1" si="19"/>
        <v>-0.12677225690790275</v>
      </c>
      <c r="V101" s="7"/>
      <c r="W101" s="28">
        <f t="shared" ca="1" si="20"/>
        <v>0.99102795625719464</v>
      </c>
      <c r="X101" s="27">
        <f t="shared" ca="1" si="24"/>
        <v>269.67202259457144</v>
      </c>
      <c r="Y101" s="7"/>
      <c r="Z101" s="28">
        <f t="shared" si="23"/>
        <v>269.613</v>
      </c>
      <c r="AA101" s="27">
        <f t="shared" si="21"/>
        <v>4.7056345561794712</v>
      </c>
      <c r="AB101" s="7"/>
      <c r="AC101" s="28">
        <f t="shared" ca="1" si="13"/>
        <v>5.9022594571445097E-2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11164</v>
      </c>
      <c r="D102" s="26">
        <v>13026</v>
      </c>
      <c r="E102" s="26">
        <v>15024</v>
      </c>
      <c r="F102" s="26">
        <v>13149</v>
      </c>
      <c r="G102" s="27"/>
      <c r="H102" s="7"/>
      <c r="I102" s="28">
        <f t="shared" si="14"/>
        <v>-3860</v>
      </c>
      <c r="J102" s="27">
        <f t="shared" si="14"/>
        <v>-123</v>
      </c>
      <c r="K102" s="7"/>
      <c r="L102" s="124">
        <f t="shared" si="22"/>
        <v>0.99982887081465288</v>
      </c>
      <c r="M102" s="27">
        <f t="shared" ca="1" si="15"/>
        <v>2.4554734961433756E-6</v>
      </c>
      <c r="N102" s="44"/>
      <c r="O102" s="44"/>
      <c r="P102" s="7"/>
      <c r="Q102" s="28">
        <f t="shared" ca="1" si="16"/>
        <v>-3827.1582459933361</v>
      </c>
      <c r="R102" s="27">
        <f t="shared" ca="1" si="17"/>
        <v>-121.47140623939293</v>
      </c>
      <c r="S102" s="7"/>
      <c r="T102" s="28">
        <f t="shared" ca="1" si="18"/>
        <v>0.99814529762015036</v>
      </c>
      <c r="U102" s="27">
        <f t="shared" ca="1" si="19"/>
        <v>-3.1851323821867478E-2</v>
      </c>
      <c r="V102" s="7"/>
      <c r="W102" s="28">
        <f t="shared" ca="1" si="20"/>
        <v>0.99826187576164749</v>
      </c>
      <c r="X102" s="27">
        <f t="shared" ca="1" si="24"/>
        <v>264.20984228138934</v>
      </c>
      <c r="Y102" s="7"/>
      <c r="Z102" s="28">
        <f t="shared" si="23"/>
        <v>264.06</v>
      </c>
      <c r="AA102" s="27">
        <f t="shared" si="21"/>
        <v>4.6087164228162258</v>
      </c>
      <c r="AB102" s="7"/>
      <c r="AC102" s="28">
        <f t="shared" ca="1" si="13"/>
        <v>0.14984228138933986</v>
      </c>
      <c r="AD102" s="27"/>
      <c r="AE102" s="7"/>
    </row>
    <row r="103" spans="1:31" s="26" customFormat="1" x14ac:dyDescent="0.25">
      <c r="A103" s="26">
        <v>18</v>
      </c>
      <c r="B103" s="26">
        <v>-610</v>
      </c>
      <c r="C103" s="26">
        <v>11183</v>
      </c>
      <c r="D103" s="26">
        <v>13227</v>
      </c>
      <c r="E103" s="26">
        <v>15039</v>
      </c>
      <c r="F103" s="26">
        <v>12983</v>
      </c>
      <c r="G103" s="27"/>
      <c r="H103" s="7"/>
      <c r="I103" s="28">
        <f t="shared" si="14"/>
        <v>-3856</v>
      </c>
      <c r="J103" s="27">
        <f t="shared" si="14"/>
        <v>244</v>
      </c>
      <c r="K103" s="7"/>
      <c r="L103" s="124">
        <f t="shared" si="22"/>
        <v>0.99701244556572999</v>
      </c>
      <c r="M103" s="27">
        <f t="shared" ca="1" si="15"/>
        <v>1.6344748521742157E-8</v>
      </c>
      <c r="N103" s="44"/>
      <c r="O103" s="44"/>
      <c r="P103" s="7"/>
      <c r="Q103" s="28">
        <f t="shared" ca="1" si="16"/>
        <v>-3823.1582459933361</v>
      </c>
      <c r="R103" s="27">
        <f t="shared" ca="1" si="17"/>
        <v>245.52859376060707</v>
      </c>
      <c r="S103" s="7"/>
      <c r="T103" s="28">
        <f t="shared" ca="1" si="18"/>
        <v>0.99710207418023633</v>
      </c>
      <c r="U103" s="27">
        <f t="shared" ca="1" si="19"/>
        <v>6.4380671875853376E-2</v>
      </c>
      <c r="V103" s="7"/>
      <c r="W103" s="28">
        <f t="shared" ca="1" si="20"/>
        <v>0.9968845989837587</v>
      </c>
      <c r="X103" s="27">
        <f t="shared" ca="1" si="24"/>
        <v>258.6872012841892</v>
      </c>
      <c r="Y103" s="7"/>
      <c r="Z103" s="28">
        <f t="shared" si="23"/>
        <v>258.57</v>
      </c>
      <c r="AA103" s="27">
        <f t="shared" si="21"/>
        <v>4.5128978468817378</v>
      </c>
      <c r="AB103" s="7"/>
      <c r="AC103" s="28">
        <f t="shared" ca="1" si="13"/>
        <v>0.11720128418920694</v>
      </c>
      <c r="AD103" s="27"/>
      <c r="AE103" s="7"/>
    </row>
    <row r="104" spans="1:31" s="26" customFormat="1" x14ac:dyDescent="0.25">
      <c r="A104" s="26">
        <v>19</v>
      </c>
      <c r="B104" s="26">
        <v>-615</v>
      </c>
      <c r="C104" s="26">
        <v>11199</v>
      </c>
      <c r="D104" s="26">
        <v>13403</v>
      </c>
      <c r="E104" s="26">
        <v>15011</v>
      </c>
      <c r="F104" s="26">
        <v>12795</v>
      </c>
      <c r="G104" s="27"/>
      <c r="H104" s="7"/>
      <c r="I104" s="28">
        <f t="shared" si="14"/>
        <v>-3812</v>
      </c>
      <c r="J104" s="27">
        <f t="shared" si="14"/>
        <v>608</v>
      </c>
      <c r="K104" s="7"/>
      <c r="L104" s="124">
        <f t="shared" si="22"/>
        <v>0.98491364489740185</v>
      </c>
      <c r="M104" s="27">
        <f t="shared" ca="1" si="15"/>
        <v>2.6932317495111772E-8</v>
      </c>
      <c r="N104" s="44"/>
      <c r="O104" s="44"/>
      <c r="P104" s="7"/>
      <c r="Q104" s="28">
        <f t="shared" ca="1" si="16"/>
        <v>-3779.1582459933361</v>
      </c>
      <c r="R104" s="27">
        <f t="shared" ca="1" si="17"/>
        <v>609.52859376060712</v>
      </c>
      <c r="S104" s="7"/>
      <c r="T104" s="28">
        <f t="shared" ca="1" si="18"/>
        <v>0.98562661634118176</v>
      </c>
      <c r="U104" s="27">
        <f t="shared" ca="1" si="19"/>
        <v>0.15982603000656292</v>
      </c>
      <c r="V104" s="7"/>
      <c r="W104" s="28">
        <f t="shared" ca="1" si="20"/>
        <v>0.98507775558412003</v>
      </c>
      <c r="X104" s="27">
        <f t="shared" ca="1" si="24"/>
        <v>253.16656879342327</v>
      </c>
      <c r="Y104" s="7"/>
      <c r="Z104" s="28">
        <f t="shared" si="23"/>
        <v>253.035</v>
      </c>
      <c r="AA104" s="27">
        <f t="shared" si="21"/>
        <v>4.4162938727838519</v>
      </c>
      <c r="AB104" s="7"/>
      <c r="AC104" s="28">
        <f t="shared" ca="1" si="13"/>
        <v>0.13156879342326988</v>
      </c>
      <c r="AD104" s="27"/>
      <c r="AE104" s="7"/>
    </row>
    <row r="105" spans="1:31" s="26" customFormat="1" x14ac:dyDescent="0.25">
      <c r="A105" s="26">
        <v>20</v>
      </c>
      <c r="B105" s="26">
        <v>-626</v>
      </c>
      <c r="C105" s="26">
        <v>11237</v>
      </c>
      <c r="D105" s="26">
        <v>13584</v>
      </c>
      <c r="E105" s="26">
        <v>14969</v>
      </c>
      <c r="F105" s="26">
        <v>12613</v>
      </c>
      <c r="G105" s="27"/>
      <c r="H105" s="7"/>
      <c r="I105" s="28">
        <f t="shared" si="14"/>
        <v>-3732</v>
      </c>
      <c r="J105" s="27">
        <f t="shared" si="14"/>
        <v>971</v>
      </c>
      <c r="K105" s="7"/>
      <c r="L105" s="124">
        <f t="shared" si="22"/>
        <v>0.96316726018725352</v>
      </c>
      <c r="M105" s="27">
        <f t="shared" ca="1" si="15"/>
        <v>5.1193263815699178E-7</v>
      </c>
      <c r="N105" s="44"/>
      <c r="O105" s="44"/>
      <c r="P105" s="7"/>
      <c r="Q105" s="28">
        <f t="shared" ca="1" si="16"/>
        <v>-3699.1582459933361</v>
      </c>
      <c r="R105" s="27">
        <f t="shared" ca="1" si="17"/>
        <v>972.52859376060712</v>
      </c>
      <c r="S105" s="7"/>
      <c r="T105" s="28">
        <f t="shared" ca="1" si="18"/>
        <v>0.96476214754290068</v>
      </c>
      <c r="U105" s="27">
        <f t="shared" ca="1" si="19"/>
        <v>0.2550091756149353</v>
      </c>
      <c r="V105" s="7"/>
      <c r="W105" s="28">
        <f t="shared" ca="1" si="20"/>
        <v>0.96388275486798636</v>
      </c>
      <c r="X105" s="27">
        <f t="shared" ca="1" si="24"/>
        <v>247.5634278915627</v>
      </c>
      <c r="Y105" s="7"/>
      <c r="Z105" s="28">
        <f t="shared" si="23"/>
        <v>247.40100000000001</v>
      </c>
      <c r="AA105" s="27">
        <f t="shared" si="21"/>
        <v>4.3179620227264914</v>
      </c>
      <c r="AB105" s="7"/>
      <c r="AC105" s="28">
        <f t="shared" ca="1" si="13"/>
        <v>0.162427891562686</v>
      </c>
      <c r="AD105" s="27"/>
      <c r="AE105" s="7"/>
    </row>
    <row r="106" spans="1:31" s="26" customFormat="1" x14ac:dyDescent="0.25">
      <c r="A106" s="26">
        <v>21</v>
      </c>
      <c r="B106" s="26">
        <v>-633</v>
      </c>
      <c r="C106" s="26">
        <v>11290</v>
      </c>
      <c r="D106" s="26">
        <v>13757</v>
      </c>
      <c r="E106" s="26">
        <v>14907</v>
      </c>
      <c r="F106" s="26">
        <v>12425</v>
      </c>
      <c r="G106" s="27"/>
      <c r="H106" s="7"/>
      <c r="I106" s="28">
        <f t="shared" si="14"/>
        <v>-3617</v>
      </c>
      <c r="J106" s="27">
        <f t="shared" si="14"/>
        <v>1332</v>
      </c>
      <c r="K106" s="7"/>
      <c r="L106" s="124">
        <f t="shared" si="22"/>
        <v>0.931716585034988</v>
      </c>
      <c r="M106" s="27">
        <f t="shared" ca="1" si="15"/>
        <v>3.4030267127540649E-6</v>
      </c>
      <c r="N106" s="44"/>
      <c r="O106" s="44"/>
      <c r="P106" s="7"/>
      <c r="Q106" s="28">
        <f t="shared" ca="1" si="16"/>
        <v>-3584.1582459933361</v>
      </c>
      <c r="R106" s="27">
        <f t="shared" ca="1" si="17"/>
        <v>1333.528593760607</v>
      </c>
      <c r="S106" s="7"/>
      <c r="T106" s="28">
        <f t="shared" ca="1" si="18"/>
        <v>0.93476947364537166</v>
      </c>
      <c r="U106" s="27">
        <f t="shared" ca="1" si="19"/>
        <v>0.34966789617863347</v>
      </c>
      <c r="V106" s="7"/>
      <c r="W106" s="28">
        <f t="shared" ca="1" si="20"/>
        <v>0.93356131447660107</v>
      </c>
      <c r="X106" s="27">
        <f t="shared" ca="1" si="24"/>
        <v>241.84876595401602</v>
      </c>
      <c r="Y106" s="7"/>
      <c r="Z106" s="28">
        <f t="shared" si="23"/>
        <v>241.70400000000001</v>
      </c>
      <c r="AA106" s="27">
        <f t="shared" si="21"/>
        <v>4.2185306152403745</v>
      </c>
      <c r="AB106" s="7"/>
      <c r="AC106" s="28">
        <f t="shared" ca="1" si="13"/>
        <v>0.14476595401600889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11376</v>
      </c>
      <c r="D107" s="26">
        <v>13947</v>
      </c>
      <c r="E107" s="26">
        <v>14845</v>
      </c>
      <c r="F107" s="26">
        <v>12263</v>
      </c>
      <c r="G107" s="27"/>
      <c r="H107" s="7"/>
      <c r="I107" s="28">
        <f t="shared" si="14"/>
        <v>-3469</v>
      </c>
      <c r="J107" s="27">
        <f t="shared" si="14"/>
        <v>1684</v>
      </c>
      <c r="K107" s="7"/>
      <c r="L107" s="124">
        <f t="shared" si="22"/>
        <v>0.89099067638755258</v>
      </c>
      <c r="M107" s="27">
        <f t="shared" ca="1" si="15"/>
        <v>1.3327934343100961E-5</v>
      </c>
      <c r="N107" s="44"/>
      <c r="O107" s="44"/>
      <c r="P107" s="7"/>
      <c r="Q107" s="28">
        <f t="shared" ca="1" si="16"/>
        <v>-3436.1582459933361</v>
      </c>
      <c r="R107" s="27">
        <f t="shared" ca="1" si="17"/>
        <v>1685.528593760607</v>
      </c>
      <c r="S107" s="7"/>
      <c r="T107" s="28">
        <f t="shared" ca="1" si="18"/>
        <v>0.89617020636855171</v>
      </c>
      <c r="U107" s="27">
        <f t="shared" ca="1" si="19"/>
        <v>0.44196670404129762</v>
      </c>
      <c r="V107" s="7"/>
      <c r="W107" s="28">
        <f t="shared" ca="1" si="20"/>
        <v>0.8946414207422152</v>
      </c>
      <c r="X107" s="27">
        <f t="shared" ca="1" si="24"/>
        <v>236.09225381589874</v>
      </c>
      <c r="Y107" s="7"/>
      <c r="Z107" s="28">
        <f t="shared" si="23"/>
        <v>235.99800000000002</v>
      </c>
      <c r="AA107" s="27">
        <f t="shared" si="21"/>
        <v>4.1189421281215779</v>
      </c>
      <c r="AB107" s="7"/>
      <c r="AC107" s="28">
        <f t="shared" ca="1" si="13"/>
        <v>9.4253815898724724E-2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11468</v>
      </c>
      <c r="D108" s="26">
        <v>14112</v>
      </c>
      <c r="E108" s="26">
        <v>14747</v>
      </c>
      <c r="F108" s="26">
        <v>12090</v>
      </c>
      <c r="G108" s="27"/>
      <c r="H108" s="7"/>
      <c r="I108" s="28">
        <f t="shared" si="14"/>
        <v>-3279</v>
      </c>
      <c r="J108" s="27">
        <f t="shared" si="14"/>
        <v>2022</v>
      </c>
      <c r="K108" s="7"/>
      <c r="L108" s="124">
        <f t="shared" si="22"/>
        <v>0.84067058851434584</v>
      </c>
      <c r="M108" s="27">
        <f t="shared" ca="1" si="15"/>
        <v>1.6890203852397638E-5</v>
      </c>
      <c r="N108" s="44"/>
      <c r="O108" s="44"/>
      <c r="P108" s="7"/>
      <c r="Q108" s="28">
        <f t="shared" ca="1" si="16"/>
        <v>-3246.1582459933361</v>
      </c>
      <c r="R108" s="27">
        <f t="shared" ca="1" si="17"/>
        <v>2023.528593760607</v>
      </c>
      <c r="S108" s="7"/>
      <c r="T108" s="28">
        <f t="shared" ca="1" si="18"/>
        <v>0.84661709297263421</v>
      </c>
      <c r="U108" s="27">
        <f t="shared" ca="1" si="19"/>
        <v>0.53059453659124212</v>
      </c>
      <c r="V108" s="7"/>
      <c r="W108" s="28">
        <f t="shared" ca="1" si="20"/>
        <v>0.84478035783298133</v>
      </c>
      <c r="X108" s="27">
        <f t="shared" ca="1" si="24"/>
        <v>230.24999245759193</v>
      </c>
      <c r="Y108" s="7"/>
      <c r="Z108" s="28">
        <f t="shared" si="23"/>
        <v>230.21100000000001</v>
      </c>
      <c r="AA108" s="27">
        <f t="shared" si="21"/>
        <v>4.0179399243086662</v>
      </c>
      <c r="AB108" s="7"/>
      <c r="AC108" s="28">
        <f t="shared" ca="1" si="13"/>
        <v>3.8992457591916718E-2</v>
      </c>
      <c r="AD108" s="27"/>
      <c r="AE108" s="7"/>
    </row>
    <row r="109" spans="1:31" s="26" customFormat="1" x14ac:dyDescent="0.25">
      <c r="A109" s="26">
        <v>24</v>
      </c>
      <c r="B109" s="26">
        <v>-616</v>
      </c>
      <c r="C109" s="26">
        <v>11574</v>
      </c>
      <c r="D109" s="26">
        <v>14266</v>
      </c>
      <c r="E109" s="26">
        <v>14644</v>
      </c>
      <c r="F109" s="26">
        <v>11936</v>
      </c>
      <c r="G109" s="27"/>
      <c r="H109" s="7"/>
      <c r="I109" s="28">
        <f t="shared" si="14"/>
        <v>-3070</v>
      </c>
      <c r="J109" s="27">
        <f t="shared" si="14"/>
        <v>2330</v>
      </c>
      <c r="K109" s="7"/>
      <c r="L109" s="124">
        <f t="shared" si="22"/>
        <v>0.78441927329012096</v>
      </c>
      <c r="M109" s="27">
        <f t="shared" ca="1" si="15"/>
        <v>3.1047036205109477E-5</v>
      </c>
      <c r="N109" s="44"/>
      <c r="O109" s="44"/>
      <c r="P109" s="7"/>
      <c r="Q109" s="28">
        <f t="shared" ca="1" si="16"/>
        <v>-3037.1582459933361</v>
      </c>
      <c r="R109" s="27">
        <f t="shared" ca="1" si="17"/>
        <v>2331.5285937606072</v>
      </c>
      <c r="S109" s="7"/>
      <c r="T109" s="28">
        <f t="shared" ca="1" si="18"/>
        <v>0.79210866823712489</v>
      </c>
      <c r="U109" s="27">
        <f t="shared" ca="1" si="19"/>
        <v>0.61135599347107339</v>
      </c>
      <c r="V109" s="7"/>
      <c r="W109" s="28">
        <f t="shared" ca="1" si="20"/>
        <v>0.78999126002782138</v>
      </c>
      <c r="X109" s="27">
        <f t="shared" ca="1" si="24"/>
        <v>224.64687797362637</v>
      </c>
      <c r="Y109" s="7"/>
      <c r="Z109" s="28">
        <f t="shared" si="23"/>
        <v>224.667</v>
      </c>
      <c r="AA109" s="27">
        <f t="shared" si="21"/>
        <v>3.9211788705781001</v>
      </c>
      <c r="AB109" s="7"/>
      <c r="AC109" s="28">
        <f t="shared" ca="1" si="13"/>
        <v>-2.0122026373627477E-2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11694</v>
      </c>
      <c r="D110" s="26">
        <v>14413</v>
      </c>
      <c r="E110" s="26">
        <v>14526</v>
      </c>
      <c r="F110" s="26">
        <v>11799</v>
      </c>
      <c r="G110" s="27"/>
      <c r="H110" s="7"/>
      <c r="I110" s="28">
        <f t="shared" si="14"/>
        <v>-2832</v>
      </c>
      <c r="J110" s="27">
        <f t="shared" si="14"/>
        <v>2614</v>
      </c>
      <c r="K110" s="7"/>
      <c r="L110" s="124">
        <f t="shared" si="22"/>
        <v>0.72028481138096689</v>
      </c>
      <c r="M110" s="27">
        <f t="shared" ca="1" si="15"/>
        <v>5.4402136112926877E-5</v>
      </c>
      <c r="N110" s="44"/>
      <c r="O110" s="44"/>
      <c r="P110" s="7"/>
      <c r="Q110" s="28">
        <f t="shared" ca="1" si="16"/>
        <v>-2799.1582459933361</v>
      </c>
      <c r="R110" s="27">
        <f t="shared" ca="1" si="17"/>
        <v>2615.5285937606072</v>
      </c>
      <c r="S110" s="7"/>
      <c r="T110" s="28">
        <f t="shared" ca="1" si="18"/>
        <v>0.73003687356223879</v>
      </c>
      <c r="U110" s="27">
        <f t="shared" ca="1" si="19"/>
        <v>0.68582434981481377</v>
      </c>
      <c r="V110" s="7"/>
      <c r="W110" s="28">
        <f t="shared" ca="1" si="20"/>
        <v>0.72766059175411568</v>
      </c>
      <c r="X110" s="27">
        <f t="shared" ca="1" si="24"/>
        <v>219.0776804148536</v>
      </c>
      <c r="Y110" s="7"/>
      <c r="Z110" s="28">
        <f t="shared" si="23"/>
        <v>219.078</v>
      </c>
      <c r="AA110" s="27">
        <f t="shared" si="21"/>
        <v>3.8236324186841375</v>
      </c>
      <c r="AB110" s="7"/>
      <c r="AC110" s="28">
        <f t="shared" ca="1" si="13"/>
        <v>-3.1958514639995883E-4</v>
      </c>
      <c r="AD110" s="27"/>
      <c r="AE110" s="7"/>
    </row>
    <row r="111" spans="1:31" s="26" customFormat="1" x14ac:dyDescent="0.25">
      <c r="A111" s="26">
        <v>26</v>
      </c>
      <c r="B111" s="26">
        <v>-611</v>
      </c>
      <c r="C111" s="26">
        <v>11826</v>
      </c>
      <c r="D111" s="26">
        <v>14536</v>
      </c>
      <c r="E111" s="26">
        <v>14392</v>
      </c>
      <c r="F111" s="26">
        <v>11668</v>
      </c>
      <c r="G111" s="27"/>
      <c r="H111" s="7"/>
      <c r="I111" s="28">
        <f t="shared" si="14"/>
        <v>-2566</v>
      </c>
      <c r="J111" s="27">
        <f t="shared" si="14"/>
        <v>2868</v>
      </c>
      <c r="K111" s="7"/>
      <c r="L111" s="124">
        <f t="shared" si="22"/>
        <v>0.65049588609198061</v>
      </c>
      <c r="M111" s="27">
        <f t="shared" ca="1" si="15"/>
        <v>5.7134484035359102E-5</v>
      </c>
      <c r="N111" s="44"/>
      <c r="O111" s="44"/>
      <c r="P111" s="7"/>
      <c r="Q111" s="28">
        <f t="shared" ca="1" si="16"/>
        <v>-2533.1582459933361</v>
      </c>
      <c r="R111" s="27">
        <f t="shared" ca="1" si="17"/>
        <v>2869.5285937606072</v>
      </c>
      <c r="S111" s="7"/>
      <c r="T111" s="28">
        <f t="shared" ca="1" si="18"/>
        <v>0.66066251480795424</v>
      </c>
      <c r="U111" s="27">
        <f t="shared" ca="1" si="19"/>
        <v>0.75242633048844065</v>
      </c>
      <c r="V111" s="7"/>
      <c r="W111" s="28">
        <f t="shared" ca="1" si="20"/>
        <v>0.6580546217028721</v>
      </c>
      <c r="X111" s="27">
        <f t="shared" ca="1" si="24"/>
        <v>213.55452788804519</v>
      </c>
      <c r="Y111" s="7"/>
      <c r="Z111" s="28">
        <f t="shared" si="23"/>
        <v>213.57900000000001</v>
      </c>
      <c r="AA111" s="27">
        <f t="shared" si="21"/>
        <v>3.7276567631169693</v>
      </c>
      <c r="AB111" s="7"/>
      <c r="AC111" s="28">
        <f t="shared" ca="1" si="13"/>
        <v>-2.4472111954821685E-2</v>
      </c>
      <c r="AD111" s="27"/>
      <c r="AE111" s="7"/>
    </row>
    <row r="112" spans="1:31" s="26" customFormat="1" x14ac:dyDescent="0.25">
      <c r="A112" s="26">
        <v>27</v>
      </c>
      <c r="B112" s="26">
        <v>-611</v>
      </c>
      <c r="C112" s="26">
        <v>11967</v>
      </c>
      <c r="D112" s="26">
        <v>14647</v>
      </c>
      <c r="E112" s="26">
        <v>14243</v>
      </c>
      <c r="F112" s="26">
        <v>11547</v>
      </c>
      <c r="G112" s="27"/>
      <c r="H112" s="7"/>
      <c r="I112" s="28">
        <f t="shared" si="14"/>
        <v>-2276</v>
      </c>
      <c r="J112" s="27">
        <f t="shared" si="14"/>
        <v>3100</v>
      </c>
      <c r="K112" s="7"/>
      <c r="L112" s="124">
        <f t="shared" si="22"/>
        <v>0.5747196288908889</v>
      </c>
      <c r="M112" s="27">
        <f t="shared" ca="1" si="15"/>
        <v>5.6095142160054505E-5</v>
      </c>
      <c r="N112" s="44"/>
      <c r="O112" s="44"/>
      <c r="P112" s="7"/>
      <c r="Q112" s="28">
        <f t="shared" ca="1" si="16"/>
        <v>-2243.1582459933361</v>
      </c>
      <c r="R112" s="27">
        <f t="shared" ca="1" si="17"/>
        <v>3101.5285937606072</v>
      </c>
      <c r="S112" s="7"/>
      <c r="T112" s="28">
        <f t="shared" ca="1" si="18"/>
        <v>0.58502881541418539</v>
      </c>
      <c r="U112" s="27">
        <f t="shared" ca="1" si="19"/>
        <v>0.81325963567065118</v>
      </c>
      <c r="V112" s="7"/>
      <c r="W112" s="28">
        <f t="shared" ca="1" si="20"/>
        <v>0.58220929791962805</v>
      </c>
      <c r="X112" s="27">
        <f t="shared" ca="1" si="24"/>
        <v>207.98106136481078</v>
      </c>
      <c r="Y112" s="7"/>
      <c r="Z112" s="28">
        <f t="shared" si="23"/>
        <v>208.08</v>
      </c>
      <c r="AA112" s="27">
        <f t="shared" si="21"/>
        <v>3.6316811075498014</v>
      </c>
      <c r="AB112" s="7"/>
      <c r="AC112" s="28">
        <f t="shared" ca="1" si="13"/>
        <v>-9.8938635189227853E-2</v>
      </c>
      <c r="AD112" s="27"/>
      <c r="AE112" s="7"/>
    </row>
    <row r="113" spans="1:31" s="26" customFormat="1" x14ac:dyDescent="0.25">
      <c r="A113" s="26">
        <v>28</v>
      </c>
      <c r="B113" s="26">
        <v>-634</v>
      </c>
      <c r="C113" s="26">
        <v>12130</v>
      </c>
      <c r="D113" s="26">
        <v>14767</v>
      </c>
      <c r="E113" s="26">
        <v>14094</v>
      </c>
      <c r="F113" s="26">
        <v>11453</v>
      </c>
      <c r="G113" s="27"/>
      <c r="H113" s="7"/>
      <c r="I113" s="28">
        <f t="shared" si="14"/>
        <v>-1964</v>
      </c>
      <c r="J113" s="27">
        <f t="shared" si="14"/>
        <v>3314</v>
      </c>
      <c r="K113" s="7"/>
      <c r="L113" s="124">
        <f t="shared" si="22"/>
        <v>0.49050835879810695</v>
      </c>
      <c r="M113" s="27">
        <f t="shared" ca="1" si="15"/>
        <v>1.0270273178500571E-4</v>
      </c>
      <c r="N113" s="44"/>
      <c r="O113" s="44"/>
      <c r="P113" s="7"/>
      <c r="Q113" s="28">
        <f t="shared" ca="1" si="16"/>
        <v>-1931.1582459933361</v>
      </c>
      <c r="R113" s="27">
        <f t="shared" ca="1" si="17"/>
        <v>3315.5285937606072</v>
      </c>
      <c r="S113" s="7"/>
      <c r="T113" s="28">
        <f t="shared" ca="1" si="18"/>
        <v>0.50365738710088925</v>
      </c>
      <c r="U113" s="27">
        <f t="shared" ca="1" si="19"/>
        <v>0.86937311545079354</v>
      </c>
      <c r="V113" s="7"/>
      <c r="W113" s="28">
        <f t="shared" ca="1" si="20"/>
        <v>0.50064259442715198</v>
      </c>
      <c r="X113" s="27">
        <f t="shared" ca="1" si="24"/>
        <v>202.31852428246918</v>
      </c>
      <c r="Y113" s="7"/>
      <c r="Z113" s="28">
        <f t="shared" si="23"/>
        <v>202.37400000000002</v>
      </c>
      <c r="AA113" s="27">
        <f t="shared" si="21"/>
        <v>3.5320926204310052</v>
      </c>
      <c r="AB113" s="7"/>
      <c r="AC113" s="28">
        <f t="shared" ca="1" si="13"/>
        <v>-5.5475717530839574E-2</v>
      </c>
      <c r="AD113" s="27"/>
      <c r="AE113" s="7"/>
    </row>
    <row r="114" spans="1:31" s="26" customFormat="1" x14ac:dyDescent="0.25">
      <c r="A114" s="26">
        <v>29</v>
      </c>
      <c r="B114" s="26">
        <v>-632</v>
      </c>
      <c r="C114" s="26">
        <v>12305</v>
      </c>
      <c r="D114" s="26">
        <v>14848</v>
      </c>
      <c r="E114" s="26">
        <v>13924</v>
      </c>
      <c r="F114" s="26">
        <v>11364</v>
      </c>
      <c r="G114" s="27"/>
      <c r="H114" s="7"/>
      <c r="I114" s="28">
        <f t="shared" si="14"/>
        <v>-1619</v>
      </c>
      <c r="J114" s="27">
        <f t="shared" si="14"/>
        <v>3484</v>
      </c>
      <c r="K114" s="7"/>
      <c r="L114" s="124">
        <f t="shared" si="22"/>
        <v>0.40172402607976254</v>
      </c>
      <c r="M114" s="27">
        <f t="shared" ca="1" si="15"/>
        <v>7.7180948947149392E-5</v>
      </c>
      <c r="N114" s="44"/>
      <c r="O114" s="44"/>
      <c r="P114" s="7"/>
      <c r="Q114" s="28">
        <f t="shared" ca="1" si="16"/>
        <v>-1586.1582459933361</v>
      </c>
      <c r="R114" s="27">
        <f t="shared" ca="1" si="17"/>
        <v>3485.5285937606072</v>
      </c>
      <c r="S114" s="7"/>
      <c r="T114" s="28">
        <f t="shared" ca="1" si="18"/>
        <v>0.41367936540830219</v>
      </c>
      <c r="U114" s="27">
        <f t="shared" ca="1" si="19"/>
        <v>0.91394924424810298</v>
      </c>
      <c r="V114" s="7"/>
      <c r="W114" s="28">
        <f t="shared" ca="1" si="20"/>
        <v>0.41050929494002797</v>
      </c>
      <c r="X114" s="27">
        <f t="shared" ca="1" si="24"/>
        <v>196.5700397149235</v>
      </c>
      <c r="Y114" s="7"/>
      <c r="Z114" s="28">
        <f t="shared" si="23"/>
        <v>196.68600000000004</v>
      </c>
      <c r="AA114" s="27">
        <f t="shared" si="21"/>
        <v>3.4328182925775677</v>
      </c>
      <c r="AB114" s="7"/>
      <c r="AC114" s="28">
        <f t="shared" ca="1" si="13"/>
        <v>-0.11596028507653955</v>
      </c>
      <c r="AD114" s="27"/>
      <c r="AE114" s="7"/>
    </row>
    <row r="115" spans="1:31" s="26" customFormat="1" x14ac:dyDescent="0.25">
      <c r="A115" s="26">
        <v>30</v>
      </c>
      <c r="B115" s="26">
        <v>-628</v>
      </c>
      <c r="C115" s="26">
        <v>12481</v>
      </c>
      <c r="D115" s="26">
        <v>14925</v>
      </c>
      <c r="E115" s="26">
        <v>13748</v>
      </c>
      <c r="F115" s="26">
        <v>11293</v>
      </c>
      <c r="G115" s="27"/>
      <c r="H115" s="7"/>
      <c r="I115" s="28">
        <f t="shared" si="14"/>
        <v>-1267</v>
      </c>
      <c r="J115" s="27">
        <f t="shared" si="14"/>
        <v>3632</v>
      </c>
      <c r="K115" s="7"/>
      <c r="L115" s="124">
        <f t="shared" si="22"/>
        <v>0.30958130823133917</v>
      </c>
      <c r="M115" s="27">
        <f t="shared" ca="1" si="15"/>
        <v>8.0803196474469701E-5</v>
      </c>
      <c r="N115" s="44"/>
      <c r="O115" s="44"/>
      <c r="P115" s="7"/>
      <c r="Q115" s="28">
        <f t="shared" ca="1" si="16"/>
        <v>-1234.1582459933361</v>
      </c>
      <c r="R115" s="27">
        <f t="shared" ca="1" si="17"/>
        <v>3633.5285937606072</v>
      </c>
      <c r="S115" s="7"/>
      <c r="T115" s="28">
        <f t="shared" ca="1" si="18"/>
        <v>0.32187570269586552</v>
      </c>
      <c r="U115" s="27">
        <f t="shared" ca="1" si="19"/>
        <v>0.95275669755399583</v>
      </c>
      <c r="V115" s="7"/>
      <c r="W115" s="28">
        <f t="shared" ca="1" si="20"/>
        <v>0.31857036805283717</v>
      </c>
      <c r="X115" s="27">
        <f t="shared" ca="1" si="24"/>
        <v>190.87057122885835</v>
      </c>
      <c r="Y115" s="7"/>
      <c r="Z115" s="28">
        <f t="shared" si="23"/>
        <v>191.03400000000005</v>
      </c>
      <c r="AA115" s="27">
        <f t="shared" si="21"/>
        <v>3.3341722832548486</v>
      </c>
      <c r="AB115" s="7"/>
      <c r="AC115" s="28">
        <f t="shared" ca="1" si="13"/>
        <v>-0.16342877114169596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12665</v>
      </c>
      <c r="D116" s="26">
        <v>14972</v>
      </c>
      <c r="E116" s="26">
        <v>13564</v>
      </c>
      <c r="F116" s="26">
        <v>11243</v>
      </c>
      <c r="G116" s="27"/>
      <c r="H116" s="7"/>
      <c r="I116" s="28">
        <f t="shared" si="14"/>
        <v>-899</v>
      </c>
      <c r="J116" s="27">
        <f t="shared" si="14"/>
        <v>3729</v>
      </c>
      <c r="K116" s="7"/>
      <c r="L116" s="124">
        <f t="shared" si="22"/>
        <v>0.21381473999609799</v>
      </c>
      <c r="M116" s="27">
        <f t="shared" ca="1" si="15"/>
        <v>7.5519627772852426E-5</v>
      </c>
      <c r="N116" s="44"/>
      <c r="O116" s="44"/>
      <c r="P116" s="7"/>
      <c r="Q116" s="28">
        <f t="shared" ca="1" si="16"/>
        <v>-866.15824599333621</v>
      </c>
      <c r="R116" s="27">
        <f t="shared" ca="1" si="17"/>
        <v>3730.5285937606072</v>
      </c>
      <c r="S116" s="7"/>
      <c r="T116" s="28">
        <f t="shared" ca="1" si="18"/>
        <v>0.22589914622377269</v>
      </c>
      <c r="U116" s="27">
        <f t="shared" ca="1" si="19"/>
        <v>0.97819131222069589</v>
      </c>
      <c r="V116" s="7"/>
      <c r="W116" s="28">
        <f t="shared" ca="1" si="20"/>
        <v>0.22250494297260276</v>
      </c>
      <c r="X116" s="27">
        <f t="shared" ca="1" si="24"/>
        <v>185.19711584455069</v>
      </c>
      <c r="Y116" s="7"/>
      <c r="Z116" s="28">
        <f t="shared" si="23"/>
        <v>185.34600000000006</v>
      </c>
      <c r="AA116" s="27">
        <f t="shared" si="21"/>
        <v>3.234897955401411</v>
      </c>
      <c r="AB116" s="7"/>
      <c r="AC116" s="28">
        <f t="shared" ca="1" si="13"/>
        <v>-0.14888415544936606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12842</v>
      </c>
      <c r="D117" s="26">
        <v>14998</v>
      </c>
      <c r="E117" s="26">
        <v>13367</v>
      </c>
      <c r="F117" s="26">
        <v>11200</v>
      </c>
      <c r="G117" s="27"/>
      <c r="H117" s="7"/>
      <c r="I117" s="28">
        <f t="shared" si="14"/>
        <v>-525</v>
      </c>
      <c r="J117" s="27">
        <f t="shared" si="14"/>
        <v>3798</v>
      </c>
      <c r="K117" s="7"/>
      <c r="L117" s="124">
        <f t="shared" si="22"/>
        <v>0.11563062744542285</v>
      </c>
      <c r="M117" s="27">
        <f t="shared" ca="1" si="15"/>
        <v>8.5924218639682787E-5</v>
      </c>
      <c r="N117" s="44"/>
      <c r="O117" s="44"/>
      <c r="P117" s="7"/>
      <c r="Q117" s="28">
        <f t="shared" ca="1" si="16"/>
        <v>-492.15824599333621</v>
      </c>
      <c r="R117" s="27">
        <f t="shared" ca="1" si="17"/>
        <v>3799.5285937606072</v>
      </c>
      <c r="S117" s="7"/>
      <c r="T117" s="28">
        <f t="shared" ca="1" si="18"/>
        <v>0.12835775459180873</v>
      </c>
      <c r="U117" s="27">
        <f t="shared" ca="1" si="19"/>
        <v>0.99628397626195675</v>
      </c>
      <c r="V117" s="7"/>
      <c r="W117" s="28">
        <f t="shared" ca="1" si="20"/>
        <v>0.12490015918330923</v>
      </c>
      <c r="X117" s="27">
        <f t="shared" ca="1" si="24"/>
        <v>179.52800265049461</v>
      </c>
      <c r="Y117" s="7"/>
      <c r="Z117" s="28">
        <f t="shared" si="23"/>
        <v>179.64000000000007</v>
      </c>
      <c r="AA117" s="27">
        <f t="shared" si="21"/>
        <v>3.1353094682826148</v>
      </c>
      <c r="AB117" s="7"/>
      <c r="AC117" s="28">
        <f t="shared" ca="1" si="13"/>
        <v>-0.11199734950545803</v>
      </c>
      <c r="AD117" s="27"/>
      <c r="AE117" s="7"/>
    </row>
    <row r="118" spans="1:31" s="26" customFormat="1" x14ac:dyDescent="0.25">
      <c r="A118" s="26">
        <v>33</v>
      </c>
      <c r="B118" s="26">
        <v>-614</v>
      </c>
      <c r="C118" s="26">
        <v>13032</v>
      </c>
      <c r="D118" s="26">
        <v>15028</v>
      </c>
      <c r="E118" s="26">
        <v>13192</v>
      </c>
      <c r="F118" s="26">
        <v>11199</v>
      </c>
      <c r="G118" s="27"/>
      <c r="H118" s="7"/>
      <c r="I118" s="28">
        <f t="shared" si="14"/>
        <v>-160</v>
      </c>
      <c r="J118" s="27">
        <f t="shared" si="14"/>
        <v>3829</v>
      </c>
      <c r="K118" s="7"/>
      <c r="L118" s="124">
        <f t="shared" si="22"/>
        <v>1.9441742889423672E-2</v>
      </c>
      <c r="M118" s="27">
        <f t="shared" ca="1" si="15"/>
        <v>1.0476520158711127E-4</v>
      </c>
      <c r="N118" s="44"/>
      <c r="O118" s="44"/>
      <c r="P118" s="7"/>
      <c r="Q118" s="28">
        <f t="shared" ca="1" si="16"/>
        <v>-127.15824599333618</v>
      </c>
      <c r="R118" s="27">
        <f t="shared" ca="1" si="17"/>
        <v>3830.5285937606072</v>
      </c>
      <c r="S118" s="7"/>
      <c r="T118" s="28">
        <f t="shared" ca="1" si="18"/>
        <v>3.3163615699651379E-2</v>
      </c>
      <c r="U118" s="27">
        <f t="shared" ca="1" si="19"/>
        <v>1.0044125644544073</v>
      </c>
      <c r="V118" s="7"/>
      <c r="W118" s="28">
        <f t="shared" ca="1" si="20"/>
        <v>2.9677230253839264E-2</v>
      </c>
      <c r="X118" s="27">
        <f t="shared" ca="1" si="24"/>
        <v>174.07475591734431</v>
      </c>
      <c r="Y118" s="7"/>
      <c r="Z118" s="28">
        <f t="shared" si="23"/>
        <v>174.11400000000006</v>
      </c>
      <c r="AA118" s="27">
        <f t="shared" si="21"/>
        <v>3.0388625738174078</v>
      </c>
      <c r="AB118" s="7"/>
      <c r="AC118" s="28">
        <f t="shared" ca="1" si="13"/>
        <v>-3.9244082655756074E-2</v>
      </c>
      <c r="AD118" s="27"/>
      <c r="AE118" s="7"/>
    </row>
    <row r="119" spans="1:31" s="26" customFormat="1" x14ac:dyDescent="0.25">
      <c r="A119" s="26">
        <v>34</v>
      </c>
      <c r="B119" s="26">
        <v>-598</v>
      </c>
      <c r="C119" s="26">
        <v>13213</v>
      </c>
      <c r="D119" s="26">
        <v>15012</v>
      </c>
      <c r="E119" s="26">
        <v>13005</v>
      </c>
      <c r="F119" s="26">
        <v>11195</v>
      </c>
      <c r="G119" s="27"/>
      <c r="H119" s="7"/>
      <c r="I119" s="28">
        <f t="shared" si="14"/>
        <v>208</v>
      </c>
      <c r="J119" s="27">
        <f t="shared" si="14"/>
        <v>3817</v>
      </c>
      <c r="K119" s="7"/>
      <c r="L119" s="124">
        <f t="shared" si="22"/>
        <v>-7.4421781918667343E-2</v>
      </c>
      <c r="M119" s="27">
        <f t="shared" ca="1" si="15"/>
        <v>6.614243546820592E-5</v>
      </c>
      <c r="N119" s="44"/>
      <c r="O119" s="44"/>
      <c r="P119" s="7"/>
      <c r="Q119" s="28">
        <f t="shared" ca="1" si="16"/>
        <v>240.84175400666382</v>
      </c>
      <c r="R119" s="27">
        <f t="shared" ca="1" si="17"/>
        <v>3818.5285937606072</v>
      </c>
      <c r="S119" s="7"/>
      <c r="T119" s="28">
        <f t="shared" ca="1" si="18"/>
        <v>-6.2812940772441497E-2</v>
      </c>
      <c r="U119" s="27">
        <f t="shared" ca="1" si="19"/>
        <v>1.0012660141863619</v>
      </c>
      <c r="V119" s="7"/>
      <c r="W119" s="28">
        <f t="shared" ca="1" si="20"/>
        <v>-6.6288981941525035E-2</v>
      </c>
      <c r="X119" s="27">
        <f t="shared" ca="1" si="24"/>
        <v>168.5945893912666</v>
      </c>
      <c r="Y119" s="7"/>
      <c r="Z119" s="28">
        <f t="shared" si="23"/>
        <v>168.73200000000006</v>
      </c>
      <c r="AA119" s="27">
        <f t="shared" si="21"/>
        <v>2.9449289534750731</v>
      </c>
      <c r="AB119" s="7"/>
      <c r="AC119" s="28">
        <f t="shared" ca="1" si="13"/>
        <v>-0.137410608733461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13395</v>
      </c>
      <c r="D120" s="26">
        <v>14992</v>
      </c>
      <c r="E120" s="26">
        <v>12816</v>
      </c>
      <c r="F120" s="26">
        <v>11218</v>
      </c>
      <c r="G120" s="27"/>
      <c r="H120" s="7"/>
      <c r="I120" s="28">
        <f t="shared" si="14"/>
        <v>579</v>
      </c>
      <c r="J120" s="27">
        <f t="shared" si="14"/>
        <v>3774</v>
      </c>
      <c r="K120" s="7"/>
      <c r="L120" s="124">
        <f t="shared" si="22"/>
        <v>-0.17165399915955556</v>
      </c>
      <c r="M120" s="27">
        <f t="shared" ca="1" si="15"/>
        <v>7.4729095974161448E-5</v>
      </c>
      <c r="N120" s="44"/>
      <c r="O120" s="44"/>
      <c r="P120" s="7"/>
      <c r="Q120" s="28">
        <f t="shared" ca="1" si="16"/>
        <v>611.84175400666379</v>
      </c>
      <c r="R120" s="27">
        <f t="shared" ca="1" si="17"/>
        <v>3775.5285937606072</v>
      </c>
      <c r="S120" s="7"/>
      <c r="T120" s="28">
        <f t="shared" ca="1" si="18"/>
        <v>-0.15957191482446992</v>
      </c>
      <c r="U120" s="27">
        <f t="shared" ca="1" si="19"/>
        <v>0.98999087572586608</v>
      </c>
      <c r="V120" s="7"/>
      <c r="W120" s="28">
        <f t="shared" ca="1" si="20"/>
        <v>-0.16300939992221891</v>
      </c>
      <c r="X120" s="27">
        <f t="shared" ca="1" si="24"/>
        <v>163.03205927761587</v>
      </c>
      <c r="Y120" s="7"/>
      <c r="Z120" s="28">
        <f t="shared" si="23"/>
        <v>163.11600000000004</v>
      </c>
      <c r="AA120" s="27">
        <f t="shared" si="21"/>
        <v>2.8469112626830713</v>
      </c>
      <c r="AB120" s="7"/>
      <c r="AC120" s="28">
        <f t="shared" ca="1" si="13"/>
        <v>-8.3940722384170385E-2</v>
      </c>
      <c r="AD120" s="27"/>
      <c r="AE120" s="7"/>
    </row>
    <row r="121" spans="1:31" s="26" customFormat="1" x14ac:dyDescent="0.25">
      <c r="A121" s="26">
        <v>36</v>
      </c>
      <c r="B121" s="26">
        <v>-629</v>
      </c>
      <c r="C121" s="26">
        <v>13583</v>
      </c>
      <c r="D121" s="26">
        <v>14961</v>
      </c>
      <c r="E121" s="26">
        <v>12638</v>
      </c>
      <c r="F121" s="26">
        <v>11261</v>
      </c>
      <c r="G121" s="27"/>
      <c r="H121" s="7"/>
      <c r="I121" s="28">
        <f t="shared" si="14"/>
        <v>945</v>
      </c>
      <c r="J121" s="27">
        <f t="shared" si="14"/>
        <v>3700</v>
      </c>
      <c r="K121" s="7"/>
      <c r="L121" s="124">
        <f t="shared" si="22"/>
        <v>-0.26799512716556256</v>
      </c>
      <c r="M121" s="27">
        <f t="shared" ca="1" si="15"/>
        <v>9.2113214150046387E-5</v>
      </c>
      <c r="N121" s="44"/>
      <c r="O121" s="44"/>
      <c r="P121" s="7"/>
      <c r="Q121" s="28">
        <f t="shared" ca="1" si="16"/>
        <v>977.84175400666379</v>
      </c>
      <c r="R121" s="27">
        <f t="shared" ca="1" si="17"/>
        <v>3701.5285937606072</v>
      </c>
      <c r="S121" s="7"/>
      <c r="T121" s="28">
        <f t="shared" ca="1" si="18"/>
        <v>-0.25502685957660576</v>
      </c>
      <c r="U121" s="27">
        <f t="shared" ca="1" si="19"/>
        <v>0.97058714907291954</v>
      </c>
      <c r="V121" s="7"/>
      <c r="W121" s="28">
        <f t="shared" ca="1" si="20"/>
        <v>-0.25839756423792065</v>
      </c>
      <c r="X121" s="27">
        <f t="shared" ca="1" si="24"/>
        <v>157.47438394983999</v>
      </c>
      <c r="Y121" s="7"/>
      <c r="Z121" s="28">
        <f t="shared" si="23"/>
        <v>157.45500000000004</v>
      </c>
      <c r="AA121" s="27">
        <f t="shared" si="21"/>
        <v>2.748108173727672</v>
      </c>
      <c r="AB121" s="7"/>
      <c r="AC121" s="28">
        <f t="shared" ca="1" si="13"/>
        <v>1.93839498399484E-2</v>
      </c>
      <c r="AD121" s="27"/>
      <c r="AE121" s="7"/>
    </row>
    <row r="122" spans="1:31" s="26" customFormat="1" x14ac:dyDescent="0.25">
      <c r="A122" s="26">
        <v>37</v>
      </c>
      <c r="B122" s="26">
        <v>-623</v>
      </c>
      <c r="C122" s="26">
        <v>13760</v>
      </c>
      <c r="D122" s="26">
        <v>14897</v>
      </c>
      <c r="E122" s="26">
        <v>12456</v>
      </c>
      <c r="F122" s="26">
        <v>11318</v>
      </c>
      <c r="G122" s="27"/>
      <c r="H122" s="7"/>
      <c r="I122" s="28">
        <f t="shared" si="14"/>
        <v>1304</v>
      </c>
      <c r="J122" s="27">
        <f t="shared" si="14"/>
        <v>3579</v>
      </c>
      <c r="K122" s="7"/>
      <c r="L122" s="124">
        <f t="shared" si="22"/>
        <v>-0.36084338151118883</v>
      </c>
      <c r="M122" s="27">
        <f t="shared" ca="1" si="15"/>
        <v>7.9674990649177555E-5</v>
      </c>
      <c r="N122" s="44"/>
      <c r="O122" s="44"/>
      <c r="P122" s="7"/>
      <c r="Q122" s="28">
        <f t="shared" ca="1" si="16"/>
        <v>1336.8417540066639</v>
      </c>
      <c r="R122" s="27">
        <f t="shared" ca="1" si="17"/>
        <v>3580.5285937606072</v>
      </c>
      <c r="S122" s="7"/>
      <c r="T122" s="28">
        <f t="shared" ca="1" si="18"/>
        <v>-0.34865616330889204</v>
      </c>
      <c r="U122" s="27">
        <f t="shared" ca="1" si="19"/>
        <v>0.93885943387012882</v>
      </c>
      <c r="V122" s="7"/>
      <c r="W122" s="28">
        <f t="shared" ca="1" si="20"/>
        <v>-0.35191729666680283</v>
      </c>
      <c r="X122" s="27">
        <f t="shared" ca="1" si="24"/>
        <v>151.83458607431373</v>
      </c>
      <c r="Y122" s="7"/>
      <c r="Z122" s="28">
        <f t="shared" si="23"/>
        <v>151.84800000000004</v>
      </c>
      <c r="AA122" s="27">
        <f t="shared" si="21"/>
        <v>2.6502475625683504</v>
      </c>
      <c r="AB122" s="7"/>
      <c r="AC122" s="28">
        <f t="shared" ca="1" si="13"/>
        <v>-1.3413925686307948E-2</v>
      </c>
      <c r="AD122" s="27"/>
      <c r="AE122" s="7"/>
    </row>
    <row r="123" spans="1:31" s="26" customFormat="1" x14ac:dyDescent="0.25">
      <c r="A123" s="26">
        <v>38</v>
      </c>
      <c r="B123" s="26">
        <v>-634</v>
      </c>
      <c r="C123" s="26">
        <v>13940</v>
      </c>
      <c r="D123" s="26">
        <v>14833</v>
      </c>
      <c r="E123" s="26">
        <v>12285</v>
      </c>
      <c r="F123" s="26">
        <v>11404</v>
      </c>
      <c r="G123" s="27"/>
      <c r="H123" s="7"/>
      <c r="I123" s="28">
        <f t="shared" si="14"/>
        <v>1655</v>
      </c>
      <c r="J123" s="27">
        <f t="shared" si="14"/>
        <v>3429</v>
      </c>
      <c r="K123" s="7"/>
      <c r="L123" s="124">
        <f t="shared" si="22"/>
        <v>-0.4517808660811235</v>
      </c>
      <c r="M123" s="27">
        <f t="shared" ca="1" si="15"/>
        <v>7.1515648452164166E-5</v>
      </c>
      <c r="N123" s="44"/>
      <c r="O123" s="44"/>
      <c r="P123" s="7"/>
      <c r="Q123" s="28">
        <f t="shared" ca="1" si="16"/>
        <v>1687.8417540066639</v>
      </c>
      <c r="R123" s="27">
        <f t="shared" ca="1" si="17"/>
        <v>3430.5285937606072</v>
      </c>
      <c r="S123" s="7"/>
      <c r="T123" s="28">
        <f t="shared" ca="1" si="18"/>
        <v>-0.44019902016135021</v>
      </c>
      <c r="U123" s="27">
        <f t="shared" ca="1" si="19"/>
        <v>0.89952755551956165</v>
      </c>
      <c r="V123" s="7"/>
      <c r="W123" s="28">
        <f t="shared" ca="1" si="20"/>
        <v>-0.44332417355672815</v>
      </c>
      <c r="X123" s="27">
        <f t="shared" ca="1" si="24"/>
        <v>146.14636448415536</v>
      </c>
      <c r="Y123" s="7"/>
      <c r="Z123" s="28">
        <f t="shared" si="23"/>
        <v>146.14200000000005</v>
      </c>
      <c r="AA123" s="27">
        <f t="shared" si="21"/>
        <v>2.5506590754495542</v>
      </c>
      <c r="AB123" s="7"/>
      <c r="AC123" s="28">
        <f t="shared" ca="1" si="13"/>
        <v>4.3644841553032165E-3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14104</v>
      </c>
      <c r="D124" s="26">
        <v>14737</v>
      </c>
      <c r="E124" s="26">
        <v>12115</v>
      </c>
      <c r="F124" s="26">
        <v>11494</v>
      </c>
      <c r="G124" s="27"/>
      <c r="H124" s="7"/>
      <c r="I124" s="28">
        <f t="shared" si="14"/>
        <v>1989</v>
      </c>
      <c r="J124" s="27">
        <f t="shared" si="14"/>
        <v>3243</v>
      </c>
      <c r="K124" s="7"/>
      <c r="L124" s="124">
        <f t="shared" si="22"/>
        <v>-0.5383737288609779</v>
      </c>
      <c r="M124" s="27">
        <f t="shared" ca="1" si="15"/>
        <v>6.575867546510574E-5</v>
      </c>
      <c r="N124" s="44"/>
      <c r="O124" s="44"/>
      <c r="P124" s="7"/>
      <c r="Q124" s="28">
        <f t="shared" ca="1" si="16"/>
        <v>2021.8417540066639</v>
      </c>
      <c r="R124" s="27">
        <f t="shared" ca="1" si="17"/>
        <v>3244.5285937606072</v>
      </c>
      <c r="S124" s="7"/>
      <c r="T124" s="28">
        <f t="shared" ca="1" si="18"/>
        <v>-0.52730817739417368</v>
      </c>
      <c r="U124" s="27">
        <f t="shared" ca="1" si="19"/>
        <v>0.85075602636485848</v>
      </c>
      <c r="V124" s="7"/>
      <c r="W124" s="28">
        <f t="shared" ca="1" si="20"/>
        <v>-0.53026455655641402</v>
      </c>
      <c r="X124" s="27">
        <f t="shared" ca="1" si="24"/>
        <v>140.44761739644088</v>
      </c>
      <c r="Y124" s="7"/>
      <c r="Z124" s="28">
        <f t="shared" si="23"/>
        <v>140.42700000000005</v>
      </c>
      <c r="AA124" s="27">
        <f t="shared" si="21"/>
        <v>2.4509135086980778</v>
      </c>
      <c r="AB124" s="7"/>
      <c r="AC124" s="28">
        <f t="shared" ca="1" si="13"/>
        <v>2.0617396440826496E-2</v>
      </c>
      <c r="AD124" s="27"/>
      <c r="AE124" s="7"/>
    </row>
    <row r="125" spans="1:31" s="26" customFormat="1" x14ac:dyDescent="0.25">
      <c r="A125" s="26">
        <v>40</v>
      </c>
      <c r="B125" s="26">
        <v>-623</v>
      </c>
      <c r="C125" s="26">
        <v>14255</v>
      </c>
      <c r="D125" s="26">
        <v>14623</v>
      </c>
      <c r="E125" s="26">
        <v>11956</v>
      </c>
      <c r="F125" s="26">
        <v>11600</v>
      </c>
      <c r="G125" s="27"/>
      <c r="H125" s="7"/>
      <c r="I125" s="28">
        <f t="shared" si="14"/>
        <v>2299</v>
      </c>
      <c r="J125" s="27">
        <f t="shared" si="14"/>
        <v>3023</v>
      </c>
      <c r="K125" s="7"/>
      <c r="L125" s="124">
        <f t="shared" si="22"/>
        <v>-0.61813404188282262</v>
      </c>
      <c r="M125" s="27">
        <f t="shared" ca="1" si="15"/>
        <v>5.2120137991704796E-5</v>
      </c>
      <c r="N125" s="44"/>
      <c r="O125" s="44"/>
      <c r="P125" s="7"/>
      <c r="Q125" s="28">
        <f t="shared" ca="1" si="16"/>
        <v>2331.8417540066639</v>
      </c>
      <c r="R125" s="27">
        <f t="shared" ca="1" si="17"/>
        <v>3024.5285937606072</v>
      </c>
      <c r="S125" s="7"/>
      <c r="T125" s="28">
        <f t="shared" ca="1" si="18"/>
        <v>-0.60815799398751269</v>
      </c>
      <c r="U125" s="27">
        <f t="shared" ca="1" si="19"/>
        <v>0.79306927145069339</v>
      </c>
      <c r="V125" s="7"/>
      <c r="W125" s="28">
        <f t="shared" ca="1" si="20"/>
        <v>-0.61091461406673464</v>
      </c>
      <c r="X125" s="27">
        <f t="shared" ca="1" si="24"/>
        <v>134.77467241404554</v>
      </c>
      <c r="Y125" s="7"/>
      <c r="Z125" s="28">
        <f t="shared" si="23"/>
        <v>134.82000000000005</v>
      </c>
      <c r="AA125" s="27">
        <f t="shared" si="21"/>
        <v>2.3530528975387557</v>
      </c>
      <c r="AB125" s="7"/>
      <c r="AC125" s="28">
        <f t="shared" ca="1" si="13"/>
        <v>-4.5327585954510141E-2</v>
      </c>
      <c r="AD125" s="27"/>
      <c r="AE125" s="7"/>
    </row>
    <row r="126" spans="1:31" s="26" customFormat="1" x14ac:dyDescent="0.25">
      <c r="A126" s="26">
        <v>41</v>
      </c>
      <c r="B126" s="26">
        <v>-619</v>
      </c>
      <c r="C126" s="26">
        <v>14400</v>
      </c>
      <c r="D126" s="26">
        <v>14510</v>
      </c>
      <c r="E126" s="26">
        <v>11816</v>
      </c>
      <c r="F126" s="26">
        <v>11728</v>
      </c>
      <c r="G126" s="27"/>
      <c r="H126" s="7"/>
      <c r="I126" s="28">
        <f t="shared" si="14"/>
        <v>2584</v>
      </c>
      <c r="J126" s="27">
        <f t="shared" si="14"/>
        <v>2782</v>
      </c>
      <c r="K126" s="7"/>
      <c r="L126" s="124">
        <f t="shared" si="22"/>
        <v>-0.69152566330648024</v>
      </c>
      <c r="M126" s="27">
        <f t="shared" ca="1" si="15"/>
        <v>4.2253795054210988E-5</v>
      </c>
      <c r="N126" s="44"/>
      <c r="O126" s="44"/>
      <c r="P126" s="7"/>
      <c r="Q126" s="28">
        <f t="shared" ca="1" si="16"/>
        <v>2616.8417540066639</v>
      </c>
      <c r="R126" s="27">
        <f t="shared" ca="1" si="17"/>
        <v>2783.5285937606072</v>
      </c>
      <c r="S126" s="7"/>
      <c r="T126" s="28">
        <f t="shared" ca="1" si="18"/>
        <v>-0.68248766408138906</v>
      </c>
      <c r="U126" s="27">
        <f t="shared" ca="1" si="19"/>
        <v>0.72987605356744889</v>
      </c>
      <c r="V126" s="7"/>
      <c r="W126" s="28">
        <f t="shared" ca="1" si="20"/>
        <v>-0.68502537138578845</v>
      </c>
      <c r="X126" s="27">
        <f t="shared" ca="1" si="24"/>
        <v>129.19793804191556</v>
      </c>
      <c r="Y126" s="7"/>
      <c r="Z126" s="28">
        <f t="shared" si="23"/>
        <v>129.24900000000005</v>
      </c>
      <c r="AA126" s="27">
        <f t="shared" si="21"/>
        <v>2.2558206049101517</v>
      </c>
      <c r="AB126" s="7"/>
      <c r="AC126" s="28">
        <f t="shared" ca="1" si="13"/>
        <v>-5.1061958084488879E-2</v>
      </c>
      <c r="AD126" s="27"/>
      <c r="AE126" s="7"/>
    </row>
    <row r="127" spans="1:31" s="26" customFormat="1" x14ac:dyDescent="0.25">
      <c r="A127" s="26">
        <v>42</v>
      </c>
      <c r="B127" s="26">
        <v>-607</v>
      </c>
      <c r="C127" s="26">
        <v>14531</v>
      </c>
      <c r="D127" s="26">
        <v>14383</v>
      </c>
      <c r="E127" s="26">
        <v>11693</v>
      </c>
      <c r="F127" s="26">
        <v>11862</v>
      </c>
      <c r="G127" s="27"/>
      <c r="H127" s="7"/>
      <c r="I127" s="28">
        <f t="shared" si="14"/>
        <v>2838</v>
      </c>
      <c r="J127" s="27">
        <f t="shared" si="14"/>
        <v>2521</v>
      </c>
      <c r="K127" s="7"/>
      <c r="L127" s="124">
        <f t="shared" si="22"/>
        <v>-0.75715469382512679</v>
      </c>
      <c r="M127" s="27">
        <f t="shared" ca="1" si="15"/>
        <v>3.7476431436403481E-5</v>
      </c>
      <c r="N127" s="44"/>
      <c r="O127" s="44"/>
      <c r="P127" s="7"/>
      <c r="Q127" s="28">
        <f t="shared" ca="1" si="16"/>
        <v>2870.8417540066639</v>
      </c>
      <c r="R127" s="27">
        <f t="shared" ca="1" si="17"/>
        <v>2522.5285937606072</v>
      </c>
      <c r="S127" s="7"/>
      <c r="T127" s="28">
        <f t="shared" ca="1" si="18"/>
        <v>-0.7487323525159314</v>
      </c>
      <c r="U127" s="27">
        <f t="shared" ca="1" si="19"/>
        <v>0.66143858523746213</v>
      </c>
      <c r="V127" s="7"/>
      <c r="W127" s="28">
        <f t="shared" ca="1" si="20"/>
        <v>-0.75103289413578678</v>
      </c>
      <c r="X127" s="27">
        <f t="shared" ca="1" si="24"/>
        <v>123.75287909414953</v>
      </c>
      <c r="Y127" s="7"/>
      <c r="Z127" s="28">
        <f t="shared" si="23"/>
        <v>123.78600000000006</v>
      </c>
      <c r="AA127" s="27">
        <f t="shared" si="21"/>
        <v>2.160473267873702</v>
      </c>
      <c r="AB127" s="7"/>
      <c r="AC127" s="28">
        <f t="shared" ca="1" si="13"/>
        <v>-3.3120905850523741E-2</v>
      </c>
      <c r="AD127" s="27"/>
      <c r="AE127" s="7"/>
    </row>
    <row r="128" spans="1:31" s="26" customFormat="1" x14ac:dyDescent="0.25">
      <c r="A128" s="26">
        <v>43</v>
      </c>
      <c r="B128" s="26">
        <v>-617</v>
      </c>
      <c r="C128" s="26">
        <v>14644</v>
      </c>
      <c r="D128" s="26">
        <v>14231</v>
      </c>
      <c r="E128" s="26">
        <v>11573</v>
      </c>
      <c r="F128" s="26">
        <v>12006</v>
      </c>
      <c r="G128" s="27"/>
      <c r="H128" s="7"/>
      <c r="I128" s="28">
        <f t="shared" si="14"/>
        <v>3071</v>
      </c>
      <c r="J128" s="27">
        <f t="shared" si="14"/>
        <v>2225</v>
      </c>
      <c r="K128" s="7"/>
      <c r="L128" s="124">
        <f t="shared" si="22"/>
        <v>-0.81681276163795669</v>
      </c>
      <c r="M128" s="27">
        <f t="shared" ca="1" si="15"/>
        <v>2.7890631485786689E-5</v>
      </c>
      <c r="N128" s="44"/>
      <c r="O128" s="44"/>
      <c r="P128" s="7"/>
      <c r="Q128" s="28">
        <f t="shared" ca="1" si="16"/>
        <v>3103.8417540066639</v>
      </c>
      <c r="R128" s="27">
        <f t="shared" ca="1" si="17"/>
        <v>2226.5285937606072</v>
      </c>
      <c r="S128" s="7"/>
      <c r="T128" s="28">
        <f t="shared" ca="1" si="18"/>
        <v>-0.80950011789092502</v>
      </c>
      <c r="U128" s="27">
        <f t="shared" ca="1" si="19"/>
        <v>0.58382367862567641</v>
      </c>
      <c r="V128" s="7"/>
      <c r="W128" s="28">
        <f t="shared" ca="1" si="20"/>
        <v>-0.81153160348033759</v>
      </c>
      <c r="X128" s="27">
        <f t="shared" ca="1" si="24"/>
        <v>118.1139434545214</v>
      </c>
      <c r="Y128" s="7"/>
      <c r="Z128" s="28">
        <f t="shared" si="23"/>
        <v>118.23300000000006</v>
      </c>
      <c r="AA128" s="27">
        <f t="shared" si="21"/>
        <v>2.0635551345104566</v>
      </c>
      <c r="AB128" s="7"/>
      <c r="AC128" s="28">
        <f t="shared" ca="1" si="13"/>
        <v>-0.11905654547865652</v>
      </c>
      <c r="AD128" s="27"/>
      <c r="AE128" s="7"/>
    </row>
    <row r="129" spans="1:31" s="26" customFormat="1" x14ac:dyDescent="0.25">
      <c r="A129" s="26">
        <v>44</v>
      </c>
      <c r="B129" s="26">
        <v>-624</v>
      </c>
      <c r="C129" s="26">
        <v>14745</v>
      </c>
      <c r="D129" s="26">
        <v>14075</v>
      </c>
      <c r="E129" s="26">
        <v>11470</v>
      </c>
      <c r="F129" s="26">
        <v>12162</v>
      </c>
      <c r="G129" s="27"/>
      <c r="H129" s="7"/>
      <c r="I129" s="28">
        <f t="shared" si="14"/>
        <v>3275</v>
      </c>
      <c r="J129" s="27">
        <f t="shared" si="14"/>
        <v>1913</v>
      </c>
      <c r="K129" s="7"/>
      <c r="L129" s="124">
        <f t="shared" si="22"/>
        <v>-0.86934833573257109</v>
      </c>
      <c r="M129" s="27">
        <f t="shared" ca="1" si="15"/>
        <v>2.397083337439824E-5</v>
      </c>
      <c r="N129" s="44"/>
      <c r="O129" s="44"/>
      <c r="P129" s="7"/>
      <c r="Q129" s="28">
        <f t="shared" ca="1" si="16"/>
        <v>3307.8417540066639</v>
      </c>
      <c r="R129" s="27">
        <f t="shared" ca="1" si="17"/>
        <v>1914.528593760607</v>
      </c>
      <c r="S129" s="7"/>
      <c r="T129" s="28">
        <f t="shared" ca="1" si="18"/>
        <v>-0.86270451332654163</v>
      </c>
      <c r="U129" s="27">
        <f t="shared" ca="1" si="19"/>
        <v>0.50201337165649673</v>
      </c>
      <c r="V129" s="7"/>
      <c r="W129" s="28">
        <f t="shared" ca="1" si="20"/>
        <v>-0.86445233395822518</v>
      </c>
      <c r="X129" s="27">
        <f t="shared" ca="1" si="24"/>
        <v>112.52735743107348</v>
      </c>
      <c r="Y129" s="7"/>
      <c r="Z129" s="28">
        <f t="shared" si="23"/>
        <v>112.61700000000006</v>
      </c>
      <c r="AA129" s="27">
        <f t="shared" si="21"/>
        <v>1.9655374437184552</v>
      </c>
      <c r="AB129" s="7"/>
      <c r="AC129" s="28">
        <f t="shared" ca="1" si="13"/>
        <v>-8.9642568926578292E-2</v>
      </c>
      <c r="AD129" s="27"/>
      <c r="AE129" s="7"/>
    </row>
    <row r="130" spans="1:31" s="26" customFormat="1" x14ac:dyDescent="0.25">
      <c r="A130" s="26">
        <v>45</v>
      </c>
      <c r="B130" s="26">
        <v>-632</v>
      </c>
      <c r="C130" s="26">
        <v>14839</v>
      </c>
      <c r="D130" s="26">
        <v>13911</v>
      </c>
      <c r="E130" s="26">
        <v>11379</v>
      </c>
      <c r="F130" s="26">
        <v>12334</v>
      </c>
      <c r="G130" s="27"/>
      <c r="H130" s="7"/>
      <c r="I130" s="28">
        <f t="shared" si="14"/>
        <v>3460</v>
      </c>
      <c r="J130" s="27">
        <f t="shared" si="14"/>
        <v>1577</v>
      </c>
      <c r="K130" s="7"/>
      <c r="L130" s="124">
        <f t="shared" si="22"/>
        <v>-0.91404877755059066</v>
      </c>
      <c r="M130" s="27">
        <f t="shared" ca="1" si="15"/>
        <v>2.7320762541639175E-6</v>
      </c>
      <c r="N130" s="44"/>
      <c r="O130" s="44"/>
      <c r="P130" s="7"/>
      <c r="Q130" s="28">
        <f t="shared" ca="1" si="16"/>
        <v>3492.8417540066639</v>
      </c>
      <c r="R130" s="27">
        <f t="shared" ca="1" si="17"/>
        <v>1578.528593760607</v>
      </c>
      <c r="S130" s="7"/>
      <c r="T130" s="28">
        <f t="shared" ca="1" si="18"/>
        <v>-0.91095359742256665</v>
      </c>
      <c r="U130" s="27">
        <f t="shared" ca="1" si="19"/>
        <v>0.41390996415122638</v>
      </c>
      <c r="V130" s="7"/>
      <c r="W130" s="28">
        <f t="shared" ca="1" si="20"/>
        <v>-0.91239587820272827</v>
      </c>
      <c r="X130" s="27">
        <f t="shared" ca="1" si="24"/>
        <v>106.78384021937126</v>
      </c>
      <c r="Y130" s="7"/>
      <c r="Z130" s="28">
        <f t="shared" si="23"/>
        <v>106.92900000000006</v>
      </c>
      <c r="AA130" s="27">
        <f t="shared" si="21"/>
        <v>1.8662631158650176</v>
      </c>
      <c r="AB130" s="7"/>
      <c r="AC130" s="28">
        <f t="shared" ca="1" si="13"/>
        <v>-0.14515978062880208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14913</v>
      </c>
      <c r="D131" s="26">
        <v>13740</v>
      </c>
      <c r="E131" s="26">
        <v>11317</v>
      </c>
      <c r="F131" s="26">
        <v>12513</v>
      </c>
      <c r="G131" s="27"/>
      <c r="H131" s="7"/>
      <c r="I131" s="28">
        <f t="shared" si="14"/>
        <v>3596</v>
      </c>
      <c r="J131" s="27">
        <f t="shared" si="14"/>
        <v>1227</v>
      </c>
      <c r="K131" s="7"/>
      <c r="L131" s="124">
        <f t="shared" si="22"/>
        <v>-0.94950217212897214</v>
      </c>
      <c r="M131" s="27">
        <f t="shared" ca="1" si="15"/>
        <v>3.8222469125443376E-6</v>
      </c>
      <c r="N131" s="44"/>
      <c r="O131" s="44"/>
      <c r="P131" s="7"/>
      <c r="Q131" s="28">
        <f t="shared" ca="1" si="16"/>
        <v>3628.8417540066639</v>
      </c>
      <c r="R131" s="27">
        <f t="shared" ca="1" si="17"/>
        <v>1228.528593760607</v>
      </c>
      <c r="S131" s="7"/>
      <c r="T131" s="28">
        <f t="shared" ca="1" si="18"/>
        <v>-0.94642319437964439</v>
      </c>
      <c r="U131" s="27">
        <f t="shared" ca="1" si="19"/>
        <v>0.3221355813332365</v>
      </c>
      <c r="V131" s="7"/>
      <c r="W131" s="28">
        <f t="shared" ca="1" si="20"/>
        <v>-0.94754711537466951</v>
      </c>
      <c r="X131" s="27">
        <f t="shared" ca="1" si="24"/>
        <v>101.15872175788161</v>
      </c>
      <c r="Y131" s="7"/>
      <c r="Z131" s="28">
        <f t="shared" si="23"/>
        <v>101.28600000000006</v>
      </c>
      <c r="AA131" s="27">
        <f t="shared" si="21"/>
        <v>1.7677741861749776</v>
      </c>
      <c r="AB131" s="7"/>
      <c r="AC131" s="28">
        <f t="shared" ca="1" si="13"/>
        <v>-0.12727824211845018</v>
      </c>
      <c r="AD131" s="27"/>
      <c r="AE131" s="7"/>
    </row>
    <row r="132" spans="1:31" s="26" customFormat="1" x14ac:dyDescent="0.25">
      <c r="A132" s="26">
        <v>47</v>
      </c>
      <c r="B132" s="26">
        <v>-641</v>
      </c>
      <c r="C132" s="26">
        <v>14956</v>
      </c>
      <c r="D132" s="26">
        <v>13549</v>
      </c>
      <c r="E132" s="26">
        <v>11257</v>
      </c>
      <c r="F132" s="26">
        <v>12691</v>
      </c>
      <c r="G132" s="27"/>
      <c r="H132" s="7"/>
      <c r="I132" s="28">
        <f t="shared" si="14"/>
        <v>3699</v>
      </c>
      <c r="J132" s="27">
        <f t="shared" si="14"/>
        <v>858</v>
      </c>
      <c r="K132" s="7"/>
      <c r="L132" s="124">
        <f t="shared" si="22"/>
        <v>-0.9762317452208279</v>
      </c>
      <c r="M132" s="27">
        <f t="shared" ca="1" si="15"/>
        <v>4.6540809090677509E-6</v>
      </c>
      <c r="N132" s="44"/>
      <c r="O132" s="44"/>
      <c r="P132" s="7"/>
      <c r="Q132" s="28">
        <f t="shared" ca="1" si="16"/>
        <v>3731.8417540066639</v>
      </c>
      <c r="R132" s="27">
        <f t="shared" ca="1" si="17"/>
        <v>859.52859376060712</v>
      </c>
      <c r="S132" s="7"/>
      <c r="T132" s="28">
        <f t="shared" ca="1" si="18"/>
        <v>-0.97328619795743132</v>
      </c>
      <c r="U132" s="27">
        <f t="shared" ca="1" si="19"/>
        <v>0.22537916059084143</v>
      </c>
      <c r="V132" s="7"/>
      <c r="W132" s="28">
        <f t="shared" ca="1" si="20"/>
        <v>-0.97407441332492783</v>
      </c>
      <c r="X132" s="27">
        <f t="shared" ca="1" si="24"/>
        <v>95.410054240883255</v>
      </c>
      <c r="Y132" s="7"/>
      <c r="Z132" s="28">
        <f t="shared" si="23"/>
        <v>95.517000000000053</v>
      </c>
      <c r="AA132" s="27">
        <f t="shared" si="21"/>
        <v>1.6670861416274245</v>
      </c>
      <c r="AB132" s="7"/>
      <c r="AC132" s="28">
        <f t="shared" ca="1" si="13"/>
        <v>-0.10694575911679749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14989</v>
      </c>
      <c r="D133" s="26">
        <v>13362</v>
      </c>
      <c r="E133" s="26">
        <v>11223</v>
      </c>
      <c r="F133" s="26">
        <v>12879</v>
      </c>
      <c r="G133" s="27"/>
      <c r="H133" s="7"/>
      <c r="I133" s="28">
        <f t="shared" si="14"/>
        <v>3766</v>
      </c>
      <c r="J133" s="27">
        <f t="shared" si="14"/>
        <v>483</v>
      </c>
      <c r="K133" s="7"/>
      <c r="L133" s="124">
        <f t="shared" si="22"/>
        <v>-0.99294275787692565</v>
      </c>
      <c r="M133" s="27">
        <f t="shared" ca="1" si="15"/>
        <v>3.0122219271009267E-6</v>
      </c>
      <c r="N133" s="44"/>
      <c r="O133" s="44"/>
      <c r="P133" s="7"/>
      <c r="Q133" s="28">
        <f t="shared" ca="1" si="16"/>
        <v>3798.8417540066639</v>
      </c>
      <c r="R133" s="27">
        <f t="shared" ca="1" si="17"/>
        <v>484.52859376060707</v>
      </c>
      <c r="S133" s="7"/>
      <c r="T133" s="28">
        <f t="shared" ca="1" si="18"/>
        <v>-0.99076019057599174</v>
      </c>
      <c r="U133" s="27">
        <f t="shared" ca="1" si="19"/>
        <v>0.12704946471442363</v>
      </c>
      <c r="V133" s="7"/>
      <c r="W133" s="28">
        <f t="shared" ca="1" si="20"/>
        <v>-0.99120718248902084</v>
      </c>
      <c r="X133" s="27">
        <f t="shared" ca="1" si="24"/>
        <v>89.686483961168051</v>
      </c>
      <c r="Y133" s="7"/>
      <c r="Z133" s="28">
        <f t="shared" si="23"/>
        <v>89.81100000000005</v>
      </c>
      <c r="AA133" s="27">
        <f t="shared" si="21"/>
        <v>1.5674976545086281</v>
      </c>
      <c r="AB133" s="7"/>
      <c r="AC133" s="28">
        <f t="shared" ca="1" si="13"/>
        <v>-0.1245160388319988</v>
      </c>
      <c r="AD133" s="27"/>
      <c r="AE133" s="7"/>
    </row>
    <row r="134" spans="1:31" s="26" customFormat="1" x14ac:dyDescent="0.25">
      <c r="A134" s="26">
        <v>49</v>
      </c>
      <c r="B134" s="26">
        <v>-604</v>
      </c>
      <c r="C134" s="26">
        <v>15002</v>
      </c>
      <c r="D134" s="26">
        <v>13180</v>
      </c>
      <c r="E134" s="26">
        <v>11205</v>
      </c>
      <c r="F134" s="26">
        <v>13054</v>
      </c>
      <c r="G134" s="27"/>
      <c r="H134" s="7"/>
      <c r="I134" s="28">
        <f t="shared" si="14"/>
        <v>3797</v>
      </c>
      <c r="J134" s="27">
        <f t="shared" si="14"/>
        <v>126</v>
      </c>
      <c r="K134" s="7"/>
      <c r="L134" s="124">
        <f t="shared" si="22"/>
        <v>-0.99971205516512363</v>
      </c>
      <c r="M134" s="27">
        <f t="shared" ca="1" si="15"/>
        <v>5.5470806162246098E-7</v>
      </c>
      <c r="N134" s="44"/>
      <c r="O134" s="44"/>
      <c r="P134" s="7"/>
      <c r="Q134" s="28">
        <f t="shared" ca="1" si="16"/>
        <v>3829.8417540066639</v>
      </c>
      <c r="R134" s="27">
        <f t="shared" ca="1" si="17"/>
        <v>127.52859376060707</v>
      </c>
      <c r="S134" s="7"/>
      <c r="T134" s="28">
        <f t="shared" ca="1" si="18"/>
        <v>-0.99884517223532565</v>
      </c>
      <c r="U134" s="27">
        <f t="shared" ca="1" si="19"/>
        <v>3.3439594240073922E-2</v>
      </c>
      <c r="V134" s="7"/>
      <c r="W134" s="28">
        <f t="shared" ca="1" si="20"/>
        <v>-0.99896726790581902</v>
      </c>
      <c r="X134" s="27">
        <f t="shared" ca="1" si="24"/>
        <v>84.299550785886709</v>
      </c>
      <c r="Y134" s="7"/>
      <c r="Z134" s="28">
        <f t="shared" si="23"/>
        <v>84.375000000000057</v>
      </c>
      <c r="AA134" s="27">
        <f t="shared" si="21"/>
        <v>1.4726215563702165</v>
      </c>
      <c r="AB134" s="7"/>
      <c r="AC134" s="28">
        <f t="shared" ca="1" si="13"/>
        <v>-7.5449214113348262E-2</v>
      </c>
      <c r="AD134" s="27"/>
      <c r="AE134" s="7"/>
    </row>
    <row r="135" spans="1:31" s="26" customFormat="1" x14ac:dyDescent="0.25">
      <c r="A135" s="26">
        <v>50</v>
      </c>
      <c r="B135" s="26">
        <v>-614</v>
      </c>
      <c r="C135" s="26">
        <v>15004</v>
      </c>
      <c r="D135" s="26">
        <v>13000</v>
      </c>
      <c r="E135" s="26">
        <v>11209</v>
      </c>
      <c r="F135" s="26">
        <v>13239</v>
      </c>
      <c r="G135" s="27"/>
      <c r="H135" s="7"/>
      <c r="I135" s="28">
        <f t="shared" si="14"/>
        <v>3795</v>
      </c>
      <c r="J135" s="27">
        <f t="shared" si="14"/>
        <v>-239</v>
      </c>
      <c r="K135" s="7"/>
      <c r="L135" s="124">
        <f t="shared" si="22"/>
        <v>-0.99737674664193743</v>
      </c>
      <c r="M135" s="27">
        <f t="shared" ca="1" si="15"/>
        <v>5.426970812861397E-7</v>
      </c>
      <c r="N135" s="44"/>
      <c r="O135" s="44"/>
      <c r="P135" s="7"/>
      <c r="Q135" s="28">
        <f t="shared" ca="1" si="16"/>
        <v>3827.8417540066639</v>
      </c>
      <c r="R135" s="27">
        <f t="shared" ca="1" si="17"/>
        <v>-237.47140623939293</v>
      </c>
      <c r="S135" s="7"/>
      <c r="T135" s="28">
        <f t="shared" ca="1" si="18"/>
        <v>-0.99832356051536852</v>
      </c>
      <c r="U135" s="27">
        <f t="shared" ca="1" si="19"/>
        <v>-6.2267976412972707E-2</v>
      </c>
      <c r="V135" s="7"/>
      <c r="W135" s="28">
        <f t="shared" ca="1" si="20"/>
        <v>-0.99811342641041634</v>
      </c>
      <c r="X135" s="27">
        <f t="shared" ca="1" si="24"/>
        <v>78.812529058009261</v>
      </c>
      <c r="Y135" s="7"/>
      <c r="Z135" s="28">
        <f t="shared" si="23"/>
        <v>78.849000000000061</v>
      </c>
      <c r="AA135" s="27">
        <f t="shared" si="21"/>
        <v>1.3761746619050099</v>
      </c>
      <c r="AB135" s="7"/>
      <c r="AC135" s="28">
        <f t="shared" ca="1" si="13"/>
        <v>-3.6470941990799588E-2</v>
      </c>
      <c r="AD135" s="27"/>
      <c r="AE135" s="7"/>
    </row>
    <row r="136" spans="1:31" s="26" customFormat="1" x14ac:dyDescent="0.25">
      <c r="A136" s="26">
        <v>51</v>
      </c>
      <c r="B136" s="26">
        <v>-620</v>
      </c>
      <c r="C136" s="26">
        <v>14981</v>
      </c>
      <c r="D136" s="26">
        <v>12815</v>
      </c>
      <c r="E136" s="26">
        <v>11229</v>
      </c>
      <c r="F136" s="26">
        <v>13425</v>
      </c>
      <c r="G136" s="27"/>
      <c r="H136" s="7"/>
      <c r="I136" s="28">
        <f t="shared" si="14"/>
        <v>3752</v>
      </c>
      <c r="J136" s="27">
        <f t="shared" si="14"/>
        <v>-610</v>
      </c>
      <c r="K136" s="7"/>
      <c r="L136" s="124">
        <f t="shared" si="22"/>
        <v>-0.9856121632899294</v>
      </c>
      <c r="M136" s="27">
        <f t="shared" ca="1" si="15"/>
        <v>9.0032710615170344E-7</v>
      </c>
      <c r="N136" s="44"/>
      <c r="O136" s="44"/>
      <c r="P136" s="7"/>
      <c r="Q136" s="28">
        <f t="shared" ca="1" si="16"/>
        <v>3784.8417540066639</v>
      </c>
      <c r="R136" s="27">
        <f t="shared" ca="1" si="17"/>
        <v>-608.47140623939288</v>
      </c>
      <c r="S136" s="7"/>
      <c r="T136" s="28">
        <f t="shared" ca="1" si="18"/>
        <v>-0.98710890853629252</v>
      </c>
      <c r="U136" s="27">
        <f t="shared" ca="1" si="19"/>
        <v>-0.15954882220004199</v>
      </c>
      <c r="V136" s="7"/>
      <c r="W136" s="28">
        <f t="shared" ca="1" si="20"/>
        <v>-0.98656101897239734</v>
      </c>
      <c r="X136" s="27">
        <f t="shared" ca="1" si="24"/>
        <v>73.195875366963662</v>
      </c>
      <c r="Y136" s="7"/>
      <c r="Z136" s="28">
        <f t="shared" si="23"/>
        <v>73.269000000000062</v>
      </c>
      <c r="AA136" s="27">
        <f t="shared" si="21"/>
        <v>1.2787852896437264</v>
      </c>
      <c r="AB136" s="7"/>
      <c r="AC136" s="28">
        <f t="shared" ca="1" si="13"/>
        <v>-7.3124633036400155E-2</v>
      </c>
      <c r="AD136" s="27"/>
      <c r="AE136" s="7"/>
    </row>
    <row r="137" spans="1:31" s="26" customFormat="1" x14ac:dyDescent="0.25">
      <c r="A137" s="26">
        <v>52</v>
      </c>
      <c r="B137" s="26">
        <v>-622</v>
      </c>
      <c r="C137" s="26">
        <v>14942</v>
      </c>
      <c r="D137" s="26">
        <v>12630</v>
      </c>
      <c r="E137" s="26">
        <v>11266</v>
      </c>
      <c r="F137" s="26">
        <v>13599</v>
      </c>
      <c r="G137" s="27"/>
      <c r="H137" s="7"/>
      <c r="I137" s="28">
        <f t="shared" si="14"/>
        <v>3676</v>
      </c>
      <c r="J137" s="27">
        <f t="shared" si="14"/>
        <v>-969</v>
      </c>
      <c r="K137" s="7"/>
      <c r="L137" s="124">
        <f t="shared" si="22"/>
        <v>-0.96442373675943038</v>
      </c>
      <c r="M137" s="27">
        <f t="shared" ca="1" si="15"/>
        <v>3.9567259249868351E-6</v>
      </c>
      <c r="N137" s="44"/>
      <c r="O137" s="44"/>
      <c r="P137" s="7"/>
      <c r="Q137" s="28">
        <f t="shared" ca="1" si="16"/>
        <v>3708.8417540066639</v>
      </c>
      <c r="R137" s="27">
        <f t="shared" ca="1" si="17"/>
        <v>-967.47140623939288</v>
      </c>
      <c r="S137" s="7"/>
      <c r="T137" s="28">
        <f t="shared" ca="1" si="18"/>
        <v>-0.96728766317792547</v>
      </c>
      <c r="U137" s="27">
        <f t="shared" ca="1" si="19"/>
        <v>-0.25368311771906593</v>
      </c>
      <c r="V137" s="7"/>
      <c r="W137" s="28">
        <f t="shared" ca="1" si="20"/>
        <v>-0.96641288882123633</v>
      </c>
      <c r="X137" s="27">
        <f t="shared" ca="1" si="24"/>
        <v>67.674049170404885</v>
      </c>
      <c r="Y137" s="7"/>
      <c r="Z137" s="28">
        <f t="shared" si="23"/>
        <v>67.671000000000063</v>
      </c>
      <c r="AA137" s="27">
        <f t="shared" si="21"/>
        <v>1.1810817581170838</v>
      </c>
      <c r="AB137" s="7"/>
      <c r="AC137" s="28">
        <f t="shared" ca="1" si="13"/>
        <v>3.0491704048216661E-3</v>
      </c>
      <c r="AD137" s="27"/>
      <c r="AE137" s="7"/>
    </row>
    <row r="138" spans="1:31" s="26" customFormat="1" x14ac:dyDescent="0.25">
      <c r="A138" s="26">
        <v>53</v>
      </c>
      <c r="B138" s="26">
        <v>-635</v>
      </c>
      <c r="C138" s="26">
        <v>14879</v>
      </c>
      <c r="D138" s="26">
        <v>12445</v>
      </c>
      <c r="E138" s="26">
        <v>11319</v>
      </c>
      <c r="F138" s="26">
        <v>13780</v>
      </c>
      <c r="G138" s="27"/>
      <c r="H138" s="7"/>
      <c r="I138" s="28">
        <f t="shared" si="14"/>
        <v>3560</v>
      </c>
      <c r="J138" s="27">
        <f t="shared" si="14"/>
        <v>-1335</v>
      </c>
      <c r="K138" s="7"/>
      <c r="L138" s="124">
        <f t="shared" si="22"/>
        <v>-0.93330494441098033</v>
      </c>
      <c r="M138" s="27">
        <f t="shared" ca="1" si="15"/>
        <v>6.3561748228490503E-6</v>
      </c>
      <c r="N138" s="44"/>
      <c r="O138" s="44"/>
      <c r="P138" s="7"/>
      <c r="Q138" s="28">
        <f t="shared" ca="1" si="16"/>
        <v>3592.8417540066639</v>
      </c>
      <c r="R138" s="27">
        <f t="shared" ca="1" si="17"/>
        <v>-1333.471406239393</v>
      </c>
      <c r="S138" s="7"/>
      <c r="T138" s="28">
        <f t="shared" ca="1" si="18"/>
        <v>-0.937034183420418</v>
      </c>
      <c r="U138" s="27">
        <f t="shared" ca="1" si="19"/>
        <v>-0.34965290089444973</v>
      </c>
      <c r="V138" s="7"/>
      <c r="W138" s="28">
        <f t="shared" ca="1" si="20"/>
        <v>-0.93582608994879624</v>
      </c>
      <c r="X138" s="27">
        <f t="shared" ca="1" si="24"/>
        <v>61.895131135304382</v>
      </c>
      <c r="Y138" s="7"/>
      <c r="Z138" s="28">
        <f t="shared" si="23"/>
        <v>61.95600000000006</v>
      </c>
      <c r="AA138" s="27">
        <f t="shared" si="21"/>
        <v>1.0813361913656079</v>
      </c>
      <c r="AB138" s="7"/>
      <c r="AC138" s="28">
        <f t="shared" ca="1" si="13"/>
        <v>-6.0868864695677871E-2</v>
      </c>
      <c r="AD138" s="27"/>
      <c r="AE138" s="7"/>
    </row>
    <row r="139" spans="1:31" s="26" customFormat="1" x14ac:dyDescent="0.25">
      <c r="A139" s="26">
        <v>54</v>
      </c>
      <c r="B139" s="26">
        <v>-624</v>
      </c>
      <c r="C139" s="26">
        <v>14810</v>
      </c>
      <c r="D139" s="26">
        <v>12274</v>
      </c>
      <c r="E139" s="26">
        <v>11394</v>
      </c>
      <c r="F139" s="26">
        <v>13950</v>
      </c>
      <c r="G139" s="27"/>
      <c r="H139" s="7"/>
      <c r="I139" s="28">
        <f t="shared" si="14"/>
        <v>3416</v>
      </c>
      <c r="J139" s="27">
        <f t="shared" si="14"/>
        <v>-1676</v>
      </c>
      <c r="K139" s="7"/>
      <c r="L139" s="124">
        <f t="shared" si="22"/>
        <v>-0.89368485442988055</v>
      </c>
      <c r="M139" s="27">
        <f t="shared" ca="1" si="15"/>
        <v>1.827206682713378E-5</v>
      </c>
      <c r="N139" s="44"/>
      <c r="O139" s="44"/>
      <c r="P139" s="7"/>
      <c r="Q139" s="28">
        <f t="shared" ca="1" si="16"/>
        <v>3448.8417540066639</v>
      </c>
      <c r="R139" s="27">
        <f t="shared" ca="1" si="17"/>
        <v>-1674.471406239393</v>
      </c>
      <c r="S139" s="7"/>
      <c r="T139" s="28">
        <f t="shared" ca="1" si="18"/>
        <v>-0.89947813958351208</v>
      </c>
      <c r="U139" s="27">
        <f t="shared" ca="1" si="19"/>
        <v>-0.43906737101140564</v>
      </c>
      <c r="V139" s="7"/>
      <c r="W139" s="28">
        <f t="shared" ca="1" si="20"/>
        <v>-0.89795943824905333</v>
      </c>
      <c r="X139" s="27">
        <f t="shared" ca="1" si="24"/>
        <v>56.325496836998582</v>
      </c>
      <c r="Y139" s="7"/>
      <c r="Z139" s="28">
        <f t="shared" si="23"/>
        <v>56.34000000000006</v>
      </c>
      <c r="AA139" s="27">
        <f t="shared" si="21"/>
        <v>0.98331850057360637</v>
      </c>
      <c r="AB139" s="7"/>
      <c r="AC139" s="28">
        <f t="shared" ca="1" si="13"/>
        <v>-1.450316300147847E-2</v>
      </c>
      <c r="AD139" s="27"/>
      <c r="AE139" s="7"/>
    </row>
    <row r="140" spans="1:31" s="26" customFormat="1" x14ac:dyDescent="0.25">
      <c r="A140" s="26">
        <v>55</v>
      </c>
      <c r="B140" s="26">
        <v>-646</v>
      </c>
      <c r="C140" s="26">
        <v>14722</v>
      </c>
      <c r="D140" s="26">
        <v>12109</v>
      </c>
      <c r="E140" s="26">
        <v>11492</v>
      </c>
      <c r="F140" s="26">
        <v>14126</v>
      </c>
      <c r="G140" s="27"/>
      <c r="H140" s="7"/>
      <c r="I140" s="28">
        <f t="shared" si="14"/>
        <v>3230</v>
      </c>
      <c r="J140" s="27">
        <f t="shared" si="14"/>
        <v>-2017</v>
      </c>
      <c r="K140" s="7"/>
      <c r="L140" s="124">
        <f t="shared" si="22"/>
        <v>-0.84363517779647512</v>
      </c>
      <c r="M140" s="27">
        <f t="shared" ca="1" si="15"/>
        <v>3.0290676690248469E-5</v>
      </c>
      <c r="N140" s="44"/>
      <c r="O140" s="44"/>
      <c r="P140" s="7"/>
      <c r="Q140" s="28">
        <f t="shared" ca="1" si="16"/>
        <v>3262.8417540066639</v>
      </c>
      <c r="R140" s="27">
        <f t="shared" ca="1" si="17"/>
        <v>-2015.471406239393</v>
      </c>
      <c r="S140" s="7"/>
      <c r="T140" s="28">
        <f t="shared" ca="1" si="18"/>
        <v>-0.85096824962750861</v>
      </c>
      <c r="U140" s="27">
        <f t="shared" ca="1" si="19"/>
        <v>-0.5284818411283615</v>
      </c>
      <c r="V140" s="7"/>
      <c r="W140" s="28">
        <f t="shared" ca="1" si="20"/>
        <v>-0.84913887443512159</v>
      </c>
      <c r="X140" s="27">
        <f t="shared" ca="1" si="24"/>
        <v>50.485283555654917</v>
      </c>
      <c r="Y140" s="7"/>
      <c r="Z140" s="28">
        <f t="shared" si="23"/>
        <v>50.52600000000006</v>
      </c>
      <c r="AA140" s="27">
        <f t="shared" si="21"/>
        <v>0.88184505786265599</v>
      </c>
      <c r="AB140" s="7"/>
      <c r="AC140" s="28">
        <f t="shared" ca="1" si="13"/>
        <v>-4.0716444345143543E-2</v>
      </c>
      <c r="AD140" s="27"/>
      <c r="AE140" s="7"/>
    </row>
    <row r="141" spans="1:31" s="26" customFormat="1" x14ac:dyDescent="0.25">
      <c r="A141" s="26">
        <v>56</v>
      </c>
      <c r="B141" s="26">
        <v>-618</v>
      </c>
      <c r="C141" s="26">
        <v>14610</v>
      </c>
      <c r="D141" s="26">
        <v>11954</v>
      </c>
      <c r="E141" s="26">
        <v>11589</v>
      </c>
      <c r="F141" s="26">
        <v>14274</v>
      </c>
      <c r="G141" s="27"/>
      <c r="H141" s="7"/>
      <c r="I141" s="28">
        <f t="shared" si="14"/>
        <v>3021</v>
      </c>
      <c r="J141" s="27">
        <f t="shared" si="14"/>
        <v>-2320</v>
      </c>
      <c r="K141" s="7"/>
      <c r="L141" s="124">
        <f t="shared" si="22"/>
        <v>-0.7876237665714958</v>
      </c>
      <c r="M141" s="27">
        <f t="shared" ca="1" si="15"/>
        <v>4.5300452831625777E-5</v>
      </c>
      <c r="N141" s="44"/>
      <c r="O141" s="44"/>
      <c r="P141" s="7"/>
      <c r="Q141" s="28">
        <f t="shared" ca="1" si="16"/>
        <v>3053.8417540066639</v>
      </c>
      <c r="R141" s="27">
        <f t="shared" ca="1" si="17"/>
        <v>-2318.4714062393928</v>
      </c>
      <c r="S141" s="7"/>
      <c r="T141" s="28">
        <f t="shared" ca="1" si="18"/>
        <v>-0.79645982489199929</v>
      </c>
      <c r="U141" s="27">
        <f t="shared" ca="1" si="19"/>
        <v>-0.60793223539650698</v>
      </c>
      <c r="V141" s="7"/>
      <c r="W141" s="28">
        <f t="shared" ca="1" si="20"/>
        <v>-0.79435432767972636</v>
      </c>
      <c r="X141" s="27">
        <f t="shared" ca="1" si="24"/>
        <v>44.954922854736481</v>
      </c>
      <c r="Y141" s="7"/>
      <c r="Z141" s="28">
        <f t="shared" si="23"/>
        <v>44.964000000000063</v>
      </c>
      <c r="AA141" s="27">
        <f t="shared" si="21"/>
        <v>0.7847698448667314</v>
      </c>
      <c r="AB141" s="7"/>
      <c r="AC141" s="28">
        <f t="shared" ca="1" si="13"/>
        <v>-9.0771452635820538E-3</v>
      </c>
      <c r="AD141" s="27"/>
      <c r="AE141" s="7"/>
    </row>
    <row r="142" spans="1:31" s="26" customFormat="1" x14ac:dyDescent="0.25">
      <c r="A142" s="26">
        <v>57</v>
      </c>
      <c r="B142" s="26">
        <v>-628</v>
      </c>
      <c r="C142" s="26">
        <v>14488</v>
      </c>
      <c r="D142" s="26">
        <v>11801</v>
      </c>
      <c r="E142" s="26">
        <v>11712</v>
      </c>
      <c r="F142" s="26">
        <v>14412</v>
      </c>
      <c r="G142" s="27"/>
      <c r="H142" s="7"/>
      <c r="I142" s="28">
        <f t="shared" si="14"/>
        <v>2776</v>
      </c>
      <c r="J142" s="27">
        <f t="shared" si="14"/>
        <v>-2611</v>
      </c>
      <c r="K142" s="7"/>
      <c r="L142" s="124">
        <f t="shared" si="22"/>
        <v>-0.72311182812587638</v>
      </c>
      <c r="M142" s="27">
        <f t="shared" ca="1" si="15"/>
        <v>5.012367836376623E-5</v>
      </c>
      <c r="N142" s="44"/>
      <c r="O142" s="44"/>
      <c r="P142" s="7"/>
      <c r="Q142" s="28">
        <f t="shared" ca="1" si="16"/>
        <v>2808.8417540066639</v>
      </c>
      <c r="R142" s="27">
        <f t="shared" ca="1" si="17"/>
        <v>-2609.4714062393928</v>
      </c>
      <c r="S142" s="7"/>
      <c r="T142" s="28">
        <f t="shared" ca="1" si="18"/>
        <v>-0.73256238919726357</v>
      </c>
      <c r="U142" s="27">
        <f t="shared" ca="1" si="19"/>
        <v>-0.68423607939660724</v>
      </c>
      <c r="V142" s="7"/>
      <c r="W142" s="28">
        <f t="shared" ca="1" si="20"/>
        <v>-0.73019163591731862</v>
      </c>
      <c r="X142" s="27">
        <f t="shared" ca="1" si="24"/>
        <v>39.243255990103705</v>
      </c>
      <c r="Y142" s="7"/>
      <c r="Z142" s="28">
        <f t="shared" si="23"/>
        <v>39.312000000000062</v>
      </c>
      <c r="AA142" s="27">
        <f t="shared" si="21"/>
        <v>0.68612383554401191</v>
      </c>
      <c r="AB142" s="7"/>
      <c r="AC142" s="28">
        <f t="shared" ca="1" si="13"/>
        <v>-6.8744009896356317E-2</v>
      </c>
      <c r="AD142" s="27"/>
      <c r="AE142" s="7"/>
    </row>
    <row r="143" spans="1:31" s="26" customFormat="1" x14ac:dyDescent="0.25">
      <c r="A143" s="26">
        <v>58</v>
      </c>
      <c r="B143" s="26">
        <v>-604</v>
      </c>
      <c r="C143" s="26">
        <v>14354</v>
      </c>
      <c r="D143" s="26">
        <v>11678</v>
      </c>
      <c r="E143" s="26">
        <v>11843</v>
      </c>
      <c r="F143" s="26">
        <v>14543</v>
      </c>
      <c r="G143" s="27"/>
      <c r="H143" s="7"/>
      <c r="I143" s="28">
        <f t="shared" si="14"/>
        <v>2511</v>
      </c>
      <c r="J143" s="27">
        <f t="shared" si="14"/>
        <v>-2865</v>
      </c>
      <c r="K143" s="7"/>
      <c r="L143" s="124">
        <f t="shared" si="22"/>
        <v>-0.65442414512551816</v>
      </c>
      <c r="M143" s="27">
        <f t="shared" ca="1" si="15"/>
        <v>4.124629914690052E-5</v>
      </c>
      <c r="N143" s="44"/>
      <c r="O143" s="44"/>
      <c r="P143" s="7"/>
      <c r="Q143" s="28">
        <f t="shared" ca="1" si="16"/>
        <v>2543.8417540066639</v>
      </c>
      <c r="R143" s="27">
        <f t="shared" ca="1" si="17"/>
        <v>-2863.4714062393928</v>
      </c>
      <c r="S143" s="7"/>
      <c r="T143" s="28">
        <f t="shared" ca="1" si="18"/>
        <v>-0.66344883630295759</v>
      </c>
      <c r="U143" s="27">
        <f t="shared" ca="1" si="19"/>
        <v>-0.75083806007023413</v>
      </c>
      <c r="V143" s="7"/>
      <c r="W143" s="28">
        <f t="shared" ca="1" si="20"/>
        <v>-0.66084647329736523</v>
      </c>
      <c r="X143" s="27">
        <f t="shared" ca="1" si="24"/>
        <v>33.734801988076583</v>
      </c>
      <c r="Y143" s="7"/>
      <c r="Z143" s="28">
        <f t="shared" si="23"/>
        <v>33.876000000000062</v>
      </c>
      <c r="AA143" s="27">
        <f t="shared" si="21"/>
        <v>0.5912477374056001</v>
      </c>
      <c r="AB143" s="7"/>
      <c r="AC143" s="28">
        <f t="shared" ca="1" si="13"/>
        <v>-0.14119801192347836</v>
      </c>
      <c r="AD143" s="27"/>
      <c r="AE143" s="7"/>
    </row>
    <row r="144" spans="1:31" s="26" customFormat="1" x14ac:dyDescent="0.25">
      <c r="A144" s="26">
        <v>59</v>
      </c>
      <c r="B144" s="26">
        <v>-612</v>
      </c>
      <c r="C144" s="26">
        <v>14210</v>
      </c>
      <c r="D144" s="26">
        <v>11562</v>
      </c>
      <c r="E144" s="26">
        <v>11988</v>
      </c>
      <c r="F144" s="26">
        <v>14656</v>
      </c>
      <c r="G144" s="27"/>
      <c r="H144" s="7"/>
      <c r="I144" s="28">
        <f t="shared" si="14"/>
        <v>2222</v>
      </c>
      <c r="J144" s="27">
        <f t="shared" si="14"/>
        <v>-3094</v>
      </c>
      <c r="K144" s="7"/>
      <c r="L144" s="124">
        <f t="shared" si="22"/>
        <v>-0.57882582877575239</v>
      </c>
      <c r="M144" s="27">
        <f t="shared" ca="1" si="15"/>
        <v>4.1458902640126077E-5</v>
      </c>
      <c r="N144" s="44"/>
      <c r="O144" s="44"/>
      <c r="P144" s="7"/>
      <c r="Q144" s="28">
        <f t="shared" ca="1" si="16"/>
        <v>2254.8417540066639</v>
      </c>
      <c r="R144" s="27">
        <f t="shared" ca="1" si="17"/>
        <v>-3092.4714062393928</v>
      </c>
      <c r="S144" s="7"/>
      <c r="T144" s="28">
        <f t="shared" ca="1" si="18"/>
        <v>-0.58807594276916719</v>
      </c>
      <c r="U144" s="27">
        <f t="shared" ca="1" si="19"/>
        <v>-0.81088472768543329</v>
      </c>
      <c r="V144" s="7"/>
      <c r="W144" s="28">
        <f t="shared" ca="1" si="20"/>
        <v>-0.58526468757527006</v>
      </c>
      <c r="X144" s="27">
        <f t="shared" ca="1" si="24"/>
        <v>28.202607034370658</v>
      </c>
      <c r="Y144" s="7"/>
      <c r="Z144" s="28">
        <f t="shared" si="23"/>
        <v>28.368000000000062</v>
      </c>
      <c r="AA144" s="27">
        <f t="shared" si="21"/>
        <v>0.4951150022057525</v>
      </c>
      <c r="AB144" s="7"/>
      <c r="AC144" s="28">
        <f t="shared" ca="1" si="13"/>
        <v>-0.16539296562940464</v>
      </c>
      <c r="AD144" s="27"/>
      <c r="AE144" s="7"/>
    </row>
    <row r="145" spans="1:31" s="26" customFormat="1" x14ac:dyDescent="0.25">
      <c r="A145" s="26">
        <v>60</v>
      </c>
      <c r="B145" s="26">
        <v>-637</v>
      </c>
      <c r="C145" s="26">
        <v>14054</v>
      </c>
      <c r="D145" s="26">
        <v>11454</v>
      </c>
      <c r="E145" s="26">
        <v>12150</v>
      </c>
      <c r="F145" s="26">
        <v>14762</v>
      </c>
      <c r="G145" s="27"/>
      <c r="H145" s="7"/>
      <c r="I145" s="28">
        <f t="shared" si="14"/>
        <v>1904</v>
      </c>
      <c r="J145" s="27">
        <f t="shared" si="14"/>
        <v>-3308</v>
      </c>
      <c r="K145" s="7"/>
      <c r="L145" s="124">
        <f t="shared" si="22"/>
        <v>-0.49447291861965603</v>
      </c>
      <c r="M145" s="27">
        <f t="shared" ca="1" si="15"/>
        <v>5.8678983859862459E-5</v>
      </c>
      <c r="N145" s="44"/>
      <c r="O145" s="44"/>
      <c r="P145" s="7"/>
      <c r="Q145" s="28">
        <f t="shared" ca="1" si="16"/>
        <v>1936.8417540066639</v>
      </c>
      <c r="R145" s="27">
        <f t="shared" ca="1" si="17"/>
        <v>-3306.4714062393928</v>
      </c>
      <c r="S145" s="7"/>
      <c r="T145" s="28">
        <f t="shared" ca="1" si="18"/>
        <v>-0.50513967929600001</v>
      </c>
      <c r="U145" s="27">
        <f t="shared" ca="1" si="19"/>
        <v>-0.86699820746557565</v>
      </c>
      <c r="V145" s="7"/>
      <c r="W145" s="28">
        <f t="shared" ca="1" si="20"/>
        <v>-0.50213313949505267</v>
      </c>
      <c r="X145" s="27">
        <f t="shared" ca="1" si="24"/>
        <v>22.46016647069689</v>
      </c>
      <c r="Y145" s="7"/>
      <c r="Z145" s="28">
        <f t="shared" si="23"/>
        <v>22.635000000000062</v>
      </c>
      <c r="AA145" s="27">
        <f t="shared" si="21"/>
        <v>0.39505527618891761</v>
      </c>
      <c r="AB145" s="7"/>
      <c r="AC145" s="28">
        <f t="shared" ca="1" si="13"/>
        <v>-0.17483352930317153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13876</v>
      </c>
      <c r="D146" s="26">
        <v>11362</v>
      </c>
      <c r="E146" s="26">
        <v>12307</v>
      </c>
      <c r="F146" s="26">
        <v>14841</v>
      </c>
      <c r="G146" s="27"/>
      <c r="H146" s="7"/>
      <c r="I146" s="28">
        <f t="shared" si="14"/>
        <v>1569</v>
      </c>
      <c r="J146" s="27">
        <f t="shared" si="14"/>
        <v>-3479</v>
      </c>
      <c r="K146" s="7"/>
      <c r="L146" s="124">
        <f t="shared" si="22"/>
        <v>-0.40660908410262592</v>
      </c>
      <c r="M146" s="27">
        <f t="shared" ca="1" si="15"/>
        <v>6.3966724458399483E-5</v>
      </c>
      <c r="N146" s="44"/>
      <c r="O146" s="44"/>
      <c r="P146" s="7"/>
      <c r="Q146" s="28">
        <f t="shared" ca="1" si="16"/>
        <v>1601.8417540066639</v>
      </c>
      <c r="R146" s="27">
        <f t="shared" ca="1" si="17"/>
        <v>-3477.4714062393928</v>
      </c>
      <c r="S146" s="7"/>
      <c r="T146" s="28">
        <f t="shared" ca="1" si="18"/>
        <v>-0.41776971620319808</v>
      </c>
      <c r="U146" s="27">
        <f t="shared" ca="1" si="19"/>
        <v>-0.91183654878522213</v>
      </c>
      <c r="V146" s="7"/>
      <c r="W146" s="28">
        <f t="shared" ca="1" si="20"/>
        <v>-0.41460700411087803</v>
      </c>
      <c r="X146" s="27">
        <f t="shared" ca="1" si="24"/>
        <v>16.833367024799543</v>
      </c>
      <c r="Y146" s="7"/>
      <c r="Z146" s="28">
        <f t="shared" si="23"/>
        <v>16.992000000000061</v>
      </c>
      <c r="AA146" s="27">
        <f t="shared" si="21"/>
        <v>0.29656634649887753</v>
      </c>
      <c r="AB146" s="7"/>
      <c r="AC146" s="28">
        <f t="shared" ca="1" si="13"/>
        <v>-0.15863297520051844</v>
      </c>
      <c r="AD146" s="27"/>
      <c r="AE146" s="7"/>
    </row>
    <row r="147" spans="1:31" s="26" customFormat="1" x14ac:dyDescent="0.25">
      <c r="A147" s="26">
        <v>62</v>
      </c>
      <c r="B147" s="26">
        <v>-637</v>
      </c>
      <c r="C147" s="26">
        <v>13706</v>
      </c>
      <c r="D147" s="26">
        <v>11297</v>
      </c>
      <c r="E147" s="26">
        <v>12496</v>
      </c>
      <c r="F147" s="26">
        <v>14917</v>
      </c>
      <c r="G147" s="27"/>
      <c r="H147" s="7"/>
      <c r="I147" s="28">
        <f t="shared" si="14"/>
        <v>1210</v>
      </c>
      <c r="J147" s="27">
        <f t="shared" si="14"/>
        <v>-3620</v>
      </c>
      <c r="K147" s="7"/>
      <c r="L147" s="124">
        <f t="shared" si="22"/>
        <v>-0.31331298100953364</v>
      </c>
      <c r="M147" s="27">
        <f t="shared" ca="1" si="15"/>
        <v>5.6788517733733705E-5</v>
      </c>
      <c r="N147" s="44"/>
      <c r="O147" s="44"/>
      <c r="P147" s="7"/>
      <c r="Q147" s="28">
        <f t="shared" ca="1" si="16"/>
        <v>1242.8417540066639</v>
      </c>
      <c r="R147" s="27">
        <f t="shared" ca="1" si="17"/>
        <v>-3618.4714062393928</v>
      </c>
      <c r="S147" s="7"/>
      <c r="T147" s="28">
        <f t="shared" ca="1" si="18"/>
        <v>-0.3241404124709118</v>
      </c>
      <c r="U147" s="27">
        <f t="shared" ca="1" si="19"/>
        <v>-0.94880851443475522</v>
      </c>
      <c r="V147" s="7"/>
      <c r="W147" s="28">
        <f t="shared" ca="1" si="20"/>
        <v>-0.32084879667432625</v>
      </c>
      <c r="X147" s="27">
        <f t="shared" ca="1" si="24"/>
        <v>11.065802847412272</v>
      </c>
      <c r="Y147" s="7"/>
      <c r="Z147" s="28">
        <f t="shared" si="23"/>
        <v>11.259000000000061</v>
      </c>
      <c r="AA147" s="27">
        <f t="shared" si="21"/>
        <v>0.19650662048204262</v>
      </c>
      <c r="AB147" s="7"/>
      <c r="AC147" s="28">
        <f t="shared" ca="1" si="13"/>
        <v>-0.19319715258778913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13523</v>
      </c>
      <c r="D148" s="26">
        <v>11241</v>
      </c>
      <c r="E148" s="26">
        <v>12677</v>
      </c>
      <c r="F148" s="26">
        <v>14968</v>
      </c>
      <c r="G148" s="27"/>
      <c r="H148" s="7"/>
      <c r="I148" s="28">
        <f t="shared" si="14"/>
        <v>846</v>
      </c>
      <c r="J148" s="27">
        <f t="shared" si="14"/>
        <v>-3727</v>
      </c>
      <c r="K148" s="7"/>
      <c r="L148" s="124">
        <f t="shared" si="22"/>
        <v>-0.21672927726335572</v>
      </c>
      <c r="M148" s="27">
        <f t="shared" ca="1" si="15"/>
        <v>8.2595778328201184E-5</v>
      </c>
      <c r="N148" s="44"/>
      <c r="O148" s="44"/>
      <c r="P148" s="7"/>
      <c r="Q148" s="28">
        <f t="shared" ca="1" si="16"/>
        <v>878.84175400666379</v>
      </c>
      <c r="R148" s="27">
        <f t="shared" ca="1" si="17"/>
        <v>-3725.4714062393928</v>
      </c>
      <c r="S148" s="7"/>
      <c r="T148" s="28">
        <f t="shared" ca="1" si="18"/>
        <v>-0.22920707943873295</v>
      </c>
      <c r="U148" s="27">
        <f t="shared" ca="1" si="19"/>
        <v>-0.97686525432482652</v>
      </c>
      <c r="V148" s="7"/>
      <c r="W148" s="28">
        <f t="shared" ca="1" si="20"/>
        <v>-0.22581749921972327</v>
      </c>
      <c r="X148" s="27">
        <f t="shared" ca="1" si="24"/>
        <v>5.3985072835025676</v>
      </c>
      <c r="Y148" s="7"/>
      <c r="Z148" s="28">
        <f t="shared" si="23"/>
        <v>5.5170000000000607</v>
      </c>
      <c r="AA148" s="27">
        <f t="shared" si="21"/>
        <v>9.6289814832528228E-2</v>
      </c>
      <c r="AB148" s="7"/>
      <c r="AC148" s="28">
        <f t="shared" ref="AC148:AC149" ca="1" si="25">X148-Z148</f>
        <v>-0.11849271649749316</v>
      </c>
      <c r="AD148" s="27"/>
      <c r="AE148" s="7"/>
    </row>
    <row r="149" spans="1:31" s="26" customFormat="1" x14ac:dyDescent="0.25">
      <c r="A149" s="26">
        <v>64</v>
      </c>
      <c r="B149" s="26">
        <v>-621</v>
      </c>
      <c r="C149" s="26">
        <v>13338</v>
      </c>
      <c r="D149" s="26">
        <v>11208</v>
      </c>
      <c r="E149" s="26">
        <v>12860</v>
      </c>
      <c r="F149" s="26">
        <v>15004</v>
      </c>
      <c r="G149" s="27"/>
      <c r="H149" s="7"/>
      <c r="I149" s="28">
        <f t="shared" ref="I149:J149" si="26">C149-E149</f>
        <v>478</v>
      </c>
      <c r="J149" s="27">
        <f t="shared" si="26"/>
        <v>-3796</v>
      </c>
      <c r="K149" s="7"/>
      <c r="L149" s="124">
        <f t="shared" si="22"/>
        <v>-0.1206219772299149</v>
      </c>
      <c r="M149" s="27">
        <f t="shared" ref="M149" ca="1" si="27">(W149-L149)^2</f>
        <v>8.3824696192612012E-5</v>
      </c>
      <c r="N149" s="44"/>
      <c r="O149" s="44"/>
      <c r="P149" s="7"/>
      <c r="Q149" s="28">
        <f t="shared" ref="Q149" ca="1" si="28">I149-$J$4</f>
        <v>510.84175400666379</v>
      </c>
      <c r="R149" s="27">
        <f t="shared" ref="R149" ca="1" si="29">J149-$J$3</f>
        <v>-3794.4714062393928</v>
      </c>
      <c r="S149" s="7"/>
      <c r="T149" s="28">
        <f t="shared" ref="T149" ca="1" si="30">Q149/$J$7</f>
        <v>-0.13323052296664006</v>
      </c>
      <c r="U149" s="27">
        <f t="shared" ref="U149" ca="1" si="31">R149/$J$6</f>
        <v>-0.99495791836608738</v>
      </c>
      <c r="V149" s="7"/>
      <c r="W149" s="28">
        <f t="shared" ref="W149" ca="1" si="32">(T149-U149*SIN(-$J$11*PI()/180))/(COS(-$J$11*PI()/180))</f>
        <v>-0.12977756001817103</v>
      </c>
      <c r="X149" s="27">
        <f ca="1">IF(MOD(ATAN2(U149,W149)*180/PI()-$J$9+360,360)&gt;5,MOD(ATAN2(U149,W149)*180/PI()-$J$9+360,360)-360,MOD(ATAN2(U149,W149)*180/PI()-$J$9+360,360))</f>
        <v>-0.18622876296933555</v>
      </c>
      <c r="Y149" s="7"/>
      <c r="Z149" s="28">
        <f t="shared" si="23"/>
        <v>-7.199999999993878E-2</v>
      </c>
      <c r="AA149" s="27">
        <f t="shared" ref="AA149" si="33">Z149*PI()/180</f>
        <v>-1.2566370614348486E-3</v>
      </c>
      <c r="AB149" s="7"/>
      <c r="AC149" s="28">
        <f t="shared" ca="1" si="25"/>
        <v>-0.11422876296939677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39958</v>
      </c>
    </row>
    <row r="155" spans="1:31" x14ac:dyDescent="0.25">
      <c r="A155" t="s">
        <v>177</v>
      </c>
      <c r="B155">
        <v>39958</v>
      </c>
    </row>
    <row r="156" spans="1:31" x14ac:dyDescent="0.25">
      <c r="A156" s="31" t="s">
        <v>188</v>
      </c>
      <c r="B156" s="31">
        <v>-39966</v>
      </c>
    </row>
    <row r="157" spans="1:31" x14ac:dyDescent="0.25">
      <c r="A157" t="s">
        <v>183</v>
      </c>
      <c r="B157">
        <v>-39966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-1.5285937606070723</v>
      </c>
      <c r="L3" s="102" t="s">
        <v>1</v>
      </c>
      <c r="M3" s="103">
        <v>1.0018242060891853</v>
      </c>
      <c r="N3" s="104" t="s">
        <v>18</v>
      </c>
      <c r="O3" s="102">
        <v>0.99864971160936578</v>
      </c>
      <c r="Q3" s="101" t="s">
        <v>194</v>
      </c>
      <c r="R3" s="101">
        <f ca="1">MAX(AC21:AC149)</f>
        <v>0.17128620458697696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-32.841754006663813</v>
      </c>
      <c r="L4" s="104" t="s">
        <v>5</v>
      </c>
      <c r="M4" s="106">
        <v>360.05292920528694</v>
      </c>
      <c r="N4" s="104" t="s">
        <v>21</v>
      </c>
      <c r="O4" s="104">
        <v>360.00035416574542</v>
      </c>
      <c r="Q4" s="105" t="s">
        <v>195</v>
      </c>
      <c r="R4" s="105">
        <f ca="1">MIN(AC21:AC149)</f>
        <v>-0.24126392932589269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-172.50200711979585</v>
      </c>
      <c r="N5" s="107" t="s">
        <v>24</v>
      </c>
      <c r="O5" s="107">
        <v>-172.48501001522331</v>
      </c>
      <c r="Q5" s="8"/>
      <c r="R5" s="8"/>
      <c r="T5" s="45" t="s">
        <v>55</v>
      </c>
      <c r="U5" s="47">
        <v>25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3813.7003949580562</v>
      </c>
      <c r="L6" s="107" t="s">
        <v>12</v>
      </c>
      <c r="M6" s="108">
        <v>-2.9804510743488232E-4</v>
      </c>
      <c r="N6" s="107" t="s">
        <v>26</v>
      </c>
      <c r="O6" s="107">
        <v>-2.8519680408131156E-4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-3834.2696750847008</v>
      </c>
      <c r="L7" s="109" t="s">
        <v>15</v>
      </c>
      <c r="M7" s="110">
        <f ca="1">SUM(M20:M84)</f>
        <v>6.0408755715143751E-5</v>
      </c>
      <c r="N7" s="109" t="s">
        <v>15</v>
      </c>
      <c r="O7" s="89">
        <f ca="1">SUM(M85:M149)</f>
        <v>5.2485409526994682E-5</v>
      </c>
      <c r="Q7" s="101" t="s">
        <v>194</v>
      </c>
      <c r="R7" s="101">
        <f ca="1">MAX(AD21:AD83)</f>
        <v>0.12409353189133299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-7.9239548748461175E-2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-172.38233833873269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-172.18345012835266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-0.19888821038005253</v>
      </c>
      <c r="L11" s="113" t="s">
        <v>208</v>
      </c>
      <c r="M11" s="114">
        <f>(M6+O6)/2</f>
        <v>-2.9162095575809694E-4</v>
      </c>
      <c r="N11" s="115"/>
      <c r="O11" s="115"/>
      <c r="Q11" s="101" t="s">
        <v>194</v>
      </c>
      <c r="R11" s="101">
        <f ca="1">MAX(W20:W149)</f>
        <v>1.0003592577314047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1.0002369588492757</v>
      </c>
      <c r="N12" s="118"/>
      <c r="O12" s="118"/>
      <c r="Q12" s="105" t="s">
        <v>195</v>
      </c>
      <c r="R12" s="105">
        <f ca="1">MIN(W20:W149)</f>
        <v>-1.0015817136883918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-172.49350856750959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13402</v>
      </c>
      <c r="D20" s="26">
        <v>11255</v>
      </c>
      <c r="E20" s="26">
        <v>12902</v>
      </c>
      <c r="F20" s="26">
        <v>15056</v>
      </c>
      <c r="G20" s="27"/>
      <c r="H20" s="7"/>
      <c r="I20" s="28">
        <f>C20-E20</f>
        <v>500</v>
      </c>
      <c r="J20" s="27">
        <f>D20-F20</f>
        <v>-3801</v>
      </c>
      <c r="K20" s="7"/>
      <c r="L20" s="124">
        <f>$M$3*SIN(2*PI()/$M$4*($Z20+$M$5))+$M$6</f>
        <v>-0.13146714160313713</v>
      </c>
      <c r="M20" s="27">
        <f ca="1">(W20-L20)^2</f>
        <v>1.6350950480622361E-5</v>
      </c>
      <c r="N20" s="44"/>
      <c r="O20" s="44"/>
      <c r="P20" s="7"/>
      <c r="Q20" s="28">
        <f ca="1">I20-$J$4</f>
        <v>532.84175400666379</v>
      </c>
      <c r="R20" s="27">
        <f ca="1">J20-$J$3</f>
        <v>-3799.4714062393928</v>
      </c>
      <c r="S20" s="7"/>
      <c r="T20" s="28">
        <f ca="1">Q20/$J$7</f>
        <v>-0.13896825188616735</v>
      </c>
      <c r="U20" s="27">
        <f ca="1">R20/$J$6</f>
        <v>-0.99626898097777294</v>
      </c>
      <c r="V20" s="7"/>
      <c r="W20" s="28">
        <f ca="1">(T20-U20*SIN(-$J$11*PI()/180))/(COS(-$J$11*PI()/180))</f>
        <v>-0.13551077245679111</v>
      </c>
      <c r="X20" s="27">
        <f ca="1">IF(MOD(ATAN2(U20,W20)*180/PI()-$J$9+360,360)&gt;5,MOD(ATAN2(U20,W20)*180/PI()-$J$9+360,360)-360,MOD(ATAN2(U20,W20)*180/PI()-$J$9+360,360))</f>
        <v>0.12807605735582683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0.12807605735582683</v>
      </c>
      <c r="AD20" s="27">
        <f ca="1">INDIRECT("AC"&amp;AE20)-AC20</f>
        <v>-0.29167094178002895</v>
      </c>
      <c r="AE20" s="7">
        <v>149</v>
      </c>
    </row>
    <row r="21" spans="1:31" s="26" customFormat="1" x14ac:dyDescent="0.25">
      <c r="A21" s="26">
        <v>1</v>
      </c>
      <c r="B21" s="26">
        <v>651</v>
      </c>
      <c r="C21" s="26">
        <v>13577</v>
      </c>
      <c r="D21" s="26">
        <v>11284</v>
      </c>
      <c r="E21" s="26">
        <v>12709</v>
      </c>
      <c r="F21" s="26">
        <v>15013</v>
      </c>
      <c r="G21" s="27"/>
      <c r="H21" s="7"/>
      <c r="I21" s="28">
        <f t="shared" ref="I21:J84" si="1">C21-E21</f>
        <v>868</v>
      </c>
      <c r="J21" s="27">
        <f t="shared" si="1"/>
        <v>-3729</v>
      </c>
      <c r="K21" s="7"/>
      <c r="L21" s="124">
        <f t="shared" ref="L21:L84" si="2">$M$3*SIN(2*PI()/$M$4*($Z21+$M$5))+$M$6</f>
        <v>-0.23215385478418632</v>
      </c>
      <c r="M21" s="27">
        <f t="shared" ref="M21:M84" ca="1" si="3">(W21-L21)^2</f>
        <v>3.6049516533396833E-7</v>
      </c>
      <c r="N21" s="44"/>
      <c r="O21" s="44"/>
      <c r="P21" s="7"/>
      <c r="Q21" s="28">
        <f t="shared" ref="Q21:Q84" ca="1" si="4">I21-$J$4</f>
        <v>900.84175400666379</v>
      </c>
      <c r="R21" s="27">
        <f t="shared" ref="R21:R84" ca="1" si="5">J21-$J$3</f>
        <v>-3727.4714062393928</v>
      </c>
      <c r="S21" s="7"/>
      <c r="T21" s="28">
        <f t="shared" ref="T21:T84" ca="1" si="6">Q21/$J$7</f>
        <v>-0.23494480835826023</v>
      </c>
      <c r="U21" s="27">
        <f t="shared" ref="U21:U84" ca="1" si="7">R21/$J$6</f>
        <v>-0.97738967936950072</v>
      </c>
      <c r="V21" s="7"/>
      <c r="W21" s="28">
        <f t="shared" ref="W21:W84" ca="1" si="8">(T21-U21*SIN(-$J$11*PI()/180))/(COS(-$J$11*PI()/180))</f>
        <v>-0.23155344228820213</v>
      </c>
      <c r="X21" s="27">
        <f ca="1">MOD(ATAN2(U21,W21)*180/PI()-$J$9+360,360)</f>
        <v>5.7105559668348747</v>
      </c>
      <c r="Y21" s="7"/>
      <c r="Z21" s="28">
        <f>360/40000*B21+Z20</f>
        <v>5.859</v>
      </c>
      <c r="AA21" s="27">
        <f t="shared" ref="AA21:AA84" si="9">Z21*PI()/180</f>
        <v>0.10225884087434776</v>
      </c>
      <c r="AB21" s="7"/>
      <c r="AC21" s="28">
        <f t="shared" ca="1" si="0"/>
        <v>-0.14844403316512533</v>
      </c>
      <c r="AD21" s="27">
        <f t="shared" ref="AD21:AD83" ca="1" si="10">INDIRECT("AC"&amp;AE21)-AC21</f>
        <v>4.0243928911100291E-2</v>
      </c>
      <c r="AE21" s="7">
        <v>148</v>
      </c>
    </row>
    <row r="22" spans="1:31" s="26" customFormat="1" x14ac:dyDescent="0.25">
      <c r="A22" s="26">
        <v>2</v>
      </c>
      <c r="B22" s="26">
        <v>646</v>
      </c>
      <c r="C22" s="26">
        <v>13773</v>
      </c>
      <c r="D22" s="26">
        <v>11351</v>
      </c>
      <c r="E22" s="26">
        <v>12536</v>
      </c>
      <c r="F22" s="26">
        <v>14974</v>
      </c>
      <c r="G22" s="27"/>
      <c r="H22" s="7"/>
      <c r="I22" s="28">
        <f t="shared" si="1"/>
        <v>1237</v>
      </c>
      <c r="J22" s="27">
        <f t="shared" si="1"/>
        <v>-3623</v>
      </c>
      <c r="K22" s="7"/>
      <c r="L22" s="124">
        <f t="shared" si="2"/>
        <v>-0.32967602742565782</v>
      </c>
      <c r="M22" s="27">
        <f t="shared" ca="1" si="3"/>
        <v>3.1975188190397263E-6</v>
      </c>
      <c r="N22" s="44"/>
      <c r="O22" s="44"/>
      <c r="P22" s="7"/>
      <c r="Q22" s="28">
        <f t="shared" ca="1" si="4"/>
        <v>1269.8417540066639</v>
      </c>
      <c r="R22" s="27">
        <f t="shared" ca="1" si="5"/>
        <v>-3621.4714062393928</v>
      </c>
      <c r="S22" s="7"/>
      <c r="T22" s="28">
        <f t="shared" ca="1" si="6"/>
        <v>-0.33118217069033168</v>
      </c>
      <c r="U22" s="27">
        <f t="shared" ca="1" si="7"/>
        <v>-0.94959515200176658</v>
      </c>
      <c r="V22" s="7"/>
      <c r="W22" s="28">
        <f t="shared" ca="1" si="8"/>
        <v>-0.32788786668930336</v>
      </c>
      <c r="X22" s="27">
        <f t="shared" ref="X22:X83" ca="1" si="11">MOD(ATAN2(U22,W22)*180/PI()-$J$9+360,360)</f>
        <v>11.431736070674106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-0.24126392932589269</v>
      </c>
      <c r="AD22" s="27">
        <f t="shared" ca="1" si="10"/>
        <v>9.0391952869069314E-2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13942</v>
      </c>
      <c r="D23" s="26">
        <v>11414</v>
      </c>
      <c r="E23" s="26">
        <v>12352</v>
      </c>
      <c r="F23" s="26">
        <v>14893</v>
      </c>
      <c r="G23" s="27"/>
      <c r="H23" s="7"/>
      <c r="I23" s="28">
        <f t="shared" si="1"/>
        <v>1590</v>
      </c>
      <c r="J23" s="27">
        <f t="shared" si="1"/>
        <v>-3479</v>
      </c>
      <c r="K23" s="7"/>
      <c r="L23" s="124">
        <f t="shared" si="2"/>
        <v>-0.42081381163448683</v>
      </c>
      <c r="M23" s="27">
        <f t="shared" ca="1" si="3"/>
        <v>5.3268316317295715E-7</v>
      </c>
      <c r="N23" s="44"/>
      <c r="O23" s="44"/>
      <c r="P23" s="7"/>
      <c r="Q23" s="28">
        <f t="shared" ca="1" si="4"/>
        <v>1622.8417540066639</v>
      </c>
      <c r="R23" s="27">
        <f t="shared" ca="1" si="5"/>
        <v>-3477.4714062393928</v>
      </c>
      <c r="S23" s="7"/>
      <c r="T23" s="28">
        <f t="shared" ca="1" si="6"/>
        <v>-0.42324663926274686</v>
      </c>
      <c r="U23" s="27">
        <f t="shared" ca="1" si="7"/>
        <v>-0.91183654878522213</v>
      </c>
      <c r="V23" s="7"/>
      <c r="W23" s="28">
        <f t="shared" ca="1" si="8"/>
        <v>-0.42008396016797261</v>
      </c>
      <c r="X23" s="27">
        <f t="shared" ca="1" si="11"/>
        <v>17.117907002806589</v>
      </c>
      <c r="Y23" s="7"/>
      <c r="Z23" s="28">
        <f t="shared" si="12"/>
        <v>17.297999999999998</v>
      </c>
      <c r="AA23" s="27">
        <f t="shared" si="9"/>
        <v>0.30190705400997908</v>
      </c>
      <c r="AB23" s="7"/>
      <c r="AC23" s="28">
        <f t="shared" ca="1" si="0"/>
        <v>-0.18009299719340888</v>
      </c>
      <c r="AD23" s="27">
        <f t="shared" ca="1" si="10"/>
        <v>-3.1458720020065556E-2</v>
      </c>
      <c r="AE23" s="7">
        <v>146</v>
      </c>
    </row>
    <row r="24" spans="1:31" s="26" customFormat="1" x14ac:dyDescent="0.25">
      <c r="A24" s="26">
        <v>4</v>
      </c>
      <c r="B24" s="26">
        <v>612</v>
      </c>
      <c r="C24" s="26">
        <v>14107</v>
      </c>
      <c r="D24" s="26">
        <v>11501</v>
      </c>
      <c r="E24" s="26">
        <v>12191</v>
      </c>
      <c r="F24" s="26">
        <v>14808</v>
      </c>
      <c r="G24" s="27"/>
      <c r="H24" s="7"/>
      <c r="I24" s="28">
        <f t="shared" si="1"/>
        <v>1916</v>
      </c>
      <c r="J24" s="27">
        <f t="shared" si="1"/>
        <v>-3307</v>
      </c>
      <c r="K24" s="7"/>
      <c r="L24" s="124">
        <f t="shared" si="2"/>
        <v>-0.50613847209279805</v>
      </c>
      <c r="M24" s="27">
        <f t="shared" ca="1" si="3"/>
        <v>7.6515819271762268E-7</v>
      </c>
      <c r="N24" s="44"/>
      <c r="O24" s="44"/>
      <c r="P24" s="7"/>
      <c r="Q24" s="28">
        <f t="shared" ca="1" si="4"/>
        <v>1948.8417540066639</v>
      </c>
      <c r="R24" s="27">
        <f t="shared" ca="1" si="5"/>
        <v>-3305.4714062393928</v>
      </c>
      <c r="S24" s="7"/>
      <c r="T24" s="28">
        <f t="shared" ca="1" si="6"/>
        <v>-0.50826934961574222</v>
      </c>
      <c r="U24" s="27">
        <f t="shared" ca="1" si="7"/>
        <v>-0.86673599494323861</v>
      </c>
      <c r="V24" s="7"/>
      <c r="W24" s="28">
        <f t="shared" ca="1" si="8"/>
        <v>-0.50526373888048837</v>
      </c>
      <c r="X24" s="27">
        <f t="shared" ca="1" si="11"/>
        <v>22.622385119161208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-0.18361488083878896</v>
      </c>
      <c r="AD24" s="27">
        <f t="shared" ca="1" si="10"/>
        <v>5.1223501677302608E-2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14257</v>
      </c>
      <c r="D25" s="26">
        <v>11604</v>
      </c>
      <c r="E25" s="26">
        <v>12035</v>
      </c>
      <c r="F25" s="26">
        <v>14708</v>
      </c>
      <c r="G25" s="27"/>
      <c r="H25" s="7"/>
      <c r="I25" s="28">
        <f t="shared" si="1"/>
        <v>2222</v>
      </c>
      <c r="J25" s="27">
        <f t="shared" si="1"/>
        <v>-3104</v>
      </c>
      <c r="K25" s="7"/>
      <c r="L25" s="124">
        <f t="shared" si="2"/>
        <v>-0.5864106272135059</v>
      </c>
      <c r="M25" s="27">
        <f t="shared" ca="1" si="3"/>
        <v>1.3341214159797941E-6</v>
      </c>
      <c r="N25" s="44"/>
      <c r="O25" s="44"/>
      <c r="P25" s="7"/>
      <c r="Q25" s="28">
        <f t="shared" ca="1" si="4"/>
        <v>2254.8417540066639</v>
      </c>
      <c r="R25" s="27">
        <f t="shared" ca="1" si="5"/>
        <v>-3102.4714062393928</v>
      </c>
      <c r="S25" s="7"/>
      <c r="T25" s="28">
        <f t="shared" ca="1" si="6"/>
        <v>-0.58807594276916719</v>
      </c>
      <c r="U25" s="27">
        <f t="shared" ca="1" si="7"/>
        <v>-0.81350685290880442</v>
      </c>
      <c r="V25" s="7"/>
      <c r="W25" s="28">
        <f t="shared" ca="1" si="8"/>
        <v>-0.58525558547574064</v>
      </c>
      <c r="X25" s="27">
        <f t="shared" ca="1" si="11"/>
        <v>28.114449018228697</v>
      </c>
      <c r="Y25" s="7"/>
      <c r="Z25" s="28">
        <f t="shared" si="12"/>
        <v>28.286999999999999</v>
      </c>
      <c r="AA25" s="27">
        <f t="shared" si="9"/>
        <v>0.493701285511636</v>
      </c>
      <c r="AB25" s="7"/>
      <c r="AC25" s="28">
        <f t="shared" ca="1" si="0"/>
        <v>-0.17255098177130179</v>
      </c>
      <c r="AD25" s="27">
        <f t="shared" ca="1" si="10"/>
        <v>-3.739145236263397E-2</v>
      </c>
      <c r="AE25" s="7">
        <v>144</v>
      </c>
    </row>
    <row r="26" spans="1:31" s="26" customFormat="1" x14ac:dyDescent="0.25">
      <c r="A26" s="26">
        <v>6</v>
      </c>
      <c r="B26" s="26">
        <v>635</v>
      </c>
      <c r="C26" s="26">
        <v>14416</v>
      </c>
      <c r="D26" s="26">
        <v>11728</v>
      </c>
      <c r="E26" s="26">
        <v>11887</v>
      </c>
      <c r="F26" s="26">
        <v>14592</v>
      </c>
      <c r="G26" s="27"/>
      <c r="H26" s="7"/>
      <c r="I26" s="28">
        <f t="shared" si="1"/>
        <v>2529</v>
      </c>
      <c r="J26" s="27">
        <f t="shared" si="1"/>
        <v>-2864</v>
      </c>
      <c r="K26" s="7"/>
      <c r="L26" s="124">
        <f t="shared" si="2"/>
        <v>-0.66439334055505905</v>
      </c>
      <c r="M26" s="27">
        <f t="shared" ca="1" si="3"/>
        <v>1.3192284713498863E-6</v>
      </c>
      <c r="N26" s="44"/>
      <c r="O26" s="44"/>
      <c r="P26" s="7"/>
      <c r="Q26" s="28">
        <f t="shared" ca="1" si="4"/>
        <v>2561.8417540066639</v>
      </c>
      <c r="R26" s="27">
        <f t="shared" ca="1" si="5"/>
        <v>-2862.4714062393928</v>
      </c>
      <c r="S26" s="7"/>
      <c r="T26" s="28">
        <f t="shared" ca="1" si="6"/>
        <v>-0.66814334178257084</v>
      </c>
      <c r="U26" s="27">
        <f t="shared" ca="1" si="7"/>
        <v>-0.75057584754789708</v>
      </c>
      <c r="V26" s="7"/>
      <c r="W26" s="28">
        <f t="shared" ca="1" si="8"/>
        <v>-0.66554191727054213</v>
      </c>
      <c r="X26" s="27">
        <f t="shared" ca="1" si="11"/>
        <v>33.946012371251982</v>
      </c>
      <c r="Y26" s="7"/>
      <c r="Z26" s="28">
        <f t="shared" si="12"/>
        <v>34.001999999999995</v>
      </c>
      <c r="AA26" s="27">
        <f t="shared" si="9"/>
        <v>0.59344685226311178</v>
      </c>
      <c r="AB26" s="7"/>
      <c r="AC26" s="28">
        <f t="shared" ca="1" si="0"/>
        <v>-5.5987628748013663E-2</v>
      </c>
      <c r="AD26" s="27">
        <f t="shared" ca="1" si="10"/>
        <v>-4.4538993223710577E-2</v>
      </c>
      <c r="AE26" s="7">
        <v>143</v>
      </c>
    </row>
    <row r="27" spans="1:31" s="26" customFormat="1" x14ac:dyDescent="0.25">
      <c r="A27" s="26">
        <v>7</v>
      </c>
      <c r="B27" s="26">
        <v>618</v>
      </c>
      <c r="C27" s="26">
        <v>14543</v>
      </c>
      <c r="D27" s="26">
        <v>11858</v>
      </c>
      <c r="E27" s="26">
        <v>11757</v>
      </c>
      <c r="F27" s="26">
        <v>14460</v>
      </c>
      <c r="G27" s="27"/>
      <c r="H27" s="7"/>
      <c r="I27" s="28">
        <f t="shared" si="1"/>
        <v>2786</v>
      </c>
      <c r="J27" s="27">
        <f t="shared" si="1"/>
        <v>-2602</v>
      </c>
      <c r="K27" s="7"/>
      <c r="L27" s="124">
        <f t="shared" si="2"/>
        <v>-0.73395743895351861</v>
      </c>
      <c r="M27" s="27">
        <f t="shared" ca="1" si="3"/>
        <v>1.3214349320822948E-6</v>
      </c>
      <c r="N27" s="44"/>
      <c r="O27" s="44"/>
      <c r="P27" s="7"/>
      <c r="Q27" s="28">
        <f t="shared" ca="1" si="4"/>
        <v>2818.8417540066639</v>
      </c>
      <c r="R27" s="27">
        <f t="shared" ca="1" si="5"/>
        <v>-2600.4714062393928</v>
      </c>
      <c r="S27" s="7"/>
      <c r="T27" s="28">
        <f t="shared" ca="1" si="6"/>
        <v>-0.73517044779704865</v>
      </c>
      <c r="U27" s="27">
        <f t="shared" ca="1" si="7"/>
        <v>-0.68187616669557316</v>
      </c>
      <c r="V27" s="7"/>
      <c r="W27" s="28">
        <f t="shared" ca="1" si="8"/>
        <v>-0.73280790211979718</v>
      </c>
      <c r="X27" s="27">
        <f t="shared" ca="1" si="11"/>
        <v>39.444221781217152</v>
      </c>
      <c r="Y27" s="7"/>
      <c r="Z27" s="28">
        <f t="shared" si="12"/>
        <v>39.563999999999993</v>
      </c>
      <c r="AA27" s="27">
        <f t="shared" si="9"/>
        <v>0.69052206525903637</v>
      </c>
      <c r="AB27" s="7"/>
      <c r="AC27" s="28">
        <f t="shared" ca="1" si="0"/>
        <v>-0.1197782187828409</v>
      </c>
      <c r="AD27" s="27">
        <f t="shared" ca="1" si="10"/>
        <v>1.5114393686701533E-2</v>
      </c>
      <c r="AE27" s="7">
        <v>142</v>
      </c>
    </row>
    <row r="28" spans="1:31" s="26" customFormat="1" x14ac:dyDescent="0.25">
      <c r="A28" s="26">
        <v>8</v>
      </c>
      <c r="B28" s="26">
        <v>620</v>
      </c>
      <c r="C28" s="26">
        <v>14668</v>
      </c>
      <c r="D28" s="26">
        <v>12004</v>
      </c>
      <c r="E28" s="26">
        <v>11637</v>
      </c>
      <c r="F28" s="26">
        <v>14325</v>
      </c>
      <c r="G28" s="27"/>
      <c r="H28" s="7"/>
      <c r="I28" s="28">
        <f t="shared" si="1"/>
        <v>3031</v>
      </c>
      <c r="J28" s="27">
        <f t="shared" si="1"/>
        <v>-2321</v>
      </c>
      <c r="K28" s="7"/>
      <c r="L28" s="124">
        <f t="shared" si="2"/>
        <v>-0.79680619088305404</v>
      </c>
      <c r="M28" s="27">
        <f t="shared" ca="1" si="3"/>
        <v>2.4118369423268584E-8</v>
      </c>
      <c r="N28" s="44"/>
      <c r="O28" s="44"/>
      <c r="P28" s="7"/>
      <c r="Q28" s="28">
        <f t="shared" ca="1" si="4"/>
        <v>3063.8417540066639</v>
      </c>
      <c r="R28" s="27">
        <f t="shared" ca="1" si="5"/>
        <v>-2319.4714062393928</v>
      </c>
      <c r="S28" s="7"/>
      <c r="T28" s="28">
        <f t="shared" ca="1" si="6"/>
        <v>-0.79906788349178448</v>
      </c>
      <c r="U28" s="27">
        <f t="shared" ca="1" si="7"/>
        <v>-0.60819444791884414</v>
      </c>
      <c r="V28" s="7"/>
      <c r="W28" s="28">
        <f t="shared" ca="1" si="8"/>
        <v>-0.79696149178267561</v>
      </c>
      <c r="X28" s="27">
        <f t="shared" ca="1" si="11"/>
        <v>45.033580208641411</v>
      </c>
      <c r="Y28" s="7"/>
      <c r="Z28" s="28">
        <f t="shared" si="12"/>
        <v>45.143999999999991</v>
      </c>
      <c r="AA28" s="27">
        <f t="shared" si="9"/>
        <v>0.78791143752032</v>
      </c>
      <c r="AB28" s="7"/>
      <c r="AC28" s="28">
        <f t="shared" ca="1" si="0"/>
        <v>-0.11041979135858071</v>
      </c>
      <c r="AD28" s="27">
        <f t="shared" ca="1" si="10"/>
        <v>2.9715483584539015E-2</v>
      </c>
      <c r="AE28" s="7">
        <v>141</v>
      </c>
    </row>
    <row r="29" spans="1:31" s="26" customFormat="1" x14ac:dyDescent="0.25">
      <c r="A29" s="26">
        <v>9</v>
      </c>
      <c r="B29" s="26">
        <v>644</v>
      </c>
      <c r="C29" s="26">
        <v>14776</v>
      </c>
      <c r="D29" s="26">
        <v>12164</v>
      </c>
      <c r="E29" s="26">
        <v>11527</v>
      </c>
      <c r="F29" s="26">
        <v>14162</v>
      </c>
      <c r="G29" s="27"/>
      <c r="H29" s="7"/>
      <c r="I29" s="28">
        <f t="shared" si="1"/>
        <v>3249</v>
      </c>
      <c r="J29" s="27">
        <f t="shared" si="1"/>
        <v>-1998</v>
      </c>
      <c r="K29" s="7"/>
      <c r="L29" s="124">
        <f t="shared" si="2"/>
        <v>-0.8540901135350325</v>
      </c>
      <c r="M29" s="27">
        <f t="shared" ca="1" si="3"/>
        <v>4.5779239807740103E-10</v>
      </c>
      <c r="N29" s="44"/>
      <c r="O29" s="44"/>
      <c r="P29" s="7"/>
      <c r="Q29" s="28">
        <f t="shared" ca="1" si="4"/>
        <v>3281.8417540066639</v>
      </c>
      <c r="R29" s="27">
        <f t="shared" ca="1" si="5"/>
        <v>-1996.471406239393</v>
      </c>
      <c r="S29" s="7"/>
      <c r="T29" s="28">
        <f t="shared" ca="1" si="6"/>
        <v>-0.85592356096710032</v>
      </c>
      <c r="U29" s="27">
        <f t="shared" ca="1" si="7"/>
        <v>-0.52349980320395628</v>
      </c>
      <c r="V29" s="7"/>
      <c r="W29" s="28">
        <f t="shared" ca="1" si="8"/>
        <v>-0.85411150961874138</v>
      </c>
      <c r="X29" s="27">
        <f t="shared" ca="1" si="11"/>
        <v>50.877481394584152</v>
      </c>
      <c r="Y29" s="7"/>
      <c r="Z29" s="28">
        <f t="shared" si="12"/>
        <v>50.939999999999991</v>
      </c>
      <c r="AA29" s="27">
        <f t="shared" si="9"/>
        <v>0.88907072096591122</v>
      </c>
      <c r="AB29" s="7"/>
      <c r="AC29" s="28">
        <f t="shared" ca="1" si="0"/>
        <v>-6.251860541583909E-2</v>
      </c>
      <c r="AD29" s="27">
        <f t="shared" ca="1" si="10"/>
        <v>3.3208504795666727E-2</v>
      </c>
      <c r="AE29" s="7">
        <v>140</v>
      </c>
    </row>
    <row r="30" spans="1:31" s="26" customFormat="1" x14ac:dyDescent="0.25">
      <c r="A30" s="26">
        <v>10</v>
      </c>
      <c r="B30" s="26">
        <v>637</v>
      </c>
      <c r="C30" s="26">
        <v>14875</v>
      </c>
      <c r="D30" s="26">
        <v>12337</v>
      </c>
      <c r="E30" s="26">
        <v>11439</v>
      </c>
      <c r="F30" s="26">
        <v>14001</v>
      </c>
      <c r="G30" s="27"/>
      <c r="H30" s="7"/>
      <c r="I30" s="28">
        <f t="shared" si="1"/>
        <v>3436</v>
      </c>
      <c r="J30" s="27">
        <f t="shared" si="1"/>
        <v>-1664</v>
      </c>
      <c r="K30" s="7"/>
      <c r="L30" s="124">
        <f t="shared" si="2"/>
        <v>-0.9021679966496382</v>
      </c>
      <c r="M30" s="27">
        <f t="shared" ca="1" si="3"/>
        <v>1.0373682110242726E-6</v>
      </c>
      <c r="N30" s="44"/>
      <c r="O30" s="44"/>
      <c r="P30" s="7"/>
      <c r="Q30" s="28">
        <f t="shared" ca="1" si="4"/>
        <v>3468.8417540066639</v>
      </c>
      <c r="R30" s="27">
        <f t="shared" ca="1" si="5"/>
        <v>-1662.471406239393</v>
      </c>
      <c r="S30" s="7"/>
      <c r="T30" s="28">
        <f t="shared" ca="1" si="6"/>
        <v>-0.90469425678308235</v>
      </c>
      <c r="U30" s="27">
        <f t="shared" ca="1" si="7"/>
        <v>-0.43592082074336025</v>
      </c>
      <c r="V30" s="7"/>
      <c r="W30" s="28">
        <f t="shared" ca="1" si="8"/>
        <v>-0.90318650939429301</v>
      </c>
      <c r="X30" s="27">
        <f t="shared" ca="1" si="11"/>
        <v>56.618168670341333</v>
      </c>
      <c r="Y30" s="7"/>
      <c r="Z30" s="28">
        <f t="shared" si="12"/>
        <v>56.672999999999988</v>
      </c>
      <c r="AA30" s="27">
        <f t="shared" si="9"/>
        <v>0.98913044698274621</v>
      </c>
      <c r="AB30" s="7"/>
      <c r="AC30" s="28">
        <f t="shared" ca="1" si="0"/>
        <v>-5.4831329658654226E-2</v>
      </c>
      <c r="AD30" s="27">
        <f t="shared" ca="1" si="10"/>
        <v>1.8820047396729933E-2</v>
      </c>
      <c r="AE30" s="7">
        <v>139</v>
      </c>
    </row>
    <row r="31" spans="1:31" s="26" customFormat="1" x14ac:dyDescent="0.25">
      <c r="A31" s="26">
        <v>11</v>
      </c>
      <c r="B31" s="26">
        <v>614</v>
      </c>
      <c r="C31" s="26">
        <v>14933</v>
      </c>
      <c r="D31" s="26">
        <v>12497</v>
      </c>
      <c r="E31" s="26">
        <v>11364</v>
      </c>
      <c r="F31" s="26">
        <v>13822</v>
      </c>
      <c r="G31" s="27"/>
      <c r="H31" s="7"/>
      <c r="I31" s="28">
        <f t="shared" si="1"/>
        <v>3569</v>
      </c>
      <c r="J31" s="27">
        <f t="shared" si="1"/>
        <v>-1325</v>
      </c>
      <c r="K31" s="7"/>
      <c r="L31" s="124">
        <f t="shared" si="2"/>
        <v>-0.939977979173508</v>
      </c>
      <c r="M31" s="27">
        <f t="shared" ca="1" si="3"/>
        <v>3.2238929450712396E-6</v>
      </c>
      <c r="N31" s="44"/>
      <c r="O31" s="44"/>
      <c r="P31" s="7"/>
      <c r="Q31" s="28">
        <f t="shared" ca="1" si="4"/>
        <v>3601.8417540066639</v>
      </c>
      <c r="R31" s="27">
        <f t="shared" ca="1" si="5"/>
        <v>-1323.471406239393</v>
      </c>
      <c r="S31" s="7"/>
      <c r="T31" s="28">
        <f t="shared" ca="1" si="6"/>
        <v>-0.93938143616022463</v>
      </c>
      <c r="U31" s="27">
        <f t="shared" ca="1" si="7"/>
        <v>-0.3470307756710786</v>
      </c>
      <c r="V31" s="7"/>
      <c r="W31" s="28">
        <f t="shared" ca="1" si="8"/>
        <v>-0.93818245892993757</v>
      </c>
      <c r="X31" s="27">
        <f t="shared" ca="1" si="11"/>
        <v>62.083061086192458</v>
      </c>
      <c r="Y31" s="7"/>
      <c r="Z31" s="28">
        <f t="shared" si="12"/>
        <v>62.198999999999984</v>
      </c>
      <c r="AA31" s="27">
        <f t="shared" si="9"/>
        <v>1.0855773414479528</v>
      </c>
      <c r="AB31" s="7"/>
      <c r="AC31" s="28">
        <f t="shared" ca="1" si="0"/>
        <v>-0.11593891380752552</v>
      </c>
      <c r="AD31" s="27">
        <f t="shared" ca="1" si="10"/>
        <v>3.5643616316036741E-3</v>
      </c>
      <c r="AE31" s="7">
        <v>138</v>
      </c>
    </row>
    <row r="32" spans="1:31" s="26" customFormat="1" x14ac:dyDescent="0.25">
      <c r="A32" s="26">
        <v>12</v>
      </c>
      <c r="B32" s="26">
        <v>636</v>
      </c>
      <c r="C32" s="26">
        <v>14997</v>
      </c>
      <c r="D32" s="26">
        <v>12681</v>
      </c>
      <c r="E32" s="26">
        <v>11305</v>
      </c>
      <c r="F32" s="26">
        <v>13641</v>
      </c>
      <c r="G32" s="27"/>
      <c r="H32" s="7"/>
      <c r="I32" s="28">
        <f t="shared" si="1"/>
        <v>3692</v>
      </c>
      <c r="J32" s="27">
        <f t="shared" si="1"/>
        <v>-960</v>
      </c>
      <c r="K32" s="7"/>
      <c r="L32" s="124">
        <f t="shared" si="2"/>
        <v>-0.96993260495539191</v>
      </c>
      <c r="M32" s="27">
        <f t="shared" ca="1" si="3"/>
        <v>4.3744289107040817E-7</v>
      </c>
      <c r="N32" s="44"/>
      <c r="O32" s="44"/>
      <c r="P32" s="7"/>
      <c r="Q32" s="28">
        <f t="shared" ca="1" si="4"/>
        <v>3724.8417540066639</v>
      </c>
      <c r="R32" s="27">
        <f t="shared" ca="1" si="5"/>
        <v>-958.47140623939288</v>
      </c>
      <c r="S32" s="7"/>
      <c r="T32" s="28">
        <f t="shared" ca="1" si="6"/>
        <v>-0.97146055693758171</v>
      </c>
      <c r="U32" s="27">
        <f t="shared" ca="1" si="7"/>
        <v>-0.2513232050180319</v>
      </c>
      <c r="V32" s="7"/>
      <c r="W32" s="28">
        <f t="shared" ca="1" si="8"/>
        <v>-0.9705939996114562</v>
      </c>
      <c r="X32" s="27">
        <f t="shared" ca="1" si="11"/>
        <v>67.865157778898947</v>
      </c>
      <c r="Y32" s="7"/>
      <c r="Z32" s="28">
        <f t="shared" si="12"/>
        <v>67.922999999999988</v>
      </c>
      <c r="AA32" s="27">
        <f t="shared" si="9"/>
        <v>1.1854799878321083</v>
      </c>
      <c r="AB32" s="7"/>
      <c r="AC32" s="28">
        <f t="shared" ca="1" si="0"/>
        <v>-5.7842221101040536E-2</v>
      </c>
      <c r="AD32" s="27">
        <f t="shared" ca="1" si="10"/>
        <v>1.5641745774829019E-2</v>
      </c>
      <c r="AE32" s="7">
        <v>137</v>
      </c>
    </row>
    <row r="33" spans="1:31" s="26" customFormat="1" x14ac:dyDescent="0.25">
      <c r="A33" s="26">
        <v>13</v>
      </c>
      <c r="B33" s="26">
        <v>597</v>
      </c>
      <c r="C33" s="26">
        <v>15035</v>
      </c>
      <c r="D33" s="26">
        <v>12862</v>
      </c>
      <c r="E33" s="26">
        <v>11272</v>
      </c>
      <c r="F33" s="26">
        <v>13474</v>
      </c>
      <c r="G33" s="27"/>
      <c r="H33" s="7"/>
      <c r="I33" s="28">
        <f t="shared" si="1"/>
        <v>3763</v>
      </c>
      <c r="J33" s="27">
        <f t="shared" si="1"/>
        <v>-612</v>
      </c>
      <c r="K33" s="7"/>
      <c r="L33" s="124">
        <f t="shared" si="2"/>
        <v>-0.98925901522126614</v>
      </c>
      <c r="M33" s="27">
        <f t="shared" ca="1" si="3"/>
        <v>2.8582999725953659E-8</v>
      </c>
      <c r="N33" s="44"/>
      <c r="O33" s="44"/>
      <c r="P33" s="7"/>
      <c r="Q33" s="28">
        <f t="shared" ca="1" si="4"/>
        <v>3795.8417540066639</v>
      </c>
      <c r="R33" s="27">
        <f t="shared" ca="1" si="5"/>
        <v>-610.47140623939288</v>
      </c>
      <c r="S33" s="7"/>
      <c r="T33" s="28">
        <f t="shared" ca="1" si="6"/>
        <v>-0.98997777299605616</v>
      </c>
      <c r="U33" s="27">
        <f t="shared" ca="1" si="7"/>
        <v>-0.16007324724471622</v>
      </c>
      <c r="V33" s="7"/>
      <c r="W33" s="28">
        <f t="shared" ca="1" si="8"/>
        <v>-0.98942808029668372</v>
      </c>
      <c r="X33" s="27">
        <f t="shared" ca="1" si="11"/>
        <v>73.192446725979948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-0.10355327402004377</v>
      </c>
      <c r="AD33" s="27">
        <f t="shared" ca="1" si="10"/>
        <v>4.494813056520286E-2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15056</v>
      </c>
      <c r="D34" s="26">
        <v>13049</v>
      </c>
      <c r="E34" s="26">
        <v>11255</v>
      </c>
      <c r="F34" s="26">
        <v>13288</v>
      </c>
      <c r="G34" s="27"/>
      <c r="H34" s="7"/>
      <c r="I34" s="28">
        <f t="shared" si="1"/>
        <v>3801</v>
      </c>
      <c r="J34" s="27">
        <f t="shared" si="1"/>
        <v>-239</v>
      </c>
      <c r="K34" s="7"/>
      <c r="L34" s="124">
        <f t="shared" si="2"/>
        <v>-1.0001319147493921</v>
      </c>
      <c r="M34" s="27">
        <f t="shared" ca="1" si="3"/>
        <v>2.0579265303407905E-7</v>
      </c>
      <c r="N34" s="44"/>
      <c r="O34" s="44"/>
      <c r="P34" s="7"/>
      <c r="Q34" s="28">
        <f t="shared" ca="1" si="4"/>
        <v>3833.8417540066639</v>
      </c>
      <c r="R34" s="27">
        <f t="shared" ca="1" si="5"/>
        <v>-237.47140623939293</v>
      </c>
      <c r="S34" s="7"/>
      <c r="T34" s="28">
        <f t="shared" ca="1" si="6"/>
        <v>-0.99988839567523968</v>
      </c>
      <c r="U34" s="27">
        <f t="shared" ca="1" si="7"/>
        <v>-6.2267976412972707E-2</v>
      </c>
      <c r="V34" s="7"/>
      <c r="W34" s="28">
        <f t="shared" ca="1" si="8"/>
        <v>-0.99967827099815765</v>
      </c>
      <c r="X34" s="27">
        <f t="shared" ca="1" si="11"/>
        <v>78.818102636220033</v>
      </c>
      <c r="Y34" s="7"/>
      <c r="Z34" s="28">
        <f t="shared" si="12"/>
        <v>78.875999999999991</v>
      </c>
      <c r="AA34" s="27">
        <f t="shared" si="9"/>
        <v>1.3766459008030472</v>
      </c>
      <c r="AB34" s="7"/>
      <c r="AC34" s="28">
        <f t="shared" ca="1" si="0"/>
        <v>-5.78973637799578E-2</v>
      </c>
      <c r="AD34" s="27">
        <f t="shared" ca="1" si="10"/>
        <v>1.2845223829856423E-2</v>
      </c>
      <c r="AE34" s="7">
        <v>135</v>
      </c>
    </row>
    <row r="35" spans="1:31" s="26" customFormat="1" x14ac:dyDescent="0.25">
      <c r="A35" s="26">
        <v>15</v>
      </c>
      <c r="B35" s="26">
        <v>632</v>
      </c>
      <c r="C35" s="26">
        <v>15059</v>
      </c>
      <c r="D35" s="26">
        <v>13236</v>
      </c>
      <c r="E35" s="26">
        <v>11252</v>
      </c>
      <c r="F35" s="26">
        <v>13103</v>
      </c>
      <c r="G35" s="27"/>
      <c r="H35" s="7"/>
      <c r="I35" s="28">
        <f t="shared" si="1"/>
        <v>3807</v>
      </c>
      <c r="J35" s="27">
        <f t="shared" si="1"/>
        <v>133</v>
      </c>
      <c r="K35" s="7"/>
      <c r="L35" s="124">
        <f t="shared" si="2"/>
        <v>-1.0014653930989188</v>
      </c>
      <c r="M35" s="27">
        <f t="shared" ca="1" si="3"/>
        <v>1.3530479535340039E-8</v>
      </c>
      <c r="N35" s="44"/>
      <c r="O35" s="44"/>
      <c r="P35" s="7"/>
      <c r="Q35" s="28">
        <f t="shared" ca="1" si="4"/>
        <v>3839.8417540066639</v>
      </c>
      <c r="R35" s="27">
        <f t="shared" ca="1" si="5"/>
        <v>134.52859376060707</v>
      </c>
      <c r="S35" s="7"/>
      <c r="T35" s="28">
        <f t="shared" ca="1" si="6"/>
        <v>-1.0014532308351107</v>
      </c>
      <c r="U35" s="27">
        <f t="shared" ca="1" si="7"/>
        <v>3.5275081896433726E-2</v>
      </c>
      <c r="V35" s="7"/>
      <c r="W35" s="28">
        <f t="shared" ca="1" si="8"/>
        <v>-1.0015817136883918</v>
      </c>
      <c r="X35" s="27">
        <f t="shared" ca="1" si="11"/>
        <v>84.399426153427669</v>
      </c>
      <c r="Y35" s="7"/>
      <c r="Z35" s="28">
        <f t="shared" si="12"/>
        <v>84.563999999999993</v>
      </c>
      <c r="AA35" s="27">
        <f t="shared" si="9"/>
        <v>1.4759202286564848</v>
      </c>
      <c r="AB35" s="7"/>
      <c r="AC35" s="28">
        <f t="shared" ca="1" si="0"/>
        <v>-0.1645738465723241</v>
      </c>
      <c r="AD35" s="27">
        <f t="shared" ca="1" si="10"/>
        <v>8.9434148630118671E-2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15040</v>
      </c>
      <c r="D36" s="26">
        <v>13427</v>
      </c>
      <c r="E36" s="26">
        <v>11265</v>
      </c>
      <c r="F36" s="26">
        <v>12910</v>
      </c>
      <c r="G36" s="27"/>
      <c r="H36" s="7"/>
      <c r="I36" s="28">
        <f t="shared" si="1"/>
        <v>3775</v>
      </c>
      <c r="J36" s="27">
        <f t="shared" si="1"/>
        <v>517</v>
      </c>
      <c r="K36" s="7"/>
      <c r="L36" s="124">
        <f t="shared" si="2"/>
        <v>-0.99298542392845568</v>
      </c>
      <c r="M36" s="27">
        <f t="shared" ca="1" si="3"/>
        <v>3.5996709744433344E-7</v>
      </c>
      <c r="N36" s="44"/>
      <c r="O36" s="44"/>
      <c r="P36" s="7"/>
      <c r="Q36" s="28">
        <f t="shared" ca="1" si="4"/>
        <v>3807.8417540066639</v>
      </c>
      <c r="R36" s="27">
        <f t="shared" ca="1" si="5"/>
        <v>518.52859376060712</v>
      </c>
      <c r="S36" s="7"/>
      <c r="T36" s="28">
        <f t="shared" ca="1" si="6"/>
        <v>-0.99310744331579837</v>
      </c>
      <c r="U36" s="27">
        <f t="shared" ca="1" si="7"/>
        <v>0.13596469047388554</v>
      </c>
      <c r="V36" s="7"/>
      <c r="W36" s="28">
        <f t="shared" ca="1" si="8"/>
        <v>-0.99358539650903277</v>
      </c>
      <c r="X36" s="27">
        <f t="shared" ca="1" si="11"/>
        <v>90.174437534093727</v>
      </c>
      <c r="Y36" s="7"/>
      <c r="Z36" s="28">
        <f t="shared" si="12"/>
        <v>90.233999999999995</v>
      </c>
      <c r="AA36" s="27">
        <f t="shared" si="9"/>
        <v>1.5748803972445633</v>
      </c>
      <c r="AB36" s="7"/>
      <c r="AC36" s="28">
        <f t="shared" ca="1" si="0"/>
        <v>-5.9562465906267903E-2</v>
      </c>
      <c r="AD36" s="27">
        <f t="shared" ca="1" si="10"/>
        <v>-7.9239548748461175E-2</v>
      </c>
      <c r="AE36" s="7">
        <v>133</v>
      </c>
    </row>
    <row r="37" spans="1:31" s="26" customFormat="1" x14ac:dyDescent="0.25">
      <c r="A37" s="26">
        <v>17</v>
      </c>
      <c r="B37" s="26">
        <v>626</v>
      </c>
      <c r="C37" s="26">
        <v>15003</v>
      </c>
      <c r="D37" s="26">
        <v>13608</v>
      </c>
      <c r="E37" s="26">
        <v>11303</v>
      </c>
      <c r="F37" s="26">
        <v>12726</v>
      </c>
      <c r="G37" s="27"/>
      <c r="H37" s="7"/>
      <c r="I37" s="28">
        <f t="shared" si="1"/>
        <v>3700</v>
      </c>
      <c r="J37" s="27">
        <f t="shared" si="1"/>
        <v>882</v>
      </c>
      <c r="K37" s="7"/>
      <c r="L37" s="124">
        <f t="shared" si="2"/>
        <v>-0.97494054250169782</v>
      </c>
      <c r="M37" s="27">
        <f t="shared" ca="1" si="3"/>
        <v>3.4044506715550361E-7</v>
      </c>
      <c r="N37" s="44"/>
      <c r="O37" s="44"/>
      <c r="P37" s="7"/>
      <c r="Q37" s="28">
        <f t="shared" ca="1" si="4"/>
        <v>3732.8417540066639</v>
      </c>
      <c r="R37" s="27">
        <f t="shared" ca="1" si="5"/>
        <v>883.52859376060712</v>
      </c>
      <c r="S37" s="7"/>
      <c r="T37" s="28">
        <f t="shared" ca="1" si="6"/>
        <v>-0.97354700381740977</v>
      </c>
      <c r="U37" s="27">
        <f t="shared" ca="1" si="7"/>
        <v>0.23167226112693215</v>
      </c>
      <c r="V37" s="7"/>
      <c r="W37" s="28">
        <f t="shared" ca="1" si="8"/>
        <v>-0.97435706579508863</v>
      </c>
      <c r="X37" s="27">
        <f t="shared" ca="1" si="11"/>
        <v>95.757165331058218</v>
      </c>
      <c r="Y37" s="7"/>
      <c r="Z37" s="28">
        <f t="shared" si="12"/>
        <v>95.867999999999995</v>
      </c>
      <c r="AA37" s="27">
        <f t="shared" si="9"/>
        <v>1.6732122473019235</v>
      </c>
      <c r="AB37" s="7"/>
      <c r="AC37" s="28">
        <f t="shared" ca="1" si="0"/>
        <v>-0.11083466894177718</v>
      </c>
      <c r="AD37" s="27">
        <f t="shared" ca="1" si="10"/>
        <v>3.8727802812275058E-3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14948</v>
      </c>
      <c r="D38" s="26">
        <v>13784</v>
      </c>
      <c r="E38" s="26">
        <v>11355</v>
      </c>
      <c r="F38" s="26">
        <v>12541</v>
      </c>
      <c r="G38" s="27"/>
      <c r="H38" s="7"/>
      <c r="I38" s="28">
        <f t="shared" si="1"/>
        <v>3593</v>
      </c>
      <c r="J38" s="27">
        <f t="shared" si="1"/>
        <v>1243</v>
      </c>
      <c r="K38" s="7"/>
      <c r="L38" s="124">
        <f t="shared" si="2"/>
        <v>-0.94681378864318111</v>
      </c>
      <c r="M38" s="27">
        <f t="shared" ca="1" si="3"/>
        <v>1.1924730533635245E-9</v>
      </c>
      <c r="N38" s="44"/>
      <c r="O38" s="44"/>
      <c r="P38" s="7"/>
      <c r="Q38" s="28">
        <f t="shared" ca="1" si="4"/>
        <v>3625.8417540066639</v>
      </c>
      <c r="R38" s="27">
        <f t="shared" ca="1" si="5"/>
        <v>1244.528593760607</v>
      </c>
      <c r="S38" s="7"/>
      <c r="T38" s="28">
        <f t="shared" ca="1" si="6"/>
        <v>-0.94564077679970893</v>
      </c>
      <c r="U38" s="27">
        <f t="shared" ca="1" si="7"/>
        <v>0.3263309816906303</v>
      </c>
      <c r="V38" s="7"/>
      <c r="W38" s="28">
        <f t="shared" ca="1" si="8"/>
        <v>-0.94677925644004601</v>
      </c>
      <c r="X38" s="27">
        <f t="shared" ca="1" si="11"/>
        <v>101.40012195833634</v>
      </c>
      <c r="Y38" s="7"/>
      <c r="Z38" s="28">
        <f t="shared" si="12"/>
        <v>101.619</v>
      </c>
      <c r="AA38" s="27">
        <f t="shared" si="9"/>
        <v>1.7735861325841178</v>
      </c>
      <c r="AB38" s="7"/>
      <c r="AC38" s="28">
        <f t="shared" ca="1" si="0"/>
        <v>-0.21887804166365754</v>
      </c>
      <c r="AD38" s="27">
        <f t="shared" ca="1" si="10"/>
        <v>3.2786969882891981E-3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14882</v>
      </c>
      <c r="D39" s="26">
        <v>13967</v>
      </c>
      <c r="E39" s="26">
        <v>11430</v>
      </c>
      <c r="F39" s="26">
        <v>12369</v>
      </c>
      <c r="G39" s="27"/>
      <c r="H39" s="7"/>
      <c r="I39" s="28">
        <f t="shared" si="1"/>
        <v>3452</v>
      </c>
      <c r="J39" s="27">
        <f t="shared" si="1"/>
        <v>1598</v>
      </c>
      <c r="K39" s="7"/>
      <c r="L39" s="124">
        <f t="shared" si="2"/>
        <v>-0.90995444919664381</v>
      </c>
      <c r="M39" s="27">
        <f t="shared" ca="1" si="3"/>
        <v>1.3993881270129042E-7</v>
      </c>
      <c r="N39" s="44"/>
      <c r="O39" s="44"/>
      <c r="P39" s="7"/>
      <c r="Q39" s="28">
        <f t="shared" ca="1" si="4"/>
        <v>3484.8417540066639</v>
      </c>
      <c r="R39" s="27">
        <f t="shared" ca="1" si="5"/>
        <v>1599.528593760607</v>
      </c>
      <c r="S39" s="7"/>
      <c r="T39" s="28">
        <f t="shared" ca="1" si="6"/>
        <v>-0.90886715054273848</v>
      </c>
      <c r="U39" s="27">
        <f t="shared" ca="1" si="7"/>
        <v>0.4194164271203058</v>
      </c>
      <c r="V39" s="7"/>
      <c r="W39" s="28">
        <f t="shared" ca="1" si="8"/>
        <v>-0.91032853316141815</v>
      </c>
      <c r="X39" s="27">
        <f t="shared" ca="1" si="11"/>
        <v>107.11931978861787</v>
      </c>
      <c r="Y39" s="7"/>
      <c r="Z39" s="28">
        <f t="shared" si="12"/>
        <v>107.262</v>
      </c>
      <c r="AA39" s="27">
        <f t="shared" si="9"/>
        <v>1.8720750622741575</v>
      </c>
      <c r="AB39" s="7"/>
      <c r="AC39" s="28">
        <f t="shared" ca="1" si="0"/>
        <v>-0.14268021138212816</v>
      </c>
      <c r="AD39" s="27">
        <f t="shared" ca="1" si="10"/>
        <v>-1.9246677490215802E-2</v>
      </c>
      <c r="AE39" s="7">
        <v>130</v>
      </c>
    </row>
    <row r="40" spans="1:31" s="26" customFormat="1" x14ac:dyDescent="0.25">
      <c r="A40" s="26">
        <v>20</v>
      </c>
      <c r="B40" s="26">
        <v>612</v>
      </c>
      <c r="C40" s="26">
        <v>14794</v>
      </c>
      <c r="D40" s="26">
        <v>14129</v>
      </c>
      <c r="E40" s="26">
        <v>11515</v>
      </c>
      <c r="F40" s="26">
        <v>12205</v>
      </c>
      <c r="G40" s="27"/>
      <c r="H40" s="7"/>
      <c r="I40" s="28">
        <f t="shared" si="1"/>
        <v>3279</v>
      </c>
      <c r="J40" s="27">
        <f t="shared" si="1"/>
        <v>1924</v>
      </c>
      <c r="K40" s="7"/>
      <c r="L40" s="124">
        <f t="shared" si="2"/>
        <v>-0.86547343205261085</v>
      </c>
      <c r="M40" s="27">
        <f t="shared" ca="1" si="3"/>
        <v>1.0332328952792069E-9</v>
      </c>
      <c r="N40" s="44"/>
      <c r="O40" s="44"/>
      <c r="P40" s="7"/>
      <c r="Q40" s="28">
        <f t="shared" ca="1" si="4"/>
        <v>3311.8417540066639</v>
      </c>
      <c r="R40" s="27">
        <f t="shared" ca="1" si="5"/>
        <v>1925.528593760607</v>
      </c>
      <c r="S40" s="7"/>
      <c r="T40" s="28">
        <f t="shared" ca="1" si="6"/>
        <v>-0.86374773676645578</v>
      </c>
      <c r="U40" s="27">
        <f t="shared" ca="1" si="7"/>
        <v>0.50489770940220502</v>
      </c>
      <c r="V40" s="7"/>
      <c r="W40" s="28">
        <f t="shared" ca="1" si="8"/>
        <v>-0.86550557599286837</v>
      </c>
      <c r="X40" s="27">
        <f t="shared" ca="1" si="11"/>
        <v>112.63973650309663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-0.13026349690336758</v>
      </c>
      <c r="AD40" s="27">
        <f t="shared" ca="1" si="10"/>
        <v>1.440165281834993E-3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14703</v>
      </c>
      <c r="D41" s="26">
        <v>14285</v>
      </c>
      <c r="E41" s="26">
        <v>11620</v>
      </c>
      <c r="F41" s="26">
        <v>12055</v>
      </c>
      <c r="G41" s="27"/>
      <c r="H41" s="7"/>
      <c r="I41" s="28">
        <f t="shared" si="1"/>
        <v>3083</v>
      </c>
      <c r="J41" s="27">
        <f t="shared" si="1"/>
        <v>2230</v>
      </c>
      <c r="K41" s="7"/>
      <c r="L41" s="124">
        <f t="shared" si="2"/>
        <v>-0.81346516265091673</v>
      </c>
      <c r="M41" s="27">
        <f t="shared" ca="1" si="3"/>
        <v>1.4416349950388641E-6</v>
      </c>
      <c r="N41" s="44"/>
      <c r="O41" s="44"/>
      <c r="P41" s="7"/>
      <c r="Q41" s="28">
        <f t="shared" ca="1" si="4"/>
        <v>3115.8417540066639</v>
      </c>
      <c r="R41" s="27">
        <f t="shared" ca="1" si="5"/>
        <v>2231.5285937606072</v>
      </c>
      <c r="S41" s="7"/>
      <c r="T41" s="28">
        <f t="shared" ca="1" si="6"/>
        <v>-0.81262978821066711</v>
      </c>
      <c r="U41" s="27">
        <f t="shared" ca="1" si="7"/>
        <v>0.58513474123736198</v>
      </c>
      <c r="V41" s="7"/>
      <c r="W41" s="28">
        <f t="shared" ca="1" si="8"/>
        <v>-0.81466584370558481</v>
      </c>
      <c r="X41" s="27">
        <f t="shared" ca="1" si="11"/>
        <v>118.07018208256449</v>
      </c>
      <c r="Y41" s="7"/>
      <c r="Z41" s="28">
        <f t="shared" si="12"/>
        <v>118.23299999999999</v>
      </c>
      <c r="AA41" s="27">
        <f t="shared" si="9"/>
        <v>2.0635551345104557</v>
      </c>
      <c r="AB41" s="7"/>
      <c r="AC41" s="28">
        <f t="shared" ca="1" si="0"/>
        <v>-0.162817917435504</v>
      </c>
      <c r="AD41" s="27">
        <f t="shared" ca="1" si="10"/>
        <v>9.0634535171133734E-2</v>
      </c>
      <c r="AE41" s="7">
        <v>128</v>
      </c>
    </row>
    <row r="42" spans="1:31" s="26" customFormat="1" x14ac:dyDescent="0.25">
      <c r="A42" s="26">
        <v>22</v>
      </c>
      <c r="B42" s="26">
        <v>627</v>
      </c>
      <c r="C42" s="26">
        <v>14581</v>
      </c>
      <c r="D42" s="26">
        <v>14429</v>
      </c>
      <c r="E42" s="26">
        <v>11735</v>
      </c>
      <c r="F42" s="26">
        <v>11902</v>
      </c>
      <c r="G42" s="27"/>
      <c r="H42" s="7"/>
      <c r="I42" s="28">
        <f t="shared" si="1"/>
        <v>2846</v>
      </c>
      <c r="J42" s="27">
        <f t="shared" si="1"/>
        <v>2527</v>
      </c>
      <c r="K42" s="7"/>
      <c r="L42" s="124">
        <f t="shared" si="2"/>
        <v>-0.75199549906690333</v>
      </c>
      <c r="M42" s="27">
        <f t="shared" ca="1" si="3"/>
        <v>1.2753541285235874E-6</v>
      </c>
      <c r="N42" s="44"/>
      <c r="O42" s="44"/>
      <c r="P42" s="7"/>
      <c r="Q42" s="28">
        <f t="shared" ca="1" si="4"/>
        <v>2878.8417540066639</v>
      </c>
      <c r="R42" s="27">
        <f t="shared" ca="1" si="5"/>
        <v>2528.5285937606072</v>
      </c>
      <c r="S42" s="7"/>
      <c r="T42" s="28">
        <f t="shared" ca="1" si="6"/>
        <v>-0.75081879939575946</v>
      </c>
      <c r="U42" s="27">
        <f t="shared" ca="1" si="7"/>
        <v>0.66301186037148485</v>
      </c>
      <c r="V42" s="7"/>
      <c r="W42" s="28">
        <f t="shared" ca="1" si="8"/>
        <v>-0.75312481484582594</v>
      </c>
      <c r="X42" s="27">
        <f t="shared" ca="1" si="11"/>
        <v>123.74134786982802</v>
      </c>
      <c r="Y42" s="7"/>
      <c r="Z42" s="28">
        <f t="shared" si="12"/>
        <v>123.87599999999999</v>
      </c>
      <c r="AA42" s="27">
        <f t="shared" si="9"/>
        <v>2.1620440642004954</v>
      </c>
      <c r="AB42" s="7"/>
      <c r="AC42" s="28">
        <f t="shared" ca="1" si="0"/>
        <v>-0.13465213017197186</v>
      </c>
      <c r="AD42" s="27">
        <f t="shared" ca="1" si="10"/>
        <v>1.7631261106984653E-2</v>
      </c>
      <c r="AE42" s="7">
        <v>127</v>
      </c>
    </row>
    <row r="43" spans="1:31" s="26" customFormat="1" x14ac:dyDescent="0.25">
      <c r="A43" s="26">
        <v>23</v>
      </c>
      <c r="B43" s="26">
        <v>625</v>
      </c>
      <c r="C43" s="26">
        <v>14451</v>
      </c>
      <c r="D43" s="26">
        <v>14573</v>
      </c>
      <c r="E43" s="26">
        <v>11871</v>
      </c>
      <c r="F43" s="26">
        <v>11770</v>
      </c>
      <c r="G43" s="27"/>
      <c r="H43" s="7"/>
      <c r="I43" s="28">
        <f t="shared" si="1"/>
        <v>2580</v>
      </c>
      <c r="J43" s="27">
        <f t="shared" si="1"/>
        <v>2803</v>
      </c>
      <c r="K43" s="7"/>
      <c r="L43" s="124">
        <f t="shared" si="2"/>
        <v>-0.68347255080521829</v>
      </c>
      <c r="M43" s="27">
        <f t="shared" ca="1" si="3"/>
        <v>2.7952925662630692E-7</v>
      </c>
      <c r="N43" s="44"/>
      <c r="O43" s="44"/>
      <c r="P43" s="7"/>
      <c r="Q43" s="28">
        <f t="shared" ca="1" si="4"/>
        <v>2612.8417540066639</v>
      </c>
      <c r="R43" s="27">
        <f t="shared" ca="1" si="5"/>
        <v>2804.5285937606072</v>
      </c>
      <c r="S43" s="7"/>
      <c r="T43" s="28">
        <f t="shared" ca="1" si="6"/>
        <v>-0.68144444064147491</v>
      </c>
      <c r="U43" s="27">
        <f t="shared" ca="1" si="7"/>
        <v>0.73538251653652831</v>
      </c>
      <c r="V43" s="7"/>
      <c r="W43" s="28">
        <f t="shared" ca="1" si="8"/>
        <v>-0.68400125606963913</v>
      </c>
      <c r="X43" s="27">
        <f t="shared" ca="1" si="11"/>
        <v>129.45552285144134</v>
      </c>
      <c r="Y43" s="7"/>
      <c r="Z43" s="28">
        <f t="shared" si="12"/>
        <v>129.50099999999998</v>
      </c>
      <c r="AA43" s="27">
        <f t="shared" si="9"/>
        <v>2.2602188346251761</v>
      </c>
      <c r="AB43" s="7"/>
      <c r="AC43" s="28">
        <f t="shared" ca="1" si="0"/>
        <v>-4.5477148558632052E-2</v>
      </c>
      <c r="AD43" s="27">
        <f t="shared" ca="1" si="10"/>
        <v>-1.4873268859417976E-2</v>
      </c>
      <c r="AE43" s="7">
        <v>126</v>
      </c>
    </row>
    <row r="44" spans="1:31" s="26" customFormat="1" x14ac:dyDescent="0.25">
      <c r="A44" s="26">
        <v>24</v>
      </c>
      <c r="B44" s="26">
        <v>625</v>
      </c>
      <c r="C44" s="26">
        <v>14305</v>
      </c>
      <c r="D44" s="26">
        <v>14684</v>
      </c>
      <c r="E44" s="26">
        <v>12016</v>
      </c>
      <c r="F44" s="26">
        <v>11644</v>
      </c>
      <c r="G44" s="27"/>
      <c r="H44" s="7"/>
      <c r="I44" s="28">
        <f t="shared" si="1"/>
        <v>2289</v>
      </c>
      <c r="J44" s="27">
        <f t="shared" si="1"/>
        <v>3040</v>
      </c>
      <c r="K44" s="7"/>
      <c r="L44" s="124">
        <f t="shared" si="2"/>
        <v>-0.60837219127614472</v>
      </c>
      <c r="M44" s="27">
        <f t="shared" ca="1" si="3"/>
        <v>2.5178269785341941E-9</v>
      </c>
      <c r="N44" s="44"/>
      <c r="O44" s="44"/>
      <c r="P44" s="7"/>
      <c r="Q44" s="28">
        <f t="shared" ca="1" si="4"/>
        <v>2321.8417540066639</v>
      </c>
      <c r="R44" s="27">
        <f t="shared" ca="1" si="5"/>
        <v>3041.5285937606072</v>
      </c>
      <c r="S44" s="7"/>
      <c r="T44" s="28">
        <f t="shared" ca="1" si="6"/>
        <v>-0.60554993538772761</v>
      </c>
      <c r="U44" s="27">
        <f t="shared" ca="1" si="7"/>
        <v>0.79752688433042429</v>
      </c>
      <c r="V44" s="7"/>
      <c r="W44" s="28">
        <f t="shared" ca="1" si="8"/>
        <v>-0.60832201332303248</v>
      </c>
      <c r="X44" s="27">
        <f t="shared" ca="1" si="11"/>
        <v>135.04738051479751</v>
      </c>
      <c r="Y44" s="7"/>
      <c r="Z44" s="28">
        <f t="shared" si="12"/>
        <v>135.12599999999998</v>
      </c>
      <c r="AA44" s="27">
        <f t="shared" si="9"/>
        <v>2.3583936050498573</v>
      </c>
      <c r="AB44" s="7"/>
      <c r="AC44" s="28">
        <f t="shared" ca="1" si="0"/>
        <v>-7.8619485202466421E-2</v>
      </c>
      <c r="AD44" s="27">
        <f t="shared" ca="1" si="10"/>
        <v>2.7785003849174927E-2</v>
      </c>
      <c r="AE44" s="7">
        <v>125</v>
      </c>
    </row>
    <row r="45" spans="1:31" s="26" customFormat="1" x14ac:dyDescent="0.25">
      <c r="A45" s="26">
        <v>25</v>
      </c>
      <c r="B45" s="26">
        <v>639</v>
      </c>
      <c r="C45" s="26">
        <v>14150</v>
      </c>
      <c r="D45" s="26">
        <v>14799</v>
      </c>
      <c r="E45" s="26">
        <v>12175</v>
      </c>
      <c r="F45" s="26">
        <v>11539</v>
      </c>
      <c r="G45" s="27"/>
      <c r="H45" s="7"/>
      <c r="I45" s="28">
        <f t="shared" si="1"/>
        <v>1975</v>
      </c>
      <c r="J45" s="27">
        <f t="shared" si="1"/>
        <v>3260</v>
      </c>
      <c r="K45" s="7"/>
      <c r="L45" s="124">
        <f t="shared" si="2"/>
        <v>-0.52554296065551054</v>
      </c>
      <c r="M45" s="27">
        <f t="shared" ca="1" si="3"/>
        <v>1.1788865734139193E-6</v>
      </c>
      <c r="N45" s="44"/>
      <c r="O45" s="44"/>
      <c r="P45" s="7"/>
      <c r="Q45" s="28">
        <f t="shared" ca="1" si="4"/>
        <v>2007.8417540066639</v>
      </c>
      <c r="R45" s="27">
        <f t="shared" ca="1" si="5"/>
        <v>3261.5285937606072</v>
      </c>
      <c r="S45" s="7"/>
      <c r="T45" s="28">
        <f t="shared" ca="1" si="6"/>
        <v>-0.52365689535447446</v>
      </c>
      <c r="U45" s="27">
        <f t="shared" ca="1" si="7"/>
        <v>0.85521363924458937</v>
      </c>
      <c r="V45" s="7"/>
      <c r="W45" s="28">
        <f t="shared" ca="1" si="8"/>
        <v>-0.52662872608755096</v>
      </c>
      <c r="X45" s="27">
        <f t="shared" ca="1" si="11"/>
        <v>140.75815158383023</v>
      </c>
      <c r="Y45" s="7"/>
      <c r="Z45" s="28">
        <f t="shared" si="12"/>
        <v>140.87699999999998</v>
      </c>
      <c r="AA45" s="27">
        <f t="shared" si="9"/>
        <v>2.4587674903320513</v>
      </c>
      <c r="AB45" s="7"/>
      <c r="AC45" s="28">
        <f t="shared" ca="1" si="0"/>
        <v>-0.1188484161697545</v>
      </c>
      <c r="AD45" s="27">
        <f t="shared" ca="1" si="10"/>
        <v>7.9046879849641982E-2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13973</v>
      </c>
      <c r="D46" s="26">
        <v>14887</v>
      </c>
      <c r="E46" s="26">
        <v>12339</v>
      </c>
      <c r="F46" s="26">
        <v>11434</v>
      </c>
      <c r="G46" s="27"/>
      <c r="H46" s="7"/>
      <c r="I46" s="28">
        <f t="shared" si="1"/>
        <v>1634</v>
      </c>
      <c r="J46" s="27">
        <f t="shared" si="1"/>
        <v>3453</v>
      </c>
      <c r="K46" s="7"/>
      <c r="L46" s="124">
        <f t="shared" si="2"/>
        <v>-0.43827718075251371</v>
      </c>
      <c r="M46" s="27">
        <f t="shared" ca="1" si="3"/>
        <v>1.6656047660638624E-7</v>
      </c>
      <c r="N46" s="44"/>
      <c r="O46" s="44"/>
      <c r="P46" s="7"/>
      <c r="Q46" s="28">
        <f t="shared" ca="1" si="4"/>
        <v>1666.8417540066639</v>
      </c>
      <c r="R46" s="27">
        <f t="shared" ca="1" si="5"/>
        <v>3454.5285937606072</v>
      </c>
      <c r="S46" s="7"/>
      <c r="T46" s="28">
        <f t="shared" ca="1" si="6"/>
        <v>-0.43472209710180143</v>
      </c>
      <c r="U46" s="27">
        <f t="shared" ca="1" si="7"/>
        <v>0.90582065605565243</v>
      </c>
      <c r="V46" s="7"/>
      <c r="W46" s="28">
        <f t="shared" ca="1" si="8"/>
        <v>-0.43786906253850411</v>
      </c>
      <c r="X46" s="27">
        <f t="shared" ca="1" si="11"/>
        <v>146.58345358869099</v>
      </c>
      <c r="Y46" s="7"/>
      <c r="Z46" s="28">
        <f t="shared" si="12"/>
        <v>146.57399999999998</v>
      </c>
      <c r="AA46" s="27">
        <f t="shared" si="9"/>
        <v>2.5581988978181682</v>
      </c>
      <c r="AB46" s="7"/>
      <c r="AC46" s="28">
        <f t="shared" ca="1" si="0"/>
        <v>9.4535886910023237E-3</v>
      </c>
      <c r="AD46" s="27">
        <f t="shared" ca="1" si="10"/>
        <v>-5.805808241754562E-2</v>
      </c>
      <c r="AE46" s="7">
        <v>123</v>
      </c>
    </row>
    <row r="47" spans="1:31" s="26" customFormat="1" x14ac:dyDescent="0.25">
      <c r="A47" s="26">
        <v>27</v>
      </c>
      <c r="B47" s="26">
        <v>615</v>
      </c>
      <c r="C47" s="26">
        <v>13810</v>
      </c>
      <c r="D47" s="26">
        <v>14961</v>
      </c>
      <c r="E47" s="26">
        <v>12516</v>
      </c>
      <c r="F47" s="26">
        <v>11369</v>
      </c>
      <c r="G47" s="27"/>
      <c r="H47" s="7"/>
      <c r="I47" s="28">
        <f t="shared" si="1"/>
        <v>1294</v>
      </c>
      <c r="J47" s="27">
        <f t="shared" si="1"/>
        <v>3592</v>
      </c>
      <c r="K47" s="7"/>
      <c r="L47" s="124">
        <f t="shared" si="2"/>
        <v>-0.3493422212625954</v>
      </c>
      <c r="M47" s="27">
        <f t="shared" ca="1" si="3"/>
        <v>4.4800714643622004E-10</v>
      </c>
      <c r="N47" s="44"/>
      <c r="O47" s="44"/>
      <c r="P47" s="7"/>
      <c r="Q47" s="28">
        <f t="shared" ca="1" si="4"/>
        <v>1326.8417540066639</v>
      </c>
      <c r="R47" s="27">
        <f t="shared" ca="1" si="5"/>
        <v>3593.5285937606072</v>
      </c>
      <c r="S47" s="7"/>
      <c r="T47" s="28">
        <f t="shared" ca="1" si="6"/>
        <v>-0.34604810470910691</v>
      </c>
      <c r="U47" s="27">
        <f t="shared" ca="1" si="7"/>
        <v>0.94226819666051131</v>
      </c>
      <c r="V47" s="7"/>
      <c r="W47" s="28">
        <f t="shared" ca="1" si="8"/>
        <v>-0.34932105508328887</v>
      </c>
      <c r="X47" s="27">
        <f t="shared" ca="1" si="11"/>
        <v>152.04140647043164</v>
      </c>
      <c r="Y47" s="7"/>
      <c r="Z47" s="28">
        <f t="shared" si="12"/>
        <v>152.10899999999998</v>
      </c>
      <c r="AA47" s="27">
        <f t="shared" si="9"/>
        <v>2.6548028719160541</v>
      </c>
      <c r="AB47" s="7"/>
      <c r="AC47" s="28">
        <f t="shared" ca="1" si="0"/>
        <v>-6.7593529568341637E-2</v>
      </c>
      <c r="AD47" s="27">
        <f t="shared" ca="1" si="10"/>
        <v>9.9750454639035979E-3</v>
      </c>
      <c r="AE47" s="7">
        <v>122</v>
      </c>
    </row>
    <row r="48" spans="1:31" s="26" customFormat="1" x14ac:dyDescent="0.25">
      <c r="A48" s="26">
        <v>28</v>
      </c>
      <c r="B48" s="26">
        <v>624</v>
      </c>
      <c r="C48" s="26">
        <v>13632</v>
      </c>
      <c r="D48" s="26">
        <v>15020</v>
      </c>
      <c r="E48" s="26">
        <v>12695</v>
      </c>
      <c r="F48" s="26">
        <v>11309</v>
      </c>
      <c r="G48" s="27"/>
      <c r="H48" s="7"/>
      <c r="I48" s="28">
        <f t="shared" si="1"/>
        <v>937</v>
      </c>
      <c r="J48" s="27">
        <f t="shared" si="1"/>
        <v>3711</v>
      </c>
      <c r="K48" s="7"/>
      <c r="L48" s="124">
        <f t="shared" si="2"/>
        <v>-0.25578434622811042</v>
      </c>
      <c r="M48" s="27">
        <f t="shared" ca="1" si="3"/>
        <v>2.8812296577567198E-7</v>
      </c>
      <c r="N48" s="44"/>
      <c r="O48" s="44"/>
      <c r="P48" s="7"/>
      <c r="Q48" s="28">
        <f t="shared" ca="1" si="4"/>
        <v>969.84175400666379</v>
      </c>
      <c r="R48" s="27">
        <f t="shared" ca="1" si="5"/>
        <v>3712.5285937606072</v>
      </c>
      <c r="S48" s="7"/>
      <c r="T48" s="28">
        <f t="shared" ca="1" si="6"/>
        <v>-0.25294041269677764</v>
      </c>
      <c r="U48" s="27">
        <f t="shared" ca="1" si="7"/>
        <v>0.97347148681862783</v>
      </c>
      <c r="V48" s="7"/>
      <c r="W48" s="28">
        <f t="shared" ca="1" si="8"/>
        <v>-0.25632111709708122</v>
      </c>
      <c r="X48" s="27">
        <f t="shared" ca="1" si="11"/>
        <v>157.63082671593895</v>
      </c>
      <c r="Y48" s="7"/>
      <c r="Z48" s="28">
        <f t="shared" si="12"/>
        <v>157.72499999999997</v>
      </c>
      <c r="AA48" s="27">
        <f t="shared" si="9"/>
        <v>2.7528205627080555</v>
      </c>
      <c r="AB48" s="7"/>
      <c r="AC48" s="28">
        <f t="shared" ca="1" si="0"/>
        <v>-9.4173284061014328E-2</v>
      </c>
      <c r="AD48" s="27">
        <f t="shared" ca="1" si="10"/>
        <v>0.11568739456325261</v>
      </c>
      <c r="AE48" s="7">
        <v>121</v>
      </c>
    </row>
    <row r="49" spans="1:31" s="26" customFormat="1" x14ac:dyDescent="0.25">
      <c r="A49" s="26">
        <v>29</v>
      </c>
      <c r="B49" s="26">
        <v>600</v>
      </c>
      <c r="C49" s="26">
        <v>13452</v>
      </c>
      <c r="D49" s="26">
        <v>15056</v>
      </c>
      <c r="E49" s="26">
        <v>12872</v>
      </c>
      <c r="F49" s="26">
        <v>11268</v>
      </c>
      <c r="G49" s="27"/>
      <c r="H49" s="7"/>
      <c r="I49" s="28">
        <f t="shared" si="1"/>
        <v>580</v>
      </c>
      <c r="J49" s="27">
        <f t="shared" si="1"/>
        <v>3788</v>
      </c>
      <c r="K49" s="7"/>
      <c r="L49" s="124">
        <f t="shared" si="2"/>
        <v>-0.16350151883551264</v>
      </c>
      <c r="M49" s="27">
        <f t="shared" ca="1" si="3"/>
        <v>4.7772207841560806E-8</v>
      </c>
      <c r="N49" s="44"/>
      <c r="O49" s="44"/>
      <c r="P49" s="7"/>
      <c r="Q49" s="28">
        <f t="shared" ca="1" si="4"/>
        <v>612.84175400666379</v>
      </c>
      <c r="R49" s="27">
        <f t="shared" ca="1" si="5"/>
        <v>3789.5285937606072</v>
      </c>
      <c r="S49" s="7"/>
      <c r="T49" s="28">
        <f t="shared" ca="1" si="6"/>
        <v>-0.15983272068444843</v>
      </c>
      <c r="U49" s="27">
        <f t="shared" ca="1" si="7"/>
        <v>0.99366185103858562</v>
      </c>
      <c r="V49" s="7"/>
      <c r="W49" s="28">
        <f t="shared" ca="1" si="8"/>
        <v>-0.16328295029285025</v>
      </c>
      <c r="X49" s="27">
        <f t="shared" ca="1" si="11"/>
        <v>163.05063690575321</v>
      </c>
      <c r="Y49" s="7"/>
      <c r="Z49" s="28">
        <f t="shared" si="12"/>
        <v>163.12499999999997</v>
      </c>
      <c r="AA49" s="27">
        <f t="shared" si="9"/>
        <v>2.8470683423157492</v>
      </c>
      <c r="AB49" s="7"/>
      <c r="AC49" s="28">
        <f t="shared" ca="1" si="0"/>
        <v>-7.4363094246763239E-2</v>
      </c>
      <c r="AD49" s="27">
        <f t="shared" ca="1" si="10"/>
        <v>-4.4386285579719242E-2</v>
      </c>
      <c r="AE49" s="7">
        <v>120</v>
      </c>
    </row>
    <row r="50" spans="1:31" s="26" customFormat="1" x14ac:dyDescent="0.25">
      <c r="A50" s="26">
        <v>30</v>
      </c>
      <c r="B50" s="26">
        <v>628</v>
      </c>
      <c r="C50" s="26">
        <v>13265</v>
      </c>
      <c r="D50" s="26">
        <v>15072</v>
      </c>
      <c r="E50" s="26">
        <v>13061</v>
      </c>
      <c r="F50" s="26">
        <v>11247</v>
      </c>
      <c r="G50" s="27"/>
      <c r="H50" s="7"/>
      <c r="I50" s="28">
        <f t="shared" si="1"/>
        <v>204</v>
      </c>
      <c r="J50" s="27">
        <f t="shared" si="1"/>
        <v>3825</v>
      </c>
      <c r="K50" s="7"/>
      <c r="L50" s="124">
        <f t="shared" si="2"/>
        <v>-6.5374854308774696E-2</v>
      </c>
      <c r="M50" s="27">
        <f t="shared" ca="1" si="3"/>
        <v>1.4840212971603691E-8</v>
      </c>
      <c r="N50" s="44"/>
      <c r="O50" s="44"/>
      <c r="P50" s="7"/>
      <c r="Q50" s="28">
        <f t="shared" ca="1" si="4"/>
        <v>236.84175400666382</v>
      </c>
      <c r="R50" s="27">
        <f t="shared" ca="1" si="5"/>
        <v>3826.5285937606072</v>
      </c>
      <c r="S50" s="7"/>
      <c r="T50" s="28">
        <f t="shared" ca="1" si="6"/>
        <v>-6.1769717332527445E-2</v>
      </c>
      <c r="U50" s="27">
        <f t="shared" ca="1" si="7"/>
        <v>1.0033637143650589</v>
      </c>
      <c r="V50" s="7"/>
      <c r="W50" s="28">
        <f t="shared" ca="1" si="8"/>
        <v>-6.5253033895987661E-2</v>
      </c>
      <c r="X50" s="27">
        <f t="shared" ca="1" si="11"/>
        <v>168.66138869582528</v>
      </c>
      <c r="Y50" s="7"/>
      <c r="Z50" s="28">
        <f t="shared" si="12"/>
        <v>168.77699999999996</v>
      </c>
      <c r="AA50" s="27">
        <f t="shared" si="9"/>
        <v>2.9457143516384692</v>
      </c>
      <c r="AB50" s="7"/>
      <c r="AC50" s="28">
        <f t="shared" ca="1" si="0"/>
        <v>-0.1156113041746778</v>
      </c>
      <c r="AD50" s="27">
        <f t="shared" ca="1" si="10"/>
        <v>-9.3857763809808148E-3</v>
      </c>
      <c r="AE50" s="7">
        <v>119</v>
      </c>
    </row>
    <row r="51" spans="1:31" s="26" customFormat="1" x14ac:dyDescent="0.25">
      <c r="A51" s="26">
        <v>31</v>
      </c>
      <c r="B51" s="26">
        <v>624</v>
      </c>
      <c r="C51" s="26">
        <v>13076</v>
      </c>
      <c r="D51" s="26">
        <v>15078</v>
      </c>
      <c r="E51" s="26">
        <v>13248</v>
      </c>
      <c r="F51" s="26">
        <v>11243</v>
      </c>
      <c r="G51" s="27"/>
      <c r="H51" s="7"/>
      <c r="I51" s="28">
        <f t="shared" si="1"/>
        <v>-172</v>
      </c>
      <c r="J51" s="27">
        <f t="shared" si="1"/>
        <v>3835</v>
      </c>
      <c r="K51" s="7"/>
      <c r="L51" s="124">
        <f t="shared" si="2"/>
        <v>3.2755352736442173E-2</v>
      </c>
      <c r="M51" s="27">
        <f t="shared" ca="1" si="3"/>
        <v>2.1257109670611312E-9</v>
      </c>
      <c r="N51" s="44"/>
      <c r="O51" s="44"/>
      <c r="P51" s="7"/>
      <c r="Q51" s="28">
        <f t="shared" ca="1" si="4"/>
        <v>-139.15824599333618</v>
      </c>
      <c r="R51" s="27">
        <f t="shared" ca="1" si="5"/>
        <v>3836.5285937606072</v>
      </c>
      <c r="S51" s="7"/>
      <c r="T51" s="28">
        <f t="shared" ca="1" si="6"/>
        <v>3.6293286019393536E-2</v>
      </c>
      <c r="U51" s="27">
        <f t="shared" ca="1" si="7"/>
        <v>1.00598583958843</v>
      </c>
      <c r="V51" s="7"/>
      <c r="W51" s="28">
        <f t="shared" ca="1" si="8"/>
        <v>3.2801458169604232E-2</v>
      </c>
      <c r="X51" s="27">
        <f t="shared" ca="1" si="11"/>
        <v>174.24987904411671</v>
      </c>
      <c r="Y51" s="7"/>
      <c r="Z51" s="28">
        <f t="shared" si="12"/>
        <v>174.39299999999997</v>
      </c>
      <c r="AA51" s="27">
        <f t="shared" si="9"/>
        <v>3.0437320424304706</v>
      </c>
      <c r="AB51" s="7"/>
      <c r="AC51" s="28">
        <f t="shared" ca="1" si="0"/>
        <v>-0.14312095588326201</v>
      </c>
      <c r="AD51" s="27">
        <f t="shared" ca="1" si="10"/>
        <v>7.6450435714690457E-2</v>
      </c>
      <c r="AE51" s="7">
        <v>118</v>
      </c>
    </row>
    <row r="52" spans="1:31" s="26" customFormat="1" x14ac:dyDescent="0.25">
      <c r="A52" s="26">
        <v>32</v>
      </c>
      <c r="B52" s="26">
        <v>623</v>
      </c>
      <c r="C52" s="26">
        <v>12883</v>
      </c>
      <c r="D52" s="26">
        <v>15055</v>
      </c>
      <c r="E52" s="26">
        <v>13431</v>
      </c>
      <c r="F52" s="26">
        <v>11250</v>
      </c>
      <c r="G52" s="27"/>
      <c r="H52" s="7"/>
      <c r="I52" s="28">
        <f t="shared" si="1"/>
        <v>-548</v>
      </c>
      <c r="J52" s="27">
        <f t="shared" si="1"/>
        <v>3805</v>
      </c>
      <c r="K52" s="7"/>
      <c r="L52" s="124">
        <f t="shared" si="2"/>
        <v>0.13041235124688469</v>
      </c>
      <c r="M52" s="27">
        <f t="shared" ca="1" si="3"/>
        <v>2.3040709102635029E-7</v>
      </c>
      <c r="N52" s="44"/>
      <c r="O52" s="44"/>
      <c r="P52" s="7"/>
      <c r="Q52" s="28">
        <f t="shared" ca="1" si="4"/>
        <v>-515.15824599333621</v>
      </c>
      <c r="R52" s="27">
        <f t="shared" ca="1" si="5"/>
        <v>3806.5285937606072</v>
      </c>
      <c r="S52" s="7"/>
      <c r="T52" s="28">
        <f t="shared" ca="1" si="6"/>
        <v>0.13435628937131452</v>
      </c>
      <c r="U52" s="27">
        <f t="shared" ca="1" si="7"/>
        <v>0.99811946391831652</v>
      </c>
      <c r="V52" s="7"/>
      <c r="W52" s="28">
        <f t="shared" ca="1" si="8"/>
        <v>0.13089235863331364</v>
      </c>
      <c r="X52" s="27">
        <f t="shared" ca="1" si="11"/>
        <v>179.85341474840334</v>
      </c>
      <c r="Y52" s="7"/>
      <c r="Z52" s="28">
        <f t="shared" si="12"/>
        <v>179.99999999999997</v>
      </c>
      <c r="AA52" s="27">
        <f t="shared" si="9"/>
        <v>3.1415926535897927</v>
      </c>
      <c r="AB52" s="7"/>
      <c r="AC52" s="28">
        <f t="shared" ca="1" si="0"/>
        <v>-0.14658525159663327</v>
      </c>
      <c r="AD52" s="27">
        <f t="shared" ca="1" si="10"/>
        <v>8.1844914997674323E-2</v>
      </c>
      <c r="AE52" s="7">
        <v>117</v>
      </c>
    </row>
    <row r="53" spans="1:31" s="26" customFormat="1" x14ac:dyDescent="0.25">
      <c r="A53" s="26">
        <v>33</v>
      </c>
      <c r="B53" s="26">
        <v>631</v>
      </c>
      <c r="C53" s="26">
        <v>12690</v>
      </c>
      <c r="D53" s="26">
        <v>15017</v>
      </c>
      <c r="E53" s="26">
        <v>13614</v>
      </c>
      <c r="F53" s="26">
        <v>11283</v>
      </c>
      <c r="G53" s="27"/>
      <c r="H53" s="7"/>
      <c r="I53" s="28">
        <f t="shared" si="1"/>
        <v>-924</v>
      </c>
      <c r="J53" s="27">
        <f t="shared" si="1"/>
        <v>3734</v>
      </c>
      <c r="K53" s="7"/>
      <c r="L53" s="124">
        <f t="shared" si="2"/>
        <v>0.22804473358407823</v>
      </c>
      <c r="M53" s="27">
        <f t="shared" ca="1" si="3"/>
        <v>9.5227174851998514E-7</v>
      </c>
      <c r="N53" s="44"/>
      <c r="O53" s="44"/>
      <c r="P53" s="7"/>
      <c r="Q53" s="28">
        <f t="shared" ca="1" si="4"/>
        <v>-891.15824599333621</v>
      </c>
      <c r="R53" s="27">
        <f t="shared" ca="1" si="5"/>
        <v>3735.5285937606072</v>
      </c>
      <c r="S53" s="7"/>
      <c r="T53" s="28">
        <f t="shared" ca="1" si="6"/>
        <v>0.23241929272323553</v>
      </c>
      <c r="U53" s="27">
        <f t="shared" ca="1" si="7"/>
        <v>0.97950237483238145</v>
      </c>
      <c r="V53" s="7"/>
      <c r="W53" s="28">
        <f t="shared" ca="1" si="8"/>
        <v>0.22902057770509346</v>
      </c>
      <c r="X53" s="27">
        <f t="shared" ca="1" si="11"/>
        <v>185.54243220022317</v>
      </c>
      <c r="Y53" s="7"/>
      <c r="Z53" s="28">
        <f t="shared" si="12"/>
        <v>185.67899999999997</v>
      </c>
      <c r="AA53" s="27">
        <f t="shared" si="9"/>
        <v>3.2407099018105505</v>
      </c>
      <c r="AB53" s="7"/>
      <c r="AC53" s="28">
        <f t="shared" ca="1" si="0"/>
        <v>-0.13656779977679889</v>
      </c>
      <c r="AD53" s="27">
        <f t="shared" ca="1" si="10"/>
        <v>5.5119827286205236E-2</v>
      </c>
      <c r="AE53" s="7">
        <v>116</v>
      </c>
    </row>
    <row r="54" spans="1:31" s="26" customFormat="1" x14ac:dyDescent="0.25">
      <c r="A54" s="26">
        <v>34</v>
      </c>
      <c r="B54" s="26">
        <v>638</v>
      </c>
      <c r="C54" s="26">
        <v>12519</v>
      </c>
      <c r="D54" s="26">
        <v>14972</v>
      </c>
      <c r="E54" s="26">
        <v>13807</v>
      </c>
      <c r="F54" s="26">
        <v>11344</v>
      </c>
      <c r="G54" s="27"/>
      <c r="H54" s="7"/>
      <c r="I54" s="28">
        <f t="shared" si="1"/>
        <v>-1288</v>
      </c>
      <c r="J54" s="27">
        <f t="shared" si="1"/>
        <v>3628</v>
      </c>
      <c r="K54" s="7"/>
      <c r="L54" s="124">
        <f t="shared" si="2"/>
        <v>0.32447843329880188</v>
      </c>
      <c r="M54" s="27">
        <f t="shared" ca="1" si="3"/>
        <v>1.8272918944669677E-7</v>
      </c>
      <c r="N54" s="44"/>
      <c r="O54" s="44"/>
      <c r="P54" s="7"/>
      <c r="Q54" s="28">
        <f t="shared" ca="1" si="4"/>
        <v>-1255.1582459933361</v>
      </c>
      <c r="R54" s="27">
        <f t="shared" ca="1" si="5"/>
        <v>3629.5285937606072</v>
      </c>
      <c r="S54" s="7"/>
      <c r="T54" s="28">
        <f t="shared" ca="1" si="6"/>
        <v>0.32735262575541429</v>
      </c>
      <c r="U54" s="27">
        <f t="shared" ca="1" si="7"/>
        <v>0.95170784746464743</v>
      </c>
      <c r="V54" s="7"/>
      <c r="W54" s="28">
        <f t="shared" ca="1" si="8"/>
        <v>0.3240509649497435</v>
      </c>
      <c r="X54" s="27">
        <f t="shared" ca="1" si="11"/>
        <v>191.18574720563697</v>
      </c>
      <c r="Y54" s="7"/>
      <c r="Z54" s="28">
        <f t="shared" si="12"/>
        <v>191.42099999999996</v>
      </c>
      <c r="AA54" s="27">
        <f t="shared" si="9"/>
        <v>3.3409267074600644</v>
      </c>
      <c r="AB54" s="7"/>
      <c r="AC54" s="28">
        <f t="shared" ca="1" si="0"/>
        <v>-0.23525279436299229</v>
      </c>
      <c r="AD54" s="27">
        <f t="shared" ca="1" si="10"/>
        <v>4.5050223842054038E-2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12334</v>
      </c>
      <c r="D55" s="26">
        <v>14890</v>
      </c>
      <c r="E55" s="26">
        <v>13974</v>
      </c>
      <c r="F55" s="26">
        <v>11407</v>
      </c>
      <c r="G55" s="27"/>
      <c r="H55" s="7"/>
      <c r="I55" s="28">
        <f t="shared" si="1"/>
        <v>-1640</v>
      </c>
      <c r="J55" s="27">
        <f t="shared" si="1"/>
        <v>3483</v>
      </c>
      <c r="K55" s="7"/>
      <c r="L55" s="124">
        <f t="shared" si="2"/>
        <v>0.41650965652659705</v>
      </c>
      <c r="M55" s="27">
        <f t="shared" ca="1" si="3"/>
        <v>2.730013589219659E-7</v>
      </c>
      <c r="N55" s="44"/>
      <c r="O55" s="44"/>
      <c r="P55" s="7"/>
      <c r="Q55" s="28">
        <f t="shared" ca="1" si="4"/>
        <v>-1607.1582459933361</v>
      </c>
      <c r="R55" s="27">
        <f t="shared" ca="1" si="5"/>
        <v>3484.5285937606072</v>
      </c>
      <c r="S55" s="7"/>
      <c r="T55" s="28">
        <f t="shared" ca="1" si="6"/>
        <v>0.41915628846785097</v>
      </c>
      <c r="U55" s="27">
        <f t="shared" ca="1" si="7"/>
        <v>0.91368703172576582</v>
      </c>
      <c r="V55" s="7"/>
      <c r="W55" s="28">
        <f t="shared" ca="1" si="8"/>
        <v>0.41598716120707546</v>
      </c>
      <c r="X55" s="27">
        <f t="shared" ca="1" si="11"/>
        <v>196.86135696441784</v>
      </c>
      <c r="Y55" s="7"/>
      <c r="Z55" s="28">
        <f t="shared" si="12"/>
        <v>197.09099999999995</v>
      </c>
      <c r="AA55" s="27">
        <f t="shared" si="9"/>
        <v>3.4398868760481429</v>
      </c>
      <c r="AB55" s="7"/>
      <c r="AC55" s="28">
        <f t="shared" ca="1" si="0"/>
        <v>-0.22964303558211441</v>
      </c>
      <c r="AD55" s="27">
        <f t="shared" ca="1" si="10"/>
        <v>0.12409353189133299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12170</v>
      </c>
      <c r="D56" s="26">
        <v>14808</v>
      </c>
      <c r="E56" s="26">
        <v>14138</v>
      </c>
      <c r="F56" s="26">
        <v>11496</v>
      </c>
      <c r="G56" s="27"/>
      <c r="H56" s="7"/>
      <c r="I56" s="28">
        <f t="shared" si="1"/>
        <v>-1968</v>
      </c>
      <c r="J56" s="27">
        <f t="shared" si="1"/>
        <v>3312</v>
      </c>
      <c r="K56" s="7"/>
      <c r="L56" s="124">
        <f t="shared" si="2"/>
        <v>0.5009256458424507</v>
      </c>
      <c r="M56" s="27">
        <f t="shared" ca="1" si="3"/>
        <v>5.8064206416789115E-7</v>
      </c>
      <c r="N56" s="44"/>
      <c r="O56" s="44"/>
      <c r="P56" s="7"/>
      <c r="Q56" s="28">
        <f t="shared" ca="1" si="4"/>
        <v>-1935.1582459933361</v>
      </c>
      <c r="R56" s="27">
        <f t="shared" ca="1" si="5"/>
        <v>3313.5285937606072</v>
      </c>
      <c r="S56" s="7"/>
      <c r="T56" s="28">
        <f t="shared" ca="1" si="6"/>
        <v>0.50470061054080328</v>
      </c>
      <c r="U56" s="27">
        <f t="shared" ca="1" si="7"/>
        <v>0.86884869040611934</v>
      </c>
      <c r="V56" s="7"/>
      <c r="W56" s="28">
        <f t="shared" ca="1" si="8"/>
        <v>0.50168764457221859</v>
      </c>
      <c r="X56" s="27">
        <f t="shared" ca="1" si="11"/>
        <v>202.38518801227133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-0.14181198772863013</v>
      </c>
      <c r="AD56" s="27">
        <f t="shared" ca="1" si="10"/>
        <v>5.3204876752431574E-2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12027</v>
      </c>
      <c r="D57" s="26">
        <v>14712</v>
      </c>
      <c r="E57" s="26">
        <v>14304</v>
      </c>
      <c r="F57" s="26">
        <v>11603</v>
      </c>
      <c r="G57" s="27"/>
      <c r="H57" s="7"/>
      <c r="I57" s="28">
        <f t="shared" si="1"/>
        <v>-2277</v>
      </c>
      <c r="J57" s="27">
        <f t="shared" si="1"/>
        <v>3109</v>
      </c>
      <c r="K57" s="7"/>
      <c r="L57" s="124">
        <f t="shared" si="2"/>
        <v>0.58160332812107307</v>
      </c>
      <c r="M57" s="27">
        <f t="shared" ca="1" si="3"/>
        <v>7.3716878652436217E-7</v>
      </c>
      <c r="N57" s="44"/>
      <c r="O57" s="44"/>
      <c r="P57" s="7"/>
      <c r="Q57" s="28">
        <f t="shared" ca="1" si="4"/>
        <v>-2244.1582459933361</v>
      </c>
      <c r="R57" s="27">
        <f t="shared" ca="1" si="5"/>
        <v>3110.5285937606072</v>
      </c>
      <c r="S57" s="7"/>
      <c r="T57" s="28">
        <f t="shared" ca="1" si="6"/>
        <v>0.58528962127416395</v>
      </c>
      <c r="U57" s="27">
        <f t="shared" ca="1" si="7"/>
        <v>0.81561954837168515</v>
      </c>
      <c r="V57" s="7"/>
      <c r="W57" s="28">
        <f t="shared" ca="1" si="8"/>
        <v>0.5824619134613418</v>
      </c>
      <c r="X57" s="27">
        <f t="shared" ca="1" si="11"/>
        <v>207.91427204556624</v>
      </c>
      <c r="Y57" s="7"/>
      <c r="Z57" s="28">
        <f t="shared" si="12"/>
        <v>208.01699999999997</v>
      </c>
      <c r="AA57" s="27">
        <f t="shared" si="9"/>
        <v>3.6305815501210437</v>
      </c>
      <c r="AB57" s="7"/>
      <c r="AC57" s="28">
        <f t="shared" ca="1" si="0"/>
        <v>-0.10272795443373184</v>
      </c>
      <c r="AD57" s="27">
        <f t="shared" ca="1" si="10"/>
        <v>-2.0784177061756282E-2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11870</v>
      </c>
      <c r="D58" s="26">
        <v>14590</v>
      </c>
      <c r="E58" s="26">
        <v>14447</v>
      </c>
      <c r="F58" s="26">
        <v>11719</v>
      </c>
      <c r="G58" s="27"/>
      <c r="H58" s="7"/>
      <c r="I58" s="28">
        <f t="shared" si="1"/>
        <v>-2577</v>
      </c>
      <c r="J58" s="27">
        <f t="shared" si="1"/>
        <v>2871</v>
      </c>
      <c r="K58" s="7"/>
      <c r="L58" s="124">
        <f t="shared" si="2"/>
        <v>0.65967107222451038</v>
      </c>
      <c r="M58" s="27">
        <f t="shared" ca="1" si="3"/>
        <v>1.5617515713831278E-6</v>
      </c>
      <c r="N58" s="44"/>
      <c r="O58" s="44"/>
      <c r="P58" s="7"/>
      <c r="Q58" s="28">
        <f t="shared" ca="1" si="4"/>
        <v>-2544.1582459933361</v>
      </c>
      <c r="R58" s="27">
        <f t="shared" ca="1" si="5"/>
        <v>2872.5285937606072</v>
      </c>
      <c r="S58" s="7"/>
      <c r="T58" s="28">
        <f t="shared" ca="1" si="6"/>
        <v>0.66353137926771788</v>
      </c>
      <c r="U58" s="27">
        <f t="shared" ca="1" si="7"/>
        <v>0.75321296805545201</v>
      </c>
      <c r="V58" s="7"/>
      <c r="W58" s="28">
        <f t="shared" ca="1" si="8"/>
        <v>0.66092077281720574</v>
      </c>
      <c r="X58" s="27">
        <f t="shared" ca="1" si="11"/>
        <v>213.64827528652904</v>
      </c>
      <c r="Y58" s="7"/>
      <c r="Z58" s="28">
        <f t="shared" si="12"/>
        <v>213.71399999999997</v>
      </c>
      <c r="AA58" s="27">
        <f t="shared" si="9"/>
        <v>3.730012957607161</v>
      </c>
      <c r="AB58" s="7"/>
      <c r="AC58" s="28">
        <f t="shared" ca="1" si="0"/>
        <v>-6.5724713470928009E-2</v>
      </c>
      <c r="AD58" s="27">
        <f t="shared" ca="1" si="10"/>
        <v>-5.1142296821922173E-3</v>
      </c>
      <c r="AE58" s="7">
        <v>111</v>
      </c>
    </row>
    <row r="59" spans="1:31" s="26" customFormat="1" x14ac:dyDescent="0.25">
      <c r="A59" s="26">
        <v>39</v>
      </c>
      <c r="B59" s="26">
        <v>617</v>
      </c>
      <c r="C59" s="26">
        <v>11734</v>
      </c>
      <c r="D59" s="26">
        <v>14456</v>
      </c>
      <c r="E59" s="26">
        <v>14576</v>
      </c>
      <c r="F59" s="26">
        <v>11843</v>
      </c>
      <c r="G59" s="27"/>
      <c r="H59" s="7"/>
      <c r="I59" s="28">
        <f t="shared" si="1"/>
        <v>-2842</v>
      </c>
      <c r="J59" s="27">
        <f t="shared" si="1"/>
        <v>2613</v>
      </c>
      <c r="K59" s="7"/>
      <c r="L59" s="124">
        <f t="shared" si="2"/>
        <v>0.72949887691313064</v>
      </c>
      <c r="M59" s="27">
        <f t="shared" ca="1" si="3"/>
        <v>5.9397750942355098E-7</v>
      </c>
      <c r="N59" s="44"/>
      <c r="O59" s="44"/>
      <c r="P59" s="7"/>
      <c r="Q59" s="28">
        <f t="shared" ca="1" si="4"/>
        <v>-2809.1582459933361</v>
      </c>
      <c r="R59" s="27">
        <f t="shared" ca="1" si="5"/>
        <v>2614.5285937606072</v>
      </c>
      <c r="S59" s="7"/>
      <c r="T59" s="28">
        <f t="shared" ca="1" si="6"/>
        <v>0.73264493216202387</v>
      </c>
      <c r="U59" s="27">
        <f t="shared" ca="1" si="7"/>
        <v>0.68556213729247661</v>
      </c>
      <c r="V59" s="7"/>
      <c r="W59" s="28">
        <f t="shared" ca="1" si="8"/>
        <v>0.73026957627697076</v>
      </c>
      <c r="X59" s="27">
        <f t="shared" ca="1" si="11"/>
        <v>219.19095491566577</v>
      </c>
      <c r="Y59" s="7"/>
      <c r="Z59" s="28">
        <f t="shared" si="12"/>
        <v>219.26699999999997</v>
      </c>
      <c r="AA59" s="27">
        <f t="shared" si="9"/>
        <v>3.8269310909704064</v>
      </c>
      <c r="AB59" s="7"/>
      <c r="AC59" s="28">
        <f t="shared" ca="1" si="0"/>
        <v>-7.6045084334197099E-2</v>
      </c>
      <c r="AD59" s="27">
        <f t="shared" ca="1" si="10"/>
        <v>7.131213502503897E-2</v>
      </c>
      <c r="AE59" s="7">
        <v>110</v>
      </c>
    </row>
    <row r="60" spans="1:31" s="26" customFormat="1" x14ac:dyDescent="0.25">
      <c r="A60" s="26">
        <v>40</v>
      </c>
      <c r="B60" s="26">
        <v>630</v>
      </c>
      <c r="C60" s="26">
        <v>11620</v>
      </c>
      <c r="D60" s="26">
        <v>14317</v>
      </c>
      <c r="E60" s="26">
        <v>14709</v>
      </c>
      <c r="F60" s="26">
        <v>11996</v>
      </c>
      <c r="G60" s="27"/>
      <c r="H60" s="7"/>
      <c r="I60" s="28">
        <f t="shared" si="1"/>
        <v>-3089</v>
      </c>
      <c r="J60" s="27">
        <f t="shared" si="1"/>
        <v>2321</v>
      </c>
      <c r="K60" s="7"/>
      <c r="L60" s="124">
        <f t="shared" si="2"/>
        <v>0.79372789408693845</v>
      </c>
      <c r="M60" s="27">
        <f t="shared" ca="1" si="3"/>
        <v>1.5052812174809906E-6</v>
      </c>
      <c r="N60" s="44"/>
      <c r="O60" s="44"/>
      <c r="P60" s="7"/>
      <c r="Q60" s="28">
        <f t="shared" ca="1" si="4"/>
        <v>-3056.1582459933361</v>
      </c>
      <c r="R60" s="27">
        <f t="shared" ca="1" si="5"/>
        <v>2322.5285937606072</v>
      </c>
      <c r="S60" s="7"/>
      <c r="T60" s="28">
        <f t="shared" ca="1" si="6"/>
        <v>0.79706397957671671</v>
      </c>
      <c r="U60" s="27">
        <f t="shared" ca="1" si="7"/>
        <v>0.60899608077003931</v>
      </c>
      <c r="V60" s="7"/>
      <c r="W60" s="28">
        <f t="shared" ca="1" si="8"/>
        <v>0.79495479311191197</v>
      </c>
      <c r="X60" s="27">
        <f t="shared" ca="1" si="11"/>
        <v>224.92746607493439</v>
      </c>
      <c r="Y60" s="7"/>
      <c r="Z60" s="28">
        <f t="shared" si="12"/>
        <v>224.93699999999995</v>
      </c>
      <c r="AA60" s="27">
        <f t="shared" si="9"/>
        <v>3.9258912595584845</v>
      </c>
      <c r="AB60" s="7"/>
      <c r="AC60" s="28">
        <f t="shared" ca="1" si="0"/>
        <v>-9.5339250655683827E-3</v>
      </c>
      <c r="AD60" s="27">
        <f t="shared" ca="1" si="10"/>
        <v>6.2486562353058162E-2</v>
      </c>
      <c r="AE60" s="7">
        <v>109</v>
      </c>
    </row>
    <row r="61" spans="1:31" s="26" customFormat="1" x14ac:dyDescent="0.25">
      <c r="A61" s="26">
        <v>41</v>
      </c>
      <c r="B61" s="26">
        <v>628</v>
      </c>
      <c r="C61" s="26">
        <v>11511</v>
      </c>
      <c r="D61" s="26">
        <v>14163</v>
      </c>
      <c r="E61" s="26">
        <v>14812</v>
      </c>
      <c r="F61" s="26">
        <v>12153</v>
      </c>
      <c r="G61" s="27"/>
      <c r="H61" s="7"/>
      <c r="I61" s="28">
        <f t="shared" si="1"/>
        <v>-3301</v>
      </c>
      <c r="J61" s="27">
        <f t="shared" si="1"/>
        <v>2010</v>
      </c>
      <c r="K61" s="7"/>
      <c r="L61" s="124">
        <f t="shared" si="2"/>
        <v>0.85002319941830728</v>
      </c>
      <c r="M61" s="27">
        <f t="shared" ca="1" si="3"/>
        <v>2.5587857976819352E-7</v>
      </c>
      <c r="N61" s="44"/>
      <c r="O61" s="44"/>
      <c r="P61" s="7"/>
      <c r="Q61" s="28">
        <f t="shared" ca="1" si="4"/>
        <v>-3268.1582459933361</v>
      </c>
      <c r="R61" s="27">
        <f t="shared" ca="1" si="5"/>
        <v>2011.528593760607</v>
      </c>
      <c r="S61" s="7"/>
      <c r="T61" s="28">
        <f t="shared" ca="1" si="6"/>
        <v>0.8523548218921615</v>
      </c>
      <c r="U61" s="27">
        <f t="shared" ca="1" si="7"/>
        <v>0.52744798632319678</v>
      </c>
      <c r="V61" s="7"/>
      <c r="W61" s="28">
        <f t="shared" ca="1" si="8"/>
        <v>0.85052904384080119</v>
      </c>
      <c r="X61" s="27">
        <f t="shared" ca="1" si="11"/>
        <v>230.57758770105897</v>
      </c>
      <c r="Y61" s="7"/>
      <c r="Z61" s="28">
        <f t="shared" si="12"/>
        <v>230.58899999999994</v>
      </c>
      <c r="AA61" s="27">
        <f t="shared" si="9"/>
        <v>4.0245372688812031</v>
      </c>
      <c r="AB61" s="7"/>
      <c r="AC61" s="28">
        <f t="shared" ca="1" si="0"/>
        <v>-1.1412298940967958E-2</v>
      </c>
      <c r="AD61" s="27">
        <f t="shared" ca="1" si="10"/>
        <v>2.2953589399804741E-2</v>
      </c>
      <c r="AE61" s="7">
        <v>108</v>
      </c>
    </row>
    <row r="62" spans="1:31" s="26" customFormat="1" x14ac:dyDescent="0.25">
      <c r="A62" s="26">
        <v>42</v>
      </c>
      <c r="B62" s="26">
        <v>647</v>
      </c>
      <c r="C62" s="26">
        <v>11407</v>
      </c>
      <c r="D62" s="26">
        <v>13981</v>
      </c>
      <c r="E62" s="26">
        <v>14899</v>
      </c>
      <c r="F62" s="26">
        <v>12315</v>
      </c>
      <c r="G62" s="27"/>
      <c r="H62" s="7"/>
      <c r="I62" s="28">
        <f t="shared" si="1"/>
        <v>-3492</v>
      </c>
      <c r="J62" s="27">
        <f t="shared" si="1"/>
        <v>1666</v>
      </c>
      <c r="K62" s="7"/>
      <c r="L62" s="124">
        <f t="shared" si="2"/>
        <v>0.89937231693825226</v>
      </c>
      <c r="M62" s="27">
        <f t="shared" ca="1" si="3"/>
        <v>1.6488062385895997E-6</v>
      </c>
      <c r="N62" s="44"/>
      <c r="O62" s="44"/>
      <c r="P62" s="7"/>
      <c r="Q62" s="28">
        <f t="shared" ca="1" si="4"/>
        <v>-3459.1582459933361</v>
      </c>
      <c r="R62" s="27">
        <f t="shared" ca="1" si="5"/>
        <v>1667.528593760607</v>
      </c>
      <c r="S62" s="7"/>
      <c r="T62" s="28">
        <f t="shared" ca="1" si="6"/>
        <v>0.90216874114805756</v>
      </c>
      <c r="U62" s="27">
        <f t="shared" ca="1" si="7"/>
        <v>0.43724687863922956</v>
      </c>
      <c r="V62" s="7"/>
      <c r="W62" s="28">
        <f t="shared" ca="1" si="8"/>
        <v>0.90065637544104316</v>
      </c>
      <c r="X62" s="27">
        <f t="shared" ca="1" si="11"/>
        <v>236.48688708509155</v>
      </c>
      <c r="Y62" s="7"/>
      <c r="Z62" s="28">
        <f t="shared" si="12"/>
        <v>236.41199999999995</v>
      </c>
      <c r="AA62" s="27">
        <f t="shared" si="9"/>
        <v>4.1261677912248329</v>
      </c>
      <c r="AB62" s="7"/>
      <c r="AC62" s="28">
        <f t="shared" ca="1" si="0"/>
        <v>7.4887085091603467E-2</v>
      </c>
      <c r="AD62" s="27">
        <f t="shared" ca="1" si="10"/>
        <v>6.5989460817149848E-2</v>
      </c>
      <c r="AE62" s="7">
        <v>107</v>
      </c>
    </row>
    <row r="63" spans="1:31" s="26" customFormat="1" x14ac:dyDescent="0.25">
      <c r="A63" s="26">
        <v>43</v>
      </c>
      <c r="B63" s="26">
        <v>620</v>
      </c>
      <c r="C63" s="26">
        <v>11337</v>
      </c>
      <c r="D63" s="26">
        <v>13806</v>
      </c>
      <c r="E63" s="26">
        <v>14968</v>
      </c>
      <c r="F63" s="26">
        <v>12486</v>
      </c>
      <c r="G63" s="27"/>
      <c r="H63" s="7"/>
      <c r="I63" s="28">
        <f t="shared" si="1"/>
        <v>-3631</v>
      </c>
      <c r="J63" s="27">
        <f t="shared" si="1"/>
        <v>1320</v>
      </c>
      <c r="K63" s="7"/>
      <c r="L63" s="124">
        <f t="shared" si="2"/>
        <v>0.93795893837417288</v>
      </c>
      <c r="M63" s="27">
        <f t="shared" ca="1" si="3"/>
        <v>5.4080924778709134E-7</v>
      </c>
      <c r="N63" s="44"/>
      <c r="O63" s="44"/>
      <c r="P63" s="7"/>
      <c r="Q63" s="28">
        <f t="shared" ca="1" si="4"/>
        <v>-3598.1582459933361</v>
      </c>
      <c r="R63" s="27">
        <f t="shared" ca="1" si="5"/>
        <v>1321.528593760607</v>
      </c>
      <c r="S63" s="7"/>
      <c r="T63" s="28">
        <f t="shared" ca="1" si="6"/>
        <v>0.93842075568507088</v>
      </c>
      <c r="U63" s="27">
        <f t="shared" ca="1" si="7"/>
        <v>0.34652134591058809</v>
      </c>
      <c r="V63" s="7"/>
      <c r="W63" s="28">
        <f t="shared" ca="1" si="8"/>
        <v>0.93722354103409944</v>
      </c>
      <c r="X63" s="27">
        <f t="shared" ca="1" si="11"/>
        <v>242.09138219876786</v>
      </c>
      <c r="Y63" s="7"/>
      <c r="Z63" s="28">
        <f t="shared" si="12"/>
        <v>241.99199999999996</v>
      </c>
      <c r="AA63" s="27">
        <f t="shared" si="9"/>
        <v>4.2235571634861175</v>
      </c>
      <c r="AB63" s="7"/>
      <c r="AC63" s="28">
        <f t="shared" ca="1" si="0"/>
        <v>9.9382198767898444E-2</v>
      </c>
      <c r="AD63" s="27">
        <f t="shared" ca="1" si="10"/>
        <v>6.4048956580791128E-3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11277</v>
      </c>
      <c r="D64" s="26">
        <v>13628</v>
      </c>
      <c r="E64" s="26">
        <v>15024</v>
      </c>
      <c r="F64" s="26">
        <v>12662</v>
      </c>
      <c r="G64" s="27"/>
      <c r="H64" s="7"/>
      <c r="I64" s="28">
        <f t="shared" si="1"/>
        <v>-3747</v>
      </c>
      <c r="J64" s="27">
        <f t="shared" si="1"/>
        <v>966</v>
      </c>
      <c r="K64" s="7"/>
      <c r="L64" s="124">
        <f t="shared" si="2"/>
        <v>0.96777772039034449</v>
      </c>
      <c r="M64" s="27">
        <f t="shared" ca="1" si="3"/>
        <v>4.7075966839964583E-10</v>
      </c>
      <c r="N64" s="44"/>
      <c r="O64" s="44"/>
      <c r="P64" s="7"/>
      <c r="Q64" s="28">
        <f t="shared" ca="1" si="4"/>
        <v>-3714.1582459933361</v>
      </c>
      <c r="R64" s="27">
        <f t="shared" ca="1" si="5"/>
        <v>967.52859376060712</v>
      </c>
      <c r="S64" s="7"/>
      <c r="T64" s="28">
        <f t="shared" ca="1" si="6"/>
        <v>0.96867423544257847</v>
      </c>
      <c r="U64" s="27">
        <f t="shared" ca="1" si="7"/>
        <v>0.25369811300324974</v>
      </c>
      <c r="V64" s="7"/>
      <c r="W64" s="28">
        <f t="shared" ca="1" si="8"/>
        <v>0.9677994173871044</v>
      </c>
      <c r="X64" s="27">
        <f t="shared" ca="1" si="11"/>
        <v>247.69337872596293</v>
      </c>
      <c r="Y64" s="7"/>
      <c r="Z64" s="28">
        <f t="shared" si="12"/>
        <v>247.59899999999996</v>
      </c>
      <c r="AA64" s="27">
        <f t="shared" si="9"/>
        <v>4.3214177746454396</v>
      </c>
      <c r="AB64" s="7"/>
      <c r="AC64" s="28">
        <f t="shared" ca="1" si="0"/>
        <v>9.4378725962968701E-2</v>
      </c>
      <c r="AD64" s="27">
        <f t="shared" ca="1" si="10"/>
        <v>7.6907478624008263E-2</v>
      </c>
      <c r="AE64" s="7">
        <v>105</v>
      </c>
    </row>
    <row r="65" spans="1:31" s="26" customFormat="1" x14ac:dyDescent="0.25">
      <c r="A65" s="26">
        <v>45</v>
      </c>
      <c r="B65" s="26">
        <v>603</v>
      </c>
      <c r="C65" s="26">
        <v>11244</v>
      </c>
      <c r="D65" s="26">
        <v>13453</v>
      </c>
      <c r="E65" s="26">
        <v>15064</v>
      </c>
      <c r="F65" s="26">
        <v>12841</v>
      </c>
      <c r="G65" s="27"/>
      <c r="H65" s="7"/>
      <c r="I65" s="28">
        <f t="shared" si="1"/>
        <v>-3820</v>
      </c>
      <c r="J65" s="27">
        <f t="shared" si="1"/>
        <v>612</v>
      </c>
      <c r="K65" s="7"/>
      <c r="L65" s="124">
        <f t="shared" si="2"/>
        <v>0.98782180179507129</v>
      </c>
      <c r="M65" s="27">
        <f t="shared" ca="1" si="3"/>
        <v>4.372219395853519E-7</v>
      </c>
      <c r="N65" s="44"/>
      <c r="O65" s="44"/>
      <c r="P65" s="7"/>
      <c r="Q65" s="28">
        <f t="shared" ca="1" si="4"/>
        <v>-3787.1582459933361</v>
      </c>
      <c r="R65" s="27">
        <f t="shared" ca="1" si="5"/>
        <v>613.52859376060712</v>
      </c>
      <c r="S65" s="7"/>
      <c r="T65" s="28">
        <f t="shared" ca="1" si="6"/>
        <v>0.98771306322100993</v>
      </c>
      <c r="U65" s="27">
        <f t="shared" ca="1" si="7"/>
        <v>0.16087488009591136</v>
      </c>
      <c r="V65" s="7"/>
      <c r="W65" s="28">
        <f t="shared" ca="1" si="8"/>
        <v>0.98716057419462999</v>
      </c>
      <c r="X65" s="27">
        <f t="shared" ca="1" si="11"/>
        <v>253.1263692835762</v>
      </c>
      <c r="Y65" s="7"/>
      <c r="Z65" s="28">
        <f t="shared" si="12"/>
        <v>253.02599999999995</v>
      </c>
      <c r="AA65" s="27">
        <f t="shared" si="9"/>
        <v>4.4161367931511712</v>
      </c>
      <c r="AB65" s="7"/>
      <c r="AC65" s="28">
        <f t="shared" ca="1" si="0"/>
        <v>0.1003692835762422</v>
      </c>
      <c r="AD65" s="27">
        <f t="shared" ca="1" si="10"/>
        <v>4.6230132649412781E-2</v>
      </c>
      <c r="AE65" s="7">
        <v>104</v>
      </c>
    </row>
    <row r="66" spans="1:31" s="26" customFormat="1" x14ac:dyDescent="0.25">
      <c r="A66" s="26">
        <v>46</v>
      </c>
      <c r="B66" s="26">
        <v>625</v>
      </c>
      <c r="C66" s="26">
        <v>11223</v>
      </c>
      <c r="D66" s="26">
        <v>13263</v>
      </c>
      <c r="E66" s="26">
        <v>15082</v>
      </c>
      <c r="F66" s="26">
        <v>13027</v>
      </c>
      <c r="G66" s="27"/>
      <c r="H66" s="7"/>
      <c r="I66" s="28">
        <f t="shared" si="1"/>
        <v>-3859</v>
      </c>
      <c r="J66" s="27">
        <f t="shared" si="1"/>
        <v>236</v>
      </c>
      <c r="K66" s="7"/>
      <c r="L66" s="124">
        <f t="shared" si="2"/>
        <v>0.99924921860849836</v>
      </c>
      <c r="M66" s="27">
        <f t="shared" ca="1" si="3"/>
        <v>2.4803593085382503E-6</v>
      </c>
      <c r="N66" s="44"/>
      <c r="O66" s="44"/>
      <c r="P66" s="7"/>
      <c r="Q66" s="28">
        <f t="shared" ca="1" si="4"/>
        <v>-3826.1582459933361</v>
      </c>
      <c r="R66" s="27">
        <f t="shared" ca="1" si="5"/>
        <v>237.52859376060707</v>
      </c>
      <c r="S66" s="7"/>
      <c r="T66" s="28">
        <f t="shared" ca="1" si="6"/>
        <v>0.99788449176017191</v>
      </c>
      <c r="U66" s="27">
        <f t="shared" ca="1" si="7"/>
        <v>6.2282971697156471E-2</v>
      </c>
      <c r="V66" s="7"/>
      <c r="W66" s="28">
        <f t="shared" ca="1" si="8"/>
        <v>0.99767430295725279</v>
      </c>
      <c r="X66" s="27">
        <f t="shared" ca="1" si="11"/>
        <v>258.81010405565758</v>
      </c>
      <c r="Y66" s="7"/>
      <c r="Z66" s="28">
        <f t="shared" si="12"/>
        <v>258.65099999999995</v>
      </c>
      <c r="AA66" s="27">
        <f t="shared" si="9"/>
        <v>4.5143115635758519</v>
      </c>
      <c r="AB66" s="7"/>
      <c r="AC66" s="28">
        <f t="shared" ca="1" si="0"/>
        <v>0.15910405565762176</v>
      </c>
      <c r="AD66" s="27">
        <f t="shared" ca="1" si="10"/>
        <v>-2.2057590509291458E-2</v>
      </c>
      <c r="AE66" s="7">
        <v>103</v>
      </c>
    </row>
    <row r="67" spans="1:31" s="26" customFormat="1" x14ac:dyDescent="0.25">
      <c r="A67" s="26">
        <v>47</v>
      </c>
      <c r="B67" s="26">
        <v>628</v>
      </c>
      <c r="C67" s="26">
        <v>11211</v>
      </c>
      <c r="D67" s="26">
        <v>13072</v>
      </c>
      <c r="E67" s="26">
        <v>15079</v>
      </c>
      <c r="F67" s="26">
        <v>13207</v>
      </c>
      <c r="G67" s="27"/>
      <c r="H67" s="7"/>
      <c r="I67" s="28">
        <f t="shared" si="1"/>
        <v>-3868</v>
      </c>
      <c r="J67" s="27">
        <f t="shared" si="1"/>
        <v>-135</v>
      </c>
      <c r="K67" s="7"/>
      <c r="L67" s="124">
        <f t="shared" si="2"/>
        <v>1.0010386638631064</v>
      </c>
      <c r="M67" s="27">
        <f t="shared" ca="1" si="3"/>
        <v>4.6159269179386581E-7</v>
      </c>
      <c r="N67" s="44"/>
      <c r="O67" s="44"/>
      <c r="P67" s="7"/>
      <c r="Q67" s="28">
        <f t="shared" ca="1" si="4"/>
        <v>-3835.1582459933361</v>
      </c>
      <c r="R67" s="27">
        <f t="shared" ca="1" si="5"/>
        <v>-133.47140623939293</v>
      </c>
      <c r="S67" s="7"/>
      <c r="T67" s="28">
        <f t="shared" ca="1" si="6"/>
        <v>1.0002317444999784</v>
      </c>
      <c r="U67" s="27">
        <f t="shared" ca="1" si="7"/>
        <v>-3.4997874089912846E-2</v>
      </c>
      <c r="V67" s="7"/>
      <c r="W67" s="28">
        <f t="shared" ca="1" si="8"/>
        <v>1.0003592577314047</v>
      </c>
      <c r="X67" s="27">
        <f t="shared" ca="1" si="11"/>
        <v>264.3860314590097</v>
      </c>
      <c r="Y67" s="7"/>
      <c r="Z67" s="28">
        <f t="shared" si="12"/>
        <v>264.30299999999994</v>
      </c>
      <c r="AA67" s="27">
        <f t="shared" si="9"/>
        <v>4.6129575728985719</v>
      </c>
      <c r="AB67" s="7"/>
      <c r="AC67" s="28">
        <f t="shared" ca="1" si="0"/>
        <v>8.3031459009760056E-2</v>
      </c>
      <c r="AD67" s="27">
        <f t="shared" ca="1" si="10"/>
        <v>6.6206074227011413E-2</v>
      </c>
      <c r="AE67" s="7">
        <v>102</v>
      </c>
    </row>
    <row r="68" spans="1:31" s="26" customFormat="1" x14ac:dyDescent="0.25">
      <c r="A68" s="26">
        <v>48</v>
      </c>
      <c r="B68" s="26">
        <v>634</v>
      </c>
      <c r="C68" s="26">
        <v>11240</v>
      </c>
      <c r="D68" s="26">
        <v>12896</v>
      </c>
      <c r="E68" s="26">
        <v>15075</v>
      </c>
      <c r="F68" s="26">
        <v>13410</v>
      </c>
      <c r="G68" s="27"/>
      <c r="H68" s="7"/>
      <c r="I68" s="28">
        <f t="shared" si="1"/>
        <v>-3835</v>
      </c>
      <c r="J68" s="27">
        <f t="shared" si="1"/>
        <v>-514</v>
      </c>
      <c r="K68" s="7"/>
      <c r="L68" s="124">
        <f t="shared" si="2"/>
        <v>0.99297216206966388</v>
      </c>
      <c r="M68" s="27">
        <f t="shared" ca="1" si="3"/>
        <v>7.6489017407928738E-7</v>
      </c>
      <c r="N68" s="44"/>
      <c r="O68" s="44"/>
      <c r="P68" s="7"/>
      <c r="Q68" s="28">
        <f t="shared" ca="1" si="4"/>
        <v>-3802.1582459933361</v>
      </c>
      <c r="R68" s="27">
        <f t="shared" ca="1" si="5"/>
        <v>-512.47140623939288</v>
      </c>
      <c r="S68" s="7"/>
      <c r="T68" s="28">
        <f t="shared" ca="1" si="6"/>
        <v>0.99162515112068761</v>
      </c>
      <c r="U68" s="27">
        <f t="shared" ca="1" si="7"/>
        <v>-0.13437642005567904</v>
      </c>
      <c r="V68" s="7"/>
      <c r="W68" s="28">
        <f t="shared" ca="1" si="8"/>
        <v>0.99209758207099064</v>
      </c>
      <c r="X68" s="27">
        <f t="shared" ca="1" si="11"/>
        <v>270.09592487861835</v>
      </c>
      <c r="Y68" s="7"/>
      <c r="Z68" s="28">
        <f t="shared" si="12"/>
        <v>270.00899999999996</v>
      </c>
      <c r="AA68" s="27">
        <f t="shared" si="9"/>
        <v>4.7125460600173685</v>
      </c>
      <c r="AB68" s="7"/>
      <c r="AC68" s="28">
        <f t="shared" ca="1" si="0"/>
        <v>8.6924878618390267E-2</v>
      </c>
      <c r="AD68" s="27">
        <f t="shared" ca="1" si="10"/>
        <v>3.7838097223982459E-2</v>
      </c>
      <c r="AE68" s="7">
        <v>101</v>
      </c>
    </row>
    <row r="69" spans="1:31" s="26" customFormat="1" x14ac:dyDescent="0.25">
      <c r="A69" s="26">
        <v>49</v>
      </c>
      <c r="B69" s="26">
        <v>625</v>
      </c>
      <c r="C69" s="26">
        <v>11268</v>
      </c>
      <c r="D69" s="26">
        <v>12703</v>
      </c>
      <c r="E69" s="26">
        <v>15031</v>
      </c>
      <c r="F69" s="26">
        <v>13583</v>
      </c>
      <c r="G69" s="27"/>
      <c r="H69" s="7"/>
      <c r="I69" s="28">
        <f t="shared" si="1"/>
        <v>-3763</v>
      </c>
      <c r="J69" s="27">
        <f t="shared" si="1"/>
        <v>-880</v>
      </c>
      <c r="K69" s="7"/>
      <c r="L69" s="124">
        <f t="shared" si="2"/>
        <v>0.97538790699946243</v>
      </c>
      <c r="M69" s="27">
        <f t="shared" ca="1" si="3"/>
        <v>3.0113463953336909E-6</v>
      </c>
      <c r="N69" s="44"/>
      <c r="O69" s="44"/>
      <c r="P69" s="7"/>
      <c r="Q69" s="28">
        <f t="shared" ca="1" si="4"/>
        <v>-3730.1582459933361</v>
      </c>
      <c r="R69" s="27">
        <f t="shared" ca="1" si="5"/>
        <v>-878.47140623939288</v>
      </c>
      <c r="S69" s="7"/>
      <c r="T69" s="28">
        <f t="shared" ca="1" si="6"/>
        <v>0.9728471292022346</v>
      </c>
      <c r="U69" s="27">
        <f t="shared" ca="1" si="7"/>
        <v>-0.23034620323106281</v>
      </c>
      <c r="V69" s="7"/>
      <c r="W69" s="28">
        <f t="shared" ca="1" si="8"/>
        <v>0.97365258386087017</v>
      </c>
      <c r="X69" s="27">
        <f t="shared" ca="1" si="11"/>
        <v>275.69261963177587</v>
      </c>
      <c r="Y69" s="7"/>
      <c r="Z69" s="28">
        <f t="shared" si="12"/>
        <v>275.63399999999996</v>
      </c>
      <c r="AA69" s="27">
        <f t="shared" si="9"/>
        <v>4.8107208304420501</v>
      </c>
      <c r="AB69" s="7"/>
      <c r="AC69" s="28">
        <f t="shared" ca="1" si="0"/>
        <v>5.8619631775911785E-2</v>
      </c>
      <c r="AD69" s="27">
        <f t="shared" ca="1" si="10"/>
        <v>5.2935073837488744E-2</v>
      </c>
      <c r="AE69" s="7">
        <v>100</v>
      </c>
    </row>
    <row r="70" spans="1:31" s="26" customFormat="1" x14ac:dyDescent="0.25">
      <c r="A70" s="26">
        <v>50</v>
      </c>
      <c r="B70" s="26">
        <v>638</v>
      </c>
      <c r="C70" s="26">
        <v>11321</v>
      </c>
      <c r="D70" s="26">
        <v>12522</v>
      </c>
      <c r="E70" s="26">
        <v>14985</v>
      </c>
      <c r="F70" s="26">
        <v>13770</v>
      </c>
      <c r="G70" s="27"/>
      <c r="H70" s="7"/>
      <c r="I70" s="28">
        <f t="shared" si="1"/>
        <v>-3664</v>
      </c>
      <c r="J70" s="27">
        <f t="shared" si="1"/>
        <v>-1248</v>
      </c>
      <c r="K70" s="7"/>
      <c r="L70" s="124">
        <f t="shared" si="2"/>
        <v>0.94775085871097764</v>
      </c>
      <c r="M70" s="27">
        <f t="shared" ca="1" si="3"/>
        <v>1.7367782433172706E-7</v>
      </c>
      <c r="N70" s="44"/>
      <c r="O70" s="44"/>
      <c r="P70" s="7"/>
      <c r="Q70" s="28">
        <f t="shared" ca="1" si="4"/>
        <v>-3631.1582459933361</v>
      </c>
      <c r="R70" s="27">
        <f t="shared" ca="1" si="5"/>
        <v>-1246.471406239393</v>
      </c>
      <c r="S70" s="7"/>
      <c r="T70" s="28">
        <f t="shared" ca="1" si="6"/>
        <v>0.94702734906436181</v>
      </c>
      <c r="U70" s="27">
        <f t="shared" ca="1" si="7"/>
        <v>-0.3268404114511208</v>
      </c>
      <c r="V70" s="7"/>
      <c r="W70" s="28">
        <f t="shared" ca="1" si="8"/>
        <v>0.94816760542581979</v>
      </c>
      <c r="X70" s="27">
        <f t="shared" ca="1" si="11"/>
        <v>281.40179093484869</v>
      </c>
      <c r="Y70" s="7"/>
      <c r="Z70" s="28">
        <f t="shared" si="12"/>
        <v>281.37599999999998</v>
      </c>
      <c r="AA70" s="27">
        <f t="shared" si="9"/>
        <v>4.910937636091564</v>
      </c>
      <c r="AB70" s="7"/>
      <c r="AC70" s="28">
        <f t="shared" ca="1" si="0"/>
        <v>2.5790934848714642E-2</v>
      </c>
      <c r="AD70" s="27">
        <f t="shared" ca="1" si="10"/>
        <v>0.10141374303822204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11392</v>
      </c>
      <c r="D71" s="26">
        <v>12352</v>
      </c>
      <c r="E71" s="26">
        <v>14914</v>
      </c>
      <c r="F71" s="26">
        <v>13949</v>
      </c>
      <c r="G71" s="27"/>
      <c r="H71" s="7"/>
      <c r="I71" s="28">
        <f t="shared" si="1"/>
        <v>-3522</v>
      </c>
      <c r="J71" s="27">
        <f t="shared" si="1"/>
        <v>-1597</v>
      </c>
      <c r="K71" s="7"/>
      <c r="L71" s="124">
        <f t="shared" si="2"/>
        <v>0.91099550537556206</v>
      </c>
      <c r="M71" s="27">
        <f t="shared" ca="1" si="3"/>
        <v>2.0712336504763469E-7</v>
      </c>
      <c r="N71" s="44"/>
      <c r="O71" s="44"/>
      <c r="P71" s="7"/>
      <c r="Q71" s="28">
        <f t="shared" ca="1" si="4"/>
        <v>-3489.1582459933361</v>
      </c>
      <c r="R71" s="27">
        <f t="shared" ca="1" si="5"/>
        <v>-1595.471406239393</v>
      </c>
      <c r="S71" s="7"/>
      <c r="T71" s="28">
        <f t="shared" ca="1" si="6"/>
        <v>0.90999291694741291</v>
      </c>
      <c r="U71" s="27">
        <f t="shared" ca="1" si="7"/>
        <v>-0.41835258174677359</v>
      </c>
      <c r="V71" s="7"/>
      <c r="W71" s="28">
        <f t="shared" ca="1" si="8"/>
        <v>0.91145061345618428</v>
      </c>
      <c r="X71" s="27">
        <f t="shared" ca="1" si="11"/>
        <v>287.03729252275969</v>
      </c>
      <c r="Y71" s="7"/>
      <c r="Z71" s="28">
        <f t="shared" si="12"/>
        <v>287.06399999999996</v>
      </c>
      <c r="AA71" s="27">
        <f t="shared" si="9"/>
        <v>5.0102119639450011</v>
      </c>
      <c r="AB71" s="7"/>
      <c r="AC71" s="28">
        <f t="shared" ca="1" si="0"/>
        <v>-2.6707477240279331E-2</v>
      </c>
      <c r="AD71" s="27">
        <f t="shared" ca="1" si="10"/>
        <v>0.11127386249086157</v>
      </c>
      <c r="AE71" s="7">
        <v>98</v>
      </c>
    </row>
    <row r="72" spans="1:31" s="26" customFormat="1" x14ac:dyDescent="0.25">
      <c r="A72" s="26">
        <v>52</v>
      </c>
      <c r="B72" s="26">
        <v>616</v>
      </c>
      <c r="C72" s="26">
        <v>11479</v>
      </c>
      <c r="D72" s="26">
        <v>12179</v>
      </c>
      <c r="E72" s="26">
        <v>14824</v>
      </c>
      <c r="F72" s="26">
        <v>14107</v>
      </c>
      <c r="G72" s="27"/>
      <c r="H72" s="7"/>
      <c r="I72" s="28">
        <f t="shared" si="1"/>
        <v>-3345</v>
      </c>
      <c r="J72" s="27">
        <f t="shared" si="1"/>
        <v>-1928</v>
      </c>
      <c r="K72" s="7"/>
      <c r="L72" s="124">
        <f t="shared" si="2"/>
        <v>0.8665338461612212</v>
      </c>
      <c r="M72" s="27">
        <f t="shared" ca="1" si="3"/>
        <v>8.9277657485726499E-7</v>
      </c>
      <c r="N72" s="44"/>
      <c r="O72" s="44"/>
      <c r="P72" s="7"/>
      <c r="Q72" s="28">
        <f t="shared" ca="1" si="4"/>
        <v>-3312.1582459933361</v>
      </c>
      <c r="R72" s="27">
        <f t="shared" ca="1" si="5"/>
        <v>-1926.471406239393</v>
      </c>
      <c r="S72" s="7"/>
      <c r="T72" s="28">
        <f t="shared" ca="1" si="6"/>
        <v>0.86383027973121607</v>
      </c>
      <c r="U72" s="27">
        <f t="shared" ca="1" si="7"/>
        <v>-0.50514492664035837</v>
      </c>
      <c r="V72" s="7"/>
      <c r="W72" s="28">
        <f t="shared" ca="1" si="8"/>
        <v>0.86558897761223819</v>
      </c>
      <c r="X72" s="27">
        <f t="shared" ca="1" si="11"/>
        <v>292.64954191099037</v>
      </c>
      <c r="Y72" s="7"/>
      <c r="Z72" s="28">
        <f t="shared" si="12"/>
        <v>292.60799999999995</v>
      </c>
      <c r="AA72" s="27">
        <f t="shared" si="9"/>
        <v>5.1069730176755668</v>
      </c>
      <c r="AB72" s="7"/>
      <c r="AC72" s="28">
        <f t="shared" ca="1" si="0"/>
        <v>4.1541910990417819E-2</v>
      </c>
      <c r="AD72" s="27">
        <f t="shared" ca="1" si="10"/>
        <v>-2.5066152018098364E-3</v>
      </c>
      <c r="AE72" s="7">
        <v>97</v>
      </c>
    </row>
    <row r="73" spans="1:31" s="26" customFormat="1" x14ac:dyDescent="0.25">
      <c r="A73" s="26">
        <v>53</v>
      </c>
      <c r="B73" s="26">
        <v>609</v>
      </c>
      <c r="C73" s="26">
        <v>11577</v>
      </c>
      <c r="D73" s="26">
        <v>12029</v>
      </c>
      <c r="E73" s="26">
        <v>14725</v>
      </c>
      <c r="F73" s="26">
        <v>14265</v>
      </c>
      <c r="G73" s="27"/>
      <c r="H73" s="7"/>
      <c r="I73" s="28">
        <f t="shared" si="1"/>
        <v>-3148</v>
      </c>
      <c r="J73" s="27">
        <f t="shared" si="1"/>
        <v>-2236</v>
      </c>
      <c r="K73" s="7"/>
      <c r="L73" s="124">
        <f t="shared" si="2"/>
        <v>0.81460616255048224</v>
      </c>
      <c r="M73" s="27">
        <f t="shared" ca="1" si="3"/>
        <v>1.3433792134124977E-8</v>
      </c>
      <c r="N73" s="44"/>
      <c r="O73" s="44"/>
      <c r="P73" s="7"/>
      <c r="Q73" s="28">
        <f t="shared" ca="1" si="4"/>
        <v>-3115.1582459933361</v>
      </c>
      <c r="R73" s="27">
        <f t="shared" ca="1" si="5"/>
        <v>-2234.4714062393928</v>
      </c>
      <c r="S73" s="7"/>
      <c r="T73" s="28">
        <f t="shared" ca="1" si="6"/>
        <v>0.81245152531544895</v>
      </c>
      <c r="U73" s="27">
        <f t="shared" ca="1" si="7"/>
        <v>-0.58590638352018942</v>
      </c>
      <c r="V73" s="7"/>
      <c r="W73" s="28">
        <f t="shared" ca="1" si="8"/>
        <v>0.81449025831357036</v>
      </c>
      <c r="X73" s="27">
        <f t="shared" ca="1" si="11"/>
        <v>298.11182128102757</v>
      </c>
      <c r="Y73" s="7"/>
      <c r="Z73" s="28">
        <f t="shared" si="12"/>
        <v>298.08899999999994</v>
      </c>
      <c r="AA73" s="27">
        <f t="shared" si="9"/>
        <v>5.202634513977376</v>
      </c>
      <c r="AB73" s="7"/>
      <c r="AC73" s="28">
        <f t="shared" ca="1" si="0"/>
        <v>2.2821281027631812E-2</v>
      </c>
      <c r="AD73" s="27">
        <f t="shared" ca="1" si="10"/>
        <v>4.6380808509695726E-2</v>
      </c>
      <c r="AE73" s="7">
        <v>96</v>
      </c>
    </row>
    <row r="74" spans="1:31" s="26" customFormat="1" x14ac:dyDescent="0.25">
      <c r="A74" s="26">
        <v>54</v>
      </c>
      <c r="B74" s="26">
        <v>630</v>
      </c>
      <c r="C74" s="26">
        <v>11692</v>
      </c>
      <c r="D74" s="26">
        <v>11878</v>
      </c>
      <c r="E74" s="26">
        <v>14604</v>
      </c>
      <c r="F74" s="26">
        <v>14408</v>
      </c>
      <c r="G74" s="27"/>
      <c r="H74" s="7"/>
      <c r="I74" s="28">
        <f t="shared" si="1"/>
        <v>-2912</v>
      </c>
      <c r="J74" s="27">
        <f t="shared" si="1"/>
        <v>-2530</v>
      </c>
      <c r="K74" s="7"/>
      <c r="L74" s="124">
        <f t="shared" si="2"/>
        <v>0.75305508722798142</v>
      </c>
      <c r="M74" s="27">
        <f t="shared" ca="1" si="3"/>
        <v>2.3170632260464942E-8</v>
      </c>
      <c r="N74" s="44"/>
      <c r="O74" s="44"/>
      <c r="P74" s="7"/>
      <c r="Q74" s="28">
        <f t="shared" ca="1" si="4"/>
        <v>-2879.1582459933361</v>
      </c>
      <c r="R74" s="27">
        <f t="shared" ca="1" si="5"/>
        <v>-2528.4714062393928</v>
      </c>
      <c r="S74" s="7"/>
      <c r="T74" s="28">
        <f t="shared" ca="1" si="6"/>
        <v>0.75090134236051986</v>
      </c>
      <c r="U74" s="27">
        <f t="shared" ca="1" si="7"/>
        <v>-0.66299686508730094</v>
      </c>
      <c r="V74" s="7"/>
      <c r="W74" s="28">
        <f t="shared" ca="1" si="8"/>
        <v>0.75320730625524301</v>
      </c>
      <c r="X74" s="27">
        <f t="shared" ca="1" si="11"/>
        <v>303.73759280632044</v>
      </c>
      <c r="Y74" s="7"/>
      <c r="Z74" s="28">
        <f t="shared" si="12"/>
        <v>303.75899999999996</v>
      </c>
      <c r="AA74" s="27">
        <f t="shared" si="9"/>
        <v>5.3015946825654545</v>
      </c>
      <c r="AB74" s="7"/>
      <c r="AC74" s="28">
        <f t="shared" ca="1" si="0"/>
        <v>-2.1407193679522152E-2</v>
      </c>
      <c r="AD74" s="27">
        <f t="shared" ca="1" si="10"/>
        <v>4.3806924852958673E-2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11833</v>
      </c>
      <c r="D75" s="26">
        <v>11747</v>
      </c>
      <c r="E75" s="26">
        <v>14479</v>
      </c>
      <c r="F75" s="26">
        <v>14550</v>
      </c>
      <c r="G75" s="27"/>
      <c r="H75" s="7"/>
      <c r="I75" s="28">
        <f t="shared" si="1"/>
        <v>-2646</v>
      </c>
      <c r="J75" s="27">
        <f t="shared" si="1"/>
        <v>-2803</v>
      </c>
      <c r="K75" s="7"/>
      <c r="L75" s="124">
        <f t="shared" si="2"/>
        <v>0.68470880544898372</v>
      </c>
      <c r="M75" s="27">
        <f t="shared" ca="1" si="3"/>
        <v>3.9411852602177524E-7</v>
      </c>
      <c r="N75" s="44"/>
      <c r="O75" s="44"/>
      <c r="P75" s="7"/>
      <c r="Q75" s="28">
        <f t="shared" ca="1" si="4"/>
        <v>-2613.1582459933361</v>
      </c>
      <c r="R75" s="27">
        <f t="shared" ca="1" si="5"/>
        <v>-2801.4714062393928</v>
      </c>
      <c r="S75" s="7"/>
      <c r="T75" s="28">
        <f t="shared" ca="1" si="6"/>
        <v>0.68152698360623531</v>
      </c>
      <c r="U75" s="27">
        <f t="shared" ca="1" si="7"/>
        <v>-0.73458088368533314</v>
      </c>
      <c r="V75" s="7"/>
      <c r="W75" s="28">
        <f t="shared" ca="1" si="8"/>
        <v>0.68408101684919731</v>
      </c>
      <c r="X75" s="27">
        <f t="shared" ca="1" si="11"/>
        <v>309.42102566919766</v>
      </c>
      <c r="Y75" s="7"/>
      <c r="Z75" s="28">
        <f t="shared" si="12"/>
        <v>309.38399999999996</v>
      </c>
      <c r="AA75" s="27">
        <f t="shared" si="9"/>
        <v>5.3997694529901352</v>
      </c>
      <c r="AB75" s="7"/>
      <c r="AC75" s="28">
        <f t="shared" ca="1" si="0"/>
        <v>3.7025669197703337E-2</v>
      </c>
      <c r="AD75" s="27">
        <f t="shared" ca="1" si="10"/>
        <v>2.4205378429655866E-2</v>
      </c>
      <c r="AE75" s="7">
        <v>94</v>
      </c>
    </row>
    <row r="76" spans="1:31" s="26" customFormat="1" x14ac:dyDescent="0.25">
      <c r="A76" s="26">
        <v>56</v>
      </c>
      <c r="B76" s="26">
        <v>624</v>
      </c>
      <c r="C76" s="26">
        <v>11973</v>
      </c>
      <c r="D76" s="26">
        <v>11629</v>
      </c>
      <c r="E76" s="26">
        <v>14335</v>
      </c>
      <c r="F76" s="26">
        <v>14673</v>
      </c>
      <c r="G76" s="27"/>
      <c r="H76" s="7"/>
      <c r="I76" s="28">
        <f t="shared" si="1"/>
        <v>-2362</v>
      </c>
      <c r="J76" s="27">
        <f t="shared" si="1"/>
        <v>-3044</v>
      </c>
      <c r="K76" s="7"/>
      <c r="L76" s="124">
        <f t="shared" si="2"/>
        <v>0.60989226887408954</v>
      </c>
      <c r="M76" s="27">
        <f t="shared" ca="1" si="3"/>
        <v>1.1478414398813694E-7</v>
      </c>
      <c r="N76" s="44"/>
      <c r="O76" s="44"/>
      <c r="P76" s="7"/>
      <c r="Q76" s="28">
        <f t="shared" ca="1" si="4"/>
        <v>-2329.1582459933361</v>
      </c>
      <c r="R76" s="27">
        <f t="shared" ca="1" si="5"/>
        <v>-3042.4714062393928</v>
      </c>
      <c r="S76" s="7"/>
      <c r="T76" s="28">
        <f t="shared" ca="1" si="6"/>
        <v>0.60745811937233751</v>
      </c>
      <c r="U76" s="27">
        <f t="shared" ca="1" si="7"/>
        <v>-0.79777410156857753</v>
      </c>
      <c r="V76" s="7"/>
      <c r="W76" s="28">
        <f t="shared" ca="1" si="8"/>
        <v>0.61023106696143381</v>
      </c>
      <c r="X76" s="27">
        <f t="shared" ca="1" si="11"/>
        <v>314.96934547901355</v>
      </c>
      <c r="Y76" s="7"/>
      <c r="Z76" s="28">
        <f t="shared" si="12"/>
        <v>314.99999999999994</v>
      </c>
      <c r="AA76" s="27">
        <f t="shared" si="9"/>
        <v>5.4977871437821371</v>
      </c>
      <c r="AB76" s="7"/>
      <c r="AC76" s="28">
        <f t="shared" ca="1" si="0"/>
        <v>-3.0654520986388434E-2</v>
      </c>
      <c r="AD76" s="27">
        <f t="shared" ca="1" si="10"/>
        <v>4.433976228665415E-2</v>
      </c>
      <c r="AE76" s="7">
        <v>93</v>
      </c>
    </row>
    <row r="77" spans="1:31" s="26" customFormat="1" x14ac:dyDescent="0.25">
      <c r="A77" s="26">
        <v>57</v>
      </c>
      <c r="B77" s="26">
        <v>644</v>
      </c>
      <c r="C77" s="26">
        <v>12130</v>
      </c>
      <c r="D77" s="26">
        <v>11516</v>
      </c>
      <c r="E77" s="26">
        <v>14172</v>
      </c>
      <c r="F77" s="26">
        <v>14781</v>
      </c>
      <c r="G77" s="27"/>
      <c r="H77" s="7"/>
      <c r="I77" s="28">
        <f t="shared" si="1"/>
        <v>-2042</v>
      </c>
      <c r="J77" s="27">
        <f t="shared" si="1"/>
        <v>-3265</v>
      </c>
      <c r="K77" s="7"/>
      <c r="L77" s="124">
        <f t="shared" si="2"/>
        <v>0.52654578344847303</v>
      </c>
      <c r="M77" s="27">
        <f t="shared" ca="1" si="3"/>
        <v>1.832369899669928E-7</v>
      </c>
      <c r="N77" s="44"/>
      <c r="O77" s="44"/>
      <c r="P77" s="7"/>
      <c r="Q77" s="28">
        <f t="shared" ca="1" si="4"/>
        <v>-2009.1582459933361</v>
      </c>
      <c r="R77" s="27">
        <f t="shared" ca="1" si="5"/>
        <v>-3263.4714062393928</v>
      </c>
      <c r="S77" s="7"/>
      <c r="T77" s="28">
        <f t="shared" ca="1" si="6"/>
        <v>0.52400024417921331</v>
      </c>
      <c r="U77" s="27">
        <f t="shared" ca="1" si="7"/>
        <v>-0.85572306900507977</v>
      </c>
      <c r="V77" s="7"/>
      <c r="W77" s="28">
        <f t="shared" ca="1" si="8"/>
        <v>0.52697384534816394</v>
      </c>
      <c r="X77" s="27">
        <f t="shared" ca="1" si="11"/>
        <v>320.75662628088583</v>
      </c>
      <c r="Y77" s="7"/>
      <c r="Z77" s="28">
        <f t="shared" si="12"/>
        <v>320.79599999999994</v>
      </c>
      <c r="AA77" s="27">
        <f t="shared" si="9"/>
        <v>5.5989464272277285</v>
      </c>
      <c r="AB77" s="7"/>
      <c r="AC77" s="28">
        <f t="shared" ca="1" si="0"/>
        <v>-3.9373719114109917E-2</v>
      </c>
      <c r="AD77" s="27">
        <f t="shared" ca="1" si="10"/>
        <v>3.2617355670879533E-2</v>
      </c>
      <c r="AE77" s="7">
        <v>92</v>
      </c>
    </row>
    <row r="78" spans="1:31" s="26" customFormat="1" x14ac:dyDescent="0.25">
      <c r="A78" s="26">
        <v>58</v>
      </c>
      <c r="B78" s="26">
        <v>647</v>
      </c>
      <c r="C78" s="26">
        <v>12295</v>
      </c>
      <c r="D78" s="26">
        <v>11413</v>
      </c>
      <c r="E78" s="26">
        <v>13989</v>
      </c>
      <c r="F78" s="26">
        <v>14867</v>
      </c>
      <c r="G78" s="27"/>
      <c r="H78" s="7"/>
      <c r="I78" s="28">
        <f t="shared" si="1"/>
        <v>-1694</v>
      </c>
      <c r="J78" s="27">
        <f t="shared" si="1"/>
        <v>-3454</v>
      </c>
      <c r="K78" s="7"/>
      <c r="L78" s="124">
        <f t="shared" si="2"/>
        <v>0.43738962914447893</v>
      </c>
      <c r="M78" s="27">
        <f t="shared" ca="1" si="3"/>
        <v>1.0095028779462201E-6</v>
      </c>
      <c r="N78" s="44"/>
      <c r="O78" s="44"/>
      <c r="P78" s="7"/>
      <c r="Q78" s="28">
        <f t="shared" ca="1" si="4"/>
        <v>-1661.1582459933361</v>
      </c>
      <c r="R78" s="27">
        <f t="shared" ca="1" si="5"/>
        <v>-3452.4714062393928</v>
      </c>
      <c r="S78" s="7"/>
      <c r="T78" s="28">
        <f t="shared" ca="1" si="6"/>
        <v>0.43323980490669067</v>
      </c>
      <c r="U78" s="27">
        <f t="shared" ca="1" si="7"/>
        <v>-0.90528123572679431</v>
      </c>
      <c r="V78" s="7"/>
      <c r="W78" s="28">
        <f t="shared" ca="1" si="8"/>
        <v>0.43638488894027377</v>
      </c>
      <c r="X78" s="27">
        <f t="shared" ca="1" si="11"/>
        <v>326.64625154911005</v>
      </c>
      <c r="Y78" s="7"/>
      <c r="Z78" s="28">
        <f t="shared" si="12"/>
        <v>326.61899999999991</v>
      </c>
      <c r="AA78" s="27">
        <f t="shared" si="9"/>
        <v>5.7005769495713583</v>
      </c>
      <c r="AB78" s="7"/>
      <c r="AC78" s="28">
        <f t="shared" ca="1" si="0"/>
        <v>2.7251549110133055E-2</v>
      </c>
      <c r="AD78" s="27">
        <f t="shared" ca="1" si="10"/>
        <v>-1.2187324592787263E-3</v>
      </c>
      <c r="AE78" s="7">
        <v>91</v>
      </c>
    </row>
    <row r="79" spans="1:31" s="26" customFormat="1" x14ac:dyDescent="0.25">
      <c r="A79" s="26">
        <v>59</v>
      </c>
      <c r="B79" s="26">
        <v>612</v>
      </c>
      <c r="C79" s="26">
        <v>12467</v>
      </c>
      <c r="D79" s="26">
        <v>11348</v>
      </c>
      <c r="E79" s="26">
        <v>13827</v>
      </c>
      <c r="F79" s="26">
        <v>14943</v>
      </c>
      <c r="G79" s="27"/>
      <c r="H79" s="7"/>
      <c r="I79" s="28">
        <f t="shared" si="1"/>
        <v>-1360</v>
      </c>
      <c r="J79" s="27">
        <f t="shared" si="1"/>
        <v>-3595</v>
      </c>
      <c r="K79" s="7"/>
      <c r="L79" s="124">
        <f t="shared" si="2"/>
        <v>0.34888483796501885</v>
      </c>
      <c r="M79" s="27">
        <f t="shared" ca="1" si="3"/>
        <v>2.6905853669514113E-7</v>
      </c>
      <c r="N79" s="44"/>
      <c r="O79" s="44"/>
      <c r="P79" s="7"/>
      <c r="Q79" s="28">
        <f t="shared" ca="1" si="4"/>
        <v>-1327.1582459933361</v>
      </c>
      <c r="R79" s="27">
        <f t="shared" ca="1" si="5"/>
        <v>-3593.4714062393928</v>
      </c>
      <c r="S79" s="7"/>
      <c r="T79" s="28">
        <f t="shared" ca="1" si="6"/>
        <v>0.34613064767386725</v>
      </c>
      <c r="U79" s="27">
        <f t="shared" ca="1" si="7"/>
        <v>-0.9422532013763274</v>
      </c>
      <c r="V79" s="7"/>
      <c r="W79" s="28">
        <f t="shared" ca="1" si="8"/>
        <v>0.34940354649270577</v>
      </c>
      <c r="X79" s="27">
        <f t="shared" ca="1" si="11"/>
        <v>332.03669944310468</v>
      </c>
      <c r="Y79" s="7"/>
      <c r="Z79" s="28">
        <f t="shared" si="12"/>
        <v>332.1269999999999</v>
      </c>
      <c r="AA79" s="27">
        <f t="shared" si="9"/>
        <v>5.796709684771205</v>
      </c>
      <c r="AB79" s="7"/>
      <c r="AC79" s="28">
        <f t="shared" ca="1" si="0"/>
        <v>-9.0300556895215323E-2</v>
      </c>
      <c r="AD79" s="27">
        <f t="shared" ca="1" si="10"/>
        <v>2.4781087607493646E-2</v>
      </c>
      <c r="AE79" s="7">
        <v>90</v>
      </c>
    </row>
    <row r="80" spans="1:31" s="26" customFormat="1" x14ac:dyDescent="0.25">
      <c r="A80" s="26">
        <v>60</v>
      </c>
      <c r="B80" s="26">
        <v>630</v>
      </c>
      <c r="C80" s="26">
        <v>12654</v>
      </c>
      <c r="D80" s="26">
        <v>11299</v>
      </c>
      <c r="E80" s="26">
        <v>13652</v>
      </c>
      <c r="F80" s="26">
        <v>15011</v>
      </c>
      <c r="G80" s="27"/>
      <c r="H80" s="7"/>
      <c r="I80" s="28">
        <f t="shared" si="1"/>
        <v>-998</v>
      </c>
      <c r="J80" s="27">
        <f t="shared" si="1"/>
        <v>-3712</v>
      </c>
      <c r="K80" s="7"/>
      <c r="L80" s="124">
        <f t="shared" si="2"/>
        <v>0.25441842193276343</v>
      </c>
      <c r="M80" s="27">
        <f t="shared" ca="1" si="3"/>
        <v>4.6148788667836237E-7</v>
      </c>
      <c r="N80" s="44"/>
      <c r="O80" s="44"/>
      <c r="P80" s="7"/>
      <c r="Q80" s="28">
        <f t="shared" ca="1" si="4"/>
        <v>-965.15824599333621</v>
      </c>
      <c r="R80" s="27">
        <f t="shared" ca="1" si="5"/>
        <v>-3710.4714062393928</v>
      </c>
      <c r="S80" s="7"/>
      <c r="T80" s="28">
        <f t="shared" ca="1" si="6"/>
        <v>0.2517189263616455</v>
      </c>
      <c r="U80" s="27">
        <f t="shared" ca="1" si="7"/>
        <v>-0.97293206648976971</v>
      </c>
      <c r="V80" s="7"/>
      <c r="W80" s="28">
        <f t="shared" ca="1" si="8"/>
        <v>0.25509775093014125</v>
      </c>
      <c r="X80" s="27">
        <f t="shared" ca="1" si="11"/>
        <v>337.69039384023813</v>
      </c>
      <c r="Y80" s="7"/>
      <c r="Z80" s="28">
        <f t="shared" si="12"/>
        <v>337.79699999999991</v>
      </c>
      <c r="AA80" s="27">
        <f t="shared" si="9"/>
        <v>5.8956698533592835</v>
      </c>
      <c r="AB80" s="7"/>
      <c r="AC80" s="28">
        <f t="shared" ca="1" si="0"/>
        <v>-0.10660615976178178</v>
      </c>
      <c r="AD80" s="27">
        <f t="shared" ca="1" si="10"/>
        <v>-1.0482037775375375E-2</v>
      </c>
      <c r="AE80" s="7">
        <v>89</v>
      </c>
    </row>
    <row r="81" spans="1:31" s="26" customFormat="1" x14ac:dyDescent="0.25">
      <c r="A81" s="26">
        <v>61</v>
      </c>
      <c r="B81" s="26">
        <v>605</v>
      </c>
      <c r="C81" s="26">
        <v>12831</v>
      </c>
      <c r="D81" s="26">
        <v>11258</v>
      </c>
      <c r="E81" s="26">
        <v>13471</v>
      </c>
      <c r="F81" s="26">
        <v>15049</v>
      </c>
      <c r="G81" s="27"/>
      <c r="H81" s="7"/>
      <c r="I81" s="28">
        <f t="shared" si="1"/>
        <v>-640</v>
      </c>
      <c r="J81" s="27">
        <f t="shared" si="1"/>
        <v>-3791</v>
      </c>
      <c r="K81" s="7"/>
      <c r="L81" s="124">
        <f t="shared" si="2"/>
        <v>0.161343578655191</v>
      </c>
      <c r="M81" s="27">
        <f t="shared" ca="1" si="3"/>
        <v>2.0886587217287733E-7</v>
      </c>
      <c r="N81" s="44"/>
      <c r="O81" s="44"/>
      <c r="P81" s="7"/>
      <c r="Q81" s="28">
        <f t="shared" ca="1" si="4"/>
        <v>-607.15824599333621</v>
      </c>
      <c r="R81" s="27">
        <f t="shared" ca="1" si="5"/>
        <v>-3789.4714062393928</v>
      </c>
      <c r="S81" s="7"/>
      <c r="T81" s="28">
        <f t="shared" ca="1" si="6"/>
        <v>0.15835042848933775</v>
      </c>
      <c r="U81" s="27">
        <f t="shared" ca="1" si="7"/>
        <v>-0.99364685575440181</v>
      </c>
      <c r="V81" s="7"/>
      <c r="W81" s="28">
        <f t="shared" ca="1" si="8"/>
        <v>0.16180059711452593</v>
      </c>
      <c r="X81" s="27">
        <f t="shared" ca="1" si="11"/>
        <v>343.13374655033897</v>
      </c>
      <c r="Y81" s="7"/>
      <c r="Z81" s="28">
        <f t="shared" si="12"/>
        <v>343.2419999999999</v>
      </c>
      <c r="AA81" s="27">
        <f t="shared" si="9"/>
        <v>5.9907030311303746</v>
      </c>
      <c r="AB81" s="7"/>
      <c r="AC81" s="28">
        <f t="shared" ca="1" si="0"/>
        <v>-0.10825344966093553</v>
      </c>
      <c r="AD81" s="27">
        <f t="shared" ca="1" si="10"/>
        <v>2.0442635533015618E-2</v>
      </c>
      <c r="AE81" s="7">
        <v>88</v>
      </c>
    </row>
    <row r="82" spans="1:31" s="26" customFormat="1" x14ac:dyDescent="0.25">
      <c r="A82" s="26">
        <v>62</v>
      </c>
      <c r="B82" s="26">
        <v>630</v>
      </c>
      <c r="C82" s="26">
        <v>13018</v>
      </c>
      <c r="D82" s="26">
        <v>11237</v>
      </c>
      <c r="E82" s="26">
        <v>13285</v>
      </c>
      <c r="F82" s="26">
        <v>15068</v>
      </c>
      <c r="G82" s="27"/>
      <c r="H82" s="7"/>
      <c r="I82" s="28">
        <f t="shared" si="1"/>
        <v>-267</v>
      </c>
      <c r="J82" s="27">
        <f t="shared" si="1"/>
        <v>-3831</v>
      </c>
      <c r="K82" s="7"/>
      <c r="L82" s="124">
        <f t="shared" si="2"/>
        <v>6.2885179356923726E-2</v>
      </c>
      <c r="M82" s="27">
        <f t="shared" ca="1" si="3"/>
        <v>2.7910857382148499E-6</v>
      </c>
      <c r="N82" s="44"/>
      <c r="O82" s="44"/>
      <c r="P82" s="7"/>
      <c r="Q82" s="28">
        <f t="shared" ca="1" si="4"/>
        <v>-234.15824599333618</v>
      </c>
      <c r="R82" s="27">
        <f t="shared" ca="1" si="5"/>
        <v>-3829.4714062393928</v>
      </c>
      <c r="S82" s="7"/>
      <c r="T82" s="28">
        <f t="shared" ca="1" si="6"/>
        <v>6.1069842717352302E-2</v>
      </c>
      <c r="U82" s="27">
        <f t="shared" ca="1" si="7"/>
        <v>-1.0041353566478863</v>
      </c>
      <c r="V82" s="7"/>
      <c r="W82" s="28">
        <f t="shared" ca="1" si="8"/>
        <v>6.4555833641392793E-2</v>
      </c>
      <c r="X82" s="27">
        <f t="shared" ca="1" si="11"/>
        <v>348.70385669003531</v>
      </c>
      <c r="Y82" s="7"/>
      <c r="Z82" s="28">
        <f t="shared" si="12"/>
        <v>348.91199999999992</v>
      </c>
      <c r="AA82" s="27">
        <f t="shared" si="9"/>
        <v>6.089663199718454</v>
      </c>
      <c r="AB82" s="7"/>
      <c r="AC82" s="28">
        <f t="shared" ca="1" si="0"/>
        <v>-0.20814330996461194</v>
      </c>
      <c r="AD82" s="27">
        <f t="shared" ca="1" si="10"/>
        <v>4.4271534050380978E-2</v>
      </c>
      <c r="AE82" s="7">
        <v>87</v>
      </c>
    </row>
    <row r="83" spans="1:31" s="26" customFormat="1" x14ac:dyDescent="0.25">
      <c r="A83" s="26">
        <v>63</v>
      </c>
      <c r="B83" s="26">
        <v>622</v>
      </c>
      <c r="C83" s="26">
        <v>13200</v>
      </c>
      <c r="D83" s="26">
        <v>11234</v>
      </c>
      <c r="E83" s="26">
        <v>13088</v>
      </c>
      <c r="F83" s="26">
        <v>15064</v>
      </c>
      <c r="G83" s="27"/>
      <c r="H83" s="7"/>
      <c r="I83" s="28">
        <f t="shared" si="1"/>
        <v>112</v>
      </c>
      <c r="J83" s="27">
        <f t="shared" si="1"/>
        <v>-3830</v>
      </c>
      <c r="K83" s="7"/>
      <c r="L83" s="124">
        <f t="shared" si="2"/>
        <v>-3.4933329896458254E-2</v>
      </c>
      <c r="M83" s="27">
        <f t="shared" ca="1" si="3"/>
        <v>4.1246819578242345E-7</v>
      </c>
      <c r="N83" s="44"/>
      <c r="O83" s="44"/>
      <c r="P83" s="7"/>
      <c r="Q83" s="28">
        <f t="shared" ca="1" si="4"/>
        <v>144.84175400666382</v>
      </c>
      <c r="R83" s="27">
        <f t="shared" ca="1" si="5"/>
        <v>-3828.4714062393928</v>
      </c>
      <c r="S83" s="7"/>
      <c r="T83" s="28">
        <f t="shared" ca="1" si="6"/>
        <v>-3.7775578214504224E-2</v>
      </c>
      <c r="U83" s="27">
        <f t="shared" ca="1" si="7"/>
        <v>-1.0038731441255493</v>
      </c>
      <c r="V83" s="7"/>
      <c r="W83" s="28">
        <f t="shared" ca="1" si="8"/>
        <v>-3.4291093027552066E-2</v>
      </c>
      <c r="X83" s="27">
        <f t="shared" ca="1" si="11"/>
        <v>354.33873221722126</v>
      </c>
      <c r="Y83" s="7"/>
      <c r="Z83" s="28">
        <f t="shared" si="12"/>
        <v>354.50999999999993</v>
      </c>
      <c r="AA83" s="27">
        <f t="shared" si="9"/>
        <v>6.1873667312450964</v>
      </c>
      <c r="AB83" s="7"/>
      <c r="AC83" s="28">
        <f t="shared" ca="1" si="0"/>
        <v>-0.17126778277867061</v>
      </c>
      <c r="AD83" s="27">
        <f t="shared" ca="1" si="10"/>
        <v>1.0447234651735471E-2</v>
      </c>
      <c r="AE83" s="7">
        <v>86</v>
      </c>
    </row>
    <row r="84" spans="1:31" s="26" customFormat="1" x14ac:dyDescent="0.25">
      <c r="A84" s="26">
        <v>64</v>
      </c>
      <c r="B84" s="26">
        <v>631</v>
      </c>
      <c r="C84" s="26">
        <v>13401</v>
      </c>
      <c r="D84" s="26">
        <v>11251</v>
      </c>
      <c r="E84" s="26">
        <v>12903</v>
      </c>
      <c r="F84" s="26">
        <v>15058</v>
      </c>
      <c r="G84" s="27"/>
      <c r="H84" s="7"/>
      <c r="I84" s="28">
        <f t="shared" si="1"/>
        <v>498</v>
      </c>
      <c r="J84" s="27">
        <f t="shared" si="1"/>
        <v>-3807</v>
      </c>
      <c r="K84" s="7"/>
      <c r="L84" s="124">
        <f t="shared" si="2"/>
        <v>-0.13382515722842622</v>
      </c>
      <c r="M84" s="27">
        <f t="shared" ca="1" si="3"/>
        <v>1.3422128602861433E-6</v>
      </c>
      <c r="N84" s="44"/>
      <c r="O84" s="44"/>
      <c r="P84" s="7"/>
      <c r="Q84" s="28">
        <f t="shared" ca="1" si="4"/>
        <v>530.84175400666379</v>
      </c>
      <c r="R84" s="27">
        <f t="shared" ca="1" si="5"/>
        <v>-3805.4714062393928</v>
      </c>
      <c r="S84" s="7"/>
      <c r="T84" s="28">
        <f t="shared" ca="1" si="6"/>
        <v>-0.13844664016621033</v>
      </c>
      <c r="U84" s="27">
        <f t="shared" ca="1" si="7"/>
        <v>-0.99784225611179556</v>
      </c>
      <c r="V84" s="7"/>
      <c r="W84" s="28">
        <f t="shared" ca="1" si="8"/>
        <v>-0.13498369633449306</v>
      </c>
      <c r="X84" s="27">
        <f ca="1">IF(MOD(ATAN2(U84,W84)*180/PI()-$J$9+360,360)&lt;355,MOD(ATAN2(U84,W84)*180/PI()-$J$9+360,360)+360,MOD(ATAN2(U84,W84)*180/PI()-$J$9+360,360))</f>
        <v>360.08629285867141</v>
      </c>
      <c r="Y84" s="7"/>
      <c r="Z84" s="28">
        <f t="shared" si="12"/>
        <v>360.18899999999991</v>
      </c>
      <c r="AA84" s="27">
        <f t="shared" si="9"/>
        <v>6.2864839794658538</v>
      </c>
      <c r="AB84" s="7"/>
      <c r="AC84" s="28">
        <f t="shared" ref="AC84:AC147" ca="1" si="13">X84-Z84</f>
        <v>-0.10270714132849434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13355</v>
      </c>
      <c r="D85" s="26">
        <v>11210</v>
      </c>
      <c r="E85" s="26">
        <v>12859</v>
      </c>
      <c r="F85" s="26">
        <v>14999</v>
      </c>
      <c r="G85" s="27"/>
      <c r="H85" s="7"/>
      <c r="I85" s="28">
        <f t="shared" ref="I85:J148" si="14">C85-E85</f>
        <v>496</v>
      </c>
      <c r="J85" s="27">
        <f t="shared" si="14"/>
        <v>-3789</v>
      </c>
      <c r="K85" s="7"/>
      <c r="L85" s="124">
        <f>$O$3*SIN(2*PI()/$O$4*($Z85+$O$5))+$O$6</f>
        <v>-0.13415618962522796</v>
      </c>
      <c r="M85" s="27">
        <f t="shared" ref="M85:M148" ca="1" si="15">(W85-L85)^2</f>
        <v>1.0386157900897257E-7</v>
      </c>
      <c r="N85" s="44"/>
      <c r="O85" s="44"/>
      <c r="P85" s="7"/>
      <c r="Q85" s="28">
        <f t="shared" ref="Q85:Q148" ca="1" si="16">I85-$J$4</f>
        <v>528.84175400666379</v>
      </c>
      <c r="R85" s="27">
        <f t="shared" ref="R85:R148" ca="1" si="17">J85-$J$3</f>
        <v>-3787.4714062393928</v>
      </c>
      <c r="S85" s="7"/>
      <c r="T85" s="28">
        <f t="shared" ref="T85:T148" ca="1" si="18">Q85/$J$7</f>
        <v>-0.13792502844625332</v>
      </c>
      <c r="U85" s="27">
        <f t="shared" ref="U85:U148" ca="1" si="19">R85/$J$6</f>
        <v>-0.9931224307097275</v>
      </c>
      <c r="V85" s="7"/>
      <c r="W85" s="28">
        <f t="shared" ref="W85:W148" ca="1" si="20">(T85-U85*SIN(-$J$11*PI()/180))/(COS(-$J$11*PI()/180))</f>
        <v>-0.13447846525106549</v>
      </c>
      <c r="X85" s="27">
        <f ca="1">IF(MOD(ATAN2(U85,W85)*180/PI()-$J$9+360,360)&lt;355,MOD(ATAN2(U85,W85)*180/PI()-$J$9+360,360)+360,MOD(ATAN2(U85,W85)*180/PI()-$J$9+360,360))</f>
        <v>360.09384188549745</v>
      </c>
      <c r="Y85" s="7"/>
      <c r="Z85" s="28">
        <f t="shared" si="12"/>
        <v>360.18899999999991</v>
      </c>
      <c r="AA85" s="27">
        <f t="shared" ref="AA85:AA148" si="21">Z85*PI()/180</f>
        <v>6.2864839794658538</v>
      </c>
      <c r="AB85" s="7"/>
      <c r="AC85" s="28">
        <f t="shared" ca="1" si="13"/>
        <v>-9.5158114502453373E-2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13164</v>
      </c>
      <c r="D86" s="26">
        <v>11193</v>
      </c>
      <c r="E86" s="26">
        <v>13040</v>
      </c>
      <c r="F86" s="26">
        <v>15018</v>
      </c>
      <c r="G86" s="27"/>
      <c r="H86" s="7"/>
      <c r="I86" s="28">
        <f t="shared" si="14"/>
        <v>124</v>
      </c>
      <c r="J86" s="27">
        <f t="shared" si="14"/>
        <v>-3825</v>
      </c>
      <c r="K86" s="7"/>
      <c r="L86" s="124">
        <f t="shared" ref="L86:L149" si="22">$O$3*SIN(2*PI()/$O$4*($Z86+$O$5))+$O$6</f>
        <v>-3.8548207373575519E-2</v>
      </c>
      <c r="M86" s="27">
        <f t="shared" ca="1" si="15"/>
        <v>1.2608462911088562E-6</v>
      </c>
      <c r="N86" s="44"/>
      <c r="O86" s="44"/>
      <c r="P86" s="7"/>
      <c r="Q86" s="28">
        <f t="shared" ca="1" si="16"/>
        <v>156.84175400666382</v>
      </c>
      <c r="R86" s="27">
        <f t="shared" ca="1" si="17"/>
        <v>-3823.4714062393928</v>
      </c>
      <c r="S86" s="7"/>
      <c r="T86" s="28">
        <f t="shared" ca="1" si="18"/>
        <v>-4.0905248534246381E-2</v>
      </c>
      <c r="U86" s="27">
        <f t="shared" ca="1" si="19"/>
        <v>-1.0025620815138636</v>
      </c>
      <c r="V86" s="7"/>
      <c r="W86" s="28">
        <f t="shared" ca="1" si="20"/>
        <v>-3.7425333252799349E-2</v>
      </c>
      <c r="X86" s="27">
        <f ca="1">MOD(ATAN2(U86,W86)*180/PI()-$J$9+360,360)</f>
        <v>354.52017945187299</v>
      </c>
      <c r="Y86" s="7"/>
      <c r="Z86" s="28">
        <f t="shared" ref="Z86:Z149" si="23">360/40000*B86+Z85</f>
        <v>354.68099999999993</v>
      </c>
      <c r="AA86" s="27">
        <f t="shared" si="21"/>
        <v>6.1903512442660071</v>
      </c>
      <c r="AB86" s="7"/>
      <c r="AC86" s="28">
        <f t="shared" ca="1" si="13"/>
        <v>-0.16082054812693514</v>
      </c>
      <c r="AD86" s="27"/>
      <c r="AE86" s="7"/>
    </row>
    <row r="87" spans="1:31" s="26" customFormat="1" x14ac:dyDescent="0.25">
      <c r="A87" s="26">
        <v>2</v>
      </c>
      <c r="B87" s="26">
        <v>-624</v>
      </c>
      <c r="C87" s="26">
        <v>12975</v>
      </c>
      <c r="D87" s="26">
        <v>11199</v>
      </c>
      <c r="E87" s="26">
        <v>13228</v>
      </c>
      <c r="F87" s="26">
        <v>15018</v>
      </c>
      <c r="G87" s="27"/>
      <c r="H87" s="7"/>
      <c r="I87" s="28">
        <f t="shared" si="14"/>
        <v>-253</v>
      </c>
      <c r="J87" s="27">
        <f t="shared" si="14"/>
        <v>-3819</v>
      </c>
      <c r="K87" s="7"/>
      <c r="L87" s="124">
        <f t="shared" si="22"/>
        <v>5.9292270091412358E-2</v>
      </c>
      <c r="M87" s="27">
        <f t="shared" ca="1" si="15"/>
        <v>2.5642801634917898E-6</v>
      </c>
      <c r="N87" s="44"/>
      <c r="O87" s="44"/>
      <c r="P87" s="7"/>
      <c r="Q87" s="28">
        <f t="shared" ca="1" si="16"/>
        <v>-220.15824599333618</v>
      </c>
      <c r="R87" s="27">
        <f t="shared" ca="1" si="17"/>
        <v>-3817.4714062393928</v>
      </c>
      <c r="S87" s="7"/>
      <c r="T87" s="28">
        <f t="shared" ca="1" si="18"/>
        <v>5.7418560677653115E-2</v>
      </c>
      <c r="U87" s="27">
        <f t="shared" ca="1" si="19"/>
        <v>-1.0009888063798409</v>
      </c>
      <c r="V87" s="7"/>
      <c r="W87" s="28">
        <f t="shared" ca="1" si="20"/>
        <v>6.0893607083894512E-2</v>
      </c>
      <c r="X87" s="27">
        <f ca="1">MOD(ATAN2(U87,W87)*180/PI()-$J$9+360,360)</f>
        <v>348.90112822408571</v>
      </c>
      <c r="Y87" s="7"/>
      <c r="Z87" s="28">
        <f t="shared" si="23"/>
        <v>349.06499999999994</v>
      </c>
      <c r="AA87" s="27">
        <f t="shared" si="21"/>
        <v>6.0923335534740053</v>
      </c>
      <c r="AB87" s="7"/>
      <c r="AC87" s="28">
        <f t="shared" ca="1" si="13"/>
        <v>-0.16387177591423097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12792</v>
      </c>
      <c r="D88" s="26">
        <v>11211</v>
      </c>
      <c r="E88" s="26">
        <v>13414</v>
      </c>
      <c r="F88" s="26">
        <v>14990</v>
      </c>
      <c r="G88" s="27"/>
      <c r="H88" s="7"/>
      <c r="I88" s="28">
        <f t="shared" si="14"/>
        <v>-622</v>
      </c>
      <c r="J88" s="27">
        <f t="shared" si="14"/>
        <v>-3779</v>
      </c>
      <c r="K88" s="7"/>
      <c r="L88" s="124">
        <f t="shared" si="22"/>
        <v>0.15640589572541747</v>
      </c>
      <c r="M88" s="27">
        <f t="shared" ca="1" si="15"/>
        <v>4.7505881676434354E-7</v>
      </c>
      <c r="N88" s="44"/>
      <c r="O88" s="44"/>
      <c r="P88" s="7"/>
      <c r="Q88" s="28">
        <f t="shared" ca="1" si="16"/>
        <v>-589.15824599333621</v>
      </c>
      <c r="R88" s="27">
        <f t="shared" ca="1" si="17"/>
        <v>-3777.4714062393928</v>
      </c>
      <c r="S88" s="7"/>
      <c r="T88" s="28">
        <f t="shared" ca="1" si="18"/>
        <v>0.15365592300972453</v>
      </c>
      <c r="U88" s="27">
        <f t="shared" ca="1" si="19"/>
        <v>-0.99050030548635637</v>
      </c>
      <c r="V88" s="7"/>
      <c r="W88" s="28">
        <f t="shared" ca="1" si="20"/>
        <v>0.15709514083186679</v>
      </c>
      <c r="X88" s="27">
        <f t="shared" ref="X88:X148" ca="1" si="24">MOD(ATAN2(U88,W88)*180/PI()-$J$9+360,360)</f>
        <v>343.37018918587205</v>
      </c>
      <c r="Y88" s="7"/>
      <c r="Z88" s="28">
        <f t="shared" si="23"/>
        <v>343.45799999999997</v>
      </c>
      <c r="AA88" s="27">
        <f t="shared" si="21"/>
        <v>5.9944729423146832</v>
      </c>
      <c r="AB88" s="7"/>
      <c r="AC88" s="28">
        <f t="shared" ca="1" si="13"/>
        <v>-8.7810814127919912E-2</v>
      </c>
      <c r="AD88" s="27"/>
      <c r="AE88" s="7"/>
    </row>
    <row r="89" spans="1:31" s="26" customFormat="1" x14ac:dyDescent="0.25">
      <c r="A89" s="26">
        <v>4</v>
      </c>
      <c r="B89" s="26">
        <v>-612</v>
      </c>
      <c r="C89" s="26">
        <v>12606</v>
      </c>
      <c r="D89" s="26">
        <v>11251</v>
      </c>
      <c r="E89" s="26">
        <v>13591</v>
      </c>
      <c r="F89" s="26">
        <v>14951</v>
      </c>
      <c r="G89" s="27"/>
      <c r="H89" s="7"/>
      <c r="I89" s="28">
        <f t="shared" si="14"/>
        <v>-985</v>
      </c>
      <c r="J89" s="27">
        <f t="shared" si="14"/>
        <v>-3700</v>
      </c>
      <c r="K89" s="7"/>
      <c r="L89" s="124">
        <f t="shared" si="22"/>
        <v>0.2503501999504068</v>
      </c>
      <c r="M89" s="27">
        <f t="shared" ca="1" si="15"/>
        <v>1.8120709670782417E-6</v>
      </c>
      <c r="N89" s="44"/>
      <c r="O89" s="44"/>
      <c r="P89" s="7"/>
      <c r="Q89" s="28">
        <f t="shared" ca="1" si="16"/>
        <v>-952.15824599333621</v>
      </c>
      <c r="R89" s="27">
        <f t="shared" ca="1" si="17"/>
        <v>-3698.4714062393928</v>
      </c>
      <c r="S89" s="7"/>
      <c r="T89" s="28">
        <f t="shared" ca="1" si="18"/>
        <v>0.24832845018192481</v>
      </c>
      <c r="U89" s="27">
        <f t="shared" ca="1" si="19"/>
        <v>-0.96978551622172438</v>
      </c>
      <c r="V89" s="7"/>
      <c r="W89" s="28">
        <f t="shared" ca="1" si="20"/>
        <v>0.25169633180393314</v>
      </c>
      <c r="X89" s="27">
        <f t="shared" ca="1" si="24"/>
        <v>337.83291180246283</v>
      </c>
      <c r="Y89" s="7"/>
      <c r="Z89" s="28">
        <f t="shared" si="23"/>
        <v>337.95</v>
      </c>
      <c r="AA89" s="27">
        <f t="shared" si="21"/>
        <v>5.8983402071148365</v>
      </c>
      <c r="AB89" s="7"/>
      <c r="AC89" s="28">
        <f t="shared" ca="1" si="13"/>
        <v>-0.11708819753715716</v>
      </c>
      <c r="AD89" s="27"/>
      <c r="AE89" s="7"/>
    </row>
    <row r="90" spans="1:31" s="26" customFormat="1" x14ac:dyDescent="0.25">
      <c r="A90" s="26">
        <v>5</v>
      </c>
      <c r="B90" s="26">
        <v>-619</v>
      </c>
      <c r="C90" s="26">
        <v>12427</v>
      </c>
      <c r="D90" s="26">
        <v>11301</v>
      </c>
      <c r="E90" s="26">
        <v>13765</v>
      </c>
      <c r="F90" s="26">
        <v>14890</v>
      </c>
      <c r="G90" s="27"/>
      <c r="H90" s="7"/>
      <c r="I90" s="28">
        <f t="shared" si="14"/>
        <v>-1338</v>
      </c>
      <c r="J90" s="27">
        <f t="shared" si="14"/>
        <v>-3589</v>
      </c>
      <c r="K90" s="7"/>
      <c r="L90" s="124">
        <f t="shared" si="22"/>
        <v>0.3430114037109272</v>
      </c>
      <c r="M90" s="27">
        <f t="shared" ca="1" si="15"/>
        <v>4.2109461443022061E-7</v>
      </c>
      <c r="N90" s="44"/>
      <c r="O90" s="44"/>
      <c r="P90" s="7"/>
      <c r="Q90" s="28">
        <f t="shared" ca="1" si="16"/>
        <v>-1305.1582459933361</v>
      </c>
      <c r="R90" s="27">
        <f t="shared" ca="1" si="17"/>
        <v>-3587.4714062393928</v>
      </c>
      <c r="S90" s="7"/>
      <c r="T90" s="28">
        <f t="shared" ca="1" si="18"/>
        <v>0.34039291875433997</v>
      </c>
      <c r="U90" s="27">
        <f t="shared" ca="1" si="19"/>
        <v>-0.94067992624230479</v>
      </c>
      <c r="V90" s="7"/>
      <c r="W90" s="28">
        <f t="shared" ca="1" si="20"/>
        <v>0.34366032174460343</v>
      </c>
      <c r="X90" s="27">
        <f t="shared" ca="1" si="24"/>
        <v>332.31348053071224</v>
      </c>
      <c r="Y90" s="7"/>
      <c r="Z90" s="28">
        <f t="shared" si="23"/>
        <v>332.37899999999996</v>
      </c>
      <c r="AA90" s="27">
        <f t="shared" si="21"/>
        <v>5.8011079144862316</v>
      </c>
      <c r="AB90" s="7"/>
      <c r="AC90" s="28">
        <f t="shared" ca="1" si="13"/>
        <v>-6.5519469287721677E-2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12255</v>
      </c>
      <c r="D91" s="26">
        <v>11367</v>
      </c>
      <c r="E91" s="26">
        <v>13933</v>
      </c>
      <c r="F91" s="26">
        <v>14814</v>
      </c>
      <c r="G91" s="27"/>
      <c r="H91" s="7"/>
      <c r="I91" s="28">
        <f t="shared" si="14"/>
        <v>-1678</v>
      </c>
      <c r="J91" s="27">
        <f t="shared" si="14"/>
        <v>-3447</v>
      </c>
      <c r="K91" s="7"/>
      <c r="L91" s="124">
        <f t="shared" si="22"/>
        <v>0.4327123352442438</v>
      </c>
      <c r="M91" s="27">
        <f t="shared" ca="1" si="15"/>
        <v>2.5678205706437794E-7</v>
      </c>
      <c r="N91" s="44"/>
      <c r="O91" s="44"/>
      <c r="P91" s="7"/>
      <c r="Q91" s="28">
        <f t="shared" ca="1" si="16"/>
        <v>-1645.1582459933361</v>
      </c>
      <c r="R91" s="27">
        <f t="shared" ca="1" si="17"/>
        <v>-3445.4714062393928</v>
      </c>
      <c r="S91" s="7"/>
      <c r="T91" s="28">
        <f t="shared" ca="1" si="18"/>
        <v>0.42906691114703449</v>
      </c>
      <c r="U91" s="27">
        <f t="shared" ca="1" si="19"/>
        <v>-0.90344574807043454</v>
      </c>
      <c r="V91" s="7"/>
      <c r="W91" s="28">
        <f t="shared" ca="1" si="20"/>
        <v>0.43220559856995983</v>
      </c>
      <c r="X91" s="27">
        <f t="shared" ca="1" si="24"/>
        <v>326.81603281665082</v>
      </c>
      <c r="Y91" s="7"/>
      <c r="Z91" s="28">
        <f t="shared" si="23"/>
        <v>326.78999999999996</v>
      </c>
      <c r="AA91" s="27">
        <f t="shared" si="21"/>
        <v>5.703561462592269</v>
      </c>
      <c r="AB91" s="7"/>
      <c r="AC91" s="28">
        <f t="shared" ca="1" si="13"/>
        <v>2.6032816650854329E-2</v>
      </c>
      <c r="AD91" s="27"/>
      <c r="AE91" s="7"/>
    </row>
    <row r="92" spans="1:31" s="26" customFormat="1" x14ac:dyDescent="0.25">
      <c r="A92" s="26">
        <v>7</v>
      </c>
      <c r="B92" s="26">
        <v>-644</v>
      </c>
      <c r="C92" s="26">
        <v>12090</v>
      </c>
      <c r="D92" s="26">
        <v>11468</v>
      </c>
      <c r="E92" s="26">
        <v>14112</v>
      </c>
      <c r="F92" s="26">
        <v>14730</v>
      </c>
      <c r="G92" s="27"/>
      <c r="H92" s="7"/>
      <c r="I92" s="28">
        <f t="shared" si="14"/>
        <v>-2022</v>
      </c>
      <c r="J92" s="27">
        <f t="shared" si="14"/>
        <v>-3262</v>
      </c>
      <c r="K92" s="7"/>
      <c r="L92" s="124">
        <f t="shared" si="22"/>
        <v>0.52137640649735439</v>
      </c>
      <c r="M92" s="27">
        <f t="shared" ca="1" si="15"/>
        <v>1.4330736707734695E-7</v>
      </c>
      <c r="N92" s="44"/>
      <c r="O92" s="44"/>
      <c r="P92" s="7"/>
      <c r="Q92" s="28">
        <f t="shared" ca="1" si="16"/>
        <v>-1989.1582459933361</v>
      </c>
      <c r="R92" s="27">
        <f t="shared" ca="1" si="17"/>
        <v>-3260.4714062393928</v>
      </c>
      <c r="S92" s="7"/>
      <c r="T92" s="28">
        <f t="shared" ca="1" si="18"/>
        <v>0.51878412697964305</v>
      </c>
      <c r="U92" s="27">
        <f t="shared" ca="1" si="19"/>
        <v>-0.85493643143806841</v>
      </c>
      <c r="V92" s="7"/>
      <c r="W92" s="28">
        <f t="shared" ca="1" si="20"/>
        <v>0.52175496609250072</v>
      </c>
      <c r="X92" s="27">
        <f t="shared" ca="1" si="24"/>
        <v>320.98724363655674</v>
      </c>
      <c r="Y92" s="7"/>
      <c r="Z92" s="28">
        <f t="shared" si="23"/>
        <v>320.99399999999997</v>
      </c>
      <c r="AA92" s="27">
        <f t="shared" si="21"/>
        <v>5.6024021791466776</v>
      </c>
      <c r="AB92" s="7"/>
      <c r="AC92" s="28">
        <f t="shared" ca="1" si="13"/>
        <v>-6.7563634432303843E-3</v>
      </c>
      <c r="AD92" s="27"/>
      <c r="AE92" s="7"/>
    </row>
    <row r="93" spans="1:31" s="26" customFormat="1" x14ac:dyDescent="0.25">
      <c r="A93" s="26">
        <v>8</v>
      </c>
      <c r="B93" s="26">
        <v>-634</v>
      </c>
      <c r="C93" s="26">
        <v>11940</v>
      </c>
      <c r="D93" s="26">
        <v>11578</v>
      </c>
      <c r="E93" s="26">
        <v>14274</v>
      </c>
      <c r="F93" s="26">
        <v>14622</v>
      </c>
      <c r="G93" s="27"/>
      <c r="H93" s="7"/>
      <c r="I93" s="28">
        <f t="shared" si="14"/>
        <v>-2334</v>
      </c>
      <c r="J93" s="27">
        <f t="shared" si="14"/>
        <v>-3044</v>
      </c>
      <c r="K93" s="7"/>
      <c r="L93" s="124">
        <f t="shared" si="22"/>
        <v>0.60345797374096055</v>
      </c>
      <c r="M93" s="27">
        <f t="shared" ca="1" si="15"/>
        <v>2.8038598235698396E-7</v>
      </c>
      <c r="N93" s="44"/>
      <c r="O93" s="44"/>
      <c r="P93" s="7"/>
      <c r="Q93" s="28">
        <f t="shared" ca="1" si="16"/>
        <v>-2301.1582459933361</v>
      </c>
      <c r="R93" s="27">
        <f t="shared" ca="1" si="17"/>
        <v>-3042.4714062393928</v>
      </c>
      <c r="S93" s="7"/>
      <c r="T93" s="28">
        <f t="shared" ca="1" si="18"/>
        <v>0.60015555529293918</v>
      </c>
      <c r="U93" s="27">
        <f t="shared" ca="1" si="19"/>
        <v>-0.79777410156857753</v>
      </c>
      <c r="V93" s="7"/>
      <c r="W93" s="28">
        <f t="shared" ca="1" si="20"/>
        <v>0.60292845888530777</v>
      </c>
      <c r="X93" s="27">
        <f t="shared" ca="1" si="24"/>
        <v>315.30168524130022</v>
      </c>
      <c r="Y93" s="7"/>
      <c r="Z93" s="28">
        <f t="shared" si="23"/>
        <v>315.28799999999995</v>
      </c>
      <c r="AA93" s="27">
        <f t="shared" si="21"/>
        <v>5.502813692027881</v>
      </c>
      <c r="AB93" s="7"/>
      <c r="AC93" s="28">
        <f t="shared" ca="1" si="13"/>
        <v>1.3685241300265716E-2</v>
      </c>
      <c r="AD93" s="27"/>
      <c r="AE93" s="7"/>
    </row>
    <row r="94" spans="1:31" s="26" customFormat="1" x14ac:dyDescent="0.25">
      <c r="A94" s="26">
        <v>9</v>
      </c>
      <c r="B94" s="26">
        <v>-639</v>
      </c>
      <c r="C94" s="26">
        <v>11792</v>
      </c>
      <c r="D94" s="26">
        <v>11700</v>
      </c>
      <c r="E94" s="26">
        <v>14419</v>
      </c>
      <c r="F94" s="26">
        <v>14500</v>
      </c>
      <c r="G94" s="27"/>
      <c r="H94" s="7"/>
      <c r="I94" s="28">
        <f t="shared" si="14"/>
        <v>-2627</v>
      </c>
      <c r="J94" s="27">
        <f t="shared" si="14"/>
        <v>-2800</v>
      </c>
      <c r="K94" s="7"/>
      <c r="L94" s="124">
        <f t="shared" si="22"/>
        <v>0.68013097703539949</v>
      </c>
      <c r="M94" s="27">
        <f t="shared" ca="1" si="15"/>
        <v>1.0161285343438313E-6</v>
      </c>
      <c r="N94" s="44"/>
      <c r="O94" s="44"/>
      <c r="P94" s="7"/>
      <c r="Q94" s="28">
        <f t="shared" ca="1" si="16"/>
        <v>-2594.1582459933361</v>
      </c>
      <c r="R94" s="27">
        <f t="shared" ca="1" si="17"/>
        <v>-2798.4714062393928</v>
      </c>
      <c r="S94" s="7"/>
      <c r="T94" s="28">
        <f t="shared" ca="1" si="18"/>
        <v>0.67657167226664361</v>
      </c>
      <c r="U94" s="27">
        <f t="shared" ca="1" si="19"/>
        <v>-0.73379424611832178</v>
      </c>
      <c r="V94" s="7"/>
      <c r="W94" s="28">
        <f t="shared" ca="1" si="20"/>
        <v>0.67912294502482451</v>
      </c>
      <c r="X94" s="27">
        <f t="shared" ca="1" si="24"/>
        <v>309.59823104762734</v>
      </c>
      <c r="Y94" s="7"/>
      <c r="Z94" s="28">
        <f t="shared" si="23"/>
        <v>309.53699999999998</v>
      </c>
      <c r="AA94" s="27">
        <f t="shared" si="21"/>
        <v>5.4024398067456874</v>
      </c>
      <c r="AB94" s="7"/>
      <c r="AC94" s="28">
        <f t="shared" ca="1" si="13"/>
        <v>6.1231047627359203E-2</v>
      </c>
      <c r="AD94" s="27"/>
      <c r="AE94" s="7"/>
    </row>
    <row r="95" spans="1:31" s="26" customFormat="1" x14ac:dyDescent="0.25">
      <c r="A95" s="26">
        <v>10</v>
      </c>
      <c r="B95" s="26">
        <v>-614</v>
      </c>
      <c r="C95" s="26">
        <v>11656</v>
      </c>
      <c r="D95" s="26">
        <v>11828</v>
      </c>
      <c r="E95" s="26">
        <v>14546</v>
      </c>
      <c r="F95" s="26">
        <v>14365</v>
      </c>
      <c r="G95" s="27"/>
      <c r="H95" s="7"/>
      <c r="I95" s="28">
        <f t="shared" si="14"/>
        <v>-2890</v>
      </c>
      <c r="J95" s="27">
        <f t="shared" si="14"/>
        <v>-2537</v>
      </c>
      <c r="K95" s="7"/>
      <c r="L95" s="124">
        <f t="shared" si="22"/>
        <v>0.74736047025048102</v>
      </c>
      <c r="M95" s="27">
        <f t="shared" ca="1" si="15"/>
        <v>1.3327313914602754E-8</v>
      </c>
      <c r="N95" s="44"/>
      <c r="O95" s="44"/>
      <c r="P95" s="7"/>
      <c r="Q95" s="28">
        <f t="shared" ca="1" si="16"/>
        <v>-2857.1582459933361</v>
      </c>
      <c r="R95" s="27">
        <f t="shared" ca="1" si="17"/>
        <v>-2535.4714062393928</v>
      </c>
      <c r="S95" s="7"/>
      <c r="T95" s="28">
        <f t="shared" ca="1" si="18"/>
        <v>0.74516361344099258</v>
      </c>
      <c r="U95" s="27">
        <f t="shared" ca="1" si="19"/>
        <v>-0.6648323527436607</v>
      </c>
      <c r="V95" s="7"/>
      <c r="W95" s="28">
        <f t="shared" ca="1" si="20"/>
        <v>0.74747591423652882</v>
      </c>
      <c r="X95" s="27">
        <f t="shared" ca="1" si="24"/>
        <v>304.0333997311734</v>
      </c>
      <c r="Y95" s="7"/>
      <c r="Z95" s="28">
        <f t="shared" si="23"/>
        <v>304.01099999999997</v>
      </c>
      <c r="AA95" s="27">
        <f t="shared" si="21"/>
        <v>5.3059929122804803</v>
      </c>
      <c r="AB95" s="7"/>
      <c r="AC95" s="28">
        <f t="shared" ca="1" si="13"/>
        <v>2.2399731173436521E-2</v>
      </c>
      <c r="AD95" s="27"/>
      <c r="AE95" s="7"/>
    </row>
    <row r="96" spans="1:31" s="26" customFormat="1" x14ac:dyDescent="0.25">
      <c r="A96" s="26">
        <v>11</v>
      </c>
      <c r="B96" s="26">
        <v>-637</v>
      </c>
      <c r="C96" s="26">
        <v>11537</v>
      </c>
      <c r="D96" s="26">
        <v>11973</v>
      </c>
      <c r="E96" s="26">
        <v>14665</v>
      </c>
      <c r="F96" s="26">
        <v>14214</v>
      </c>
      <c r="G96" s="27"/>
      <c r="H96" s="7"/>
      <c r="I96" s="28">
        <f t="shared" si="14"/>
        <v>-3128</v>
      </c>
      <c r="J96" s="27">
        <f t="shared" si="14"/>
        <v>-2241</v>
      </c>
      <c r="K96" s="7"/>
      <c r="L96" s="124">
        <f t="shared" si="22"/>
        <v>0.80975617927696975</v>
      </c>
      <c r="M96" s="27">
        <f t="shared" ca="1" si="15"/>
        <v>2.2802395550806524E-7</v>
      </c>
      <c r="N96" s="44"/>
      <c r="O96" s="44"/>
      <c r="P96" s="7"/>
      <c r="Q96" s="28">
        <f t="shared" ca="1" si="16"/>
        <v>-3095.1582459933361</v>
      </c>
      <c r="R96" s="27">
        <f t="shared" ca="1" si="17"/>
        <v>-2239.4714062393928</v>
      </c>
      <c r="S96" s="7"/>
      <c r="T96" s="28">
        <f t="shared" ca="1" si="18"/>
        <v>0.80723540811587868</v>
      </c>
      <c r="U96" s="27">
        <f t="shared" ca="1" si="19"/>
        <v>-0.58721744613187499</v>
      </c>
      <c r="V96" s="7"/>
      <c r="W96" s="28">
        <f t="shared" ca="1" si="20"/>
        <v>0.80927866073753063</v>
      </c>
      <c r="X96" s="27">
        <f t="shared" ca="1" si="24"/>
        <v>298.34720208953729</v>
      </c>
      <c r="Y96" s="7"/>
      <c r="Z96" s="28">
        <f t="shared" si="23"/>
        <v>298.27799999999996</v>
      </c>
      <c r="AA96" s="27">
        <f t="shared" si="21"/>
        <v>5.2059331862636453</v>
      </c>
      <c r="AB96" s="7"/>
      <c r="AC96" s="28">
        <f t="shared" ca="1" si="13"/>
        <v>6.9202089537327538E-2</v>
      </c>
      <c r="AD96" s="27"/>
      <c r="AE96" s="7"/>
    </row>
    <row r="97" spans="1:31" s="26" customFormat="1" x14ac:dyDescent="0.25">
      <c r="A97" s="26">
        <v>12</v>
      </c>
      <c r="B97" s="26">
        <v>-606</v>
      </c>
      <c r="C97" s="26">
        <v>11438</v>
      </c>
      <c r="D97" s="26">
        <v>12128</v>
      </c>
      <c r="E97" s="26">
        <v>14765</v>
      </c>
      <c r="F97" s="26">
        <v>14062</v>
      </c>
      <c r="G97" s="27"/>
      <c r="H97" s="7"/>
      <c r="I97" s="28">
        <f t="shared" si="14"/>
        <v>-3327</v>
      </c>
      <c r="J97" s="27">
        <f t="shared" si="14"/>
        <v>-1934</v>
      </c>
      <c r="K97" s="7"/>
      <c r="L97" s="124">
        <f t="shared" si="22"/>
        <v>0.86160249422058777</v>
      </c>
      <c r="M97" s="27">
        <f t="shared" ca="1" si="15"/>
        <v>4.9363146009836912E-7</v>
      </c>
      <c r="N97" s="44"/>
      <c r="O97" s="44"/>
      <c r="P97" s="7"/>
      <c r="Q97" s="28">
        <f t="shared" ca="1" si="16"/>
        <v>-3294.1582459933361</v>
      </c>
      <c r="R97" s="27">
        <f t="shared" ca="1" si="17"/>
        <v>-1932.471406239393</v>
      </c>
      <c r="S97" s="7"/>
      <c r="T97" s="28">
        <f t="shared" ca="1" si="18"/>
        <v>0.85913577425160281</v>
      </c>
      <c r="U97" s="27">
        <f t="shared" ca="1" si="19"/>
        <v>-0.50671820177438098</v>
      </c>
      <c r="V97" s="7"/>
      <c r="W97" s="28">
        <f t="shared" ca="1" si="20"/>
        <v>0.86089990510873193</v>
      </c>
      <c r="X97" s="27">
        <f t="shared" ca="1" si="24"/>
        <v>292.86303529578856</v>
      </c>
      <c r="Y97" s="7"/>
      <c r="Z97" s="28">
        <f t="shared" si="23"/>
        <v>292.82399999999996</v>
      </c>
      <c r="AA97" s="27">
        <f t="shared" si="21"/>
        <v>5.1107429288598745</v>
      </c>
      <c r="AB97" s="7"/>
      <c r="AC97" s="28">
        <f t="shared" ca="1" si="13"/>
        <v>3.9035295788607982E-2</v>
      </c>
      <c r="AD97" s="27"/>
      <c r="AE97" s="7"/>
    </row>
    <row r="98" spans="1:31" s="26" customFormat="1" x14ac:dyDescent="0.25">
      <c r="A98" s="26">
        <v>13</v>
      </c>
      <c r="B98" s="26">
        <v>-616</v>
      </c>
      <c r="C98" s="26">
        <v>11359</v>
      </c>
      <c r="D98" s="26">
        <v>12294</v>
      </c>
      <c r="E98" s="26">
        <v>14857</v>
      </c>
      <c r="F98" s="26">
        <v>13904</v>
      </c>
      <c r="G98" s="27"/>
      <c r="H98" s="7"/>
      <c r="I98" s="28">
        <f t="shared" si="14"/>
        <v>-3498</v>
      </c>
      <c r="J98" s="27">
        <f t="shared" si="14"/>
        <v>-1610</v>
      </c>
      <c r="K98" s="7"/>
      <c r="L98" s="124">
        <f t="shared" si="22"/>
        <v>0.90630397026512333</v>
      </c>
      <c r="M98" s="27">
        <f t="shared" ca="1" si="15"/>
        <v>1.2119861615164611E-6</v>
      </c>
      <c r="N98" s="44"/>
      <c r="O98" s="44"/>
      <c r="P98" s="7"/>
      <c r="Q98" s="28">
        <f t="shared" ca="1" si="16"/>
        <v>-3465.1582459933361</v>
      </c>
      <c r="R98" s="27">
        <f t="shared" ca="1" si="17"/>
        <v>-1608.471406239393</v>
      </c>
      <c r="S98" s="7"/>
      <c r="T98" s="28">
        <f t="shared" ca="1" si="18"/>
        <v>0.90373357630792861</v>
      </c>
      <c r="U98" s="27">
        <f t="shared" ca="1" si="19"/>
        <v>-0.42176134453715608</v>
      </c>
      <c r="V98" s="7"/>
      <c r="W98" s="28">
        <f t="shared" ca="1" si="20"/>
        <v>0.90520306783460713</v>
      </c>
      <c r="X98" s="27">
        <f t="shared" ca="1" si="24"/>
        <v>287.36456638525055</v>
      </c>
      <c r="Y98" s="7"/>
      <c r="Z98" s="28">
        <f t="shared" si="23"/>
        <v>287.27999999999997</v>
      </c>
      <c r="AA98" s="27">
        <f t="shared" si="21"/>
        <v>5.0139818751293088</v>
      </c>
      <c r="AB98" s="7"/>
      <c r="AC98" s="28">
        <f t="shared" ca="1" si="13"/>
        <v>8.4566385250582243E-2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11282</v>
      </c>
      <c r="D99" s="26">
        <v>12470</v>
      </c>
      <c r="E99" s="26">
        <v>14929</v>
      </c>
      <c r="F99" s="26">
        <v>13732</v>
      </c>
      <c r="G99" s="27"/>
      <c r="H99" s="7"/>
      <c r="I99" s="28">
        <f t="shared" si="14"/>
        <v>-3647</v>
      </c>
      <c r="J99" s="27">
        <f t="shared" si="14"/>
        <v>-1262</v>
      </c>
      <c r="K99" s="7"/>
      <c r="L99" s="124">
        <f t="shared" si="22"/>
        <v>0.9435537052754529</v>
      </c>
      <c r="M99" s="27">
        <f t="shared" ca="1" si="15"/>
        <v>3.7216875430159784E-8</v>
      </c>
      <c r="N99" s="44"/>
      <c r="O99" s="44"/>
      <c r="P99" s="7"/>
      <c r="Q99" s="28">
        <f t="shared" ca="1" si="16"/>
        <v>-3614.1582459933361</v>
      </c>
      <c r="R99" s="27">
        <f t="shared" ca="1" si="17"/>
        <v>-1260.471406239393</v>
      </c>
      <c r="S99" s="7"/>
      <c r="T99" s="28">
        <f t="shared" ca="1" si="18"/>
        <v>0.94259364944472712</v>
      </c>
      <c r="U99" s="27">
        <f t="shared" ca="1" si="19"/>
        <v>-0.3305113867638404</v>
      </c>
      <c r="V99" s="7"/>
      <c r="W99" s="28">
        <f t="shared" ca="1" si="20"/>
        <v>0.94374662203322723</v>
      </c>
      <c r="X99" s="27">
        <f t="shared" ca="1" si="24"/>
        <v>281.68320467788692</v>
      </c>
      <c r="Y99" s="7"/>
      <c r="Z99" s="28">
        <f t="shared" si="23"/>
        <v>281.55599999999998</v>
      </c>
      <c r="AA99" s="27">
        <f t="shared" si="21"/>
        <v>4.9140792287451545</v>
      </c>
      <c r="AB99" s="7"/>
      <c r="AC99" s="28">
        <f t="shared" ca="1" si="13"/>
        <v>0.12720467788693668</v>
      </c>
      <c r="AD99" s="27"/>
      <c r="AE99" s="7"/>
    </row>
    <row r="100" spans="1:31" s="26" customFormat="1" x14ac:dyDescent="0.25">
      <c r="A100" s="26">
        <v>15</v>
      </c>
      <c r="B100" s="26">
        <v>-626</v>
      </c>
      <c r="C100" s="26">
        <v>11229</v>
      </c>
      <c r="D100" s="26">
        <v>12648</v>
      </c>
      <c r="E100" s="26">
        <v>14978</v>
      </c>
      <c r="F100" s="26">
        <v>13548</v>
      </c>
      <c r="G100" s="27"/>
      <c r="H100" s="7"/>
      <c r="I100" s="28">
        <f t="shared" si="14"/>
        <v>-3749</v>
      </c>
      <c r="J100" s="27">
        <f t="shared" si="14"/>
        <v>-900</v>
      </c>
      <c r="K100" s="7"/>
      <c r="L100" s="124">
        <f t="shared" si="22"/>
        <v>0.97102794941151094</v>
      </c>
      <c r="M100" s="27">
        <f t="shared" ca="1" si="15"/>
        <v>1.0170024421119474E-6</v>
      </c>
      <c r="N100" s="44"/>
      <c r="O100" s="44"/>
      <c r="P100" s="7"/>
      <c r="Q100" s="28">
        <f t="shared" ca="1" si="16"/>
        <v>-3716.1582459933361</v>
      </c>
      <c r="R100" s="27">
        <f t="shared" ca="1" si="17"/>
        <v>-898.47140623939288</v>
      </c>
      <c r="S100" s="7"/>
      <c r="T100" s="28">
        <f t="shared" ca="1" si="18"/>
        <v>0.96919584716253548</v>
      </c>
      <c r="U100" s="27">
        <f t="shared" ca="1" si="19"/>
        <v>-0.23559045367780507</v>
      </c>
      <c r="V100" s="7"/>
      <c r="W100" s="28">
        <f t="shared" ca="1" si="20"/>
        <v>0.97001948402186589</v>
      </c>
      <c r="X100" s="27">
        <f t="shared" ca="1" si="24"/>
        <v>276.03355470561337</v>
      </c>
      <c r="Y100" s="7"/>
      <c r="Z100" s="28">
        <f t="shared" si="23"/>
        <v>275.92199999999997</v>
      </c>
      <c r="AA100" s="27">
        <f t="shared" si="21"/>
        <v>4.8157473786877931</v>
      </c>
      <c r="AB100" s="7"/>
      <c r="AC100" s="28">
        <f t="shared" ca="1" si="13"/>
        <v>0.11155470561340053</v>
      </c>
      <c r="AD100" s="27"/>
      <c r="AE100" s="7"/>
    </row>
    <row r="101" spans="1:31" s="26" customFormat="1" x14ac:dyDescent="0.25">
      <c r="A101" s="26">
        <v>16</v>
      </c>
      <c r="B101" s="26">
        <v>-637</v>
      </c>
      <c r="C101" s="26">
        <v>11198</v>
      </c>
      <c r="D101" s="26">
        <v>12840</v>
      </c>
      <c r="E101" s="26">
        <v>15021</v>
      </c>
      <c r="F101" s="26">
        <v>13367</v>
      </c>
      <c r="G101" s="27"/>
      <c r="H101" s="7"/>
      <c r="I101" s="28">
        <f t="shared" si="14"/>
        <v>-3823</v>
      </c>
      <c r="J101" s="27">
        <f t="shared" si="14"/>
        <v>-527</v>
      </c>
      <c r="K101" s="7"/>
      <c r="L101" s="124">
        <f t="shared" si="22"/>
        <v>0.98935079400891113</v>
      </c>
      <c r="M101" s="27">
        <f t="shared" ca="1" si="15"/>
        <v>1.376917456154333E-7</v>
      </c>
      <c r="N101" s="44"/>
      <c r="O101" s="44"/>
      <c r="P101" s="7"/>
      <c r="Q101" s="28">
        <f t="shared" ca="1" si="16"/>
        <v>-3790.1582459933361</v>
      </c>
      <c r="R101" s="27">
        <f t="shared" ca="1" si="17"/>
        <v>-525.47140623939288</v>
      </c>
      <c r="S101" s="7"/>
      <c r="T101" s="28">
        <f t="shared" ca="1" si="18"/>
        <v>0.9884954808009454</v>
      </c>
      <c r="U101" s="27">
        <f t="shared" ca="1" si="19"/>
        <v>-0.13778518284606153</v>
      </c>
      <c r="V101" s="7"/>
      <c r="W101" s="28">
        <f t="shared" ca="1" si="20"/>
        <v>0.98897972562489622</v>
      </c>
      <c r="X101" s="27">
        <f t="shared" ca="1" si="24"/>
        <v>270.31376297584234</v>
      </c>
      <c r="Y101" s="7"/>
      <c r="Z101" s="28">
        <f t="shared" si="23"/>
        <v>270.18899999999996</v>
      </c>
      <c r="AA101" s="27">
        <f t="shared" si="21"/>
        <v>4.7156876526709581</v>
      </c>
      <c r="AB101" s="7"/>
      <c r="AC101" s="28">
        <f t="shared" ca="1" si="13"/>
        <v>0.12476297584237273</v>
      </c>
      <c r="AD101" s="27"/>
      <c r="AE101" s="7"/>
    </row>
    <row r="102" spans="1:31" s="26" customFormat="1" x14ac:dyDescent="0.25">
      <c r="A102" s="26">
        <v>17</v>
      </c>
      <c r="B102" s="26">
        <v>-637</v>
      </c>
      <c r="C102" s="26">
        <v>11175</v>
      </c>
      <c r="D102" s="26">
        <v>13021</v>
      </c>
      <c r="E102" s="26">
        <v>15027</v>
      </c>
      <c r="F102" s="26">
        <v>13170</v>
      </c>
      <c r="G102" s="27"/>
      <c r="H102" s="7"/>
      <c r="I102" s="28">
        <f t="shared" si="14"/>
        <v>-3852</v>
      </c>
      <c r="J102" s="27">
        <f t="shared" si="14"/>
        <v>-149</v>
      </c>
      <c r="K102" s="7"/>
      <c r="L102" s="124">
        <f t="shared" si="22"/>
        <v>0.99777373715568773</v>
      </c>
      <c r="M102" s="27">
        <f t="shared" ca="1" si="15"/>
        <v>2.4795395833535577E-6</v>
      </c>
      <c r="N102" s="44"/>
      <c r="O102" s="44"/>
      <c r="P102" s="7"/>
      <c r="Q102" s="28">
        <f t="shared" ca="1" si="16"/>
        <v>-3819.1582459933361</v>
      </c>
      <c r="R102" s="27">
        <f t="shared" ca="1" si="17"/>
        <v>-147.47140623939293</v>
      </c>
      <c r="S102" s="7"/>
      <c r="T102" s="28">
        <f t="shared" ca="1" si="18"/>
        <v>0.9960588507403223</v>
      </c>
      <c r="U102" s="27">
        <f t="shared" ca="1" si="19"/>
        <v>-3.8668849402632439E-2</v>
      </c>
      <c r="V102" s="7"/>
      <c r="W102" s="28">
        <f t="shared" ca="1" si="20"/>
        <v>0.99619908177010219</v>
      </c>
      <c r="X102" s="27">
        <f t="shared" ca="1" si="24"/>
        <v>264.60523753323673</v>
      </c>
      <c r="Y102" s="7"/>
      <c r="Z102" s="28">
        <f t="shared" si="23"/>
        <v>264.45599999999996</v>
      </c>
      <c r="AA102" s="27">
        <f t="shared" si="21"/>
        <v>4.6156279266541231</v>
      </c>
      <c r="AB102" s="7"/>
      <c r="AC102" s="28">
        <f t="shared" ca="1" si="13"/>
        <v>0.14923753323677147</v>
      </c>
      <c r="AD102" s="27"/>
      <c r="AE102" s="7"/>
    </row>
    <row r="103" spans="1:31" s="26" customFormat="1" x14ac:dyDescent="0.25">
      <c r="A103" s="26">
        <v>18</v>
      </c>
      <c r="B103" s="26">
        <v>-625</v>
      </c>
      <c r="C103" s="26">
        <v>11177</v>
      </c>
      <c r="D103" s="26">
        <v>13209</v>
      </c>
      <c r="E103" s="26">
        <v>15028</v>
      </c>
      <c r="F103" s="26">
        <v>12984</v>
      </c>
      <c r="G103" s="27"/>
      <c r="H103" s="7"/>
      <c r="I103" s="28">
        <f t="shared" si="14"/>
        <v>-3851</v>
      </c>
      <c r="J103" s="27">
        <f t="shared" si="14"/>
        <v>225</v>
      </c>
      <c r="K103" s="7"/>
      <c r="L103" s="124">
        <f t="shared" si="22"/>
        <v>0.99633426082214871</v>
      </c>
      <c r="M103" s="27">
        <f t="shared" ca="1" si="15"/>
        <v>5.422923324719205E-7</v>
      </c>
      <c r="N103" s="44"/>
      <c r="O103" s="44"/>
      <c r="P103" s="7"/>
      <c r="Q103" s="28">
        <f t="shared" ca="1" si="16"/>
        <v>-3818.1582459933361</v>
      </c>
      <c r="R103" s="27">
        <f t="shared" ca="1" si="17"/>
        <v>226.52859376060707</v>
      </c>
      <c r="S103" s="7"/>
      <c r="T103" s="28">
        <f t="shared" ca="1" si="18"/>
        <v>0.99579804488034385</v>
      </c>
      <c r="U103" s="27">
        <f t="shared" ca="1" si="19"/>
        <v>5.9398633951448218E-2</v>
      </c>
      <c r="V103" s="7"/>
      <c r="W103" s="28">
        <f t="shared" ca="1" si="20"/>
        <v>0.99559785581641347</v>
      </c>
      <c r="X103" s="27">
        <f t="shared" ca="1" si="24"/>
        <v>258.96804646514829</v>
      </c>
      <c r="Y103" s="7"/>
      <c r="Z103" s="28">
        <f t="shared" si="23"/>
        <v>258.83099999999996</v>
      </c>
      <c r="AA103" s="27">
        <f t="shared" si="21"/>
        <v>4.5174531562294424</v>
      </c>
      <c r="AB103" s="7"/>
      <c r="AC103" s="28">
        <f t="shared" ca="1" si="13"/>
        <v>0.1370464651483303</v>
      </c>
      <c r="AD103" s="27"/>
      <c r="AE103" s="7"/>
    </row>
    <row r="104" spans="1:31" s="26" customFormat="1" x14ac:dyDescent="0.25">
      <c r="A104" s="26">
        <v>19</v>
      </c>
      <c r="B104" s="26">
        <v>-620</v>
      </c>
      <c r="C104" s="26">
        <v>11197</v>
      </c>
      <c r="D104" s="26">
        <v>13391</v>
      </c>
      <c r="E104" s="26">
        <v>15006</v>
      </c>
      <c r="F104" s="26">
        <v>12799</v>
      </c>
      <c r="G104" s="27"/>
      <c r="H104" s="7"/>
      <c r="I104" s="28">
        <f t="shared" si="14"/>
        <v>-3809</v>
      </c>
      <c r="J104" s="27">
        <f t="shared" si="14"/>
        <v>592</v>
      </c>
      <c r="K104" s="7"/>
      <c r="L104" s="124">
        <f t="shared" si="22"/>
        <v>0.98542297852340555</v>
      </c>
      <c r="M104" s="27">
        <f t="shared" ca="1" si="15"/>
        <v>1.2389512580253019E-6</v>
      </c>
      <c r="N104" s="44"/>
      <c r="O104" s="44"/>
      <c r="P104" s="7"/>
      <c r="Q104" s="28">
        <f t="shared" ca="1" si="16"/>
        <v>-3776.1582459933361</v>
      </c>
      <c r="R104" s="27">
        <f t="shared" ca="1" si="17"/>
        <v>593.52859376060712</v>
      </c>
      <c r="S104" s="7"/>
      <c r="T104" s="28">
        <f t="shared" ca="1" si="18"/>
        <v>0.98484419876124618</v>
      </c>
      <c r="U104" s="27">
        <f t="shared" ca="1" si="19"/>
        <v>0.1556306296491691</v>
      </c>
      <c r="V104" s="7"/>
      <c r="W104" s="28">
        <f t="shared" ca="1" si="20"/>
        <v>0.98430989664949631</v>
      </c>
      <c r="X104" s="27">
        <f t="shared" ca="1" si="24"/>
        <v>253.3975994162256</v>
      </c>
      <c r="Y104" s="7"/>
      <c r="Z104" s="28">
        <f t="shared" si="23"/>
        <v>253.25099999999995</v>
      </c>
      <c r="AA104" s="27">
        <f t="shared" si="21"/>
        <v>4.4200637839681587</v>
      </c>
      <c r="AB104" s="7"/>
      <c r="AC104" s="28">
        <f t="shared" ca="1" si="13"/>
        <v>0.14659941622565498</v>
      </c>
      <c r="AD104" s="27"/>
      <c r="AE104" s="7"/>
    </row>
    <row r="105" spans="1:31" s="26" customFormat="1" x14ac:dyDescent="0.25">
      <c r="A105" s="26">
        <v>20</v>
      </c>
      <c r="B105" s="26">
        <v>-612</v>
      </c>
      <c r="C105" s="26">
        <v>11234</v>
      </c>
      <c r="D105" s="26">
        <v>13571</v>
      </c>
      <c r="E105" s="26">
        <v>14970</v>
      </c>
      <c r="F105" s="26">
        <v>12623</v>
      </c>
      <c r="G105" s="27"/>
      <c r="H105" s="7"/>
      <c r="I105" s="28">
        <f t="shared" si="14"/>
        <v>-3736</v>
      </c>
      <c r="J105" s="27">
        <f t="shared" si="14"/>
        <v>948</v>
      </c>
      <c r="K105" s="7"/>
      <c r="L105" s="124">
        <f t="shared" si="22"/>
        <v>0.96549007012553412</v>
      </c>
      <c r="M105" s="27">
        <f t="shared" ca="1" si="15"/>
        <v>2.9501268667922867E-7</v>
      </c>
      <c r="N105" s="44"/>
      <c r="O105" s="44"/>
      <c r="P105" s="7"/>
      <c r="Q105" s="28">
        <f t="shared" ca="1" si="16"/>
        <v>-3703.1582459933361</v>
      </c>
      <c r="R105" s="27">
        <f t="shared" ca="1" si="17"/>
        <v>949.52859376060712</v>
      </c>
      <c r="S105" s="7"/>
      <c r="T105" s="28">
        <f t="shared" ca="1" si="18"/>
        <v>0.96580537098281471</v>
      </c>
      <c r="U105" s="27">
        <f t="shared" ca="1" si="19"/>
        <v>0.24897828760118168</v>
      </c>
      <c r="V105" s="7"/>
      <c r="W105" s="28">
        <f t="shared" ca="1" si="20"/>
        <v>0.96494691942206479</v>
      </c>
      <c r="X105" s="27">
        <f t="shared" ca="1" si="24"/>
        <v>247.91428620458692</v>
      </c>
      <c r="Y105" s="7"/>
      <c r="Z105" s="28">
        <f t="shared" si="23"/>
        <v>247.74299999999994</v>
      </c>
      <c r="AA105" s="27">
        <f t="shared" si="21"/>
        <v>4.3239310487683102</v>
      </c>
      <c r="AB105" s="7"/>
      <c r="AC105" s="28">
        <f t="shared" ca="1" si="13"/>
        <v>0.17128620458697696</v>
      </c>
      <c r="AD105" s="27"/>
      <c r="AE105" s="7"/>
    </row>
    <row r="106" spans="1:31" s="26" customFormat="1" x14ac:dyDescent="0.25">
      <c r="A106" s="26">
        <v>21</v>
      </c>
      <c r="B106" s="26">
        <v>-617</v>
      </c>
      <c r="C106" s="26">
        <v>11290</v>
      </c>
      <c r="D106" s="26">
        <v>13746</v>
      </c>
      <c r="E106" s="26">
        <v>14914</v>
      </c>
      <c r="F106" s="26">
        <v>12443</v>
      </c>
      <c r="G106" s="27"/>
      <c r="H106" s="7"/>
      <c r="I106" s="28">
        <f t="shared" si="14"/>
        <v>-3624</v>
      </c>
      <c r="J106" s="27">
        <f t="shared" si="14"/>
        <v>1303</v>
      </c>
      <c r="K106" s="7"/>
      <c r="L106" s="124">
        <f t="shared" si="22"/>
        <v>0.93636707354229676</v>
      </c>
      <c r="M106" s="27">
        <f t="shared" ca="1" si="15"/>
        <v>9.095645914643545E-7</v>
      </c>
      <c r="N106" s="44"/>
      <c r="O106" s="44"/>
      <c r="P106" s="7"/>
      <c r="Q106" s="28">
        <f t="shared" ca="1" si="16"/>
        <v>-3591.1582459933361</v>
      </c>
      <c r="R106" s="27">
        <f t="shared" ca="1" si="17"/>
        <v>1304.528593760607</v>
      </c>
      <c r="S106" s="7"/>
      <c r="T106" s="28">
        <f t="shared" ca="1" si="18"/>
        <v>0.93659511466522127</v>
      </c>
      <c r="U106" s="27">
        <f t="shared" ca="1" si="19"/>
        <v>0.34206373303085713</v>
      </c>
      <c r="V106" s="7"/>
      <c r="W106" s="28">
        <f t="shared" ca="1" si="20"/>
        <v>0.93541336258426788</v>
      </c>
      <c r="X106" s="27">
        <f t="shared" ca="1" si="24"/>
        <v>242.29578709442592</v>
      </c>
      <c r="Y106" s="7"/>
      <c r="Z106" s="28">
        <f t="shared" si="23"/>
        <v>242.18999999999994</v>
      </c>
      <c r="AA106" s="27">
        <f t="shared" si="21"/>
        <v>4.2270129154050657</v>
      </c>
      <c r="AB106" s="7"/>
      <c r="AC106" s="28">
        <f t="shared" ca="1" si="13"/>
        <v>0.10578709442597756</v>
      </c>
      <c r="AD106" s="27"/>
      <c r="AE106" s="7"/>
    </row>
    <row r="107" spans="1:31" s="26" customFormat="1" x14ac:dyDescent="0.25">
      <c r="A107" s="26">
        <v>22</v>
      </c>
      <c r="B107" s="26">
        <v>-619</v>
      </c>
      <c r="C107" s="26">
        <v>11358</v>
      </c>
      <c r="D107" s="26">
        <v>13920</v>
      </c>
      <c r="E107" s="26">
        <v>14844</v>
      </c>
      <c r="F107" s="26">
        <v>12277</v>
      </c>
      <c r="G107" s="27"/>
      <c r="H107" s="7"/>
      <c r="I107" s="28">
        <f t="shared" si="14"/>
        <v>-3486</v>
      </c>
      <c r="J107" s="27">
        <f t="shared" si="14"/>
        <v>1643</v>
      </c>
      <c r="K107" s="7"/>
      <c r="L107" s="124">
        <f t="shared" si="22"/>
        <v>0.89831605901012712</v>
      </c>
      <c r="M107" s="27">
        <f t="shared" ca="1" si="15"/>
        <v>6.3426358735286382E-7</v>
      </c>
      <c r="N107" s="44"/>
      <c r="O107" s="44"/>
      <c r="P107" s="7"/>
      <c r="Q107" s="28">
        <f t="shared" ca="1" si="16"/>
        <v>-3453.1582459933361</v>
      </c>
      <c r="R107" s="27">
        <f t="shared" ca="1" si="17"/>
        <v>1644.528593760607</v>
      </c>
      <c r="S107" s="7"/>
      <c r="T107" s="28">
        <f t="shared" ca="1" si="18"/>
        <v>0.9006039059881864</v>
      </c>
      <c r="U107" s="27">
        <f t="shared" ca="1" si="19"/>
        <v>0.43121599062547594</v>
      </c>
      <c r="V107" s="7"/>
      <c r="W107" s="28">
        <f t="shared" ca="1" si="20"/>
        <v>0.89911246568221925</v>
      </c>
      <c r="X107" s="27">
        <f t="shared" ca="1" si="24"/>
        <v>236.7598765459087</v>
      </c>
      <c r="Y107" s="7"/>
      <c r="Z107" s="28">
        <f t="shared" si="23"/>
        <v>236.61899999999994</v>
      </c>
      <c r="AA107" s="27">
        <f t="shared" si="21"/>
        <v>4.1297806227764617</v>
      </c>
      <c r="AB107" s="7"/>
      <c r="AC107" s="28">
        <f t="shared" ca="1" si="13"/>
        <v>0.14087654590875331</v>
      </c>
      <c r="AD107" s="27"/>
      <c r="AE107" s="7"/>
    </row>
    <row r="108" spans="1:31" s="26" customFormat="1" x14ac:dyDescent="0.25">
      <c r="A108" s="26">
        <v>23</v>
      </c>
      <c r="B108" s="26">
        <v>-645</v>
      </c>
      <c r="C108" s="26">
        <v>11461</v>
      </c>
      <c r="D108" s="26">
        <v>14093</v>
      </c>
      <c r="E108" s="26">
        <v>14756</v>
      </c>
      <c r="F108" s="26">
        <v>12106</v>
      </c>
      <c r="G108" s="27"/>
      <c r="H108" s="7"/>
      <c r="I108" s="28">
        <f t="shared" si="14"/>
        <v>-3295</v>
      </c>
      <c r="J108" s="27">
        <f t="shared" si="14"/>
        <v>1987</v>
      </c>
      <c r="K108" s="7"/>
      <c r="L108" s="124">
        <f t="shared" si="22"/>
        <v>0.84964195259430053</v>
      </c>
      <c r="M108" s="27">
        <f t="shared" ca="1" si="15"/>
        <v>4.3141055813008037E-7</v>
      </c>
      <c r="N108" s="44"/>
      <c r="O108" s="44"/>
      <c r="P108" s="7"/>
      <c r="Q108" s="28">
        <f t="shared" ca="1" si="16"/>
        <v>-3262.1582459933361</v>
      </c>
      <c r="R108" s="27">
        <f t="shared" ca="1" si="17"/>
        <v>1988.528593760607</v>
      </c>
      <c r="S108" s="7"/>
      <c r="T108" s="28">
        <f t="shared" ca="1" si="18"/>
        <v>0.85078998673229045</v>
      </c>
      <c r="U108" s="27">
        <f t="shared" ca="1" si="19"/>
        <v>0.52141709830944316</v>
      </c>
      <c r="V108" s="7"/>
      <c r="W108" s="28">
        <f t="shared" ca="1" si="20"/>
        <v>0.84898513408197762</v>
      </c>
      <c r="X108" s="27">
        <f t="shared" ca="1" si="24"/>
        <v>230.82554129045877</v>
      </c>
      <c r="Y108" s="7"/>
      <c r="Z108" s="28">
        <f t="shared" si="23"/>
        <v>230.81399999999994</v>
      </c>
      <c r="AA108" s="27">
        <f t="shared" si="21"/>
        <v>4.0284642596981906</v>
      </c>
      <c r="AB108" s="7"/>
      <c r="AC108" s="28">
        <f t="shared" ca="1" si="13"/>
        <v>1.1541290458836784E-2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11567</v>
      </c>
      <c r="D109" s="26">
        <v>14253</v>
      </c>
      <c r="E109" s="26">
        <v>14654</v>
      </c>
      <c r="F109" s="26">
        <v>11953</v>
      </c>
      <c r="G109" s="27"/>
      <c r="H109" s="7"/>
      <c r="I109" s="28">
        <f t="shared" si="14"/>
        <v>-3087</v>
      </c>
      <c r="J109" s="27">
        <f t="shared" si="14"/>
        <v>2300</v>
      </c>
      <c r="K109" s="7"/>
      <c r="L109" s="124">
        <f t="shared" si="22"/>
        <v>0.79329950429008889</v>
      </c>
      <c r="M109" s="27">
        <f t="shared" ca="1" si="15"/>
        <v>1.3289210219823564E-6</v>
      </c>
      <c r="N109" s="44"/>
      <c r="O109" s="44"/>
      <c r="P109" s="7"/>
      <c r="Q109" s="28">
        <f t="shared" ca="1" si="16"/>
        <v>-3054.1582459933361</v>
      </c>
      <c r="R109" s="27">
        <f t="shared" ca="1" si="17"/>
        <v>2301.5285937606072</v>
      </c>
      <c r="S109" s="7"/>
      <c r="T109" s="28">
        <f t="shared" ca="1" si="18"/>
        <v>0.79654236785675969</v>
      </c>
      <c r="U109" s="27">
        <f t="shared" ca="1" si="19"/>
        <v>0.60348961780095989</v>
      </c>
      <c r="V109" s="7"/>
      <c r="W109" s="28">
        <f t="shared" ca="1" si="20"/>
        <v>0.79445229265834316</v>
      </c>
      <c r="X109" s="27">
        <f t="shared" ca="1" si="24"/>
        <v>225.16095263728744</v>
      </c>
      <c r="Y109" s="7"/>
      <c r="Z109" s="28">
        <f t="shared" si="23"/>
        <v>225.10799999999995</v>
      </c>
      <c r="AA109" s="27">
        <f t="shared" si="21"/>
        <v>3.9288757725793948</v>
      </c>
      <c r="AB109" s="7"/>
      <c r="AC109" s="28">
        <f t="shared" ca="1" si="13"/>
        <v>5.2952637287489779E-2</v>
      </c>
      <c r="AD109" s="27"/>
      <c r="AE109" s="7"/>
    </row>
    <row r="110" spans="1:31" s="26" customFormat="1" x14ac:dyDescent="0.25">
      <c r="A110" s="26">
        <v>25</v>
      </c>
      <c r="B110" s="26">
        <v>-630</v>
      </c>
      <c r="C110" s="26">
        <v>11689</v>
      </c>
      <c r="D110" s="26">
        <v>14397</v>
      </c>
      <c r="E110" s="26">
        <v>14531</v>
      </c>
      <c r="F110" s="26">
        <v>11806</v>
      </c>
      <c r="G110" s="27"/>
      <c r="H110" s="7"/>
      <c r="I110" s="28">
        <f t="shared" si="14"/>
        <v>-2842</v>
      </c>
      <c r="J110" s="27">
        <f t="shared" si="14"/>
        <v>2591</v>
      </c>
      <c r="K110" s="7"/>
      <c r="L110" s="124">
        <f t="shared" si="22"/>
        <v>0.72952136092852349</v>
      </c>
      <c r="M110" s="27">
        <f t="shared" ca="1" si="15"/>
        <v>5.9019264752908673E-7</v>
      </c>
      <c r="N110" s="44"/>
      <c r="O110" s="44"/>
      <c r="P110" s="7"/>
      <c r="Q110" s="28">
        <f t="shared" ca="1" si="16"/>
        <v>-2809.1582459933361</v>
      </c>
      <c r="R110" s="27">
        <f t="shared" ca="1" si="17"/>
        <v>2592.5285937606072</v>
      </c>
      <c r="S110" s="7"/>
      <c r="T110" s="28">
        <f t="shared" ca="1" si="18"/>
        <v>0.73264493216202387</v>
      </c>
      <c r="U110" s="27">
        <f t="shared" ca="1" si="19"/>
        <v>0.67979346180106015</v>
      </c>
      <c r="V110" s="7"/>
      <c r="W110" s="28">
        <f t="shared" ca="1" si="20"/>
        <v>0.73028960089593542</v>
      </c>
      <c r="X110" s="27">
        <f t="shared" ca="1" si="24"/>
        <v>219.4332670506908</v>
      </c>
      <c r="Y110" s="7"/>
      <c r="Z110" s="28">
        <f t="shared" si="23"/>
        <v>219.43799999999996</v>
      </c>
      <c r="AA110" s="27">
        <f t="shared" si="21"/>
        <v>3.8299156039913163</v>
      </c>
      <c r="AB110" s="7"/>
      <c r="AC110" s="28">
        <f t="shared" ca="1" si="13"/>
        <v>-4.7329493091581298E-3</v>
      </c>
      <c r="AD110" s="27"/>
      <c r="AE110" s="7"/>
    </row>
    <row r="111" spans="1:31" s="26" customFormat="1" x14ac:dyDescent="0.25">
      <c r="A111" s="26">
        <v>26</v>
      </c>
      <c r="B111" s="26">
        <v>-618</v>
      </c>
      <c r="C111" s="26">
        <v>11824</v>
      </c>
      <c r="D111" s="26">
        <v>14532</v>
      </c>
      <c r="E111" s="26">
        <v>14399</v>
      </c>
      <c r="F111" s="26">
        <v>11679</v>
      </c>
      <c r="G111" s="27"/>
      <c r="H111" s="7"/>
      <c r="I111" s="28">
        <f t="shared" si="14"/>
        <v>-2575</v>
      </c>
      <c r="J111" s="27">
        <f t="shared" si="14"/>
        <v>2853</v>
      </c>
      <c r="K111" s="7"/>
      <c r="L111" s="124">
        <f t="shared" si="22"/>
        <v>0.6600153671493606</v>
      </c>
      <c r="M111" s="27">
        <f t="shared" ca="1" si="15"/>
        <v>1.6013969801375507E-7</v>
      </c>
      <c r="N111" s="44"/>
      <c r="O111" s="44"/>
      <c r="P111" s="7"/>
      <c r="Q111" s="28">
        <f t="shared" ca="1" si="16"/>
        <v>-2542.1582459933361</v>
      </c>
      <c r="R111" s="27">
        <f t="shared" ca="1" si="17"/>
        <v>2854.5285937606072</v>
      </c>
      <c r="S111" s="7"/>
      <c r="T111" s="28">
        <f t="shared" ca="1" si="18"/>
        <v>0.66300976754776086</v>
      </c>
      <c r="U111" s="27">
        <f t="shared" ca="1" si="19"/>
        <v>0.74849314265338396</v>
      </c>
      <c r="V111" s="7"/>
      <c r="W111" s="28">
        <f t="shared" ca="1" si="20"/>
        <v>0.66041554173377814</v>
      </c>
      <c r="X111" s="27">
        <f t="shared" ca="1" si="24"/>
        <v>213.80516105684683</v>
      </c>
      <c r="Y111" s="7"/>
      <c r="Z111" s="28">
        <f t="shared" si="23"/>
        <v>213.87599999999995</v>
      </c>
      <c r="AA111" s="27">
        <f t="shared" si="21"/>
        <v>3.7328403909953916</v>
      </c>
      <c r="AB111" s="7"/>
      <c r="AC111" s="28">
        <f t="shared" ca="1" si="13"/>
        <v>-7.0838943153120226E-2</v>
      </c>
      <c r="AD111" s="27"/>
      <c r="AE111" s="7"/>
    </row>
    <row r="112" spans="1:31" s="26" customFormat="1" x14ac:dyDescent="0.25">
      <c r="A112" s="26">
        <v>27</v>
      </c>
      <c r="B112" s="26">
        <v>-624</v>
      </c>
      <c r="C112" s="26">
        <v>11967</v>
      </c>
      <c r="D112" s="26">
        <v>14650</v>
      </c>
      <c r="E112" s="26">
        <v>14250</v>
      </c>
      <c r="F112" s="26">
        <v>11558</v>
      </c>
      <c r="G112" s="27"/>
      <c r="H112" s="7"/>
      <c r="I112" s="28">
        <f t="shared" si="14"/>
        <v>-2283</v>
      </c>
      <c r="J112" s="27">
        <f t="shared" si="14"/>
        <v>3092</v>
      </c>
      <c r="K112" s="7"/>
      <c r="L112" s="124">
        <f t="shared" si="22"/>
        <v>0.58352850621062369</v>
      </c>
      <c r="M112" s="27">
        <f t="shared" ca="1" si="15"/>
        <v>2.6391379447467301E-7</v>
      </c>
      <c r="N112" s="44"/>
      <c r="O112" s="44"/>
      <c r="P112" s="7"/>
      <c r="Q112" s="28">
        <f t="shared" ca="1" si="16"/>
        <v>-2250.1582459933361</v>
      </c>
      <c r="R112" s="27">
        <f t="shared" ca="1" si="17"/>
        <v>3093.5285937606072</v>
      </c>
      <c r="S112" s="7"/>
      <c r="T112" s="28">
        <f t="shared" ca="1" si="18"/>
        <v>0.586854456434035</v>
      </c>
      <c r="U112" s="27">
        <f t="shared" ca="1" si="19"/>
        <v>0.81116193549195426</v>
      </c>
      <c r="V112" s="7"/>
      <c r="W112" s="28">
        <f t="shared" ca="1" si="20"/>
        <v>0.58404223161828295</v>
      </c>
      <c r="X112" s="27">
        <f t="shared" ca="1" si="24"/>
        <v>208.13648786850445</v>
      </c>
      <c r="Y112" s="7"/>
      <c r="Z112" s="28">
        <f t="shared" si="23"/>
        <v>208.25999999999993</v>
      </c>
      <c r="AA112" s="27">
        <f t="shared" si="21"/>
        <v>3.6348227002033897</v>
      </c>
      <c r="AB112" s="7"/>
      <c r="AC112" s="28">
        <f t="shared" ca="1" si="13"/>
        <v>-0.12351213149548812</v>
      </c>
      <c r="AD112" s="27"/>
      <c r="AE112" s="7"/>
    </row>
    <row r="113" spans="1:31" s="26" customFormat="1" x14ac:dyDescent="0.25">
      <c r="A113" s="26">
        <v>28</v>
      </c>
      <c r="B113" s="26">
        <v>-612</v>
      </c>
      <c r="C113" s="26">
        <v>12123</v>
      </c>
      <c r="D113" s="26">
        <v>14751</v>
      </c>
      <c r="E113" s="26">
        <v>14102</v>
      </c>
      <c r="F113" s="26">
        <v>11457</v>
      </c>
      <c r="G113" s="27"/>
      <c r="H113" s="7"/>
      <c r="I113" s="28">
        <f t="shared" si="14"/>
        <v>-1979</v>
      </c>
      <c r="J113" s="27">
        <f t="shared" si="14"/>
        <v>3294</v>
      </c>
      <c r="K113" s="7"/>
      <c r="L113" s="124">
        <f t="shared" si="22"/>
        <v>0.50306387799192198</v>
      </c>
      <c r="M113" s="27">
        <f t="shared" ca="1" si="15"/>
        <v>2.2771778898220477E-6</v>
      </c>
      <c r="N113" s="44"/>
      <c r="O113" s="44"/>
      <c r="P113" s="7"/>
      <c r="Q113" s="28">
        <f t="shared" ca="1" si="16"/>
        <v>-1946.1582459933361</v>
      </c>
      <c r="R113" s="27">
        <f t="shared" ca="1" si="17"/>
        <v>3295.5285937606072</v>
      </c>
      <c r="S113" s="7"/>
      <c r="T113" s="28">
        <f t="shared" ca="1" si="18"/>
        <v>0.50756947500056693</v>
      </c>
      <c r="U113" s="27">
        <f t="shared" ca="1" si="19"/>
        <v>0.86412886500405128</v>
      </c>
      <c r="V113" s="7"/>
      <c r="W113" s="28">
        <f t="shared" ca="1" si="20"/>
        <v>0.50457291009556393</v>
      </c>
      <c r="X113" s="27">
        <f t="shared" ca="1" si="24"/>
        <v>202.66339288902373</v>
      </c>
      <c r="Y113" s="7"/>
      <c r="Z113" s="28">
        <f t="shared" si="23"/>
        <v>202.75199999999992</v>
      </c>
      <c r="AA113" s="27">
        <f t="shared" si="21"/>
        <v>3.5386899650035413</v>
      </c>
      <c r="AB113" s="7"/>
      <c r="AC113" s="28">
        <f t="shared" ca="1" si="13"/>
        <v>-8.8607110976198555E-2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12284</v>
      </c>
      <c r="D114" s="26">
        <v>14836</v>
      </c>
      <c r="E114" s="26">
        <v>13940</v>
      </c>
      <c r="F114" s="26">
        <v>11374</v>
      </c>
      <c r="G114" s="27"/>
      <c r="H114" s="7"/>
      <c r="I114" s="28">
        <f t="shared" si="14"/>
        <v>-1656</v>
      </c>
      <c r="J114" s="27">
        <f t="shared" si="14"/>
        <v>3462</v>
      </c>
      <c r="K114" s="7"/>
      <c r="L114" s="124">
        <f t="shared" si="22"/>
        <v>0.41909038986662034</v>
      </c>
      <c r="M114" s="27">
        <f t="shared" ca="1" si="15"/>
        <v>1.1854955661018078E-6</v>
      </c>
      <c r="N114" s="44"/>
      <c r="O114" s="44"/>
      <c r="P114" s="7"/>
      <c r="Q114" s="28">
        <f t="shared" ca="1" si="16"/>
        <v>-1623.1582459933361</v>
      </c>
      <c r="R114" s="27">
        <f t="shared" ca="1" si="17"/>
        <v>3463.5285937606072</v>
      </c>
      <c r="S114" s="7"/>
      <c r="T114" s="28">
        <f t="shared" ca="1" si="18"/>
        <v>0.42332918222750721</v>
      </c>
      <c r="U114" s="27">
        <f t="shared" ca="1" si="19"/>
        <v>0.9081805687566864</v>
      </c>
      <c r="V114" s="7"/>
      <c r="W114" s="28">
        <f t="shared" ca="1" si="20"/>
        <v>0.42017919451673064</v>
      </c>
      <c r="X114" s="27">
        <f t="shared" ca="1" si="24"/>
        <v>197.21045049630914</v>
      </c>
      <c r="Y114" s="7"/>
      <c r="Z114" s="28">
        <f t="shared" si="23"/>
        <v>197.31599999999992</v>
      </c>
      <c r="AA114" s="27">
        <f t="shared" si="21"/>
        <v>3.4438138668651295</v>
      </c>
      <c r="AB114" s="7"/>
      <c r="AC114" s="28">
        <f t="shared" ca="1" si="13"/>
        <v>-0.10554950369078142</v>
      </c>
      <c r="AD114" s="27"/>
      <c r="AE114" s="7"/>
    </row>
    <row r="115" spans="1:31" s="26" customFormat="1" x14ac:dyDescent="0.25">
      <c r="A115" s="26">
        <v>30</v>
      </c>
      <c r="B115" s="26">
        <v>-634</v>
      </c>
      <c r="C115" s="26">
        <v>12462</v>
      </c>
      <c r="D115" s="26">
        <v>14913</v>
      </c>
      <c r="E115" s="26">
        <v>13760</v>
      </c>
      <c r="F115" s="26">
        <v>11304</v>
      </c>
      <c r="G115" s="27"/>
      <c r="H115" s="7"/>
      <c r="I115" s="28">
        <f t="shared" si="14"/>
        <v>-1298</v>
      </c>
      <c r="J115" s="27">
        <f t="shared" si="14"/>
        <v>3609</v>
      </c>
      <c r="K115" s="7"/>
      <c r="L115" s="124">
        <f t="shared" si="22"/>
        <v>0.32690211276148473</v>
      </c>
      <c r="M115" s="27">
        <f t="shared" ca="1" si="15"/>
        <v>5.0976387015405988E-8</v>
      </c>
      <c r="N115" s="44"/>
      <c r="O115" s="44"/>
      <c r="P115" s="7"/>
      <c r="Q115" s="28">
        <f t="shared" ca="1" si="16"/>
        <v>-1265.1582459933361</v>
      </c>
      <c r="R115" s="27">
        <f t="shared" ca="1" si="17"/>
        <v>3610.5285937606072</v>
      </c>
      <c r="S115" s="7"/>
      <c r="T115" s="28">
        <f t="shared" ca="1" si="18"/>
        <v>0.32996068435519943</v>
      </c>
      <c r="U115" s="27">
        <f t="shared" ca="1" si="19"/>
        <v>0.94672580954024221</v>
      </c>
      <c r="V115" s="7"/>
      <c r="W115" s="28">
        <f t="shared" ca="1" si="20"/>
        <v>0.32667633325175144</v>
      </c>
      <c r="X115" s="27">
        <f t="shared" ca="1" si="24"/>
        <v>191.41979742947899</v>
      </c>
      <c r="Y115" s="7"/>
      <c r="Z115" s="28">
        <f t="shared" si="23"/>
        <v>191.60999999999993</v>
      </c>
      <c r="AA115" s="27">
        <f t="shared" si="21"/>
        <v>3.3442253797463333</v>
      </c>
      <c r="AB115" s="7"/>
      <c r="AC115" s="28">
        <f t="shared" ca="1" si="13"/>
        <v>-0.19020257052093825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12641</v>
      </c>
      <c r="D116" s="26">
        <v>14962</v>
      </c>
      <c r="E116" s="26">
        <v>13580</v>
      </c>
      <c r="F116" s="26">
        <v>11246</v>
      </c>
      <c r="G116" s="27"/>
      <c r="H116" s="7"/>
      <c r="I116" s="28">
        <f t="shared" si="14"/>
        <v>-939</v>
      </c>
      <c r="J116" s="27">
        <f t="shared" si="14"/>
        <v>3716</v>
      </c>
      <c r="K116" s="7"/>
      <c r="L116" s="124">
        <f t="shared" si="22"/>
        <v>0.23147152295672002</v>
      </c>
      <c r="M116" s="27">
        <f t="shared" ca="1" si="15"/>
        <v>2.183153993278828E-6</v>
      </c>
      <c r="N116" s="44"/>
      <c r="O116" s="44"/>
      <c r="P116" s="7"/>
      <c r="Q116" s="28">
        <f t="shared" ca="1" si="16"/>
        <v>-906.15824599333621</v>
      </c>
      <c r="R116" s="27">
        <f t="shared" ca="1" si="17"/>
        <v>3717.5285937606072</v>
      </c>
      <c r="S116" s="7"/>
      <c r="T116" s="28">
        <f t="shared" ca="1" si="18"/>
        <v>0.23633138062291323</v>
      </c>
      <c r="U116" s="27">
        <f t="shared" ca="1" si="19"/>
        <v>0.97478254943031339</v>
      </c>
      <c r="V116" s="7"/>
      <c r="W116" s="28">
        <f t="shared" ca="1" si="20"/>
        <v>0.2329490729535996</v>
      </c>
      <c r="X116" s="27">
        <f t="shared" ca="1" si="24"/>
        <v>185.82255202750935</v>
      </c>
      <c r="Y116" s="7"/>
      <c r="Z116" s="28">
        <f t="shared" si="23"/>
        <v>185.90399999999994</v>
      </c>
      <c r="AA116" s="27">
        <f t="shared" si="21"/>
        <v>3.2446368926275371</v>
      </c>
      <c r="AB116" s="7"/>
      <c r="AC116" s="28">
        <f t="shared" ca="1" si="13"/>
        <v>-8.1447972490593656E-2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12828</v>
      </c>
      <c r="D117" s="26">
        <v>15002</v>
      </c>
      <c r="E117" s="26">
        <v>13394</v>
      </c>
      <c r="F117" s="26">
        <v>11213</v>
      </c>
      <c r="G117" s="27"/>
      <c r="H117" s="7"/>
      <c r="I117" s="28">
        <f t="shared" si="14"/>
        <v>-566</v>
      </c>
      <c r="J117" s="27">
        <f t="shared" si="14"/>
        <v>3789</v>
      </c>
      <c r="K117" s="7"/>
      <c r="L117" s="124">
        <f t="shared" si="22"/>
        <v>0.13405519419721604</v>
      </c>
      <c r="M117" s="27">
        <f t="shared" ca="1" si="15"/>
        <v>2.3909248075067423E-6</v>
      </c>
      <c r="N117" s="44"/>
      <c r="O117" s="44"/>
      <c r="P117" s="7"/>
      <c r="Q117" s="28">
        <f t="shared" ca="1" si="16"/>
        <v>-533.15824599333621</v>
      </c>
      <c r="R117" s="27">
        <f t="shared" ca="1" si="17"/>
        <v>3790.5285937606072</v>
      </c>
      <c r="S117" s="7"/>
      <c r="T117" s="28">
        <f t="shared" ca="1" si="18"/>
        <v>0.13905079485092778</v>
      </c>
      <c r="U117" s="27">
        <f t="shared" ca="1" si="19"/>
        <v>0.99392406356092278</v>
      </c>
      <c r="V117" s="7"/>
      <c r="W117" s="28">
        <f t="shared" ca="1" si="20"/>
        <v>0.13560145575578456</v>
      </c>
      <c r="X117" s="27">
        <f t="shared" ca="1" si="24"/>
        <v>180.15125966340099</v>
      </c>
      <c r="Y117" s="7"/>
      <c r="Z117" s="28">
        <f t="shared" si="23"/>
        <v>180.21599999999995</v>
      </c>
      <c r="AA117" s="27">
        <f t="shared" si="21"/>
        <v>3.1453625647741004</v>
      </c>
      <c r="AB117" s="7"/>
      <c r="AC117" s="28">
        <f t="shared" ca="1" si="13"/>
        <v>-6.4740336598958947E-2</v>
      </c>
      <c r="AD117" s="27"/>
      <c r="AE117" s="7"/>
    </row>
    <row r="118" spans="1:31" s="26" customFormat="1" x14ac:dyDescent="0.25">
      <c r="A118" s="26">
        <v>33</v>
      </c>
      <c r="B118" s="26">
        <v>-627</v>
      </c>
      <c r="C118" s="26">
        <v>13020</v>
      </c>
      <c r="D118" s="26">
        <v>15028</v>
      </c>
      <c r="E118" s="26">
        <v>13209</v>
      </c>
      <c r="F118" s="26">
        <v>11200</v>
      </c>
      <c r="G118" s="27"/>
      <c r="H118" s="7"/>
      <c r="I118" s="28">
        <f t="shared" si="14"/>
        <v>-189</v>
      </c>
      <c r="J118" s="27">
        <f t="shared" si="14"/>
        <v>3828</v>
      </c>
      <c r="K118" s="7"/>
      <c r="L118" s="124">
        <f t="shared" si="22"/>
        <v>3.6099805065207588E-2</v>
      </c>
      <c r="M118" s="27">
        <f t="shared" ca="1" si="15"/>
        <v>1.3035951313538515E-6</v>
      </c>
      <c r="N118" s="44"/>
      <c r="O118" s="44"/>
      <c r="P118" s="7"/>
      <c r="Q118" s="28">
        <f t="shared" ca="1" si="16"/>
        <v>-156.15824599333618</v>
      </c>
      <c r="R118" s="27">
        <f t="shared" ca="1" si="17"/>
        <v>3829.5285937606072</v>
      </c>
      <c r="S118" s="7"/>
      <c r="T118" s="28">
        <f t="shared" ca="1" si="18"/>
        <v>4.0726985639028268E-2</v>
      </c>
      <c r="U118" s="27">
        <f t="shared" ca="1" si="19"/>
        <v>1.0041503519320703</v>
      </c>
      <c r="V118" s="7"/>
      <c r="W118" s="28">
        <f t="shared" ca="1" si="20"/>
        <v>3.7241555971208477E-2</v>
      </c>
      <c r="X118" s="27">
        <f t="shared" ca="1" si="24"/>
        <v>174.50632947983138</v>
      </c>
      <c r="Y118" s="7"/>
      <c r="Z118" s="28">
        <f t="shared" si="23"/>
        <v>174.57299999999995</v>
      </c>
      <c r="AA118" s="27">
        <f t="shared" si="21"/>
        <v>3.0468736350840597</v>
      </c>
      <c r="AB118" s="7"/>
      <c r="AC118" s="28">
        <f t="shared" ca="1" si="13"/>
        <v>-6.6670520168571556E-2</v>
      </c>
      <c r="AD118" s="27"/>
      <c r="AE118" s="7"/>
    </row>
    <row r="119" spans="1:31" s="26" customFormat="1" x14ac:dyDescent="0.25">
      <c r="A119" s="26">
        <v>34</v>
      </c>
      <c r="B119" s="26">
        <v>-619</v>
      </c>
      <c r="C119" s="26">
        <v>13208</v>
      </c>
      <c r="D119" s="26">
        <v>15015</v>
      </c>
      <c r="E119" s="26">
        <v>13019</v>
      </c>
      <c r="F119" s="26">
        <v>11198</v>
      </c>
      <c r="G119" s="27"/>
      <c r="H119" s="7"/>
      <c r="I119" s="28">
        <f t="shared" si="14"/>
        <v>189</v>
      </c>
      <c r="J119" s="27">
        <f t="shared" si="14"/>
        <v>3817</v>
      </c>
      <c r="K119" s="7"/>
      <c r="L119" s="124">
        <f t="shared" si="22"/>
        <v>-6.0955662486959022E-2</v>
      </c>
      <c r="M119" s="27">
        <f t="shared" ca="1" si="15"/>
        <v>1.4286756507186526E-7</v>
      </c>
      <c r="N119" s="44"/>
      <c r="O119" s="44"/>
      <c r="P119" s="7"/>
      <c r="Q119" s="28">
        <f t="shared" ca="1" si="16"/>
        <v>221.84175400666382</v>
      </c>
      <c r="R119" s="27">
        <f t="shared" ca="1" si="17"/>
        <v>3818.5285937606072</v>
      </c>
      <c r="S119" s="7"/>
      <c r="T119" s="28">
        <f t="shared" ca="1" si="18"/>
        <v>-5.785762943284975E-2</v>
      </c>
      <c r="U119" s="27">
        <f t="shared" ca="1" si="19"/>
        <v>1.0012660141863619</v>
      </c>
      <c r="V119" s="7"/>
      <c r="W119" s="28">
        <f t="shared" ca="1" si="20"/>
        <v>-6.1333640747010927E-2</v>
      </c>
      <c r="X119" s="27">
        <f t="shared" ca="1" si="24"/>
        <v>168.87700291944429</v>
      </c>
      <c r="Y119" s="7"/>
      <c r="Z119" s="28">
        <f t="shared" si="23"/>
        <v>169.00199999999995</v>
      </c>
      <c r="AA119" s="27">
        <f t="shared" si="21"/>
        <v>2.9496413424554557</v>
      </c>
      <c r="AB119" s="7"/>
      <c r="AC119" s="28">
        <f t="shared" ca="1" si="13"/>
        <v>-0.12499708055565861</v>
      </c>
      <c r="AD119" s="27"/>
      <c r="AE119" s="7"/>
    </row>
    <row r="120" spans="1:31" s="26" customFormat="1" x14ac:dyDescent="0.25">
      <c r="A120" s="26">
        <v>35</v>
      </c>
      <c r="B120" s="26">
        <v>-627</v>
      </c>
      <c r="C120" s="26">
        <v>13388</v>
      </c>
      <c r="D120" s="26">
        <v>14993</v>
      </c>
      <c r="E120" s="26">
        <v>12823</v>
      </c>
      <c r="F120" s="26">
        <v>11218</v>
      </c>
      <c r="G120" s="27"/>
      <c r="H120" s="7"/>
      <c r="I120" s="28">
        <f t="shared" si="14"/>
        <v>565</v>
      </c>
      <c r="J120" s="27">
        <f t="shared" si="14"/>
        <v>3775</v>
      </c>
      <c r="K120" s="7"/>
      <c r="L120" s="124">
        <f t="shared" si="22"/>
        <v>-0.15867717576978729</v>
      </c>
      <c r="M120" s="27">
        <f t="shared" ca="1" si="15"/>
        <v>4.6489259116437342E-7</v>
      </c>
      <c r="N120" s="44"/>
      <c r="O120" s="44"/>
      <c r="P120" s="7"/>
      <c r="Q120" s="28">
        <f t="shared" ca="1" si="16"/>
        <v>597.84175400666379</v>
      </c>
      <c r="R120" s="27">
        <f t="shared" ca="1" si="17"/>
        <v>3776.5285937606072</v>
      </c>
      <c r="S120" s="7"/>
      <c r="T120" s="28">
        <f t="shared" ca="1" si="18"/>
        <v>-0.15592063278477072</v>
      </c>
      <c r="U120" s="27">
        <f t="shared" ca="1" si="19"/>
        <v>0.99025308824820313</v>
      </c>
      <c r="V120" s="7"/>
      <c r="W120" s="28">
        <f t="shared" ca="1" si="20"/>
        <v>-0.1593590060941088</v>
      </c>
      <c r="X120" s="27">
        <f t="shared" ca="1" si="24"/>
        <v>163.24025062017347</v>
      </c>
      <c r="Y120" s="7"/>
      <c r="Z120" s="28">
        <f t="shared" si="23"/>
        <v>163.35899999999995</v>
      </c>
      <c r="AA120" s="27">
        <f t="shared" si="21"/>
        <v>2.851152412765416</v>
      </c>
      <c r="AB120" s="7"/>
      <c r="AC120" s="28">
        <f t="shared" ca="1" si="13"/>
        <v>-0.11874937982648248</v>
      </c>
      <c r="AD120" s="27"/>
      <c r="AE120" s="7"/>
    </row>
    <row r="121" spans="1:31" s="26" customFormat="1" x14ac:dyDescent="0.25">
      <c r="A121" s="26">
        <v>36</v>
      </c>
      <c r="B121" s="26">
        <v>-609</v>
      </c>
      <c r="C121" s="26">
        <v>13569</v>
      </c>
      <c r="D121" s="26">
        <v>14962</v>
      </c>
      <c r="E121" s="26">
        <v>12653</v>
      </c>
      <c r="F121" s="26">
        <v>11260</v>
      </c>
      <c r="G121" s="27"/>
      <c r="H121" s="7"/>
      <c r="I121" s="28">
        <f t="shared" si="14"/>
        <v>916</v>
      </c>
      <c r="J121" s="27">
        <f t="shared" si="14"/>
        <v>3702</v>
      </c>
      <c r="K121" s="7"/>
      <c r="L121" s="124">
        <f t="shared" si="22"/>
        <v>-0.25213218172302942</v>
      </c>
      <c r="M121" s="27">
        <f t="shared" ca="1" si="15"/>
        <v>1.680167033415923E-6</v>
      </c>
      <c r="N121" s="44"/>
      <c r="O121" s="44"/>
      <c r="P121" s="7"/>
      <c r="Q121" s="28">
        <f t="shared" ca="1" si="16"/>
        <v>948.84175400666379</v>
      </c>
      <c r="R121" s="27">
        <f t="shared" ca="1" si="17"/>
        <v>3703.5285937606072</v>
      </c>
      <c r="S121" s="7"/>
      <c r="T121" s="28">
        <f t="shared" ca="1" si="18"/>
        <v>-0.24746348963722889</v>
      </c>
      <c r="U121" s="27">
        <f t="shared" ca="1" si="19"/>
        <v>0.97111157411759386</v>
      </c>
      <c r="V121" s="7"/>
      <c r="W121" s="28">
        <f t="shared" ca="1" si="20"/>
        <v>-0.25083596915041029</v>
      </c>
      <c r="X121" s="27">
        <f t="shared" ca="1" si="24"/>
        <v>157.8995141105022</v>
      </c>
      <c r="Y121" s="7"/>
      <c r="Z121" s="28">
        <f t="shared" si="23"/>
        <v>157.87799999999996</v>
      </c>
      <c r="AA121" s="27">
        <f t="shared" si="21"/>
        <v>2.7554909164636068</v>
      </c>
      <c r="AB121" s="7"/>
      <c r="AC121" s="28">
        <f t="shared" ca="1" si="13"/>
        <v>2.1514110502238282E-2</v>
      </c>
      <c r="AD121" s="27"/>
      <c r="AE121" s="7"/>
    </row>
    <row r="122" spans="1:31" s="26" customFormat="1" x14ac:dyDescent="0.25">
      <c r="A122" s="26">
        <v>37</v>
      </c>
      <c r="B122" s="26">
        <v>-618</v>
      </c>
      <c r="C122" s="26">
        <v>13747</v>
      </c>
      <c r="D122" s="26">
        <v>14905</v>
      </c>
      <c r="E122" s="26">
        <v>12470</v>
      </c>
      <c r="F122" s="26">
        <v>11317</v>
      </c>
      <c r="G122" s="27"/>
      <c r="H122" s="7"/>
      <c r="I122" s="28">
        <f t="shared" si="14"/>
        <v>1277</v>
      </c>
      <c r="J122" s="27">
        <f t="shared" si="14"/>
        <v>3588</v>
      </c>
      <c r="K122" s="7"/>
      <c r="L122" s="124">
        <f t="shared" si="22"/>
        <v>-0.34460984447798387</v>
      </c>
      <c r="M122" s="27">
        <f t="shared" ca="1" si="15"/>
        <v>7.499022610372666E-8</v>
      </c>
      <c r="N122" s="44"/>
      <c r="O122" s="44"/>
      <c r="P122" s="7"/>
      <c r="Q122" s="28">
        <f t="shared" ca="1" si="16"/>
        <v>1309.8417540066639</v>
      </c>
      <c r="R122" s="27">
        <f t="shared" ca="1" si="17"/>
        <v>3589.5285937606072</v>
      </c>
      <c r="S122" s="7"/>
      <c r="T122" s="28">
        <f t="shared" ca="1" si="18"/>
        <v>-0.34161440508947222</v>
      </c>
      <c r="U122" s="27">
        <f t="shared" ca="1" si="19"/>
        <v>0.9412193465711628</v>
      </c>
      <c r="V122" s="7"/>
      <c r="W122" s="28">
        <f t="shared" ca="1" si="20"/>
        <v>-0.3448836879115435</v>
      </c>
      <c r="X122" s="27">
        <f t="shared" ca="1" si="24"/>
        <v>152.25838151589551</v>
      </c>
      <c r="Y122" s="7"/>
      <c r="Z122" s="28">
        <f t="shared" si="23"/>
        <v>152.31599999999995</v>
      </c>
      <c r="AA122" s="27">
        <f t="shared" si="21"/>
        <v>2.6584157034676821</v>
      </c>
      <c r="AB122" s="7"/>
      <c r="AC122" s="28">
        <f t="shared" ca="1" si="13"/>
        <v>-5.7618484104438039E-2</v>
      </c>
      <c r="AD122" s="27"/>
      <c r="AE122" s="7"/>
    </row>
    <row r="123" spans="1:31" s="26" customFormat="1" x14ac:dyDescent="0.25">
      <c r="A123" s="26">
        <v>38</v>
      </c>
      <c r="B123" s="26">
        <v>-615</v>
      </c>
      <c r="C123" s="26">
        <v>13924</v>
      </c>
      <c r="D123" s="26">
        <v>14842</v>
      </c>
      <c r="E123" s="26">
        <v>12304</v>
      </c>
      <c r="F123" s="26">
        <v>11395</v>
      </c>
      <c r="G123" s="27"/>
      <c r="H123" s="7"/>
      <c r="I123" s="28">
        <f t="shared" si="14"/>
        <v>1620</v>
      </c>
      <c r="J123" s="27">
        <f t="shared" si="14"/>
        <v>3447</v>
      </c>
      <c r="K123" s="7"/>
      <c r="L123" s="124">
        <f t="shared" si="22"/>
        <v>-0.4334212977596712</v>
      </c>
      <c r="M123" s="27">
        <f t="shared" ca="1" si="15"/>
        <v>6.2568017902495729E-7</v>
      </c>
      <c r="N123" s="44"/>
      <c r="O123" s="44"/>
      <c r="P123" s="7"/>
      <c r="Q123" s="28">
        <f t="shared" ca="1" si="16"/>
        <v>1652.8417540066639</v>
      </c>
      <c r="R123" s="27">
        <f t="shared" ca="1" si="17"/>
        <v>3448.5285937606072</v>
      </c>
      <c r="S123" s="7"/>
      <c r="T123" s="28">
        <f t="shared" ca="1" si="18"/>
        <v>-0.43107081506210226</v>
      </c>
      <c r="U123" s="27">
        <f t="shared" ca="1" si="19"/>
        <v>0.90424738092162971</v>
      </c>
      <c r="V123" s="7"/>
      <c r="W123" s="28">
        <f t="shared" ca="1" si="20"/>
        <v>-0.43421229724072347</v>
      </c>
      <c r="X123" s="27">
        <f t="shared" ca="1" si="24"/>
        <v>146.73239550627341</v>
      </c>
      <c r="Y123" s="7"/>
      <c r="Z123" s="28">
        <f t="shared" si="23"/>
        <v>146.78099999999995</v>
      </c>
      <c r="AA123" s="27">
        <f t="shared" si="21"/>
        <v>2.5618117293697962</v>
      </c>
      <c r="AB123" s="7"/>
      <c r="AC123" s="28">
        <f t="shared" ca="1" si="13"/>
        <v>-4.8604493726543296E-2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14090</v>
      </c>
      <c r="D124" s="26">
        <v>14746</v>
      </c>
      <c r="E124" s="26">
        <v>12136</v>
      </c>
      <c r="F124" s="26">
        <v>11487</v>
      </c>
      <c r="G124" s="27"/>
      <c r="H124" s="7"/>
      <c r="I124" s="28">
        <f t="shared" si="14"/>
        <v>1954</v>
      </c>
      <c r="J124" s="27">
        <f t="shared" si="14"/>
        <v>3259</v>
      </c>
      <c r="K124" s="7"/>
      <c r="L124" s="124">
        <f t="shared" si="22"/>
        <v>-0.52100750272197516</v>
      </c>
      <c r="M124" s="27">
        <f t="shared" ca="1" si="15"/>
        <v>2.0551257698422961E-8</v>
      </c>
      <c r="N124" s="44"/>
      <c r="O124" s="44"/>
      <c r="P124" s="7"/>
      <c r="Q124" s="28">
        <f t="shared" ca="1" si="16"/>
        <v>1986.8417540066639</v>
      </c>
      <c r="R124" s="27">
        <f t="shared" ca="1" si="17"/>
        <v>3260.5285937606072</v>
      </c>
      <c r="S124" s="7"/>
      <c r="T124" s="28">
        <f t="shared" ca="1" si="18"/>
        <v>-0.51817997229492563</v>
      </c>
      <c r="U124" s="27">
        <f t="shared" ca="1" si="19"/>
        <v>0.85495142672225233</v>
      </c>
      <c r="V124" s="7"/>
      <c r="W124" s="28">
        <f t="shared" ca="1" si="20"/>
        <v>-0.52115085982050335</v>
      </c>
      <c r="X124" s="27">
        <f t="shared" ca="1" si="24"/>
        <v>141.01719846367985</v>
      </c>
      <c r="Y124" s="7"/>
      <c r="Z124" s="28">
        <f t="shared" si="23"/>
        <v>141.05699999999996</v>
      </c>
      <c r="AA124" s="27">
        <f t="shared" si="21"/>
        <v>2.4619090829856405</v>
      </c>
      <c r="AB124" s="7"/>
      <c r="AC124" s="28">
        <f t="shared" ca="1" si="13"/>
        <v>-3.9801536320112518E-2</v>
      </c>
      <c r="AD124" s="27"/>
      <c r="AE124" s="7"/>
    </row>
    <row r="125" spans="1:31" s="26" customFormat="1" x14ac:dyDescent="0.25">
      <c r="A125" s="26">
        <v>40</v>
      </c>
      <c r="B125" s="26">
        <v>-634</v>
      </c>
      <c r="C125" s="26">
        <v>14239</v>
      </c>
      <c r="D125" s="26">
        <v>14634</v>
      </c>
      <c r="E125" s="26">
        <v>11969</v>
      </c>
      <c r="F125" s="26">
        <v>11591</v>
      </c>
      <c r="G125" s="27"/>
      <c r="H125" s="7"/>
      <c r="I125" s="28">
        <f t="shared" si="14"/>
        <v>2270</v>
      </c>
      <c r="J125" s="27">
        <f t="shared" si="14"/>
        <v>3043</v>
      </c>
      <c r="K125" s="7"/>
      <c r="L125" s="124">
        <f t="shared" si="22"/>
        <v>-0.60315086199669399</v>
      </c>
      <c r="M125" s="27">
        <f t="shared" ca="1" si="15"/>
        <v>4.7760064517100015E-8</v>
      </c>
      <c r="N125" s="44"/>
      <c r="O125" s="44"/>
      <c r="P125" s="7"/>
      <c r="Q125" s="28">
        <f t="shared" ca="1" si="16"/>
        <v>2302.8417540066639</v>
      </c>
      <c r="R125" s="27">
        <f t="shared" ca="1" si="17"/>
        <v>3044.5285937606072</v>
      </c>
      <c r="S125" s="7"/>
      <c r="T125" s="28">
        <f t="shared" ca="1" si="18"/>
        <v>-0.60059462404813591</v>
      </c>
      <c r="U125" s="27">
        <f t="shared" ca="1" si="19"/>
        <v>0.79831352189743565</v>
      </c>
      <c r="V125" s="7"/>
      <c r="W125" s="28">
        <f t="shared" ca="1" si="20"/>
        <v>-0.60336940275837725</v>
      </c>
      <c r="X125" s="27">
        <f t="shared" ca="1" si="24"/>
        <v>135.30016551864668</v>
      </c>
      <c r="Y125" s="7"/>
      <c r="Z125" s="28">
        <f t="shared" si="23"/>
        <v>135.35099999999997</v>
      </c>
      <c r="AA125" s="27">
        <f t="shared" si="21"/>
        <v>2.3623205958668443</v>
      </c>
      <c r="AB125" s="7"/>
      <c r="AC125" s="28">
        <f t="shared" ca="1" si="13"/>
        <v>-5.0834481353291494E-2</v>
      </c>
      <c r="AD125" s="27"/>
      <c r="AE125" s="7"/>
    </row>
    <row r="126" spans="1:31" s="26" customFormat="1" x14ac:dyDescent="0.25">
      <c r="A126" s="26">
        <v>41</v>
      </c>
      <c r="B126" s="26">
        <v>-637</v>
      </c>
      <c r="C126" s="26">
        <v>14391</v>
      </c>
      <c r="D126" s="26">
        <v>14517</v>
      </c>
      <c r="E126" s="26">
        <v>11825</v>
      </c>
      <c r="F126" s="26">
        <v>11719</v>
      </c>
      <c r="G126" s="27"/>
      <c r="H126" s="7"/>
      <c r="I126" s="28">
        <f t="shared" si="14"/>
        <v>2566</v>
      </c>
      <c r="J126" s="27">
        <f t="shared" si="14"/>
        <v>2798</v>
      </c>
      <c r="K126" s="7"/>
      <c r="L126" s="124">
        <f t="shared" si="22"/>
        <v>-0.67966502802824535</v>
      </c>
      <c r="M126" s="27">
        <f t="shared" ca="1" si="15"/>
        <v>4.6290735594433347E-7</v>
      </c>
      <c r="N126" s="44"/>
      <c r="O126" s="44"/>
      <c r="P126" s="7"/>
      <c r="Q126" s="28">
        <f t="shared" ca="1" si="16"/>
        <v>2598.8417540066639</v>
      </c>
      <c r="R126" s="27">
        <f t="shared" ca="1" si="17"/>
        <v>2799.5285937606072</v>
      </c>
      <c r="S126" s="7"/>
      <c r="T126" s="28">
        <f t="shared" ca="1" si="18"/>
        <v>-0.6777931586017758</v>
      </c>
      <c r="U126" s="27">
        <f t="shared" ca="1" si="19"/>
        <v>0.73407145392484274</v>
      </c>
      <c r="V126" s="7"/>
      <c r="W126" s="28">
        <f t="shared" ca="1" si="20"/>
        <v>-0.68034540098181151</v>
      </c>
      <c r="X126" s="27">
        <f t="shared" ca="1" si="24"/>
        <v>129.55764958258192</v>
      </c>
      <c r="Y126" s="7"/>
      <c r="Z126" s="28">
        <f t="shared" si="23"/>
        <v>129.61799999999997</v>
      </c>
      <c r="AA126" s="27">
        <f t="shared" si="21"/>
        <v>2.2622608698500097</v>
      </c>
      <c r="AB126" s="7"/>
      <c r="AC126" s="28">
        <f t="shared" ca="1" si="13"/>
        <v>-6.0350417418050029E-2</v>
      </c>
      <c r="AD126" s="27"/>
      <c r="AE126" s="7"/>
    </row>
    <row r="127" spans="1:31" s="26" customFormat="1" x14ac:dyDescent="0.25">
      <c r="A127" s="26">
        <v>42</v>
      </c>
      <c r="B127" s="26">
        <v>-617</v>
      </c>
      <c r="C127" s="26">
        <v>14528</v>
      </c>
      <c r="D127" s="26">
        <v>14388</v>
      </c>
      <c r="E127" s="26">
        <v>11695</v>
      </c>
      <c r="F127" s="26">
        <v>11854</v>
      </c>
      <c r="G127" s="27"/>
      <c r="H127" s="7"/>
      <c r="I127" s="28">
        <f t="shared" si="14"/>
        <v>2833</v>
      </c>
      <c r="J127" s="27">
        <f t="shared" si="14"/>
        <v>2534</v>
      </c>
      <c r="K127" s="7"/>
      <c r="L127" s="124">
        <f t="shared" si="22"/>
        <v>-0.7473045045842226</v>
      </c>
      <c r="M127" s="27">
        <f t="shared" ca="1" si="15"/>
        <v>5.9349979608407651E-6</v>
      </c>
      <c r="N127" s="44"/>
      <c r="O127" s="44"/>
      <c r="P127" s="7"/>
      <c r="Q127" s="28">
        <f t="shared" ca="1" si="16"/>
        <v>2865.8417540066639</v>
      </c>
      <c r="R127" s="27">
        <f t="shared" ca="1" si="17"/>
        <v>2535.5285937606072</v>
      </c>
      <c r="S127" s="7"/>
      <c r="T127" s="28">
        <f t="shared" ca="1" si="18"/>
        <v>-0.7474283232160388</v>
      </c>
      <c r="U127" s="27">
        <f t="shared" ca="1" si="19"/>
        <v>0.66484734802784462</v>
      </c>
      <c r="V127" s="7"/>
      <c r="W127" s="28">
        <f t="shared" ca="1" si="20"/>
        <v>-0.74974068970872376</v>
      </c>
      <c r="X127" s="27">
        <f t="shared" ca="1" si="24"/>
        <v>123.94797913093498</v>
      </c>
      <c r="Y127" s="7"/>
      <c r="Z127" s="28">
        <f t="shared" si="23"/>
        <v>124.06499999999997</v>
      </c>
      <c r="AA127" s="27">
        <f t="shared" si="21"/>
        <v>2.1653427364867643</v>
      </c>
      <c r="AB127" s="7"/>
      <c r="AC127" s="28">
        <f t="shared" ca="1" si="13"/>
        <v>-0.11702086906498721</v>
      </c>
      <c r="AD127" s="27"/>
      <c r="AE127" s="7"/>
    </row>
    <row r="128" spans="1:31" s="26" customFormat="1" x14ac:dyDescent="0.25">
      <c r="A128" s="26">
        <v>43</v>
      </c>
      <c r="B128" s="26">
        <v>-623</v>
      </c>
      <c r="C128" s="26">
        <v>14635</v>
      </c>
      <c r="D128" s="26">
        <v>14238</v>
      </c>
      <c r="E128" s="26">
        <v>11577</v>
      </c>
      <c r="F128" s="26">
        <v>12000</v>
      </c>
      <c r="G128" s="27"/>
      <c r="H128" s="7"/>
      <c r="I128" s="28">
        <f t="shared" si="14"/>
        <v>3058</v>
      </c>
      <c r="J128" s="27">
        <f t="shared" si="14"/>
        <v>2238</v>
      </c>
      <c r="K128" s="7"/>
      <c r="L128" s="124">
        <f t="shared" si="22"/>
        <v>-0.80848586682829349</v>
      </c>
      <c r="M128" s="27">
        <f t="shared" ca="1" si="15"/>
        <v>1.1084053737292866E-7</v>
      </c>
      <c r="N128" s="44"/>
      <c r="O128" s="44"/>
      <c r="P128" s="7"/>
      <c r="Q128" s="28">
        <f t="shared" ca="1" si="16"/>
        <v>3090.8417540066639</v>
      </c>
      <c r="R128" s="27">
        <f t="shared" ca="1" si="17"/>
        <v>2239.5285937606072</v>
      </c>
      <c r="S128" s="7"/>
      <c r="T128" s="28">
        <f t="shared" ca="1" si="18"/>
        <v>-0.80610964171120436</v>
      </c>
      <c r="U128" s="27">
        <f t="shared" ca="1" si="19"/>
        <v>0.58723244141605879</v>
      </c>
      <c r="V128" s="7"/>
      <c r="W128" s="28">
        <f t="shared" ca="1" si="20"/>
        <v>-0.80815293960295298</v>
      </c>
      <c r="X128" s="27">
        <f t="shared" ca="1" si="24"/>
        <v>118.3858166177356</v>
      </c>
      <c r="Y128" s="7"/>
      <c r="Z128" s="28">
        <f t="shared" si="23"/>
        <v>118.45799999999997</v>
      </c>
      <c r="AA128" s="27">
        <f t="shared" si="21"/>
        <v>2.0674821253274422</v>
      </c>
      <c r="AB128" s="7"/>
      <c r="AC128" s="28">
        <f t="shared" ca="1" si="13"/>
        <v>-7.2183382264370266E-2</v>
      </c>
      <c r="AD128" s="27"/>
      <c r="AE128" s="7"/>
    </row>
    <row r="129" spans="1:31" s="26" customFormat="1" x14ac:dyDescent="0.25">
      <c r="A129" s="26">
        <v>44</v>
      </c>
      <c r="B129" s="26">
        <v>-607</v>
      </c>
      <c r="C129" s="26">
        <v>14734</v>
      </c>
      <c r="D129" s="26">
        <v>14080</v>
      </c>
      <c r="E129" s="26">
        <v>11473</v>
      </c>
      <c r="F129" s="26">
        <v>12149</v>
      </c>
      <c r="G129" s="27"/>
      <c r="H129" s="7"/>
      <c r="I129" s="28">
        <f t="shared" si="14"/>
        <v>3261</v>
      </c>
      <c r="J129" s="27">
        <f t="shared" si="14"/>
        <v>1931</v>
      </c>
      <c r="K129" s="7"/>
      <c r="L129" s="124">
        <f t="shared" si="22"/>
        <v>-0.86066200447963104</v>
      </c>
      <c r="M129" s="27">
        <f t="shared" ca="1" si="15"/>
        <v>2.415202556280344E-8</v>
      </c>
      <c r="N129" s="44"/>
      <c r="O129" s="44"/>
      <c r="P129" s="7"/>
      <c r="Q129" s="28">
        <f t="shared" ca="1" si="16"/>
        <v>3293.8417540066639</v>
      </c>
      <c r="R129" s="27">
        <f t="shared" ca="1" si="17"/>
        <v>1932.528593760607</v>
      </c>
      <c r="S129" s="7"/>
      <c r="T129" s="28">
        <f t="shared" ca="1" si="18"/>
        <v>-0.85905323128684252</v>
      </c>
      <c r="U129" s="27">
        <f t="shared" ca="1" si="19"/>
        <v>0.50673319705856479</v>
      </c>
      <c r="V129" s="7"/>
      <c r="W129" s="28">
        <f t="shared" ca="1" si="20"/>
        <v>-0.86081741369931508</v>
      </c>
      <c r="X129" s="27">
        <f t="shared" ca="1" si="24"/>
        <v>112.86617666837844</v>
      </c>
      <c r="Y129" s="7"/>
      <c r="Z129" s="28">
        <f t="shared" si="23"/>
        <v>112.99499999999998</v>
      </c>
      <c r="AA129" s="27">
        <f t="shared" si="21"/>
        <v>1.9721347882909921</v>
      </c>
      <c r="AB129" s="7"/>
      <c r="AC129" s="28">
        <f t="shared" ca="1" si="13"/>
        <v>-0.12882333162153259</v>
      </c>
      <c r="AD129" s="27"/>
      <c r="AE129" s="7"/>
    </row>
    <row r="130" spans="1:31" s="26" customFormat="1" x14ac:dyDescent="0.25">
      <c r="A130" s="26">
        <v>45</v>
      </c>
      <c r="B130" s="26">
        <v>-610</v>
      </c>
      <c r="C130" s="26">
        <v>14830</v>
      </c>
      <c r="D130" s="26">
        <v>13928</v>
      </c>
      <c r="E130" s="26">
        <v>11392</v>
      </c>
      <c r="F130" s="26">
        <v>12320</v>
      </c>
      <c r="G130" s="27"/>
      <c r="H130" s="7"/>
      <c r="I130" s="28">
        <f t="shared" si="14"/>
        <v>3438</v>
      </c>
      <c r="J130" s="27">
        <f t="shared" si="14"/>
        <v>1608</v>
      </c>
      <c r="K130" s="7"/>
      <c r="L130" s="124">
        <f t="shared" si="22"/>
        <v>-0.90522143199617344</v>
      </c>
      <c r="M130" s="27">
        <f t="shared" ca="1" si="15"/>
        <v>2.1459297444188192E-6</v>
      </c>
      <c r="N130" s="44"/>
      <c r="O130" s="44"/>
      <c r="P130" s="7"/>
      <c r="Q130" s="28">
        <f t="shared" ca="1" si="16"/>
        <v>3470.8417540066639</v>
      </c>
      <c r="R130" s="27">
        <f t="shared" ca="1" si="17"/>
        <v>1609.528593760607</v>
      </c>
      <c r="S130" s="7"/>
      <c r="T130" s="28">
        <f t="shared" ca="1" si="18"/>
        <v>-0.90521586850303937</v>
      </c>
      <c r="U130" s="27">
        <f t="shared" ca="1" si="19"/>
        <v>0.42203855234367693</v>
      </c>
      <c r="V130" s="7"/>
      <c r="W130" s="28">
        <f t="shared" ca="1" si="20"/>
        <v>-0.90668633122288456</v>
      </c>
      <c r="X130" s="27">
        <f t="shared" ca="1" si="24"/>
        <v>107.34307311112764</v>
      </c>
      <c r="Y130" s="7"/>
      <c r="Z130" s="28">
        <f t="shared" si="23"/>
        <v>107.50499999999998</v>
      </c>
      <c r="AA130" s="27">
        <f t="shared" si="21"/>
        <v>1.8763162123565036</v>
      </c>
      <c r="AB130" s="7"/>
      <c r="AC130" s="28">
        <f t="shared" ca="1" si="13"/>
        <v>-0.16192688887234397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14896</v>
      </c>
      <c r="D131" s="26">
        <v>13746</v>
      </c>
      <c r="E131" s="26">
        <v>11317</v>
      </c>
      <c r="F131" s="26">
        <v>12493</v>
      </c>
      <c r="G131" s="27"/>
      <c r="H131" s="7"/>
      <c r="I131" s="28">
        <f t="shared" si="14"/>
        <v>3579</v>
      </c>
      <c r="J131" s="27">
        <f t="shared" si="14"/>
        <v>1253</v>
      </c>
      <c r="K131" s="7"/>
      <c r="L131" s="124">
        <f t="shared" si="22"/>
        <v>-0.9425749683834076</v>
      </c>
      <c r="M131" s="27">
        <f t="shared" ca="1" si="15"/>
        <v>3.1594080416602186E-7</v>
      </c>
      <c r="N131" s="44"/>
      <c r="O131" s="44"/>
      <c r="P131" s="7"/>
      <c r="Q131" s="28">
        <f t="shared" ca="1" si="16"/>
        <v>3611.8417540066639</v>
      </c>
      <c r="R131" s="27">
        <f t="shared" ca="1" si="17"/>
        <v>1254.528593760607</v>
      </c>
      <c r="S131" s="7"/>
      <c r="T131" s="28">
        <f t="shared" ca="1" si="18"/>
        <v>-0.9419894947600097</v>
      </c>
      <c r="U131" s="27">
        <f t="shared" ca="1" si="19"/>
        <v>0.32895310691400143</v>
      </c>
      <c r="V131" s="7"/>
      <c r="W131" s="28">
        <f t="shared" ca="1" si="20"/>
        <v>-0.94313705450151231</v>
      </c>
      <c r="X131" s="27">
        <f t="shared" ca="1" si="24"/>
        <v>101.61040065532461</v>
      </c>
      <c r="Y131" s="7"/>
      <c r="Z131" s="28">
        <f t="shared" si="23"/>
        <v>101.82599999999998</v>
      </c>
      <c r="AA131" s="27">
        <f t="shared" si="21"/>
        <v>1.7771989641357455</v>
      </c>
      <c r="AB131" s="7"/>
      <c r="AC131" s="28">
        <f t="shared" ca="1" si="13"/>
        <v>-0.21559934467536834</v>
      </c>
      <c r="AD131" s="27"/>
      <c r="AE131" s="7"/>
    </row>
    <row r="132" spans="1:31" s="26" customFormat="1" x14ac:dyDescent="0.25">
      <c r="A132" s="26">
        <v>47</v>
      </c>
      <c r="B132" s="26">
        <v>-638</v>
      </c>
      <c r="C132" s="26">
        <v>14947</v>
      </c>
      <c r="D132" s="26">
        <v>13566</v>
      </c>
      <c r="E132" s="26">
        <v>11264</v>
      </c>
      <c r="F132" s="26">
        <v>12673</v>
      </c>
      <c r="G132" s="27"/>
      <c r="H132" s="7"/>
      <c r="I132" s="28">
        <f t="shared" si="14"/>
        <v>3683</v>
      </c>
      <c r="J132" s="27">
        <f t="shared" si="14"/>
        <v>893</v>
      </c>
      <c r="K132" s="7"/>
      <c r="L132" s="124">
        <f t="shared" si="22"/>
        <v>-0.97093760105594795</v>
      </c>
      <c r="M132" s="27">
        <f t="shared" ca="1" si="15"/>
        <v>1.008516623029985E-6</v>
      </c>
      <c r="N132" s="44"/>
      <c r="O132" s="44"/>
      <c r="P132" s="7"/>
      <c r="Q132" s="28">
        <f t="shared" ca="1" si="16"/>
        <v>3715.8417540066639</v>
      </c>
      <c r="R132" s="27">
        <f t="shared" ca="1" si="17"/>
        <v>894.52859376060712</v>
      </c>
      <c r="S132" s="7"/>
      <c r="T132" s="28">
        <f t="shared" ca="1" si="18"/>
        <v>-0.96911330419777508</v>
      </c>
      <c r="U132" s="27">
        <f t="shared" ca="1" si="19"/>
        <v>0.23455659887264041</v>
      </c>
      <c r="V132" s="7"/>
      <c r="W132" s="28">
        <f t="shared" ca="1" si="20"/>
        <v>-0.96993335177263729</v>
      </c>
      <c r="X132" s="27">
        <f t="shared" ca="1" si="24"/>
        <v>95.977038111339425</v>
      </c>
      <c r="Y132" s="7"/>
      <c r="Z132" s="28">
        <f t="shared" si="23"/>
        <v>96.083999999999975</v>
      </c>
      <c r="AA132" s="27">
        <f t="shared" si="21"/>
        <v>1.676982158486231</v>
      </c>
      <c r="AB132" s="7"/>
      <c r="AC132" s="28">
        <f t="shared" ca="1" si="13"/>
        <v>-0.10696188866054968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14986</v>
      </c>
      <c r="D133" s="26">
        <v>13379</v>
      </c>
      <c r="E133" s="26">
        <v>11224</v>
      </c>
      <c r="F133" s="26">
        <v>12857</v>
      </c>
      <c r="G133" s="27"/>
      <c r="H133" s="7"/>
      <c r="I133" s="28">
        <f t="shared" si="14"/>
        <v>3762</v>
      </c>
      <c r="J133" s="27">
        <f t="shared" si="14"/>
        <v>522</v>
      </c>
      <c r="K133" s="7"/>
      <c r="L133" s="124">
        <f t="shared" si="22"/>
        <v>-0.98938741686039788</v>
      </c>
      <c r="M133" s="27">
        <f t="shared" ca="1" si="15"/>
        <v>6.5939936596394744E-7</v>
      </c>
      <c r="N133" s="44"/>
      <c r="O133" s="44"/>
      <c r="P133" s="7"/>
      <c r="Q133" s="28">
        <f t="shared" ca="1" si="16"/>
        <v>3794.8417540066639</v>
      </c>
      <c r="R133" s="27">
        <f t="shared" ca="1" si="17"/>
        <v>523.52859376060712</v>
      </c>
      <c r="S133" s="7"/>
      <c r="T133" s="28">
        <f t="shared" ca="1" si="18"/>
        <v>-0.9897169671360776</v>
      </c>
      <c r="U133" s="27">
        <f t="shared" ca="1" si="19"/>
        <v>0.13727575308557111</v>
      </c>
      <c r="V133" s="7"/>
      <c r="W133" s="28">
        <f t="shared" ca="1" si="20"/>
        <v>-0.99019945095202455</v>
      </c>
      <c r="X133" s="27">
        <f t="shared" ca="1" si="24"/>
        <v>90.275197985345244</v>
      </c>
      <c r="Y133" s="7"/>
      <c r="Z133" s="28">
        <f t="shared" si="23"/>
        <v>90.413999999999973</v>
      </c>
      <c r="AA133" s="27">
        <f t="shared" si="21"/>
        <v>1.5780219898981525</v>
      </c>
      <c r="AB133" s="7"/>
      <c r="AC133" s="28">
        <f t="shared" ca="1" si="13"/>
        <v>-0.13880201465472908</v>
      </c>
      <c r="AD133" s="27"/>
      <c r="AE133" s="7"/>
    </row>
    <row r="134" spans="1:31" s="26" customFormat="1" x14ac:dyDescent="0.25">
      <c r="A134" s="26">
        <v>49</v>
      </c>
      <c r="B134" s="26">
        <v>-632</v>
      </c>
      <c r="C134" s="26">
        <v>14999</v>
      </c>
      <c r="D134" s="26">
        <v>13194</v>
      </c>
      <c r="E134" s="26">
        <v>11212</v>
      </c>
      <c r="F134" s="26">
        <v>13045</v>
      </c>
      <c r="G134" s="27"/>
      <c r="H134" s="7"/>
      <c r="I134" s="28">
        <f t="shared" si="14"/>
        <v>3787</v>
      </c>
      <c r="J134" s="27">
        <f t="shared" si="14"/>
        <v>149</v>
      </c>
      <c r="K134" s="7"/>
      <c r="L134" s="124">
        <f t="shared" si="22"/>
        <v>-0.99817107993910048</v>
      </c>
      <c r="M134" s="27">
        <f t="shared" ca="1" si="15"/>
        <v>3.2075073371979584E-6</v>
      </c>
      <c r="N134" s="44"/>
      <c r="O134" s="44"/>
      <c r="P134" s="7"/>
      <c r="Q134" s="28">
        <f t="shared" ca="1" si="16"/>
        <v>3819.8417540066639</v>
      </c>
      <c r="R134" s="27">
        <f t="shared" ca="1" si="17"/>
        <v>150.52859376060707</v>
      </c>
      <c r="S134" s="7"/>
      <c r="T134" s="28">
        <f t="shared" ca="1" si="18"/>
        <v>-0.99623711363554046</v>
      </c>
      <c r="U134" s="27">
        <f t="shared" ca="1" si="19"/>
        <v>3.947048225382755E-2</v>
      </c>
      <c r="V134" s="7"/>
      <c r="W134" s="28">
        <f t="shared" ca="1" si="20"/>
        <v>-0.99638012842183432</v>
      </c>
      <c r="X134" s="27">
        <f t="shared" ca="1" si="24"/>
        <v>84.650860302057765</v>
      </c>
      <c r="Y134" s="7"/>
      <c r="Z134" s="28">
        <f t="shared" si="23"/>
        <v>84.725999999999971</v>
      </c>
      <c r="AA134" s="27">
        <f t="shared" si="21"/>
        <v>1.4787476620447149</v>
      </c>
      <c r="AB134" s="7"/>
      <c r="AC134" s="28">
        <f t="shared" ca="1" si="13"/>
        <v>-7.513969794220543E-2</v>
      </c>
      <c r="AD134" s="27"/>
      <c r="AE134" s="7"/>
    </row>
    <row r="135" spans="1:31" s="26" customFormat="1" x14ac:dyDescent="0.25">
      <c r="A135" s="26">
        <v>50</v>
      </c>
      <c r="B135" s="26">
        <v>-624</v>
      </c>
      <c r="C135" s="26">
        <v>15000</v>
      </c>
      <c r="D135" s="26">
        <v>13008</v>
      </c>
      <c r="E135" s="26">
        <v>11208</v>
      </c>
      <c r="F135" s="26">
        <v>13230</v>
      </c>
      <c r="G135" s="27"/>
      <c r="H135" s="7"/>
      <c r="I135" s="28">
        <f t="shared" si="14"/>
        <v>3792</v>
      </c>
      <c r="J135" s="27">
        <f t="shared" si="14"/>
        <v>-222</v>
      </c>
      <c r="K135" s="7"/>
      <c r="L135" s="124">
        <f t="shared" si="22"/>
        <v>-0.99720294450636626</v>
      </c>
      <c r="M135" s="27">
        <f t="shared" ca="1" si="15"/>
        <v>2.0601773582767405E-8</v>
      </c>
      <c r="N135" s="44"/>
      <c r="O135" s="44"/>
      <c r="P135" s="7"/>
      <c r="Q135" s="28">
        <f t="shared" ca="1" si="16"/>
        <v>3824.8417540066639</v>
      </c>
      <c r="R135" s="27">
        <f t="shared" ca="1" si="17"/>
        <v>-220.47140623939293</v>
      </c>
      <c r="S135" s="7"/>
      <c r="T135" s="28">
        <f t="shared" ca="1" si="18"/>
        <v>-0.99754114293543306</v>
      </c>
      <c r="U135" s="27">
        <f t="shared" ca="1" si="19"/>
        <v>-5.7810363533241767E-2</v>
      </c>
      <c r="V135" s="7"/>
      <c r="W135" s="28">
        <f t="shared" ca="1" si="20"/>
        <v>-0.99734647768574569</v>
      </c>
      <c r="X135" s="27">
        <f t="shared" ca="1" si="24"/>
        <v>79.06494786004987</v>
      </c>
      <c r="Y135" s="7"/>
      <c r="Z135" s="28">
        <f t="shared" si="23"/>
        <v>79.109999999999971</v>
      </c>
      <c r="AA135" s="27">
        <f t="shared" si="21"/>
        <v>1.3807299712527135</v>
      </c>
      <c r="AB135" s="7"/>
      <c r="AC135" s="28">
        <f t="shared" ca="1" si="13"/>
        <v>-4.5052139950101378E-2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14990</v>
      </c>
      <c r="D136" s="26">
        <v>12826</v>
      </c>
      <c r="E136" s="26">
        <v>11232</v>
      </c>
      <c r="F136" s="26">
        <v>13419</v>
      </c>
      <c r="G136" s="27"/>
      <c r="H136" s="7"/>
      <c r="I136" s="28">
        <f t="shared" si="14"/>
        <v>3758</v>
      </c>
      <c r="J136" s="27">
        <f t="shared" si="14"/>
        <v>-593</v>
      </c>
      <c r="K136" s="7"/>
      <c r="L136" s="124">
        <f t="shared" si="22"/>
        <v>-0.9867380737561281</v>
      </c>
      <c r="M136" s="27">
        <f t="shared" ca="1" si="15"/>
        <v>1.9691480945938164E-6</v>
      </c>
      <c r="N136" s="44"/>
      <c r="O136" s="44"/>
      <c r="P136" s="7"/>
      <c r="Q136" s="28">
        <f t="shared" ca="1" si="16"/>
        <v>3790.8417540066639</v>
      </c>
      <c r="R136" s="27">
        <f t="shared" ca="1" si="17"/>
        <v>-591.47140623939288</v>
      </c>
      <c r="S136" s="7"/>
      <c r="T136" s="28">
        <f t="shared" ca="1" si="18"/>
        <v>-0.98867374369616356</v>
      </c>
      <c r="U136" s="27">
        <f t="shared" ca="1" si="19"/>
        <v>-0.15509120932031106</v>
      </c>
      <c r="V136" s="7"/>
      <c r="W136" s="28">
        <f t="shared" ca="1" si="20"/>
        <v>-0.98814133712933849</v>
      </c>
      <c r="X136" s="27">
        <f t="shared" ca="1" si="24"/>
        <v>73.462394856545131</v>
      </c>
      <c r="Y136" s="7"/>
      <c r="Z136" s="28">
        <f t="shared" si="23"/>
        <v>73.520999999999972</v>
      </c>
      <c r="AA136" s="27">
        <f t="shared" si="21"/>
        <v>1.2831835193587506</v>
      </c>
      <c r="AB136" s="7"/>
      <c r="AC136" s="28">
        <f t="shared" ca="1" si="13"/>
        <v>-5.8605143454840913E-2</v>
      </c>
      <c r="AD136" s="27"/>
      <c r="AE136" s="7"/>
    </row>
    <row r="137" spans="1:31" s="26" customFormat="1" x14ac:dyDescent="0.25">
      <c r="A137" s="26">
        <v>52</v>
      </c>
      <c r="B137" s="26">
        <v>-602</v>
      </c>
      <c r="C137" s="26">
        <v>14944</v>
      </c>
      <c r="D137" s="26">
        <v>12643</v>
      </c>
      <c r="E137" s="26">
        <v>11262</v>
      </c>
      <c r="F137" s="26">
        <v>13587</v>
      </c>
      <c r="G137" s="27"/>
      <c r="H137" s="7"/>
      <c r="I137" s="28">
        <f t="shared" si="14"/>
        <v>3682</v>
      </c>
      <c r="J137" s="27">
        <f t="shared" si="14"/>
        <v>-944</v>
      </c>
      <c r="K137" s="7"/>
      <c r="L137" s="124">
        <f t="shared" si="22"/>
        <v>-0.96763886755319273</v>
      </c>
      <c r="M137" s="27">
        <f t="shared" ca="1" si="15"/>
        <v>1.3076982329816769E-7</v>
      </c>
      <c r="N137" s="44"/>
      <c r="O137" s="44"/>
      <c r="P137" s="7"/>
      <c r="Q137" s="28">
        <f t="shared" ca="1" si="16"/>
        <v>3714.8417540066639</v>
      </c>
      <c r="R137" s="27">
        <f t="shared" ca="1" si="17"/>
        <v>-942.47140623939288</v>
      </c>
      <c r="S137" s="7"/>
      <c r="T137" s="28">
        <f t="shared" ca="1" si="18"/>
        <v>-0.96885249833779663</v>
      </c>
      <c r="U137" s="27">
        <f t="shared" ca="1" si="19"/>
        <v>-0.24712780466063811</v>
      </c>
      <c r="V137" s="7"/>
      <c r="W137" s="28">
        <f t="shared" ca="1" si="20"/>
        <v>-0.96800048865780108</v>
      </c>
      <c r="X137" s="27">
        <f t="shared" ca="1" si="24"/>
        <v>68.060799524673769</v>
      </c>
      <c r="Y137" s="7"/>
      <c r="Z137" s="28">
        <f t="shared" si="23"/>
        <v>68.10299999999998</v>
      </c>
      <c r="AA137" s="27">
        <f t="shared" si="21"/>
        <v>1.1886215804856979</v>
      </c>
      <c r="AB137" s="7"/>
      <c r="AC137" s="28">
        <f t="shared" ca="1" si="13"/>
        <v>-4.2200475326211517E-2</v>
      </c>
      <c r="AD137" s="27"/>
      <c r="AE137" s="7"/>
    </row>
    <row r="138" spans="1:31" s="26" customFormat="1" x14ac:dyDescent="0.25">
      <c r="A138" s="26">
        <v>53</v>
      </c>
      <c r="B138" s="26">
        <v>-626</v>
      </c>
      <c r="C138" s="26">
        <v>14893</v>
      </c>
      <c r="D138" s="26">
        <v>12467</v>
      </c>
      <c r="E138" s="26">
        <v>11323</v>
      </c>
      <c r="F138" s="26">
        <v>13773</v>
      </c>
      <c r="G138" s="27"/>
      <c r="H138" s="7"/>
      <c r="I138" s="28">
        <f t="shared" si="14"/>
        <v>3570</v>
      </c>
      <c r="J138" s="27">
        <f t="shared" si="14"/>
        <v>-1306</v>
      </c>
      <c r="K138" s="7"/>
      <c r="L138" s="124">
        <f t="shared" si="22"/>
        <v>-0.93861412984374271</v>
      </c>
      <c r="M138" s="27">
        <f t="shared" ca="1" si="15"/>
        <v>2.3583589305982264E-8</v>
      </c>
      <c r="N138" s="44"/>
      <c r="O138" s="44"/>
      <c r="P138" s="7"/>
      <c r="Q138" s="28">
        <f t="shared" ca="1" si="16"/>
        <v>3602.8417540066639</v>
      </c>
      <c r="R138" s="27">
        <f t="shared" ca="1" si="17"/>
        <v>-1304.471406239393</v>
      </c>
      <c r="S138" s="7"/>
      <c r="T138" s="28">
        <f t="shared" ca="1" si="18"/>
        <v>-0.93964224202020308</v>
      </c>
      <c r="U138" s="27">
        <f t="shared" ca="1" si="19"/>
        <v>-0.34204873774667344</v>
      </c>
      <c r="V138" s="7"/>
      <c r="W138" s="28">
        <f t="shared" ca="1" si="20"/>
        <v>-0.93846056035033343</v>
      </c>
      <c r="X138" s="27">
        <f t="shared" ca="1" si="24"/>
        <v>62.356625447824058</v>
      </c>
      <c r="Y138" s="7"/>
      <c r="Z138" s="28">
        <f t="shared" si="23"/>
        <v>62.46899999999998</v>
      </c>
      <c r="AA138" s="27">
        <f t="shared" si="21"/>
        <v>1.0902897304283372</v>
      </c>
      <c r="AB138" s="7"/>
      <c r="AC138" s="28">
        <f t="shared" ca="1" si="13"/>
        <v>-0.11237455217592185</v>
      </c>
      <c r="AD138" s="27"/>
      <c r="AE138" s="7"/>
    </row>
    <row r="139" spans="1:31" s="26" customFormat="1" x14ac:dyDescent="0.25">
      <c r="A139" s="26">
        <v>54</v>
      </c>
      <c r="B139" s="26">
        <v>-621</v>
      </c>
      <c r="C139" s="26">
        <v>14822</v>
      </c>
      <c r="D139" s="26">
        <v>12296</v>
      </c>
      <c r="E139" s="26">
        <v>11393</v>
      </c>
      <c r="F139" s="26">
        <v>13940</v>
      </c>
      <c r="G139" s="27"/>
      <c r="H139" s="7"/>
      <c r="I139" s="28">
        <f t="shared" si="14"/>
        <v>3429</v>
      </c>
      <c r="J139" s="27">
        <f t="shared" si="14"/>
        <v>-1644</v>
      </c>
      <c r="K139" s="7"/>
      <c r="L139" s="124">
        <f t="shared" si="22"/>
        <v>-0.90086311135041452</v>
      </c>
      <c r="M139" s="27">
        <f t="shared" ca="1" si="15"/>
        <v>2.6620463354835697E-7</v>
      </c>
      <c r="N139" s="44"/>
      <c r="O139" s="44"/>
      <c r="P139" s="7"/>
      <c r="Q139" s="28">
        <f t="shared" ca="1" si="16"/>
        <v>3461.8417540066639</v>
      </c>
      <c r="R139" s="27">
        <f t="shared" ca="1" si="17"/>
        <v>-1642.471406239393</v>
      </c>
      <c r="S139" s="7"/>
      <c r="T139" s="28">
        <f t="shared" ca="1" si="18"/>
        <v>-0.90286861576323274</v>
      </c>
      <c r="U139" s="27">
        <f t="shared" ca="1" si="19"/>
        <v>-0.43067657029661799</v>
      </c>
      <c r="V139" s="7"/>
      <c r="W139" s="28">
        <f t="shared" ca="1" si="20"/>
        <v>-0.90137906157432024</v>
      </c>
      <c r="X139" s="27">
        <f t="shared" ca="1" si="24"/>
        <v>56.843988717738057</v>
      </c>
      <c r="Y139" s="7"/>
      <c r="Z139" s="28">
        <f t="shared" si="23"/>
        <v>56.879999999999981</v>
      </c>
      <c r="AA139" s="27">
        <f t="shared" si="21"/>
        <v>0.99274327853437427</v>
      </c>
      <c r="AB139" s="7"/>
      <c r="AC139" s="28">
        <f t="shared" ca="1" si="13"/>
        <v>-3.6011282261924293E-2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14728</v>
      </c>
      <c r="D140" s="26">
        <v>12130</v>
      </c>
      <c r="E140" s="26">
        <v>11480</v>
      </c>
      <c r="F140" s="26">
        <v>14108</v>
      </c>
      <c r="G140" s="27"/>
      <c r="H140" s="7"/>
      <c r="I140" s="28">
        <f t="shared" si="14"/>
        <v>3248</v>
      </c>
      <c r="J140" s="27">
        <f t="shared" si="14"/>
        <v>-1978</v>
      </c>
      <c r="K140" s="7"/>
      <c r="L140" s="124">
        <f t="shared" si="22"/>
        <v>-0.85332854558915228</v>
      </c>
      <c r="M140" s="27">
        <f t="shared" ca="1" si="15"/>
        <v>2.9198979132110648E-7</v>
      </c>
      <c r="N140" s="44"/>
      <c r="O140" s="44"/>
      <c r="P140" s="7"/>
      <c r="Q140" s="28">
        <f t="shared" ca="1" si="16"/>
        <v>3280.8417540066639</v>
      </c>
      <c r="R140" s="27">
        <f t="shared" ca="1" si="17"/>
        <v>-1976.471406239393</v>
      </c>
      <c r="S140" s="7"/>
      <c r="T140" s="28">
        <f t="shared" ca="1" si="18"/>
        <v>-0.85566275510712186</v>
      </c>
      <c r="U140" s="27">
        <f t="shared" ca="1" si="19"/>
        <v>-0.51825555275721402</v>
      </c>
      <c r="V140" s="7"/>
      <c r="W140" s="28">
        <f t="shared" ca="1" si="20"/>
        <v>-0.85386890638651003</v>
      </c>
      <c r="X140" s="27">
        <f t="shared" ca="1" si="24"/>
        <v>51.126689899379812</v>
      </c>
      <c r="Y140" s="7"/>
      <c r="Z140" s="28">
        <f t="shared" si="23"/>
        <v>51.155999999999985</v>
      </c>
      <c r="AA140" s="27">
        <f t="shared" si="21"/>
        <v>0.89284063215021903</v>
      </c>
      <c r="AB140" s="7"/>
      <c r="AC140" s="28">
        <f t="shared" ca="1" si="13"/>
        <v>-2.9310100620172364E-2</v>
      </c>
      <c r="AD140" s="27"/>
      <c r="AE140" s="7"/>
    </row>
    <row r="141" spans="1:31" s="26" customFormat="1" x14ac:dyDescent="0.25">
      <c r="A141" s="26">
        <v>56</v>
      </c>
      <c r="B141" s="26">
        <v>-641</v>
      </c>
      <c r="C141" s="26">
        <v>14615</v>
      </c>
      <c r="D141" s="26">
        <v>11960</v>
      </c>
      <c r="E141" s="26">
        <v>11583</v>
      </c>
      <c r="F141" s="26">
        <v>14259</v>
      </c>
      <c r="G141" s="27"/>
      <c r="H141" s="7"/>
      <c r="I141" s="28">
        <f t="shared" si="14"/>
        <v>3032</v>
      </c>
      <c r="J141" s="27">
        <f t="shared" si="14"/>
        <v>-2299</v>
      </c>
      <c r="K141" s="7"/>
      <c r="L141" s="124">
        <f t="shared" si="22"/>
        <v>-0.79681439358808281</v>
      </c>
      <c r="M141" s="27">
        <f t="shared" ca="1" si="15"/>
        <v>1.8312429445528574E-7</v>
      </c>
      <c r="N141" s="44"/>
      <c r="O141" s="44"/>
      <c r="P141" s="7"/>
      <c r="Q141" s="28">
        <f t="shared" ca="1" si="16"/>
        <v>3064.8417540066639</v>
      </c>
      <c r="R141" s="27">
        <f t="shared" ca="1" si="17"/>
        <v>-2297.4714062393928</v>
      </c>
      <c r="S141" s="7"/>
      <c r="T141" s="28">
        <f t="shared" ca="1" si="18"/>
        <v>-0.79932868935176293</v>
      </c>
      <c r="U141" s="27">
        <f t="shared" ca="1" si="19"/>
        <v>-0.60242577242742756</v>
      </c>
      <c r="V141" s="7"/>
      <c r="W141" s="28">
        <f t="shared" ca="1" si="20"/>
        <v>-0.79724232383293037</v>
      </c>
      <c r="X141" s="27">
        <f t="shared" ca="1" si="24"/>
        <v>45.306295692225945</v>
      </c>
      <c r="Y141" s="7"/>
      <c r="Z141" s="28">
        <f t="shared" si="23"/>
        <v>45.386999999999986</v>
      </c>
      <c r="AA141" s="27">
        <f t="shared" si="21"/>
        <v>0.79215258760266605</v>
      </c>
      <c r="AB141" s="7"/>
      <c r="AC141" s="28">
        <f t="shared" ca="1" si="13"/>
        <v>-8.0704307774041695E-2</v>
      </c>
      <c r="AD141" s="27"/>
      <c r="AE141" s="7"/>
    </row>
    <row r="142" spans="1:31" s="26" customFormat="1" x14ac:dyDescent="0.25">
      <c r="A142" s="26">
        <v>57</v>
      </c>
      <c r="B142" s="26">
        <v>-628</v>
      </c>
      <c r="C142" s="26">
        <v>14494</v>
      </c>
      <c r="D142" s="26">
        <v>11816</v>
      </c>
      <c r="E142" s="26">
        <v>11706</v>
      </c>
      <c r="F142" s="26">
        <v>14403</v>
      </c>
      <c r="G142" s="27"/>
      <c r="H142" s="7"/>
      <c r="I142" s="28">
        <f t="shared" si="14"/>
        <v>2788</v>
      </c>
      <c r="J142" s="27">
        <f t="shared" si="14"/>
        <v>-2587</v>
      </c>
      <c r="K142" s="7"/>
      <c r="L142" s="124">
        <f t="shared" si="22"/>
        <v>-0.73361758573688085</v>
      </c>
      <c r="M142" s="27">
        <f t="shared" ca="1" si="15"/>
        <v>7.5303924382294675E-8</v>
      </c>
      <c r="N142" s="44"/>
      <c r="O142" s="44"/>
      <c r="P142" s="7"/>
      <c r="Q142" s="28">
        <f t="shared" ca="1" si="16"/>
        <v>2820.8417540066639</v>
      </c>
      <c r="R142" s="27">
        <f t="shared" ca="1" si="17"/>
        <v>-2585.4714062393928</v>
      </c>
      <c r="S142" s="7"/>
      <c r="T142" s="28">
        <f t="shared" ca="1" si="18"/>
        <v>-0.73569205951700578</v>
      </c>
      <c r="U142" s="27">
        <f t="shared" ca="1" si="19"/>
        <v>-0.67794297886051647</v>
      </c>
      <c r="V142" s="7"/>
      <c r="W142" s="28">
        <f t="shared" ca="1" si="20"/>
        <v>-0.73334317013167172</v>
      </c>
      <c r="X142" s="27">
        <f t="shared" ca="1" si="24"/>
        <v>39.630336174903846</v>
      </c>
      <c r="Y142" s="7"/>
      <c r="Z142" s="28">
        <f t="shared" si="23"/>
        <v>39.734999999999985</v>
      </c>
      <c r="AA142" s="27">
        <f t="shared" si="21"/>
        <v>0.69350657827994655</v>
      </c>
      <c r="AB142" s="7"/>
      <c r="AC142" s="28">
        <f t="shared" ca="1" si="13"/>
        <v>-0.10466382509613936</v>
      </c>
      <c r="AD142" s="27"/>
      <c r="AE142" s="7"/>
    </row>
    <row r="143" spans="1:31" s="26" customFormat="1" x14ac:dyDescent="0.25">
      <c r="A143" s="26">
        <v>58</v>
      </c>
      <c r="B143" s="26">
        <v>-616</v>
      </c>
      <c r="C143" s="26">
        <v>14359</v>
      </c>
      <c r="D143" s="26">
        <v>11689</v>
      </c>
      <c r="E143" s="26">
        <v>11835</v>
      </c>
      <c r="F143" s="26">
        <v>14533</v>
      </c>
      <c r="G143" s="27"/>
      <c r="H143" s="7"/>
      <c r="I143" s="28">
        <f t="shared" si="14"/>
        <v>2524</v>
      </c>
      <c r="J143" s="27">
        <f t="shared" si="14"/>
        <v>-2844</v>
      </c>
      <c r="K143" s="7"/>
      <c r="L143" s="124">
        <f t="shared" si="22"/>
        <v>-0.66469701724067431</v>
      </c>
      <c r="M143" s="27">
        <f t="shared" ca="1" si="15"/>
        <v>1.9442184657538076E-7</v>
      </c>
      <c r="N143" s="44"/>
      <c r="O143" s="44"/>
      <c r="P143" s="7"/>
      <c r="Q143" s="28">
        <f t="shared" ca="1" si="16"/>
        <v>2556.8417540066639</v>
      </c>
      <c r="R143" s="27">
        <f t="shared" ca="1" si="17"/>
        <v>-2842.4714062393928</v>
      </c>
      <c r="S143" s="7"/>
      <c r="T143" s="28">
        <f t="shared" ca="1" si="18"/>
        <v>-0.66683931248267825</v>
      </c>
      <c r="U143" s="27">
        <f t="shared" ca="1" si="19"/>
        <v>-0.74533159710115482</v>
      </c>
      <c r="V143" s="7"/>
      <c r="W143" s="28">
        <f t="shared" ca="1" si="20"/>
        <v>-0.66425608431314975</v>
      </c>
      <c r="X143" s="27">
        <f t="shared" ca="1" si="24"/>
        <v>34.090473378028264</v>
      </c>
      <c r="Y143" s="7"/>
      <c r="Z143" s="28">
        <f t="shared" si="23"/>
        <v>34.190999999999988</v>
      </c>
      <c r="AA143" s="27">
        <f t="shared" si="21"/>
        <v>0.59674552454938101</v>
      </c>
      <c r="AB143" s="7"/>
      <c r="AC143" s="28">
        <f t="shared" ca="1" si="13"/>
        <v>-0.10052662197172424</v>
      </c>
      <c r="AD143" s="27"/>
      <c r="AE143" s="7"/>
    </row>
    <row r="144" spans="1:31" s="26" customFormat="1" x14ac:dyDescent="0.25">
      <c r="A144" s="26">
        <v>59</v>
      </c>
      <c r="B144" s="26">
        <v>-627</v>
      </c>
      <c r="C144" s="26">
        <v>14218</v>
      </c>
      <c r="D144" s="26">
        <v>11564</v>
      </c>
      <c r="E144" s="26">
        <v>11987</v>
      </c>
      <c r="F144" s="26">
        <v>14655</v>
      </c>
      <c r="G144" s="27"/>
      <c r="H144" s="7"/>
      <c r="I144" s="28">
        <f t="shared" si="14"/>
        <v>2231</v>
      </c>
      <c r="J144" s="27">
        <f t="shared" si="14"/>
        <v>-3091</v>
      </c>
      <c r="K144" s="7"/>
      <c r="L144" s="124">
        <f t="shared" si="22"/>
        <v>-0.58816662799743269</v>
      </c>
      <c r="M144" s="27">
        <f t="shared" ca="1" si="15"/>
        <v>3.0464097666296634E-7</v>
      </c>
      <c r="N144" s="44"/>
      <c r="O144" s="44"/>
      <c r="P144" s="7"/>
      <c r="Q144" s="28">
        <f t="shared" ca="1" si="16"/>
        <v>2263.8417540066639</v>
      </c>
      <c r="R144" s="27">
        <f t="shared" ca="1" si="17"/>
        <v>-3089.4714062393928</v>
      </c>
      <c r="S144" s="7"/>
      <c r="T144" s="28">
        <f t="shared" ca="1" si="18"/>
        <v>-0.59042319550897382</v>
      </c>
      <c r="U144" s="27">
        <f t="shared" ca="1" si="19"/>
        <v>-0.81009809011842193</v>
      </c>
      <c r="V144" s="7"/>
      <c r="W144" s="28">
        <f t="shared" ca="1" si="20"/>
        <v>-0.58761468508674086</v>
      </c>
      <c r="X144" s="27">
        <f t="shared" ca="1" si="24"/>
        <v>28.338057565866052</v>
      </c>
      <c r="Y144" s="7"/>
      <c r="Z144" s="28">
        <f t="shared" si="23"/>
        <v>28.547999999999988</v>
      </c>
      <c r="AA144" s="27">
        <f t="shared" si="21"/>
        <v>0.49825659485934093</v>
      </c>
      <c r="AB144" s="7"/>
      <c r="AC144" s="28">
        <f t="shared" ca="1" si="13"/>
        <v>-0.20994243413393576</v>
      </c>
      <c r="AD144" s="27"/>
      <c r="AE144" s="7"/>
    </row>
    <row r="145" spans="1:31" s="26" customFormat="1" x14ac:dyDescent="0.25">
      <c r="A145" s="26">
        <v>60</v>
      </c>
      <c r="B145" s="26">
        <v>-617</v>
      </c>
      <c r="C145" s="26">
        <v>14062</v>
      </c>
      <c r="D145" s="26">
        <v>11462</v>
      </c>
      <c r="E145" s="26">
        <v>12138</v>
      </c>
      <c r="F145" s="26">
        <v>14751</v>
      </c>
      <c r="G145" s="27"/>
      <c r="H145" s="7"/>
      <c r="I145" s="28">
        <f t="shared" si="14"/>
        <v>1924</v>
      </c>
      <c r="J145" s="27">
        <f t="shared" si="14"/>
        <v>-3289</v>
      </c>
      <c r="K145" s="7"/>
      <c r="L145" s="124">
        <f t="shared" si="22"/>
        <v>-0.50729046651060772</v>
      </c>
      <c r="M145" s="27">
        <f t="shared" ca="1" si="15"/>
        <v>5.7935844651958914E-9</v>
      </c>
      <c r="N145" s="44"/>
      <c r="O145" s="44"/>
      <c r="P145" s="7"/>
      <c r="Q145" s="28">
        <f t="shared" ca="1" si="16"/>
        <v>1956.8417540066639</v>
      </c>
      <c r="R145" s="27">
        <f t="shared" ca="1" si="17"/>
        <v>-3287.4714062393928</v>
      </c>
      <c r="S145" s="7"/>
      <c r="T145" s="28">
        <f t="shared" ca="1" si="18"/>
        <v>-0.51035579649557028</v>
      </c>
      <c r="U145" s="27">
        <f t="shared" ca="1" si="19"/>
        <v>-0.86201616954117055</v>
      </c>
      <c r="V145" s="7"/>
      <c r="W145" s="28">
        <f t="shared" ca="1" si="20"/>
        <v>-0.50736658210996288</v>
      </c>
      <c r="X145" s="27">
        <f t="shared" ca="1" si="24"/>
        <v>22.8626086208385</v>
      </c>
      <c r="Y145" s="7"/>
      <c r="Z145" s="28">
        <f t="shared" si="23"/>
        <v>22.994999999999987</v>
      </c>
      <c r="AA145" s="27">
        <f t="shared" si="21"/>
        <v>0.40133846149609587</v>
      </c>
      <c r="AB145" s="7"/>
      <c r="AC145" s="28">
        <f t="shared" ca="1" si="13"/>
        <v>-0.13239137916148636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13896</v>
      </c>
      <c r="D146" s="26">
        <v>11377</v>
      </c>
      <c r="E146" s="26">
        <v>12299</v>
      </c>
      <c r="F146" s="26">
        <v>14839</v>
      </c>
      <c r="G146" s="27"/>
      <c r="H146" s="7"/>
      <c r="I146" s="28">
        <f t="shared" si="14"/>
        <v>1597</v>
      </c>
      <c r="J146" s="27">
        <f t="shared" si="14"/>
        <v>-3462</v>
      </c>
      <c r="K146" s="7"/>
      <c r="L146" s="124">
        <f t="shared" si="22"/>
        <v>-0.42307735364670318</v>
      </c>
      <c r="M146" s="27">
        <f t="shared" ca="1" si="15"/>
        <v>1.3277212914753818E-6</v>
      </c>
      <c r="N146" s="44"/>
      <c r="O146" s="44"/>
      <c r="P146" s="7"/>
      <c r="Q146" s="28">
        <f t="shared" ca="1" si="16"/>
        <v>1629.8417540066639</v>
      </c>
      <c r="R146" s="27">
        <f t="shared" ca="1" si="17"/>
        <v>-3460.4714062393928</v>
      </c>
      <c r="S146" s="7"/>
      <c r="T146" s="28">
        <f t="shared" ca="1" si="18"/>
        <v>-0.42507228028259642</v>
      </c>
      <c r="U146" s="27">
        <f t="shared" ca="1" si="19"/>
        <v>-0.90737893590549124</v>
      </c>
      <c r="V146" s="7"/>
      <c r="W146" s="28">
        <f t="shared" ca="1" si="20"/>
        <v>-0.42192508575620402</v>
      </c>
      <c r="X146" s="27">
        <f t="shared" ca="1" si="24"/>
        <v>17.320448282786515</v>
      </c>
      <c r="Y146" s="7"/>
      <c r="Z146" s="28">
        <f t="shared" si="23"/>
        <v>17.531999999999989</v>
      </c>
      <c r="AA146" s="27">
        <f t="shared" si="21"/>
        <v>0.30599112445964566</v>
      </c>
      <c r="AB146" s="7"/>
      <c r="AC146" s="28">
        <f t="shared" ca="1" si="13"/>
        <v>-0.21155171721347443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13726</v>
      </c>
      <c r="D147" s="26">
        <v>11300</v>
      </c>
      <c r="E147" s="26">
        <v>12476</v>
      </c>
      <c r="F147" s="26">
        <v>14909</v>
      </c>
      <c r="G147" s="27"/>
      <c r="H147" s="7"/>
      <c r="I147" s="28">
        <f t="shared" si="14"/>
        <v>1250</v>
      </c>
      <c r="J147" s="27">
        <f t="shared" si="14"/>
        <v>-3609</v>
      </c>
      <c r="K147" s="7"/>
      <c r="L147" s="124">
        <f t="shared" si="22"/>
        <v>-0.33117811795613428</v>
      </c>
      <c r="M147" s="27">
        <f t="shared" ca="1" si="15"/>
        <v>1.2766351255325563E-8</v>
      </c>
      <c r="N147" s="44"/>
      <c r="O147" s="44"/>
      <c r="P147" s="7"/>
      <c r="Q147" s="28">
        <f t="shared" ca="1" si="16"/>
        <v>1282.8417540066639</v>
      </c>
      <c r="R147" s="27">
        <f t="shared" ca="1" si="17"/>
        <v>-3607.4714062393928</v>
      </c>
      <c r="S147" s="7"/>
      <c r="T147" s="28">
        <f t="shared" ca="1" si="18"/>
        <v>-0.33457264687005234</v>
      </c>
      <c r="U147" s="27">
        <f t="shared" ca="1" si="19"/>
        <v>-0.94592417668904705</v>
      </c>
      <c r="V147" s="7"/>
      <c r="W147" s="28">
        <f t="shared" ca="1" si="20"/>
        <v>-0.33129110623541724</v>
      </c>
      <c r="X147" s="27">
        <f t="shared" ca="1" si="24"/>
        <v>11.684128023543167</v>
      </c>
      <c r="Y147" s="7"/>
      <c r="Z147" s="28">
        <f t="shared" si="23"/>
        <v>11.83499999999999</v>
      </c>
      <c r="AA147" s="27">
        <f t="shared" si="21"/>
        <v>0.20655971697352871</v>
      </c>
      <c r="AB147" s="7"/>
      <c r="AC147" s="28">
        <f t="shared" ca="1" si="13"/>
        <v>-0.15087197645682338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13540</v>
      </c>
      <c r="D148" s="26">
        <v>11247</v>
      </c>
      <c r="E148" s="26">
        <v>12655</v>
      </c>
      <c r="F148" s="26">
        <v>14963</v>
      </c>
      <c r="G148" s="27"/>
      <c r="H148" s="7"/>
      <c r="I148" s="28">
        <f t="shared" si="14"/>
        <v>885</v>
      </c>
      <c r="J148" s="27">
        <f t="shared" si="14"/>
        <v>-3716</v>
      </c>
      <c r="K148" s="7"/>
      <c r="L148" s="124">
        <f t="shared" si="22"/>
        <v>-0.23555284530740569</v>
      </c>
      <c r="M148" s="27">
        <f t="shared" ca="1" si="15"/>
        <v>1.9905521391867694E-7</v>
      </c>
      <c r="N148" s="44"/>
      <c r="O148" s="44"/>
      <c r="P148" s="7"/>
      <c r="Q148" s="28">
        <f t="shared" ca="1" si="16"/>
        <v>917.84175400666379</v>
      </c>
      <c r="R148" s="27">
        <f t="shared" ca="1" si="17"/>
        <v>-3714.4714062393928</v>
      </c>
      <c r="S148" s="7"/>
      <c r="T148" s="28">
        <f t="shared" ca="1" si="18"/>
        <v>-0.23937850797789498</v>
      </c>
      <c r="U148" s="27">
        <f t="shared" ca="1" si="19"/>
        <v>-0.97398091657911823</v>
      </c>
      <c r="V148" s="7"/>
      <c r="W148" s="28">
        <f t="shared" ca="1" si="20"/>
        <v>-0.23599900134952401</v>
      </c>
      <c r="X148" s="27">
        <f t="shared" ca="1" si="24"/>
        <v>6.0027998957459658</v>
      </c>
      <c r="Y148" s="7"/>
      <c r="Z148" s="28">
        <f t="shared" si="23"/>
        <v>6.1109999999999909</v>
      </c>
      <c r="AA148" s="27">
        <f t="shared" si="21"/>
        <v>0.10665707058937332</v>
      </c>
      <c r="AB148" s="7"/>
      <c r="AC148" s="28">
        <f t="shared" ref="AC148:AC149" ca="1" si="25">X148-Z148</f>
        <v>-0.10820010425402504</v>
      </c>
      <c r="AD148" s="27"/>
      <c r="AE148" s="7"/>
    </row>
    <row r="149" spans="1:31" s="26" customFormat="1" x14ac:dyDescent="0.25">
      <c r="A149" s="26">
        <v>64</v>
      </c>
      <c r="B149" s="26">
        <v>-630</v>
      </c>
      <c r="C149" s="26">
        <v>13359</v>
      </c>
      <c r="D149" s="26">
        <v>11219</v>
      </c>
      <c r="E149" s="26">
        <v>12851</v>
      </c>
      <c r="F149" s="26">
        <v>15005</v>
      </c>
      <c r="G149" s="27"/>
      <c r="H149" s="7"/>
      <c r="I149" s="28">
        <f t="shared" ref="I149:J149" si="26">C149-E149</f>
        <v>508</v>
      </c>
      <c r="J149" s="27">
        <f t="shared" si="26"/>
        <v>-3786</v>
      </c>
      <c r="K149" s="7"/>
      <c r="L149" s="124">
        <f t="shared" si="22"/>
        <v>-0.13851363740627046</v>
      </c>
      <c r="M149" s="27">
        <f t="shared" ref="M149" ca="1" si="27">(W149-L149)^2</f>
        <v>8.149618051841821E-7</v>
      </c>
      <c r="N149" s="44"/>
      <c r="O149" s="44"/>
      <c r="P149" s="7"/>
      <c r="Q149" s="28">
        <f t="shared" ref="Q149" ca="1" si="28">I149-$J$4</f>
        <v>540.84175400666379</v>
      </c>
      <c r="R149" s="27">
        <f t="shared" ref="R149" ca="1" si="29">J149-$J$3</f>
        <v>-3784.4714062393928</v>
      </c>
      <c r="S149" s="7"/>
      <c r="T149" s="28">
        <f t="shared" ref="T149" ca="1" si="30">Q149/$J$7</f>
        <v>-0.14105469876599547</v>
      </c>
      <c r="U149" s="27">
        <f t="shared" ref="U149" ca="1" si="31">R149/$J$6</f>
        <v>-0.99233579314271625</v>
      </c>
      <c r="V149" s="7"/>
      <c r="W149" s="28">
        <f t="shared" ref="W149" ca="1" si="32">(T149-U149*SIN(-$J$11*PI()/180))/(COS(-$J$11*PI()/180))</f>
        <v>-0.1376108850564069</v>
      </c>
      <c r="X149" s="27">
        <f ca="1">IF(MOD(ATAN2(U149,W149)*180/PI()-$J$9+360,360)&gt;5,MOD(ATAN2(U149,W149)*180/PI()-$J$9+360,360)-360,MOD(ATAN2(U149,W149)*180/PI()-$J$9+360,360))</f>
        <v>0.27740511557578884</v>
      </c>
      <c r="Y149" s="7"/>
      <c r="Z149" s="28">
        <f t="shared" si="23"/>
        <v>0.44099999999999095</v>
      </c>
      <c r="AA149" s="27">
        <f t="shared" ref="AA149" si="33">Z149*PI()/180</f>
        <v>7.6969020012948352E-3</v>
      </c>
      <c r="AB149" s="7"/>
      <c r="AC149" s="28">
        <f t="shared" ca="1" si="25"/>
        <v>-0.16359488442420211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40021</v>
      </c>
    </row>
    <row r="155" spans="1:31" x14ac:dyDescent="0.25">
      <c r="A155" t="s">
        <v>177</v>
      </c>
      <c r="B155">
        <v>40021</v>
      </c>
    </row>
    <row r="156" spans="1:31" x14ac:dyDescent="0.25">
      <c r="A156" s="31" t="s">
        <v>188</v>
      </c>
      <c r="B156" s="31">
        <v>-39972</v>
      </c>
    </row>
    <row r="157" spans="1:31" x14ac:dyDescent="0.25">
      <c r="A157" t="s">
        <v>183</v>
      </c>
      <c r="B157">
        <v>-39972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-1.5285937606070723</v>
      </c>
      <c r="L3" s="102" t="s">
        <v>1</v>
      </c>
      <c r="M3" s="103">
        <v>1.0009793104450291</v>
      </c>
      <c r="N3" s="104" t="s">
        <v>18</v>
      </c>
      <c r="O3" s="102">
        <v>0.99766149623070643</v>
      </c>
      <c r="Q3" s="101" t="s">
        <v>194</v>
      </c>
      <c r="R3" s="101">
        <f ca="1">MAX(AC21:AC149)</f>
        <v>0.18625610851245256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-32.841754006663813</v>
      </c>
      <c r="L4" s="104" t="s">
        <v>5</v>
      </c>
      <c r="M4" s="106">
        <v>360.03860851728081</v>
      </c>
      <c r="N4" s="104" t="s">
        <v>21</v>
      </c>
      <c r="O4" s="104">
        <v>360.01269825159613</v>
      </c>
      <c r="Q4" s="105" t="s">
        <v>195</v>
      </c>
      <c r="R4" s="105">
        <f ca="1">MIN(AC21:AC149)</f>
        <v>-0.2344555803174444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-172.3903601214904</v>
      </c>
      <c r="N5" s="107" t="s">
        <v>24</v>
      </c>
      <c r="O5" s="107">
        <v>-172.36944823687077</v>
      </c>
      <c r="Q5" s="8"/>
      <c r="R5" s="8"/>
      <c r="T5" s="45" t="s">
        <v>55</v>
      </c>
      <c r="U5" s="47">
        <v>25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3813.7003949580562</v>
      </c>
      <c r="L6" s="107" t="s">
        <v>12</v>
      </c>
      <c r="M6" s="108">
        <v>-1.6125479486528091E-4</v>
      </c>
      <c r="N6" s="107" t="s">
        <v>26</v>
      </c>
      <c r="O6" s="107">
        <v>-2.4313786090635682E-5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-3834.2696750847008</v>
      </c>
      <c r="L7" s="109" t="s">
        <v>15</v>
      </c>
      <c r="M7" s="110">
        <f ca="1">SUM(M20:M84)</f>
        <v>1.8443346295167335E-4</v>
      </c>
      <c r="N7" s="109" t="s">
        <v>15</v>
      </c>
      <c r="O7" s="89">
        <f ca="1">SUM(M85:M149)</f>
        <v>1.7450480134431105E-4</v>
      </c>
      <c r="Q7" s="101" t="s">
        <v>194</v>
      </c>
      <c r="R7" s="101">
        <f ca="1">MAX(AD21:AD83)</f>
        <v>0.12234056641901248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-6.1348245505712384E-2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-172.38233833873269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-172.18345012835266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-0.19888821038005253</v>
      </c>
      <c r="L11" s="113" t="s">
        <v>208</v>
      </c>
      <c r="M11" s="114">
        <f>(M6+O6)/2</f>
        <v>-9.2784290477958295E-5</v>
      </c>
      <c r="N11" s="115"/>
      <c r="O11" s="115"/>
      <c r="Q11" s="101" t="s">
        <v>194</v>
      </c>
      <c r="R11" s="101">
        <f ca="1">MAX(W20:W149)</f>
        <v>0.9995777456474868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0.99932040333786776</v>
      </c>
      <c r="N12" s="118"/>
      <c r="O12" s="118"/>
      <c r="Q12" s="105" t="s">
        <v>195</v>
      </c>
      <c r="R12" s="105">
        <f ca="1">MIN(W20:W149)</f>
        <v>-1.0021106102305957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-172.37990417918058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13403</v>
      </c>
      <c r="D20" s="26">
        <v>11255</v>
      </c>
      <c r="E20" s="26">
        <v>12904</v>
      </c>
      <c r="F20" s="26">
        <v>15058</v>
      </c>
      <c r="G20" s="27"/>
      <c r="H20" s="7"/>
      <c r="I20" s="28">
        <f>C20-E20</f>
        <v>499</v>
      </c>
      <c r="J20" s="27">
        <f>D20-F20</f>
        <v>-3803</v>
      </c>
      <c r="K20" s="7"/>
      <c r="L20" s="124">
        <f>$M$3*SIN(2*PI()/$M$4*($Z20+$M$5))+$M$6</f>
        <v>-0.13303420564977925</v>
      </c>
      <c r="M20" s="27">
        <f ca="1">(W20-L20)^2</f>
        <v>4.9015257000785708E-6</v>
      </c>
      <c r="N20" s="44"/>
      <c r="O20" s="44"/>
      <c r="P20" s="7"/>
      <c r="Q20" s="28">
        <f ca="1">I20-$J$4</f>
        <v>531.84175400666379</v>
      </c>
      <c r="R20" s="27">
        <f ca="1">J20-$J$3</f>
        <v>-3801.4714062393928</v>
      </c>
      <c r="S20" s="7"/>
      <c r="T20" s="28">
        <f ca="1">Q20/$J$7</f>
        <v>-0.13870744602618884</v>
      </c>
      <c r="U20" s="27">
        <f ca="1">R20/$J$6</f>
        <v>-0.99679340602244715</v>
      </c>
      <c r="V20" s="7"/>
      <c r="W20" s="28">
        <f ca="1">(T20-U20*SIN(-$J$11*PI()/180))/(COS(-$J$11*PI()/180))</f>
        <v>-0.13524814460559501</v>
      </c>
      <c r="X20" s="27">
        <f ca="1">IF(MOD(ATAN2(U20,W20)*180/PI()-$J$9+360,360)&gt;5,MOD(ATAN2(U20,W20)*180/PI()-$J$9+360,360)-360,MOD(ATAN2(U20,W20)*180/PI()-$J$9+360,360))</f>
        <v>0.10922789988518389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0.10922789988518389</v>
      </c>
      <c r="AD20" s="27">
        <f ca="1">INDIRECT("AC"&amp;AE20)-AC20</f>
        <v>-0.22361108009862463</v>
      </c>
      <c r="AE20" s="7">
        <v>149</v>
      </c>
    </row>
    <row r="21" spans="1:31" s="26" customFormat="1" x14ac:dyDescent="0.25">
      <c r="A21" s="26">
        <v>1</v>
      </c>
      <c r="B21" s="26">
        <v>658</v>
      </c>
      <c r="C21" s="26">
        <v>13587</v>
      </c>
      <c r="D21" s="26">
        <v>11287</v>
      </c>
      <c r="E21" s="26">
        <v>12713</v>
      </c>
      <c r="F21" s="26">
        <v>15017</v>
      </c>
      <c r="G21" s="27"/>
      <c r="H21" s="7"/>
      <c r="I21" s="28">
        <f t="shared" ref="I21:J84" si="1">C21-E21</f>
        <v>874</v>
      </c>
      <c r="J21" s="27">
        <f t="shared" si="1"/>
        <v>-3730</v>
      </c>
      <c r="K21" s="7"/>
      <c r="L21" s="124">
        <f t="shared" ref="L21:L84" si="2">$M$3*SIN(2*PI()/$M$4*($Z21+$M$5))+$M$6</f>
        <v>-0.23467588412806772</v>
      </c>
      <c r="M21" s="27">
        <f t="shared" ref="M21:M84" ca="1" si="3">(W21-L21)^2</f>
        <v>2.4289455093503908E-6</v>
      </c>
      <c r="N21" s="44"/>
      <c r="O21" s="44"/>
      <c r="P21" s="7"/>
      <c r="Q21" s="28">
        <f t="shared" ref="Q21:Q84" ca="1" si="4">I21-$J$4</f>
        <v>906.84175400666379</v>
      </c>
      <c r="R21" s="27">
        <f t="shared" ref="R21:R84" ca="1" si="5">J21-$J$3</f>
        <v>-3728.4714062393928</v>
      </c>
      <c r="S21" s="7"/>
      <c r="T21" s="28">
        <f t="shared" ref="T21:T84" ca="1" si="6">Q21/$J$7</f>
        <v>-0.23650964351813131</v>
      </c>
      <c r="U21" s="27">
        <f t="shared" ref="U21:U84" ca="1" si="7">R21/$J$6</f>
        <v>-0.97765189189183777</v>
      </c>
      <c r="V21" s="7"/>
      <c r="W21" s="28">
        <f t="shared" ref="W21:W84" ca="1" si="8">(T21-U21*SIN(-$J$11*PI()/180))/(COS(-$J$11*PI()/180))</f>
        <v>-0.2331173766659905</v>
      </c>
      <c r="X21" s="27">
        <f ca="1">MOD(ATAN2(U21,W21)*180/PI()-$J$9+360,360)</f>
        <v>5.7938643293029486</v>
      </c>
      <c r="Y21" s="7"/>
      <c r="Z21" s="28">
        <f>360/40000*B21+Z20</f>
        <v>5.9219999999999997</v>
      </c>
      <c r="AA21" s="27">
        <f t="shared" ref="AA21:AA84" si="9">Z21*PI()/180</f>
        <v>0.10335839830310418</v>
      </c>
      <c r="AB21" s="7"/>
      <c r="AC21" s="28">
        <f t="shared" ca="1" si="0"/>
        <v>-0.12813567069705112</v>
      </c>
      <c r="AD21" s="27">
        <f t="shared" ref="AD21:AD83" ca="1" si="10">INDIRECT("AC"&amp;AE21)-AC21</f>
        <v>-2.5195279594381503E-2</v>
      </c>
      <c r="AE21" s="7">
        <v>148</v>
      </c>
    </row>
    <row r="22" spans="1:31" s="26" customFormat="1" x14ac:dyDescent="0.25">
      <c r="A22" s="26">
        <v>2</v>
      </c>
      <c r="B22" s="26">
        <v>637</v>
      </c>
      <c r="C22" s="26">
        <v>13767</v>
      </c>
      <c r="D22" s="26">
        <v>11343</v>
      </c>
      <c r="E22" s="26">
        <v>12528</v>
      </c>
      <c r="F22" s="26">
        <v>14966</v>
      </c>
      <c r="G22" s="27"/>
      <c r="H22" s="7"/>
      <c r="I22" s="28">
        <f t="shared" si="1"/>
        <v>1239</v>
      </c>
      <c r="J22" s="27">
        <f t="shared" si="1"/>
        <v>-3623</v>
      </c>
      <c r="K22" s="7"/>
      <c r="L22" s="124">
        <f t="shared" si="2"/>
        <v>-0.33070047227398403</v>
      </c>
      <c r="M22" s="27">
        <f t="shared" ca="1" si="3"/>
        <v>5.2486384887494767E-6</v>
      </c>
      <c r="N22" s="44"/>
      <c r="O22" s="44"/>
      <c r="P22" s="7"/>
      <c r="Q22" s="28">
        <f t="shared" ca="1" si="4"/>
        <v>1271.8417540066639</v>
      </c>
      <c r="R22" s="27">
        <f t="shared" ca="1" si="5"/>
        <v>-3621.4714062393928</v>
      </c>
      <c r="S22" s="7"/>
      <c r="T22" s="28">
        <f t="shared" ca="1" si="6"/>
        <v>-0.33170378241028869</v>
      </c>
      <c r="U22" s="27">
        <f t="shared" ca="1" si="7"/>
        <v>-0.94959515200176658</v>
      </c>
      <c r="V22" s="7"/>
      <c r="W22" s="28">
        <f t="shared" ca="1" si="8"/>
        <v>-0.32840948155188376</v>
      </c>
      <c r="X22" s="27">
        <f t="shared" ref="X22:X83" ca="1" si="11">MOD(ATAN2(U22,W22)*180/PI()-$J$9+360,360)</f>
        <v>11.459851349335111</v>
      </c>
      <c r="Y22" s="7"/>
      <c r="Z22" s="28">
        <f t="shared" ref="Z22:Z85" si="12">360/40000*B22+Z21</f>
        <v>11.654999999999999</v>
      </c>
      <c r="AA22" s="27">
        <f t="shared" si="9"/>
        <v>0.20341812431993908</v>
      </c>
      <c r="AB22" s="7"/>
      <c r="AC22" s="28">
        <f t="shared" ca="1" si="0"/>
        <v>-0.19514865066488873</v>
      </c>
      <c r="AD22" s="27">
        <f t="shared" ca="1" si="10"/>
        <v>2.3425851446154056E-2</v>
      </c>
      <c r="AE22" s="7">
        <v>147</v>
      </c>
    </row>
    <row r="23" spans="1:31" s="26" customFormat="1" x14ac:dyDescent="0.25">
      <c r="A23" s="26">
        <v>3</v>
      </c>
      <c r="B23" s="26">
        <v>631</v>
      </c>
      <c r="C23" s="26">
        <v>13940</v>
      </c>
      <c r="D23" s="26">
        <v>11415</v>
      </c>
      <c r="E23" s="26">
        <v>12351</v>
      </c>
      <c r="F23" s="26">
        <v>14894</v>
      </c>
      <c r="G23" s="27"/>
      <c r="H23" s="7"/>
      <c r="I23" s="28">
        <f t="shared" si="1"/>
        <v>1589</v>
      </c>
      <c r="J23" s="27">
        <f t="shared" si="1"/>
        <v>-3479</v>
      </c>
      <c r="K23" s="7"/>
      <c r="L23" s="124">
        <f t="shared" si="2"/>
        <v>-0.42256417905381133</v>
      </c>
      <c r="M23" s="27">
        <f t="shared" ca="1" si="3"/>
        <v>7.5132252711936023E-6</v>
      </c>
      <c r="N23" s="44"/>
      <c r="O23" s="44"/>
      <c r="P23" s="7"/>
      <c r="Q23" s="28">
        <f t="shared" ca="1" si="4"/>
        <v>1621.8417540066639</v>
      </c>
      <c r="R23" s="27">
        <f t="shared" ca="1" si="5"/>
        <v>-3477.4714062393928</v>
      </c>
      <c r="S23" s="7"/>
      <c r="T23" s="28">
        <f t="shared" ca="1" si="6"/>
        <v>-0.42298583340276835</v>
      </c>
      <c r="U23" s="27">
        <f t="shared" ca="1" si="7"/>
        <v>-0.91183654878522213</v>
      </c>
      <c r="V23" s="7"/>
      <c r="W23" s="28">
        <f t="shared" ca="1" si="8"/>
        <v>-0.41982315273668236</v>
      </c>
      <c r="X23" s="27">
        <f t="shared" ca="1" si="11"/>
        <v>17.104386829146961</v>
      </c>
      <c r="Y23" s="7"/>
      <c r="Z23" s="28">
        <f t="shared" si="12"/>
        <v>17.334</v>
      </c>
      <c r="AA23" s="27">
        <f t="shared" si="9"/>
        <v>0.30253537254069707</v>
      </c>
      <c r="AB23" s="7"/>
      <c r="AC23" s="28">
        <f t="shared" ca="1" si="0"/>
        <v>-0.22961317085303889</v>
      </c>
      <c r="AD23" s="27">
        <f t="shared" ca="1" si="10"/>
        <v>8.1319906190607583E-2</v>
      </c>
      <c r="AE23" s="7">
        <v>146</v>
      </c>
    </row>
    <row r="24" spans="1:31" s="26" customFormat="1" x14ac:dyDescent="0.25">
      <c r="A24" s="26">
        <v>4</v>
      </c>
      <c r="B24" s="26">
        <v>607</v>
      </c>
      <c r="C24" s="26">
        <v>14112</v>
      </c>
      <c r="D24" s="26">
        <v>11504</v>
      </c>
      <c r="E24" s="26">
        <v>12195</v>
      </c>
      <c r="F24" s="26">
        <v>14816</v>
      </c>
      <c r="G24" s="27"/>
      <c r="H24" s="7"/>
      <c r="I24" s="28">
        <f t="shared" si="1"/>
        <v>1917</v>
      </c>
      <c r="J24" s="27">
        <f t="shared" si="1"/>
        <v>-3312</v>
      </c>
      <c r="K24" s="7"/>
      <c r="L24" s="124">
        <f t="shared" si="2"/>
        <v>-0.50703231726138431</v>
      </c>
      <c r="M24" s="27">
        <f t="shared" ca="1" si="3"/>
        <v>2.2871178297801968E-6</v>
      </c>
      <c r="N24" s="44"/>
      <c r="O24" s="44"/>
      <c r="P24" s="7"/>
      <c r="Q24" s="28">
        <f t="shared" ca="1" si="4"/>
        <v>1949.8417540066639</v>
      </c>
      <c r="R24" s="27">
        <f t="shared" ca="1" si="5"/>
        <v>-3310.4714062393928</v>
      </c>
      <c r="S24" s="7"/>
      <c r="T24" s="28">
        <f t="shared" ca="1" si="6"/>
        <v>-0.50853015547572067</v>
      </c>
      <c r="U24" s="27">
        <f t="shared" ca="1" si="7"/>
        <v>-0.86804705755492417</v>
      </c>
      <c r="V24" s="7"/>
      <c r="W24" s="28">
        <f t="shared" ca="1" si="8"/>
        <v>-0.50551999526201374</v>
      </c>
      <c r="X24" s="27">
        <f t="shared" ca="1" si="11"/>
        <v>22.59735128999489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-0.19964871000510698</v>
      </c>
      <c r="AD24" s="27">
        <f t="shared" ca="1" si="10"/>
        <v>-3.6116965847377003E-3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14265</v>
      </c>
      <c r="D25" s="26">
        <v>11609</v>
      </c>
      <c r="E25" s="26">
        <v>12039</v>
      </c>
      <c r="F25" s="26">
        <v>14715</v>
      </c>
      <c r="G25" s="27"/>
      <c r="H25" s="7"/>
      <c r="I25" s="28">
        <f t="shared" si="1"/>
        <v>2226</v>
      </c>
      <c r="J25" s="27">
        <f t="shared" si="1"/>
        <v>-3106</v>
      </c>
      <c r="K25" s="7"/>
      <c r="L25" s="124">
        <f t="shared" si="2"/>
        <v>-0.58715163217573851</v>
      </c>
      <c r="M25" s="27">
        <f t="shared" ca="1" si="3"/>
        <v>7.3040507649273571E-7</v>
      </c>
      <c r="N25" s="44"/>
      <c r="O25" s="44"/>
      <c r="P25" s="7"/>
      <c r="Q25" s="28">
        <f t="shared" ca="1" si="4"/>
        <v>2258.8417540066639</v>
      </c>
      <c r="R25" s="27">
        <f t="shared" ca="1" si="5"/>
        <v>-3104.4714062393928</v>
      </c>
      <c r="S25" s="7"/>
      <c r="T25" s="28">
        <f t="shared" ca="1" si="6"/>
        <v>-0.58911916620908122</v>
      </c>
      <c r="U25" s="27">
        <f t="shared" ca="1" si="7"/>
        <v>-0.81403127795347863</v>
      </c>
      <c r="V25" s="7"/>
      <c r="W25" s="28">
        <f t="shared" ca="1" si="8"/>
        <v>-0.58629699478099573</v>
      </c>
      <c r="X25" s="27">
        <f t="shared" ca="1" si="11"/>
        <v>28.145239418834592</v>
      </c>
      <c r="Y25" s="7"/>
      <c r="Z25" s="28">
        <f t="shared" si="12"/>
        <v>28.277999999999999</v>
      </c>
      <c r="AA25" s="27">
        <f t="shared" si="9"/>
        <v>0.49354420587895648</v>
      </c>
      <c r="AB25" s="7"/>
      <c r="AC25" s="28">
        <f t="shared" ca="1" si="0"/>
        <v>-0.13276058116540668</v>
      </c>
      <c r="AD25" s="27">
        <f t="shared" ca="1" si="10"/>
        <v>1.5239121988919635E-2</v>
      </c>
      <c r="AE25" s="7">
        <v>144</v>
      </c>
    </row>
    <row r="26" spans="1:31" s="26" customFormat="1" x14ac:dyDescent="0.25">
      <c r="A26" s="26">
        <v>6</v>
      </c>
      <c r="B26" s="26">
        <v>630</v>
      </c>
      <c r="C26" s="26">
        <v>14409</v>
      </c>
      <c r="D26" s="26">
        <v>11728</v>
      </c>
      <c r="E26" s="26">
        <v>11890</v>
      </c>
      <c r="F26" s="26">
        <v>14594</v>
      </c>
      <c r="G26" s="27"/>
      <c r="H26" s="7"/>
      <c r="I26" s="28">
        <f t="shared" si="1"/>
        <v>2519</v>
      </c>
      <c r="J26" s="27">
        <f t="shared" si="1"/>
        <v>-2866</v>
      </c>
      <c r="K26" s="7"/>
      <c r="L26" s="124">
        <f t="shared" si="2"/>
        <v>-0.664378124546946</v>
      </c>
      <c r="M26" s="27">
        <f t="shared" ca="1" si="3"/>
        <v>2.0912110210467338E-6</v>
      </c>
      <c r="N26" s="44"/>
      <c r="O26" s="44"/>
      <c r="P26" s="7"/>
      <c r="Q26" s="28">
        <f t="shared" ca="1" si="4"/>
        <v>2551.8417540066639</v>
      </c>
      <c r="R26" s="27">
        <f t="shared" ca="1" si="5"/>
        <v>-2864.4714062393928</v>
      </c>
      <c r="S26" s="7"/>
      <c r="T26" s="28">
        <f t="shared" ca="1" si="6"/>
        <v>-0.66553528318278565</v>
      </c>
      <c r="U26" s="27">
        <f t="shared" ca="1" si="7"/>
        <v>-0.75110027259257128</v>
      </c>
      <c r="V26" s="7"/>
      <c r="W26" s="28">
        <f t="shared" ca="1" si="8"/>
        <v>-0.66293202253773409</v>
      </c>
      <c r="X26" s="27">
        <f t="shared" ca="1" si="11"/>
        <v>33.814430301787354</v>
      </c>
      <c r="Y26" s="7"/>
      <c r="Z26" s="28">
        <f t="shared" si="12"/>
        <v>33.948</v>
      </c>
      <c r="AA26" s="27">
        <f t="shared" si="9"/>
        <v>0.59250437446703497</v>
      </c>
      <c r="AB26" s="7"/>
      <c r="AC26" s="28">
        <f t="shared" ca="1" si="0"/>
        <v>-0.13356969821264641</v>
      </c>
      <c r="AD26" s="27">
        <f t="shared" ca="1" si="10"/>
        <v>3.0006651947125818E-2</v>
      </c>
      <c r="AE26" s="7">
        <v>143</v>
      </c>
    </row>
    <row r="27" spans="1:31" s="26" customFormat="1" x14ac:dyDescent="0.25">
      <c r="A27" s="26">
        <v>7</v>
      </c>
      <c r="B27" s="26">
        <v>626</v>
      </c>
      <c r="C27" s="26">
        <v>14548</v>
      </c>
      <c r="D27" s="26">
        <v>11858</v>
      </c>
      <c r="E27" s="26">
        <v>11756</v>
      </c>
      <c r="F27" s="26">
        <v>14464</v>
      </c>
      <c r="G27" s="27"/>
      <c r="H27" s="7"/>
      <c r="I27" s="28">
        <f t="shared" si="1"/>
        <v>2792</v>
      </c>
      <c r="J27" s="27">
        <f t="shared" si="1"/>
        <v>-2606</v>
      </c>
      <c r="K27" s="7"/>
      <c r="L27" s="124">
        <f t="shared" si="2"/>
        <v>-0.73467947875637951</v>
      </c>
      <c r="M27" s="27">
        <f t="shared" ca="1" si="3"/>
        <v>9.6331330010593176E-8</v>
      </c>
      <c r="N27" s="44"/>
      <c r="O27" s="44"/>
      <c r="P27" s="7"/>
      <c r="Q27" s="28">
        <f t="shared" ca="1" si="4"/>
        <v>2824.8417540066639</v>
      </c>
      <c r="R27" s="27">
        <f t="shared" ca="1" si="5"/>
        <v>-2604.4714062393928</v>
      </c>
      <c r="S27" s="7"/>
      <c r="T27" s="28">
        <f t="shared" ca="1" si="6"/>
        <v>-0.73673528295691981</v>
      </c>
      <c r="U27" s="27">
        <f t="shared" ca="1" si="7"/>
        <v>-0.68292501678492157</v>
      </c>
      <c r="V27" s="7"/>
      <c r="W27" s="28">
        <f t="shared" ca="1" si="8"/>
        <v>-0.73436910586772686</v>
      </c>
      <c r="X27" s="27">
        <f t="shared" ca="1" si="11"/>
        <v>39.461113451743188</v>
      </c>
      <c r="Y27" s="7"/>
      <c r="Z27" s="28">
        <f t="shared" si="12"/>
        <v>39.582000000000001</v>
      </c>
      <c r="AA27" s="27">
        <f t="shared" si="9"/>
        <v>0.69083622452439553</v>
      </c>
      <c r="AB27" s="7"/>
      <c r="AC27" s="28">
        <f t="shared" ca="1" si="0"/>
        <v>-0.12088654825681289</v>
      </c>
      <c r="AD27" s="27">
        <f t="shared" ca="1" si="10"/>
        <v>4.1639609884889239E-2</v>
      </c>
      <c r="AE27" s="7">
        <v>142</v>
      </c>
    </row>
    <row r="28" spans="1:31" s="26" customFormat="1" x14ac:dyDescent="0.25">
      <c r="A28" s="26">
        <v>8</v>
      </c>
      <c r="B28" s="26">
        <v>628</v>
      </c>
      <c r="C28" s="26">
        <v>14668</v>
      </c>
      <c r="D28" s="26">
        <v>12006</v>
      </c>
      <c r="E28" s="26">
        <v>11633</v>
      </c>
      <c r="F28" s="26">
        <v>14318</v>
      </c>
      <c r="G28" s="27"/>
      <c r="H28" s="7"/>
      <c r="I28" s="28">
        <f t="shared" si="1"/>
        <v>3035</v>
      </c>
      <c r="J28" s="27">
        <f t="shared" si="1"/>
        <v>-2312</v>
      </c>
      <c r="K28" s="7"/>
      <c r="L28" s="124">
        <f t="shared" si="2"/>
        <v>-0.79807580048752125</v>
      </c>
      <c r="M28" s="27">
        <f t="shared" ca="1" si="3"/>
        <v>3.9547861022990875E-9</v>
      </c>
      <c r="N28" s="44"/>
      <c r="O28" s="44"/>
      <c r="P28" s="7"/>
      <c r="Q28" s="28">
        <f t="shared" ca="1" si="4"/>
        <v>3067.8417540066639</v>
      </c>
      <c r="R28" s="27">
        <f t="shared" ca="1" si="5"/>
        <v>-2310.4714062393928</v>
      </c>
      <c r="S28" s="7"/>
      <c r="T28" s="28">
        <f t="shared" ca="1" si="6"/>
        <v>-0.80011110693169851</v>
      </c>
      <c r="U28" s="27">
        <f t="shared" ca="1" si="7"/>
        <v>-0.60583453521781006</v>
      </c>
      <c r="V28" s="7"/>
      <c r="W28" s="28">
        <f t="shared" ca="1" si="8"/>
        <v>-0.79801291339741287</v>
      </c>
      <c r="X28" s="27">
        <f t="shared" ca="1" si="11"/>
        <v>45.177338518534896</v>
      </c>
      <c r="Y28" s="7"/>
      <c r="Z28" s="28">
        <f t="shared" si="12"/>
        <v>45.234000000000002</v>
      </c>
      <c r="AA28" s="27">
        <f t="shared" si="9"/>
        <v>0.78948223384711502</v>
      </c>
      <c r="AB28" s="7"/>
      <c r="AC28" s="28">
        <f t="shared" ca="1" si="0"/>
        <v>-5.6661481465106078E-2</v>
      </c>
      <c r="AD28" s="27">
        <f t="shared" ca="1" si="10"/>
        <v>3.9069247584386346E-2</v>
      </c>
      <c r="AE28" s="7">
        <v>141</v>
      </c>
    </row>
    <row r="29" spans="1:31" s="26" customFormat="1" x14ac:dyDescent="0.25">
      <c r="A29" s="26">
        <v>9</v>
      </c>
      <c r="B29" s="26">
        <v>633</v>
      </c>
      <c r="C29" s="26">
        <v>14769</v>
      </c>
      <c r="D29" s="26">
        <v>12160</v>
      </c>
      <c r="E29" s="26">
        <v>11520</v>
      </c>
      <c r="F29" s="26">
        <v>14157</v>
      </c>
      <c r="G29" s="27"/>
      <c r="H29" s="7"/>
      <c r="I29" s="28">
        <f t="shared" si="1"/>
        <v>3249</v>
      </c>
      <c r="J29" s="27">
        <f t="shared" si="1"/>
        <v>-1997</v>
      </c>
      <c r="K29" s="7"/>
      <c r="L29" s="124">
        <f t="shared" si="2"/>
        <v>-0.8541259071381605</v>
      </c>
      <c r="M29" s="27">
        <f t="shared" ca="1" si="3"/>
        <v>1.8190751663579701E-10</v>
      </c>
      <c r="N29" s="44"/>
      <c r="O29" s="44"/>
      <c r="P29" s="7"/>
      <c r="Q29" s="28">
        <f t="shared" ca="1" si="4"/>
        <v>3281.8417540066639</v>
      </c>
      <c r="R29" s="27">
        <f t="shared" ca="1" si="5"/>
        <v>-1995.471406239393</v>
      </c>
      <c r="S29" s="7"/>
      <c r="T29" s="28">
        <f t="shared" ca="1" si="6"/>
        <v>-0.85592356096710032</v>
      </c>
      <c r="U29" s="27">
        <f t="shared" ca="1" si="7"/>
        <v>-0.52323759068161924</v>
      </c>
      <c r="V29" s="7"/>
      <c r="W29" s="28">
        <f t="shared" ca="1" si="8"/>
        <v>-0.85411241982869435</v>
      </c>
      <c r="X29" s="27">
        <f t="shared" ca="1" si="11"/>
        <v>50.890296731319324</v>
      </c>
      <c r="Y29" s="7"/>
      <c r="Z29" s="28">
        <f t="shared" si="12"/>
        <v>50.930999999999997</v>
      </c>
      <c r="AA29" s="27">
        <f t="shared" si="9"/>
        <v>0.88891364133323192</v>
      </c>
      <c r="AB29" s="7"/>
      <c r="AC29" s="28">
        <f t="shared" ca="1" si="0"/>
        <v>-4.0703268680672977E-2</v>
      </c>
      <c r="AD29" s="27">
        <f t="shared" ca="1" si="10"/>
        <v>-2.9854942836308851E-2</v>
      </c>
      <c r="AE29" s="7">
        <v>140</v>
      </c>
    </row>
    <row r="30" spans="1:31" s="26" customFormat="1" x14ac:dyDescent="0.25">
      <c r="A30" s="26">
        <v>10</v>
      </c>
      <c r="B30" s="26">
        <v>643</v>
      </c>
      <c r="C30" s="26">
        <v>14871</v>
      </c>
      <c r="D30" s="26">
        <v>12333</v>
      </c>
      <c r="E30" s="26">
        <v>11434</v>
      </c>
      <c r="F30" s="26">
        <v>13995</v>
      </c>
      <c r="G30" s="27"/>
      <c r="H30" s="7"/>
      <c r="I30" s="28">
        <f t="shared" si="1"/>
        <v>3437</v>
      </c>
      <c r="J30" s="27">
        <f t="shared" si="1"/>
        <v>-1662</v>
      </c>
      <c r="K30" s="7"/>
      <c r="L30" s="124">
        <f t="shared" si="2"/>
        <v>-0.90242387042805217</v>
      </c>
      <c r="M30" s="27">
        <f t="shared" ca="1" si="3"/>
        <v>1.0511720469371181E-6</v>
      </c>
      <c r="N30" s="44"/>
      <c r="O30" s="44"/>
      <c r="P30" s="7"/>
      <c r="Q30" s="28">
        <f t="shared" ca="1" si="4"/>
        <v>3469.8417540066639</v>
      </c>
      <c r="R30" s="27">
        <f t="shared" ca="1" si="5"/>
        <v>-1660.471406239393</v>
      </c>
      <c r="S30" s="7"/>
      <c r="T30" s="28">
        <f t="shared" ca="1" si="6"/>
        <v>-0.9049550626430608</v>
      </c>
      <c r="U30" s="27">
        <f t="shared" ca="1" si="7"/>
        <v>-0.43539639569868599</v>
      </c>
      <c r="V30" s="7"/>
      <c r="W30" s="28">
        <f t="shared" ca="1" si="8"/>
        <v>-0.90344913724548903</v>
      </c>
      <c r="X30" s="27">
        <f t="shared" ca="1" si="11"/>
        <v>56.651672822752232</v>
      </c>
      <c r="Y30" s="7"/>
      <c r="Z30" s="28">
        <f t="shared" si="12"/>
        <v>56.717999999999996</v>
      </c>
      <c r="AA30" s="27">
        <f t="shared" si="9"/>
        <v>0.98991584514614384</v>
      </c>
      <c r="AB30" s="7"/>
      <c r="AC30" s="28">
        <f t="shared" ca="1" si="0"/>
        <v>-6.6327177247764268E-2</v>
      </c>
      <c r="AD30" s="27">
        <f t="shared" ca="1" si="10"/>
        <v>3.6049735224949586E-2</v>
      </c>
      <c r="AE30" s="7">
        <v>139</v>
      </c>
    </row>
    <row r="31" spans="1:31" s="26" customFormat="1" x14ac:dyDescent="0.25">
      <c r="A31" s="26">
        <v>11</v>
      </c>
      <c r="B31" s="26">
        <v>618</v>
      </c>
      <c r="C31" s="26">
        <v>14945</v>
      </c>
      <c r="D31" s="26">
        <v>12510</v>
      </c>
      <c r="E31" s="26">
        <v>11366</v>
      </c>
      <c r="F31" s="26">
        <v>13825</v>
      </c>
      <c r="G31" s="27"/>
      <c r="H31" s="7"/>
      <c r="I31" s="28">
        <f t="shared" si="1"/>
        <v>3579</v>
      </c>
      <c r="J31" s="27">
        <f t="shared" si="1"/>
        <v>-1315</v>
      </c>
      <c r="K31" s="7"/>
      <c r="L31" s="124">
        <f t="shared" si="2"/>
        <v>-0.94018386196594672</v>
      </c>
      <c r="M31" s="27">
        <f t="shared" ca="1" si="3"/>
        <v>3.7917685111048062E-7</v>
      </c>
      <c r="N31" s="44"/>
      <c r="O31" s="44"/>
      <c r="P31" s="7"/>
      <c r="Q31" s="28">
        <f t="shared" ca="1" si="4"/>
        <v>3611.8417540066639</v>
      </c>
      <c r="R31" s="27">
        <f t="shared" ca="1" si="5"/>
        <v>-1313.471406239393</v>
      </c>
      <c r="S31" s="7"/>
      <c r="T31" s="28">
        <f t="shared" ca="1" si="6"/>
        <v>-0.9419894947600097</v>
      </c>
      <c r="U31" s="27">
        <f t="shared" ca="1" si="7"/>
        <v>-0.34440865044770747</v>
      </c>
      <c r="V31" s="7"/>
      <c r="W31" s="28">
        <f t="shared" ca="1" si="8"/>
        <v>-0.94079963534236899</v>
      </c>
      <c r="X31" s="27">
        <f t="shared" ca="1" si="11"/>
        <v>62.275631806310116</v>
      </c>
      <c r="Y31" s="7"/>
      <c r="Z31" s="28">
        <f t="shared" si="12"/>
        <v>62.279999999999994</v>
      </c>
      <c r="AA31" s="27">
        <f t="shared" si="9"/>
        <v>1.0869910581420683</v>
      </c>
      <c r="AB31" s="7"/>
      <c r="AC31" s="28">
        <f t="shared" ca="1" si="0"/>
        <v>-4.3681936898778417E-3</v>
      </c>
      <c r="AD31" s="27">
        <f t="shared" ca="1" si="10"/>
        <v>-1.2783168854198834E-2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15000</v>
      </c>
      <c r="D32" s="26">
        <v>12689</v>
      </c>
      <c r="E32" s="26">
        <v>11311</v>
      </c>
      <c r="F32" s="26">
        <v>13649</v>
      </c>
      <c r="G32" s="27"/>
      <c r="H32" s="7"/>
      <c r="I32" s="28">
        <f t="shared" si="1"/>
        <v>3689</v>
      </c>
      <c r="J32" s="27">
        <f t="shared" si="1"/>
        <v>-960</v>
      </c>
      <c r="K32" s="7"/>
      <c r="L32" s="124">
        <f t="shared" si="2"/>
        <v>-0.96933065553888242</v>
      </c>
      <c r="M32" s="27">
        <f t="shared" ca="1" si="3"/>
        <v>2.3128575723092417E-7</v>
      </c>
      <c r="N32" s="44"/>
      <c r="O32" s="44"/>
      <c r="P32" s="7"/>
      <c r="Q32" s="28">
        <f t="shared" ca="1" si="4"/>
        <v>3721.8417540066639</v>
      </c>
      <c r="R32" s="27">
        <f t="shared" ca="1" si="5"/>
        <v>-958.47140623939288</v>
      </c>
      <c r="S32" s="7"/>
      <c r="T32" s="28">
        <f t="shared" ca="1" si="6"/>
        <v>-0.97067813935764613</v>
      </c>
      <c r="U32" s="27">
        <f t="shared" ca="1" si="7"/>
        <v>-0.2513232050180319</v>
      </c>
      <c r="V32" s="7"/>
      <c r="W32" s="28">
        <f t="shared" ca="1" si="8"/>
        <v>-0.96981157731758549</v>
      </c>
      <c r="X32" s="27">
        <f t="shared" ca="1" si="11"/>
        <v>67.853941075553962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-4.2058924446024548E-2</v>
      </c>
      <c r="AD32" s="27">
        <f t="shared" ca="1" si="10"/>
        <v>-3.9180619163872166E-2</v>
      </c>
      <c r="AE32" s="7">
        <v>137</v>
      </c>
    </row>
    <row r="33" spans="1:31" s="26" customFormat="1" x14ac:dyDescent="0.25">
      <c r="A33" s="26">
        <v>13</v>
      </c>
      <c r="B33" s="26">
        <v>607</v>
      </c>
      <c r="C33" s="26">
        <v>15034</v>
      </c>
      <c r="D33" s="26">
        <v>12859</v>
      </c>
      <c r="E33" s="26">
        <v>11269</v>
      </c>
      <c r="F33" s="26">
        <v>13466</v>
      </c>
      <c r="G33" s="27"/>
      <c r="H33" s="7"/>
      <c r="I33" s="28">
        <f t="shared" si="1"/>
        <v>3765</v>
      </c>
      <c r="J33" s="27">
        <f t="shared" si="1"/>
        <v>-607</v>
      </c>
      <c r="K33" s="7"/>
      <c r="L33" s="124">
        <f t="shared" si="2"/>
        <v>-0.98876010080389642</v>
      </c>
      <c r="M33" s="27">
        <f t="shared" ca="1" si="3"/>
        <v>1.4259832485988415E-6</v>
      </c>
      <c r="N33" s="44"/>
      <c r="O33" s="44"/>
      <c r="P33" s="7"/>
      <c r="Q33" s="28">
        <f t="shared" ca="1" si="4"/>
        <v>3797.8417540066639</v>
      </c>
      <c r="R33" s="27">
        <f t="shared" ca="1" si="5"/>
        <v>-605.47140623939288</v>
      </c>
      <c r="S33" s="7"/>
      <c r="T33" s="28">
        <f t="shared" ca="1" si="6"/>
        <v>-0.99049938471601318</v>
      </c>
      <c r="U33" s="27">
        <f t="shared" ca="1" si="7"/>
        <v>-0.15876218463303066</v>
      </c>
      <c r="V33" s="7"/>
      <c r="W33" s="28">
        <f t="shared" ca="1" si="8"/>
        <v>-0.98995424620902883</v>
      </c>
      <c r="X33" s="27">
        <f t="shared" ca="1" si="11"/>
        <v>73.271210518600128</v>
      </c>
      <c r="Y33" s="7"/>
      <c r="Z33" s="28">
        <f t="shared" si="12"/>
        <v>73.35899999999998</v>
      </c>
      <c r="AA33" s="27">
        <f t="shared" si="9"/>
        <v>1.2803560859705199</v>
      </c>
      <c r="AB33" s="7"/>
      <c r="AC33" s="28">
        <f t="shared" ca="1" si="0"/>
        <v>-8.778948139985232E-2</v>
      </c>
      <c r="AD33" s="27">
        <f t="shared" ca="1" si="10"/>
        <v>0.10342859995979836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15061</v>
      </c>
      <c r="D34" s="26">
        <v>13053</v>
      </c>
      <c r="E34" s="26">
        <v>11257</v>
      </c>
      <c r="F34" s="26">
        <v>13292</v>
      </c>
      <c r="G34" s="27"/>
      <c r="H34" s="7"/>
      <c r="I34" s="28">
        <f t="shared" si="1"/>
        <v>3804</v>
      </c>
      <c r="J34" s="27">
        <f t="shared" si="1"/>
        <v>-239</v>
      </c>
      <c r="K34" s="7"/>
      <c r="L34" s="124">
        <f t="shared" si="2"/>
        <v>-0.99931665421471128</v>
      </c>
      <c r="M34" s="27">
        <f t="shared" ca="1" si="3"/>
        <v>1.3088254104280139E-6</v>
      </c>
      <c r="N34" s="44"/>
      <c r="O34" s="44"/>
      <c r="P34" s="7"/>
      <c r="Q34" s="28">
        <f t="shared" ca="1" si="4"/>
        <v>3836.8417540066639</v>
      </c>
      <c r="R34" s="27">
        <f t="shared" ca="1" si="5"/>
        <v>-237.47140623939293</v>
      </c>
      <c r="S34" s="7"/>
      <c r="T34" s="28">
        <f t="shared" ca="1" si="6"/>
        <v>-1.0006708132551752</v>
      </c>
      <c r="U34" s="27">
        <f t="shared" ca="1" si="7"/>
        <v>-6.2267976412972707E-2</v>
      </c>
      <c r="V34" s="7"/>
      <c r="W34" s="28">
        <f t="shared" ca="1" si="8"/>
        <v>-1.0004606932920281</v>
      </c>
      <c r="X34" s="27">
        <f t="shared" ca="1" si="11"/>
        <v>78.820882912256025</v>
      </c>
      <c r="Y34" s="7"/>
      <c r="Z34" s="28">
        <f t="shared" si="12"/>
        <v>78.920999999999978</v>
      </c>
      <c r="AA34" s="27">
        <f t="shared" si="9"/>
        <v>1.3774312989664443</v>
      </c>
      <c r="AB34" s="7"/>
      <c r="AC34" s="28">
        <f t="shared" ca="1" si="0"/>
        <v>-0.10011708774395345</v>
      </c>
      <c r="AD34" s="27">
        <f t="shared" ca="1" si="10"/>
        <v>7.0906504316084806E-2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15059</v>
      </c>
      <c r="D35" s="26">
        <v>13243</v>
      </c>
      <c r="E35" s="26">
        <v>11250</v>
      </c>
      <c r="F35" s="26">
        <v>13102</v>
      </c>
      <c r="G35" s="27"/>
      <c r="H35" s="7"/>
      <c r="I35" s="28">
        <f t="shared" si="1"/>
        <v>3809</v>
      </c>
      <c r="J35" s="27">
        <f t="shared" si="1"/>
        <v>141</v>
      </c>
      <c r="K35" s="7"/>
      <c r="L35" s="124">
        <f t="shared" si="2"/>
        <v>-1.0003899259303115</v>
      </c>
      <c r="M35" s="27">
        <f t="shared" ca="1" si="3"/>
        <v>2.9607544612443851E-6</v>
      </c>
      <c r="N35" s="44"/>
      <c r="O35" s="44"/>
      <c r="P35" s="7"/>
      <c r="Q35" s="28">
        <f t="shared" ca="1" si="4"/>
        <v>3841.8417540066639</v>
      </c>
      <c r="R35" s="27">
        <f t="shared" ca="1" si="5"/>
        <v>142.52859376060707</v>
      </c>
      <c r="S35" s="7"/>
      <c r="T35" s="28">
        <f t="shared" ca="1" si="6"/>
        <v>-1.0019748425550679</v>
      </c>
      <c r="U35" s="27">
        <f t="shared" ca="1" si="7"/>
        <v>3.7372782075130638E-2</v>
      </c>
      <c r="V35" s="7"/>
      <c r="W35" s="28">
        <f t="shared" ca="1" si="8"/>
        <v>-1.0021106102305957</v>
      </c>
      <c r="X35" s="27">
        <f t="shared" ca="1" si="11"/>
        <v>84.518141258559012</v>
      </c>
      <c r="Y35" s="7"/>
      <c r="Z35" s="28">
        <f t="shared" si="12"/>
        <v>84.59999999999998</v>
      </c>
      <c r="AA35" s="27">
        <f t="shared" si="9"/>
        <v>1.4765485471872024</v>
      </c>
      <c r="AB35" s="7"/>
      <c r="AC35" s="28">
        <f t="shared" ca="1" si="0"/>
        <v>-8.1858741440967719E-2</v>
      </c>
      <c r="AD35" s="27">
        <f t="shared" ca="1" si="10"/>
        <v>-4.7276084795143447E-2</v>
      </c>
      <c r="AE35" s="7">
        <v>134</v>
      </c>
    </row>
    <row r="36" spans="1:31" s="26" customFormat="1" x14ac:dyDescent="0.25">
      <c r="A36" s="26">
        <v>16</v>
      </c>
      <c r="B36" s="26">
        <v>624</v>
      </c>
      <c r="C36" s="26">
        <v>15045</v>
      </c>
      <c r="D36" s="26">
        <v>13422</v>
      </c>
      <c r="E36" s="26">
        <v>11270</v>
      </c>
      <c r="F36" s="26">
        <v>12911</v>
      </c>
      <c r="G36" s="27"/>
      <c r="H36" s="7"/>
      <c r="I36" s="28">
        <f t="shared" si="1"/>
        <v>3775</v>
      </c>
      <c r="J36" s="27">
        <f t="shared" si="1"/>
        <v>511</v>
      </c>
      <c r="K36" s="7"/>
      <c r="L36" s="124">
        <f t="shared" si="2"/>
        <v>-0.99179748037914428</v>
      </c>
      <c r="M36" s="27">
        <f t="shared" ca="1" si="3"/>
        <v>3.1771453641956505E-6</v>
      </c>
      <c r="N36" s="44"/>
      <c r="O36" s="44"/>
      <c r="P36" s="7"/>
      <c r="Q36" s="28">
        <f t="shared" ca="1" si="4"/>
        <v>3807.8417540066639</v>
      </c>
      <c r="R36" s="27">
        <f t="shared" ca="1" si="5"/>
        <v>512.52859376060712</v>
      </c>
      <c r="S36" s="7"/>
      <c r="T36" s="28">
        <f t="shared" ca="1" si="6"/>
        <v>-0.99310744331579837</v>
      </c>
      <c r="U36" s="27">
        <f t="shared" ca="1" si="7"/>
        <v>0.13439141533986285</v>
      </c>
      <c r="V36" s="7"/>
      <c r="W36" s="28">
        <f t="shared" ca="1" si="8"/>
        <v>-0.99357993524931509</v>
      </c>
      <c r="X36" s="27">
        <f t="shared" ca="1" si="11"/>
        <v>90.085404164558611</v>
      </c>
      <c r="Y36" s="7"/>
      <c r="Z36" s="28">
        <f t="shared" si="12"/>
        <v>90.21599999999998</v>
      </c>
      <c r="AA36" s="27">
        <f t="shared" si="9"/>
        <v>1.574566237979204</v>
      </c>
      <c r="AB36" s="7"/>
      <c r="AC36" s="28">
        <f t="shared" ca="1" si="0"/>
        <v>-0.13059583544136899</v>
      </c>
      <c r="AD36" s="27">
        <f t="shared" ca="1" si="10"/>
        <v>1.978741321340749E-2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15007</v>
      </c>
      <c r="D37" s="26">
        <v>13608</v>
      </c>
      <c r="E37" s="26">
        <v>11304</v>
      </c>
      <c r="F37" s="26">
        <v>12730</v>
      </c>
      <c r="G37" s="27"/>
      <c r="H37" s="7"/>
      <c r="I37" s="28">
        <f t="shared" si="1"/>
        <v>3703</v>
      </c>
      <c r="J37" s="27">
        <f t="shared" si="1"/>
        <v>878</v>
      </c>
      <c r="K37" s="7"/>
      <c r="L37" s="124">
        <f t="shared" si="2"/>
        <v>-0.97354112410365656</v>
      </c>
      <c r="M37" s="27">
        <f t="shared" ca="1" si="3"/>
        <v>2.5431419107647992E-6</v>
      </c>
      <c r="N37" s="44"/>
      <c r="O37" s="44"/>
      <c r="P37" s="7"/>
      <c r="Q37" s="28">
        <f t="shared" ca="1" si="4"/>
        <v>3735.8417540066639</v>
      </c>
      <c r="R37" s="27">
        <f t="shared" ca="1" si="5"/>
        <v>879.52859376060712</v>
      </c>
      <c r="S37" s="7"/>
      <c r="T37" s="28">
        <f t="shared" ca="1" si="6"/>
        <v>-0.97432942139734535</v>
      </c>
      <c r="U37" s="27">
        <f t="shared" ca="1" si="7"/>
        <v>0.23062341103758371</v>
      </c>
      <c r="V37" s="7"/>
      <c r="W37" s="28">
        <f t="shared" ca="1" si="8"/>
        <v>-0.97513584724914759</v>
      </c>
      <c r="X37" s="27">
        <f t="shared" ca="1" si="11"/>
        <v>95.688518613405847</v>
      </c>
      <c r="Y37" s="7"/>
      <c r="Z37" s="28">
        <f t="shared" si="12"/>
        <v>95.867999999999981</v>
      </c>
      <c r="AA37" s="27">
        <f t="shared" si="9"/>
        <v>1.6732122473019235</v>
      </c>
      <c r="AB37" s="7"/>
      <c r="AC37" s="28">
        <f t="shared" ca="1" si="0"/>
        <v>-0.1794813865941336</v>
      </c>
      <c r="AD37" s="27">
        <f t="shared" ca="1" si="10"/>
        <v>1.9601040480338838E-2</v>
      </c>
      <c r="AE37" s="7">
        <v>132</v>
      </c>
    </row>
    <row r="38" spans="1:31" s="26" customFormat="1" x14ac:dyDescent="0.25">
      <c r="A38" s="26">
        <v>18</v>
      </c>
      <c r="B38" s="26">
        <v>640</v>
      </c>
      <c r="C38" s="26">
        <v>14952</v>
      </c>
      <c r="D38" s="26">
        <v>13796</v>
      </c>
      <c r="E38" s="26">
        <v>11359</v>
      </c>
      <c r="F38" s="26">
        <v>12545</v>
      </c>
      <c r="G38" s="27"/>
      <c r="H38" s="7"/>
      <c r="I38" s="28">
        <f t="shared" si="1"/>
        <v>3593</v>
      </c>
      <c r="J38" s="27">
        <f t="shared" si="1"/>
        <v>1251</v>
      </c>
      <c r="K38" s="7"/>
      <c r="L38" s="124">
        <f t="shared" si="2"/>
        <v>-0.94520231381166542</v>
      </c>
      <c r="M38" s="27">
        <f t="shared" ca="1" si="3"/>
        <v>2.509766658070685E-6</v>
      </c>
      <c r="N38" s="44"/>
      <c r="O38" s="44"/>
      <c r="P38" s="7"/>
      <c r="Q38" s="28">
        <f t="shared" ca="1" si="4"/>
        <v>3625.8417540066639</v>
      </c>
      <c r="R38" s="27">
        <f t="shared" ca="1" si="5"/>
        <v>1252.528593760607</v>
      </c>
      <c r="S38" s="7"/>
      <c r="T38" s="28">
        <f t="shared" ca="1" si="6"/>
        <v>-0.94564077679970893</v>
      </c>
      <c r="U38" s="27">
        <f t="shared" ca="1" si="7"/>
        <v>0.32842868186932722</v>
      </c>
      <c r="V38" s="7"/>
      <c r="W38" s="28">
        <f t="shared" ca="1" si="8"/>
        <v>-0.9467865381196694</v>
      </c>
      <c r="X38" s="27">
        <f t="shared" ca="1" si="11"/>
        <v>101.51337366481158</v>
      </c>
      <c r="Y38" s="7"/>
      <c r="Z38" s="28">
        <f t="shared" si="12"/>
        <v>101.62799999999999</v>
      </c>
      <c r="AA38" s="27">
        <f t="shared" si="9"/>
        <v>1.7737432122167971</v>
      </c>
      <c r="AB38" s="7"/>
      <c r="AC38" s="28">
        <f t="shared" ca="1" si="0"/>
        <v>-0.11462633518840448</v>
      </c>
      <c r="AD38" s="27">
        <f t="shared" ca="1" si="10"/>
        <v>9.0080493643753812E-2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14886</v>
      </c>
      <c r="D39" s="26">
        <v>13964</v>
      </c>
      <c r="E39" s="26">
        <v>11430</v>
      </c>
      <c r="F39" s="26">
        <v>12369</v>
      </c>
      <c r="G39" s="27"/>
      <c r="H39" s="7"/>
      <c r="I39" s="28">
        <f t="shared" si="1"/>
        <v>3456</v>
      </c>
      <c r="J39" s="27">
        <f t="shared" si="1"/>
        <v>1595</v>
      </c>
      <c r="K39" s="7"/>
      <c r="L39" s="124">
        <f t="shared" si="2"/>
        <v>-0.9082507190076492</v>
      </c>
      <c r="M39" s="27">
        <f t="shared" ca="1" si="3"/>
        <v>9.7238775193322398E-6</v>
      </c>
      <c r="N39" s="44"/>
      <c r="O39" s="44"/>
      <c r="P39" s="7"/>
      <c r="Q39" s="28">
        <f t="shared" ca="1" si="4"/>
        <v>3488.8417540066639</v>
      </c>
      <c r="R39" s="27">
        <f t="shared" ca="1" si="5"/>
        <v>1596.528593760607</v>
      </c>
      <c r="S39" s="7"/>
      <c r="T39" s="28">
        <f t="shared" ca="1" si="6"/>
        <v>-0.90991037398265262</v>
      </c>
      <c r="U39" s="27">
        <f t="shared" ca="1" si="7"/>
        <v>0.41862978955329444</v>
      </c>
      <c r="V39" s="7"/>
      <c r="W39" s="28">
        <f t="shared" ca="1" si="8"/>
        <v>-0.91136903225672028</v>
      </c>
      <c r="X39" s="27">
        <f t="shared" ca="1" si="11"/>
        <v>107.05362963262587</v>
      </c>
      <c r="Y39" s="7"/>
      <c r="Z39" s="28">
        <f t="shared" si="12"/>
        <v>107.26199999999999</v>
      </c>
      <c r="AA39" s="27">
        <f t="shared" si="9"/>
        <v>1.8720750622741575</v>
      </c>
      <c r="AB39" s="7"/>
      <c r="AC39" s="28">
        <f t="shared" ca="1" si="0"/>
        <v>-0.20837036737411552</v>
      </c>
      <c r="AD39" s="27">
        <f t="shared" ca="1" si="10"/>
        <v>6.7294363945052282E-2</v>
      </c>
      <c r="AE39" s="7">
        <v>130</v>
      </c>
    </row>
    <row r="40" spans="1:31" s="26" customFormat="1" x14ac:dyDescent="0.25">
      <c r="A40" s="26">
        <v>20</v>
      </c>
      <c r="B40" s="26">
        <v>612</v>
      </c>
      <c r="C40" s="26">
        <v>14800</v>
      </c>
      <c r="D40" s="26">
        <v>14128</v>
      </c>
      <c r="E40" s="26">
        <v>11514</v>
      </c>
      <c r="F40" s="26">
        <v>12208</v>
      </c>
      <c r="G40" s="27"/>
      <c r="H40" s="7"/>
      <c r="I40" s="28">
        <f t="shared" si="1"/>
        <v>3286</v>
      </c>
      <c r="J40" s="27">
        <f t="shared" si="1"/>
        <v>1920</v>
      </c>
      <c r="K40" s="7"/>
      <c r="L40" s="124">
        <f t="shared" si="2"/>
        <v>-0.8636430416770563</v>
      </c>
      <c r="M40" s="27">
        <f t="shared" ca="1" si="3"/>
        <v>1.3575875504959371E-5</v>
      </c>
      <c r="N40" s="44"/>
      <c r="O40" s="44"/>
      <c r="P40" s="7"/>
      <c r="Q40" s="28">
        <f t="shared" ca="1" si="4"/>
        <v>3318.8417540066639</v>
      </c>
      <c r="R40" s="27">
        <f t="shared" ca="1" si="5"/>
        <v>1921.528593760607</v>
      </c>
      <c r="S40" s="7"/>
      <c r="T40" s="28">
        <f t="shared" ca="1" si="6"/>
        <v>-0.86557337778630528</v>
      </c>
      <c r="U40" s="27">
        <f t="shared" ca="1" si="7"/>
        <v>0.5038488593128565</v>
      </c>
      <c r="V40" s="7"/>
      <c r="W40" s="28">
        <f t="shared" ca="1" si="8"/>
        <v>-0.86732758717208813</v>
      </c>
      <c r="X40" s="27">
        <f t="shared" ca="1" si="11"/>
        <v>112.53554441968254</v>
      </c>
      <c r="Y40" s="7"/>
      <c r="Z40" s="28">
        <f t="shared" si="12"/>
        <v>112.76999999999998</v>
      </c>
      <c r="AA40" s="27">
        <f t="shared" si="9"/>
        <v>1.9682077974740051</v>
      </c>
      <c r="AB40" s="7"/>
      <c r="AC40" s="28">
        <f t="shared" ca="1" si="0"/>
        <v>-0.2344555803174444</v>
      </c>
      <c r="AD40" s="27">
        <f t="shared" ca="1" si="10"/>
        <v>6.0652273016941649E-2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14703</v>
      </c>
      <c r="D41" s="26">
        <v>14291</v>
      </c>
      <c r="E41" s="26">
        <v>11620</v>
      </c>
      <c r="F41" s="26">
        <v>12057</v>
      </c>
      <c r="G41" s="27"/>
      <c r="H41" s="7"/>
      <c r="I41" s="28">
        <f t="shared" si="1"/>
        <v>3083</v>
      </c>
      <c r="J41" s="27">
        <f t="shared" si="1"/>
        <v>2234</v>
      </c>
      <c r="K41" s="7"/>
      <c r="L41" s="124">
        <f t="shared" si="2"/>
        <v>-0.81152396169789887</v>
      </c>
      <c r="M41" s="27">
        <f t="shared" ca="1" si="3"/>
        <v>9.894313984130705E-6</v>
      </c>
      <c r="N41" s="44"/>
      <c r="O41" s="44"/>
      <c r="P41" s="7"/>
      <c r="Q41" s="28">
        <f t="shared" ca="1" si="4"/>
        <v>3115.8417540066639</v>
      </c>
      <c r="R41" s="27">
        <f t="shared" ca="1" si="5"/>
        <v>2235.5285937606072</v>
      </c>
      <c r="S41" s="7"/>
      <c r="T41" s="28">
        <f t="shared" ca="1" si="6"/>
        <v>-0.81262978821066711</v>
      </c>
      <c r="U41" s="27">
        <f t="shared" ca="1" si="7"/>
        <v>0.58618359132671038</v>
      </c>
      <c r="V41" s="7"/>
      <c r="W41" s="28">
        <f t="shared" ca="1" si="8"/>
        <v>-0.81466948454539667</v>
      </c>
      <c r="X41" s="27">
        <f t="shared" ca="1" si="11"/>
        <v>118.11869305206693</v>
      </c>
      <c r="Y41" s="7"/>
      <c r="Z41" s="28">
        <f t="shared" si="12"/>
        <v>118.23299999999998</v>
      </c>
      <c r="AA41" s="27">
        <f t="shared" si="9"/>
        <v>2.0635551345104552</v>
      </c>
      <c r="AB41" s="7"/>
      <c r="AC41" s="28">
        <f t="shared" ca="1" si="0"/>
        <v>-0.11430694793304497</v>
      </c>
      <c r="AD41" s="27">
        <f t="shared" ca="1" si="10"/>
        <v>7.8927574212201534E-2</v>
      </c>
      <c r="AE41" s="7">
        <v>128</v>
      </c>
    </row>
    <row r="42" spans="1:31" s="26" customFormat="1" x14ac:dyDescent="0.25">
      <c r="A42" s="26">
        <v>22</v>
      </c>
      <c r="B42" s="26">
        <v>621</v>
      </c>
      <c r="C42" s="26">
        <v>14580</v>
      </c>
      <c r="D42" s="26">
        <v>14431</v>
      </c>
      <c r="E42" s="26">
        <v>11737</v>
      </c>
      <c r="F42" s="26">
        <v>11906</v>
      </c>
      <c r="G42" s="27"/>
      <c r="H42" s="7"/>
      <c r="I42" s="28">
        <f t="shared" si="1"/>
        <v>2843</v>
      </c>
      <c r="J42" s="27">
        <f t="shared" si="1"/>
        <v>2525</v>
      </c>
      <c r="K42" s="7"/>
      <c r="L42" s="124">
        <f t="shared" si="2"/>
        <v>-0.75058104122225888</v>
      </c>
      <c r="M42" s="27">
        <f t="shared" ca="1" si="3"/>
        <v>3.0959490225086802E-6</v>
      </c>
      <c r="N42" s="44"/>
      <c r="O42" s="44"/>
      <c r="P42" s="7"/>
      <c r="Q42" s="28">
        <f t="shared" ca="1" si="4"/>
        <v>2875.8417540066639</v>
      </c>
      <c r="R42" s="27">
        <f t="shared" ca="1" si="5"/>
        <v>2526.5285937606072</v>
      </c>
      <c r="S42" s="7"/>
      <c r="T42" s="28">
        <f t="shared" ca="1" si="6"/>
        <v>-0.75003638181582399</v>
      </c>
      <c r="U42" s="27">
        <f t="shared" ca="1" si="7"/>
        <v>0.66248743532681054</v>
      </c>
      <c r="V42" s="7"/>
      <c r="W42" s="28">
        <f t="shared" ca="1" si="8"/>
        <v>-0.75234057213204952</v>
      </c>
      <c r="X42" s="27">
        <f t="shared" ca="1" si="11"/>
        <v>123.748468503288</v>
      </c>
      <c r="Y42" s="7"/>
      <c r="Z42" s="28">
        <f t="shared" si="12"/>
        <v>123.82199999999997</v>
      </c>
      <c r="AA42" s="27">
        <f t="shared" si="9"/>
        <v>2.1611015864044183</v>
      </c>
      <c r="AB42" s="7"/>
      <c r="AC42" s="28">
        <f t="shared" ca="1" si="0"/>
        <v>-7.3531496711979116E-2</v>
      </c>
      <c r="AD42" s="27">
        <f t="shared" ca="1" si="10"/>
        <v>-2.6991194358345183E-2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14451</v>
      </c>
      <c r="D43" s="26">
        <v>14566</v>
      </c>
      <c r="E43" s="26">
        <v>11867</v>
      </c>
      <c r="F43" s="26">
        <v>11769</v>
      </c>
      <c r="G43" s="27"/>
      <c r="H43" s="7"/>
      <c r="I43" s="28">
        <f t="shared" si="1"/>
        <v>2584</v>
      </c>
      <c r="J43" s="27">
        <f t="shared" si="1"/>
        <v>2797</v>
      </c>
      <c r="K43" s="7"/>
      <c r="L43" s="124">
        <f t="shared" si="2"/>
        <v>-0.68215967245339204</v>
      </c>
      <c r="M43" s="27">
        <f t="shared" ca="1" si="3"/>
        <v>8.2906684103356746E-6</v>
      </c>
      <c r="N43" s="44"/>
      <c r="O43" s="44"/>
      <c r="P43" s="7"/>
      <c r="Q43" s="28">
        <f t="shared" ca="1" si="4"/>
        <v>2616.8417540066639</v>
      </c>
      <c r="R43" s="27">
        <f t="shared" ca="1" si="5"/>
        <v>2798.5285937606072</v>
      </c>
      <c r="S43" s="7"/>
      <c r="T43" s="28">
        <f t="shared" ca="1" si="6"/>
        <v>-0.68248766408138906</v>
      </c>
      <c r="U43" s="27">
        <f t="shared" ca="1" si="7"/>
        <v>0.73380924140250559</v>
      </c>
      <c r="V43" s="7"/>
      <c r="W43" s="28">
        <f t="shared" ca="1" si="8"/>
        <v>-0.68503902453508259</v>
      </c>
      <c r="X43" s="27">
        <f t="shared" ca="1" si="11"/>
        <v>129.35099695443557</v>
      </c>
      <c r="Y43" s="7"/>
      <c r="Z43" s="28">
        <f t="shared" si="12"/>
        <v>129.43799999999999</v>
      </c>
      <c r="AA43" s="27">
        <f t="shared" si="9"/>
        <v>2.2591192771964201</v>
      </c>
      <c r="AB43" s="7"/>
      <c r="AC43" s="28">
        <f t="shared" ca="1" si="0"/>
        <v>-8.7003045564415515E-2</v>
      </c>
      <c r="AD43" s="27">
        <f t="shared" ca="1" si="10"/>
        <v>-1.5147404493802696E-3</v>
      </c>
      <c r="AE43" s="7">
        <v>126</v>
      </c>
    </row>
    <row r="44" spans="1:31" s="26" customFormat="1" x14ac:dyDescent="0.25">
      <c r="A44" s="26">
        <v>24</v>
      </c>
      <c r="B44" s="26">
        <v>633</v>
      </c>
      <c r="C44" s="26">
        <v>14300</v>
      </c>
      <c r="D44" s="26">
        <v>14686</v>
      </c>
      <c r="E44" s="26">
        <v>12013</v>
      </c>
      <c r="F44" s="26">
        <v>11640</v>
      </c>
      <c r="G44" s="27"/>
      <c r="H44" s="7"/>
      <c r="I44" s="28">
        <f t="shared" si="1"/>
        <v>2287</v>
      </c>
      <c r="J44" s="27">
        <f t="shared" si="1"/>
        <v>3046</v>
      </c>
      <c r="K44" s="7"/>
      <c r="L44" s="124">
        <f t="shared" si="2"/>
        <v>-0.60606699662816876</v>
      </c>
      <c r="M44" s="27">
        <f t="shared" ca="1" si="3"/>
        <v>3.023644852723269E-6</v>
      </c>
      <c r="N44" s="44"/>
      <c r="O44" s="44"/>
      <c r="P44" s="7"/>
      <c r="Q44" s="28">
        <f t="shared" ca="1" si="4"/>
        <v>2319.8417540066639</v>
      </c>
      <c r="R44" s="27">
        <f t="shared" ca="1" si="5"/>
        <v>3047.5285937606072</v>
      </c>
      <c r="S44" s="7"/>
      <c r="T44" s="28">
        <f t="shared" ca="1" si="6"/>
        <v>-0.6050283236677706</v>
      </c>
      <c r="U44" s="27">
        <f t="shared" ca="1" si="7"/>
        <v>0.79910015946444701</v>
      </c>
      <c r="V44" s="7"/>
      <c r="W44" s="28">
        <f t="shared" ca="1" si="8"/>
        <v>-0.60780585972016976</v>
      </c>
      <c r="X44" s="27">
        <f t="shared" ca="1" si="11"/>
        <v>135.12525279207063</v>
      </c>
      <c r="Y44" s="7"/>
      <c r="Z44" s="28">
        <f t="shared" si="12"/>
        <v>135.13499999999999</v>
      </c>
      <c r="AA44" s="27">
        <f t="shared" si="9"/>
        <v>2.358550684682537</v>
      </c>
      <c r="AB44" s="7"/>
      <c r="AC44" s="28">
        <f t="shared" ca="1" si="0"/>
        <v>-9.7472079293652314E-3</v>
      </c>
      <c r="AD44" s="27">
        <f t="shared" ca="1" si="10"/>
        <v>6.3753383858568213E-2</v>
      </c>
      <c r="AE44" s="7">
        <v>125</v>
      </c>
    </row>
    <row r="45" spans="1:31" s="26" customFormat="1" x14ac:dyDescent="0.25">
      <c r="A45" s="26">
        <v>25</v>
      </c>
      <c r="B45" s="26">
        <v>635</v>
      </c>
      <c r="C45" s="26">
        <v>14149</v>
      </c>
      <c r="D45" s="26">
        <v>14794</v>
      </c>
      <c r="E45" s="26">
        <v>12172</v>
      </c>
      <c r="F45" s="26">
        <v>11533</v>
      </c>
      <c r="G45" s="27"/>
      <c r="H45" s="7"/>
      <c r="I45" s="28">
        <f t="shared" si="1"/>
        <v>1977</v>
      </c>
      <c r="J45" s="27">
        <f t="shared" si="1"/>
        <v>3261</v>
      </c>
      <c r="K45" s="7"/>
      <c r="L45" s="124">
        <f t="shared" si="2"/>
        <v>-0.52372222001996716</v>
      </c>
      <c r="M45" s="27">
        <f t="shared" ca="1" si="3"/>
        <v>1.1758254559893238E-5</v>
      </c>
      <c r="N45" s="44"/>
      <c r="O45" s="44"/>
      <c r="P45" s="7"/>
      <c r="Q45" s="28">
        <f t="shared" ca="1" si="4"/>
        <v>2009.8417540066639</v>
      </c>
      <c r="R45" s="27">
        <f t="shared" ca="1" si="5"/>
        <v>3262.5285937606072</v>
      </c>
      <c r="S45" s="7"/>
      <c r="T45" s="28">
        <f t="shared" ca="1" si="6"/>
        <v>-0.52417850707443148</v>
      </c>
      <c r="U45" s="27">
        <f t="shared" ca="1" si="7"/>
        <v>0.85547585176692653</v>
      </c>
      <c r="V45" s="7"/>
      <c r="W45" s="28">
        <f t="shared" ca="1" si="8"/>
        <v>-0.52715125116008432</v>
      </c>
      <c r="X45" s="27">
        <f t="shared" ca="1" si="11"/>
        <v>140.74062144470383</v>
      </c>
      <c r="Y45" s="7"/>
      <c r="Z45" s="28">
        <f t="shared" si="12"/>
        <v>140.85</v>
      </c>
      <c r="AA45" s="27">
        <f t="shared" si="9"/>
        <v>2.458296251434013</v>
      </c>
      <c r="AB45" s="7"/>
      <c r="AC45" s="28">
        <f t="shared" ca="1" si="0"/>
        <v>-0.10937855529616058</v>
      </c>
      <c r="AD45" s="27">
        <f t="shared" ca="1" si="10"/>
        <v>0.12234056641901248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13983</v>
      </c>
      <c r="D46" s="26">
        <v>14889</v>
      </c>
      <c r="E46" s="26">
        <v>12340</v>
      </c>
      <c r="F46" s="26">
        <v>11440</v>
      </c>
      <c r="G46" s="27"/>
      <c r="H46" s="7"/>
      <c r="I46" s="28">
        <f t="shared" si="1"/>
        <v>1643</v>
      </c>
      <c r="J46" s="27">
        <f t="shared" si="1"/>
        <v>3449</v>
      </c>
      <c r="K46" s="7"/>
      <c r="L46" s="124">
        <f t="shared" si="2"/>
        <v>-0.43716423748217809</v>
      </c>
      <c r="M46" s="27">
        <f t="shared" ca="1" si="3"/>
        <v>9.2930540976667206E-6</v>
      </c>
      <c r="N46" s="44"/>
      <c r="O46" s="44"/>
      <c r="P46" s="7"/>
      <c r="Q46" s="28">
        <f t="shared" ca="1" si="4"/>
        <v>1675.8417540066639</v>
      </c>
      <c r="R46" s="27">
        <f t="shared" ca="1" si="5"/>
        <v>3450.5285937606072</v>
      </c>
      <c r="S46" s="7"/>
      <c r="T46" s="28">
        <f t="shared" ca="1" si="6"/>
        <v>-0.43706934984160806</v>
      </c>
      <c r="U46" s="27">
        <f t="shared" ca="1" si="7"/>
        <v>0.90477180596630391</v>
      </c>
      <c r="V46" s="7"/>
      <c r="W46" s="28">
        <f t="shared" ca="1" si="8"/>
        <v>-0.44021268858030427</v>
      </c>
      <c r="X46" s="27">
        <f t="shared" ca="1" si="11"/>
        <v>146.4373068346668</v>
      </c>
      <c r="Y46" s="7"/>
      <c r="Z46" s="28">
        <f t="shared" si="12"/>
        <v>146.50199999999998</v>
      </c>
      <c r="AA46" s="27">
        <f t="shared" si="9"/>
        <v>2.5569422607567325</v>
      </c>
      <c r="AB46" s="7"/>
      <c r="AC46" s="28">
        <f t="shared" ca="1" si="0"/>
        <v>-6.4693165333181923E-2</v>
      </c>
      <c r="AD46" s="27">
        <f t="shared" ca="1" si="10"/>
        <v>-3.7791661952439881E-3</v>
      </c>
      <c r="AE46" s="7">
        <v>123</v>
      </c>
    </row>
    <row r="47" spans="1:31" s="26" customFormat="1" x14ac:dyDescent="0.25">
      <c r="A47" s="26">
        <v>27</v>
      </c>
      <c r="B47" s="26">
        <v>623</v>
      </c>
      <c r="C47" s="26">
        <v>13812</v>
      </c>
      <c r="D47" s="26">
        <v>14967</v>
      </c>
      <c r="E47" s="26">
        <v>12518</v>
      </c>
      <c r="F47" s="26">
        <v>11370</v>
      </c>
      <c r="G47" s="27"/>
      <c r="H47" s="7"/>
      <c r="I47" s="28">
        <f t="shared" si="1"/>
        <v>1294</v>
      </c>
      <c r="J47" s="27">
        <f t="shared" si="1"/>
        <v>3597</v>
      </c>
      <c r="K47" s="7"/>
      <c r="L47" s="124">
        <f t="shared" si="2"/>
        <v>-0.34709558585256756</v>
      </c>
      <c r="M47" s="27">
        <f t="shared" ca="1" si="3"/>
        <v>4.9729904513787108E-6</v>
      </c>
      <c r="N47" s="44"/>
      <c r="O47" s="44"/>
      <c r="P47" s="7"/>
      <c r="Q47" s="28">
        <f t="shared" ca="1" si="4"/>
        <v>1326.8417540066639</v>
      </c>
      <c r="R47" s="27">
        <f t="shared" ca="1" si="5"/>
        <v>3598.5285937606072</v>
      </c>
      <c r="S47" s="7"/>
      <c r="T47" s="28">
        <f t="shared" ca="1" si="6"/>
        <v>-0.34604810470910691</v>
      </c>
      <c r="U47" s="27">
        <f t="shared" ca="1" si="7"/>
        <v>0.94357925927219688</v>
      </c>
      <c r="V47" s="7"/>
      <c r="W47" s="28">
        <f t="shared" ca="1" si="8"/>
        <v>-0.34932560613305352</v>
      </c>
      <c r="X47" s="27">
        <f t="shared" ca="1" si="11"/>
        <v>152.06711501436666</v>
      </c>
      <c r="Y47" s="7"/>
      <c r="Z47" s="28">
        <f t="shared" si="12"/>
        <v>152.10899999999998</v>
      </c>
      <c r="AA47" s="27">
        <f t="shared" si="9"/>
        <v>2.6548028719160541</v>
      </c>
      <c r="AB47" s="7"/>
      <c r="AC47" s="28">
        <f t="shared" ca="1" si="0"/>
        <v>-4.1884985633316774E-2</v>
      </c>
      <c r="AD47" s="27">
        <f t="shared" ca="1" si="10"/>
        <v>2.955175377252317E-2</v>
      </c>
      <c r="AE47" s="7">
        <v>122</v>
      </c>
    </row>
    <row r="48" spans="1:31" s="26" customFormat="1" x14ac:dyDescent="0.25">
      <c r="A48" s="26">
        <v>28</v>
      </c>
      <c r="B48" s="26">
        <v>620</v>
      </c>
      <c r="C48" s="26">
        <v>13631</v>
      </c>
      <c r="D48" s="26">
        <v>15019</v>
      </c>
      <c r="E48" s="26">
        <v>12696</v>
      </c>
      <c r="F48" s="26">
        <v>11311</v>
      </c>
      <c r="G48" s="27"/>
      <c r="H48" s="7"/>
      <c r="I48" s="28">
        <f t="shared" si="1"/>
        <v>935</v>
      </c>
      <c r="J48" s="27">
        <f t="shared" si="1"/>
        <v>3708</v>
      </c>
      <c r="K48" s="7"/>
      <c r="L48" s="124">
        <f t="shared" si="2"/>
        <v>-0.25416405085050076</v>
      </c>
      <c r="M48" s="27">
        <f t="shared" ca="1" si="3"/>
        <v>2.6657770610034932E-6</v>
      </c>
      <c r="N48" s="44"/>
      <c r="O48" s="44"/>
      <c r="P48" s="7"/>
      <c r="Q48" s="28">
        <f t="shared" ca="1" si="4"/>
        <v>967.84175400666379</v>
      </c>
      <c r="R48" s="27">
        <f t="shared" ca="1" si="5"/>
        <v>3709.5285937606072</v>
      </c>
      <c r="S48" s="7"/>
      <c r="T48" s="28">
        <f t="shared" ca="1" si="6"/>
        <v>-0.25241880097682062</v>
      </c>
      <c r="U48" s="27">
        <f t="shared" ca="1" si="7"/>
        <v>0.97268484925161647</v>
      </c>
      <c r="V48" s="7"/>
      <c r="W48" s="28">
        <f t="shared" ca="1" si="8"/>
        <v>-0.25579677160464198</v>
      </c>
      <c r="X48" s="27">
        <f t="shared" ca="1" si="11"/>
        <v>157.64830233598025</v>
      </c>
      <c r="Y48" s="7"/>
      <c r="Z48" s="28">
        <f t="shared" si="12"/>
        <v>157.68899999999999</v>
      </c>
      <c r="AA48" s="27">
        <f t="shared" si="9"/>
        <v>2.7521922441773383</v>
      </c>
      <c r="AB48" s="7"/>
      <c r="AC48" s="28">
        <f t="shared" ca="1" si="0"/>
        <v>-4.0697664019745616E-2</v>
      </c>
      <c r="AD48" s="27">
        <f t="shared" ca="1" si="10"/>
        <v>3.3364989300196157E-2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13450</v>
      </c>
      <c r="D49" s="26">
        <v>15050</v>
      </c>
      <c r="E49" s="26">
        <v>12871</v>
      </c>
      <c r="F49" s="26">
        <v>11267</v>
      </c>
      <c r="G49" s="27"/>
      <c r="H49" s="7"/>
      <c r="I49" s="28">
        <f t="shared" si="1"/>
        <v>579</v>
      </c>
      <c r="J49" s="27">
        <f t="shared" si="1"/>
        <v>3783</v>
      </c>
      <c r="K49" s="7"/>
      <c r="L49" s="124">
        <f t="shared" si="2"/>
        <v>-0.16115378984518319</v>
      </c>
      <c r="M49" s="27">
        <f t="shared" ca="1" si="3"/>
        <v>3.4737577707473168E-6</v>
      </c>
      <c r="N49" s="44"/>
      <c r="O49" s="44"/>
      <c r="P49" s="7"/>
      <c r="Q49" s="28">
        <f t="shared" ca="1" si="4"/>
        <v>611.84175400666379</v>
      </c>
      <c r="R49" s="27">
        <f t="shared" ca="1" si="5"/>
        <v>3784.5285937606072</v>
      </c>
      <c r="S49" s="7"/>
      <c r="T49" s="28">
        <f t="shared" ca="1" si="6"/>
        <v>-0.15957191482446992</v>
      </c>
      <c r="U49" s="27">
        <f t="shared" ca="1" si="7"/>
        <v>0.99235078842690005</v>
      </c>
      <c r="V49" s="7"/>
      <c r="W49" s="28">
        <f t="shared" ca="1" si="8"/>
        <v>-0.16301759181179534</v>
      </c>
      <c r="X49" s="27">
        <f t="shared" ca="1" si="11"/>
        <v>163.05344333253458</v>
      </c>
      <c r="Y49" s="7"/>
      <c r="Z49" s="28">
        <f t="shared" si="12"/>
        <v>163.13399999999999</v>
      </c>
      <c r="AA49" s="27">
        <f t="shared" si="9"/>
        <v>2.847225421948429</v>
      </c>
      <c r="AB49" s="7"/>
      <c r="AC49" s="28">
        <f t="shared" ca="1" si="0"/>
        <v>-8.0556667465401688E-2</v>
      </c>
      <c r="AD49" s="27">
        <f t="shared" ca="1" si="10"/>
        <v>3.9251761453783729E-2</v>
      </c>
      <c r="AE49" s="7">
        <v>120</v>
      </c>
    </row>
    <row r="50" spans="1:31" s="26" customFormat="1" x14ac:dyDescent="0.25">
      <c r="A50" s="26">
        <v>30</v>
      </c>
      <c r="B50" s="26">
        <v>615</v>
      </c>
      <c r="C50" s="26">
        <v>13271</v>
      </c>
      <c r="D50" s="26">
        <v>15080</v>
      </c>
      <c r="E50" s="26">
        <v>13062</v>
      </c>
      <c r="F50" s="26">
        <v>11252</v>
      </c>
      <c r="G50" s="27"/>
      <c r="H50" s="7"/>
      <c r="I50" s="28">
        <f t="shared" si="1"/>
        <v>209</v>
      </c>
      <c r="J50" s="27">
        <f t="shared" si="1"/>
        <v>3828</v>
      </c>
      <c r="K50" s="7"/>
      <c r="L50" s="124">
        <f t="shared" si="2"/>
        <v>-6.5122190431930127E-2</v>
      </c>
      <c r="M50" s="27">
        <f t="shared" ca="1" si="3"/>
        <v>2.0667261071829955E-6</v>
      </c>
      <c r="N50" s="44"/>
      <c r="O50" s="44"/>
      <c r="P50" s="7"/>
      <c r="Q50" s="28">
        <f t="shared" ca="1" si="4"/>
        <v>241.84175400666382</v>
      </c>
      <c r="R50" s="27">
        <f t="shared" ca="1" si="5"/>
        <v>3829.5285937606072</v>
      </c>
      <c r="S50" s="7"/>
      <c r="T50" s="28">
        <f t="shared" ca="1" si="6"/>
        <v>-6.3073746632420005E-2</v>
      </c>
      <c r="U50" s="27">
        <f t="shared" ca="1" si="7"/>
        <v>1.0041503519320703</v>
      </c>
      <c r="V50" s="7"/>
      <c r="W50" s="28">
        <f t="shared" ca="1" si="8"/>
        <v>-6.6559801682297554E-2</v>
      </c>
      <c r="X50" s="27">
        <f t="shared" ca="1" si="11"/>
        <v>168.59005247603625</v>
      </c>
      <c r="Y50" s="7"/>
      <c r="Z50" s="28">
        <f t="shared" si="12"/>
        <v>168.66899999999998</v>
      </c>
      <c r="AA50" s="27">
        <f t="shared" si="9"/>
        <v>2.9438293960463153</v>
      </c>
      <c r="AB50" s="7"/>
      <c r="AC50" s="28">
        <f t="shared" ca="1" si="0"/>
        <v>-7.8947523963734056E-2</v>
      </c>
      <c r="AD50" s="27">
        <f t="shared" ca="1" si="10"/>
        <v>1.9298709041038364E-2</v>
      </c>
      <c r="AE50" s="7">
        <v>119</v>
      </c>
    </row>
    <row r="51" spans="1:31" s="26" customFormat="1" x14ac:dyDescent="0.25">
      <c r="A51" s="26">
        <v>31</v>
      </c>
      <c r="B51" s="26">
        <v>633</v>
      </c>
      <c r="C51" s="26">
        <v>13074</v>
      </c>
      <c r="D51" s="26">
        <v>15078</v>
      </c>
      <c r="E51" s="26">
        <v>13248</v>
      </c>
      <c r="F51" s="26">
        <v>11238</v>
      </c>
      <c r="G51" s="27"/>
      <c r="H51" s="7"/>
      <c r="I51" s="28">
        <f t="shared" si="1"/>
        <v>-174</v>
      </c>
      <c r="J51" s="27">
        <f t="shared" si="1"/>
        <v>3840</v>
      </c>
      <c r="K51" s="7"/>
      <c r="L51" s="124">
        <f t="shared" si="2"/>
        <v>3.4343395747875038E-2</v>
      </c>
      <c r="M51" s="27">
        <f t="shared" ca="1" si="3"/>
        <v>1.0503662351180253E-6</v>
      </c>
      <c r="N51" s="44"/>
      <c r="O51" s="44"/>
      <c r="P51" s="7"/>
      <c r="Q51" s="28">
        <f t="shared" ca="1" si="4"/>
        <v>-141.15824599333618</v>
      </c>
      <c r="R51" s="27">
        <f t="shared" ca="1" si="5"/>
        <v>3841.5285937606072</v>
      </c>
      <c r="S51" s="7"/>
      <c r="T51" s="28">
        <f t="shared" ca="1" si="6"/>
        <v>3.6814897739350566E-2</v>
      </c>
      <c r="U51" s="27">
        <f t="shared" ca="1" si="7"/>
        <v>1.0072969022001155</v>
      </c>
      <c r="V51" s="7"/>
      <c r="W51" s="28">
        <f t="shared" ca="1" si="8"/>
        <v>3.3318521982419982E-2</v>
      </c>
      <c r="X51" s="27">
        <f t="shared" ca="1" si="11"/>
        <v>174.27682935366238</v>
      </c>
      <c r="Y51" s="7"/>
      <c r="Z51" s="28">
        <f t="shared" si="12"/>
        <v>174.36599999999999</v>
      </c>
      <c r="AA51" s="27">
        <f t="shared" si="9"/>
        <v>3.0432608035324322</v>
      </c>
      <c r="AB51" s="7"/>
      <c r="AC51" s="28">
        <f t="shared" ca="1" si="0"/>
        <v>-8.917064633760674E-2</v>
      </c>
      <c r="AD51" s="27">
        <f t="shared" ca="1" si="10"/>
        <v>-1.3227194563938838E-2</v>
      </c>
      <c r="AE51" s="7">
        <v>118</v>
      </c>
    </row>
    <row r="52" spans="1:31" s="26" customFormat="1" x14ac:dyDescent="0.25">
      <c r="A52" s="26">
        <v>32</v>
      </c>
      <c r="B52" s="26">
        <v>621</v>
      </c>
      <c r="C52" s="26">
        <v>12883</v>
      </c>
      <c r="D52" s="26">
        <v>15049</v>
      </c>
      <c r="E52" s="26">
        <v>13427</v>
      </c>
      <c r="F52" s="26">
        <v>11249</v>
      </c>
      <c r="G52" s="27"/>
      <c r="H52" s="7"/>
      <c r="I52" s="28">
        <f t="shared" si="1"/>
        <v>-544</v>
      </c>
      <c r="J52" s="27">
        <f t="shared" si="1"/>
        <v>3800</v>
      </c>
      <c r="K52" s="7"/>
      <c r="L52" s="124">
        <f t="shared" si="2"/>
        <v>0.13159825360378472</v>
      </c>
      <c r="M52" s="27">
        <f t="shared" ca="1" si="3"/>
        <v>3.0435372058546384E-6</v>
      </c>
      <c r="N52" s="44"/>
      <c r="O52" s="44"/>
      <c r="P52" s="7"/>
      <c r="Q52" s="28">
        <f t="shared" ca="1" si="4"/>
        <v>-511.15824599333621</v>
      </c>
      <c r="R52" s="27">
        <f t="shared" ca="1" si="5"/>
        <v>3801.5285937606072</v>
      </c>
      <c r="S52" s="7"/>
      <c r="T52" s="28">
        <f t="shared" ca="1" si="6"/>
        <v>0.13331306593140047</v>
      </c>
      <c r="U52" s="27">
        <f t="shared" ca="1" si="7"/>
        <v>0.99680840130663095</v>
      </c>
      <c r="V52" s="7"/>
      <c r="W52" s="28">
        <f t="shared" ca="1" si="8"/>
        <v>0.12985367995791744</v>
      </c>
      <c r="X52" s="27">
        <f t="shared" ca="1" si="11"/>
        <v>179.80443159335232</v>
      </c>
      <c r="Y52" s="7"/>
      <c r="Z52" s="28">
        <f t="shared" si="12"/>
        <v>179.95499999999998</v>
      </c>
      <c r="AA52" s="27">
        <f t="shared" si="9"/>
        <v>3.1408072554263957</v>
      </c>
      <c r="AB52" s="7"/>
      <c r="AC52" s="28">
        <f t="shared" ca="1" si="0"/>
        <v>-0.15056840664766469</v>
      </c>
      <c r="AD52" s="27">
        <f t="shared" ca="1" si="10"/>
        <v>4.0079804652037865E-2</v>
      </c>
      <c r="AE52" s="7">
        <v>117</v>
      </c>
    </row>
    <row r="53" spans="1:31" s="26" customFormat="1" x14ac:dyDescent="0.25">
      <c r="A53" s="26">
        <v>33</v>
      </c>
      <c r="B53" s="26">
        <v>640</v>
      </c>
      <c r="C53" s="26">
        <v>12689</v>
      </c>
      <c r="D53" s="26">
        <v>15015</v>
      </c>
      <c r="E53" s="26">
        <v>13612</v>
      </c>
      <c r="F53" s="26">
        <v>11281</v>
      </c>
      <c r="G53" s="27"/>
      <c r="H53" s="7"/>
      <c r="I53" s="28">
        <f t="shared" si="1"/>
        <v>-923</v>
      </c>
      <c r="J53" s="27">
        <f t="shared" si="1"/>
        <v>3734</v>
      </c>
      <c r="K53" s="7"/>
      <c r="L53" s="124">
        <f t="shared" si="2"/>
        <v>0.23050838291611864</v>
      </c>
      <c r="M53" s="27">
        <f t="shared" ca="1" si="3"/>
        <v>3.0576461728652653E-6</v>
      </c>
      <c r="N53" s="44"/>
      <c r="O53" s="44"/>
      <c r="P53" s="7"/>
      <c r="Q53" s="28">
        <f t="shared" ca="1" si="4"/>
        <v>-890.15824599333621</v>
      </c>
      <c r="R53" s="27">
        <f t="shared" ca="1" si="5"/>
        <v>3735.5285937606072</v>
      </c>
      <c r="S53" s="7"/>
      <c r="T53" s="28">
        <f t="shared" ca="1" si="6"/>
        <v>0.23215848686325699</v>
      </c>
      <c r="U53" s="27">
        <f t="shared" ca="1" si="7"/>
        <v>0.97950237483238145</v>
      </c>
      <c r="V53" s="7"/>
      <c r="W53" s="28">
        <f t="shared" ca="1" si="8"/>
        <v>0.22875977027380323</v>
      </c>
      <c r="X53" s="27">
        <f t="shared" ca="1" si="11"/>
        <v>185.52796625858946</v>
      </c>
      <c r="Y53" s="7"/>
      <c r="Z53" s="28">
        <f t="shared" si="12"/>
        <v>185.71499999999997</v>
      </c>
      <c r="AA53" s="27">
        <f t="shared" si="9"/>
        <v>3.2413382203412686</v>
      </c>
      <c r="AB53" s="7"/>
      <c r="AC53" s="28">
        <f t="shared" ca="1" si="0"/>
        <v>-0.18703374141051654</v>
      </c>
      <c r="AD53" s="27">
        <f t="shared" ca="1" si="10"/>
        <v>5.5449120121295437E-2</v>
      </c>
      <c r="AE53" s="7">
        <v>116</v>
      </c>
    </row>
    <row r="54" spans="1:31" s="26" customFormat="1" x14ac:dyDescent="0.25">
      <c r="A54" s="26">
        <v>34</v>
      </c>
      <c r="B54" s="26">
        <v>629</v>
      </c>
      <c r="C54" s="26">
        <v>12515</v>
      </c>
      <c r="D54" s="26">
        <v>14966</v>
      </c>
      <c r="E54" s="26">
        <v>13804</v>
      </c>
      <c r="F54" s="26">
        <v>11340</v>
      </c>
      <c r="G54" s="27"/>
      <c r="H54" s="7"/>
      <c r="I54" s="28">
        <f t="shared" si="1"/>
        <v>-1289</v>
      </c>
      <c r="J54" s="27">
        <f t="shared" si="1"/>
        <v>3626</v>
      </c>
      <c r="K54" s="7"/>
      <c r="L54" s="124">
        <f t="shared" si="2"/>
        <v>0.32545487951411123</v>
      </c>
      <c r="M54" s="27">
        <f t="shared" ca="1" si="3"/>
        <v>1.3025353616621526E-6</v>
      </c>
      <c r="N54" s="44"/>
      <c r="O54" s="44"/>
      <c r="P54" s="7"/>
      <c r="Q54" s="28">
        <f t="shared" ca="1" si="4"/>
        <v>-1256.1582459933361</v>
      </c>
      <c r="R54" s="27">
        <f t="shared" ca="1" si="5"/>
        <v>3627.5285937606072</v>
      </c>
      <c r="S54" s="7"/>
      <c r="T54" s="28">
        <f t="shared" ca="1" si="6"/>
        <v>0.3276134316153928</v>
      </c>
      <c r="U54" s="27">
        <f t="shared" ca="1" si="7"/>
        <v>0.95118342241997311</v>
      </c>
      <c r="V54" s="7"/>
      <c r="W54" s="28">
        <f t="shared" ca="1" si="8"/>
        <v>0.32431359280093958</v>
      </c>
      <c r="X54" s="27">
        <f t="shared" ca="1" si="11"/>
        <v>191.20955858938351</v>
      </c>
      <c r="Y54" s="7"/>
      <c r="Z54" s="28">
        <f t="shared" si="12"/>
        <v>191.37599999999998</v>
      </c>
      <c r="AA54" s="27">
        <f t="shared" si="9"/>
        <v>3.3401413092966674</v>
      </c>
      <c r="AB54" s="7"/>
      <c r="AC54" s="28">
        <f t="shared" ca="1" si="0"/>
        <v>-0.16644141061647133</v>
      </c>
      <c r="AD54" s="27">
        <f t="shared" ca="1" si="10"/>
        <v>4.2691113817113546E-2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12334</v>
      </c>
      <c r="D55" s="26">
        <v>14890</v>
      </c>
      <c r="E55" s="26">
        <v>13978</v>
      </c>
      <c r="F55" s="26">
        <v>11409</v>
      </c>
      <c r="G55" s="27"/>
      <c r="H55" s="7"/>
      <c r="I55" s="28">
        <f t="shared" si="1"/>
        <v>-1644</v>
      </c>
      <c r="J55" s="27">
        <f t="shared" si="1"/>
        <v>3481</v>
      </c>
      <c r="K55" s="7"/>
      <c r="L55" s="124">
        <f t="shared" si="2"/>
        <v>0.41808315543199726</v>
      </c>
      <c r="M55" s="27">
        <f t="shared" ca="1" si="3"/>
        <v>1.1044834589822928E-6</v>
      </c>
      <c r="N55" s="44"/>
      <c r="O55" s="44"/>
      <c r="P55" s="7"/>
      <c r="Q55" s="28">
        <f t="shared" ca="1" si="4"/>
        <v>-1611.1582459933361</v>
      </c>
      <c r="R55" s="27">
        <f t="shared" ca="1" si="5"/>
        <v>3482.5285937606072</v>
      </c>
      <c r="S55" s="7"/>
      <c r="T55" s="28">
        <f t="shared" ca="1" si="6"/>
        <v>0.42019951190776506</v>
      </c>
      <c r="U55" s="27">
        <f t="shared" ca="1" si="7"/>
        <v>0.91316260668109162</v>
      </c>
      <c r="V55" s="7"/>
      <c r="W55" s="28">
        <f t="shared" ca="1" si="8"/>
        <v>0.41703221135214225</v>
      </c>
      <c r="X55" s="27">
        <f t="shared" ca="1" si="11"/>
        <v>196.92804323488417</v>
      </c>
      <c r="Y55" s="7"/>
      <c r="Z55" s="28">
        <f t="shared" si="12"/>
        <v>197.09099999999998</v>
      </c>
      <c r="AA55" s="27">
        <f t="shared" si="9"/>
        <v>3.4398868760481434</v>
      </c>
      <c r="AB55" s="7"/>
      <c r="AC55" s="28">
        <f t="shared" ca="1" si="0"/>
        <v>-0.16295676511580837</v>
      </c>
      <c r="AD55" s="27">
        <f t="shared" ca="1" si="10"/>
        <v>7.8989084732114634E-2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12179</v>
      </c>
      <c r="D56" s="26">
        <v>14819</v>
      </c>
      <c r="E56" s="26">
        <v>14149</v>
      </c>
      <c r="F56" s="26">
        <v>11503</v>
      </c>
      <c r="G56" s="27"/>
      <c r="H56" s="7"/>
      <c r="I56" s="28">
        <f t="shared" si="1"/>
        <v>-1970</v>
      </c>
      <c r="J56" s="27">
        <f t="shared" si="1"/>
        <v>3316</v>
      </c>
      <c r="K56" s="7"/>
      <c r="L56" s="124">
        <f t="shared" si="2"/>
        <v>0.50261739634200109</v>
      </c>
      <c r="M56" s="27">
        <f t="shared" ca="1" si="3"/>
        <v>1.69560912935704E-7</v>
      </c>
      <c r="N56" s="44"/>
      <c r="O56" s="44"/>
      <c r="P56" s="7"/>
      <c r="Q56" s="28">
        <f t="shared" ca="1" si="4"/>
        <v>-1937.1582459933361</v>
      </c>
      <c r="R56" s="27">
        <f t="shared" ca="1" si="5"/>
        <v>3317.5285937606072</v>
      </c>
      <c r="S56" s="7"/>
      <c r="T56" s="28">
        <f t="shared" ca="1" si="6"/>
        <v>0.5052222222607603</v>
      </c>
      <c r="U56" s="27">
        <f t="shared" ca="1" si="7"/>
        <v>0.86989754049546775</v>
      </c>
      <c r="V56" s="7"/>
      <c r="W56" s="28">
        <f t="shared" ca="1" si="8"/>
        <v>0.50220561859498736</v>
      </c>
      <c r="X56" s="27">
        <f t="shared" ca="1" si="11"/>
        <v>202.38085830215243</v>
      </c>
      <c r="Y56" s="7"/>
      <c r="Z56" s="28">
        <f t="shared" si="12"/>
        <v>202.54499999999999</v>
      </c>
      <c r="AA56" s="27">
        <f t="shared" si="9"/>
        <v>3.5350771334519147</v>
      </c>
      <c r="AB56" s="7"/>
      <c r="AC56" s="28">
        <f t="shared" ca="1" si="0"/>
        <v>-0.16414169784755472</v>
      </c>
      <c r="AD56" s="27">
        <f t="shared" ca="1" si="10"/>
        <v>4.3252412674291918E-2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12017</v>
      </c>
      <c r="D57" s="26">
        <v>14705</v>
      </c>
      <c r="E57" s="26">
        <v>14297</v>
      </c>
      <c r="F57" s="26">
        <v>11595</v>
      </c>
      <c r="G57" s="27"/>
      <c r="H57" s="7"/>
      <c r="I57" s="28">
        <f t="shared" si="1"/>
        <v>-2280</v>
      </c>
      <c r="J57" s="27">
        <f t="shared" si="1"/>
        <v>3110</v>
      </c>
      <c r="K57" s="7"/>
      <c r="L57" s="124">
        <f t="shared" si="2"/>
        <v>0.58298369239231418</v>
      </c>
      <c r="M57" s="27">
        <f t="shared" ca="1" si="3"/>
        <v>6.7461310738881554E-8</v>
      </c>
      <c r="N57" s="44"/>
      <c r="O57" s="44"/>
      <c r="P57" s="7"/>
      <c r="Q57" s="28">
        <f t="shared" ca="1" si="4"/>
        <v>-2247.1582459933361</v>
      </c>
      <c r="R57" s="27">
        <f t="shared" ca="1" si="5"/>
        <v>3111.5285937606072</v>
      </c>
      <c r="S57" s="7"/>
      <c r="T57" s="28">
        <f t="shared" ca="1" si="6"/>
        <v>0.58607203885409942</v>
      </c>
      <c r="U57" s="27">
        <f t="shared" ca="1" si="7"/>
        <v>0.81588176089402231</v>
      </c>
      <c r="V57" s="7"/>
      <c r="W57" s="28">
        <f t="shared" ca="1" si="8"/>
        <v>0.58324342554525943</v>
      </c>
      <c r="X57" s="27">
        <f t="shared" ca="1" si="11"/>
        <v>207.94189987371556</v>
      </c>
      <c r="Y57" s="7"/>
      <c r="Z57" s="28">
        <f t="shared" si="12"/>
        <v>208.02599999999998</v>
      </c>
      <c r="AA57" s="27">
        <f t="shared" si="9"/>
        <v>3.6307386297537234</v>
      </c>
      <c r="AB57" s="7"/>
      <c r="AC57" s="28">
        <f t="shared" ca="1" si="0"/>
        <v>-8.4100126284425869E-2</v>
      </c>
      <c r="AD57" s="27">
        <f t="shared" ca="1" si="10"/>
        <v>-6.8416316855746118E-4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11873</v>
      </c>
      <c r="D58" s="26">
        <v>14590</v>
      </c>
      <c r="E58" s="26">
        <v>14444</v>
      </c>
      <c r="F58" s="26">
        <v>11718</v>
      </c>
      <c r="G58" s="27"/>
      <c r="H58" s="7"/>
      <c r="I58" s="28">
        <f t="shared" si="1"/>
        <v>-2571</v>
      </c>
      <c r="J58" s="27">
        <f t="shared" si="1"/>
        <v>2872</v>
      </c>
      <c r="K58" s="7"/>
      <c r="L58" s="124">
        <f t="shared" si="2"/>
        <v>0.66026639652858399</v>
      </c>
      <c r="M58" s="27">
        <f t="shared" ca="1" si="3"/>
        <v>8.3061078679925784E-7</v>
      </c>
      <c r="N58" s="44"/>
      <c r="O58" s="44"/>
      <c r="P58" s="7"/>
      <c r="Q58" s="28">
        <f t="shared" ca="1" si="4"/>
        <v>-2538.1582459933361</v>
      </c>
      <c r="R58" s="27">
        <f t="shared" ca="1" si="5"/>
        <v>2873.5285937606072</v>
      </c>
      <c r="S58" s="7"/>
      <c r="T58" s="28">
        <f t="shared" ca="1" si="6"/>
        <v>0.66196654410784683</v>
      </c>
      <c r="U58" s="27">
        <f t="shared" ca="1" si="7"/>
        <v>0.75347518057778917</v>
      </c>
      <c r="V58" s="7"/>
      <c r="W58" s="28">
        <f t="shared" ca="1" si="8"/>
        <v>0.65935501801951146</v>
      </c>
      <c r="X58" s="27">
        <f t="shared" ca="1" si="11"/>
        <v>213.57102986437735</v>
      </c>
      <c r="Y58" s="7"/>
      <c r="Z58" s="28">
        <f t="shared" si="12"/>
        <v>213.67799999999997</v>
      </c>
      <c r="AA58" s="27">
        <f t="shared" si="9"/>
        <v>3.7293846390764429</v>
      </c>
      <c r="AB58" s="7"/>
      <c r="AC58" s="28">
        <f t="shared" ca="1" si="0"/>
        <v>-0.10697013562261759</v>
      </c>
      <c r="AD58" s="27">
        <f t="shared" ca="1" si="10"/>
        <v>3.7846830144758314E-2</v>
      </c>
      <c r="AE58" s="7">
        <v>111</v>
      </c>
    </row>
    <row r="59" spans="1:31" s="26" customFormat="1" x14ac:dyDescent="0.25">
      <c r="A59" s="26">
        <v>39</v>
      </c>
      <c r="B59" s="26">
        <v>621</v>
      </c>
      <c r="C59" s="26">
        <v>11730</v>
      </c>
      <c r="D59" s="26">
        <v>14450</v>
      </c>
      <c r="E59" s="26">
        <v>14572</v>
      </c>
      <c r="F59" s="26">
        <v>11841</v>
      </c>
      <c r="G59" s="27"/>
      <c r="H59" s="7"/>
      <c r="I59" s="28">
        <f t="shared" si="1"/>
        <v>-2842</v>
      </c>
      <c r="J59" s="27">
        <f t="shared" si="1"/>
        <v>2609</v>
      </c>
      <c r="K59" s="7"/>
      <c r="L59" s="124">
        <f t="shared" si="2"/>
        <v>0.73037713156818507</v>
      </c>
      <c r="M59" s="27">
        <f t="shared" ca="1" si="3"/>
        <v>1.0798213210295985E-8</v>
      </c>
      <c r="N59" s="44"/>
      <c r="O59" s="44"/>
      <c r="P59" s="7"/>
      <c r="Q59" s="28">
        <f t="shared" ca="1" si="4"/>
        <v>-2809.1582459933361</v>
      </c>
      <c r="R59" s="27">
        <f t="shared" ca="1" si="5"/>
        <v>2610.5285937606072</v>
      </c>
      <c r="S59" s="7"/>
      <c r="T59" s="28">
        <f t="shared" ca="1" si="6"/>
        <v>0.73264493216202387</v>
      </c>
      <c r="U59" s="27">
        <f t="shared" ca="1" si="7"/>
        <v>0.68451328720312821</v>
      </c>
      <c r="V59" s="7"/>
      <c r="W59" s="28">
        <f t="shared" ca="1" si="8"/>
        <v>0.7302732171167825</v>
      </c>
      <c r="X59" s="27">
        <f t="shared" ca="1" si="11"/>
        <v>219.23487025637667</v>
      </c>
      <c r="Y59" s="7"/>
      <c r="Z59" s="28">
        <f t="shared" si="12"/>
        <v>219.26699999999997</v>
      </c>
      <c r="AA59" s="27">
        <f t="shared" si="9"/>
        <v>3.8269310909704064</v>
      </c>
      <c r="AB59" s="7"/>
      <c r="AC59" s="28">
        <f t="shared" ca="1" si="0"/>
        <v>-3.212974362330101E-2</v>
      </c>
      <c r="AD59" s="27">
        <f t="shared" ca="1" si="10"/>
        <v>2.9674481013671539E-2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11613</v>
      </c>
      <c r="D60" s="26">
        <v>14313</v>
      </c>
      <c r="E60" s="26">
        <v>14702</v>
      </c>
      <c r="F60" s="26">
        <v>11990</v>
      </c>
      <c r="G60" s="27"/>
      <c r="H60" s="7"/>
      <c r="I60" s="28">
        <f t="shared" si="1"/>
        <v>-3089</v>
      </c>
      <c r="J60" s="27">
        <f t="shared" si="1"/>
        <v>2323</v>
      </c>
      <c r="K60" s="7"/>
      <c r="L60" s="124">
        <f t="shared" si="2"/>
        <v>0.79392658686258177</v>
      </c>
      <c r="M60" s="27">
        <f t="shared" ca="1" si="3"/>
        <v>1.0534678708431746E-6</v>
      </c>
      <c r="N60" s="44"/>
      <c r="O60" s="44"/>
      <c r="P60" s="7"/>
      <c r="Q60" s="28">
        <f t="shared" ca="1" si="4"/>
        <v>-3056.1582459933361</v>
      </c>
      <c r="R60" s="27">
        <f t="shared" ca="1" si="5"/>
        <v>2324.5285937606072</v>
      </c>
      <c r="S60" s="7"/>
      <c r="T60" s="28">
        <f t="shared" ca="1" si="6"/>
        <v>0.79706397957671671</v>
      </c>
      <c r="U60" s="27">
        <f t="shared" ca="1" si="7"/>
        <v>0.60952050581471351</v>
      </c>
      <c r="V60" s="7"/>
      <c r="W60" s="28">
        <f t="shared" ca="1" si="8"/>
        <v>0.79495297269200615</v>
      </c>
      <c r="X60" s="27">
        <f t="shared" ca="1" si="11"/>
        <v>224.90359141836507</v>
      </c>
      <c r="Y60" s="7"/>
      <c r="Z60" s="28">
        <f t="shared" si="12"/>
        <v>224.89199999999997</v>
      </c>
      <c r="AA60" s="27">
        <f t="shared" si="9"/>
        <v>3.9251058613950867</v>
      </c>
      <c r="AB60" s="7"/>
      <c r="AC60" s="28">
        <f t="shared" ca="1" si="0"/>
        <v>1.1591418365100026E-2</v>
      </c>
      <c r="AD60" s="27">
        <f t="shared" ca="1" si="10"/>
        <v>5.629112874876796E-2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11508</v>
      </c>
      <c r="D61" s="26">
        <v>14154</v>
      </c>
      <c r="E61" s="26">
        <v>14807</v>
      </c>
      <c r="F61" s="26">
        <v>12148</v>
      </c>
      <c r="G61" s="27"/>
      <c r="H61" s="7"/>
      <c r="I61" s="28">
        <f t="shared" si="1"/>
        <v>-3299</v>
      </c>
      <c r="J61" s="27">
        <f t="shared" si="1"/>
        <v>2006</v>
      </c>
      <c r="K61" s="7"/>
      <c r="L61" s="124">
        <f t="shared" si="2"/>
        <v>0.85041088920627772</v>
      </c>
      <c r="M61" s="27">
        <f t="shared" ca="1" si="3"/>
        <v>1.5985554321666257E-7</v>
      </c>
      <c r="N61" s="44"/>
      <c r="O61" s="44"/>
      <c r="P61" s="7"/>
      <c r="Q61" s="28">
        <f t="shared" ca="1" si="4"/>
        <v>-3266.1582459933361</v>
      </c>
      <c r="R61" s="27">
        <f t="shared" ca="1" si="5"/>
        <v>2007.528593760607</v>
      </c>
      <c r="S61" s="7"/>
      <c r="T61" s="28">
        <f t="shared" ca="1" si="6"/>
        <v>0.85183321017220448</v>
      </c>
      <c r="U61" s="27">
        <f t="shared" ca="1" si="7"/>
        <v>0.52639913623384837</v>
      </c>
      <c r="V61" s="7"/>
      <c r="W61" s="28">
        <f t="shared" ca="1" si="8"/>
        <v>0.85001106981803265</v>
      </c>
      <c r="X61" s="27">
        <f t="shared" ca="1" si="11"/>
        <v>230.61302499380599</v>
      </c>
      <c r="Y61" s="7"/>
      <c r="Z61" s="28">
        <f t="shared" si="12"/>
        <v>230.57999999999996</v>
      </c>
      <c r="AA61" s="27">
        <f t="shared" si="9"/>
        <v>4.0243801892485243</v>
      </c>
      <c r="AB61" s="7"/>
      <c r="AC61" s="28">
        <f t="shared" ca="1" si="0"/>
        <v>3.3024993806037628E-2</v>
      </c>
      <c r="AD61" s="27">
        <f t="shared" ca="1" si="10"/>
        <v>4.3461513311115141E-2</v>
      </c>
      <c r="AE61" s="7">
        <v>108</v>
      </c>
    </row>
    <row r="62" spans="1:31" s="26" customFormat="1" x14ac:dyDescent="0.25">
      <c r="A62" s="26">
        <v>42</v>
      </c>
      <c r="B62" s="26">
        <v>642</v>
      </c>
      <c r="C62" s="26">
        <v>11413</v>
      </c>
      <c r="D62" s="26">
        <v>13981</v>
      </c>
      <c r="E62" s="26">
        <v>14899</v>
      </c>
      <c r="F62" s="26">
        <v>12314</v>
      </c>
      <c r="G62" s="27"/>
      <c r="H62" s="7"/>
      <c r="I62" s="28">
        <f t="shared" si="1"/>
        <v>-3486</v>
      </c>
      <c r="J62" s="27">
        <f t="shared" si="1"/>
        <v>1667</v>
      </c>
      <c r="K62" s="7"/>
      <c r="L62" s="124">
        <f t="shared" si="2"/>
        <v>0.89921241495467208</v>
      </c>
      <c r="M62" s="27">
        <f t="shared" ca="1" si="3"/>
        <v>1.4833854270719082E-8</v>
      </c>
      <c r="N62" s="44"/>
      <c r="O62" s="44"/>
      <c r="P62" s="7"/>
      <c r="Q62" s="28">
        <f t="shared" ca="1" si="4"/>
        <v>-3453.1582459933361</v>
      </c>
      <c r="R62" s="27">
        <f t="shared" ca="1" si="5"/>
        <v>1668.528593760607</v>
      </c>
      <c r="S62" s="7"/>
      <c r="T62" s="28">
        <f t="shared" ca="1" si="6"/>
        <v>0.9006039059881864</v>
      </c>
      <c r="U62" s="27">
        <f t="shared" ca="1" si="7"/>
        <v>0.43750909116156667</v>
      </c>
      <c r="V62" s="7"/>
      <c r="W62" s="28">
        <f t="shared" ca="1" si="8"/>
        <v>0.89909062064334877</v>
      </c>
      <c r="X62" s="27">
        <f t="shared" ca="1" si="11"/>
        <v>236.43418647041085</v>
      </c>
      <c r="Y62" s="7"/>
      <c r="Z62" s="28">
        <f t="shared" si="12"/>
        <v>236.35799999999995</v>
      </c>
      <c r="AA62" s="27">
        <f t="shared" si="9"/>
        <v>4.1252253134287562</v>
      </c>
      <c r="AB62" s="7"/>
      <c r="AC62" s="28">
        <f t="shared" ca="1" si="0"/>
        <v>7.6186470410902984E-2</v>
      </c>
      <c r="AD62" s="27">
        <f t="shared" ca="1" si="10"/>
        <v>3.9132266315675679E-2</v>
      </c>
      <c r="AE62" s="7">
        <v>107</v>
      </c>
    </row>
    <row r="63" spans="1:31" s="26" customFormat="1" x14ac:dyDescent="0.25">
      <c r="A63" s="26">
        <v>43</v>
      </c>
      <c r="B63" s="26">
        <v>617</v>
      </c>
      <c r="C63" s="26">
        <v>11330</v>
      </c>
      <c r="D63" s="26">
        <v>13806</v>
      </c>
      <c r="E63" s="26">
        <v>14963</v>
      </c>
      <c r="F63" s="26">
        <v>12478</v>
      </c>
      <c r="G63" s="27"/>
      <c r="H63" s="7"/>
      <c r="I63" s="28">
        <f t="shared" si="1"/>
        <v>-3633</v>
      </c>
      <c r="J63" s="27">
        <f t="shared" si="1"/>
        <v>1328</v>
      </c>
      <c r="K63" s="7"/>
      <c r="L63" s="124">
        <f t="shared" si="2"/>
        <v>0.93750887095350954</v>
      </c>
      <c r="M63" s="27">
        <f t="shared" ca="1" si="3"/>
        <v>5.2442494715085549E-8</v>
      </c>
      <c r="N63" s="44"/>
      <c r="O63" s="44"/>
      <c r="P63" s="7"/>
      <c r="Q63" s="28">
        <f t="shared" ca="1" si="4"/>
        <v>-3600.1582459933361</v>
      </c>
      <c r="R63" s="27">
        <f t="shared" ca="1" si="5"/>
        <v>1329.528593760607</v>
      </c>
      <c r="S63" s="7"/>
      <c r="T63" s="28">
        <f t="shared" ca="1" si="6"/>
        <v>0.9389423674050279</v>
      </c>
      <c r="U63" s="27">
        <f t="shared" ca="1" si="7"/>
        <v>0.34861904608928501</v>
      </c>
      <c r="V63" s="7"/>
      <c r="W63" s="28">
        <f t="shared" ca="1" si="8"/>
        <v>0.93773787421705634</v>
      </c>
      <c r="X63" s="27">
        <f t="shared" ca="1" si="11"/>
        <v>241.98891627445721</v>
      </c>
      <c r="Y63" s="7"/>
      <c r="Z63" s="28">
        <f t="shared" si="12"/>
        <v>241.91099999999994</v>
      </c>
      <c r="AA63" s="27">
        <f t="shared" si="9"/>
        <v>4.2221434467920016</v>
      </c>
      <c r="AB63" s="7"/>
      <c r="AC63" s="28">
        <f t="shared" ca="1" si="0"/>
        <v>7.7916274457265899E-2</v>
      </c>
      <c r="AD63" s="27">
        <f t="shared" ca="1" si="10"/>
        <v>9.6428643188545493E-2</v>
      </c>
      <c r="AE63" s="7">
        <v>106</v>
      </c>
    </row>
    <row r="64" spans="1:31" s="26" customFormat="1" x14ac:dyDescent="0.25">
      <c r="A64" s="26">
        <v>44</v>
      </c>
      <c r="B64" s="26">
        <v>629</v>
      </c>
      <c r="C64" s="26">
        <v>11282</v>
      </c>
      <c r="D64" s="26">
        <v>13632</v>
      </c>
      <c r="E64" s="26">
        <v>15031</v>
      </c>
      <c r="F64" s="26">
        <v>12669</v>
      </c>
      <c r="G64" s="27"/>
      <c r="H64" s="7"/>
      <c r="I64" s="28">
        <f t="shared" si="1"/>
        <v>-3749</v>
      </c>
      <c r="J64" s="27">
        <f t="shared" si="1"/>
        <v>963</v>
      </c>
      <c r="K64" s="7"/>
      <c r="L64" s="124">
        <f t="shared" si="2"/>
        <v>0.96749093595575208</v>
      </c>
      <c r="M64" s="27">
        <f t="shared" ca="1" si="3"/>
        <v>6.9360068499219201E-7</v>
      </c>
      <c r="N64" s="44"/>
      <c r="O64" s="44"/>
      <c r="P64" s="7"/>
      <c r="Q64" s="28">
        <f t="shared" ca="1" si="4"/>
        <v>-3716.1582459933361</v>
      </c>
      <c r="R64" s="27">
        <f t="shared" ca="1" si="5"/>
        <v>964.52859376060712</v>
      </c>
      <c r="S64" s="7"/>
      <c r="T64" s="28">
        <f t="shared" ca="1" si="6"/>
        <v>0.96919584716253548</v>
      </c>
      <c r="U64" s="27">
        <f t="shared" ca="1" si="7"/>
        <v>0.25291147543623838</v>
      </c>
      <c r="V64" s="7"/>
      <c r="W64" s="28">
        <f t="shared" ca="1" si="8"/>
        <v>0.96832376287954369</v>
      </c>
      <c r="X64" s="27">
        <f t="shared" ca="1" si="11"/>
        <v>247.74455335826065</v>
      </c>
      <c r="Y64" s="7"/>
      <c r="Z64" s="28">
        <f t="shared" si="12"/>
        <v>247.57199999999995</v>
      </c>
      <c r="AA64" s="27">
        <f t="shared" si="9"/>
        <v>4.3209465357474004</v>
      </c>
      <c r="AB64" s="7"/>
      <c r="AC64" s="28">
        <f t="shared" ca="1" si="0"/>
        <v>0.17255335826069995</v>
      </c>
      <c r="AD64" s="27">
        <f t="shared" ca="1" si="10"/>
        <v>-2.2655549623209481E-2</v>
      </c>
      <c r="AE64" s="7">
        <v>105</v>
      </c>
    </row>
    <row r="65" spans="1:31" s="26" customFormat="1" x14ac:dyDescent="0.25">
      <c r="A65" s="26">
        <v>45</v>
      </c>
      <c r="B65" s="26">
        <v>610</v>
      </c>
      <c r="C65" s="26">
        <v>11243</v>
      </c>
      <c r="D65" s="26">
        <v>13453</v>
      </c>
      <c r="E65" s="26">
        <v>15063</v>
      </c>
      <c r="F65" s="26">
        <v>12843</v>
      </c>
      <c r="G65" s="27"/>
      <c r="H65" s="7"/>
      <c r="I65" s="28">
        <f t="shared" si="1"/>
        <v>-3820</v>
      </c>
      <c r="J65" s="27">
        <f t="shared" si="1"/>
        <v>610</v>
      </c>
      <c r="K65" s="7"/>
      <c r="L65" s="124">
        <f t="shared" si="2"/>
        <v>0.98755620148383738</v>
      </c>
      <c r="M65" s="27">
        <f t="shared" ca="1" si="3"/>
        <v>1.5508385030901774E-7</v>
      </c>
      <c r="N65" s="44"/>
      <c r="O65" s="44"/>
      <c r="P65" s="7"/>
      <c r="Q65" s="28">
        <f t="shared" ca="1" si="4"/>
        <v>-3787.1582459933361</v>
      </c>
      <c r="R65" s="27">
        <f t="shared" ca="1" si="5"/>
        <v>611.52859376060712</v>
      </c>
      <c r="S65" s="7"/>
      <c r="T65" s="28">
        <f t="shared" ca="1" si="6"/>
        <v>0.98771306322100993</v>
      </c>
      <c r="U65" s="27">
        <f t="shared" ca="1" si="7"/>
        <v>0.16035045505123713</v>
      </c>
      <c r="V65" s="7"/>
      <c r="W65" s="28">
        <f t="shared" ca="1" si="8"/>
        <v>0.98716239461453592</v>
      </c>
      <c r="X65" s="27">
        <f t="shared" ca="1" si="11"/>
        <v>253.15603918077704</v>
      </c>
      <c r="Y65" s="7"/>
      <c r="Z65" s="28">
        <f t="shared" si="12"/>
        <v>253.06199999999995</v>
      </c>
      <c r="AA65" s="27">
        <f t="shared" si="9"/>
        <v>4.4167651116818893</v>
      </c>
      <c r="AB65" s="7"/>
      <c r="AC65" s="28">
        <f t="shared" ca="1" si="0"/>
        <v>9.403918077708795E-2</v>
      </c>
      <c r="AD65" s="27">
        <f t="shared" ca="1" si="10"/>
        <v>7.2901433633717261E-2</v>
      </c>
      <c r="AE65" s="7">
        <v>104</v>
      </c>
    </row>
    <row r="66" spans="1:31" s="26" customFormat="1" x14ac:dyDescent="0.25">
      <c r="A66" s="26">
        <v>46</v>
      </c>
      <c r="B66" s="26">
        <v>615</v>
      </c>
      <c r="C66" s="26">
        <v>11227</v>
      </c>
      <c r="D66" s="26">
        <v>13277</v>
      </c>
      <c r="E66" s="26">
        <v>15091</v>
      </c>
      <c r="F66" s="26">
        <v>13032</v>
      </c>
      <c r="G66" s="27"/>
      <c r="H66" s="7"/>
      <c r="I66" s="28">
        <f t="shared" si="1"/>
        <v>-3864</v>
      </c>
      <c r="J66" s="27">
        <f t="shared" si="1"/>
        <v>245</v>
      </c>
      <c r="K66" s="7"/>
      <c r="L66" s="124">
        <f t="shared" si="2"/>
        <v>0.99861435436842916</v>
      </c>
      <c r="M66" s="27">
        <f t="shared" ca="1" si="3"/>
        <v>1.2658926775272974E-7</v>
      </c>
      <c r="N66" s="44"/>
      <c r="O66" s="44"/>
      <c r="P66" s="7"/>
      <c r="Q66" s="28">
        <f t="shared" ca="1" si="4"/>
        <v>-3831.1582459933361</v>
      </c>
      <c r="R66" s="27">
        <f t="shared" ca="1" si="5"/>
        <v>246.52859376060707</v>
      </c>
      <c r="S66" s="7"/>
      <c r="T66" s="28">
        <f t="shared" ca="1" si="6"/>
        <v>0.99918852106006451</v>
      </c>
      <c r="U66" s="27">
        <f t="shared" ca="1" si="7"/>
        <v>6.4642884398190492E-2</v>
      </c>
      <c r="V66" s="7"/>
      <c r="W66" s="28">
        <f t="shared" ca="1" si="8"/>
        <v>0.99897014822412755</v>
      </c>
      <c r="X66" s="27">
        <f t="shared" ca="1" si="11"/>
        <v>258.67991761220173</v>
      </c>
      <c r="Y66" s="7"/>
      <c r="Z66" s="28">
        <f t="shared" si="12"/>
        <v>258.59699999999998</v>
      </c>
      <c r="AA66" s="27">
        <f t="shared" si="9"/>
        <v>4.5133690857797761</v>
      </c>
      <c r="AB66" s="7"/>
      <c r="AC66" s="28">
        <f t="shared" ca="1" si="0"/>
        <v>8.2917612201754309E-2</v>
      </c>
      <c r="AD66" s="27">
        <f t="shared" ca="1" si="10"/>
        <v>9.541427614544773E-2</v>
      </c>
      <c r="AE66" s="7">
        <v>103</v>
      </c>
    </row>
    <row r="67" spans="1:31" s="26" customFormat="1" x14ac:dyDescent="0.25">
      <c r="A67" s="26">
        <v>47</v>
      </c>
      <c r="B67" s="26">
        <v>634</v>
      </c>
      <c r="C67" s="26">
        <v>11213</v>
      </c>
      <c r="D67" s="26">
        <v>13069</v>
      </c>
      <c r="E67" s="26">
        <v>15078</v>
      </c>
      <c r="F67" s="26">
        <v>13205</v>
      </c>
      <c r="G67" s="27"/>
      <c r="H67" s="7"/>
      <c r="I67" s="28">
        <f t="shared" si="1"/>
        <v>-3865</v>
      </c>
      <c r="J67" s="27">
        <f t="shared" si="1"/>
        <v>-136</v>
      </c>
      <c r="K67" s="7"/>
      <c r="L67" s="124">
        <f t="shared" si="2"/>
        <v>1.0002661195985807</v>
      </c>
      <c r="M67" s="27">
        <f t="shared" ca="1" si="3"/>
        <v>4.7385869654461356E-7</v>
      </c>
      <c r="N67" s="44"/>
      <c r="O67" s="44"/>
      <c r="P67" s="7"/>
      <c r="Q67" s="28">
        <f t="shared" ca="1" si="4"/>
        <v>-3832.1582459933361</v>
      </c>
      <c r="R67" s="27">
        <f t="shared" ca="1" si="5"/>
        <v>-134.47140623939293</v>
      </c>
      <c r="S67" s="7"/>
      <c r="T67" s="28">
        <f t="shared" ca="1" si="6"/>
        <v>0.99944932692004296</v>
      </c>
      <c r="U67" s="27">
        <f t="shared" ca="1" si="7"/>
        <v>-3.5260086612249955E-2</v>
      </c>
      <c r="V67" s="7"/>
      <c r="W67" s="28">
        <f t="shared" ca="1" si="8"/>
        <v>0.9995777456474868</v>
      </c>
      <c r="X67" s="27">
        <f t="shared" ca="1" si="11"/>
        <v>264.40260822922642</v>
      </c>
      <c r="Y67" s="7"/>
      <c r="Z67" s="28">
        <f t="shared" si="12"/>
        <v>264.303</v>
      </c>
      <c r="AA67" s="27">
        <f t="shared" si="9"/>
        <v>4.6129575728985728</v>
      </c>
      <c r="AB67" s="7"/>
      <c r="AC67" s="28">
        <f t="shared" ca="1" si="0"/>
        <v>9.9608229226419098E-2</v>
      </c>
      <c r="AD67" s="27">
        <f t="shared" ca="1" si="10"/>
        <v>2.7515410861099099E-2</v>
      </c>
      <c r="AE67" s="7">
        <v>102</v>
      </c>
    </row>
    <row r="68" spans="1:31" s="26" customFormat="1" x14ac:dyDescent="0.25">
      <c r="A68" s="26">
        <v>48</v>
      </c>
      <c r="B68" s="26">
        <v>628</v>
      </c>
      <c r="C68" s="26">
        <v>11234</v>
      </c>
      <c r="D68" s="26">
        <v>12889</v>
      </c>
      <c r="E68" s="26">
        <v>15069</v>
      </c>
      <c r="F68" s="26">
        <v>13401</v>
      </c>
      <c r="G68" s="27"/>
      <c r="H68" s="7"/>
      <c r="I68" s="28">
        <f t="shared" si="1"/>
        <v>-3835</v>
      </c>
      <c r="J68" s="27">
        <f t="shared" si="1"/>
        <v>-512</v>
      </c>
      <c r="K68" s="7"/>
      <c r="L68" s="124">
        <f t="shared" si="2"/>
        <v>0.99213055175032228</v>
      </c>
      <c r="M68" s="27">
        <f t="shared" ca="1" si="3"/>
        <v>1.2103510049522E-9</v>
      </c>
      <c r="N68" s="44"/>
      <c r="O68" s="44"/>
      <c r="P68" s="7"/>
      <c r="Q68" s="28">
        <f t="shared" ca="1" si="4"/>
        <v>-3802.1582459933361</v>
      </c>
      <c r="R68" s="27">
        <f t="shared" ca="1" si="5"/>
        <v>-510.47140623939293</v>
      </c>
      <c r="S68" s="7"/>
      <c r="T68" s="28">
        <f t="shared" ca="1" si="6"/>
        <v>0.99162515112068761</v>
      </c>
      <c r="U68" s="27">
        <f t="shared" ca="1" si="7"/>
        <v>-0.13385199501100484</v>
      </c>
      <c r="V68" s="7"/>
      <c r="W68" s="28">
        <f t="shared" ca="1" si="8"/>
        <v>0.99209576165108482</v>
      </c>
      <c r="X68" s="27">
        <f t="shared" ca="1" si="11"/>
        <v>270.06619566553911</v>
      </c>
      <c r="Y68" s="7"/>
      <c r="Z68" s="28">
        <f t="shared" si="12"/>
        <v>269.95499999999998</v>
      </c>
      <c r="AA68" s="27">
        <f t="shared" si="9"/>
        <v>4.7116035822212918</v>
      </c>
      <c r="AB68" s="7"/>
      <c r="AC68" s="28">
        <f t="shared" ca="1" si="0"/>
        <v>0.11119566553912819</v>
      </c>
      <c r="AD68" s="27">
        <f t="shared" ca="1" si="10"/>
        <v>2.640101449770782E-2</v>
      </c>
      <c r="AE68" s="7">
        <v>101</v>
      </c>
    </row>
    <row r="69" spans="1:31" s="26" customFormat="1" x14ac:dyDescent="0.25">
      <c r="A69" s="26">
        <v>49</v>
      </c>
      <c r="B69" s="26">
        <v>640</v>
      </c>
      <c r="C69" s="26">
        <v>11265</v>
      </c>
      <c r="D69" s="26">
        <v>12699</v>
      </c>
      <c r="E69" s="26">
        <v>15030</v>
      </c>
      <c r="F69" s="26">
        <v>13586</v>
      </c>
      <c r="G69" s="27"/>
      <c r="H69" s="7"/>
      <c r="I69" s="28">
        <f t="shared" si="1"/>
        <v>-3765</v>
      </c>
      <c r="J69" s="27">
        <f t="shared" si="1"/>
        <v>-887</v>
      </c>
      <c r="K69" s="7"/>
      <c r="L69" s="124">
        <f t="shared" si="2"/>
        <v>0.97391613682097489</v>
      </c>
      <c r="M69" s="27">
        <f t="shared" ca="1" si="3"/>
        <v>6.9925008304675291E-8</v>
      </c>
      <c r="N69" s="44"/>
      <c r="O69" s="44"/>
      <c r="P69" s="7"/>
      <c r="Q69" s="28">
        <f t="shared" ca="1" si="4"/>
        <v>-3732.1582459933361</v>
      </c>
      <c r="R69" s="27">
        <f t="shared" ca="1" si="5"/>
        <v>-885.47140623939288</v>
      </c>
      <c r="S69" s="7"/>
      <c r="T69" s="28">
        <f t="shared" ca="1" si="6"/>
        <v>0.97336874092219161</v>
      </c>
      <c r="U69" s="27">
        <f t="shared" ca="1" si="7"/>
        <v>-0.2321816908874226</v>
      </c>
      <c r="V69" s="7"/>
      <c r="W69" s="28">
        <f t="shared" ca="1" si="8"/>
        <v>0.97418057019312121</v>
      </c>
      <c r="X69" s="27">
        <f t="shared" ca="1" si="11"/>
        <v>275.78785604929317</v>
      </c>
      <c r="Y69" s="7"/>
      <c r="Z69" s="28">
        <f t="shared" si="12"/>
        <v>275.71499999999997</v>
      </c>
      <c r="AA69" s="27">
        <f t="shared" si="9"/>
        <v>4.8121345471361652</v>
      </c>
      <c r="AB69" s="7"/>
      <c r="AC69" s="28">
        <f t="shared" ca="1" si="0"/>
        <v>7.2856049293193337E-2</v>
      </c>
      <c r="AD69" s="27">
        <f t="shared" ca="1" si="10"/>
        <v>0.11340005921925922</v>
      </c>
      <c r="AE69" s="7">
        <v>100</v>
      </c>
    </row>
    <row r="70" spans="1:31" s="26" customFormat="1" x14ac:dyDescent="0.25">
      <c r="A70" s="26">
        <v>50</v>
      </c>
      <c r="B70" s="26">
        <v>626</v>
      </c>
      <c r="C70" s="26">
        <v>11326</v>
      </c>
      <c r="D70" s="26">
        <v>12523</v>
      </c>
      <c r="E70" s="26">
        <v>14986</v>
      </c>
      <c r="F70" s="26">
        <v>13773</v>
      </c>
      <c r="G70" s="27"/>
      <c r="H70" s="7"/>
      <c r="I70" s="28">
        <f t="shared" si="1"/>
        <v>-3660</v>
      </c>
      <c r="J70" s="27">
        <f t="shared" si="1"/>
        <v>-1250</v>
      </c>
      <c r="K70" s="7"/>
      <c r="L70" s="124">
        <f t="shared" si="2"/>
        <v>0.94658457642107563</v>
      </c>
      <c r="M70" s="27">
        <f t="shared" ca="1" si="3"/>
        <v>2.933518988747518E-7</v>
      </c>
      <c r="N70" s="44"/>
      <c r="O70" s="44"/>
      <c r="P70" s="7"/>
      <c r="Q70" s="28">
        <f t="shared" ca="1" si="4"/>
        <v>-3627.1582459933361</v>
      </c>
      <c r="R70" s="27">
        <f t="shared" ca="1" si="5"/>
        <v>-1248.471406239393</v>
      </c>
      <c r="S70" s="7"/>
      <c r="T70" s="28">
        <f t="shared" ca="1" si="6"/>
        <v>0.94598412562444778</v>
      </c>
      <c r="U70" s="27">
        <f t="shared" ca="1" si="7"/>
        <v>-0.32736483649579501</v>
      </c>
      <c r="V70" s="7"/>
      <c r="W70" s="28">
        <f t="shared" ca="1" si="8"/>
        <v>0.94712619612056481</v>
      </c>
      <c r="X70" s="27">
        <f t="shared" ca="1" si="11"/>
        <v>281.44954265849924</v>
      </c>
      <c r="Y70" s="7"/>
      <c r="Z70" s="28">
        <f t="shared" si="12"/>
        <v>281.34899999999999</v>
      </c>
      <c r="AA70" s="27">
        <f t="shared" si="9"/>
        <v>4.9104663971935265</v>
      </c>
      <c r="AB70" s="7"/>
      <c r="AC70" s="28">
        <f t="shared" ca="1" si="0"/>
        <v>0.10054265849925059</v>
      </c>
      <c r="AD70" s="27">
        <f t="shared" ca="1" si="10"/>
        <v>-4.5155924457787933E-2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11398</v>
      </c>
      <c r="D71" s="26">
        <v>12354</v>
      </c>
      <c r="E71" s="26">
        <v>14915</v>
      </c>
      <c r="F71" s="26">
        <v>13951</v>
      </c>
      <c r="G71" s="27"/>
      <c r="H71" s="7"/>
      <c r="I71" s="28">
        <f t="shared" si="1"/>
        <v>-3517</v>
      </c>
      <c r="J71" s="27">
        <f t="shared" si="1"/>
        <v>-1597</v>
      </c>
      <c r="K71" s="7"/>
      <c r="L71" s="124">
        <f t="shared" si="2"/>
        <v>0.9094530250078825</v>
      </c>
      <c r="M71" s="27">
        <f t="shared" ca="1" si="3"/>
        <v>4.8101339442773218E-7</v>
      </c>
      <c r="N71" s="44"/>
      <c r="O71" s="44"/>
      <c r="P71" s="7"/>
      <c r="Q71" s="28">
        <f t="shared" ca="1" si="4"/>
        <v>-3484.1582459933361</v>
      </c>
      <c r="R71" s="27">
        <f t="shared" ca="1" si="5"/>
        <v>-1595.471406239393</v>
      </c>
      <c r="S71" s="7"/>
      <c r="T71" s="28">
        <f t="shared" ca="1" si="6"/>
        <v>0.90868888764752032</v>
      </c>
      <c r="U71" s="27">
        <f t="shared" ca="1" si="7"/>
        <v>-0.41835258174677359</v>
      </c>
      <c r="V71" s="7"/>
      <c r="W71" s="28">
        <f t="shared" ca="1" si="8"/>
        <v>0.91014657629973317</v>
      </c>
      <c r="X71" s="27">
        <f t="shared" ca="1" si="11"/>
        <v>287.0684078023404</v>
      </c>
      <c r="Y71" s="7"/>
      <c r="Z71" s="28">
        <f t="shared" si="12"/>
        <v>287.07299999999998</v>
      </c>
      <c r="AA71" s="27">
        <f t="shared" si="9"/>
        <v>5.0103690435776809</v>
      </c>
      <c r="AB71" s="7"/>
      <c r="AC71" s="28">
        <f t="shared" ca="1" si="0"/>
        <v>-4.5921976595764136E-3</v>
      </c>
      <c r="AD71" s="27">
        <f t="shared" ca="1" si="10"/>
        <v>3.5914165972712908E-2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11477</v>
      </c>
      <c r="D72" s="26">
        <v>12180</v>
      </c>
      <c r="E72" s="26">
        <v>14823</v>
      </c>
      <c r="F72" s="26">
        <v>14107</v>
      </c>
      <c r="G72" s="27"/>
      <c r="H72" s="7"/>
      <c r="I72" s="28">
        <f t="shared" si="1"/>
        <v>-3346</v>
      </c>
      <c r="J72" s="27">
        <f t="shared" si="1"/>
        <v>-1927</v>
      </c>
      <c r="K72" s="7"/>
      <c r="L72" s="124">
        <f t="shared" si="2"/>
        <v>0.86491820869174574</v>
      </c>
      <c r="M72" s="27">
        <f t="shared" ca="1" si="3"/>
        <v>8.6613946754835534E-7</v>
      </c>
      <c r="N72" s="44"/>
      <c r="O72" s="44"/>
      <c r="P72" s="7"/>
      <c r="Q72" s="28">
        <f t="shared" ca="1" si="4"/>
        <v>-3313.1582459933361</v>
      </c>
      <c r="R72" s="27">
        <f t="shared" ca="1" si="5"/>
        <v>-1925.471406239393</v>
      </c>
      <c r="S72" s="7"/>
      <c r="T72" s="28">
        <f t="shared" ca="1" si="6"/>
        <v>0.86409108559119463</v>
      </c>
      <c r="U72" s="27">
        <f t="shared" ca="1" si="7"/>
        <v>-0.50488271411802121</v>
      </c>
      <c r="V72" s="7"/>
      <c r="W72" s="28">
        <f t="shared" ca="1" si="8"/>
        <v>0.86584887483357553</v>
      </c>
      <c r="X72" s="27">
        <f t="shared" ca="1" si="11"/>
        <v>292.62910758951682</v>
      </c>
      <c r="Y72" s="7"/>
      <c r="Z72" s="28">
        <f t="shared" si="12"/>
        <v>292.608</v>
      </c>
      <c r="AA72" s="27">
        <f t="shared" si="9"/>
        <v>5.1069730176755677</v>
      </c>
      <c r="AB72" s="7"/>
      <c r="AC72" s="28">
        <f t="shared" ca="1" si="0"/>
        <v>2.1107589516816461E-2</v>
      </c>
      <c r="AD72" s="27">
        <f t="shared" ca="1" si="10"/>
        <v>4.8030245795473547E-2</v>
      </c>
      <c r="AE72" s="7">
        <v>97</v>
      </c>
    </row>
    <row r="73" spans="1:31" s="26" customFormat="1" x14ac:dyDescent="0.25">
      <c r="A73" s="26">
        <v>53</v>
      </c>
      <c r="B73" s="26">
        <v>614</v>
      </c>
      <c r="C73" s="26">
        <v>11578</v>
      </c>
      <c r="D73" s="26">
        <v>12022</v>
      </c>
      <c r="E73" s="26">
        <v>14719</v>
      </c>
      <c r="F73" s="26">
        <v>14262</v>
      </c>
      <c r="G73" s="27"/>
      <c r="H73" s="7"/>
      <c r="I73" s="28">
        <f t="shared" si="1"/>
        <v>-3141</v>
      </c>
      <c r="J73" s="27">
        <f t="shared" si="1"/>
        <v>-2240</v>
      </c>
      <c r="K73" s="7"/>
      <c r="L73" s="124">
        <f t="shared" si="2"/>
        <v>0.81241001200800778</v>
      </c>
      <c r="M73" s="27">
        <f t="shared" ca="1" si="3"/>
        <v>6.6685380477235204E-8</v>
      </c>
      <c r="N73" s="44"/>
      <c r="O73" s="44"/>
      <c r="P73" s="7"/>
      <c r="Q73" s="28">
        <f t="shared" ca="1" si="4"/>
        <v>-3108.1582459933361</v>
      </c>
      <c r="R73" s="27">
        <f t="shared" ca="1" si="5"/>
        <v>-2238.4714062393928</v>
      </c>
      <c r="S73" s="7"/>
      <c r="T73" s="28">
        <f t="shared" ca="1" si="6"/>
        <v>0.81062588429559934</v>
      </c>
      <c r="U73" s="27">
        <f t="shared" ca="1" si="7"/>
        <v>-0.58695523360953783</v>
      </c>
      <c r="V73" s="7"/>
      <c r="W73" s="28">
        <f t="shared" ca="1" si="8"/>
        <v>0.81266824713435049</v>
      </c>
      <c r="X73" s="27">
        <f t="shared" ca="1" si="11"/>
        <v>298.22129634881344</v>
      </c>
      <c r="Y73" s="7"/>
      <c r="Z73" s="28">
        <f t="shared" si="12"/>
        <v>298.13400000000001</v>
      </c>
      <c r="AA73" s="27">
        <f t="shared" si="9"/>
        <v>5.2034199121407747</v>
      </c>
      <c r="AB73" s="7"/>
      <c r="AC73" s="28">
        <f t="shared" ca="1" si="0"/>
        <v>8.7296348813424629E-2</v>
      </c>
      <c r="AD73" s="27">
        <f t="shared" ca="1" si="10"/>
        <v>5.4735707217332674E-3</v>
      </c>
      <c r="AE73" s="7">
        <v>96</v>
      </c>
    </row>
    <row r="74" spans="1:31" s="26" customFormat="1" x14ac:dyDescent="0.25">
      <c r="A74" s="26">
        <v>54</v>
      </c>
      <c r="B74" s="26">
        <v>628</v>
      </c>
      <c r="C74" s="26">
        <v>11700</v>
      </c>
      <c r="D74" s="26">
        <v>11880</v>
      </c>
      <c r="E74" s="26">
        <v>14607</v>
      </c>
      <c r="F74" s="26">
        <v>14414</v>
      </c>
      <c r="G74" s="27"/>
      <c r="H74" s="7"/>
      <c r="I74" s="28">
        <f t="shared" si="1"/>
        <v>-2907</v>
      </c>
      <c r="J74" s="27">
        <f t="shared" si="1"/>
        <v>-2534</v>
      </c>
      <c r="K74" s="7"/>
      <c r="L74" s="124">
        <f t="shared" si="2"/>
        <v>0.75089753014071881</v>
      </c>
      <c r="M74" s="27">
        <f t="shared" ca="1" si="3"/>
        <v>1.0188475763780529E-6</v>
      </c>
      <c r="N74" s="44"/>
      <c r="O74" s="44"/>
      <c r="P74" s="7"/>
      <c r="Q74" s="28">
        <f t="shared" ca="1" si="4"/>
        <v>-2874.1582459933361</v>
      </c>
      <c r="R74" s="27">
        <f t="shared" ca="1" si="5"/>
        <v>-2532.4714062393928</v>
      </c>
      <c r="S74" s="7"/>
      <c r="T74" s="28">
        <f t="shared" ca="1" si="6"/>
        <v>0.74959731306062727</v>
      </c>
      <c r="U74" s="27">
        <f t="shared" ca="1" si="7"/>
        <v>-0.66404571517664945</v>
      </c>
      <c r="V74" s="7"/>
      <c r="W74" s="28">
        <f t="shared" ca="1" si="8"/>
        <v>0.75190690993860365</v>
      </c>
      <c r="X74" s="27">
        <f t="shared" ca="1" si="11"/>
        <v>303.83163367135558</v>
      </c>
      <c r="Y74" s="7"/>
      <c r="Z74" s="28">
        <f t="shared" si="12"/>
        <v>303.786</v>
      </c>
      <c r="AA74" s="27">
        <f t="shared" si="9"/>
        <v>5.3020659214634938</v>
      </c>
      <c r="AB74" s="7"/>
      <c r="AC74" s="28">
        <f t="shared" ca="1" si="0"/>
        <v>4.5633671355574279E-2</v>
      </c>
      <c r="AD74" s="27">
        <f t="shared" ca="1" si="10"/>
        <v>-9.6159272194995538E-3</v>
      </c>
      <c r="AE74" s="7">
        <v>95</v>
      </c>
    </row>
    <row r="75" spans="1:31" s="26" customFormat="1" x14ac:dyDescent="0.25">
      <c r="A75" s="26">
        <v>55</v>
      </c>
      <c r="B75" s="26">
        <v>620</v>
      </c>
      <c r="C75" s="26">
        <v>11829</v>
      </c>
      <c r="D75" s="26">
        <v>11748</v>
      </c>
      <c r="E75" s="26">
        <v>14478</v>
      </c>
      <c r="F75" s="26">
        <v>14548</v>
      </c>
      <c r="G75" s="27"/>
      <c r="H75" s="7"/>
      <c r="I75" s="28">
        <f t="shared" si="1"/>
        <v>-2649</v>
      </c>
      <c r="J75" s="27">
        <f t="shared" si="1"/>
        <v>-2800</v>
      </c>
      <c r="K75" s="7"/>
      <c r="L75" s="124">
        <f t="shared" si="2"/>
        <v>0.68300376020695563</v>
      </c>
      <c r="M75" s="27">
        <f t="shared" ca="1" si="3"/>
        <v>3.448257012098125E-6</v>
      </c>
      <c r="N75" s="44"/>
      <c r="O75" s="44"/>
      <c r="P75" s="7"/>
      <c r="Q75" s="28">
        <f t="shared" ca="1" si="4"/>
        <v>-2616.1582459933361</v>
      </c>
      <c r="R75" s="27">
        <f t="shared" ca="1" si="5"/>
        <v>-2798.4714062393928</v>
      </c>
      <c r="S75" s="7"/>
      <c r="T75" s="28">
        <f t="shared" ca="1" si="6"/>
        <v>0.68230940118617089</v>
      </c>
      <c r="U75" s="27">
        <f t="shared" ca="1" si="7"/>
        <v>-0.73379424611832178</v>
      </c>
      <c r="V75" s="7"/>
      <c r="W75" s="28">
        <f t="shared" ca="1" si="8"/>
        <v>0.68486070851320924</v>
      </c>
      <c r="X75" s="27">
        <f t="shared" ca="1" si="11"/>
        <v>309.35785328716452</v>
      </c>
      <c r="Y75" s="7"/>
      <c r="Z75" s="28">
        <f t="shared" si="12"/>
        <v>309.36599999999999</v>
      </c>
      <c r="AA75" s="27">
        <f t="shared" si="9"/>
        <v>5.3994552937247775</v>
      </c>
      <c r="AB75" s="7"/>
      <c r="AC75" s="28">
        <f t="shared" ca="1" si="0"/>
        <v>-8.1467128354688612E-3</v>
      </c>
      <c r="AD75" s="27">
        <f t="shared" ca="1" si="10"/>
        <v>3.8018717545810432E-2</v>
      </c>
      <c r="AE75" s="7">
        <v>94</v>
      </c>
    </row>
    <row r="76" spans="1:31" s="26" customFormat="1" x14ac:dyDescent="0.25">
      <c r="A76" s="26">
        <v>56</v>
      </c>
      <c r="B76" s="26">
        <v>636</v>
      </c>
      <c r="C76" s="26">
        <v>11974</v>
      </c>
      <c r="D76" s="26">
        <v>11621</v>
      </c>
      <c r="E76" s="26">
        <v>14328</v>
      </c>
      <c r="F76" s="26">
        <v>14673</v>
      </c>
      <c r="G76" s="27"/>
      <c r="H76" s="7"/>
      <c r="I76" s="28">
        <f t="shared" si="1"/>
        <v>-2354</v>
      </c>
      <c r="J76" s="27">
        <f t="shared" si="1"/>
        <v>-3052</v>
      </c>
      <c r="K76" s="7"/>
      <c r="L76" s="124">
        <f t="shared" si="2"/>
        <v>0.60663823791741134</v>
      </c>
      <c r="M76" s="27">
        <f t="shared" ca="1" si="3"/>
        <v>2.2911401772364801E-6</v>
      </c>
      <c r="N76" s="44"/>
      <c r="O76" s="44"/>
      <c r="P76" s="7"/>
      <c r="Q76" s="28">
        <f t="shared" ca="1" si="4"/>
        <v>-2321.1582459933361</v>
      </c>
      <c r="R76" s="27">
        <f t="shared" ca="1" si="5"/>
        <v>-3050.4714062393928</v>
      </c>
      <c r="S76" s="7"/>
      <c r="T76" s="28">
        <f t="shared" ca="1" si="6"/>
        <v>0.60537167249250945</v>
      </c>
      <c r="U76" s="27">
        <f t="shared" ca="1" si="7"/>
        <v>-0.79987180174727446</v>
      </c>
      <c r="V76" s="7"/>
      <c r="W76" s="28">
        <f t="shared" ca="1" si="8"/>
        <v>0.60815188919073571</v>
      </c>
      <c r="X76" s="27">
        <f t="shared" ca="1" si="11"/>
        <v>315.13618564506646</v>
      </c>
      <c r="Y76" s="7"/>
      <c r="Z76" s="28">
        <f t="shared" si="12"/>
        <v>315.08999999999997</v>
      </c>
      <c r="AA76" s="27">
        <f t="shared" si="9"/>
        <v>5.4993579401089319</v>
      </c>
      <c r="AB76" s="7"/>
      <c r="AC76" s="28">
        <f t="shared" ca="1" si="0"/>
        <v>4.6185645066486813E-2</v>
      </c>
      <c r="AD76" s="27">
        <f t="shared" ca="1" si="10"/>
        <v>-1.1336250902843403E-2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12126</v>
      </c>
      <c r="D77" s="26">
        <v>11511</v>
      </c>
      <c r="E77" s="26">
        <v>14167</v>
      </c>
      <c r="F77" s="26">
        <v>14776</v>
      </c>
      <c r="G77" s="27"/>
      <c r="H77" s="7"/>
      <c r="I77" s="28">
        <f t="shared" si="1"/>
        <v>-2041</v>
      </c>
      <c r="J77" s="27">
        <f t="shared" si="1"/>
        <v>-3265</v>
      </c>
      <c r="K77" s="7"/>
      <c r="L77" s="124">
        <f t="shared" si="2"/>
        <v>0.52355311651324909</v>
      </c>
      <c r="M77" s="27">
        <f t="shared" ca="1" si="3"/>
        <v>9.9851032770844367E-6</v>
      </c>
      <c r="N77" s="44"/>
      <c r="O77" s="44"/>
      <c r="P77" s="7"/>
      <c r="Q77" s="28">
        <f t="shared" ca="1" si="4"/>
        <v>-2008.1582459933361</v>
      </c>
      <c r="R77" s="27">
        <f t="shared" ca="1" si="5"/>
        <v>-3263.4714062393928</v>
      </c>
      <c r="S77" s="7"/>
      <c r="T77" s="28">
        <f t="shared" ca="1" si="6"/>
        <v>0.52373943831923475</v>
      </c>
      <c r="U77" s="27">
        <f t="shared" ca="1" si="7"/>
        <v>-0.85572306900507977</v>
      </c>
      <c r="V77" s="7"/>
      <c r="W77" s="28">
        <f t="shared" ca="1" si="8"/>
        <v>0.52671303791687363</v>
      </c>
      <c r="X77" s="27">
        <f t="shared" ca="1" si="11"/>
        <v>320.76928906764942</v>
      </c>
      <c r="Y77" s="7"/>
      <c r="Z77" s="28">
        <f t="shared" si="12"/>
        <v>320.85899999999998</v>
      </c>
      <c r="AA77" s="27">
        <f t="shared" si="9"/>
        <v>5.600045984656485</v>
      </c>
      <c r="AB77" s="7"/>
      <c r="AC77" s="28">
        <f t="shared" ca="1" si="0"/>
        <v>-8.971093235055605E-2</v>
      </c>
      <c r="AD77" s="27">
        <f t="shared" ca="1" si="10"/>
        <v>0.10444178657644443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12295</v>
      </c>
      <c r="D78" s="26">
        <v>11419</v>
      </c>
      <c r="E78" s="26">
        <v>13993</v>
      </c>
      <c r="F78" s="26">
        <v>14868</v>
      </c>
      <c r="G78" s="27"/>
      <c r="H78" s="7"/>
      <c r="I78" s="28">
        <f t="shared" si="1"/>
        <v>-1698</v>
      </c>
      <c r="J78" s="27">
        <f t="shared" si="1"/>
        <v>-3449</v>
      </c>
      <c r="K78" s="7"/>
      <c r="L78" s="124">
        <f t="shared" si="2"/>
        <v>0.43601338461770278</v>
      </c>
      <c r="M78" s="27">
        <f t="shared" ca="1" si="3"/>
        <v>1.9886160877558908E-6</v>
      </c>
      <c r="N78" s="44"/>
      <c r="O78" s="44"/>
      <c r="P78" s="7"/>
      <c r="Q78" s="28">
        <f t="shared" ca="1" si="4"/>
        <v>-1665.1582459933361</v>
      </c>
      <c r="R78" s="27">
        <f t="shared" ca="1" si="5"/>
        <v>-3447.4714062393928</v>
      </c>
      <c r="S78" s="7"/>
      <c r="T78" s="28">
        <f t="shared" ca="1" si="6"/>
        <v>0.43428302834660476</v>
      </c>
      <c r="U78" s="27">
        <f t="shared" ca="1" si="7"/>
        <v>-0.90397017311510874</v>
      </c>
      <c r="V78" s="7"/>
      <c r="W78" s="28">
        <f t="shared" ca="1" si="8"/>
        <v>0.43742356761567003</v>
      </c>
      <c r="X78" s="27">
        <f t="shared" ca="1" si="11"/>
        <v>326.56038879708001</v>
      </c>
      <c r="Y78" s="7"/>
      <c r="Z78" s="28">
        <f t="shared" si="12"/>
        <v>326.57399999999996</v>
      </c>
      <c r="AA78" s="27">
        <f t="shared" si="9"/>
        <v>5.6997915514079613</v>
      </c>
      <c r="AB78" s="7"/>
      <c r="AC78" s="28">
        <f t="shared" ca="1" si="0"/>
        <v>-1.3611202919946663E-2</v>
      </c>
      <c r="AD78" s="27">
        <f t="shared" ca="1" si="10"/>
        <v>9.5172657215698564E-3</v>
      </c>
      <c r="AE78" s="7">
        <v>91</v>
      </c>
    </row>
    <row r="79" spans="1:31" s="26" customFormat="1" x14ac:dyDescent="0.25">
      <c r="A79" s="26">
        <v>59</v>
      </c>
      <c r="B79" s="26">
        <v>614</v>
      </c>
      <c r="C79" s="26">
        <v>12473</v>
      </c>
      <c r="D79" s="26">
        <v>11350</v>
      </c>
      <c r="E79" s="26">
        <v>13830</v>
      </c>
      <c r="F79" s="26">
        <v>14949</v>
      </c>
      <c r="G79" s="27"/>
      <c r="H79" s="7"/>
      <c r="I79" s="28">
        <f t="shared" si="1"/>
        <v>-1357</v>
      </c>
      <c r="J79" s="27">
        <f t="shared" si="1"/>
        <v>-3599</v>
      </c>
      <c r="K79" s="7"/>
      <c r="L79" s="124">
        <f t="shared" si="2"/>
        <v>0.34723681969141967</v>
      </c>
      <c r="M79" s="27">
        <f t="shared" ca="1" si="3"/>
        <v>1.9263922868897675E-6</v>
      </c>
      <c r="N79" s="44"/>
      <c r="O79" s="44"/>
      <c r="P79" s="7"/>
      <c r="Q79" s="28">
        <f t="shared" ca="1" si="4"/>
        <v>-1324.1582459933361</v>
      </c>
      <c r="R79" s="27">
        <f t="shared" ca="1" si="5"/>
        <v>-3597.4714062393928</v>
      </c>
      <c r="S79" s="7"/>
      <c r="T79" s="28">
        <f t="shared" ca="1" si="6"/>
        <v>0.34534823009393173</v>
      </c>
      <c r="U79" s="27">
        <f t="shared" ca="1" si="7"/>
        <v>-0.94330205146567592</v>
      </c>
      <c r="V79" s="7"/>
      <c r="W79" s="28">
        <f t="shared" ca="1" si="8"/>
        <v>0.34862476503864692</v>
      </c>
      <c r="X79" s="27">
        <f t="shared" ca="1" si="11"/>
        <v>332.09907718477268</v>
      </c>
      <c r="Y79" s="7"/>
      <c r="Z79" s="28">
        <f t="shared" si="12"/>
        <v>332.09999999999997</v>
      </c>
      <c r="AA79" s="27">
        <f t="shared" si="9"/>
        <v>5.7962384458731675</v>
      </c>
      <c r="AB79" s="7"/>
      <c r="AC79" s="28">
        <f t="shared" ca="1" si="0"/>
        <v>-9.2281522728399068E-4</v>
      </c>
      <c r="AD79" s="27">
        <f t="shared" ca="1" si="10"/>
        <v>-6.1348245505712384E-2</v>
      </c>
      <c r="AE79" s="7">
        <v>90</v>
      </c>
    </row>
    <row r="80" spans="1:31" s="26" customFormat="1" x14ac:dyDescent="0.25">
      <c r="A80" s="26">
        <v>60</v>
      </c>
      <c r="B80" s="26">
        <v>631</v>
      </c>
      <c r="C80" s="26">
        <v>12649</v>
      </c>
      <c r="D80" s="26">
        <v>11291</v>
      </c>
      <c r="E80" s="26">
        <v>13647</v>
      </c>
      <c r="F80" s="26">
        <v>15002</v>
      </c>
      <c r="G80" s="27"/>
      <c r="H80" s="7"/>
      <c r="I80" s="28">
        <f t="shared" si="1"/>
        <v>-998</v>
      </c>
      <c r="J80" s="27">
        <f t="shared" si="1"/>
        <v>-3711</v>
      </c>
      <c r="K80" s="7"/>
      <c r="L80" s="124">
        <f t="shared" si="2"/>
        <v>0.25264682038122738</v>
      </c>
      <c r="M80" s="27">
        <f t="shared" ca="1" si="3"/>
        <v>6.0025996613224149E-6</v>
      </c>
      <c r="N80" s="44"/>
      <c r="O80" s="44"/>
      <c r="P80" s="7"/>
      <c r="Q80" s="28">
        <f t="shared" ca="1" si="4"/>
        <v>-965.15824599333621</v>
      </c>
      <c r="R80" s="27">
        <f t="shared" ca="1" si="5"/>
        <v>-3709.4714062393928</v>
      </c>
      <c r="S80" s="7"/>
      <c r="T80" s="28">
        <f t="shared" ca="1" si="6"/>
        <v>0.2517189263616455</v>
      </c>
      <c r="U80" s="27">
        <f t="shared" ca="1" si="7"/>
        <v>-0.97266985396743266</v>
      </c>
      <c r="V80" s="7"/>
      <c r="W80" s="28">
        <f t="shared" ca="1" si="8"/>
        <v>0.25509684072018834</v>
      </c>
      <c r="X80" s="27">
        <f t="shared" ca="1" si="11"/>
        <v>337.68665476168121</v>
      </c>
      <c r="Y80" s="7"/>
      <c r="Z80" s="28">
        <f t="shared" si="12"/>
        <v>337.77899999999994</v>
      </c>
      <c r="AA80" s="27">
        <f t="shared" si="9"/>
        <v>5.8953556940939258</v>
      </c>
      <c r="AB80" s="7"/>
      <c r="AC80" s="28">
        <f t="shared" ca="1" si="0"/>
        <v>-9.2345238318728207E-2</v>
      </c>
      <c r="AD80" s="27">
        <f t="shared" ca="1" si="10"/>
        <v>2.8139000501710143E-3</v>
      </c>
      <c r="AE80" s="7">
        <v>89</v>
      </c>
    </row>
    <row r="81" spans="1:31" s="26" customFormat="1" x14ac:dyDescent="0.25">
      <c r="A81" s="26">
        <v>61</v>
      </c>
      <c r="B81" s="26">
        <v>609</v>
      </c>
      <c r="C81" s="26">
        <v>12832</v>
      </c>
      <c r="D81" s="26">
        <v>11260</v>
      </c>
      <c r="E81" s="26">
        <v>13471</v>
      </c>
      <c r="F81" s="26">
        <v>15050</v>
      </c>
      <c r="G81" s="27"/>
      <c r="H81" s="7"/>
      <c r="I81" s="28">
        <f t="shared" si="1"/>
        <v>-639</v>
      </c>
      <c r="J81" s="27">
        <f t="shared" si="1"/>
        <v>-3790</v>
      </c>
      <c r="K81" s="7"/>
      <c r="L81" s="124">
        <f t="shared" si="2"/>
        <v>0.15899145092595654</v>
      </c>
      <c r="M81" s="27">
        <f t="shared" ca="1" si="3"/>
        <v>6.4893922037326283E-6</v>
      </c>
      <c r="N81" s="44"/>
      <c r="O81" s="44"/>
      <c r="P81" s="7"/>
      <c r="Q81" s="28">
        <f t="shared" ca="1" si="4"/>
        <v>-606.15824599333621</v>
      </c>
      <c r="R81" s="27">
        <f t="shared" ca="1" si="5"/>
        <v>-3788.4714062393928</v>
      </c>
      <c r="S81" s="7"/>
      <c r="T81" s="28">
        <f t="shared" ca="1" si="6"/>
        <v>0.15808962262935924</v>
      </c>
      <c r="U81" s="27">
        <f t="shared" ca="1" si="7"/>
        <v>-0.99338464323206466</v>
      </c>
      <c r="V81" s="7"/>
      <c r="W81" s="28">
        <f t="shared" ca="1" si="8"/>
        <v>0.16153887947328277</v>
      </c>
      <c r="X81" s="27">
        <f t="shared" ca="1" si="11"/>
        <v>343.14605318192525</v>
      </c>
      <c r="Y81" s="7"/>
      <c r="Z81" s="28">
        <f t="shared" si="12"/>
        <v>343.25999999999993</v>
      </c>
      <c r="AA81" s="27">
        <f t="shared" si="9"/>
        <v>5.991017190395735</v>
      </c>
      <c r="AB81" s="7"/>
      <c r="AC81" s="28">
        <f t="shared" ca="1" si="0"/>
        <v>-0.11394681807468032</v>
      </c>
      <c r="AD81" s="27">
        <f t="shared" ca="1" si="10"/>
        <v>-1.1179984212901672E-2</v>
      </c>
      <c r="AE81" s="7">
        <v>88</v>
      </c>
    </row>
    <row r="82" spans="1:31" s="26" customFormat="1" x14ac:dyDescent="0.25">
      <c r="A82" s="26">
        <v>62</v>
      </c>
      <c r="B82" s="26">
        <v>620</v>
      </c>
      <c r="C82" s="26">
        <v>13022</v>
      </c>
      <c r="D82" s="26">
        <v>11238</v>
      </c>
      <c r="E82" s="26">
        <v>13286</v>
      </c>
      <c r="F82" s="26">
        <v>15070</v>
      </c>
      <c r="G82" s="27"/>
      <c r="H82" s="7"/>
      <c r="I82" s="28">
        <f t="shared" si="1"/>
        <v>-264</v>
      </c>
      <c r="J82" s="27">
        <f t="shared" si="1"/>
        <v>-3832</v>
      </c>
      <c r="K82" s="7"/>
      <c r="L82" s="124">
        <f t="shared" si="2"/>
        <v>6.2155143668053948E-2</v>
      </c>
      <c r="M82" s="27">
        <f t="shared" ca="1" si="3"/>
        <v>2.6217370375902534E-6</v>
      </c>
      <c r="N82" s="44"/>
      <c r="O82" s="44"/>
      <c r="P82" s="7"/>
      <c r="Q82" s="28">
        <f t="shared" ca="1" si="4"/>
        <v>-231.15824599333618</v>
      </c>
      <c r="R82" s="27">
        <f t="shared" ca="1" si="5"/>
        <v>-3830.4714062393928</v>
      </c>
      <c r="S82" s="7"/>
      <c r="T82" s="28">
        <f t="shared" ca="1" si="6"/>
        <v>6.0287425137416757E-2</v>
      </c>
      <c r="U82" s="27">
        <f t="shared" ca="1" si="7"/>
        <v>-1.0043975691702234</v>
      </c>
      <c r="V82" s="7"/>
      <c r="W82" s="28">
        <f t="shared" ca="1" si="8"/>
        <v>6.3774321557475075E-2</v>
      </c>
      <c r="X82" s="27">
        <f t="shared" ca="1" si="11"/>
        <v>348.7492144628518</v>
      </c>
      <c r="Y82" s="7"/>
      <c r="Z82" s="28">
        <f t="shared" si="12"/>
        <v>348.83999999999992</v>
      </c>
      <c r="AA82" s="27">
        <f t="shared" si="9"/>
        <v>6.0884065626570179</v>
      </c>
      <c r="AB82" s="7"/>
      <c r="AC82" s="28">
        <f t="shared" ca="1" si="0"/>
        <v>-9.0785537148121875E-2</v>
      </c>
      <c r="AD82" s="27">
        <f t="shared" ca="1" si="10"/>
        <v>-2.5713599225582584E-2</v>
      </c>
      <c r="AE82" s="7">
        <v>87</v>
      </c>
    </row>
    <row r="83" spans="1:31" s="26" customFormat="1" x14ac:dyDescent="0.25">
      <c r="A83" s="26">
        <v>63</v>
      </c>
      <c r="B83" s="26">
        <v>630</v>
      </c>
      <c r="C83" s="26">
        <v>13204</v>
      </c>
      <c r="D83" s="26">
        <v>11234</v>
      </c>
      <c r="E83" s="26">
        <v>13090</v>
      </c>
      <c r="F83" s="26">
        <v>15068</v>
      </c>
      <c r="G83" s="27"/>
      <c r="H83" s="7"/>
      <c r="I83" s="28">
        <f t="shared" si="1"/>
        <v>114</v>
      </c>
      <c r="J83" s="27">
        <f t="shared" si="1"/>
        <v>-3834</v>
      </c>
      <c r="K83" s="7"/>
      <c r="L83" s="124">
        <f t="shared" si="2"/>
        <v>-3.6842776357890031E-2</v>
      </c>
      <c r="M83" s="27">
        <f t="shared" ca="1" si="3"/>
        <v>4.1359735476939086E-6</v>
      </c>
      <c r="N83" s="44"/>
      <c r="O83" s="44"/>
      <c r="P83" s="7"/>
      <c r="Q83" s="28">
        <f t="shared" ca="1" si="4"/>
        <v>146.84175400666382</v>
      </c>
      <c r="R83" s="27">
        <f t="shared" ca="1" si="5"/>
        <v>-3832.4714062393928</v>
      </c>
      <c r="S83" s="7"/>
      <c r="T83" s="28">
        <f t="shared" ca="1" si="6"/>
        <v>-3.8297189934461254E-2</v>
      </c>
      <c r="U83" s="27">
        <f t="shared" ca="1" si="7"/>
        <v>-1.0049219942148977</v>
      </c>
      <c r="V83" s="7"/>
      <c r="W83" s="28">
        <f t="shared" ca="1" si="8"/>
        <v>-3.4809067050320754E-2</v>
      </c>
      <c r="X83" s="27">
        <f t="shared" ca="1" si="11"/>
        <v>354.36618938718402</v>
      </c>
      <c r="Y83" s="7"/>
      <c r="Z83" s="28">
        <f t="shared" si="12"/>
        <v>354.50999999999993</v>
      </c>
      <c r="AA83" s="27">
        <f t="shared" si="9"/>
        <v>6.1873667312450964</v>
      </c>
      <c r="AB83" s="7"/>
      <c r="AC83" s="28">
        <f t="shared" ca="1" si="0"/>
        <v>-0.14381061281591201</v>
      </c>
      <c r="AD83" s="27">
        <f t="shared" ca="1" si="10"/>
        <v>6.5520883515716832E-2</v>
      </c>
      <c r="AE83" s="7">
        <v>86</v>
      </c>
    </row>
    <row r="84" spans="1:31" s="26" customFormat="1" x14ac:dyDescent="0.25">
      <c r="A84" s="26">
        <v>64</v>
      </c>
      <c r="B84" s="26">
        <v>630</v>
      </c>
      <c r="C84" s="26">
        <v>13395</v>
      </c>
      <c r="D84" s="26">
        <v>11254</v>
      </c>
      <c r="E84" s="26">
        <v>12905</v>
      </c>
      <c r="F84" s="26">
        <v>15056</v>
      </c>
      <c r="G84" s="27"/>
      <c r="H84" s="7"/>
      <c r="I84" s="28">
        <f t="shared" si="1"/>
        <v>490</v>
      </c>
      <c r="J84" s="27">
        <f t="shared" si="1"/>
        <v>-3802</v>
      </c>
      <c r="K84" s="7"/>
      <c r="L84" s="124">
        <f t="shared" si="2"/>
        <v>-0.13548184000544125</v>
      </c>
      <c r="M84" s="27">
        <f t="shared" ca="1" si="3"/>
        <v>6.6566686916785083E-6</v>
      </c>
      <c r="N84" s="44"/>
      <c r="O84" s="44"/>
      <c r="P84" s="7"/>
      <c r="Q84" s="28">
        <f t="shared" ca="1" si="4"/>
        <v>522.84175400666379</v>
      </c>
      <c r="R84" s="27">
        <f t="shared" ca="1" si="5"/>
        <v>-3800.4714062393928</v>
      </c>
      <c r="S84" s="7"/>
      <c r="T84" s="28">
        <f t="shared" ca="1" si="6"/>
        <v>-0.13636019328638224</v>
      </c>
      <c r="U84" s="27">
        <f t="shared" ca="1" si="7"/>
        <v>-0.99653119350010999</v>
      </c>
      <c r="V84" s="7"/>
      <c r="W84" s="28">
        <f t="shared" ca="1" si="8"/>
        <v>-0.13290178793393601</v>
      </c>
      <c r="X84" s="27">
        <f ca="1">IF(MOD(ATAN2(U84,W84)*180/PI()-$J$9+360,360)&lt;355,MOD(ATAN2(U84,W84)*180/PI()-$J$9+360,360)+360,MOD(ATAN2(U84,W84)*180/PI()-$J$9+360,360))</f>
        <v>359.97873078013004</v>
      </c>
      <c r="Y84" s="7"/>
      <c r="Z84" s="28">
        <f t="shared" si="12"/>
        <v>360.17999999999995</v>
      </c>
      <c r="AA84" s="27">
        <f t="shared" si="9"/>
        <v>6.2863268998331758</v>
      </c>
      <c r="AB84" s="7"/>
      <c r="AC84" s="28">
        <f t="shared" ref="AC84:AC147" ca="1" si="13">X84-Z84</f>
        <v>-0.2012692198699142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13351</v>
      </c>
      <c r="D85" s="26">
        <v>11213</v>
      </c>
      <c r="E85" s="26">
        <v>12858</v>
      </c>
      <c r="F85" s="26">
        <v>14998</v>
      </c>
      <c r="G85" s="27"/>
      <c r="H85" s="7"/>
      <c r="I85" s="28">
        <f t="shared" ref="I85:J148" si="14">C85-E85</f>
        <v>493</v>
      </c>
      <c r="J85" s="27">
        <f t="shared" si="14"/>
        <v>-3785</v>
      </c>
      <c r="K85" s="7"/>
      <c r="L85" s="124">
        <f>$O$3*SIN(2*PI()/$O$4*($Z85+$O$5))+$O$6</f>
        <v>-0.13549026705712197</v>
      </c>
      <c r="M85" s="27">
        <f t="shared" ref="M85:M148" ca="1" si="15">(W85-L85)^2</f>
        <v>3.2061884114054436E-6</v>
      </c>
      <c r="N85" s="44"/>
      <c r="O85" s="44"/>
      <c r="P85" s="7"/>
      <c r="Q85" s="28">
        <f t="shared" ref="Q85:Q148" ca="1" si="16">I85-$J$4</f>
        <v>525.84175400666379</v>
      </c>
      <c r="R85" s="27">
        <f t="shared" ref="R85:R148" ca="1" si="17">J85-$J$3</f>
        <v>-3783.4714062393928</v>
      </c>
      <c r="S85" s="7"/>
      <c r="T85" s="28">
        <f t="shared" ref="T85:T148" ca="1" si="18">Q85/$J$7</f>
        <v>-0.13714261086631777</v>
      </c>
      <c r="U85" s="27">
        <f t="shared" ref="U85:U148" ca="1" si="19">R85/$J$6</f>
        <v>-0.99207358062037909</v>
      </c>
      <c r="V85" s="7"/>
      <c r="W85" s="28">
        <f t="shared" ref="W85:W148" ca="1" si="20">(T85-U85*SIN(-$J$11*PI()/180))/(COS(-$J$11*PI()/180))</f>
        <v>-0.13369968379700659</v>
      </c>
      <c r="X85" s="27">
        <f ca="1">IF(MOD(ATAN2(U85,W85)*180/PI()-$J$9+360,360)&lt;355,MOD(ATAN2(U85,W85)*180/PI()-$J$9+360,360)+360,MOD(ATAN2(U85,W85)*180/PI()-$J$9+360,360))</f>
        <v>360.05772598741146</v>
      </c>
      <c r="Y85" s="7"/>
      <c r="Z85" s="28">
        <f t="shared" si="12"/>
        <v>360.17999999999995</v>
      </c>
      <c r="AA85" s="27">
        <f t="shared" ref="AA85:AA148" si="21">Z85*PI()/180</f>
        <v>6.2863268998331758</v>
      </c>
      <c r="AB85" s="7"/>
      <c r="AC85" s="28">
        <f t="shared" ca="1" si="13"/>
        <v>-0.12227401258849113</v>
      </c>
      <c r="AD85" s="27"/>
      <c r="AE85" s="7"/>
    </row>
    <row r="86" spans="1:31" s="26" customFormat="1" x14ac:dyDescent="0.25">
      <c r="A86" s="26">
        <v>1</v>
      </c>
      <c r="B86" s="26">
        <v>-605</v>
      </c>
      <c r="C86" s="26">
        <v>13162</v>
      </c>
      <c r="D86" s="26">
        <v>11189</v>
      </c>
      <c r="E86" s="26">
        <v>13029</v>
      </c>
      <c r="F86" s="26">
        <v>15010</v>
      </c>
      <c r="G86" s="27"/>
      <c r="H86" s="7"/>
      <c r="I86" s="28">
        <f t="shared" si="14"/>
        <v>133</v>
      </c>
      <c r="J86" s="27">
        <f t="shared" si="14"/>
        <v>-3821</v>
      </c>
      <c r="K86" s="7"/>
      <c r="L86" s="124">
        <f t="shared" ref="L86:L149" si="22">$O$3*SIN(2*PI()/$O$4*($Z86+$O$5))+$O$6</f>
        <v>-4.1090822842926755E-2</v>
      </c>
      <c r="M86" s="27">
        <f t="shared" ca="1" si="15"/>
        <v>1.7281254895245339E-6</v>
      </c>
      <c r="N86" s="44"/>
      <c r="O86" s="44"/>
      <c r="P86" s="7"/>
      <c r="Q86" s="28">
        <f t="shared" ca="1" si="16"/>
        <v>165.84175400666382</v>
      </c>
      <c r="R86" s="27">
        <f t="shared" ca="1" si="17"/>
        <v>-3819.4714062393928</v>
      </c>
      <c r="S86" s="7"/>
      <c r="T86" s="28">
        <f t="shared" ca="1" si="18"/>
        <v>-4.3252501274053001E-2</v>
      </c>
      <c r="U86" s="27">
        <f t="shared" ca="1" si="19"/>
        <v>-1.0015132314245152</v>
      </c>
      <c r="V86" s="7"/>
      <c r="W86" s="28">
        <f t="shared" ca="1" si="20"/>
        <v>-3.9776240974223047E-2</v>
      </c>
      <c r="X86" s="27">
        <f ca="1">MOD(ATAN2(U86,W86)*180/PI()-$J$9+360,360)</f>
        <v>354.65671027069976</v>
      </c>
      <c r="Y86" s="7"/>
      <c r="Z86" s="28">
        <f t="shared" ref="Z86:Z149" si="23">360/40000*B86+Z85</f>
        <v>354.73499999999996</v>
      </c>
      <c r="AA86" s="27">
        <f t="shared" si="21"/>
        <v>6.1912937220620838</v>
      </c>
      <c r="AB86" s="7"/>
      <c r="AC86" s="28">
        <f t="shared" ca="1" si="13"/>
        <v>-7.8289729300195177E-2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12980</v>
      </c>
      <c r="D87" s="26">
        <v>11198</v>
      </c>
      <c r="E87" s="26">
        <v>13228</v>
      </c>
      <c r="F87" s="26">
        <v>15017</v>
      </c>
      <c r="G87" s="27"/>
      <c r="H87" s="7"/>
      <c r="I87" s="28">
        <f t="shared" si="14"/>
        <v>-248</v>
      </c>
      <c r="J87" s="27">
        <f t="shared" si="14"/>
        <v>-3819</v>
      </c>
      <c r="K87" s="7"/>
      <c r="L87" s="124">
        <f t="shared" si="22"/>
        <v>5.7121423452450054E-2</v>
      </c>
      <c r="M87" s="27">
        <f t="shared" ca="1" si="15"/>
        <v>6.0917470220222246E-6</v>
      </c>
      <c r="N87" s="44"/>
      <c r="O87" s="44"/>
      <c r="P87" s="7"/>
      <c r="Q87" s="28">
        <f t="shared" ca="1" si="16"/>
        <v>-215.15824599333618</v>
      </c>
      <c r="R87" s="27">
        <f t="shared" ca="1" si="17"/>
        <v>-3817.4714062393928</v>
      </c>
      <c r="S87" s="7"/>
      <c r="T87" s="28">
        <f t="shared" ca="1" si="18"/>
        <v>5.6114531377760547E-2</v>
      </c>
      <c r="U87" s="27">
        <f t="shared" ca="1" si="19"/>
        <v>-1.0009888063798409</v>
      </c>
      <c r="V87" s="7"/>
      <c r="W87" s="28">
        <f t="shared" ca="1" si="20"/>
        <v>5.958956992744343E-2</v>
      </c>
      <c r="X87" s="27">
        <f ca="1">MOD(ATAN2(U87,W87)*180/PI()-$J$9+360,360)</f>
        <v>348.97550086362628</v>
      </c>
      <c r="Y87" s="7"/>
      <c r="Z87" s="28">
        <f t="shared" si="23"/>
        <v>349.09199999999998</v>
      </c>
      <c r="AA87" s="27">
        <f t="shared" si="21"/>
        <v>6.0928047923720445</v>
      </c>
      <c r="AB87" s="7"/>
      <c r="AC87" s="28">
        <f t="shared" ca="1" si="13"/>
        <v>-0.11649913637370446</v>
      </c>
      <c r="AD87" s="27"/>
      <c r="AE87" s="7"/>
    </row>
    <row r="88" spans="1:31" s="26" customFormat="1" x14ac:dyDescent="0.25">
      <c r="A88" s="26">
        <v>3</v>
      </c>
      <c r="B88" s="26">
        <v>-624</v>
      </c>
      <c r="C88" s="26">
        <v>12792</v>
      </c>
      <c r="D88" s="26">
        <v>11217</v>
      </c>
      <c r="E88" s="26">
        <v>13415</v>
      </c>
      <c r="F88" s="26">
        <v>14994</v>
      </c>
      <c r="G88" s="27"/>
      <c r="H88" s="7"/>
      <c r="I88" s="28">
        <f t="shared" si="14"/>
        <v>-623</v>
      </c>
      <c r="J88" s="27">
        <f t="shared" si="14"/>
        <v>-3777</v>
      </c>
      <c r="K88" s="7"/>
      <c r="L88" s="124">
        <f t="shared" si="22"/>
        <v>0.15431539559662394</v>
      </c>
      <c r="M88" s="27">
        <f t="shared" ca="1" si="15"/>
        <v>9.2338936666920339E-6</v>
      </c>
      <c r="N88" s="44"/>
      <c r="O88" s="44"/>
      <c r="P88" s="7"/>
      <c r="Q88" s="28">
        <f t="shared" ca="1" si="16"/>
        <v>-590.15824599333621</v>
      </c>
      <c r="R88" s="27">
        <f t="shared" ca="1" si="17"/>
        <v>-3775.4714062393928</v>
      </c>
      <c r="S88" s="7"/>
      <c r="T88" s="28">
        <f t="shared" ca="1" si="18"/>
        <v>0.15391672886970303</v>
      </c>
      <c r="U88" s="27">
        <f t="shared" ca="1" si="19"/>
        <v>-0.98997588044168217</v>
      </c>
      <c r="V88" s="7"/>
      <c r="W88" s="28">
        <f t="shared" ca="1" si="20"/>
        <v>0.15735412784325115</v>
      </c>
      <c r="X88" s="27">
        <f t="shared" ref="X88:X148" ca="1" si="24">MOD(ATAN2(U88,W88)*180/PI()-$J$9+360,360)</f>
        <v>343.35087319771242</v>
      </c>
      <c r="Y88" s="7"/>
      <c r="Z88" s="28">
        <f t="shared" si="23"/>
        <v>343.476</v>
      </c>
      <c r="AA88" s="27">
        <f t="shared" si="21"/>
        <v>5.9947871015800436</v>
      </c>
      <c r="AB88" s="7"/>
      <c r="AC88" s="28">
        <f t="shared" ca="1" si="13"/>
        <v>-0.125126802287582</v>
      </c>
      <c r="AD88" s="27"/>
      <c r="AE88" s="7"/>
    </row>
    <row r="89" spans="1:31" s="26" customFormat="1" x14ac:dyDescent="0.25">
      <c r="A89" s="26">
        <v>4</v>
      </c>
      <c r="B89" s="26">
        <v>-609</v>
      </c>
      <c r="C89" s="26">
        <v>12610</v>
      </c>
      <c r="D89" s="26">
        <v>11250</v>
      </c>
      <c r="E89" s="26">
        <v>13591</v>
      </c>
      <c r="F89" s="26">
        <v>14954</v>
      </c>
      <c r="G89" s="27"/>
      <c r="H89" s="7"/>
      <c r="I89" s="28">
        <f t="shared" si="14"/>
        <v>-981</v>
      </c>
      <c r="J89" s="27">
        <f t="shared" si="14"/>
        <v>-3704</v>
      </c>
      <c r="K89" s="7"/>
      <c r="L89" s="124">
        <f t="shared" si="22"/>
        <v>0.24775158093966931</v>
      </c>
      <c r="M89" s="27">
        <f t="shared" ca="1" si="15"/>
        <v>8.4399661237319937E-6</v>
      </c>
      <c r="N89" s="44"/>
      <c r="O89" s="44"/>
      <c r="P89" s="7"/>
      <c r="Q89" s="28">
        <f t="shared" ca="1" si="16"/>
        <v>-948.15824599333621</v>
      </c>
      <c r="R89" s="27">
        <f t="shared" ca="1" si="17"/>
        <v>-3702.4714062393928</v>
      </c>
      <c r="S89" s="7"/>
      <c r="T89" s="28">
        <f t="shared" ca="1" si="18"/>
        <v>0.24728522674201078</v>
      </c>
      <c r="U89" s="27">
        <f t="shared" ca="1" si="19"/>
        <v>-0.97083436631107289</v>
      </c>
      <c r="V89" s="7"/>
      <c r="W89" s="28">
        <f t="shared" ca="1" si="20"/>
        <v>0.25065674291858409</v>
      </c>
      <c r="X89" s="27">
        <f t="shared" ca="1" si="24"/>
        <v>337.90546866173145</v>
      </c>
      <c r="Y89" s="7"/>
      <c r="Z89" s="28">
        <f t="shared" si="23"/>
        <v>337.995</v>
      </c>
      <c r="AA89" s="27">
        <f t="shared" si="21"/>
        <v>5.8991256052782344</v>
      </c>
      <c r="AB89" s="7"/>
      <c r="AC89" s="28">
        <f t="shared" ca="1" si="13"/>
        <v>-8.9531338268557192E-2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12436</v>
      </c>
      <c r="D90" s="26">
        <v>11305</v>
      </c>
      <c r="E90" s="26">
        <v>13770</v>
      </c>
      <c r="F90" s="26">
        <v>14896</v>
      </c>
      <c r="G90" s="27"/>
      <c r="H90" s="7"/>
      <c r="I90" s="28">
        <f t="shared" si="14"/>
        <v>-1334</v>
      </c>
      <c r="J90" s="27">
        <f t="shared" si="14"/>
        <v>-3591</v>
      </c>
      <c r="K90" s="7"/>
      <c r="L90" s="124">
        <f t="shared" si="22"/>
        <v>0.34010104487917414</v>
      </c>
      <c r="M90" s="27">
        <f t="shared" ca="1" si="15"/>
        <v>6.3396570505780961E-6</v>
      </c>
      <c r="N90" s="44"/>
      <c r="O90" s="44"/>
      <c r="P90" s="7"/>
      <c r="Q90" s="28">
        <f t="shared" ca="1" si="16"/>
        <v>-1301.1582459933361</v>
      </c>
      <c r="R90" s="27">
        <f t="shared" ca="1" si="17"/>
        <v>-3589.4714062393928</v>
      </c>
      <c r="S90" s="7"/>
      <c r="T90" s="28">
        <f t="shared" ca="1" si="18"/>
        <v>0.33934969531442594</v>
      </c>
      <c r="U90" s="27">
        <f t="shared" ca="1" si="19"/>
        <v>-0.94120435128697899</v>
      </c>
      <c r="V90" s="7"/>
      <c r="W90" s="28">
        <f t="shared" ca="1" si="20"/>
        <v>0.34261891243934844</v>
      </c>
      <c r="X90" s="27">
        <f t="shared" ca="1" si="24"/>
        <v>332.37972893926701</v>
      </c>
      <c r="Y90" s="7"/>
      <c r="Z90" s="28">
        <f t="shared" si="23"/>
        <v>332.44200000000001</v>
      </c>
      <c r="AA90" s="27">
        <f t="shared" si="21"/>
        <v>5.802207471914989</v>
      </c>
      <c r="AB90" s="7"/>
      <c r="AC90" s="28">
        <f t="shared" ca="1" si="13"/>
        <v>-6.2271060732996375E-2</v>
      </c>
      <c r="AD90" s="27"/>
      <c r="AE90" s="7"/>
    </row>
    <row r="91" spans="1:31" s="26" customFormat="1" x14ac:dyDescent="0.25">
      <c r="A91" s="26">
        <v>6</v>
      </c>
      <c r="B91" s="26">
        <v>-632</v>
      </c>
      <c r="C91" s="26">
        <v>12254</v>
      </c>
      <c r="D91" s="26">
        <v>11370</v>
      </c>
      <c r="E91" s="26">
        <v>13935</v>
      </c>
      <c r="F91" s="26">
        <v>14813</v>
      </c>
      <c r="G91" s="27"/>
      <c r="H91" s="7"/>
      <c r="I91" s="28">
        <f t="shared" si="14"/>
        <v>-1681</v>
      </c>
      <c r="J91" s="27">
        <f t="shared" si="14"/>
        <v>-3443</v>
      </c>
      <c r="K91" s="7"/>
      <c r="L91" s="124">
        <f t="shared" si="22"/>
        <v>0.43137906790963121</v>
      </c>
      <c r="M91" s="27">
        <f t="shared" ca="1" si="15"/>
        <v>2.5770269845993458E-6</v>
      </c>
      <c r="N91" s="44"/>
      <c r="O91" s="44"/>
      <c r="P91" s="7"/>
      <c r="Q91" s="28">
        <f t="shared" ca="1" si="16"/>
        <v>-1648.1582459933361</v>
      </c>
      <c r="R91" s="27">
        <f t="shared" ca="1" si="17"/>
        <v>-3441.4714062393928</v>
      </c>
      <c r="S91" s="7"/>
      <c r="T91" s="28">
        <f t="shared" ca="1" si="18"/>
        <v>0.42984932872697001</v>
      </c>
      <c r="U91" s="27">
        <f t="shared" ca="1" si="19"/>
        <v>-0.90239689798108613</v>
      </c>
      <c r="V91" s="7"/>
      <c r="W91" s="28">
        <f t="shared" ca="1" si="20"/>
        <v>0.43298438002401873</v>
      </c>
      <c r="X91" s="27">
        <f t="shared" ca="1" si="24"/>
        <v>326.74990606280164</v>
      </c>
      <c r="Y91" s="7"/>
      <c r="Z91" s="28">
        <f t="shared" si="23"/>
        <v>326.75400000000002</v>
      </c>
      <c r="AA91" s="27">
        <f t="shared" si="21"/>
        <v>5.7029331440615518</v>
      </c>
      <c r="AB91" s="7"/>
      <c r="AC91" s="28">
        <f t="shared" ca="1" si="13"/>
        <v>-4.0939371983768069E-3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12089</v>
      </c>
      <c r="D92" s="26">
        <v>11464</v>
      </c>
      <c r="E92" s="26">
        <v>14107</v>
      </c>
      <c r="F92" s="26">
        <v>14728</v>
      </c>
      <c r="G92" s="27"/>
      <c r="H92" s="7"/>
      <c r="I92" s="28">
        <f t="shared" si="14"/>
        <v>-2018</v>
      </c>
      <c r="J92" s="27">
        <f t="shared" si="14"/>
        <v>-3264</v>
      </c>
      <c r="K92" s="7"/>
      <c r="L92" s="124">
        <f t="shared" si="22"/>
        <v>0.51881083534218131</v>
      </c>
      <c r="M92" s="27">
        <f t="shared" ca="1" si="15"/>
        <v>3.6203488975080568E-6</v>
      </c>
      <c r="N92" s="44"/>
      <c r="O92" s="44"/>
      <c r="P92" s="7"/>
      <c r="Q92" s="28">
        <f t="shared" ca="1" si="16"/>
        <v>-1985.1582459933361</v>
      </c>
      <c r="R92" s="27">
        <f t="shared" ca="1" si="17"/>
        <v>-3262.4714062393928</v>
      </c>
      <c r="S92" s="7"/>
      <c r="T92" s="28">
        <f t="shared" ca="1" si="18"/>
        <v>0.51774090353972901</v>
      </c>
      <c r="U92" s="27">
        <f t="shared" ca="1" si="19"/>
        <v>-0.85546085648274262</v>
      </c>
      <c r="V92" s="7"/>
      <c r="W92" s="28">
        <f t="shared" ca="1" si="20"/>
        <v>0.52071355678724573</v>
      </c>
      <c r="X92" s="27">
        <f t="shared" ca="1" si="24"/>
        <v>321.05373085422593</v>
      </c>
      <c r="Y92" s="7"/>
      <c r="Z92" s="28">
        <f t="shared" si="23"/>
        <v>321.03900000000004</v>
      </c>
      <c r="AA92" s="27">
        <f t="shared" si="21"/>
        <v>5.6031875773100763</v>
      </c>
      <c r="AB92" s="7"/>
      <c r="AC92" s="28">
        <f t="shared" ca="1" si="13"/>
        <v>1.4730854225888379E-2</v>
      </c>
      <c r="AD92" s="27"/>
      <c r="AE92" s="7"/>
    </row>
    <row r="93" spans="1:31" s="26" customFormat="1" x14ac:dyDescent="0.25">
      <c r="A93" s="26">
        <v>8</v>
      </c>
      <c r="B93" s="26">
        <v>-644</v>
      </c>
      <c r="C93" s="26">
        <v>11933</v>
      </c>
      <c r="D93" s="26">
        <v>11574</v>
      </c>
      <c r="E93" s="26">
        <v>14269</v>
      </c>
      <c r="F93" s="26">
        <v>14618</v>
      </c>
      <c r="G93" s="27"/>
      <c r="H93" s="7"/>
      <c r="I93" s="28">
        <f t="shared" si="14"/>
        <v>-2336</v>
      </c>
      <c r="J93" s="27">
        <f t="shared" si="14"/>
        <v>-3044</v>
      </c>
      <c r="K93" s="7"/>
      <c r="L93" s="124">
        <f t="shared" si="22"/>
        <v>0.60221027631234281</v>
      </c>
      <c r="M93" s="27">
        <f t="shared" ca="1" si="15"/>
        <v>1.5370976811848622E-6</v>
      </c>
      <c r="N93" s="44"/>
      <c r="O93" s="44"/>
      <c r="P93" s="7"/>
      <c r="Q93" s="28">
        <f t="shared" ca="1" si="16"/>
        <v>-2303.1582459933361</v>
      </c>
      <c r="R93" s="27">
        <f t="shared" ca="1" si="17"/>
        <v>-3042.4714062393928</v>
      </c>
      <c r="S93" s="7"/>
      <c r="T93" s="28">
        <f t="shared" ca="1" si="18"/>
        <v>0.6006771670128962</v>
      </c>
      <c r="U93" s="27">
        <f t="shared" ca="1" si="19"/>
        <v>-0.79777410156857753</v>
      </c>
      <c r="V93" s="7"/>
      <c r="W93" s="28">
        <f t="shared" ca="1" si="20"/>
        <v>0.60345007374788817</v>
      </c>
      <c r="X93" s="27">
        <f t="shared" ca="1" si="24"/>
        <v>315.2778493941637</v>
      </c>
      <c r="Y93" s="7"/>
      <c r="Z93" s="28">
        <f t="shared" si="23"/>
        <v>315.24300000000005</v>
      </c>
      <c r="AA93" s="27">
        <f t="shared" si="21"/>
        <v>5.5020282938644849</v>
      </c>
      <c r="AB93" s="7"/>
      <c r="AC93" s="28">
        <f t="shared" ca="1" si="13"/>
        <v>3.484939416364341E-2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11791</v>
      </c>
      <c r="D94" s="26">
        <v>11699</v>
      </c>
      <c r="E94" s="26">
        <v>14418</v>
      </c>
      <c r="F94" s="26">
        <v>14503</v>
      </c>
      <c r="G94" s="27"/>
      <c r="H94" s="7"/>
      <c r="I94" s="28">
        <f t="shared" si="14"/>
        <v>-2627</v>
      </c>
      <c r="J94" s="27">
        <f t="shared" si="14"/>
        <v>-2804</v>
      </c>
      <c r="K94" s="7"/>
      <c r="L94" s="124">
        <f t="shared" si="22"/>
        <v>0.67738451920991083</v>
      </c>
      <c r="M94" s="27">
        <f t="shared" ca="1" si="15"/>
        <v>3.0347962295062406E-6</v>
      </c>
      <c r="N94" s="44"/>
      <c r="O94" s="44"/>
      <c r="P94" s="7"/>
      <c r="Q94" s="28">
        <f t="shared" ca="1" si="16"/>
        <v>-2594.1582459933361</v>
      </c>
      <c r="R94" s="27">
        <f t="shared" ca="1" si="17"/>
        <v>-2802.4714062393928</v>
      </c>
      <c r="S94" s="7"/>
      <c r="T94" s="28">
        <f t="shared" ca="1" si="18"/>
        <v>0.67657167226664361</v>
      </c>
      <c r="U94" s="27">
        <f t="shared" ca="1" si="19"/>
        <v>-0.73484309620767019</v>
      </c>
      <c r="V94" s="7"/>
      <c r="W94" s="28">
        <f t="shared" ca="1" si="20"/>
        <v>0.67912658586463626</v>
      </c>
      <c r="X94" s="27">
        <f t="shared" ca="1" si="24"/>
        <v>309.63887200471038</v>
      </c>
      <c r="Y94" s="7"/>
      <c r="Z94" s="28">
        <f t="shared" si="23"/>
        <v>309.60900000000004</v>
      </c>
      <c r="AA94" s="27">
        <f t="shared" si="21"/>
        <v>5.4036964438071244</v>
      </c>
      <c r="AB94" s="7"/>
      <c r="AC94" s="28">
        <f t="shared" ca="1" si="13"/>
        <v>2.9872004710341571E-2</v>
      </c>
      <c r="AD94" s="27"/>
      <c r="AE94" s="7"/>
    </row>
    <row r="95" spans="1:31" s="26" customFormat="1" x14ac:dyDescent="0.25">
      <c r="A95" s="26">
        <v>10</v>
      </c>
      <c r="B95" s="26">
        <v>-626</v>
      </c>
      <c r="C95" s="26">
        <v>11656</v>
      </c>
      <c r="D95" s="26">
        <v>11828</v>
      </c>
      <c r="E95" s="26">
        <v>14546</v>
      </c>
      <c r="F95" s="26">
        <v>14363</v>
      </c>
      <c r="G95" s="27"/>
      <c r="H95" s="7"/>
      <c r="I95" s="28">
        <f t="shared" si="14"/>
        <v>-2890</v>
      </c>
      <c r="J95" s="27">
        <f t="shared" si="14"/>
        <v>-2535</v>
      </c>
      <c r="K95" s="7"/>
      <c r="L95" s="124">
        <f t="shared" si="22"/>
        <v>0.74601452996170126</v>
      </c>
      <c r="M95" s="27">
        <f t="shared" ca="1" si="15"/>
        <v>2.1303266465936905E-6</v>
      </c>
      <c r="N95" s="44"/>
      <c r="O95" s="44"/>
      <c r="P95" s="7"/>
      <c r="Q95" s="28">
        <f t="shared" ca="1" si="16"/>
        <v>-2857.1582459933361</v>
      </c>
      <c r="R95" s="27">
        <f t="shared" ca="1" si="17"/>
        <v>-2533.4714062393928</v>
      </c>
      <c r="S95" s="7"/>
      <c r="T95" s="28">
        <f t="shared" ca="1" si="18"/>
        <v>0.74516361344099258</v>
      </c>
      <c r="U95" s="27">
        <f t="shared" ca="1" si="19"/>
        <v>-0.6643079276989865</v>
      </c>
      <c r="V95" s="7"/>
      <c r="W95" s="28">
        <f t="shared" ca="1" si="20"/>
        <v>0.74747409381662289</v>
      </c>
      <c r="X95" s="27">
        <f t="shared" ca="1" si="24"/>
        <v>304.0110177441361</v>
      </c>
      <c r="Y95" s="7"/>
      <c r="Z95" s="28">
        <f t="shared" si="23"/>
        <v>303.97500000000002</v>
      </c>
      <c r="AA95" s="27">
        <f t="shared" si="21"/>
        <v>5.305364593749764</v>
      </c>
      <c r="AB95" s="7"/>
      <c r="AC95" s="28">
        <f t="shared" ca="1" si="13"/>
        <v>3.6017744136074725E-2</v>
      </c>
      <c r="AD95" s="27"/>
      <c r="AE95" s="7"/>
    </row>
    <row r="96" spans="1:31" s="26" customFormat="1" x14ac:dyDescent="0.25">
      <c r="A96" s="26">
        <v>11</v>
      </c>
      <c r="B96" s="26">
        <v>-624</v>
      </c>
      <c r="C96" s="26">
        <v>11537</v>
      </c>
      <c r="D96" s="26">
        <v>11968</v>
      </c>
      <c r="E96" s="26">
        <v>14660</v>
      </c>
      <c r="F96" s="26">
        <v>14214</v>
      </c>
      <c r="G96" s="27"/>
      <c r="H96" s="7"/>
      <c r="I96" s="28">
        <f t="shared" si="14"/>
        <v>-3123</v>
      </c>
      <c r="J96" s="27">
        <f t="shared" si="14"/>
        <v>-2246</v>
      </c>
      <c r="K96" s="7"/>
      <c r="L96" s="124">
        <f t="shared" si="22"/>
        <v>0.80725318166078164</v>
      </c>
      <c r="M96" s="27">
        <f t="shared" ca="1" si="15"/>
        <v>5.2706579258030715E-7</v>
      </c>
      <c r="N96" s="44"/>
      <c r="O96" s="44"/>
      <c r="P96" s="7"/>
      <c r="Q96" s="28">
        <f t="shared" ca="1" si="16"/>
        <v>-3090.1582459933361</v>
      </c>
      <c r="R96" s="27">
        <f t="shared" ca="1" si="17"/>
        <v>-2244.4714062393928</v>
      </c>
      <c r="S96" s="7"/>
      <c r="T96" s="28">
        <f t="shared" ca="1" si="18"/>
        <v>0.80593137881598609</v>
      </c>
      <c r="U96" s="27">
        <f t="shared" ca="1" si="19"/>
        <v>-0.58852850874356055</v>
      </c>
      <c r="V96" s="7"/>
      <c r="W96" s="28">
        <f t="shared" ca="1" si="20"/>
        <v>0.80797917463084423</v>
      </c>
      <c r="X96" s="27">
        <f t="shared" ca="1" si="24"/>
        <v>298.4517699195352</v>
      </c>
      <c r="Y96" s="7"/>
      <c r="Z96" s="28">
        <f t="shared" si="23"/>
        <v>298.35900000000004</v>
      </c>
      <c r="AA96" s="27">
        <f t="shared" si="21"/>
        <v>5.2073469029577621</v>
      </c>
      <c r="AB96" s="7"/>
      <c r="AC96" s="28">
        <f t="shared" ca="1" si="13"/>
        <v>9.2769919535157896E-2</v>
      </c>
      <c r="AD96" s="27"/>
      <c r="AE96" s="7"/>
    </row>
    <row r="97" spans="1:31" s="26" customFormat="1" x14ac:dyDescent="0.25">
      <c r="A97" s="26">
        <v>12</v>
      </c>
      <c r="B97" s="26">
        <v>-618</v>
      </c>
      <c r="C97" s="26">
        <v>11439</v>
      </c>
      <c r="D97" s="26">
        <v>12131</v>
      </c>
      <c r="E97" s="26">
        <v>14769</v>
      </c>
      <c r="F97" s="26">
        <v>14067</v>
      </c>
      <c r="G97" s="27"/>
      <c r="H97" s="7"/>
      <c r="I97" s="28">
        <f t="shared" si="14"/>
        <v>-3330</v>
      </c>
      <c r="J97" s="27">
        <f t="shared" si="14"/>
        <v>-1936</v>
      </c>
      <c r="K97" s="7"/>
      <c r="L97" s="124">
        <f t="shared" si="22"/>
        <v>0.86026695349017546</v>
      </c>
      <c r="M97" s="27">
        <f t="shared" ca="1" si="15"/>
        <v>2.0084397755971062E-6</v>
      </c>
      <c r="N97" s="44"/>
      <c r="O97" s="44"/>
      <c r="P97" s="7"/>
      <c r="Q97" s="28">
        <f t="shared" ca="1" si="16"/>
        <v>-3297.1582459933361</v>
      </c>
      <c r="R97" s="27">
        <f t="shared" ca="1" si="17"/>
        <v>-1934.471406239393</v>
      </c>
      <c r="S97" s="7"/>
      <c r="T97" s="28">
        <f t="shared" ca="1" si="18"/>
        <v>0.85991819183153839</v>
      </c>
      <c r="U97" s="27">
        <f t="shared" ca="1" si="19"/>
        <v>-0.5072426268190553</v>
      </c>
      <c r="V97" s="7"/>
      <c r="W97" s="28">
        <f t="shared" ca="1" si="20"/>
        <v>0.86168414782250857</v>
      </c>
      <c r="X97" s="27">
        <f t="shared" ca="1" si="24"/>
        <v>292.86613783531232</v>
      </c>
      <c r="Y97" s="7"/>
      <c r="Z97" s="28">
        <f t="shared" si="23"/>
        <v>292.79700000000003</v>
      </c>
      <c r="AA97" s="27">
        <f t="shared" si="21"/>
        <v>5.110271689961837</v>
      </c>
      <c r="AB97" s="7"/>
      <c r="AC97" s="28">
        <f t="shared" ca="1" si="13"/>
        <v>6.9137835312290008E-2</v>
      </c>
      <c r="AD97" s="27"/>
      <c r="AE97" s="7"/>
    </row>
    <row r="98" spans="1:31" s="26" customFormat="1" x14ac:dyDescent="0.25">
      <c r="A98" s="26">
        <v>13</v>
      </c>
      <c r="B98" s="26">
        <v>-610</v>
      </c>
      <c r="C98" s="26">
        <v>11354</v>
      </c>
      <c r="D98" s="26">
        <v>12291</v>
      </c>
      <c r="E98" s="26">
        <v>14854</v>
      </c>
      <c r="F98" s="26">
        <v>13900</v>
      </c>
      <c r="G98" s="27"/>
      <c r="H98" s="7"/>
      <c r="I98" s="28">
        <f t="shared" si="14"/>
        <v>-3500</v>
      </c>
      <c r="J98" s="27">
        <f t="shared" si="14"/>
        <v>-1609</v>
      </c>
      <c r="K98" s="7"/>
      <c r="L98" s="124">
        <f t="shared" si="22"/>
        <v>0.90465283893774506</v>
      </c>
      <c r="M98" s="27">
        <f t="shared" ca="1" si="15"/>
        <v>1.146898667422429E-6</v>
      </c>
      <c r="N98" s="44"/>
      <c r="O98" s="44"/>
      <c r="P98" s="7"/>
      <c r="Q98" s="28">
        <f t="shared" ca="1" si="16"/>
        <v>-3467.1582459933361</v>
      </c>
      <c r="R98" s="27">
        <f t="shared" ca="1" si="17"/>
        <v>-1607.471406239393</v>
      </c>
      <c r="S98" s="7"/>
      <c r="T98" s="28">
        <f t="shared" ca="1" si="18"/>
        <v>0.90425518802788563</v>
      </c>
      <c r="U98" s="27">
        <f t="shared" ca="1" si="19"/>
        <v>-0.42149913201481898</v>
      </c>
      <c r="V98" s="7"/>
      <c r="W98" s="28">
        <f t="shared" ca="1" si="20"/>
        <v>0.90572377248723468</v>
      </c>
      <c r="X98" s="27">
        <f t="shared" ca="1" si="24"/>
        <v>287.33832196831315</v>
      </c>
      <c r="Y98" s="7"/>
      <c r="Z98" s="28">
        <f t="shared" si="23"/>
        <v>287.30700000000002</v>
      </c>
      <c r="AA98" s="27">
        <f t="shared" si="21"/>
        <v>5.0144531140273489</v>
      </c>
      <c r="AB98" s="7"/>
      <c r="AC98" s="28">
        <f t="shared" ca="1" si="13"/>
        <v>3.1321968313136495E-2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11284</v>
      </c>
      <c r="D99" s="26">
        <v>12470</v>
      </c>
      <c r="E99" s="26">
        <v>14926</v>
      </c>
      <c r="F99" s="26">
        <v>13729</v>
      </c>
      <c r="G99" s="27"/>
      <c r="H99" s="7"/>
      <c r="I99" s="28">
        <f t="shared" si="14"/>
        <v>-3642</v>
      </c>
      <c r="J99" s="27">
        <f t="shared" si="14"/>
        <v>-1259</v>
      </c>
      <c r="K99" s="7"/>
      <c r="L99" s="124">
        <f t="shared" si="22"/>
        <v>0.94193328487553529</v>
      </c>
      <c r="M99" s="27">
        <f t="shared" ca="1" si="15"/>
        <v>2.5661252802240379E-7</v>
      </c>
      <c r="N99" s="44"/>
      <c r="O99" s="44"/>
      <c r="P99" s="7"/>
      <c r="Q99" s="28">
        <f t="shared" ca="1" si="16"/>
        <v>-3609.1582459933361</v>
      </c>
      <c r="R99" s="27">
        <f t="shared" ca="1" si="17"/>
        <v>-1257.471406239393</v>
      </c>
      <c r="S99" s="7"/>
      <c r="T99" s="28">
        <f t="shared" ca="1" si="18"/>
        <v>0.94128962014483453</v>
      </c>
      <c r="U99" s="27">
        <f t="shared" ca="1" si="19"/>
        <v>-0.32972474919682904</v>
      </c>
      <c r="V99" s="7"/>
      <c r="W99" s="28">
        <f t="shared" ca="1" si="20"/>
        <v>0.94243985424691734</v>
      </c>
      <c r="X99" s="27">
        <f t="shared" ca="1" si="24"/>
        <v>281.66538673404148</v>
      </c>
      <c r="Y99" s="7"/>
      <c r="Z99" s="28">
        <f t="shared" si="23"/>
        <v>281.61</v>
      </c>
      <c r="AA99" s="27">
        <f t="shared" si="21"/>
        <v>4.9150217065412312</v>
      </c>
      <c r="AB99" s="7"/>
      <c r="AC99" s="28">
        <f t="shared" ca="1" si="13"/>
        <v>5.538673404146266E-2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11227</v>
      </c>
      <c r="D100" s="26">
        <v>12642</v>
      </c>
      <c r="E100" s="26">
        <v>14973</v>
      </c>
      <c r="F100" s="26">
        <v>13547</v>
      </c>
      <c r="G100" s="27"/>
      <c r="H100" s="7"/>
      <c r="I100" s="28">
        <f t="shared" si="14"/>
        <v>-3746</v>
      </c>
      <c r="J100" s="27">
        <f t="shared" si="14"/>
        <v>-905</v>
      </c>
      <c r="K100" s="7"/>
      <c r="L100" s="124">
        <f t="shared" si="22"/>
        <v>0.96983586926143406</v>
      </c>
      <c r="M100" s="27">
        <f t="shared" ca="1" si="15"/>
        <v>3.5314076838879085E-7</v>
      </c>
      <c r="N100" s="44"/>
      <c r="O100" s="44"/>
      <c r="P100" s="7"/>
      <c r="Q100" s="28">
        <f t="shared" ca="1" si="16"/>
        <v>-3713.1582459933361</v>
      </c>
      <c r="R100" s="27">
        <f t="shared" ca="1" si="17"/>
        <v>-903.47140623939288</v>
      </c>
      <c r="S100" s="7"/>
      <c r="T100" s="28">
        <f t="shared" ca="1" si="18"/>
        <v>0.96841342958259991</v>
      </c>
      <c r="U100" s="27">
        <f t="shared" ca="1" si="19"/>
        <v>-0.23690151628949066</v>
      </c>
      <c r="V100" s="7"/>
      <c r="W100" s="28">
        <f t="shared" ca="1" si="20"/>
        <v>0.96924161277775989</v>
      </c>
      <c r="X100" s="27">
        <f t="shared" ca="1" si="24"/>
        <v>276.11725610851249</v>
      </c>
      <c r="Y100" s="7"/>
      <c r="Z100" s="28">
        <f t="shared" si="23"/>
        <v>275.93100000000004</v>
      </c>
      <c r="AA100" s="27">
        <f t="shared" si="21"/>
        <v>4.8159044583204746</v>
      </c>
      <c r="AB100" s="7"/>
      <c r="AC100" s="28">
        <f t="shared" ca="1" si="13"/>
        <v>0.18625610851245256</v>
      </c>
      <c r="AD100" s="27"/>
      <c r="AE100" s="7"/>
    </row>
    <row r="101" spans="1:31" s="26" customFormat="1" x14ac:dyDescent="0.25">
      <c r="A101" s="26">
        <v>16</v>
      </c>
      <c r="B101" s="26">
        <v>-634</v>
      </c>
      <c r="C101" s="26">
        <v>11200</v>
      </c>
      <c r="D101" s="26">
        <v>12837</v>
      </c>
      <c r="E101" s="26">
        <v>15021</v>
      </c>
      <c r="F101" s="26">
        <v>13367</v>
      </c>
      <c r="G101" s="27"/>
      <c r="H101" s="7"/>
      <c r="I101" s="28">
        <f t="shared" si="14"/>
        <v>-3821</v>
      </c>
      <c r="J101" s="27">
        <f t="shared" si="14"/>
        <v>-530</v>
      </c>
      <c r="K101" s="7"/>
      <c r="L101" s="124">
        <f t="shared" si="22"/>
        <v>0.98828313011794189</v>
      </c>
      <c r="M101" s="27">
        <f t="shared" ca="1" si="15"/>
        <v>3.1581296989415922E-8</v>
      </c>
      <c r="N101" s="44"/>
      <c r="O101" s="44"/>
      <c r="P101" s="7"/>
      <c r="Q101" s="28">
        <f t="shared" ca="1" si="16"/>
        <v>-3788.1582459933361</v>
      </c>
      <c r="R101" s="27">
        <f t="shared" ca="1" si="17"/>
        <v>-528.47140623939288</v>
      </c>
      <c r="S101" s="7"/>
      <c r="T101" s="28">
        <f t="shared" ca="1" si="18"/>
        <v>0.98797386908098839</v>
      </c>
      <c r="U101" s="27">
        <f t="shared" ca="1" si="19"/>
        <v>-0.13857182041307287</v>
      </c>
      <c r="V101" s="7"/>
      <c r="W101" s="28">
        <f t="shared" ca="1" si="20"/>
        <v>0.98846084139217461</v>
      </c>
      <c r="X101" s="27">
        <f t="shared" ca="1" si="24"/>
        <v>270.36259668003686</v>
      </c>
      <c r="Y101" s="7"/>
      <c r="Z101" s="28">
        <f t="shared" si="23"/>
        <v>270.22500000000002</v>
      </c>
      <c r="AA101" s="27">
        <f t="shared" si="21"/>
        <v>4.7163159712016771</v>
      </c>
      <c r="AB101" s="7"/>
      <c r="AC101" s="28">
        <f t="shared" ca="1" si="13"/>
        <v>0.13759668003683601</v>
      </c>
      <c r="AD101" s="27"/>
      <c r="AE101" s="7"/>
    </row>
    <row r="102" spans="1:31" s="26" customFormat="1" x14ac:dyDescent="0.25">
      <c r="A102" s="26">
        <v>17</v>
      </c>
      <c r="B102" s="26">
        <v>-637</v>
      </c>
      <c r="C102" s="26">
        <v>11170</v>
      </c>
      <c r="D102" s="26">
        <v>13020</v>
      </c>
      <c r="E102" s="26">
        <v>15024</v>
      </c>
      <c r="F102" s="26">
        <v>13170</v>
      </c>
      <c r="G102" s="27"/>
      <c r="H102" s="7"/>
      <c r="I102" s="28">
        <f t="shared" si="14"/>
        <v>-3854</v>
      </c>
      <c r="J102" s="27">
        <f t="shared" si="14"/>
        <v>-150</v>
      </c>
      <c r="K102" s="7"/>
      <c r="L102" s="124">
        <f t="shared" si="22"/>
        <v>0.99695477412427203</v>
      </c>
      <c r="M102" s="27">
        <f t="shared" ca="1" si="15"/>
        <v>5.4366981225741146E-8</v>
      </c>
      <c r="N102" s="44"/>
      <c r="O102" s="44"/>
      <c r="P102" s="7"/>
      <c r="Q102" s="28">
        <f t="shared" ca="1" si="16"/>
        <v>-3821.1582459933361</v>
      </c>
      <c r="R102" s="27">
        <f t="shared" ca="1" si="17"/>
        <v>-148.47140623939293</v>
      </c>
      <c r="S102" s="7"/>
      <c r="T102" s="28">
        <f t="shared" ca="1" si="18"/>
        <v>0.99658046246027931</v>
      </c>
      <c r="U102" s="27">
        <f t="shared" ca="1" si="19"/>
        <v>-3.8931061924969555E-2</v>
      </c>
      <c r="V102" s="7"/>
      <c r="W102" s="28">
        <f t="shared" ca="1" si="20"/>
        <v>0.99672160684263555</v>
      </c>
      <c r="X102" s="27">
        <f t="shared" ca="1" si="24"/>
        <v>264.61912364008754</v>
      </c>
      <c r="Y102" s="7"/>
      <c r="Z102" s="28">
        <f t="shared" si="23"/>
        <v>264.49200000000002</v>
      </c>
      <c r="AA102" s="27">
        <f t="shared" si="21"/>
        <v>4.6162562451848421</v>
      </c>
      <c r="AB102" s="7"/>
      <c r="AC102" s="28">
        <f t="shared" ca="1" si="13"/>
        <v>0.1271236400875182</v>
      </c>
      <c r="AD102" s="27"/>
      <c r="AE102" s="7"/>
    </row>
    <row r="103" spans="1:31" s="26" customFormat="1" x14ac:dyDescent="0.25">
      <c r="A103" s="26">
        <v>18</v>
      </c>
      <c r="B103" s="26">
        <v>-627</v>
      </c>
      <c r="C103" s="26">
        <v>11185</v>
      </c>
      <c r="D103" s="26">
        <v>13213</v>
      </c>
      <c r="E103" s="26">
        <v>15035</v>
      </c>
      <c r="F103" s="26">
        <v>12992</v>
      </c>
      <c r="G103" s="27"/>
      <c r="H103" s="7"/>
      <c r="I103" s="28">
        <f t="shared" si="14"/>
        <v>-3850</v>
      </c>
      <c r="J103" s="27">
        <f t="shared" si="14"/>
        <v>221</v>
      </c>
      <c r="K103" s="7"/>
      <c r="L103" s="124">
        <f t="shared" si="22"/>
        <v>0.99575127982809331</v>
      </c>
      <c r="M103" s="27">
        <f t="shared" ca="1" si="15"/>
        <v>1.6858464340197918E-7</v>
      </c>
      <c r="N103" s="44"/>
      <c r="O103" s="44"/>
      <c r="P103" s="7"/>
      <c r="Q103" s="28">
        <f t="shared" ca="1" si="16"/>
        <v>-3817.1582459933361</v>
      </c>
      <c r="R103" s="27">
        <f t="shared" ca="1" si="17"/>
        <v>222.52859376060707</v>
      </c>
      <c r="S103" s="7"/>
      <c r="T103" s="28">
        <f t="shared" ca="1" si="18"/>
        <v>0.99553723902036528</v>
      </c>
      <c r="U103" s="27">
        <f t="shared" ca="1" si="19"/>
        <v>5.8349783862099762E-2</v>
      </c>
      <c r="V103" s="7"/>
      <c r="W103" s="28">
        <f t="shared" ca="1" si="20"/>
        <v>0.9953406892249349</v>
      </c>
      <c r="X103" s="27">
        <f t="shared" ca="1" si="24"/>
        <v>259.02733188834725</v>
      </c>
      <c r="Y103" s="7"/>
      <c r="Z103" s="28">
        <f t="shared" si="23"/>
        <v>258.84900000000005</v>
      </c>
      <c r="AA103" s="27">
        <f t="shared" si="21"/>
        <v>4.5177673154948028</v>
      </c>
      <c r="AB103" s="7"/>
      <c r="AC103" s="28">
        <f t="shared" ca="1" si="13"/>
        <v>0.17833188834720204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11204</v>
      </c>
      <c r="D104" s="26">
        <v>13399</v>
      </c>
      <c r="E104" s="26">
        <v>15014</v>
      </c>
      <c r="F104" s="26">
        <v>12807</v>
      </c>
      <c r="G104" s="27"/>
      <c r="H104" s="7"/>
      <c r="I104" s="28">
        <f t="shared" si="14"/>
        <v>-3810</v>
      </c>
      <c r="J104" s="27">
        <f t="shared" si="14"/>
        <v>592</v>
      </c>
      <c r="K104" s="7"/>
      <c r="L104" s="124">
        <f t="shared" si="22"/>
        <v>0.98497195993241859</v>
      </c>
      <c r="M104" s="27">
        <f t="shared" ca="1" si="15"/>
        <v>1.6100625846890266E-7</v>
      </c>
      <c r="N104" s="44"/>
      <c r="O104" s="44"/>
      <c r="P104" s="7"/>
      <c r="Q104" s="28">
        <f t="shared" ca="1" si="16"/>
        <v>-3777.1582459933361</v>
      </c>
      <c r="R104" s="27">
        <f t="shared" ca="1" si="17"/>
        <v>593.52859376060712</v>
      </c>
      <c r="S104" s="7"/>
      <c r="T104" s="28">
        <f t="shared" ca="1" si="18"/>
        <v>0.98510500462122474</v>
      </c>
      <c r="U104" s="27">
        <f t="shared" ca="1" si="19"/>
        <v>0.1556306296491691</v>
      </c>
      <c r="V104" s="7"/>
      <c r="W104" s="28">
        <f t="shared" ca="1" si="20"/>
        <v>0.98457070408078662</v>
      </c>
      <c r="X104" s="27">
        <f t="shared" ca="1" si="24"/>
        <v>253.39994061441087</v>
      </c>
      <c r="Y104" s="7"/>
      <c r="Z104" s="28">
        <f t="shared" si="23"/>
        <v>253.23300000000006</v>
      </c>
      <c r="AA104" s="27">
        <f t="shared" si="21"/>
        <v>4.4197496247028019</v>
      </c>
      <c r="AB104" s="7"/>
      <c r="AC104" s="28">
        <f t="shared" ca="1" si="13"/>
        <v>0.16694061441080521</v>
      </c>
      <c r="AD104" s="27"/>
      <c r="AE104" s="7"/>
    </row>
    <row r="105" spans="1:31" s="26" customFormat="1" x14ac:dyDescent="0.25">
      <c r="A105" s="26">
        <v>20</v>
      </c>
      <c r="B105" s="26">
        <v>-606</v>
      </c>
      <c r="C105" s="26">
        <v>11231</v>
      </c>
      <c r="D105" s="26">
        <v>13570</v>
      </c>
      <c r="E105" s="26">
        <v>14967</v>
      </c>
      <c r="F105" s="26">
        <v>12623</v>
      </c>
      <c r="G105" s="27"/>
      <c r="H105" s="7"/>
      <c r="I105" s="28">
        <f t="shared" si="14"/>
        <v>-3736</v>
      </c>
      <c r="J105" s="27">
        <f t="shared" si="14"/>
        <v>947</v>
      </c>
      <c r="K105" s="7"/>
      <c r="L105" s="124">
        <f t="shared" si="22"/>
        <v>0.96545210794953462</v>
      </c>
      <c r="M105" s="27">
        <f t="shared" ca="1" si="15"/>
        <v>2.5429662151764594E-7</v>
      </c>
      <c r="N105" s="44"/>
      <c r="O105" s="44"/>
      <c r="P105" s="7"/>
      <c r="Q105" s="28">
        <f t="shared" ca="1" si="16"/>
        <v>-3703.1582459933361</v>
      </c>
      <c r="R105" s="27">
        <f t="shared" ca="1" si="17"/>
        <v>948.52859376060712</v>
      </c>
      <c r="S105" s="7"/>
      <c r="T105" s="28">
        <f t="shared" ca="1" si="18"/>
        <v>0.96580537098281471</v>
      </c>
      <c r="U105" s="27">
        <f t="shared" ca="1" si="19"/>
        <v>0.24871607507884458</v>
      </c>
      <c r="V105" s="7"/>
      <c r="W105" s="28">
        <f t="shared" ca="1" si="20"/>
        <v>0.96494782963201775</v>
      </c>
      <c r="X105" s="27">
        <f t="shared" ca="1" si="24"/>
        <v>247.92889780863754</v>
      </c>
      <c r="Y105" s="7"/>
      <c r="Z105" s="28">
        <f t="shared" si="23"/>
        <v>247.77900000000005</v>
      </c>
      <c r="AA105" s="27">
        <f t="shared" si="21"/>
        <v>4.3245593672990301</v>
      </c>
      <c r="AB105" s="7"/>
      <c r="AC105" s="28">
        <f t="shared" ca="1" si="13"/>
        <v>0.14989780863749047</v>
      </c>
      <c r="AD105" s="27"/>
      <c r="AE105" s="7"/>
    </row>
    <row r="106" spans="1:31" s="26" customFormat="1" x14ac:dyDescent="0.25">
      <c r="A106" s="26">
        <v>21</v>
      </c>
      <c r="B106" s="26">
        <v>-616</v>
      </c>
      <c r="C106" s="26">
        <v>11288</v>
      </c>
      <c r="D106" s="26">
        <v>13737</v>
      </c>
      <c r="E106" s="26">
        <v>14912</v>
      </c>
      <c r="F106" s="26">
        <v>12442</v>
      </c>
      <c r="G106" s="27"/>
      <c r="H106" s="7"/>
      <c r="I106" s="28">
        <f t="shared" si="14"/>
        <v>-3624</v>
      </c>
      <c r="J106" s="27">
        <f t="shared" si="14"/>
        <v>1295</v>
      </c>
      <c r="K106" s="7"/>
      <c r="L106" s="124">
        <f t="shared" si="22"/>
        <v>0.93665278519686701</v>
      </c>
      <c r="M106" s="27">
        <f t="shared" ca="1" si="15"/>
        <v>1.518171278714339E-6</v>
      </c>
      <c r="N106" s="44"/>
      <c r="O106" s="44"/>
      <c r="P106" s="7"/>
      <c r="Q106" s="28">
        <f t="shared" ca="1" si="16"/>
        <v>-3591.1582459933361</v>
      </c>
      <c r="R106" s="27">
        <f t="shared" ca="1" si="17"/>
        <v>1296.528593760607</v>
      </c>
      <c r="S106" s="7"/>
      <c r="T106" s="28">
        <f t="shared" ca="1" si="18"/>
        <v>0.93659511466522127</v>
      </c>
      <c r="U106" s="27">
        <f t="shared" ca="1" si="19"/>
        <v>0.33996603285216026</v>
      </c>
      <c r="V106" s="7"/>
      <c r="W106" s="28">
        <f t="shared" ca="1" si="20"/>
        <v>0.93542064426389127</v>
      </c>
      <c r="X106" s="27">
        <f t="shared" ca="1" si="24"/>
        <v>242.40934491764585</v>
      </c>
      <c r="Y106" s="7"/>
      <c r="Z106" s="28">
        <f t="shared" si="23"/>
        <v>242.23500000000004</v>
      </c>
      <c r="AA106" s="27">
        <f t="shared" si="21"/>
        <v>4.2277983135684645</v>
      </c>
      <c r="AB106" s="7"/>
      <c r="AC106" s="28">
        <f t="shared" ca="1" si="13"/>
        <v>0.17434491764581139</v>
      </c>
      <c r="AD106" s="27"/>
      <c r="AE106" s="7"/>
    </row>
    <row r="107" spans="1:31" s="26" customFormat="1" x14ac:dyDescent="0.25">
      <c r="A107" s="26">
        <v>22</v>
      </c>
      <c r="B107" s="26">
        <v>-627</v>
      </c>
      <c r="C107" s="26">
        <v>11366</v>
      </c>
      <c r="D107" s="26">
        <v>13924</v>
      </c>
      <c r="E107" s="26">
        <v>14846</v>
      </c>
      <c r="F107" s="26">
        <v>12280</v>
      </c>
      <c r="G107" s="27"/>
      <c r="H107" s="7"/>
      <c r="I107" s="28">
        <f t="shared" si="14"/>
        <v>-3480</v>
      </c>
      <c r="J107" s="27">
        <f t="shared" si="14"/>
        <v>1644</v>
      </c>
      <c r="K107" s="7"/>
      <c r="L107" s="124">
        <f t="shared" si="22"/>
        <v>0.89834274293292482</v>
      </c>
      <c r="M107" s="27">
        <f t="shared" ca="1" si="15"/>
        <v>6.3366702207964797E-7</v>
      </c>
      <c r="N107" s="44"/>
      <c r="O107" s="44"/>
      <c r="P107" s="7"/>
      <c r="Q107" s="28">
        <f t="shared" ca="1" si="16"/>
        <v>-3447.1582459933361</v>
      </c>
      <c r="R107" s="27">
        <f t="shared" ca="1" si="17"/>
        <v>1645.528593760607</v>
      </c>
      <c r="S107" s="7"/>
      <c r="T107" s="28">
        <f t="shared" ca="1" si="18"/>
        <v>0.89903907082831536</v>
      </c>
      <c r="U107" s="27">
        <f t="shared" ca="1" si="19"/>
        <v>0.43147820314781304</v>
      </c>
      <c r="V107" s="7"/>
      <c r="W107" s="28">
        <f t="shared" ca="1" si="20"/>
        <v>0.89754671088452498</v>
      </c>
      <c r="X107" s="27">
        <f t="shared" ca="1" si="24"/>
        <v>236.70731873672662</v>
      </c>
      <c r="Y107" s="7"/>
      <c r="Z107" s="28">
        <f t="shared" si="23"/>
        <v>236.59200000000004</v>
      </c>
      <c r="AA107" s="27">
        <f t="shared" si="21"/>
        <v>4.1293093838784252</v>
      </c>
      <c r="AB107" s="7"/>
      <c r="AC107" s="28">
        <f t="shared" ca="1" si="13"/>
        <v>0.11531873672657866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11460</v>
      </c>
      <c r="D108" s="26">
        <v>14094</v>
      </c>
      <c r="E108" s="26">
        <v>14760</v>
      </c>
      <c r="F108" s="26">
        <v>12109</v>
      </c>
      <c r="G108" s="27"/>
      <c r="H108" s="7"/>
      <c r="I108" s="28">
        <f t="shared" si="14"/>
        <v>-3300</v>
      </c>
      <c r="J108" s="27">
        <f t="shared" si="14"/>
        <v>1985</v>
      </c>
      <c r="K108" s="7"/>
      <c r="L108" s="124">
        <f t="shared" si="22"/>
        <v>0.85009829720026087</v>
      </c>
      <c r="M108" s="27">
        <f t="shared" ca="1" si="15"/>
        <v>3.7131154172310509E-8</v>
      </c>
      <c r="N108" s="44"/>
      <c r="O108" s="44"/>
      <c r="P108" s="7"/>
      <c r="Q108" s="28">
        <f t="shared" ca="1" si="16"/>
        <v>-3267.1582459933361</v>
      </c>
      <c r="R108" s="27">
        <f t="shared" ca="1" si="17"/>
        <v>1986.528593760607</v>
      </c>
      <c r="S108" s="7"/>
      <c r="T108" s="28">
        <f t="shared" ca="1" si="18"/>
        <v>0.85209401603218304</v>
      </c>
      <c r="U108" s="27">
        <f t="shared" ca="1" si="19"/>
        <v>0.52089267326476896</v>
      </c>
      <c r="V108" s="7"/>
      <c r="W108" s="28">
        <f t="shared" ca="1" si="20"/>
        <v>0.85029099165833455</v>
      </c>
      <c r="X108" s="27">
        <f t="shared" ca="1" si="24"/>
        <v>230.8904865071172</v>
      </c>
      <c r="Y108" s="7"/>
      <c r="Z108" s="28">
        <f t="shared" si="23"/>
        <v>230.81400000000005</v>
      </c>
      <c r="AA108" s="27">
        <f t="shared" si="21"/>
        <v>4.0284642596981923</v>
      </c>
      <c r="AB108" s="7"/>
      <c r="AC108" s="28">
        <f t="shared" ca="1" si="13"/>
        <v>7.6486507117152769E-2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11566</v>
      </c>
      <c r="D109" s="26">
        <v>14247</v>
      </c>
      <c r="E109" s="26">
        <v>14651</v>
      </c>
      <c r="F109" s="26">
        <v>11949</v>
      </c>
      <c r="G109" s="27"/>
      <c r="H109" s="7"/>
      <c r="I109" s="28">
        <f t="shared" si="14"/>
        <v>-3085</v>
      </c>
      <c r="J109" s="27">
        <f t="shared" si="14"/>
        <v>2298</v>
      </c>
      <c r="K109" s="7"/>
      <c r="L109" s="124">
        <f t="shared" si="22"/>
        <v>0.79388105494164696</v>
      </c>
      <c r="M109" s="27">
        <f t="shared" ca="1" si="15"/>
        <v>2.6464104420752221E-9</v>
      </c>
      <c r="N109" s="44"/>
      <c r="O109" s="44"/>
      <c r="P109" s="7"/>
      <c r="Q109" s="28">
        <f t="shared" ca="1" si="16"/>
        <v>-3052.1582459933361</v>
      </c>
      <c r="R109" s="27">
        <f t="shared" ca="1" si="17"/>
        <v>2299.5285937606072</v>
      </c>
      <c r="S109" s="7"/>
      <c r="T109" s="28">
        <f t="shared" ca="1" si="18"/>
        <v>0.79602075613680268</v>
      </c>
      <c r="U109" s="27">
        <f t="shared" ca="1" si="19"/>
        <v>0.60296519275628568</v>
      </c>
      <c r="V109" s="7"/>
      <c r="W109" s="28">
        <f t="shared" ca="1" si="20"/>
        <v>0.79393249821566869</v>
      </c>
      <c r="X109" s="27">
        <f t="shared" ca="1" si="24"/>
        <v>225.16688254711391</v>
      </c>
      <c r="Y109" s="7"/>
      <c r="Z109" s="28">
        <f t="shared" si="23"/>
        <v>225.09900000000005</v>
      </c>
      <c r="AA109" s="27">
        <f t="shared" si="21"/>
        <v>3.9287186929467168</v>
      </c>
      <c r="AB109" s="7"/>
      <c r="AC109" s="28">
        <f t="shared" ca="1" si="13"/>
        <v>6.7882547113867986E-2</v>
      </c>
      <c r="AD109" s="27"/>
      <c r="AE109" s="7"/>
    </row>
    <row r="110" spans="1:31" s="26" customFormat="1" x14ac:dyDescent="0.25">
      <c r="A110" s="26">
        <v>25</v>
      </c>
      <c r="B110" s="26">
        <v>-620</v>
      </c>
      <c r="C110" s="26">
        <v>11682</v>
      </c>
      <c r="D110" s="26">
        <v>14395</v>
      </c>
      <c r="E110" s="26">
        <v>14530</v>
      </c>
      <c r="F110" s="26">
        <v>11806</v>
      </c>
      <c r="G110" s="27"/>
      <c r="H110" s="7"/>
      <c r="I110" s="28">
        <f t="shared" si="14"/>
        <v>-2848</v>
      </c>
      <c r="J110" s="27">
        <f t="shared" si="14"/>
        <v>2589</v>
      </c>
      <c r="K110" s="7"/>
      <c r="L110" s="124">
        <f t="shared" si="22"/>
        <v>0.73137290209841721</v>
      </c>
      <c r="M110" s="27">
        <f t="shared" ca="1" si="15"/>
        <v>2.336405681440219E-7</v>
      </c>
      <c r="N110" s="44"/>
      <c r="O110" s="44"/>
      <c r="P110" s="7"/>
      <c r="Q110" s="28">
        <f t="shared" ca="1" si="16"/>
        <v>-2815.1582459933361</v>
      </c>
      <c r="R110" s="27">
        <f t="shared" ca="1" si="17"/>
        <v>2590.5285937606072</v>
      </c>
      <c r="S110" s="7"/>
      <c r="T110" s="28">
        <f t="shared" ca="1" si="18"/>
        <v>0.73420976732189502</v>
      </c>
      <c r="U110" s="27">
        <f t="shared" ca="1" si="19"/>
        <v>0.67926903675638584</v>
      </c>
      <c r="V110" s="7"/>
      <c r="W110" s="28">
        <f t="shared" ca="1" si="20"/>
        <v>0.73185626590358266</v>
      </c>
      <c r="X110" s="27">
        <f t="shared" ca="1" si="24"/>
        <v>219.5165447373904</v>
      </c>
      <c r="Y110" s="7"/>
      <c r="Z110" s="28">
        <f t="shared" si="23"/>
        <v>219.51900000000003</v>
      </c>
      <c r="AA110" s="27">
        <f t="shared" si="21"/>
        <v>3.8313293206854326</v>
      </c>
      <c r="AB110" s="7"/>
      <c r="AC110" s="28">
        <f t="shared" ca="1" si="13"/>
        <v>-2.4552626096294716E-3</v>
      </c>
      <c r="AD110" s="27"/>
      <c r="AE110" s="7"/>
    </row>
    <row r="111" spans="1:31" s="26" customFormat="1" x14ac:dyDescent="0.25">
      <c r="A111" s="26">
        <v>26</v>
      </c>
      <c r="B111" s="26">
        <v>-629</v>
      </c>
      <c r="C111" s="26">
        <v>11821</v>
      </c>
      <c r="D111" s="26">
        <v>14532</v>
      </c>
      <c r="E111" s="26">
        <v>14399</v>
      </c>
      <c r="F111" s="26">
        <v>11674</v>
      </c>
      <c r="G111" s="27"/>
      <c r="H111" s="7"/>
      <c r="I111" s="28">
        <f t="shared" si="14"/>
        <v>-2578</v>
      </c>
      <c r="J111" s="27">
        <f t="shared" si="14"/>
        <v>2858</v>
      </c>
      <c r="K111" s="7"/>
      <c r="L111" s="124">
        <f t="shared" si="22"/>
        <v>0.66087779563068194</v>
      </c>
      <c r="M111" s="27">
        <f t="shared" ca="1" si="15"/>
        <v>9.9614309854955131E-8</v>
      </c>
      <c r="N111" s="44"/>
      <c r="O111" s="44"/>
      <c r="P111" s="7"/>
      <c r="Q111" s="28">
        <f t="shared" ca="1" si="16"/>
        <v>-2545.1582459933361</v>
      </c>
      <c r="R111" s="27">
        <f t="shared" ca="1" si="17"/>
        <v>2859.5285937606072</v>
      </c>
      <c r="S111" s="7"/>
      <c r="T111" s="28">
        <f t="shared" ca="1" si="18"/>
        <v>0.66379218512769644</v>
      </c>
      <c r="U111" s="27">
        <f t="shared" ca="1" si="19"/>
        <v>0.74980420526506952</v>
      </c>
      <c r="V111" s="7"/>
      <c r="W111" s="28">
        <f t="shared" ca="1" si="20"/>
        <v>0.66119341297788414</v>
      </c>
      <c r="X111" s="27">
        <f t="shared" ca="1" si="24"/>
        <v>213.78887669452217</v>
      </c>
      <c r="Y111" s="7"/>
      <c r="Z111" s="28">
        <f t="shared" si="23"/>
        <v>213.85800000000003</v>
      </c>
      <c r="AA111" s="27">
        <f t="shared" si="21"/>
        <v>3.7325262317300338</v>
      </c>
      <c r="AB111" s="7"/>
      <c r="AC111" s="28">
        <f t="shared" ca="1" si="13"/>
        <v>-6.9123305477859276E-2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11971</v>
      </c>
      <c r="D112" s="26">
        <v>14650</v>
      </c>
      <c r="E112" s="26">
        <v>14252</v>
      </c>
      <c r="F112" s="26">
        <v>11558</v>
      </c>
      <c r="G112" s="27"/>
      <c r="H112" s="7"/>
      <c r="I112" s="28">
        <f t="shared" si="14"/>
        <v>-2281</v>
      </c>
      <c r="J112" s="27">
        <f t="shared" si="14"/>
        <v>3092</v>
      </c>
      <c r="K112" s="7"/>
      <c r="L112" s="124">
        <f t="shared" si="22"/>
        <v>0.58393663067652068</v>
      </c>
      <c r="M112" s="27">
        <f t="shared" ca="1" si="15"/>
        <v>1.73067582314479E-7</v>
      </c>
      <c r="N112" s="44"/>
      <c r="O112" s="44"/>
      <c r="P112" s="7"/>
      <c r="Q112" s="28">
        <f t="shared" ca="1" si="16"/>
        <v>-2248.1582459933361</v>
      </c>
      <c r="R112" s="27">
        <f t="shared" ca="1" si="17"/>
        <v>3093.5285937606072</v>
      </c>
      <c r="S112" s="7"/>
      <c r="T112" s="28">
        <f t="shared" ca="1" si="18"/>
        <v>0.58633284471407798</v>
      </c>
      <c r="U112" s="27">
        <f t="shared" ca="1" si="19"/>
        <v>0.81116193549195426</v>
      </c>
      <c r="V112" s="7"/>
      <c r="W112" s="28">
        <f t="shared" ca="1" si="20"/>
        <v>0.58352061675570255</v>
      </c>
      <c r="X112" s="27">
        <f t="shared" ca="1" si="24"/>
        <v>208.11221571054705</v>
      </c>
      <c r="Y112" s="7"/>
      <c r="Z112" s="28">
        <f t="shared" si="23"/>
        <v>208.19700000000003</v>
      </c>
      <c r="AA112" s="27">
        <f t="shared" si="21"/>
        <v>3.6337231427746346</v>
      </c>
      <c r="AB112" s="7"/>
      <c r="AC112" s="28">
        <f t="shared" ca="1" si="13"/>
        <v>-8.478428945298333E-2</v>
      </c>
      <c r="AD112" s="27"/>
      <c r="AE112" s="7"/>
    </row>
    <row r="113" spans="1:31" s="26" customFormat="1" x14ac:dyDescent="0.25">
      <c r="A113" s="26">
        <v>28</v>
      </c>
      <c r="B113" s="26">
        <v>-602</v>
      </c>
      <c r="C113" s="26">
        <v>12117</v>
      </c>
      <c r="D113" s="26">
        <v>14747</v>
      </c>
      <c r="E113" s="26">
        <v>14095</v>
      </c>
      <c r="F113" s="26">
        <v>11454</v>
      </c>
      <c r="G113" s="27"/>
      <c r="H113" s="7"/>
      <c r="I113" s="28">
        <f t="shared" si="14"/>
        <v>-1978</v>
      </c>
      <c r="J113" s="27">
        <f t="shared" si="14"/>
        <v>3293</v>
      </c>
      <c r="K113" s="7"/>
      <c r="L113" s="124">
        <f t="shared" si="22"/>
        <v>0.50495342731667092</v>
      </c>
      <c r="M113" s="27">
        <f t="shared" ca="1" si="15"/>
        <v>4.1013065809114883E-7</v>
      </c>
      <c r="N113" s="44"/>
      <c r="O113" s="44"/>
      <c r="P113" s="7"/>
      <c r="Q113" s="28">
        <f t="shared" ca="1" si="16"/>
        <v>-1945.1582459933361</v>
      </c>
      <c r="R113" s="27">
        <f t="shared" ca="1" si="17"/>
        <v>3294.5285937606072</v>
      </c>
      <c r="S113" s="7"/>
      <c r="T113" s="28">
        <f t="shared" ca="1" si="18"/>
        <v>0.50730866914058848</v>
      </c>
      <c r="U113" s="27">
        <f t="shared" ca="1" si="19"/>
        <v>0.86386665248171413</v>
      </c>
      <c r="V113" s="7"/>
      <c r="W113" s="28">
        <f t="shared" ca="1" si="20"/>
        <v>0.5043130128742267</v>
      </c>
      <c r="X113" s="27">
        <f t="shared" ca="1" si="24"/>
        <v>202.65811071482676</v>
      </c>
      <c r="Y113" s="7"/>
      <c r="Z113" s="28">
        <f t="shared" si="23"/>
        <v>202.77900000000002</v>
      </c>
      <c r="AA113" s="27">
        <f t="shared" si="21"/>
        <v>3.5391612039015814</v>
      </c>
      <c r="AB113" s="7"/>
      <c r="AC113" s="28">
        <f t="shared" ca="1" si="13"/>
        <v>-0.12088928517326281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12280</v>
      </c>
      <c r="D114" s="26">
        <v>14838</v>
      </c>
      <c r="E114" s="26">
        <v>13939</v>
      </c>
      <c r="F114" s="26">
        <v>11373</v>
      </c>
      <c r="G114" s="27"/>
      <c r="H114" s="7"/>
      <c r="I114" s="28">
        <f t="shared" si="14"/>
        <v>-1659</v>
      </c>
      <c r="J114" s="27">
        <f t="shared" si="14"/>
        <v>3465</v>
      </c>
      <c r="K114" s="7"/>
      <c r="L114" s="124">
        <f t="shared" si="22"/>
        <v>0.42074810821347475</v>
      </c>
      <c r="M114" s="27">
        <f t="shared" ca="1" si="15"/>
        <v>4.4427351485506018E-8</v>
      </c>
      <c r="N114" s="44"/>
      <c r="O114" s="44"/>
      <c r="P114" s="7"/>
      <c r="Q114" s="28">
        <f t="shared" ca="1" si="16"/>
        <v>-1626.1582459933361</v>
      </c>
      <c r="R114" s="27">
        <f t="shared" ca="1" si="17"/>
        <v>3466.5285937606072</v>
      </c>
      <c r="S114" s="7"/>
      <c r="T114" s="28">
        <f t="shared" ca="1" si="18"/>
        <v>0.42411159980744273</v>
      </c>
      <c r="U114" s="27">
        <f t="shared" ca="1" si="19"/>
        <v>0.90896720632369776</v>
      </c>
      <c r="V114" s="7"/>
      <c r="W114" s="28">
        <f t="shared" ca="1" si="20"/>
        <v>0.42095888618074245</v>
      </c>
      <c r="X114" s="27">
        <f t="shared" ca="1" si="24"/>
        <v>197.23203231961634</v>
      </c>
      <c r="Y114" s="7"/>
      <c r="Z114" s="28">
        <f t="shared" si="23"/>
        <v>197.31600000000003</v>
      </c>
      <c r="AA114" s="27">
        <f t="shared" si="21"/>
        <v>3.4438138668651317</v>
      </c>
      <c r="AB114" s="7"/>
      <c r="AC114" s="28">
        <f t="shared" ca="1" si="13"/>
        <v>-8.3967680383693732E-2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12457</v>
      </c>
      <c r="D115" s="26">
        <v>14907</v>
      </c>
      <c r="E115" s="26">
        <v>13760</v>
      </c>
      <c r="F115" s="26">
        <v>11299</v>
      </c>
      <c r="G115" s="27"/>
      <c r="H115" s="7"/>
      <c r="I115" s="28">
        <f t="shared" si="14"/>
        <v>-1303</v>
      </c>
      <c r="J115" s="27">
        <f t="shared" si="14"/>
        <v>3608</v>
      </c>
      <c r="K115" s="7"/>
      <c r="L115" s="124">
        <f t="shared" si="22"/>
        <v>0.32887681862152207</v>
      </c>
      <c r="M115" s="27">
        <f t="shared" ca="1" si="15"/>
        <v>8.0198831547376181E-7</v>
      </c>
      <c r="N115" s="44"/>
      <c r="O115" s="44"/>
      <c r="P115" s="7"/>
      <c r="Q115" s="28">
        <f t="shared" ca="1" si="16"/>
        <v>-1270.1582459933361</v>
      </c>
      <c r="R115" s="27">
        <f t="shared" ca="1" si="17"/>
        <v>3609.5285937606072</v>
      </c>
      <c r="S115" s="7"/>
      <c r="T115" s="28">
        <f t="shared" ca="1" si="18"/>
        <v>0.33126471365509202</v>
      </c>
      <c r="U115" s="27">
        <f t="shared" ca="1" si="19"/>
        <v>0.94646359701790506</v>
      </c>
      <c r="V115" s="7"/>
      <c r="W115" s="28">
        <f t="shared" ca="1" si="20"/>
        <v>0.32798128061815551</v>
      </c>
      <c r="X115" s="27">
        <f t="shared" ca="1" si="24"/>
        <v>191.49524970320067</v>
      </c>
      <c r="Y115" s="7"/>
      <c r="Z115" s="28">
        <f t="shared" si="23"/>
        <v>191.61900000000003</v>
      </c>
      <c r="AA115" s="27">
        <f t="shared" si="21"/>
        <v>3.3443824593790148</v>
      </c>
      <c r="AB115" s="7"/>
      <c r="AC115" s="28">
        <f t="shared" ca="1" si="13"/>
        <v>-0.12375029679935778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12643</v>
      </c>
      <c r="D116" s="26">
        <v>14967</v>
      </c>
      <c r="E116" s="26">
        <v>13581</v>
      </c>
      <c r="F116" s="26">
        <v>11246</v>
      </c>
      <c r="G116" s="27"/>
      <c r="H116" s="7"/>
      <c r="I116" s="28">
        <f t="shared" si="14"/>
        <v>-938</v>
      </c>
      <c r="J116" s="27">
        <f t="shared" si="14"/>
        <v>3721</v>
      </c>
      <c r="K116" s="7"/>
      <c r="L116" s="124">
        <f t="shared" si="22"/>
        <v>0.23375672067482436</v>
      </c>
      <c r="M116" s="27">
        <f t="shared" ca="1" si="15"/>
        <v>1.151342310130722E-6</v>
      </c>
      <c r="N116" s="44"/>
      <c r="O116" s="44"/>
      <c r="P116" s="7"/>
      <c r="Q116" s="28">
        <f t="shared" ca="1" si="16"/>
        <v>-905.15824599333621</v>
      </c>
      <c r="R116" s="27">
        <f t="shared" ca="1" si="17"/>
        <v>3722.5285937606072</v>
      </c>
      <c r="S116" s="7"/>
      <c r="T116" s="28">
        <f t="shared" ca="1" si="18"/>
        <v>0.23607057476293469</v>
      </c>
      <c r="U116" s="27">
        <f t="shared" ca="1" si="19"/>
        <v>0.97609361204199896</v>
      </c>
      <c r="V116" s="7"/>
      <c r="W116" s="28">
        <f t="shared" ca="1" si="20"/>
        <v>0.23268371447254466</v>
      </c>
      <c r="X116" s="27">
        <f t="shared" ca="1" si="24"/>
        <v>185.7904153787108</v>
      </c>
      <c r="Y116" s="7"/>
      <c r="Z116" s="28">
        <f t="shared" si="23"/>
        <v>185.92200000000003</v>
      </c>
      <c r="AA116" s="27">
        <f t="shared" si="21"/>
        <v>3.2449510518928979</v>
      </c>
      <c r="AB116" s="7"/>
      <c r="AC116" s="28">
        <f t="shared" ca="1" si="13"/>
        <v>-0.1315846212892211</v>
      </c>
      <c r="AD116" s="27"/>
      <c r="AE116" s="7"/>
    </row>
    <row r="117" spans="1:31" s="26" customFormat="1" x14ac:dyDescent="0.25">
      <c r="A117" s="26">
        <v>32</v>
      </c>
      <c r="B117" s="26">
        <v>-643</v>
      </c>
      <c r="C117" s="26">
        <v>12828</v>
      </c>
      <c r="D117" s="26">
        <v>14994</v>
      </c>
      <c r="E117" s="26">
        <v>13385</v>
      </c>
      <c r="F117" s="26">
        <v>11208</v>
      </c>
      <c r="G117" s="27"/>
      <c r="H117" s="7"/>
      <c r="I117" s="28">
        <f t="shared" si="14"/>
        <v>-557</v>
      </c>
      <c r="J117" s="27">
        <f t="shared" si="14"/>
        <v>3786</v>
      </c>
      <c r="K117" s="7"/>
      <c r="L117" s="124">
        <f t="shared" si="22"/>
        <v>0.13477485777408202</v>
      </c>
      <c r="M117" s="27">
        <f t="shared" ca="1" si="15"/>
        <v>2.304136591684345E-6</v>
      </c>
      <c r="N117" s="44"/>
      <c r="O117" s="44"/>
      <c r="P117" s="7"/>
      <c r="Q117" s="28">
        <f t="shared" ca="1" si="16"/>
        <v>-524.15824599333621</v>
      </c>
      <c r="R117" s="27">
        <f t="shared" ca="1" si="17"/>
        <v>3787.5285937606072</v>
      </c>
      <c r="S117" s="7"/>
      <c r="T117" s="28">
        <f t="shared" ca="1" si="18"/>
        <v>0.13670354211112115</v>
      </c>
      <c r="U117" s="27">
        <f t="shared" ca="1" si="19"/>
        <v>0.99313742599391142</v>
      </c>
      <c r="V117" s="7"/>
      <c r="W117" s="28">
        <f t="shared" ca="1" si="20"/>
        <v>0.13325691950403137</v>
      </c>
      <c r="X117" s="27">
        <f t="shared" ca="1" si="24"/>
        <v>180.02451139800439</v>
      </c>
      <c r="Y117" s="7"/>
      <c r="Z117" s="28">
        <f t="shared" si="23"/>
        <v>180.13500000000002</v>
      </c>
      <c r="AA117" s="27">
        <f t="shared" si="21"/>
        <v>3.1439488480799862</v>
      </c>
      <c r="AB117" s="7"/>
      <c r="AC117" s="28">
        <f t="shared" ca="1" si="13"/>
        <v>-0.11048860199562682</v>
      </c>
      <c r="AD117" s="27"/>
      <c r="AE117" s="7"/>
    </row>
    <row r="118" spans="1:31" s="26" customFormat="1" x14ac:dyDescent="0.25">
      <c r="A118" s="26">
        <v>33</v>
      </c>
      <c r="B118" s="26">
        <v>-617</v>
      </c>
      <c r="C118" s="26">
        <v>13019</v>
      </c>
      <c r="D118" s="26">
        <v>15022</v>
      </c>
      <c r="E118" s="26">
        <v>13206</v>
      </c>
      <c r="F118" s="26">
        <v>11199</v>
      </c>
      <c r="G118" s="27"/>
      <c r="H118" s="7"/>
      <c r="I118" s="28">
        <f t="shared" si="14"/>
        <v>-187</v>
      </c>
      <c r="J118" s="27">
        <f t="shared" si="14"/>
        <v>3823</v>
      </c>
      <c r="K118" s="7"/>
      <c r="L118" s="124">
        <f t="shared" si="22"/>
        <v>3.8490762684009312E-2</v>
      </c>
      <c r="M118" s="27">
        <f t="shared" ca="1" si="15"/>
        <v>3.1197115696618884E-6</v>
      </c>
      <c r="N118" s="44"/>
      <c r="O118" s="44"/>
      <c r="P118" s="7"/>
      <c r="Q118" s="28">
        <f t="shared" ca="1" si="16"/>
        <v>-154.15824599333618</v>
      </c>
      <c r="R118" s="27">
        <f t="shared" ca="1" si="17"/>
        <v>3824.5285937606072</v>
      </c>
      <c r="S118" s="7"/>
      <c r="T118" s="28">
        <f t="shared" ca="1" si="18"/>
        <v>4.0205373919071238E-2</v>
      </c>
      <c r="U118" s="27">
        <f t="shared" ca="1" si="19"/>
        <v>1.0028392893203846</v>
      </c>
      <c r="V118" s="7"/>
      <c r="W118" s="28">
        <f t="shared" ca="1" si="20"/>
        <v>3.6724492158392727E-2</v>
      </c>
      <c r="X118" s="27">
        <f t="shared" ca="1" si="24"/>
        <v>174.47960215909848</v>
      </c>
      <c r="Y118" s="7"/>
      <c r="Z118" s="28">
        <f t="shared" si="23"/>
        <v>174.58200000000002</v>
      </c>
      <c r="AA118" s="27">
        <f t="shared" si="21"/>
        <v>3.0470307147167408</v>
      </c>
      <c r="AB118" s="7"/>
      <c r="AC118" s="28">
        <f t="shared" ca="1" si="13"/>
        <v>-0.10239784090154558</v>
      </c>
      <c r="AD118" s="27"/>
      <c r="AE118" s="7"/>
    </row>
    <row r="119" spans="1:31" s="26" customFormat="1" x14ac:dyDescent="0.25">
      <c r="A119" s="26">
        <v>34</v>
      </c>
      <c r="B119" s="26">
        <v>-619</v>
      </c>
      <c r="C119" s="26">
        <v>13199</v>
      </c>
      <c r="D119" s="26">
        <v>15014</v>
      </c>
      <c r="E119" s="26">
        <v>13015</v>
      </c>
      <c r="F119" s="26">
        <v>11197</v>
      </c>
      <c r="G119" s="27"/>
      <c r="H119" s="7"/>
      <c r="I119" s="28">
        <f t="shared" si="14"/>
        <v>184</v>
      </c>
      <c r="J119" s="27">
        <f t="shared" si="14"/>
        <v>3817</v>
      </c>
      <c r="K119" s="7"/>
      <c r="L119" s="124">
        <f t="shared" si="22"/>
        <v>-5.8467678941016961E-2</v>
      </c>
      <c r="M119" s="27">
        <f t="shared" ca="1" si="15"/>
        <v>2.4396086108496609E-6</v>
      </c>
      <c r="N119" s="44"/>
      <c r="O119" s="44"/>
      <c r="P119" s="7"/>
      <c r="Q119" s="28">
        <f t="shared" ca="1" si="16"/>
        <v>216.84175400666382</v>
      </c>
      <c r="R119" s="27">
        <f t="shared" ca="1" si="17"/>
        <v>3818.5285937606072</v>
      </c>
      <c r="S119" s="7"/>
      <c r="T119" s="28">
        <f t="shared" ca="1" si="18"/>
        <v>-5.6553600132957182E-2</v>
      </c>
      <c r="U119" s="27">
        <f t="shared" ca="1" si="19"/>
        <v>1.0012660141863619</v>
      </c>
      <c r="V119" s="7"/>
      <c r="W119" s="28">
        <f t="shared" ca="1" si="20"/>
        <v>-6.0029603590559845E-2</v>
      </c>
      <c r="X119" s="27">
        <f t="shared" ca="1" si="24"/>
        <v>168.95135118507733</v>
      </c>
      <c r="Y119" s="7"/>
      <c r="Z119" s="28">
        <f t="shared" si="23"/>
        <v>169.01100000000002</v>
      </c>
      <c r="AA119" s="27">
        <f t="shared" si="21"/>
        <v>2.9497984220881368</v>
      </c>
      <c r="AB119" s="7"/>
      <c r="AC119" s="28">
        <f t="shared" ca="1" si="13"/>
        <v>-5.9648814922695692E-2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13389</v>
      </c>
      <c r="D120" s="26">
        <v>14996</v>
      </c>
      <c r="E120" s="26">
        <v>12834</v>
      </c>
      <c r="F120" s="26">
        <v>11220</v>
      </c>
      <c r="G120" s="27"/>
      <c r="H120" s="7"/>
      <c r="I120" s="28">
        <f t="shared" si="14"/>
        <v>555</v>
      </c>
      <c r="J120" s="27">
        <f t="shared" si="14"/>
        <v>3776</v>
      </c>
      <c r="K120" s="7"/>
      <c r="L120" s="124">
        <f t="shared" si="22"/>
        <v>-0.15502886988334766</v>
      </c>
      <c r="M120" s="27">
        <f t="shared" ca="1" si="15"/>
        <v>2.9686328842978343E-6</v>
      </c>
      <c r="N120" s="44"/>
      <c r="O120" s="44"/>
      <c r="P120" s="7"/>
      <c r="Q120" s="28">
        <f t="shared" ca="1" si="16"/>
        <v>587.84175400666379</v>
      </c>
      <c r="R120" s="27">
        <f t="shared" ca="1" si="17"/>
        <v>3777.5285937606072</v>
      </c>
      <c r="S120" s="7"/>
      <c r="T120" s="28">
        <f t="shared" ca="1" si="18"/>
        <v>-0.15331257418498559</v>
      </c>
      <c r="U120" s="27">
        <f t="shared" ca="1" si="19"/>
        <v>0.99051530077054029</v>
      </c>
      <c r="V120" s="7"/>
      <c r="W120" s="28">
        <f t="shared" ca="1" si="20"/>
        <v>-0.15675184199115957</v>
      </c>
      <c r="X120" s="27">
        <f t="shared" ca="1" si="24"/>
        <v>163.38969509398839</v>
      </c>
      <c r="Y120" s="7"/>
      <c r="Z120" s="28">
        <f t="shared" si="23"/>
        <v>163.43100000000001</v>
      </c>
      <c r="AA120" s="27">
        <f t="shared" si="21"/>
        <v>2.8524090498268531</v>
      </c>
      <c r="AB120" s="7"/>
      <c r="AC120" s="28">
        <f t="shared" ca="1" si="13"/>
        <v>-4.1304906011617959E-2</v>
      </c>
      <c r="AD120" s="27"/>
      <c r="AE120" s="7"/>
    </row>
    <row r="121" spans="1:31" s="26" customFormat="1" x14ac:dyDescent="0.25">
      <c r="A121" s="26">
        <v>36</v>
      </c>
      <c r="B121" s="26">
        <v>-617</v>
      </c>
      <c r="C121" s="26">
        <v>13573</v>
      </c>
      <c r="D121" s="26">
        <v>14964</v>
      </c>
      <c r="E121" s="26">
        <v>12655</v>
      </c>
      <c r="F121" s="26">
        <v>11262</v>
      </c>
      <c r="G121" s="27"/>
      <c r="H121" s="7"/>
      <c r="I121" s="28">
        <f t="shared" si="14"/>
        <v>918</v>
      </c>
      <c r="J121" s="27">
        <f t="shared" si="14"/>
        <v>3702</v>
      </c>
      <c r="K121" s="7"/>
      <c r="L121" s="124">
        <f t="shared" si="22"/>
        <v>-0.24966601911581626</v>
      </c>
      <c r="M121" s="27">
        <f t="shared" ca="1" si="15"/>
        <v>2.8613918013529096E-6</v>
      </c>
      <c r="N121" s="44"/>
      <c r="O121" s="44"/>
      <c r="P121" s="7"/>
      <c r="Q121" s="28">
        <f t="shared" ca="1" si="16"/>
        <v>950.84175400666379</v>
      </c>
      <c r="R121" s="27">
        <f t="shared" ca="1" si="17"/>
        <v>3703.5285937606072</v>
      </c>
      <c r="S121" s="7"/>
      <c r="T121" s="28">
        <f t="shared" ca="1" si="18"/>
        <v>-0.24798510135718591</v>
      </c>
      <c r="U121" s="27">
        <f t="shared" ca="1" si="19"/>
        <v>0.97111157411759386</v>
      </c>
      <c r="V121" s="7"/>
      <c r="W121" s="28">
        <f t="shared" ca="1" si="20"/>
        <v>-0.25135758401299074</v>
      </c>
      <c r="X121" s="27">
        <f t="shared" ca="1" si="24"/>
        <v>157.87066732528046</v>
      </c>
      <c r="Y121" s="7"/>
      <c r="Z121" s="28">
        <f t="shared" si="23"/>
        <v>157.87800000000001</v>
      </c>
      <c r="AA121" s="27">
        <f t="shared" si="21"/>
        <v>2.7554909164636077</v>
      </c>
      <c r="AB121" s="7"/>
      <c r="AC121" s="28">
        <f t="shared" ca="1" si="13"/>
        <v>-7.332674719549459E-3</v>
      </c>
      <c r="AD121" s="27"/>
      <c r="AE121" s="7"/>
    </row>
    <row r="122" spans="1:31" s="26" customFormat="1" x14ac:dyDescent="0.25">
      <c r="A122" s="26">
        <v>37</v>
      </c>
      <c r="B122" s="26">
        <v>-612</v>
      </c>
      <c r="C122" s="26">
        <v>13746</v>
      </c>
      <c r="D122" s="26">
        <v>14908</v>
      </c>
      <c r="E122" s="26">
        <v>12475</v>
      </c>
      <c r="F122" s="26">
        <v>11317</v>
      </c>
      <c r="G122" s="27"/>
      <c r="H122" s="7"/>
      <c r="I122" s="28">
        <f t="shared" si="14"/>
        <v>1271</v>
      </c>
      <c r="J122" s="27">
        <f t="shared" si="14"/>
        <v>3591</v>
      </c>
      <c r="K122" s="7"/>
      <c r="L122" s="124">
        <f t="shared" si="22"/>
        <v>-0.34122407122783915</v>
      </c>
      <c r="M122" s="27">
        <f t="shared" ca="1" si="15"/>
        <v>4.3995176848299671E-6</v>
      </c>
      <c r="N122" s="44"/>
      <c r="O122" s="44"/>
      <c r="P122" s="7"/>
      <c r="Q122" s="28">
        <f t="shared" ca="1" si="16"/>
        <v>1303.8417540066639</v>
      </c>
      <c r="R122" s="27">
        <f t="shared" ca="1" si="17"/>
        <v>3592.5285937606072</v>
      </c>
      <c r="S122" s="7"/>
      <c r="T122" s="28">
        <f t="shared" ca="1" si="18"/>
        <v>-0.34004956992960111</v>
      </c>
      <c r="U122" s="27">
        <f t="shared" ca="1" si="19"/>
        <v>0.94200598413817416</v>
      </c>
      <c r="V122" s="7"/>
      <c r="W122" s="28">
        <f t="shared" ca="1" si="20"/>
        <v>-0.34332157395366097</v>
      </c>
      <c r="X122" s="27">
        <f t="shared" ca="1" si="24"/>
        <v>152.35766676813921</v>
      </c>
      <c r="Y122" s="7"/>
      <c r="Z122" s="28">
        <f t="shared" si="23"/>
        <v>152.37</v>
      </c>
      <c r="AA122" s="27">
        <f t="shared" si="21"/>
        <v>2.6593581812637601</v>
      </c>
      <c r="AB122" s="7"/>
      <c r="AC122" s="28">
        <f t="shared" ca="1" si="13"/>
        <v>-1.2333231860793603E-2</v>
      </c>
      <c r="AD122" s="27"/>
      <c r="AE122" s="7"/>
    </row>
    <row r="123" spans="1:31" s="26" customFormat="1" x14ac:dyDescent="0.25">
      <c r="A123" s="26">
        <v>38</v>
      </c>
      <c r="B123" s="26">
        <v>-621</v>
      </c>
      <c r="C123" s="26">
        <v>13926</v>
      </c>
      <c r="D123" s="26">
        <v>14840</v>
      </c>
      <c r="E123" s="26">
        <v>12305</v>
      </c>
      <c r="F123" s="26">
        <v>11394</v>
      </c>
      <c r="G123" s="27"/>
      <c r="H123" s="7"/>
      <c r="I123" s="28">
        <f t="shared" si="14"/>
        <v>1621</v>
      </c>
      <c r="J123" s="27">
        <f t="shared" si="14"/>
        <v>3446</v>
      </c>
      <c r="K123" s="7"/>
      <c r="L123" s="124">
        <f t="shared" si="22"/>
        <v>-0.43090404648322805</v>
      </c>
      <c r="M123" s="27">
        <f t="shared" ca="1" si="15"/>
        <v>1.2731679998847507E-5</v>
      </c>
      <c r="N123" s="44"/>
      <c r="O123" s="44"/>
      <c r="P123" s="7"/>
      <c r="Q123" s="28">
        <f t="shared" ca="1" si="16"/>
        <v>1653.8417540066639</v>
      </c>
      <c r="R123" s="27">
        <f t="shared" ca="1" si="17"/>
        <v>3447.5285937606072</v>
      </c>
      <c r="S123" s="7"/>
      <c r="T123" s="28">
        <f t="shared" ca="1" si="18"/>
        <v>-0.43133162092208077</v>
      </c>
      <c r="U123" s="27">
        <f t="shared" ca="1" si="19"/>
        <v>0.90398516839929266</v>
      </c>
      <c r="V123" s="7"/>
      <c r="W123" s="28">
        <f t="shared" ca="1" si="20"/>
        <v>-0.4344721944620607</v>
      </c>
      <c r="X123" s="27">
        <f t="shared" ca="1" si="24"/>
        <v>146.71252766847158</v>
      </c>
      <c r="Y123" s="7"/>
      <c r="Z123" s="28">
        <f t="shared" si="23"/>
        <v>146.78100000000001</v>
      </c>
      <c r="AA123" s="27">
        <f t="shared" si="21"/>
        <v>2.5618117293697971</v>
      </c>
      <c r="AB123" s="7"/>
      <c r="AC123" s="28">
        <f t="shared" ca="1" si="13"/>
        <v>-6.8472331528425912E-2</v>
      </c>
      <c r="AD123" s="27"/>
      <c r="AE123" s="7"/>
    </row>
    <row r="124" spans="1:31" s="26" customFormat="1" x14ac:dyDescent="0.25">
      <c r="A124" s="26">
        <v>39</v>
      </c>
      <c r="B124" s="26">
        <v>-641</v>
      </c>
      <c r="C124" s="26">
        <v>14088</v>
      </c>
      <c r="D124" s="26">
        <v>14746</v>
      </c>
      <c r="E124" s="26">
        <v>12134</v>
      </c>
      <c r="F124" s="26">
        <v>11486</v>
      </c>
      <c r="G124" s="27"/>
      <c r="H124" s="7"/>
      <c r="I124" s="28">
        <f t="shared" si="14"/>
        <v>1954</v>
      </c>
      <c r="J124" s="27">
        <f t="shared" si="14"/>
        <v>3260</v>
      </c>
      <c r="K124" s="7"/>
      <c r="L124" s="124">
        <f t="shared" si="22"/>
        <v>-0.51916655072165263</v>
      </c>
      <c r="M124" s="27">
        <f t="shared" ca="1" si="15"/>
        <v>3.9410957040469899E-6</v>
      </c>
      <c r="N124" s="44"/>
      <c r="O124" s="44"/>
      <c r="P124" s="7"/>
      <c r="Q124" s="28">
        <f t="shared" ca="1" si="16"/>
        <v>1986.8417540066639</v>
      </c>
      <c r="R124" s="27">
        <f t="shared" ca="1" si="17"/>
        <v>3261.5285937606072</v>
      </c>
      <c r="S124" s="7"/>
      <c r="T124" s="28">
        <f t="shared" ca="1" si="18"/>
        <v>-0.51817997229492563</v>
      </c>
      <c r="U124" s="27">
        <f t="shared" ca="1" si="19"/>
        <v>0.85521363924458937</v>
      </c>
      <c r="V124" s="7"/>
      <c r="W124" s="28">
        <f t="shared" ca="1" si="20"/>
        <v>-0.52115177003045632</v>
      </c>
      <c r="X124" s="27">
        <f t="shared" ca="1" si="24"/>
        <v>141.02496201112285</v>
      </c>
      <c r="Y124" s="7"/>
      <c r="Z124" s="28">
        <f t="shared" si="23"/>
        <v>141.012</v>
      </c>
      <c r="AA124" s="27">
        <f t="shared" si="21"/>
        <v>2.461123684822244</v>
      </c>
      <c r="AB124" s="7"/>
      <c r="AC124" s="28">
        <f t="shared" ca="1" si="13"/>
        <v>1.2962011122851891E-2</v>
      </c>
      <c r="AD124" s="27"/>
      <c r="AE124" s="7"/>
    </row>
    <row r="125" spans="1:31" s="26" customFormat="1" x14ac:dyDescent="0.25">
      <c r="A125" s="26">
        <v>40</v>
      </c>
      <c r="B125" s="26">
        <v>-637</v>
      </c>
      <c r="C125" s="26">
        <v>14239</v>
      </c>
      <c r="D125" s="26">
        <v>14638</v>
      </c>
      <c r="E125" s="26">
        <v>11971</v>
      </c>
      <c r="F125" s="26">
        <v>11594</v>
      </c>
      <c r="G125" s="27"/>
      <c r="H125" s="7"/>
      <c r="I125" s="28">
        <f t="shared" si="14"/>
        <v>2268</v>
      </c>
      <c r="J125" s="27">
        <f t="shared" si="14"/>
        <v>3044</v>
      </c>
      <c r="K125" s="7"/>
      <c r="L125" s="124">
        <f t="shared" si="22"/>
        <v>-0.60167086376313339</v>
      </c>
      <c r="M125" s="27">
        <f t="shared" ca="1" si="15"/>
        <v>1.387293738646402E-6</v>
      </c>
      <c r="N125" s="44"/>
      <c r="O125" s="44"/>
      <c r="P125" s="7"/>
      <c r="Q125" s="28">
        <f t="shared" ca="1" si="16"/>
        <v>2300.8417540066639</v>
      </c>
      <c r="R125" s="27">
        <f t="shared" ca="1" si="17"/>
        <v>3045.5285937606072</v>
      </c>
      <c r="S125" s="7"/>
      <c r="T125" s="28">
        <f t="shared" ca="1" si="18"/>
        <v>-0.60007301232817878</v>
      </c>
      <c r="U125" s="27">
        <f t="shared" ca="1" si="19"/>
        <v>0.79857573441977281</v>
      </c>
      <c r="V125" s="7"/>
      <c r="W125" s="28">
        <f t="shared" ca="1" si="20"/>
        <v>-0.6028486981057497</v>
      </c>
      <c r="X125" s="27">
        <f t="shared" ca="1" si="24"/>
        <v>135.3330061759292</v>
      </c>
      <c r="Y125" s="7"/>
      <c r="Z125" s="28">
        <f t="shared" si="23"/>
        <v>135.279</v>
      </c>
      <c r="AA125" s="27">
        <f t="shared" si="21"/>
        <v>2.361063958805409</v>
      </c>
      <c r="AB125" s="7"/>
      <c r="AC125" s="28">
        <f t="shared" ca="1" si="13"/>
        <v>5.4006175929202982E-2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14396</v>
      </c>
      <c r="D126" s="26">
        <v>14518</v>
      </c>
      <c r="E126" s="26">
        <v>11830</v>
      </c>
      <c r="F126" s="26">
        <v>11721</v>
      </c>
      <c r="G126" s="27"/>
      <c r="H126" s="7"/>
      <c r="I126" s="28">
        <f t="shared" si="14"/>
        <v>2566</v>
      </c>
      <c r="J126" s="27">
        <f t="shared" si="14"/>
        <v>2797</v>
      </c>
      <c r="K126" s="7"/>
      <c r="L126" s="124">
        <f t="shared" si="22"/>
        <v>-0.67700673788884447</v>
      </c>
      <c r="M126" s="27">
        <f t="shared" ca="1" si="15"/>
        <v>1.114059430806953E-5</v>
      </c>
      <c r="N126" s="44"/>
      <c r="O126" s="44"/>
      <c r="P126" s="7"/>
      <c r="Q126" s="28">
        <f t="shared" ca="1" si="16"/>
        <v>2598.8417540066639</v>
      </c>
      <c r="R126" s="27">
        <f t="shared" ca="1" si="17"/>
        <v>2798.5285937606072</v>
      </c>
      <c r="S126" s="7"/>
      <c r="T126" s="28">
        <f t="shared" ca="1" si="18"/>
        <v>-0.6777931586017758</v>
      </c>
      <c r="U126" s="27">
        <f t="shared" ca="1" si="19"/>
        <v>0.73380924140250559</v>
      </c>
      <c r="V126" s="7"/>
      <c r="W126" s="28">
        <f t="shared" ca="1" si="20"/>
        <v>-0.68034449077185866</v>
      </c>
      <c r="X126" s="27">
        <f t="shared" ca="1" si="24"/>
        <v>129.5474822139862</v>
      </c>
      <c r="Y126" s="7"/>
      <c r="Z126" s="28">
        <f t="shared" si="23"/>
        <v>129.636</v>
      </c>
      <c r="AA126" s="27">
        <f t="shared" si="21"/>
        <v>2.2625750291153688</v>
      </c>
      <c r="AB126" s="7"/>
      <c r="AC126" s="28">
        <f t="shared" ca="1" si="13"/>
        <v>-8.8517786013795785E-2</v>
      </c>
      <c r="AD126" s="27"/>
      <c r="AE126" s="7"/>
    </row>
    <row r="127" spans="1:31" s="26" customFormat="1" x14ac:dyDescent="0.25">
      <c r="A127" s="26">
        <v>42</v>
      </c>
      <c r="B127" s="26">
        <v>-617</v>
      </c>
      <c r="C127" s="26">
        <v>14519</v>
      </c>
      <c r="D127" s="26">
        <v>14381</v>
      </c>
      <c r="E127" s="26">
        <v>11694</v>
      </c>
      <c r="F127" s="26">
        <v>11851</v>
      </c>
      <c r="G127" s="27"/>
      <c r="H127" s="7"/>
      <c r="I127" s="28">
        <f t="shared" si="14"/>
        <v>2825</v>
      </c>
      <c r="J127" s="27">
        <f t="shared" si="14"/>
        <v>2530</v>
      </c>
      <c r="K127" s="7"/>
      <c r="L127" s="124">
        <f t="shared" si="22"/>
        <v>-0.7447397511668844</v>
      </c>
      <c r="M127" s="27">
        <f t="shared" ca="1" si="15"/>
        <v>8.4729793275942894E-6</v>
      </c>
      <c r="N127" s="44"/>
      <c r="O127" s="44"/>
      <c r="P127" s="7"/>
      <c r="Q127" s="28">
        <f t="shared" ca="1" si="16"/>
        <v>2857.8417540066639</v>
      </c>
      <c r="R127" s="27">
        <f t="shared" ca="1" si="17"/>
        <v>2531.5285937606072</v>
      </c>
      <c r="S127" s="7"/>
      <c r="T127" s="28">
        <f t="shared" ca="1" si="18"/>
        <v>-0.74534187633621074</v>
      </c>
      <c r="U127" s="27">
        <f t="shared" ca="1" si="19"/>
        <v>0.6637984979384961</v>
      </c>
      <c r="V127" s="7"/>
      <c r="W127" s="28">
        <f t="shared" ca="1" si="20"/>
        <v>-0.74765058941859031</v>
      </c>
      <c r="X127" s="27">
        <f t="shared" ca="1" si="24"/>
        <v>123.98247730892967</v>
      </c>
      <c r="Y127" s="7"/>
      <c r="Z127" s="28">
        <f t="shared" si="23"/>
        <v>124.083</v>
      </c>
      <c r="AA127" s="27">
        <f t="shared" si="21"/>
        <v>2.1656568957521238</v>
      </c>
      <c r="AB127" s="7"/>
      <c r="AC127" s="28">
        <f t="shared" ca="1" si="13"/>
        <v>-0.1005226910703243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14639</v>
      </c>
      <c r="D128" s="26">
        <v>14244</v>
      </c>
      <c r="E128" s="26">
        <v>11579</v>
      </c>
      <c r="F128" s="26">
        <v>12003</v>
      </c>
      <c r="G128" s="27"/>
      <c r="H128" s="7"/>
      <c r="I128" s="28">
        <f t="shared" si="14"/>
        <v>3060</v>
      </c>
      <c r="J128" s="27">
        <f t="shared" si="14"/>
        <v>2241</v>
      </c>
      <c r="K128" s="7"/>
      <c r="L128" s="124">
        <f t="shared" si="22"/>
        <v>-0.8064072222522406</v>
      </c>
      <c r="M128" s="27">
        <f t="shared" ca="1" si="15"/>
        <v>5.1531853118578739E-6</v>
      </c>
      <c r="N128" s="44"/>
      <c r="O128" s="44"/>
      <c r="P128" s="7"/>
      <c r="Q128" s="28">
        <f t="shared" ca="1" si="16"/>
        <v>3092.8417540066639</v>
      </c>
      <c r="R128" s="27">
        <f t="shared" ca="1" si="17"/>
        <v>2242.5285937606072</v>
      </c>
      <c r="S128" s="7"/>
      <c r="T128" s="28">
        <f t="shared" ca="1" si="18"/>
        <v>-0.80663125343116138</v>
      </c>
      <c r="U128" s="27">
        <f t="shared" ca="1" si="19"/>
        <v>0.58801907898307015</v>
      </c>
      <c r="V128" s="7"/>
      <c r="W128" s="28">
        <f t="shared" ca="1" si="20"/>
        <v>-0.80867728509539227</v>
      </c>
      <c r="X128" s="27">
        <f t="shared" ca="1" si="24"/>
        <v>118.40462062627915</v>
      </c>
      <c r="Y128" s="7"/>
      <c r="Z128" s="28">
        <f t="shared" si="23"/>
        <v>118.44</v>
      </c>
      <c r="AA128" s="27">
        <f t="shared" si="21"/>
        <v>2.0671679660620841</v>
      </c>
      <c r="AB128" s="7"/>
      <c r="AC128" s="28">
        <f t="shared" ca="1" si="13"/>
        <v>-3.5379373720843432E-2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14745</v>
      </c>
      <c r="D129" s="26">
        <v>14087</v>
      </c>
      <c r="E129" s="26">
        <v>11482</v>
      </c>
      <c r="F129" s="26">
        <v>12159</v>
      </c>
      <c r="G129" s="27"/>
      <c r="H129" s="7"/>
      <c r="I129" s="28">
        <f t="shared" si="14"/>
        <v>3263</v>
      </c>
      <c r="J129" s="27">
        <f t="shared" si="14"/>
        <v>1928</v>
      </c>
      <c r="K129" s="7"/>
      <c r="L129" s="124">
        <f t="shared" si="22"/>
        <v>-0.85858817199892934</v>
      </c>
      <c r="M129" s="27">
        <f t="shared" ca="1" si="15"/>
        <v>7.5521961442171944E-6</v>
      </c>
      <c r="N129" s="44"/>
      <c r="O129" s="44"/>
      <c r="P129" s="7"/>
      <c r="Q129" s="28">
        <f t="shared" ca="1" si="16"/>
        <v>3295.8417540066639</v>
      </c>
      <c r="R129" s="27">
        <f t="shared" ca="1" si="17"/>
        <v>1929.528593760607</v>
      </c>
      <c r="S129" s="7"/>
      <c r="T129" s="28">
        <f t="shared" ca="1" si="18"/>
        <v>-0.85957484300679954</v>
      </c>
      <c r="U129" s="27">
        <f t="shared" ca="1" si="19"/>
        <v>0.50594655949155343</v>
      </c>
      <c r="V129" s="7"/>
      <c r="W129" s="28">
        <f t="shared" ca="1" si="20"/>
        <v>-0.8613362979320367</v>
      </c>
      <c r="X129" s="27">
        <f t="shared" ca="1" si="24"/>
        <v>112.8121966926995</v>
      </c>
      <c r="Y129" s="7"/>
      <c r="Z129" s="28">
        <f t="shared" si="23"/>
        <v>112.986</v>
      </c>
      <c r="AA129" s="27">
        <f t="shared" si="21"/>
        <v>1.971977708658313</v>
      </c>
      <c r="AB129" s="7"/>
      <c r="AC129" s="28">
        <f t="shared" ca="1" si="13"/>
        <v>-0.17380330730050275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14822</v>
      </c>
      <c r="D130" s="26">
        <v>13922</v>
      </c>
      <c r="E130" s="26">
        <v>11388</v>
      </c>
      <c r="F130" s="26">
        <v>12313</v>
      </c>
      <c r="G130" s="27"/>
      <c r="H130" s="7"/>
      <c r="I130" s="28">
        <f t="shared" si="14"/>
        <v>3434</v>
      </c>
      <c r="J130" s="27">
        <f t="shared" si="14"/>
        <v>1609</v>
      </c>
      <c r="K130" s="7"/>
      <c r="L130" s="124">
        <f t="shared" si="22"/>
        <v>-0.90306256059235879</v>
      </c>
      <c r="M130" s="27">
        <f t="shared" ca="1" si="15"/>
        <v>6.6638898607756339E-6</v>
      </c>
      <c r="N130" s="44"/>
      <c r="O130" s="44"/>
      <c r="P130" s="7"/>
      <c r="Q130" s="28">
        <f t="shared" ca="1" si="16"/>
        <v>3466.8417540066639</v>
      </c>
      <c r="R130" s="27">
        <f t="shared" ca="1" si="17"/>
        <v>1610.528593760607</v>
      </c>
      <c r="S130" s="7"/>
      <c r="T130" s="28">
        <f t="shared" ca="1" si="18"/>
        <v>-0.90417264506312534</v>
      </c>
      <c r="U130" s="27">
        <f t="shared" ca="1" si="19"/>
        <v>0.42230076486601403</v>
      </c>
      <c r="V130" s="7"/>
      <c r="W130" s="28">
        <f t="shared" ca="1" si="20"/>
        <v>-0.90564401170767661</v>
      </c>
      <c r="X130" s="27">
        <f t="shared" ca="1" si="24"/>
        <v>107.38192399657095</v>
      </c>
      <c r="Y130" s="7"/>
      <c r="Z130" s="28">
        <f t="shared" si="23"/>
        <v>107.52300000000001</v>
      </c>
      <c r="AA130" s="27">
        <f t="shared" si="21"/>
        <v>1.8766303716218631</v>
      </c>
      <c r="AB130" s="7"/>
      <c r="AC130" s="28">
        <f t="shared" ca="1" si="13"/>
        <v>-0.14107600342906323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14896</v>
      </c>
      <c r="D131" s="26">
        <v>13756</v>
      </c>
      <c r="E131" s="26">
        <v>11322</v>
      </c>
      <c r="F131" s="26">
        <v>12490</v>
      </c>
      <c r="G131" s="27"/>
      <c r="H131" s="7"/>
      <c r="I131" s="28">
        <f t="shared" si="14"/>
        <v>3574</v>
      </c>
      <c r="J131" s="27">
        <f t="shared" si="14"/>
        <v>1266</v>
      </c>
      <c r="K131" s="7"/>
      <c r="L131" s="124">
        <f t="shared" si="22"/>
        <v>-0.94059481547771773</v>
      </c>
      <c r="M131" s="27">
        <f t="shared" ca="1" si="15"/>
        <v>1.5625864930258439E-6</v>
      </c>
      <c r="N131" s="44"/>
      <c r="O131" s="44"/>
      <c r="P131" s="7"/>
      <c r="Q131" s="28">
        <f t="shared" ca="1" si="16"/>
        <v>3606.8417540066639</v>
      </c>
      <c r="R131" s="27">
        <f t="shared" ca="1" si="17"/>
        <v>1267.528593760607</v>
      </c>
      <c r="S131" s="7"/>
      <c r="T131" s="28">
        <f t="shared" ca="1" si="18"/>
        <v>-0.94068546546011711</v>
      </c>
      <c r="U131" s="27">
        <f t="shared" ca="1" si="19"/>
        <v>0.33236186970438392</v>
      </c>
      <c r="V131" s="7"/>
      <c r="W131" s="28">
        <f t="shared" ca="1" si="20"/>
        <v>-0.94184485007444929</v>
      </c>
      <c r="X131" s="27">
        <f t="shared" ca="1" si="24"/>
        <v>101.81945415845536</v>
      </c>
      <c r="Y131" s="7"/>
      <c r="Z131" s="28">
        <f t="shared" si="23"/>
        <v>101.84400000000001</v>
      </c>
      <c r="AA131" s="27">
        <f t="shared" si="21"/>
        <v>1.777513123401105</v>
      </c>
      <c r="AB131" s="7"/>
      <c r="AC131" s="28">
        <f t="shared" ca="1" si="13"/>
        <v>-2.4545841544650671E-2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14954</v>
      </c>
      <c r="D132" s="26">
        <v>13566</v>
      </c>
      <c r="E132" s="26">
        <v>11263</v>
      </c>
      <c r="F132" s="26">
        <v>12671</v>
      </c>
      <c r="G132" s="27"/>
      <c r="H132" s="7"/>
      <c r="I132" s="28">
        <f t="shared" si="14"/>
        <v>3691</v>
      </c>
      <c r="J132" s="27">
        <f t="shared" si="14"/>
        <v>895</v>
      </c>
      <c r="K132" s="7"/>
      <c r="L132" s="124">
        <f t="shared" si="22"/>
        <v>-0.96900692154753287</v>
      </c>
      <c r="M132" s="27">
        <f t="shared" ca="1" si="15"/>
        <v>9.0884769588963184E-6</v>
      </c>
      <c r="N132" s="44"/>
      <c r="O132" s="44"/>
      <c r="P132" s="7"/>
      <c r="Q132" s="28">
        <f t="shared" ca="1" si="16"/>
        <v>3723.8417540066639</v>
      </c>
      <c r="R132" s="27">
        <f t="shared" ca="1" si="17"/>
        <v>896.52859376060712</v>
      </c>
      <c r="S132" s="7"/>
      <c r="T132" s="28">
        <f t="shared" ca="1" si="18"/>
        <v>-0.97119975107760315</v>
      </c>
      <c r="U132" s="27">
        <f t="shared" ca="1" si="19"/>
        <v>0.23508102391731464</v>
      </c>
      <c r="V132" s="7"/>
      <c r="W132" s="28">
        <f t="shared" ca="1" si="20"/>
        <v>-0.97202163164286481</v>
      </c>
      <c r="X132" s="27">
        <f t="shared" ca="1" si="24"/>
        <v>95.97811965388621</v>
      </c>
      <c r="Y132" s="7"/>
      <c r="Z132" s="28">
        <f t="shared" si="23"/>
        <v>96.138000000000005</v>
      </c>
      <c r="AA132" s="27">
        <f t="shared" si="21"/>
        <v>1.6779246362823086</v>
      </c>
      <c r="AB132" s="7"/>
      <c r="AC132" s="28">
        <f t="shared" ca="1" si="13"/>
        <v>-0.15988034611379476</v>
      </c>
      <c r="AD132" s="27"/>
      <c r="AE132" s="7"/>
    </row>
    <row r="133" spans="1:31" s="26" customFormat="1" x14ac:dyDescent="0.25">
      <c r="A133" s="26">
        <v>48</v>
      </c>
      <c r="B133" s="26">
        <v>-637</v>
      </c>
      <c r="C133" s="26">
        <v>14991</v>
      </c>
      <c r="D133" s="26">
        <v>13387</v>
      </c>
      <c r="E133" s="26">
        <v>11231</v>
      </c>
      <c r="F133" s="26">
        <v>12864</v>
      </c>
      <c r="G133" s="27"/>
      <c r="H133" s="7"/>
      <c r="I133" s="28">
        <f t="shared" si="14"/>
        <v>3760</v>
      </c>
      <c r="J133" s="27">
        <f t="shared" si="14"/>
        <v>523</v>
      </c>
      <c r="K133" s="7"/>
      <c r="L133" s="124">
        <f t="shared" si="22"/>
        <v>-0.98788325427470647</v>
      </c>
      <c r="M133" s="27">
        <f t="shared" ca="1" si="15"/>
        <v>3.2237916107277226E-6</v>
      </c>
      <c r="N133" s="44"/>
      <c r="O133" s="44"/>
      <c r="P133" s="7"/>
      <c r="Q133" s="28">
        <f t="shared" ca="1" si="16"/>
        <v>3792.8417540066639</v>
      </c>
      <c r="R133" s="27">
        <f t="shared" ca="1" si="17"/>
        <v>524.52859376060712</v>
      </c>
      <c r="S133" s="7"/>
      <c r="T133" s="28">
        <f t="shared" ca="1" si="18"/>
        <v>-0.98919535541612058</v>
      </c>
      <c r="U133" s="27">
        <f t="shared" ca="1" si="19"/>
        <v>0.13753796560790821</v>
      </c>
      <c r="V133" s="7"/>
      <c r="W133" s="28">
        <f t="shared" ca="1" si="20"/>
        <v>-0.98967874629939712</v>
      </c>
      <c r="X133" s="27">
        <f t="shared" ca="1" si="24"/>
        <v>90.29419157777204</v>
      </c>
      <c r="Y133" s="7"/>
      <c r="Z133" s="28">
        <f t="shared" si="23"/>
        <v>90.405000000000001</v>
      </c>
      <c r="AA133" s="27">
        <f t="shared" si="21"/>
        <v>1.5778649102654734</v>
      </c>
      <c r="AB133" s="7"/>
      <c r="AC133" s="28">
        <f t="shared" ca="1" si="13"/>
        <v>-0.1108084222279615</v>
      </c>
      <c r="AD133" s="27"/>
      <c r="AE133" s="7"/>
    </row>
    <row r="134" spans="1:31" s="26" customFormat="1" x14ac:dyDescent="0.25">
      <c r="A134" s="26">
        <v>49</v>
      </c>
      <c r="B134" s="26">
        <v>-627</v>
      </c>
      <c r="C134" s="26">
        <v>15001</v>
      </c>
      <c r="D134" s="26">
        <v>13191</v>
      </c>
      <c r="E134" s="26">
        <v>11209</v>
      </c>
      <c r="F134" s="26">
        <v>13043</v>
      </c>
      <c r="G134" s="27"/>
      <c r="H134" s="7"/>
      <c r="I134" s="28">
        <f t="shared" si="14"/>
        <v>3792</v>
      </c>
      <c r="J134" s="27">
        <f t="shared" si="14"/>
        <v>148</v>
      </c>
      <c r="K134" s="7"/>
      <c r="L134" s="124">
        <f t="shared" si="22"/>
        <v>-0.99681386629942492</v>
      </c>
      <c r="M134" s="27">
        <f t="shared" ca="1" si="15"/>
        <v>7.5583735313612021E-7</v>
      </c>
      <c r="N134" s="44"/>
      <c r="O134" s="44"/>
      <c r="P134" s="7"/>
      <c r="Q134" s="28">
        <f t="shared" ca="1" si="16"/>
        <v>3824.8417540066639</v>
      </c>
      <c r="R134" s="27">
        <f t="shared" ca="1" si="17"/>
        <v>149.52859376060707</v>
      </c>
      <c r="S134" s="7"/>
      <c r="T134" s="28">
        <f t="shared" ca="1" si="18"/>
        <v>-0.99754114293543306</v>
      </c>
      <c r="U134" s="27">
        <f t="shared" ca="1" si="19"/>
        <v>3.9208269731490435E-2</v>
      </c>
      <c r="V134" s="7"/>
      <c r="W134" s="28">
        <f t="shared" ca="1" si="20"/>
        <v>-0.99768325536833258</v>
      </c>
      <c r="X134" s="27">
        <f t="shared" ca="1" si="24"/>
        <v>84.632865173763889</v>
      </c>
      <c r="Y134" s="7"/>
      <c r="Z134" s="28">
        <f t="shared" si="23"/>
        <v>84.762</v>
      </c>
      <c r="AA134" s="27">
        <f t="shared" si="21"/>
        <v>1.4793759805754336</v>
      </c>
      <c r="AB134" s="7"/>
      <c r="AC134" s="28">
        <f t="shared" ca="1" si="13"/>
        <v>-0.12913482623611117</v>
      </c>
      <c r="AD134" s="27"/>
      <c r="AE134" s="7"/>
    </row>
    <row r="135" spans="1:31" s="26" customFormat="1" x14ac:dyDescent="0.25">
      <c r="A135" s="26">
        <v>50</v>
      </c>
      <c r="B135" s="26">
        <v>-633</v>
      </c>
      <c r="C135" s="26">
        <v>15006</v>
      </c>
      <c r="D135" s="26">
        <v>13010</v>
      </c>
      <c r="E135" s="26">
        <v>11213</v>
      </c>
      <c r="F135" s="26">
        <v>13234</v>
      </c>
      <c r="G135" s="27"/>
      <c r="H135" s="7"/>
      <c r="I135" s="28">
        <f t="shared" si="14"/>
        <v>3793</v>
      </c>
      <c r="J135" s="27">
        <f t="shared" si="14"/>
        <v>-224</v>
      </c>
      <c r="K135" s="7"/>
      <c r="L135" s="124">
        <f t="shared" si="22"/>
        <v>-0.99603034416418523</v>
      </c>
      <c r="M135" s="27">
        <f t="shared" ca="1" si="15"/>
        <v>2.4810046933040882E-6</v>
      </c>
      <c r="N135" s="44"/>
      <c r="O135" s="44"/>
      <c r="P135" s="7"/>
      <c r="Q135" s="28">
        <f t="shared" ca="1" si="16"/>
        <v>3825.8417540066639</v>
      </c>
      <c r="R135" s="27">
        <f t="shared" ca="1" si="17"/>
        <v>-222.47140623939293</v>
      </c>
      <c r="S135" s="7"/>
      <c r="T135" s="28">
        <f t="shared" ca="1" si="18"/>
        <v>-0.99780194879541151</v>
      </c>
      <c r="U135" s="27">
        <f t="shared" ca="1" si="19"/>
        <v>-5.8334788577915991E-2</v>
      </c>
      <c r="V135" s="7"/>
      <c r="W135" s="28">
        <f t="shared" ca="1" si="20"/>
        <v>-0.99760546469712996</v>
      </c>
      <c r="X135" s="27">
        <f t="shared" ca="1" si="24"/>
        <v>79.035789416572129</v>
      </c>
      <c r="Y135" s="7"/>
      <c r="Z135" s="28">
        <f t="shared" si="23"/>
        <v>79.064999999999998</v>
      </c>
      <c r="AA135" s="27">
        <f t="shared" si="21"/>
        <v>1.3799445730893165</v>
      </c>
      <c r="AB135" s="7"/>
      <c r="AC135" s="28">
        <f t="shared" ca="1" si="13"/>
        <v>-2.9210583427868642E-2</v>
      </c>
      <c r="AD135" s="27"/>
      <c r="AE135" s="7"/>
    </row>
    <row r="136" spans="1:31" s="26" customFormat="1" x14ac:dyDescent="0.25">
      <c r="A136" s="26">
        <v>51</v>
      </c>
      <c r="B136" s="26">
        <v>-608</v>
      </c>
      <c r="C136" s="26">
        <v>14985</v>
      </c>
      <c r="D136" s="26">
        <v>12832</v>
      </c>
      <c r="E136" s="26">
        <v>11228</v>
      </c>
      <c r="F136" s="26">
        <v>13415</v>
      </c>
      <c r="G136" s="27"/>
      <c r="H136" s="7"/>
      <c r="I136" s="28">
        <f t="shared" si="14"/>
        <v>3757</v>
      </c>
      <c r="J136" s="27">
        <f t="shared" si="14"/>
        <v>-583</v>
      </c>
      <c r="K136" s="7"/>
      <c r="L136" s="124">
        <f t="shared" si="22"/>
        <v>-0.98601362926007596</v>
      </c>
      <c r="M136" s="27">
        <f t="shared" ca="1" si="15"/>
        <v>3.5193855207130164E-6</v>
      </c>
      <c r="N136" s="44"/>
      <c r="O136" s="44"/>
      <c r="P136" s="7"/>
      <c r="Q136" s="28">
        <f t="shared" ca="1" si="16"/>
        <v>3789.8417540066639</v>
      </c>
      <c r="R136" s="27">
        <f t="shared" ca="1" si="17"/>
        <v>-581.47140623939288</v>
      </c>
      <c r="S136" s="7"/>
      <c r="T136" s="28">
        <f t="shared" ca="1" si="18"/>
        <v>-0.98841293783618511</v>
      </c>
      <c r="U136" s="27">
        <f t="shared" ca="1" si="19"/>
        <v>-0.15246908409693993</v>
      </c>
      <c r="V136" s="7"/>
      <c r="W136" s="28">
        <f t="shared" ca="1" si="20"/>
        <v>-0.98788963179757772</v>
      </c>
      <c r="X136" s="27">
        <f t="shared" ca="1" si="24"/>
        <v>73.60863911855995</v>
      </c>
      <c r="Y136" s="7"/>
      <c r="Z136" s="28">
        <f t="shared" si="23"/>
        <v>73.593000000000004</v>
      </c>
      <c r="AA136" s="27">
        <f t="shared" si="21"/>
        <v>1.2844401564201868</v>
      </c>
      <c r="AB136" s="7"/>
      <c r="AC136" s="28">
        <f t="shared" ca="1" si="13"/>
        <v>1.5639118559946041E-2</v>
      </c>
      <c r="AD136" s="27"/>
      <c r="AE136" s="7"/>
    </row>
    <row r="137" spans="1:31" s="26" customFormat="1" x14ac:dyDescent="0.25">
      <c r="A137" s="26">
        <v>52</v>
      </c>
      <c r="B137" s="26">
        <v>-617</v>
      </c>
      <c r="C137" s="26">
        <v>14948</v>
      </c>
      <c r="D137" s="26">
        <v>12642</v>
      </c>
      <c r="E137" s="26">
        <v>11266</v>
      </c>
      <c r="F137" s="26">
        <v>13593</v>
      </c>
      <c r="G137" s="27"/>
      <c r="H137" s="7"/>
      <c r="I137" s="28">
        <f t="shared" si="14"/>
        <v>3682</v>
      </c>
      <c r="J137" s="27">
        <f t="shared" si="14"/>
        <v>-951</v>
      </c>
      <c r="K137" s="7"/>
      <c r="L137" s="124">
        <f t="shared" si="22"/>
        <v>-0.96666307424102127</v>
      </c>
      <c r="M137" s="27">
        <f t="shared" ca="1" si="15"/>
        <v>1.7716753270493692E-6</v>
      </c>
      <c r="N137" s="44"/>
      <c r="O137" s="44"/>
      <c r="P137" s="7"/>
      <c r="Q137" s="28">
        <f t="shared" ca="1" si="16"/>
        <v>3714.8417540066639</v>
      </c>
      <c r="R137" s="27">
        <f t="shared" ca="1" si="17"/>
        <v>-949.47140623939288</v>
      </c>
      <c r="S137" s="7"/>
      <c r="T137" s="28">
        <f t="shared" ca="1" si="18"/>
        <v>-0.96885249833779663</v>
      </c>
      <c r="U137" s="27">
        <f t="shared" ca="1" si="19"/>
        <v>-0.2489632923169979</v>
      </c>
      <c r="V137" s="7"/>
      <c r="W137" s="28">
        <f t="shared" ca="1" si="20"/>
        <v>-0.96799411718813055</v>
      </c>
      <c r="X137" s="27">
        <f t="shared" ca="1" si="24"/>
        <v>67.95876045639011</v>
      </c>
      <c r="Y137" s="7"/>
      <c r="Z137" s="28">
        <f t="shared" si="23"/>
        <v>68.040000000000006</v>
      </c>
      <c r="AA137" s="27">
        <f t="shared" si="21"/>
        <v>1.1875220230569419</v>
      </c>
      <c r="AB137" s="7"/>
      <c r="AC137" s="28">
        <f t="shared" ca="1" si="13"/>
        <v>-8.1239543609896714E-2</v>
      </c>
      <c r="AD137" s="27"/>
      <c r="AE137" s="7"/>
    </row>
    <row r="138" spans="1:31" s="26" customFormat="1" x14ac:dyDescent="0.25">
      <c r="A138" s="26">
        <v>53</v>
      </c>
      <c r="B138" s="26">
        <v>-609</v>
      </c>
      <c r="C138" s="26">
        <v>14887</v>
      </c>
      <c r="D138" s="26">
        <v>12466</v>
      </c>
      <c r="E138" s="26">
        <v>11314</v>
      </c>
      <c r="F138" s="26">
        <v>13760</v>
      </c>
      <c r="G138" s="27"/>
      <c r="H138" s="7"/>
      <c r="I138" s="28">
        <f t="shared" si="14"/>
        <v>3573</v>
      </c>
      <c r="J138" s="27">
        <f t="shared" si="14"/>
        <v>-1294</v>
      </c>
      <c r="K138" s="7"/>
      <c r="L138" s="124">
        <f t="shared" si="22"/>
        <v>-0.93866604200700088</v>
      </c>
      <c r="M138" s="27">
        <f t="shared" ca="1" si="15"/>
        <v>3.4558309093298364E-7</v>
      </c>
      <c r="N138" s="44"/>
      <c r="O138" s="44"/>
      <c r="P138" s="7"/>
      <c r="Q138" s="28">
        <f t="shared" ca="1" si="16"/>
        <v>3605.8417540066639</v>
      </c>
      <c r="R138" s="27">
        <f t="shared" ca="1" si="17"/>
        <v>-1292.471406239393</v>
      </c>
      <c r="S138" s="7"/>
      <c r="T138" s="28">
        <f t="shared" ca="1" si="18"/>
        <v>-0.94042465960013866</v>
      </c>
      <c r="U138" s="27">
        <f t="shared" ca="1" si="19"/>
        <v>-0.33890218747862805</v>
      </c>
      <c r="V138" s="7"/>
      <c r="W138" s="28">
        <f t="shared" ca="1" si="20"/>
        <v>-0.93925390516363938</v>
      </c>
      <c r="X138" s="27">
        <f t="shared" ca="1" si="24"/>
        <v>62.541848637455928</v>
      </c>
      <c r="Y138" s="7"/>
      <c r="Z138" s="28">
        <f t="shared" si="23"/>
        <v>62.559000000000005</v>
      </c>
      <c r="AA138" s="27">
        <f t="shared" si="21"/>
        <v>1.0918605267551327</v>
      </c>
      <c r="AB138" s="7"/>
      <c r="AC138" s="28">
        <f t="shared" ca="1" si="13"/>
        <v>-1.7151362544076676E-2</v>
      </c>
      <c r="AD138" s="27"/>
      <c r="AE138" s="7"/>
    </row>
    <row r="139" spans="1:31" s="26" customFormat="1" x14ac:dyDescent="0.25">
      <c r="A139" s="26">
        <v>54</v>
      </c>
      <c r="B139" s="26">
        <v>-624</v>
      </c>
      <c r="C139" s="26">
        <v>14815</v>
      </c>
      <c r="D139" s="26">
        <v>12295</v>
      </c>
      <c r="E139" s="26">
        <v>11388</v>
      </c>
      <c r="F139" s="26">
        <v>13933</v>
      </c>
      <c r="G139" s="27"/>
      <c r="H139" s="7"/>
      <c r="I139" s="28">
        <f t="shared" si="14"/>
        <v>3427</v>
      </c>
      <c r="J139" s="27">
        <f t="shared" si="14"/>
        <v>-1638</v>
      </c>
      <c r="K139" s="7"/>
      <c r="L139" s="124">
        <f t="shared" si="22"/>
        <v>-0.90107995542489006</v>
      </c>
      <c r="M139" s="27">
        <f t="shared" ca="1" si="15"/>
        <v>4.7109597041598599E-8</v>
      </c>
      <c r="N139" s="44"/>
      <c r="O139" s="44"/>
      <c r="P139" s="7"/>
      <c r="Q139" s="28">
        <f t="shared" ca="1" si="16"/>
        <v>3459.8417540066639</v>
      </c>
      <c r="R139" s="27">
        <f t="shared" ca="1" si="17"/>
        <v>-1636.471406239393</v>
      </c>
      <c r="S139" s="7"/>
      <c r="T139" s="28">
        <f t="shared" ca="1" si="18"/>
        <v>-0.90234700404327572</v>
      </c>
      <c r="U139" s="27">
        <f t="shared" ca="1" si="19"/>
        <v>-0.42910329516259527</v>
      </c>
      <c r="V139" s="7"/>
      <c r="W139" s="28">
        <f t="shared" ca="1" si="20"/>
        <v>-0.90086290797145741</v>
      </c>
      <c r="X139" s="27">
        <f t="shared" ca="1" si="24"/>
        <v>56.91272255797719</v>
      </c>
      <c r="Y139" s="7"/>
      <c r="Z139" s="28">
        <f t="shared" si="23"/>
        <v>56.943000000000005</v>
      </c>
      <c r="AA139" s="27">
        <f t="shared" si="21"/>
        <v>0.99384283596313117</v>
      </c>
      <c r="AB139" s="7"/>
      <c r="AC139" s="28">
        <f t="shared" ca="1" si="13"/>
        <v>-3.0277442022814682E-2</v>
      </c>
      <c r="AD139" s="27"/>
      <c r="AE139" s="7"/>
    </row>
    <row r="140" spans="1:31" s="26" customFormat="1" x14ac:dyDescent="0.25">
      <c r="A140" s="26">
        <v>55</v>
      </c>
      <c r="B140" s="26">
        <v>-647</v>
      </c>
      <c r="C140" s="26">
        <v>14730</v>
      </c>
      <c r="D140" s="26">
        <v>12124</v>
      </c>
      <c r="E140" s="26">
        <v>11482</v>
      </c>
      <c r="F140" s="26">
        <v>14108</v>
      </c>
      <c r="G140" s="27"/>
      <c r="H140" s="7"/>
      <c r="I140" s="28">
        <f t="shared" si="14"/>
        <v>3248</v>
      </c>
      <c r="J140" s="27">
        <f t="shared" si="14"/>
        <v>-1984</v>
      </c>
      <c r="K140" s="7"/>
      <c r="L140" s="124">
        <f t="shared" si="22"/>
        <v>-0.85298058266483445</v>
      </c>
      <c r="M140" s="27">
        <f t="shared" ca="1" si="15"/>
        <v>7.7944612673436553E-7</v>
      </c>
      <c r="N140" s="44"/>
      <c r="O140" s="44"/>
      <c r="P140" s="7"/>
      <c r="Q140" s="28">
        <f t="shared" ca="1" si="16"/>
        <v>3280.8417540066639</v>
      </c>
      <c r="R140" s="27">
        <f t="shared" ca="1" si="17"/>
        <v>-1982.471406239393</v>
      </c>
      <c r="S140" s="7"/>
      <c r="T140" s="28">
        <f t="shared" ca="1" si="18"/>
        <v>-0.85566275510712186</v>
      </c>
      <c r="U140" s="27">
        <f t="shared" ca="1" si="19"/>
        <v>-0.51982882789123674</v>
      </c>
      <c r="V140" s="7"/>
      <c r="W140" s="28">
        <f t="shared" ca="1" si="20"/>
        <v>-0.85386344512679235</v>
      </c>
      <c r="X140" s="27">
        <f t="shared" ca="1" si="24"/>
        <v>51.049441788483023</v>
      </c>
      <c r="Y140" s="7"/>
      <c r="Z140" s="28">
        <f t="shared" si="23"/>
        <v>51.120000000000005</v>
      </c>
      <c r="AA140" s="27">
        <f t="shared" si="21"/>
        <v>0.89221231361950137</v>
      </c>
      <c r="AB140" s="7"/>
      <c r="AC140" s="28">
        <f t="shared" ca="1" si="13"/>
        <v>-7.0558211516981828E-2</v>
      </c>
      <c r="AD140" s="27"/>
      <c r="AE140" s="7"/>
    </row>
    <row r="141" spans="1:31" s="26" customFormat="1" x14ac:dyDescent="0.25">
      <c r="A141" s="26">
        <v>56</v>
      </c>
      <c r="B141" s="26">
        <v>-635</v>
      </c>
      <c r="C141" s="26">
        <v>14627</v>
      </c>
      <c r="D141" s="26">
        <v>11972</v>
      </c>
      <c r="E141" s="26">
        <v>11590</v>
      </c>
      <c r="F141" s="26">
        <v>14268</v>
      </c>
      <c r="G141" s="27"/>
      <c r="H141" s="7"/>
      <c r="I141" s="28">
        <f t="shared" si="14"/>
        <v>3037</v>
      </c>
      <c r="J141" s="27">
        <f t="shared" si="14"/>
        <v>-2296</v>
      </c>
      <c r="K141" s="7"/>
      <c r="L141" s="124">
        <f t="shared" si="22"/>
        <v>-0.7972114953219509</v>
      </c>
      <c r="M141" s="27">
        <f t="shared" ca="1" si="15"/>
        <v>1.7891638545221959E-6</v>
      </c>
      <c r="N141" s="44"/>
      <c r="O141" s="44"/>
      <c r="P141" s="7"/>
      <c r="Q141" s="28">
        <f t="shared" ca="1" si="16"/>
        <v>3069.8417540066639</v>
      </c>
      <c r="R141" s="27">
        <f t="shared" ca="1" si="17"/>
        <v>-2294.4714062393928</v>
      </c>
      <c r="S141" s="7"/>
      <c r="T141" s="28">
        <f t="shared" ca="1" si="18"/>
        <v>-0.80063271865165553</v>
      </c>
      <c r="U141" s="27">
        <f t="shared" ca="1" si="19"/>
        <v>-0.60163913486041631</v>
      </c>
      <c r="V141" s="7"/>
      <c r="W141" s="28">
        <f t="shared" ca="1" si="20"/>
        <v>-0.79854909161924026</v>
      </c>
      <c r="X141" s="27">
        <f t="shared" ca="1" si="24"/>
        <v>45.387407766119281</v>
      </c>
      <c r="Y141" s="7"/>
      <c r="Z141" s="28">
        <f t="shared" si="23"/>
        <v>45.405000000000001</v>
      </c>
      <c r="AA141" s="27">
        <f t="shared" si="21"/>
        <v>0.79246674686802532</v>
      </c>
      <c r="AB141" s="7"/>
      <c r="AC141" s="28">
        <f t="shared" ca="1" si="13"/>
        <v>-1.7592233880719732E-2</v>
      </c>
      <c r="AD141" s="27"/>
      <c r="AE141" s="7"/>
    </row>
    <row r="142" spans="1:31" s="26" customFormat="1" x14ac:dyDescent="0.25">
      <c r="A142" s="26">
        <v>57</v>
      </c>
      <c r="B142" s="26">
        <v>-628</v>
      </c>
      <c r="C142" s="26">
        <v>14501</v>
      </c>
      <c r="D142" s="26">
        <v>11824</v>
      </c>
      <c r="E142" s="26">
        <v>11712</v>
      </c>
      <c r="F142" s="26">
        <v>14408</v>
      </c>
      <c r="G142" s="27"/>
      <c r="H142" s="7"/>
      <c r="I142" s="28">
        <f t="shared" si="14"/>
        <v>2789</v>
      </c>
      <c r="J142" s="27">
        <f t="shared" si="14"/>
        <v>-2584</v>
      </c>
      <c r="K142" s="7"/>
      <c r="L142" s="124">
        <f t="shared" si="22"/>
        <v>-0.73426128988988626</v>
      </c>
      <c r="M142" s="27">
        <f t="shared" ca="1" si="15"/>
        <v>4.2847719813308236E-7</v>
      </c>
      <c r="N142" s="44"/>
      <c r="O142" s="44"/>
      <c r="P142" s="7"/>
      <c r="Q142" s="28">
        <f t="shared" ca="1" si="16"/>
        <v>2821.8417540066639</v>
      </c>
      <c r="R142" s="27">
        <f t="shared" ca="1" si="17"/>
        <v>-2582.4714062393928</v>
      </c>
      <c r="S142" s="7"/>
      <c r="T142" s="28">
        <f t="shared" ca="1" si="18"/>
        <v>-0.73595286537698423</v>
      </c>
      <c r="U142" s="27">
        <f t="shared" ca="1" si="19"/>
        <v>-0.6771563412935051</v>
      </c>
      <c r="V142" s="7"/>
      <c r="W142" s="28">
        <f t="shared" ca="1" si="20"/>
        <v>-0.73360670819282081</v>
      </c>
      <c r="X142" s="27">
        <f t="shared" ca="1" si="24"/>
        <v>39.673753061628076</v>
      </c>
      <c r="Y142" s="7"/>
      <c r="Z142" s="28">
        <f t="shared" si="23"/>
        <v>39.753</v>
      </c>
      <c r="AA142" s="27">
        <f t="shared" si="21"/>
        <v>0.69382073754530582</v>
      </c>
      <c r="AB142" s="7"/>
      <c r="AC142" s="28">
        <f t="shared" ca="1" si="13"/>
        <v>-7.9246938371923648E-2</v>
      </c>
      <c r="AD142" s="27"/>
      <c r="AE142" s="7"/>
    </row>
    <row r="143" spans="1:31" s="26" customFormat="1" x14ac:dyDescent="0.25">
      <c r="A143" s="26">
        <v>58</v>
      </c>
      <c r="B143" s="26">
        <v>-622</v>
      </c>
      <c r="C143" s="26">
        <v>14358</v>
      </c>
      <c r="D143" s="26">
        <v>11681</v>
      </c>
      <c r="E143" s="26">
        <v>11833</v>
      </c>
      <c r="F143" s="26">
        <v>14530</v>
      </c>
      <c r="G143" s="27"/>
      <c r="H143" s="7"/>
      <c r="I143" s="28">
        <f t="shared" si="14"/>
        <v>2525</v>
      </c>
      <c r="J143" s="27">
        <f t="shared" si="14"/>
        <v>-2849</v>
      </c>
      <c r="K143" s="7"/>
      <c r="L143" s="124">
        <f t="shared" si="22"/>
        <v>-0.66487382056971644</v>
      </c>
      <c r="M143" s="27">
        <f t="shared" ca="1" si="15"/>
        <v>1.3066770005988477E-7</v>
      </c>
      <c r="N143" s="44"/>
      <c r="O143" s="44"/>
      <c r="P143" s="7"/>
      <c r="Q143" s="28">
        <f t="shared" ca="1" si="16"/>
        <v>2557.8417540066639</v>
      </c>
      <c r="R143" s="27">
        <f t="shared" ca="1" si="17"/>
        <v>-2847.4714062393928</v>
      </c>
      <c r="S143" s="7"/>
      <c r="T143" s="28">
        <f t="shared" ca="1" si="18"/>
        <v>-0.6671001183426567</v>
      </c>
      <c r="U143" s="27">
        <f t="shared" ca="1" si="19"/>
        <v>-0.74664265971284038</v>
      </c>
      <c r="V143" s="7"/>
      <c r="W143" s="28">
        <f t="shared" ca="1" si="20"/>
        <v>-0.66451234069467513</v>
      </c>
      <c r="X143" s="27">
        <f t="shared" ca="1" si="24"/>
        <v>34.051436953734481</v>
      </c>
      <c r="Y143" s="7"/>
      <c r="Z143" s="28">
        <f t="shared" si="23"/>
        <v>34.155000000000001</v>
      </c>
      <c r="AA143" s="27">
        <f t="shared" si="21"/>
        <v>0.59611720601866325</v>
      </c>
      <c r="AB143" s="7"/>
      <c r="AC143" s="28">
        <f t="shared" ca="1" si="13"/>
        <v>-0.1035630462655206</v>
      </c>
      <c r="AD143" s="27"/>
      <c r="AE143" s="7"/>
    </row>
    <row r="144" spans="1:31" s="26" customFormat="1" x14ac:dyDescent="0.25">
      <c r="A144" s="26">
        <v>59</v>
      </c>
      <c r="B144" s="26">
        <v>-627</v>
      </c>
      <c r="C144" s="26">
        <v>14217</v>
      </c>
      <c r="D144" s="26">
        <v>11568</v>
      </c>
      <c r="E144" s="26">
        <v>11985</v>
      </c>
      <c r="F144" s="26">
        <v>14654</v>
      </c>
      <c r="G144" s="27"/>
      <c r="H144" s="7"/>
      <c r="I144" s="28">
        <f t="shared" si="14"/>
        <v>2232</v>
      </c>
      <c r="J144" s="27">
        <f t="shared" si="14"/>
        <v>-3086</v>
      </c>
      <c r="K144" s="7"/>
      <c r="L144" s="124">
        <f t="shared" si="22"/>
        <v>-0.58851268331154094</v>
      </c>
      <c r="M144" s="27">
        <f t="shared" ca="1" si="15"/>
        <v>4.0023304536595054E-7</v>
      </c>
      <c r="N144" s="44"/>
      <c r="O144" s="44"/>
      <c r="P144" s="7"/>
      <c r="Q144" s="28">
        <f t="shared" ca="1" si="16"/>
        <v>2264.8417540066639</v>
      </c>
      <c r="R144" s="27">
        <f t="shared" ca="1" si="17"/>
        <v>-3084.4714062393928</v>
      </c>
      <c r="S144" s="7"/>
      <c r="T144" s="28">
        <f t="shared" ca="1" si="18"/>
        <v>-0.59068400136895238</v>
      </c>
      <c r="U144" s="27">
        <f t="shared" ca="1" si="19"/>
        <v>-0.80878702750673637</v>
      </c>
      <c r="V144" s="7"/>
      <c r="W144" s="28">
        <f t="shared" ca="1" si="20"/>
        <v>-0.58788004356779577</v>
      </c>
      <c r="X144" s="27">
        <f t="shared" ca="1" si="24"/>
        <v>28.394478540823513</v>
      </c>
      <c r="Y144" s="7"/>
      <c r="Z144" s="28">
        <f t="shared" si="23"/>
        <v>28.512</v>
      </c>
      <c r="AA144" s="27">
        <f t="shared" si="21"/>
        <v>0.49762827632862322</v>
      </c>
      <c r="AB144" s="7"/>
      <c r="AC144" s="28">
        <f t="shared" ca="1" si="13"/>
        <v>-0.11752145917648704</v>
      </c>
      <c r="AD144" s="27"/>
      <c r="AE144" s="7"/>
    </row>
    <row r="145" spans="1:31" s="26" customFormat="1" x14ac:dyDescent="0.25">
      <c r="A145" s="26">
        <v>60</v>
      </c>
      <c r="B145" s="26">
        <v>-610</v>
      </c>
      <c r="C145" s="26">
        <v>14061</v>
      </c>
      <c r="D145" s="26">
        <v>11467</v>
      </c>
      <c r="E145" s="26">
        <v>12141</v>
      </c>
      <c r="F145" s="26">
        <v>14755</v>
      </c>
      <c r="G145" s="27"/>
      <c r="H145" s="7"/>
      <c r="I145" s="28">
        <f t="shared" si="14"/>
        <v>1920</v>
      </c>
      <c r="J145" s="27">
        <f t="shared" si="14"/>
        <v>-3288</v>
      </c>
      <c r="K145" s="7"/>
      <c r="L145" s="124">
        <f t="shared" si="22"/>
        <v>-0.50874165402105231</v>
      </c>
      <c r="M145" s="27">
        <f t="shared" ca="1" si="15"/>
        <v>5.8437813079355309E-6</v>
      </c>
      <c r="N145" s="44"/>
      <c r="O145" s="44"/>
      <c r="P145" s="7"/>
      <c r="Q145" s="28">
        <f t="shared" ca="1" si="16"/>
        <v>1952.8417540066639</v>
      </c>
      <c r="R145" s="27">
        <f t="shared" ca="1" si="17"/>
        <v>-3286.4714062393928</v>
      </c>
      <c r="S145" s="7"/>
      <c r="T145" s="28">
        <f t="shared" ca="1" si="18"/>
        <v>-0.50931257305565625</v>
      </c>
      <c r="U145" s="27">
        <f t="shared" ca="1" si="19"/>
        <v>-0.86175395701883339</v>
      </c>
      <c r="V145" s="7"/>
      <c r="W145" s="28">
        <f t="shared" ca="1" si="20"/>
        <v>-0.50632426259475505</v>
      </c>
      <c r="X145" s="27">
        <f t="shared" ca="1" si="24"/>
        <v>22.818739593410157</v>
      </c>
      <c r="Y145" s="7"/>
      <c r="Z145" s="28">
        <f t="shared" si="23"/>
        <v>23.022000000000002</v>
      </c>
      <c r="AA145" s="27">
        <f t="shared" si="21"/>
        <v>0.40180970039413455</v>
      </c>
      <c r="AB145" s="7"/>
      <c r="AC145" s="28">
        <f t="shared" ca="1" si="13"/>
        <v>-0.20326040658984468</v>
      </c>
      <c r="AD145" s="27"/>
      <c r="AE145" s="7"/>
    </row>
    <row r="146" spans="1:31" s="26" customFormat="1" x14ac:dyDescent="0.25">
      <c r="A146" s="26">
        <v>61</v>
      </c>
      <c r="B146" s="26">
        <v>-602</v>
      </c>
      <c r="C146" s="26">
        <v>13903</v>
      </c>
      <c r="D146" s="26">
        <v>11375</v>
      </c>
      <c r="E146" s="26">
        <v>12296</v>
      </c>
      <c r="F146" s="26">
        <v>14837</v>
      </c>
      <c r="G146" s="27"/>
      <c r="H146" s="7"/>
      <c r="I146" s="28">
        <f t="shared" si="14"/>
        <v>1607</v>
      </c>
      <c r="J146" s="27">
        <f t="shared" si="14"/>
        <v>-3462</v>
      </c>
      <c r="K146" s="7"/>
      <c r="L146" s="124">
        <f t="shared" si="22"/>
        <v>-0.42543819349927942</v>
      </c>
      <c r="M146" s="27">
        <f t="shared" ca="1" si="15"/>
        <v>8.190855097311226E-7</v>
      </c>
      <c r="N146" s="44"/>
      <c r="O146" s="44"/>
      <c r="P146" s="7"/>
      <c r="Q146" s="28">
        <f t="shared" ca="1" si="16"/>
        <v>1639.8417540066639</v>
      </c>
      <c r="R146" s="27">
        <f t="shared" ca="1" si="17"/>
        <v>-3460.4714062393928</v>
      </c>
      <c r="S146" s="7"/>
      <c r="T146" s="28">
        <f t="shared" ca="1" si="18"/>
        <v>-0.42768033888238155</v>
      </c>
      <c r="U146" s="27">
        <f t="shared" ca="1" si="19"/>
        <v>-0.90737893590549124</v>
      </c>
      <c r="V146" s="7"/>
      <c r="W146" s="28">
        <f t="shared" ca="1" si="20"/>
        <v>-0.42453316006910619</v>
      </c>
      <c r="X146" s="27">
        <f t="shared" ca="1" si="24"/>
        <v>17.455706735337571</v>
      </c>
      <c r="Y146" s="7"/>
      <c r="Z146" s="28">
        <f t="shared" si="23"/>
        <v>17.604000000000003</v>
      </c>
      <c r="AA146" s="27">
        <f t="shared" si="21"/>
        <v>0.3072477615210818</v>
      </c>
      <c r="AB146" s="7"/>
      <c r="AC146" s="28">
        <f t="shared" ca="1" si="13"/>
        <v>-0.14829326466243131</v>
      </c>
      <c r="AD146" s="27"/>
      <c r="AE146" s="7"/>
    </row>
    <row r="147" spans="1:31" s="26" customFormat="1" x14ac:dyDescent="0.25">
      <c r="A147" s="26">
        <v>62</v>
      </c>
      <c r="B147" s="26">
        <v>-635</v>
      </c>
      <c r="C147" s="26">
        <v>13734</v>
      </c>
      <c r="D147" s="26">
        <v>11310</v>
      </c>
      <c r="E147" s="26">
        <v>12482</v>
      </c>
      <c r="F147" s="26">
        <v>14918</v>
      </c>
      <c r="G147" s="27"/>
      <c r="H147" s="7"/>
      <c r="I147" s="28">
        <f t="shared" si="14"/>
        <v>1252</v>
      </c>
      <c r="J147" s="27">
        <f t="shared" si="14"/>
        <v>-3608</v>
      </c>
      <c r="K147" s="7"/>
      <c r="L147" s="124">
        <f t="shared" si="22"/>
        <v>-0.33346435789536982</v>
      </c>
      <c r="M147" s="27">
        <f t="shared" ca="1" si="15"/>
        <v>2.7248982664126895E-6</v>
      </c>
      <c r="N147" s="44"/>
      <c r="O147" s="44"/>
      <c r="P147" s="7"/>
      <c r="Q147" s="28">
        <f t="shared" ca="1" si="16"/>
        <v>1284.8417540066639</v>
      </c>
      <c r="R147" s="27">
        <f t="shared" ca="1" si="17"/>
        <v>-3606.4714062393928</v>
      </c>
      <c r="S147" s="7"/>
      <c r="T147" s="28">
        <f t="shared" ca="1" si="18"/>
        <v>-0.33509425859000935</v>
      </c>
      <c r="U147" s="27">
        <f t="shared" ca="1" si="19"/>
        <v>-0.94566196416670989</v>
      </c>
      <c r="V147" s="7"/>
      <c r="W147" s="28">
        <f t="shared" ca="1" si="20"/>
        <v>-0.33181363130795061</v>
      </c>
      <c r="X147" s="27">
        <f t="shared" ca="1" si="24"/>
        <v>11.717277200781268</v>
      </c>
      <c r="Y147" s="7"/>
      <c r="Z147" s="28">
        <f t="shared" si="23"/>
        <v>11.889000000000003</v>
      </c>
      <c r="AA147" s="27">
        <f t="shared" si="21"/>
        <v>0.20750219476960588</v>
      </c>
      <c r="AB147" s="7"/>
      <c r="AC147" s="28">
        <f t="shared" ca="1" si="13"/>
        <v>-0.17172279921873468</v>
      </c>
      <c r="AD147" s="27"/>
      <c r="AE147" s="7"/>
    </row>
    <row r="148" spans="1:31" s="26" customFormat="1" x14ac:dyDescent="0.25">
      <c r="A148" s="26">
        <v>63</v>
      </c>
      <c r="B148" s="26">
        <v>-641</v>
      </c>
      <c r="C148" s="26">
        <v>13543</v>
      </c>
      <c r="D148" s="26">
        <v>11248</v>
      </c>
      <c r="E148" s="26">
        <v>12660</v>
      </c>
      <c r="F148" s="26">
        <v>14966</v>
      </c>
      <c r="G148" s="27"/>
      <c r="H148" s="7"/>
      <c r="I148" s="28">
        <f t="shared" si="14"/>
        <v>883</v>
      </c>
      <c r="J148" s="27">
        <f t="shared" si="14"/>
        <v>-3718</v>
      </c>
      <c r="K148" s="7"/>
      <c r="L148" s="124">
        <f t="shared" si="22"/>
        <v>-0.23726288635773496</v>
      </c>
      <c r="M148" s="27">
        <f t="shared" ca="1" si="15"/>
        <v>3.194513821538113E-6</v>
      </c>
      <c r="N148" s="44"/>
      <c r="O148" s="44"/>
      <c r="P148" s="7"/>
      <c r="Q148" s="28">
        <f t="shared" ca="1" si="16"/>
        <v>915.84175400666379</v>
      </c>
      <c r="R148" s="27">
        <f t="shared" ca="1" si="17"/>
        <v>-3716.4714062393928</v>
      </c>
      <c r="S148" s="7"/>
      <c r="T148" s="28">
        <f t="shared" ca="1" si="18"/>
        <v>-0.23885689625793793</v>
      </c>
      <c r="U148" s="27">
        <f t="shared" ca="1" si="19"/>
        <v>-0.97450534162379243</v>
      </c>
      <c r="V148" s="7"/>
      <c r="W148" s="28">
        <f t="shared" ca="1" si="20"/>
        <v>-0.23547556606703771</v>
      </c>
      <c r="X148" s="27">
        <f t="shared" ca="1" si="24"/>
        <v>5.966669049708571</v>
      </c>
      <c r="Y148" s="7"/>
      <c r="Z148" s="28">
        <f t="shared" si="23"/>
        <v>6.1200000000000037</v>
      </c>
      <c r="AA148" s="27">
        <f t="shared" si="21"/>
        <v>0.10681415022205304</v>
      </c>
      <c r="AB148" s="7"/>
      <c r="AC148" s="28">
        <f t="shared" ref="AC148:AC149" ca="1" si="25">X148-Z148</f>
        <v>-0.15333095029143262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13357</v>
      </c>
      <c r="D149" s="26">
        <v>11213</v>
      </c>
      <c r="E149" s="26">
        <v>12848</v>
      </c>
      <c r="F149" s="26">
        <v>15004</v>
      </c>
      <c r="G149" s="27"/>
      <c r="H149" s="7"/>
      <c r="I149" s="28">
        <f t="shared" ref="I149:J149" si="26">C149-E149</f>
        <v>509</v>
      </c>
      <c r="J149" s="27">
        <f t="shared" si="26"/>
        <v>-3791</v>
      </c>
      <c r="K149" s="7"/>
      <c r="L149" s="124">
        <f t="shared" si="22"/>
        <v>-0.13943436057846603</v>
      </c>
      <c r="M149" s="27">
        <f t="shared" ref="M149" ca="1" si="27">(W149-L149)^2</f>
        <v>2.4561758344548551E-6</v>
      </c>
      <c r="N149" s="44"/>
      <c r="O149" s="44"/>
      <c r="P149" s="7"/>
      <c r="Q149" s="28">
        <f t="shared" ref="Q149" ca="1" si="28">I149-$J$4</f>
        <v>541.84175400666379</v>
      </c>
      <c r="R149" s="27">
        <f t="shared" ref="R149" ca="1" si="29">J149-$J$3</f>
        <v>-3789.4714062393928</v>
      </c>
      <c r="S149" s="7"/>
      <c r="T149" s="28">
        <f t="shared" ref="T149" ca="1" si="30">Q149/$J$7</f>
        <v>-0.14131550462597398</v>
      </c>
      <c r="U149" s="27">
        <f t="shared" ref="U149" ca="1" si="31">R149/$J$6</f>
        <v>-0.99364685575440181</v>
      </c>
      <c r="V149" s="7"/>
      <c r="W149" s="28">
        <f t="shared" ref="W149" ca="1" si="32">(T149-U149*SIN(-$J$11*PI()/180))/(COS(-$J$11*PI()/180))</f>
        <v>-0.13786714143793244</v>
      </c>
      <c r="X149" s="27">
        <f ca="1">IF(MOD(ATAN2(U149,W149)*180/PI()-$J$9+360,360)&gt;5,MOD(ATAN2(U149,W149)*180/PI()-$J$9+360,360)-360,MOD(ATAN2(U149,W149)*180/PI()-$J$9+360,360))</f>
        <v>0.28161681978656361</v>
      </c>
      <c r="Y149" s="7"/>
      <c r="Z149" s="28">
        <f t="shared" si="23"/>
        <v>0.39600000000000435</v>
      </c>
      <c r="AA149" s="27">
        <f t="shared" ref="AA149" si="33">Z149*PI()/180</f>
        <v>6.9115038378976205E-3</v>
      </c>
      <c r="AB149" s="7"/>
      <c r="AC149" s="28">
        <f t="shared" ca="1" si="25"/>
        <v>-0.11438318021344074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40020</v>
      </c>
    </row>
    <row r="155" spans="1:31" x14ac:dyDescent="0.25">
      <c r="A155" t="s">
        <v>177</v>
      </c>
      <c r="B155">
        <v>40020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-0.36844831789136911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0.15882169232531851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-39.40906322514163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-0.50028748242512222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13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3860.712825629369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-3866.8014535630905</v>
      </c>
      <c r="L7" s="109" t="s">
        <v>15</v>
      </c>
      <c r="M7" s="110">
        <f ca="1">SUM(M20:M84)</f>
        <v>4.5642448117975166E-3</v>
      </c>
      <c r="N7" s="109" t="s">
        <v>15</v>
      </c>
      <c r="O7" s="89">
        <f ca="1">SUM(M85:M149)</f>
        <v>5.0127297469555665E-3</v>
      </c>
      <c r="Q7" s="101" t="s">
        <v>194</v>
      </c>
      <c r="R7" s="101">
        <f ca="1">MAX(AD21:AD83)</f>
        <v>0.16416812991590746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-6.3881126823631007E-2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-172.45703216862503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-172.95915474977824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0.50212258115317354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0.99981227263758765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-1.0005348882011265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13383</v>
      </c>
      <c r="D20" s="26">
        <v>11225</v>
      </c>
      <c r="E20" s="26">
        <v>12958</v>
      </c>
      <c r="F20" s="26">
        <v>15081</v>
      </c>
      <c r="G20" s="27"/>
      <c r="H20" s="7"/>
      <c r="I20" s="28">
        <f>C20-E20</f>
        <v>425</v>
      </c>
      <c r="J20" s="27">
        <f>D20-F20</f>
        <v>-3856</v>
      </c>
      <c r="K20" s="7"/>
      <c r="L20" s="124">
        <f>$M$3*SIN(2*PI()/$M$4*($Z20+$M$5))+$M$6</f>
        <v>-0.12186934340514755</v>
      </c>
      <c r="M20" s="27">
        <f ca="1">(W20-L20)^2</f>
        <v>4.8849705648996347E-5</v>
      </c>
      <c r="N20" s="44"/>
      <c r="O20" s="44"/>
      <c r="P20" s="7"/>
      <c r="Q20" s="28">
        <f ca="1">I20-$J$4</f>
        <v>464.40906322514161</v>
      </c>
      <c r="R20" s="27">
        <f ca="1">J20-$J$3</f>
        <v>-3855.6315516821087</v>
      </c>
      <c r="S20" s="7"/>
      <c r="T20" s="28">
        <f ca="1">Q20/$J$7</f>
        <v>-0.12010160562994739</v>
      </c>
      <c r="U20" s="27">
        <f ca="1">R20/$J$6</f>
        <v>-0.99868385083875488</v>
      </c>
      <c r="V20" s="7"/>
      <c r="W20" s="28">
        <f ca="1">(T20-U20*SIN(-$J$11*PI()/180))/(COS(-$J$11*PI()/180))</f>
        <v>-0.12885859984979145</v>
      </c>
      <c r="X20" s="27">
        <f ca="1">IF(MOD(ATAN2(U20,W20)*180/PI()-$J$9+360,360)&gt;5,MOD(ATAN2(U20,W20)*180/PI()-$J$9+360,360)-360,MOD(ATAN2(U20,W20)*180/PI()-$J$9+360,360))</f>
        <v>-0.19080474715650553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-0.19080474715650553</v>
      </c>
      <c r="AD20" s="27">
        <f ca="1">INDIRECT("AC"&amp;AE20)-AC20</f>
        <v>0.25464219232949592</v>
      </c>
      <c r="AE20" s="7">
        <v>149</v>
      </c>
    </row>
    <row r="21" spans="1:31" s="26" customFormat="1" x14ac:dyDescent="0.25">
      <c r="A21" s="26">
        <v>1</v>
      </c>
      <c r="B21" s="26">
        <v>591</v>
      </c>
      <c r="C21" s="26">
        <v>13560</v>
      </c>
      <c r="D21" s="26">
        <v>11255</v>
      </c>
      <c r="E21" s="26">
        <v>12765</v>
      </c>
      <c r="F21" s="26">
        <v>15047</v>
      </c>
      <c r="G21" s="27"/>
      <c r="H21" s="7"/>
      <c r="I21" s="28">
        <f t="shared" ref="I21:J84" si="1">C21-E21</f>
        <v>795</v>
      </c>
      <c r="J21" s="27">
        <f t="shared" si="1"/>
        <v>-3792</v>
      </c>
      <c r="K21" s="7"/>
      <c r="L21" s="124">
        <f t="shared" ref="L21:L84" si="2">$M$3*SIN(2*PI()/$M$4*($Z21+$M$5))+$M$6</f>
        <v>-0.21335437513799674</v>
      </c>
      <c r="M21" s="27">
        <f t="shared" ref="M21:M84" ca="1" si="3">(W21-L21)^2</f>
        <v>1.2207901621750334E-4</v>
      </c>
      <c r="N21" s="44"/>
      <c r="O21" s="44"/>
      <c r="P21" s="7"/>
      <c r="Q21" s="28">
        <f t="shared" ref="Q21:Q84" ca="1" si="4">I21-$J$4</f>
        <v>834.40906322514161</v>
      </c>
      <c r="R21" s="27">
        <f t="shared" ref="R21:R84" ca="1" si="5">J21-$J$3</f>
        <v>-3791.6315516821087</v>
      </c>
      <c r="S21" s="7"/>
      <c r="T21" s="28">
        <f t="shared" ref="T21:T84" ca="1" si="6">Q21/$J$7</f>
        <v>-0.21578792530355281</v>
      </c>
      <c r="U21" s="27">
        <f t="shared" ref="U21:U84" ca="1" si="7">R21/$J$6</f>
        <v>-0.9821066012761519</v>
      </c>
      <c r="V21" s="7"/>
      <c r="W21" s="28">
        <f t="shared" ref="W21:W84" ca="1" si="8">(T21-U21*SIN(-$J$11*PI()/180))/(COS(-$J$11*PI()/180))</f>
        <v>-0.22440331247230647</v>
      </c>
      <c r="X21" s="27">
        <f ca="1">MOD(ATAN2(U21,W21)*180/PI()-$J$9+360,360)</f>
        <v>5.3276982062544107</v>
      </c>
      <c r="Y21" s="7"/>
      <c r="Z21" s="28">
        <f>360/40000*B21+Z20</f>
        <v>5.319</v>
      </c>
      <c r="AA21" s="27">
        <f t="shared" ref="AA21:AA84" si="9">Z21*PI()/180</f>
        <v>9.2834062913578388E-2</v>
      </c>
      <c r="AB21" s="7"/>
      <c r="AC21" s="28">
        <f t="shared" ca="1" si="0"/>
        <v>8.6982062544107563E-3</v>
      </c>
      <c r="AD21" s="27">
        <f t="shared" ref="AD21:AD83" ca="1" si="10">INDIRECT("AC"&amp;AE21)-AC21</f>
        <v>-1.7183056169655764E-2</v>
      </c>
      <c r="AE21" s="7">
        <v>148</v>
      </c>
    </row>
    <row r="22" spans="1:31" s="26" customFormat="1" x14ac:dyDescent="0.25">
      <c r="A22" s="26">
        <v>2</v>
      </c>
      <c r="B22" s="26">
        <v>631</v>
      </c>
      <c r="C22" s="26">
        <v>13750</v>
      </c>
      <c r="D22" s="26">
        <v>11309</v>
      </c>
      <c r="E22" s="26">
        <v>12586</v>
      </c>
      <c r="F22" s="26">
        <v>15005</v>
      </c>
      <c r="G22" s="27"/>
      <c r="H22" s="7"/>
      <c r="I22" s="28">
        <f t="shared" si="1"/>
        <v>1164</v>
      </c>
      <c r="J22" s="27">
        <f t="shared" si="1"/>
        <v>-3696</v>
      </c>
      <c r="K22" s="7"/>
      <c r="L22" s="124">
        <f t="shared" si="2"/>
        <v>-0.3089837960515262</v>
      </c>
      <c r="M22" s="27">
        <f t="shared" ca="1" si="3"/>
        <v>1.1305997915137823E-4</v>
      </c>
      <c r="N22" s="44"/>
      <c r="O22" s="44"/>
      <c r="P22" s="7"/>
      <c r="Q22" s="28">
        <f t="shared" ca="1" si="4"/>
        <v>1203.4090632251416</v>
      </c>
      <c r="R22" s="27">
        <f t="shared" ca="1" si="5"/>
        <v>-3695.6315516821087</v>
      </c>
      <c r="S22" s="7"/>
      <c r="T22" s="28">
        <f t="shared" ca="1" si="6"/>
        <v>-0.31121563330236474</v>
      </c>
      <c r="U22" s="27">
        <f t="shared" ca="1" si="7"/>
        <v>-0.9572407269322476</v>
      </c>
      <c r="V22" s="7"/>
      <c r="W22" s="28">
        <f t="shared" ca="1" si="8"/>
        <v>-0.31961676267196559</v>
      </c>
      <c r="X22" s="27">
        <f t="shared" ref="X22:X83" ca="1" si="11">MOD(ATAN2(U22,W22)*180/PI()-$J$9+360,360)</f>
        <v>10.920878282237823</v>
      </c>
      <c r="Y22" s="7"/>
      <c r="Z22" s="28">
        <f t="shared" ref="Z22:Z85" si="12">360/40000*B22+Z21</f>
        <v>10.997999999999999</v>
      </c>
      <c r="AA22" s="27">
        <f t="shared" si="9"/>
        <v>0.19195131113433636</v>
      </c>
      <c r="AB22" s="7"/>
      <c r="AC22" s="28">
        <f t="shared" ca="1" si="0"/>
        <v>-7.71217177621768E-2</v>
      </c>
      <c r="AD22" s="27">
        <f t="shared" ca="1" si="10"/>
        <v>-4.4947741950478459E-2</v>
      </c>
      <c r="AE22" s="7">
        <v>147</v>
      </c>
    </row>
    <row r="23" spans="1:31" s="26" customFormat="1" x14ac:dyDescent="0.25">
      <c r="A23" s="26">
        <v>3</v>
      </c>
      <c r="B23" s="26">
        <v>636</v>
      </c>
      <c r="C23" s="26">
        <v>13925</v>
      </c>
      <c r="D23" s="26">
        <v>11374</v>
      </c>
      <c r="E23" s="26">
        <v>12399</v>
      </c>
      <c r="F23" s="26">
        <v>14926</v>
      </c>
      <c r="G23" s="27"/>
      <c r="H23" s="7"/>
      <c r="I23" s="28">
        <f t="shared" si="1"/>
        <v>1526</v>
      </c>
      <c r="J23" s="27">
        <f t="shared" si="1"/>
        <v>-3552</v>
      </c>
      <c r="K23" s="7"/>
      <c r="L23" s="124">
        <f t="shared" si="2"/>
        <v>-0.40229933621277458</v>
      </c>
      <c r="M23" s="27">
        <f t="shared" ca="1" si="3"/>
        <v>1.1260529458035933E-4</v>
      </c>
      <c r="N23" s="44"/>
      <c r="O23" s="44"/>
      <c r="P23" s="7"/>
      <c r="Q23" s="28">
        <f t="shared" ca="1" si="4"/>
        <v>1565.4090632251416</v>
      </c>
      <c r="R23" s="27">
        <f t="shared" ca="1" si="5"/>
        <v>-3551.6315516821087</v>
      </c>
      <c r="S23" s="7"/>
      <c r="T23" s="28">
        <f t="shared" ca="1" si="6"/>
        <v>-0.40483305957762189</v>
      </c>
      <c r="U23" s="27">
        <f t="shared" ca="1" si="7"/>
        <v>-0.91994191541639092</v>
      </c>
      <c r="V23" s="7"/>
      <c r="W23" s="28">
        <f t="shared" ca="1" si="8"/>
        <v>-0.41291090040380501</v>
      </c>
      <c r="X23" s="27">
        <f t="shared" ca="1" si="11"/>
        <v>16.629698951085402</v>
      </c>
      <c r="Y23" s="7"/>
      <c r="Z23" s="28">
        <f t="shared" si="12"/>
        <v>16.721999999999998</v>
      </c>
      <c r="AA23" s="27">
        <f t="shared" si="9"/>
        <v>0.29185395751849175</v>
      </c>
      <c r="AB23" s="7"/>
      <c r="AC23" s="28">
        <f t="shared" ca="1" si="0"/>
        <v>-9.2301048914595896E-2</v>
      </c>
      <c r="AD23" s="27">
        <f t="shared" ca="1" si="10"/>
        <v>-5.0927327983458781E-2</v>
      </c>
      <c r="AE23" s="7">
        <v>146</v>
      </c>
    </row>
    <row r="24" spans="1:31" s="26" customFormat="1" x14ac:dyDescent="0.25">
      <c r="A24" s="26">
        <v>4</v>
      </c>
      <c r="B24" s="26">
        <v>628</v>
      </c>
      <c r="C24" s="26">
        <v>14098</v>
      </c>
      <c r="D24" s="26">
        <v>11459</v>
      </c>
      <c r="E24" s="26">
        <v>12230</v>
      </c>
      <c r="F24" s="26">
        <v>14844</v>
      </c>
      <c r="G24" s="27"/>
      <c r="H24" s="7"/>
      <c r="I24" s="28">
        <f t="shared" si="1"/>
        <v>1868</v>
      </c>
      <c r="J24" s="27">
        <f t="shared" si="1"/>
        <v>-3385</v>
      </c>
      <c r="K24" s="7"/>
      <c r="L24" s="124">
        <f t="shared" si="2"/>
        <v>-0.49050835879810656</v>
      </c>
      <c r="M24" s="27">
        <f t="shared" ca="1" si="3"/>
        <v>1.0966355114958953E-4</v>
      </c>
      <c r="N24" s="44"/>
      <c r="O24" s="44"/>
      <c r="P24" s="7"/>
      <c r="Q24" s="28">
        <f t="shared" ca="1" si="4"/>
        <v>1907.4090632251416</v>
      </c>
      <c r="R24" s="27">
        <f t="shared" ca="1" si="5"/>
        <v>-3384.6315516821087</v>
      </c>
      <c r="S24" s="7"/>
      <c r="T24" s="28">
        <f t="shared" ca="1" si="6"/>
        <v>-0.49327825235700856</v>
      </c>
      <c r="U24" s="27">
        <f t="shared" ca="1" si="7"/>
        <v>-0.87668565483897387</v>
      </c>
      <c r="V24" s="7"/>
      <c r="W24" s="28">
        <f t="shared" ca="1" si="8"/>
        <v>-0.50098039542665163</v>
      </c>
      <c r="X24" s="27">
        <f t="shared" ca="1" si="11"/>
        <v>22.202759092055544</v>
      </c>
      <c r="Y24" s="7"/>
      <c r="Z24" s="28">
        <f t="shared" si="12"/>
        <v>22.373999999999995</v>
      </c>
      <c r="AA24" s="27">
        <f t="shared" si="9"/>
        <v>0.39049996684121119</v>
      </c>
      <c r="AB24" s="7"/>
      <c r="AC24" s="28">
        <f t="shared" ca="1" si="0"/>
        <v>-0.17124090794445124</v>
      </c>
      <c r="AD24" s="27">
        <f t="shared" ca="1" si="10"/>
        <v>8.6607263343847052E-2</v>
      </c>
      <c r="AE24" s="7">
        <v>145</v>
      </c>
    </row>
    <row r="25" spans="1:31" s="26" customFormat="1" x14ac:dyDescent="0.25">
      <c r="A25" s="26">
        <v>5</v>
      </c>
      <c r="B25" s="26">
        <v>632</v>
      </c>
      <c r="C25" s="26">
        <v>14263</v>
      </c>
      <c r="D25" s="26">
        <v>11566</v>
      </c>
      <c r="E25" s="26">
        <v>12069</v>
      </c>
      <c r="F25" s="26">
        <v>14739</v>
      </c>
      <c r="G25" s="27"/>
      <c r="H25" s="7"/>
      <c r="I25" s="28">
        <f t="shared" si="1"/>
        <v>2194</v>
      </c>
      <c r="J25" s="27">
        <f t="shared" si="1"/>
        <v>-3173</v>
      </c>
      <c r="K25" s="7"/>
      <c r="L25" s="124">
        <f t="shared" si="2"/>
        <v>-0.57446250817893951</v>
      </c>
      <c r="M25" s="27">
        <f t="shared" ca="1" si="3"/>
        <v>1.0706631565469912E-4</v>
      </c>
      <c r="N25" s="44"/>
      <c r="O25" s="44"/>
      <c r="P25" s="7"/>
      <c r="Q25" s="28">
        <f t="shared" ca="1" si="4"/>
        <v>2233.4090632251418</v>
      </c>
      <c r="R25" s="27">
        <f t="shared" ca="1" si="5"/>
        <v>-3172.6315516821087</v>
      </c>
      <c r="S25" s="7"/>
      <c r="T25" s="28">
        <f t="shared" ca="1" si="6"/>
        <v>-0.57758565833969877</v>
      </c>
      <c r="U25" s="27">
        <f t="shared" ca="1" si="7"/>
        <v>-0.82177351566285173</v>
      </c>
      <c r="V25" s="7"/>
      <c r="W25" s="28">
        <f t="shared" ca="1" si="8"/>
        <v>-0.58480979360337326</v>
      </c>
      <c r="X25" s="27">
        <f t="shared" ca="1" si="11"/>
        <v>27.89434199647917</v>
      </c>
      <c r="Y25" s="7"/>
      <c r="Z25" s="28">
        <f t="shared" si="12"/>
        <v>28.061999999999994</v>
      </c>
      <c r="AA25" s="27">
        <f t="shared" si="9"/>
        <v>0.48977429469464867</v>
      </c>
      <c r="AB25" s="7"/>
      <c r="AC25" s="28">
        <f t="shared" ca="1" si="0"/>
        <v>-0.16765800352082394</v>
      </c>
      <c r="AD25" s="27">
        <f t="shared" ca="1" si="10"/>
        <v>1.7711647571513112E-2</v>
      </c>
      <c r="AE25" s="7">
        <v>144</v>
      </c>
    </row>
    <row r="26" spans="1:31" s="26" customFormat="1" x14ac:dyDescent="0.25">
      <c r="A26" s="26">
        <v>6</v>
      </c>
      <c r="B26" s="26">
        <v>619</v>
      </c>
      <c r="C26" s="26">
        <v>14407</v>
      </c>
      <c r="D26" s="26">
        <v>11679</v>
      </c>
      <c r="E26" s="26">
        <v>11915</v>
      </c>
      <c r="F26" s="26">
        <v>14617</v>
      </c>
      <c r="G26" s="27"/>
      <c r="H26" s="7"/>
      <c r="I26" s="28">
        <f t="shared" si="1"/>
        <v>2492</v>
      </c>
      <c r="J26" s="27">
        <f t="shared" si="1"/>
        <v>-2938</v>
      </c>
      <c r="K26" s="7"/>
      <c r="L26" s="124">
        <f t="shared" si="2"/>
        <v>-0.65121141818109463</v>
      </c>
      <c r="M26" s="27">
        <f t="shared" ca="1" si="3"/>
        <v>1.0270115920459453E-4</v>
      </c>
      <c r="N26" s="44"/>
      <c r="O26" s="44"/>
      <c r="P26" s="7"/>
      <c r="Q26" s="28">
        <f t="shared" ca="1" si="4"/>
        <v>2531.4090632251418</v>
      </c>
      <c r="R26" s="27">
        <f t="shared" ca="1" si="5"/>
        <v>-2937.6315516821087</v>
      </c>
      <c r="S26" s="7"/>
      <c r="T26" s="28">
        <f t="shared" ca="1" si="6"/>
        <v>-0.65465193742817018</v>
      </c>
      <c r="U26" s="27">
        <f t="shared" ca="1" si="7"/>
        <v>-0.76090392742516899</v>
      </c>
      <c r="V26" s="7"/>
      <c r="W26" s="28">
        <f t="shared" ca="1" si="8"/>
        <v>-0.66134557622232304</v>
      </c>
      <c r="X26" s="27">
        <f t="shared" ca="1" si="11"/>
        <v>33.452823711267456</v>
      </c>
      <c r="Y26" s="7"/>
      <c r="Z26" s="28">
        <f t="shared" si="12"/>
        <v>33.632999999999996</v>
      </c>
      <c r="AA26" s="27">
        <f t="shared" si="9"/>
        <v>0.58700658732325273</v>
      </c>
      <c r="AB26" s="7"/>
      <c r="AC26" s="28">
        <f t="shared" ca="1" si="0"/>
        <v>-0.18017628873253955</v>
      </c>
      <c r="AD26" s="27">
        <f t="shared" ca="1" si="10"/>
        <v>-2.0034390727403206E-2</v>
      </c>
      <c r="AE26" s="7">
        <v>143</v>
      </c>
    </row>
    <row r="27" spans="1:31" s="26" customFormat="1" x14ac:dyDescent="0.25">
      <c r="A27" s="26">
        <v>7</v>
      </c>
      <c r="B27" s="26">
        <v>605</v>
      </c>
      <c r="C27" s="26">
        <v>14544</v>
      </c>
      <c r="D27" s="26">
        <v>11812</v>
      </c>
      <c r="E27" s="26">
        <v>11785</v>
      </c>
      <c r="F27" s="26">
        <v>14497</v>
      </c>
      <c r="G27" s="27"/>
      <c r="H27" s="7"/>
      <c r="I27" s="28">
        <f t="shared" si="1"/>
        <v>2759</v>
      </c>
      <c r="J27" s="27">
        <f t="shared" si="1"/>
        <v>-2685</v>
      </c>
      <c r="K27" s="7"/>
      <c r="L27" s="124">
        <f t="shared" si="2"/>
        <v>-0.72028481138096678</v>
      </c>
      <c r="M27" s="27">
        <f t="shared" ca="1" si="3"/>
        <v>9.0981402907513358E-5</v>
      </c>
      <c r="N27" s="44"/>
      <c r="O27" s="44"/>
      <c r="P27" s="7"/>
      <c r="Q27" s="28">
        <f t="shared" ca="1" si="4"/>
        <v>2798.4090632251418</v>
      </c>
      <c r="R27" s="27">
        <f t="shared" ca="1" si="5"/>
        <v>-2684.6315516821087</v>
      </c>
      <c r="S27" s="7"/>
      <c r="T27" s="28">
        <f t="shared" ca="1" si="6"/>
        <v>-0.72370125459804224</v>
      </c>
      <c r="U27" s="27">
        <f t="shared" ca="1" si="7"/>
        <v>-0.69537198774800435</v>
      </c>
      <c r="V27" s="7"/>
      <c r="W27" s="28">
        <f t="shared" ca="1" si="8"/>
        <v>-0.72982322859282711</v>
      </c>
      <c r="X27" s="27">
        <f t="shared" ca="1" si="11"/>
        <v>38.841773246372099</v>
      </c>
      <c r="Y27" s="7"/>
      <c r="Z27" s="28">
        <f t="shared" si="12"/>
        <v>39.077999999999996</v>
      </c>
      <c r="AA27" s="27">
        <f t="shared" si="9"/>
        <v>0.68203976509434405</v>
      </c>
      <c r="AB27" s="7"/>
      <c r="AC27" s="28">
        <f t="shared" ca="1" si="0"/>
        <v>-0.23622675362789636</v>
      </c>
      <c r="AD27" s="27">
        <f t="shared" ca="1" si="10"/>
        <v>2.6210245535665422E-2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14660</v>
      </c>
      <c r="D28" s="26">
        <v>11943</v>
      </c>
      <c r="E28" s="26">
        <v>11653</v>
      </c>
      <c r="F28" s="26">
        <v>14341</v>
      </c>
      <c r="G28" s="27"/>
      <c r="H28" s="7"/>
      <c r="I28" s="28">
        <f t="shared" si="1"/>
        <v>3007</v>
      </c>
      <c r="J28" s="27">
        <f t="shared" si="1"/>
        <v>-2398</v>
      </c>
      <c r="K28" s="7"/>
      <c r="L28" s="124">
        <f t="shared" si="2"/>
        <v>-0.78451668925863682</v>
      </c>
      <c r="M28" s="27">
        <f t="shared" ca="1" si="3"/>
        <v>7.7320371885901371E-5</v>
      </c>
      <c r="N28" s="44"/>
      <c r="O28" s="44"/>
      <c r="P28" s="7"/>
      <c r="Q28" s="28">
        <f t="shared" ca="1" si="4"/>
        <v>3046.4090632251418</v>
      </c>
      <c r="R28" s="27">
        <f t="shared" ca="1" si="5"/>
        <v>-2397.6315516821087</v>
      </c>
      <c r="S28" s="7"/>
      <c r="T28" s="28">
        <f t="shared" ca="1" si="6"/>
        <v>-0.78783694994683717</v>
      </c>
      <c r="U28" s="27">
        <f t="shared" ca="1" si="7"/>
        <v>-0.62103338424070675</v>
      </c>
      <c r="V28" s="7"/>
      <c r="W28" s="28">
        <f t="shared" ca="1" si="8"/>
        <v>-0.79330988957967474</v>
      </c>
      <c r="X28" s="27">
        <f t="shared" ca="1" si="11"/>
        <v>44.401831216760115</v>
      </c>
      <c r="Y28" s="7"/>
      <c r="Z28" s="28">
        <f t="shared" si="12"/>
        <v>44.675999999999995</v>
      </c>
      <c r="AA28" s="27">
        <f t="shared" si="9"/>
        <v>0.77974329662098651</v>
      </c>
      <c r="AB28" s="7"/>
      <c r="AC28" s="28">
        <f t="shared" ca="1" si="0"/>
        <v>-0.27416878323987959</v>
      </c>
      <c r="AD28" s="27">
        <f t="shared" ca="1" si="10"/>
        <v>1.4699990773763716E-2</v>
      </c>
      <c r="AE28" s="7">
        <v>141</v>
      </c>
    </row>
    <row r="29" spans="1:31" s="26" customFormat="1" x14ac:dyDescent="0.25">
      <c r="A29" s="26">
        <v>9</v>
      </c>
      <c r="B29" s="26">
        <v>623</v>
      </c>
      <c r="C29" s="26">
        <v>14776</v>
      </c>
      <c r="D29" s="26">
        <v>12107</v>
      </c>
      <c r="E29" s="26">
        <v>11547</v>
      </c>
      <c r="F29" s="26">
        <v>14193</v>
      </c>
      <c r="G29" s="27"/>
      <c r="H29" s="7"/>
      <c r="I29" s="28">
        <f t="shared" si="1"/>
        <v>3229</v>
      </c>
      <c r="J29" s="27">
        <f t="shared" si="1"/>
        <v>-2086</v>
      </c>
      <c r="K29" s="7"/>
      <c r="L29" s="124">
        <f t="shared" si="2"/>
        <v>-0.84135045237684114</v>
      </c>
      <c r="M29" s="27">
        <f t="shared" ca="1" si="3"/>
        <v>7.5085444828192554E-5</v>
      </c>
      <c r="N29" s="44"/>
      <c r="O29" s="44"/>
      <c r="P29" s="7"/>
      <c r="Q29" s="28">
        <f t="shared" ca="1" si="4"/>
        <v>3268.4090632251418</v>
      </c>
      <c r="R29" s="27">
        <f t="shared" ca="1" si="5"/>
        <v>-2085.6315516821087</v>
      </c>
      <c r="S29" s="7"/>
      <c r="T29" s="28">
        <f t="shared" ca="1" si="6"/>
        <v>-0.8452487417510004</v>
      </c>
      <c r="U29" s="27">
        <f t="shared" ca="1" si="7"/>
        <v>-0.54021929262301749</v>
      </c>
      <c r="V29" s="7"/>
      <c r="W29" s="28">
        <f t="shared" ca="1" si="8"/>
        <v>-0.85001563816989789</v>
      </c>
      <c r="X29" s="27">
        <f t="shared" ca="1" si="11"/>
        <v>50.019424223720478</v>
      </c>
      <c r="Y29" s="7"/>
      <c r="Z29" s="28">
        <f t="shared" si="12"/>
        <v>50.282999999999994</v>
      </c>
      <c r="AA29" s="27">
        <f t="shared" si="9"/>
        <v>0.87760390778030861</v>
      </c>
      <c r="AB29" s="7"/>
      <c r="AC29" s="28">
        <f t="shared" ca="1" si="0"/>
        <v>-0.26357577627951656</v>
      </c>
      <c r="AD29" s="27">
        <f t="shared" ca="1" si="10"/>
        <v>-5.2282880539536336E-2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14869</v>
      </c>
      <c r="D30" s="26">
        <v>12275</v>
      </c>
      <c r="E30" s="26">
        <v>11456</v>
      </c>
      <c r="F30" s="26">
        <v>14023</v>
      </c>
      <c r="G30" s="27"/>
      <c r="H30" s="7"/>
      <c r="I30" s="28">
        <f t="shared" si="1"/>
        <v>3413</v>
      </c>
      <c r="J30" s="27">
        <f t="shared" si="1"/>
        <v>-1748</v>
      </c>
      <c r="K30" s="7"/>
      <c r="L30" s="124">
        <f t="shared" si="2"/>
        <v>-0.89134698927891209</v>
      </c>
      <c r="M30" s="27">
        <f t="shared" ca="1" si="3"/>
        <v>3.0115463565589918E-5</v>
      </c>
      <c r="N30" s="44"/>
      <c r="O30" s="44"/>
      <c r="P30" s="7"/>
      <c r="Q30" s="28">
        <f t="shared" ca="1" si="4"/>
        <v>3452.4090632251418</v>
      </c>
      <c r="R30" s="27">
        <f t="shared" ca="1" si="5"/>
        <v>-1747.6315516821087</v>
      </c>
      <c r="S30" s="7"/>
      <c r="T30" s="28">
        <f t="shared" ca="1" si="6"/>
        <v>-0.89283328991300959</v>
      </c>
      <c r="U30" s="27">
        <f t="shared" ca="1" si="7"/>
        <v>-0.45267069337052068</v>
      </c>
      <c r="V30" s="7"/>
      <c r="W30" s="28">
        <f t="shared" ca="1" si="8"/>
        <v>-0.89683474506480398</v>
      </c>
      <c r="X30" s="27">
        <f t="shared" ca="1" si="11"/>
        <v>55.675009252517611</v>
      </c>
      <c r="Y30" s="7"/>
      <c r="Z30" s="28">
        <f t="shared" si="12"/>
        <v>56.042999999999992</v>
      </c>
      <c r="AA30" s="27">
        <f t="shared" si="9"/>
        <v>0.97813487269518196</v>
      </c>
      <c r="AB30" s="7"/>
      <c r="AC30" s="28">
        <f t="shared" ca="1" si="0"/>
        <v>-0.3679907474823807</v>
      </c>
      <c r="AD30" s="27">
        <f t="shared" ca="1" si="10"/>
        <v>5.5005909274335352E-2</v>
      </c>
      <c r="AE30" s="7">
        <v>139</v>
      </c>
    </row>
    <row r="31" spans="1:31" s="26" customFormat="1" x14ac:dyDescent="0.25">
      <c r="A31" s="26">
        <v>11</v>
      </c>
      <c r="B31" s="26">
        <v>638</v>
      </c>
      <c r="C31" s="26">
        <v>14954</v>
      </c>
      <c r="D31" s="26">
        <v>12451</v>
      </c>
      <c r="E31" s="26">
        <v>11376</v>
      </c>
      <c r="F31" s="26">
        <v>13844</v>
      </c>
      <c r="G31" s="27"/>
      <c r="H31" s="7"/>
      <c r="I31" s="28">
        <f t="shared" si="1"/>
        <v>3578</v>
      </c>
      <c r="J31" s="27">
        <f t="shared" si="1"/>
        <v>-1393</v>
      </c>
      <c r="K31" s="7"/>
      <c r="L31" s="124">
        <f t="shared" si="2"/>
        <v>-0.93222909617530025</v>
      </c>
      <c r="M31" s="27">
        <f t="shared" ca="1" si="3"/>
        <v>4.1891377105702401E-5</v>
      </c>
      <c r="N31" s="44"/>
      <c r="O31" s="44"/>
      <c r="P31" s="7"/>
      <c r="Q31" s="28">
        <f t="shared" ca="1" si="4"/>
        <v>3617.4090632251418</v>
      </c>
      <c r="R31" s="27">
        <f t="shared" ca="1" si="5"/>
        <v>-1392.6315516821087</v>
      </c>
      <c r="S31" s="7"/>
      <c r="T31" s="28">
        <f t="shared" ca="1" si="6"/>
        <v>-0.93550421625394176</v>
      </c>
      <c r="U31" s="27">
        <f t="shared" ca="1" si="7"/>
        <v>-0.36071876220295757</v>
      </c>
      <c r="V31" s="7"/>
      <c r="W31" s="28">
        <f t="shared" ca="1" si="8"/>
        <v>-0.93870145100995683</v>
      </c>
      <c r="X31" s="27">
        <f t="shared" ca="1" si="11"/>
        <v>61.436551703945383</v>
      </c>
      <c r="Y31" s="7"/>
      <c r="Z31" s="28">
        <f t="shared" si="12"/>
        <v>61.784999999999989</v>
      </c>
      <c r="AA31" s="27">
        <f t="shared" si="9"/>
        <v>1.0783516783446965</v>
      </c>
      <c r="AB31" s="7"/>
      <c r="AC31" s="28">
        <f t="shared" ca="1" si="0"/>
        <v>-0.34844829605460603</v>
      </c>
      <c r="AD31" s="27">
        <f t="shared" ca="1" si="10"/>
        <v>-5.0689434512847242E-3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15004</v>
      </c>
      <c r="D32" s="26">
        <v>12632</v>
      </c>
      <c r="E32" s="26">
        <v>11313</v>
      </c>
      <c r="F32" s="26">
        <v>13661</v>
      </c>
      <c r="G32" s="27"/>
      <c r="H32" s="7"/>
      <c r="I32" s="28">
        <f t="shared" si="1"/>
        <v>3691</v>
      </c>
      <c r="J32" s="27">
        <f t="shared" si="1"/>
        <v>-1029</v>
      </c>
      <c r="K32" s="7"/>
      <c r="L32" s="124">
        <f t="shared" si="2"/>
        <v>-0.96329387079738094</v>
      </c>
      <c r="M32" s="27">
        <f t="shared" ca="1" si="3"/>
        <v>1.4482076930802301E-5</v>
      </c>
      <c r="N32" s="44"/>
      <c r="O32" s="44"/>
      <c r="P32" s="7"/>
      <c r="Q32" s="28">
        <f t="shared" ca="1" si="4"/>
        <v>3730.4090632251418</v>
      </c>
      <c r="R32" s="27">
        <f t="shared" ca="1" si="5"/>
        <v>-1028.6315516821087</v>
      </c>
      <c r="S32" s="7"/>
      <c r="T32" s="28">
        <f t="shared" ca="1" si="6"/>
        <v>-0.96472733550561052</v>
      </c>
      <c r="U32" s="27">
        <f t="shared" ca="1" si="7"/>
        <v>-0.26643565531565333</v>
      </c>
      <c r="V32" s="7"/>
      <c r="W32" s="28">
        <f t="shared" ca="1" si="8"/>
        <v>-0.96709940320833243</v>
      </c>
      <c r="X32" s="27">
        <f t="shared" ca="1" si="11"/>
        <v>67.054163290718748</v>
      </c>
      <c r="Y32" s="7"/>
      <c r="Z32" s="28">
        <f t="shared" si="12"/>
        <v>67.427999999999983</v>
      </c>
      <c r="AA32" s="27">
        <f t="shared" si="9"/>
        <v>1.1768406080347362</v>
      </c>
      <c r="AB32" s="7"/>
      <c r="AC32" s="28">
        <f t="shared" ca="1" si="0"/>
        <v>-0.37383670928123536</v>
      </c>
      <c r="AD32" s="27">
        <f t="shared" ca="1" si="10"/>
        <v>2.4996449568590151E-2</v>
      </c>
      <c r="AE32" s="7">
        <v>137</v>
      </c>
    </row>
    <row r="33" spans="1:31" s="26" customFormat="1" x14ac:dyDescent="0.25">
      <c r="A33" s="26">
        <v>13</v>
      </c>
      <c r="B33" s="26">
        <v>619</v>
      </c>
      <c r="C33" s="26">
        <v>15049</v>
      </c>
      <c r="D33" s="26">
        <v>12818</v>
      </c>
      <c r="E33" s="26">
        <v>11277</v>
      </c>
      <c r="F33" s="26">
        <v>13484</v>
      </c>
      <c r="G33" s="27"/>
      <c r="H33" s="7"/>
      <c r="I33" s="28">
        <f t="shared" si="1"/>
        <v>3772</v>
      </c>
      <c r="J33" s="27">
        <f t="shared" si="1"/>
        <v>-666</v>
      </c>
      <c r="K33" s="7"/>
      <c r="L33" s="124">
        <f t="shared" si="2"/>
        <v>-0.98480472212977299</v>
      </c>
      <c r="M33" s="27">
        <f t="shared" ca="1" si="3"/>
        <v>5.851618607863752E-6</v>
      </c>
      <c r="N33" s="44"/>
      <c r="O33" s="44"/>
      <c r="P33" s="7"/>
      <c r="Q33" s="28">
        <f t="shared" ca="1" si="4"/>
        <v>3811.4090632251418</v>
      </c>
      <c r="R33" s="27">
        <f t="shared" ca="1" si="5"/>
        <v>-665.63155168210858</v>
      </c>
      <c r="S33" s="7"/>
      <c r="T33" s="28">
        <f t="shared" ca="1" si="6"/>
        <v>-0.98567488116388624</v>
      </c>
      <c r="U33" s="27">
        <f t="shared" ca="1" si="7"/>
        <v>-0.1724115679527648</v>
      </c>
      <c r="V33" s="7"/>
      <c r="W33" s="28">
        <f t="shared" ca="1" si="8"/>
        <v>-0.98722373403711527</v>
      </c>
      <c r="X33" s="27">
        <f t="shared" ca="1" si="11"/>
        <v>72.550642907986855</v>
      </c>
      <c r="Y33" s="7"/>
      <c r="Z33" s="28">
        <f t="shared" si="12"/>
        <v>72.998999999999981</v>
      </c>
      <c r="AA33" s="27">
        <f t="shared" si="9"/>
        <v>1.2740729006633402</v>
      </c>
      <c r="AB33" s="7"/>
      <c r="AC33" s="28">
        <f t="shared" ca="1" si="0"/>
        <v>-0.44835709201312568</v>
      </c>
      <c r="AD33" s="27">
        <f t="shared" ca="1" si="10"/>
        <v>7.0387001834703256E-2</v>
      </c>
      <c r="AE33" s="7">
        <v>136</v>
      </c>
    </row>
    <row r="34" spans="1:31" s="26" customFormat="1" x14ac:dyDescent="0.25">
      <c r="A34" s="26">
        <v>14</v>
      </c>
      <c r="B34" s="26">
        <v>628</v>
      </c>
      <c r="C34" s="26">
        <v>15076</v>
      </c>
      <c r="D34" s="26">
        <v>13005</v>
      </c>
      <c r="E34" s="26">
        <v>11252</v>
      </c>
      <c r="F34" s="26">
        <v>13295</v>
      </c>
      <c r="G34" s="27"/>
      <c r="H34" s="7"/>
      <c r="I34" s="28">
        <f t="shared" si="1"/>
        <v>3824</v>
      </c>
      <c r="J34" s="27">
        <f t="shared" si="1"/>
        <v>-290</v>
      </c>
      <c r="K34" s="7"/>
      <c r="L34" s="124">
        <f t="shared" si="2"/>
        <v>-0.99712064621216789</v>
      </c>
      <c r="M34" s="27">
        <f t="shared" ca="1" si="3"/>
        <v>7.278565910533609E-6</v>
      </c>
      <c r="N34" s="44"/>
      <c r="O34" s="44"/>
      <c r="P34" s="7"/>
      <c r="Q34" s="28">
        <f t="shared" ca="1" si="4"/>
        <v>3863.4090632251418</v>
      </c>
      <c r="R34" s="27">
        <f t="shared" ca="1" si="5"/>
        <v>-289.63155168210864</v>
      </c>
      <c r="S34" s="7"/>
      <c r="T34" s="28">
        <f t="shared" ca="1" si="6"/>
        <v>-0.99912268825314976</v>
      </c>
      <c r="U34" s="27">
        <f t="shared" ca="1" si="7"/>
        <v>-7.5020226772472581E-2</v>
      </c>
      <c r="V34" s="7"/>
      <c r="W34" s="28">
        <f t="shared" ca="1" si="8"/>
        <v>-0.999818527957266</v>
      </c>
      <c r="X34" s="27">
        <f t="shared" ca="1" si="11"/>
        <v>78.16595061173831</v>
      </c>
      <c r="Y34" s="7"/>
      <c r="Z34" s="28">
        <f t="shared" si="12"/>
        <v>78.650999999999982</v>
      </c>
      <c r="AA34" s="27">
        <f t="shared" si="9"/>
        <v>1.3727189099860599</v>
      </c>
      <c r="AB34" s="7"/>
      <c r="AC34" s="28">
        <f t="shared" ca="1" si="0"/>
        <v>-0.48504938826167177</v>
      </c>
      <c r="AD34" s="27">
        <f t="shared" ca="1" si="10"/>
        <v>2.3400931569611316E-2</v>
      </c>
      <c r="AE34" s="7">
        <v>135</v>
      </c>
    </row>
    <row r="35" spans="1:31" s="26" customFormat="1" x14ac:dyDescent="0.25">
      <c r="A35" s="26">
        <v>15</v>
      </c>
      <c r="B35" s="26">
        <v>603</v>
      </c>
      <c r="C35" s="26">
        <v>15085</v>
      </c>
      <c r="D35" s="26">
        <v>13196</v>
      </c>
      <c r="E35" s="26">
        <v>11255</v>
      </c>
      <c r="F35" s="26">
        <v>13118</v>
      </c>
      <c r="G35" s="27"/>
      <c r="H35" s="7"/>
      <c r="I35" s="28">
        <f t="shared" si="1"/>
        <v>3830</v>
      </c>
      <c r="J35" s="27">
        <f t="shared" si="1"/>
        <v>78</v>
      </c>
      <c r="K35" s="7"/>
      <c r="L35" s="124">
        <f t="shared" si="2"/>
        <v>-0.99982300970634608</v>
      </c>
      <c r="M35" s="27">
        <f t="shared" ca="1" si="3"/>
        <v>5.0677099133078296E-7</v>
      </c>
      <c r="N35" s="44"/>
      <c r="O35" s="44"/>
      <c r="P35" s="7"/>
      <c r="Q35" s="28">
        <f t="shared" ca="1" si="4"/>
        <v>3869.4090632251418</v>
      </c>
      <c r="R35" s="27">
        <f t="shared" ca="1" si="5"/>
        <v>78.368448317891364</v>
      </c>
      <c r="S35" s="7"/>
      <c r="T35" s="28">
        <f t="shared" ca="1" si="6"/>
        <v>-1.0006743583019109</v>
      </c>
      <c r="U35" s="27">
        <f t="shared" ca="1" si="7"/>
        <v>2.0298958212494302E-2</v>
      </c>
      <c r="V35" s="7"/>
      <c r="W35" s="28">
        <f t="shared" ca="1" si="8"/>
        <v>-1.0005348882011265</v>
      </c>
      <c r="X35" s="27">
        <f t="shared" ca="1" si="11"/>
        <v>83.619295588582588</v>
      </c>
      <c r="Y35" s="7"/>
      <c r="Z35" s="28">
        <f t="shared" si="12"/>
        <v>84.077999999999975</v>
      </c>
      <c r="AA35" s="27">
        <f t="shared" si="9"/>
        <v>1.467437928491792</v>
      </c>
      <c r="AB35" s="7"/>
      <c r="AC35" s="28">
        <f t="shared" ca="1" si="0"/>
        <v>-0.45870441141738638</v>
      </c>
      <c r="AD35" s="27">
        <f t="shared" ca="1" si="10"/>
        <v>5.4109767646494333E-2</v>
      </c>
      <c r="AE35" s="7">
        <v>134</v>
      </c>
    </row>
    <row r="36" spans="1:31" s="26" customFormat="1" x14ac:dyDescent="0.25">
      <c r="A36" s="26">
        <v>16</v>
      </c>
      <c r="B36" s="26">
        <v>611</v>
      </c>
      <c r="C36" s="26">
        <v>15065</v>
      </c>
      <c r="D36" s="26">
        <v>13374</v>
      </c>
      <c r="E36" s="26">
        <v>11263</v>
      </c>
      <c r="F36" s="26">
        <v>12927</v>
      </c>
      <c r="G36" s="27"/>
      <c r="H36" s="7"/>
      <c r="I36" s="28">
        <f t="shared" si="1"/>
        <v>3802</v>
      </c>
      <c r="J36" s="27">
        <f t="shared" si="1"/>
        <v>447</v>
      </c>
      <c r="K36" s="7"/>
      <c r="L36" s="124">
        <f t="shared" si="2"/>
        <v>-0.99341882429112194</v>
      </c>
      <c r="M36" s="27">
        <f t="shared" ca="1" si="3"/>
        <v>9.2733140287628405E-7</v>
      </c>
      <c r="N36" s="44"/>
      <c r="O36" s="44"/>
      <c r="P36" s="7"/>
      <c r="Q36" s="28">
        <f t="shared" ca="1" si="4"/>
        <v>3841.4090632251418</v>
      </c>
      <c r="R36" s="27">
        <f t="shared" ca="1" si="5"/>
        <v>447.36844831789136</v>
      </c>
      <c r="S36" s="7"/>
      <c r="T36" s="28">
        <f t="shared" ca="1" si="6"/>
        <v>-0.99343323140769213</v>
      </c>
      <c r="U36" s="27">
        <f t="shared" ca="1" si="7"/>
        <v>0.11587716272187686</v>
      </c>
      <c r="V36" s="7"/>
      <c r="W36" s="28">
        <f t="shared" ca="1" si="8"/>
        <v>-0.99245584381215246</v>
      </c>
      <c r="X36" s="27">
        <f t="shared" ca="1" si="11"/>
        <v>89.116620092717653</v>
      </c>
      <c r="Y36" s="7"/>
      <c r="Z36" s="28">
        <f t="shared" si="12"/>
        <v>89.57699999999997</v>
      </c>
      <c r="AA36" s="27">
        <f t="shared" si="9"/>
        <v>1.56341358405896</v>
      </c>
      <c r="AB36" s="7"/>
      <c r="AC36" s="28">
        <f t="shared" ca="1" si="0"/>
        <v>-0.46037990728231648</v>
      </c>
      <c r="AD36" s="27">
        <f t="shared" ca="1" si="10"/>
        <v>3.4640681939620777E-2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15035</v>
      </c>
      <c r="D37" s="26">
        <v>13562</v>
      </c>
      <c r="E37" s="26">
        <v>11291</v>
      </c>
      <c r="F37" s="26">
        <v>12741</v>
      </c>
      <c r="G37" s="27"/>
      <c r="H37" s="7"/>
      <c r="I37" s="28">
        <f t="shared" si="1"/>
        <v>3744</v>
      </c>
      <c r="J37" s="27">
        <f t="shared" si="1"/>
        <v>821</v>
      </c>
      <c r="K37" s="7"/>
      <c r="L37" s="124">
        <f t="shared" si="2"/>
        <v>-0.97724221472004169</v>
      </c>
      <c r="M37" s="27">
        <f t="shared" ca="1" si="3"/>
        <v>4.0375045247351646E-7</v>
      </c>
      <c r="N37" s="44"/>
      <c r="O37" s="44"/>
      <c r="P37" s="7"/>
      <c r="Q37" s="28">
        <f t="shared" ca="1" si="4"/>
        <v>3783.4090632251418</v>
      </c>
      <c r="R37" s="27">
        <f t="shared" ca="1" si="5"/>
        <v>821.36844831789142</v>
      </c>
      <c r="S37" s="7"/>
      <c r="T37" s="28">
        <f t="shared" ca="1" si="6"/>
        <v>-0.9784337542696675</v>
      </c>
      <c r="U37" s="27">
        <f t="shared" ca="1" si="7"/>
        <v>0.21275046485333776</v>
      </c>
      <c r="V37" s="7"/>
      <c r="W37" s="28">
        <f t="shared" ca="1" si="8"/>
        <v>-0.9766068011126382</v>
      </c>
      <c r="X37" s="27">
        <f t="shared" ca="1" si="11"/>
        <v>94.746712517574849</v>
      </c>
      <c r="Y37" s="7"/>
      <c r="Z37" s="28">
        <f t="shared" si="12"/>
        <v>95.246999999999971</v>
      </c>
      <c r="AA37" s="27">
        <f t="shared" si="9"/>
        <v>1.6623737526470386</v>
      </c>
      <c r="AB37" s="7"/>
      <c r="AC37" s="28">
        <f t="shared" ca="1" si="0"/>
        <v>-0.50028748242512222</v>
      </c>
      <c r="AD37" s="27">
        <f t="shared" ca="1" si="10"/>
        <v>8.0365619218696338E-2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14988</v>
      </c>
      <c r="D38" s="26">
        <v>13754</v>
      </c>
      <c r="E38" s="26">
        <v>11349</v>
      </c>
      <c r="F38" s="26">
        <v>12559</v>
      </c>
      <c r="G38" s="27"/>
      <c r="H38" s="7"/>
      <c r="I38" s="28">
        <f t="shared" si="1"/>
        <v>3639</v>
      </c>
      <c r="J38" s="27">
        <f t="shared" si="1"/>
        <v>1195</v>
      </c>
      <c r="K38" s="7"/>
      <c r="L38" s="124">
        <f t="shared" si="2"/>
        <v>-0.95126125494254998</v>
      </c>
      <c r="M38" s="27">
        <f t="shared" ca="1" si="3"/>
        <v>7.0687495840392431E-6</v>
      </c>
      <c r="N38" s="44"/>
      <c r="O38" s="44"/>
      <c r="P38" s="7"/>
      <c r="Q38" s="28">
        <f t="shared" ca="1" si="4"/>
        <v>3678.4090632251418</v>
      </c>
      <c r="R38" s="27">
        <f t="shared" ca="1" si="5"/>
        <v>1195.3684483178913</v>
      </c>
      <c r="S38" s="7"/>
      <c r="T38" s="28">
        <f t="shared" ca="1" si="6"/>
        <v>-0.951279528416347</v>
      </c>
      <c r="U38" s="27">
        <f t="shared" ca="1" si="7"/>
        <v>0.30962376698479865</v>
      </c>
      <c r="V38" s="7"/>
      <c r="W38" s="28">
        <f t="shared" ca="1" si="8"/>
        <v>-0.94860254292654689</v>
      </c>
      <c r="X38" s="27">
        <f t="shared" ca="1" si="11"/>
        <v>100.53370916965929</v>
      </c>
      <c r="Y38" s="7"/>
      <c r="Z38" s="28">
        <f t="shared" si="12"/>
        <v>100.96199999999997</v>
      </c>
      <c r="AA38" s="27">
        <f t="shared" si="9"/>
        <v>1.7621193193985145</v>
      </c>
      <c r="AB38" s="7"/>
      <c r="AC38" s="28">
        <f t="shared" ca="1" si="0"/>
        <v>-0.4282908303406856</v>
      </c>
      <c r="AD38" s="27">
        <f t="shared" ca="1" si="10"/>
        <v>3.7447980019891247E-2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14918</v>
      </c>
      <c r="D39" s="26">
        <v>13937</v>
      </c>
      <c r="E39" s="26">
        <v>11416</v>
      </c>
      <c r="F39" s="26">
        <v>12384</v>
      </c>
      <c r="G39" s="27"/>
      <c r="H39" s="7"/>
      <c r="I39" s="28">
        <f t="shared" si="1"/>
        <v>3502</v>
      </c>
      <c r="J39" s="27">
        <f t="shared" si="1"/>
        <v>1553</v>
      </c>
      <c r="K39" s="7"/>
      <c r="L39" s="124">
        <f t="shared" si="2"/>
        <v>-0.91626487848463434</v>
      </c>
      <c r="M39" s="27">
        <f t="shared" ca="1" si="3"/>
        <v>1.5258122905050209E-5</v>
      </c>
      <c r="N39" s="44"/>
      <c r="O39" s="44"/>
      <c r="P39" s="7"/>
      <c r="Q39" s="28">
        <f t="shared" ca="1" si="4"/>
        <v>3541.4090632251418</v>
      </c>
      <c r="R39" s="27">
        <f t="shared" ca="1" si="5"/>
        <v>1553.3684483178913</v>
      </c>
      <c r="S39" s="7"/>
      <c r="T39" s="28">
        <f t="shared" ca="1" si="6"/>
        <v>-0.91584972896963368</v>
      </c>
      <c r="U39" s="27">
        <f t="shared" ca="1" si="7"/>
        <v>0.40235275672560883</v>
      </c>
      <c r="V39" s="7"/>
      <c r="W39" s="28">
        <f t="shared" ca="1" si="8"/>
        <v>-0.91235871375371858</v>
      </c>
      <c r="X39" s="27">
        <f t="shared" ca="1" si="11"/>
        <v>106.25464625734151</v>
      </c>
      <c r="Y39" s="7"/>
      <c r="Z39" s="28">
        <f t="shared" si="12"/>
        <v>106.61399999999998</v>
      </c>
      <c r="AA39" s="27">
        <f t="shared" si="9"/>
        <v>1.860765328721234</v>
      </c>
      <c r="AB39" s="7"/>
      <c r="AC39" s="28">
        <f t="shared" ca="1" si="0"/>
        <v>-0.35935374265847031</v>
      </c>
      <c r="AD39" s="27">
        <f t="shared" ca="1" si="10"/>
        <v>-6.3881126823631007E-2</v>
      </c>
      <c r="AE39" s="7">
        <v>130</v>
      </c>
    </row>
    <row r="40" spans="1:31" s="26" customFormat="1" x14ac:dyDescent="0.25">
      <c r="A40" s="26">
        <v>20</v>
      </c>
      <c r="B40" s="26">
        <v>629</v>
      </c>
      <c r="C40" s="26">
        <v>14832</v>
      </c>
      <c r="D40" s="26">
        <v>14102</v>
      </c>
      <c r="E40" s="26">
        <v>11498</v>
      </c>
      <c r="F40" s="26">
        <v>12210</v>
      </c>
      <c r="G40" s="27"/>
      <c r="H40" s="7"/>
      <c r="I40" s="28">
        <f t="shared" si="1"/>
        <v>3334</v>
      </c>
      <c r="J40" s="27">
        <f t="shared" si="1"/>
        <v>1892</v>
      </c>
      <c r="K40" s="7"/>
      <c r="L40" s="124">
        <f t="shared" si="2"/>
        <v>-0.87228272278761787</v>
      </c>
      <c r="M40" s="27">
        <f t="shared" ca="1" si="3"/>
        <v>1.7155977699941963E-5</v>
      </c>
      <c r="N40" s="44"/>
      <c r="O40" s="44"/>
      <c r="P40" s="7"/>
      <c r="Q40" s="28">
        <f t="shared" ca="1" si="4"/>
        <v>3373.4090632251418</v>
      </c>
      <c r="R40" s="27">
        <f t="shared" ca="1" si="5"/>
        <v>1892.3684483178913</v>
      </c>
      <c r="S40" s="7"/>
      <c r="T40" s="28">
        <f t="shared" ca="1" si="6"/>
        <v>-0.8724029676043209</v>
      </c>
      <c r="U40" s="27">
        <f t="shared" ca="1" si="7"/>
        <v>0.49016037550252123</v>
      </c>
      <c r="V40" s="7"/>
      <c r="W40" s="28">
        <f t="shared" ca="1" si="8"/>
        <v>-0.86814074527682161</v>
      </c>
      <c r="X40" s="27">
        <f t="shared" ca="1" si="11"/>
        <v>111.90651081131148</v>
      </c>
      <c r="Y40" s="7"/>
      <c r="Z40" s="28">
        <f t="shared" si="12"/>
        <v>112.27499999999998</v>
      </c>
      <c r="AA40" s="27">
        <f t="shared" si="9"/>
        <v>1.959568417676633</v>
      </c>
      <c r="AB40" s="7"/>
      <c r="AC40" s="28">
        <f t="shared" ca="1" si="0"/>
        <v>-0.36848918868849978</v>
      </c>
      <c r="AD40" s="27">
        <f t="shared" ca="1" si="10"/>
        <v>3.552860301770977E-2</v>
      </c>
      <c r="AE40" s="7">
        <v>129</v>
      </c>
    </row>
    <row r="41" spans="1:31" s="26" customFormat="1" x14ac:dyDescent="0.25">
      <c r="A41" s="26">
        <v>21</v>
      </c>
      <c r="B41" s="26">
        <v>638</v>
      </c>
      <c r="C41" s="26">
        <v>14731</v>
      </c>
      <c r="D41" s="26">
        <v>14267</v>
      </c>
      <c r="E41" s="26">
        <v>11605</v>
      </c>
      <c r="F41" s="26">
        <v>12049</v>
      </c>
      <c r="G41" s="27"/>
      <c r="H41" s="7"/>
      <c r="I41" s="28">
        <f t="shared" si="1"/>
        <v>3126</v>
      </c>
      <c r="J41" s="27">
        <f t="shared" si="1"/>
        <v>2218</v>
      </c>
      <c r="K41" s="7"/>
      <c r="L41" s="124">
        <f t="shared" si="2"/>
        <v>-0.81898182468015068</v>
      </c>
      <c r="M41" s="27">
        <f t="shared" ca="1" si="3"/>
        <v>2.8884194625218014E-5</v>
      </c>
      <c r="N41" s="44"/>
      <c r="O41" s="44"/>
      <c r="P41" s="7"/>
      <c r="Q41" s="28">
        <f t="shared" ca="1" si="4"/>
        <v>3165.4090632251418</v>
      </c>
      <c r="R41" s="27">
        <f t="shared" ca="1" si="5"/>
        <v>2218.3684483178913</v>
      </c>
      <c r="S41" s="7"/>
      <c r="T41" s="28">
        <f t="shared" ca="1" si="6"/>
        <v>-0.81861173924726705</v>
      </c>
      <c r="U41" s="27">
        <f t="shared" ca="1" si="7"/>
        <v>0.57460074046202991</v>
      </c>
      <c r="V41" s="7"/>
      <c r="W41" s="28">
        <f t="shared" ca="1" si="8"/>
        <v>-0.81360742288783761</v>
      </c>
      <c r="X41" s="27">
        <f t="shared" ca="1" si="11"/>
        <v>117.68823554108656</v>
      </c>
      <c r="Y41" s="7"/>
      <c r="Z41" s="28">
        <f t="shared" si="12"/>
        <v>118.01699999999998</v>
      </c>
      <c r="AA41" s="27">
        <f t="shared" si="9"/>
        <v>2.0597852233261476</v>
      </c>
      <c r="AB41" s="7"/>
      <c r="AC41" s="28">
        <f t="shared" ca="1" si="0"/>
        <v>-0.32876445891342598</v>
      </c>
      <c r="AD41" s="27">
        <f t="shared" ca="1" si="10"/>
        <v>8.0849585609939822E-2</v>
      </c>
      <c r="AE41" s="7">
        <v>128</v>
      </c>
    </row>
    <row r="42" spans="1:31" s="26" customFormat="1" x14ac:dyDescent="0.25">
      <c r="A42" s="26">
        <v>22</v>
      </c>
      <c r="B42" s="26">
        <v>607</v>
      </c>
      <c r="C42" s="26">
        <v>14609</v>
      </c>
      <c r="D42" s="26">
        <v>14412</v>
      </c>
      <c r="E42" s="26">
        <v>11711</v>
      </c>
      <c r="F42" s="26">
        <v>11898</v>
      </c>
      <c r="G42" s="27"/>
      <c r="H42" s="7"/>
      <c r="I42" s="28">
        <f t="shared" si="1"/>
        <v>2898</v>
      </c>
      <c r="J42" s="27">
        <f t="shared" si="1"/>
        <v>2514</v>
      </c>
      <c r="K42" s="7"/>
      <c r="L42" s="124">
        <f t="shared" si="2"/>
        <v>-0.76063261940412752</v>
      </c>
      <c r="M42" s="27">
        <f t="shared" ca="1" si="3"/>
        <v>4.4393573607308767E-5</v>
      </c>
      <c r="N42" s="44"/>
      <c r="O42" s="44"/>
      <c r="P42" s="7"/>
      <c r="Q42" s="28">
        <f t="shared" ca="1" si="4"/>
        <v>2937.4090632251418</v>
      </c>
      <c r="R42" s="27">
        <f t="shared" ca="1" si="5"/>
        <v>2514.3684483178913</v>
      </c>
      <c r="S42" s="7"/>
      <c r="T42" s="28">
        <f t="shared" ca="1" si="6"/>
        <v>-0.7596482773943426</v>
      </c>
      <c r="U42" s="27">
        <f t="shared" ca="1" si="7"/>
        <v>0.65127051968906846</v>
      </c>
      <c r="V42" s="7"/>
      <c r="W42" s="28">
        <f t="shared" ca="1" si="8"/>
        <v>-0.75396976914261715</v>
      </c>
      <c r="X42" s="27">
        <f t="shared" ca="1" si="11"/>
        <v>123.27711298495871</v>
      </c>
      <c r="Y42" s="7"/>
      <c r="Z42" s="28">
        <f t="shared" si="12"/>
        <v>123.47999999999998</v>
      </c>
      <c r="AA42" s="27">
        <f t="shared" si="9"/>
        <v>2.1551325603625977</v>
      </c>
      <c r="AB42" s="7"/>
      <c r="AC42" s="28">
        <f t="shared" ca="1" si="0"/>
        <v>-0.20288701504127005</v>
      </c>
      <c r="AD42" s="27">
        <f t="shared" ca="1" si="10"/>
        <v>2.4327372278492021E-3</v>
      </c>
      <c r="AE42" s="7">
        <v>127</v>
      </c>
    </row>
    <row r="43" spans="1:31" s="26" customFormat="1" x14ac:dyDescent="0.25">
      <c r="A43" s="26">
        <v>23</v>
      </c>
      <c r="B43" s="26">
        <v>611</v>
      </c>
      <c r="C43" s="26">
        <v>14490</v>
      </c>
      <c r="D43" s="26">
        <v>14549</v>
      </c>
      <c r="E43" s="26">
        <v>11845</v>
      </c>
      <c r="F43" s="26">
        <v>11765</v>
      </c>
      <c r="G43" s="27"/>
      <c r="H43" s="7"/>
      <c r="I43" s="28">
        <f t="shared" si="1"/>
        <v>2645</v>
      </c>
      <c r="J43" s="27">
        <f t="shared" si="1"/>
        <v>2784</v>
      </c>
      <c r="K43" s="7"/>
      <c r="L43" s="124">
        <f t="shared" si="2"/>
        <v>-0.694921975601271</v>
      </c>
      <c r="M43" s="27">
        <f t="shared" ca="1" si="3"/>
        <v>4.8949328804321716E-5</v>
      </c>
      <c r="N43" s="44"/>
      <c r="O43" s="44"/>
      <c r="P43" s="7"/>
      <c r="Q43" s="28">
        <f t="shared" ca="1" si="4"/>
        <v>2684.4090632251418</v>
      </c>
      <c r="R43" s="27">
        <f t="shared" ca="1" si="5"/>
        <v>2784.3684483178913</v>
      </c>
      <c r="S43" s="7"/>
      <c r="T43" s="28">
        <f t="shared" ca="1" si="6"/>
        <v>-0.69421952367158002</v>
      </c>
      <c r="U43" s="27">
        <f t="shared" ca="1" si="7"/>
        <v>0.72120579128129969</v>
      </c>
      <c r="V43" s="7"/>
      <c r="W43" s="28">
        <f t="shared" ca="1" si="8"/>
        <v>-0.68792559590857838</v>
      </c>
      <c r="X43" s="27">
        <f t="shared" ca="1" si="11"/>
        <v>128.80996514542596</v>
      </c>
      <c r="Y43" s="7"/>
      <c r="Z43" s="28">
        <f t="shared" si="12"/>
        <v>128.97899999999998</v>
      </c>
      <c r="AA43" s="27">
        <f t="shared" si="9"/>
        <v>2.251108215929766</v>
      </c>
      <c r="AB43" s="7"/>
      <c r="AC43" s="28">
        <f t="shared" ca="1" si="0"/>
        <v>-0.16903485457402212</v>
      </c>
      <c r="AD43" s="27">
        <f t="shared" ca="1" si="10"/>
        <v>7.8601487526697156E-2</v>
      </c>
      <c r="AE43" s="7">
        <v>126</v>
      </c>
    </row>
    <row r="44" spans="1:31" s="26" customFormat="1" x14ac:dyDescent="0.25">
      <c r="A44" s="26">
        <v>24</v>
      </c>
      <c r="B44" s="26">
        <v>612</v>
      </c>
      <c r="C44" s="26">
        <v>14345</v>
      </c>
      <c r="D44" s="26">
        <v>14673</v>
      </c>
      <c r="E44" s="26">
        <v>11985</v>
      </c>
      <c r="F44" s="26">
        <v>11640</v>
      </c>
      <c r="G44" s="27"/>
      <c r="H44" s="7"/>
      <c r="I44" s="28">
        <f t="shared" si="1"/>
        <v>2360</v>
      </c>
      <c r="J44" s="27">
        <f t="shared" si="1"/>
        <v>3033</v>
      </c>
      <c r="K44" s="7"/>
      <c r="L44" s="124">
        <f t="shared" si="2"/>
        <v>-0.62269218877063282</v>
      </c>
      <c r="M44" s="27">
        <f t="shared" ca="1" si="3"/>
        <v>8.1703285176486538E-5</v>
      </c>
      <c r="N44" s="44"/>
      <c r="O44" s="44"/>
      <c r="P44" s="7"/>
      <c r="Q44" s="28">
        <f t="shared" ca="1" si="4"/>
        <v>2399.4090632251418</v>
      </c>
      <c r="R44" s="27">
        <f t="shared" ca="1" si="5"/>
        <v>3033.3684483178913</v>
      </c>
      <c r="S44" s="7"/>
      <c r="T44" s="28">
        <f t="shared" ca="1" si="6"/>
        <v>-0.62051519635542451</v>
      </c>
      <c r="U44" s="27">
        <f t="shared" ca="1" si="7"/>
        <v>0.78570165286080174</v>
      </c>
      <c r="V44" s="7"/>
      <c r="W44" s="28">
        <f t="shared" ca="1" si="8"/>
        <v>-0.61365320181542116</v>
      </c>
      <c r="X44" s="27">
        <f t="shared" ca="1" si="11"/>
        <v>134.46628028154441</v>
      </c>
      <c r="Y44" s="7"/>
      <c r="Z44" s="28">
        <f t="shared" si="12"/>
        <v>134.48699999999999</v>
      </c>
      <c r="AA44" s="27">
        <f t="shared" si="9"/>
        <v>2.347240951129614</v>
      </c>
      <c r="AB44" s="7"/>
      <c r="AC44" s="28">
        <f t="shared" ca="1" si="0"/>
        <v>-2.071971845558096E-2</v>
      </c>
      <c r="AD44" s="27">
        <f t="shared" ca="1" si="10"/>
        <v>-2.9884800012922597E-2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14191</v>
      </c>
      <c r="D45" s="26">
        <v>14789</v>
      </c>
      <c r="E45" s="26">
        <v>12140</v>
      </c>
      <c r="F45" s="26">
        <v>11531</v>
      </c>
      <c r="G45" s="27"/>
      <c r="H45" s="7"/>
      <c r="I45" s="28">
        <f t="shared" si="1"/>
        <v>2051</v>
      </c>
      <c r="J45" s="27">
        <f t="shared" si="1"/>
        <v>3258</v>
      </c>
      <c r="K45" s="7"/>
      <c r="L45" s="124">
        <f t="shared" si="2"/>
        <v>-0.54207492507463662</v>
      </c>
      <c r="M45" s="27">
        <f t="shared" ca="1" si="3"/>
        <v>7.8261540430748887E-5</v>
      </c>
      <c r="N45" s="44"/>
      <c r="O45" s="44"/>
      <c r="P45" s="7"/>
      <c r="Q45" s="28">
        <f t="shared" ca="1" si="4"/>
        <v>2090.4090632251418</v>
      </c>
      <c r="R45" s="27">
        <f t="shared" ca="1" si="5"/>
        <v>3258.3684483178913</v>
      </c>
      <c r="S45" s="7"/>
      <c r="T45" s="28">
        <f t="shared" ca="1" si="6"/>
        <v>-0.54060418884422423</v>
      </c>
      <c r="U45" s="27">
        <f t="shared" ca="1" si="7"/>
        <v>0.84398104585432765</v>
      </c>
      <c r="V45" s="7"/>
      <c r="W45" s="28">
        <f t="shared" ca="1" si="8"/>
        <v>-0.53322836978849564</v>
      </c>
      <c r="X45" s="27">
        <f t="shared" ca="1" si="11"/>
        <v>140.17227933388762</v>
      </c>
      <c r="Y45" s="7"/>
      <c r="Z45" s="28">
        <f t="shared" si="12"/>
        <v>140.17499999999998</v>
      </c>
      <c r="AA45" s="27">
        <f t="shared" si="9"/>
        <v>2.4465152789830511</v>
      </c>
      <c r="AB45" s="7"/>
      <c r="AC45" s="28">
        <f t="shared" ca="1" si="0"/>
        <v>-2.7206661123670983E-3</v>
      </c>
      <c r="AD45" s="27">
        <f t="shared" ca="1" si="10"/>
        <v>-1.1716641537020678E-2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14029</v>
      </c>
      <c r="D46" s="26">
        <v>14888</v>
      </c>
      <c r="E46" s="26">
        <v>12312</v>
      </c>
      <c r="F46" s="26">
        <v>11434</v>
      </c>
      <c r="G46" s="27"/>
      <c r="H46" s="7"/>
      <c r="I46" s="28">
        <f t="shared" si="1"/>
        <v>1717</v>
      </c>
      <c r="J46" s="27">
        <f t="shared" si="1"/>
        <v>3454</v>
      </c>
      <c r="K46" s="7"/>
      <c r="L46" s="124">
        <f t="shared" si="2"/>
        <v>-0.45570027173922001</v>
      </c>
      <c r="M46" s="27">
        <f t="shared" ca="1" si="3"/>
        <v>8.6423859701563582E-5</v>
      </c>
      <c r="N46" s="44"/>
      <c r="O46" s="44"/>
      <c r="P46" s="7"/>
      <c r="Q46" s="28">
        <f t="shared" ca="1" si="4"/>
        <v>1756.4090632251416</v>
      </c>
      <c r="R46" s="27">
        <f t="shared" ca="1" si="5"/>
        <v>3454.3684483178913</v>
      </c>
      <c r="S46" s="7"/>
      <c r="T46" s="28">
        <f t="shared" ca="1" si="6"/>
        <v>-0.45422788946318576</v>
      </c>
      <c r="U46" s="27">
        <f t="shared" ca="1" si="7"/>
        <v>0.89474887263979908</v>
      </c>
      <c r="V46" s="7"/>
      <c r="W46" s="28">
        <f t="shared" ca="1" si="8"/>
        <v>-0.4464038283493228</v>
      </c>
      <c r="X46" s="27">
        <f t="shared" ca="1" si="11"/>
        <v>145.94172533356891</v>
      </c>
      <c r="Y46" s="7"/>
      <c r="Z46" s="28">
        <f t="shared" si="12"/>
        <v>145.88999999999999</v>
      </c>
      <c r="AA46" s="27">
        <f t="shared" si="9"/>
        <v>2.546260845734527</v>
      </c>
      <c r="AB46" s="7"/>
      <c r="AC46" s="28">
        <f t="shared" ca="1" si="0"/>
        <v>5.1725333568924725E-2</v>
      </c>
      <c r="AD46" s="27">
        <f t="shared" ca="1" si="10"/>
        <v>4.3044750714187785E-2</v>
      </c>
      <c r="AE46" s="7">
        <v>123</v>
      </c>
    </row>
    <row r="47" spans="1:31" s="26" customFormat="1" x14ac:dyDescent="0.25">
      <c r="A47" s="26">
        <v>27</v>
      </c>
      <c r="B47" s="26">
        <v>630</v>
      </c>
      <c r="C47" s="26">
        <v>13848</v>
      </c>
      <c r="D47" s="26">
        <v>14960</v>
      </c>
      <c r="E47" s="26">
        <v>12481</v>
      </c>
      <c r="F47" s="26">
        <v>11353</v>
      </c>
      <c r="G47" s="27"/>
      <c r="H47" s="7"/>
      <c r="I47" s="28">
        <f t="shared" si="1"/>
        <v>1367</v>
      </c>
      <c r="J47" s="27">
        <f t="shared" si="1"/>
        <v>3607</v>
      </c>
      <c r="K47" s="7"/>
      <c r="L47" s="124">
        <f t="shared" si="2"/>
        <v>-0.36552669494682943</v>
      </c>
      <c r="M47" s="27">
        <f t="shared" ca="1" si="3"/>
        <v>9.9755002977316401E-5</v>
      </c>
      <c r="N47" s="44"/>
      <c r="O47" s="44"/>
      <c r="P47" s="7"/>
      <c r="Q47" s="28">
        <f t="shared" ca="1" si="4"/>
        <v>1406.4090632251416</v>
      </c>
      <c r="R47" s="27">
        <f t="shared" ca="1" si="5"/>
        <v>3607.3684483178913</v>
      </c>
      <c r="S47" s="7"/>
      <c r="T47" s="28">
        <f t="shared" ca="1" si="6"/>
        <v>-0.36371380328545094</v>
      </c>
      <c r="U47" s="27">
        <f t="shared" ca="1" si="7"/>
        <v>0.93437885987539682</v>
      </c>
      <c r="V47" s="7"/>
      <c r="W47" s="28">
        <f t="shared" ca="1" si="8"/>
        <v>-0.35553895231011134</v>
      </c>
      <c r="X47" s="27">
        <f t="shared" ca="1" si="11"/>
        <v>151.62479460917723</v>
      </c>
      <c r="Y47" s="7"/>
      <c r="Z47" s="28">
        <f t="shared" si="12"/>
        <v>151.55999999999997</v>
      </c>
      <c r="AA47" s="27">
        <f t="shared" si="9"/>
        <v>2.6452210143226051</v>
      </c>
      <c r="AB47" s="7"/>
      <c r="AC47" s="28">
        <f t="shared" ca="1" si="0"/>
        <v>6.4794609177255325E-2</v>
      </c>
      <c r="AD47" s="27">
        <f t="shared" ca="1" si="10"/>
        <v>8.6437296812079012E-2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13672</v>
      </c>
      <c r="D48" s="26">
        <v>15031</v>
      </c>
      <c r="E48" s="26">
        <v>12667</v>
      </c>
      <c r="F48" s="26">
        <v>11293</v>
      </c>
      <c r="G48" s="27"/>
      <c r="H48" s="7"/>
      <c r="I48" s="28">
        <f t="shared" si="1"/>
        <v>1005</v>
      </c>
      <c r="J48" s="27">
        <f t="shared" si="1"/>
        <v>3738</v>
      </c>
      <c r="K48" s="7"/>
      <c r="L48" s="124">
        <f t="shared" si="2"/>
        <v>-0.27222986505103486</v>
      </c>
      <c r="M48" s="27">
        <f t="shared" ca="1" si="3"/>
        <v>1.1255740545518319E-4</v>
      </c>
      <c r="N48" s="44"/>
      <c r="O48" s="44"/>
      <c r="P48" s="7"/>
      <c r="Q48" s="28">
        <f t="shared" ca="1" si="4"/>
        <v>1044.4090632251416</v>
      </c>
      <c r="R48" s="27">
        <f t="shared" ca="1" si="5"/>
        <v>3738.3684483178913</v>
      </c>
      <c r="S48" s="7"/>
      <c r="T48" s="28">
        <f t="shared" ca="1" si="6"/>
        <v>-0.27009637701019373</v>
      </c>
      <c r="U48" s="27">
        <f t="shared" ca="1" si="7"/>
        <v>0.96831041757384961</v>
      </c>
      <c r="V48" s="7"/>
      <c r="W48" s="28">
        <f t="shared" ca="1" si="8"/>
        <v>-0.26162055755925279</v>
      </c>
      <c r="X48" s="27">
        <f t="shared" ca="1" si="11"/>
        <v>157.33770994428903</v>
      </c>
      <c r="Y48" s="7"/>
      <c r="Z48" s="28">
        <f t="shared" si="12"/>
        <v>157.20299999999997</v>
      </c>
      <c r="AA48" s="27">
        <f t="shared" si="9"/>
        <v>2.7437099440126453</v>
      </c>
      <c r="AB48" s="7"/>
      <c r="AC48" s="28">
        <f t="shared" ca="1" si="0"/>
        <v>0.13470994428905669</v>
      </c>
      <c r="AD48" s="27">
        <f t="shared" ca="1" si="10"/>
        <v>-2.3665898314106926E-2</v>
      </c>
      <c r="AE48" s="7">
        <v>121</v>
      </c>
    </row>
    <row r="49" spans="1:31" s="26" customFormat="1" x14ac:dyDescent="0.25">
      <c r="A49" s="26">
        <v>29</v>
      </c>
      <c r="B49" s="26">
        <v>629</v>
      </c>
      <c r="C49" s="26">
        <v>13483</v>
      </c>
      <c r="D49" s="26">
        <v>15066</v>
      </c>
      <c r="E49" s="26">
        <v>12849</v>
      </c>
      <c r="F49" s="26">
        <v>11245</v>
      </c>
      <c r="G49" s="27"/>
      <c r="H49" s="7"/>
      <c r="I49" s="28">
        <f t="shared" si="1"/>
        <v>634</v>
      </c>
      <c r="J49" s="27">
        <f t="shared" si="1"/>
        <v>3821</v>
      </c>
      <c r="K49" s="7"/>
      <c r="L49" s="124">
        <f t="shared" si="2"/>
        <v>-0.17598527302681208</v>
      </c>
      <c r="M49" s="27">
        <f t="shared" ca="1" si="3"/>
        <v>1.1028661545089722E-4</v>
      </c>
      <c r="N49" s="44"/>
      <c r="O49" s="44"/>
      <c r="P49" s="7"/>
      <c r="Q49" s="28">
        <f t="shared" ca="1" si="4"/>
        <v>673.40906322514161</v>
      </c>
      <c r="R49" s="27">
        <f t="shared" ca="1" si="5"/>
        <v>3821.3684483178913</v>
      </c>
      <c r="S49" s="7"/>
      <c r="T49" s="28">
        <f t="shared" ca="1" si="6"/>
        <v>-0.17415144566179477</v>
      </c>
      <c r="U49" s="27">
        <f t="shared" ca="1" si="7"/>
        <v>0.98980903810035037</v>
      </c>
      <c r="V49" s="7"/>
      <c r="W49" s="28">
        <f t="shared" ca="1" si="8"/>
        <v>-0.16548352957865561</v>
      </c>
      <c r="X49" s="27">
        <f t="shared" ca="1" si="11"/>
        <v>162.96568690723586</v>
      </c>
      <c r="Y49" s="7"/>
      <c r="Z49" s="28">
        <f t="shared" si="12"/>
        <v>162.86399999999998</v>
      </c>
      <c r="AA49" s="27">
        <f t="shared" si="9"/>
        <v>2.8425130329680446</v>
      </c>
      <c r="AB49" s="7"/>
      <c r="AC49" s="28">
        <f t="shared" ca="1" si="0"/>
        <v>0.10168690723588725</v>
      </c>
      <c r="AD49" s="27">
        <f t="shared" ca="1" si="10"/>
        <v>5.7134785089431261E-2</v>
      </c>
      <c r="AE49" s="7">
        <v>120</v>
      </c>
    </row>
    <row r="50" spans="1:31" s="26" customFormat="1" x14ac:dyDescent="0.25">
      <c r="A50" s="26">
        <v>30</v>
      </c>
      <c r="B50" s="26">
        <v>626</v>
      </c>
      <c r="C50" s="26">
        <v>13300</v>
      </c>
      <c r="D50" s="26">
        <v>15103</v>
      </c>
      <c r="E50" s="26">
        <v>13043</v>
      </c>
      <c r="F50" s="26">
        <v>11227</v>
      </c>
      <c r="G50" s="27"/>
      <c r="H50" s="7"/>
      <c r="I50" s="28">
        <f t="shared" si="1"/>
        <v>257</v>
      </c>
      <c r="J50" s="27">
        <f t="shared" si="1"/>
        <v>3876</v>
      </c>
      <c r="K50" s="7"/>
      <c r="L50" s="124">
        <f t="shared" si="2"/>
        <v>-7.8493894659726213E-2</v>
      </c>
      <c r="M50" s="27">
        <f t="shared" ca="1" si="3"/>
        <v>1.1311517870674861E-4</v>
      </c>
      <c r="N50" s="44"/>
      <c r="O50" s="44"/>
      <c r="P50" s="7"/>
      <c r="Q50" s="28">
        <f t="shared" ca="1" si="4"/>
        <v>296.40906322514161</v>
      </c>
      <c r="R50" s="27">
        <f t="shared" ca="1" si="5"/>
        <v>3876.3684483178913</v>
      </c>
      <c r="S50" s="7"/>
      <c r="T50" s="28">
        <f t="shared" ca="1" si="6"/>
        <v>-7.6654844264634647E-2</v>
      </c>
      <c r="U50" s="27">
        <f t="shared" ca="1" si="7"/>
        <v>1.0040551119432122</v>
      </c>
      <c r="V50" s="7"/>
      <c r="W50" s="28">
        <f t="shared" ca="1" si="8"/>
        <v>-6.7858332676137917E-2</v>
      </c>
      <c r="X50" s="27">
        <f t="shared" ca="1" si="11"/>
        <v>168.59061831919144</v>
      </c>
      <c r="Y50" s="7"/>
      <c r="Z50" s="28">
        <f t="shared" si="12"/>
        <v>168.49799999999996</v>
      </c>
      <c r="AA50" s="27">
        <f t="shared" si="9"/>
        <v>2.940844883025405</v>
      </c>
      <c r="AB50" s="7"/>
      <c r="AC50" s="28">
        <f t="shared" ca="1" si="0"/>
        <v>9.261831919147312E-2</v>
      </c>
      <c r="AD50" s="27">
        <f t="shared" ca="1" si="10"/>
        <v>6.3964350061411324E-2</v>
      </c>
      <c r="AE50" s="7">
        <v>119</v>
      </c>
    </row>
    <row r="51" spans="1:31" s="26" customFormat="1" x14ac:dyDescent="0.25">
      <c r="A51" s="26">
        <v>31</v>
      </c>
      <c r="B51" s="26">
        <v>597</v>
      </c>
      <c r="C51" s="26">
        <v>13115</v>
      </c>
      <c r="D51" s="26">
        <v>15107</v>
      </c>
      <c r="E51" s="26">
        <v>13223</v>
      </c>
      <c r="F51" s="26">
        <v>11221</v>
      </c>
      <c r="G51" s="27"/>
      <c r="H51" s="7"/>
      <c r="I51" s="28">
        <f t="shared" si="1"/>
        <v>-108</v>
      </c>
      <c r="J51" s="27">
        <f t="shared" si="1"/>
        <v>3886</v>
      </c>
      <c r="K51" s="7"/>
      <c r="L51" s="124">
        <f t="shared" si="2"/>
        <v>1.5201232280286234E-2</v>
      </c>
      <c r="M51" s="27">
        <f t="shared" ca="1" si="3"/>
        <v>1.2905008903388074E-4</v>
      </c>
      <c r="N51" s="44"/>
      <c r="O51" s="44"/>
      <c r="P51" s="7"/>
      <c r="Q51" s="28">
        <f t="shared" ca="1" si="4"/>
        <v>-68.590936774858363</v>
      </c>
      <c r="R51" s="27">
        <f t="shared" ca="1" si="5"/>
        <v>3886.3684483178913</v>
      </c>
      <c r="S51" s="7"/>
      <c r="T51" s="28">
        <f t="shared" ca="1" si="6"/>
        <v>1.7738417035003125E-2</v>
      </c>
      <c r="U51" s="27">
        <f t="shared" ca="1" si="7"/>
        <v>1.0066453071873689</v>
      </c>
      <c r="V51" s="7"/>
      <c r="W51" s="28">
        <f t="shared" ca="1" si="8"/>
        <v>2.6561253804644396E-2</v>
      </c>
      <c r="X51" s="27">
        <f t="shared" ca="1" si="11"/>
        <v>173.96848282534484</v>
      </c>
      <c r="Y51" s="7"/>
      <c r="Z51" s="28">
        <f t="shared" si="12"/>
        <v>173.87099999999995</v>
      </c>
      <c r="AA51" s="27">
        <f t="shared" si="9"/>
        <v>3.0346214237350599</v>
      </c>
      <c r="AB51" s="7"/>
      <c r="AC51" s="28">
        <f t="shared" ca="1" si="0"/>
        <v>9.7482825344883395E-2</v>
      </c>
      <c r="AD51" s="27">
        <f t="shared" ca="1" si="10"/>
        <v>-1.733129950946477E-2</v>
      </c>
      <c r="AE51" s="7">
        <v>118</v>
      </c>
    </row>
    <row r="52" spans="1:31" s="26" customFormat="1" x14ac:dyDescent="0.25">
      <c r="A52" s="26">
        <v>32</v>
      </c>
      <c r="B52" s="26">
        <v>609</v>
      </c>
      <c r="C52" s="26">
        <v>12922</v>
      </c>
      <c r="D52" s="26">
        <v>15084</v>
      </c>
      <c r="E52" s="26">
        <v>13400</v>
      </c>
      <c r="F52" s="26">
        <v>11228</v>
      </c>
      <c r="G52" s="27"/>
      <c r="H52" s="7"/>
      <c r="I52" s="28">
        <f t="shared" si="1"/>
        <v>-478</v>
      </c>
      <c r="J52" s="27">
        <f t="shared" si="1"/>
        <v>3856</v>
      </c>
      <c r="K52" s="7"/>
      <c r="L52" s="124">
        <f t="shared" si="2"/>
        <v>0.11063635612199305</v>
      </c>
      <c r="M52" s="27">
        <f t="shared" ca="1" si="3"/>
        <v>1.3332838639223271E-4</v>
      </c>
      <c r="N52" s="44"/>
      <c r="O52" s="44"/>
      <c r="P52" s="7"/>
      <c r="Q52" s="28">
        <f t="shared" ca="1" si="4"/>
        <v>-438.59093677485839</v>
      </c>
      <c r="R52" s="27">
        <f t="shared" ca="1" si="5"/>
        <v>3856.3684483178913</v>
      </c>
      <c r="S52" s="7"/>
      <c r="T52" s="28">
        <f t="shared" ca="1" si="6"/>
        <v>0.11342473670860856</v>
      </c>
      <c r="U52" s="27">
        <f t="shared" ca="1" si="7"/>
        <v>0.99887472145489886</v>
      </c>
      <c r="V52" s="7"/>
      <c r="W52" s="28">
        <f t="shared" ca="1" si="8"/>
        <v>0.12218314729496542</v>
      </c>
      <c r="X52" s="27">
        <f t="shared" ca="1" si="11"/>
        <v>179.43085336662693</v>
      </c>
      <c r="Y52" s="7"/>
      <c r="Z52" s="28">
        <f t="shared" si="12"/>
        <v>179.35199999999995</v>
      </c>
      <c r="AA52" s="27">
        <f t="shared" si="9"/>
        <v>3.1302829200368687</v>
      </c>
      <c r="AB52" s="7"/>
      <c r="AC52" s="28">
        <f t="shared" ca="1" si="0"/>
        <v>7.8853366626987054E-2</v>
      </c>
      <c r="AD52" s="27">
        <f t="shared" ca="1" si="10"/>
        <v>6.3644807792684333E-3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12735</v>
      </c>
      <c r="D53" s="26">
        <v>15060</v>
      </c>
      <c r="E53" s="26">
        <v>13598</v>
      </c>
      <c r="F53" s="26">
        <v>11264</v>
      </c>
      <c r="G53" s="27"/>
      <c r="H53" s="7"/>
      <c r="I53" s="28">
        <f t="shared" si="1"/>
        <v>-863</v>
      </c>
      <c r="J53" s="27">
        <f t="shared" si="1"/>
        <v>3796</v>
      </c>
      <c r="K53" s="7"/>
      <c r="L53" s="124">
        <f t="shared" si="2"/>
        <v>0.20905536545062189</v>
      </c>
      <c r="M53" s="27">
        <f t="shared" ca="1" si="3"/>
        <v>1.577761751571934E-4</v>
      </c>
      <c r="N53" s="44"/>
      <c r="O53" s="44"/>
      <c r="P53" s="7"/>
      <c r="Q53" s="28">
        <f t="shared" ca="1" si="4"/>
        <v>-823.59093677485839</v>
      </c>
      <c r="R53" s="27">
        <f t="shared" ca="1" si="5"/>
        <v>3796.3684483178913</v>
      </c>
      <c r="S53" s="7"/>
      <c r="T53" s="28">
        <f t="shared" ca="1" si="6"/>
        <v>0.21299023150411692</v>
      </c>
      <c r="U53" s="27">
        <f t="shared" ca="1" si="7"/>
        <v>0.98333354998995859</v>
      </c>
      <c r="V53" s="7"/>
      <c r="W53" s="28">
        <f t="shared" ca="1" si="8"/>
        <v>0.22161626411103602</v>
      </c>
      <c r="X53" s="27">
        <f t="shared" ca="1" si="11"/>
        <v>185.1577240716947</v>
      </c>
      <c r="Y53" s="7"/>
      <c r="Z53" s="28">
        <f t="shared" si="12"/>
        <v>185.06699999999995</v>
      </c>
      <c r="AA53" s="27">
        <f t="shared" si="9"/>
        <v>3.2300284867883451</v>
      </c>
      <c r="AB53" s="7"/>
      <c r="AC53" s="28">
        <f t="shared" ca="1" si="0"/>
        <v>9.0724071694751274E-2</v>
      </c>
      <c r="AD53" s="27">
        <f t="shared" ca="1" si="10"/>
        <v>2.6411263590375711E-3</v>
      </c>
      <c r="AE53" s="7">
        <v>116</v>
      </c>
    </row>
    <row r="54" spans="1:31" s="26" customFormat="1" x14ac:dyDescent="0.25">
      <c r="A54" s="26">
        <v>34</v>
      </c>
      <c r="B54" s="26">
        <v>640</v>
      </c>
      <c r="C54" s="26">
        <v>12551</v>
      </c>
      <c r="D54" s="26">
        <v>15010</v>
      </c>
      <c r="E54" s="26">
        <v>13787</v>
      </c>
      <c r="F54" s="26">
        <v>11314</v>
      </c>
      <c r="G54" s="27"/>
      <c r="H54" s="7"/>
      <c r="I54" s="28">
        <f t="shared" si="1"/>
        <v>-1236</v>
      </c>
      <c r="J54" s="27">
        <f t="shared" si="1"/>
        <v>3696</v>
      </c>
      <c r="K54" s="7"/>
      <c r="L54" s="124">
        <f t="shared" si="2"/>
        <v>0.30614395141004314</v>
      </c>
      <c r="M54" s="27">
        <f t="shared" ca="1" si="3"/>
        <v>1.3715148456849361E-4</v>
      </c>
      <c r="N54" s="44"/>
      <c r="O54" s="44"/>
      <c r="P54" s="7"/>
      <c r="Q54" s="28">
        <f t="shared" ca="1" si="4"/>
        <v>-1196.5909367748584</v>
      </c>
      <c r="R54" s="27">
        <f t="shared" ca="1" si="5"/>
        <v>3696.3684483178913</v>
      </c>
      <c r="S54" s="7"/>
      <c r="T54" s="28">
        <f t="shared" ca="1" si="6"/>
        <v>0.30945238620210291</v>
      </c>
      <c r="U54" s="27">
        <f t="shared" ca="1" si="7"/>
        <v>0.95743159754839147</v>
      </c>
      <c r="V54" s="7"/>
      <c r="W54" s="28">
        <f t="shared" ca="1" si="8"/>
        <v>0.31785512063298982</v>
      </c>
      <c r="X54" s="27">
        <f t="shared" ca="1" si="11"/>
        <v>190.82254260059892</v>
      </c>
      <c r="Y54" s="7"/>
      <c r="Z54" s="28">
        <f t="shared" si="12"/>
        <v>190.82699999999994</v>
      </c>
      <c r="AA54" s="27">
        <f t="shared" si="9"/>
        <v>3.330559451703218</v>
      </c>
      <c r="AB54" s="7"/>
      <c r="AC54" s="28">
        <f t="shared" ca="1" si="0"/>
        <v>-4.4573994010193019E-3</v>
      </c>
      <c r="AD54" s="27">
        <f t="shared" ca="1" si="10"/>
        <v>1.1981527197121977E-2</v>
      </c>
      <c r="AE54" s="7">
        <v>115</v>
      </c>
    </row>
    <row r="55" spans="1:31" s="26" customFormat="1" x14ac:dyDescent="0.25">
      <c r="A55" s="26">
        <v>35</v>
      </c>
      <c r="B55" s="26">
        <v>615</v>
      </c>
      <c r="C55" s="26">
        <v>12375</v>
      </c>
      <c r="D55" s="26">
        <v>14947</v>
      </c>
      <c r="E55" s="26">
        <v>13964</v>
      </c>
      <c r="F55" s="26">
        <v>11387</v>
      </c>
      <c r="G55" s="27"/>
      <c r="H55" s="7"/>
      <c r="I55" s="28">
        <f t="shared" si="1"/>
        <v>-1589</v>
      </c>
      <c r="J55" s="27">
        <f t="shared" si="1"/>
        <v>3560</v>
      </c>
      <c r="K55" s="7"/>
      <c r="L55" s="124">
        <f t="shared" si="2"/>
        <v>0.39653912541531355</v>
      </c>
      <c r="M55" s="27">
        <f t="shared" ca="1" si="3"/>
        <v>1.5130718847937056E-4</v>
      </c>
      <c r="N55" s="44"/>
      <c r="O55" s="44"/>
      <c r="P55" s="7"/>
      <c r="Q55" s="28">
        <f t="shared" ca="1" si="4"/>
        <v>-1549.5909367748584</v>
      </c>
      <c r="R55" s="27">
        <f t="shared" ca="1" si="5"/>
        <v>3560.3684483178913</v>
      </c>
      <c r="S55" s="7"/>
      <c r="T55" s="28">
        <f t="shared" ca="1" si="6"/>
        <v>0.40074230740421835</v>
      </c>
      <c r="U55" s="27">
        <f t="shared" ca="1" si="7"/>
        <v>0.9222049422278602</v>
      </c>
      <c r="V55" s="7"/>
      <c r="W55" s="28">
        <f t="shared" ca="1" si="8"/>
        <v>0.40883982411414244</v>
      </c>
      <c r="X55" s="27">
        <f t="shared" ca="1" si="11"/>
        <v>196.36611144635299</v>
      </c>
      <c r="Y55" s="7"/>
      <c r="Z55" s="28">
        <f t="shared" si="12"/>
        <v>196.36199999999994</v>
      </c>
      <c r="AA55" s="27">
        <f t="shared" si="9"/>
        <v>3.4271634258011039</v>
      </c>
      <c r="AB55" s="7"/>
      <c r="AC55" s="28">
        <f t="shared" ca="1" si="0"/>
        <v>4.1114463530504963E-3</v>
      </c>
      <c r="AD55" s="27">
        <f t="shared" ca="1" si="10"/>
        <v>5.5380014995449756E-2</v>
      </c>
      <c r="AE55" s="7">
        <v>114</v>
      </c>
    </row>
    <row r="56" spans="1:31" s="26" customFormat="1" x14ac:dyDescent="0.25">
      <c r="A56" s="26">
        <v>36</v>
      </c>
      <c r="B56" s="26">
        <v>634</v>
      </c>
      <c r="C56" s="26">
        <v>12200</v>
      </c>
      <c r="D56" s="26">
        <v>14850</v>
      </c>
      <c r="E56" s="26">
        <v>14130</v>
      </c>
      <c r="F56" s="26">
        <v>11465</v>
      </c>
      <c r="G56" s="27"/>
      <c r="H56" s="7"/>
      <c r="I56" s="28">
        <f t="shared" si="1"/>
        <v>-1930</v>
      </c>
      <c r="J56" s="27">
        <f t="shared" si="1"/>
        <v>3385</v>
      </c>
      <c r="K56" s="7"/>
      <c r="L56" s="124">
        <f t="shared" si="2"/>
        <v>0.4858472981274507</v>
      </c>
      <c r="M56" s="27">
        <f t="shared" ca="1" si="3"/>
        <v>1.1632138458506648E-4</v>
      </c>
      <c r="N56" s="44"/>
      <c r="O56" s="44"/>
      <c r="P56" s="7"/>
      <c r="Q56" s="28">
        <f t="shared" ca="1" si="4"/>
        <v>-1890.5909367748584</v>
      </c>
      <c r="R56" s="27">
        <f t="shared" ca="1" si="5"/>
        <v>3385.3684483178913</v>
      </c>
      <c r="S56" s="7"/>
      <c r="T56" s="28">
        <f t="shared" ca="1" si="6"/>
        <v>0.48892888850881144</v>
      </c>
      <c r="U56" s="27">
        <f t="shared" ca="1" si="7"/>
        <v>0.87687652545511785</v>
      </c>
      <c r="V56" s="7"/>
      <c r="W56" s="28">
        <f t="shared" ca="1" si="8"/>
        <v>0.49663253732670198</v>
      </c>
      <c r="X56" s="27">
        <f t="shared" ca="1" si="11"/>
        <v>201.98274764387725</v>
      </c>
      <c r="Y56" s="7"/>
      <c r="Z56" s="28">
        <f t="shared" si="12"/>
        <v>202.06799999999993</v>
      </c>
      <c r="AA56" s="27">
        <f t="shared" si="9"/>
        <v>3.5267519129199001</v>
      </c>
      <c r="AB56" s="7"/>
      <c r="AC56" s="28">
        <f t="shared" ca="1" si="0"/>
        <v>-8.5252356122680339E-2</v>
      </c>
      <c r="AD56" s="27">
        <f t="shared" ca="1" si="10"/>
        <v>0.11220534165460094</v>
      </c>
      <c r="AE56" s="7">
        <v>113</v>
      </c>
    </row>
    <row r="57" spans="1:31" s="26" customFormat="1" x14ac:dyDescent="0.25">
      <c r="A57" s="26">
        <v>37</v>
      </c>
      <c r="B57" s="26">
        <v>640</v>
      </c>
      <c r="C57" s="26">
        <v>12032</v>
      </c>
      <c r="D57" s="26">
        <v>14749</v>
      </c>
      <c r="E57" s="26">
        <v>14296</v>
      </c>
      <c r="F57" s="26">
        <v>11572</v>
      </c>
      <c r="G57" s="27"/>
      <c r="H57" s="7"/>
      <c r="I57" s="28">
        <f t="shared" si="1"/>
        <v>-2264</v>
      </c>
      <c r="J57" s="27">
        <f t="shared" si="1"/>
        <v>3177</v>
      </c>
      <c r="K57" s="7"/>
      <c r="L57" s="124">
        <f t="shared" si="2"/>
        <v>0.57111478872532262</v>
      </c>
      <c r="M57" s="27">
        <f t="shared" ca="1" si="3"/>
        <v>1.3053518884696889E-4</v>
      </c>
      <c r="N57" s="44"/>
      <c r="O57" s="44"/>
      <c r="P57" s="7"/>
      <c r="Q57" s="28">
        <f t="shared" ca="1" si="4"/>
        <v>-2224.5909367748582</v>
      </c>
      <c r="R57" s="27">
        <f t="shared" ca="1" si="5"/>
        <v>3177.3684483178913</v>
      </c>
      <c r="S57" s="7"/>
      <c r="T57" s="28">
        <f t="shared" ca="1" si="6"/>
        <v>0.57530518788984986</v>
      </c>
      <c r="U57" s="27">
        <f t="shared" ca="1" si="7"/>
        <v>0.8230004643766583</v>
      </c>
      <c r="V57" s="7"/>
      <c r="W57" s="28">
        <f t="shared" ca="1" si="8"/>
        <v>0.58253998845429755</v>
      </c>
      <c r="X57" s="27">
        <f t="shared" ca="1" si="11"/>
        <v>207.74883188073454</v>
      </c>
      <c r="Y57" s="7"/>
      <c r="Z57" s="28">
        <f t="shared" si="12"/>
        <v>207.82799999999992</v>
      </c>
      <c r="AA57" s="27">
        <f t="shared" si="9"/>
        <v>3.6272828778347734</v>
      </c>
      <c r="AB57" s="7"/>
      <c r="AC57" s="28">
        <f t="shared" ca="1" si="0"/>
        <v>-7.9168119265375481E-2</v>
      </c>
      <c r="AD57" s="27">
        <f t="shared" ca="1" si="10"/>
        <v>3.0182583513493455E-2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11884</v>
      </c>
      <c r="D58" s="26">
        <v>14630</v>
      </c>
      <c r="E58" s="26">
        <v>14444</v>
      </c>
      <c r="F58" s="26">
        <v>11687</v>
      </c>
      <c r="G58" s="27"/>
      <c r="H58" s="7"/>
      <c r="I58" s="28">
        <f t="shared" si="1"/>
        <v>-2560</v>
      </c>
      <c r="J58" s="27">
        <f t="shared" si="1"/>
        <v>2943</v>
      </c>
      <c r="K58" s="7"/>
      <c r="L58" s="124">
        <f t="shared" si="2"/>
        <v>0.64774766586222443</v>
      </c>
      <c r="M58" s="27">
        <f t="shared" ca="1" si="3"/>
        <v>1.1692382417605888E-4</v>
      </c>
      <c r="N58" s="44"/>
      <c r="O58" s="44"/>
      <c r="P58" s="7"/>
      <c r="Q58" s="28">
        <f t="shared" ca="1" si="4"/>
        <v>-2520.5909367748582</v>
      </c>
      <c r="R58" s="27">
        <f t="shared" ca="1" si="5"/>
        <v>2943.3684483178913</v>
      </c>
      <c r="S58" s="7"/>
      <c r="T58" s="28">
        <f t="shared" ca="1" si="6"/>
        <v>0.65185424362873412</v>
      </c>
      <c r="U58" s="27">
        <f t="shared" ca="1" si="7"/>
        <v>0.76238989566339133</v>
      </c>
      <c r="V58" s="7"/>
      <c r="W58" s="28">
        <f t="shared" ca="1" si="8"/>
        <v>0.65856079788657607</v>
      </c>
      <c r="X58" s="27">
        <f t="shared" ca="1" si="11"/>
        <v>213.27784760259078</v>
      </c>
      <c r="Y58" s="7"/>
      <c r="Z58" s="28">
        <f t="shared" si="12"/>
        <v>213.37199999999993</v>
      </c>
      <c r="AA58" s="27">
        <f t="shared" si="9"/>
        <v>3.7240439315653395</v>
      </c>
      <c r="AB58" s="7"/>
      <c r="AC58" s="28">
        <f t="shared" ca="1" si="0"/>
        <v>-9.4152397409146715E-2</v>
      </c>
      <c r="AD58" s="27">
        <f t="shared" ca="1" si="10"/>
        <v>-2.0940796193599454E-2</v>
      </c>
      <c r="AE58" s="7">
        <v>111</v>
      </c>
    </row>
    <row r="59" spans="1:31" s="26" customFormat="1" x14ac:dyDescent="0.25">
      <c r="A59" s="26">
        <v>39</v>
      </c>
      <c r="B59" s="26">
        <v>601</v>
      </c>
      <c r="C59" s="26">
        <v>11760</v>
      </c>
      <c r="D59" s="26">
        <v>14509</v>
      </c>
      <c r="E59" s="26">
        <v>14586</v>
      </c>
      <c r="F59" s="26">
        <v>11818</v>
      </c>
      <c r="G59" s="27"/>
      <c r="H59" s="7"/>
      <c r="I59" s="28">
        <f t="shared" si="1"/>
        <v>-2826</v>
      </c>
      <c r="J59" s="27">
        <f t="shared" si="1"/>
        <v>2691</v>
      </c>
      <c r="K59" s="7"/>
      <c r="L59" s="124">
        <f t="shared" si="2"/>
        <v>0.71667937953348337</v>
      </c>
      <c r="M59" s="27">
        <f t="shared" ca="1" si="3"/>
        <v>1.0206493408280491E-4</v>
      </c>
      <c r="N59" s="44"/>
      <c r="O59" s="44"/>
      <c r="P59" s="7"/>
      <c r="Q59" s="28">
        <f t="shared" ca="1" si="4"/>
        <v>-2786.5909367748582</v>
      </c>
      <c r="R59" s="27">
        <f t="shared" ca="1" si="5"/>
        <v>2691.3684483178913</v>
      </c>
      <c r="S59" s="7"/>
      <c r="T59" s="28">
        <f t="shared" ca="1" si="6"/>
        <v>0.72064494912381261</v>
      </c>
      <c r="U59" s="27">
        <f t="shared" ca="1" si="7"/>
        <v>0.69711697551064222</v>
      </c>
      <c r="V59" s="7"/>
      <c r="W59" s="28">
        <f t="shared" ca="1" si="8"/>
        <v>0.72678209867650645</v>
      </c>
      <c r="X59" s="27">
        <f t="shared" ca="1" si="11"/>
        <v>218.65054408109347</v>
      </c>
      <c r="Y59" s="7"/>
      <c r="Z59" s="28">
        <f t="shared" si="12"/>
        <v>218.78099999999992</v>
      </c>
      <c r="AA59" s="27">
        <f t="shared" si="9"/>
        <v>3.818448790805713</v>
      </c>
      <c r="AB59" s="7"/>
      <c r="AC59" s="28">
        <f t="shared" ca="1" si="0"/>
        <v>-0.13045591890644914</v>
      </c>
      <c r="AD59" s="27">
        <f t="shared" ca="1" si="10"/>
        <v>9.5565877651324627E-3</v>
      </c>
      <c r="AE59" s="7">
        <v>110</v>
      </c>
    </row>
    <row r="60" spans="1:31" s="26" customFormat="1" x14ac:dyDescent="0.25">
      <c r="A60" s="26">
        <v>40</v>
      </c>
      <c r="B60" s="26">
        <v>626</v>
      </c>
      <c r="C60" s="26">
        <v>11632</v>
      </c>
      <c r="D60" s="26">
        <v>14368</v>
      </c>
      <c r="E60" s="26">
        <v>14709</v>
      </c>
      <c r="F60" s="26">
        <v>11963</v>
      </c>
      <c r="G60" s="27"/>
      <c r="H60" s="7"/>
      <c r="I60" s="28">
        <f t="shared" si="1"/>
        <v>-3077</v>
      </c>
      <c r="J60" s="27">
        <f t="shared" si="1"/>
        <v>2405</v>
      </c>
      <c r="K60" s="7"/>
      <c r="L60" s="124">
        <f t="shared" si="2"/>
        <v>0.78168377693114666</v>
      </c>
      <c r="M60" s="27">
        <f t="shared" ca="1" si="3"/>
        <v>8.7667970742439868E-5</v>
      </c>
      <c r="N60" s="44"/>
      <c r="O60" s="44"/>
      <c r="P60" s="7"/>
      <c r="Q60" s="28">
        <f t="shared" ca="1" si="4"/>
        <v>-3037.5909367748582</v>
      </c>
      <c r="R60" s="27">
        <f t="shared" ca="1" si="5"/>
        <v>2405.3684483178913</v>
      </c>
      <c r="S60" s="7"/>
      <c r="T60" s="28">
        <f t="shared" ca="1" si="6"/>
        <v>0.78555647949698826</v>
      </c>
      <c r="U60" s="27">
        <f t="shared" ca="1" si="7"/>
        <v>0.62303739152776039</v>
      </c>
      <c r="V60" s="7"/>
      <c r="W60" s="28">
        <f t="shared" ca="1" si="8"/>
        <v>0.79104689450717014</v>
      </c>
      <c r="X60" s="27">
        <f t="shared" ca="1" si="11"/>
        <v>224.23266791345202</v>
      </c>
      <c r="Y60" s="7"/>
      <c r="Z60" s="28">
        <f t="shared" si="12"/>
        <v>224.41499999999991</v>
      </c>
      <c r="AA60" s="27">
        <f t="shared" si="9"/>
        <v>3.916780640863073</v>
      </c>
      <c r="AB60" s="7"/>
      <c r="AC60" s="28">
        <f t="shared" ca="1" si="0"/>
        <v>-0.18233208654788768</v>
      </c>
      <c r="AD60" s="27">
        <f t="shared" ca="1" si="10"/>
        <v>0.16416812991590746</v>
      </c>
      <c r="AE60" s="7">
        <v>109</v>
      </c>
    </row>
    <row r="61" spans="1:31" s="26" customFormat="1" x14ac:dyDescent="0.25">
      <c r="A61" s="26">
        <v>41</v>
      </c>
      <c r="B61" s="26">
        <v>619</v>
      </c>
      <c r="C61" s="26">
        <v>11525</v>
      </c>
      <c r="D61" s="26">
        <v>14213</v>
      </c>
      <c r="E61" s="26">
        <v>14824</v>
      </c>
      <c r="F61" s="26">
        <v>12120</v>
      </c>
      <c r="G61" s="27"/>
      <c r="H61" s="7"/>
      <c r="I61" s="28">
        <f t="shared" si="1"/>
        <v>-3299</v>
      </c>
      <c r="J61" s="27">
        <f t="shared" si="1"/>
        <v>2093</v>
      </c>
      <c r="K61" s="7"/>
      <c r="L61" s="124">
        <f t="shared" si="2"/>
        <v>0.8385374624887858</v>
      </c>
      <c r="M61" s="27">
        <f t="shared" ca="1" si="3"/>
        <v>8.4919553649253414E-5</v>
      </c>
      <c r="N61" s="44"/>
      <c r="O61" s="44"/>
      <c r="P61" s="7"/>
      <c r="Q61" s="28">
        <f t="shared" ca="1" si="4"/>
        <v>-3259.5909367748582</v>
      </c>
      <c r="R61" s="27">
        <f t="shared" ca="1" si="5"/>
        <v>2093.3684483178913</v>
      </c>
      <c r="S61" s="7"/>
      <c r="T61" s="28">
        <f t="shared" ca="1" si="6"/>
        <v>0.84296827130115148</v>
      </c>
      <c r="U61" s="27">
        <f t="shared" ca="1" si="7"/>
        <v>0.54222329991007112</v>
      </c>
      <c r="V61" s="7"/>
      <c r="W61" s="28">
        <f t="shared" ca="1" si="8"/>
        <v>0.84775264309739318</v>
      </c>
      <c r="X61" s="27">
        <f t="shared" ca="1" si="11"/>
        <v>229.85401675964272</v>
      </c>
      <c r="Y61" s="7"/>
      <c r="Z61" s="28">
        <f t="shared" si="12"/>
        <v>229.9859999999999</v>
      </c>
      <c r="AA61" s="27">
        <f t="shared" si="9"/>
        <v>4.014012933491677</v>
      </c>
      <c r="AB61" s="7"/>
      <c r="AC61" s="28">
        <f t="shared" ca="1" si="0"/>
        <v>-0.13198324035718656</v>
      </c>
      <c r="AD61" s="27">
        <f t="shared" ca="1" si="10"/>
        <v>-1.3554294742448292E-2</v>
      </c>
      <c r="AE61" s="7">
        <v>108</v>
      </c>
    </row>
    <row r="62" spans="1:31" s="26" customFormat="1" x14ac:dyDescent="0.25">
      <c r="A62" s="26">
        <v>42</v>
      </c>
      <c r="B62" s="26">
        <v>640</v>
      </c>
      <c r="C62" s="26">
        <v>11430</v>
      </c>
      <c r="D62" s="26">
        <v>14041</v>
      </c>
      <c r="E62" s="26">
        <v>14918</v>
      </c>
      <c r="F62" s="26">
        <v>12291</v>
      </c>
      <c r="G62" s="27"/>
      <c r="H62" s="7"/>
      <c r="I62" s="28">
        <f t="shared" si="1"/>
        <v>-3488</v>
      </c>
      <c r="J62" s="27">
        <f t="shared" si="1"/>
        <v>1750</v>
      </c>
      <c r="K62" s="7"/>
      <c r="L62" s="124">
        <f t="shared" si="2"/>
        <v>0.88898517368976959</v>
      </c>
      <c r="M62" s="27">
        <f t="shared" ca="1" si="3"/>
        <v>4.7174014757043331E-5</v>
      </c>
      <c r="N62" s="44"/>
      <c r="O62" s="44"/>
      <c r="P62" s="7"/>
      <c r="Q62" s="28">
        <f t="shared" ca="1" si="4"/>
        <v>-3448.5909367748582</v>
      </c>
      <c r="R62" s="27">
        <f t="shared" ca="1" si="5"/>
        <v>1750.3684483178913</v>
      </c>
      <c r="S62" s="7"/>
      <c r="T62" s="28">
        <f t="shared" ca="1" si="6"/>
        <v>0.89184587783712832</v>
      </c>
      <c r="U62" s="27">
        <f t="shared" ca="1" si="7"/>
        <v>0.45337960303549596</v>
      </c>
      <c r="V62" s="7"/>
      <c r="W62" s="28">
        <f t="shared" ca="1" si="8"/>
        <v>0.89585350789516782</v>
      </c>
      <c r="X62" s="27">
        <f t="shared" ca="1" si="11"/>
        <v>235.61366408463391</v>
      </c>
      <c r="Y62" s="7"/>
      <c r="Z62" s="28">
        <f t="shared" si="12"/>
        <v>235.7459999999999</v>
      </c>
      <c r="AA62" s="27">
        <f t="shared" si="9"/>
        <v>4.1145438984065503</v>
      </c>
      <c r="AB62" s="7"/>
      <c r="AC62" s="28">
        <f t="shared" ca="1" si="0"/>
        <v>-0.1323359153659851</v>
      </c>
      <c r="AD62" s="27">
        <f t="shared" ca="1" si="10"/>
        <v>1.1377553487619707E-2</v>
      </c>
      <c r="AE62" s="7">
        <v>107</v>
      </c>
    </row>
    <row r="63" spans="1:31" s="26" customFormat="1" x14ac:dyDescent="0.25">
      <c r="A63" s="26">
        <v>43</v>
      </c>
      <c r="B63" s="26">
        <v>634</v>
      </c>
      <c r="C63" s="26">
        <v>11339</v>
      </c>
      <c r="D63" s="26">
        <v>13853</v>
      </c>
      <c r="E63" s="26">
        <v>14980</v>
      </c>
      <c r="F63" s="26">
        <v>12455</v>
      </c>
      <c r="G63" s="27"/>
      <c r="H63" s="7"/>
      <c r="I63" s="28">
        <f t="shared" si="1"/>
        <v>-3641</v>
      </c>
      <c r="J63" s="27">
        <f t="shared" si="1"/>
        <v>1398</v>
      </c>
      <c r="K63" s="7"/>
      <c r="L63" s="124">
        <f t="shared" si="2"/>
        <v>0.93011020216679774</v>
      </c>
      <c r="M63" s="27">
        <f t="shared" ca="1" si="3"/>
        <v>2.0370440848117759E-5</v>
      </c>
      <c r="N63" s="44"/>
      <c r="O63" s="44"/>
      <c r="P63" s="7"/>
      <c r="Q63" s="28">
        <f t="shared" ca="1" si="4"/>
        <v>-3601.5909367748582</v>
      </c>
      <c r="R63" s="27">
        <f t="shared" ca="1" si="5"/>
        <v>1398.3684483178913</v>
      </c>
      <c r="S63" s="7"/>
      <c r="T63" s="28">
        <f t="shared" ca="1" si="6"/>
        <v>0.93141346408053816</v>
      </c>
      <c r="U63" s="27">
        <f t="shared" ca="1" si="7"/>
        <v>0.36220473044117985</v>
      </c>
      <c r="V63" s="7"/>
      <c r="W63" s="28">
        <f t="shared" ca="1" si="8"/>
        <v>0.93462356464372309</v>
      </c>
      <c r="X63" s="27">
        <f t="shared" ca="1" si="11"/>
        <v>241.27365200332986</v>
      </c>
      <c r="Y63" s="7"/>
      <c r="Z63" s="28">
        <f t="shared" si="12"/>
        <v>241.45199999999988</v>
      </c>
      <c r="AA63" s="27">
        <f t="shared" si="9"/>
        <v>4.214132385525347</v>
      </c>
      <c r="AB63" s="7"/>
      <c r="AC63" s="28">
        <f t="shared" ca="1" si="0"/>
        <v>-0.17834799667002699</v>
      </c>
      <c r="AD63" s="27">
        <f t="shared" ca="1" si="10"/>
        <v>5.8118749660508229E-2</v>
      </c>
      <c r="AE63" s="7">
        <v>106</v>
      </c>
    </row>
    <row r="64" spans="1:31" s="26" customFormat="1" x14ac:dyDescent="0.25">
      <c r="A64" s="26">
        <v>44</v>
      </c>
      <c r="B64" s="26">
        <v>630</v>
      </c>
      <c r="C64" s="26">
        <v>11293</v>
      </c>
      <c r="D64" s="26">
        <v>13683</v>
      </c>
      <c r="E64" s="26">
        <v>15060</v>
      </c>
      <c r="F64" s="26">
        <v>12649</v>
      </c>
      <c r="G64" s="27"/>
      <c r="H64" s="7"/>
      <c r="I64" s="28">
        <f t="shared" si="1"/>
        <v>-3767</v>
      </c>
      <c r="J64" s="27">
        <f t="shared" si="1"/>
        <v>1034</v>
      </c>
      <c r="K64" s="7"/>
      <c r="L64" s="124">
        <f t="shared" si="2"/>
        <v>0.96184643143795523</v>
      </c>
      <c r="M64" s="27">
        <f t="shared" ca="1" si="3"/>
        <v>2.0585877883306963E-5</v>
      </c>
      <c r="N64" s="44"/>
      <c r="O64" s="44"/>
      <c r="P64" s="7"/>
      <c r="Q64" s="28">
        <f t="shared" ca="1" si="4"/>
        <v>-3727.5909367748582</v>
      </c>
      <c r="R64" s="27">
        <f t="shared" ca="1" si="5"/>
        <v>1034.3684483178913</v>
      </c>
      <c r="S64" s="7"/>
      <c r="T64" s="28">
        <f t="shared" ca="1" si="6"/>
        <v>0.96399853510452271</v>
      </c>
      <c r="U64" s="27">
        <f t="shared" ca="1" si="7"/>
        <v>0.26792162355387561</v>
      </c>
      <c r="V64" s="7"/>
      <c r="W64" s="28">
        <f t="shared" ca="1" si="8"/>
        <v>0.96638359772136462</v>
      </c>
      <c r="X64" s="27">
        <f t="shared" ca="1" si="11"/>
        <v>246.96145133975483</v>
      </c>
      <c r="Y64" s="7"/>
      <c r="Z64" s="28">
        <f t="shared" si="12"/>
        <v>247.12199999999987</v>
      </c>
      <c r="AA64" s="27">
        <f t="shared" si="9"/>
        <v>4.3130925541134246</v>
      </c>
      <c r="AB64" s="7"/>
      <c r="AC64" s="28">
        <f t="shared" ca="1" si="0"/>
        <v>-0.16054866024504122</v>
      </c>
      <c r="AD64" s="27">
        <f t="shared" ca="1" si="10"/>
        <v>-3.8812104624810218E-3</v>
      </c>
      <c r="AE64" s="7">
        <v>105</v>
      </c>
    </row>
    <row r="65" spans="1:31" s="26" customFormat="1" x14ac:dyDescent="0.25">
      <c r="A65" s="26">
        <v>45</v>
      </c>
      <c r="B65" s="26">
        <v>624</v>
      </c>
      <c r="C65" s="26">
        <v>11249</v>
      </c>
      <c r="D65" s="26">
        <v>13500</v>
      </c>
      <c r="E65" s="26">
        <v>15099</v>
      </c>
      <c r="F65" s="26">
        <v>12835</v>
      </c>
      <c r="G65" s="27"/>
      <c r="H65" s="7"/>
      <c r="I65" s="28">
        <f t="shared" si="1"/>
        <v>-3850</v>
      </c>
      <c r="J65" s="27">
        <f t="shared" si="1"/>
        <v>665</v>
      </c>
      <c r="K65" s="7"/>
      <c r="L65" s="124">
        <f t="shared" si="2"/>
        <v>0.98400340765512118</v>
      </c>
      <c r="M65" s="27">
        <f t="shared" ca="1" si="3"/>
        <v>9.0489300484620476E-6</v>
      </c>
      <c r="N65" s="44"/>
      <c r="O65" s="44"/>
      <c r="P65" s="7"/>
      <c r="Q65" s="28">
        <f t="shared" ca="1" si="4"/>
        <v>-3810.5909367748582</v>
      </c>
      <c r="R65" s="27">
        <f t="shared" ca="1" si="5"/>
        <v>665.36844831789142</v>
      </c>
      <c r="S65" s="7"/>
      <c r="T65" s="28">
        <f t="shared" ca="1" si="6"/>
        <v>0.98546330411238547</v>
      </c>
      <c r="U65" s="27">
        <f t="shared" ca="1" si="7"/>
        <v>0.1723434190444931</v>
      </c>
      <c r="V65" s="7"/>
      <c r="W65" s="28">
        <f t="shared" ca="1" si="8"/>
        <v>0.98701155160920018</v>
      </c>
      <c r="X65" s="27">
        <f t="shared" ca="1" si="11"/>
        <v>252.55239442353627</v>
      </c>
      <c r="Y65" s="7"/>
      <c r="Z65" s="28">
        <f t="shared" si="12"/>
        <v>252.73799999999989</v>
      </c>
      <c r="AA65" s="27">
        <f t="shared" si="9"/>
        <v>4.4111102449054265</v>
      </c>
      <c r="AB65" s="7"/>
      <c r="AC65" s="28">
        <f t="shared" ca="1" si="0"/>
        <v>-0.18560557646361531</v>
      </c>
      <c r="AD65" s="27">
        <f t="shared" ca="1" si="10"/>
        <v>5.3075417717366236E-2</v>
      </c>
      <c r="AE65" s="7">
        <v>104</v>
      </c>
    </row>
    <row r="66" spans="1:31" s="26" customFormat="1" x14ac:dyDescent="0.25">
      <c r="A66" s="26">
        <v>46</v>
      </c>
      <c r="B66" s="26">
        <v>626</v>
      </c>
      <c r="C66" s="26">
        <v>11220</v>
      </c>
      <c r="D66" s="26">
        <v>13303</v>
      </c>
      <c r="E66" s="26">
        <v>15114</v>
      </c>
      <c r="F66" s="26">
        <v>13013</v>
      </c>
      <c r="G66" s="27"/>
      <c r="H66" s="7"/>
      <c r="I66" s="28">
        <f t="shared" si="1"/>
        <v>-3894</v>
      </c>
      <c r="J66" s="27">
        <f t="shared" si="1"/>
        <v>290</v>
      </c>
      <c r="K66" s="7"/>
      <c r="L66" s="124">
        <f t="shared" si="2"/>
        <v>0.99673956684440435</v>
      </c>
      <c r="M66" s="27">
        <f t="shared" ca="1" si="3"/>
        <v>6.4012138446051941E-7</v>
      </c>
      <c r="N66" s="44"/>
      <c r="O66" s="44"/>
      <c r="P66" s="7"/>
      <c r="Q66" s="28">
        <f t="shared" ca="1" si="4"/>
        <v>-3854.5909367748582</v>
      </c>
      <c r="R66" s="27">
        <f t="shared" ca="1" si="5"/>
        <v>290.36844831789136</v>
      </c>
      <c r="S66" s="7"/>
      <c r="T66" s="28">
        <f t="shared" ca="1" si="6"/>
        <v>0.99684221780330073</v>
      </c>
      <c r="U66" s="27">
        <f t="shared" ca="1" si="7"/>
        <v>7.5211097388616518E-2</v>
      </c>
      <c r="V66" s="7"/>
      <c r="W66" s="28">
        <f t="shared" ca="1" si="8"/>
        <v>0.9975396427060953</v>
      </c>
      <c r="X66" s="27">
        <f t="shared" ca="1" si="11"/>
        <v>258.14528311002346</v>
      </c>
      <c r="Y66" s="7"/>
      <c r="Z66" s="28">
        <f t="shared" si="12"/>
        <v>258.3719999999999</v>
      </c>
      <c r="AA66" s="27">
        <f t="shared" si="9"/>
        <v>4.5094420949627878</v>
      </c>
      <c r="AB66" s="7"/>
      <c r="AC66" s="28">
        <f t="shared" ca="1" si="0"/>
        <v>-0.22671688997644424</v>
      </c>
      <c r="AD66" s="27">
        <f t="shared" ca="1" si="10"/>
        <v>4.6567270050161369E-2</v>
      </c>
      <c r="AE66" s="7">
        <v>103</v>
      </c>
    </row>
    <row r="67" spans="1:31" s="26" customFormat="1" x14ac:dyDescent="0.25">
      <c r="A67" s="26">
        <v>47</v>
      </c>
      <c r="B67" s="26">
        <v>605</v>
      </c>
      <c r="C67" s="26">
        <v>11214</v>
      </c>
      <c r="D67" s="26">
        <v>13121</v>
      </c>
      <c r="E67" s="26">
        <v>15120</v>
      </c>
      <c r="F67" s="26">
        <v>13197</v>
      </c>
      <c r="G67" s="27"/>
      <c r="H67" s="7"/>
      <c r="I67" s="28">
        <f t="shared" si="1"/>
        <v>-3906</v>
      </c>
      <c r="J67" s="27">
        <f t="shared" si="1"/>
        <v>-76</v>
      </c>
      <c r="K67" s="7"/>
      <c r="L67" s="124">
        <f t="shared" si="2"/>
        <v>0.99989833733413835</v>
      </c>
      <c r="M67" s="27">
        <f t="shared" ca="1" si="3"/>
        <v>7.4071319923645568E-9</v>
      </c>
      <c r="N67" s="44"/>
      <c r="O67" s="44"/>
      <c r="P67" s="7"/>
      <c r="Q67" s="28">
        <f t="shared" ca="1" si="4"/>
        <v>-3866.5909367748582</v>
      </c>
      <c r="R67" s="27">
        <f t="shared" ca="1" si="5"/>
        <v>-75.631551682108636</v>
      </c>
      <c r="S67" s="7"/>
      <c r="T67" s="28">
        <f t="shared" ca="1" si="6"/>
        <v>0.99994555790082307</v>
      </c>
      <c r="U67" s="27">
        <f t="shared" ca="1" si="7"/>
        <v>-1.9590048547519012E-2</v>
      </c>
      <c r="V67" s="7"/>
      <c r="W67" s="28">
        <f t="shared" ca="1" si="8"/>
        <v>0.99981227263758765</v>
      </c>
      <c r="X67" s="27">
        <f t="shared" ca="1" si="11"/>
        <v>263.57952638826941</v>
      </c>
      <c r="Y67" s="7"/>
      <c r="Z67" s="28">
        <f t="shared" si="12"/>
        <v>263.81699999999989</v>
      </c>
      <c r="AA67" s="27">
        <f t="shared" si="9"/>
        <v>4.604475272733878</v>
      </c>
      <c r="AB67" s="7"/>
      <c r="AC67" s="28">
        <f t="shared" ca="1" si="0"/>
        <v>-0.23747361173047921</v>
      </c>
      <c r="AD67" s="27">
        <f t="shared" ca="1" si="10"/>
        <v>5.0383389925343636E-2</v>
      </c>
      <c r="AE67" s="7">
        <v>102</v>
      </c>
    </row>
    <row r="68" spans="1:31" s="26" customFormat="1" x14ac:dyDescent="0.25">
      <c r="A68" s="26">
        <v>48</v>
      </c>
      <c r="B68" s="26">
        <v>612</v>
      </c>
      <c r="C68" s="26">
        <v>11232</v>
      </c>
      <c r="D68" s="26">
        <v>12938</v>
      </c>
      <c r="E68" s="26">
        <v>15111</v>
      </c>
      <c r="F68" s="26">
        <v>13385</v>
      </c>
      <c r="G68" s="27"/>
      <c r="H68" s="7"/>
      <c r="I68" s="28">
        <f t="shared" si="1"/>
        <v>-3879</v>
      </c>
      <c r="J68" s="27">
        <f t="shared" si="1"/>
        <v>-447</v>
      </c>
      <c r="K68" s="7"/>
      <c r="L68" s="124">
        <f t="shared" si="2"/>
        <v>0.99391298021285779</v>
      </c>
      <c r="M68" s="27">
        <f t="shared" ca="1" si="3"/>
        <v>3.7082065248471074E-6</v>
      </c>
      <c r="N68" s="44"/>
      <c r="O68" s="44"/>
      <c r="P68" s="7"/>
      <c r="Q68" s="28">
        <f t="shared" ca="1" si="4"/>
        <v>-3839.5909367748582</v>
      </c>
      <c r="R68" s="27">
        <f t="shared" ca="1" si="5"/>
        <v>-446.63155168210864</v>
      </c>
      <c r="S68" s="7"/>
      <c r="T68" s="28">
        <f t="shared" ca="1" si="6"/>
        <v>0.99296304268139779</v>
      </c>
      <c r="U68" s="27">
        <f t="shared" ca="1" si="7"/>
        <v>-0.1156862921057329</v>
      </c>
      <c r="V68" s="7"/>
      <c r="W68" s="28">
        <f t="shared" ca="1" si="8"/>
        <v>0.99198730980366334</v>
      </c>
      <c r="X68" s="27">
        <f t="shared" ca="1" si="11"/>
        <v>269.10886101620883</v>
      </c>
      <c r="Y68" s="7"/>
      <c r="Z68" s="28">
        <f t="shared" si="12"/>
        <v>269.32499999999987</v>
      </c>
      <c r="AA68" s="27">
        <f t="shared" si="9"/>
        <v>4.7006080079337256</v>
      </c>
      <c r="AB68" s="7"/>
      <c r="AC68" s="28">
        <f t="shared" ca="1" si="0"/>
        <v>-0.21613898379104057</v>
      </c>
      <c r="AD68" s="27">
        <f t="shared" ca="1" si="10"/>
        <v>5.9134383496314058E-2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11261</v>
      </c>
      <c r="D69" s="26">
        <v>12745</v>
      </c>
      <c r="E69" s="26">
        <v>15076</v>
      </c>
      <c r="F69" s="26">
        <v>13572</v>
      </c>
      <c r="G69" s="27"/>
      <c r="H69" s="7"/>
      <c r="I69" s="28">
        <f t="shared" si="1"/>
        <v>-3815</v>
      </c>
      <c r="J69" s="27">
        <f t="shared" si="1"/>
        <v>-827</v>
      </c>
      <c r="K69" s="7"/>
      <c r="L69" s="124">
        <f t="shared" si="2"/>
        <v>0.97803496651883137</v>
      </c>
      <c r="M69" s="27">
        <f t="shared" ca="1" si="3"/>
        <v>1.1985784693746385E-5</v>
      </c>
      <c r="N69" s="44"/>
      <c r="O69" s="44"/>
      <c r="P69" s="7"/>
      <c r="Q69" s="28">
        <f t="shared" ca="1" si="4"/>
        <v>-3775.5909367748582</v>
      </c>
      <c r="R69" s="27">
        <f t="shared" ca="1" si="5"/>
        <v>-826.63155168210858</v>
      </c>
      <c r="S69" s="7"/>
      <c r="T69" s="28">
        <f t="shared" ca="1" si="6"/>
        <v>0.97641189549461205</v>
      </c>
      <c r="U69" s="27">
        <f t="shared" ca="1" si="7"/>
        <v>-0.21411371138368782</v>
      </c>
      <c r="V69" s="7"/>
      <c r="W69" s="28">
        <f t="shared" ca="1" si="8"/>
        <v>0.97457291731442275</v>
      </c>
      <c r="X69" s="27">
        <f t="shared" ca="1" si="11"/>
        <v>274.84805678303997</v>
      </c>
      <c r="Y69" s="7"/>
      <c r="Z69" s="28">
        <f t="shared" si="12"/>
        <v>275.03099999999989</v>
      </c>
      <c r="AA69" s="27">
        <f t="shared" si="9"/>
        <v>4.8001964950525222</v>
      </c>
      <c r="AB69" s="7"/>
      <c r="AC69" s="28">
        <f t="shared" ca="1" si="0"/>
        <v>-0.18294321695992721</v>
      </c>
      <c r="AD69" s="27">
        <f t="shared" ca="1" si="10"/>
        <v>-1.4482992706575715E-2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11316</v>
      </c>
      <c r="D70" s="26">
        <v>12568</v>
      </c>
      <c r="E70" s="26">
        <v>15033</v>
      </c>
      <c r="F70" s="26">
        <v>13764</v>
      </c>
      <c r="G70" s="27"/>
      <c r="H70" s="7"/>
      <c r="I70" s="28">
        <f t="shared" si="1"/>
        <v>-3717</v>
      </c>
      <c r="J70" s="27">
        <f t="shared" si="1"/>
        <v>-1196</v>
      </c>
      <c r="K70" s="7"/>
      <c r="L70" s="124">
        <f t="shared" si="2"/>
        <v>0.95241708086549026</v>
      </c>
      <c r="M70" s="27">
        <f t="shared" ca="1" si="3"/>
        <v>1.6214476912874614E-5</v>
      </c>
      <c r="N70" s="44"/>
      <c r="O70" s="44"/>
      <c r="P70" s="7"/>
      <c r="Q70" s="28">
        <f t="shared" ca="1" si="4"/>
        <v>-3677.5909367748582</v>
      </c>
      <c r="R70" s="27">
        <f t="shared" ca="1" si="5"/>
        <v>-1195.6315516821087</v>
      </c>
      <c r="S70" s="7"/>
      <c r="T70" s="28">
        <f t="shared" ca="1" si="6"/>
        <v>0.95106795136484623</v>
      </c>
      <c r="U70" s="27">
        <f t="shared" ca="1" si="7"/>
        <v>-0.30969191589307038</v>
      </c>
      <c r="V70" s="7"/>
      <c r="W70" s="28">
        <f t="shared" ca="1" si="8"/>
        <v>0.94839036049863157</v>
      </c>
      <c r="X70" s="27">
        <f t="shared" ca="1" si="11"/>
        <v>280.54121077659624</v>
      </c>
      <c r="Y70" s="7"/>
      <c r="Z70" s="28">
        <f t="shared" si="12"/>
        <v>280.74599999999987</v>
      </c>
      <c r="AA70" s="27">
        <f t="shared" si="9"/>
        <v>4.8999420618039977</v>
      </c>
      <c r="AB70" s="7"/>
      <c r="AC70" s="28">
        <f t="shared" ca="1" si="0"/>
        <v>-0.2047892234036226</v>
      </c>
      <c r="AD70" s="27">
        <f t="shared" ca="1" si="10"/>
        <v>3.3063998100601566E-2</v>
      </c>
      <c r="AE70" s="7">
        <v>99</v>
      </c>
    </row>
    <row r="71" spans="1:31" s="26" customFormat="1" x14ac:dyDescent="0.25">
      <c r="A71" s="26">
        <v>51</v>
      </c>
      <c r="B71" s="26">
        <v>641</v>
      </c>
      <c r="C71" s="26">
        <v>11382</v>
      </c>
      <c r="D71" s="26">
        <v>12380</v>
      </c>
      <c r="E71" s="26">
        <v>14959</v>
      </c>
      <c r="F71" s="26">
        <v>13940</v>
      </c>
      <c r="G71" s="27"/>
      <c r="H71" s="7"/>
      <c r="I71" s="28">
        <f t="shared" si="1"/>
        <v>-3577</v>
      </c>
      <c r="J71" s="27">
        <f t="shared" si="1"/>
        <v>-1560</v>
      </c>
      <c r="K71" s="7"/>
      <c r="L71" s="124">
        <f t="shared" si="2"/>
        <v>0.91695565069703422</v>
      </c>
      <c r="M71" s="27">
        <f t="shared" ca="1" si="3"/>
        <v>3.1344370585711291E-5</v>
      </c>
      <c r="N71" s="44"/>
      <c r="O71" s="44"/>
      <c r="P71" s="7"/>
      <c r="Q71" s="28">
        <f t="shared" ca="1" si="4"/>
        <v>-3537.5909367748582</v>
      </c>
      <c r="R71" s="27">
        <f t="shared" ca="1" si="5"/>
        <v>-1559.6315516821087</v>
      </c>
      <c r="S71" s="7"/>
      <c r="T71" s="28">
        <f t="shared" ca="1" si="6"/>
        <v>0.9148623168937523</v>
      </c>
      <c r="U71" s="27">
        <f t="shared" ca="1" si="7"/>
        <v>-0.40397502278037456</v>
      </c>
      <c r="V71" s="7"/>
      <c r="W71" s="28">
        <f t="shared" ca="1" si="8"/>
        <v>0.91135704635436887</v>
      </c>
      <c r="X71" s="27">
        <f t="shared" ca="1" si="11"/>
        <v>286.36318905276369</v>
      </c>
      <c r="Y71" s="7"/>
      <c r="Z71" s="28">
        <f t="shared" si="12"/>
        <v>286.51499999999987</v>
      </c>
      <c r="AA71" s="27">
        <f t="shared" si="9"/>
        <v>5.0006301063515508</v>
      </c>
      <c r="AB71" s="7"/>
      <c r="AC71" s="28">
        <f t="shared" ca="1" si="0"/>
        <v>-0.15181094723618571</v>
      </c>
      <c r="AD71" s="27">
        <f t="shared" ca="1" si="10"/>
        <v>3.718535690313729E-2</v>
      </c>
      <c r="AE71" s="7">
        <v>98</v>
      </c>
    </row>
    <row r="72" spans="1:31" s="26" customFormat="1" x14ac:dyDescent="0.25">
      <c r="A72" s="26">
        <v>52</v>
      </c>
      <c r="B72" s="26">
        <v>624</v>
      </c>
      <c r="C72" s="26">
        <v>11462</v>
      </c>
      <c r="D72" s="26">
        <v>12204</v>
      </c>
      <c r="E72" s="26">
        <v>14867</v>
      </c>
      <c r="F72" s="26">
        <v>14102</v>
      </c>
      <c r="G72" s="27"/>
      <c r="H72" s="7"/>
      <c r="I72" s="28">
        <f t="shared" si="1"/>
        <v>-3405</v>
      </c>
      <c r="J72" s="27">
        <f t="shared" si="1"/>
        <v>-1898</v>
      </c>
      <c r="K72" s="7"/>
      <c r="L72" s="124">
        <f t="shared" si="2"/>
        <v>0.87350896239205222</v>
      </c>
      <c r="M72" s="27">
        <f t="shared" ca="1" si="3"/>
        <v>5.4791097932839048E-5</v>
      </c>
      <c r="N72" s="44"/>
      <c r="O72" s="44"/>
      <c r="P72" s="7"/>
      <c r="Q72" s="28">
        <f t="shared" ca="1" si="4"/>
        <v>-3365.5909367748582</v>
      </c>
      <c r="R72" s="27">
        <f t="shared" ca="1" si="5"/>
        <v>-1897.6315516821087</v>
      </c>
      <c r="S72" s="7"/>
      <c r="T72" s="28">
        <f t="shared" ca="1" si="6"/>
        <v>0.87038110882926545</v>
      </c>
      <c r="U72" s="27">
        <f t="shared" ca="1" si="7"/>
        <v>-0.49152362203287131</v>
      </c>
      <c r="V72" s="7"/>
      <c r="W72" s="28">
        <f t="shared" ca="1" si="8"/>
        <v>0.86610686147860616</v>
      </c>
      <c r="X72" s="27">
        <f t="shared" ca="1" si="11"/>
        <v>292.03234187567887</v>
      </c>
      <c r="Y72" s="7"/>
      <c r="Z72" s="28">
        <f t="shared" si="12"/>
        <v>292.13099999999986</v>
      </c>
      <c r="AA72" s="27">
        <f t="shared" si="9"/>
        <v>5.0986477971435518</v>
      </c>
      <c r="AB72" s="7"/>
      <c r="AC72" s="28">
        <f t="shared" ca="1" si="0"/>
        <v>-9.8658124320991192E-2</v>
      </c>
      <c r="AD72" s="27">
        <f t="shared" ca="1" si="10"/>
        <v>4.4938370295142249E-2</v>
      </c>
      <c r="AE72" s="7">
        <v>97</v>
      </c>
    </row>
    <row r="73" spans="1:31" s="26" customFormat="1" x14ac:dyDescent="0.25">
      <c r="A73" s="26">
        <v>53</v>
      </c>
      <c r="B73" s="26">
        <v>644</v>
      </c>
      <c r="C73" s="26">
        <v>11563</v>
      </c>
      <c r="D73" s="26">
        <v>12039</v>
      </c>
      <c r="E73" s="26">
        <v>14765</v>
      </c>
      <c r="F73" s="26">
        <v>14269</v>
      </c>
      <c r="G73" s="27"/>
      <c r="H73" s="7"/>
      <c r="I73" s="28">
        <f t="shared" si="1"/>
        <v>-3202</v>
      </c>
      <c r="J73" s="27">
        <f t="shared" si="1"/>
        <v>-2230</v>
      </c>
      <c r="K73" s="7"/>
      <c r="L73" s="124">
        <f t="shared" si="2"/>
        <v>0.81988216742887055</v>
      </c>
      <c r="M73" s="27">
        <f t="shared" ca="1" si="3"/>
        <v>4.9408815633172139E-5</v>
      </c>
      <c r="N73" s="44"/>
      <c r="O73" s="44"/>
      <c r="P73" s="7"/>
      <c r="Q73" s="28">
        <f t="shared" ca="1" si="4"/>
        <v>-3162.5909367748582</v>
      </c>
      <c r="R73" s="27">
        <f t="shared" ca="1" si="5"/>
        <v>-2229.6315516821087</v>
      </c>
      <c r="S73" s="7"/>
      <c r="T73" s="28">
        <f t="shared" ca="1" si="6"/>
        <v>0.81788293884617924</v>
      </c>
      <c r="U73" s="27">
        <f t="shared" ca="1" si="7"/>
        <v>-0.57751810413887406</v>
      </c>
      <c r="V73" s="7"/>
      <c r="W73" s="28">
        <f t="shared" ca="1" si="8"/>
        <v>0.81285302696696682</v>
      </c>
      <c r="X73" s="27">
        <f t="shared" ca="1" si="11"/>
        <v>297.85017160070572</v>
      </c>
      <c r="Y73" s="7"/>
      <c r="Z73" s="28">
        <f t="shared" si="12"/>
        <v>297.92699999999985</v>
      </c>
      <c r="AA73" s="27">
        <f t="shared" si="9"/>
        <v>5.1998070805891432</v>
      </c>
      <c r="AB73" s="7"/>
      <c r="AC73" s="28">
        <f t="shared" ca="1" si="0"/>
        <v>-7.6828399294129213E-2</v>
      </c>
      <c r="AD73" s="27">
        <f t="shared" ca="1" si="10"/>
        <v>1.3165259385630179E-2</v>
      </c>
      <c r="AE73" s="7">
        <v>96</v>
      </c>
    </row>
    <row r="74" spans="1:31" s="26" customFormat="1" x14ac:dyDescent="0.25">
      <c r="A74" s="26">
        <v>54</v>
      </c>
      <c r="B74" s="26">
        <v>612</v>
      </c>
      <c r="C74" s="26">
        <v>11684</v>
      </c>
      <c r="D74" s="26">
        <v>11900</v>
      </c>
      <c r="E74" s="26">
        <v>14660</v>
      </c>
      <c r="F74" s="26">
        <v>14419</v>
      </c>
      <c r="G74" s="27"/>
      <c r="H74" s="7"/>
      <c r="I74" s="28">
        <f t="shared" si="1"/>
        <v>-2976</v>
      </c>
      <c r="J74" s="27">
        <f t="shared" si="1"/>
        <v>-2519</v>
      </c>
      <c r="K74" s="7"/>
      <c r="L74" s="124">
        <f t="shared" si="2"/>
        <v>0.76114225155719883</v>
      </c>
      <c r="M74" s="27">
        <f t="shared" ca="1" si="3"/>
        <v>5.4667464305676409E-5</v>
      </c>
      <c r="N74" s="44"/>
      <c r="O74" s="44"/>
      <c r="P74" s="7"/>
      <c r="Q74" s="28">
        <f t="shared" ca="1" si="4"/>
        <v>-2936.5909367748582</v>
      </c>
      <c r="R74" s="27">
        <f t="shared" ca="1" si="5"/>
        <v>-2518.6315516821087</v>
      </c>
      <c r="S74" s="7"/>
      <c r="T74" s="28">
        <f t="shared" ca="1" si="6"/>
        <v>0.75943670034284183</v>
      </c>
      <c r="U74" s="27">
        <f t="shared" ca="1" si="7"/>
        <v>-0.65237474669500295</v>
      </c>
      <c r="V74" s="7"/>
      <c r="W74" s="28">
        <f t="shared" ca="1" si="8"/>
        <v>0.75374850661260706</v>
      </c>
      <c r="X74" s="27">
        <f t="shared" ca="1" si="11"/>
        <v>303.33345568865241</v>
      </c>
      <c r="Y74" s="7"/>
      <c r="Z74" s="28">
        <f t="shared" si="12"/>
        <v>303.43499999999983</v>
      </c>
      <c r="AA74" s="27">
        <f t="shared" si="9"/>
        <v>5.2959398157889908</v>
      </c>
      <c r="AB74" s="7"/>
      <c r="AC74" s="28">
        <f t="shared" ca="1" si="0"/>
        <v>-0.10154431134742481</v>
      </c>
      <c r="AD74" s="27">
        <f t="shared" ca="1" si="10"/>
        <v>4.6569142348573678E-2</v>
      </c>
      <c r="AE74" s="7">
        <v>95</v>
      </c>
    </row>
    <row r="75" spans="1:31" s="26" customFormat="1" x14ac:dyDescent="0.25">
      <c r="A75" s="26">
        <v>55</v>
      </c>
      <c r="B75" s="26">
        <v>610</v>
      </c>
      <c r="C75" s="26">
        <v>11808</v>
      </c>
      <c r="D75" s="26">
        <v>11765</v>
      </c>
      <c r="E75" s="26">
        <v>14528</v>
      </c>
      <c r="F75" s="26">
        <v>14554</v>
      </c>
      <c r="G75" s="27"/>
      <c r="H75" s="7"/>
      <c r="I75" s="28">
        <f t="shared" si="1"/>
        <v>-2720</v>
      </c>
      <c r="J75" s="27">
        <f t="shared" si="1"/>
        <v>-2789</v>
      </c>
      <c r="K75" s="7"/>
      <c r="L75" s="124">
        <f t="shared" si="2"/>
        <v>0.69559938864774429</v>
      </c>
      <c r="M75" s="27">
        <f t="shared" ca="1" si="3"/>
        <v>7.5184855163259017E-5</v>
      </c>
      <c r="N75" s="44"/>
      <c r="O75" s="44"/>
      <c r="P75" s="7"/>
      <c r="Q75" s="28">
        <f t="shared" ca="1" si="4"/>
        <v>-2680.5909367748582</v>
      </c>
      <c r="R75" s="27">
        <f t="shared" ca="1" si="5"/>
        <v>-2788.6315516821087</v>
      </c>
      <c r="S75" s="7"/>
      <c r="T75" s="28">
        <f t="shared" ca="1" si="6"/>
        <v>0.69323211159569864</v>
      </c>
      <c r="U75" s="27">
        <f t="shared" ca="1" si="7"/>
        <v>-0.72231001828723407</v>
      </c>
      <c r="V75" s="7"/>
      <c r="W75" s="28">
        <f t="shared" ca="1" si="8"/>
        <v>0.68692846856027612</v>
      </c>
      <c r="X75" s="27">
        <f t="shared" ca="1" si="11"/>
        <v>308.89524699010246</v>
      </c>
      <c r="Y75" s="7"/>
      <c r="Z75" s="28">
        <f t="shared" si="12"/>
        <v>308.92499999999984</v>
      </c>
      <c r="AA75" s="27">
        <f t="shared" si="9"/>
        <v>5.3917583917234797</v>
      </c>
      <c r="AB75" s="7"/>
      <c r="AC75" s="28">
        <f t="shared" ca="1" si="0"/>
        <v>-2.9753009897376614E-2</v>
      </c>
      <c r="AD75" s="27">
        <f t="shared" ca="1" si="10"/>
        <v>4.6060759610782043E-2</v>
      </c>
      <c r="AE75" s="7">
        <v>94</v>
      </c>
    </row>
    <row r="76" spans="1:31" s="26" customFormat="1" x14ac:dyDescent="0.25">
      <c r="A76" s="26">
        <v>56</v>
      </c>
      <c r="B76" s="26">
        <v>618</v>
      </c>
      <c r="C76" s="26">
        <v>11946</v>
      </c>
      <c r="D76" s="26">
        <v>11638</v>
      </c>
      <c r="E76" s="26">
        <v>14386</v>
      </c>
      <c r="F76" s="26">
        <v>14675</v>
      </c>
      <c r="G76" s="27"/>
      <c r="H76" s="7"/>
      <c r="I76" s="28">
        <f t="shared" si="1"/>
        <v>-2440</v>
      </c>
      <c r="J76" s="27">
        <f t="shared" si="1"/>
        <v>-3037</v>
      </c>
      <c r="K76" s="7"/>
      <c r="L76" s="124">
        <f t="shared" si="2"/>
        <v>0.62269218877063492</v>
      </c>
      <c r="M76" s="27">
        <f t="shared" ca="1" si="3"/>
        <v>7.6400470148454361E-5</v>
      </c>
      <c r="N76" s="44"/>
      <c r="O76" s="44"/>
      <c r="P76" s="7"/>
      <c r="Q76" s="28">
        <f t="shared" ca="1" si="4"/>
        <v>-2400.5909367748582</v>
      </c>
      <c r="R76" s="27">
        <f t="shared" ca="1" si="5"/>
        <v>-3036.6315516821087</v>
      </c>
      <c r="S76" s="7"/>
      <c r="T76" s="28">
        <f t="shared" ca="1" si="6"/>
        <v>0.62082084265351078</v>
      </c>
      <c r="U76" s="27">
        <f t="shared" ca="1" si="7"/>
        <v>-0.78654686034232046</v>
      </c>
      <c r="V76" s="7"/>
      <c r="W76" s="28">
        <f t="shared" ca="1" si="8"/>
        <v>0.61395145252312955</v>
      </c>
      <c r="X76" s="27">
        <f t="shared" ca="1" si="11"/>
        <v>314.48265715674574</v>
      </c>
      <c r="Y76" s="7"/>
      <c r="Z76" s="28">
        <f t="shared" si="12"/>
        <v>314.48699999999985</v>
      </c>
      <c r="AA76" s="27">
        <f t="shared" si="9"/>
        <v>5.4888336047194048</v>
      </c>
      <c r="AB76" s="7"/>
      <c r="AC76" s="28">
        <f t="shared" ca="1" si="0"/>
        <v>-4.34284325410772E-3</v>
      </c>
      <c r="AD76" s="27">
        <f t="shared" ca="1" si="10"/>
        <v>0.12011322548403314</v>
      </c>
      <c r="AE76" s="7">
        <v>93</v>
      </c>
    </row>
    <row r="77" spans="1:31" s="26" customFormat="1" x14ac:dyDescent="0.25">
      <c r="A77" s="26">
        <v>57</v>
      </c>
      <c r="B77" s="26">
        <v>632</v>
      </c>
      <c r="C77" s="26">
        <v>12105</v>
      </c>
      <c r="D77" s="26">
        <v>11522</v>
      </c>
      <c r="E77" s="26">
        <v>14231</v>
      </c>
      <c r="F77" s="26">
        <v>14786</v>
      </c>
      <c r="G77" s="27"/>
      <c r="H77" s="7"/>
      <c r="I77" s="28">
        <f t="shared" si="1"/>
        <v>-2126</v>
      </c>
      <c r="J77" s="27">
        <f t="shared" si="1"/>
        <v>-3264</v>
      </c>
      <c r="K77" s="7"/>
      <c r="L77" s="124">
        <f t="shared" si="2"/>
        <v>0.5420749250746385</v>
      </c>
      <c r="M77" s="27">
        <f t="shared" ca="1" si="3"/>
        <v>9.6942783782348737E-5</v>
      </c>
      <c r="N77" s="44"/>
      <c r="O77" s="44"/>
      <c r="P77" s="7"/>
      <c r="Q77" s="28">
        <f t="shared" ca="1" si="4"/>
        <v>-2086.5909367748582</v>
      </c>
      <c r="R77" s="27">
        <f t="shared" ca="1" si="5"/>
        <v>-3263.6315516821087</v>
      </c>
      <c r="S77" s="7"/>
      <c r="T77" s="28">
        <f t="shared" ca="1" si="6"/>
        <v>0.53961677676834297</v>
      </c>
      <c r="U77" s="27">
        <f t="shared" ca="1" si="7"/>
        <v>-0.84534429238467779</v>
      </c>
      <c r="V77" s="7"/>
      <c r="W77" s="28">
        <f t="shared" ca="1" si="8"/>
        <v>0.5322289724146696</v>
      </c>
      <c r="X77" s="27">
        <f t="shared" ca="1" si="11"/>
        <v>320.26250396092109</v>
      </c>
      <c r="Y77" s="7"/>
      <c r="Z77" s="28">
        <f t="shared" si="12"/>
        <v>320.17499999999984</v>
      </c>
      <c r="AA77" s="27">
        <f t="shared" si="9"/>
        <v>5.5881079325728411</v>
      </c>
      <c r="AB77" s="7"/>
      <c r="AC77" s="28">
        <f t="shared" ca="1" si="0"/>
        <v>8.7503960921253565E-2</v>
      </c>
      <c r="AD77" s="27">
        <f t="shared" ca="1" si="10"/>
        <v>-7.3252861607784325E-3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12263</v>
      </c>
      <c r="D78" s="26">
        <v>11420</v>
      </c>
      <c r="E78" s="26">
        <v>14053</v>
      </c>
      <c r="F78" s="26">
        <v>14874</v>
      </c>
      <c r="G78" s="27"/>
      <c r="H78" s="7"/>
      <c r="I78" s="28">
        <f t="shared" si="1"/>
        <v>-1790</v>
      </c>
      <c r="J78" s="27">
        <f t="shared" si="1"/>
        <v>-3454</v>
      </c>
      <c r="K78" s="7"/>
      <c r="L78" s="124">
        <f t="shared" si="2"/>
        <v>0.4555604443086177</v>
      </c>
      <c r="M78" s="27">
        <f t="shared" ca="1" si="3"/>
        <v>1.1362784801334351E-4</v>
      </c>
      <c r="N78" s="44"/>
      <c r="O78" s="44"/>
      <c r="P78" s="7"/>
      <c r="Q78" s="28">
        <f t="shared" ca="1" si="4"/>
        <v>-1750.5909367748584</v>
      </c>
      <c r="R78" s="27">
        <f t="shared" ca="1" si="5"/>
        <v>-3453.6315516821087</v>
      </c>
      <c r="S78" s="7"/>
      <c r="T78" s="28">
        <f t="shared" ca="1" si="6"/>
        <v>0.45272325403771752</v>
      </c>
      <c r="U78" s="27">
        <f t="shared" ca="1" si="7"/>
        <v>-0.89455800202365521</v>
      </c>
      <c r="V78" s="7"/>
      <c r="W78" s="28">
        <f t="shared" ca="1" si="8"/>
        <v>0.44490080791644449</v>
      </c>
      <c r="X78" s="27">
        <f t="shared" ca="1" si="11"/>
        <v>326.01396773812485</v>
      </c>
      <c r="Y78" s="7"/>
      <c r="Z78" s="28">
        <f t="shared" si="12"/>
        <v>325.89899999999983</v>
      </c>
      <c r="AA78" s="27">
        <f t="shared" si="9"/>
        <v>5.6880105789569972</v>
      </c>
      <c r="AB78" s="7"/>
      <c r="AC78" s="28">
        <f t="shared" ca="1" si="0"/>
        <v>0.11496773812501715</v>
      </c>
      <c r="AD78" s="27">
        <f t="shared" ca="1" si="10"/>
        <v>1.9668013718501243E-3</v>
      </c>
      <c r="AE78" s="7">
        <v>91</v>
      </c>
    </row>
    <row r="79" spans="1:31" s="26" customFormat="1" x14ac:dyDescent="0.25">
      <c r="A79" s="26">
        <v>59</v>
      </c>
      <c r="B79" s="26">
        <v>630</v>
      </c>
      <c r="C79" s="26">
        <v>12441</v>
      </c>
      <c r="D79" s="26">
        <v>11345</v>
      </c>
      <c r="E79" s="26">
        <v>13886</v>
      </c>
      <c r="F79" s="26">
        <v>14959</v>
      </c>
      <c r="G79" s="27"/>
      <c r="H79" s="7"/>
      <c r="I79" s="28">
        <f t="shared" si="1"/>
        <v>-1445</v>
      </c>
      <c r="J79" s="27">
        <f t="shared" si="1"/>
        <v>-3614</v>
      </c>
      <c r="K79" s="7"/>
      <c r="L79" s="124">
        <f t="shared" si="2"/>
        <v>0.36538048058122208</v>
      </c>
      <c r="M79" s="27">
        <f t="shared" ca="1" si="3"/>
        <v>1.0135115048701567E-4</v>
      </c>
      <c r="N79" s="44"/>
      <c r="O79" s="44"/>
      <c r="P79" s="7"/>
      <c r="Q79" s="28">
        <f t="shared" ca="1" si="4"/>
        <v>-1405.5909367748584</v>
      </c>
      <c r="R79" s="27">
        <f t="shared" ca="1" si="5"/>
        <v>-3613.6315516821087</v>
      </c>
      <c r="S79" s="7"/>
      <c r="T79" s="28">
        <f t="shared" ca="1" si="6"/>
        <v>0.36350222623395029</v>
      </c>
      <c r="U79" s="27">
        <f t="shared" ca="1" si="7"/>
        <v>-0.93600112593016249</v>
      </c>
      <c r="V79" s="7"/>
      <c r="W79" s="28">
        <f t="shared" ca="1" si="8"/>
        <v>0.35531314972905398</v>
      </c>
      <c r="X79" s="27">
        <f t="shared" ca="1" si="11"/>
        <v>331.66988923269844</v>
      </c>
      <c r="Y79" s="7"/>
      <c r="Z79" s="28">
        <f t="shared" si="12"/>
        <v>331.56899999999985</v>
      </c>
      <c r="AA79" s="27">
        <f t="shared" si="9"/>
        <v>5.7869707475450758</v>
      </c>
      <c r="AB79" s="7"/>
      <c r="AC79" s="28">
        <f t="shared" ca="1" si="0"/>
        <v>0.10088923269859151</v>
      </c>
      <c r="AD79" s="27">
        <f t="shared" ca="1" si="10"/>
        <v>-1.1776140444055727E-2</v>
      </c>
      <c r="AE79" s="7">
        <v>90</v>
      </c>
    </row>
    <row r="80" spans="1:31" s="26" customFormat="1" x14ac:dyDescent="0.25">
      <c r="A80" s="26">
        <v>60</v>
      </c>
      <c r="B80" s="26">
        <v>642</v>
      </c>
      <c r="C80" s="26">
        <v>12628</v>
      </c>
      <c r="D80" s="26">
        <v>11282</v>
      </c>
      <c r="E80" s="26">
        <v>13704</v>
      </c>
      <c r="F80" s="26">
        <v>15022</v>
      </c>
      <c r="G80" s="27"/>
      <c r="H80" s="7"/>
      <c r="I80" s="28">
        <f t="shared" si="1"/>
        <v>-1076</v>
      </c>
      <c r="J80" s="27">
        <f t="shared" si="1"/>
        <v>-3740</v>
      </c>
      <c r="K80" s="7"/>
      <c r="L80" s="124">
        <f t="shared" si="2"/>
        <v>0.26981065441005692</v>
      </c>
      <c r="M80" s="27">
        <f t="shared" ca="1" si="3"/>
        <v>1.0434419318356252E-4</v>
      </c>
      <c r="N80" s="44"/>
      <c r="O80" s="44"/>
      <c r="P80" s="7"/>
      <c r="Q80" s="28">
        <f t="shared" ca="1" si="4"/>
        <v>-1036.5909367748584</v>
      </c>
      <c r="R80" s="27">
        <f t="shared" ca="1" si="5"/>
        <v>-3739.6315516821087</v>
      </c>
      <c r="S80" s="7"/>
      <c r="T80" s="28">
        <f t="shared" ca="1" si="6"/>
        <v>0.26807451823513839</v>
      </c>
      <c r="U80" s="27">
        <f t="shared" ca="1" si="7"/>
        <v>-0.96863758600653704</v>
      </c>
      <c r="V80" s="7"/>
      <c r="W80" s="28">
        <f t="shared" ca="1" si="8"/>
        <v>0.25959575386313222</v>
      </c>
      <c r="X80" s="27">
        <f t="shared" ca="1" si="11"/>
        <v>337.45426753830168</v>
      </c>
      <c r="Y80" s="7"/>
      <c r="Z80" s="28">
        <f t="shared" si="12"/>
        <v>337.34699999999987</v>
      </c>
      <c r="AA80" s="27">
        <f t="shared" si="9"/>
        <v>5.8878158717253086</v>
      </c>
      <c r="AB80" s="7"/>
      <c r="AC80" s="28">
        <f t="shared" ca="1" si="0"/>
        <v>0.10726753830181224</v>
      </c>
      <c r="AD80" s="27">
        <f t="shared" ca="1" si="10"/>
        <v>-4.7297278401288168E-2</v>
      </c>
      <c r="AE80" s="7">
        <v>89</v>
      </c>
    </row>
    <row r="81" spans="1:31" s="26" customFormat="1" x14ac:dyDescent="0.25">
      <c r="A81" s="26">
        <v>61</v>
      </c>
      <c r="B81" s="26">
        <v>624</v>
      </c>
      <c r="C81" s="26">
        <v>12810</v>
      </c>
      <c r="D81" s="26">
        <v>11241</v>
      </c>
      <c r="E81" s="26">
        <v>13516</v>
      </c>
      <c r="F81" s="26">
        <v>15064</v>
      </c>
      <c r="G81" s="27"/>
      <c r="H81" s="7"/>
      <c r="I81" s="28">
        <f t="shared" si="1"/>
        <v>-706</v>
      </c>
      <c r="J81" s="27">
        <f t="shared" si="1"/>
        <v>-3823</v>
      </c>
      <c r="K81" s="7"/>
      <c r="L81" s="124">
        <f t="shared" si="2"/>
        <v>0.17428410251344414</v>
      </c>
      <c r="M81" s="27">
        <f t="shared" ca="1" si="3"/>
        <v>1.1165631175438314E-4</v>
      </c>
      <c r="N81" s="44"/>
      <c r="O81" s="44"/>
      <c r="P81" s="7"/>
      <c r="Q81" s="28">
        <f t="shared" ca="1" si="4"/>
        <v>-666.59093677485839</v>
      </c>
      <c r="R81" s="27">
        <f t="shared" ca="1" si="5"/>
        <v>-3822.6315516821087</v>
      </c>
      <c r="S81" s="7"/>
      <c r="T81" s="28">
        <f t="shared" ca="1" si="6"/>
        <v>0.17238819856153298</v>
      </c>
      <c r="U81" s="27">
        <f t="shared" ca="1" si="7"/>
        <v>-0.9901362065330378</v>
      </c>
      <c r="V81" s="7"/>
      <c r="W81" s="28">
        <f t="shared" ca="1" si="8"/>
        <v>0.16371734748863245</v>
      </c>
      <c r="X81" s="27">
        <f t="shared" ca="1" si="11"/>
        <v>343.06822044035607</v>
      </c>
      <c r="Y81" s="7"/>
      <c r="Z81" s="28">
        <f t="shared" si="12"/>
        <v>342.96299999999985</v>
      </c>
      <c r="AA81" s="27">
        <f t="shared" si="9"/>
        <v>5.9858335625173105</v>
      </c>
      <c r="AB81" s="7"/>
      <c r="AC81" s="28">
        <f t="shared" ca="1" si="0"/>
        <v>0.10522044035622002</v>
      </c>
      <c r="AD81" s="27">
        <f t="shared" ca="1" si="10"/>
        <v>-3.1014711065267875E-2</v>
      </c>
      <c r="AE81" s="7">
        <v>88</v>
      </c>
    </row>
    <row r="82" spans="1:31" s="26" customFormat="1" x14ac:dyDescent="0.25">
      <c r="A82" s="26">
        <v>62</v>
      </c>
      <c r="B82" s="26">
        <v>628</v>
      </c>
      <c r="C82" s="26">
        <v>12997</v>
      </c>
      <c r="D82" s="26">
        <v>11215</v>
      </c>
      <c r="E82" s="26">
        <v>13329</v>
      </c>
      <c r="F82" s="26">
        <v>15088</v>
      </c>
      <c r="G82" s="27"/>
      <c r="H82" s="7"/>
      <c r="I82" s="28">
        <f t="shared" si="1"/>
        <v>-332</v>
      </c>
      <c r="J82" s="27">
        <f t="shared" si="1"/>
        <v>-3873</v>
      </c>
      <c r="K82" s="7"/>
      <c r="L82" s="124">
        <f t="shared" si="2"/>
        <v>7.6457997700547203E-2</v>
      </c>
      <c r="M82" s="27">
        <f t="shared" ca="1" si="3"/>
        <v>9.1750194219840061E-5</v>
      </c>
      <c r="N82" s="44"/>
      <c r="O82" s="44"/>
      <c r="P82" s="7"/>
      <c r="Q82" s="28">
        <f t="shared" ca="1" si="4"/>
        <v>-292.59093677485839</v>
      </c>
      <c r="R82" s="27">
        <f t="shared" ca="1" si="5"/>
        <v>-3872.6315516821087</v>
      </c>
      <c r="S82" s="7"/>
      <c r="T82" s="28">
        <f t="shared" ca="1" si="6"/>
        <v>7.5667432188753436E-2</v>
      </c>
      <c r="U82" s="27">
        <f t="shared" ca="1" si="7"/>
        <v>-1.0030871827538212</v>
      </c>
      <c r="V82" s="7"/>
      <c r="W82" s="28">
        <f t="shared" ca="1" si="8"/>
        <v>6.6879365532025434E-2</v>
      </c>
      <c r="X82" s="27">
        <f t="shared" ca="1" si="11"/>
        <v>348.64256571164367</v>
      </c>
      <c r="Y82" s="7"/>
      <c r="Z82" s="28">
        <f t="shared" si="12"/>
        <v>348.61499999999984</v>
      </c>
      <c r="AA82" s="27">
        <f t="shared" si="9"/>
        <v>6.0844795718400295</v>
      </c>
      <c r="AB82" s="7"/>
      <c r="AC82" s="28">
        <f t="shared" ca="1" si="0"/>
        <v>2.7565711643831037E-2</v>
      </c>
      <c r="AD82" s="27">
        <f t="shared" ca="1" si="10"/>
        <v>3.8489477493783397E-2</v>
      </c>
      <c r="AE82" s="7">
        <v>87</v>
      </c>
    </row>
    <row r="83" spans="1:31" s="26" customFormat="1" x14ac:dyDescent="0.25">
      <c r="A83" s="26">
        <v>63</v>
      </c>
      <c r="B83" s="26">
        <v>602</v>
      </c>
      <c r="C83" s="26">
        <v>13181</v>
      </c>
      <c r="D83" s="26">
        <v>11209</v>
      </c>
      <c r="E83" s="26">
        <v>13144</v>
      </c>
      <c r="F83" s="26">
        <v>15093</v>
      </c>
      <c r="G83" s="27"/>
      <c r="H83" s="7"/>
      <c r="I83" s="28">
        <f t="shared" si="1"/>
        <v>37</v>
      </c>
      <c r="J83" s="27">
        <f t="shared" si="1"/>
        <v>-3884</v>
      </c>
      <c r="K83" s="7"/>
      <c r="L83" s="124">
        <f t="shared" si="2"/>
        <v>-1.8028274442578238E-2</v>
      </c>
      <c r="M83" s="27">
        <f t="shared" ca="1" si="3"/>
        <v>1.1127513405586177E-4</v>
      </c>
      <c r="N83" s="44"/>
      <c r="O83" s="44"/>
      <c r="P83" s="7"/>
      <c r="Q83" s="28">
        <f t="shared" ca="1" si="4"/>
        <v>76.409063225141637</v>
      </c>
      <c r="R83" s="27">
        <f t="shared" ca="1" si="5"/>
        <v>-3883.6315516821087</v>
      </c>
      <c r="S83" s="7"/>
      <c r="T83" s="28">
        <f t="shared" ca="1" si="6"/>
        <v>-1.9760275810058462E-2</v>
      </c>
      <c r="U83" s="27">
        <f t="shared" ca="1" si="7"/>
        <v>-1.0059363975223936</v>
      </c>
      <c r="V83" s="7"/>
      <c r="W83" s="28">
        <f t="shared" ca="1" si="8"/>
        <v>-2.8576977398670128E-2</v>
      </c>
      <c r="X83" s="27">
        <f t="shared" ca="1" si="11"/>
        <v>354.08427217167389</v>
      </c>
      <c r="Y83" s="7"/>
      <c r="Z83" s="28">
        <f t="shared" si="12"/>
        <v>354.03299999999984</v>
      </c>
      <c r="AA83" s="27">
        <f t="shared" si="9"/>
        <v>6.1790415107130823</v>
      </c>
      <c r="AB83" s="7"/>
      <c r="AC83" s="28">
        <f t="shared" ca="1" si="0"/>
        <v>5.1272171674042966E-2</v>
      </c>
      <c r="AD83" s="27">
        <f t="shared" ca="1" si="10"/>
        <v>-2.27733703212607E-2</v>
      </c>
      <c r="AE83" s="7">
        <v>86</v>
      </c>
    </row>
    <row r="84" spans="1:31" s="26" customFormat="1" x14ac:dyDescent="0.25">
      <c r="A84" s="26">
        <v>64</v>
      </c>
      <c r="B84" s="26">
        <v>614</v>
      </c>
      <c r="C84" s="26">
        <v>13369</v>
      </c>
      <c r="D84" s="26">
        <v>11224</v>
      </c>
      <c r="E84" s="26">
        <v>12960</v>
      </c>
      <c r="F84" s="26">
        <v>15078</v>
      </c>
      <c r="G84" s="27"/>
      <c r="H84" s="7"/>
      <c r="I84" s="28">
        <f t="shared" si="1"/>
        <v>409</v>
      </c>
      <c r="J84" s="27">
        <f t="shared" si="1"/>
        <v>-3854</v>
      </c>
      <c r="K84" s="7"/>
      <c r="L84" s="124">
        <f t="shared" si="2"/>
        <v>-0.11422627848223028</v>
      </c>
      <c r="M84" s="27">
        <f t="shared" ca="1" si="3"/>
        <v>1.1003665131271016E-4</v>
      </c>
      <c r="N84" s="44"/>
      <c r="O84" s="44"/>
      <c r="P84" s="7"/>
      <c r="Q84" s="28">
        <f t="shared" ca="1" si="4"/>
        <v>448.40906322514161</v>
      </c>
      <c r="R84" s="27">
        <f t="shared" ca="1" si="5"/>
        <v>-3853.6315516821087</v>
      </c>
      <c r="S84" s="7"/>
      <c r="T84" s="28">
        <f t="shared" ca="1" si="6"/>
        <v>-0.11596381883325094</v>
      </c>
      <c r="U84" s="27">
        <f t="shared" ca="1" si="7"/>
        <v>-0.99816581178992358</v>
      </c>
      <c r="V84" s="7"/>
      <c r="W84" s="28">
        <f t="shared" ca="1" si="8"/>
        <v>-0.12471611410118591</v>
      </c>
      <c r="X84" s="27">
        <f ca="1">IF(MOD(ATAN2(U84,W84)*180/PI()-$J$9+360,360)&lt;355,MOD(ATAN2(U84,W84)*180/PI()-$J$9+360,360)+360,MOD(ATAN2(U84,W84)*180/PI()-$J$9+360,360))</f>
        <v>359.57896191627981</v>
      </c>
      <c r="Y84" s="7"/>
      <c r="Z84" s="28">
        <f t="shared" si="12"/>
        <v>359.55899999999986</v>
      </c>
      <c r="AA84" s="27">
        <f t="shared" si="9"/>
        <v>6.2754884051782884</v>
      </c>
      <c r="AB84" s="7"/>
      <c r="AC84" s="28">
        <f t="shared" ref="AC84:AC147" ca="1" si="13">X84-Z84</f>
        <v>1.9961916279953584E-2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13323</v>
      </c>
      <c r="D85" s="26">
        <v>11180</v>
      </c>
      <c r="E85" s="26">
        <v>12910</v>
      </c>
      <c r="F85" s="26">
        <v>15022</v>
      </c>
      <c r="G85" s="27"/>
      <c r="H85" s="7"/>
      <c r="I85" s="28">
        <f t="shared" ref="I85:J148" si="14">C85-E85</f>
        <v>413</v>
      </c>
      <c r="J85" s="27">
        <f t="shared" si="14"/>
        <v>-3842</v>
      </c>
      <c r="K85" s="7"/>
      <c r="L85" s="124">
        <f>$O$3*SIN(2*PI()/$O$4*($Z85+$O$5))+$O$6</f>
        <v>-0.11422627848223028</v>
      </c>
      <c r="M85" s="27">
        <f t="shared" ref="M85:M148" ca="1" si="15">(W85-L85)^2</f>
        <v>1.3218288846865396E-4</v>
      </c>
      <c r="N85" s="44"/>
      <c r="O85" s="44"/>
      <c r="P85" s="7"/>
      <c r="Q85" s="28">
        <f t="shared" ref="Q85:Q148" ca="1" si="16">I85-$J$4</f>
        <v>452.40906322514161</v>
      </c>
      <c r="R85" s="27">
        <f t="shared" ref="R85:R148" ca="1" si="17">J85-$J$3</f>
        <v>-3841.6315516821087</v>
      </c>
      <c r="S85" s="7"/>
      <c r="T85" s="28">
        <f t="shared" ref="T85:T148" ca="1" si="18">Q85/$J$7</f>
        <v>-0.11699826553242505</v>
      </c>
      <c r="U85" s="27">
        <f t="shared" ref="U85:U148" ca="1" si="19">R85/$J$6</f>
        <v>-0.99505757749693546</v>
      </c>
      <c r="V85" s="7"/>
      <c r="W85" s="28">
        <f t="shared" ref="W85:W148" ca="1" si="20">(T85-U85*SIN(-$J$11*PI()/180))/(COS(-$J$11*PI()/180))</f>
        <v>-0.12572336021929095</v>
      </c>
      <c r="X85" s="27">
        <f ca="1">IF(MOD(ATAN2(U85,W85)*180/PI()-$J$9+360,360)&lt;355,MOD(ATAN2(U85,W85)*180/PI()-$J$9+360,360)+360,MOD(ATAN2(U85,W85)*180/PI()-$J$9+360,360))</f>
        <v>359.65807244819644</v>
      </c>
      <c r="Y85" s="7"/>
      <c r="Z85" s="28">
        <f t="shared" si="12"/>
        <v>359.55899999999986</v>
      </c>
      <c r="AA85" s="27">
        <f t="shared" ref="AA85:AA148" si="21">Z85*PI()/180</f>
        <v>6.2754884051782884</v>
      </c>
      <c r="AB85" s="7"/>
      <c r="AC85" s="28">
        <f t="shared" ca="1" si="13"/>
        <v>9.9072448196579899E-2</v>
      </c>
      <c r="AD85" s="27"/>
      <c r="AE85" s="7"/>
    </row>
    <row r="86" spans="1:31" s="26" customFormat="1" x14ac:dyDescent="0.25">
      <c r="A86" s="26">
        <v>1</v>
      </c>
      <c r="B86" s="26">
        <v>-583</v>
      </c>
      <c r="C86" s="26">
        <v>13135</v>
      </c>
      <c r="D86" s="26">
        <v>11165</v>
      </c>
      <c r="E86" s="26">
        <v>13081</v>
      </c>
      <c r="F86" s="26">
        <v>15032</v>
      </c>
      <c r="G86" s="27"/>
      <c r="H86" s="7"/>
      <c r="I86" s="28">
        <f t="shared" si="14"/>
        <v>54</v>
      </c>
      <c r="J86" s="27">
        <f t="shared" si="14"/>
        <v>-3867</v>
      </c>
      <c r="K86" s="7"/>
      <c r="L86" s="124">
        <f t="shared" ref="L86:L149" si="22">$O$3*SIN(2*PI()/$O$4*($Z86+$O$5))+$O$6</f>
        <v>-2.2896718676120632E-2</v>
      </c>
      <c r="M86" s="27">
        <f t="shared" ca="1" si="15"/>
        <v>1.0076617380655943E-4</v>
      </c>
      <c r="N86" s="44"/>
      <c r="O86" s="44"/>
      <c r="P86" s="7"/>
      <c r="Q86" s="28">
        <f t="shared" ca="1" si="16"/>
        <v>93.409063225141637</v>
      </c>
      <c r="R86" s="27">
        <f t="shared" ca="1" si="17"/>
        <v>-3866.6315516821087</v>
      </c>
      <c r="S86" s="7"/>
      <c r="T86" s="28">
        <f t="shared" ca="1" si="18"/>
        <v>-2.415667428154844E-2</v>
      </c>
      <c r="U86" s="27">
        <f t="shared" ca="1" si="19"/>
        <v>-1.0015330656073274</v>
      </c>
      <c r="V86" s="7"/>
      <c r="W86" s="28">
        <f t="shared" ca="1" si="20"/>
        <v>-3.2934954268422668E-2</v>
      </c>
      <c r="X86" s="27">
        <f ca="1">MOD(ATAN2(U86,W86)*180/PI()-$J$9+360,360)</f>
        <v>354.34049880135262</v>
      </c>
      <c r="Y86" s="7"/>
      <c r="Z86" s="28">
        <f t="shared" ref="Z86:Z149" si="23">360/40000*B86+Z85</f>
        <v>354.31199999999984</v>
      </c>
      <c r="AA86" s="27">
        <f t="shared" si="21"/>
        <v>6.1839109793261464</v>
      </c>
      <c r="AB86" s="7"/>
      <c r="AC86" s="28">
        <f t="shared" ca="1" si="13"/>
        <v>2.8498801352782266E-2</v>
      </c>
      <c r="AD86" s="27"/>
      <c r="AE86" s="7"/>
    </row>
    <row r="87" spans="1:31" s="26" customFormat="1" x14ac:dyDescent="0.25">
      <c r="A87" s="26">
        <v>2</v>
      </c>
      <c r="B87" s="26">
        <v>-613</v>
      </c>
      <c r="C87" s="26">
        <v>12957</v>
      </c>
      <c r="D87" s="26">
        <v>11175</v>
      </c>
      <c r="E87" s="26">
        <v>13273</v>
      </c>
      <c r="F87" s="26">
        <v>15032</v>
      </c>
      <c r="G87" s="27"/>
      <c r="H87" s="7"/>
      <c r="I87" s="28">
        <f t="shared" si="14"/>
        <v>-316</v>
      </c>
      <c r="J87" s="27">
        <f t="shared" si="14"/>
        <v>-3857</v>
      </c>
      <c r="K87" s="7"/>
      <c r="L87" s="124">
        <f t="shared" si="22"/>
        <v>7.3325228955180358E-2</v>
      </c>
      <c r="M87" s="27">
        <f t="shared" ca="1" si="15"/>
        <v>1.1124951813680827E-4</v>
      </c>
      <c r="N87" s="44"/>
      <c r="O87" s="44"/>
      <c r="P87" s="7"/>
      <c r="Q87" s="28">
        <f t="shared" ca="1" si="16"/>
        <v>-276.59093677485839</v>
      </c>
      <c r="R87" s="27">
        <f t="shared" ca="1" si="17"/>
        <v>-3856.6315516821087</v>
      </c>
      <c r="S87" s="7"/>
      <c r="T87" s="28">
        <f t="shared" ca="1" si="18"/>
        <v>7.1529645392056987E-2</v>
      </c>
      <c r="U87" s="27">
        <f t="shared" ca="1" si="19"/>
        <v>-0.99894287036317053</v>
      </c>
      <c r="V87" s="7"/>
      <c r="W87" s="28">
        <f t="shared" ca="1" si="20"/>
        <v>6.2777740242846589E-2</v>
      </c>
      <c r="X87" s="27">
        <f ca="1">MOD(ATAN2(U87,W87)*180/PI()-$J$9+360,360)</f>
        <v>348.86105518913746</v>
      </c>
      <c r="Y87" s="7"/>
      <c r="Z87" s="28">
        <f t="shared" si="23"/>
        <v>348.79499999999985</v>
      </c>
      <c r="AA87" s="27">
        <f t="shared" si="21"/>
        <v>6.0876211644936182</v>
      </c>
      <c r="AB87" s="7"/>
      <c r="AC87" s="28">
        <f t="shared" ca="1" si="13"/>
        <v>6.6055189137614434E-2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12770</v>
      </c>
      <c r="D88" s="26">
        <v>11198</v>
      </c>
      <c r="E88" s="26">
        <v>13463</v>
      </c>
      <c r="F88" s="26">
        <v>15012</v>
      </c>
      <c r="G88" s="27"/>
      <c r="H88" s="7"/>
      <c r="I88" s="28">
        <f t="shared" si="14"/>
        <v>-693</v>
      </c>
      <c r="J88" s="27">
        <f t="shared" si="14"/>
        <v>-3814</v>
      </c>
      <c r="K88" s="7"/>
      <c r="L88" s="124">
        <f t="shared" si="22"/>
        <v>0.1708802055630898</v>
      </c>
      <c r="M88" s="27">
        <f t="shared" ca="1" si="15"/>
        <v>1.1034470353280134E-4</v>
      </c>
      <c r="N88" s="44"/>
      <c r="O88" s="44"/>
      <c r="P88" s="7"/>
      <c r="Q88" s="28">
        <f t="shared" ca="1" si="16"/>
        <v>-653.59093677485839</v>
      </c>
      <c r="R88" s="27">
        <f t="shared" ca="1" si="17"/>
        <v>-3813.6315516821087</v>
      </c>
      <c r="S88" s="7"/>
      <c r="T88" s="28">
        <f t="shared" ca="1" si="18"/>
        <v>0.16902624678921713</v>
      </c>
      <c r="U88" s="27">
        <f t="shared" ca="1" si="19"/>
        <v>-0.98780503081329674</v>
      </c>
      <c r="V88" s="7"/>
      <c r="W88" s="28">
        <f t="shared" ca="1" si="20"/>
        <v>0.16037569683907985</v>
      </c>
      <c r="X88" s="27">
        <f t="shared" ref="X88:X148" ca="1" si="24">MOD(ATAN2(U88,W88)*180/PI()-$J$9+360,360)</f>
        <v>343.23520572929078</v>
      </c>
      <c r="Y88" s="7"/>
      <c r="Z88" s="28">
        <f t="shared" si="23"/>
        <v>343.16099999999983</v>
      </c>
      <c r="AA88" s="27">
        <f t="shared" si="21"/>
        <v>5.9892893144362587</v>
      </c>
      <c r="AB88" s="7"/>
      <c r="AC88" s="28">
        <f t="shared" ca="1" si="13"/>
        <v>7.4205729290952149E-2</v>
      </c>
      <c r="AD88" s="27"/>
      <c r="AE88" s="7"/>
    </row>
    <row r="89" spans="1:31" s="26" customFormat="1" x14ac:dyDescent="0.25">
      <c r="A89" s="26">
        <v>4</v>
      </c>
      <c r="B89" s="26">
        <v>-631</v>
      </c>
      <c r="C89" s="26">
        <v>12588</v>
      </c>
      <c r="D89" s="26">
        <v>11248</v>
      </c>
      <c r="E89" s="26">
        <v>13654</v>
      </c>
      <c r="F89" s="26">
        <v>14974</v>
      </c>
      <c r="G89" s="27"/>
      <c r="H89" s="7"/>
      <c r="I89" s="28">
        <f t="shared" si="14"/>
        <v>-1066</v>
      </c>
      <c r="J89" s="27">
        <f t="shared" si="14"/>
        <v>-3726</v>
      </c>
      <c r="K89" s="7"/>
      <c r="L89" s="124">
        <f t="shared" si="22"/>
        <v>0.26754109632085188</v>
      </c>
      <c r="M89" s="27">
        <f t="shared" ca="1" si="15"/>
        <v>1.102453414378061E-4</v>
      </c>
      <c r="N89" s="44"/>
      <c r="O89" s="44"/>
      <c r="P89" s="7"/>
      <c r="Q89" s="28">
        <f t="shared" ca="1" si="16"/>
        <v>-1026.5909367748584</v>
      </c>
      <c r="R89" s="27">
        <f t="shared" ca="1" si="17"/>
        <v>-3725.6315516821087</v>
      </c>
      <c r="S89" s="7"/>
      <c r="T89" s="28">
        <f t="shared" ca="1" si="18"/>
        <v>0.2654884014872031</v>
      </c>
      <c r="U89" s="27">
        <f t="shared" ca="1" si="19"/>
        <v>-0.96501131266471762</v>
      </c>
      <c r="V89" s="7"/>
      <c r="W89" s="28">
        <f t="shared" ca="1" si="20"/>
        <v>0.25704131815949027</v>
      </c>
      <c r="X89" s="27">
        <f t="shared" ca="1" si="24"/>
        <v>337.54197025990038</v>
      </c>
      <c r="Y89" s="7"/>
      <c r="Z89" s="28">
        <f t="shared" si="23"/>
        <v>337.48199999999986</v>
      </c>
      <c r="AA89" s="27">
        <f t="shared" si="21"/>
        <v>5.8901720662155004</v>
      </c>
      <c r="AB89" s="7"/>
      <c r="AC89" s="28">
        <f t="shared" ca="1" si="13"/>
        <v>5.997025990052407E-2</v>
      </c>
      <c r="AD89" s="27"/>
      <c r="AE89" s="7"/>
    </row>
    <row r="90" spans="1:31" s="26" customFormat="1" x14ac:dyDescent="0.25">
      <c r="A90" s="26">
        <v>5</v>
      </c>
      <c r="B90" s="26">
        <v>-637</v>
      </c>
      <c r="C90" s="26">
        <v>12404</v>
      </c>
      <c r="D90" s="26">
        <v>11303</v>
      </c>
      <c r="E90" s="26">
        <v>13833</v>
      </c>
      <c r="F90" s="26">
        <v>14907</v>
      </c>
      <c r="G90" s="27"/>
      <c r="H90" s="7"/>
      <c r="I90" s="28">
        <f t="shared" si="14"/>
        <v>-1429</v>
      </c>
      <c r="J90" s="27">
        <f t="shared" si="14"/>
        <v>-3604</v>
      </c>
      <c r="K90" s="7"/>
      <c r="L90" s="124">
        <f t="shared" si="22"/>
        <v>0.36245430483447416</v>
      </c>
      <c r="M90" s="27">
        <f t="shared" ca="1" si="15"/>
        <v>1.2670655329119181E-4</v>
      </c>
      <c r="N90" s="44"/>
      <c r="O90" s="44"/>
      <c r="P90" s="7"/>
      <c r="Q90" s="28">
        <f t="shared" ca="1" si="16"/>
        <v>-1389.5909367748584</v>
      </c>
      <c r="R90" s="27">
        <f t="shared" ca="1" si="17"/>
        <v>-3603.6315516821087</v>
      </c>
      <c r="S90" s="7"/>
      <c r="T90" s="28">
        <f t="shared" ca="1" si="18"/>
        <v>0.35936443943725382</v>
      </c>
      <c r="U90" s="27">
        <f t="shared" ca="1" si="19"/>
        <v>-0.93341093068600578</v>
      </c>
      <c r="V90" s="7"/>
      <c r="W90" s="28">
        <f t="shared" ca="1" si="20"/>
        <v>0.35119790428673281</v>
      </c>
      <c r="X90" s="27">
        <f t="shared" ca="1" si="24"/>
        <v>331.83811309225439</v>
      </c>
      <c r="Y90" s="7"/>
      <c r="Z90" s="28">
        <f t="shared" si="23"/>
        <v>331.74899999999985</v>
      </c>
      <c r="AA90" s="27">
        <f t="shared" si="21"/>
        <v>5.7901123401986654</v>
      </c>
      <c r="AB90" s="7"/>
      <c r="AC90" s="28">
        <f t="shared" ca="1" si="13"/>
        <v>8.9113092254535786E-2</v>
      </c>
      <c r="AD90" s="27"/>
      <c r="AE90" s="7"/>
    </row>
    <row r="91" spans="1:31" s="26" customFormat="1" x14ac:dyDescent="0.25">
      <c r="A91" s="26">
        <v>6</v>
      </c>
      <c r="B91" s="26">
        <v>-634</v>
      </c>
      <c r="C91" s="26">
        <v>12222</v>
      </c>
      <c r="D91" s="26">
        <v>11374</v>
      </c>
      <c r="E91" s="26">
        <v>13998</v>
      </c>
      <c r="F91" s="26">
        <v>14822</v>
      </c>
      <c r="G91" s="27"/>
      <c r="H91" s="7"/>
      <c r="I91" s="28">
        <f t="shared" si="14"/>
        <v>-1776</v>
      </c>
      <c r="J91" s="27">
        <f t="shared" si="14"/>
        <v>-3448</v>
      </c>
      <c r="K91" s="7"/>
      <c r="L91" s="124">
        <f t="shared" si="22"/>
        <v>0.45332167905740056</v>
      </c>
      <c r="M91" s="27">
        <f t="shared" ca="1" si="15"/>
        <v>1.4467166475291547E-4</v>
      </c>
      <c r="N91" s="44"/>
      <c r="O91" s="44"/>
      <c r="P91" s="7"/>
      <c r="Q91" s="28">
        <f t="shared" ca="1" si="16"/>
        <v>-1736.5909367748584</v>
      </c>
      <c r="R91" s="27">
        <f t="shared" ca="1" si="17"/>
        <v>-3447.6315516821087</v>
      </c>
      <c r="S91" s="7"/>
      <c r="T91" s="28">
        <f t="shared" ca="1" si="18"/>
        <v>0.44910269059060814</v>
      </c>
      <c r="U91" s="27">
        <f t="shared" ca="1" si="19"/>
        <v>-0.8930038848771612</v>
      </c>
      <c r="V91" s="7"/>
      <c r="W91" s="28">
        <f t="shared" ca="1" si="20"/>
        <v>0.44129372558422336</v>
      </c>
      <c r="X91" s="27">
        <f t="shared" ca="1" si="24"/>
        <v>326.1599345394967</v>
      </c>
      <c r="Y91" s="7"/>
      <c r="Z91" s="28">
        <f t="shared" si="23"/>
        <v>326.04299999999984</v>
      </c>
      <c r="AA91" s="27">
        <f t="shared" si="21"/>
        <v>5.6905238530798696</v>
      </c>
      <c r="AB91" s="7"/>
      <c r="AC91" s="28">
        <f t="shared" ca="1" si="13"/>
        <v>0.11693453949686727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12061</v>
      </c>
      <c r="D92" s="26">
        <v>11477</v>
      </c>
      <c r="E92" s="26">
        <v>14172</v>
      </c>
      <c r="F92" s="26">
        <v>14739</v>
      </c>
      <c r="G92" s="27"/>
      <c r="H92" s="7"/>
      <c r="I92" s="28">
        <f t="shared" si="14"/>
        <v>-2111</v>
      </c>
      <c r="J92" s="27">
        <f t="shared" si="14"/>
        <v>-3262</v>
      </c>
      <c r="K92" s="7"/>
      <c r="L92" s="124">
        <f t="shared" si="22"/>
        <v>0.53943227933375548</v>
      </c>
      <c r="M92" s="27">
        <f t="shared" ca="1" si="15"/>
        <v>1.2272409930693762E-4</v>
      </c>
      <c r="N92" s="44"/>
      <c r="O92" s="44"/>
      <c r="P92" s="7"/>
      <c r="Q92" s="28">
        <f t="shared" ca="1" si="16"/>
        <v>-2071.5909367748582</v>
      </c>
      <c r="R92" s="27">
        <f t="shared" ca="1" si="17"/>
        <v>-3261.6315516821087</v>
      </c>
      <c r="S92" s="7"/>
      <c r="T92" s="28">
        <f t="shared" ca="1" si="18"/>
        <v>0.53573760164644002</v>
      </c>
      <c r="U92" s="27">
        <f t="shared" ca="1" si="19"/>
        <v>-0.84482625333584638</v>
      </c>
      <c r="V92" s="7"/>
      <c r="W92" s="28">
        <f t="shared" ca="1" si="20"/>
        <v>0.5283541883742563</v>
      </c>
      <c r="X92" s="27">
        <f t="shared" ca="1" si="24"/>
        <v>320.43517867476032</v>
      </c>
      <c r="Y92" s="7"/>
      <c r="Z92" s="28">
        <f t="shared" si="23"/>
        <v>320.35499999999985</v>
      </c>
      <c r="AA92" s="27">
        <f t="shared" si="21"/>
        <v>5.5912495252264316</v>
      </c>
      <c r="AB92" s="7"/>
      <c r="AC92" s="28">
        <f t="shared" ca="1" si="13"/>
        <v>8.0178674760475133E-2</v>
      </c>
      <c r="AD92" s="27"/>
      <c r="AE92" s="7"/>
    </row>
    <row r="93" spans="1:31" s="26" customFormat="1" x14ac:dyDescent="0.25">
      <c r="A93" s="26">
        <v>8</v>
      </c>
      <c r="B93" s="26">
        <v>-627</v>
      </c>
      <c r="C93" s="26">
        <v>11910</v>
      </c>
      <c r="D93" s="26">
        <v>11584</v>
      </c>
      <c r="E93" s="26">
        <v>14323</v>
      </c>
      <c r="F93" s="26">
        <v>14624</v>
      </c>
      <c r="G93" s="27"/>
      <c r="H93" s="7"/>
      <c r="I93" s="28">
        <f t="shared" si="14"/>
        <v>-2413</v>
      </c>
      <c r="J93" s="27">
        <f t="shared" si="14"/>
        <v>-3040</v>
      </c>
      <c r="K93" s="7"/>
      <c r="L93" s="124">
        <f t="shared" si="22"/>
        <v>0.6196146550243764</v>
      </c>
      <c r="M93" s="27">
        <f t="shared" ca="1" si="15"/>
        <v>1.600932451612132E-4</v>
      </c>
      <c r="N93" s="44"/>
      <c r="O93" s="44"/>
      <c r="P93" s="7"/>
      <c r="Q93" s="28">
        <f t="shared" ca="1" si="16"/>
        <v>-2373.5909367748582</v>
      </c>
      <c r="R93" s="27">
        <f t="shared" ca="1" si="17"/>
        <v>-3039.6315516821087</v>
      </c>
      <c r="S93" s="7"/>
      <c r="T93" s="28">
        <f t="shared" ca="1" si="18"/>
        <v>0.61383832743408551</v>
      </c>
      <c r="U93" s="27">
        <f t="shared" ca="1" si="19"/>
        <v>-0.78732391891556741</v>
      </c>
      <c r="V93" s="7"/>
      <c r="W93" s="28">
        <f t="shared" ca="1" si="20"/>
        <v>0.60696185908192901</v>
      </c>
      <c r="X93" s="27">
        <f t="shared" ca="1" si="24"/>
        <v>314.8277703822298</v>
      </c>
      <c r="Y93" s="7"/>
      <c r="Z93" s="28">
        <f t="shared" si="23"/>
        <v>314.71199999999988</v>
      </c>
      <c r="AA93" s="27">
        <f t="shared" si="21"/>
        <v>5.4927605955363923</v>
      </c>
      <c r="AB93" s="7"/>
      <c r="AC93" s="28">
        <f t="shared" ca="1" si="13"/>
        <v>0.11577038222992542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11770</v>
      </c>
      <c r="D94" s="26">
        <v>11715</v>
      </c>
      <c r="E94" s="26">
        <v>14471</v>
      </c>
      <c r="F94" s="26">
        <v>14506</v>
      </c>
      <c r="G94" s="27"/>
      <c r="H94" s="7"/>
      <c r="I94" s="28">
        <f t="shared" si="14"/>
        <v>-2701</v>
      </c>
      <c r="J94" s="27">
        <f t="shared" si="14"/>
        <v>-2791</v>
      </c>
      <c r="K94" s="7"/>
      <c r="L94" s="124">
        <f t="shared" si="22"/>
        <v>0.69333894568897692</v>
      </c>
      <c r="M94" s="27">
        <f t="shared" ca="1" si="15"/>
        <v>1.2834233695655983E-4</v>
      </c>
      <c r="N94" s="44"/>
      <c r="O94" s="44"/>
      <c r="P94" s="7"/>
      <c r="Q94" s="28">
        <f t="shared" ca="1" si="16"/>
        <v>-2661.5909367748582</v>
      </c>
      <c r="R94" s="27">
        <f t="shared" ca="1" si="17"/>
        <v>-2790.6315516821087</v>
      </c>
      <c r="S94" s="7"/>
      <c r="T94" s="28">
        <f t="shared" ca="1" si="18"/>
        <v>0.68831848977462162</v>
      </c>
      <c r="U94" s="27">
        <f t="shared" ca="1" si="19"/>
        <v>-0.72282805733606537</v>
      </c>
      <c r="V94" s="7"/>
      <c r="W94" s="28">
        <f t="shared" ca="1" si="20"/>
        <v>0.68201011799337841</v>
      </c>
      <c r="X94" s="27">
        <f t="shared" ca="1" si="24"/>
        <v>309.12130774971331</v>
      </c>
      <c r="Y94" s="7"/>
      <c r="Z94" s="28">
        <f t="shared" si="23"/>
        <v>309.1049999999999</v>
      </c>
      <c r="AA94" s="27">
        <f t="shared" si="21"/>
        <v>5.3948999843770711</v>
      </c>
      <c r="AB94" s="7"/>
      <c r="AC94" s="28">
        <f t="shared" ca="1" si="13"/>
        <v>1.6307749713405428E-2</v>
      </c>
      <c r="AD94" s="27"/>
      <c r="AE94" s="7"/>
    </row>
    <row r="95" spans="1:31" s="26" customFormat="1" x14ac:dyDescent="0.25">
      <c r="A95" s="26">
        <v>10</v>
      </c>
      <c r="B95" s="26">
        <v>-607</v>
      </c>
      <c r="C95" s="26">
        <v>11648</v>
      </c>
      <c r="D95" s="26">
        <v>11852</v>
      </c>
      <c r="E95" s="26">
        <v>14605</v>
      </c>
      <c r="F95" s="26">
        <v>14377</v>
      </c>
      <c r="G95" s="27"/>
      <c r="H95" s="7"/>
      <c r="I95" s="28">
        <f t="shared" si="14"/>
        <v>-2957</v>
      </c>
      <c r="J95" s="27">
        <f t="shared" si="14"/>
        <v>-2525</v>
      </c>
      <c r="K95" s="7"/>
      <c r="L95" s="124">
        <f t="shared" si="22"/>
        <v>0.75879406096555302</v>
      </c>
      <c r="M95" s="27">
        <f t="shared" ca="1" si="15"/>
        <v>9.9460430247810699E-5</v>
      </c>
      <c r="N95" s="44"/>
      <c r="O95" s="44"/>
      <c r="P95" s="7"/>
      <c r="Q95" s="28">
        <f t="shared" ca="1" si="16"/>
        <v>-2917.5909367748582</v>
      </c>
      <c r="R95" s="27">
        <f t="shared" ca="1" si="17"/>
        <v>-2524.6315516821087</v>
      </c>
      <c r="S95" s="7"/>
      <c r="T95" s="28">
        <f t="shared" ca="1" si="18"/>
        <v>0.75452307852176481</v>
      </c>
      <c r="U95" s="27">
        <f t="shared" ca="1" si="19"/>
        <v>-0.65392886384149695</v>
      </c>
      <c r="V95" s="7"/>
      <c r="W95" s="28">
        <f t="shared" ca="1" si="20"/>
        <v>0.74882107594361447</v>
      </c>
      <c r="X95" s="27">
        <f t="shared" ca="1" si="24"/>
        <v>303.58702483100103</v>
      </c>
      <c r="Y95" s="7"/>
      <c r="Z95" s="28">
        <f t="shared" si="23"/>
        <v>303.64199999999988</v>
      </c>
      <c r="AA95" s="27">
        <f t="shared" si="21"/>
        <v>5.2995526473406196</v>
      </c>
      <c r="AB95" s="7"/>
      <c r="AC95" s="28">
        <f t="shared" ca="1" si="13"/>
        <v>-5.4975168998851132E-2</v>
      </c>
      <c r="AD95" s="27"/>
      <c r="AE95" s="7"/>
    </row>
    <row r="96" spans="1:31" s="26" customFormat="1" x14ac:dyDescent="0.25">
      <c r="A96" s="26">
        <v>11</v>
      </c>
      <c r="B96" s="26">
        <v>-613</v>
      </c>
      <c r="C96" s="26">
        <v>11530</v>
      </c>
      <c r="D96" s="26">
        <v>11991</v>
      </c>
      <c r="E96" s="26">
        <v>14709</v>
      </c>
      <c r="F96" s="26">
        <v>14222</v>
      </c>
      <c r="G96" s="27"/>
      <c r="H96" s="7"/>
      <c r="I96" s="28">
        <f t="shared" si="14"/>
        <v>-3179</v>
      </c>
      <c r="J96" s="27">
        <f t="shared" si="14"/>
        <v>-2231</v>
      </c>
      <c r="K96" s="7"/>
      <c r="L96" s="124">
        <f t="shared" si="22"/>
        <v>0.81789874617929648</v>
      </c>
      <c r="M96" s="27">
        <f t="shared" ca="1" si="15"/>
        <v>1.209183097105193E-4</v>
      </c>
      <c r="N96" s="44"/>
      <c r="O96" s="44"/>
      <c r="P96" s="7"/>
      <c r="Q96" s="28">
        <f t="shared" ca="1" si="16"/>
        <v>-3139.5909367748582</v>
      </c>
      <c r="R96" s="27">
        <f t="shared" ca="1" si="17"/>
        <v>-2230.6315516821087</v>
      </c>
      <c r="S96" s="7"/>
      <c r="T96" s="28">
        <f t="shared" ca="1" si="18"/>
        <v>0.81193487032592815</v>
      </c>
      <c r="U96" s="27">
        <f t="shared" ca="1" si="19"/>
        <v>-0.5777771236632897</v>
      </c>
      <c r="V96" s="7"/>
      <c r="W96" s="28">
        <f t="shared" ca="1" si="20"/>
        <v>0.80690246000120347</v>
      </c>
      <c r="X96" s="27">
        <f t="shared" ca="1" si="24"/>
        <v>298.06133686009139</v>
      </c>
      <c r="Y96" s="7"/>
      <c r="Z96" s="28">
        <f t="shared" si="23"/>
        <v>298.12499999999989</v>
      </c>
      <c r="AA96" s="27">
        <f t="shared" si="21"/>
        <v>5.2032628325080923</v>
      </c>
      <c r="AB96" s="7"/>
      <c r="AC96" s="28">
        <f t="shared" ca="1" si="13"/>
        <v>-6.3663139908499033E-2</v>
      </c>
      <c r="AD96" s="27"/>
      <c r="AE96" s="7"/>
    </row>
    <row r="97" spans="1:31" s="26" customFormat="1" x14ac:dyDescent="0.25">
      <c r="A97" s="26">
        <v>12</v>
      </c>
      <c r="B97" s="26">
        <v>-637</v>
      </c>
      <c r="C97" s="26">
        <v>11421</v>
      </c>
      <c r="D97" s="26">
        <v>12147</v>
      </c>
      <c r="E97" s="26">
        <v>14804</v>
      </c>
      <c r="F97" s="26">
        <v>14056</v>
      </c>
      <c r="G97" s="27"/>
      <c r="H97" s="7"/>
      <c r="I97" s="28">
        <f t="shared" si="14"/>
        <v>-3383</v>
      </c>
      <c r="J97" s="27">
        <f t="shared" si="14"/>
        <v>-1909</v>
      </c>
      <c r="K97" s="7"/>
      <c r="L97" s="124">
        <f t="shared" si="22"/>
        <v>0.87128234572207464</v>
      </c>
      <c r="M97" s="27">
        <f t="shared" ca="1" si="15"/>
        <v>1.1859492833219834E-4</v>
      </c>
      <c r="N97" s="44"/>
      <c r="O97" s="44"/>
      <c r="P97" s="7"/>
      <c r="Q97" s="28">
        <f t="shared" ca="1" si="16"/>
        <v>-3343.5909367748582</v>
      </c>
      <c r="R97" s="27">
        <f t="shared" ca="1" si="17"/>
        <v>-1908.6315516821087</v>
      </c>
      <c r="S97" s="7"/>
      <c r="T97" s="28">
        <f t="shared" ca="1" si="18"/>
        <v>0.86469165198380782</v>
      </c>
      <c r="U97" s="27">
        <f t="shared" ca="1" si="19"/>
        <v>-0.49437283680144373</v>
      </c>
      <c r="V97" s="7"/>
      <c r="W97" s="28">
        <f t="shared" ca="1" si="20"/>
        <v>0.86039221586370296</v>
      </c>
      <c r="X97" s="27">
        <f t="shared" ca="1" si="24"/>
        <v>292.33828024597403</v>
      </c>
      <c r="Y97" s="7"/>
      <c r="Z97" s="28">
        <f t="shared" si="23"/>
        <v>292.39199999999988</v>
      </c>
      <c r="AA97" s="27">
        <f t="shared" si="21"/>
        <v>5.1032031064912582</v>
      </c>
      <c r="AB97" s="7"/>
      <c r="AC97" s="28">
        <f t="shared" ca="1" si="13"/>
        <v>-5.3719754025848943E-2</v>
      </c>
      <c r="AD97" s="27"/>
      <c r="AE97" s="7"/>
    </row>
    <row r="98" spans="1:31" s="26" customFormat="1" x14ac:dyDescent="0.25">
      <c r="A98" s="26">
        <v>13</v>
      </c>
      <c r="B98" s="26">
        <v>-630</v>
      </c>
      <c r="C98" s="26">
        <v>11344</v>
      </c>
      <c r="D98" s="26">
        <v>12327</v>
      </c>
      <c r="E98" s="26">
        <v>14910</v>
      </c>
      <c r="F98" s="26">
        <v>13900</v>
      </c>
      <c r="G98" s="27"/>
      <c r="H98" s="7"/>
      <c r="I98" s="28">
        <f t="shared" si="14"/>
        <v>-3566</v>
      </c>
      <c r="J98" s="27">
        <f t="shared" si="14"/>
        <v>-1573</v>
      </c>
      <c r="K98" s="7"/>
      <c r="L98" s="124">
        <f t="shared" si="22"/>
        <v>0.91550818897635355</v>
      </c>
      <c r="M98" s="27">
        <f t="shared" ca="1" si="15"/>
        <v>4.9357518463847953E-5</v>
      </c>
      <c r="N98" s="44"/>
      <c r="O98" s="44"/>
      <c r="P98" s="7"/>
      <c r="Q98" s="28">
        <f t="shared" ca="1" si="16"/>
        <v>-3526.5909367748582</v>
      </c>
      <c r="R98" s="27">
        <f t="shared" ca="1" si="17"/>
        <v>-1572.6315516821087</v>
      </c>
      <c r="S98" s="7"/>
      <c r="T98" s="28">
        <f t="shared" ca="1" si="18"/>
        <v>0.91201758847102354</v>
      </c>
      <c r="U98" s="27">
        <f t="shared" ca="1" si="19"/>
        <v>-0.40734227659777833</v>
      </c>
      <c r="V98" s="7"/>
      <c r="W98" s="28">
        <f t="shared" ca="1" si="20"/>
        <v>0.90848269835548956</v>
      </c>
      <c r="X98" s="27">
        <f t="shared" ca="1" si="24"/>
        <v>286.60737440966682</v>
      </c>
      <c r="Y98" s="7"/>
      <c r="Z98" s="28">
        <f t="shared" si="23"/>
        <v>286.72199999999987</v>
      </c>
      <c r="AA98" s="27">
        <f t="shared" si="21"/>
        <v>5.0042429379031796</v>
      </c>
      <c r="AB98" s="7"/>
      <c r="AC98" s="28">
        <f t="shared" ca="1" si="13"/>
        <v>-0.11462559033304842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11279</v>
      </c>
      <c r="D99" s="26">
        <v>12512</v>
      </c>
      <c r="E99" s="26">
        <v>14973</v>
      </c>
      <c r="F99" s="26">
        <v>13718</v>
      </c>
      <c r="G99" s="27"/>
      <c r="H99" s="7"/>
      <c r="I99" s="28">
        <f t="shared" si="14"/>
        <v>-3694</v>
      </c>
      <c r="J99" s="27">
        <f t="shared" si="14"/>
        <v>-1206</v>
      </c>
      <c r="K99" s="7"/>
      <c r="L99" s="124">
        <f t="shared" si="22"/>
        <v>0.95126125494255054</v>
      </c>
      <c r="M99" s="27">
        <f t="shared" ca="1" si="15"/>
        <v>7.8179047762818411E-5</v>
      </c>
      <c r="N99" s="44"/>
      <c r="O99" s="44"/>
      <c r="P99" s="7"/>
      <c r="Q99" s="28">
        <f t="shared" ca="1" si="16"/>
        <v>-3654.5909367748582</v>
      </c>
      <c r="R99" s="27">
        <f t="shared" ca="1" si="17"/>
        <v>-1205.6315516821087</v>
      </c>
      <c r="S99" s="7"/>
      <c r="T99" s="28">
        <f t="shared" ca="1" si="18"/>
        <v>0.94511988284459514</v>
      </c>
      <c r="U99" s="27">
        <f t="shared" ca="1" si="19"/>
        <v>-0.31228211113722709</v>
      </c>
      <c r="V99" s="7"/>
      <c r="W99" s="28">
        <f t="shared" ca="1" si="20"/>
        <v>0.94241936330315468</v>
      </c>
      <c r="X99" s="27">
        <f t="shared" ca="1" si="24"/>
        <v>280.79027477469685</v>
      </c>
      <c r="Y99" s="7"/>
      <c r="Z99" s="28">
        <f t="shared" si="23"/>
        <v>280.96199999999988</v>
      </c>
      <c r="AA99" s="27">
        <f t="shared" si="21"/>
        <v>4.9037119729883054</v>
      </c>
      <c r="AB99" s="7"/>
      <c r="AC99" s="28">
        <f t="shared" ca="1" si="13"/>
        <v>-0.17172522530302103</v>
      </c>
      <c r="AD99" s="27"/>
      <c r="AE99" s="7"/>
    </row>
    <row r="100" spans="1:31" s="26" customFormat="1" x14ac:dyDescent="0.25">
      <c r="A100" s="26">
        <v>15</v>
      </c>
      <c r="B100" s="26">
        <v>-638</v>
      </c>
      <c r="C100" s="26">
        <v>11218</v>
      </c>
      <c r="D100" s="26">
        <v>12688</v>
      </c>
      <c r="E100" s="26">
        <v>15015</v>
      </c>
      <c r="F100" s="26">
        <v>13523</v>
      </c>
      <c r="G100" s="27"/>
      <c r="H100" s="7"/>
      <c r="I100" s="28">
        <f t="shared" si="14"/>
        <v>-3797</v>
      </c>
      <c r="J100" s="27">
        <f t="shared" si="14"/>
        <v>-835</v>
      </c>
      <c r="K100" s="7"/>
      <c r="L100" s="124">
        <f t="shared" si="22"/>
        <v>0.97734206847022842</v>
      </c>
      <c r="M100" s="27">
        <f t="shared" ca="1" si="15"/>
        <v>5.5390810265204314E-5</v>
      </c>
      <c r="N100" s="44"/>
      <c r="O100" s="44"/>
      <c r="P100" s="7"/>
      <c r="Q100" s="28">
        <f t="shared" ca="1" si="16"/>
        <v>-3757.5909367748582</v>
      </c>
      <c r="R100" s="27">
        <f t="shared" ca="1" si="17"/>
        <v>-834.63155168210858</v>
      </c>
      <c r="S100" s="7"/>
      <c r="T100" s="28">
        <f t="shared" ca="1" si="18"/>
        <v>0.97175688534832849</v>
      </c>
      <c r="U100" s="27">
        <f t="shared" ca="1" si="19"/>
        <v>-0.21618586757901317</v>
      </c>
      <c r="V100" s="7"/>
      <c r="W100" s="28">
        <f t="shared" ca="1" si="20"/>
        <v>0.96989956820048007</v>
      </c>
      <c r="X100" s="27">
        <f t="shared" ca="1" si="24"/>
        <v>275.02257379033335</v>
      </c>
      <c r="Y100" s="7"/>
      <c r="Z100" s="28">
        <f t="shared" si="23"/>
        <v>275.21999999999986</v>
      </c>
      <c r="AA100" s="27">
        <f t="shared" si="21"/>
        <v>4.8034951673387907</v>
      </c>
      <c r="AB100" s="7"/>
      <c r="AC100" s="28">
        <f t="shared" ca="1" si="13"/>
        <v>-0.19742620966650293</v>
      </c>
      <c r="AD100" s="27"/>
      <c r="AE100" s="7"/>
    </row>
    <row r="101" spans="1:31" s="26" customFormat="1" x14ac:dyDescent="0.25">
      <c r="A101" s="26">
        <v>16</v>
      </c>
      <c r="B101" s="26">
        <v>-627</v>
      </c>
      <c r="C101" s="26">
        <v>11194</v>
      </c>
      <c r="D101" s="26">
        <v>12880</v>
      </c>
      <c r="E101" s="26">
        <v>15056</v>
      </c>
      <c r="F101" s="26">
        <v>13346</v>
      </c>
      <c r="G101" s="27"/>
      <c r="H101" s="7"/>
      <c r="I101" s="28">
        <f t="shared" si="14"/>
        <v>-3862</v>
      </c>
      <c r="J101" s="27">
        <f t="shared" si="14"/>
        <v>-466</v>
      </c>
      <c r="K101" s="7"/>
      <c r="L101" s="124">
        <f t="shared" si="22"/>
        <v>0.99341882429112205</v>
      </c>
      <c r="M101" s="27">
        <f t="shared" ca="1" si="15"/>
        <v>3.4471133590611361E-5</v>
      </c>
      <c r="N101" s="44"/>
      <c r="O101" s="44"/>
      <c r="P101" s="7"/>
      <c r="Q101" s="28">
        <f t="shared" ca="1" si="16"/>
        <v>-3822.5909367748582</v>
      </c>
      <c r="R101" s="27">
        <f t="shared" ca="1" si="17"/>
        <v>-465.63155168210864</v>
      </c>
      <c r="S101" s="7"/>
      <c r="T101" s="28">
        <f t="shared" ca="1" si="18"/>
        <v>0.98856664420990781</v>
      </c>
      <c r="U101" s="27">
        <f t="shared" ca="1" si="19"/>
        <v>-0.12060766306963065</v>
      </c>
      <c r="V101" s="7"/>
      <c r="W101" s="28">
        <f t="shared" ca="1" si="20"/>
        <v>0.98754761201505747</v>
      </c>
      <c r="X101" s="27">
        <f t="shared" ca="1" si="24"/>
        <v>269.41999539970516</v>
      </c>
      <c r="Y101" s="7"/>
      <c r="Z101" s="28">
        <f t="shared" si="23"/>
        <v>269.57699999999988</v>
      </c>
      <c r="AA101" s="27">
        <f t="shared" si="21"/>
        <v>4.7050062376487514</v>
      </c>
      <c r="AB101" s="7"/>
      <c r="AC101" s="28">
        <f t="shared" ca="1" si="13"/>
        <v>-0.15700460029472652</v>
      </c>
      <c r="AD101" s="27"/>
      <c r="AE101" s="7"/>
    </row>
    <row r="102" spans="1:31" s="26" customFormat="1" x14ac:dyDescent="0.25">
      <c r="A102" s="26">
        <v>17</v>
      </c>
      <c r="B102" s="26">
        <v>-607</v>
      </c>
      <c r="C102" s="26">
        <v>11175</v>
      </c>
      <c r="D102" s="26">
        <v>13062</v>
      </c>
      <c r="E102" s="26">
        <v>15065</v>
      </c>
      <c r="F102" s="26">
        <v>13161</v>
      </c>
      <c r="G102" s="27"/>
      <c r="H102" s="7"/>
      <c r="I102" s="28">
        <f t="shared" si="14"/>
        <v>-3890</v>
      </c>
      <c r="J102" s="27">
        <f t="shared" si="14"/>
        <v>-99</v>
      </c>
      <c r="K102" s="7"/>
      <c r="L102" s="124">
        <f t="shared" si="22"/>
        <v>0.99981099145459573</v>
      </c>
      <c r="M102" s="27">
        <f t="shared" ca="1" si="15"/>
        <v>1.7546674616900568E-5</v>
      </c>
      <c r="N102" s="44"/>
      <c r="O102" s="44"/>
      <c r="P102" s="7"/>
      <c r="Q102" s="28">
        <f t="shared" ca="1" si="16"/>
        <v>-3850.5909367748582</v>
      </c>
      <c r="R102" s="27">
        <f t="shared" ca="1" si="17"/>
        <v>-98.631551682108636</v>
      </c>
      <c r="S102" s="7"/>
      <c r="T102" s="28">
        <f t="shared" ca="1" si="18"/>
        <v>0.99580777110412666</v>
      </c>
      <c r="U102" s="27">
        <f t="shared" ca="1" si="19"/>
        <v>-2.5547497609079442E-2</v>
      </c>
      <c r="V102" s="7"/>
      <c r="W102" s="28">
        <f t="shared" ca="1" si="20"/>
        <v>0.99562211635298425</v>
      </c>
      <c r="X102" s="27">
        <f t="shared" ca="1" si="24"/>
        <v>263.92690977819473</v>
      </c>
      <c r="Y102" s="7"/>
      <c r="Z102" s="28">
        <f t="shared" si="23"/>
        <v>264.11399999999986</v>
      </c>
      <c r="AA102" s="27">
        <f t="shared" si="21"/>
        <v>4.6096589006123008</v>
      </c>
      <c r="AB102" s="7"/>
      <c r="AC102" s="28">
        <f t="shared" ca="1" si="13"/>
        <v>-0.18709022180513557</v>
      </c>
      <c r="AD102" s="27"/>
      <c r="AE102" s="7"/>
    </row>
    <row r="103" spans="1:31" s="26" customFormat="1" x14ac:dyDescent="0.25">
      <c r="A103" s="26">
        <v>18</v>
      </c>
      <c r="B103" s="26">
        <v>-623</v>
      </c>
      <c r="C103" s="26">
        <v>11181</v>
      </c>
      <c r="D103" s="26">
        <v>13253</v>
      </c>
      <c r="E103" s="26">
        <v>15065</v>
      </c>
      <c r="F103" s="26">
        <v>12976</v>
      </c>
      <c r="G103" s="27"/>
      <c r="H103" s="7"/>
      <c r="I103" s="28">
        <f t="shared" si="14"/>
        <v>-3884</v>
      </c>
      <c r="J103" s="27">
        <f t="shared" si="14"/>
        <v>277</v>
      </c>
      <c r="K103" s="7"/>
      <c r="L103" s="124">
        <f t="shared" si="22"/>
        <v>0.99692691187982363</v>
      </c>
      <c r="M103" s="27">
        <f t="shared" ca="1" si="15"/>
        <v>4.0119912394598796E-6</v>
      </c>
      <c r="N103" s="44"/>
      <c r="O103" s="44"/>
      <c r="P103" s="7"/>
      <c r="Q103" s="28">
        <f t="shared" ca="1" si="16"/>
        <v>-3844.5909367748582</v>
      </c>
      <c r="R103" s="27">
        <f t="shared" ca="1" si="17"/>
        <v>277.36844831789136</v>
      </c>
      <c r="S103" s="7"/>
      <c r="T103" s="28">
        <f t="shared" ca="1" si="18"/>
        <v>0.99425610105536544</v>
      </c>
      <c r="U103" s="27">
        <f t="shared" ca="1" si="19"/>
        <v>7.1843843571212804E-2</v>
      </c>
      <c r="V103" s="7"/>
      <c r="W103" s="28">
        <f t="shared" ca="1" si="20"/>
        <v>0.99492391631331334</v>
      </c>
      <c r="X103" s="27">
        <f t="shared" ca="1" si="24"/>
        <v>258.32685038007355</v>
      </c>
      <c r="Y103" s="7"/>
      <c r="Z103" s="28">
        <f t="shared" si="23"/>
        <v>258.50699999999983</v>
      </c>
      <c r="AA103" s="27">
        <f t="shared" si="21"/>
        <v>4.5117982894529787</v>
      </c>
      <c r="AB103" s="7"/>
      <c r="AC103" s="28">
        <f t="shared" ca="1" si="13"/>
        <v>-0.18014961992628287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11210</v>
      </c>
      <c r="D104" s="26">
        <v>13438</v>
      </c>
      <c r="E104" s="26">
        <v>15045</v>
      </c>
      <c r="F104" s="26">
        <v>12794</v>
      </c>
      <c r="G104" s="27"/>
      <c r="H104" s="7"/>
      <c r="I104" s="28">
        <f t="shared" si="14"/>
        <v>-3835</v>
      </c>
      <c r="J104" s="27">
        <f t="shared" si="14"/>
        <v>644</v>
      </c>
      <c r="K104" s="7"/>
      <c r="L104" s="124">
        <f t="shared" si="22"/>
        <v>0.98466802194595093</v>
      </c>
      <c r="M104" s="27">
        <f t="shared" ca="1" si="15"/>
        <v>2.5073612928788946E-6</v>
      </c>
      <c r="N104" s="44"/>
      <c r="O104" s="44"/>
      <c r="P104" s="7"/>
      <c r="Q104" s="28">
        <f t="shared" ca="1" si="16"/>
        <v>-3795.5909367748582</v>
      </c>
      <c r="R104" s="27">
        <f t="shared" ca="1" si="17"/>
        <v>644.36844831789142</v>
      </c>
      <c r="S104" s="7"/>
      <c r="T104" s="28">
        <f t="shared" ca="1" si="18"/>
        <v>0.98158412899048253</v>
      </c>
      <c r="U104" s="27">
        <f t="shared" ca="1" si="19"/>
        <v>0.16690400903176403</v>
      </c>
      <c r="V104" s="7"/>
      <c r="W104" s="28">
        <f t="shared" ca="1" si="20"/>
        <v>0.98308455698174146</v>
      </c>
      <c r="X104" s="27">
        <f t="shared" ca="1" si="24"/>
        <v>252.82146984125359</v>
      </c>
      <c r="Y104" s="7"/>
      <c r="Z104" s="28">
        <f t="shared" si="23"/>
        <v>252.95399999999984</v>
      </c>
      <c r="AA104" s="27">
        <f t="shared" si="21"/>
        <v>4.4148801560897333</v>
      </c>
      <c r="AB104" s="7"/>
      <c r="AC104" s="28">
        <f t="shared" ca="1" si="13"/>
        <v>-0.13253015874624907</v>
      </c>
      <c r="AD104" s="27"/>
      <c r="AE104" s="7"/>
    </row>
    <row r="105" spans="1:31" s="26" customFormat="1" x14ac:dyDescent="0.25">
      <c r="A105" s="26">
        <v>20</v>
      </c>
      <c r="B105" s="26">
        <v>-625</v>
      </c>
      <c r="C105" s="26">
        <v>11243</v>
      </c>
      <c r="D105" s="26">
        <v>13624</v>
      </c>
      <c r="E105" s="26">
        <v>15000</v>
      </c>
      <c r="F105" s="26">
        <v>12607</v>
      </c>
      <c r="G105" s="27"/>
      <c r="H105" s="7"/>
      <c r="I105" s="28">
        <f t="shared" si="14"/>
        <v>-3757</v>
      </c>
      <c r="J105" s="27">
        <f t="shared" si="14"/>
        <v>1017</v>
      </c>
      <c r="K105" s="7"/>
      <c r="L105" s="124">
        <f t="shared" si="22"/>
        <v>0.96282858630133217</v>
      </c>
      <c r="M105" s="27">
        <f t="shared" ca="1" si="15"/>
        <v>8.6528120278375185E-7</v>
      </c>
      <c r="N105" s="44"/>
      <c r="O105" s="44"/>
      <c r="P105" s="7"/>
      <c r="Q105" s="28">
        <f t="shared" ca="1" si="16"/>
        <v>-3717.5909367748582</v>
      </c>
      <c r="R105" s="27">
        <f t="shared" ca="1" si="17"/>
        <v>1017.3684483178914</v>
      </c>
      <c r="S105" s="7"/>
      <c r="T105" s="28">
        <f t="shared" ca="1" si="18"/>
        <v>0.96141241835658742</v>
      </c>
      <c r="U105" s="27">
        <f t="shared" ca="1" si="19"/>
        <v>0.26351829163880924</v>
      </c>
      <c r="V105" s="7"/>
      <c r="W105" s="28">
        <f t="shared" ca="1" si="20"/>
        <v>0.96375879122648778</v>
      </c>
      <c r="X105" s="27">
        <f t="shared" ca="1" si="24"/>
        <v>247.16457012929231</v>
      </c>
      <c r="Y105" s="7"/>
      <c r="Z105" s="28">
        <f t="shared" si="23"/>
        <v>247.32899999999984</v>
      </c>
      <c r="AA105" s="27">
        <f t="shared" si="21"/>
        <v>4.3167053856650526</v>
      </c>
      <c r="AB105" s="7"/>
      <c r="AC105" s="28">
        <f t="shared" ca="1" si="13"/>
        <v>-0.16442987070752224</v>
      </c>
      <c r="AD105" s="27"/>
      <c r="AE105" s="7"/>
    </row>
    <row r="106" spans="1:31" s="26" customFormat="1" x14ac:dyDescent="0.25">
      <c r="A106" s="26">
        <v>21</v>
      </c>
      <c r="B106" s="26">
        <v>-630</v>
      </c>
      <c r="C106" s="26">
        <v>11296</v>
      </c>
      <c r="D106" s="26">
        <v>13797</v>
      </c>
      <c r="E106" s="26">
        <v>14935</v>
      </c>
      <c r="F106" s="26">
        <v>12419</v>
      </c>
      <c r="G106" s="27"/>
      <c r="H106" s="7"/>
      <c r="I106" s="28">
        <f t="shared" si="14"/>
        <v>-3639</v>
      </c>
      <c r="J106" s="27">
        <f t="shared" si="14"/>
        <v>1378</v>
      </c>
      <c r="K106" s="7"/>
      <c r="L106" s="124">
        <f t="shared" si="22"/>
        <v>0.93143105193662945</v>
      </c>
      <c r="M106" s="27">
        <f t="shared" ca="1" si="15"/>
        <v>6.9162108752392323E-6</v>
      </c>
      <c r="N106" s="44"/>
      <c r="O106" s="44"/>
      <c r="P106" s="7"/>
      <c r="Q106" s="28">
        <f t="shared" ca="1" si="16"/>
        <v>-3599.5909367748582</v>
      </c>
      <c r="R106" s="27">
        <f t="shared" ca="1" si="17"/>
        <v>1378.3684483178913</v>
      </c>
      <c r="S106" s="7"/>
      <c r="T106" s="28">
        <f t="shared" ca="1" si="18"/>
        <v>0.93089624073095101</v>
      </c>
      <c r="U106" s="27">
        <f t="shared" ca="1" si="19"/>
        <v>0.35702433995286642</v>
      </c>
      <c r="V106" s="7"/>
      <c r="W106" s="28">
        <f t="shared" ca="1" si="20"/>
        <v>0.93406092092105419</v>
      </c>
      <c r="X106" s="27">
        <f t="shared" ca="1" si="24"/>
        <v>241.53877075299033</v>
      </c>
      <c r="Y106" s="7"/>
      <c r="Z106" s="28">
        <f t="shared" si="23"/>
        <v>241.65899999999985</v>
      </c>
      <c r="AA106" s="27">
        <f t="shared" si="21"/>
        <v>4.217745217076974</v>
      </c>
      <c r="AB106" s="7"/>
      <c r="AC106" s="28">
        <f t="shared" ca="1" si="13"/>
        <v>-0.12022924700951876</v>
      </c>
      <c r="AD106" s="27"/>
      <c r="AE106" s="7"/>
    </row>
    <row r="107" spans="1:31" s="26" customFormat="1" x14ac:dyDescent="0.25">
      <c r="A107" s="26">
        <v>22</v>
      </c>
      <c r="B107" s="26">
        <v>-643</v>
      </c>
      <c r="C107" s="26">
        <v>11376</v>
      </c>
      <c r="D107" s="26">
        <v>13977</v>
      </c>
      <c r="E107" s="26">
        <v>14853</v>
      </c>
      <c r="F107" s="26">
        <v>12243</v>
      </c>
      <c r="G107" s="27"/>
      <c r="H107" s="7"/>
      <c r="I107" s="28">
        <f t="shared" si="14"/>
        <v>-3477</v>
      </c>
      <c r="J107" s="27">
        <f t="shared" si="14"/>
        <v>1734</v>
      </c>
      <c r="K107" s="7"/>
      <c r="L107" s="124">
        <f t="shared" si="22"/>
        <v>0.88999007708103839</v>
      </c>
      <c r="M107" s="27">
        <f t="shared" ca="1" si="15"/>
        <v>8.8939506878667081E-6</v>
      </c>
      <c r="N107" s="44"/>
      <c r="O107" s="44"/>
      <c r="P107" s="7"/>
      <c r="Q107" s="28">
        <f t="shared" ca="1" si="16"/>
        <v>-3437.5909367748582</v>
      </c>
      <c r="R107" s="27">
        <f t="shared" ca="1" si="17"/>
        <v>1734.3684483178913</v>
      </c>
      <c r="S107" s="7"/>
      <c r="T107" s="28">
        <f t="shared" ca="1" si="18"/>
        <v>0.88900114941439945</v>
      </c>
      <c r="U107" s="27">
        <f t="shared" ca="1" si="19"/>
        <v>0.44923529064484524</v>
      </c>
      <c r="V107" s="7"/>
      <c r="W107" s="28">
        <f t="shared" ca="1" si="20"/>
        <v>0.89297234981971718</v>
      </c>
      <c r="X107" s="27">
        <f t="shared" ca="1" si="24"/>
        <v>235.75104163812148</v>
      </c>
      <c r="Y107" s="7"/>
      <c r="Z107" s="28">
        <f t="shared" si="23"/>
        <v>235.87199999999984</v>
      </c>
      <c r="AA107" s="27">
        <f t="shared" si="21"/>
        <v>4.1167430132640623</v>
      </c>
      <c r="AB107" s="7"/>
      <c r="AC107" s="28">
        <f t="shared" ca="1" si="13"/>
        <v>-0.12095836187836539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11477</v>
      </c>
      <c r="D108" s="26">
        <v>14158</v>
      </c>
      <c r="E108" s="26">
        <v>14772</v>
      </c>
      <c r="F108" s="26">
        <v>12081</v>
      </c>
      <c r="G108" s="27"/>
      <c r="H108" s="7"/>
      <c r="I108" s="28">
        <f t="shared" si="14"/>
        <v>-3295</v>
      </c>
      <c r="J108" s="27">
        <f t="shared" si="14"/>
        <v>2077</v>
      </c>
      <c r="K108" s="7"/>
      <c r="L108" s="124">
        <f t="shared" si="22"/>
        <v>0.84024499939388886</v>
      </c>
      <c r="M108" s="27">
        <f t="shared" ca="1" si="15"/>
        <v>4.1432868900459794E-5</v>
      </c>
      <c r="N108" s="44"/>
      <c r="O108" s="44"/>
      <c r="P108" s="7"/>
      <c r="Q108" s="28">
        <f t="shared" ca="1" si="16"/>
        <v>-3255.5909367748582</v>
      </c>
      <c r="R108" s="27">
        <f t="shared" ca="1" si="17"/>
        <v>2077.3684483178913</v>
      </c>
      <c r="S108" s="7"/>
      <c r="T108" s="28">
        <f t="shared" ca="1" si="18"/>
        <v>0.84193382460197741</v>
      </c>
      <c r="U108" s="27">
        <f t="shared" ca="1" si="19"/>
        <v>0.53807898751942029</v>
      </c>
      <c r="V108" s="7"/>
      <c r="W108" s="28">
        <f t="shared" ca="1" si="20"/>
        <v>0.84668183626462434</v>
      </c>
      <c r="X108" s="27">
        <f t="shared" ca="1" si="24"/>
        <v>230.02046246490022</v>
      </c>
      <c r="Y108" s="7"/>
      <c r="Z108" s="28">
        <f t="shared" si="23"/>
        <v>230.16599999999985</v>
      </c>
      <c r="AA108" s="27">
        <f t="shared" si="21"/>
        <v>4.0171545261452657</v>
      </c>
      <c r="AB108" s="7"/>
      <c r="AC108" s="28">
        <f t="shared" ca="1" si="13"/>
        <v>-0.14553753509963485</v>
      </c>
      <c r="AD108" s="27"/>
      <c r="AE108" s="7"/>
    </row>
    <row r="109" spans="1:31" s="26" customFormat="1" x14ac:dyDescent="0.25">
      <c r="A109" s="26">
        <v>24</v>
      </c>
      <c r="B109" s="26">
        <v>-618</v>
      </c>
      <c r="C109" s="26">
        <v>11579</v>
      </c>
      <c r="D109" s="26">
        <v>14297</v>
      </c>
      <c r="E109" s="26">
        <v>14658</v>
      </c>
      <c r="F109" s="26">
        <v>11921</v>
      </c>
      <c r="G109" s="27"/>
      <c r="H109" s="7"/>
      <c r="I109" s="28">
        <f t="shared" si="14"/>
        <v>-3079</v>
      </c>
      <c r="J109" s="27">
        <f t="shared" si="14"/>
        <v>2376</v>
      </c>
      <c r="K109" s="7"/>
      <c r="L109" s="124">
        <f t="shared" si="22"/>
        <v>0.78373681971161868</v>
      </c>
      <c r="M109" s="27">
        <f t="shared" ca="1" si="15"/>
        <v>6.0240684604475092E-5</v>
      </c>
      <c r="N109" s="44"/>
      <c r="O109" s="44"/>
      <c r="P109" s="7"/>
      <c r="Q109" s="28">
        <f t="shared" ca="1" si="16"/>
        <v>-3039.5909367748582</v>
      </c>
      <c r="R109" s="27">
        <f t="shared" ca="1" si="17"/>
        <v>2376.3684483178913</v>
      </c>
      <c r="S109" s="7"/>
      <c r="T109" s="28">
        <f t="shared" ca="1" si="18"/>
        <v>0.7860737028465753</v>
      </c>
      <c r="U109" s="27">
        <f t="shared" ca="1" si="19"/>
        <v>0.6155258253197059</v>
      </c>
      <c r="V109" s="7"/>
      <c r="W109" s="28">
        <f t="shared" ca="1" si="20"/>
        <v>0.79149830697917734</v>
      </c>
      <c r="X109" s="27">
        <f t="shared" ca="1" si="24"/>
        <v>224.58583604336786</v>
      </c>
      <c r="Y109" s="7"/>
      <c r="Z109" s="28">
        <f t="shared" si="23"/>
        <v>224.60399999999984</v>
      </c>
      <c r="AA109" s="27">
        <f t="shared" si="21"/>
        <v>3.9200793131493414</v>
      </c>
      <c r="AB109" s="7"/>
      <c r="AC109" s="28">
        <f t="shared" ca="1" si="13"/>
        <v>-1.8163956631980227E-2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11706</v>
      </c>
      <c r="D110" s="26">
        <v>14448</v>
      </c>
      <c r="E110" s="26">
        <v>14532</v>
      </c>
      <c r="F110" s="26">
        <v>11780</v>
      </c>
      <c r="G110" s="27"/>
      <c r="H110" s="7"/>
      <c r="I110" s="28">
        <f t="shared" si="14"/>
        <v>-2826</v>
      </c>
      <c r="J110" s="27">
        <f t="shared" si="14"/>
        <v>2668</v>
      </c>
      <c r="K110" s="7"/>
      <c r="L110" s="124">
        <f t="shared" si="22"/>
        <v>0.71952163682130144</v>
      </c>
      <c r="M110" s="27">
        <f t="shared" ca="1" si="15"/>
        <v>5.1958886344926144E-5</v>
      </c>
      <c r="N110" s="44"/>
      <c r="O110" s="44"/>
      <c r="P110" s="7"/>
      <c r="Q110" s="28">
        <f t="shared" ca="1" si="16"/>
        <v>-2786.5909367748582</v>
      </c>
      <c r="R110" s="27">
        <f t="shared" ca="1" si="17"/>
        <v>2668.3684483178913</v>
      </c>
      <c r="S110" s="7"/>
      <c r="T110" s="28">
        <f t="shared" ca="1" si="18"/>
        <v>0.72064494912381261</v>
      </c>
      <c r="U110" s="27">
        <f t="shared" ca="1" si="19"/>
        <v>0.69115952644908185</v>
      </c>
      <c r="V110" s="7"/>
      <c r="W110" s="28">
        <f t="shared" ca="1" si="20"/>
        <v>0.72672988808946115</v>
      </c>
      <c r="X110" s="27">
        <f t="shared" ca="1" si="24"/>
        <v>218.89410066885853</v>
      </c>
      <c r="Y110" s="7"/>
      <c r="Z110" s="28">
        <f t="shared" si="23"/>
        <v>219.01499999999984</v>
      </c>
      <c r="AA110" s="27">
        <f t="shared" si="21"/>
        <v>3.8225328612553779</v>
      </c>
      <c r="AB110" s="7"/>
      <c r="AC110" s="28">
        <f t="shared" ca="1" si="13"/>
        <v>-0.12089933114131668</v>
      </c>
      <c r="AD110" s="27"/>
      <c r="AE110" s="7"/>
    </row>
    <row r="111" spans="1:31" s="26" customFormat="1" x14ac:dyDescent="0.25">
      <c r="A111" s="26">
        <v>26</v>
      </c>
      <c r="B111" s="26">
        <v>-602</v>
      </c>
      <c r="C111" s="26">
        <v>11842</v>
      </c>
      <c r="D111" s="26">
        <v>14578</v>
      </c>
      <c r="E111" s="26">
        <v>14404</v>
      </c>
      <c r="F111" s="26">
        <v>11654</v>
      </c>
      <c r="G111" s="27"/>
      <c r="H111" s="7"/>
      <c r="I111" s="28">
        <f t="shared" si="14"/>
        <v>-2562</v>
      </c>
      <c r="J111" s="27">
        <f t="shared" si="14"/>
        <v>2924</v>
      </c>
      <c r="K111" s="7"/>
      <c r="L111" s="124">
        <f t="shared" si="22"/>
        <v>0.65073446102111299</v>
      </c>
      <c r="M111" s="27">
        <f t="shared" ca="1" si="15"/>
        <v>6.8897463441079649E-5</v>
      </c>
      <c r="N111" s="44"/>
      <c r="O111" s="44"/>
      <c r="P111" s="7"/>
      <c r="Q111" s="28">
        <f t="shared" ca="1" si="16"/>
        <v>-2522.5909367748582</v>
      </c>
      <c r="R111" s="27">
        <f t="shared" ca="1" si="17"/>
        <v>2924.3684483178913</v>
      </c>
      <c r="S111" s="7"/>
      <c r="T111" s="28">
        <f t="shared" ca="1" si="18"/>
        <v>0.65237146697832127</v>
      </c>
      <c r="U111" s="27">
        <f t="shared" ca="1" si="19"/>
        <v>0.75746852469949355</v>
      </c>
      <c r="V111" s="7"/>
      <c r="W111" s="28">
        <f t="shared" ca="1" si="20"/>
        <v>0.65903491061382058</v>
      </c>
      <c r="X111" s="27">
        <f t="shared" ca="1" si="24"/>
        <v>213.48190680639709</v>
      </c>
      <c r="Y111" s="7"/>
      <c r="Z111" s="28">
        <f t="shared" si="23"/>
        <v>213.59699999999984</v>
      </c>
      <c r="AA111" s="27">
        <f t="shared" si="21"/>
        <v>3.7279709223823256</v>
      </c>
      <c r="AB111" s="7"/>
      <c r="AC111" s="28">
        <f t="shared" ca="1" si="13"/>
        <v>-0.11509319360274617</v>
      </c>
      <c r="AD111" s="27"/>
      <c r="AE111" s="7"/>
    </row>
    <row r="112" spans="1:31" s="26" customFormat="1" x14ac:dyDescent="0.25">
      <c r="A112" s="26">
        <v>27</v>
      </c>
      <c r="B112" s="26">
        <v>-622</v>
      </c>
      <c r="C112" s="26">
        <v>11985</v>
      </c>
      <c r="D112" s="26">
        <v>14692</v>
      </c>
      <c r="E112" s="26">
        <v>14251</v>
      </c>
      <c r="F112" s="26">
        <v>11536</v>
      </c>
      <c r="G112" s="27"/>
      <c r="H112" s="7"/>
      <c r="I112" s="28">
        <f t="shared" si="14"/>
        <v>-2266</v>
      </c>
      <c r="J112" s="27">
        <f t="shared" si="14"/>
        <v>3156</v>
      </c>
      <c r="K112" s="7"/>
      <c r="L112" s="124">
        <f t="shared" si="22"/>
        <v>0.57356213936343625</v>
      </c>
      <c r="M112" s="27">
        <f t="shared" ca="1" si="15"/>
        <v>8.9253778044686249E-5</v>
      </c>
      <c r="N112" s="44"/>
      <c r="O112" s="44"/>
      <c r="P112" s="7"/>
      <c r="Q112" s="28">
        <f t="shared" ca="1" si="16"/>
        <v>-2226.5909367748582</v>
      </c>
      <c r="R112" s="27">
        <f t="shared" ca="1" si="17"/>
        <v>3156.3684483178913</v>
      </c>
      <c r="S112" s="7"/>
      <c r="T112" s="28">
        <f t="shared" ca="1" si="18"/>
        <v>0.57582241123943689</v>
      </c>
      <c r="U112" s="27">
        <f t="shared" ca="1" si="19"/>
        <v>0.81756105436392923</v>
      </c>
      <c r="V112" s="7"/>
      <c r="W112" s="28">
        <f t="shared" ca="1" si="20"/>
        <v>0.58300956113049451</v>
      </c>
      <c r="X112" s="27">
        <f t="shared" ca="1" si="24"/>
        <v>207.95001446424794</v>
      </c>
      <c r="Y112" s="7"/>
      <c r="Z112" s="28">
        <f t="shared" si="23"/>
        <v>207.99899999999982</v>
      </c>
      <c r="AA112" s="27">
        <f t="shared" si="21"/>
        <v>3.6302673908556824</v>
      </c>
      <c r="AB112" s="7"/>
      <c r="AC112" s="28">
        <f t="shared" ca="1" si="13"/>
        <v>-4.8985535751882026E-2</v>
      </c>
      <c r="AD112" s="27"/>
      <c r="AE112" s="7"/>
    </row>
    <row r="113" spans="1:31" s="26" customFormat="1" x14ac:dyDescent="0.25">
      <c r="A113" s="26">
        <v>28</v>
      </c>
      <c r="B113" s="26">
        <v>-638</v>
      </c>
      <c r="C113" s="26">
        <v>12149</v>
      </c>
      <c r="D113" s="26">
        <v>14800</v>
      </c>
      <c r="E113" s="26">
        <v>14093</v>
      </c>
      <c r="F113" s="26">
        <v>11432</v>
      </c>
      <c r="G113" s="27"/>
      <c r="H113" s="7"/>
      <c r="I113" s="28">
        <f t="shared" si="14"/>
        <v>-1944</v>
      </c>
      <c r="J113" s="27">
        <f t="shared" si="14"/>
        <v>3368</v>
      </c>
      <c r="K113" s="7"/>
      <c r="L113" s="124">
        <f t="shared" si="22"/>
        <v>0.48872783334628245</v>
      </c>
      <c r="M113" s="27">
        <f t="shared" ca="1" si="15"/>
        <v>1.3194694255025177E-4</v>
      </c>
      <c r="N113" s="44"/>
      <c r="O113" s="44"/>
      <c r="P113" s="7"/>
      <c r="Q113" s="28">
        <f t="shared" ca="1" si="16"/>
        <v>-1904.5909367748584</v>
      </c>
      <c r="R113" s="27">
        <f t="shared" ca="1" si="17"/>
        <v>3368.3684483178913</v>
      </c>
      <c r="S113" s="7"/>
      <c r="T113" s="28">
        <f t="shared" ca="1" si="18"/>
        <v>0.49254945195592087</v>
      </c>
      <c r="U113" s="27">
        <f t="shared" ca="1" si="19"/>
        <v>0.87247319354005137</v>
      </c>
      <c r="V113" s="7"/>
      <c r="W113" s="28">
        <f t="shared" ca="1" si="20"/>
        <v>0.50021464937816229</v>
      </c>
      <c r="X113" s="27">
        <f t="shared" ca="1" si="24"/>
        <v>202.28395298553176</v>
      </c>
      <c r="Y113" s="7"/>
      <c r="Z113" s="28">
        <f t="shared" si="23"/>
        <v>202.25699999999983</v>
      </c>
      <c r="AA113" s="27">
        <f t="shared" si="21"/>
        <v>3.5300505852061685</v>
      </c>
      <c r="AB113" s="7"/>
      <c r="AC113" s="28">
        <f t="shared" ca="1" si="13"/>
        <v>2.6952985531920604E-2</v>
      </c>
      <c r="AD113" s="27"/>
      <c r="AE113" s="7"/>
    </row>
    <row r="114" spans="1:31" s="26" customFormat="1" x14ac:dyDescent="0.25">
      <c r="A114" s="26">
        <v>29</v>
      </c>
      <c r="B114" s="26">
        <v>-628</v>
      </c>
      <c r="C114" s="26">
        <v>12319</v>
      </c>
      <c r="D114" s="26">
        <v>14886</v>
      </c>
      <c r="E114" s="26">
        <v>13921</v>
      </c>
      <c r="F114" s="26">
        <v>11347</v>
      </c>
      <c r="G114" s="27"/>
      <c r="H114" s="7"/>
      <c r="I114" s="28">
        <f t="shared" si="14"/>
        <v>-1602</v>
      </c>
      <c r="J114" s="27">
        <f t="shared" si="14"/>
        <v>3539</v>
      </c>
      <c r="K114" s="7"/>
      <c r="L114" s="124">
        <f t="shared" si="22"/>
        <v>0.40042899876624199</v>
      </c>
      <c r="M114" s="27">
        <f t="shared" ca="1" si="15"/>
        <v>1.3748115201345584E-4</v>
      </c>
      <c r="N114" s="44"/>
      <c r="O114" s="44"/>
      <c r="P114" s="7"/>
      <c r="Q114" s="28">
        <f t="shared" ca="1" si="16"/>
        <v>-1562.5909367748584</v>
      </c>
      <c r="R114" s="27">
        <f t="shared" ca="1" si="17"/>
        <v>3539.3684483178913</v>
      </c>
      <c r="S114" s="7"/>
      <c r="T114" s="28">
        <f t="shared" ca="1" si="18"/>
        <v>0.40410425917653425</v>
      </c>
      <c r="U114" s="27">
        <f t="shared" ca="1" si="19"/>
        <v>0.91676553221513113</v>
      </c>
      <c r="V114" s="7"/>
      <c r="W114" s="28">
        <f t="shared" ca="1" si="20"/>
        <v>0.41215423445741067</v>
      </c>
      <c r="X114" s="27">
        <f t="shared" ca="1" si="24"/>
        <v>196.66449146134835</v>
      </c>
      <c r="Y114" s="7"/>
      <c r="Z114" s="28">
        <f t="shared" si="23"/>
        <v>196.60499999999985</v>
      </c>
      <c r="AA114" s="27">
        <f t="shared" si="21"/>
        <v>3.4314045758834486</v>
      </c>
      <c r="AB114" s="7"/>
      <c r="AC114" s="28">
        <f t="shared" ca="1" si="13"/>
        <v>5.9491461348500252E-2</v>
      </c>
      <c r="AD114" s="27"/>
      <c r="AE114" s="7"/>
    </row>
    <row r="115" spans="1:31" s="26" customFormat="1" x14ac:dyDescent="0.25">
      <c r="A115" s="26">
        <v>30</v>
      </c>
      <c r="B115" s="26">
        <v>-625</v>
      </c>
      <c r="C115" s="26">
        <v>12495</v>
      </c>
      <c r="D115" s="26">
        <v>14945</v>
      </c>
      <c r="E115" s="26">
        <v>13735</v>
      </c>
      <c r="F115" s="26">
        <v>11273</v>
      </c>
      <c r="G115" s="27"/>
      <c r="H115" s="7"/>
      <c r="I115" s="28">
        <f t="shared" si="14"/>
        <v>-1240</v>
      </c>
      <c r="J115" s="27">
        <f t="shared" si="14"/>
        <v>3672</v>
      </c>
      <c r="K115" s="7"/>
      <c r="L115" s="124">
        <f t="shared" si="22"/>
        <v>0.30868499420365708</v>
      </c>
      <c r="M115" s="27">
        <f t="shared" ca="1" si="15"/>
        <v>1.0302518451290079E-4</v>
      </c>
      <c r="N115" s="44"/>
      <c r="O115" s="44"/>
      <c r="P115" s="7"/>
      <c r="Q115" s="28">
        <f t="shared" ca="1" si="16"/>
        <v>-1200.5909367748584</v>
      </c>
      <c r="R115" s="27">
        <f t="shared" ca="1" si="17"/>
        <v>3672.3684483178913</v>
      </c>
      <c r="S115" s="7"/>
      <c r="T115" s="28">
        <f t="shared" ca="1" si="18"/>
        <v>0.31048683290127704</v>
      </c>
      <c r="U115" s="27">
        <f t="shared" ca="1" si="19"/>
        <v>0.95121512896241533</v>
      </c>
      <c r="V115" s="7"/>
      <c r="W115" s="28">
        <f t="shared" ca="1" si="20"/>
        <v>0.31883512644481043</v>
      </c>
      <c r="X115" s="27">
        <f t="shared" ca="1" si="24"/>
        <v>190.98752412779595</v>
      </c>
      <c r="Y115" s="7"/>
      <c r="Z115" s="28">
        <f t="shared" si="23"/>
        <v>190.97999999999985</v>
      </c>
      <c r="AA115" s="27">
        <f t="shared" si="21"/>
        <v>3.3332298054587675</v>
      </c>
      <c r="AB115" s="7"/>
      <c r="AC115" s="28">
        <f t="shared" ca="1" si="13"/>
        <v>7.5241277961026753E-3</v>
      </c>
      <c r="AD115" s="27"/>
      <c r="AE115" s="7"/>
    </row>
    <row r="116" spans="1:31" s="26" customFormat="1" x14ac:dyDescent="0.25">
      <c r="A116" s="26">
        <v>31</v>
      </c>
      <c r="B116" s="26">
        <v>-637</v>
      </c>
      <c r="C116" s="26">
        <v>12683</v>
      </c>
      <c r="D116" s="26">
        <v>15002</v>
      </c>
      <c r="E116" s="26">
        <v>13555</v>
      </c>
      <c r="F116" s="26">
        <v>11223</v>
      </c>
      <c r="G116" s="27"/>
      <c r="H116" s="7"/>
      <c r="I116" s="28">
        <f t="shared" si="14"/>
        <v>-872</v>
      </c>
      <c r="J116" s="27">
        <f t="shared" si="14"/>
        <v>3779</v>
      </c>
      <c r="K116" s="7"/>
      <c r="L116" s="124">
        <f t="shared" si="22"/>
        <v>0.21212650416453638</v>
      </c>
      <c r="M116" s="27">
        <f t="shared" ca="1" si="15"/>
        <v>1.3873928060144329E-4</v>
      </c>
      <c r="N116" s="44"/>
      <c r="O116" s="44"/>
      <c r="P116" s="7"/>
      <c r="Q116" s="28">
        <f t="shared" ca="1" si="16"/>
        <v>-832.59093677485839</v>
      </c>
      <c r="R116" s="27">
        <f t="shared" ca="1" si="17"/>
        <v>3779.3684483178913</v>
      </c>
      <c r="S116" s="7"/>
      <c r="T116" s="28">
        <f t="shared" ca="1" si="18"/>
        <v>0.21531773657725867</v>
      </c>
      <c r="U116" s="27">
        <f t="shared" ca="1" si="19"/>
        <v>0.97893021807489211</v>
      </c>
      <c r="V116" s="7"/>
      <c r="W116" s="28">
        <f t="shared" ca="1" si="20"/>
        <v>0.22390526813200951</v>
      </c>
      <c r="X116" s="27">
        <f t="shared" ca="1" si="24"/>
        <v>185.34036519805363</v>
      </c>
      <c r="Y116" s="7"/>
      <c r="Z116" s="28">
        <f t="shared" si="23"/>
        <v>185.24699999999984</v>
      </c>
      <c r="AA116" s="27">
        <f t="shared" si="21"/>
        <v>3.2331700794419329</v>
      </c>
      <c r="AB116" s="7"/>
      <c r="AC116" s="28">
        <f t="shared" ca="1" si="13"/>
        <v>9.3365198053788845E-2</v>
      </c>
      <c r="AD116" s="27"/>
      <c r="AE116" s="7"/>
    </row>
    <row r="117" spans="1:31" s="26" customFormat="1" x14ac:dyDescent="0.25">
      <c r="A117" s="26">
        <v>32</v>
      </c>
      <c r="B117" s="26">
        <v>-626</v>
      </c>
      <c r="C117" s="26">
        <v>12872</v>
      </c>
      <c r="D117" s="26">
        <v>15038</v>
      </c>
      <c r="E117" s="26">
        <v>13367</v>
      </c>
      <c r="F117" s="26">
        <v>11193</v>
      </c>
      <c r="G117" s="27"/>
      <c r="H117" s="7"/>
      <c r="I117" s="28">
        <f t="shared" si="14"/>
        <v>-495</v>
      </c>
      <c r="J117" s="27">
        <f t="shared" si="14"/>
        <v>3845</v>
      </c>
      <c r="K117" s="7"/>
      <c r="L117" s="124">
        <f t="shared" si="22"/>
        <v>0.11516253666340008</v>
      </c>
      <c r="M117" s="27">
        <f t="shared" ca="1" si="15"/>
        <v>1.2978239524233926E-4</v>
      </c>
      <c r="N117" s="44"/>
      <c r="O117" s="44"/>
      <c r="P117" s="7"/>
      <c r="Q117" s="28">
        <f t="shared" ca="1" si="16"/>
        <v>-455.59093677485839</v>
      </c>
      <c r="R117" s="27">
        <f t="shared" ca="1" si="17"/>
        <v>3845.3684483178913</v>
      </c>
      <c r="S117" s="7"/>
      <c r="T117" s="28">
        <f t="shared" ca="1" si="18"/>
        <v>0.11782113518009854</v>
      </c>
      <c r="U117" s="27">
        <f t="shared" ca="1" si="19"/>
        <v>0.99602550668632639</v>
      </c>
      <c r="V117" s="7"/>
      <c r="W117" s="28">
        <f t="shared" ca="1" si="20"/>
        <v>0.12655474431786018</v>
      </c>
      <c r="X117" s="27">
        <f t="shared" ca="1" si="24"/>
        <v>179.69821784740611</v>
      </c>
      <c r="Y117" s="7"/>
      <c r="Z117" s="28">
        <f t="shared" si="23"/>
        <v>179.61299999999986</v>
      </c>
      <c r="AA117" s="27">
        <f t="shared" si="21"/>
        <v>3.1348382293845729</v>
      </c>
      <c r="AB117" s="7"/>
      <c r="AC117" s="28">
        <f t="shared" ca="1" si="13"/>
        <v>8.5217847406255487E-2</v>
      </c>
      <c r="AD117" s="27"/>
      <c r="AE117" s="7"/>
    </row>
    <row r="118" spans="1:31" s="26" customFormat="1" x14ac:dyDescent="0.25">
      <c r="A118" s="26">
        <v>33</v>
      </c>
      <c r="B118" s="26">
        <v>-606</v>
      </c>
      <c r="C118" s="26">
        <v>13057</v>
      </c>
      <c r="D118" s="26">
        <v>15048</v>
      </c>
      <c r="E118" s="26">
        <v>13183</v>
      </c>
      <c r="F118" s="26">
        <v>11180</v>
      </c>
      <c r="G118" s="27"/>
      <c r="H118" s="7"/>
      <c r="I118" s="28">
        <f t="shared" si="14"/>
        <v>-126</v>
      </c>
      <c r="J118" s="27">
        <f t="shared" si="14"/>
        <v>3868</v>
      </c>
      <c r="K118" s="7"/>
      <c r="L118" s="124">
        <f t="shared" si="22"/>
        <v>2.0226986528800839E-2</v>
      </c>
      <c r="M118" s="27">
        <f t="shared" ca="1" si="15"/>
        <v>1.1987174837510293E-4</v>
      </c>
      <c r="N118" s="44"/>
      <c r="O118" s="44"/>
      <c r="P118" s="7"/>
      <c r="Q118" s="28">
        <f t="shared" ca="1" si="16"/>
        <v>-86.590936774858363</v>
      </c>
      <c r="R118" s="27">
        <f t="shared" ca="1" si="17"/>
        <v>3868.3684483178913</v>
      </c>
      <c r="S118" s="7"/>
      <c r="T118" s="28">
        <f t="shared" ca="1" si="18"/>
        <v>2.2393427181286632E-2</v>
      </c>
      <c r="U118" s="27">
        <f t="shared" ca="1" si="19"/>
        <v>1.0019829557478868</v>
      </c>
      <c r="V118" s="7"/>
      <c r="W118" s="28">
        <f t="shared" ca="1" si="20"/>
        <v>3.1175582254970607E-2</v>
      </c>
      <c r="X118" s="27">
        <f t="shared" ca="1" si="24"/>
        <v>174.23915152583527</v>
      </c>
      <c r="Y118" s="7"/>
      <c r="Z118" s="28">
        <f t="shared" si="23"/>
        <v>174.15899999999985</v>
      </c>
      <c r="AA118" s="27">
        <f t="shared" si="21"/>
        <v>3.0396479719808016</v>
      </c>
      <c r="AB118" s="7"/>
      <c r="AC118" s="28">
        <f t="shared" ca="1" si="13"/>
        <v>8.0151525835418624E-2</v>
      </c>
      <c r="AD118" s="27"/>
      <c r="AE118" s="7"/>
    </row>
    <row r="119" spans="1:31" s="26" customFormat="1" x14ac:dyDescent="0.25">
      <c r="A119" s="26">
        <v>34</v>
      </c>
      <c r="B119" s="26">
        <v>-612</v>
      </c>
      <c r="C119" s="26">
        <v>13241</v>
      </c>
      <c r="D119" s="26">
        <v>15042</v>
      </c>
      <c r="E119" s="26">
        <v>13000</v>
      </c>
      <c r="F119" s="26">
        <v>11183</v>
      </c>
      <c r="G119" s="27"/>
      <c r="H119" s="7"/>
      <c r="I119" s="28">
        <f t="shared" si="14"/>
        <v>241</v>
      </c>
      <c r="J119" s="27">
        <f t="shared" si="14"/>
        <v>3859</v>
      </c>
      <c r="K119" s="7"/>
      <c r="L119" s="124">
        <f t="shared" si="22"/>
        <v>-7.5831503330931471E-2</v>
      </c>
      <c r="M119" s="27">
        <f t="shared" ca="1" si="15"/>
        <v>1.457458820516158E-4</v>
      </c>
      <c r="N119" s="44"/>
      <c r="O119" s="44"/>
      <c r="P119" s="7"/>
      <c r="Q119" s="28">
        <f t="shared" ca="1" si="16"/>
        <v>280.40906322514161</v>
      </c>
      <c r="R119" s="27">
        <f t="shared" ca="1" si="17"/>
        <v>3859.3684483178913</v>
      </c>
      <c r="S119" s="7"/>
      <c r="T119" s="28">
        <f t="shared" ca="1" si="18"/>
        <v>-7.2517057467938198E-2</v>
      </c>
      <c r="U119" s="27">
        <f t="shared" ca="1" si="19"/>
        <v>0.99965178002814581</v>
      </c>
      <c r="V119" s="7"/>
      <c r="W119" s="28">
        <f t="shared" ca="1" si="20"/>
        <v>-6.3758977412482765E-2</v>
      </c>
      <c r="X119" s="27">
        <f t="shared" ca="1" si="24"/>
        <v>168.80758266925272</v>
      </c>
      <c r="Y119" s="7"/>
      <c r="Z119" s="28">
        <f t="shared" si="23"/>
        <v>168.65099999999984</v>
      </c>
      <c r="AA119" s="27">
        <f t="shared" si="21"/>
        <v>2.9435152367809541</v>
      </c>
      <c r="AB119" s="7"/>
      <c r="AC119" s="28">
        <f t="shared" ca="1" si="13"/>
        <v>0.15658266925288444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13430</v>
      </c>
      <c r="D120" s="26">
        <v>15024</v>
      </c>
      <c r="E120" s="26">
        <v>12817</v>
      </c>
      <c r="F120" s="26">
        <v>11209</v>
      </c>
      <c r="G120" s="27"/>
      <c r="H120" s="7"/>
      <c r="I120" s="28">
        <f t="shared" si="14"/>
        <v>613</v>
      </c>
      <c r="J120" s="27">
        <f t="shared" si="14"/>
        <v>3815</v>
      </c>
      <c r="K120" s="7"/>
      <c r="L120" s="124">
        <f t="shared" si="22"/>
        <v>-0.1719634869771271</v>
      </c>
      <c r="M120" s="27">
        <f t="shared" ca="1" si="15"/>
        <v>1.4154791197332905E-4</v>
      </c>
      <c r="N120" s="44"/>
      <c r="O120" s="44"/>
      <c r="P120" s="7"/>
      <c r="Q120" s="28">
        <f t="shared" ca="1" si="16"/>
        <v>652.40906322514161</v>
      </c>
      <c r="R120" s="27">
        <f t="shared" ca="1" si="17"/>
        <v>3815.3684483178913</v>
      </c>
      <c r="S120" s="7"/>
      <c r="T120" s="28">
        <f t="shared" ca="1" si="18"/>
        <v>-0.16872060049113069</v>
      </c>
      <c r="U120" s="27">
        <f t="shared" ca="1" si="19"/>
        <v>0.98825492095385625</v>
      </c>
      <c r="V120" s="7"/>
      <c r="W120" s="28">
        <f t="shared" ca="1" si="20"/>
        <v>-0.16006609600375277</v>
      </c>
      <c r="X120" s="27">
        <f t="shared" ca="1" si="24"/>
        <v>163.25682169232516</v>
      </c>
      <c r="Y120" s="7"/>
      <c r="Z120" s="28">
        <f t="shared" si="23"/>
        <v>163.09799999999984</v>
      </c>
      <c r="AA120" s="27">
        <f t="shared" si="21"/>
        <v>2.8465971034177087</v>
      </c>
      <c r="AB120" s="7"/>
      <c r="AC120" s="28">
        <f t="shared" ca="1" si="13"/>
        <v>0.15882169232531851</v>
      </c>
      <c r="AD120" s="27"/>
      <c r="AE120" s="7"/>
    </row>
    <row r="121" spans="1:31" s="26" customFormat="1" x14ac:dyDescent="0.25">
      <c r="A121" s="26">
        <v>36</v>
      </c>
      <c r="B121" s="26">
        <v>-625</v>
      </c>
      <c r="C121" s="26">
        <v>13612</v>
      </c>
      <c r="D121" s="26">
        <v>14975</v>
      </c>
      <c r="E121" s="26">
        <v>12627</v>
      </c>
      <c r="F121" s="26">
        <v>11247</v>
      </c>
      <c r="G121" s="27"/>
      <c r="H121" s="7"/>
      <c r="I121" s="28">
        <f t="shared" si="14"/>
        <v>985</v>
      </c>
      <c r="J121" s="27">
        <f t="shared" si="14"/>
        <v>3728</v>
      </c>
      <c r="K121" s="7"/>
      <c r="L121" s="124">
        <f t="shared" si="22"/>
        <v>-0.26769244654204788</v>
      </c>
      <c r="M121" s="27">
        <f t="shared" ca="1" si="15"/>
        <v>1.2592477449006298E-4</v>
      </c>
      <c r="N121" s="44"/>
      <c r="O121" s="44"/>
      <c r="P121" s="7"/>
      <c r="Q121" s="28">
        <f t="shared" ca="1" si="16"/>
        <v>1024.4090632251416</v>
      </c>
      <c r="R121" s="27">
        <f t="shared" ca="1" si="17"/>
        <v>3728.3684483178913</v>
      </c>
      <c r="S121" s="7"/>
      <c r="T121" s="28">
        <f t="shared" ca="1" si="18"/>
        <v>-0.26492414351432314</v>
      </c>
      <c r="U121" s="27">
        <f t="shared" ca="1" si="19"/>
        <v>0.9657202223296929</v>
      </c>
      <c r="V121" s="7"/>
      <c r="W121" s="28">
        <f t="shared" ca="1" si="20"/>
        <v>-0.25647082569254209</v>
      </c>
      <c r="X121" s="27">
        <f t="shared" ca="1" si="24"/>
        <v>157.58404404597479</v>
      </c>
      <c r="Y121" s="7"/>
      <c r="Z121" s="28">
        <f t="shared" si="23"/>
        <v>157.47299999999984</v>
      </c>
      <c r="AA121" s="27">
        <f t="shared" si="21"/>
        <v>2.7484223329930275</v>
      </c>
      <c r="AB121" s="7"/>
      <c r="AC121" s="28">
        <f t="shared" ca="1" si="13"/>
        <v>0.11104404597494977</v>
      </c>
      <c r="AD121" s="27"/>
      <c r="AE121" s="7"/>
    </row>
    <row r="122" spans="1:31" s="26" customFormat="1" x14ac:dyDescent="0.25">
      <c r="A122" s="26">
        <v>37</v>
      </c>
      <c r="B122" s="26">
        <v>-636</v>
      </c>
      <c r="C122" s="26">
        <v>13793</v>
      </c>
      <c r="D122" s="26">
        <v>14913</v>
      </c>
      <c r="E122" s="26">
        <v>12447</v>
      </c>
      <c r="F122" s="26">
        <v>11309</v>
      </c>
      <c r="G122" s="27"/>
      <c r="H122" s="7"/>
      <c r="I122" s="28">
        <f t="shared" si="14"/>
        <v>1346</v>
      </c>
      <c r="J122" s="27">
        <f t="shared" si="14"/>
        <v>3604</v>
      </c>
      <c r="K122" s="7"/>
      <c r="L122" s="124">
        <f t="shared" si="22"/>
        <v>-0.36245430483447422</v>
      </c>
      <c r="M122" s="27">
        <f t="shared" ca="1" si="15"/>
        <v>1.5226563378272751E-4</v>
      </c>
      <c r="N122" s="44"/>
      <c r="O122" s="44"/>
      <c r="P122" s="7"/>
      <c r="Q122" s="28">
        <f t="shared" ca="1" si="16"/>
        <v>1385.4090632251416</v>
      </c>
      <c r="R122" s="27">
        <f t="shared" ca="1" si="17"/>
        <v>3604.3684483178913</v>
      </c>
      <c r="S122" s="7"/>
      <c r="T122" s="28">
        <f t="shared" ca="1" si="18"/>
        <v>-0.35828295811478683</v>
      </c>
      <c r="U122" s="27">
        <f t="shared" ca="1" si="19"/>
        <v>0.93360180130214976</v>
      </c>
      <c r="V122" s="7"/>
      <c r="W122" s="28">
        <f t="shared" ca="1" si="20"/>
        <v>-0.35011470865863736</v>
      </c>
      <c r="X122" s="27">
        <f t="shared" ca="1" si="24"/>
        <v>151.90023190598919</v>
      </c>
      <c r="Y122" s="7"/>
      <c r="Z122" s="28">
        <f t="shared" si="23"/>
        <v>151.74899999999985</v>
      </c>
      <c r="AA122" s="27">
        <f t="shared" si="21"/>
        <v>2.6485196866088723</v>
      </c>
      <c r="AB122" s="7"/>
      <c r="AC122" s="28">
        <f t="shared" ca="1" si="13"/>
        <v>0.15123190598933434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13970</v>
      </c>
      <c r="D123" s="26">
        <v>14843</v>
      </c>
      <c r="E123" s="26">
        <v>12274</v>
      </c>
      <c r="F123" s="26">
        <v>11392</v>
      </c>
      <c r="G123" s="27"/>
      <c r="H123" s="7"/>
      <c r="I123" s="28">
        <f t="shared" si="14"/>
        <v>1696</v>
      </c>
      <c r="J123" s="27">
        <f t="shared" si="14"/>
        <v>3451</v>
      </c>
      <c r="K123" s="7"/>
      <c r="L123" s="124">
        <f t="shared" si="22"/>
        <v>-0.45234131801228822</v>
      </c>
      <c r="M123" s="27">
        <f t="shared" ca="1" si="15"/>
        <v>1.2908898390843969E-4</v>
      </c>
      <c r="N123" s="44"/>
      <c r="O123" s="44"/>
      <c r="P123" s="7"/>
      <c r="Q123" s="28">
        <f t="shared" ca="1" si="16"/>
        <v>1735.4090632251416</v>
      </c>
      <c r="R123" s="27">
        <f t="shared" ca="1" si="17"/>
        <v>3451.3684483178913</v>
      </c>
      <c r="S123" s="7"/>
      <c r="T123" s="28">
        <f t="shared" ca="1" si="18"/>
        <v>-0.44879704429252171</v>
      </c>
      <c r="U123" s="27">
        <f t="shared" ca="1" si="19"/>
        <v>0.89397181406655213</v>
      </c>
      <c r="V123" s="7"/>
      <c r="W123" s="28">
        <f t="shared" ca="1" si="20"/>
        <v>-0.44097958469784893</v>
      </c>
      <c r="X123" s="27">
        <f t="shared" ca="1" si="24"/>
        <v>146.20077008428296</v>
      </c>
      <c r="Y123" s="7"/>
      <c r="Z123" s="28">
        <f t="shared" si="23"/>
        <v>146.10599999999985</v>
      </c>
      <c r="AA123" s="27">
        <f t="shared" si="21"/>
        <v>2.5500307569188325</v>
      </c>
      <c r="AB123" s="7"/>
      <c r="AC123" s="28">
        <f t="shared" ca="1" si="13"/>
        <v>9.477008428311251E-2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14136</v>
      </c>
      <c r="D124" s="26">
        <v>14737</v>
      </c>
      <c r="E124" s="26">
        <v>12103</v>
      </c>
      <c r="F124" s="26">
        <v>11484</v>
      </c>
      <c r="G124" s="27"/>
      <c r="H124" s="7"/>
      <c r="I124" s="28">
        <f t="shared" si="14"/>
        <v>2033</v>
      </c>
      <c r="J124" s="27">
        <f t="shared" si="14"/>
        <v>3253</v>
      </c>
      <c r="K124" s="7"/>
      <c r="L124" s="124">
        <f t="shared" si="22"/>
        <v>-0.53916772151002545</v>
      </c>
      <c r="M124" s="27">
        <f t="shared" ca="1" si="15"/>
        <v>1.1200392123685016E-4</v>
      </c>
      <c r="N124" s="44"/>
      <c r="O124" s="44"/>
      <c r="P124" s="7"/>
      <c r="Q124" s="28">
        <f t="shared" ca="1" si="16"/>
        <v>2072.4090632251418</v>
      </c>
      <c r="R124" s="27">
        <f t="shared" ca="1" si="17"/>
        <v>3253.3684483178913</v>
      </c>
      <c r="S124" s="7"/>
      <c r="T124" s="28">
        <f t="shared" ca="1" si="18"/>
        <v>-0.53594917869794079</v>
      </c>
      <c r="U124" s="27">
        <f t="shared" ca="1" si="19"/>
        <v>0.84268594823224929</v>
      </c>
      <c r="V124" s="7"/>
      <c r="W124" s="28">
        <f t="shared" ca="1" si="20"/>
        <v>-0.52858453100636116</v>
      </c>
      <c r="X124" s="27">
        <f t="shared" ca="1" si="24"/>
        <v>140.35856269235046</v>
      </c>
      <c r="Y124" s="7"/>
      <c r="Z124" s="28">
        <f t="shared" si="23"/>
        <v>140.37299999999985</v>
      </c>
      <c r="AA124" s="27">
        <f t="shared" si="21"/>
        <v>2.4499710309019975</v>
      </c>
      <c r="AB124" s="7"/>
      <c r="AC124" s="28">
        <f t="shared" ca="1" si="13"/>
        <v>-1.4437307649387776E-2</v>
      </c>
      <c r="AD124" s="27"/>
      <c r="AE124" s="7"/>
    </row>
    <row r="125" spans="1:31" s="26" customFormat="1" x14ac:dyDescent="0.25">
      <c r="A125" s="26">
        <v>40</v>
      </c>
      <c r="B125" s="26">
        <v>-624</v>
      </c>
      <c r="C125" s="26">
        <v>14286</v>
      </c>
      <c r="D125" s="26">
        <v>14626</v>
      </c>
      <c r="E125" s="26">
        <v>11948</v>
      </c>
      <c r="F125" s="26">
        <v>11595</v>
      </c>
      <c r="G125" s="27"/>
      <c r="H125" s="7"/>
      <c r="I125" s="28">
        <f t="shared" si="14"/>
        <v>2338</v>
      </c>
      <c r="J125" s="27">
        <f t="shared" si="14"/>
        <v>3031</v>
      </c>
      <c r="K125" s="7"/>
      <c r="L125" s="124">
        <f t="shared" si="22"/>
        <v>-0.61899800012688955</v>
      </c>
      <c r="M125" s="27">
        <f t="shared" ca="1" si="15"/>
        <v>1.2165943510048052E-4</v>
      </c>
      <c r="N125" s="44"/>
      <c r="O125" s="44"/>
      <c r="P125" s="7"/>
      <c r="Q125" s="28">
        <f t="shared" ca="1" si="16"/>
        <v>2377.4090632251418</v>
      </c>
      <c r="R125" s="27">
        <f t="shared" ca="1" si="17"/>
        <v>3031.3684483178913</v>
      </c>
      <c r="S125" s="7"/>
      <c r="T125" s="28">
        <f t="shared" ca="1" si="18"/>
        <v>-0.61482573950996688</v>
      </c>
      <c r="U125" s="27">
        <f t="shared" ca="1" si="19"/>
        <v>0.78518361381197033</v>
      </c>
      <c r="V125" s="7"/>
      <c r="W125" s="28">
        <f t="shared" ca="1" si="20"/>
        <v>-0.60796806653232605</v>
      </c>
      <c r="X125" s="27">
        <f t="shared" ca="1" si="24"/>
        <v>134.70639548153133</v>
      </c>
      <c r="Y125" s="7"/>
      <c r="Z125" s="28">
        <f t="shared" si="23"/>
        <v>134.75699999999983</v>
      </c>
      <c r="AA125" s="27">
        <f t="shared" si="21"/>
        <v>2.3519533401099957</v>
      </c>
      <c r="AB125" s="7"/>
      <c r="AC125" s="28">
        <f t="shared" ca="1" si="13"/>
        <v>-5.0604518468503557E-2</v>
      </c>
      <c r="AD125" s="27"/>
      <c r="AE125" s="7"/>
    </row>
    <row r="126" spans="1:31" s="26" customFormat="1" x14ac:dyDescent="0.25">
      <c r="A126" s="26">
        <v>41</v>
      </c>
      <c r="B126" s="26">
        <v>-616</v>
      </c>
      <c r="C126" s="26">
        <v>14425</v>
      </c>
      <c r="D126" s="26">
        <v>14503</v>
      </c>
      <c r="E126" s="26">
        <v>11807</v>
      </c>
      <c r="F126" s="26">
        <v>11717</v>
      </c>
      <c r="G126" s="27"/>
      <c r="H126" s="7"/>
      <c r="I126" s="28">
        <f t="shared" si="14"/>
        <v>2618</v>
      </c>
      <c r="J126" s="27">
        <f t="shared" si="14"/>
        <v>2786</v>
      </c>
      <c r="K126" s="7"/>
      <c r="L126" s="124">
        <f t="shared" si="22"/>
        <v>-0.69197939385485652</v>
      </c>
      <c r="M126" s="27">
        <f t="shared" ca="1" si="15"/>
        <v>1.2190636092941677E-4</v>
      </c>
      <c r="N126" s="44"/>
      <c r="O126" s="44"/>
      <c r="P126" s="7"/>
      <c r="Q126" s="28">
        <f t="shared" ca="1" si="16"/>
        <v>2657.4090632251418</v>
      </c>
      <c r="R126" s="27">
        <f t="shared" ca="1" si="17"/>
        <v>2786.3684483178913</v>
      </c>
      <c r="S126" s="7"/>
      <c r="T126" s="28">
        <f t="shared" ca="1" si="18"/>
        <v>-0.68723700845215474</v>
      </c>
      <c r="U126" s="27">
        <f t="shared" ca="1" si="19"/>
        <v>0.72172383033013099</v>
      </c>
      <c r="V126" s="7"/>
      <c r="W126" s="28">
        <f t="shared" ca="1" si="20"/>
        <v>-0.68093827249290162</v>
      </c>
      <c r="X126" s="27">
        <f t="shared" ca="1" si="24"/>
        <v>129.1225666329525</v>
      </c>
      <c r="Y126" s="7"/>
      <c r="Z126" s="28">
        <f t="shared" si="23"/>
        <v>129.21299999999982</v>
      </c>
      <c r="AA126" s="27">
        <f t="shared" si="21"/>
        <v>2.25519228637943</v>
      </c>
      <c r="AB126" s="7"/>
      <c r="AC126" s="28">
        <f t="shared" ca="1" si="13"/>
        <v>-9.0433367047324964E-2</v>
      </c>
      <c r="AD126" s="27"/>
      <c r="AE126" s="7"/>
    </row>
    <row r="127" spans="1:31" s="26" customFormat="1" x14ac:dyDescent="0.25">
      <c r="A127" s="26">
        <v>42</v>
      </c>
      <c r="B127" s="26">
        <v>-606</v>
      </c>
      <c r="C127" s="26">
        <v>14558</v>
      </c>
      <c r="D127" s="26">
        <v>14368</v>
      </c>
      <c r="E127" s="26">
        <v>11683</v>
      </c>
      <c r="F127" s="26">
        <v>11849</v>
      </c>
      <c r="G127" s="27"/>
      <c r="H127" s="7"/>
      <c r="I127" s="28">
        <f t="shared" si="14"/>
        <v>2875</v>
      </c>
      <c r="J127" s="27">
        <f t="shared" si="14"/>
        <v>2519</v>
      </c>
      <c r="K127" s="7"/>
      <c r="L127" s="124">
        <f t="shared" si="22"/>
        <v>-0.75746243977624506</v>
      </c>
      <c r="M127" s="27">
        <f t="shared" ca="1" si="15"/>
        <v>8.9346309929830221E-5</v>
      </c>
      <c r="N127" s="44"/>
      <c r="O127" s="44"/>
      <c r="P127" s="7"/>
      <c r="Q127" s="28">
        <f t="shared" ca="1" si="16"/>
        <v>2914.4090632251418</v>
      </c>
      <c r="R127" s="27">
        <f t="shared" ca="1" si="17"/>
        <v>2519.3684483178913</v>
      </c>
      <c r="S127" s="7"/>
      <c r="T127" s="28">
        <f t="shared" ca="1" si="18"/>
        <v>-0.7537002088740915</v>
      </c>
      <c r="U127" s="27">
        <f t="shared" ca="1" si="19"/>
        <v>0.65256561731114682</v>
      </c>
      <c r="V127" s="7"/>
      <c r="W127" s="28">
        <f t="shared" ca="1" si="20"/>
        <v>-0.74801012207475881</v>
      </c>
      <c r="X127" s="27">
        <f t="shared" ca="1" si="24"/>
        <v>123.55854572218641</v>
      </c>
      <c r="Y127" s="7"/>
      <c r="Z127" s="28">
        <f t="shared" si="23"/>
        <v>123.75899999999983</v>
      </c>
      <c r="AA127" s="27">
        <f t="shared" si="21"/>
        <v>2.1600020289756592</v>
      </c>
      <c r="AB127" s="7"/>
      <c r="AC127" s="28">
        <f t="shared" ca="1" si="13"/>
        <v>-0.20045427781342084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14670</v>
      </c>
      <c r="D128" s="26">
        <v>14227</v>
      </c>
      <c r="E128" s="26">
        <v>11568</v>
      </c>
      <c r="F128" s="26">
        <v>11998</v>
      </c>
      <c r="G128" s="27"/>
      <c r="H128" s="7"/>
      <c r="I128" s="28">
        <f t="shared" si="14"/>
        <v>3102</v>
      </c>
      <c r="J128" s="27">
        <f t="shared" si="14"/>
        <v>2229</v>
      </c>
      <c r="K128" s="7"/>
      <c r="L128" s="124">
        <f t="shared" si="22"/>
        <v>-0.81635941131052792</v>
      </c>
      <c r="M128" s="27">
        <f t="shared" ca="1" si="15"/>
        <v>8.0710050439262337E-5</v>
      </c>
      <c r="N128" s="44"/>
      <c r="O128" s="44"/>
      <c r="P128" s="7"/>
      <c r="Q128" s="28">
        <f t="shared" ca="1" si="16"/>
        <v>3141.4090632251418</v>
      </c>
      <c r="R128" s="27">
        <f t="shared" ca="1" si="17"/>
        <v>2229.3684483178913</v>
      </c>
      <c r="S128" s="7"/>
      <c r="T128" s="28">
        <f t="shared" ca="1" si="18"/>
        <v>-0.81240505905222238</v>
      </c>
      <c r="U128" s="27">
        <f t="shared" ca="1" si="19"/>
        <v>0.57744995523060227</v>
      </c>
      <c r="V128" s="7"/>
      <c r="W128" s="28">
        <f t="shared" ca="1" si="20"/>
        <v>-0.8073755340607397</v>
      </c>
      <c r="X128" s="27">
        <f t="shared" ca="1" si="24"/>
        <v>118.03008512669635</v>
      </c>
      <c r="Y128" s="7"/>
      <c r="Z128" s="28">
        <f t="shared" si="23"/>
        <v>118.27799999999984</v>
      </c>
      <c r="AA128" s="27">
        <f t="shared" si="21"/>
        <v>2.0643405326738504</v>
      </c>
      <c r="AB128" s="7"/>
      <c r="AC128" s="28">
        <f t="shared" ca="1" si="13"/>
        <v>-0.24791487330348616</v>
      </c>
      <c r="AD128" s="27"/>
      <c r="AE128" s="7"/>
    </row>
    <row r="129" spans="1:31" s="26" customFormat="1" x14ac:dyDescent="0.25">
      <c r="A129" s="26">
        <v>44</v>
      </c>
      <c r="B129" s="26">
        <v>-635</v>
      </c>
      <c r="C129" s="26">
        <v>14765</v>
      </c>
      <c r="D129" s="26">
        <v>14053</v>
      </c>
      <c r="E129" s="26">
        <v>11459</v>
      </c>
      <c r="F129" s="26">
        <v>12152</v>
      </c>
      <c r="G129" s="27"/>
      <c r="H129" s="7"/>
      <c r="I129" s="28">
        <f t="shared" si="14"/>
        <v>3306</v>
      </c>
      <c r="J129" s="27">
        <f t="shared" si="14"/>
        <v>1901</v>
      </c>
      <c r="K129" s="7"/>
      <c r="L129" s="124">
        <f t="shared" si="22"/>
        <v>-0.8698137219238844</v>
      </c>
      <c r="M129" s="27">
        <f t="shared" ca="1" si="15"/>
        <v>7.9830862750275992E-5</v>
      </c>
      <c r="N129" s="44"/>
      <c r="O129" s="44"/>
      <c r="P129" s="7"/>
      <c r="Q129" s="28">
        <f t="shared" ca="1" si="16"/>
        <v>3345.4090632251418</v>
      </c>
      <c r="R129" s="27">
        <f t="shared" ca="1" si="17"/>
        <v>1901.3684483178913</v>
      </c>
      <c r="S129" s="7"/>
      <c r="T129" s="28">
        <f t="shared" ca="1" si="18"/>
        <v>-0.86516184071010216</v>
      </c>
      <c r="U129" s="27">
        <f t="shared" ca="1" si="19"/>
        <v>0.49249155122226229</v>
      </c>
      <c r="V129" s="7"/>
      <c r="W129" s="28">
        <f t="shared" ca="1" si="20"/>
        <v>-0.86087891007638162</v>
      </c>
      <c r="X129" s="27">
        <f t="shared" ca="1" si="24"/>
        <v>112.23003941432904</v>
      </c>
      <c r="Y129" s="7"/>
      <c r="Z129" s="28">
        <f t="shared" si="23"/>
        <v>112.56299999999983</v>
      </c>
      <c r="AA129" s="27">
        <f t="shared" si="21"/>
        <v>1.964594965922374</v>
      </c>
      <c r="AB129" s="7"/>
      <c r="AC129" s="28">
        <f t="shared" ca="1" si="13"/>
        <v>-0.33296058567079001</v>
      </c>
      <c r="AD129" s="27"/>
      <c r="AE129" s="7"/>
    </row>
    <row r="130" spans="1:31" s="26" customFormat="1" x14ac:dyDescent="0.25">
      <c r="A130" s="26">
        <v>45</v>
      </c>
      <c r="B130" s="26">
        <v>-629</v>
      </c>
      <c r="C130" s="26">
        <v>14860</v>
      </c>
      <c r="D130" s="26">
        <v>13887</v>
      </c>
      <c r="E130" s="26">
        <v>11377</v>
      </c>
      <c r="F130" s="26">
        <v>12326</v>
      </c>
      <c r="G130" s="27"/>
      <c r="H130" s="7"/>
      <c r="I130" s="28">
        <f t="shared" si="14"/>
        <v>3483</v>
      </c>
      <c r="J130" s="27">
        <f t="shared" si="14"/>
        <v>1561</v>
      </c>
      <c r="K130" s="7"/>
      <c r="L130" s="124">
        <f t="shared" si="22"/>
        <v>-0.91423981256802034</v>
      </c>
      <c r="M130" s="27">
        <f t="shared" ca="1" si="15"/>
        <v>4.6417916479774849E-5</v>
      </c>
      <c r="N130" s="44"/>
      <c r="O130" s="44"/>
      <c r="P130" s="7"/>
      <c r="Q130" s="28">
        <f t="shared" ca="1" si="16"/>
        <v>3522.4090632251418</v>
      </c>
      <c r="R130" s="27">
        <f t="shared" ca="1" si="17"/>
        <v>1561.3684483178913</v>
      </c>
      <c r="S130" s="7"/>
      <c r="T130" s="28">
        <f t="shared" ca="1" si="18"/>
        <v>-0.91093610714855666</v>
      </c>
      <c r="U130" s="27">
        <f t="shared" ca="1" si="19"/>
        <v>0.40442491292093419</v>
      </c>
      <c r="V130" s="7"/>
      <c r="W130" s="28">
        <f t="shared" ca="1" si="20"/>
        <v>-0.90742674303367865</v>
      </c>
      <c r="X130" s="27">
        <f t="shared" ca="1" si="24"/>
        <v>106.47876513051773</v>
      </c>
      <c r="Y130" s="7"/>
      <c r="Z130" s="28">
        <f t="shared" si="23"/>
        <v>106.90199999999983</v>
      </c>
      <c r="AA130" s="27">
        <f t="shared" si="21"/>
        <v>1.8657918769669752</v>
      </c>
      <c r="AB130" s="7"/>
      <c r="AC130" s="28">
        <f t="shared" ca="1" si="13"/>
        <v>-0.42323486948210132</v>
      </c>
      <c r="AD130" s="27"/>
      <c r="AE130" s="7"/>
    </row>
    <row r="131" spans="1:31" s="26" customFormat="1" x14ac:dyDescent="0.25">
      <c r="A131" s="26">
        <v>46</v>
      </c>
      <c r="B131" s="26">
        <v>-637</v>
      </c>
      <c r="C131" s="26">
        <v>14926</v>
      </c>
      <c r="D131" s="26">
        <v>13711</v>
      </c>
      <c r="E131" s="26">
        <v>11306</v>
      </c>
      <c r="F131" s="26">
        <v>12505</v>
      </c>
      <c r="G131" s="27"/>
      <c r="H131" s="7"/>
      <c r="I131" s="28">
        <f t="shared" si="14"/>
        <v>3620</v>
      </c>
      <c r="J131" s="27">
        <f t="shared" si="14"/>
        <v>1206</v>
      </c>
      <c r="K131" s="7"/>
      <c r="L131" s="124">
        <f t="shared" si="22"/>
        <v>-0.95014090192387257</v>
      </c>
      <c r="M131" s="27">
        <f t="shared" ca="1" si="15"/>
        <v>4.1953339910198549E-5</v>
      </c>
      <c r="N131" s="44"/>
      <c r="O131" s="44"/>
      <c r="P131" s="7"/>
      <c r="Q131" s="28">
        <f t="shared" ca="1" si="16"/>
        <v>3659.4090632251418</v>
      </c>
      <c r="R131" s="27">
        <f t="shared" ca="1" si="17"/>
        <v>1206.3684483178913</v>
      </c>
      <c r="S131" s="7"/>
      <c r="T131" s="28">
        <f t="shared" ca="1" si="18"/>
        <v>-0.94636590659526998</v>
      </c>
      <c r="U131" s="27">
        <f t="shared" ca="1" si="19"/>
        <v>0.31247298175337102</v>
      </c>
      <c r="V131" s="7"/>
      <c r="W131" s="28">
        <f t="shared" ca="1" si="20"/>
        <v>-0.94366376212993586</v>
      </c>
      <c r="X131" s="27">
        <f t="shared" ca="1" si="24"/>
        <v>100.77815714967903</v>
      </c>
      <c r="Y131" s="7"/>
      <c r="Z131" s="28">
        <f t="shared" si="23"/>
        <v>101.16899999999983</v>
      </c>
      <c r="AA131" s="27">
        <f t="shared" si="21"/>
        <v>1.76573215095014</v>
      </c>
      <c r="AB131" s="7"/>
      <c r="AC131" s="28">
        <f t="shared" ca="1" si="13"/>
        <v>-0.39084285032079435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14972</v>
      </c>
      <c r="D132" s="26">
        <v>13515</v>
      </c>
      <c r="E132" s="26">
        <v>11253</v>
      </c>
      <c r="F132" s="26">
        <v>12681</v>
      </c>
      <c r="G132" s="27"/>
      <c r="H132" s="7"/>
      <c r="I132" s="28">
        <f t="shared" si="14"/>
        <v>3719</v>
      </c>
      <c r="J132" s="27">
        <f t="shared" si="14"/>
        <v>834</v>
      </c>
      <c r="K132" s="7"/>
      <c r="L132" s="124">
        <f t="shared" si="22"/>
        <v>-0.97653716337041319</v>
      </c>
      <c r="M132" s="27">
        <f t="shared" ca="1" si="15"/>
        <v>4.1285928905284698E-5</v>
      </c>
      <c r="N132" s="44"/>
      <c r="O132" s="44"/>
      <c r="P132" s="7"/>
      <c r="Q132" s="28">
        <f t="shared" ca="1" si="16"/>
        <v>3758.4090632251418</v>
      </c>
      <c r="R132" s="27">
        <f t="shared" ca="1" si="17"/>
        <v>834.36844831789142</v>
      </c>
      <c r="S132" s="7"/>
      <c r="T132" s="28">
        <f t="shared" ca="1" si="18"/>
        <v>-0.97196846239982926</v>
      </c>
      <c r="U132" s="27">
        <f t="shared" ca="1" si="19"/>
        <v>0.21611771867074148</v>
      </c>
      <c r="V132" s="7"/>
      <c r="W132" s="28">
        <f t="shared" ca="1" si="20"/>
        <v>-0.97011175062839539</v>
      </c>
      <c r="X132" s="27">
        <f t="shared" ca="1" si="24"/>
        <v>95.016078136793396</v>
      </c>
      <c r="Y132" s="7"/>
      <c r="Z132" s="28">
        <f t="shared" si="23"/>
        <v>95.435999999999822</v>
      </c>
      <c r="AA132" s="27">
        <f t="shared" si="21"/>
        <v>1.6656724249333053</v>
      </c>
      <c r="AB132" s="7"/>
      <c r="AC132" s="28">
        <f t="shared" ca="1" si="13"/>
        <v>-0.41992186320642588</v>
      </c>
      <c r="AD132" s="27"/>
      <c r="AE132" s="7"/>
    </row>
    <row r="133" spans="1:31" s="26" customFormat="1" x14ac:dyDescent="0.25">
      <c r="A133" s="26">
        <v>48</v>
      </c>
      <c r="B133" s="26">
        <v>-617</v>
      </c>
      <c r="C133" s="26">
        <v>15007</v>
      </c>
      <c r="D133" s="26">
        <v>13337</v>
      </c>
      <c r="E133" s="26">
        <v>11222</v>
      </c>
      <c r="F133" s="26">
        <v>12869</v>
      </c>
      <c r="G133" s="27"/>
      <c r="H133" s="7"/>
      <c r="I133" s="28">
        <f t="shared" si="14"/>
        <v>3785</v>
      </c>
      <c r="J133" s="27">
        <f t="shared" si="14"/>
        <v>468</v>
      </c>
      <c r="K133" s="7"/>
      <c r="L133" s="124">
        <f t="shared" si="22"/>
        <v>-0.99279294354814795</v>
      </c>
      <c r="M133" s="27">
        <f t="shared" ca="1" si="15"/>
        <v>2.2861189012312234E-5</v>
      </c>
      <c r="N133" s="44"/>
      <c r="O133" s="44"/>
      <c r="P133" s="7"/>
      <c r="Q133" s="28">
        <f t="shared" ca="1" si="16"/>
        <v>3824.4090632251418</v>
      </c>
      <c r="R133" s="27">
        <f t="shared" ca="1" si="17"/>
        <v>468.36844831789136</v>
      </c>
      <c r="S133" s="7"/>
      <c r="T133" s="28">
        <f t="shared" ca="1" si="18"/>
        <v>-0.98903683293620215</v>
      </c>
      <c r="U133" s="27">
        <f t="shared" ca="1" si="19"/>
        <v>0.12131657273460594</v>
      </c>
      <c r="V133" s="7"/>
      <c r="W133" s="28">
        <f t="shared" ca="1" si="20"/>
        <v>-0.98801160597249904</v>
      </c>
      <c r="X133" s="27">
        <f t="shared" ca="1" si="24"/>
        <v>89.457260774657129</v>
      </c>
      <c r="Y133" s="7"/>
      <c r="Z133" s="28">
        <f t="shared" si="23"/>
        <v>89.882999999999825</v>
      </c>
      <c r="AA133" s="27">
        <f t="shared" si="21"/>
        <v>1.5687542915700603</v>
      </c>
      <c r="AB133" s="7"/>
      <c r="AC133" s="28">
        <f t="shared" ca="1" si="13"/>
        <v>-0.4257392253426957</v>
      </c>
      <c r="AD133" s="27"/>
      <c r="AE133" s="7"/>
    </row>
    <row r="134" spans="1:31" s="26" customFormat="1" x14ac:dyDescent="0.25">
      <c r="A134" s="26">
        <v>49</v>
      </c>
      <c r="B134" s="26">
        <v>-619</v>
      </c>
      <c r="C134" s="26">
        <v>15018</v>
      </c>
      <c r="D134" s="26">
        <v>13147</v>
      </c>
      <c r="E134" s="26">
        <v>11205</v>
      </c>
      <c r="F134" s="26">
        <v>13050</v>
      </c>
      <c r="G134" s="27"/>
      <c r="H134" s="7"/>
      <c r="I134" s="28">
        <f t="shared" si="14"/>
        <v>3813</v>
      </c>
      <c r="J134" s="27">
        <f t="shared" si="14"/>
        <v>97</v>
      </c>
      <c r="K134" s="7"/>
      <c r="L134" s="124">
        <f t="shared" si="22"/>
        <v>-0.99973783577189201</v>
      </c>
      <c r="M134" s="27">
        <f t="shared" ca="1" si="15"/>
        <v>1.3268865214150151E-5</v>
      </c>
      <c r="N134" s="44"/>
      <c r="O134" s="44"/>
      <c r="P134" s="7"/>
      <c r="Q134" s="28">
        <f t="shared" ca="1" si="16"/>
        <v>3852.4090632251418</v>
      </c>
      <c r="R134" s="27">
        <f t="shared" ca="1" si="17"/>
        <v>97.368448317891364</v>
      </c>
      <c r="S134" s="7"/>
      <c r="T134" s="28">
        <f t="shared" ca="1" si="18"/>
        <v>-0.99627795983042089</v>
      </c>
      <c r="U134" s="27">
        <f t="shared" ca="1" si="19"/>
        <v>2.522032917639205E-2</v>
      </c>
      <c r="V134" s="7"/>
      <c r="W134" s="28">
        <f t="shared" ca="1" si="20"/>
        <v>-0.99609519041252059</v>
      </c>
      <c r="X134" s="27">
        <f t="shared" ca="1" si="24"/>
        <v>83.907405356228935</v>
      </c>
      <c r="Y134" s="7"/>
      <c r="Z134" s="28">
        <f t="shared" si="23"/>
        <v>84.311999999999827</v>
      </c>
      <c r="AA134" s="27">
        <f t="shared" si="21"/>
        <v>1.4715219989414563</v>
      </c>
      <c r="AB134" s="7"/>
      <c r="AC134" s="28">
        <f t="shared" ca="1" si="13"/>
        <v>-0.40459464377089205</v>
      </c>
      <c r="AD134" s="27"/>
      <c r="AE134" s="7"/>
    </row>
    <row r="135" spans="1:31" s="26" customFormat="1" x14ac:dyDescent="0.25">
      <c r="A135" s="26">
        <v>50</v>
      </c>
      <c r="B135" s="26">
        <v>-607</v>
      </c>
      <c r="C135" s="26">
        <v>15023</v>
      </c>
      <c r="D135" s="26">
        <v>12966</v>
      </c>
      <c r="E135" s="26">
        <v>11213</v>
      </c>
      <c r="F135" s="26">
        <v>13240</v>
      </c>
      <c r="G135" s="27"/>
      <c r="H135" s="7"/>
      <c r="I135" s="28">
        <f t="shared" si="14"/>
        <v>3810</v>
      </c>
      <c r="J135" s="27">
        <f t="shared" si="14"/>
        <v>-274</v>
      </c>
      <c r="K135" s="7"/>
      <c r="L135" s="124">
        <f t="shared" si="22"/>
        <v>-0.9973767466419371</v>
      </c>
      <c r="M135" s="27">
        <f t="shared" ca="1" si="15"/>
        <v>1.4768120939056516E-6</v>
      </c>
      <c r="N135" s="44"/>
      <c r="O135" s="44"/>
      <c r="P135" s="7"/>
      <c r="Q135" s="28">
        <f t="shared" ca="1" si="16"/>
        <v>3849.4090632251418</v>
      </c>
      <c r="R135" s="27">
        <f t="shared" ca="1" si="17"/>
        <v>-273.63155168210864</v>
      </c>
      <c r="S135" s="7"/>
      <c r="T135" s="28">
        <f t="shared" ca="1" si="18"/>
        <v>-0.99550212480604028</v>
      </c>
      <c r="U135" s="27">
        <f t="shared" ca="1" si="19"/>
        <v>-7.0875914381821836E-2</v>
      </c>
      <c r="V135" s="7"/>
      <c r="W135" s="28">
        <f t="shared" ca="1" si="20"/>
        <v>-0.9961615050635233</v>
      </c>
      <c r="X135" s="27">
        <f t="shared" ca="1" si="24"/>
        <v>78.387351543307773</v>
      </c>
      <c r="Y135" s="7"/>
      <c r="Z135" s="28">
        <f t="shared" si="23"/>
        <v>78.848999999999833</v>
      </c>
      <c r="AA135" s="27">
        <f t="shared" si="21"/>
        <v>1.3761746619050059</v>
      </c>
      <c r="AB135" s="7"/>
      <c r="AC135" s="28">
        <f t="shared" ca="1" si="13"/>
        <v>-0.46164845669206045</v>
      </c>
      <c r="AD135" s="27"/>
      <c r="AE135" s="7"/>
    </row>
    <row r="136" spans="1:31" s="26" customFormat="1" x14ac:dyDescent="0.25">
      <c r="A136" s="26">
        <v>51</v>
      </c>
      <c r="B136" s="26">
        <v>-626</v>
      </c>
      <c r="C136" s="26">
        <v>14996</v>
      </c>
      <c r="D136" s="26">
        <v>12782</v>
      </c>
      <c r="E136" s="26">
        <v>11232</v>
      </c>
      <c r="F136" s="26">
        <v>13427</v>
      </c>
      <c r="G136" s="27"/>
      <c r="H136" s="7"/>
      <c r="I136" s="28">
        <f t="shared" si="14"/>
        <v>3764</v>
      </c>
      <c r="J136" s="27">
        <f t="shared" si="14"/>
        <v>-645</v>
      </c>
      <c r="K136" s="7"/>
      <c r="L136" s="124">
        <f t="shared" si="22"/>
        <v>-0.98545242545626377</v>
      </c>
      <c r="M136" s="27">
        <f t="shared" ca="1" si="15"/>
        <v>1.1925612680219526E-7</v>
      </c>
      <c r="N136" s="44"/>
      <c r="O136" s="44"/>
      <c r="P136" s="7"/>
      <c r="Q136" s="28">
        <f t="shared" ca="1" si="16"/>
        <v>3803.4090632251418</v>
      </c>
      <c r="R136" s="27">
        <f t="shared" ca="1" si="17"/>
        <v>-644.63155168210858</v>
      </c>
      <c r="S136" s="7"/>
      <c r="T136" s="28">
        <f t="shared" ca="1" si="18"/>
        <v>-0.98360598776553798</v>
      </c>
      <c r="U136" s="27">
        <f t="shared" ca="1" si="19"/>
        <v>-0.16697215794003573</v>
      </c>
      <c r="V136" s="7"/>
      <c r="W136" s="28">
        <f t="shared" ca="1" si="20"/>
        <v>-0.98510709065233837</v>
      </c>
      <c r="X136" s="27">
        <f t="shared" ca="1" si="24"/>
        <v>72.83702990982141</v>
      </c>
      <c r="Y136" s="7"/>
      <c r="Z136" s="28">
        <f t="shared" si="23"/>
        <v>73.214999999999833</v>
      </c>
      <c r="AA136" s="27">
        <f t="shared" si="21"/>
        <v>1.2778428118476453</v>
      </c>
      <c r="AB136" s="7"/>
      <c r="AC136" s="28">
        <f t="shared" ca="1" si="13"/>
        <v>-0.37797009017842242</v>
      </c>
      <c r="AD136" s="27"/>
      <c r="AE136" s="7"/>
    </row>
    <row r="137" spans="1:31" s="26" customFormat="1" x14ac:dyDescent="0.25">
      <c r="A137" s="26">
        <v>52</v>
      </c>
      <c r="B137" s="26">
        <v>-620</v>
      </c>
      <c r="C137" s="26">
        <v>14952</v>
      </c>
      <c r="D137" s="26">
        <v>12594</v>
      </c>
      <c r="E137" s="26">
        <v>11271</v>
      </c>
      <c r="F137" s="26">
        <v>13604</v>
      </c>
      <c r="G137" s="27"/>
      <c r="H137" s="7"/>
      <c r="I137" s="28">
        <f t="shared" si="14"/>
        <v>3681</v>
      </c>
      <c r="J137" s="27">
        <f t="shared" si="14"/>
        <v>-1010</v>
      </c>
      <c r="K137" s="7"/>
      <c r="L137" s="124">
        <f t="shared" si="22"/>
        <v>-0.96425744334583374</v>
      </c>
      <c r="M137" s="27">
        <f t="shared" ca="1" si="15"/>
        <v>4.5204422384815778E-8</v>
      </c>
      <c r="N137" s="44"/>
      <c r="O137" s="44"/>
      <c r="P137" s="7"/>
      <c r="Q137" s="28">
        <f t="shared" ca="1" si="16"/>
        <v>3720.4090632251418</v>
      </c>
      <c r="R137" s="27">
        <f t="shared" ca="1" si="17"/>
        <v>-1009.6315516821086</v>
      </c>
      <c r="S137" s="7"/>
      <c r="T137" s="28">
        <f t="shared" ca="1" si="18"/>
        <v>-0.96214121875767522</v>
      </c>
      <c r="U137" s="27">
        <f t="shared" ca="1" si="19"/>
        <v>-0.26151428435175555</v>
      </c>
      <c r="V137" s="7"/>
      <c r="W137" s="28">
        <f t="shared" ca="1" si="20"/>
        <v>-0.96447005666240826</v>
      </c>
      <c r="X137" s="27">
        <f t="shared" ca="1" si="24"/>
        <v>67.286159740287189</v>
      </c>
      <c r="Y137" s="7"/>
      <c r="Z137" s="28">
        <f t="shared" si="23"/>
        <v>67.634999999999835</v>
      </c>
      <c r="AA137" s="27">
        <f t="shared" si="21"/>
        <v>1.180453439586362</v>
      </c>
      <c r="AB137" s="7"/>
      <c r="AC137" s="28">
        <f t="shared" ca="1" si="13"/>
        <v>-0.34884025971264521</v>
      </c>
      <c r="AD137" s="27"/>
      <c r="AE137" s="7"/>
    </row>
    <row r="138" spans="1:31" s="26" customFormat="1" x14ac:dyDescent="0.25">
      <c r="A138" s="26">
        <v>53</v>
      </c>
      <c r="B138" s="26">
        <v>-632</v>
      </c>
      <c r="C138" s="26">
        <v>14896</v>
      </c>
      <c r="D138" s="26">
        <v>12410</v>
      </c>
      <c r="E138" s="26">
        <v>11330</v>
      </c>
      <c r="F138" s="26">
        <v>13787</v>
      </c>
      <c r="G138" s="27"/>
      <c r="H138" s="7"/>
      <c r="I138" s="28">
        <f t="shared" si="14"/>
        <v>3566</v>
      </c>
      <c r="J138" s="27">
        <f t="shared" si="14"/>
        <v>-1377</v>
      </c>
      <c r="K138" s="7"/>
      <c r="L138" s="124">
        <f t="shared" si="22"/>
        <v>-0.93324852799134916</v>
      </c>
      <c r="M138" s="27">
        <f t="shared" ca="1" si="15"/>
        <v>5.3506320977845989E-6</v>
      </c>
      <c r="N138" s="44"/>
      <c r="O138" s="44"/>
      <c r="P138" s="7"/>
      <c r="Q138" s="28">
        <f t="shared" ca="1" si="16"/>
        <v>3605.4090632251418</v>
      </c>
      <c r="R138" s="27">
        <f t="shared" ca="1" si="17"/>
        <v>-1376.6315516821087</v>
      </c>
      <c r="S138" s="7"/>
      <c r="T138" s="28">
        <f t="shared" ca="1" si="18"/>
        <v>-0.93240087615641942</v>
      </c>
      <c r="U138" s="27">
        <f t="shared" ca="1" si="19"/>
        <v>-0.35657444981230679</v>
      </c>
      <c r="V138" s="7"/>
      <c r="W138" s="28">
        <f t="shared" ca="1" si="20"/>
        <v>-0.93556167132840906</v>
      </c>
      <c r="X138" s="27">
        <f t="shared" ca="1" si="24"/>
        <v>61.593482760493941</v>
      </c>
      <c r="Y138" s="7"/>
      <c r="Z138" s="28">
        <f t="shared" si="23"/>
        <v>61.946999999999832</v>
      </c>
      <c r="AA138" s="27">
        <f t="shared" si="21"/>
        <v>1.0811791117329244</v>
      </c>
      <c r="AB138" s="7"/>
      <c r="AC138" s="28">
        <f t="shared" ca="1" si="13"/>
        <v>-0.35351723950589076</v>
      </c>
      <c r="AD138" s="27"/>
      <c r="AE138" s="7"/>
    </row>
    <row r="139" spans="1:31" s="26" customFormat="1" x14ac:dyDescent="0.25">
      <c r="A139" s="26">
        <v>54</v>
      </c>
      <c r="B139" s="26">
        <v>-638</v>
      </c>
      <c r="C139" s="26">
        <v>14819</v>
      </c>
      <c r="D139" s="26">
        <v>12235</v>
      </c>
      <c r="E139" s="26">
        <v>11409</v>
      </c>
      <c r="F139" s="26">
        <v>13965</v>
      </c>
      <c r="G139" s="27"/>
      <c r="H139" s="7"/>
      <c r="I139" s="28">
        <f t="shared" si="14"/>
        <v>3410</v>
      </c>
      <c r="J139" s="27">
        <f t="shared" si="14"/>
        <v>-1730</v>
      </c>
      <c r="K139" s="7"/>
      <c r="L139" s="124">
        <f t="shared" si="22"/>
        <v>-0.89262516154140104</v>
      </c>
      <c r="M139" s="27">
        <f t="shared" ca="1" si="15"/>
        <v>1.1511487075307601E-5</v>
      </c>
      <c r="N139" s="44"/>
      <c r="O139" s="44"/>
      <c r="P139" s="7"/>
      <c r="Q139" s="28">
        <f t="shared" ca="1" si="16"/>
        <v>3449.4090632251418</v>
      </c>
      <c r="R139" s="27">
        <f t="shared" ca="1" si="17"/>
        <v>-1729.6315516821087</v>
      </c>
      <c r="S139" s="7"/>
      <c r="T139" s="28">
        <f t="shared" ca="1" si="18"/>
        <v>-0.89205745488862909</v>
      </c>
      <c r="U139" s="27">
        <f t="shared" ca="1" si="19"/>
        <v>-0.44800834193103861</v>
      </c>
      <c r="V139" s="7"/>
      <c r="W139" s="28">
        <f t="shared" ca="1" si="20"/>
        <v>-0.89601801978708528</v>
      </c>
      <c r="X139" s="27">
        <f t="shared" ca="1" si="24"/>
        <v>55.89201516179179</v>
      </c>
      <c r="Y139" s="7"/>
      <c r="Z139" s="28">
        <f t="shared" si="23"/>
        <v>56.204999999999835</v>
      </c>
      <c r="AA139" s="27">
        <f t="shared" si="21"/>
        <v>0.98096230608341006</v>
      </c>
      <c r="AB139" s="7"/>
      <c r="AC139" s="28">
        <f t="shared" ca="1" si="13"/>
        <v>-0.31298483820804535</v>
      </c>
      <c r="AD139" s="27"/>
      <c r="AE139" s="7"/>
    </row>
    <row r="140" spans="1:31" s="26" customFormat="1" x14ac:dyDescent="0.25">
      <c r="A140" s="26">
        <v>55</v>
      </c>
      <c r="B140" s="26">
        <v>-632</v>
      </c>
      <c r="C140" s="26">
        <v>14723</v>
      </c>
      <c r="D140" s="26">
        <v>12067</v>
      </c>
      <c r="E140" s="26">
        <v>11504</v>
      </c>
      <c r="F140" s="26">
        <v>14132</v>
      </c>
      <c r="G140" s="27"/>
      <c r="H140" s="7"/>
      <c r="I140" s="28">
        <f t="shared" si="14"/>
        <v>3219</v>
      </c>
      <c r="J140" s="27">
        <f t="shared" si="14"/>
        <v>-2065</v>
      </c>
      <c r="K140" s="7"/>
      <c r="L140" s="124">
        <f t="shared" si="22"/>
        <v>-0.84355082868980147</v>
      </c>
      <c r="M140" s="27">
        <f t="shared" ca="1" si="15"/>
        <v>1.4675970136449306E-5</v>
      </c>
      <c r="N140" s="44"/>
      <c r="O140" s="44"/>
      <c r="P140" s="7"/>
      <c r="Q140" s="28">
        <f t="shared" ca="1" si="16"/>
        <v>3258.4090632251418</v>
      </c>
      <c r="R140" s="27">
        <f t="shared" ca="1" si="17"/>
        <v>-2064.6315516821087</v>
      </c>
      <c r="S140" s="7"/>
      <c r="T140" s="28">
        <f t="shared" ca="1" si="18"/>
        <v>-0.84266262500306521</v>
      </c>
      <c r="U140" s="27">
        <f t="shared" ca="1" si="19"/>
        <v>-0.53477988261028842</v>
      </c>
      <c r="V140" s="7"/>
      <c r="W140" s="28">
        <f t="shared" ca="1" si="20"/>
        <v>-0.84738175157292628</v>
      </c>
      <c r="X140" s="27">
        <f t="shared" ca="1" si="24"/>
        <v>50.20114134318078</v>
      </c>
      <c r="Y140" s="7"/>
      <c r="Z140" s="28">
        <f t="shared" si="23"/>
        <v>50.516999999999832</v>
      </c>
      <c r="AA140" s="27">
        <f t="shared" si="21"/>
        <v>0.88168797822997247</v>
      </c>
      <c r="AB140" s="7"/>
      <c r="AC140" s="28">
        <f t="shared" ca="1" si="13"/>
        <v>-0.3158586568190529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14616</v>
      </c>
      <c r="D141" s="26">
        <v>11914</v>
      </c>
      <c r="E141" s="26">
        <v>11616</v>
      </c>
      <c r="F141" s="26">
        <v>14292</v>
      </c>
      <c r="G141" s="27"/>
      <c r="H141" s="7"/>
      <c r="I141" s="28">
        <f t="shared" si="14"/>
        <v>3000</v>
      </c>
      <c r="J141" s="27">
        <f t="shared" si="14"/>
        <v>-2378</v>
      </c>
      <c r="K141" s="7"/>
      <c r="L141" s="124">
        <f t="shared" si="22"/>
        <v>-0.78616979711635948</v>
      </c>
      <c r="M141" s="27">
        <f t="shared" ca="1" si="15"/>
        <v>2.7924256741048854E-5</v>
      </c>
      <c r="N141" s="44"/>
      <c r="O141" s="44"/>
      <c r="P141" s="7"/>
      <c r="Q141" s="28">
        <f t="shared" ca="1" si="16"/>
        <v>3039.4090632251418</v>
      </c>
      <c r="R141" s="27">
        <f t="shared" ca="1" si="17"/>
        <v>-2377.6315516821087</v>
      </c>
      <c r="S141" s="7"/>
      <c r="T141" s="28">
        <f t="shared" ca="1" si="18"/>
        <v>-0.78602666822328249</v>
      </c>
      <c r="U141" s="27">
        <f t="shared" ca="1" si="19"/>
        <v>-0.61585299375239333</v>
      </c>
      <c r="V141" s="7"/>
      <c r="W141" s="28">
        <f t="shared" ca="1" si="20"/>
        <v>-0.79145413782651897</v>
      </c>
      <c r="X141" s="27">
        <f t="shared" ca="1" si="24"/>
        <v>44.569531207533714</v>
      </c>
      <c r="Y141" s="7"/>
      <c r="Z141" s="28">
        <f t="shared" si="23"/>
        <v>44.82899999999983</v>
      </c>
      <c r="AA141" s="27">
        <f t="shared" si="21"/>
        <v>0.78241365037653499</v>
      </c>
      <c r="AB141" s="7"/>
      <c r="AC141" s="28">
        <f t="shared" ca="1" si="13"/>
        <v>-0.25946879246611587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14490</v>
      </c>
      <c r="D142" s="26">
        <v>11771</v>
      </c>
      <c r="E142" s="26">
        <v>11737</v>
      </c>
      <c r="F142" s="26">
        <v>14430</v>
      </c>
      <c r="G142" s="27"/>
      <c r="H142" s="7"/>
      <c r="I142" s="28">
        <f t="shared" si="14"/>
        <v>2753</v>
      </c>
      <c r="J142" s="27">
        <f t="shared" si="14"/>
        <v>-2659</v>
      </c>
      <c r="K142" s="7"/>
      <c r="L142" s="124">
        <f t="shared" si="22"/>
        <v>-0.72256910631423865</v>
      </c>
      <c r="M142" s="27">
        <f t="shared" ca="1" si="15"/>
        <v>3.184764728645164E-5</v>
      </c>
      <c r="N142" s="44"/>
      <c r="O142" s="44"/>
      <c r="P142" s="7"/>
      <c r="Q142" s="28">
        <f t="shared" ca="1" si="16"/>
        <v>2792.4090632251418</v>
      </c>
      <c r="R142" s="27">
        <f t="shared" ca="1" si="17"/>
        <v>-2658.6315516821087</v>
      </c>
      <c r="S142" s="7"/>
      <c r="T142" s="28">
        <f t="shared" ca="1" si="18"/>
        <v>-0.72214958454928102</v>
      </c>
      <c r="U142" s="27">
        <f t="shared" ca="1" si="19"/>
        <v>-0.68863748011319681</v>
      </c>
      <c r="V142" s="7"/>
      <c r="W142" s="28">
        <f t="shared" ca="1" si="20"/>
        <v>-0.72821247829262636</v>
      </c>
      <c r="X142" s="27">
        <f t="shared" ca="1" si="24"/>
        <v>39.056983491907602</v>
      </c>
      <c r="Y142" s="7"/>
      <c r="Z142" s="28">
        <f t="shared" si="23"/>
        <v>39.266999999999832</v>
      </c>
      <c r="AA142" s="27">
        <f t="shared" si="21"/>
        <v>0.68533843738061051</v>
      </c>
      <c r="AB142" s="7"/>
      <c r="AC142" s="28">
        <f t="shared" ca="1" si="13"/>
        <v>-0.21001650809223094</v>
      </c>
      <c r="AD142" s="27"/>
      <c r="AE142" s="7"/>
    </row>
    <row r="143" spans="1:31" s="26" customFormat="1" x14ac:dyDescent="0.25">
      <c r="A143" s="26">
        <v>58</v>
      </c>
      <c r="B143" s="26">
        <v>-598</v>
      </c>
      <c r="C143" s="26">
        <v>14360</v>
      </c>
      <c r="D143" s="26">
        <v>11644</v>
      </c>
      <c r="E143" s="26">
        <v>11867</v>
      </c>
      <c r="F143" s="26">
        <v>14559</v>
      </c>
      <c r="G143" s="27"/>
      <c r="H143" s="7"/>
      <c r="I143" s="28">
        <f t="shared" si="14"/>
        <v>2493</v>
      </c>
      <c r="J143" s="27">
        <f t="shared" si="14"/>
        <v>-2915</v>
      </c>
      <c r="K143" s="7"/>
      <c r="L143" s="124">
        <f t="shared" si="22"/>
        <v>-0.65454290930649017</v>
      </c>
      <c r="M143" s="27">
        <f t="shared" ca="1" si="15"/>
        <v>4.9127173497292236E-5</v>
      </c>
      <c r="N143" s="44"/>
      <c r="O143" s="44"/>
      <c r="P143" s="7"/>
      <c r="Q143" s="28">
        <f t="shared" ca="1" si="16"/>
        <v>2532.4090632251418</v>
      </c>
      <c r="R143" s="27">
        <f t="shared" ca="1" si="17"/>
        <v>-2914.6315516821087</v>
      </c>
      <c r="S143" s="7"/>
      <c r="T143" s="28">
        <f t="shared" ca="1" si="18"/>
        <v>-0.65491054910296376</v>
      </c>
      <c r="U143" s="27">
        <f t="shared" ca="1" si="19"/>
        <v>-0.75494647836360862</v>
      </c>
      <c r="V143" s="7"/>
      <c r="W143" s="28">
        <f t="shared" ca="1" si="20"/>
        <v>-0.66155198724137521</v>
      </c>
      <c r="X143" s="27">
        <f t="shared" ca="1" si="24"/>
        <v>33.684789320539892</v>
      </c>
      <c r="Y143" s="7"/>
      <c r="Z143" s="28">
        <f t="shared" si="23"/>
        <v>33.884999999999835</v>
      </c>
      <c r="AA143" s="27">
        <f t="shared" si="21"/>
        <v>0.59140481703827574</v>
      </c>
      <c r="AB143" s="7"/>
      <c r="AC143" s="28">
        <f t="shared" ca="1" si="13"/>
        <v>-0.20021067945994275</v>
      </c>
      <c r="AD143" s="27"/>
      <c r="AE143" s="7"/>
    </row>
    <row r="144" spans="1:31" s="26" customFormat="1" x14ac:dyDescent="0.25">
      <c r="A144" s="26">
        <v>59</v>
      </c>
      <c r="B144" s="26">
        <v>-622</v>
      </c>
      <c r="C144" s="26">
        <v>14212</v>
      </c>
      <c r="D144" s="26">
        <v>11526</v>
      </c>
      <c r="E144" s="26">
        <v>12014</v>
      </c>
      <c r="F144" s="26">
        <v>14676</v>
      </c>
      <c r="G144" s="27"/>
      <c r="H144" s="7"/>
      <c r="I144" s="28">
        <f t="shared" si="14"/>
        <v>2198</v>
      </c>
      <c r="J144" s="27">
        <f t="shared" si="14"/>
        <v>-3150</v>
      </c>
      <c r="K144" s="7"/>
      <c r="L144" s="124">
        <f t="shared" si="22"/>
        <v>-0.57767243376568689</v>
      </c>
      <c r="M144" s="27">
        <f t="shared" ca="1" si="15"/>
        <v>6.5928483495231451E-5</v>
      </c>
      <c r="N144" s="44"/>
      <c r="O144" s="44"/>
      <c r="P144" s="7"/>
      <c r="Q144" s="28">
        <f t="shared" ca="1" si="16"/>
        <v>2237.4090632251418</v>
      </c>
      <c r="R144" s="27">
        <f t="shared" ca="1" si="17"/>
        <v>-3149.6315516821087</v>
      </c>
      <c r="S144" s="7"/>
      <c r="T144" s="28">
        <f t="shared" ca="1" si="18"/>
        <v>-0.57862010503887296</v>
      </c>
      <c r="U144" s="27">
        <f t="shared" ca="1" si="19"/>
        <v>-0.81581606660129125</v>
      </c>
      <c r="V144" s="7"/>
      <c r="W144" s="28">
        <f t="shared" ca="1" si="20"/>
        <v>-0.5857920694407176</v>
      </c>
      <c r="X144" s="27">
        <f t="shared" ca="1" si="24"/>
        <v>28.137053644050525</v>
      </c>
      <c r="Y144" s="7"/>
      <c r="Z144" s="28">
        <f t="shared" si="23"/>
        <v>28.286999999999836</v>
      </c>
      <c r="AA144" s="27">
        <f t="shared" si="21"/>
        <v>0.49370128551163311</v>
      </c>
      <c r="AB144" s="7"/>
      <c r="AC144" s="28">
        <f t="shared" ca="1" si="13"/>
        <v>-0.14994635594931083</v>
      </c>
      <c r="AD144" s="27"/>
      <c r="AE144" s="7"/>
    </row>
    <row r="145" spans="1:31" s="26" customFormat="1" x14ac:dyDescent="0.25">
      <c r="A145" s="26">
        <v>60</v>
      </c>
      <c r="B145" s="26">
        <v>-634</v>
      </c>
      <c r="C145" s="26">
        <v>14051</v>
      </c>
      <c r="D145" s="26">
        <v>11421</v>
      </c>
      <c r="E145" s="26">
        <v>12177</v>
      </c>
      <c r="F145" s="26">
        <v>14776</v>
      </c>
      <c r="G145" s="27"/>
      <c r="H145" s="7"/>
      <c r="I145" s="28">
        <f t="shared" si="14"/>
        <v>1874</v>
      </c>
      <c r="J145" s="27">
        <f t="shared" si="14"/>
        <v>-3355</v>
      </c>
      <c r="K145" s="7"/>
      <c r="L145" s="124">
        <f t="shared" si="22"/>
        <v>-0.49365350399325253</v>
      </c>
      <c r="M145" s="27">
        <f t="shared" ca="1" si="15"/>
        <v>7.7625268031991841E-5</v>
      </c>
      <c r="N145" s="44"/>
      <c r="O145" s="44"/>
      <c r="P145" s="7"/>
      <c r="Q145" s="28">
        <f t="shared" ca="1" si="16"/>
        <v>1913.4090632251416</v>
      </c>
      <c r="R145" s="27">
        <f t="shared" ca="1" si="17"/>
        <v>-3354.6315516821087</v>
      </c>
      <c r="S145" s="7"/>
      <c r="T145" s="28">
        <f t="shared" ca="1" si="18"/>
        <v>-0.49482992240576973</v>
      </c>
      <c r="U145" s="27">
        <f t="shared" ca="1" si="19"/>
        <v>-0.86891506910650373</v>
      </c>
      <c r="V145" s="7"/>
      <c r="W145" s="28">
        <f t="shared" ca="1" si="20"/>
        <v>-0.50246402429752468</v>
      </c>
      <c r="X145" s="27">
        <f t="shared" ca="1" si="24"/>
        <v>22.496366355399232</v>
      </c>
      <c r="Y145" s="7"/>
      <c r="Z145" s="28">
        <f t="shared" si="23"/>
        <v>22.580999999999836</v>
      </c>
      <c r="AA145" s="27">
        <f t="shared" si="21"/>
        <v>0.39411279839283669</v>
      </c>
      <c r="AB145" s="7"/>
      <c r="AC145" s="28">
        <f t="shared" ca="1" si="13"/>
        <v>-8.4633644600604185E-2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13876</v>
      </c>
      <c r="D146" s="26">
        <v>11335</v>
      </c>
      <c r="E146" s="26">
        <v>12347</v>
      </c>
      <c r="F146" s="26">
        <v>14866</v>
      </c>
      <c r="G146" s="27"/>
      <c r="H146" s="7"/>
      <c r="I146" s="28">
        <f t="shared" si="14"/>
        <v>1529</v>
      </c>
      <c r="J146" s="27">
        <f t="shared" si="14"/>
        <v>-3531</v>
      </c>
      <c r="K146" s="7"/>
      <c r="L146" s="124">
        <f t="shared" si="22"/>
        <v>-0.40574785381638351</v>
      </c>
      <c r="M146" s="27">
        <f t="shared" ca="1" si="15"/>
        <v>6.2271682463874178E-5</v>
      </c>
      <c r="N146" s="44"/>
      <c r="O146" s="44"/>
      <c r="P146" s="7"/>
      <c r="Q146" s="28">
        <f t="shared" ca="1" si="16"/>
        <v>1568.4090632251416</v>
      </c>
      <c r="R146" s="27">
        <f t="shared" ca="1" si="17"/>
        <v>-3530.6315516821087</v>
      </c>
      <c r="S146" s="7"/>
      <c r="T146" s="28">
        <f t="shared" ca="1" si="18"/>
        <v>-0.4056088946020025</v>
      </c>
      <c r="U146" s="27">
        <f t="shared" ca="1" si="19"/>
        <v>-0.91450250540366185</v>
      </c>
      <c r="V146" s="7"/>
      <c r="W146" s="28">
        <f t="shared" ca="1" si="20"/>
        <v>-0.41363909468609938</v>
      </c>
      <c r="X146" s="27">
        <f t="shared" ca="1" si="24"/>
        <v>16.794771623101781</v>
      </c>
      <c r="Y146" s="7"/>
      <c r="Z146" s="28">
        <f t="shared" si="23"/>
        <v>16.937999999999835</v>
      </c>
      <c r="AA146" s="27">
        <f t="shared" si="21"/>
        <v>0.29562386870279667</v>
      </c>
      <c r="AB146" s="7"/>
      <c r="AC146" s="28">
        <f t="shared" ca="1" si="13"/>
        <v>-0.14322837689805468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13700</v>
      </c>
      <c r="D147" s="26">
        <v>11267</v>
      </c>
      <c r="E147" s="26">
        <v>12530</v>
      </c>
      <c r="F147" s="26">
        <v>14938</v>
      </c>
      <c r="G147" s="27"/>
      <c r="H147" s="7"/>
      <c r="I147" s="28">
        <f t="shared" si="14"/>
        <v>1170</v>
      </c>
      <c r="J147" s="27">
        <f t="shared" si="14"/>
        <v>-3671</v>
      </c>
      <c r="K147" s="7"/>
      <c r="L147" s="124">
        <f t="shared" si="22"/>
        <v>-0.31301462423095711</v>
      </c>
      <c r="M147" s="27">
        <f t="shared" ca="1" si="15"/>
        <v>6.5563310829057394E-5</v>
      </c>
      <c r="N147" s="44"/>
      <c r="O147" s="44"/>
      <c r="P147" s="7"/>
      <c r="Q147" s="28">
        <f t="shared" ca="1" si="16"/>
        <v>1209.4090632251416</v>
      </c>
      <c r="R147" s="27">
        <f t="shared" ca="1" si="17"/>
        <v>-3670.6315516821087</v>
      </c>
      <c r="S147" s="7"/>
      <c r="T147" s="28">
        <f t="shared" ca="1" si="18"/>
        <v>-0.3127673033511259</v>
      </c>
      <c r="U147" s="27">
        <f t="shared" ca="1" si="19"/>
        <v>-0.95076523882185582</v>
      </c>
      <c r="V147" s="7"/>
      <c r="W147" s="28">
        <f t="shared" ca="1" si="20"/>
        <v>-0.32111174167045725</v>
      </c>
      <c r="X147" s="27">
        <f t="shared" ca="1" si="24"/>
        <v>11.118930540287181</v>
      </c>
      <c r="Y147" s="7"/>
      <c r="Z147" s="28">
        <f t="shared" si="23"/>
        <v>11.240999999999836</v>
      </c>
      <c r="AA147" s="27">
        <f t="shared" si="21"/>
        <v>0.19619246121667971</v>
      </c>
      <c r="AB147" s="7"/>
      <c r="AC147" s="28">
        <f t="shared" ca="1" si="13"/>
        <v>-0.12206945971265526</v>
      </c>
      <c r="AD147" s="27"/>
      <c r="AE147" s="7"/>
    </row>
    <row r="148" spans="1:31" s="26" customFormat="1" x14ac:dyDescent="0.25">
      <c r="A148" s="26">
        <v>63</v>
      </c>
      <c r="B148" s="26">
        <v>-635</v>
      </c>
      <c r="C148" s="26">
        <v>13517</v>
      </c>
      <c r="D148" s="26">
        <v>11218</v>
      </c>
      <c r="E148" s="26">
        <v>12713</v>
      </c>
      <c r="F148" s="26">
        <v>14991</v>
      </c>
      <c r="G148" s="27"/>
      <c r="H148" s="7"/>
      <c r="I148" s="28">
        <f t="shared" si="14"/>
        <v>804</v>
      </c>
      <c r="J148" s="27">
        <f t="shared" si="14"/>
        <v>-3773</v>
      </c>
      <c r="K148" s="7"/>
      <c r="L148" s="124">
        <f t="shared" si="22"/>
        <v>-0.21688262071288053</v>
      </c>
      <c r="M148" s="27">
        <f t="shared" ca="1" si="15"/>
        <v>9.6141078876844455E-5</v>
      </c>
      <c r="N148" s="44"/>
      <c r="O148" s="44"/>
      <c r="P148" s="7"/>
      <c r="Q148" s="28">
        <f t="shared" ca="1" si="16"/>
        <v>843.40906322514161</v>
      </c>
      <c r="R148" s="27">
        <f t="shared" ca="1" si="17"/>
        <v>-3772.6315516821087</v>
      </c>
      <c r="S148" s="7"/>
      <c r="T148" s="28">
        <f t="shared" ca="1" si="18"/>
        <v>-0.21811543037669456</v>
      </c>
      <c r="U148" s="27">
        <f t="shared" ca="1" si="19"/>
        <v>-0.97718523031225424</v>
      </c>
      <c r="V148" s="7"/>
      <c r="W148" s="28">
        <f t="shared" ca="1" si="20"/>
        <v>-0.22668777644223254</v>
      </c>
      <c r="X148" s="27">
        <f t="shared" ca="1" si="24"/>
        <v>5.5175151500845914</v>
      </c>
      <c r="Y148" s="7"/>
      <c r="Z148" s="28">
        <f t="shared" si="23"/>
        <v>5.5259999999998364</v>
      </c>
      <c r="AA148" s="27">
        <f t="shared" si="21"/>
        <v>9.6446894465203784E-2</v>
      </c>
      <c r="AB148" s="7"/>
      <c r="AC148" s="28">
        <f t="shared" ref="AC148:AC149" ca="1" si="25">X148-Z148</f>
        <v>-8.4848499152450074E-3</v>
      </c>
      <c r="AD148" s="27"/>
      <c r="AE148" s="7"/>
    </row>
    <row r="149" spans="1:31" s="26" customFormat="1" x14ac:dyDescent="0.25">
      <c r="A149" s="26">
        <v>64</v>
      </c>
      <c r="B149" s="26">
        <v>-643</v>
      </c>
      <c r="C149" s="26">
        <v>13325</v>
      </c>
      <c r="D149" s="26">
        <v>11181</v>
      </c>
      <c r="E149" s="26">
        <v>12902</v>
      </c>
      <c r="F149" s="26">
        <v>15024</v>
      </c>
      <c r="G149" s="27"/>
      <c r="H149" s="7"/>
      <c r="I149" s="28">
        <f t="shared" ref="I149:J149" si="26">C149-E149</f>
        <v>423</v>
      </c>
      <c r="J149" s="27">
        <f t="shared" si="26"/>
        <v>-3843</v>
      </c>
      <c r="K149" s="7"/>
      <c r="L149" s="124">
        <f t="shared" si="22"/>
        <v>-0.11734673983588047</v>
      </c>
      <c r="M149" s="27">
        <f t="shared" ref="M149" ca="1" si="27">(W149-L149)^2</f>
        <v>1.2023355989641989E-4</v>
      </c>
      <c r="N149" s="44"/>
      <c r="O149" s="44"/>
      <c r="P149" s="7"/>
      <c r="Q149" s="28">
        <f t="shared" ref="Q149" ca="1" si="28">I149-$J$4</f>
        <v>462.40906322514161</v>
      </c>
      <c r="R149" s="27">
        <f t="shared" ref="R149" ca="1" si="29">J149-$J$3</f>
        <v>-3842.6315516821087</v>
      </c>
      <c r="S149" s="7"/>
      <c r="T149" s="28">
        <f t="shared" ref="T149" ca="1" si="30">Q149/$J$7</f>
        <v>-0.11958438228036034</v>
      </c>
      <c r="U149" s="27">
        <f t="shared" ref="U149" ca="1" si="31">R149/$J$6</f>
        <v>-0.99531659702135111</v>
      </c>
      <c r="V149" s="7"/>
      <c r="W149" s="28">
        <f t="shared" ref="W149" ca="1" si="32">(T149-U149*SIN(-$J$11*PI()/180))/(COS(-$J$11*PI()/180))</f>
        <v>-0.12831184630578854</v>
      </c>
      <c r="X149" s="27">
        <f ca="1">IF(MOD(ATAN2(U149,W149)*180/PI()-$J$9+360,360)&gt;5,MOD(ATAN2(U149,W149)*180/PI()-$J$9+360,360)-360,MOD(ATAN2(U149,W149)*180/PI()-$J$9+360,360))</f>
        <v>-0.19716255482717315</v>
      </c>
      <c r="Y149" s="7"/>
      <c r="Z149" s="28">
        <f t="shared" si="23"/>
        <v>-0.26100000000016355</v>
      </c>
      <c r="AA149" s="27">
        <f t="shared" ref="AA149" si="33">Z149*PI()/180</f>
        <v>-4.5553093477080546E-3</v>
      </c>
      <c r="AB149" s="7"/>
      <c r="AC149" s="28">
        <f t="shared" ca="1" si="25"/>
        <v>6.3837445172990392E-2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39951</v>
      </c>
    </row>
    <row r="155" spans="1:31" x14ac:dyDescent="0.25">
      <c r="A155" t="s">
        <v>177</v>
      </c>
      <c r="B155">
        <v>39951</v>
      </c>
    </row>
    <row r="156" spans="1:31" x14ac:dyDescent="0.25">
      <c r="A156" s="31" t="s">
        <v>188</v>
      </c>
      <c r="B156" s="31">
        <v>-39980</v>
      </c>
    </row>
    <row r="157" spans="1:31" x14ac:dyDescent="0.25">
      <c r="A157" t="s">
        <v>183</v>
      </c>
      <c r="B157">
        <v>-39980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-0.36844831789136911</v>
      </c>
      <c r="L3" s="102" t="s">
        <v>1</v>
      </c>
      <c r="M3" s="103">
        <v>0.99957143903685908</v>
      </c>
      <c r="N3" s="104" t="s">
        <v>18</v>
      </c>
      <c r="O3" s="102">
        <v>0.99632468053627521</v>
      </c>
      <c r="Q3" s="101" t="s">
        <v>194</v>
      </c>
      <c r="R3" s="101">
        <f ca="1">MAX(AC21:AC149)</f>
        <v>0.22358396745462983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-39.40906322514163</v>
      </c>
      <c r="L4" s="104" t="s">
        <v>5</v>
      </c>
      <c r="M4" s="106">
        <v>360.02984427068861</v>
      </c>
      <c r="N4" s="104" t="s">
        <v>21</v>
      </c>
      <c r="O4" s="104">
        <v>359.96739782342144</v>
      </c>
      <c r="Q4" s="105" t="s">
        <v>195</v>
      </c>
      <c r="R4" s="105">
        <f ca="1">MIN(AC21:AC149)</f>
        <v>-0.48894120095535243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-172.30984356963401</v>
      </c>
      <c r="N5" s="107" t="s">
        <v>24</v>
      </c>
      <c r="O5" s="107">
        <v>-172.28813669279904</v>
      </c>
      <c r="Q5" s="8"/>
      <c r="R5" s="8"/>
      <c r="T5" s="45" t="s">
        <v>55</v>
      </c>
      <c r="U5" s="47">
        <v>13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3860.712825629369</v>
      </c>
      <c r="L6" s="107" t="s">
        <v>12</v>
      </c>
      <c r="M6" s="108">
        <v>-1.6954071936665262E-4</v>
      </c>
      <c r="N6" s="107" t="s">
        <v>26</v>
      </c>
      <c r="O6" s="107">
        <v>-3.4391008370358372E-5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-3866.8014535630905</v>
      </c>
      <c r="L7" s="109" t="s">
        <v>15</v>
      </c>
      <c r="M7" s="110">
        <f ca="1">SUM(M20:M84)</f>
        <v>5.7152458933095422E-5</v>
      </c>
      <c r="N7" s="109" t="s">
        <v>15</v>
      </c>
      <c r="O7" s="89">
        <f ca="1">SUM(M85:M149)</f>
        <v>6.3492257833145548E-5</v>
      </c>
      <c r="Q7" s="101" t="s">
        <v>194</v>
      </c>
      <c r="R7" s="101">
        <f ca="1">MAX(AD21:AD83)</f>
        <v>0.17352745308758699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-0.11870101168170599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-172.45703216862503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-172.95915474977824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0.50212258115317354</v>
      </c>
      <c r="L11" s="113" t="s">
        <v>208</v>
      </c>
      <c r="M11" s="114">
        <f>(M6+O6)/2</f>
        <v>-1.019658638685055E-4</v>
      </c>
      <c r="N11" s="115"/>
      <c r="O11" s="115"/>
      <c r="Q11" s="101" t="s">
        <v>194</v>
      </c>
      <c r="R11" s="101">
        <f ca="1">MAX(W20:W149)</f>
        <v>0.99818336213319747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0.99794805978656709</v>
      </c>
      <c r="N12" s="118"/>
      <c r="O12" s="118"/>
      <c r="Q12" s="105" t="s">
        <v>195</v>
      </c>
      <c r="R12" s="105">
        <f ca="1">MIN(W20:W149)</f>
        <v>-0.99874545109897339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-172.29899013121653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13393</v>
      </c>
      <c r="D20" s="26">
        <v>11227</v>
      </c>
      <c r="E20" s="26">
        <v>12934</v>
      </c>
      <c r="F20" s="26">
        <v>15071</v>
      </c>
      <c r="G20" s="27"/>
      <c r="H20" s="7"/>
      <c r="I20" s="28">
        <f>C20-E20</f>
        <v>459</v>
      </c>
      <c r="J20" s="27">
        <f>D20-F20</f>
        <v>-3844</v>
      </c>
      <c r="K20" s="7"/>
      <c r="L20" s="124">
        <f>$M$3*SIN(2*PI()/$M$4*($Z20+$M$5))+$M$6</f>
        <v>-0.13417506307090787</v>
      </c>
      <c r="M20" s="27">
        <f ca="1">(W20-L20)^2</f>
        <v>1.1898574775050395E-5</v>
      </c>
      <c r="N20" s="44"/>
      <c r="O20" s="44"/>
      <c r="P20" s="7"/>
      <c r="Q20" s="28">
        <f ca="1">I20-$J$4</f>
        <v>498.40906322514161</v>
      </c>
      <c r="R20" s="27">
        <f ca="1">J20-$J$3</f>
        <v>-3843.6315516821087</v>
      </c>
      <c r="S20" s="7"/>
      <c r="T20" s="28">
        <f ca="1">Q20/$J$7</f>
        <v>-0.12889440257292734</v>
      </c>
      <c r="U20" s="27">
        <f ca="1">R20/$J$6</f>
        <v>-0.99557561654576687</v>
      </c>
      <c r="V20" s="7"/>
      <c r="W20" s="28">
        <f ca="1">(T20-U20*SIN(-$J$11*PI()/180))/(COS(-$J$11*PI()/180))</f>
        <v>-0.13762449415081807</v>
      </c>
      <c r="X20" s="27">
        <f ca="1">IF(MOD(ATAN2(U20,W20)*180/PI()-$J$9+360,360)&gt;5,MOD(ATAN2(U20,W20)*180/PI()-$J$9+360,360)-360,MOD(ATAN2(U20,W20)*180/PI()-$J$9+360,360))</f>
        <v>0.32749760696304975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0.32749760696304975</v>
      </c>
      <c r="AD20" s="27">
        <f ca="1">INDIRECT("AC"&amp;AE20)-AC20</f>
        <v>-0.19884604501763636</v>
      </c>
      <c r="AE20" s="7">
        <v>149</v>
      </c>
    </row>
    <row r="21" spans="1:31" s="26" customFormat="1" x14ac:dyDescent="0.25">
      <c r="A21" s="26">
        <v>1</v>
      </c>
      <c r="B21" s="26">
        <v>653</v>
      </c>
      <c r="C21" s="26">
        <v>13582</v>
      </c>
      <c r="D21" s="26">
        <v>11261</v>
      </c>
      <c r="E21" s="26">
        <v>12747</v>
      </c>
      <c r="F21" s="26">
        <v>15042</v>
      </c>
      <c r="G21" s="27"/>
      <c r="H21" s="7"/>
      <c r="I21" s="28">
        <f t="shared" ref="I21:J84" si="1">C21-E21</f>
        <v>835</v>
      </c>
      <c r="J21" s="27">
        <f t="shared" si="1"/>
        <v>-3781</v>
      </c>
      <c r="K21" s="7"/>
      <c r="L21" s="124">
        <f t="shared" ref="L21:L84" si="2">$M$3*SIN(2*PI()/$M$4*($Z21+$M$5))+$M$6</f>
        <v>-0.23488788962502175</v>
      </c>
      <c r="M21" s="27">
        <f t="shared" ref="M21:M84" ca="1" si="3">(W21-L21)^2</f>
        <v>2.712055293045813E-8</v>
      </c>
      <c r="N21" s="44"/>
      <c r="O21" s="44"/>
      <c r="P21" s="7"/>
      <c r="Q21" s="28">
        <f t="shared" ref="Q21:Q84" ca="1" si="4">I21-$J$4</f>
        <v>874.40906322514161</v>
      </c>
      <c r="R21" s="27">
        <f t="shared" ref="R21:R84" ca="1" si="5">J21-$J$3</f>
        <v>-3780.6315516821087</v>
      </c>
      <c r="S21" s="7"/>
      <c r="T21" s="28">
        <f t="shared" ref="T21:T84" ca="1" si="6">Q21/$J$7</f>
        <v>-0.22613239229529394</v>
      </c>
      <c r="U21" s="27">
        <f t="shared" ref="U21:U84" ca="1" si="7">R21/$J$6</f>
        <v>-0.97925738650757954</v>
      </c>
      <c r="V21" s="7"/>
      <c r="W21" s="28">
        <f t="shared" ref="W21:W84" ca="1" si="8">(T21-U21*SIN(-$J$11*PI()/180))/(COS(-$J$11*PI()/180))</f>
        <v>-0.23472320643544109</v>
      </c>
      <c r="X21" s="27">
        <f ca="1">MOD(ATAN2(U21,W21)*180/PI()-$J$9+360,360)</f>
        <v>5.9362467749072607</v>
      </c>
      <c r="Y21" s="7"/>
      <c r="Z21" s="28">
        <f>360/40000*B21+Z20</f>
        <v>5.8769999999999998</v>
      </c>
      <c r="AA21" s="27">
        <f t="shared" ref="AA21:AA84" si="9">Z21*PI()/180</f>
        <v>0.10257300013970674</v>
      </c>
      <c r="AB21" s="7"/>
      <c r="AC21" s="28">
        <f t="shared" ca="1" si="0"/>
        <v>5.9246774907260935E-2</v>
      </c>
      <c r="AD21" s="27">
        <f t="shared" ref="AD21:AD83" ca="1" si="10">INDIRECT("AC"&amp;AE21)-AC21</f>
        <v>-0.11870101168170599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13766</v>
      </c>
      <c r="D22" s="26">
        <v>11316</v>
      </c>
      <c r="E22" s="26">
        <v>12561</v>
      </c>
      <c r="F22" s="26">
        <v>14987</v>
      </c>
      <c r="G22" s="27"/>
      <c r="H22" s="7"/>
      <c r="I22" s="28">
        <f t="shared" si="1"/>
        <v>1205</v>
      </c>
      <c r="J22" s="27">
        <f t="shared" si="1"/>
        <v>-3671</v>
      </c>
      <c r="K22" s="7"/>
      <c r="L22" s="124">
        <f t="shared" si="2"/>
        <v>-0.33165302654843676</v>
      </c>
      <c r="M22" s="27">
        <f t="shared" ca="1" si="3"/>
        <v>2.2186956425789128E-6</v>
      </c>
      <c r="N22" s="44"/>
      <c r="O22" s="44"/>
      <c r="P22" s="7"/>
      <c r="Q22" s="28">
        <f t="shared" ca="1" si="4"/>
        <v>1244.4090632251416</v>
      </c>
      <c r="R22" s="27">
        <f t="shared" ca="1" si="5"/>
        <v>-3670.6315516821087</v>
      </c>
      <c r="S22" s="7"/>
      <c r="T22" s="28">
        <f t="shared" ca="1" si="6"/>
        <v>-0.32181871196889938</v>
      </c>
      <c r="U22" s="27">
        <f t="shared" ca="1" si="7"/>
        <v>-0.95076523882185582</v>
      </c>
      <c r="V22" s="7"/>
      <c r="W22" s="28">
        <f t="shared" ca="1" si="8"/>
        <v>-0.33016349788386568</v>
      </c>
      <c r="X22" s="27">
        <f t="shared" ref="X22:X83" ca="1" si="11">MOD(ATAN2(U22,W22)*180/PI()-$J$9+360,360)</f>
        <v>11.607142155828569</v>
      </c>
      <c r="Y22" s="7"/>
      <c r="Z22" s="28">
        <f t="shared" ref="Z22:Z85" si="12">360/40000*B22+Z21</f>
        <v>11.664</v>
      </c>
      <c r="AA22" s="27">
        <f t="shared" si="9"/>
        <v>0.20357520395261861</v>
      </c>
      <c r="AB22" s="7"/>
      <c r="AC22" s="28">
        <f t="shared" ca="1" si="0"/>
        <v>-5.6857844171430472E-2</v>
      </c>
      <c r="AD22" s="27">
        <f t="shared" ca="1" si="10"/>
        <v>7.6388291951019482E-2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13941</v>
      </c>
      <c r="D23" s="26">
        <v>11385</v>
      </c>
      <c r="E23" s="26">
        <v>12380</v>
      </c>
      <c r="F23" s="26">
        <v>14911</v>
      </c>
      <c r="G23" s="27"/>
      <c r="H23" s="7"/>
      <c r="I23" s="28">
        <f t="shared" si="1"/>
        <v>1561</v>
      </c>
      <c r="J23" s="27">
        <f t="shared" si="1"/>
        <v>-3526</v>
      </c>
      <c r="K23" s="7"/>
      <c r="L23" s="124">
        <f t="shared" si="2"/>
        <v>-0.42361835439231527</v>
      </c>
      <c r="M23" s="27">
        <f t="shared" ca="1" si="3"/>
        <v>2.9402593240801021E-6</v>
      </c>
      <c r="N23" s="44"/>
      <c r="O23" s="44"/>
      <c r="P23" s="7"/>
      <c r="Q23" s="28">
        <f t="shared" ca="1" si="4"/>
        <v>1600.4090632251416</v>
      </c>
      <c r="R23" s="27">
        <f t="shared" ca="1" si="5"/>
        <v>-3525.6315516821087</v>
      </c>
      <c r="S23" s="7"/>
      <c r="T23" s="28">
        <f t="shared" ca="1" si="6"/>
        <v>-0.41388446819539537</v>
      </c>
      <c r="U23" s="27">
        <f t="shared" ca="1" si="7"/>
        <v>-0.91320740778158349</v>
      </c>
      <c r="V23" s="7"/>
      <c r="W23" s="28">
        <f t="shared" ca="1" si="8"/>
        <v>-0.42190363595359709</v>
      </c>
      <c r="X23" s="27">
        <f t="shared" ca="1" si="11"/>
        <v>17.254063024271545</v>
      </c>
      <c r="Y23" s="7"/>
      <c r="Z23" s="28">
        <f t="shared" si="12"/>
        <v>17.360999999999997</v>
      </c>
      <c r="AA23" s="27">
        <f t="shared" si="9"/>
        <v>0.30300661143873547</v>
      </c>
      <c r="AB23" s="7"/>
      <c r="AC23" s="28">
        <f t="shared" ca="1" si="0"/>
        <v>-0.10693697572845196</v>
      </c>
      <c r="AD23" s="27">
        <f t="shared" ca="1" si="10"/>
        <v>1.4794950999544199E-2</v>
      </c>
      <c r="AE23" s="7">
        <v>146</v>
      </c>
    </row>
    <row r="24" spans="1:31" s="26" customFormat="1" x14ac:dyDescent="0.25">
      <c r="A24" s="26">
        <v>4</v>
      </c>
      <c r="B24" s="26">
        <v>601</v>
      </c>
      <c r="C24" s="26">
        <v>14105</v>
      </c>
      <c r="D24" s="26">
        <v>11468</v>
      </c>
      <c r="E24" s="26">
        <v>12214</v>
      </c>
      <c r="F24" s="26">
        <v>14827</v>
      </c>
      <c r="G24" s="27"/>
      <c r="H24" s="7"/>
      <c r="I24" s="28">
        <f t="shared" si="1"/>
        <v>1891</v>
      </c>
      <c r="J24" s="27">
        <f t="shared" si="1"/>
        <v>-3359</v>
      </c>
      <c r="K24" s="7"/>
      <c r="L24" s="124">
        <f t="shared" si="2"/>
        <v>-0.5070777464664652</v>
      </c>
      <c r="M24" s="27">
        <f t="shared" ca="1" si="3"/>
        <v>4.3295107076603393E-8</v>
      </c>
      <c r="N24" s="44"/>
      <c r="O24" s="44"/>
      <c r="P24" s="7"/>
      <c r="Q24" s="28">
        <f t="shared" ca="1" si="4"/>
        <v>1930.4090632251416</v>
      </c>
      <c r="R24" s="27">
        <f t="shared" ca="1" si="5"/>
        <v>-3358.6315516821087</v>
      </c>
      <c r="S24" s="7"/>
      <c r="T24" s="28">
        <f t="shared" ca="1" si="6"/>
        <v>-0.49922632087725971</v>
      </c>
      <c r="U24" s="27">
        <f t="shared" ca="1" si="7"/>
        <v>-0.86995114720416644</v>
      </c>
      <c r="V24" s="7"/>
      <c r="W24" s="28">
        <f t="shared" ca="1" si="8"/>
        <v>-0.50686967170327513</v>
      </c>
      <c r="X24" s="27">
        <f t="shared" ca="1" si="11"/>
        <v>22.683886610439799</v>
      </c>
      <c r="Y24" s="7"/>
      <c r="Z24" s="28">
        <f t="shared" si="12"/>
        <v>22.769999999999996</v>
      </c>
      <c r="AA24" s="27">
        <f t="shared" si="9"/>
        <v>0.39741147067910876</v>
      </c>
      <c r="AB24" s="7"/>
      <c r="AC24" s="28">
        <f t="shared" ca="1" si="0"/>
        <v>-8.6113389560196651E-2</v>
      </c>
      <c r="AD24" s="27">
        <f t="shared" ca="1" si="10"/>
        <v>-0.11068000968506553</v>
      </c>
      <c r="AE24" s="7">
        <v>145</v>
      </c>
    </row>
    <row r="25" spans="1:31" s="26" customFormat="1" x14ac:dyDescent="0.25">
      <c r="A25" s="26">
        <v>5</v>
      </c>
      <c r="B25" s="26">
        <v>613</v>
      </c>
      <c r="C25" s="26">
        <v>14260</v>
      </c>
      <c r="D25" s="26">
        <v>11566</v>
      </c>
      <c r="E25" s="26">
        <v>12056</v>
      </c>
      <c r="F25" s="26">
        <v>14723</v>
      </c>
      <c r="G25" s="27"/>
      <c r="H25" s="7"/>
      <c r="I25" s="28">
        <f t="shared" si="1"/>
        <v>2204</v>
      </c>
      <c r="J25" s="27">
        <f t="shared" si="1"/>
        <v>-3157</v>
      </c>
      <c r="K25" s="7"/>
      <c r="L25" s="124">
        <f t="shared" si="2"/>
        <v>-0.58754896843703852</v>
      </c>
      <c r="M25" s="27">
        <f t="shared" ca="1" si="3"/>
        <v>3.5826608386795075E-8</v>
      </c>
      <c r="N25" s="44"/>
      <c r="O25" s="44"/>
      <c r="P25" s="7"/>
      <c r="Q25" s="28">
        <f t="shared" ca="1" si="4"/>
        <v>2243.4090632251418</v>
      </c>
      <c r="R25" s="27">
        <f t="shared" ca="1" si="5"/>
        <v>-3156.6315516821087</v>
      </c>
      <c r="S25" s="7"/>
      <c r="T25" s="28">
        <f t="shared" ca="1" si="6"/>
        <v>-0.58017177508763407</v>
      </c>
      <c r="U25" s="27">
        <f t="shared" ca="1" si="7"/>
        <v>-0.8176292032722009</v>
      </c>
      <c r="V25" s="7"/>
      <c r="W25" s="28">
        <f t="shared" ca="1" si="8"/>
        <v>-0.58735968925596782</v>
      </c>
      <c r="X25" s="27">
        <f t="shared" ca="1" si="11"/>
        <v>28.149337138723752</v>
      </c>
      <c r="Y25" s="7"/>
      <c r="Z25" s="28">
        <f t="shared" si="12"/>
        <v>28.286999999999995</v>
      </c>
      <c r="AA25" s="27">
        <f t="shared" si="9"/>
        <v>0.49370128551163589</v>
      </c>
      <c r="AB25" s="7"/>
      <c r="AC25" s="28">
        <f t="shared" ca="1" si="0"/>
        <v>-0.13766286127624383</v>
      </c>
      <c r="AD25" s="27">
        <f t="shared" ca="1" si="10"/>
        <v>-5.1052768281575567E-2</v>
      </c>
      <c r="AE25" s="7">
        <v>144</v>
      </c>
    </row>
    <row r="26" spans="1:31" s="26" customFormat="1" x14ac:dyDescent="0.25">
      <c r="A26" s="26">
        <v>6</v>
      </c>
      <c r="B26" s="26">
        <v>629</v>
      </c>
      <c r="C26" s="26">
        <v>14412</v>
      </c>
      <c r="D26" s="26">
        <v>11689</v>
      </c>
      <c r="E26" s="26">
        <v>11909</v>
      </c>
      <c r="F26" s="26">
        <v>14610</v>
      </c>
      <c r="G26" s="27"/>
      <c r="H26" s="7"/>
      <c r="I26" s="28">
        <f t="shared" si="1"/>
        <v>2503</v>
      </c>
      <c r="J26" s="27">
        <f t="shared" si="1"/>
        <v>-2921</v>
      </c>
      <c r="K26" s="7"/>
      <c r="L26" s="124">
        <f t="shared" si="2"/>
        <v>-0.66445838672959645</v>
      </c>
      <c r="M26" s="27">
        <f t="shared" ca="1" si="3"/>
        <v>9.3981041030146554E-8</v>
      </c>
      <c r="N26" s="44"/>
      <c r="O26" s="44"/>
      <c r="P26" s="7"/>
      <c r="Q26" s="28">
        <f t="shared" ca="1" si="4"/>
        <v>2542.4090632251418</v>
      </c>
      <c r="R26" s="27">
        <f t="shared" ca="1" si="5"/>
        <v>-2920.6315516821087</v>
      </c>
      <c r="S26" s="7"/>
      <c r="T26" s="28">
        <f t="shared" ca="1" si="6"/>
        <v>-0.65749666585089894</v>
      </c>
      <c r="U26" s="27">
        <f t="shared" ca="1" si="7"/>
        <v>-0.75650059551010262</v>
      </c>
      <c r="V26" s="7"/>
      <c r="W26" s="28">
        <f t="shared" ca="1" si="8"/>
        <v>-0.66415182345549117</v>
      </c>
      <c r="X26" s="27">
        <f t="shared" ca="1" si="11"/>
        <v>33.737782578372162</v>
      </c>
      <c r="Y26" s="7"/>
      <c r="Z26" s="28">
        <f t="shared" si="12"/>
        <v>33.947999999999993</v>
      </c>
      <c r="AA26" s="27">
        <f t="shared" si="9"/>
        <v>0.59250437446703486</v>
      </c>
      <c r="AB26" s="7"/>
      <c r="AC26" s="28">
        <f t="shared" ca="1" si="0"/>
        <v>-0.21021742162783141</v>
      </c>
      <c r="AD26" s="27">
        <f t="shared" ca="1" si="10"/>
        <v>5.6083516005784873E-2</v>
      </c>
      <c r="AE26" s="7">
        <v>143</v>
      </c>
    </row>
    <row r="27" spans="1:31" s="26" customFormat="1" x14ac:dyDescent="0.25">
      <c r="A27" s="26">
        <v>7</v>
      </c>
      <c r="B27" s="26">
        <v>626</v>
      </c>
      <c r="C27" s="26">
        <v>14548</v>
      </c>
      <c r="D27" s="26">
        <v>11820</v>
      </c>
      <c r="E27" s="26">
        <v>11774</v>
      </c>
      <c r="F27" s="26">
        <v>14475</v>
      </c>
      <c r="G27" s="27"/>
      <c r="H27" s="7"/>
      <c r="I27" s="28">
        <f t="shared" si="1"/>
        <v>2774</v>
      </c>
      <c r="J27" s="27">
        <f t="shared" si="1"/>
        <v>-2655</v>
      </c>
      <c r="K27" s="7"/>
      <c r="L27" s="124">
        <f t="shared" si="2"/>
        <v>-0.7345698988925784</v>
      </c>
      <c r="M27" s="27">
        <f t="shared" ca="1" si="3"/>
        <v>8.7506104116918056E-7</v>
      </c>
      <c r="N27" s="44"/>
      <c r="O27" s="44"/>
      <c r="P27" s="7"/>
      <c r="Q27" s="28">
        <f t="shared" ca="1" si="4"/>
        <v>2813.4090632251418</v>
      </c>
      <c r="R27" s="27">
        <f t="shared" ca="1" si="5"/>
        <v>-2654.6315516821087</v>
      </c>
      <c r="S27" s="7"/>
      <c r="T27" s="28">
        <f t="shared" ca="1" si="6"/>
        <v>-0.72758042971994508</v>
      </c>
      <c r="U27" s="27">
        <f t="shared" ca="1" si="7"/>
        <v>-0.68760140201553421</v>
      </c>
      <c r="V27" s="7"/>
      <c r="W27" s="28">
        <f t="shared" ca="1" si="8"/>
        <v>-0.73363445191857657</v>
      </c>
      <c r="X27" s="27">
        <f t="shared" ca="1" si="11"/>
        <v>39.312162502833758</v>
      </c>
      <c r="Y27" s="7"/>
      <c r="Z27" s="28">
        <f t="shared" si="12"/>
        <v>39.581999999999994</v>
      </c>
      <c r="AA27" s="27">
        <f t="shared" si="9"/>
        <v>0.69083622452439541</v>
      </c>
      <c r="AB27" s="7"/>
      <c r="AC27" s="28">
        <f t="shared" ca="1" si="0"/>
        <v>-0.26983749716623606</v>
      </c>
      <c r="AD27" s="27">
        <f t="shared" ca="1" si="10"/>
        <v>4.6202941379021922E-2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14675</v>
      </c>
      <c r="D28" s="26">
        <v>11965</v>
      </c>
      <c r="E28" s="26">
        <v>11648</v>
      </c>
      <c r="F28" s="26">
        <v>14329</v>
      </c>
      <c r="G28" s="27"/>
      <c r="H28" s="7"/>
      <c r="I28" s="28">
        <f t="shared" si="1"/>
        <v>3027</v>
      </c>
      <c r="J28" s="27">
        <f t="shared" si="1"/>
        <v>-2364</v>
      </c>
      <c r="K28" s="7"/>
      <c r="L28" s="124">
        <f t="shared" si="2"/>
        <v>-0.79758727704298293</v>
      </c>
      <c r="M28" s="27">
        <f t="shared" ca="1" si="3"/>
        <v>6.6890118035651692E-7</v>
      </c>
      <c r="N28" s="44"/>
      <c r="O28" s="44"/>
      <c r="P28" s="7"/>
      <c r="Q28" s="28">
        <f t="shared" ca="1" si="4"/>
        <v>3066.4090632251418</v>
      </c>
      <c r="R28" s="27">
        <f t="shared" ca="1" si="5"/>
        <v>-2363.6315516821087</v>
      </c>
      <c r="S28" s="7"/>
      <c r="T28" s="28">
        <f t="shared" ca="1" si="6"/>
        <v>-0.79300918344270777</v>
      </c>
      <c r="U28" s="27">
        <f t="shared" ca="1" si="7"/>
        <v>-0.61222672041057391</v>
      </c>
      <c r="V28" s="7"/>
      <c r="W28" s="28">
        <f t="shared" ca="1" si="8"/>
        <v>-0.79840514083381642</v>
      </c>
      <c r="X28" s="27">
        <f t="shared" ca="1" si="11"/>
        <v>44.97560504216159</v>
      </c>
      <c r="Y28" s="7"/>
      <c r="Z28" s="28">
        <f t="shared" si="12"/>
        <v>45.215999999999994</v>
      </c>
      <c r="AA28" s="27">
        <f t="shared" si="9"/>
        <v>0.78916807458175586</v>
      </c>
      <c r="AB28" s="7"/>
      <c r="AC28" s="28">
        <f t="shared" ca="1" si="0"/>
        <v>-0.24039495783840437</v>
      </c>
      <c r="AD28" s="27">
        <f t="shared" ca="1" si="10"/>
        <v>-1.8622557637954174E-2</v>
      </c>
      <c r="AE28" s="7">
        <v>141</v>
      </c>
    </row>
    <row r="29" spans="1:31" s="26" customFormat="1" x14ac:dyDescent="0.25">
      <c r="A29" s="26">
        <v>9</v>
      </c>
      <c r="B29" s="26">
        <v>636</v>
      </c>
      <c r="C29" s="26">
        <v>14784</v>
      </c>
      <c r="D29" s="26">
        <v>12126</v>
      </c>
      <c r="E29" s="26">
        <v>11538</v>
      </c>
      <c r="F29" s="26">
        <v>14171</v>
      </c>
      <c r="G29" s="27"/>
      <c r="H29" s="7"/>
      <c r="I29" s="28">
        <f t="shared" si="1"/>
        <v>3246</v>
      </c>
      <c r="J29" s="27">
        <f t="shared" si="1"/>
        <v>-2045</v>
      </c>
      <c r="K29" s="7"/>
      <c r="L29" s="124">
        <f t="shared" si="2"/>
        <v>-0.85371988134913768</v>
      </c>
      <c r="M29" s="27">
        <f t="shared" ca="1" si="3"/>
        <v>3.5910425142503276E-7</v>
      </c>
      <c r="N29" s="44"/>
      <c r="O29" s="44"/>
      <c r="P29" s="7"/>
      <c r="Q29" s="28">
        <f t="shared" ca="1" si="4"/>
        <v>3285.4090632251418</v>
      </c>
      <c r="R29" s="27">
        <f t="shared" ca="1" si="5"/>
        <v>-2044.6315516821087</v>
      </c>
      <c r="S29" s="7"/>
      <c r="T29" s="28">
        <f t="shared" ca="1" si="6"/>
        <v>-0.84964514022249038</v>
      </c>
      <c r="U29" s="27">
        <f t="shared" ca="1" si="7"/>
        <v>-0.52959949212197499</v>
      </c>
      <c r="V29" s="7"/>
      <c r="W29" s="28">
        <f t="shared" ca="1" si="8"/>
        <v>-0.85431913442708141</v>
      </c>
      <c r="X29" s="27">
        <f t="shared" ca="1" si="11"/>
        <v>50.661916123807941</v>
      </c>
      <c r="Y29" s="7"/>
      <c r="Z29" s="28">
        <f t="shared" si="12"/>
        <v>50.939999999999991</v>
      </c>
      <c r="AA29" s="27">
        <f t="shared" si="9"/>
        <v>0.88907072096591122</v>
      </c>
      <c r="AB29" s="7"/>
      <c r="AC29" s="28">
        <f t="shared" ca="1" si="0"/>
        <v>-0.27808387619204922</v>
      </c>
      <c r="AD29" s="27">
        <f t="shared" ca="1" si="10"/>
        <v>-4.3311508581560076E-2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14880</v>
      </c>
      <c r="D30" s="26">
        <v>12300</v>
      </c>
      <c r="E30" s="26">
        <v>11449</v>
      </c>
      <c r="F30" s="26">
        <v>14002</v>
      </c>
      <c r="G30" s="27"/>
      <c r="H30" s="7"/>
      <c r="I30" s="28">
        <f t="shared" si="1"/>
        <v>3431</v>
      </c>
      <c r="J30" s="27">
        <f t="shared" si="1"/>
        <v>-1702</v>
      </c>
      <c r="K30" s="7"/>
      <c r="L30" s="124">
        <f t="shared" si="2"/>
        <v>-0.90168144201268019</v>
      </c>
      <c r="M30" s="27">
        <f t="shared" ca="1" si="3"/>
        <v>8.7574098641399565E-8</v>
      </c>
      <c r="N30" s="44"/>
      <c r="O30" s="44"/>
      <c r="P30" s="7"/>
      <c r="Q30" s="28">
        <f t="shared" ca="1" si="4"/>
        <v>3470.4090632251418</v>
      </c>
      <c r="R30" s="27">
        <f t="shared" ca="1" si="5"/>
        <v>-1701.6315516821087</v>
      </c>
      <c r="S30" s="7"/>
      <c r="T30" s="28">
        <f t="shared" ca="1" si="6"/>
        <v>-0.89748830005929314</v>
      </c>
      <c r="U30" s="27">
        <f t="shared" ca="1" si="7"/>
        <v>-0.44075579524739983</v>
      </c>
      <c r="V30" s="7"/>
      <c r="W30" s="28">
        <f t="shared" ca="1" si="8"/>
        <v>-0.90138551280046653</v>
      </c>
      <c r="X30" s="27">
        <f t="shared" ca="1" si="11"/>
        <v>56.399513184545583</v>
      </c>
      <c r="Y30" s="7"/>
      <c r="Z30" s="28">
        <f t="shared" si="12"/>
        <v>56.708999999999989</v>
      </c>
      <c r="AA30" s="27">
        <f t="shared" si="9"/>
        <v>0.9897587655134642</v>
      </c>
      <c r="AB30" s="7"/>
      <c r="AC30" s="28">
        <f t="shared" ca="1" si="0"/>
        <v>-0.30948681545440593</v>
      </c>
      <c r="AD30" s="27">
        <f t="shared" ca="1" si="10"/>
        <v>2.5586921171644406E-2</v>
      </c>
      <c r="AE30" s="7">
        <v>139</v>
      </c>
    </row>
    <row r="31" spans="1:31" s="26" customFormat="1" x14ac:dyDescent="0.25">
      <c r="A31" s="26">
        <v>11</v>
      </c>
      <c r="B31" s="26">
        <v>622</v>
      </c>
      <c r="C31" s="26">
        <v>14949</v>
      </c>
      <c r="D31" s="26">
        <v>12465</v>
      </c>
      <c r="E31" s="26">
        <v>11368</v>
      </c>
      <c r="F31" s="26">
        <v>13823</v>
      </c>
      <c r="G31" s="27"/>
      <c r="H31" s="7"/>
      <c r="I31" s="28">
        <f t="shared" si="1"/>
        <v>3581</v>
      </c>
      <c r="J31" s="27">
        <f t="shared" si="1"/>
        <v>-1358</v>
      </c>
      <c r="K31" s="7"/>
      <c r="L31" s="124">
        <f t="shared" si="2"/>
        <v>-0.93949688204644821</v>
      </c>
      <c r="M31" s="27">
        <f t="shared" ca="1" si="3"/>
        <v>9.8043883755109286E-9</v>
      </c>
      <c r="N31" s="44"/>
      <c r="O31" s="44"/>
      <c r="P31" s="7"/>
      <c r="Q31" s="28">
        <f t="shared" ca="1" si="4"/>
        <v>3620.4090632251418</v>
      </c>
      <c r="R31" s="27">
        <f t="shared" ca="1" si="5"/>
        <v>-1357.6315516821087</v>
      </c>
      <c r="S31" s="7"/>
      <c r="T31" s="28">
        <f t="shared" ca="1" si="6"/>
        <v>-0.93628005127832237</v>
      </c>
      <c r="U31" s="27">
        <f t="shared" ca="1" si="7"/>
        <v>-0.35165307884840907</v>
      </c>
      <c r="V31" s="7"/>
      <c r="W31" s="28">
        <f t="shared" ca="1" si="8"/>
        <v>-0.93939786493491939</v>
      </c>
      <c r="X31" s="27">
        <f t="shared" ca="1" si="11"/>
        <v>61.934207008833937</v>
      </c>
      <c r="Y31" s="7"/>
      <c r="Z31" s="28">
        <f t="shared" si="12"/>
        <v>62.306999999999988</v>
      </c>
      <c r="AA31" s="27">
        <f t="shared" si="9"/>
        <v>1.0874622970401067</v>
      </c>
      <c r="AB31" s="7"/>
      <c r="AC31" s="28">
        <f t="shared" ca="1" si="0"/>
        <v>-0.37279299116605102</v>
      </c>
      <c r="AD31" s="27">
        <f t="shared" ca="1" si="10"/>
        <v>7.5087041725204529E-2</v>
      </c>
      <c r="AE31" s="7">
        <v>138</v>
      </c>
    </row>
    <row r="32" spans="1:31" s="26" customFormat="1" x14ac:dyDescent="0.25">
      <c r="A32" s="26">
        <v>12</v>
      </c>
      <c r="B32" s="26">
        <v>618</v>
      </c>
      <c r="C32" s="26">
        <v>15015</v>
      </c>
      <c r="D32" s="26">
        <v>12654</v>
      </c>
      <c r="E32" s="26">
        <v>11316</v>
      </c>
      <c r="F32" s="26">
        <v>13654</v>
      </c>
      <c r="G32" s="27"/>
      <c r="H32" s="7"/>
      <c r="I32" s="28">
        <f t="shared" si="1"/>
        <v>3699</v>
      </c>
      <c r="J32" s="27">
        <f t="shared" si="1"/>
        <v>-1000</v>
      </c>
      <c r="K32" s="7"/>
      <c r="L32" s="124">
        <f t="shared" si="2"/>
        <v>-0.96819780980017134</v>
      </c>
      <c r="M32" s="27">
        <f t="shared" ca="1" si="3"/>
        <v>8.1854635527364945E-7</v>
      </c>
      <c r="N32" s="44"/>
      <c r="O32" s="44"/>
      <c r="P32" s="7"/>
      <c r="Q32" s="28">
        <f t="shared" ca="1" si="4"/>
        <v>3738.4090632251418</v>
      </c>
      <c r="R32" s="27">
        <f t="shared" ca="1" si="5"/>
        <v>-999.63155168210858</v>
      </c>
      <c r="S32" s="7"/>
      <c r="T32" s="28">
        <f t="shared" ca="1" si="6"/>
        <v>-0.96679622890395867</v>
      </c>
      <c r="U32" s="27">
        <f t="shared" ca="1" si="7"/>
        <v>-0.2589240891075989</v>
      </c>
      <c r="V32" s="7"/>
      <c r="W32" s="28">
        <f t="shared" ca="1" si="8"/>
        <v>-0.96910254531692397</v>
      </c>
      <c r="X32" s="27">
        <f t="shared" ca="1" si="11"/>
        <v>67.498199546655997</v>
      </c>
      <c r="Y32" s="7"/>
      <c r="Z32" s="28">
        <f t="shared" si="12"/>
        <v>67.868999999999986</v>
      </c>
      <c r="AA32" s="27">
        <f t="shared" si="9"/>
        <v>1.1845375100360314</v>
      </c>
      <c r="AB32" s="7"/>
      <c r="AC32" s="28">
        <f t="shared" ca="1" si="0"/>
        <v>-0.37080045334398903</v>
      </c>
      <c r="AD32" s="27">
        <f t="shared" ca="1" si="10"/>
        <v>1.8922149038203884E-2</v>
      </c>
      <c r="AE32" s="7">
        <v>137</v>
      </c>
    </row>
    <row r="33" spans="1:31" s="26" customFormat="1" x14ac:dyDescent="0.25">
      <c r="A33" s="26">
        <v>13</v>
      </c>
      <c r="B33" s="26">
        <v>609</v>
      </c>
      <c r="C33" s="26">
        <v>15046</v>
      </c>
      <c r="D33" s="26">
        <v>12830</v>
      </c>
      <c r="E33" s="26">
        <v>11276</v>
      </c>
      <c r="F33" s="26">
        <v>13468</v>
      </c>
      <c r="G33" s="27"/>
      <c r="H33" s="7"/>
      <c r="I33" s="28">
        <f t="shared" si="1"/>
        <v>3770</v>
      </c>
      <c r="J33" s="27">
        <f t="shared" si="1"/>
        <v>-638</v>
      </c>
      <c r="K33" s="7"/>
      <c r="L33" s="124">
        <f t="shared" si="2"/>
        <v>-0.98756622442014608</v>
      </c>
      <c r="M33" s="27">
        <f t="shared" ca="1" si="3"/>
        <v>8.5247238267385597E-7</v>
      </c>
      <c r="N33" s="44"/>
      <c r="O33" s="44"/>
      <c r="P33" s="7"/>
      <c r="Q33" s="28">
        <f t="shared" ca="1" si="4"/>
        <v>3809.4090632251418</v>
      </c>
      <c r="R33" s="27">
        <f t="shared" ca="1" si="5"/>
        <v>-637.63155168210858</v>
      </c>
      <c r="S33" s="7"/>
      <c r="T33" s="28">
        <f t="shared" ca="1" si="6"/>
        <v>-0.9851576578142992</v>
      </c>
      <c r="U33" s="27">
        <f t="shared" ca="1" si="7"/>
        <v>-0.16515902126912602</v>
      </c>
      <c r="V33" s="7"/>
      <c r="W33" s="28">
        <f t="shared" ca="1" si="8"/>
        <v>-0.98664293011025683</v>
      </c>
      <c r="X33" s="27">
        <f t="shared" ca="1" si="11"/>
        <v>72.954116253715142</v>
      </c>
      <c r="Y33" s="7"/>
      <c r="Z33" s="28">
        <f t="shared" si="12"/>
        <v>73.34999999999998</v>
      </c>
      <c r="AA33" s="27">
        <f t="shared" si="9"/>
        <v>1.2801990063378403</v>
      </c>
      <c r="AB33" s="7"/>
      <c r="AC33" s="28">
        <f t="shared" ca="1" si="0"/>
        <v>-0.39588374628483791</v>
      </c>
      <c r="AD33" s="27">
        <f t="shared" ca="1" si="10"/>
        <v>4.2844381132098874E-2</v>
      </c>
      <c r="AE33" s="7">
        <v>136</v>
      </c>
    </row>
    <row r="34" spans="1:31" s="26" customFormat="1" x14ac:dyDescent="0.25">
      <c r="A34" s="26">
        <v>14</v>
      </c>
      <c r="B34" s="26">
        <v>615</v>
      </c>
      <c r="C34" s="26">
        <v>15077</v>
      </c>
      <c r="D34" s="26">
        <v>13017</v>
      </c>
      <c r="E34" s="26">
        <v>11257</v>
      </c>
      <c r="F34" s="26">
        <v>13290</v>
      </c>
      <c r="G34" s="27"/>
      <c r="H34" s="7"/>
      <c r="I34" s="28">
        <f t="shared" si="1"/>
        <v>3820</v>
      </c>
      <c r="J34" s="27">
        <f t="shared" si="1"/>
        <v>-273</v>
      </c>
      <c r="K34" s="7"/>
      <c r="L34" s="124">
        <f t="shared" si="2"/>
        <v>-0.99796382591242805</v>
      </c>
      <c r="M34" s="27">
        <f t="shared" ca="1" si="3"/>
        <v>6.1093793224204189E-7</v>
      </c>
      <c r="N34" s="44"/>
      <c r="O34" s="44"/>
      <c r="P34" s="7"/>
      <c r="Q34" s="28">
        <f t="shared" ca="1" si="4"/>
        <v>3859.4090632251418</v>
      </c>
      <c r="R34" s="27">
        <f t="shared" ca="1" si="5"/>
        <v>-272.63155168210864</v>
      </c>
      <c r="S34" s="7"/>
      <c r="T34" s="28">
        <f t="shared" ca="1" si="6"/>
        <v>-0.99808824155397557</v>
      </c>
      <c r="U34" s="27">
        <f t="shared" ca="1" si="7"/>
        <v>-7.0616894857406173E-2</v>
      </c>
      <c r="V34" s="7"/>
      <c r="W34" s="28">
        <f t="shared" ca="1" si="8"/>
        <v>-0.99874545109897339</v>
      </c>
      <c r="X34" s="27">
        <f t="shared" ca="1" si="11"/>
        <v>78.4126305267568</v>
      </c>
      <c r="Y34" s="7"/>
      <c r="Z34" s="28">
        <f t="shared" si="12"/>
        <v>78.884999999999977</v>
      </c>
      <c r="AA34" s="27">
        <f t="shared" si="9"/>
        <v>1.3768029804357265</v>
      </c>
      <c r="AB34" s="7"/>
      <c r="AC34" s="28">
        <f t="shared" ca="1" si="0"/>
        <v>-0.47236947324317669</v>
      </c>
      <c r="AD34" s="27">
        <f t="shared" ca="1" si="10"/>
        <v>7.4796253067788143E-2</v>
      </c>
      <c r="AE34" s="7">
        <v>135</v>
      </c>
    </row>
    <row r="35" spans="1:31" s="26" customFormat="1" x14ac:dyDescent="0.25">
      <c r="A35" s="26">
        <v>15</v>
      </c>
      <c r="B35" s="26">
        <v>633</v>
      </c>
      <c r="C35" s="26">
        <v>15072</v>
      </c>
      <c r="D35" s="26">
        <v>13207</v>
      </c>
      <c r="E35" s="26">
        <v>11251</v>
      </c>
      <c r="F35" s="26">
        <v>13093</v>
      </c>
      <c r="G35" s="27"/>
      <c r="H35" s="7"/>
      <c r="I35" s="28">
        <f t="shared" si="1"/>
        <v>3821</v>
      </c>
      <c r="J35" s="27">
        <f t="shared" si="1"/>
        <v>114</v>
      </c>
      <c r="K35" s="7"/>
      <c r="L35" s="124">
        <f t="shared" si="2"/>
        <v>-0.99895005848371299</v>
      </c>
      <c r="M35" s="27">
        <f t="shared" ca="1" si="3"/>
        <v>6.7977659747135378E-7</v>
      </c>
      <c r="N35" s="44"/>
      <c r="O35" s="44"/>
      <c r="P35" s="7"/>
      <c r="Q35" s="28">
        <f t="shared" ca="1" si="4"/>
        <v>3860.4090632251418</v>
      </c>
      <c r="R35" s="27">
        <f t="shared" ca="1" si="5"/>
        <v>114.36844831789136</v>
      </c>
      <c r="S35" s="7"/>
      <c r="T35" s="28">
        <f t="shared" ca="1" si="6"/>
        <v>-0.99834685322876915</v>
      </c>
      <c r="U35" s="27">
        <f t="shared" ca="1" si="7"/>
        <v>2.9623661091458454E-2</v>
      </c>
      <c r="V35" s="7"/>
      <c r="W35" s="28">
        <f t="shared" ca="1" si="8"/>
        <v>-0.99812557282739667</v>
      </c>
      <c r="X35" s="27">
        <f t="shared" ca="1" si="11"/>
        <v>84.157031346150745</v>
      </c>
      <c r="Y35" s="7"/>
      <c r="Z35" s="28">
        <f t="shared" si="12"/>
        <v>84.581999999999979</v>
      </c>
      <c r="AA35" s="27">
        <f t="shared" si="9"/>
        <v>1.4762343879218434</v>
      </c>
      <c r="AB35" s="7"/>
      <c r="AC35" s="28">
        <f t="shared" ca="1" si="0"/>
        <v>-0.4249686538492341</v>
      </c>
      <c r="AD35" s="27">
        <f t="shared" ca="1" si="10"/>
        <v>-2.8934825731894875E-2</v>
      </c>
      <c r="AE35" s="7">
        <v>134</v>
      </c>
    </row>
    <row r="36" spans="1:31" s="26" customFormat="1" x14ac:dyDescent="0.25">
      <c r="A36" s="26">
        <v>16</v>
      </c>
      <c r="B36" s="26">
        <v>623</v>
      </c>
      <c r="C36" s="26">
        <v>15059</v>
      </c>
      <c r="D36" s="26">
        <v>13400</v>
      </c>
      <c r="E36" s="26">
        <v>11268</v>
      </c>
      <c r="F36" s="26">
        <v>12910</v>
      </c>
      <c r="G36" s="27"/>
      <c r="H36" s="7"/>
      <c r="I36" s="28">
        <f t="shared" si="1"/>
        <v>3791</v>
      </c>
      <c r="J36" s="27">
        <f t="shared" si="1"/>
        <v>490</v>
      </c>
      <c r="K36" s="7"/>
      <c r="L36" s="124">
        <f t="shared" si="2"/>
        <v>-0.99028813713499197</v>
      </c>
      <c r="M36" s="27">
        <f t="shared" ca="1" si="3"/>
        <v>6.0022530203574191E-7</v>
      </c>
      <c r="N36" s="44"/>
      <c r="O36" s="44"/>
      <c r="P36" s="7"/>
      <c r="Q36" s="28">
        <f t="shared" ca="1" si="4"/>
        <v>3830.4090632251418</v>
      </c>
      <c r="R36" s="27">
        <f t="shared" ca="1" si="5"/>
        <v>490.36844831789136</v>
      </c>
      <c r="S36" s="7"/>
      <c r="T36" s="28">
        <f t="shared" ca="1" si="6"/>
        <v>-0.99058850298496326</v>
      </c>
      <c r="U36" s="27">
        <f t="shared" ca="1" si="7"/>
        <v>0.12701500227175069</v>
      </c>
      <c r="V36" s="7"/>
      <c r="W36" s="28">
        <f t="shared" ca="1" si="8"/>
        <v>-0.98951339504756175</v>
      </c>
      <c r="X36" s="27">
        <f t="shared" ca="1" si="11"/>
        <v>89.771582086811634</v>
      </c>
      <c r="Y36" s="7"/>
      <c r="Z36" s="28">
        <f t="shared" si="12"/>
        <v>90.188999999999979</v>
      </c>
      <c r="AA36" s="27">
        <f t="shared" si="9"/>
        <v>1.5740949990811655</v>
      </c>
      <c r="AB36" s="7"/>
      <c r="AC36" s="28">
        <f t="shared" ca="1" si="0"/>
        <v>-0.41741791318834487</v>
      </c>
      <c r="AD36" s="27">
        <f t="shared" ca="1" si="10"/>
        <v>-1.4851906911403034E-2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15027</v>
      </c>
      <c r="D37" s="26">
        <v>13584</v>
      </c>
      <c r="E37" s="26">
        <v>11301</v>
      </c>
      <c r="F37" s="26">
        <v>12719</v>
      </c>
      <c r="G37" s="27"/>
      <c r="H37" s="7"/>
      <c r="I37" s="28">
        <f t="shared" si="1"/>
        <v>3726</v>
      </c>
      <c r="J37" s="27">
        <f t="shared" si="1"/>
        <v>865</v>
      </c>
      <c r="K37" s="7"/>
      <c r="L37" s="124">
        <f t="shared" si="2"/>
        <v>-0.9716750561543801</v>
      </c>
      <c r="M37" s="27">
        <f t="shared" ca="1" si="3"/>
        <v>3.1214029287013193E-8</v>
      </c>
      <c r="N37" s="44"/>
      <c r="O37" s="44"/>
      <c r="P37" s="7"/>
      <c r="Q37" s="28">
        <f t="shared" ca="1" si="4"/>
        <v>3765.4090632251418</v>
      </c>
      <c r="R37" s="27">
        <f t="shared" ca="1" si="5"/>
        <v>865.36844831789142</v>
      </c>
      <c r="S37" s="7"/>
      <c r="T37" s="28">
        <f t="shared" ca="1" si="6"/>
        <v>-0.97377874412338394</v>
      </c>
      <c r="U37" s="27">
        <f t="shared" ca="1" si="7"/>
        <v>0.22414732392762729</v>
      </c>
      <c r="V37" s="7"/>
      <c r="W37" s="28">
        <f t="shared" ca="1" si="8"/>
        <v>-0.97185173107984213</v>
      </c>
      <c r="X37" s="27">
        <f t="shared" ca="1" si="11"/>
        <v>95.444587452653309</v>
      </c>
      <c r="Y37" s="7"/>
      <c r="Z37" s="28">
        <f t="shared" si="12"/>
        <v>95.912999999999982</v>
      </c>
      <c r="AA37" s="27">
        <f t="shared" si="9"/>
        <v>1.6739976454653209</v>
      </c>
      <c r="AB37" s="7"/>
      <c r="AC37" s="28">
        <f t="shared" ca="1" si="0"/>
        <v>-0.46841254734667359</v>
      </c>
      <c r="AD37" s="27">
        <f t="shared" ca="1" si="10"/>
        <v>5.8322696580873412E-2</v>
      </c>
      <c r="AE37" s="7">
        <v>132</v>
      </c>
    </row>
    <row r="38" spans="1:31" s="26" customFormat="1" x14ac:dyDescent="0.25">
      <c r="A38" s="26">
        <v>18</v>
      </c>
      <c r="B38" s="26">
        <v>628</v>
      </c>
      <c r="C38" s="26">
        <v>14979</v>
      </c>
      <c r="D38" s="26">
        <v>13770</v>
      </c>
      <c r="E38" s="26">
        <v>11356</v>
      </c>
      <c r="F38" s="26">
        <v>12542</v>
      </c>
      <c r="G38" s="27"/>
      <c r="H38" s="7"/>
      <c r="I38" s="28">
        <f t="shared" si="1"/>
        <v>3623</v>
      </c>
      <c r="J38" s="27">
        <f t="shared" si="1"/>
        <v>1228</v>
      </c>
      <c r="K38" s="7"/>
      <c r="L38" s="124">
        <f t="shared" si="2"/>
        <v>-0.94379055570264925</v>
      </c>
      <c r="M38" s="27">
        <f t="shared" ca="1" si="3"/>
        <v>3.5895757657878553E-7</v>
      </c>
      <c r="N38" s="44"/>
      <c r="O38" s="44"/>
      <c r="P38" s="7"/>
      <c r="Q38" s="28">
        <f t="shared" ca="1" si="4"/>
        <v>3662.4090632251418</v>
      </c>
      <c r="R38" s="27">
        <f t="shared" ca="1" si="5"/>
        <v>1228.3684483178913</v>
      </c>
      <c r="S38" s="7"/>
      <c r="T38" s="28">
        <f t="shared" ca="1" si="6"/>
        <v>-0.94714174161965059</v>
      </c>
      <c r="U38" s="27">
        <f t="shared" ca="1" si="7"/>
        <v>0.31817141129051579</v>
      </c>
      <c r="V38" s="7"/>
      <c r="W38" s="28">
        <f t="shared" ca="1" si="8"/>
        <v>-0.9443896863867064</v>
      </c>
      <c r="X38" s="27">
        <f t="shared" ca="1" si="11"/>
        <v>101.07605879904463</v>
      </c>
      <c r="Y38" s="7"/>
      <c r="Z38" s="28">
        <f t="shared" si="12"/>
        <v>101.56499999999998</v>
      </c>
      <c r="AA38" s="27">
        <f t="shared" si="9"/>
        <v>1.7726436547880404</v>
      </c>
      <c r="AB38" s="7"/>
      <c r="AC38" s="28">
        <f t="shared" ca="1" si="0"/>
        <v>-0.48894120095535243</v>
      </c>
      <c r="AD38" s="27">
        <f t="shared" ca="1" si="10"/>
        <v>0.10378950744305371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14898</v>
      </c>
      <c r="D39" s="26">
        <v>13944</v>
      </c>
      <c r="E39" s="26">
        <v>11420</v>
      </c>
      <c r="F39" s="26">
        <v>12357</v>
      </c>
      <c r="G39" s="27"/>
      <c r="H39" s="7"/>
      <c r="I39" s="28">
        <f t="shared" si="1"/>
        <v>3478</v>
      </c>
      <c r="J39" s="27">
        <f t="shared" si="1"/>
        <v>1587</v>
      </c>
      <c r="K39" s="7"/>
      <c r="L39" s="124">
        <f t="shared" si="2"/>
        <v>-0.906600297786887</v>
      </c>
      <c r="M39" s="27">
        <f t="shared" ca="1" si="3"/>
        <v>2.7634308677755726E-7</v>
      </c>
      <c r="N39" s="44"/>
      <c r="O39" s="44"/>
      <c r="P39" s="7"/>
      <c r="Q39" s="28">
        <f t="shared" ca="1" si="4"/>
        <v>3517.4090632251418</v>
      </c>
      <c r="R39" s="27">
        <f t="shared" ca="1" si="5"/>
        <v>1587.3684483178913</v>
      </c>
      <c r="S39" s="7"/>
      <c r="T39" s="28">
        <f t="shared" ca="1" si="6"/>
        <v>-0.90964304877458901</v>
      </c>
      <c r="U39" s="27">
        <f t="shared" ca="1" si="7"/>
        <v>0.41115942055574162</v>
      </c>
      <c r="V39" s="7"/>
      <c r="W39" s="28">
        <f t="shared" ca="1" si="8"/>
        <v>-0.90607461433957526</v>
      </c>
      <c r="X39" s="27">
        <f t="shared" ca="1" si="11"/>
        <v>106.8646752221905</v>
      </c>
      <c r="Y39" s="7"/>
      <c r="Z39" s="28">
        <f t="shared" si="12"/>
        <v>107.23499999999999</v>
      </c>
      <c r="AA39" s="27">
        <f t="shared" si="9"/>
        <v>1.871603823376119</v>
      </c>
      <c r="AB39" s="7"/>
      <c r="AC39" s="28">
        <f t="shared" ca="1" si="0"/>
        <v>-0.37032477780948625</v>
      </c>
      <c r="AD39" s="27">
        <f t="shared" ca="1" si="10"/>
        <v>1.4228664336073393E-2</v>
      </c>
      <c r="AE39" s="7">
        <v>130</v>
      </c>
    </row>
    <row r="40" spans="1:31" s="26" customFormat="1" x14ac:dyDescent="0.25">
      <c r="A40" s="26">
        <v>20</v>
      </c>
      <c r="B40" s="26">
        <v>612</v>
      </c>
      <c r="C40" s="26">
        <v>14815</v>
      </c>
      <c r="D40" s="26">
        <v>14105</v>
      </c>
      <c r="E40" s="26">
        <v>11507</v>
      </c>
      <c r="F40" s="26">
        <v>12191</v>
      </c>
      <c r="G40" s="27"/>
      <c r="H40" s="7"/>
      <c r="I40" s="28">
        <f t="shared" si="1"/>
        <v>3308</v>
      </c>
      <c r="J40" s="27">
        <f t="shared" si="1"/>
        <v>1914</v>
      </c>
      <c r="K40" s="7"/>
      <c r="L40" s="124">
        <f t="shared" si="2"/>
        <v>-0.86197707800127865</v>
      </c>
      <c r="M40" s="27">
        <f t="shared" ca="1" si="3"/>
        <v>3.7263094356643312E-7</v>
      </c>
      <c r="N40" s="44"/>
      <c r="O40" s="44"/>
      <c r="P40" s="7"/>
      <c r="Q40" s="28">
        <f t="shared" ca="1" si="4"/>
        <v>3347.4090632251418</v>
      </c>
      <c r="R40" s="27">
        <f t="shared" ca="1" si="5"/>
        <v>1914.3684483178913</v>
      </c>
      <c r="S40" s="7"/>
      <c r="T40" s="28">
        <f t="shared" ca="1" si="6"/>
        <v>-0.8656790640596892</v>
      </c>
      <c r="U40" s="27">
        <f t="shared" ca="1" si="7"/>
        <v>0.49585880503966601</v>
      </c>
      <c r="V40" s="7"/>
      <c r="W40" s="28">
        <f t="shared" ca="1" si="8"/>
        <v>-0.86136664295676824</v>
      </c>
      <c r="X40" s="27">
        <f t="shared" ca="1" si="11"/>
        <v>112.38456903158868</v>
      </c>
      <c r="Y40" s="7"/>
      <c r="Z40" s="28">
        <f t="shared" si="12"/>
        <v>112.74299999999998</v>
      </c>
      <c r="AA40" s="27">
        <f t="shared" si="9"/>
        <v>1.9677365585759667</v>
      </c>
      <c r="AB40" s="7"/>
      <c r="AC40" s="28">
        <f t="shared" ca="1" si="0"/>
        <v>-0.35843096841129807</v>
      </c>
      <c r="AD40" s="27">
        <f t="shared" ca="1" si="10"/>
        <v>2.2169706523058608E-2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14724</v>
      </c>
      <c r="D41" s="26">
        <v>14270</v>
      </c>
      <c r="E41" s="26">
        <v>11609</v>
      </c>
      <c r="F41" s="26">
        <v>12042</v>
      </c>
      <c r="G41" s="27"/>
      <c r="H41" s="7"/>
      <c r="I41" s="28">
        <f t="shared" si="1"/>
        <v>3115</v>
      </c>
      <c r="J41" s="27">
        <f t="shared" si="1"/>
        <v>2228</v>
      </c>
      <c r="K41" s="7"/>
      <c r="L41" s="124">
        <f t="shared" si="2"/>
        <v>-0.80967330558263295</v>
      </c>
      <c r="M41" s="27">
        <f t="shared" ca="1" si="3"/>
        <v>1.1375915800200061E-6</v>
      </c>
      <c r="N41" s="44"/>
      <c r="O41" s="44"/>
      <c r="P41" s="7"/>
      <c r="Q41" s="28">
        <f t="shared" ca="1" si="4"/>
        <v>3154.4090632251418</v>
      </c>
      <c r="R41" s="27">
        <f t="shared" ca="1" si="5"/>
        <v>2228.3684483178913</v>
      </c>
      <c r="S41" s="7"/>
      <c r="T41" s="28">
        <f t="shared" ca="1" si="6"/>
        <v>-0.81576701082453829</v>
      </c>
      <c r="U41" s="27">
        <f t="shared" ca="1" si="7"/>
        <v>0.57719093570618663</v>
      </c>
      <c r="V41" s="7"/>
      <c r="W41" s="28">
        <f t="shared" ca="1" si="8"/>
        <v>-0.81073988496552951</v>
      </c>
      <c r="X41" s="27">
        <f t="shared" ca="1" si="11"/>
        <v>117.90527838265837</v>
      </c>
      <c r="Y41" s="7"/>
      <c r="Z41" s="28">
        <f t="shared" si="12"/>
        <v>118.22399999999998</v>
      </c>
      <c r="AA41" s="27">
        <f t="shared" si="9"/>
        <v>2.0633980548777759</v>
      </c>
      <c r="AB41" s="7"/>
      <c r="AC41" s="28">
        <f t="shared" ca="1" si="0"/>
        <v>-0.31872161734160898</v>
      </c>
      <c r="AD41" s="27">
        <f t="shared" ca="1" si="10"/>
        <v>0.10822410972019725</v>
      </c>
      <c r="AE41" s="7">
        <v>128</v>
      </c>
    </row>
    <row r="42" spans="1:31" s="26" customFormat="1" x14ac:dyDescent="0.25">
      <c r="A42" s="26">
        <v>22</v>
      </c>
      <c r="B42" s="26">
        <v>622</v>
      </c>
      <c r="C42" s="26">
        <v>14605</v>
      </c>
      <c r="D42" s="26">
        <v>14422</v>
      </c>
      <c r="E42" s="26">
        <v>11724</v>
      </c>
      <c r="F42" s="26">
        <v>11890</v>
      </c>
      <c r="G42" s="27"/>
      <c r="H42" s="7"/>
      <c r="I42" s="28">
        <f t="shared" si="1"/>
        <v>2881</v>
      </c>
      <c r="J42" s="27">
        <f t="shared" si="1"/>
        <v>2532</v>
      </c>
      <c r="K42" s="7"/>
      <c r="L42" s="124">
        <f t="shared" si="2"/>
        <v>-0.74861726740742196</v>
      </c>
      <c r="M42" s="27">
        <f t="shared" ca="1" si="3"/>
        <v>8.3736037443844147E-7</v>
      </c>
      <c r="N42" s="44"/>
      <c r="O42" s="44"/>
      <c r="P42" s="7"/>
      <c r="Q42" s="28">
        <f t="shared" ca="1" si="4"/>
        <v>2920.4090632251418</v>
      </c>
      <c r="R42" s="27">
        <f t="shared" ca="1" si="5"/>
        <v>2532.3684483178913</v>
      </c>
      <c r="S42" s="7"/>
      <c r="T42" s="28">
        <f t="shared" ca="1" si="6"/>
        <v>-0.75525187892285262</v>
      </c>
      <c r="U42" s="27">
        <f t="shared" ca="1" si="7"/>
        <v>0.65593287112855059</v>
      </c>
      <c r="V42" s="7"/>
      <c r="W42" s="28">
        <f t="shared" ca="1" si="8"/>
        <v>-0.74953234137953484</v>
      </c>
      <c r="X42" s="27">
        <f t="shared" ca="1" si="11"/>
        <v>123.64694333083366</v>
      </c>
      <c r="Y42" s="7"/>
      <c r="Z42" s="28">
        <f t="shared" si="12"/>
        <v>123.82199999999997</v>
      </c>
      <c r="AA42" s="27">
        <f t="shared" si="9"/>
        <v>2.1611015864044183</v>
      </c>
      <c r="AB42" s="7"/>
      <c r="AC42" s="28">
        <f t="shared" ca="1" si="0"/>
        <v>-0.17505666916630958</v>
      </c>
      <c r="AD42" s="27">
        <f t="shared" ca="1" si="10"/>
        <v>3.2154807626014303E-2</v>
      </c>
      <c r="AE42" s="7">
        <v>127</v>
      </c>
    </row>
    <row r="43" spans="1:31" s="26" customFormat="1" x14ac:dyDescent="0.25">
      <c r="A43" s="26">
        <v>23</v>
      </c>
      <c r="B43" s="26">
        <v>626</v>
      </c>
      <c r="C43" s="26">
        <v>14478</v>
      </c>
      <c r="D43" s="26">
        <v>14557</v>
      </c>
      <c r="E43" s="26">
        <v>11858</v>
      </c>
      <c r="F43" s="26">
        <v>11755</v>
      </c>
      <c r="G43" s="27"/>
      <c r="H43" s="7"/>
      <c r="I43" s="28">
        <f t="shared" si="1"/>
        <v>2620</v>
      </c>
      <c r="J43" s="27">
        <f t="shared" si="1"/>
        <v>2802</v>
      </c>
      <c r="K43" s="7"/>
      <c r="L43" s="124">
        <f t="shared" si="2"/>
        <v>-0.67996315507348926</v>
      </c>
      <c r="M43" s="27">
        <f t="shared" ca="1" si="3"/>
        <v>2.1200531316571491E-6</v>
      </c>
      <c r="N43" s="44"/>
      <c r="O43" s="44"/>
      <c r="P43" s="7"/>
      <c r="Q43" s="28">
        <f t="shared" ca="1" si="4"/>
        <v>2659.4090632251418</v>
      </c>
      <c r="R43" s="27">
        <f t="shared" ca="1" si="5"/>
        <v>2802.3684483178913</v>
      </c>
      <c r="S43" s="7"/>
      <c r="T43" s="28">
        <f t="shared" ca="1" si="6"/>
        <v>-0.68775423180174178</v>
      </c>
      <c r="U43" s="27">
        <f t="shared" ca="1" si="7"/>
        <v>0.72586814272078171</v>
      </c>
      <c r="V43" s="7"/>
      <c r="W43" s="28">
        <f t="shared" ca="1" si="8"/>
        <v>-0.68141919529671702</v>
      </c>
      <c r="X43" s="27">
        <f t="shared" ca="1" si="11"/>
        <v>129.26610885973082</v>
      </c>
      <c r="Y43" s="7"/>
      <c r="Z43" s="28">
        <f t="shared" si="12"/>
        <v>129.45599999999996</v>
      </c>
      <c r="AA43" s="27">
        <f t="shared" si="9"/>
        <v>2.2594334364617783</v>
      </c>
      <c r="AB43" s="7"/>
      <c r="AC43" s="28">
        <f t="shared" ca="1" si="0"/>
        <v>-0.18989114026913967</v>
      </c>
      <c r="AD43" s="27">
        <f t="shared" ca="1" si="10"/>
        <v>8.3435769801639026E-2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14331</v>
      </c>
      <c r="D44" s="26">
        <v>14684</v>
      </c>
      <c r="E44" s="26">
        <v>12001</v>
      </c>
      <c r="F44" s="26">
        <v>11632</v>
      </c>
      <c r="G44" s="27"/>
      <c r="H44" s="7"/>
      <c r="I44" s="28">
        <f t="shared" si="1"/>
        <v>2330</v>
      </c>
      <c r="J44" s="27">
        <f t="shared" si="1"/>
        <v>3052</v>
      </c>
      <c r="K44" s="7"/>
      <c r="L44" s="124">
        <f t="shared" si="2"/>
        <v>-0.60449231340975618</v>
      </c>
      <c r="M44" s="27">
        <f t="shared" ca="1" si="3"/>
        <v>1.8471792793636562E-6</v>
      </c>
      <c r="N44" s="44"/>
      <c r="O44" s="44"/>
      <c r="P44" s="7"/>
      <c r="Q44" s="28">
        <f t="shared" ca="1" si="4"/>
        <v>2369.4090632251418</v>
      </c>
      <c r="R44" s="27">
        <f t="shared" ca="1" si="5"/>
        <v>3052.3684483178913</v>
      </c>
      <c r="S44" s="7"/>
      <c r="T44" s="28">
        <f t="shared" ca="1" si="6"/>
        <v>-0.61275684611161862</v>
      </c>
      <c r="U44" s="27">
        <f t="shared" ca="1" si="7"/>
        <v>0.7906230238246994</v>
      </c>
      <c r="V44" s="7"/>
      <c r="W44" s="28">
        <f t="shared" ca="1" si="8"/>
        <v>-0.60585142314754914</v>
      </c>
      <c r="X44" s="27">
        <f t="shared" ca="1" si="11"/>
        <v>134.99422328045898</v>
      </c>
      <c r="Y44" s="7"/>
      <c r="Z44" s="28">
        <f t="shared" si="12"/>
        <v>135.10799999999995</v>
      </c>
      <c r="AA44" s="27">
        <f t="shared" si="9"/>
        <v>2.3580794457844978</v>
      </c>
      <c r="AB44" s="7"/>
      <c r="AC44" s="28">
        <f t="shared" ca="1" si="0"/>
        <v>-0.11377671954096513</v>
      </c>
      <c r="AD44" s="27">
        <f t="shared" ca="1" si="10"/>
        <v>0.17352745308758699</v>
      </c>
      <c r="AE44" s="7">
        <v>125</v>
      </c>
    </row>
    <row r="45" spans="1:31" s="26" customFormat="1" x14ac:dyDescent="0.25">
      <c r="A45" s="26">
        <v>25</v>
      </c>
      <c r="B45" s="26">
        <v>635</v>
      </c>
      <c r="C45" s="26">
        <v>14162</v>
      </c>
      <c r="D45" s="26">
        <v>14791</v>
      </c>
      <c r="E45" s="26">
        <v>12157</v>
      </c>
      <c r="F45" s="26">
        <v>11514</v>
      </c>
      <c r="G45" s="27"/>
      <c r="H45" s="7"/>
      <c r="I45" s="28">
        <f t="shared" si="1"/>
        <v>2005</v>
      </c>
      <c r="J45" s="27">
        <f t="shared" si="1"/>
        <v>3277</v>
      </c>
      <c r="K45" s="7"/>
      <c r="L45" s="124">
        <f t="shared" si="2"/>
        <v>-0.52220963652348074</v>
      </c>
      <c r="M45" s="27">
        <f t="shared" ca="1" si="3"/>
        <v>8.4822460704402643E-7</v>
      </c>
      <c r="N45" s="44"/>
      <c r="O45" s="44"/>
      <c r="P45" s="7"/>
      <c r="Q45" s="28">
        <f t="shared" ca="1" si="4"/>
        <v>2044.4090632251416</v>
      </c>
      <c r="R45" s="27">
        <f t="shared" ca="1" si="5"/>
        <v>3277.3684483178913</v>
      </c>
      <c r="S45" s="7"/>
      <c r="T45" s="28">
        <f t="shared" ca="1" si="6"/>
        <v>-0.52870805180372193</v>
      </c>
      <c r="U45" s="27">
        <f t="shared" ca="1" si="7"/>
        <v>0.84890241681822542</v>
      </c>
      <c r="V45" s="7"/>
      <c r="W45" s="28">
        <f t="shared" ca="1" si="8"/>
        <v>-0.52128864542306552</v>
      </c>
      <c r="X45" s="27">
        <f t="shared" ca="1" si="11"/>
        <v>140.90404079795366</v>
      </c>
      <c r="Y45" s="7"/>
      <c r="Z45" s="28">
        <f t="shared" si="12"/>
        <v>140.82299999999995</v>
      </c>
      <c r="AA45" s="27">
        <f t="shared" si="9"/>
        <v>2.4578250125359737</v>
      </c>
      <c r="AB45" s="7"/>
      <c r="AC45" s="28">
        <f t="shared" ca="1" si="0"/>
        <v>8.1040797953704669E-2</v>
      </c>
      <c r="AD45" s="27">
        <f t="shared" ca="1" si="10"/>
        <v>-6.7360028020772234E-2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14002</v>
      </c>
      <c r="D46" s="26">
        <v>14886</v>
      </c>
      <c r="E46" s="26">
        <v>12326</v>
      </c>
      <c r="F46" s="26">
        <v>11421</v>
      </c>
      <c r="G46" s="27"/>
      <c r="H46" s="7"/>
      <c r="I46" s="28">
        <f t="shared" si="1"/>
        <v>1676</v>
      </c>
      <c r="J46" s="27">
        <f t="shared" si="1"/>
        <v>3465</v>
      </c>
      <c r="K46" s="7"/>
      <c r="L46" s="124">
        <f t="shared" si="2"/>
        <v>-0.43516236248461243</v>
      </c>
      <c r="M46" s="27">
        <f t="shared" ca="1" si="3"/>
        <v>3.7578093392583262E-7</v>
      </c>
      <c r="N46" s="44"/>
      <c r="O46" s="44"/>
      <c r="P46" s="7"/>
      <c r="Q46" s="28">
        <f t="shared" ca="1" si="4"/>
        <v>1715.4090632251416</v>
      </c>
      <c r="R46" s="27">
        <f t="shared" ca="1" si="5"/>
        <v>3465.3684483178913</v>
      </c>
      <c r="S46" s="7"/>
      <c r="T46" s="28">
        <f t="shared" ca="1" si="6"/>
        <v>-0.44362481079665111</v>
      </c>
      <c r="U46" s="27">
        <f t="shared" ca="1" si="7"/>
        <v>0.89759808740837155</v>
      </c>
      <c r="V46" s="7"/>
      <c r="W46" s="28">
        <f t="shared" ca="1" si="8"/>
        <v>-0.43577537221856927</v>
      </c>
      <c r="X46" s="27">
        <f t="shared" ca="1" si="11"/>
        <v>146.56089808991669</v>
      </c>
      <c r="Y46" s="7"/>
      <c r="Z46" s="28">
        <f t="shared" si="12"/>
        <v>146.51099999999994</v>
      </c>
      <c r="AA46" s="27">
        <f t="shared" si="9"/>
        <v>2.5570993403894109</v>
      </c>
      <c r="AB46" s="7"/>
      <c r="AC46" s="28">
        <f t="shared" ca="1" si="0"/>
        <v>4.9898089916752042E-2</v>
      </c>
      <c r="AD46" s="27">
        <f t="shared" ca="1" si="10"/>
        <v>8.6699092326398386E-2</v>
      </c>
      <c r="AE46" s="7">
        <v>123</v>
      </c>
    </row>
    <row r="47" spans="1:31" s="26" customFormat="1" x14ac:dyDescent="0.25">
      <c r="A47" s="26">
        <v>27</v>
      </c>
      <c r="B47" s="26">
        <v>625</v>
      </c>
      <c r="C47" s="26">
        <v>13830</v>
      </c>
      <c r="D47" s="26">
        <v>14973</v>
      </c>
      <c r="E47" s="26">
        <v>12504</v>
      </c>
      <c r="F47" s="26">
        <v>11350</v>
      </c>
      <c r="G47" s="27"/>
      <c r="H47" s="7"/>
      <c r="I47" s="28">
        <f t="shared" si="1"/>
        <v>1326</v>
      </c>
      <c r="J47" s="27">
        <f t="shared" si="1"/>
        <v>3623</v>
      </c>
      <c r="K47" s="7"/>
      <c r="L47" s="124">
        <f t="shared" si="2"/>
        <v>-0.34486408438964788</v>
      </c>
      <c r="M47" s="27">
        <f t="shared" ca="1" si="3"/>
        <v>1.2293201486143297E-9</v>
      </c>
      <c r="N47" s="44"/>
      <c r="O47" s="44"/>
      <c r="P47" s="7"/>
      <c r="Q47" s="28">
        <f t="shared" ca="1" si="4"/>
        <v>1365.4090632251416</v>
      </c>
      <c r="R47" s="27">
        <f t="shared" ca="1" si="5"/>
        <v>3623.3684483178913</v>
      </c>
      <c r="S47" s="7"/>
      <c r="T47" s="28">
        <f t="shared" ca="1" si="6"/>
        <v>-0.35311072461891629</v>
      </c>
      <c r="U47" s="27">
        <f t="shared" ca="1" si="7"/>
        <v>0.93852317226604753</v>
      </c>
      <c r="V47" s="7"/>
      <c r="W47" s="28">
        <f t="shared" ca="1" si="8"/>
        <v>-0.34489914605173932</v>
      </c>
      <c r="X47" s="27">
        <f t="shared" ca="1" si="11"/>
        <v>152.27908881548785</v>
      </c>
      <c r="Y47" s="7"/>
      <c r="Z47" s="28">
        <f t="shared" si="12"/>
        <v>152.13599999999994</v>
      </c>
      <c r="AA47" s="27">
        <f t="shared" si="9"/>
        <v>2.655274110814092</v>
      </c>
      <c r="AB47" s="7"/>
      <c r="AC47" s="28">
        <f t="shared" ca="1" si="0"/>
        <v>0.14308881548791419</v>
      </c>
      <c r="AD47" s="27">
        <f t="shared" ca="1" si="10"/>
        <v>5.0722426866087744E-2</v>
      </c>
      <c r="AE47" s="7">
        <v>122</v>
      </c>
    </row>
    <row r="48" spans="1:31" s="26" customFormat="1" x14ac:dyDescent="0.25">
      <c r="A48" s="26">
        <v>28</v>
      </c>
      <c r="B48" s="26">
        <v>616</v>
      </c>
      <c r="C48" s="26">
        <v>13653</v>
      </c>
      <c r="D48" s="26">
        <v>15032</v>
      </c>
      <c r="E48" s="26">
        <v>12682</v>
      </c>
      <c r="F48" s="26">
        <v>11290</v>
      </c>
      <c r="G48" s="27"/>
      <c r="H48" s="7"/>
      <c r="I48" s="28">
        <f t="shared" si="1"/>
        <v>971</v>
      </c>
      <c r="J48" s="27">
        <f t="shared" si="1"/>
        <v>3742</v>
      </c>
      <c r="K48" s="7"/>
      <c r="L48" s="124">
        <f t="shared" si="2"/>
        <v>-0.25261419986645239</v>
      </c>
      <c r="M48" s="27">
        <f t="shared" ca="1" si="3"/>
        <v>4.1674357669205147E-8</v>
      </c>
      <c r="N48" s="44"/>
      <c r="O48" s="44"/>
      <c r="P48" s="7"/>
      <c r="Q48" s="28">
        <f t="shared" ca="1" si="4"/>
        <v>1010.4090632251416</v>
      </c>
      <c r="R48" s="27">
        <f t="shared" ca="1" si="5"/>
        <v>3742.3684483178913</v>
      </c>
      <c r="S48" s="7"/>
      <c r="T48" s="28">
        <f t="shared" ca="1" si="6"/>
        <v>-0.26130358006721377</v>
      </c>
      <c r="U48" s="27">
        <f t="shared" ca="1" si="7"/>
        <v>0.96934649567151232</v>
      </c>
      <c r="V48" s="7"/>
      <c r="W48" s="28">
        <f t="shared" ca="1" si="8"/>
        <v>-0.25281834284984689</v>
      </c>
      <c r="X48" s="27">
        <f t="shared" ca="1" si="11"/>
        <v>157.83918296703666</v>
      </c>
      <c r="Y48" s="7"/>
      <c r="Z48" s="28">
        <f t="shared" si="12"/>
        <v>157.67999999999995</v>
      </c>
      <c r="AA48" s="27">
        <f t="shared" si="9"/>
        <v>2.7520351645446581</v>
      </c>
      <c r="AB48" s="7"/>
      <c r="AC48" s="28">
        <f t="shared" ca="1" si="0"/>
        <v>0.15918296703671331</v>
      </c>
      <c r="AD48" s="27">
        <f t="shared" ca="1" si="10"/>
        <v>2.3867247734045804E-2</v>
      </c>
      <c r="AE48" s="7">
        <v>121</v>
      </c>
    </row>
    <row r="49" spans="1:31" s="26" customFormat="1" x14ac:dyDescent="0.25">
      <c r="A49" s="26">
        <v>29</v>
      </c>
      <c r="B49" s="26">
        <v>610</v>
      </c>
      <c r="C49" s="26">
        <v>13469</v>
      </c>
      <c r="D49" s="26">
        <v>15068</v>
      </c>
      <c r="E49" s="26">
        <v>12860</v>
      </c>
      <c r="F49" s="26">
        <v>11250</v>
      </c>
      <c r="G49" s="27"/>
      <c r="H49" s="7"/>
      <c r="I49" s="28">
        <f t="shared" si="1"/>
        <v>609</v>
      </c>
      <c r="J49" s="27">
        <f t="shared" si="1"/>
        <v>3818</v>
      </c>
      <c r="K49" s="7"/>
      <c r="L49" s="124">
        <f t="shared" si="2"/>
        <v>-0.15893309427484792</v>
      </c>
      <c r="M49" s="27">
        <f t="shared" ca="1" si="3"/>
        <v>8.4098488323007134E-9</v>
      </c>
      <c r="N49" s="44"/>
      <c r="O49" s="44"/>
      <c r="P49" s="7"/>
      <c r="Q49" s="28">
        <f t="shared" ca="1" si="4"/>
        <v>648.40906322514161</v>
      </c>
      <c r="R49" s="27">
        <f t="shared" ca="1" si="5"/>
        <v>3818.3684483178913</v>
      </c>
      <c r="S49" s="7"/>
      <c r="T49" s="28">
        <f t="shared" ca="1" si="6"/>
        <v>-0.16768615379195656</v>
      </c>
      <c r="U49" s="27">
        <f t="shared" ca="1" si="7"/>
        <v>0.98903197952710331</v>
      </c>
      <c r="V49" s="7"/>
      <c r="W49" s="28">
        <f t="shared" ca="1" si="8"/>
        <v>-0.15902479950279214</v>
      </c>
      <c r="X49" s="27">
        <f t="shared" ca="1" si="11"/>
        <v>163.32272017345599</v>
      </c>
      <c r="Y49" s="7"/>
      <c r="Z49" s="28">
        <f t="shared" si="12"/>
        <v>163.16999999999996</v>
      </c>
      <c r="AA49" s="27">
        <f t="shared" si="9"/>
        <v>2.8478537404791471</v>
      </c>
      <c r="AB49" s="7"/>
      <c r="AC49" s="28">
        <f t="shared" ca="1" si="0"/>
        <v>0.15272017345603217</v>
      </c>
      <c r="AD49" s="27">
        <f t="shared" ca="1" si="10"/>
        <v>7.0863793998597657E-2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13288</v>
      </c>
      <c r="D50" s="26">
        <v>15093</v>
      </c>
      <c r="E50" s="26">
        <v>13048</v>
      </c>
      <c r="F50" s="26">
        <v>11227</v>
      </c>
      <c r="G50" s="27"/>
      <c r="H50" s="7"/>
      <c r="I50" s="28">
        <f t="shared" si="1"/>
        <v>240</v>
      </c>
      <c r="J50" s="27">
        <f t="shared" si="1"/>
        <v>3866</v>
      </c>
      <c r="K50" s="7"/>
      <c r="L50" s="124">
        <f t="shared" si="2"/>
        <v>-6.2855591402393732E-2</v>
      </c>
      <c r="M50" s="27">
        <f t="shared" ca="1" si="3"/>
        <v>3.9548279127902182E-7</v>
      </c>
      <c r="N50" s="44"/>
      <c r="O50" s="44"/>
      <c r="P50" s="7"/>
      <c r="Q50" s="28">
        <f t="shared" ca="1" si="4"/>
        <v>279.40906322514161</v>
      </c>
      <c r="R50" s="27">
        <f t="shared" ca="1" si="5"/>
        <v>3866.3684483178913</v>
      </c>
      <c r="S50" s="7"/>
      <c r="T50" s="28">
        <f t="shared" ca="1" si="6"/>
        <v>-7.2258445793144679E-2</v>
      </c>
      <c r="U50" s="27">
        <f t="shared" ca="1" si="7"/>
        <v>1.0014649166990555</v>
      </c>
      <c r="V50" s="7"/>
      <c r="W50" s="28">
        <f t="shared" ca="1" si="8"/>
        <v>-6.348446562771945E-2</v>
      </c>
      <c r="X50" s="27">
        <f t="shared" ca="1" si="11"/>
        <v>168.82981436224964</v>
      </c>
      <c r="Y50" s="7"/>
      <c r="Z50" s="28">
        <f t="shared" si="12"/>
        <v>168.71399999999997</v>
      </c>
      <c r="AA50" s="27">
        <f t="shared" si="9"/>
        <v>2.9446147942097127</v>
      </c>
      <c r="AB50" s="7"/>
      <c r="AC50" s="28">
        <f t="shared" ca="1" si="0"/>
        <v>0.11581436224966524</v>
      </c>
      <c r="AD50" s="27">
        <f t="shared" ca="1" si="10"/>
        <v>1.0791036258126496E-2</v>
      </c>
      <c r="AE50" s="7">
        <v>119</v>
      </c>
    </row>
    <row r="51" spans="1:31" s="26" customFormat="1" x14ac:dyDescent="0.25">
      <c r="A51" s="26">
        <v>31</v>
      </c>
      <c r="B51" s="26">
        <v>629</v>
      </c>
      <c r="C51" s="26">
        <v>13093</v>
      </c>
      <c r="D51" s="26">
        <v>15095</v>
      </c>
      <c r="E51" s="26">
        <v>13235</v>
      </c>
      <c r="F51" s="26">
        <v>11219</v>
      </c>
      <c r="G51" s="27"/>
      <c r="H51" s="7"/>
      <c r="I51" s="28">
        <f t="shared" si="1"/>
        <v>-142</v>
      </c>
      <c r="J51" s="27">
        <f t="shared" si="1"/>
        <v>3876</v>
      </c>
      <c r="K51" s="7"/>
      <c r="L51" s="124">
        <f t="shared" si="2"/>
        <v>3.5848006461744637E-2</v>
      </c>
      <c r="M51" s="27">
        <f t="shared" ca="1" si="3"/>
        <v>2.6658459210515726E-7</v>
      </c>
      <c r="N51" s="44"/>
      <c r="O51" s="44"/>
      <c r="P51" s="7"/>
      <c r="Q51" s="28">
        <f t="shared" ca="1" si="4"/>
        <v>-102.59093677485836</v>
      </c>
      <c r="R51" s="27">
        <f t="shared" ca="1" si="5"/>
        <v>3876.3684483178913</v>
      </c>
      <c r="S51" s="7"/>
      <c r="T51" s="28">
        <f t="shared" ca="1" si="6"/>
        <v>2.6531213977983081E-2</v>
      </c>
      <c r="U51" s="27">
        <f t="shared" ca="1" si="7"/>
        <v>1.0040551119432122</v>
      </c>
      <c r="V51" s="7"/>
      <c r="W51" s="28">
        <f t="shared" ca="1" si="8"/>
        <v>3.5331688156718409E-2</v>
      </c>
      <c r="X51" s="27">
        <f t="shared" ca="1" si="11"/>
        <v>174.47238137322756</v>
      </c>
      <c r="Y51" s="7"/>
      <c r="Z51" s="28">
        <f t="shared" si="12"/>
        <v>174.37499999999997</v>
      </c>
      <c r="AA51" s="27">
        <f t="shared" si="9"/>
        <v>3.0434178831651115</v>
      </c>
      <c r="AB51" s="7"/>
      <c r="AC51" s="28">
        <f t="shared" ca="1" si="0"/>
        <v>9.7381373227591439E-2</v>
      </c>
      <c r="AD51" s="27">
        <f t="shared" ca="1" si="10"/>
        <v>3.1812229200625097E-3</v>
      </c>
      <c r="AE51" s="7">
        <v>118</v>
      </c>
    </row>
    <row r="52" spans="1:31" s="26" customFormat="1" x14ac:dyDescent="0.25">
      <c r="A52" s="26">
        <v>32</v>
      </c>
      <c r="B52" s="26">
        <v>621</v>
      </c>
      <c r="C52" s="26">
        <v>12907</v>
      </c>
      <c r="D52" s="26">
        <v>15083</v>
      </c>
      <c r="E52" s="26">
        <v>13426</v>
      </c>
      <c r="F52" s="26">
        <v>11237</v>
      </c>
      <c r="G52" s="27"/>
      <c r="H52" s="7"/>
      <c r="I52" s="28">
        <f t="shared" si="1"/>
        <v>-519</v>
      </c>
      <c r="J52" s="27">
        <f t="shared" si="1"/>
        <v>3846</v>
      </c>
      <c r="K52" s="7"/>
      <c r="L52" s="124">
        <f t="shared" si="2"/>
        <v>0.13295564332531939</v>
      </c>
      <c r="M52" s="27">
        <f t="shared" ca="1" si="3"/>
        <v>3.6752891117286581E-8</v>
      </c>
      <c r="N52" s="44"/>
      <c r="O52" s="44"/>
      <c r="P52" s="7"/>
      <c r="Q52" s="28">
        <f t="shared" ca="1" si="4"/>
        <v>-479.59093677485839</v>
      </c>
      <c r="R52" s="27">
        <f t="shared" ca="1" si="5"/>
        <v>3846.3684483178913</v>
      </c>
      <c r="S52" s="7"/>
      <c r="T52" s="28">
        <f t="shared" ca="1" si="6"/>
        <v>0.12402781537514321</v>
      </c>
      <c r="U52" s="27">
        <f t="shared" ca="1" si="7"/>
        <v>0.99628452621074215</v>
      </c>
      <c r="V52" s="7"/>
      <c r="W52" s="28">
        <f t="shared" ca="1" si="8"/>
        <v>0.1327639328897211</v>
      </c>
      <c r="X52" s="27">
        <f t="shared" ca="1" si="11"/>
        <v>180.04749390973507</v>
      </c>
      <c r="Y52" s="7"/>
      <c r="Z52" s="28">
        <f t="shared" si="12"/>
        <v>179.96399999999997</v>
      </c>
      <c r="AA52" s="27">
        <f t="shared" si="9"/>
        <v>3.1409643350590746</v>
      </c>
      <c r="AB52" s="7"/>
      <c r="AC52" s="28">
        <f t="shared" ca="1" si="0"/>
        <v>8.349390973509685E-2</v>
      </c>
      <c r="AD52" s="27">
        <f t="shared" ca="1" si="10"/>
        <v>6.7983288103619088E-2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12716</v>
      </c>
      <c r="D53" s="26">
        <v>15047</v>
      </c>
      <c r="E53" s="26">
        <v>13618</v>
      </c>
      <c r="F53" s="26">
        <v>11268</v>
      </c>
      <c r="G53" s="27"/>
      <c r="H53" s="7"/>
      <c r="I53" s="28">
        <f t="shared" si="1"/>
        <v>-902</v>
      </c>
      <c r="J53" s="27">
        <f t="shared" si="1"/>
        <v>3779</v>
      </c>
      <c r="K53" s="7"/>
      <c r="L53" s="124">
        <f t="shared" si="2"/>
        <v>0.23139496964269485</v>
      </c>
      <c r="M53" s="27">
        <f t="shared" ca="1" si="3"/>
        <v>7.2332312506912819E-8</v>
      </c>
      <c r="N53" s="44"/>
      <c r="O53" s="44"/>
      <c r="P53" s="7"/>
      <c r="Q53" s="28">
        <f t="shared" ca="1" si="4"/>
        <v>-862.59093677485839</v>
      </c>
      <c r="R53" s="27">
        <f t="shared" ca="1" si="5"/>
        <v>3779.3684483178913</v>
      </c>
      <c r="S53" s="7"/>
      <c r="T53" s="28">
        <f t="shared" ca="1" si="6"/>
        <v>0.2230760868210645</v>
      </c>
      <c r="U53" s="27">
        <f t="shared" ca="1" si="7"/>
        <v>0.97893021807489211</v>
      </c>
      <c r="V53" s="7"/>
      <c r="W53" s="28">
        <f t="shared" ca="1" si="8"/>
        <v>0.23166391631493102</v>
      </c>
      <c r="X53" s="27">
        <f t="shared" ca="1" si="11"/>
        <v>185.77114523088233</v>
      </c>
      <c r="Y53" s="7"/>
      <c r="Z53" s="28">
        <f t="shared" si="12"/>
        <v>185.70599999999996</v>
      </c>
      <c r="AA53" s="27">
        <f t="shared" si="9"/>
        <v>3.2411811407085889</v>
      </c>
      <c r="AB53" s="7"/>
      <c r="AC53" s="28">
        <f t="shared" ca="1" si="0"/>
        <v>6.5145230882365013E-2</v>
      </c>
      <c r="AD53" s="27">
        <f t="shared" ca="1" si="10"/>
        <v>1.0108197708916578E-2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12534</v>
      </c>
      <c r="D54" s="26">
        <v>15003</v>
      </c>
      <c r="E54" s="26">
        <v>13802</v>
      </c>
      <c r="F54" s="26">
        <v>11325</v>
      </c>
      <c r="G54" s="27"/>
      <c r="H54" s="7"/>
      <c r="I54" s="28">
        <f t="shared" si="1"/>
        <v>-1268</v>
      </c>
      <c r="J54" s="27">
        <f t="shared" si="1"/>
        <v>3678</v>
      </c>
      <c r="K54" s="7"/>
      <c r="L54" s="124">
        <f t="shared" si="2"/>
        <v>0.32632408347897796</v>
      </c>
      <c r="M54" s="27">
        <f t="shared" ca="1" si="3"/>
        <v>5.4724138655916578E-8</v>
      </c>
      <c r="N54" s="44"/>
      <c r="O54" s="44"/>
      <c r="P54" s="7"/>
      <c r="Q54" s="28">
        <f t="shared" ca="1" si="4"/>
        <v>-1228.5909367748584</v>
      </c>
      <c r="R54" s="27">
        <f t="shared" ca="1" si="5"/>
        <v>3678.3684483178913</v>
      </c>
      <c r="S54" s="7"/>
      <c r="T54" s="28">
        <f t="shared" ca="1" si="6"/>
        <v>0.31772795979549584</v>
      </c>
      <c r="U54" s="27">
        <f t="shared" ca="1" si="7"/>
        <v>0.95276924610890934</v>
      </c>
      <c r="V54" s="7"/>
      <c r="W54" s="28">
        <f t="shared" ca="1" si="8"/>
        <v>0.32609015156867943</v>
      </c>
      <c r="X54" s="27">
        <f t="shared" ca="1" si="11"/>
        <v>191.35080568705223</v>
      </c>
      <c r="Y54" s="7"/>
      <c r="Z54" s="28">
        <f t="shared" si="12"/>
        <v>191.37599999999995</v>
      </c>
      <c r="AA54" s="27">
        <f t="shared" si="9"/>
        <v>3.340141309296667</v>
      </c>
      <c r="AB54" s="7"/>
      <c r="AC54" s="28">
        <f t="shared" ca="1" si="0"/>
        <v>-2.5194312947718345E-2</v>
      </c>
      <c r="AD54" s="27">
        <f t="shared" ca="1" si="10"/>
        <v>3.2922012578438853E-2</v>
      </c>
      <c r="AE54" s="7">
        <v>115</v>
      </c>
    </row>
    <row r="55" spans="1:31" s="26" customFormat="1" x14ac:dyDescent="0.25">
      <c r="A55" s="26">
        <v>35</v>
      </c>
      <c r="B55" s="26">
        <v>638</v>
      </c>
      <c r="C55" s="26">
        <v>12352</v>
      </c>
      <c r="D55" s="26">
        <v>14927</v>
      </c>
      <c r="E55" s="26">
        <v>13981</v>
      </c>
      <c r="F55" s="26">
        <v>11396</v>
      </c>
      <c r="G55" s="27"/>
      <c r="H55" s="7"/>
      <c r="I55" s="28">
        <f t="shared" si="1"/>
        <v>-1629</v>
      </c>
      <c r="J55" s="27">
        <f t="shared" si="1"/>
        <v>3531</v>
      </c>
      <c r="K55" s="7"/>
      <c r="L55" s="124">
        <f t="shared" si="2"/>
        <v>0.41919938352756758</v>
      </c>
      <c r="M55" s="27">
        <f t="shared" ca="1" si="3"/>
        <v>6.4844221357897213E-9</v>
      </c>
      <c r="N55" s="44"/>
      <c r="O55" s="44"/>
      <c r="P55" s="7"/>
      <c r="Q55" s="28">
        <f t="shared" ca="1" si="4"/>
        <v>-1589.5909367748584</v>
      </c>
      <c r="R55" s="27">
        <f t="shared" ca="1" si="5"/>
        <v>3531.3684483178913</v>
      </c>
      <c r="S55" s="7"/>
      <c r="T55" s="28">
        <f t="shared" ca="1" si="6"/>
        <v>0.41108677439595948</v>
      </c>
      <c r="U55" s="27">
        <f t="shared" ca="1" si="7"/>
        <v>0.91469337601980583</v>
      </c>
      <c r="V55" s="7"/>
      <c r="W55" s="28">
        <f t="shared" ca="1" si="8"/>
        <v>0.41911885761785034</v>
      </c>
      <c r="X55" s="27">
        <f t="shared" ca="1" si="11"/>
        <v>197.07461229540786</v>
      </c>
      <c r="Y55" s="7"/>
      <c r="Z55" s="28">
        <f t="shared" si="12"/>
        <v>197.11799999999994</v>
      </c>
      <c r="AA55" s="27">
        <f t="shared" si="9"/>
        <v>3.4403581149461813</v>
      </c>
      <c r="AB55" s="7"/>
      <c r="AC55" s="28">
        <f t="shared" ca="1" si="0"/>
        <v>-4.338770459207808E-2</v>
      </c>
      <c r="AD55" s="27">
        <f t="shared" ca="1" si="10"/>
        <v>3.6546187210234393E-2</v>
      </c>
      <c r="AE55" s="7">
        <v>114</v>
      </c>
    </row>
    <row r="56" spans="1:31" s="26" customFormat="1" x14ac:dyDescent="0.25">
      <c r="A56" s="26">
        <v>36</v>
      </c>
      <c r="B56" s="26">
        <v>599</v>
      </c>
      <c r="C56" s="26">
        <v>12195</v>
      </c>
      <c r="D56" s="26">
        <v>14849</v>
      </c>
      <c r="E56" s="26">
        <v>14151</v>
      </c>
      <c r="F56" s="26">
        <v>11480</v>
      </c>
      <c r="G56" s="27"/>
      <c r="H56" s="7"/>
      <c r="I56" s="28">
        <f t="shared" si="1"/>
        <v>-1956</v>
      </c>
      <c r="J56" s="27">
        <f t="shared" si="1"/>
        <v>3369</v>
      </c>
      <c r="K56" s="7"/>
      <c r="L56" s="124">
        <f t="shared" si="2"/>
        <v>0.50258436593842892</v>
      </c>
      <c r="M56" s="27">
        <f t="shared" ca="1" si="3"/>
        <v>5.4171475112508715E-7</v>
      </c>
      <c r="N56" s="44"/>
      <c r="O56" s="44"/>
      <c r="P56" s="7"/>
      <c r="Q56" s="28">
        <f t="shared" ca="1" si="4"/>
        <v>-1916.5909367748584</v>
      </c>
      <c r="R56" s="27">
        <f t="shared" ca="1" si="5"/>
        <v>3369.3684483178913</v>
      </c>
      <c r="S56" s="7"/>
      <c r="T56" s="28">
        <f t="shared" ca="1" si="6"/>
        <v>0.4956527920534432</v>
      </c>
      <c r="U56" s="27">
        <f t="shared" ca="1" si="7"/>
        <v>0.87273221306446713</v>
      </c>
      <c r="V56" s="7"/>
      <c r="W56" s="28">
        <f t="shared" ca="1" si="8"/>
        <v>0.50332037867685475</v>
      </c>
      <c r="X56" s="27">
        <f t="shared" ca="1" si="11"/>
        <v>202.42985507251387</v>
      </c>
      <c r="Y56" s="7"/>
      <c r="Z56" s="28">
        <f t="shared" si="12"/>
        <v>202.50899999999993</v>
      </c>
      <c r="AA56" s="27">
        <f t="shared" si="9"/>
        <v>3.5344488149211952</v>
      </c>
      <c r="AB56" s="7"/>
      <c r="AC56" s="28">
        <f t="shared" ca="1" si="0"/>
        <v>-7.9144927486055394E-2</v>
      </c>
      <c r="AD56" s="27">
        <f t="shared" ca="1" si="10"/>
        <v>1.3900427546104765E-2</v>
      </c>
      <c r="AE56" s="7">
        <v>113</v>
      </c>
    </row>
    <row r="57" spans="1:31" s="26" customFormat="1" x14ac:dyDescent="0.25">
      <c r="A57" s="26">
        <v>37</v>
      </c>
      <c r="B57" s="26">
        <v>615</v>
      </c>
      <c r="C57" s="26">
        <v>12031</v>
      </c>
      <c r="D57" s="26">
        <v>14745</v>
      </c>
      <c r="E57" s="26">
        <v>14303</v>
      </c>
      <c r="F57" s="26">
        <v>11578</v>
      </c>
      <c r="G57" s="27"/>
      <c r="H57" s="7"/>
      <c r="I57" s="28">
        <f t="shared" si="1"/>
        <v>-2272</v>
      </c>
      <c r="J57" s="27">
        <f t="shared" si="1"/>
        <v>3167</v>
      </c>
      <c r="K57" s="7"/>
      <c r="L57" s="124">
        <f t="shared" si="2"/>
        <v>0.58356344491283607</v>
      </c>
      <c r="M57" s="27">
        <f t="shared" ca="1" si="3"/>
        <v>1.0461528460233646E-6</v>
      </c>
      <c r="N57" s="44"/>
      <c r="O57" s="44"/>
      <c r="P57" s="7"/>
      <c r="Q57" s="28">
        <f t="shared" ca="1" si="4"/>
        <v>-2232.5909367748582</v>
      </c>
      <c r="R57" s="27">
        <f t="shared" ca="1" si="5"/>
        <v>3167.3684483178913</v>
      </c>
      <c r="S57" s="7"/>
      <c r="T57" s="28">
        <f t="shared" ca="1" si="6"/>
        <v>0.577374081288198</v>
      </c>
      <c r="U57" s="27">
        <f t="shared" ca="1" si="7"/>
        <v>0.82041026913250159</v>
      </c>
      <c r="V57" s="7"/>
      <c r="W57" s="28">
        <f t="shared" ca="1" si="8"/>
        <v>0.58458626104783951</v>
      </c>
      <c r="X57" s="27">
        <f t="shared" ca="1" si="11"/>
        <v>207.92893988089395</v>
      </c>
      <c r="Y57" s="7"/>
      <c r="Z57" s="28">
        <f t="shared" si="12"/>
        <v>208.04399999999993</v>
      </c>
      <c r="AA57" s="27">
        <f t="shared" si="9"/>
        <v>3.6310527890190816</v>
      </c>
      <c r="AB57" s="7"/>
      <c r="AC57" s="28">
        <f t="shared" ca="1" si="0"/>
        <v>-0.11506011910597636</v>
      </c>
      <c r="AD57" s="27">
        <f t="shared" ca="1" si="10"/>
        <v>9.4040129841346243E-2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11881</v>
      </c>
      <c r="D58" s="26">
        <v>14626</v>
      </c>
      <c r="E58" s="26">
        <v>14456</v>
      </c>
      <c r="F58" s="26">
        <v>11699</v>
      </c>
      <c r="G58" s="27"/>
      <c r="H58" s="7"/>
      <c r="I58" s="28">
        <f t="shared" si="1"/>
        <v>-2575</v>
      </c>
      <c r="J58" s="27">
        <f t="shared" si="1"/>
        <v>2927</v>
      </c>
      <c r="K58" s="7"/>
      <c r="L58" s="124">
        <f t="shared" si="2"/>
        <v>0.66063282642326504</v>
      </c>
      <c r="M58" s="27">
        <f t="shared" ca="1" si="3"/>
        <v>3.1363529691401942E-6</v>
      </c>
      <c r="N58" s="44"/>
      <c r="O58" s="44"/>
      <c r="P58" s="7"/>
      <c r="Q58" s="28">
        <f t="shared" ca="1" si="4"/>
        <v>-2535.5909367748582</v>
      </c>
      <c r="R58" s="27">
        <f t="shared" ca="1" si="5"/>
        <v>2927.3684483178913</v>
      </c>
      <c r="S58" s="7"/>
      <c r="T58" s="28">
        <f t="shared" ca="1" si="6"/>
        <v>0.65573341875063706</v>
      </c>
      <c r="U58" s="27">
        <f t="shared" ca="1" si="7"/>
        <v>0.75824558327274061</v>
      </c>
      <c r="V58" s="7"/>
      <c r="W58" s="28">
        <f t="shared" ca="1" si="8"/>
        <v>0.66240380156965761</v>
      </c>
      <c r="X58" s="27">
        <f t="shared" ca="1" si="11"/>
        <v>213.59751452691512</v>
      </c>
      <c r="Y58" s="7"/>
      <c r="Z58" s="28">
        <f t="shared" si="12"/>
        <v>213.69599999999991</v>
      </c>
      <c r="AA58" s="27">
        <f t="shared" si="9"/>
        <v>3.7296987983418011</v>
      </c>
      <c r="AB58" s="7"/>
      <c r="AC58" s="28">
        <f t="shared" ca="1" si="0"/>
        <v>-9.8485473084792829E-2</v>
      </c>
      <c r="AD58" s="27">
        <f t="shared" ca="1" si="10"/>
        <v>-2.6573402648665478E-2</v>
      </c>
      <c r="AE58" s="7">
        <v>111</v>
      </c>
    </row>
    <row r="59" spans="1:31" s="26" customFormat="1" x14ac:dyDescent="0.25">
      <c r="A59" s="26">
        <v>39</v>
      </c>
      <c r="B59" s="26">
        <v>618</v>
      </c>
      <c r="C59" s="26">
        <v>11747</v>
      </c>
      <c r="D59" s="26">
        <v>14494</v>
      </c>
      <c r="E59" s="26">
        <v>14590</v>
      </c>
      <c r="F59" s="26">
        <v>11832</v>
      </c>
      <c r="G59" s="27"/>
      <c r="H59" s="7"/>
      <c r="I59" s="28">
        <f t="shared" si="1"/>
        <v>-2843</v>
      </c>
      <c r="J59" s="27">
        <f t="shared" si="1"/>
        <v>2662</v>
      </c>
      <c r="K59" s="7"/>
      <c r="L59" s="124">
        <f t="shared" si="2"/>
        <v>0.73020724618902444</v>
      </c>
      <c r="M59" s="27">
        <f t="shared" ca="1" si="3"/>
        <v>8.200915292006338E-7</v>
      </c>
      <c r="N59" s="44"/>
      <c r="O59" s="44"/>
      <c r="P59" s="7"/>
      <c r="Q59" s="28">
        <f t="shared" ca="1" si="4"/>
        <v>-2803.5909367748582</v>
      </c>
      <c r="R59" s="27">
        <f t="shared" ca="1" si="5"/>
        <v>2662.3684483178913</v>
      </c>
      <c r="S59" s="7"/>
      <c r="T59" s="28">
        <f t="shared" ca="1" si="6"/>
        <v>0.72504134759530259</v>
      </c>
      <c r="U59" s="27">
        <f t="shared" ca="1" si="7"/>
        <v>0.68960540930258785</v>
      </c>
      <c r="V59" s="7"/>
      <c r="W59" s="28">
        <f t="shared" ca="1" si="8"/>
        <v>0.7311128352399745</v>
      </c>
      <c r="X59" s="27">
        <f t="shared" ca="1" si="11"/>
        <v>219.13049841150723</v>
      </c>
      <c r="Y59" s="7"/>
      <c r="Z59" s="28">
        <f t="shared" si="12"/>
        <v>219.25799999999992</v>
      </c>
      <c r="AA59" s="27">
        <f t="shared" si="9"/>
        <v>3.8267740113377258</v>
      </c>
      <c r="AB59" s="7"/>
      <c r="AC59" s="28">
        <f t="shared" ca="1" si="0"/>
        <v>-0.12750158849269155</v>
      </c>
      <c r="AD59" s="27">
        <f t="shared" ca="1" si="10"/>
        <v>5.7029598057198427E-2</v>
      </c>
      <c r="AE59" s="7">
        <v>110</v>
      </c>
    </row>
    <row r="60" spans="1:31" s="26" customFormat="1" x14ac:dyDescent="0.25">
      <c r="A60" s="26">
        <v>40</v>
      </c>
      <c r="B60" s="26">
        <v>628</v>
      </c>
      <c r="C60" s="26">
        <v>11620</v>
      </c>
      <c r="D60" s="26">
        <v>14348</v>
      </c>
      <c r="E60" s="26">
        <v>14714</v>
      </c>
      <c r="F60" s="26">
        <v>11976</v>
      </c>
      <c r="G60" s="27"/>
      <c r="H60" s="7"/>
      <c r="I60" s="28">
        <f t="shared" si="1"/>
        <v>-3094</v>
      </c>
      <c r="J60" s="27">
        <f t="shared" si="1"/>
        <v>2372</v>
      </c>
      <c r="K60" s="7"/>
      <c r="L60" s="124">
        <f t="shared" si="2"/>
        <v>0.79386007841752526</v>
      </c>
      <c r="M60" s="27">
        <f t="shared" ca="1" si="3"/>
        <v>2.2754894371748955E-6</v>
      </c>
      <c r="N60" s="44"/>
      <c r="O60" s="44"/>
      <c r="P60" s="7"/>
      <c r="Q60" s="28">
        <f t="shared" ca="1" si="4"/>
        <v>-3054.5909367748582</v>
      </c>
      <c r="R60" s="27">
        <f t="shared" ca="1" si="5"/>
        <v>2372.3684483178913</v>
      </c>
      <c r="S60" s="7"/>
      <c r="T60" s="28">
        <f t="shared" ca="1" si="6"/>
        <v>0.78995287796847824</v>
      </c>
      <c r="U60" s="27">
        <f t="shared" ca="1" si="7"/>
        <v>0.61448974722204319</v>
      </c>
      <c r="V60" s="7"/>
      <c r="W60" s="28">
        <f t="shared" ca="1" si="8"/>
        <v>0.79536855096854331</v>
      </c>
      <c r="X60" s="27">
        <f t="shared" ca="1" si="11"/>
        <v>224.76789896723039</v>
      </c>
      <c r="Y60" s="7"/>
      <c r="Z60" s="28">
        <f t="shared" si="12"/>
        <v>224.90999999999991</v>
      </c>
      <c r="AA60" s="27">
        <f t="shared" si="9"/>
        <v>3.9254200206604448</v>
      </c>
      <c r="AB60" s="7"/>
      <c r="AC60" s="28">
        <f t="shared" ca="1" si="0"/>
        <v>-0.14210103276951713</v>
      </c>
      <c r="AD60" s="27">
        <f t="shared" ca="1" si="10"/>
        <v>9.6881106646378612E-2</v>
      </c>
      <c r="AE60" s="7">
        <v>109</v>
      </c>
    </row>
    <row r="61" spans="1:31" s="26" customFormat="1" x14ac:dyDescent="0.25">
      <c r="A61" s="26">
        <v>41</v>
      </c>
      <c r="B61" s="26">
        <v>633</v>
      </c>
      <c r="C61" s="26">
        <v>11510</v>
      </c>
      <c r="D61" s="26">
        <v>14184</v>
      </c>
      <c r="E61" s="26">
        <v>14825</v>
      </c>
      <c r="F61" s="26">
        <v>12132</v>
      </c>
      <c r="G61" s="27"/>
      <c r="H61" s="7"/>
      <c r="I61" s="28">
        <f t="shared" si="1"/>
        <v>-3315</v>
      </c>
      <c r="J61" s="27">
        <f t="shared" si="1"/>
        <v>2052</v>
      </c>
      <c r="K61" s="7"/>
      <c r="L61" s="124">
        <f t="shared" si="2"/>
        <v>0.85020656817088047</v>
      </c>
      <c r="M61" s="27">
        <f t="shared" ca="1" si="3"/>
        <v>2.5311205584620095E-6</v>
      </c>
      <c r="N61" s="44"/>
      <c r="O61" s="44"/>
      <c r="P61" s="7"/>
      <c r="Q61" s="28">
        <f t="shared" ca="1" si="4"/>
        <v>-3275.5909367748582</v>
      </c>
      <c r="R61" s="27">
        <f t="shared" ca="1" si="5"/>
        <v>2052.3684483178913</v>
      </c>
      <c r="S61" s="7"/>
      <c r="T61" s="28">
        <f t="shared" ca="1" si="6"/>
        <v>0.84710605809784789</v>
      </c>
      <c r="U61" s="27">
        <f t="shared" ca="1" si="7"/>
        <v>0.53160349940902862</v>
      </c>
      <c r="V61" s="7"/>
      <c r="W61" s="28">
        <f t="shared" ca="1" si="8"/>
        <v>0.85179751774847934</v>
      </c>
      <c r="X61" s="27">
        <f t="shared" ca="1" si="11"/>
        <v>230.48890654548063</v>
      </c>
      <c r="Y61" s="7"/>
      <c r="Z61" s="28">
        <f t="shared" si="12"/>
        <v>230.60699999999991</v>
      </c>
      <c r="AA61" s="27">
        <f t="shared" si="9"/>
        <v>4.0248514281465617</v>
      </c>
      <c r="AB61" s="7"/>
      <c r="AC61" s="28">
        <f t="shared" ca="1" si="0"/>
        <v>-0.11809345451928266</v>
      </c>
      <c r="AD61" s="27">
        <f t="shared" ca="1" si="10"/>
        <v>-5.6159875554726568E-2</v>
      </c>
      <c r="AE61" s="7">
        <v>108</v>
      </c>
    </row>
    <row r="62" spans="1:31" s="26" customFormat="1" x14ac:dyDescent="0.25">
      <c r="A62" s="26">
        <v>42</v>
      </c>
      <c r="B62" s="26">
        <v>644</v>
      </c>
      <c r="C62" s="26">
        <v>11413</v>
      </c>
      <c r="D62" s="26">
        <v>14010</v>
      </c>
      <c r="E62" s="26">
        <v>14915</v>
      </c>
      <c r="F62" s="26">
        <v>12301</v>
      </c>
      <c r="G62" s="27"/>
      <c r="H62" s="7"/>
      <c r="I62" s="28">
        <f t="shared" si="1"/>
        <v>-3502</v>
      </c>
      <c r="J62" s="27">
        <f t="shared" si="1"/>
        <v>1709</v>
      </c>
      <c r="K62" s="7"/>
      <c r="L62" s="124">
        <f t="shared" si="2"/>
        <v>0.89891006571615617</v>
      </c>
      <c r="M62" s="27">
        <f t="shared" ca="1" si="3"/>
        <v>2.2191035348421699E-7</v>
      </c>
      <c r="N62" s="44"/>
      <c r="O62" s="44"/>
      <c r="P62" s="7"/>
      <c r="Q62" s="28">
        <f t="shared" ca="1" si="4"/>
        <v>-3462.5909367748582</v>
      </c>
      <c r="R62" s="27">
        <f t="shared" ca="1" si="5"/>
        <v>1709.3684483178913</v>
      </c>
      <c r="S62" s="7"/>
      <c r="T62" s="28">
        <f t="shared" ca="1" si="6"/>
        <v>0.89546644128423769</v>
      </c>
      <c r="U62" s="27">
        <f t="shared" ca="1" si="7"/>
        <v>0.44275980253445346</v>
      </c>
      <c r="V62" s="7"/>
      <c r="W62" s="28">
        <f t="shared" ca="1" si="8"/>
        <v>0.89938113933405917</v>
      </c>
      <c r="X62" s="27">
        <f t="shared" ca="1" si="11"/>
        <v>236.24629259700885</v>
      </c>
      <c r="Y62" s="7"/>
      <c r="Z62" s="28">
        <f t="shared" si="12"/>
        <v>236.40299999999991</v>
      </c>
      <c r="AA62" s="27">
        <f t="shared" si="9"/>
        <v>4.1260107115921532</v>
      </c>
      <c r="AB62" s="7"/>
      <c r="AC62" s="28">
        <f t="shared" ca="1" si="0"/>
        <v>-0.15670740299106001</v>
      </c>
      <c r="AD62" s="27">
        <f t="shared" ca="1" si="10"/>
        <v>-1.7382222179293194E-2</v>
      </c>
      <c r="AE62" s="7">
        <v>107</v>
      </c>
    </row>
    <row r="63" spans="1:31" s="26" customFormat="1" x14ac:dyDescent="0.25">
      <c r="A63" s="26">
        <v>43</v>
      </c>
      <c r="B63" s="26">
        <v>611</v>
      </c>
      <c r="C63" s="26">
        <v>11341</v>
      </c>
      <c r="D63" s="26">
        <v>13841</v>
      </c>
      <c r="E63" s="26">
        <v>14992</v>
      </c>
      <c r="F63" s="26">
        <v>12475</v>
      </c>
      <c r="G63" s="27"/>
      <c r="H63" s="7"/>
      <c r="I63" s="28">
        <f t="shared" si="1"/>
        <v>-3651</v>
      </c>
      <c r="J63" s="27">
        <f t="shared" si="1"/>
        <v>1366</v>
      </c>
      <c r="K63" s="7"/>
      <c r="L63" s="124">
        <f t="shared" si="2"/>
        <v>0.93662796159075878</v>
      </c>
      <c r="M63" s="27">
        <f t="shared" ca="1" si="3"/>
        <v>2.592625383187871E-7</v>
      </c>
      <c r="N63" s="44"/>
      <c r="O63" s="44"/>
      <c r="P63" s="7"/>
      <c r="Q63" s="28">
        <f t="shared" ca="1" si="4"/>
        <v>-3611.5909367748582</v>
      </c>
      <c r="R63" s="27">
        <f t="shared" ca="1" si="5"/>
        <v>1366.3684483178913</v>
      </c>
      <c r="S63" s="7"/>
      <c r="T63" s="28">
        <f t="shared" ca="1" si="6"/>
        <v>0.93399958082847345</v>
      </c>
      <c r="U63" s="27">
        <f t="shared" ca="1" si="7"/>
        <v>0.35391610565987836</v>
      </c>
      <c r="V63" s="7"/>
      <c r="W63" s="28">
        <f t="shared" ca="1" si="8"/>
        <v>0.93713713988793845</v>
      </c>
      <c r="X63" s="27">
        <f t="shared" ca="1" si="11"/>
        <v>241.76765326811108</v>
      </c>
      <c r="Y63" s="7"/>
      <c r="Z63" s="28">
        <f t="shared" si="12"/>
        <v>241.9019999999999</v>
      </c>
      <c r="AA63" s="27">
        <f t="shared" si="9"/>
        <v>4.2219863671593219</v>
      </c>
      <c r="AB63" s="7"/>
      <c r="AC63" s="28">
        <f t="shared" ca="1" si="0"/>
        <v>-0.13434673188882584</v>
      </c>
      <c r="AD63" s="27">
        <f t="shared" ca="1" si="10"/>
        <v>8.2567741332468358E-2</v>
      </c>
      <c r="AE63" s="7">
        <v>106</v>
      </c>
    </row>
    <row r="64" spans="1:31" s="26" customFormat="1" x14ac:dyDescent="0.25">
      <c r="A64" s="26">
        <v>44</v>
      </c>
      <c r="B64" s="26">
        <v>633</v>
      </c>
      <c r="C64" s="26">
        <v>11282</v>
      </c>
      <c r="D64" s="26">
        <v>13660</v>
      </c>
      <c r="E64" s="26">
        <v>15051</v>
      </c>
      <c r="F64" s="26">
        <v>12658</v>
      </c>
      <c r="G64" s="27"/>
      <c r="H64" s="7"/>
      <c r="I64" s="28">
        <f t="shared" si="1"/>
        <v>-3769</v>
      </c>
      <c r="J64" s="27">
        <f t="shared" si="1"/>
        <v>1002</v>
      </c>
      <c r="K64" s="7"/>
      <c r="L64" s="124">
        <f t="shared" si="2"/>
        <v>0.96660800220785703</v>
      </c>
      <c r="M64" s="27">
        <f t="shared" ca="1" si="3"/>
        <v>4.8487119103216157E-8</v>
      </c>
      <c r="N64" s="44"/>
      <c r="O64" s="44"/>
      <c r="P64" s="7"/>
      <c r="Q64" s="28">
        <f t="shared" ca="1" si="4"/>
        <v>-3729.5909367748582</v>
      </c>
      <c r="R64" s="27">
        <f t="shared" ca="1" si="5"/>
        <v>1002.3684483178914</v>
      </c>
      <c r="S64" s="7"/>
      <c r="T64" s="28">
        <f t="shared" ca="1" si="6"/>
        <v>0.96451575845410975</v>
      </c>
      <c r="U64" s="27">
        <f t="shared" ca="1" si="7"/>
        <v>0.25963299877257418</v>
      </c>
      <c r="V64" s="7"/>
      <c r="W64" s="28">
        <f t="shared" ca="1" si="8"/>
        <v>0.96682820011680082</v>
      </c>
      <c r="X64" s="27">
        <f t="shared" ca="1" si="11"/>
        <v>247.4254009001462</v>
      </c>
      <c r="Y64" s="7"/>
      <c r="Z64" s="28">
        <f t="shared" si="12"/>
        <v>247.5989999999999</v>
      </c>
      <c r="AA64" s="27">
        <f t="shared" si="9"/>
        <v>4.3214177746454379</v>
      </c>
      <c r="AB64" s="7"/>
      <c r="AC64" s="28">
        <f t="shared" ca="1" si="0"/>
        <v>-0.17359909985370336</v>
      </c>
      <c r="AD64" s="27">
        <f t="shared" ca="1" si="10"/>
        <v>2.8425626352827749E-2</v>
      </c>
      <c r="AE64" s="7">
        <v>105</v>
      </c>
    </row>
    <row r="65" spans="1:31" s="26" customFormat="1" x14ac:dyDescent="0.25">
      <c r="A65" s="26">
        <v>45</v>
      </c>
      <c r="B65" s="26">
        <v>600</v>
      </c>
      <c r="C65" s="26">
        <v>11243</v>
      </c>
      <c r="D65" s="26">
        <v>13479</v>
      </c>
      <c r="E65" s="26">
        <v>15089</v>
      </c>
      <c r="F65" s="26">
        <v>12835</v>
      </c>
      <c r="G65" s="27"/>
      <c r="H65" s="7"/>
      <c r="I65" s="28">
        <f t="shared" si="1"/>
        <v>-3846</v>
      </c>
      <c r="J65" s="27">
        <f t="shared" si="1"/>
        <v>644</v>
      </c>
      <c r="K65" s="7"/>
      <c r="L65" s="124">
        <f t="shared" si="2"/>
        <v>0.98621377294454526</v>
      </c>
      <c r="M65" s="27">
        <f t="shared" ca="1" si="3"/>
        <v>8.0871015083766223E-8</v>
      </c>
      <c r="N65" s="44"/>
      <c r="O65" s="44"/>
      <c r="P65" s="7"/>
      <c r="Q65" s="28">
        <f t="shared" ca="1" si="4"/>
        <v>-3806.5909367748582</v>
      </c>
      <c r="R65" s="27">
        <f t="shared" ca="1" si="5"/>
        <v>644.36844831789142</v>
      </c>
      <c r="S65" s="7"/>
      <c r="T65" s="28">
        <f t="shared" ca="1" si="6"/>
        <v>0.9844288574132114</v>
      </c>
      <c r="U65" s="27">
        <f t="shared" ca="1" si="7"/>
        <v>0.16690400903176403</v>
      </c>
      <c r="V65" s="7"/>
      <c r="W65" s="28">
        <f t="shared" ca="1" si="8"/>
        <v>0.98592939464881268</v>
      </c>
      <c r="X65" s="27">
        <f t="shared" ca="1" si="11"/>
        <v>252.84875360375918</v>
      </c>
      <c r="Y65" s="7"/>
      <c r="Z65" s="28">
        <f t="shared" si="12"/>
        <v>252.99899999999991</v>
      </c>
      <c r="AA65" s="27">
        <f t="shared" si="9"/>
        <v>4.415665554253132</v>
      </c>
      <c r="AB65" s="7"/>
      <c r="AC65" s="28">
        <f t="shared" ca="1" si="0"/>
        <v>-0.15024639624073188</v>
      </c>
      <c r="AD65" s="27">
        <f t="shared" ca="1" si="10"/>
        <v>-4.8731376643360136E-2</v>
      </c>
      <c r="AE65" s="7">
        <v>104</v>
      </c>
    </row>
    <row r="66" spans="1:31" s="26" customFormat="1" x14ac:dyDescent="0.25">
      <c r="A66" s="26">
        <v>46</v>
      </c>
      <c r="B66" s="26">
        <v>619</v>
      </c>
      <c r="C66" s="26">
        <v>11229</v>
      </c>
      <c r="D66" s="26">
        <v>13301</v>
      </c>
      <c r="E66" s="26">
        <v>15120</v>
      </c>
      <c r="F66" s="26">
        <v>13027</v>
      </c>
      <c r="G66" s="27"/>
      <c r="H66" s="7"/>
      <c r="I66" s="28">
        <f t="shared" si="1"/>
        <v>-3891</v>
      </c>
      <c r="J66" s="27">
        <f t="shared" si="1"/>
        <v>274</v>
      </c>
      <c r="K66" s="7"/>
      <c r="L66" s="124">
        <f t="shared" si="2"/>
        <v>0.99726516763367523</v>
      </c>
      <c r="M66" s="27">
        <f t="shared" ca="1" si="3"/>
        <v>2.8913220998507943E-7</v>
      </c>
      <c r="N66" s="44"/>
      <c r="O66" s="44"/>
      <c r="P66" s="7"/>
      <c r="Q66" s="28">
        <f t="shared" ca="1" si="4"/>
        <v>-3851.5909367748582</v>
      </c>
      <c r="R66" s="27">
        <f t="shared" ca="1" si="5"/>
        <v>274.36844831789136</v>
      </c>
      <c r="S66" s="7"/>
      <c r="T66" s="28">
        <f t="shared" ca="1" si="6"/>
        <v>0.99606638277892012</v>
      </c>
      <c r="U66" s="27">
        <f t="shared" ca="1" si="7"/>
        <v>7.1066784997965787E-2</v>
      </c>
      <c r="V66" s="7"/>
      <c r="W66" s="28">
        <f t="shared" ca="1" si="8"/>
        <v>0.99672745747942382</v>
      </c>
      <c r="X66" s="27">
        <f t="shared" ca="1" si="11"/>
        <v>258.37873795429755</v>
      </c>
      <c r="Y66" s="7"/>
      <c r="Z66" s="28">
        <f t="shared" si="12"/>
        <v>258.56999999999994</v>
      </c>
      <c r="AA66" s="27">
        <f t="shared" si="9"/>
        <v>4.5128978468817369</v>
      </c>
      <c r="AB66" s="7"/>
      <c r="AC66" s="28">
        <f t="shared" ca="1" si="0"/>
        <v>-0.1912620457023877</v>
      </c>
      <c r="AD66" s="27">
        <f t="shared" ca="1" si="10"/>
        <v>8.1651186289946054E-3</v>
      </c>
      <c r="AE66" s="7">
        <v>103</v>
      </c>
    </row>
    <row r="67" spans="1:31" s="26" customFormat="1" x14ac:dyDescent="0.25">
      <c r="A67" s="26">
        <v>47</v>
      </c>
      <c r="B67" s="26">
        <v>638</v>
      </c>
      <c r="C67" s="26">
        <v>11215</v>
      </c>
      <c r="D67" s="26">
        <v>13106</v>
      </c>
      <c r="E67" s="26">
        <v>15115</v>
      </c>
      <c r="F67" s="26">
        <v>13216</v>
      </c>
      <c r="G67" s="27"/>
      <c r="H67" s="7"/>
      <c r="I67" s="28">
        <f t="shared" si="1"/>
        <v>-3900</v>
      </c>
      <c r="J67" s="27">
        <f t="shared" si="1"/>
        <v>-110</v>
      </c>
      <c r="K67" s="7"/>
      <c r="L67" s="124">
        <f t="shared" si="2"/>
        <v>0.99879631225291476</v>
      </c>
      <c r="M67" s="27">
        <f t="shared" ca="1" si="3"/>
        <v>3.7570784926144339E-7</v>
      </c>
      <c r="N67" s="44"/>
      <c r="O67" s="44"/>
      <c r="P67" s="7"/>
      <c r="Q67" s="28">
        <f t="shared" ca="1" si="4"/>
        <v>-3860.5909367748582</v>
      </c>
      <c r="R67" s="27">
        <f t="shared" ca="1" si="5"/>
        <v>-109.63155168210864</v>
      </c>
      <c r="S67" s="7"/>
      <c r="T67" s="28">
        <f t="shared" ca="1" si="6"/>
        <v>0.99839388785206196</v>
      </c>
      <c r="U67" s="27">
        <f t="shared" ca="1" si="7"/>
        <v>-2.8396712377651821E-2</v>
      </c>
      <c r="V67" s="7"/>
      <c r="W67" s="28">
        <f t="shared" ca="1" si="8"/>
        <v>0.99818336213319747</v>
      </c>
      <c r="X67" s="27">
        <f t="shared" ca="1" si="11"/>
        <v>264.08656550534965</v>
      </c>
      <c r="Y67" s="7"/>
      <c r="Z67" s="28">
        <f t="shared" si="12"/>
        <v>264.31199999999995</v>
      </c>
      <c r="AA67" s="27">
        <f t="shared" si="9"/>
        <v>4.6131146525312516</v>
      </c>
      <c r="AB67" s="7"/>
      <c r="AC67" s="28">
        <f t="shared" ca="1" si="0"/>
        <v>-0.22543449465030108</v>
      </c>
      <c r="AD67" s="27">
        <f t="shared" ca="1" si="10"/>
        <v>1.3878699930785388E-2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11239</v>
      </c>
      <c r="D68" s="26">
        <v>12912</v>
      </c>
      <c r="E68" s="26">
        <v>15110</v>
      </c>
      <c r="F68" s="26">
        <v>13410</v>
      </c>
      <c r="G68" s="27"/>
      <c r="H68" s="7"/>
      <c r="I68" s="28">
        <f t="shared" si="1"/>
        <v>-3871</v>
      </c>
      <c r="J68" s="27">
        <f t="shared" si="1"/>
        <v>-498</v>
      </c>
      <c r="K68" s="7"/>
      <c r="L68" s="124">
        <f t="shared" si="2"/>
        <v>0.99043085190063673</v>
      </c>
      <c r="M68" s="27">
        <f t="shared" ca="1" si="3"/>
        <v>3.9474360874908059E-7</v>
      </c>
      <c r="N68" s="44"/>
      <c r="O68" s="44"/>
      <c r="P68" s="7"/>
      <c r="Q68" s="28">
        <f t="shared" ca="1" si="4"/>
        <v>-3831.5909367748582</v>
      </c>
      <c r="R68" s="27">
        <f t="shared" ca="1" si="5"/>
        <v>-497.63155168210864</v>
      </c>
      <c r="S68" s="7"/>
      <c r="T68" s="28">
        <f t="shared" ca="1" si="6"/>
        <v>0.99089414928304964</v>
      </c>
      <c r="U68" s="27">
        <f t="shared" ca="1" si="7"/>
        <v>-0.12889628785093213</v>
      </c>
      <c r="V68" s="7"/>
      <c r="W68" s="28">
        <f t="shared" ca="1" si="8"/>
        <v>0.98980256565317537</v>
      </c>
      <c r="X68" s="27">
        <f t="shared" ca="1" si="11"/>
        <v>269.87657847385208</v>
      </c>
      <c r="Y68" s="7"/>
      <c r="Z68" s="28">
        <f t="shared" si="12"/>
        <v>269.99999999999994</v>
      </c>
      <c r="AA68" s="27">
        <f t="shared" si="9"/>
        <v>4.7123889803846888</v>
      </c>
      <c r="AB68" s="7"/>
      <c r="AC68" s="28">
        <f t="shared" ca="1" si="0"/>
        <v>-0.12342152614786528</v>
      </c>
      <c r="AD68" s="27">
        <f t="shared" ca="1" si="10"/>
        <v>4.7662116788274034E-3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11268</v>
      </c>
      <c r="D69" s="26">
        <v>12727</v>
      </c>
      <c r="E69" s="26">
        <v>15070</v>
      </c>
      <c r="F69" s="26">
        <v>13593</v>
      </c>
      <c r="G69" s="27"/>
      <c r="H69" s="7"/>
      <c r="I69" s="28">
        <f t="shared" si="1"/>
        <v>-3802</v>
      </c>
      <c r="J69" s="27">
        <f t="shared" si="1"/>
        <v>-866</v>
      </c>
      <c r="K69" s="7"/>
      <c r="L69" s="124">
        <f t="shared" si="2"/>
        <v>0.97245728816940147</v>
      </c>
      <c r="M69" s="27">
        <f t="shared" ca="1" si="3"/>
        <v>1.782178888515469E-6</v>
      </c>
      <c r="N69" s="44"/>
      <c r="O69" s="44"/>
      <c r="P69" s="7"/>
      <c r="Q69" s="28">
        <f t="shared" ca="1" si="4"/>
        <v>-3762.5909367748582</v>
      </c>
      <c r="R69" s="27">
        <f t="shared" ca="1" si="5"/>
        <v>-865.63155168210858</v>
      </c>
      <c r="S69" s="7"/>
      <c r="T69" s="28">
        <f t="shared" ca="1" si="6"/>
        <v>0.97304994372229614</v>
      </c>
      <c r="U69" s="27">
        <f t="shared" ca="1" si="7"/>
        <v>-0.22421547283589899</v>
      </c>
      <c r="V69" s="7"/>
      <c r="W69" s="28">
        <f t="shared" ca="1" si="8"/>
        <v>0.9711223054397321</v>
      </c>
      <c r="X69" s="27">
        <f t="shared" ca="1" si="11"/>
        <v>275.4578288429243</v>
      </c>
      <c r="Y69" s="7"/>
      <c r="Z69" s="28">
        <f t="shared" si="12"/>
        <v>275.65199999999993</v>
      </c>
      <c r="AA69" s="27">
        <f t="shared" si="9"/>
        <v>4.8110349897074078</v>
      </c>
      <c r="AB69" s="7"/>
      <c r="AC69" s="28">
        <f t="shared" ca="1" si="0"/>
        <v>-0.19417115707562971</v>
      </c>
      <c r="AD69" s="27">
        <f t="shared" ca="1" si="10"/>
        <v>-1.7652377657213947E-2</v>
      </c>
      <c r="AE69" s="7">
        <v>100</v>
      </c>
    </row>
    <row r="70" spans="1:31" s="26" customFormat="1" x14ac:dyDescent="0.25">
      <c r="A70" s="26">
        <v>50</v>
      </c>
      <c r="B70" s="26">
        <v>640</v>
      </c>
      <c r="C70" s="26">
        <v>11322</v>
      </c>
      <c r="D70" s="26">
        <v>12546</v>
      </c>
      <c r="E70" s="26">
        <v>15022</v>
      </c>
      <c r="F70" s="26">
        <v>13781</v>
      </c>
      <c r="G70" s="27"/>
      <c r="H70" s="7"/>
      <c r="I70" s="28">
        <f t="shared" si="1"/>
        <v>-3700</v>
      </c>
      <c r="J70" s="27">
        <f t="shared" si="1"/>
        <v>-1235</v>
      </c>
      <c r="K70" s="7"/>
      <c r="L70" s="124">
        <f t="shared" si="2"/>
        <v>0.94441371409020825</v>
      </c>
      <c r="M70" s="27">
        <f t="shared" ca="1" si="3"/>
        <v>2.5852332511252224E-7</v>
      </c>
      <c r="N70" s="44"/>
      <c r="O70" s="44"/>
      <c r="P70" s="7"/>
      <c r="Q70" s="28">
        <f t="shared" ca="1" si="4"/>
        <v>-3660.5909367748582</v>
      </c>
      <c r="R70" s="27">
        <f t="shared" ca="1" si="5"/>
        <v>-1234.6315516821087</v>
      </c>
      <c r="S70" s="7"/>
      <c r="T70" s="28">
        <f t="shared" ca="1" si="6"/>
        <v>0.94667155289335625</v>
      </c>
      <c r="U70" s="27">
        <f t="shared" ca="1" si="7"/>
        <v>-0.31979367734528158</v>
      </c>
      <c r="V70" s="7"/>
      <c r="W70" s="28">
        <f t="shared" ca="1" si="8"/>
        <v>0.9439052621995514</v>
      </c>
      <c r="X70" s="27">
        <f t="shared" ca="1" si="11"/>
        <v>281.17333479338413</v>
      </c>
      <c r="Y70" s="7"/>
      <c r="Z70" s="28">
        <f t="shared" si="12"/>
        <v>281.41199999999992</v>
      </c>
      <c r="AA70" s="27">
        <f t="shared" si="9"/>
        <v>4.9115659546222812</v>
      </c>
      <c r="AB70" s="7"/>
      <c r="AC70" s="28">
        <f t="shared" ca="1" si="0"/>
        <v>-0.23866520661579216</v>
      </c>
      <c r="AD70" s="27">
        <f t="shared" ca="1" si="10"/>
        <v>0.11974349035875775</v>
      </c>
      <c r="AE70" s="7">
        <v>99</v>
      </c>
    </row>
    <row r="71" spans="1:31" s="26" customFormat="1" x14ac:dyDescent="0.25">
      <c r="A71" s="26">
        <v>51</v>
      </c>
      <c r="B71" s="26">
        <v>621</v>
      </c>
      <c r="C71" s="26">
        <v>11395</v>
      </c>
      <c r="D71" s="26">
        <v>12366</v>
      </c>
      <c r="E71" s="26">
        <v>14957</v>
      </c>
      <c r="F71" s="26">
        <v>13959</v>
      </c>
      <c r="G71" s="27"/>
      <c r="H71" s="7"/>
      <c r="I71" s="28">
        <f t="shared" si="1"/>
        <v>-3562</v>
      </c>
      <c r="J71" s="27">
        <f t="shared" si="1"/>
        <v>-1593</v>
      </c>
      <c r="K71" s="7"/>
      <c r="L71" s="124">
        <f t="shared" si="2"/>
        <v>0.90808301672544445</v>
      </c>
      <c r="M71" s="27">
        <f t="shared" ca="1" si="3"/>
        <v>4.6267925670352112E-7</v>
      </c>
      <c r="N71" s="44"/>
      <c r="O71" s="44"/>
      <c r="P71" s="7"/>
      <c r="Q71" s="28">
        <f t="shared" ca="1" si="4"/>
        <v>-3522.5909367748582</v>
      </c>
      <c r="R71" s="27">
        <f t="shared" ca="1" si="5"/>
        <v>-1592.6315516821087</v>
      </c>
      <c r="S71" s="7"/>
      <c r="T71" s="28">
        <f t="shared" ca="1" si="6"/>
        <v>0.91098314177184936</v>
      </c>
      <c r="U71" s="27">
        <f t="shared" ca="1" si="7"/>
        <v>-0.4125226670860917</v>
      </c>
      <c r="V71" s="7"/>
      <c r="W71" s="28">
        <f t="shared" ca="1" si="8"/>
        <v>0.90740281142062573</v>
      </c>
      <c r="X71" s="27">
        <f t="shared" ca="1" si="11"/>
        <v>286.90448481804185</v>
      </c>
      <c r="Y71" s="7"/>
      <c r="Z71" s="28">
        <f t="shared" si="12"/>
        <v>287.00099999999992</v>
      </c>
      <c r="AA71" s="27">
        <f t="shared" si="9"/>
        <v>5.0091124065162447</v>
      </c>
      <c r="AB71" s="7"/>
      <c r="AC71" s="28">
        <f t="shared" ca="1" si="0"/>
        <v>-9.6515181958068297E-2</v>
      </c>
      <c r="AD71" s="27">
        <f t="shared" ca="1" si="10"/>
        <v>4.0438320618534362E-2</v>
      </c>
      <c r="AE71" s="7">
        <v>98</v>
      </c>
    </row>
    <row r="72" spans="1:31" s="26" customFormat="1" x14ac:dyDescent="0.25">
      <c r="A72" s="26">
        <v>52</v>
      </c>
      <c r="B72" s="26">
        <v>620</v>
      </c>
      <c r="C72" s="26">
        <v>11474</v>
      </c>
      <c r="D72" s="26">
        <v>12198</v>
      </c>
      <c r="E72" s="26">
        <v>14863</v>
      </c>
      <c r="F72" s="26">
        <v>14122</v>
      </c>
      <c r="G72" s="27"/>
      <c r="H72" s="7"/>
      <c r="I72" s="28">
        <f t="shared" si="1"/>
        <v>-3389</v>
      </c>
      <c r="J72" s="27">
        <f t="shared" si="1"/>
        <v>-1924</v>
      </c>
      <c r="K72" s="7"/>
      <c r="L72" s="124">
        <f t="shared" si="2"/>
        <v>0.8631974248910278</v>
      </c>
      <c r="M72" s="27">
        <f t="shared" ca="1" si="3"/>
        <v>1.6577329178962444E-6</v>
      </c>
      <c r="N72" s="44"/>
      <c r="O72" s="44"/>
      <c r="P72" s="7"/>
      <c r="Q72" s="28">
        <f t="shared" ca="1" si="4"/>
        <v>-3349.5909367748582</v>
      </c>
      <c r="R72" s="27">
        <f t="shared" ca="1" si="5"/>
        <v>-1923.6315516821087</v>
      </c>
      <c r="S72" s="7"/>
      <c r="T72" s="28">
        <f t="shared" ca="1" si="6"/>
        <v>0.86624332203256904</v>
      </c>
      <c r="U72" s="27">
        <f t="shared" ca="1" si="7"/>
        <v>-0.4982581296676788</v>
      </c>
      <c r="V72" s="7"/>
      <c r="W72" s="28">
        <f t="shared" ca="1" si="8"/>
        <v>0.86190989511743177</v>
      </c>
      <c r="X72" s="27">
        <f t="shared" ca="1" si="11"/>
        <v>292.48864208605437</v>
      </c>
      <c r="Y72" s="7"/>
      <c r="Z72" s="28">
        <f t="shared" si="12"/>
        <v>292.5809999999999</v>
      </c>
      <c r="AA72" s="27">
        <f t="shared" si="9"/>
        <v>5.1065017787775275</v>
      </c>
      <c r="AB72" s="7"/>
      <c r="AC72" s="28">
        <f t="shared" ca="1" si="0"/>
        <v>-9.2357913945534165E-2</v>
      </c>
      <c r="AD72" s="27">
        <f t="shared" ca="1" si="10"/>
        <v>-4.2773473284114516E-3</v>
      </c>
      <c r="AE72" s="7">
        <v>97</v>
      </c>
    </row>
    <row r="73" spans="1:31" s="26" customFormat="1" x14ac:dyDescent="0.25">
      <c r="A73" s="26">
        <v>53</v>
      </c>
      <c r="B73" s="26">
        <v>618</v>
      </c>
      <c r="C73" s="26">
        <v>11568</v>
      </c>
      <c r="D73" s="26">
        <v>12032</v>
      </c>
      <c r="E73" s="26">
        <v>14756</v>
      </c>
      <c r="F73" s="26">
        <v>14268</v>
      </c>
      <c r="G73" s="27"/>
      <c r="H73" s="7"/>
      <c r="I73" s="28">
        <f t="shared" si="1"/>
        <v>-3188</v>
      </c>
      <c r="J73" s="27">
        <f t="shared" si="1"/>
        <v>-2236</v>
      </c>
      <c r="K73" s="7"/>
      <c r="L73" s="124">
        <f t="shared" si="2"/>
        <v>0.81031470773065717</v>
      </c>
      <c r="M73" s="27">
        <f t="shared" ca="1" si="3"/>
        <v>1.2012234576251089E-6</v>
      </c>
      <c r="N73" s="44"/>
      <c r="O73" s="44"/>
      <c r="P73" s="7"/>
      <c r="Q73" s="28">
        <f t="shared" ca="1" si="4"/>
        <v>-3148.5909367748582</v>
      </c>
      <c r="R73" s="27">
        <f t="shared" ca="1" si="5"/>
        <v>-2235.6315516821087</v>
      </c>
      <c r="S73" s="7"/>
      <c r="T73" s="28">
        <f t="shared" ca="1" si="6"/>
        <v>0.81426237539906987</v>
      </c>
      <c r="U73" s="27">
        <f t="shared" ca="1" si="7"/>
        <v>-0.57907222128536806</v>
      </c>
      <c r="V73" s="7"/>
      <c r="W73" s="28">
        <f t="shared" ca="1" si="8"/>
        <v>0.80921870432846121</v>
      </c>
      <c r="X73" s="27">
        <f t="shared" ca="1" si="11"/>
        <v>298.04432247640352</v>
      </c>
      <c r="Y73" s="7"/>
      <c r="Z73" s="28">
        <f t="shared" si="12"/>
        <v>298.14299999999992</v>
      </c>
      <c r="AA73" s="27">
        <f t="shared" si="9"/>
        <v>5.2035769917734527</v>
      </c>
      <c r="AB73" s="7"/>
      <c r="AC73" s="28">
        <f t="shared" ca="1" si="0"/>
        <v>-9.8677523596393257E-2</v>
      </c>
      <c r="AD73" s="27">
        <f t="shared" ca="1" si="10"/>
        <v>9.1415335579256407E-2</v>
      </c>
      <c r="AE73" s="7">
        <v>96</v>
      </c>
    </row>
    <row r="74" spans="1:31" s="26" customFormat="1" x14ac:dyDescent="0.25">
      <c r="A74" s="26">
        <v>54</v>
      </c>
      <c r="B74" s="26">
        <v>618</v>
      </c>
      <c r="C74" s="26">
        <v>11696</v>
      </c>
      <c r="D74" s="26">
        <v>11891</v>
      </c>
      <c r="E74" s="26">
        <v>14655</v>
      </c>
      <c r="F74" s="26">
        <v>14430</v>
      </c>
      <c r="G74" s="27"/>
      <c r="H74" s="7"/>
      <c r="I74" s="28">
        <f t="shared" si="1"/>
        <v>-2959</v>
      </c>
      <c r="J74" s="27">
        <f t="shared" si="1"/>
        <v>-2539</v>
      </c>
      <c r="K74" s="7"/>
      <c r="L74" s="124">
        <f t="shared" si="2"/>
        <v>0.74980157383104062</v>
      </c>
      <c r="M74" s="27">
        <f t="shared" ca="1" si="3"/>
        <v>2.4505968346496525E-7</v>
      </c>
      <c r="N74" s="44"/>
      <c r="O74" s="44"/>
      <c r="P74" s="7"/>
      <c r="Q74" s="28">
        <f t="shared" ca="1" si="4"/>
        <v>-2919.5909367748582</v>
      </c>
      <c r="R74" s="27">
        <f t="shared" ca="1" si="5"/>
        <v>-2538.6315516821087</v>
      </c>
      <c r="S74" s="7"/>
      <c r="T74" s="28">
        <f t="shared" ca="1" si="6"/>
        <v>0.75504030187135185</v>
      </c>
      <c r="U74" s="27">
        <f t="shared" ca="1" si="7"/>
        <v>-0.65755513718331637</v>
      </c>
      <c r="V74" s="7"/>
      <c r="W74" s="28">
        <f t="shared" ca="1" si="8"/>
        <v>0.74930653879847731</v>
      </c>
      <c r="X74" s="27">
        <f t="shared" ca="1" si="11"/>
        <v>303.72565328950043</v>
      </c>
      <c r="Y74" s="7"/>
      <c r="Z74" s="28">
        <f t="shared" si="12"/>
        <v>303.70499999999993</v>
      </c>
      <c r="AA74" s="27">
        <f t="shared" si="9"/>
        <v>5.3006522047693769</v>
      </c>
      <c r="AB74" s="7"/>
      <c r="AC74" s="28">
        <f t="shared" ca="1" si="0"/>
        <v>2.065328950050116E-2</v>
      </c>
      <c r="AD74" s="27">
        <f t="shared" ca="1" si="10"/>
        <v>2.4596860249175734E-2</v>
      </c>
      <c r="AE74" s="7">
        <v>95</v>
      </c>
    </row>
    <row r="75" spans="1:31" s="26" customFormat="1" x14ac:dyDescent="0.25">
      <c r="A75" s="26">
        <v>55</v>
      </c>
      <c r="B75" s="26">
        <v>631</v>
      </c>
      <c r="C75" s="26">
        <v>11821</v>
      </c>
      <c r="D75" s="26">
        <v>11753</v>
      </c>
      <c r="E75" s="26">
        <v>14517</v>
      </c>
      <c r="F75" s="26">
        <v>14566</v>
      </c>
      <c r="G75" s="27"/>
      <c r="H75" s="7"/>
      <c r="I75" s="28">
        <f t="shared" si="1"/>
        <v>-2696</v>
      </c>
      <c r="J75" s="27">
        <f t="shared" si="1"/>
        <v>-2813</v>
      </c>
      <c r="K75" s="7"/>
      <c r="L75" s="124">
        <f t="shared" si="2"/>
        <v>0.68073494210155283</v>
      </c>
      <c r="M75" s="27">
        <f t="shared" ca="1" si="3"/>
        <v>4.6067034301227218E-9</v>
      </c>
      <c r="N75" s="44"/>
      <c r="O75" s="44"/>
      <c r="P75" s="7"/>
      <c r="Q75" s="28">
        <f t="shared" ca="1" si="4"/>
        <v>-2656.5909367748582</v>
      </c>
      <c r="R75" s="27">
        <f t="shared" ca="1" si="5"/>
        <v>-2812.6315516821087</v>
      </c>
      <c r="S75" s="7"/>
      <c r="T75" s="28">
        <f t="shared" ca="1" si="6"/>
        <v>0.68702543140065397</v>
      </c>
      <c r="U75" s="27">
        <f t="shared" ca="1" si="7"/>
        <v>-0.7285264868732102</v>
      </c>
      <c r="V75" s="7"/>
      <c r="W75" s="28">
        <f t="shared" ca="1" si="8"/>
        <v>0.6806670694013699</v>
      </c>
      <c r="X75" s="27">
        <f t="shared" ca="1" si="11"/>
        <v>309.40217948535724</v>
      </c>
      <c r="Y75" s="7"/>
      <c r="Z75" s="28">
        <f t="shared" si="12"/>
        <v>309.3839999999999</v>
      </c>
      <c r="AA75" s="27">
        <f t="shared" si="9"/>
        <v>5.3997694529901343</v>
      </c>
      <c r="AB75" s="7"/>
      <c r="AC75" s="28">
        <f t="shared" ca="1" si="0"/>
        <v>1.8179485357336489E-2</v>
      </c>
      <c r="AD75" s="27">
        <f t="shared" ca="1" si="10"/>
        <v>-2.6190632205157272E-2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11963</v>
      </c>
      <c r="D76" s="26">
        <v>11622</v>
      </c>
      <c r="E76" s="26">
        <v>14365</v>
      </c>
      <c r="F76" s="26">
        <v>14682</v>
      </c>
      <c r="G76" s="27"/>
      <c r="H76" s="7"/>
      <c r="I76" s="28">
        <f t="shared" si="1"/>
        <v>-2402</v>
      </c>
      <c r="J76" s="27">
        <f t="shared" si="1"/>
        <v>-3060</v>
      </c>
      <c r="K76" s="7"/>
      <c r="L76" s="124">
        <f t="shared" si="2"/>
        <v>0.60498553072262096</v>
      </c>
      <c r="M76" s="27">
        <f t="shared" ca="1" si="3"/>
        <v>8.3523115587043647E-7</v>
      </c>
      <c r="N76" s="44"/>
      <c r="O76" s="44"/>
      <c r="P76" s="7"/>
      <c r="Q76" s="28">
        <f t="shared" ca="1" si="4"/>
        <v>-2362.5909367748582</v>
      </c>
      <c r="R76" s="27">
        <f t="shared" ca="1" si="5"/>
        <v>-3059.6315516821087</v>
      </c>
      <c r="S76" s="7"/>
      <c r="T76" s="28">
        <f t="shared" ca="1" si="6"/>
        <v>0.61099359901135675</v>
      </c>
      <c r="U76" s="27">
        <f t="shared" ca="1" si="7"/>
        <v>-0.79250430940388084</v>
      </c>
      <c r="V76" s="7"/>
      <c r="W76" s="28">
        <f t="shared" ca="1" si="8"/>
        <v>0.60407162090438371</v>
      </c>
      <c r="X76" s="27">
        <f t="shared" ca="1" si="11"/>
        <v>315.14124677837526</v>
      </c>
      <c r="Y76" s="7"/>
      <c r="Z76" s="28">
        <f t="shared" si="12"/>
        <v>315.06299999999987</v>
      </c>
      <c r="AA76" s="27">
        <f t="shared" si="9"/>
        <v>5.4988867012108917</v>
      </c>
      <c r="AB76" s="7"/>
      <c r="AC76" s="28">
        <f t="shared" ca="1" si="0"/>
        <v>7.8246778375387294E-2</v>
      </c>
      <c r="AD76" s="27">
        <f t="shared" ca="1" si="10"/>
        <v>7.2893306335970465E-2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12125</v>
      </c>
      <c r="D77" s="26">
        <v>11512</v>
      </c>
      <c r="E77" s="26">
        <v>14209</v>
      </c>
      <c r="F77" s="26">
        <v>14800</v>
      </c>
      <c r="G77" s="27"/>
      <c r="H77" s="7"/>
      <c r="I77" s="28">
        <f t="shared" si="1"/>
        <v>-2084</v>
      </c>
      <c r="J77" s="27">
        <f t="shared" si="1"/>
        <v>-3288</v>
      </c>
      <c r="K77" s="7"/>
      <c r="L77" s="124">
        <f t="shared" si="2"/>
        <v>0.52195865161138666</v>
      </c>
      <c r="M77" s="27">
        <f t="shared" ca="1" si="3"/>
        <v>4.1766137829654366E-7</v>
      </c>
      <c r="N77" s="44"/>
      <c r="O77" s="44"/>
      <c r="P77" s="7"/>
      <c r="Q77" s="28">
        <f t="shared" ca="1" si="4"/>
        <v>-2044.5909367748584</v>
      </c>
      <c r="R77" s="27">
        <f t="shared" ca="1" si="5"/>
        <v>-3287.6315516821087</v>
      </c>
      <c r="S77" s="7"/>
      <c r="T77" s="28">
        <f t="shared" ca="1" si="6"/>
        <v>0.52875508642701485</v>
      </c>
      <c r="U77" s="27">
        <f t="shared" ca="1" si="7"/>
        <v>-0.85156076097065381</v>
      </c>
      <c r="V77" s="7"/>
      <c r="W77" s="28">
        <f t="shared" ca="1" si="8"/>
        <v>0.52131238434601068</v>
      </c>
      <c r="X77" s="27">
        <f t="shared" ca="1" si="11"/>
        <v>320.98270574205026</v>
      </c>
      <c r="Y77" s="7"/>
      <c r="Z77" s="28">
        <f t="shared" si="12"/>
        <v>320.83199999999988</v>
      </c>
      <c r="AA77" s="27">
        <f t="shared" si="9"/>
        <v>5.5995747457584448</v>
      </c>
      <c r="AB77" s="7"/>
      <c r="AC77" s="28">
        <f t="shared" ca="1" si="0"/>
        <v>0.15070574205037701</v>
      </c>
      <c r="AD77" s="27">
        <f t="shared" ca="1" si="10"/>
        <v>-5.0742075622508764E-2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12285</v>
      </c>
      <c r="D78" s="26">
        <v>11410</v>
      </c>
      <c r="E78" s="26">
        <v>14032</v>
      </c>
      <c r="F78" s="26">
        <v>14882</v>
      </c>
      <c r="G78" s="27"/>
      <c r="H78" s="7"/>
      <c r="I78" s="28">
        <f t="shared" si="1"/>
        <v>-1747</v>
      </c>
      <c r="J78" s="27">
        <f t="shared" si="1"/>
        <v>-3472</v>
      </c>
      <c r="K78" s="7"/>
      <c r="L78" s="124">
        <f t="shared" si="2"/>
        <v>0.43406802057104127</v>
      </c>
      <c r="M78" s="27">
        <f t="shared" ca="1" si="3"/>
        <v>1.081108710810942E-7</v>
      </c>
      <c r="N78" s="44"/>
      <c r="O78" s="44"/>
      <c r="P78" s="7"/>
      <c r="Q78" s="28">
        <f t="shared" ca="1" si="4"/>
        <v>-1707.5909367748584</v>
      </c>
      <c r="R78" s="27">
        <f t="shared" ca="1" si="5"/>
        <v>-3471.6315516821087</v>
      </c>
      <c r="S78" s="7"/>
      <c r="T78" s="28">
        <f t="shared" ca="1" si="6"/>
        <v>0.44160295202159583</v>
      </c>
      <c r="U78" s="27">
        <f t="shared" ca="1" si="7"/>
        <v>-0.89922035346313722</v>
      </c>
      <c r="V78" s="7"/>
      <c r="W78" s="28">
        <f t="shared" ca="1" si="8"/>
        <v>0.43373921839483026</v>
      </c>
      <c r="X78" s="27">
        <f t="shared" ca="1" si="11"/>
        <v>326.70668023099938</v>
      </c>
      <c r="Y78" s="7"/>
      <c r="Z78" s="28">
        <f t="shared" si="12"/>
        <v>326.5739999999999</v>
      </c>
      <c r="AA78" s="27">
        <f t="shared" si="9"/>
        <v>5.6997915514079596</v>
      </c>
      <c r="AB78" s="7"/>
      <c r="AC78" s="28">
        <f t="shared" ca="1" si="0"/>
        <v>0.13268023099948323</v>
      </c>
      <c r="AD78" s="27">
        <f t="shared" ca="1" si="10"/>
        <v>-1.3552197976139269E-2</v>
      </c>
      <c r="AE78" s="7">
        <v>91</v>
      </c>
    </row>
    <row r="79" spans="1:31" s="26" customFormat="1" x14ac:dyDescent="0.25">
      <c r="A79" s="26">
        <v>59</v>
      </c>
      <c r="B79" s="26">
        <v>613</v>
      </c>
      <c r="C79" s="26">
        <v>12457</v>
      </c>
      <c r="D79" s="26">
        <v>11342</v>
      </c>
      <c r="E79" s="26">
        <v>13868</v>
      </c>
      <c r="F79" s="26">
        <v>14964</v>
      </c>
      <c r="G79" s="27"/>
      <c r="H79" s="7"/>
      <c r="I79" s="28">
        <f t="shared" si="1"/>
        <v>-1411</v>
      </c>
      <c r="J79" s="27">
        <f t="shared" si="1"/>
        <v>-3622</v>
      </c>
      <c r="K79" s="7"/>
      <c r="L79" s="124">
        <f t="shared" si="2"/>
        <v>0.34550599971219209</v>
      </c>
      <c r="M79" s="27">
        <f t="shared" ca="1" si="3"/>
        <v>9.9172759004492313E-7</v>
      </c>
      <c r="N79" s="44"/>
      <c r="O79" s="44"/>
      <c r="P79" s="7"/>
      <c r="Q79" s="28">
        <f t="shared" ca="1" si="4"/>
        <v>-1371.5909367748584</v>
      </c>
      <c r="R79" s="27">
        <f t="shared" ca="1" si="5"/>
        <v>-3621.6315516821087</v>
      </c>
      <c r="S79" s="7"/>
      <c r="T79" s="28">
        <f t="shared" ca="1" si="6"/>
        <v>0.35470942929097032</v>
      </c>
      <c r="U79" s="27">
        <f t="shared" ca="1" si="7"/>
        <v>-0.93807328212548791</v>
      </c>
      <c r="V79" s="7"/>
      <c r="W79" s="28">
        <f t="shared" ca="1" si="8"/>
        <v>0.34650185491755325</v>
      </c>
      <c r="X79" s="27">
        <f t="shared" ca="1" si="11"/>
        <v>332.18400697740276</v>
      </c>
      <c r="Y79" s="7"/>
      <c r="Z79" s="28">
        <f t="shared" si="12"/>
        <v>332.09099999999989</v>
      </c>
      <c r="AA79" s="27">
        <f t="shared" si="9"/>
        <v>5.7960813662404869</v>
      </c>
      <c r="AB79" s="7"/>
      <c r="AC79" s="28">
        <f t="shared" ca="1" si="0"/>
        <v>9.3006977402865232E-2</v>
      </c>
      <c r="AD79" s="27">
        <f t="shared" ca="1" si="10"/>
        <v>0.10225775751831634</v>
      </c>
      <c r="AE79" s="7">
        <v>90</v>
      </c>
    </row>
    <row r="80" spans="1:31" s="26" customFormat="1" x14ac:dyDescent="0.25">
      <c r="A80" s="26">
        <v>60</v>
      </c>
      <c r="B80" s="26">
        <v>633</v>
      </c>
      <c r="C80" s="26">
        <v>12643</v>
      </c>
      <c r="D80" s="26">
        <v>11282</v>
      </c>
      <c r="E80" s="26">
        <v>13686</v>
      </c>
      <c r="F80" s="26">
        <v>15025</v>
      </c>
      <c r="G80" s="27"/>
      <c r="H80" s="7"/>
      <c r="I80" s="28">
        <f t="shared" si="1"/>
        <v>-1043</v>
      </c>
      <c r="J80" s="27">
        <f t="shared" si="1"/>
        <v>-3743</v>
      </c>
      <c r="K80" s="7"/>
      <c r="L80" s="124">
        <f t="shared" si="2"/>
        <v>0.25070373650720551</v>
      </c>
      <c r="M80" s="27">
        <f t="shared" ca="1" si="3"/>
        <v>1.2298647672145649E-7</v>
      </c>
      <c r="N80" s="44"/>
      <c r="O80" s="44"/>
      <c r="P80" s="7"/>
      <c r="Q80" s="28">
        <f t="shared" ca="1" si="4"/>
        <v>-1003.5909367748584</v>
      </c>
      <c r="R80" s="27">
        <f t="shared" ca="1" si="5"/>
        <v>-3742.6315516821087</v>
      </c>
      <c r="S80" s="7"/>
      <c r="T80" s="28">
        <f t="shared" ca="1" si="6"/>
        <v>0.25954033296695195</v>
      </c>
      <c r="U80" s="27">
        <f t="shared" ca="1" si="7"/>
        <v>-0.9694146445797841</v>
      </c>
      <c r="V80" s="7"/>
      <c r="W80" s="28">
        <f t="shared" ca="1" si="8"/>
        <v>0.25105443078534739</v>
      </c>
      <c r="X80" s="27">
        <f t="shared" ca="1" si="11"/>
        <v>337.93782408618199</v>
      </c>
      <c r="Y80" s="7"/>
      <c r="Z80" s="28">
        <f t="shared" si="12"/>
        <v>337.7879999999999</v>
      </c>
      <c r="AA80" s="27">
        <f t="shared" si="9"/>
        <v>5.8955127737266038</v>
      </c>
      <c r="AB80" s="7"/>
      <c r="AC80" s="28">
        <f t="shared" ca="1" si="0"/>
        <v>0.1498240861820932</v>
      </c>
      <c r="AD80" s="27">
        <f t="shared" ca="1" si="10"/>
        <v>-1.1253724918049102E-2</v>
      </c>
      <c r="AE80" s="7">
        <v>89</v>
      </c>
    </row>
    <row r="81" spans="1:31" s="26" customFormat="1" x14ac:dyDescent="0.25">
      <c r="A81" s="26">
        <v>61</v>
      </c>
      <c r="B81" s="26">
        <v>611</v>
      </c>
      <c r="C81" s="26">
        <v>12819</v>
      </c>
      <c r="D81" s="26">
        <v>11237</v>
      </c>
      <c r="E81" s="26">
        <v>13503</v>
      </c>
      <c r="F81" s="26">
        <v>15058</v>
      </c>
      <c r="G81" s="27"/>
      <c r="H81" s="7"/>
      <c r="I81" s="28">
        <f t="shared" si="1"/>
        <v>-684</v>
      </c>
      <c r="J81" s="27">
        <f t="shared" si="1"/>
        <v>-3821</v>
      </c>
      <c r="K81" s="7"/>
      <c r="L81" s="124">
        <f t="shared" si="2"/>
        <v>0.1568356827137333</v>
      </c>
      <c r="M81" s="27">
        <f t="shared" ca="1" si="3"/>
        <v>1.4316828247569759E-6</v>
      </c>
      <c r="N81" s="44"/>
      <c r="O81" s="44"/>
      <c r="P81" s="7"/>
      <c r="Q81" s="28">
        <f t="shared" ca="1" si="4"/>
        <v>-644.59093677485839</v>
      </c>
      <c r="R81" s="27">
        <f t="shared" ca="1" si="5"/>
        <v>-3820.6315516821087</v>
      </c>
      <c r="S81" s="7"/>
      <c r="T81" s="28">
        <f t="shared" ca="1" si="6"/>
        <v>0.16669874171607535</v>
      </c>
      <c r="U81" s="27">
        <f t="shared" ca="1" si="7"/>
        <v>-0.98961816748420639</v>
      </c>
      <c r="V81" s="7"/>
      <c r="W81" s="28">
        <f t="shared" ca="1" si="8"/>
        <v>0.1580322122055374</v>
      </c>
      <c r="X81" s="27">
        <f t="shared" ca="1" si="11"/>
        <v>343.38406951292654</v>
      </c>
      <c r="Y81" s="7"/>
      <c r="Z81" s="28">
        <f t="shared" si="12"/>
        <v>343.28699999999992</v>
      </c>
      <c r="AA81" s="27">
        <f t="shared" si="9"/>
        <v>5.9914884292937725</v>
      </c>
      <c r="AB81" s="7"/>
      <c r="AC81" s="28">
        <f t="shared" ca="1" si="0"/>
        <v>9.7069512926623247E-2</v>
      </c>
      <c r="AD81" s="27">
        <f t="shared" ca="1" si="10"/>
        <v>2.3069684315714767E-2</v>
      </c>
      <c r="AE81" s="7">
        <v>88</v>
      </c>
    </row>
    <row r="82" spans="1:31" s="26" customFormat="1" x14ac:dyDescent="0.25">
      <c r="A82" s="26">
        <v>62</v>
      </c>
      <c r="B82" s="26">
        <v>625</v>
      </c>
      <c r="C82" s="26">
        <v>13009</v>
      </c>
      <c r="D82" s="26">
        <v>11219</v>
      </c>
      <c r="E82" s="26">
        <v>13317</v>
      </c>
      <c r="F82" s="26">
        <v>15089</v>
      </c>
      <c r="G82" s="27"/>
      <c r="H82" s="7"/>
      <c r="I82" s="28">
        <f t="shared" si="1"/>
        <v>-308</v>
      </c>
      <c r="J82" s="27">
        <f t="shared" si="1"/>
        <v>-3870</v>
      </c>
      <c r="K82" s="7"/>
      <c r="L82" s="124">
        <f t="shared" si="2"/>
        <v>5.9328804457321291E-2</v>
      </c>
      <c r="M82" s="27">
        <f t="shared" ca="1" si="3"/>
        <v>1.8237222381839919E-6</v>
      </c>
      <c r="N82" s="44"/>
      <c r="O82" s="44"/>
      <c r="P82" s="7"/>
      <c r="Q82" s="28">
        <f t="shared" ca="1" si="4"/>
        <v>-268.59093677485839</v>
      </c>
      <c r="R82" s="27">
        <f t="shared" ca="1" si="5"/>
        <v>-3869.6315516821087</v>
      </c>
      <c r="S82" s="7"/>
      <c r="T82" s="28">
        <f t="shared" ca="1" si="6"/>
        <v>6.9460751993708769E-2</v>
      </c>
      <c r="U82" s="27">
        <f t="shared" ca="1" si="7"/>
        <v>-1.0023101241805743</v>
      </c>
      <c r="V82" s="7"/>
      <c r="W82" s="28">
        <f t="shared" ca="1" si="8"/>
        <v>6.0679257062259351E-2</v>
      </c>
      <c r="X82" s="27">
        <f t="shared" ca="1" si="11"/>
        <v>348.99260811775946</v>
      </c>
      <c r="Y82" s="7"/>
      <c r="Z82" s="28">
        <f t="shared" si="12"/>
        <v>348.91199999999992</v>
      </c>
      <c r="AA82" s="27">
        <f t="shared" si="9"/>
        <v>6.089663199718454</v>
      </c>
      <c r="AB82" s="7"/>
      <c r="AC82" s="28">
        <f t="shared" ca="1" si="0"/>
        <v>8.06081177595388E-2</v>
      </c>
      <c r="AD82" s="27">
        <f t="shared" ca="1" si="10"/>
        <v>6.504278688771592E-2</v>
      </c>
      <c r="AE82" s="7">
        <v>87</v>
      </c>
    </row>
    <row r="83" spans="1:31" s="26" customFormat="1" x14ac:dyDescent="0.25">
      <c r="A83" s="26">
        <v>63</v>
      </c>
      <c r="B83" s="26">
        <v>627</v>
      </c>
      <c r="C83" s="26">
        <v>13196</v>
      </c>
      <c r="D83" s="26">
        <v>11206</v>
      </c>
      <c r="E83" s="26">
        <v>13118</v>
      </c>
      <c r="F83" s="26">
        <v>15081</v>
      </c>
      <c r="G83" s="27"/>
      <c r="H83" s="7"/>
      <c r="I83" s="28">
        <f t="shared" si="1"/>
        <v>78</v>
      </c>
      <c r="J83" s="27">
        <f t="shared" si="1"/>
        <v>-3875</v>
      </c>
      <c r="K83" s="7"/>
      <c r="L83" s="124">
        <f t="shared" si="2"/>
        <v>-3.9064743175919056E-2</v>
      </c>
      <c r="M83" s="27">
        <f t="shared" ca="1" si="3"/>
        <v>9.0801541847729768E-9</v>
      </c>
      <c r="N83" s="44"/>
      <c r="O83" s="44"/>
      <c r="P83" s="7"/>
      <c r="Q83" s="28">
        <f t="shared" ca="1" si="4"/>
        <v>117.40906322514164</v>
      </c>
      <c r="R83" s="27">
        <f t="shared" ca="1" si="5"/>
        <v>-3874.6315516821087</v>
      </c>
      <c r="S83" s="7"/>
      <c r="T83" s="28">
        <f t="shared" ca="1" si="6"/>
        <v>-3.0363354476593118E-2</v>
      </c>
      <c r="U83" s="27">
        <f t="shared" ca="1" si="7"/>
        <v>-1.0036052218026525</v>
      </c>
      <c r="V83" s="7"/>
      <c r="W83" s="28">
        <f t="shared" ca="1" si="8"/>
        <v>-3.9160033018949533E-2</v>
      </c>
      <c r="X83" s="27">
        <f t="shared" ca="1" si="11"/>
        <v>354.69154322939022</v>
      </c>
      <c r="Y83" s="7"/>
      <c r="Z83" s="28">
        <f t="shared" si="12"/>
        <v>354.55499999999989</v>
      </c>
      <c r="AA83" s="27">
        <f t="shared" si="9"/>
        <v>6.1881521294084934</v>
      </c>
      <c r="AB83" s="7"/>
      <c r="AC83" s="28">
        <f t="shared" ca="1" si="0"/>
        <v>0.13654322939032681</v>
      </c>
      <c r="AD83" s="27">
        <f t="shared" ca="1" si="10"/>
        <v>-7.7642044047877334E-2</v>
      </c>
      <c r="AE83" s="7">
        <v>86</v>
      </c>
    </row>
    <row r="84" spans="1:31" s="26" customFormat="1" x14ac:dyDescent="0.25">
      <c r="A84" s="26">
        <v>64</v>
      </c>
      <c r="B84" s="26">
        <v>631</v>
      </c>
      <c r="C84" s="26">
        <v>13387</v>
      </c>
      <c r="D84" s="26">
        <v>11226</v>
      </c>
      <c r="E84" s="26">
        <v>12933</v>
      </c>
      <c r="F84" s="26">
        <v>15072</v>
      </c>
      <c r="G84" s="27"/>
      <c r="H84" s="7"/>
      <c r="I84" s="28">
        <f t="shared" si="1"/>
        <v>454</v>
      </c>
      <c r="J84" s="27">
        <f t="shared" si="1"/>
        <v>-3846</v>
      </c>
      <c r="K84" s="7"/>
      <c r="L84" s="124">
        <f t="shared" si="2"/>
        <v>-0.13770342331148114</v>
      </c>
      <c r="M84" s="27">
        <f t="shared" ca="1" si="3"/>
        <v>1.8700484281886908E-6</v>
      </c>
      <c r="N84" s="44"/>
      <c r="O84" s="44"/>
      <c r="P84" s="7"/>
      <c r="Q84" s="28">
        <f t="shared" ca="1" si="4"/>
        <v>493.40906322514161</v>
      </c>
      <c r="R84" s="27">
        <f t="shared" ca="1" si="5"/>
        <v>-3845.6315516821087</v>
      </c>
      <c r="S84" s="7"/>
      <c r="T84" s="28">
        <f t="shared" ca="1" si="6"/>
        <v>-0.12760134419895972</v>
      </c>
      <c r="U84" s="27">
        <f t="shared" ca="1" si="7"/>
        <v>-0.99609365559459817</v>
      </c>
      <c r="V84" s="7"/>
      <c r="W84" s="28">
        <f t="shared" ca="1" si="8"/>
        <v>-0.13633592617137857</v>
      </c>
      <c r="X84" s="27">
        <f ca="1">IF(MOD(ATAN2(U84,W84)*180/PI()-$J$9+360,360)&lt;355,MOD(ATAN2(U84,W84)*180/PI()-$J$9+360,360)+360,MOD(ATAN2(U84,W84)*180/PI()-$J$9+360,360))</f>
        <v>360.25071228688273</v>
      </c>
      <c r="Y84" s="7"/>
      <c r="Z84" s="28">
        <f t="shared" si="12"/>
        <v>360.23399999999987</v>
      </c>
      <c r="AA84" s="27">
        <f t="shared" si="9"/>
        <v>6.2872693776292508</v>
      </c>
      <c r="AB84" s="7"/>
      <c r="AC84" s="28">
        <f t="shared" ref="AC84:AC147" ca="1" si="13">X84-Z84</f>
        <v>1.6712286882864191E-2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13340</v>
      </c>
      <c r="D85" s="26">
        <v>11184</v>
      </c>
      <c r="E85" s="26">
        <v>12882</v>
      </c>
      <c r="F85" s="26">
        <v>15016</v>
      </c>
      <c r="G85" s="27"/>
      <c r="H85" s="7"/>
      <c r="I85" s="28">
        <f t="shared" ref="I85:J148" si="14">C85-E85</f>
        <v>458</v>
      </c>
      <c r="J85" s="27">
        <f t="shared" si="14"/>
        <v>-3832</v>
      </c>
      <c r="K85" s="7"/>
      <c r="L85" s="124">
        <f>$O$3*SIN(2*PI()/$O$4*($Z85+$O$5))+$O$6</f>
        <v>-0.13805684920556216</v>
      </c>
      <c r="M85" s="27">
        <f t="shared" ref="M85:M148" ca="1" si="15">(W85-L85)^2</f>
        <v>5.1583561186760717E-7</v>
      </c>
      <c r="N85" s="44"/>
      <c r="O85" s="44"/>
      <c r="P85" s="7"/>
      <c r="Q85" s="28">
        <f t="shared" ref="Q85:Q148" ca="1" si="16">I85-$J$4</f>
        <v>497.40906322514161</v>
      </c>
      <c r="R85" s="27">
        <f t="shared" ref="R85:R148" ca="1" si="17">J85-$J$3</f>
        <v>-3831.6315516821087</v>
      </c>
      <c r="S85" s="7"/>
      <c r="T85" s="28">
        <f t="shared" ref="T85:T148" ca="1" si="18">Q85/$J$7</f>
        <v>-0.12863579089813382</v>
      </c>
      <c r="U85" s="27">
        <f t="shared" ref="U85:U148" ca="1" si="19">R85/$J$6</f>
        <v>-0.99246738225277875</v>
      </c>
      <c r="V85" s="7"/>
      <c r="W85" s="28">
        <f t="shared" ref="W85:W148" ca="1" si="20">(T85-U85*SIN(-$J$11*PI()/180))/(COS(-$J$11*PI()/180))</f>
        <v>-0.1373386322384362</v>
      </c>
      <c r="X85" s="27">
        <f ca="1">IF(MOD(ATAN2(U85,W85)*180/PI()-$J$9+360,360)&lt;355,MOD(ATAN2(U85,W85)*180/PI()-$J$9+360,360)+360,MOD(ATAN2(U85,W85)*180/PI()-$J$9+360,360))</f>
        <v>360.3356439187728</v>
      </c>
      <c r="Y85" s="7"/>
      <c r="Z85" s="28">
        <f t="shared" si="12"/>
        <v>360.23399999999987</v>
      </c>
      <c r="AA85" s="27">
        <f t="shared" ref="AA85:AA148" si="21">Z85*PI()/180</f>
        <v>6.2872693776292508</v>
      </c>
      <c r="AB85" s="7"/>
      <c r="AC85" s="28">
        <f t="shared" ca="1" si="13"/>
        <v>0.1016439187729361</v>
      </c>
      <c r="AD85" s="27"/>
      <c r="AE85" s="7"/>
    </row>
    <row r="86" spans="1:31" s="26" customFormat="1" x14ac:dyDescent="0.25">
      <c r="A86" s="26">
        <v>1</v>
      </c>
      <c r="B86" s="26">
        <v>-617</v>
      </c>
      <c r="C86" s="26">
        <v>13155</v>
      </c>
      <c r="D86" s="26">
        <v>11168</v>
      </c>
      <c r="E86" s="26">
        <v>13074</v>
      </c>
      <c r="F86" s="26">
        <v>15034</v>
      </c>
      <c r="G86" s="27"/>
      <c r="H86" s="7"/>
      <c r="I86" s="28">
        <f t="shared" si="14"/>
        <v>81</v>
      </c>
      <c r="J86" s="27">
        <f t="shared" si="14"/>
        <v>-3866</v>
      </c>
      <c r="K86" s="7"/>
      <c r="L86" s="124">
        <f t="shared" ref="L86:L149" si="22">$O$3*SIN(2*PI()/$O$4*($Z86+$O$5))+$O$6</f>
        <v>-4.1919149938375255E-2</v>
      </c>
      <c r="M86" s="27">
        <f t="shared" ca="1" si="15"/>
        <v>4.0147428829481697E-6</v>
      </c>
      <c r="N86" s="44"/>
      <c r="O86" s="44"/>
      <c r="P86" s="7"/>
      <c r="Q86" s="28">
        <f t="shared" ca="1" si="16"/>
        <v>120.40906322514164</v>
      </c>
      <c r="R86" s="27">
        <f t="shared" ca="1" si="17"/>
        <v>-3865.6315516821087</v>
      </c>
      <c r="S86" s="7"/>
      <c r="T86" s="28">
        <f t="shared" ca="1" si="18"/>
        <v>-3.1139189500973701E-2</v>
      </c>
      <c r="U86" s="27">
        <f t="shared" ca="1" si="19"/>
        <v>-1.0012740460829117</v>
      </c>
      <c r="V86" s="7"/>
      <c r="W86" s="28">
        <f t="shared" ca="1" si="20"/>
        <v>-3.9915467607528329E-2</v>
      </c>
      <c r="X86" s="27">
        <f ca="1">MOD(ATAN2(U86,W86)*180/PI()-$J$9+360,360)</f>
        <v>354.73990118534232</v>
      </c>
      <c r="Y86" s="7"/>
      <c r="Z86" s="28">
        <f t="shared" ref="Z86:Z149" si="23">360/40000*B86+Z85</f>
        <v>354.68099999999987</v>
      </c>
      <c r="AA86" s="27">
        <f t="shared" si="21"/>
        <v>6.1903512442660054</v>
      </c>
      <c r="AB86" s="7"/>
      <c r="AC86" s="28">
        <f t="shared" ca="1" si="13"/>
        <v>5.890118534244948E-2</v>
      </c>
      <c r="AD86" s="27"/>
      <c r="AE86" s="7"/>
    </row>
    <row r="87" spans="1:31" s="26" customFormat="1" x14ac:dyDescent="0.25">
      <c r="A87" s="26">
        <v>2</v>
      </c>
      <c r="B87" s="26">
        <v>-622</v>
      </c>
      <c r="C87" s="26">
        <v>12966</v>
      </c>
      <c r="D87" s="26">
        <v>11171</v>
      </c>
      <c r="E87" s="26">
        <v>13257</v>
      </c>
      <c r="F87" s="26">
        <v>15026</v>
      </c>
      <c r="G87" s="27"/>
      <c r="H87" s="7"/>
      <c r="I87" s="28">
        <f t="shared" si="14"/>
        <v>-291</v>
      </c>
      <c r="J87" s="27">
        <f t="shared" si="14"/>
        <v>-3855</v>
      </c>
      <c r="K87" s="7"/>
      <c r="L87" s="124">
        <f t="shared" si="22"/>
        <v>5.5393128891947481E-2</v>
      </c>
      <c r="M87" s="27">
        <f t="shared" ca="1" si="15"/>
        <v>8.5305774022493685E-7</v>
      </c>
      <c r="N87" s="44"/>
      <c r="O87" s="44"/>
      <c r="P87" s="7"/>
      <c r="Q87" s="28">
        <f t="shared" ca="1" si="16"/>
        <v>-251.59093677485836</v>
      </c>
      <c r="R87" s="27">
        <f t="shared" ca="1" si="17"/>
        <v>-3854.6315516821087</v>
      </c>
      <c r="S87" s="7"/>
      <c r="T87" s="28">
        <f t="shared" ca="1" si="18"/>
        <v>6.5064353522218774E-2</v>
      </c>
      <c r="U87" s="27">
        <f t="shared" ca="1" si="19"/>
        <v>-0.99842483131433923</v>
      </c>
      <c r="V87" s="7"/>
      <c r="W87" s="28">
        <f t="shared" ca="1" si="20"/>
        <v>5.6316740141459383E-2</v>
      </c>
      <c r="X87" s="27">
        <f ca="1">MOD(ATAN2(U87,W87)*180/PI()-$J$9+360,360)</f>
        <v>349.22865090464711</v>
      </c>
      <c r="Y87" s="7"/>
      <c r="Z87" s="28">
        <f t="shared" si="23"/>
        <v>349.08299999999986</v>
      </c>
      <c r="AA87" s="27">
        <f t="shared" si="21"/>
        <v>6.092647712739363</v>
      </c>
      <c r="AB87" s="7"/>
      <c r="AC87" s="28">
        <f t="shared" ca="1" si="13"/>
        <v>0.14565090464725472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12781</v>
      </c>
      <c r="D88" s="26">
        <v>11200</v>
      </c>
      <c r="E88" s="26">
        <v>13449</v>
      </c>
      <c r="F88" s="26">
        <v>15012</v>
      </c>
      <c r="G88" s="27"/>
      <c r="H88" s="7"/>
      <c r="I88" s="28">
        <f t="shared" si="14"/>
        <v>-668</v>
      </c>
      <c r="J88" s="27">
        <f t="shared" si="14"/>
        <v>-3812</v>
      </c>
      <c r="K88" s="7"/>
      <c r="L88" s="124">
        <f t="shared" si="22"/>
        <v>0.15233130012278664</v>
      </c>
      <c r="M88" s="27">
        <f t="shared" ca="1" si="15"/>
        <v>2.5071448400956979E-6</v>
      </c>
      <c r="N88" s="44"/>
      <c r="O88" s="44"/>
      <c r="P88" s="7"/>
      <c r="Q88" s="28">
        <f t="shared" ca="1" si="16"/>
        <v>-628.59093677485839</v>
      </c>
      <c r="R88" s="27">
        <f t="shared" ca="1" si="17"/>
        <v>-3811.6315516821087</v>
      </c>
      <c r="S88" s="7"/>
      <c r="T88" s="28">
        <f t="shared" ca="1" si="18"/>
        <v>0.16256095491937891</v>
      </c>
      <c r="U88" s="27">
        <f t="shared" ca="1" si="19"/>
        <v>-0.98728699176446533</v>
      </c>
      <c r="V88" s="7"/>
      <c r="W88" s="28">
        <f t="shared" ca="1" si="20"/>
        <v>0.15391469673769262</v>
      </c>
      <c r="X88" s="27">
        <f t="shared" ref="X88:X148" ca="1" si="24">MOD(ATAN2(U88,W88)*180/PI()-$J$9+360,360)</f>
        <v>343.59613919724222</v>
      </c>
      <c r="Y88" s="7"/>
      <c r="Z88" s="28">
        <f t="shared" si="23"/>
        <v>343.47599999999989</v>
      </c>
      <c r="AA88" s="27">
        <f t="shared" si="21"/>
        <v>5.9947871015800409</v>
      </c>
      <c r="AB88" s="7"/>
      <c r="AC88" s="28">
        <f t="shared" ca="1" si="13"/>
        <v>0.12013919724233801</v>
      </c>
      <c r="AD88" s="27"/>
      <c r="AE88" s="7"/>
    </row>
    <row r="89" spans="1:31" s="26" customFormat="1" x14ac:dyDescent="0.25">
      <c r="A89" s="26">
        <v>4</v>
      </c>
      <c r="B89" s="26">
        <v>-613</v>
      </c>
      <c r="C89" s="26">
        <v>12596</v>
      </c>
      <c r="D89" s="26">
        <v>11231</v>
      </c>
      <c r="E89" s="26">
        <v>13626</v>
      </c>
      <c r="F89" s="26">
        <v>14967</v>
      </c>
      <c r="G89" s="27"/>
      <c r="H89" s="7"/>
      <c r="I89" s="28">
        <f t="shared" si="14"/>
        <v>-1030</v>
      </c>
      <c r="J89" s="27">
        <f t="shared" si="14"/>
        <v>-3736</v>
      </c>
      <c r="K89" s="7"/>
      <c r="L89" s="124">
        <f t="shared" si="22"/>
        <v>0.24629494175160088</v>
      </c>
      <c r="M89" s="27">
        <f t="shared" ca="1" si="15"/>
        <v>1.9974121784746468E-6</v>
      </c>
      <c r="N89" s="44"/>
      <c r="O89" s="44"/>
      <c r="P89" s="7"/>
      <c r="Q89" s="28">
        <f t="shared" ca="1" si="16"/>
        <v>-990.59093677485839</v>
      </c>
      <c r="R89" s="27">
        <f t="shared" ca="1" si="17"/>
        <v>-3735.6315516821087</v>
      </c>
      <c r="S89" s="7"/>
      <c r="T89" s="28">
        <f t="shared" ca="1" si="18"/>
        <v>0.2561783811946361</v>
      </c>
      <c r="U89" s="27">
        <f t="shared" ca="1" si="19"/>
        <v>-0.96760150790887434</v>
      </c>
      <c r="V89" s="7"/>
      <c r="W89" s="28">
        <f t="shared" ca="1" si="20"/>
        <v>0.24770824008474737</v>
      </c>
      <c r="X89" s="27">
        <f t="shared" ca="1" si="24"/>
        <v>338.09757036126393</v>
      </c>
      <c r="Y89" s="7"/>
      <c r="Z89" s="28">
        <f t="shared" si="23"/>
        <v>337.95899999999989</v>
      </c>
      <c r="AA89" s="27">
        <f t="shared" si="21"/>
        <v>5.8984972867475145</v>
      </c>
      <c r="AB89" s="7"/>
      <c r="AC89" s="28">
        <f t="shared" ca="1" si="13"/>
        <v>0.1385703612640441</v>
      </c>
      <c r="AD89" s="27"/>
      <c r="AE89" s="7"/>
    </row>
    <row r="90" spans="1:31" s="26" customFormat="1" x14ac:dyDescent="0.25">
      <c r="A90" s="26">
        <v>5</v>
      </c>
      <c r="B90" s="26">
        <v>-626</v>
      </c>
      <c r="C90" s="26">
        <v>12425</v>
      </c>
      <c r="D90" s="26">
        <v>11298</v>
      </c>
      <c r="E90" s="26">
        <v>13810</v>
      </c>
      <c r="F90" s="26">
        <v>14915</v>
      </c>
      <c r="G90" s="27"/>
      <c r="H90" s="7"/>
      <c r="I90" s="28">
        <f t="shared" si="14"/>
        <v>-1385</v>
      </c>
      <c r="J90" s="27">
        <f t="shared" si="14"/>
        <v>-3617</v>
      </c>
      <c r="K90" s="7"/>
      <c r="L90" s="124">
        <f t="shared" si="22"/>
        <v>0.33988937232764144</v>
      </c>
      <c r="M90" s="27">
        <f t="shared" ca="1" si="15"/>
        <v>1.0065916468312096E-8</v>
      </c>
      <c r="N90" s="44"/>
      <c r="O90" s="44"/>
      <c r="P90" s="7"/>
      <c r="Q90" s="28">
        <f t="shared" ca="1" si="16"/>
        <v>-1345.5909367748584</v>
      </c>
      <c r="R90" s="27">
        <f t="shared" ca="1" si="17"/>
        <v>-3616.6315516821087</v>
      </c>
      <c r="S90" s="7"/>
      <c r="T90" s="28">
        <f t="shared" ca="1" si="18"/>
        <v>0.34798552574633862</v>
      </c>
      <c r="U90" s="27">
        <f t="shared" ca="1" si="19"/>
        <v>-0.93677818450340955</v>
      </c>
      <c r="V90" s="7"/>
      <c r="W90" s="28">
        <f t="shared" ca="1" si="20"/>
        <v>0.33978904328663978</v>
      </c>
      <c r="X90" s="27">
        <f t="shared" ca="1" si="24"/>
        <v>332.52026473492106</v>
      </c>
      <c r="Y90" s="7"/>
      <c r="Z90" s="28">
        <f t="shared" si="23"/>
        <v>332.32499999999987</v>
      </c>
      <c r="AA90" s="27">
        <f t="shared" si="21"/>
        <v>5.8001654366901541</v>
      </c>
      <c r="AB90" s="7"/>
      <c r="AC90" s="28">
        <f t="shared" ca="1" si="13"/>
        <v>0.19526473492118157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12244</v>
      </c>
      <c r="D91" s="26">
        <v>11366</v>
      </c>
      <c r="E91" s="26">
        <v>13976</v>
      </c>
      <c r="F91" s="26">
        <v>14830</v>
      </c>
      <c r="G91" s="27"/>
      <c r="H91" s="7"/>
      <c r="I91" s="28">
        <f t="shared" si="14"/>
        <v>-1732</v>
      </c>
      <c r="J91" s="27">
        <f t="shared" si="14"/>
        <v>-3464</v>
      </c>
      <c r="K91" s="7"/>
      <c r="L91" s="124">
        <f t="shared" si="22"/>
        <v>0.42949309084222015</v>
      </c>
      <c r="M91" s="27">
        <f t="shared" ca="1" si="15"/>
        <v>1.4819702363121183E-7</v>
      </c>
      <c r="N91" s="44"/>
      <c r="O91" s="44"/>
      <c r="P91" s="7"/>
      <c r="Q91" s="28">
        <f t="shared" ca="1" si="16"/>
        <v>-1692.5909367748584</v>
      </c>
      <c r="R91" s="27">
        <f t="shared" ca="1" si="17"/>
        <v>-3463.6315516821087</v>
      </c>
      <c r="S91" s="7"/>
      <c r="T91" s="28">
        <f t="shared" ca="1" si="18"/>
        <v>0.43772377689969288</v>
      </c>
      <c r="U91" s="27">
        <f t="shared" ca="1" si="19"/>
        <v>-0.89714819726781192</v>
      </c>
      <c r="V91" s="7"/>
      <c r="W91" s="28">
        <f t="shared" ca="1" si="20"/>
        <v>0.42987805450755912</v>
      </c>
      <c r="X91" s="27">
        <f t="shared" ca="1" si="24"/>
        <v>326.85512803302322</v>
      </c>
      <c r="Y91" s="7"/>
      <c r="Z91" s="28">
        <f t="shared" si="23"/>
        <v>326.73599999999988</v>
      </c>
      <c r="AA91" s="27">
        <f t="shared" si="21"/>
        <v>5.7026189847961897</v>
      </c>
      <c r="AB91" s="7"/>
      <c r="AC91" s="28">
        <f t="shared" ca="1" si="13"/>
        <v>0.11912803302334396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12085</v>
      </c>
      <c r="D92" s="26">
        <v>11468</v>
      </c>
      <c r="E92" s="26">
        <v>14155</v>
      </c>
      <c r="F92" s="26">
        <v>14751</v>
      </c>
      <c r="G92" s="27"/>
      <c r="H92" s="7"/>
      <c r="I92" s="28">
        <f t="shared" si="14"/>
        <v>-2070</v>
      </c>
      <c r="J92" s="27">
        <f t="shared" si="14"/>
        <v>-3283</v>
      </c>
      <c r="K92" s="7"/>
      <c r="L92" s="124">
        <f t="shared" si="22"/>
        <v>0.51688670788437296</v>
      </c>
      <c r="M92" s="27">
        <f t="shared" ca="1" si="15"/>
        <v>6.6638504259632193E-7</v>
      </c>
      <c r="N92" s="44"/>
      <c r="O92" s="44"/>
      <c r="P92" s="7"/>
      <c r="Q92" s="28">
        <f t="shared" ca="1" si="16"/>
        <v>-2030.5909367748584</v>
      </c>
      <c r="R92" s="27">
        <f t="shared" ca="1" si="17"/>
        <v>-3282.6315516821087</v>
      </c>
      <c r="S92" s="7"/>
      <c r="T92" s="28">
        <f t="shared" ca="1" si="18"/>
        <v>0.52513452297990537</v>
      </c>
      <c r="U92" s="27">
        <f t="shared" ca="1" si="19"/>
        <v>-0.85026566334857545</v>
      </c>
      <c r="V92" s="7"/>
      <c r="W92" s="28">
        <f t="shared" ca="1" si="20"/>
        <v>0.51770303198826573</v>
      </c>
      <c r="X92" s="27">
        <f t="shared" ca="1" si="24"/>
        <v>321.12096366642777</v>
      </c>
      <c r="Y92" s="7"/>
      <c r="Z92" s="28">
        <f t="shared" si="23"/>
        <v>321.0209999999999</v>
      </c>
      <c r="AA92" s="27">
        <f t="shared" si="21"/>
        <v>5.6028734180447142</v>
      </c>
      <c r="AB92" s="7"/>
      <c r="AC92" s="28">
        <f t="shared" ca="1" si="13"/>
        <v>9.9963666427868247E-2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11932</v>
      </c>
      <c r="D93" s="26">
        <v>11578</v>
      </c>
      <c r="E93" s="26">
        <v>14315</v>
      </c>
      <c r="F93" s="26">
        <v>14643</v>
      </c>
      <c r="G93" s="27"/>
      <c r="H93" s="7"/>
      <c r="I93" s="28">
        <f t="shared" si="14"/>
        <v>-2383</v>
      </c>
      <c r="J93" s="27">
        <f t="shared" si="14"/>
        <v>-3065</v>
      </c>
      <c r="K93" s="7"/>
      <c r="L93" s="124">
        <f t="shared" si="22"/>
        <v>0.59976578380946477</v>
      </c>
      <c r="M93" s="27">
        <f t="shared" ca="1" si="15"/>
        <v>3.8356165778854956E-7</v>
      </c>
      <c r="N93" s="44"/>
      <c r="O93" s="44"/>
      <c r="P93" s="7"/>
      <c r="Q93" s="28">
        <f t="shared" ca="1" si="16"/>
        <v>-2343.5909367748582</v>
      </c>
      <c r="R93" s="27">
        <f t="shared" ca="1" si="17"/>
        <v>-3064.6315516821087</v>
      </c>
      <c r="S93" s="7"/>
      <c r="T93" s="28">
        <f t="shared" ca="1" si="18"/>
        <v>0.60607997719027962</v>
      </c>
      <c r="U93" s="27">
        <f t="shared" ca="1" si="19"/>
        <v>-0.79379940702595919</v>
      </c>
      <c r="V93" s="7"/>
      <c r="W93" s="28">
        <f t="shared" ca="1" si="20"/>
        <v>0.59914646026091478</v>
      </c>
      <c r="X93" s="27">
        <f t="shared" ca="1" si="24"/>
        <v>315.41214008471127</v>
      </c>
      <c r="Y93" s="7"/>
      <c r="Z93" s="28">
        <f t="shared" si="23"/>
        <v>315.26099999999991</v>
      </c>
      <c r="AA93" s="27">
        <f t="shared" si="21"/>
        <v>5.5023424531298417</v>
      </c>
      <c r="AB93" s="7"/>
      <c r="AC93" s="28">
        <f t="shared" ca="1" si="13"/>
        <v>0.15114008471135776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11784</v>
      </c>
      <c r="D94" s="26">
        <v>11705</v>
      </c>
      <c r="E94" s="26">
        <v>14458</v>
      </c>
      <c r="F94" s="26">
        <v>14514</v>
      </c>
      <c r="G94" s="27"/>
      <c r="H94" s="7"/>
      <c r="I94" s="28">
        <f t="shared" si="14"/>
        <v>-2674</v>
      </c>
      <c r="J94" s="27">
        <f t="shared" si="14"/>
        <v>-2809</v>
      </c>
      <c r="K94" s="7"/>
      <c r="L94" s="124">
        <f t="shared" si="22"/>
        <v>0.67520714723387865</v>
      </c>
      <c r="M94" s="27">
        <f t="shared" ca="1" si="15"/>
        <v>4.8696601420673055E-8</v>
      </c>
      <c r="N94" s="44"/>
      <c r="O94" s="44"/>
      <c r="P94" s="7"/>
      <c r="Q94" s="28">
        <f t="shared" ca="1" si="16"/>
        <v>-2634.5909367748582</v>
      </c>
      <c r="R94" s="27">
        <f t="shared" ca="1" si="17"/>
        <v>-2808.6315516821087</v>
      </c>
      <c r="S94" s="7"/>
      <c r="T94" s="28">
        <f t="shared" ca="1" si="18"/>
        <v>0.68133597455519634</v>
      </c>
      <c r="U94" s="27">
        <f t="shared" ca="1" si="19"/>
        <v>-0.72749040877554749</v>
      </c>
      <c r="V94" s="7"/>
      <c r="W94" s="28">
        <f t="shared" ca="1" si="20"/>
        <v>0.67498647416932234</v>
      </c>
      <c r="X94" s="27">
        <f t="shared" ca="1" si="24"/>
        <v>309.6009888531521</v>
      </c>
      <c r="Y94" s="7"/>
      <c r="Z94" s="28">
        <f t="shared" si="23"/>
        <v>309.60899999999992</v>
      </c>
      <c r="AA94" s="27">
        <f t="shared" si="21"/>
        <v>5.4036964438071218</v>
      </c>
      <c r="AB94" s="7"/>
      <c r="AC94" s="28">
        <f t="shared" ca="1" si="13"/>
        <v>-8.0111468478207826E-3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11659</v>
      </c>
      <c r="D95" s="26">
        <v>11842</v>
      </c>
      <c r="E95" s="26">
        <v>14592</v>
      </c>
      <c r="F95" s="26">
        <v>14386</v>
      </c>
      <c r="G95" s="27"/>
      <c r="H95" s="7"/>
      <c r="I95" s="28">
        <f t="shared" si="14"/>
        <v>-2933</v>
      </c>
      <c r="J95" s="27">
        <f t="shared" si="14"/>
        <v>-2544</v>
      </c>
      <c r="K95" s="7"/>
      <c r="L95" s="124">
        <f t="shared" si="22"/>
        <v>0.74366538161567786</v>
      </c>
      <c r="M95" s="27">
        <f t="shared" ca="1" si="15"/>
        <v>1.1976122167463515E-6</v>
      </c>
      <c r="N95" s="44"/>
      <c r="O95" s="44"/>
      <c r="P95" s="7"/>
      <c r="Q95" s="28">
        <f t="shared" ca="1" si="16"/>
        <v>-2893.5909367748582</v>
      </c>
      <c r="R95" s="27">
        <f t="shared" ca="1" si="17"/>
        <v>-2543.6315516821087</v>
      </c>
      <c r="S95" s="7"/>
      <c r="T95" s="28">
        <f t="shared" ca="1" si="18"/>
        <v>0.74831639832672014</v>
      </c>
      <c r="U95" s="27">
        <f t="shared" ca="1" si="19"/>
        <v>-0.65885023480539473</v>
      </c>
      <c r="V95" s="7"/>
      <c r="W95" s="28">
        <f t="shared" ca="1" si="20"/>
        <v>0.7425710269123269</v>
      </c>
      <c r="X95" s="27">
        <f t="shared" ca="1" si="24"/>
        <v>304.03825014974962</v>
      </c>
      <c r="Y95" s="7"/>
      <c r="Z95" s="28">
        <f t="shared" si="23"/>
        <v>303.99299999999994</v>
      </c>
      <c r="AA95" s="27">
        <f t="shared" si="21"/>
        <v>5.3056787530151208</v>
      </c>
      <c r="AB95" s="7"/>
      <c r="AC95" s="28">
        <f t="shared" ca="1" si="13"/>
        <v>4.5250149749676893E-2</v>
      </c>
      <c r="AD95" s="27"/>
      <c r="AE95" s="7"/>
    </row>
    <row r="96" spans="1:31" s="26" customFormat="1" x14ac:dyDescent="0.25">
      <c r="A96" s="26">
        <v>11</v>
      </c>
      <c r="B96" s="26">
        <v>-635</v>
      </c>
      <c r="C96" s="26">
        <v>11531</v>
      </c>
      <c r="D96" s="26">
        <v>11985</v>
      </c>
      <c r="E96" s="26">
        <v>14700</v>
      </c>
      <c r="F96" s="26">
        <v>14226</v>
      </c>
      <c r="G96" s="27"/>
      <c r="H96" s="7"/>
      <c r="I96" s="28">
        <f t="shared" si="14"/>
        <v>-3169</v>
      </c>
      <c r="J96" s="27">
        <f t="shared" si="14"/>
        <v>-2241</v>
      </c>
      <c r="K96" s="7"/>
      <c r="L96" s="124">
        <f t="shared" si="22"/>
        <v>0.8059961837160895</v>
      </c>
      <c r="M96" s="27">
        <f t="shared" ca="1" si="15"/>
        <v>2.8989830754939636E-6</v>
      </c>
      <c r="N96" s="44"/>
      <c r="O96" s="44"/>
      <c r="P96" s="7"/>
      <c r="Q96" s="28">
        <f t="shared" ca="1" si="16"/>
        <v>-3129.5909367748582</v>
      </c>
      <c r="R96" s="27">
        <f t="shared" ca="1" si="17"/>
        <v>-2240.6315516821087</v>
      </c>
      <c r="S96" s="7"/>
      <c r="T96" s="28">
        <f t="shared" ca="1" si="18"/>
        <v>0.80934875357799285</v>
      </c>
      <c r="U96" s="27">
        <f t="shared" ca="1" si="19"/>
        <v>-0.58036731890744642</v>
      </c>
      <c r="V96" s="7"/>
      <c r="W96" s="28">
        <f t="shared" ca="1" si="20"/>
        <v>0.80429354368499251</v>
      </c>
      <c r="X96" s="27">
        <f t="shared" ca="1" si="24"/>
        <v>298.27073781198283</v>
      </c>
      <c r="Y96" s="7"/>
      <c r="Z96" s="28">
        <f t="shared" si="23"/>
        <v>298.27799999999996</v>
      </c>
      <c r="AA96" s="27">
        <f t="shared" si="21"/>
        <v>5.2059331862636453</v>
      </c>
      <c r="AB96" s="7"/>
      <c r="AC96" s="28">
        <f t="shared" ca="1" si="13"/>
        <v>-7.2621880171368502E-3</v>
      </c>
      <c r="AD96" s="27"/>
      <c r="AE96" s="7"/>
    </row>
    <row r="97" spans="1:31" s="26" customFormat="1" x14ac:dyDescent="0.25">
      <c r="A97" s="26">
        <v>12</v>
      </c>
      <c r="B97" s="26">
        <v>-607</v>
      </c>
      <c r="C97" s="26">
        <v>11427</v>
      </c>
      <c r="D97" s="26">
        <v>12137</v>
      </c>
      <c r="E97" s="26">
        <v>14794</v>
      </c>
      <c r="F97" s="26">
        <v>14066</v>
      </c>
      <c r="G97" s="27"/>
      <c r="H97" s="7"/>
      <c r="I97" s="28">
        <f t="shared" si="14"/>
        <v>-3367</v>
      </c>
      <c r="J97" s="27">
        <f t="shared" si="14"/>
        <v>-1929</v>
      </c>
      <c r="K97" s="7"/>
      <c r="L97" s="124">
        <f t="shared" si="22"/>
        <v>0.85809439230868456</v>
      </c>
      <c r="M97" s="27">
        <f t="shared" ca="1" si="15"/>
        <v>3.5551956750281329E-6</v>
      </c>
      <c r="N97" s="44"/>
      <c r="O97" s="44"/>
      <c r="P97" s="7"/>
      <c r="Q97" s="28">
        <f t="shared" ca="1" si="16"/>
        <v>-3327.5909367748582</v>
      </c>
      <c r="R97" s="27">
        <f t="shared" ca="1" si="17"/>
        <v>-1928.6315516821087</v>
      </c>
      <c r="S97" s="7"/>
      <c r="T97" s="28">
        <f t="shared" ca="1" si="18"/>
        <v>0.86055386518711141</v>
      </c>
      <c r="U97" s="27">
        <f t="shared" ca="1" si="19"/>
        <v>-0.49955322728975715</v>
      </c>
      <c r="V97" s="7"/>
      <c r="W97" s="28">
        <f t="shared" ca="1" si="20"/>
        <v>0.85620886965567078</v>
      </c>
      <c r="X97" s="27">
        <f t="shared" ca="1" si="24"/>
        <v>292.718364738726</v>
      </c>
      <c r="Y97" s="7"/>
      <c r="Z97" s="28">
        <f t="shared" si="23"/>
        <v>292.81499999999994</v>
      </c>
      <c r="AA97" s="27">
        <f t="shared" si="21"/>
        <v>5.1105858492271956</v>
      </c>
      <c r="AB97" s="7"/>
      <c r="AC97" s="28">
        <f t="shared" ca="1" si="13"/>
        <v>-9.6635261273945616E-2</v>
      </c>
      <c r="AD97" s="27"/>
      <c r="AE97" s="7"/>
    </row>
    <row r="98" spans="1:31" s="26" customFormat="1" x14ac:dyDescent="0.25">
      <c r="A98" s="26">
        <v>13</v>
      </c>
      <c r="B98" s="26">
        <v>-618</v>
      </c>
      <c r="C98" s="26">
        <v>11355</v>
      </c>
      <c r="D98" s="26">
        <v>12313</v>
      </c>
      <c r="E98" s="26">
        <v>14894</v>
      </c>
      <c r="F98" s="26">
        <v>13917</v>
      </c>
      <c r="G98" s="27"/>
      <c r="H98" s="7"/>
      <c r="I98" s="28">
        <f t="shared" si="14"/>
        <v>-3539</v>
      </c>
      <c r="J98" s="27">
        <f t="shared" si="14"/>
        <v>-1604</v>
      </c>
      <c r="K98" s="7"/>
      <c r="L98" s="124">
        <f t="shared" si="22"/>
        <v>0.90312403980753486</v>
      </c>
      <c r="M98" s="27">
        <f t="shared" ca="1" si="15"/>
        <v>2.8713153652248369E-6</v>
      </c>
      <c r="N98" s="44"/>
      <c r="O98" s="44"/>
      <c r="P98" s="7"/>
      <c r="Q98" s="28">
        <f t="shared" ca="1" si="16"/>
        <v>-3499.5909367748582</v>
      </c>
      <c r="R98" s="27">
        <f t="shared" ca="1" si="17"/>
        <v>-1603.6315516821087</v>
      </c>
      <c r="S98" s="7"/>
      <c r="T98" s="28">
        <f t="shared" ca="1" si="18"/>
        <v>0.90503507325159827</v>
      </c>
      <c r="U98" s="27">
        <f t="shared" ca="1" si="19"/>
        <v>-0.41537188185466412</v>
      </c>
      <c r="V98" s="7"/>
      <c r="W98" s="28">
        <f t="shared" ca="1" si="20"/>
        <v>0.90142954419962529</v>
      </c>
      <c r="X98" s="27">
        <f t="shared" ca="1" si="24"/>
        <v>287.1969231386604</v>
      </c>
      <c r="Y98" s="7"/>
      <c r="Z98" s="28">
        <f t="shared" si="23"/>
        <v>287.25299999999993</v>
      </c>
      <c r="AA98" s="27">
        <f t="shared" si="21"/>
        <v>5.0135106362312705</v>
      </c>
      <c r="AB98" s="7"/>
      <c r="AC98" s="28">
        <f t="shared" ca="1" si="13"/>
        <v>-5.6076861339533934E-2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11286</v>
      </c>
      <c r="D99" s="26">
        <v>12491</v>
      </c>
      <c r="E99" s="26">
        <v>14966</v>
      </c>
      <c r="F99" s="26">
        <v>13741</v>
      </c>
      <c r="G99" s="27"/>
      <c r="H99" s="7"/>
      <c r="I99" s="28">
        <f t="shared" si="14"/>
        <v>-3680</v>
      </c>
      <c r="J99" s="27">
        <f t="shared" si="14"/>
        <v>-1250</v>
      </c>
      <c r="K99" s="7"/>
      <c r="L99" s="124">
        <f t="shared" si="22"/>
        <v>0.94016688480961541</v>
      </c>
      <c r="M99" s="27">
        <f t="shared" ca="1" si="15"/>
        <v>2.1553326282991425E-6</v>
      </c>
      <c r="N99" s="44"/>
      <c r="O99" s="44"/>
      <c r="P99" s="7"/>
      <c r="Q99" s="28">
        <f t="shared" ca="1" si="16"/>
        <v>-3640.5909367748582</v>
      </c>
      <c r="R99" s="27">
        <f t="shared" ca="1" si="17"/>
        <v>-1249.6315516821087</v>
      </c>
      <c r="S99" s="7"/>
      <c r="T99" s="28">
        <f t="shared" ca="1" si="18"/>
        <v>0.94149931939748577</v>
      </c>
      <c r="U99" s="27">
        <f t="shared" ca="1" si="19"/>
        <v>-0.32367897021151659</v>
      </c>
      <c r="V99" s="7"/>
      <c r="W99" s="28">
        <f t="shared" ca="1" si="20"/>
        <v>0.93869877969474824</v>
      </c>
      <c r="X99" s="27">
        <f t="shared" ca="1" si="24"/>
        <v>281.48207828374291</v>
      </c>
      <c r="Y99" s="7"/>
      <c r="Z99" s="28">
        <f t="shared" si="23"/>
        <v>281.60099999999994</v>
      </c>
      <c r="AA99" s="27">
        <f t="shared" si="21"/>
        <v>4.9148646269085505</v>
      </c>
      <c r="AB99" s="7"/>
      <c r="AC99" s="28">
        <f t="shared" ca="1" si="13"/>
        <v>-0.1189217162570344</v>
      </c>
      <c r="AD99" s="27"/>
      <c r="AE99" s="7"/>
    </row>
    <row r="100" spans="1:31" s="26" customFormat="1" x14ac:dyDescent="0.25">
      <c r="A100" s="26">
        <v>15</v>
      </c>
      <c r="B100" s="26">
        <v>-636</v>
      </c>
      <c r="C100" s="26">
        <v>11228</v>
      </c>
      <c r="D100" s="26">
        <v>12676</v>
      </c>
      <c r="E100" s="26">
        <v>15016</v>
      </c>
      <c r="F100" s="26">
        <v>13553</v>
      </c>
      <c r="G100" s="27"/>
      <c r="H100" s="7"/>
      <c r="I100" s="28">
        <f t="shared" si="14"/>
        <v>-3788</v>
      </c>
      <c r="J100" s="27">
        <f t="shared" si="14"/>
        <v>-877</v>
      </c>
      <c r="K100" s="7"/>
      <c r="L100" s="124">
        <f t="shared" si="22"/>
        <v>0.96836151663798109</v>
      </c>
      <c r="M100" s="27">
        <f t="shared" ca="1" si="15"/>
        <v>7.8301963040452781E-7</v>
      </c>
      <c r="N100" s="44"/>
      <c r="O100" s="44"/>
      <c r="P100" s="7"/>
      <c r="Q100" s="28">
        <f t="shared" ca="1" si="16"/>
        <v>-3748.5909367748582</v>
      </c>
      <c r="R100" s="27">
        <f t="shared" ca="1" si="17"/>
        <v>-876.63155168210858</v>
      </c>
      <c r="S100" s="7"/>
      <c r="T100" s="28">
        <f t="shared" ca="1" si="18"/>
        <v>0.96942938027518677</v>
      </c>
      <c r="U100" s="27">
        <f t="shared" ca="1" si="19"/>
        <v>-0.22706468760447135</v>
      </c>
      <c r="V100" s="7"/>
      <c r="W100" s="28">
        <f t="shared" ca="1" si="20"/>
        <v>0.96747663267360806</v>
      </c>
      <c r="X100" s="27">
        <f t="shared" ca="1" si="24"/>
        <v>275.66517646526711</v>
      </c>
      <c r="Y100" s="7"/>
      <c r="Z100" s="28">
        <f t="shared" si="23"/>
        <v>275.87699999999995</v>
      </c>
      <c r="AA100" s="27">
        <f t="shared" si="21"/>
        <v>4.8149619805243962</v>
      </c>
      <c r="AB100" s="7"/>
      <c r="AC100" s="28">
        <f t="shared" ca="1" si="13"/>
        <v>-0.21182353473284365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11198</v>
      </c>
      <c r="D101" s="26">
        <v>12861</v>
      </c>
      <c r="E101" s="26">
        <v>15053</v>
      </c>
      <c r="F101" s="26">
        <v>13370</v>
      </c>
      <c r="G101" s="27"/>
      <c r="H101" s="7"/>
      <c r="I101" s="28">
        <f t="shared" si="14"/>
        <v>-3855</v>
      </c>
      <c r="J101" s="27">
        <f t="shared" si="14"/>
        <v>-509</v>
      </c>
      <c r="K101" s="7"/>
      <c r="L101" s="124">
        <f t="shared" si="22"/>
        <v>0.986811363764584</v>
      </c>
      <c r="M101" s="27">
        <f t="shared" ca="1" si="15"/>
        <v>1.3729139080659289E-6</v>
      </c>
      <c r="N101" s="44"/>
      <c r="O101" s="44"/>
      <c r="P101" s="7"/>
      <c r="Q101" s="28">
        <f t="shared" ca="1" si="16"/>
        <v>-3815.5909367748582</v>
      </c>
      <c r="R101" s="27">
        <f t="shared" ca="1" si="17"/>
        <v>-508.63155168210864</v>
      </c>
      <c r="S101" s="7"/>
      <c r="T101" s="28">
        <f t="shared" ca="1" si="18"/>
        <v>0.98675636248635312</v>
      </c>
      <c r="U101" s="27">
        <f t="shared" ca="1" si="19"/>
        <v>-0.13174550261950449</v>
      </c>
      <c r="V101" s="7"/>
      <c r="W101" s="28">
        <f t="shared" ca="1" si="20"/>
        <v>0.98563964967485651</v>
      </c>
      <c r="X101" s="27">
        <f t="shared" ca="1" si="24"/>
        <v>270.07034468553093</v>
      </c>
      <c r="Y101" s="7"/>
      <c r="Z101" s="28">
        <f t="shared" si="23"/>
        <v>270.18899999999996</v>
      </c>
      <c r="AA101" s="27">
        <f t="shared" si="21"/>
        <v>4.7156876526709581</v>
      </c>
      <c r="AB101" s="7"/>
      <c r="AC101" s="28">
        <f t="shared" ca="1" si="13"/>
        <v>-0.11865531446903788</v>
      </c>
      <c r="AD101" s="27"/>
      <c r="AE101" s="7"/>
    </row>
    <row r="102" spans="1:31" s="26" customFormat="1" x14ac:dyDescent="0.25">
      <c r="A102" s="26">
        <v>17</v>
      </c>
      <c r="B102" s="26">
        <v>-634</v>
      </c>
      <c r="C102" s="26">
        <v>11169</v>
      </c>
      <c r="D102" s="26">
        <v>13041</v>
      </c>
      <c r="E102" s="26">
        <v>15055</v>
      </c>
      <c r="F102" s="26">
        <v>13163</v>
      </c>
      <c r="G102" s="27"/>
      <c r="H102" s="7"/>
      <c r="I102" s="28">
        <f t="shared" si="14"/>
        <v>-3886</v>
      </c>
      <c r="J102" s="27">
        <f t="shared" si="14"/>
        <v>-122</v>
      </c>
      <c r="K102" s="7"/>
      <c r="L102" s="124">
        <f t="shared" si="22"/>
        <v>0.99555376836035947</v>
      </c>
      <c r="M102" s="27">
        <f t="shared" ca="1" si="15"/>
        <v>1.0370347241113683E-6</v>
      </c>
      <c r="N102" s="44"/>
      <c r="O102" s="44"/>
      <c r="P102" s="7"/>
      <c r="Q102" s="28">
        <f t="shared" ca="1" si="16"/>
        <v>-3846.5909367748582</v>
      </c>
      <c r="R102" s="27">
        <f t="shared" ca="1" si="17"/>
        <v>-121.63155168210864</v>
      </c>
      <c r="S102" s="7"/>
      <c r="T102" s="28">
        <f t="shared" ca="1" si="18"/>
        <v>0.99477332440495247</v>
      </c>
      <c r="U102" s="27">
        <f t="shared" ca="1" si="19"/>
        <v>-3.1504946670639869E-2</v>
      </c>
      <c r="V102" s="7"/>
      <c r="W102" s="28">
        <f t="shared" ca="1" si="20"/>
        <v>0.99453541934154943</v>
      </c>
      <c r="X102" s="27">
        <f t="shared" ca="1" si="24"/>
        <v>264.27144420528043</v>
      </c>
      <c r="Y102" s="7"/>
      <c r="Z102" s="28">
        <f t="shared" si="23"/>
        <v>264.48299999999995</v>
      </c>
      <c r="AA102" s="27">
        <f t="shared" si="21"/>
        <v>4.6160991655521615</v>
      </c>
      <c r="AB102" s="7"/>
      <c r="AC102" s="28">
        <f t="shared" ca="1" si="13"/>
        <v>-0.21155579471951569</v>
      </c>
      <c r="AD102" s="27"/>
      <c r="AE102" s="7"/>
    </row>
    <row r="103" spans="1:31" s="26" customFormat="1" x14ac:dyDescent="0.25">
      <c r="A103" s="26">
        <v>18</v>
      </c>
      <c r="B103" s="26">
        <v>-623</v>
      </c>
      <c r="C103" s="26">
        <v>11184</v>
      </c>
      <c r="D103" s="26">
        <v>13241</v>
      </c>
      <c r="E103" s="26">
        <v>15063</v>
      </c>
      <c r="F103" s="26">
        <v>12989</v>
      </c>
      <c r="G103" s="27"/>
      <c r="H103" s="7"/>
      <c r="I103" s="28">
        <f t="shared" si="14"/>
        <v>-3879</v>
      </c>
      <c r="J103" s="27">
        <f t="shared" si="14"/>
        <v>252</v>
      </c>
      <c r="K103" s="7"/>
      <c r="L103" s="124">
        <f t="shared" si="22"/>
        <v>0.99453215504448567</v>
      </c>
      <c r="M103" s="27">
        <f t="shared" ca="1" si="15"/>
        <v>9.1795062741143798E-7</v>
      </c>
      <c r="N103" s="44"/>
      <c r="O103" s="44"/>
      <c r="P103" s="7"/>
      <c r="Q103" s="28">
        <f t="shared" ca="1" si="16"/>
        <v>-3839.5909367748582</v>
      </c>
      <c r="R103" s="27">
        <f t="shared" ca="1" si="17"/>
        <v>252.36844831789136</v>
      </c>
      <c r="S103" s="7"/>
      <c r="T103" s="28">
        <f t="shared" ca="1" si="18"/>
        <v>0.99296304268139779</v>
      </c>
      <c r="U103" s="27">
        <f t="shared" ca="1" si="19"/>
        <v>6.5368355460821037E-2</v>
      </c>
      <c r="V103" s="7"/>
      <c r="W103" s="28">
        <f t="shared" ca="1" si="20"/>
        <v>0.99357405764473372</v>
      </c>
      <c r="X103" s="27">
        <f t="shared" ca="1" si="24"/>
        <v>258.69290307292658</v>
      </c>
      <c r="Y103" s="7"/>
      <c r="Z103" s="28">
        <f t="shared" si="23"/>
        <v>258.87599999999998</v>
      </c>
      <c r="AA103" s="27">
        <f t="shared" si="21"/>
        <v>4.5182385543928403</v>
      </c>
      <c r="AB103" s="7"/>
      <c r="AC103" s="28">
        <f t="shared" ca="1" si="13"/>
        <v>-0.18309692707339309</v>
      </c>
      <c r="AD103" s="27"/>
      <c r="AE103" s="7"/>
    </row>
    <row r="104" spans="1:31" s="26" customFormat="1" x14ac:dyDescent="0.25">
      <c r="A104" s="26">
        <v>19</v>
      </c>
      <c r="B104" s="26">
        <v>-627</v>
      </c>
      <c r="C104" s="26">
        <v>11207</v>
      </c>
      <c r="D104" s="26">
        <v>13433</v>
      </c>
      <c r="E104" s="26">
        <v>15045</v>
      </c>
      <c r="F104" s="26">
        <v>12803</v>
      </c>
      <c r="G104" s="27"/>
      <c r="H104" s="7"/>
      <c r="I104" s="28">
        <f t="shared" si="14"/>
        <v>-3838</v>
      </c>
      <c r="J104" s="27">
        <f t="shared" si="14"/>
        <v>630</v>
      </c>
      <c r="K104" s="7"/>
      <c r="L104" s="124">
        <f t="shared" si="22"/>
        <v>0.98389349332495524</v>
      </c>
      <c r="M104" s="27">
        <f t="shared" ca="1" si="15"/>
        <v>4.2057666318178569E-9</v>
      </c>
      <c r="N104" s="44"/>
      <c r="O104" s="44"/>
      <c r="P104" s="7"/>
      <c r="Q104" s="28">
        <f t="shared" ca="1" si="16"/>
        <v>-3798.5909367748582</v>
      </c>
      <c r="R104" s="27">
        <f t="shared" ca="1" si="17"/>
        <v>630.36844831789142</v>
      </c>
      <c r="S104" s="7"/>
      <c r="T104" s="28">
        <f t="shared" ca="1" si="18"/>
        <v>0.98235996401486314</v>
      </c>
      <c r="U104" s="27">
        <f t="shared" ca="1" si="19"/>
        <v>0.16327773568994464</v>
      </c>
      <c r="V104" s="7"/>
      <c r="W104" s="28">
        <f t="shared" ca="1" si="20"/>
        <v>0.98382864144270177</v>
      </c>
      <c r="X104" s="27">
        <f t="shared" ca="1" si="24"/>
        <v>253.03402222711588</v>
      </c>
      <c r="Y104" s="7"/>
      <c r="Z104" s="28">
        <f t="shared" si="23"/>
        <v>253.23299999999998</v>
      </c>
      <c r="AA104" s="27">
        <f t="shared" si="21"/>
        <v>4.4197496247028001</v>
      </c>
      <c r="AB104" s="7"/>
      <c r="AC104" s="28">
        <f t="shared" ca="1" si="13"/>
        <v>-0.19897777288409202</v>
      </c>
      <c r="AD104" s="27"/>
      <c r="AE104" s="7"/>
    </row>
    <row r="105" spans="1:31" s="26" customFormat="1" x14ac:dyDescent="0.25">
      <c r="A105" s="26">
        <v>20</v>
      </c>
      <c r="B105" s="26">
        <v>-605</v>
      </c>
      <c r="C105" s="26">
        <v>11238</v>
      </c>
      <c r="D105" s="26">
        <v>13606</v>
      </c>
      <c r="E105" s="26">
        <v>15004</v>
      </c>
      <c r="F105" s="26">
        <v>12620</v>
      </c>
      <c r="G105" s="27"/>
      <c r="H105" s="7"/>
      <c r="I105" s="28">
        <f t="shared" si="14"/>
        <v>-3766</v>
      </c>
      <c r="J105" s="27">
        <f t="shared" si="14"/>
        <v>986</v>
      </c>
      <c r="K105" s="7"/>
      <c r="L105" s="124">
        <f t="shared" si="22"/>
        <v>0.9645841677239454</v>
      </c>
      <c r="M105" s="27">
        <f t="shared" ca="1" si="15"/>
        <v>2.0501863073089839E-6</v>
      </c>
      <c r="N105" s="44"/>
      <c r="O105" s="44"/>
      <c r="P105" s="7"/>
      <c r="Q105" s="28">
        <f t="shared" ca="1" si="16"/>
        <v>-3726.5909367748582</v>
      </c>
      <c r="R105" s="27">
        <f t="shared" ca="1" si="17"/>
        <v>986.36844831789142</v>
      </c>
      <c r="S105" s="7"/>
      <c r="T105" s="28">
        <f t="shared" ca="1" si="18"/>
        <v>0.96373992342972914</v>
      </c>
      <c r="U105" s="27">
        <f t="shared" ca="1" si="19"/>
        <v>0.25548868638192346</v>
      </c>
      <c r="V105" s="7"/>
      <c r="W105" s="28">
        <f t="shared" ca="1" si="20"/>
        <v>0.96601601489012934</v>
      </c>
      <c r="X105" s="27">
        <f t="shared" ca="1" si="24"/>
        <v>247.64282652649911</v>
      </c>
      <c r="Y105" s="7"/>
      <c r="Z105" s="28">
        <f t="shared" si="23"/>
        <v>247.78799999999998</v>
      </c>
      <c r="AA105" s="27">
        <f t="shared" si="21"/>
        <v>4.324716446931709</v>
      </c>
      <c r="AB105" s="7"/>
      <c r="AC105" s="28">
        <f t="shared" ca="1" si="13"/>
        <v>-0.14517347350087562</v>
      </c>
      <c r="AD105" s="27"/>
      <c r="AE105" s="7"/>
    </row>
    <row r="106" spans="1:31" s="26" customFormat="1" x14ac:dyDescent="0.25">
      <c r="A106" s="26">
        <v>21</v>
      </c>
      <c r="B106" s="26">
        <v>-617</v>
      </c>
      <c r="C106" s="26">
        <v>11283</v>
      </c>
      <c r="D106" s="26">
        <v>13771</v>
      </c>
      <c r="E106" s="26">
        <v>14934</v>
      </c>
      <c r="F106" s="26">
        <v>12435</v>
      </c>
      <c r="G106" s="27"/>
      <c r="H106" s="7"/>
      <c r="I106" s="28">
        <f t="shared" si="14"/>
        <v>-3651</v>
      </c>
      <c r="J106" s="27">
        <f t="shared" si="14"/>
        <v>1336</v>
      </c>
      <c r="K106" s="7"/>
      <c r="L106" s="124">
        <f t="shared" si="22"/>
        <v>0.93592589714619279</v>
      </c>
      <c r="M106" s="27">
        <f t="shared" ca="1" si="15"/>
        <v>1.3067735773720377E-6</v>
      </c>
      <c r="N106" s="44"/>
      <c r="O106" s="44"/>
      <c r="P106" s="7"/>
      <c r="Q106" s="28">
        <f t="shared" ca="1" si="16"/>
        <v>-3611.5909367748582</v>
      </c>
      <c r="R106" s="27">
        <f t="shared" ca="1" si="17"/>
        <v>1336.3684483178913</v>
      </c>
      <c r="S106" s="7"/>
      <c r="T106" s="28">
        <f t="shared" ca="1" si="18"/>
        <v>0.93399958082847345</v>
      </c>
      <c r="U106" s="27">
        <f t="shared" ca="1" si="19"/>
        <v>0.34614551992740822</v>
      </c>
      <c r="V106" s="7"/>
      <c r="W106" s="28">
        <f t="shared" ca="1" si="20"/>
        <v>0.93706903912222728</v>
      </c>
      <c r="X106" s="27">
        <f t="shared" ca="1" si="24"/>
        <v>242.18322100944363</v>
      </c>
      <c r="Y106" s="7"/>
      <c r="Z106" s="28">
        <f t="shared" si="23"/>
        <v>242.23499999999999</v>
      </c>
      <c r="AA106" s="27">
        <f t="shared" si="21"/>
        <v>4.2277983135684645</v>
      </c>
      <c r="AB106" s="7"/>
      <c r="AC106" s="28">
        <f t="shared" ca="1" si="13"/>
        <v>-5.1778990556357485E-2</v>
      </c>
      <c r="AD106" s="27"/>
      <c r="AE106" s="7"/>
    </row>
    <row r="107" spans="1:31" s="26" customFormat="1" x14ac:dyDescent="0.25">
      <c r="A107" s="26">
        <v>22</v>
      </c>
      <c r="B107" s="26">
        <v>-632</v>
      </c>
      <c r="C107" s="26">
        <v>11370</v>
      </c>
      <c r="D107" s="26">
        <v>13956</v>
      </c>
      <c r="E107" s="26">
        <v>14865</v>
      </c>
      <c r="F107" s="26">
        <v>12260</v>
      </c>
      <c r="G107" s="27"/>
      <c r="H107" s="7"/>
      <c r="I107" s="28">
        <f t="shared" si="14"/>
        <v>-3495</v>
      </c>
      <c r="J107" s="27">
        <f t="shared" si="14"/>
        <v>1696</v>
      </c>
      <c r="K107" s="7"/>
      <c r="L107" s="124">
        <f t="shared" si="22"/>
        <v>0.89746439139850531</v>
      </c>
      <c r="M107" s="27">
        <f t="shared" ca="1" si="15"/>
        <v>5.9115125176738888E-9</v>
      </c>
      <c r="N107" s="44"/>
      <c r="O107" s="44"/>
      <c r="P107" s="7"/>
      <c r="Q107" s="28">
        <f t="shared" ca="1" si="16"/>
        <v>-3455.5909367748582</v>
      </c>
      <c r="R107" s="27">
        <f t="shared" ca="1" si="17"/>
        <v>1696.3684483178913</v>
      </c>
      <c r="S107" s="7"/>
      <c r="T107" s="28">
        <f t="shared" ca="1" si="18"/>
        <v>0.89365615956068301</v>
      </c>
      <c r="U107" s="27">
        <f t="shared" ca="1" si="19"/>
        <v>0.43939254871704975</v>
      </c>
      <c r="V107" s="7"/>
      <c r="W107" s="28">
        <f t="shared" ca="1" si="20"/>
        <v>0.89754127775956938</v>
      </c>
      <c r="X107" s="27">
        <f t="shared" ca="1" si="24"/>
        <v>236.37291037482964</v>
      </c>
      <c r="Y107" s="7"/>
      <c r="Z107" s="28">
        <f t="shared" si="23"/>
        <v>236.547</v>
      </c>
      <c r="AA107" s="27">
        <f t="shared" si="21"/>
        <v>4.1285239857150264</v>
      </c>
      <c r="AB107" s="7"/>
      <c r="AC107" s="28">
        <f t="shared" ca="1" si="13"/>
        <v>-0.1740896251703532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11468</v>
      </c>
      <c r="D108" s="26">
        <v>14135</v>
      </c>
      <c r="E108" s="26">
        <v>14776</v>
      </c>
      <c r="F108" s="26">
        <v>12098</v>
      </c>
      <c r="G108" s="27"/>
      <c r="H108" s="7"/>
      <c r="I108" s="28">
        <f t="shared" si="14"/>
        <v>-3308</v>
      </c>
      <c r="J108" s="27">
        <f t="shared" si="14"/>
        <v>2037</v>
      </c>
      <c r="K108" s="7"/>
      <c r="L108" s="124">
        <f t="shared" si="22"/>
        <v>0.84959161649403037</v>
      </c>
      <c r="M108" s="27">
        <f t="shared" ca="1" si="15"/>
        <v>1.3068198170332816E-7</v>
      </c>
      <c r="N108" s="44"/>
      <c r="O108" s="44"/>
      <c r="P108" s="7"/>
      <c r="Q108" s="28">
        <f t="shared" ca="1" si="16"/>
        <v>-3268.5909367748582</v>
      </c>
      <c r="R108" s="27">
        <f t="shared" ca="1" si="17"/>
        <v>2037.3684483178913</v>
      </c>
      <c r="S108" s="7"/>
      <c r="T108" s="28">
        <f t="shared" ca="1" si="18"/>
        <v>0.84529577637429321</v>
      </c>
      <c r="U108" s="27">
        <f t="shared" ca="1" si="19"/>
        <v>0.52771820654279356</v>
      </c>
      <c r="V108" s="7"/>
      <c r="W108" s="28">
        <f t="shared" ca="1" si="20"/>
        <v>0.84995311612294211</v>
      </c>
      <c r="X108" s="27">
        <f t="shared" ca="1" si="24"/>
        <v>230.62174666992598</v>
      </c>
      <c r="Y108" s="7"/>
      <c r="Z108" s="28">
        <f t="shared" si="23"/>
        <v>230.79599999999999</v>
      </c>
      <c r="AA108" s="27">
        <f t="shared" si="21"/>
        <v>4.0281501004328328</v>
      </c>
      <c r="AB108" s="7"/>
      <c r="AC108" s="28">
        <f t="shared" ca="1" si="13"/>
        <v>-0.17425333007400923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11569</v>
      </c>
      <c r="D109" s="26">
        <v>14285</v>
      </c>
      <c r="E109" s="26">
        <v>14665</v>
      </c>
      <c r="F109" s="26">
        <v>11936</v>
      </c>
      <c r="G109" s="27"/>
      <c r="H109" s="7"/>
      <c r="I109" s="28">
        <f t="shared" si="14"/>
        <v>-3096</v>
      </c>
      <c r="J109" s="27">
        <f t="shared" si="14"/>
        <v>2349</v>
      </c>
      <c r="K109" s="7"/>
      <c r="L109" s="124">
        <f t="shared" si="22"/>
        <v>0.79373249310434868</v>
      </c>
      <c r="M109" s="27">
        <f t="shared" ca="1" si="15"/>
        <v>4.4145812444124332E-6</v>
      </c>
      <c r="N109" s="44"/>
      <c r="O109" s="44"/>
      <c r="P109" s="7"/>
      <c r="Q109" s="28">
        <f t="shared" ca="1" si="16"/>
        <v>-3056.5909367748582</v>
      </c>
      <c r="R109" s="27">
        <f t="shared" ca="1" si="17"/>
        <v>2349.3684483178913</v>
      </c>
      <c r="S109" s="7"/>
      <c r="T109" s="28">
        <f t="shared" ca="1" si="18"/>
        <v>0.79047010131806528</v>
      </c>
      <c r="U109" s="27">
        <f t="shared" ca="1" si="19"/>
        <v>0.60853229816048282</v>
      </c>
      <c r="V109" s="7"/>
      <c r="W109" s="28">
        <f t="shared" ca="1" si="20"/>
        <v>0.79583358359369283</v>
      </c>
      <c r="X109" s="27">
        <f t="shared" ca="1" si="24"/>
        <v>225.05378007387685</v>
      </c>
      <c r="Y109" s="7"/>
      <c r="Z109" s="28">
        <f t="shared" si="23"/>
        <v>225.09899999999999</v>
      </c>
      <c r="AA109" s="27">
        <f t="shared" si="21"/>
        <v>3.9287186929467155</v>
      </c>
      <c r="AB109" s="7"/>
      <c r="AC109" s="28">
        <f t="shared" ca="1" si="13"/>
        <v>-4.5219926123138521E-2</v>
      </c>
      <c r="AD109" s="27"/>
      <c r="AE109" s="7"/>
    </row>
    <row r="110" spans="1:31" s="26" customFormat="1" x14ac:dyDescent="0.25">
      <c r="A110" s="26">
        <v>25</v>
      </c>
      <c r="B110" s="26">
        <v>-620</v>
      </c>
      <c r="C110" s="26">
        <v>11695</v>
      </c>
      <c r="D110" s="26">
        <v>14429</v>
      </c>
      <c r="E110" s="26">
        <v>14543</v>
      </c>
      <c r="F110" s="26">
        <v>11792</v>
      </c>
      <c r="G110" s="27"/>
      <c r="H110" s="7"/>
      <c r="I110" s="28">
        <f t="shared" si="14"/>
        <v>-2848</v>
      </c>
      <c r="J110" s="27">
        <f t="shared" si="14"/>
        <v>2637</v>
      </c>
      <c r="K110" s="7"/>
      <c r="L110" s="124">
        <f t="shared" si="22"/>
        <v>0.7314138318326141</v>
      </c>
      <c r="M110" s="27">
        <f t="shared" ca="1" si="15"/>
        <v>8.7489982571765394E-7</v>
      </c>
      <c r="N110" s="44"/>
      <c r="O110" s="44"/>
      <c r="P110" s="7"/>
      <c r="Q110" s="28">
        <f t="shared" ca="1" si="16"/>
        <v>-2808.5909367748582</v>
      </c>
      <c r="R110" s="27">
        <f t="shared" ca="1" si="17"/>
        <v>2637.3684483178913</v>
      </c>
      <c r="S110" s="7"/>
      <c r="T110" s="28">
        <f t="shared" ca="1" si="18"/>
        <v>0.72633440596927024</v>
      </c>
      <c r="U110" s="27">
        <f t="shared" ca="1" si="19"/>
        <v>0.68312992119219607</v>
      </c>
      <c r="V110" s="7"/>
      <c r="W110" s="28">
        <f t="shared" ca="1" si="20"/>
        <v>0.73234919263236875</v>
      </c>
      <c r="X110" s="27">
        <f t="shared" ca="1" si="24"/>
        <v>219.44852800956448</v>
      </c>
      <c r="Y110" s="7"/>
      <c r="Z110" s="28">
        <f t="shared" si="23"/>
        <v>219.51899999999998</v>
      </c>
      <c r="AA110" s="27">
        <f t="shared" si="21"/>
        <v>3.8313293206854317</v>
      </c>
      <c r="AB110" s="7"/>
      <c r="AC110" s="28">
        <f t="shared" ca="1" si="13"/>
        <v>-7.0471990435493126E-2</v>
      </c>
      <c r="AD110" s="27"/>
      <c r="AE110" s="7"/>
    </row>
    <row r="111" spans="1:31" s="26" customFormat="1" x14ac:dyDescent="0.25">
      <c r="A111" s="26">
        <v>26</v>
      </c>
      <c r="B111" s="26">
        <v>-628</v>
      </c>
      <c r="C111" s="26">
        <v>11827</v>
      </c>
      <c r="D111" s="26">
        <v>14569</v>
      </c>
      <c r="E111" s="26">
        <v>14402</v>
      </c>
      <c r="F111" s="26">
        <v>11657</v>
      </c>
      <c r="G111" s="27"/>
      <c r="H111" s="7"/>
      <c r="I111" s="28">
        <f t="shared" si="14"/>
        <v>-2575</v>
      </c>
      <c r="J111" s="27">
        <f t="shared" si="14"/>
        <v>2912</v>
      </c>
      <c r="K111" s="7"/>
      <c r="L111" s="124">
        <f t="shared" si="22"/>
        <v>0.66122576655293508</v>
      </c>
      <c r="M111" s="27">
        <f t="shared" ca="1" si="15"/>
        <v>1.3087008425235629E-6</v>
      </c>
      <c r="N111" s="44"/>
      <c r="O111" s="44"/>
      <c r="P111" s="7"/>
      <c r="Q111" s="28">
        <f t="shared" ca="1" si="16"/>
        <v>-2535.5909367748582</v>
      </c>
      <c r="R111" s="27">
        <f t="shared" ca="1" si="17"/>
        <v>2912.3684483178913</v>
      </c>
      <c r="S111" s="7"/>
      <c r="T111" s="28">
        <f t="shared" ca="1" si="18"/>
        <v>0.65573341875063706</v>
      </c>
      <c r="U111" s="27">
        <f t="shared" ca="1" si="19"/>
        <v>0.75436029040650554</v>
      </c>
      <c r="V111" s="7"/>
      <c r="W111" s="28">
        <f t="shared" ca="1" si="20"/>
        <v>0.66236975118680197</v>
      </c>
      <c r="X111" s="27">
        <f t="shared" ca="1" si="24"/>
        <v>213.74194112426653</v>
      </c>
      <c r="Y111" s="7"/>
      <c r="Z111" s="28">
        <f t="shared" si="23"/>
        <v>213.86699999999999</v>
      </c>
      <c r="AA111" s="27">
        <f t="shared" si="21"/>
        <v>3.7326833113627123</v>
      </c>
      <c r="AB111" s="7"/>
      <c r="AC111" s="28">
        <f t="shared" ca="1" si="13"/>
        <v>-0.12505887573345831</v>
      </c>
      <c r="AD111" s="27"/>
      <c r="AE111" s="7"/>
    </row>
    <row r="112" spans="1:31" s="26" customFormat="1" x14ac:dyDescent="0.25">
      <c r="A112" s="26">
        <v>27</v>
      </c>
      <c r="B112" s="26">
        <v>-627</v>
      </c>
      <c r="C112" s="26">
        <v>11980</v>
      </c>
      <c r="D112" s="26">
        <v>14684</v>
      </c>
      <c r="E112" s="26">
        <v>14260</v>
      </c>
      <c r="F112" s="26">
        <v>11538</v>
      </c>
      <c r="G112" s="27"/>
      <c r="H112" s="7"/>
      <c r="I112" s="28">
        <f t="shared" si="14"/>
        <v>-2280</v>
      </c>
      <c r="J112" s="27">
        <f t="shared" si="14"/>
        <v>3146</v>
      </c>
      <c r="K112" s="7"/>
      <c r="L112" s="124">
        <f t="shared" si="22"/>
        <v>0.5847337374516719</v>
      </c>
      <c r="M112" s="27">
        <f t="shared" ca="1" si="15"/>
        <v>3.5112235370482153E-6</v>
      </c>
      <c r="N112" s="44"/>
      <c r="O112" s="44"/>
      <c r="P112" s="7"/>
      <c r="Q112" s="28">
        <f t="shared" ca="1" si="16"/>
        <v>-2240.5909367748582</v>
      </c>
      <c r="R112" s="27">
        <f t="shared" ca="1" si="17"/>
        <v>3146.3684483178913</v>
      </c>
      <c r="S112" s="7"/>
      <c r="T112" s="28">
        <f t="shared" ca="1" si="18"/>
        <v>0.57944297468654626</v>
      </c>
      <c r="U112" s="27">
        <f t="shared" ca="1" si="19"/>
        <v>0.81497085911977252</v>
      </c>
      <c r="V112" s="7"/>
      <c r="W112" s="28">
        <f t="shared" ca="1" si="20"/>
        <v>0.58660756336062081</v>
      </c>
      <c r="X112" s="27">
        <f t="shared" ca="1" si="24"/>
        <v>208.20298001073536</v>
      </c>
      <c r="Y112" s="7"/>
      <c r="Z112" s="28">
        <f t="shared" si="23"/>
        <v>208.22399999999999</v>
      </c>
      <c r="AA112" s="27">
        <f t="shared" si="21"/>
        <v>3.6341943816726725</v>
      </c>
      <c r="AB112" s="7"/>
      <c r="AC112" s="28">
        <f t="shared" ca="1" si="13"/>
        <v>-2.1019989264630112E-2</v>
      </c>
      <c r="AD112" s="27"/>
      <c r="AE112" s="7"/>
    </row>
    <row r="113" spans="1:31" s="26" customFormat="1" x14ac:dyDescent="0.25">
      <c r="A113" s="26">
        <v>28</v>
      </c>
      <c r="B113" s="26">
        <v>-607</v>
      </c>
      <c r="C113" s="26">
        <v>12143</v>
      </c>
      <c r="D113" s="26">
        <v>14795</v>
      </c>
      <c r="E113" s="26">
        <v>14109</v>
      </c>
      <c r="F113" s="26">
        <v>11445</v>
      </c>
      <c r="G113" s="27"/>
      <c r="H113" s="7"/>
      <c r="I113" s="28">
        <f t="shared" si="14"/>
        <v>-1966</v>
      </c>
      <c r="J113" s="27">
        <f t="shared" si="14"/>
        <v>3350</v>
      </c>
      <c r="K113" s="7"/>
      <c r="L113" s="124">
        <f t="shared" si="22"/>
        <v>0.50527332351818988</v>
      </c>
      <c r="M113" s="27">
        <f t="shared" ca="1" si="15"/>
        <v>3.4826608673847829E-7</v>
      </c>
      <c r="N113" s="44"/>
      <c r="O113" s="44"/>
      <c r="P113" s="7"/>
      <c r="Q113" s="28">
        <f t="shared" ca="1" si="16"/>
        <v>-1926.5909367748584</v>
      </c>
      <c r="R113" s="27">
        <f t="shared" ca="1" si="17"/>
        <v>3350.3684483178913</v>
      </c>
      <c r="S113" s="7"/>
      <c r="T113" s="28">
        <f t="shared" ca="1" si="18"/>
        <v>0.4982389088013785</v>
      </c>
      <c r="U113" s="27">
        <f t="shared" ca="1" si="19"/>
        <v>0.86781084210056936</v>
      </c>
      <c r="V113" s="7"/>
      <c r="W113" s="28">
        <f t="shared" ca="1" si="20"/>
        <v>0.5058634642528782</v>
      </c>
      <c r="X113" s="27">
        <f t="shared" ca="1" si="24"/>
        <v>202.69575550006005</v>
      </c>
      <c r="Y113" s="7"/>
      <c r="Z113" s="28">
        <f t="shared" si="23"/>
        <v>202.761</v>
      </c>
      <c r="AA113" s="27">
        <f t="shared" si="21"/>
        <v>3.5388470446362223</v>
      </c>
      <c r="AB113" s="7"/>
      <c r="AC113" s="28">
        <f t="shared" ca="1" si="13"/>
        <v>-6.5244499939950629E-2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12298</v>
      </c>
      <c r="D114" s="26">
        <v>14876</v>
      </c>
      <c r="E114" s="26">
        <v>13940</v>
      </c>
      <c r="F114" s="26">
        <v>11355</v>
      </c>
      <c r="G114" s="27"/>
      <c r="H114" s="7"/>
      <c r="I114" s="28">
        <f t="shared" si="14"/>
        <v>-1642</v>
      </c>
      <c r="J114" s="27">
        <f t="shared" si="14"/>
        <v>3521</v>
      </c>
      <c r="K114" s="7"/>
      <c r="L114" s="124">
        <f t="shared" si="22"/>
        <v>0.42150540290760818</v>
      </c>
      <c r="M114" s="27">
        <f t="shared" ca="1" si="15"/>
        <v>9.0789517423551125E-7</v>
      </c>
      <c r="N114" s="44"/>
      <c r="O114" s="44"/>
      <c r="P114" s="7"/>
      <c r="Q114" s="28">
        <f t="shared" ca="1" si="16"/>
        <v>-1602.5909367748584</v>
      </c>
      <c r="R114" s="27">
        <f t="shared" ca="1" si="17"/>
        <v>3521.3684483178913</v>
      </c>
      <c r="S114" s="7"/>
      <c r="T114" s="28">
        <f t="shared" ca="1" si="18"/>
        <v>0.41444872616827533</v>
      </c>
      <c r="U114" s="27">
        <f t="shared" ca="1" si="19"/>
        <v>0.91210318077564911</v>
      </c>
      <c r="V114" s="7"/>
      <c r="W114" s="28">
        <f t="shared" ca="1" si="20"/>
        <v>0.42245823824187928</v>
      </c>
      <c r="X114" s="27">
        <f t="shared" ca="1" si="24"/>
        <v>197.30915848261816</v>
      </c>
      <c r="Y114" s="7"/>
      <c r="Z114" s="28">
        <f t="shared" si="23"/>
        <v>197.316</v>
      </c>
      <c r="AA114" s="27">
        <f t="shared" si="21"/>
        <v>3.4438138668651317</v>
      </c>
      <c r="AB114" s="7"/>
      <c r="AC114" s="28">
        <f t="shared" ca="1" si="13"/>
        <v>-6.841517381843687E-3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12481</v>
      </c>
      <c r="D115" s="26">
        <v>14941</v>
      </c>
      <c r="E115" s="26">
        <v>13764</v>
      </c>
      <c r="F115" s="26">
        <v>11283</v>
      </c>
      <c r="G115" s="27"/>
      <c r="H115" s="7"/>
      <c r="I115" s="28">
        <f t="shared" si="14"/>
        <v>-1283</v>
      </c>
      <c r="J115" s="27">
        <f t="shared" si="14"/>
        <v>3658</v>
      </c>
      <c r="K115" s="7"/>
      <c r="L115" s="124">
        <f t="shared" si="22"/>
        <v>0.33024349762641281</v>
      </c>
      <c r="M115" s="27">
        <f t="shared" ca="1" si="15"/>
        <v>1.0203071865103879E-7</v>
      </c>
      <c r="N115" s="44"/>
      <c r="O115" s="44"/>
      <c r="P115" s="7"/>
      <c r="Q115" s="28">
        <f t="shared" ca="1" si="16"/>
        <v>-1243.5909367748584</v>
      </c>
      <c r="R115" s="27">
        <f t="shared" ca="1" si="17"/>
        <v>3658.3684483178913</v>
      </c>
      <c r="S115" s="7"/>
      <c r="T115" s="28">
        <f t="shared" ca="1" si="18"/>
        <v>0.32160713491739873</v>
      </c>
      <c r="U115" s="27">
        <f t="shared" ca="1" si="19"/>
        <v>0.94758885562059603</v>
      </c>
      <c r="V115" s="7"/>
      <c r="W115" s="28">
        <f t="shared" ca="1" si="20"/>
        <v>0.32992407514966604</v>
      </c>
      <c r="X115" s="27">
        <f t="shared" ca="1" si="24"/>
        <v>191.65372769963074</v>
      </c>
      <c r="Y115" s="7"/>
      <c r="Z115" s="28">
        <f t="shared" si="23"/>
        <v>191.64600000000002</v>
      </c>
      <c r="AA115" s="27">
        <f t="shared" si="21"/>
        <v>3.3448536982770531</v>
      </c>
      <c r="AB115" s="7"/>
      <c r="AC115" s="28">
        <f t="shared" ca="1" si="13"/>
        <v>7.7276996307205081E-3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12661</v>
      </c>
      <c r="D116" s="26">
        <v>14996</v>
      </c>
      <c r="E116" s="26">
        <v>13576</v>
      </c>
      <c r="F116" s="26">
        <v>11229</v>
      </c>
      <c r="G116" s="27"/>
      <c r="H116" s="7"/>
      <c r="I116" s="28">
        <f t="shared" si="14"/>
        <v>-915</v>
      </c>
      <c r="J116" s="27">
        <f t="shared" si="14"/>
        <v>3767</v>
      </c>
      <c r="K116" s="7"/>
      <c r="L116" s="124">
        <f t="shared" si="22"/>
        <v>0.23483666917162083</v>
      </c>
      <c r="M116" s="27">
        <f t="shared" ca="1" si="15"/>
        <v>2.6272427772666921E-8</v>
      </c>
      <c r="N116" s="44"/>
      <c r="O116" s="44"/>
      <c r="P116" s="7"/>
      <c r="Q116" s="28">
        <f t="shared" ca="1" si="16"/>
        <v>-875.59093677485839</v>
      </c>
      <c r="R116" s="27">
        <f t="shared" ca="1" si="17"/>
        <v>3767.3684483178913</v>
      </c>
      <c r="S116" s="7"/>
      <c r="T116" s="28">
        <f t="shared" ca="1" si="18"/>
        <v>0.22643803859338038</v>
      </c>
      <c r="U116" s="27">
        <f t="shared" ca="1" si="19"/>
        <v>0.9758219837819041</v>
      </c>
      <c r="V116" s="7"/>
      <c r="W116" s="28">
        <f t="shared" ca="1" si="20"/>
        <v>0.23499875688791255</v>
      </c>
      <c r="X116" s="27">
        <f t="shared" ca="1" si="24"/>
        <v>185.99725342859131</v>
      </c>
      <c r="Y116" s="7"/>
      <c r="Z116" s="28">
        <f t="shared" si="23"/>
        <v>185.92200000000003</v>
      </c>
      <c r="AA116" s="27">
        <f t="shared" si="21"/>
        <v>3.2449510518928979</v>
      </c>
      <c r="AB116" s="7"/>
      <c r="AC116" s="28">
        <f t="shared" ca="1" si="13"/>
        <v>7.525342859128159E-2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12848</v>
      </c>
      <c r="D117" s="26">
        <v>15032</v>
      </c>
      <c r="E117" s="26">
        <v>13388</v>
      </c>
      <c r="F117" s="26">
        <v>11193</v>
      </c>
      <c r="G117" s="27"/>
      <c r="H117" s="7"/>
      <c r="I117" s="28">
        <f t="shared" si="14"/>
        <v>-540</v>
      </c>
      <c r="J117" s="27">
        <f t="shared" si="14"/>
        <v>3839</v>
      </c>
      <c r="K117" s="7"/>
      <c r="L117" s="124">
        <f t="shared" si="22"/>
        <v>0.13739727347291572</v>
      </c>
      <c r="M117" s="27">
        <f t="shared" ca="1" si="15"/>
        <v>6.112471504535871E-7</v>
      </c>
      <c r="N117" s="44"/>
      <c r="O117" s="44"/>
      <c r="P117" s="7"/>
      <c r="Q117" s="28">
        <f t="shared" ca="1" si="16"/>
        <v>-500.59093677485839</v>
      </c>
      <c r="R117" s="27">
        <f t="shared" ca="1" si="17"/>
        <v>3839.3684483178913</v>
      </c>
      <c r="S117" s="7"/>
      <c r="T117" s="28">
        <f t="shared" ca="1" si="18"/>
        <v>0.12945866054580729</v>
      </c>
      <c r="U117" s="27">
        <f t="shared" ca="1" si="19"/>
        <v>0.99447138953983238</v>
      </c>
      <c r="V117" s="7"/>
      <c r="W117" s="28">
        <f t="shared" ca="1" si="20"/>
        <v>0.13817909643910026</v>
      </c>
      <c r="X117" s="27">
        <f t="shared" ca="1" si="24"/>
        <v>180.36747719783875</v>
      </c>
      <c r="Y117" s="7"/>
      <c r="Z117" s="28">
        <f t="shared" si="23"/>
        <v>180.21600000000004</v>
      </c>
      <c r="AA117" s="27">
        <f t="shared" si="21"/>
        <v>3.1453625647741017</v>
      </c>
      <c r="AB117" s="7"/>
      <c r="AC117" s="28">
        <f t="shared" ca="1" si="13"/>
        <v>0.15147719783871594</v>
      </c>
      <c r="AD117" s="27"/>
      <c r="AE117" s="7"/>
    </row>
    <row r="118" spans="1:31" s="26" customFormat="1" x14ac:dyDescent="0.25">
      <c r="A118" s="26">
        <v>33</v>
      </c>
      <c r="B118" s="26">
        <v>-634</v>
      </c>
      <c r="C118" s="26">
        <v>13045</v>
      </c>
      <c r="D118" s="26">
        <v>15043</v>
      </c>
      <c r="E118" s="26">
        <v>13196</v>
      </c>
      <c r="F118" s="26">
        <v>11180</v>
      </c>
      <c r="G118" s="27"/>
      <c r="H118" s="7"/>
      <c r="I118" s="28">
        <f t="shared" si="14"/>
        <v>-151</v>
      </c>
      <c r="J118" s="27">
        <f t="shared" si="14"/>
        <v>3863</v>
      </c>
      <c r="K118" s="7"/>
      <c r="L118" s="124">
        <f t="shared" si="22"/>
        <v>3.8595728490559318E-2</v>
      </c>
      <c r="M118" s="27">
        <f t="shared" ca="1" si="15"/>
        <v>9.3307140113022235E-7</v>
      </c>
      <c r="N118" s="44"/>
      <c r="O118" s="44"/>
      <c r="P118" s="7"/>
      <c r="Q118" s="28">
        <f t="shared" ca="1" si="16"/>
        <v>-111.59093677485836</v>
      </c>
      <c r="R118" s="27">
        <f t="shared" ca="1" si="17"/>
        <v>3863.3684483178913</v>
      </c>
      <c r="S118" s="7"/>
      <c r="T118" s="28">
        <f t="shared" ca="1" si="18"/>
        <v>2.8858719051124835E-2</v>
      </c>
      <c r="U118" s="27">
        <f t="shared" ca="1" si="19"/>
        <v>1.0006878581258085</v>
      </c>
      <c r="V118" s="7"/>
      <c r="W118" s="28">
        <f t="shared" ca="1" si="20"/>
        <v>3.7629772279786686E-2</v>
      </c>
      <c r="X118" s="27">
        <f t="shared" ca="1" si="24"/>
        <v>174.6105625961477</v>
      </c>
      <c r="Y118" s="7"/>
      <c r="Z118" s="28">
        <f t="shared" si="23"/>
        <v>174.51000000000005</v>
      </c>
      <c r="AA118" s="27">
        <f t="shared" si="21"/>
        <v>3.0457740776553055</v>
      </c>
      <c r="AB118" s="7"/>
      <c r="AC118" s="28">
        <f t="shared" ca="1" si="13"/>
        <v>0.10056259614765395</v>
      </c>
      <c r="AD118" s="27"/>
      <c r="AE118" s="7"/>
    </row>
    <row r="119" spans="1:31" s="26" customFormat="1" x14ac:dyDescent="0.25">
      <c r="A119" s="26">
        <v>34</v>
      </c>
      <c r="B119" s="26">
        <v>-620</v>
      </c>
      <c r="C119" s="26">
        <v>13228</v>
      </c>
      <c r="D119" s="26">
        <v>15041</v>
      </c>
      <c r="E119" s="26">
        <v>13004</v>
      </c>
      <c r="F119" s="26">
        <v>11184</v>
      </c>
      <c r="G119" s="27"/>
      <c r="H119" s="7"/>
      <c r="I119" s="28">
        <f t="shared" si="14"/>
        <v>224</v>
      </c>
      <c r="J119" s="27">
        <f t="shared" si="14"/>
        <v>3857</v>
      </c>
      <c r="K119" s="7"/>
      <c r="L119" s="124">
        <f t="shared" si="22"/>
        <v>-5.8401372943277956E-2</v>
      </c>
      <c r="M119" s="27">
        <f t="shared" ca="1" si="15"/>
        <v>9.3233936121063264E-7</v>
      </c>
      <c r="N119" s="44"/>
      <c r="O119" s="44"/>
      <c r="P119" s="7"/>
      <c r="Q119" s="28">
        <f t="shared" ca="1" si="16"/>
        <v>263.40906322514161</v>
      </c>
      <c r="R119" s="27">
        <f t="shared" ca="1" si="17"/>
        <v>3857.3684483178913</v>
      </c>
      <c r="S119" s="7"/>
      <c r="T119" s="28">
        <f t="shared" ca="1" si="18"/>
        <v>-6.812065899644823E-2</v>
      </c>
      <c r="U119" s="27">
        <f t="shared" ca="1" si="19"/>
        <v>0.99913374097931451</v>
      </c>
      <c r="V119" s="7"/>
      <c r="W119" s="28">
        <f t="shared" ca="1" si="20"/>
        <v>-5.9366950159874657E-2</v>
      </c>
      <c r="X119" s="27">
        <f t="shared" ca="1" si="24"/>
        <v>169.05660539850783</v>
      </c>
      <c r="Y119" s="7"/>
      <c r="Z119" s="28">
        <f t="shared" si="23"/>
        <v>168.93000000000004</v>
      </c>
      <c r="AA119" s="27">
        <f t="shared" si="21"/>
        <v>2.9483847053940218</v>
      </c>
      <c r="AB119" s="7"/>
      <c r="AC119" s="28">
        <f t="shared" ca="1" si="13"/>
        <v>0.12660539850779173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13415</v>
      </c>
      <c r="D120" s="26">
        <v>15021</v>
      </c>
      <c r="E120" s="26">
        <v>12826</v>
      </c>
      <c r="F120" s="26">
        <v>11209</v>
      </c>
      <c r="G120" s="27"/>
      <c r="H120" s="7"/>
      <c r="I120" s="28">
        <f t="shared" si="14"/>
        <v>589</v>
      </c>
      <c r="J120" s="27">
        <f t="shared" si="14"/>
        <v>3812</v>
      </c>
      <c r="K120" s="7"/>
      <c r="L120" s="124">
        <f t="shared" si="22"/>
        <v>-0.15438135523199062</v>
      </c>
      <c r="M120" s="27">
        <f t="shared" ca="1" si="15"/>
        <v>2.6560386414588955E-7</v>
      </c>
      <c r="N120" s="44"/>
      <c r="O120" s="44"/>
      <c r="P120" s="7"/>
      <c r="Q120" s="28">
        <f t="shared" ca="1" si="16"/>
        <v>628.40906322514161</v>
      </c>
      <c r="R120" s="27">
        <f t="shared" ca="1" si="17"/>
        <v>3812.3684483178913</v>
      </c>
      <c r="S120" s="7"/>
      <c r="T120" s="28">
        <f t="shared" ca="1" si="18"/>
        <v>-0.162513920296086</v>
      </c>
      <c r="U120" s="27">
        <f t="shared" ca="1" si="19"/>
        <v>0.98747786238060931</v>
      </c>
      <c r="V120" s="7"/>
      <c r="W120" s="28">
        <f t="shared" ca="1" si="20"/>
        <v>-0.15386598753398667</v>
      </c>
      <c r="X120" s="27">
        <f t="shared" ca="1" si="24"/>
        <v>163.60058396745467</v>
      </c>
      <c r="Y120" s="7"/>
      <c r="Z120" s="28">
        <f t="shared" si="23"/>
        <v>163.37700000000004</v>
      </c>
      <c r="AA120" s="27">
        <f t="shared" si="21"/>
        <v>2.8514665720307764</v>
      </c>
      <c r="AB120" s="7"/>
      <c r="AC120" s="28">
        <f t="shared" ca="1" si="13"/>
        <v>0.22358396745462983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13592</v>
      </c>
      <c r="D121" s="26">
        <v>14974</v>
      </c>
      <c r="E121" s="26">
        <v>12637</v>
      </c>
      <c r="F121" s="26">
        <v>11241</v>
      </c>
      <c r="G121" s="27"/>
      <c r="H121" s="7"/>
      <c r="I121" s="28">
        <f t="shared" si="14"/>
        <v>955</v>
      </c>
      <c r="J121" s="27">
        <f t="shared" si="14"/>
        <v>3733</v>
      </c>
      <c r="K121" s="7"/>
      <c r="L121" s="124">
        <f t="shared" si="22"/>
        <v>-0.24845771788319165</v>
      </c>
      <c r="M121" s="27">
        <f t="shared" ca="1" si="15"/>
        <v>5.9102228411844368E-8</v>
      </c>
      <c r="N121" s="44"/>
      <c r="O121" s="44"/>
      <c r="P121" s="7"/>
      <c r="Q121" s="28">
        <f t="shared" ca="1" si="16"/>
        <v>994.40906322514161</v>
      </c>
      <c r="R121" s="27">
        <f t="shared" ca="1" si="17"/>
        <v>3733.3684483178913</v>
      </c>
      <c r="S121" s="7"/>
      <c r="T121" s="28">
        <f t="shared" ca="1" si="18"/>
        <v>-0.25716579327051731</v>
      </c>
      <c r="U121" s="27">
        <f t="shared" ca="1" si="19"/>
        <v>0.96701531995177126</v>
      </c>
      <c r="V121" s="7"/>
      <c r="W121" s="28">
        <f t="shared" ca="1" si="20"/>
        <v>-0.24870082738200205</v>
      </c>
      <c r="X121" s="27">
        <f t="shared" ca="1" si="24"/>
        <v>158.03405021477079</v>
      </c>
      <c r="Y121" s="7"/>
      <c r="Z121" s="28">
        <f t="shared" si="23"/>
        <v>157.85100000000003</v>
      </c>
      <c r="AA121" s="27">
        <f t="shared" si="21"/>
        <v>2.7550196775655698</v>
      </c>
      <c r="AB121" s="7"/>
      <c r="AC121" s="28">
        <f t="shared" ca="1" si="13"/>
        <v>0.18305021477075911</v>
      </c>
      <c r="AD121" s="27"/>
      <c r="AE121" s="7"/>
    </row>
    <row r="122" spans="1:31" s="26" customFormat="1" x14ac:dyDescent="0.25">
      <c r="A122" s="26">
        <v>37</v>
      </c>
      <c r="B122" s="26">
        <v>-611</v>
      </c>
      <c r="C122" s="26">
        <v>13770</v>
      </c>
      <c r="D122" s="26">
        <v>14919</v>
      </c>
      <c r="E122" s="26">
        <v>12465</v>
      </c>
      <c r="F122" s="26">
        <v>11301</v>
      </c>
      <c r="G122" s="27"/>
      <c r="H122" s="7"/>
      <c r="I122" s="28">
        <f t="shared" si="14"/>
        <v>1305</v>
      </c>
      <c r="J122" s="27">
        <f t="shared" si="14"/>
        <v>3618</v>
      </c>
      <c r="K122" s="7"/>
      <c r="L122" s="124">
        <f t="shared" si="22"/>
        <v>-0.33978325055651853</v>
      </c>
      <c r="M122" s="27">
        <f t="shared" ca="1" si="15"/>
        <v>9.2299364788707776E-8</v>
      </c>
      <c r="N122" s="44"/>
      <c r="O122" s="44"/>
      <c r="P122" s="7"/>
      <c r="Q122" s="28">
        <f t="shared" ca="1" si="16"/>
        <v>1344.4090632251416</v>
      </c>
      <c r="R122" s="27">
        <f t="shared" ca="1" si="17"/>
        <v>3618.3684483178913</v>
      </c>
      <c r="S122" s="7"/>
      <c r="T122" s="28">
        <f t="shared" ca="1" si="18"/>
        <v>-0.34767987944825218</v>
      </c>
      <c r="U122" s="27">
        <f t="shared" ca="1" si="19"/>
        <v>0.93722807464396918</v>
      </c>
      <c r="V122" s="7"/>
      <c r="W122" s="28">
        <f t="shared" ca="1" si="20"/>
        <v>-0.33947944245131279</v>
      </c>
      <c r="X122" s="27">
        <f t="shared" ca="1" si="24"/>
        <v>152.54581124235403</v>
      </c>
      <c r="Y122" s="7"/>
      <c r="Z122" s="28">
        <f t="shared" si="23"/>
        <v>152.35200000000003</v>
      </c>
      <c r="AA122" s="27">
        <f t="shared" si="21"/>
        <v>2.6590440219984015</v>
      </c>
      <c r="AB122" s="7"/>
      <c r="AC122" s="28">
        <f t="shared" ca="1" si="13"/>
        <v>0.19381124235400193</v>
      </c>
      <c r="AD122" s="27"/>
      <c r="AE122" s="7"/>
    </row>
    <row r="123" spans="1:31" s="26" customFormat="1" x14ac:dyDescent="0.25">
      <c r="A123" s="26">
        <v>38</v>
      </c>
      <c r="B123" s="26">
        <v>-620</v>
      </c>
      <c r="C123" s="26">
        <v>13945</v>
      </c>
      <c r="D123" s="26">
        <v>14847</v>
      </c>
      <c r="E123" s="26">
        <v>12293</v>
      </c>
      <c r="F123" s="26">
        <v>11378</v>
      </c>
      <c r="G123" s="27"/>
      <c r="H123" s="7"/>
      <c r="I123" s="28">
        <f t="shared" si="14"/>
        <v>1652</v>
      </c>
      <c r="J123" s="27">
        <f t="shared" si="14"/>
        <v>3469</v>
      </c>
      <c r="K123" s="7"/>
      <c r="L123" s="124">
        <f t="shared" si="22"/>
        <v>-0.42925273962697919</v>
      </c>
      <c r="M123" s="27">
        <f t="shared" ca="1" si="15"/>
        <v>9.4024375096655624E-8</v>
      </c>
      <c r="N123" s="44"/>
      <c r="O123" s="44"/>
      <c r="P123" s="7"/>
      <c r="Q123" s="28">
        <f t="shared" ca="1" si="16"/>
        <v>1691.4090632251416</v>
      </c>
      <c r="R123" s="27">
        <f t="shared" ca="1" si="17"/>
        <v>3469.3684483178913</v>
      </c>
      <c r="S123" s="7"/>
      <c r="T123" s="28">
        <f t="shared" ca="1" si="18"/>
        <v>-0.43741813060160645</v>
      </c>
      <c r="U123" s="27">
        <f t="shared" ca="1" si="19"/>
        <v>0.89863416550603414</v>
      </c>
      <c r="V123" s="7"/>
      <c r="W123" s="28">
        <f t="shared" ca="1" si="20"/>
        <v>-0.42955937357013724</v>
      </c>
      <c r="X123" s="27">
        <f t="shared" ca="1" si="24"/>
        <v>146.90859718224317</v>
      </c>
      <c r="Y123" s="7"/>
      <c r="Z123" s="28">
        <f t="shared" si="23"/>
        <v>146.77200000000002</v>
      </c>
      <c r="AA123" s="27">
        <f t="shared" si="21"/>
        <v>2.5616546497371178</v>
      </c>
      <c r="AB123" s="7"/>
      <c r="AC123" s="28">
        <f t="shared" ca="1" si="13"/>
        <v>0.13659718224315043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14116</v>
      </c>
      <c r="D124" s="26">
        <v>14749</v>
      </c>
      <c r="E124" s="26">
        <v>12122</v>
      </c>
      <c r="F124" s="26">
        <v>11472</v>
      </c>
      <c r="G124" s="27"/>
      <c r="H124" s="7"/>
      <c r="I124" s="28">
        <f t="shared" si="14"/>
        <v>1994</v>
      </c>
      <c r="J124" s="27">
        <f t="shared" si="14"/>
        <v>3277</v>
      </c>
      <c r="K124" s="7"/>
      <c r="L124" s="124">
        <f t="shared" si="22"/>
        <v>-0.51706403066567264</v>
      </c>
      <c r="M124" s="27">
        <f t="shared" ca="1" si="15"/>
        <v>1.9037848189762151E-6</v>
      </c>
      <c r="N124" s="44"/>
      <c r="O124" s="44"/>
      <c r="P124" s="7"/>
      <c r="Q124" s="28">
        <f t="shared" ca="1" si="16"/>
        <v>2033.4090632251416</v>
      </c>
      <c r="R124" s="27">
        <f t="shared" ca="1" si="17"/>
        <v>3277.3684483178913</v>
      </c>
      <c r="S124" s="7"/>
      <c r="T124" s="28">
        <f t="shared" ca="1" si="18"/>
        <v>-0.52586332338099306</v>
      </c>
      <c r="U124" s="27">
        <f t="shared" ca="1" si="19"/>
        <v>0.84890241681822542</v>
      </c>
      <c r="V124" s="7"/>
      <c r="W124" s="28">
        <f t="shared" ca="1" si="20"/>
        <v>-0.51844380775599419</v>
      </c>
      <c r="X124" s="27">
        <f t="shared" ca="1" si="24"/>
        <v>141.04368076993296</v>
      </c>
      <c r="Y124" s="7"/>
      <c r="Z124" s="28">
        <f t="shared" si="23"/>
        <v>141.03000000000003</v>
      </c>
      <c r="AA124" s="27">
        <f t="shared" si="21"/>
        <v>2.4614378440876035</v>
      </c>
      <c r="AB124" s="7"/>
      <c r="AC124" s="28">
        <f t="shared" ca="1" si="13"/>
        <v>1.3680769932932435E-2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14265</v>
      </c>
      <c r="D125" s="26">
        <v>14634</v>
      </c>
      <c r="E125" s="26">
        <v>11964</v>
      </c>
      <c r="F125" s="26">
        <v>11578</v>
      </c>
      <c r="G125" s="27"/>
      <c r="H125" s="7"/>
      <c r="I125" s="28">
        <f t="shared" si="14"/>
        <v>2301</v>
      </c>
      <c r="J125" s="27">
        <f t="shared" si="14"/>
        <v>3056</v>
      </c>
      <c r="K125" s="7"/>
      <c r="L125" s="124">
        <f t="shared" si="22"/>
        <v>-0.59931093929284296</v>
      </c>
      <c r="M125" s="27">
        <f t="shared" ca="1" si="15"/>
        <v>9.3823017558584171E-7</v>
      </c>
      <c r="N125" s="44"/>
      <c r="O125" s="44"/>
      <c r="P125" s="7"/>
      <c r="Q125" s="28">
        <f t="shared" ca="1" si="16"/>
        <v>2340.4090632251418</v>
      </c>
      <c r="R125" s="27">
        <f t="shared" ca="1" si="17"/>
        <v>3056.3684483178913</v>
      </c>
      <c r="S125" s="7"/>
      <c r="T125" s="28">
        <f t="shared" ca="1" si="18"/>
        <v>-0.60525710754260631</v>
      </c>
      <c r="U125" s="27">
        <f t="shared" ca="1" si="19"/>
        <v>0.79165910192236211</v>
      </c>
      <c r="V125" s="7"/>
      <c r="W125" s="28">
        <f t="shared" ca="1" si="20"/>
        <v>-0.59834231646863023</v>
      </c>
      <c r="X125" s="27">
        <f t="shared" ca="1" si="24"/>
        <v>135.37475073354665</v>
      </c>
      <c r="Y125" s="7"/>
      <c r="Z125" s="28">
        <f t="shared" si="23"/>
        <v>135.31500000000003</v>
      </c>
      <c r="AA125" s="27">
        <f t="shared" si="21"/>
        <v>2.3616922773361275</v>
      </c>
      <c r="AB125" s="7"/>
      <c r="AC125" s="28">
        <f t="shared" ca="1" si="13"/>
        <v>5.9750733546621859E-2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14417</v>
      </c>
      <c r="D126" s="26">
        <v>14516</v>
      </c>
      <c r="E126" s="26">
        <v>11822</v>
      </c>
      <c r="F126" s="26">
        <v>11707</v>
      </c>
      <c r="G126" s="27"/>
      <c r="H126" s="7"/>
      <c r="I126" s="28">
        <f t="shared" si="14"/>
        <v>2595</v>
      </c>
      <c r="J126" s="27">
        <f t="shared" si="14"/>
        <v>2809</v>
      </c>
      <c r="K126" s="7"/>
      <c r="L126" s="124">
        <f t="shared" si="22"/>
        <v>-0.67410246065293355</v>
      </c>
      <c r="M126" s="27">
        <f t="shared" ca="1" si="15"/>
        <v>6.9773329478677193E-7</v>
      </c>
      <c r="N126" s="44"/>
      <c r="O126" s="44"/>
      <c r="P126" s="7"/>
      <c r="Q126" s="28">
        <f t="shared" ca="1" si="16"/>
        <v>2634.4090632251418</v>
      </c>
      <c r="R126" s="27">
        <f t="shared" ca="1" si="17"/>
        <v>2809.3684483178913</v>
      </c>
      <c r="S126" s="7"/>
      <c r="T126" s="28">
        <f t="shared" ca="1" si="18"/>
        <v>-0.68128893993190354</v>
      </c>
      <c r="U126" s="27">
        <f t="shared" ca="1" si="19"/>
        <v>0.72768127939169136</v>
      </c>
      <c r="V126" s="7"/>
      <c r="W126" s="28">
        <f t="shared" ca="1" si="20"/>
        <v>-0.67493776496561653</v>
      </c>
      <c r="X126" s="27">
        <f t="shared" ca="1" si="24"/>
        <v>129.61054462953251</v>
      </c>
      <c r="Y126" s="7"/>
      <c r="Z126" s="28">
        <f t="shared" si="23"/>
        <v>129.71700000000001</v>
      </c>
      <c r="AA126" s="27">
        <f t="shared" si="21"/>
        <v>2.2639887458094847</v>
      </c>
      <c r="AB126" s="7"/>
      <c r="AC126" s="28">
        <f t="shared" ca="1" si="13"/>
        <v>-0.10645537046750064</v>
      </c>
      <c r="AD126" s="27"/>
      <c r="AE126" s="7"/>
    </row>
    <row r="127" spans="1:31" s="26" customFormat="1" x14ac:dyDescent="0.25">
      <c r="A127" s="26">
        <v>42</v>
      </c>
      <c r="B127" s="26">
        <v>-624</v>
      </c>
      <c r="C127" s="26">
        <v>14545</v>
      </c>
      <c r="D127" s="26">
        <v>14378</v>
      </c>
      <c r="E127" s="26">
        <v>11691</v>
      </c>
      <c r="F127" s="26">
        <v>11842</v>
      </c>
      <c r="G127" s="27"/>
      <c r="H127" s="7"/>
      <c r="I127" s="28">
        <f t="shared" si="14"/>
        <v>2854</v>
      </c>
      <c r="J127" s="27">
        <f t="shared" si="14"/>
        <v>2536</v>
      </c>
      <c r="K127" s="7"/>
      <c r="L127" s="124">
        <f t="shared" si="22"/>
        <v>-0.74267201291090057</v>
      </c>
      <c r="M127" s="27">
        <f t="shared" ca="1" si="15"/>
        <v>1.7301455722518611E-8</v>
      </c>
      <c r="N127" s="44"/>
      <c r="O127" s="44"/>
      <c r="P127" s="7"/>
      <c r="Q127" s="28">
        <f t="shared" ca="1" si="16"/>
        <v>2893.4090632251418</v>
      </c>
      <c r="R127" s="27">
        <f t="shared" ca="1" si="17"/>
        <v>2536.3684483178913</v>
      </c>
      <c r="S127" s="7"/>
      <c r="T127" s="28">
        <f t="shared" ca="1" si="18"/>
        <v>-0.74826936370342734</v>
      </c>
      <c r="U127" s="27">
        <f t="shared" ca="1" si="19"/>
        <v>0.65696894922621329</v>
      </c>
      <c r="V127" s="7"/>
      <c r="W127" s="28">
        <f t="shared" ca="1" si="20"/>
        <v>-0.74254047791281064</v>
      </c>
      <c r="X127" s="27">
        <f t="shared" ca="1" si="24"/>
        <v>123.95809813845972</v>
      </c>
      <c r="Y127" s="7"/>
      <c r="Z127" s="28">
        <f t="shared" si="23"/>
        <v>124.10100000000001</v>
      </c>
      <c r="AA127" s="27">
        <f t="shared" si="21"/>
        <v>2.1659710550174833</v>
      </c>
      <c r="AB127" s="7"/>
      <c r="AC127" s="28">
        <f t="shared" ca="1" si="13"/>
        <v>-0.14290186154029527</v>
      </c>
      <c r="AD127" s="27"/>
      <c r="AE127" s="7"/>
    </row>
    <row r="128" spans="1:31" s="26" customFormat="1" x14ac:dyDescent="0.25">
      <c r="A128" s="26">
        <v>43</v>
      </c>
      <c r="B128" s="26">
        <v>-631</v>
      </c>
      <c r="C128" s="26">
        <v>14660</v>
      </c>
      <c r="D128" s="26">
        <v>14225</v>
      </c>
      <c r="E128" s="26">
        <v>11569</v>
      </c>
      <c r="F128" s="26">
        <v>11989</v>
      </c>
      <c r="G128" s="27"/>
      <c r="H128" s="7"/>
      <c r="I128" s="28">
        <f t="shared" si="14"/>
        <v>3091</v>
      </c>
      <c r="J128" s="27">
        <f t="shared" si="14"/>
        <v>2236</v>
      </c>
      <c r="K128" s="7"/>
      <c r="L128" s="124">
        <f t="shared" si="22"/>
        <v>-0.80475758509011264</v>
      </c>
      <c r="M128" s="27">
        <f t="shared" ca="1" si="15"/>
        <v>5.8941582199749843E-8</v>
      </c>
      <c r="N128" s="44"/>
      <c r="O128" s="44"/>
      <c r="P128" s="7"/>
      <c r="Q128" s="28">
        <f t="shared" ca="1" si="16"/>
        <v>3130.4090632251418</v>
      </c>
      <c r="R128" s="27">
        <f t="shared" ca="1" si="17"/>
        <v>2236.3684483178913</v>
      </c>
      <c r="S128" s="7"/>
      <c r="T128" s="28">
        <f t="shared" ca="1" si="18"/>
        <v>-0.80956033062949351</v>
      </c>
      <c r="U128" s="27">
        <f t="shared" ca="1" si="19"/>
        <v>0.57926309190151204</v>
      </c>
      <c r="V128" s="7"/>
      <c r="W128" s="28">
        <f t="shared" ca="1" si="20"/>
        <v>-0.80451480621500249</v>
      </c>
      <c r="X128" s="27">
        <f t="shared" ca="1" si="24"/>
        <v>118.2115024923786</v>
      </c>
      <c r="Y128" s="7"/>
      <c r="Z128" s="28">
        <f t="shared" si="23"/>
        <v>118.42200000000001</v>
      </c>
      <c r="AA128" s="27">
        <f t="shared" si="21"/>
        <v>2.066853806796725</v>
      </c>
      <c r="AB128" s="7"/>
      <c r="AC128" s="28">
        <f t="shared" ca="1" si="13"/>
        <v>-0.21049750762141173</v>
      </c>
      <c r="AD128" s="27"/>
      <c r="AE128" s="7"/>
    </row>
    <row r="129" spans="1:31" s="26" customFormat="1" x14ac:dyDescent="0.25">
      <c r="A129" s="26">
        <v>44</v>
      </c>
      <c r="B129" s="26">
        <v>-602</v>
      </c>
      <c r="C129" s="26">
        <v>14761</v>
      </c>
      <c r="D129" s="26">
        <v>14069</v>
      </c>
      <c r="E129" s="26">
        <v>11470</v>
      </c>
      <c r="F129" s="26">
        <v>12143</v>
      </c>
      <c r="G129" s="27"/>
      <c r="H129" s="7"/>
      <c r="I129" s="28">
        <f t="shared" si="14"/>
        <v>3291</v>
      </c>
      <c r="J129" s="27">
        <f t="shared" si="14"/>
        <v>1926</v>
      </c>
      <c r="K129" s="7"/>
      <c r="L129" s="124">
        <f t="shared" si="22"/>
        <v>-0.85663325211114216</v>
      </c>
      <c r="M129" s="27">
        <f t="shared" ca="1" si="15"/>
        <v>9.584177981779665E-8</v>
      </c>
      <c r="N129" s="44"/>
      <c r="O129" s="44"/>
      <c r="P129" s="7"/>
      <c r="Q129" s="28">
        <f t="shared" ca="1" si="16"/>
        <v>3330.4090632251418</v>
      </c>
      <c r="R129" s="27">
        <f t="shared" ca="1" si="17"/>
        <v>1926.3684483178913</v>
      </c>
      <c r="S129" s="7"/>
      <c r="T129" s="28">
        <f t="shared" ca="1" si="18"/>
        <v>-0.86128266558819921</v>
      </c>
      <c r="U129" s="27">
        <f t="shared" ca="1" si="19"/>
        <v>0.49896703933265402</v>
      </c>
      <c r="V129" s="7"/>
      <c r="W129" s="28">
        <f t="shared" ca="1" si="20"/>
        <v>-0.85694283534682814</v>
      </c>
      <c r="X129" s="27">
        <f t="shared" ca="1" si="24"/>
        <v>112.66773873811178</v>
      </c>
      <c r="Y129" s="7"/>
      <c r="Z129" s="28">
        <f t="shared" si="23"/>
        <v>113.00400000000002</v>
      </c>
      <c r="AA129" s="27">
        <f t="shared" si="21"/>
        <v>1.9722918679236725</v>
      </c>
      <c r="AB129" s="7"/>
      <c r="AC129" s="28">
        <f t="shared" ca="1" si="13"/>
        <v>-0.33626126188823946</v>
      </c>
      <c r="AD129" s="27"/>
      <c r="AE129" s="7"/>
    </row>
    <row r="130" spans="1:31" s="26" customFormat="1" x14ac:dyDescent="0.25">
      <c r="A130" s="26">
        <v>45</v>
      </c>
      <c r="B130" s="26">
        <v>-612</v>
      </c>
      <c r="C130" s="26">
        <v>14846</v>
      </c>
      <c r="D130" s="26">
        <v>13905</v>
      </c>
      <c r="E130" s="26">
        <v>11386</v>
      </c>
      <c r="F130" s="26">
        <v>12306</v>
      </c>
      <c r="G130" s="27"/>
      <c r="H130" s="7"/>
      <c r="I130" s="28">
        <f t="shared" si="14"/>
        <v>3460</v>
      </c>
      <c r="J130" s="27">
        <f t="shared" si="14"/>
        <v>1599</v>
      </c>
      <c r="K130" s="7"/>
      <c r="L130" s="124">
        <f t="shared" si="22"/>
        <v>-0.90152114288221685</v>
      </c>
      <c r="M130" s="27">
        <f t="shared" ca="1" si="15"/>
        <v>1.6630103523495237E-8</v>
      </c>
      <c r="N130" s="44"/>
      <c r="O130" s="44"/>
      <c r="P130" s="7"/>
      <c r="Q130" s="28">
        <f t="shared" ca="1" si="16"/>
        <v>3499.4090632251418</v>
      </c>
      <c r="R130" s="27">
        <f t="shared" ca="1" si="17"/>
        <v>1599.3684483178913</v>
      </c>
      <c r="S130" s="7"/>
      <c r="T130" s="28">
        <f t="shared" ca="1" si="18"/>
        <v>-0.90498803862830546</v>
      </c>
      <c r="U130" s="27">
        <f t="shared" ca="1" si="19"/>
        <v>0.41426765484872968</v>
      </c>
      <c r="V130" s="7"/>
      <c r="W130" s="28">
        <f t="shared" ca="1" si="20"/>
        <v>-0.90139218512353791</v>
      </c>
      <c r="X130" s="27">
        <f t="shared" ca="1" si="24"/>
        <v>107.13990388652661</v>
      </c>
      <c r="Y130" s="7"/>
      <c r="Z130" s="28">
        <f t="shared" si="23"/>
        <v>107.49600000000002</v>
      </c>
      <c r="AA130" s="27">
        <f t="shared" si="21"/>
        <v>1.876159132723825</v>
      </c>
      <c r="AB130" s="7"/>
      <c r="AC130" s="28">
        <f t="shared" ca="1" si="13"/>
        <v>-0.35609611347341286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14919</v>
      </c>
      <c r="D131" s="26">
        <v>13730</v>
      </c>
      <c r="E131" s="26">
        <v>11317</v>
      </c>
      <c r="F131" s="26">
        <v>12484</v>
      </c>
      <c r="G131" s="27"/>
      <c r="H131" s="7"/>
      <c r="I131" s="28">
        <f t="shared" si="14"/>
        <v>3602</v>
      </c>
      <c r="J131" s="27">
        <f t="shared" si="14"/>
        <v>1246</v>
      </c>
      <c r="K131" s="7"/>
      <c r="L131" s="124">
        <f t="shared" si="22"/>
        <v>-0.93908080906414282</v>
      </c>
      <c r="M131" s="27">
        <f t="shared" ca="1" si="15"/>
        <v>2.6581019319114681E-8</v>
      </c>
      <c r="N131" s="44"/>
      <c r="O131" s="44"/>
      <c r="P131" s="7"/>
      <c r="Q131" s="28">
        <f t="shared" ca="1" si="16"/>
        <v>3641.4090632251418</v>
      </c>
      <c r="R131" s="27">
        <f t="shared" ca="1" si="17"/>
        <v>1246.3684483178913</v>
      </c>
      <c r="S131" s="7"/>
      <c r="T131" s="28">
        <f t="shared" ca="1" si="18"/>
        <v>-0.94171089644898642</v>
      </c>
      <c r="U131" s="27">
        <f t="shared" ca="1" si="19"/>
        <v>0.32283376272999786</v>
      </c>
      <c r="V131" s="7"/>
      <c r="W131" s="28">
        <f t="shared" ca="1" si="20"/>
        <v>-0.93891777219923456</v>
      </c>
      <c r="X131" s="27">
        <f t="shared" ca="1" si="24"/>
        <v>101.43184830648772</v>
      </c>
      <c r="Y131" s="7"/>
      <c r="Z131" s="28">
        <f t="shared" si="23"/>
        <v>101.81700000000002</v>
      </c>
      <c r="AA131" s="27">
        <f t="shared" si="21"/>
        <v>1.7770418845030669</v>
      </c>
      <c r="AB131" s="7"/>
      <c r="AC131" s="28">
        <f t="shared" ca="1" si="13"/>
        <v>-0.38515169351229872</v>
      </c>
      <c r="AD131" s="27"/>
      <c r="AE131" s="7"/>
    </row>
    <row r="132" spans="1:31" s="26" customFormat="1" x14ac:dyDescent="0.25">
      <c r="A132" s="26">
        <v>47</v>
      </c>
      <c r="B132" s="26">
        <v>-627</v>
      </c>
      <c r="C132" s="26">
        <v>14969</v>
      </c>
      <c r="D132" s="26">
        <v>13543</v>
      </c>
      <c r="E132" s="26">
        <v>11260</v>
      </c>
      <c r="F132" s="26">
        <v>12660</v>
      </c>
      <c r="G132" s="27"/>
      <c r="H132" s="7"/>
      <c r="I132" s="28">
        <f t="shared" si="14"/>
        <v>3709</v>
      </c>
      <c r="J132" s="27">
        <f t="shared" si="14"/>
        <v>883</v>
      </c>
      <c r="K132" s="7"/>
      <c r="L132" s="124">
        <f t="shared" si="22"/>
        <v>-0.96727096554890368</v>
      </c>
      <c r="M132" s="27">
        <f t="shared" ca="1" si="15"/>
        <v>2.0545715694010552E-8</v>
      </c>
      <c r="N132" s="44"/>
      <c r="O132" s="44"/>
      <c r="P132" s="7"/>
      <c r="Q132" s="28">
        <f t="shared" ca="1" si="16"/>
        <v>3748.4090632251418</v>
      </c>
      <c r="R132" s="27">
        <f t="shared" ca="1" si="17"/>
        <v>883.36844831789142</v>
      </c>
      <c r="S132" s="7"/>
      <c r="T132" s="28">
        <f t="shared" ca="1" si="18"/>
        <v>-0.96938234565189396</v>
      </c>
      <c r="U132" s="27">
        <f t="shared" ca="1" si="19"/>
        <v>0.22880967536710936</v>
      </c>
      <c r="V132" s="7"/>
      <c r="W132" s="28">
        <f t="shared" ca="1" si="20"/>
        <v>-0.96741430331675993</v>
      </c>
      <c r="X132" s="27">
        <f t="shared" ca="1" si="24"/>
        <v>95.763910149234221</v>
      </c>
      <c r="Y132" s="7"/>
      <c r="Z132" s="28">
        <f t="shared" si="23"/>
        <v>96.174000000000021</v>
      </c>
      <c r="AA132" s="27">
        <f t="shared" si="21"/>
        <v>1.6785529548130269</v>
      </c>
      <c r="AB132" s="7"/>
      <c r="AC132" s="28">
        <f t="shared" ca="1" si="13"/>
        <v>-0.41008985076580018</v>
      </c>
      <c r="AD132" s="27"/>
      <c r="AE132" s="7"/>
    </row>
    <row r="133" spans="1:31" s="26" customFormat="1" x14ac:dyDescent="0.25">
      <c r="A133" s="26">
        <v>48</v>
      </c>
      <c r="B133" s="26">
        <v>-638</v>
      </c>
      <c r="C133" s="26">
        <v>15006</v>
      </c>
      <c r="D133" s="26">
        <v>13355</v>
      </c>
      <c r="E133" s="26">
        <v>11226</v>
      </c>
      <c r="F133" s="26">
        <v>12851</v>
      </c>
      <c r="G133" s="27"/>
      <c r="H133" s="7"/>
      <c r="I133" s="28">
        <f t="shared" si="14"/>
        <v>3780</v>
      </c>
      <c r="J133" s="27">
        <f t="shared" si="14"/>
        <v>504</v>
      </c>
      <c r="K133" s="7"/>
      <c r="L133" s="124">
        <f t="shared" si="22"/>
        <v>-0.98632988881780503</v>
      </c>
      <c r="M133" s="27">
        <f t="shared" ca="1" si="15"/>
        <v>9.4180370585238786E-8</v>
      </c>
      <c r="N133" s="44"/>
      <c r="O133" s="44"/>
      <c r="P133" s="7"/>
      <c r="Q133" s="28">
        <f t="shared" ca="1" si="16"/>
        <v>3819.4090632251418</v>
      </c>
      <c r="R133" s="27">
        <f t="shared" ca="1" si="17"/>
        <v>504.36844831789136</v>
      </c>
      <c r="S133" s="7"/>
      <c r="T133" s="28">
        <f t="shared" ca="1" si="18"/>
        <v>-0.9877437745622345</v>
      </c>
      <c r="U133" s="27">
        <f t="shared" ca="1" si="19"/>
        <v>0.13064127561357008</v>
      </c>
      <c r="V133" s="7"/>
      <c r="W133" s="28">
        <f t="shared" ca="1" si="20"/>
        <v>-0.98663677702315877</v>
      </c>
      <c r="X133" s="27">
        <f t="shared" ca="1" si="24"/>
        <v>89.999730179900268</v>
      </c>
      <c r="Y133" s="7"/>
      <c r="Z133" s="28">
        <f t="shared" si="23"/>
        <v>90.432000000000016</v>
      </c>
      <c r="AA133" s="27">
        <f t="shared" si="21"/>
        <v>1.5783361491635124</v>
      </c>
      <c r="AB133" s="7"/>
      <c r="AC133" s="28">
        <f t="shared" ca="1" si="13"/>
        <v>-0.4322698200997479</v>
      </c>
      <c r="AD133" s="27"/>
      <c r="AE133" s="7"/>
    </row>
    <row r="134" spans="1:31" s="26" customFormat="1" x14ac:dyDescent="0.25">
      <c r="A134" s="26">
        <v>49</v>
      </c>
      <c r="B134" s="26">
        <v>-633</v>
      </c>
      <c r="C134" s="26">
        <v>15013</v>
      </c>
      <c r="D134" s="26">
        <v>13161</v>
      </c>
      <c r="E134" s="26">
        <v>11203</v>
      </c>
      <c r="F134" s="26">
        <v>13039</v>
      </c>
      <c r="G134" s="27"/>
      <c r="H134" s="7"/>
      <c r="I134" s="28">
        <f t="shared" si="14"/>
        <v>3810</v>
      </c>
      <c r="J134" s="27">
        <f t="shared" si="14"/>
        <v>122</v>
      </c>
      <c r="K134" s="7"/>
      <c r="L134" s="124">
        <f t="shared" si="22"/>
        <v>-0.99545654493371782</v>
      </c>
      <c r="M134" s="27">
        <f t="shared" ca="1" si="15"/>
        <v>3.7624352203173756E-8</v>
      </c>
      <c r="N134" s="44"/>
      <c r="O134" s="44"/>
      <c r="P134" s="7"/>
      <c r="Q134" s="28">
        <f t="shared" ca="1" si="16"/>
        <v>3849.4090632251418</v>
      </c>
      <c r="R134" s="27">
        <f t="shared" ca="1" si="17"/>
        <v>122.36844831789136</v>
      </c>
      <c r="S134" s="7"/>
      <c r="T134" s="28">
        <f t="shared" ca="1" si="18"/>
        <v>-0.99550212480604028</v>
      </c>
      <c r="U134" s="27">
        <f t="shared" ca="1" si="19"/>
        <v>3.169581728678382E-2</v>
      </c>
      <c r="V134" s="7"/>
      <c r="W134" s="28">
        <f t="shared" ca="1" si="20"/>
        <v>-0.99526257495613579</v>
      </c>
      <c r="X134" s="27">
        <f t="shared" ca="1" si="24"/>
        <v>84.281096520418885</v>
      </c>
      <c r="Y134" s="7"/>
      <c r="Z134" s="28">
        <f t="shared" si="23"/>
        <v>84.735000000000014</v>
      </c>
      <c r="AA134" s="27">
        <f t="shared" si="21"/>
        <v>1.4789047416773953</v>
      </c>
      <c r="AB134" s="7"/>
      <c r="AC134" s="28">
        <f t="shared" ca="1" si="13"/>
        <v>-0.45390347958112898</v>
      </c>
      <c r="AD134" s="27"/>
      <c r="AE134" s="7"/>
    </row>
    <row r="135" spans="1:31" s="26" customFormat="1" x14ac:dyDescent="0.25">
      <c r="A135" s="26">
        <v>50</v>
      </c>
      <c r="B135" s="26">
        <v>-625</v>
      </c>
      <c r="C135" s="26">
        <v>15020</v>
      </c>
      <c r="D135" s="26">
        <v>12975</v>
      </c>
      <c r="E135" s="26">
        <v>11211</v>
      </c>
      <c r="F135" s="26">
        <v>13227</v>
      </c>
      <c r="G135" s="27"/>
      <c r="H135" s="7"/>
      <c r="I135" s="28">
        <f t="shared" si="14"/>
        <v>3809</v>
      </c>
      <c r="J135" s="27">
        <f t="shared" si="14"/>
        <v>-252</v>
      </c>
      <c r="K135" s="7"/>
      <c r="L135" s="124">
        <f t="shared" si="22"/>
        <v>-0.99481856980856342</v>
      </c>
      <c r="M135" s="27">
        <f t="shared" ca="1" si="15"/>
        <v>1.0699276838153533E-6</v>
      </c>
      <c r="N135" s="44"/>
      <c r="O135" s="44"/>
      <c r="P135" s="7"/>
      <c r="Q135" s="28">
        <f t="shared" ca="1" si="16"/>
        <v>3848.4090632251418</v>
      </c>
      <c r="R135" s="27">
        <f t="shared" ca="1" si="17"/>
        <v>-251.63155168210864</v>
      </c>
      <c r="S135" s="7"/>
      <c r="T135" s="28">
        <f t="shared" ca="1" si="18"/>
        <v>-0.99524351313124682</v>
      </c>
      <c r="U135" s="27">
        <f t="shared" ca="1" si="19"/>
        <v>-6.5177484844677086E-2</v>
      </c>
      <c r="V135" s="7"/>
      <c r="W135" s="28">
        <f t="shared" ca="1" si="20"/>
        <v>-0.99585294289590442</v>
      </c>
      <c r="X135" s="27">
        <f t="shared" ca="1" si="24"/>
        <v>78.712426779824625</v>
      </c>
      <c r="Y135" s="7"/>
      <c r="Z135" s="28">
        <f t="shared" si="23"/>
        <v>79.110000000000014</v>
      </c>
      <c r="AA135" s="27">
        <f t="shared" si="21"/>
        <v>1.3807299712527143</v>
      </c>
      <c r="AB135" s="7"/>
      <c r="AC135" s="28">
        <f t="shared" ca="1" si="13"/>
        <v>-0.39757322017538854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14993</v>
      </c>
      <c r="D136" s="26">
        <v>12788</v>
      </c>
      <c r="E136" s="26">
        <v>11230</v>
      </c>
      <c r="F136" s="26">
        <v>13409</v>
      </c>
      <c r="G136" s="27"/>
      <c r="H136" s="7"/>
      <c r="I136" s="28">
        <f t="shared" si="14"/>
        <v>3763</v>
      </c>
      <c r="J136" s="27">
        <f t="shared" si="14"/>
        <v>-621</v>
      </c>
      <c r="K136" s="7"/>
      <c r="L136" s="124">
        <f t="shared" si="22"/>
        <v>-0.98474197238442696</v>
      </c>
      <c r="M136" s="27">
        <f t="shared" ca="1" si="15"/>
        <v>2.7056693790798087E-9</v>
      </c>
      <c r="N136" s="44"/>
      <c r="O136" s="44"/>
      <c r="P136" s="7"/>
      <c r="Q136" s="28">
        <f t="shared" ca="1" si="16"/>
        <v>3802.4090632251418</v>
      </c>
      <c r="R136" s="27">
        <f t="shared" ca="1" si="17"/>
        <v>-620.63155168210858</v>
      </c>
      <c r="S136" s="7"/>
      <c r="T136" s="28">
        <f t="shared" ca="1" si="18"/>
        <v>-0.98334737609074452</v>
      </c>
      <c r="U136" s="27">
        <f t="shared" ca="1" si="19"/>
        <v>-0.16075568935405962</v>
      </c>
      <c r="V136" s="7"/>
      <c r="W136" s="28">
        <f t="shared" ca="1" si="20"/>
        <v>-0.98479398843367216</v>
      </c>
      <c r="X136" s="27">
        <f t="shared" ca="1" si="24"/>
        <v>73.185960634847277</v>
      </c>
      <c r="Y136" s="7"/>
      <c r="Z136" s="28">
        <f t="shared" si="23"/>
        <v>73.539000000000016</v>
      </c>
      <c r="AA136" s="27">
        <f t="shared" si="21"/>
        <v>1.2834976786241103</v>
      </c>
      <c r="AB136" s="7"/>
      <c r="AC136" s="28">
        <f t="shared" ca="1" si="13"/>
        <v>-0.35303936515273904</v>
      </c>
      <c r="AD136" s="27"/>
      <c r="AE136" s="7"/>
    </row>
    <row r="137" spans="1:31" s="26" customFormat="1" x14ac:dyDescent="0.25">
      <c r="A137" s="26">
        <v>52</v>
      </c>
      <c r="B137" s="26">
        <v>-611</v>
      </c>
      <c r="C137" s="26">
        <v>14958</v>
      </c>
      <c r="D137" s="26">
        <v>12612</v>
      </c>
      <c r="E137" s="26">
        <v>11273</v>
      </c>
      <c r="F137" s="26">
        <v>13595</v>
      </c>
      <c r="G137" s="27"/>
      <c r="H137" s="7"/>
      <c r="I137" s="28">
        <f t="shared" si="14"/>
        <v>3685</v>
      </c>
      <c r="J137" s="27">
        <f t="shared" si="14"/>
        <v>-983</v>
      </c>
      <c r="K137" s="7"/>
      <c r="L137" s="124">
        <f t="shared" si="22"/>
        <v>-0.96567062037931128</v>
      </c>
      <c r="M137" s="27">
        <f t="shared" ca="1" si="15"/>
        <v>5.1696199081268671E-8</v>
      </c>
      <c r="N137" s="44"/>
      <c r="O137" s="44"/>
      <c r="P137" s="7"/>
      <c r="Q137" s="28">
        <f t="shared" ca="1" si="16"/>
        <v>3724.4090632251418</v>
      </c>
      <c r="R137" s="27">
        <f t="shared" ca="1" si="17"/>
        <v>-982.63155168210858</v>
      </c>
      <c r="S137" s="7"/>
      <c r="T137" s="28">
        <f t="shared" ca="1" si="18"/>
        <v>-0.96317566545684929</v>
      </c>
      <c r="U137" s="27">
        <f t="shared" ca="1" si="19"/>
        <v>-0.25452075719253248</v>
      </c>
      <c r="V137" s="7"/>
      <c r="W137" s="28">
        <f t="shared" ca="1" si="20"/>
        <v>-0.9654432523976576</v>
      </c>
      <c r="X137" s="27">
        <f t="shared" ca="1" si="24"/>
        <v>67.688121695694235</v>
      </c>
      <c r="Y137" s="7"/>
      <c r="Z137" s="28">
        <f t="shared" si="23"/>
        <v>68.04000000000002</v>
      </c>
      <c r="AA137" s="27">
        <f t="shared" si="21"/>
        <v>1.1875220230569423</v>
      </c>
      <c r="AB137" s="7"/>
      <c r="AC137" s="28">
        <f t="shared" ca="1" si="13"/>
        <v>-0.35187830430578515</v>
      </c>
      <c r="AD137" s="27"/>
      <c r="AE137" s="7"/>
    </row>
    <row r="138" spans="1:31" s="26" customFormat="1" x14ac:dyDescent="0.25">
      <c r="A138" s="26">
        <v>53</v>
      </c>
      <c r="B138" s="26">
        <v>-609</v>
      </c>
      <c r="C138" s="26">
        <v>14901</v>
      </c>
      <c r="D138" s="26">
        <v>12430</v>
      </c>
      <c r="E138" s="26">
        <v>11321</v>
      </c>
      <c r="F138" s="26">
        <v>13764</v>
      </c>
      <c r="G138" s="27"/>
      <c r="H138" s="7"/>
      <c r="I138" s="28">
        <f t="shared" si="14"/>
        <v>3580</v>
      </c>
      <c r="J138" s="27">
        <f t="shared" si="14"/>
        <v>-1334</v>
      </c>
      <c r="K138" s="7"/>
      <c r="L138" s="124">
        <f t="shared" si="22"/>
        <v>-0.93781546384325298</v>
      </c>
      <c r="M138" s="27">
        <f t="shared" ca="1" si="15"/>
        <v>1.611119628999019E-6</v>
      </c>
      <c r="N138" s="44"/>
      <c r="O138" s="44"/>
      <c r="P138" s="7"/>
      <c r="Q138" s="28">
        <f t="shared" ca="1" si="16"/>
        <v>3619.4090632251418</v>
      </c>
      <c r="R138" s="27">
        <f t="shared" ca="1" si="17"/>
        <v>-1333.6315516821087</v>
      </c>
      <c r="S138" s="7"/>
      <c r="T138" s="28">
        <f t="shared" ca="1" si="18"/>
        <v>-0.93602143960352879</v>
      </c>
      <c r="U138" s="27">
        <f t="shared" ca="1" si="19"/>
        <v>-0.345436610262433</v>
      </c>
      <c r="V138" s="7"/>
      <c r="W138" s="28">
        <f t="shared" ca="1" si="20"/>
        <v>-0.93908476271625296</v>
      </c>
      <c r="X138" s="27">
        <f t="shared" ca="1" si="24"/>
        <v>62.261294050559172</v>
      </c>
      <c r="Y138" s="7"/>
      <c r="Z138" s="28">
        <f t="shared" si="23"/>
        <v>62.559000000000019</v>
      </c>
      <c r="AA138" s="27">
        <f t="shared" si="21"/>
        <v>1.0918605267551329</v>
      </c>
      <c r="AB138" s="7"/>
      <c r="AC138" s="28">
        <f t="shared" ca="1" si="13"/>
        <v>-0.2977059494408465</v>
      </c>
      <c r="AD138" s="27"/>
      <c r="AE138" s="7"/>
    </row>
    <row r="139" spans="1:31" s="26" customFormat="1" x14ac:dyDescent="0.25">
      <c r="A139" s="26">
        <v>54</v>
      </c>
      <c r="B139" s="26">
        <v>-627</v>
      </c>
      <c r="C139" s="26">
        <v>14829</v>
      </c>
      <c r="D139" s="26">
        <v>12263</v>
      </c>
      <c r="E139" s="26">
        <v>11401</v>
      </c>
      <c r="F139" s="26">
        <v>13946</v>
      </c>
      <c r="G139" s="27"/>
      <c r="H139" s="7"/>
      <c r="I139" s="28">
        <f t="shared" si="14"/>
        <v>3428</v>
      </c>
      <c r="J139" s="27">
        <f t="shared" si="14"/>
        <v>-1683</v>
      </c>
      <c r="K139" s="7"/>
      <c r="L139" s="124">
        <f t="shared" si="22"/>
        <v>-0.90017948489513377</v>
      </c>
      <c r="M139" s="27">
        <f t="shared" ca="1" si="15"/>
        <v>1.4979423508068389E-7</v>
      </c>
      <c r="N139" s="44"/>
      <c r="O139" s="44"/>
      <c r="P139" s="7"/>
      <c r="Q139" s="28">
        <f t="shared" ca="1" si="16"/>
        <v>3467.4090632251418</v>
      </c>
      <c r="R139" s="27">
        <f t="shared" ca="1" si="17"/>
        <v>-1682.6315516821087</v>
      </c>
      <c r="S139" s="7"/>
      <c r="T139" s="28">
        <f t="shared" ca="1" si="18"/>
        <v>-0.89671246503491253</v>
      </c>
      <c r="U139" s="27">
        <f t="shared" ca="1" si="19"/>
        <v>-0.43583442428350211</v>
      </c>
      <c r="V139" s="7"/>
      <c r="W139" s="28">
        <f t="shared" ca="1" si="20"/>
        <v>-0.90056651749722394</v>
      </c>
      <c r="X139" s="27">
        <f t="shared" ca="1" si="24"/>
        <v>56.632100105717257</v>
      </c>
      <c r="Y139" s="7"/>
      <c r="Z139" s="28">
        <f t="shared" si="23"/>
        <v>56.916000000000018</v>
      </c>
      <c r="AA139" s="27">
        <f t="shared" si="21"/>
        <v>0.99337159706509293</v>
      </c>
      <c r="AB139" s="7"/>
      <c r="AC139" s="28">
        <f t="shared" ca="1" si="13"/>
        <v>-0.28389989428276152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14737</v>
      </c>
      <c r="D140" s="26">
        <v>12090</v>
      </c>
      <c r="E140" s="26">
        <v>11495</v>
      </c>
      <c r="F140" s="26">
        <v>14118</v>
      </c>
      <c r="G140" s="27"/>
      <c r="H140" s="7"/>
      <c r="I140" s="28">
        <f t="shared" si="14"/>
        <v>3242</v>
      </c>
      <c r="J140" s="27">
        <f t="shared" si="14"/>
        <v>-2028</v>
      </c>
      <c r="K140" s="7"/>
      <c r="L140" s="124">
        <f t="shared" si="22"/>
        <v>-0.85284791968277651</v>
      </c>
      <c r="M140" s="27">
        <f t="shared" ca="1" si="15"/>
        <v>1.5851377627841898E-7</v>
      </c>
      <c r="N140" s="44"/>
      <c r="O140" s="44"/>
      <c r="P140" s="7"/>
      <c r="Q140" s="28">
        <f t="shared" ca="1" si="16"/>
        <v>3281.4090632251418</v>
      </c>
      <c r="R140" s="27">
        <f t="shared" ca="1" si="17"/>
        <v>-2027.6315516821087</v>
      </c>
      <c r="S140" s="7"/>
      <c r="T140" s="28">
        <f t="shared" ca="1" si="18"/>
        <v>-0.84861069352331631</v>
      </c>
      <c r="U140" s="27">
        <f t="shared" ca="1" si="19"/>
        <v>-0.52519616020690851</v>
      </c>
      <c r="V140" s="7"/>
      <c r="W140" s="28">
        <f t="shared" ca="1" si="20"/>
        <v>-0.85324605756878891</v>
      </c>
      <c r="X140" s="27">
        <f t="shared" ca="1" si="24"/>
        <v>50.843604615226411</v>
      </c>
      <c r="Y140" s="7"/>
      <c r="Z140" s="28">
        <f t="shared" si="23"/>
        <v>51.16500000000002</v>
      </c>
      <c r="AA140" s="27">
        <f t="shared" si="21"/>
        <v>0.89299771178289911</v>
      </c>
      <c r="AB140" s="7"/>
      <c r="AC140" s="28">
        <f t="shared" ca="1" si="13"/>
        <v>-0.32139538477360929</v>
      </c>
      <c r="AD140" s="27"/>
      <c r="AE140" s="7"/>
    </row>
    <row r="141" spans="1:31" s="26" customFormat="1" x14ac:dyDescent="0.25">
      <c r="A141" s="26">
        <v>56</v>
      </c>
      <c r="B141" s="26">
        <v>-635</v>
      </c>
      <c r="C141" s="26">
        <v>14625</v>
      </c>
      <c r="D141" s="26">
        <v>11927</v>
      </c>
      <c r="E141" s="26">
        <v>11600</v>
      </c>
      <c r="F141" s="26">
        <v>14271</v>
      </c>
      <c r="G141" s="27"/>
      <c r="H141" s="7"/>
      <c r="I141" s="28">
        <f t="shared" si="14"/>
        <v>3025</v>
      </c>
      <c r="J141" s="27">
        <f t="shared" si="14"/>
        <v>-2344</v>
      </c>
      <c r="K141" s="7"/>
      <c r="L141" s="124">
        <f t="shared" si="22"/>
        <v>-0.79730560621905788</v>
      </c>
      <c r="M141" s="27">
        <f t="shared" ca="1" si="15"/>
        <v>2.8825183000880567E-7</v>
      </c>
      <c r="N141" s="44"/>
      <c r="O141" s="44"/>
      <c r="P141" s="7"/>
      <c r="Q141" s="28">
        <f t="shared" ca="1" si="16"/>
        <v>3064.4090632251418</v>
      </c>
      <c r="R141" s="27">
        <f t="shared" ca="1" si="17"/>
        <v>-2343.6315516821087</v>
      </c>
      <c r="S141" s="7"/>
      <c r="T141" s="28">
        <f t="shared" ca="1" si="18"/>
        <v>-0.79249196009312073</v>
      </c>
      <c r="U141" s="27">
        <f t="shared" ca="1" si="19"/>
        <v>-0.6070463299222606</v>
      </c>
      <c r="V141" s="7"/>
      <c r="W141" s="28">
        <f t="shared" ca="1" si="20"/>
        <v>-0.79784249711114752</v>
      </c>
      <c r="X141" s="27">
        <f t="shared" ca="1" si="24"/>
        <v>45.190982484523659</v>
      </c>
      <c r="Y141" s="7"/>
      <c r="Z141" s="28">
        <f t="shared" si="23"/>
        <v>45.450000000000017</v>
      </c>
      <c r="AA141" s="27">
        <f t="shared" si="21"/>
        <v>0.79325214503142305</v>
      </c>
      <c r="AB141" s="7"/>
      <c r="AC141" s="28">
        <f t="shared" ca="1" si="13"/>
        <v>-0.25901751547635854</v>
      </c>
      <c r="AD141" s="27"/>
      <c r="AE141" s="7"/>
    </row>
    <row r="142" spans="1:31" s="26" customFormat="1" x14ac:dyDescent="0.25">
      <c r="A142" s="26">
        <v>57</v>
      </c>
      <c r="B142" s="26">
        <v>-631</v>
      </c>
      <c r="C142" s="26">
        <v>14496</v>
      </c>
      <c r="D142" s="26">
        <v>11780</v>
      </c>
      <c r="E142" s="26">
        <v>11721</v>
      </c>
      <c r="F142" s="26">
        <v>14414</v>
      </c>
      <c r="G142" s="27"/>
      <c r="H142" s="7"/>
      <c r="I142" s="28">
        <f t="shared" si="14"/>
        <v>2775</v>
      </c>
      <c r="J142" s="27">
        <f t="shared" si="14"/>
        <v>-2634</v>
      </c>
      <c r="K142" s="7"/>
      <c r="L142" s="124">
        <f t="shared" si="22"/>
        <v>-0.73425958297075444</v>
      </c>
      <c r="M142" s="27">
        <f t="shared" ca="1" si="15"/>
        <v>1.7154505755435322E-7</v>
      </c>
      <c r="N142" s="44"/>
      <c r="O142" s="44"/>
      <c r="P142" s="7"/>
      <c r="Q142" s="28">
        <f t="shared" ca="1" si="16"/>
        <v>2814.4090632251418</v>
      </c>
      <c r="R142" s="27">
        <f t="shared" ca="1" si="17"/>
        <v>-2633.6315516821087</v>
      </c>
      <c r="S142" s="7"/>
      <c r="T142" s="28">
        <f t="shared" ca="1" si="18"/>
        <v>-0.72783904139473865</v>
      </c>
      <c r="U142" s="27">
        <f t="shared" ca="1" si="19"/>
        <v>-0.68216199200280514</v>
      </c>
      <c r="V142" s="7"/>
      <c r="W142" s="28">
        <f t="shared" ca="1" si="20"/>
        <v>-0.73384540298867618</v>
      </c>
      <c r="X142" s="27">
        <f t="shared" ca="1" si="24"/>
        <v>39.547365444212801</v>
      </c>
      <c r="Y142" s="7"/>
      <c r="Z142" s="28">
        <f t="shared" si="23"/>
        <v>39.771000000000015</v>
      </c>
      <c r="AA142" s="27">
        <f t="shared" si="21"/>
        <v>0.69413489681066509</v>
      </c>
      <c r="AB142" s="7"/>
      <c r="AC142" s="28">
        <f t="shared" ca="1" si="13"/>
        <v>-0.22363455578721414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14373</v>
      </c>
      <c r="D143" s="26">
        <v>11648</v>
      </c>
      <c r="E143" s="26">
        <v>11862</v>
      </c>
      <c r="F143" s="26">
        <v>14550</v>
      </c>
      <c r="G143" s="27"/>
      <c r="H143" s="7"/>
      <c r="I143" s="28">
        <f t="shared" si="14"/>
        <v>2511</v>
      </c>
      <c r="J143" s="27">
        <f t="shared" si="14"/>
        <v>-2902</v>
      </c>
      <c r="K143" s="7"/>
      <c r="L143" s="124">
        <f t="shared" si="22"/>
        <v>-0.66493799799976727</v>
      </c>
      <c r="M143" s="27">
        <f t="shared" ca="1" si="15"/>
        <v>1.536776302834141E-6</v>
      </c>
      <c r="N143" s="44"/>
      <c r="O143" s="44"/>
      <c r="P143" s="7"/>
      <c r="Q143" s="28">
        <f t="shared" ca="1" si="16"/>
        <v>2550.4090632251418</v>
      </c>
      <c r="R143" s="27">
        <f t="shared" ca="1" si="17"/>
        <v>-2901.6315516821087</v>
      </c>
      <c r="S143" s="7"/>
      <c r="T143" s="28">
        <f t="shared" ca="1" si="18"/>
        <v>-0.6595655592492472</v>
      </c>
      <c r="U143" s="27">
        <f t="shared" ca="1" si="19"/>
        <v>-0.75157922454620485</v>
      </c>
      <c r="V143" s="7"/>
      <c r="W143" s="28">
        <f t="shared" ca="1" si="20"/>
        <v>-0.66617766581931981</v>
      </c>
      <c r="X143" s="27">
        <f t="shared" ca="1" si="24"/>
        <v>34.009866094377969</v>
      </c>
      <c r="Y143" s="7"/>
      <c r="Z143" s="28">
        <f t="shared" si="23"/>
        <v>34.164000000000016</v>
      </c>
      <c r="AA143" s="27">
        <f t="shared" si="21"/>
        <v>0.59627428565134299</v>
      </c>
      <c r="AB143" s="7"/>
      <c r="AC143" s="28">
        <f t="shared" ca="1" si="13"/>
        <v>-0.15413390562204654</v>
      </c>
      <c r="AD143" s="27"/>
      <c r="AE143" s="7"/>
    </row>
    <row r="144" spans="1:31" s="26" customFormat="1" x14ac:dyDescent="0.25">
      <c r="A144" s="26">
        <v>59</v>
      </c>
      <c r="B144" s="26">
        <v>-624</v>
      </c>
      <c r="C144" s="26">
        <v>14218</v>
      </c>
      <c r="D144" s="26">
        <v>11533</v>
      </c>
      <c r="E144" s="26">
        <v>12010</v>
      </c>
      <c r="F144" s="26">
        <v>14671</v>
      </c>
      <c r="G144" s="27"/>
      <c r="H144" s="7"/>
      <c r="I144" s="28">
        <f t="shared" si="14"/>
        <v>2208</v>
      </c>
      <c r="J144" s="27">
        <f t="shared" si="14"/>
        <v>-3138</v>
      </c>
      <c r="K144" s="7"/>
      <c r="L144" s="124">
        <f t="shared" si="22"/>
        <v>-0.58912653991779174</v>
      </c>
      <c r="M144" s="27">
        <f t="shared" ca="1" si="15"/>
        <v>6.0139206444668778E-7</v>
      </c>
      <c r="N144" s="44"/>
      <c r="O144" s="44"/>
      <c r="P144" s="7"/>
      <c r="Q144" s="28">
        <f t="shared" ca="1" si="16"/>
        <v>2247.4090632251418</v>
      </c>
      <c r="R144" s="27">
        <f t="shared" ca="1" si="17"/>
        <v>-3137.6315516821087</v>
      </c>
      <c r="S144" s="7"/>
      <c r="T144" s="28">
        <f t="shared" ca="1" si="18"/>
        <v>-0.58120622178680814</v>
      </c>
      <c r="U144" s="27">
        <f t="shared" ca="1" si="19"/>
        <v>-0.81270783230830324</v>
      </c>
      <c r="V144" s="7"/>
      <c r="W144" s="28">
        <f t="shared" ca="1" si="20"/>
        <v>-0.58835104519540693</v>
      </c>
      <c r="X144" s="27">
        <f t="shared" ca="1" si="24"/>
        <v>28.359284370442197</v>
      </c>
      <c r="Y144" s="7"/>
      <c r="Z144" s="28">
        <f t="shared" si="23"/>
        <v>28.548000000000016</v>
      </c>
      <c r="AA144" s="27">
        <f t="shared" si="21"/>
        <v>0.49825659485934148</v>
      </c>
      <c r="AB144" s="7"/>
      <c r="AC144" s="28">
        <f t="shared" ca="1" si="13"/>
        <v>-0.1887156295578194</v>
      </c>
      <c r="AD144" s="27"/>
      <c r="AE144" s="7"/>
    </row>
    <row r="145" spans="1:31" s="26" customFormat="1" x14ac:dyDescent="0.25">
      <c r="A145" s="26">
        <v>60</v>
      </c>
      <c r="B145" s="26">
        <v>-611</v>
      </c>
      <c r="C145" s="26">
        <v>14062</v>
      </c>
      <c r="D145" s="26">
        <v>11433</v>
      </c>
      <c r="E145" s="26">
        <v>12167</v>
      </c>
      <c r="F145" s="26">
        <v>14776</v>
      </c>
      <c r="G145" s="27"/>
      <c r="H145" s="7"/>
      <c r="I145" s="28">
        <f t="shared" si="14"/>
        <v>1895</v>
      </c>
      <c r="J145" s="27">
        <f t="shared" si="14"/>
        <v>-3343</v>
      </c>
      <c r="K145" s="7"/>
      <c r="L145" s="124">
        <f t="shared" si="22"/>
        <v>-0.50940865999682894</v>
      </c>
      <c r="M145" s="27">
        <f t="shared" ca="1" si="15"/>
        <v>2.3741332909749778E-6</v>
      </c>
      <c r="N145" s="44"/>
      <c r="O145" s="44"/>
      <c r="P145" s="7"/>
      <c r="Q145" s="28">
        <f t="shared" ca="1" si="16"/>
        <v>1934.4090632251416</v>
      </c>
      <c r="R145" s="27">
        <f t="shared" ca="1" si="17"/>
        <v>-3342.6315516821087</v>
      </c>
      <c r="S145" s="7"/>
      <c r="T145" s="28">
        <f t="shared" ca="1" si="18"/>
        <v>-0.50026076757643378</v>
      </c>
      <c r="U145" s="27">
        <f t="shared" ca="1" si="19"/>
        <v>-0.86580683481351572</v>
      </c>
      <c r="V145" s="7"/>
      <c r="W145" s="28">
        <f t="shared" ca="1" si="20"/>
        <v>-0.50786783771928523</v>
      </c>
      <c r="X145" s="27">
        <f t="shared" ca="1" si="24"/>
        <v>22.852206600754755</v>
      </c>
      <c r="Y145" s="7"/>
      <c r="Z145" s="28">
        <f t="shared" si="23"/>
        <v>23.049000000000017</v>
      </c>
      <c r="AA145" s="27">
        <f t="shared" si="21"/>
        <v>0.40228093929217335</v>
      </c>
      <c r="AB145" s="7"/>
      <c r="AC145" s="28">
        <f t="shared" ca="1" si="13"/>
        <v>-0.19679339924526218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13897</v>
      </c>
      <c r="D146" s="26">
        <v>11338</v>
      </c>
      <c r="E146" s="26">
        <v>12324</v>
      </c>
      <c r="F146" s="26">
        <v>14851</v>
      </c>
      <c r="G146" s="27"/>
      <c r="H146" s="7"/>
      <c r="I146" s="28">
        <f t="shared" si="14"/>
        <v>1573</v>
      </c>
      <c r="J146" s="27">
        <f t="shared" si="14"/>
        <v>-3513</v>
      </c>
      <c r="K146" s="7"/>
      <c r="L146" s="124">
        <f t="shared" si="22"/>
        <v>-0.42556769394784455</v>
      </c>
      <c r="M146" s="27">
        <f t="shared" ca="1" si="15"/>
        <v>3.4822869429916607E-7</v>
      </c>
      <c r="N146" s="44"/>
      <c r="O146" s="44"/>
      <c r="P146" s="7"/>
      <c r="Q146" s="28">
        <f t="shared" ca="1" si="16"/>
        <v>1612.4090632251416</v>
      </c>
      <c r="R146" s="27">
        <f t="shared" ca="1" si="17"/>
        <v>-3512.6315516821087</v>
      </c>
      <c r="S146" s="7"/>
      <c r="T146" s="28">
        <f t="shared" ca="1" si="18"/>
        <v>-0.41698780829291771</v>
      </c>
      <c r="U146" s="27">
        <f t="shared" ca="1" si="19"/>
        <v>-0.90984015396417983</v>
      </c>
      <c r="V146" s="7"/>
      <c r="W146" s="28">
        <f t="shared" ca="1" si="20"/>
        <v>-0.42497758489495757</v>
      </c>
      <c r="X146" s="27">
        <f t="shared" ca="1" si="24"/>
        <v>17.493857975271112</v>
      </c>
      <c r="Y146" s="7"/>
      <c r="Z146" s="28">
        <f t="shared" si="23"/>
        <v>17.58600000000002</v>
      </c>
      <c r="AA146" s="27">
        <f t="shared" si="21"/>
        <v>0.30693360225572314</v>
      </c>
      <c r="AB146" s="7"/>
      <c r="AC146" s="28">
        <f t="shared" ca="1" si="13"/>
        <v>-9.2142024728907757E-2</v>
      </c>
      <c r="AD146" s="27"/>
      <c r="AE146" s="7"/>
    </row>
    <row r="147" spans="1:31" s="26" customFormat="1" x14ac:dyDescent="0.25">
      <c r="A147" s="26">
        <v>62</v>
      </c>
      <c r="B147" s="26">
        <v>-639</v>
      </c>
      <c r="C147" s="26">
        <v>13717</v>
      </c>
      <c r="D147" s="26">
        <v>11271</v>
      </c>
      <c r="E147" s="26">
        <v>12499</v>
      </c>
      <c r="F147" s="26">
        <v>14928</v>
      </c>
      <c r="G147" s="27"/>
      <c r="H147" s="7"/>
      <c r="I147" s="28">
        <f t="shared" si="14"/>
        <v>1218</v>
      </c>
      <c r="J147" s="27">
        <f t="shared" si="14"/>
        <v>-3657</v>
      </c>
      <c r="K147" s="7"/>
      <c r="L147" s="124">
        <f t="shared" si="22"/>
        <v>-0.33314431306780146</v>
      </c>
      <c r="M147" s="27">
        <f t="shared" ca="1" si="15"/>
        <v>1.2214000147577114E-7</v>
      </c>
      <c r="N147" s="44"/>
      <c r="O147" s="44"/>
      <c r="P147" s="7"/>
      <c r="Q147" s="28">
        <f t="shared" ca="1" si="16"/>
        <v>1257.4090632251416</v>
      </c>
      <c r="R147" s="27">
        <f t="shared" ca="1" si="17"/>
        <v>-3656.6315516821087</v>
      </c>
      <c r="S147" s="7"/>
      <c r="T147" s="28">
        <f t="shared" ca="1" si="18"/>
        <v>-0.32518066374121524</v>
      </c>
      <c r="U147" s="27">
        <f t="shared" ca="1" si="19"/>
        <v>-0.9471389654800364</v>
      </c>
      <c r="V147" s="7"/>
      <c r="W147" s="28">
        <f t="shared" ca="1" si="20"/>
        <v>-0.33349379840579974</v>
      </c>
      <c r="X147" s="27">
        <f t="shared" ca="1" si="24"/>
        <v>11.854530447779609</v>
      </c>
      <c r="Y147" s="7"/>
      <c r="Z147" s="28">
        <f t="shared" si="23"/>
        <v>11.83500000000002</v>
      </c>
      <c r="AA147" s="27">
        <f t="shared" si="21"/>
        <v>0.20655971697352926</v>
      </c>
      <c r="AB147" s="7"/>
      <c r="AC147" s="28">
        <f t="shared" ca="1" si="13"/>
        <v>1.9530447779589011E-2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13530</v>
      </c>
      <c r="D148" s="26">
        <v>11218</v>
      </c>
      <c r="E148" s="26">
        <v>12692</v>
      </c>
      <c r="F148" s="26">
        <v>14980</v>
      </c>
      <c r="G148" s="27"/>
      <c r="H148" s="7"/>
      <c r="I148" s="28">
        <f t="shared" si="14"/>
        <v>838</v>
      </c>
      <c r="J148" s="27">
        <f t="shared" si="14"/>
        <v>-3762</v>
      </c>
      <c r="K148" s="7"/>
      <c r="L148" s="124">
        <f t="shared" si="22"/>
        <v>-0.23767109754744578</v>
      </c>
      <c r="M148" s="27">
        <f t="shared" ca="1" si="15"/>
        <v>4.9069195540563539E-6</v>
      </c>
      <c r="N148" s="44"/>
      <c r="O148" s="44"/>
      <c r="P148" s="7"/>
      <c r="Q148" s="28">
        <f t="shared" ca="1" si="16"/>
        <v>877.40906322514161</v>
      </c>
      <c r="R148" s="27">
        <f t="shared" ca="1" si="17"/>
        <v>-3761.6315516821087</v>
      </c>
      <c r="S148" s="7"/>
      <c r="T148" s="28">
        <f t="shared" ca="1" si="18"/>
        <v>-0.22690822731967453</v>
      </c>
      <c r="U148" s="27">
        <f t="shared" ca="1" si="19"/>
        <v>-0.97433601554368188</v>
      </c>
      <c r="V148" s="7"/>
      <c r="W148" s="28">
        <f t="shared" ca="1" si="20"/>
        <v>-0.23545594076878285</v>
      </c>
      <c r="X148" s="27">
        <f t="shared" ca="1" si="24"/>
        <v>6.0425457632255757</v>
      </c>
      <c r="Y148" s="7"/>
      <c r="Z148" s="28">
        <f t="shared" si="23"/>
        <v>6.1020000000000207</v>
      </c>
      <c r="AA148" s="27">
        <f t="shared" si="21"/>
        <v>0.10649999095669435</v>
      </c>
      <c r="AB148" s="7"/>
      <c r="AC148" s="28">
        <f t="shared" ref="AC148:AC149" ca="1" si="25">X148-Z148</f>
        <v>-5.9454236774445057E-2</v>
      </c>
      <c r="AD148" s="27"/>
      <c r="AE148" s="7"/>
    </row>
    <row r="149" spans="1:31" s="26" customFormat="1" x14ac:dyDescent="0.25">
      <c r="A149" s="26">
        <v>64</v>
      </c>
      <c r="B149" s="26">
        <v>-628</v>
      </c>
      <c r="C149" s="26">
        <v>13350</v>
      </c>
      <c r="D149" s="26">
        <v>11182</v>
      </c>
      <c r="E149" s="26">
        <v>12875</v>
      </c>
      <c r="F149" s="26">
        <v>15017</v>
      </c>
      <c r="G149" s="27"/>
      <c r="H149" s="7"/>
      <c r="I149" s="28">
        <f t="shared" ref="I149:J149" si="26">C149-E149</f>
        <v>475</v>
      </c>
      <c r="J149" s="27">
        <f t="shared" si="26"/>
        <v>-3835</v>
      </c>
      <c r="K149" s="7"/>
      <c r="L149" s="124">
        <f t="shared" si="22"/>
        <v>-0.14121480464687788</v>
      </c>
      <c r="M149" s="27">
        <f t="shared" ref="M149" ca="1" si="27">(W149-L149)^2</f>
        <v>2.7794508227481118E-7</v>
      </c>
      <c r="N149" s="44"/>
      <c r="O149" s="44"/>
      <c r="P149" s="7"/>
      <c r="Q149" s="28">
        <f t="shared" ref="Q149" ca="1" si="28">I149-$J$4</f>
        <v>514.40906322514161</v>
      </c>
      <c r="R149" s="27">
        <f t="shared" ref="R149" ca="1" si="29">J149-$J$3</f>
        <v>-3834.6315516821087</v>
      </c>
      <c r="S149" s="7"/>
      <c r="T149" s="28">
        <f t="shared" ref="T149" ca="1" si="30">Q149/$J$7</f>
        <v>-0.1330321893696238</v>
      </c>
      <c r="U149" s="27">
        <f t="shared" ref="U149" ca="1" si="31">R149/$J$6</f>
        <v>-0.99324444082602581</v>
      </c>
      <c r="V149" s="7"/>
      <c r="W149" s="28">
        <f t="shared" ref="W149" ca="1" si="32">(T149-U149*SIN(-$J$11*PI()/180))/(COS(-$J$11*PI()/180))</f>
        <v>-0.14174200961866287</v>
      </c>
      <c r="X149" s="27">
        <f ca="1">IF(MOD(ATAN2(U149,W149)*180/PI()-$J$9+360,360)&gt;5,MOD(ATAN2(U149,W149)*180/PI()-$J$9+360,360)-360,MOD(ATAN2(U149,W149)*180/PI()-$J$9+360,360))</f>
        <v>0.57865156194543488</v>
      </c>
      <c r="Y149" s="7"/>
      <c r="Z149" s="28">
        <f t="shared" si="23"/>
        <v>0.45000000000002149</v>
      </c>
      <c r="AA149" s="27">
        <f t="shared" ref="AA149" si="33">Z149*PI()/180</f>
        <v>7.8539816339748582E-3</v>
      </c>
      <c r="AB149" s="7"/>
      <c r="AC149" s="28">
        <f t="shared" ca="1" si="25"/>
        <v>0.12865156194541338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40026</v>
      </c>
    </row>
    <row r="155" spans="1:31" x14ac:dyDescent="0.25">
      <c r="A155" t="s">
        <v>177</v>
      </c>
      <c r="B155">
        <v>40026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8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-0.36844831789136911</v>
      </c>
      <c r="L3" s="102" t="s">
        <v>1</v>
      </c>
      <c r="M3" s="103">
        <v>1.0010375807189387</v>
      </c>
      <c r="N3" s="104" t="s">
        <v>18</v>
      </c>
      <c r="O3" s="102">
        <v>0.99804664003019794</v>
      </c>
      <c r="Q3" s="101" t="s">
        <v>194</v>
      </c>
      <c r="R3" s="101">
        <f ca="1">MAX(AC21:AC149)</f>
        <v>0.23659850755871048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-39.40906322514163</v>
      </c>
      <c r="L4" s="104" t="s">
        <v>5</v>
      </c>
      <c r="M4" s="106">
        <v>360.05192141730993</v>
      </c>
      <c r="N4" s="104" t="s">
        <v>21</v>
      </c>
      <c r="O4" s="104">
        <v>359.97674682759839</v>
      </c>
      <c r="Q4" s="105" t="s">
        <v>195</v>
      </c>
      <c r="R4" s="105">
        <f ca="1">MIN(AC21:AC149)</f>
        <v>-0.5059330061638434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-172.81518810964087</v>
      </c>
      <c r="N5" s="107" t="s">
        <v>24</v>
      </c>
      <c r="O5" s="107">
        <v>-172.80323771065</v>
      </c>
      <c r="Q5" s="8"/>
      <c r="R5" s="8"/>
      <c r="T5" s="45" t="s">
        <v>55</v>
      </c>
      <c r="U5" s="47">
        <v>13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3860.712825629369</v>
      </c>
      <c r="L6" s="107" t="s">
        <v>12</v>
      </c>
      <c r="M6" s="108">
        <v>-8.1125030510531608E-5</v>
      </c>
      <c r="N6" s="107" t="s">
        <v>26</v>
      </c>
      <c r="O6" s="107">
        <v>-9.1522299888811086E-5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-3866.8014535630905</v>
      </c>
      <c r="L7" s="109" t="s">
        <v>15</v>
      </c>
      <c r="M7" s="110">
        <f ca="1">SUM(M20:M84)</f>
        <v>2.7959536549251561E-3</v>
      </c>
      <c r="N7" s="109" t="s">
        <v>15</v>
      </c>
      <c r="O7" s="89">
        <f ca="1">SUM(M85:M149)</f>
        <v>2.7721151579561463E-3</v>
      </c>
      <c r="Q7" s="101" t="s">
        <v>194</v>
      </c>
      <c r="R7" s="101">
        <f ca="1">MAX(AD21:AD83)</f>
        <v>0.1408567992570795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-8.0221710643400002E-2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-172.45703216862503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-172.95915474977824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0.50212258115317354</v>
      </c>
      <c r="L11" s="113" t="s">
        <v>208</v>
      </c>
      <c r="M11" s="114">
        <f>(M6+O6)/2</f>
        <v>-8.6323665199671354E-5</v>
      </c>
      <c r="N11" s="115"/>
      <c r="O11" s="115"/>
      <c r="Q11" s="101" t="s">
        <v>194</v>
      </c>
      <c r="R11" s="101">
        <f ca="1">MAX(W20:W149)</f>
        <v>0.99869606529434474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0.9995421103745683</v>
      </c>
      <c r="N12" s="118"/>
      <c r="O12" s="118"/>
      <c r="Q12" s="105" t="s">
        <v>195</v>
      </c>
      <c r="R12" s="105">
        <f ca="1">MIN(W20:W149)</f>
        <v>-1.0004577073333205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-172.80921291014545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13390</v>
      </c>
      <c r="D20" s="26">
        <v>11225</v>
      </c>
      <c r="E20" s="26">
        <v>12930</v>
      </c>
      <c r="F20" s="26">
        <v>15070</v>
      </c>
      <c r="G20" s="27"/>
      <c r="H20" s="7"/>
      <c r="I20" s="28">
        <f>C20-E20</f>
        <v>460</v>
      </c>
      <c r="J20" s="27">
        <f>D20-F20</f>
        <v>-3845</v>
      </c>
      <c r="K20" s="7"/>
      <c r="L20" s="124">
        <f>$M$3*SIN(2*PI()/$M$4*($Z20+$M$5))+$M$6</f>
        <v>-0.12571310435538777</v>
      </c>
      <c r="M20" s="27">
        <f ca="1">(W20-L20)^2</f>
        <v>1.4816443513934049E-4</v>
      </c>
      <c r="N20" s="44"/>
      <c r="O20" s="44"/>
      <c r="P20" s="7"/>
      <c r="Q20" s="28">
        <f ca="1">I20-$J$4</f>
        <v>499.40906322514161</v>
      </c>
      <c r="R20" s="27">
        <f ca="1">J20-$J$3</f>
        <v>-3844.6315516821087</v>
      </c>
      <c r="S20" s="7"/>
      <c r="T20" s="28">
        <f ca="1">Q20/$J$7</f>
        <v>-0.12915301424772088</v>
      </c>
      <c r="U20" s="27">
        <f ca="1">R20/$J$6</f>
        <v>-0.99583463607018252</v>
      </c>
      <c r="V20" s="7"/>
      <c r="W20" s="28">
        <f ca="1">(T20-U20*SIN(-$J$11*PI()/180))/(COS(-$J$11*PI()/180))</f>
        <v>-0.13788538578243917</v>
      </c>
      <c r="X20" s="27">
        <f ca="1">IF(MOD(ATAN2(U20,W20)*180/PI()-$J$9+360,360)&gt;5,MOD(ATAN2(U20,W20)*180/PI()-$J$9+360,360)-360,MOD(ATAN2(U20,W20)*180/PI()-$J$9+360,360))</f>
        <v>0.34020479376948742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0.34020479376948742</v>
      </c>
      <c r="AD20" s="27">
        <f ca="1">INDIRECT("AC"&amp;AE20)-AC20</f>
        <v>-0.24815017862347766</v>
      </c>
      <c r="AE20" s="7">
        <v>149</v>
      </c>
    </row>
    <row r="21" spans="1:31" s="26" customFormat="1" x14ac:dyDescent="0.25">
      <c r="A21" s="26">
        <v>1</v>
      </c>
      <c r="B21" s="26">
        <v>657</v>
      </c>
      <c r="C21" s="26">
        <v>13578</v>
      </c>
      <c r="D21" s="26">
        <v>11261</v>
      </c>
      <c r="E21" s="26">
        <v>12745</v>
      </c>
      <c r="F21" s="26">
        <v>15040</v>
      </c>
      <c r="G21" s="27"/>
      <c r="H21" s="7"/>
      <c r="I21" s="28">
        <f t="shared" ref="I21:J84" si="1">C21-E21</f>
        <v>833</v>
      </c>
      <c r="J21" s="27">
        <f t="shared" si="1"/>
        <v>-3779</v>
      </c>
      <c r="K21" s="7"/>
      <c r="L21" s="124">
        <f t="shared" ref="L21:L84" si="2">$M$3*SIN(2*PI()/$M$4*($Z21+$M$5))+$M$6</f>
        <v>-0.22733991226509367</v>
      </c>
      <c r="M21" s="27">
        <f t="shared" ref="M21:M84" ca="1" si="3">(W21-L21)^2</f>
        <v>4.7080331928323785E-5</v>
      </c>
      <c r="N21" s="44"/>
      <c r="O21" s="44"/>
      <c r="P21" s="7"/>
      <c r="Q21" s="28">
        <f t="shared" ref="Q21:Q84" ca="1" si="4">I21-$J$4</f>
        <v>872.40906322514161</v>
      </c>
      <c r="R21" s="27">
        <f t="shared" ref="R21:R84" ca="1" si="5">J21-$J$3</f>
        <v>-3778.6315516821087</v>
      </c>
      <c r="S21" s="7"/>
      <c r="T21" s="28">
        <f t="shared" ref="T21:T84" ca="1" si="6">Q21/$J$7</f>
        <v>-0.22561516894570688</v>
      </c>
      <c r="U21" s="27">
        <f t="shared" ref="U21:U84" ca="1" si="7">R21/$J$6</f>
        <v>-0.97873934745874824</v>
      </c>
      <c r="V21" s="7"/>
      <c r="W21" s="28">
        <f t="shared" ref="W21:W84" ca="1" si="8">(T21-U21*SIN(-$J$11*PI()/180))/(COS(-$J$11*PI()/180))</f>
        <v>-0.23420142317219889</v>
      </c>
      <c r="X21" s="27">
        <f ca="1">MOD(ATAN2(U21,W21)*180/PI()-$J$9+360,360)</f>
        <v>5.9142330527089939</v>
      </c>
      <c r="Y21" s="7"/>
      <c r="Z21" s="28">
        <f>360/40000*B21+Z20</f>
        <v>5.9129999999999994</v>
      </c>
      <c r="AA21" s="27">
        <f t="shared" ref="AA21:AA84" si="9">Z21*PI()/180</f>
        <v>0.10320131867042469</v>
      </c>
      <c r="AB21" s="7"/>
      <c r="AC21" s="28">
        <f t="shared" ca="1" si="0"/>
        <v>1.233052708994542E-3</v>
      </c>
      <c r="AD21" s="27">
        <f t="shared" ref="AD21:AD83" ca="1" si="10">INDIRECT("AC"&amp;AE21)-AC21</f>
        <v>5.138716062880988E-2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13772</v>
      </c>
      <c r="D22" s="26">
        <v>11312</v>
      </c>
      <c r="E22" s="26">
        <v>12561</v>
      </c>
      <c r="F22" s="26">
        <v>14988</v>
      </c>
      <c r="G22" s="27"/>
      <c r="H22" s="7"/>
      <c r="I22" s="28">
        <f t="shared" si="1"/>
        <v>1211</v>
      </c>
      <c r="J22" s="27">
        <f t="shared" si="1"/>
        <v>-3676</v>
      </c>
      <c r="K22" s="7"/>
      <c r="L22" s="124">
        <f t="shared" si="2"/>
        <v>-0.32402137416530297</v>
      </c>
      <c r="M22" s="27">
        <f t="shared" ca="1" si="3"/>
        <v>5.9370160710822264E-5</v>
      </c>
      <c r="N22" s="44"/>
      <c r="O22" s="44"/>
      <c r="P22" s="7"/>
      <c r="Q22" s="28">
        <f t="shared" ca="1" si="4"/>
        <v>1250.4090632251416</v>
      </c>
      <c r="R22" s="27">
        <f t="shared" ca="1" si="5"/>
        <v>-3675.6315516821087</v>
      </c>
      <c r="S22" s="7"/>
      <c r="T22" s="28">
        <f t="shared" ca="1" si="6"/>
        <v>-0.32337038201766055</v>
      </c>
      <c r="U22" s="27">
        <f t="shared" ca="1" si="7"/>
        <v>-0.95206033644393417</v>
      </c>
      <c r="V22" s="7"/>
      <c r="W22" s="28">
        <f t="shared" ca="1" si="8"/>
        <v>-0.33172657764806851</v>
      </c>
      <c r="X22" s="27">
        <f t="shared" ref="X22:X83" ca="1" si="11">MOD(ATAN2(U22,W22)*180/PI()-$J$9+360,360)</f>
        <v>11.666912108677707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-6.0878913222914832E-3</v>
      </c>
      <c r="AD22" s="27">
        <f t="shared" ca="1" si="10"/>
        <v>1.0444266024833837E-2</v>
      </c>
      <c r="AE22" s="7">
        <v>147</v>
      </c>
    </row>
    <row r="23" spans="1:31" s="26" customFormat="1" x14ac:dyDescent="0.25">
      <c r="A23" s="26">
        <v>3</v>
      </c>
      <c r="B23" s="26">
        <v>620</v>
      </c>
      <c r="C23" s="26">
        <v>13940</v>
      </c>
      <c r="D23" s="26">
        <v>11382</v>
      </c>
      <c r="E23" s="26">
        <v>12381</v>
      </c>
      <c r="F23" s="26">
        <v>14914</v>
      </c>
      <c r="G23" s="27"/>
      <c r="H23" s="7"/>
      <c r="I23" s="28">
        <f t="shared" si="1"/>
        <v>1559</v>
      </c>
      <c r="J23" s="27">
        <f t="shared" si="1"/>
        <v>-3532</v>
      </c>
      <c r="K23" s="7"/>
      <c r="L23" s="124">
        <f t="shared" si="2"/>
        <v>-0.41457250533920775</v>
      </c>
      <c r="M23" s="27">
        <f t="shared" ca="1" si="3"/>
        <v>4.6614859418181665E-5</v>
      </c>
      <c r="N23" s="44"/>
      <c r="O23" s="44"/>
      <c r="P23" s="7"/>
      <c r="Q23" s="28">
        <f t="shared" ca="1" si="4"/>
        <v>1598.4090632251416</v>
      </c>
      <c r="R23" s="27">
        <f t="shared" ca="1" si="5"/>
        <v>-3531.6315516821087</v>
      </c>
      <c r="S23" s="7"/>
      <c r="T23" s="28">
        <f t="shared" ca="1" si="6"/>
        <v>-0.41336724484580833</v>
      </c>
      <c r="U23" s="27">
        <f t="shared" ca="1" si="7"/>
        <v>-0.9147615249280775</v>
      </c>
      <c r="V23" s="7"/>
      <c r="W23" s="28">
        <f t="shared" ca="1" si="8"/>
        <v>-0.4214000128945446</v>
      </c>
      <c r="X23" s="27">
        <f t="shared" ca="1" si="11"/>
        <v>17.19097395486267</v>
      </c>
      <c r="Y23" s="7"/>
      <c r="Z23" s="28">
        <f t="shared" si="12"/>
        <v>17.252999999999997</v>
      </c>
      <c r="AA23" s="27">
        <f t="shared" si="9"/>
        <v>0.30112165584658163</v>
      </c>
      <c r="AB23" s="7"/>
      <c r="AC23" s="28">
        <f t="shared" ca="1" si="0"/>
        <v>-6.2026045137326236E-2</v>
      </c>
      <c r="AD23" s="27">
        <f t="shared" ca="1" si="10"/>
        <v>-3.2046087003717361E-2</v>
      </c>
      <c r="AE23" s="7">
        <v>146</v>
      </c>
    </row>
    <row r="24" spans="1:31" s="26" customFormat="1" x14ac:dyDescent="0.25">
      <c r="A24" s="26">
        <v>4</v>
      </c>
      <c r="B24" s="26">
        <v>618</v>
      </c>
      <c r="C24" s="26">
        <v>14102</v>
      </c>
      <c r="D24" s="26">
        <v>11464</v>
      </c>
      <c r="E24" s="26">
        <v>12209</v>
      </c>
      <c r="F24" s="26">
        <v>14822</v>
      </c>
      <c r="G24" s="27"/>
      <c r="H24" s="7"/>
      <c r="I24" s="28">
        <f t="shared" si="1"/>
        <v>1893</v>
      </c>
      <c r="J24" s="27">
        <f t="shared" si="1"/>
        <v>-3358</v>
      </c>
      <c r="K24" s="7"/>
      <c r="L24" s="124">
        <f t="shared" si="2"/>
        <v>-0.50092432324176206</v>
      </c>
      <c r="M24" s="27">
        <f t="shared" ca="1" si="3"/>
        <v>4.1735755797996236E-5</v>
      </c>
      <c r="N24" s="44"/>
      <c r="O24" s="44"/>
      <c r="P24" s="7"/>
      <c r="Q24" s="28">
        <f t="shared" ca="1" si="4"/>
        <v>1932.4090632251416</v>
      </c>
      <c r="R24" s="27">
        <f t="shared" ca="1" si="5"/>
        <v>-3357.6315516821087</v>
      </c>
      <c r="S24" s="7"/>
      <c r="T24" s="28">
        <f t="shared" ca="1" si="6"/>
        <v>-0.49974354422684675</v>
      </c>
      <c r="U24" s="27">
        <f t="shared" ca="1" si="7"/>
        <v>-0.86969212767975079</v>
      </c>
      <c r="V24" s="7"/>
      <c r="W24" s="28">
        <f t="shared" ca="1" si="8"/>
        <v>-0.50738464488994617</v>
      </c>
      <c r="X24" s="27">
        <f t="shared" ca="1" si="11"/>
        <v>22.716626764722321</v>
      </c>
      <c r="Y24" s="7"/>
      <c r="Z24" s="28">
        <f t="shared" si="12"/>
        <v>22.814999999999998</v>
      </c>
      <c r="AA24" s="27">
        <f t="shared" si="9"/>
        <v>0.39819686884250621</v>
      </c>
      <c r="AB24" s="7"/>
      <c r="AC24" s="28">
        <f t="shared" ca="1" si="0"/>
        <v>-9.837323527767694E-2</v>
      </c>
      <c r="AD24" s="27">
        <f t="shared" ca="1" si="10"/>
        <v>-5.6982430686609575E-3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14266</v>
      </c>
      <c r="D25" s="26">
        <v>11568</v>
      </c>
      <c r="E25" s="26">
        <v>12057</v>
      </c>
      <c r="F25" s="26">
        <v>14731</v>
      </c>
      <c r="G25" s="27"/>
      <c r="H25" s="7"/>
      <c r="I25" s="28">
        <f t="shared" si="1"/>
        <v>2209</v>
      </c>
      <c r="J25" s="27">
        <f t="shared" si="1"/>
        <v>-3163</v>
      </c>
      <c r="K25" s="7"/>
      <c r="L25" s="124">
        <f t="shared" si="2"/>
        <v>-0.5814101090303051</v>
      </c>
      <c r="M25" s="27">
        <f t="shared" ca="1" si="3"/>
        <v>5.2654011730760671E-5</v>
      </c>
      <c r="N25" s="44"/>
      <c r="O25" s="44"/>
      <c r="P25" s="7"/>
      <c r="Q25" s="28">
        <f t="shared" ca="1" si="4"/>
        <v>2248.4090632251418</v>
      </c>
      <c r="R25" s="27">
        <f t="shared" ca="1" si="5"/>
        <v>-3162.6315516821087</v>
      </c>
      <c r="S25" s="7"/>
      <c r="T25" s="28">
        <f t="shared" ca="1" si="6"/>
        <v>-0.58146483346160172</v>
      </c>
      <c r="U25" s="27">
        <f t="shared" ca="1" si="7"/>
        <v>-0.81918332041869502</v>
      </c>
      <c r="V25" s="7"/>
      <c r="W25" s="28">
        <f t="shared" ca="1" si="8"/>
        <v>-0.58866641743959702</v>
      </c>
      <c r="X25" s="27">
        <f t="shared" ca="1" si="11"/>
        <v>28.158115503101385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-0.13788449689861437</v>
      </c>
      <c r="AD25" s="27">
        <f t="shared" ca="1" si="10"/>
        <v>-3.8724915182651642E-2</v>
      </c>
      <c r="AE25" s="7">
        <v>144</v>
      </c>
    </row>
    <row r="26" spans="1:31" s="26" customFormat="1" x14ac:dyDescent="0.25">
      <c r="A26" s="26">
        <v>6</v>
      </c>
      <c r="B26" s="26">
        <v>635</v>
      </c>
      <c r="C26" s="26">
        <v>14410</v>
      </c>
      <c r="D26" s="26">
        <v>11686</v>
      </c>
      <c r="E26" s="26">
        <v>11903</v>
      </c>
      <c r="F26" s="26">
        <v>14602</v>
      </c>
      <c r="G26" s="27"/>
      <c r="H26" s="7"/>
      <c r="I26" s="28">
        <f t="shared" si="1"/>
        <v>2507</v>
      </c>
      <c r="J26" s="27">
        <f t="shared" si="1"/>
        <v>-2916</v>
      </c>
      <c r="K26" s="7"/>
      <c r="L26" s="124">
        <f t="shared" si="2"/>
        <v>-0.65966207690028456</v>
      </c>
      <c r="M26" s="27">
        <f t="shared" ca="1" si="3"/>
        <v>3.0391877339629861E-5</v>
      </c>
      <c r="N26" s="44"/>
      <c r="O26" s="44"/>
      <c r="P26" s="7"/>
      <c r="Q26" s="28">
        <f t="shared" ca="1" si="4"/>
        <v>2546.4090632251418</v>
      </c>
      <c r="R26" s="27">
        <f t="shared" ca="1" si="5"/>
        <v>-2915.6315516821087</v>
      </c>
      <c r="S26" s="7"/>
      <c r="T26" s="28">
        <f t="shared" ca="1" si="6"/>
        <v>-0.65853111255007313</v>
      </c>
      <c r="U26" s="27">
        <f t="shared" ca="1" si="7"/>
        <v>-0.75520549788802427</v>
      </c>
      <c r="V26" s="7"/>
      <c r="W26" s="28">
        <f t="shared" ca="1" si="8"/>
        <v>-0.66517495975226226</v>
      </c>
      <c r="X26" s="27">
        <f t="shared" ca="1" si="11"/>
        <v>33.830202263115098</v>
      </c>
      <c r="Y26" s="7"/>
      <c r="Z26" s="28">
        <f t="shared" si="12"/>
        <v>34.010999999999996</v>
      </c>
      <c r="AA26" s="27">
        <f t="shared" si="9"/>
        <v>0.5936039318957913</v>
      </c>
      <c r="AB26" s="7"/>
      <c r="AC26" s="28">
        <f t="shared" ca="1" si="0"/>
        <v>-0.18079773688489809</v>
      </c>
      <c r="AD26" s="27">
        <f t="shared" ca="1" si="10"/>
        <v>3.1650054656466864E-2</v>
      </c>
      <c r="AE26" s="7">
        <v>143</v>
      </c>
    </row>
    <row r="27" spans="1:31" s="26" customFormat="1" x14ac:dyDescent="0.25">
      <c r="A27" s="26">
        <v>7</v>
      </c>
      <c r="B27" s="26">
        <v>617</v>
      </c>
      <c r="C27" s="26">
        <v>14549</v>
      </c>
      <c r="D27" s="26">
        <v>11820</v>
      </c>
      <c r="E27" s="26">
        <v>11772</v>
      </c>
      <c r="F27" s="26">
        <v>14475</v>
      </c>
      <c r="G27" s="27"/>
      <c r="H27" s="7"/>
      <c r="I27" s="28">
        <f t="shared" si="1"/>
        <v>2777</v>
      </c>
      <c r="J27" s="27">
        <f t="shared" si="1"/>
        <v>-2655</v>
      </c>
      <c r="K27" s="7"/>
      <c r="L27" s="124">
        <f t="shared" si="2"/>
        <v>-0.72942361074433448</v>
      </c>
      <c r="M27" s="27">
        <f t="shared" ca="1" si="3"/>
        <v>2.486723665597707E-5</v>
      </c>
      <c r="N27" s="44"/>
      <c r="O27" s="44"/>
      <c r="P27" s="7"/>
      <c r="Q27" s="28">
        <f t="shared" ca="1" si="4"/>
        <v>2816.4090632251418</v>
      </c>
      <c r="R27" s="27">
        <f t="shared" ca="1" si="5"/>
        <v>-2654.6315516821087</v>
      </c>
      <c r="S27" s="7"/>
      <c r="T27" s="28">
        <f t="shared" ca="1" si="6"/>
        <v>-0.72835626474432569</v>
      </c>
      <c r="U27" s="27">
        <f t="shared" ca="1" si="7"/>
        <v>-0.68760140201553421</v>
      </c>
      <c r="V27" s="7"/>
      <c r="W27" s="28">
        <f t="shared" ca="1" si="8"/>
        <v>-0.73441031673686874</v>
      </c>
      <c r="X27" s="27">
        <f t="shared" ca="1" si="11"/>
        <v>39.342378941886977</v>
      </c>
      <c r="Y27" s="7"/>
      <c r="Z27" s="28">
        <f t="shared" si="12"/>
        <v>39.563999999999993</v>
      </c>
      <c r="AA27" s="27">
        <f t="shared" si="9"/>
        <v>0.69052206525903637</v>
      </c>
      <c r="AB27" s="7"/>
      <c r="AC27" s="28">
        <f t="shared" ca="1" si="0"/>
        <v>-0.22162105811301558</v>
      </c>
      <c r="AD27" s="27">
        <f t="shared" ca="1" si="10"/>
        <v>5.3419291987225392E-2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14674</v>
      </c>
      <c r="D28" s="26">
        <v>11964</v>
      </c>
      <c r="E28" s="26">
        <v>11650</v>
      </c>
      <c r="F28" s="26">
        <v>14334</v>
      </c>
      <c r="G28" s="27"/>
      <c r="H28" s="7"/>
      <c r="I28" s="28">
        <f t="shared" si="1"/>
        <v>3024</v>
      </c>
      <c r="J28" s="27">
        <f t="shared" si="1"/>
        <v>-2370</v>
      </c>
      <c r="K28" s="7"/>
      <c r="L28" s="124">
        <f t="shared" si="2"/>
        <v>-0.7927259181650127</v>
      </c>
      <c r="M28" s="27">
        <f t="shared" ca="1" si="3"/>
        <v>2.4176672688416011E-5</v>
      </c>
      <c r="N28" s="44"/>
      <c r="O28" s="44"/>
      <c r="P28" s="7"/>
      <c r="Q28" s="28">
        <f t="shared" ca="1" si="4"/>
        <v>3063.4090632251418</v>
      </c>
      <c r="R28" s="27">
        <f t="shared" ca="1" si="5"/>
        <v>-2369.6315516821087</v>
      </c>
      <c r="S28" s="7"/>
      <c r="T28" s="28">
        <f t="shared" ca="1" si="6"/>
        <v>-0.79223334841832715</v>
      </c>
      <c r="U28" s="27">
        <f t="shared" ca="1" si="7"/>
        <v>-0.61378083755706803</v>
      </c>
      <c r="V28" s="7"/>
      <c r="W28" s="28">
        <f t="shared" ca="1" si="8"/>
        <v>-0.79764289616866657</v>
      </c>
      <c r="X28" s="27">
        <f t="shared" ca="1" si="11"/>
        <v>44.878992430717631</v>
      </c>
      <c r="Y28" s="7"/>
      <c r="Z28" s="28">
        <f t="shared" si="12"/>
        <v>45.152999999999992</v>
      </c>
      <c r="AA28" s="27">
        <f t="shared" si="9"/>
        <v>0.78806851715299941</v>
      </c>
      <c r="AB28" s="7"/>
      <c r="AC28" s="28">
        <f t="shared" ca="1" si="0"/>
        <v>-0.27400756928236092</v>
      </c>
      <c r="AD28" s="27">
        <f t="shared" ca="1" si="10"/>
        <v>7.8550527076714616E-2</v>
      </c>
      <c r="AE28" s="7">
        <v>141</v>
      </c>
    </row>
    <row r="29" spans="1:31" s="26" customFormat="1" x14ac:dyDescent="0.25">
      <c r="A29" s="26">
        <v>9</v>
      </c>
      <c r="B29" s="26">
        <v>639</v>
      </c>
      <c r="C29" s="26">
        <v>14784</v>
      </c>
      <c r="D29" s="26">
        <v>12123</v>
      </c>
      <c r="E29" s="26">
        <v>11539</v>
      </c>
      <c r="F29" s="26">
        <v>14171</v>
      </c>
      <c r="G29" s="27"/>
      <c r="H29" s="7"/>
      <c r="I29" s="28">
        <f t="shared" si="1"/>
        <v>3245</v>
      </c>
      <c r="J29" s="27">
        <f t="shared" si="1"/>
        <v>-2048</v>
      </c>
      <c r="K29" s="7"/>
      <c r="L29" s="124">
        <f t="shared" si="2"/>
        <v>-0.84999269980536474</v>
      </c>
      <c r="M29" s="27">
        <f t="shared" ca="1" si="3"/>
        <v>1.6602553343412335E-5</v>
      </c>
      <c r="N29" s="44"/>
      <c r="O29" s="44"/>
      <c r="P29" s="7"/>
      <c r="Q29" s="28">
        <f t="shared" ca="1" si="4"/>
        <v>3284.4090632251418</v>
      </c>
      <c r="R29" s="27">
        <f t="shared" ca="1" si="5"/>
        <v>-2047.6315516821087</v>
      </c>
      <c r="S29" s="7"/>
      <c r="T29" s="28">
        <f t="shared" ca="1" si="6"/>
        <v>-0.84938652854769692</v>
      </c>
      <c r="U29" s="27">
        <f t="shared" ca="1" si="7"/>
        <v>-0.53037655069522194</v>
      </c>
      <c r="V29" s="7"/>
      <c r="W29" s="28">
        <f t="shared" ca="1" si="8"/>
        <v>-0.85406732289755527</v>
      </c>
      <c r="X29" s="27">
        <f t="shared" ca="1" si="11"/>
        <v>50.616715174188357</v>
      </c>
      <c r="Y29" s="7"/>
      <c r="Z29" s="28">
        <f t="shared" si="12"/>
        <v>50.903999999999989</v>
      </c>
      <c r="AA29" s="27">
        <f t="shared" si="9"/>
        <v>0.88844240243519323</v>
      </c>
      <c r="AB29" s="7"/>
      <c r="AC29" s="28">
        <f t="shared" ca="1" si="0"/>
        <v>-0.28728482581163206</v>
      </c>
      <c r="AD29" s="27">
        <f t="shared" ca="1" si="10"/>
        <v>5.0845163933104232E-2</v>
      </c>
      <c r="AE29" s="7">
        <v>140</v>
      </c>
    </row>
    <row r="30" spans="1:31" s="26" customFormat="1" x14ac:dyDescent="0.25">
      <c r="A30" s="26">
        <v>10</v>
      </c>
      <c r="B30" s="26">
        <v>642</v>
      </c>
      <c r="C30" s="26">
        <v>14877</v>
      </c>
      <c r="D30" s="26">
        <v>12295</v>
      </c>
      <c r="E30" s="26">
        <v>11443</v>
      </c>
      <c r="F30" s="26">
        <v>14001</v>
      </c>
      <c r="G30" s="27"/>
      <c r="H30" s="7"/>
      <c r="I30" s="28">
        <f t="shared" si="1"/>
        <v>3434</v>
      </c>
      <c r="J30" s="27">
        <f t="shared" si="1"/>
        <v>-1706</v>
      </c>
      <c r="K30" s="7"/>
      <c r="L30" s="124">
        <f t="shared" si="2"/>
        <v>-0.89891406790930484</v>
      </c>
      <c r="M30" s="27">
        <f t="shared" ca="1" si="3"/>
        <v>1.0604074604757737E-5</v>
      </c>
      <c r="N30" s="44"/>
      <c r="O30" s="44"/>
      <c r="P30" s="7"/>
      <c r="Q30" s="28">
        <f t="shared" ca="1" si="4"/>
        <v>3473.4090632251418</v>
      </c>
      <c r="R30" s="27">
        <f t="shared" ca="1" si="5"/>
        <v>-1705.6315516821087</v>
      </c>
      <c r="S30" s="7"/>
      <c r="T30" s="28">
        <f t="shared" ca="1" si="6"/>
        <v>-0.89826413508367375</v>
      </c>
      <c r="U30" s="27">
        <f t="shared" ca="1" si="7"/>
        <v>-0.44179187334506254</v>
      </c>
      <c r="V30" s="7"/>
      <c r="W30" s="28">
        <f t="shared" ca="1" si="8"/>
        <v>-0.90217045772085347</v>
      </c>
      <c r="X30" s="27">
        <f t="shared" ca="1" si="11"/>
        <v>56.36609178144522</v>
      </c>
      <c r="Y30" s="7"/>
      <c r="Z30" s="28">
        <f t="shared" si="12"/>
        <v>56.681999999999988</v>
      </c>
      <c r="AA30" s="27">
        <f t="shared" si="9"/>
        <v>0.98928752661542574</v>
      </c>
      <c r="AB30" s="7"/>
      <c r="AC30" s="28">
        <f t="shared" ca="1" si="0"/>
        <v>-0.31590821855476747</v>
      </c>
      <c r="AD30" s="27">
        <f t="shared" ca="1" si="10"/>
        <v>-3.9869556514787519E-2</v>
      </c>
      <c r="AE30" s="7">
        <v>139</v>
      </c>
    </row>
    <row r="31" spans="1:31" s="26" customFormat="1" x14ac:dyDescent="0.25">
      <c r="A31" s="26">
        <v>11</v>
      </c>
      <c r="B31" s="26">
        <v>614</v>
      </c>
      <c r="C31" s="26">
        <v>14952</v>
      </c>
      <c r="D31" s="26">
        <v>12466</v>
      </c>
      <c r="E31" s="26">
        <v>11371</v>
      </c>
      <c r="F31" s="26">
        <v>13830</v>
      </c>
      <c r="G31" s="27"/>
      <c r="H31" s="7"/>
      <c r="I31" s="28">
        <f t="shared" si="1"/>
        <v>3581</v>
      </c>
      <c r="J31" s="27">
        <f t="shared" si="1"/>
        <v>-1364</v>
      </c>
      <c r="K31" s="7"/>
      <c r="L31" s="124">
        <f t="shared" si="2"/>
        <v>-0.93716574885870518</v>
      </c>
      <c r="M31" s="27">
        <f t="shared" ca="1" si="3"/>
        <v>5.0433312118434969E-6</v>
      </c>
      <c r="N31" s="44"/>
      <c r="O31" s="44"/>
      <c r="P31" s="7"/>
      <c r="Q31" s="28">
        <f t="shared" ca="1" si="4"/>
        <v>3620.4090632251418</v>
      </c>
      <c r="R31" s="27">
        <f t="shared" ca="1" si="5"/>
        <v>-1363.6315516821087</v>
      </c>
      <c r="S31" s="7"/>
      <c r="T31" s="28">
        <f t="shared" ca="1" si="6"/>
        <v>-0.93628005127832237</v>
      </c>
      <c r="U31" s="27">
        <f t="shared" ca="1" si="7"/>
        <v>-0.35320719599490308</v>
      </c>
      <c r="V31" s="7"/>
      <c r="W31" s="28">
        <f t="shared" ca="1" si="8"/>
        <v>-0.93941148508806149</v>
      </c>
      <c r="X31" s="27">
        <f t="shared" ca="1" si="11"/>
        <v>61.851387273944454</v>
      </c>
      <c r="Y31" s="7"/>
      <c r="Z31" s="28">
        <f t="shared" si="12"/>
        <v>62.207999999999984</v>
      </c>
      <c r="AA31" s="27">
        <f t="shared" si="9"/>
        <v>1.0857344210806323</v>
      </c>
      <c r="AB31" s="7"/>
      <c r="AC31" s="28">
        <f t="shared" ca="1" si="0"/>
        <v>-0.35661272605553052</v>
      </c>
      <c r="AD31" s="27">
        <f t="shared" ca="1" si="10"/>
        <v>-2.2430166870890389E-2</v>
      </c>
      <c r="AE31" s="7">
        <v>138</v>
      </c>
    </row>
    <row r="32" spans="1:31" s="26" customFormat="1" x14ac:dyDescent="0.25">
      <c r="A32" s="26">
        <v>12</v>
      </c>
      <c r="B32" s="26">
        <v>634</v>
      </c>
      <c r="C32" s="26">
        <v>15015</v>
      </c>
      <c r="D32" s="26">
        <v>12651</v>
      </c>
      <c r="E32" s="26">
        <v>11315</v>
      </c>
      <c r="F32" s="26">
        <v>13653</v>
      </c>
      <c r="G32" s="27"/>
      <c r="H32" s="7"/>
      <c r="I32" s="28">
        <f t="shared" si="1"/>
        <v>3700</v>
      </c>
      <c r="J32" s="27">
        <f t="shared" si="1"/>
        <v>-1002</v>
      </c>
      <c r="K32" s="7"/>
      <c r="L32" s="124">
        <f t="shared" si="2"/>
        <v>-0.96752249037054883</v>
      </c>
      <c r="M32" s="27">
        <f t="shared" ca="1" si="3"/>
        <v>3.3974474474919823E-6</v>
      </c>
      <c r="N32" s="44"/>
      <c r="O32" s="44"/>
      <c r="P32" s="7"/>
      <c r="Q32" s="28">
        <f t="shared" ca="1" si="4"/>
        <v>3739.4090632251418</v>
      </c>
      <c r="R32" s="27">
        <f t="shared" ca="1" si="5"/>
        <v>-1001.6315516821086</v>
      </c>
      <c r="S32" s="7"/>
      <c r="T32" s="28">
        <f t="shared" ca="1" si="6"/>
        <v>-0.96705484057875224</v>
      </c>
      <c r="U32" s="27">
        <f t="shared" ca="1" si="7"/>
        <v>-0.2594421281564302</v>
      </c>
      <c r="V32" s="7"/>
      <c r="W32" s="28">
        <f t="shared" ca="1" si="8"/>
        <v>-0.96936570697406887</v>
      </c>
      <c r="X32" s="27">
        <f t="shared" ca="1" si="11"/>
        <v>67.473502020603917</v>
      </c>
      <c r="Y32" s="7"/>
      <c r="Z32" s="28">
        <f t="shared" si="12"/>
        <v>67.913999999999987</v>
      </c>
      <c r="AA32" s="27">
        <f t="shared" si="9"/>
        <v>1.1853229081994288</v>
      </c>
      <c r="AB32" s="7"/>
      <c r="AC32" s="28">
        <f t="shared" ca="1" si="0"/>
        <v>-0.4404979793960706</v>
      </c>
      <c r="AD32" s="27">
        <f t="shared" ca="1" si="10"/>
        <v>0.11753068137505807</v>
      </c>
      <c r="AE32" s="7">
        <v>137</v>
      </c>
    </row>
    <row r="33" spans="1:31" s="26" customFormat="1" x14ac:dyDescent="0.25">
      <c r="A33" s="26">
        <v>13</v>
      </c>
      <c r="B33" s="26">
        <v>596</v>
      </c>
      <c r="C33" s="26">
        <v>15049</v>
      </c>
      <c r="D33" s="26">
        <v>12832</v>
      </c>
      <c r="E33" s="26">
        <v>11276</v>
      </c>
      <c r="F33" s="26">
        <v>13473</v>
      </c>
      <c r="G33" s="27"/>
      <c r="H33" s="7"/>
      <c r="I33" s="28">
        <f t="shared" si="1"/>
        <v>3773</v>
      </c>
      <c r="J33" s="27">
        <f t="shared" si="1"/>
        <v>-641</v>
      </c>
      <c r="K33" s="7"/>
      <c r="L33" s="124">
        <f t="shared" si="2"/>
        <v>-0.98732415376239691</v>
      </c>
      <c r="M33" s="27">
        <f t="shared" ca="1" si="3"/>
        <v>1.0292354650082665E-8</v>
      </c>
      <c r="N33" s="44"/>
      <c r="O33" s="44"/>
      <c r="P33" s="7"/>
      <c r="Q33" s="28">
        <f t="shared" ca="1" si="4"/>
        <v>3812.4090632251418</v>
      </c>
      <c r="R33" s="27">
        <f t="shared" ca="1" si="5"/>
        <v>-640.63155168210858</v>
      </c>
      <c r="S33" s="7"/>
      <c r="T33" s="28">
        <f t="shared" ca="1" si="6"/>
        <v>-0.98593349283867981</v>
      </c>
      <c r="U33" s="27">
        <f t="shared" ca="1" si="7"/>
        <v>-0.16593607984237305</v>
      </c>
      <c r="V33" s="7"/>
      <c r="W33" s="28">
        <f t="shared" ca="1" si="8"/>
        <v>-0.98742560500512011</v>
      </c>
      <c r="X33" s="27">
        <f t="shared" ca="1" si="11"/>
        <v>72.917655035140569</v>
      </c>
      <c r="Y33" s="7"/>
      <c r="Z33" s="28">
        <f t="shared" si="12"/>
        <v>73.277999999999992</v>
      </c>
      <c r="AA33" s="27">
        <f t="shared" si="9"/>
        <v>1.2789423692764046</v>
      </c>
      <c r="AB33" s="7"/>
      <c r="AC33" s="28">
        <f t="shared" ca="1" si="0"/>
        <v>-0.36034496485942213</v>
      </c>
      <c r="AD33" s="27">
        <f t="shared" ca="1" si="10"/>
        <v>-4.7334156186607856E-2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15076</v>
      </c>
      <c r="D34" s="26">
        <v>13017</v>
      </c>
      <c r="E34" s="26">
        <v>11259</v>
      </c>
      <c r="F34" s="26">
        <v>13291</v>
      </c>
      <c r="G34" s="27"/>
      <c r="H34" s="7"/>
      <c r="I34" s="28">
        <f t="shared" si="1"/>
        <v>3817</v>
      </c>
      <c r="J34" s="27">
        <f t="shared" si="1"/>
        <v>-274</v>
      </c>
      <c r="K34" s="7"/>
      <c r="L34" s="124">
        <f t="shared" si="2"/>
        <v>-0.99873760984144555</v>
      </c>
      <c r="M34" s="27">
        <f t="shared" ca="1" si="3"/>
        <v>5.8637847673340672E-7</v>
      </c>
      <c r="N34" s="44"/>
      <c r="O34" s="44"/>
      <c r="P34" s="7"/>
      <c r="Q34" s="28">
        <f t="shared" ca="1" si="4"/>
        <v>3856.4090632251418</v>
      </c>
      <c r="R34" s="27">
        <f t="shared" ca="1" si="5"/>
        <v>-273.63155168210864</v>
      </c>
      <c r="S34" s="7"/>
      <c r="T34" s="28">
        <f t="shared" ca="1" si="6"/>
        <v>-0.99731240652959496</v>
      </c>
      <c r="U34" s="27">
        <f t="shared" ca="1" si="7"/>
        <v>-7.0875914381821836E-2</v>
      </c>
      <c r="V34" s="7"/>
      <c r="W34" s="28">
        <f t="shared" ca="1" si="8"/>
        <v>-0.997971856306205</v>
      </c>
      <c r="X34" s="27">
        <f t="shared" ca="1" si="11"/>
        <v>78.394709329030604</v>
      </c>
      <c r="Y34" s="7"/>
      <c r="Z34" s="28">
        <f t="shared" si="12"/>
        <v>78.84899999999999</v>
      </c>
      <c r="AA34" s="27">
        <f t="shared" si="9"/>
        <v>1.3761746619050086</v>
      </c>
      <c r="AB34" s="7"/>
      <c r="AC34" s="28">
        <f t="shared" ca="1" si="0"/>
        <v>-0.45429067096938525</v>
      </c>
      <c r="AD34" s="27">
        <f t="shared" ca="1" si="10"/>
        <v>4.674749804577516E-2</v>
      </c>
      <c r="AE34" s="7">
        <v>135</v>
      </c>
    </row>
    <row r="35" spans="1:31" s="26" customFormat="1" x14ac:dyDescent="0.25">
      <c r="A35" s="26">
        <v>15</v>
      </c>
      <c r="B35" s="26">
        <v>639</v>
      </c>
      <c r="C35" s="26">
        <v>15080</v>
      </c>
      <c r="D35" s="26">
        <v>13208</v>
      </c>
      <c r="E35" s="26">
        <v>11250</v>
      </c>
      <c r="F35" s="26">
        <v>13096</v>
      </c>
      <c r="G35" s="27"/>
      <c r="H35" s="7"/>
      <c r="I35" s="28">
        <f t="shared" si="1"/>
        <v>3830</v>
      </c>
      <c r="J35" s="27">
        <f t="shared" si="1"/>
        <v>112</v>
      </c>
      <c r="K35" s="7"/>
      <c r="L35" s="124">
        <f t="shared" si="2"/>
        <v>-1.0006261070727807</v>
      </c>
      <c r="M35" s="27">
        <f t="shared" ca="1" si="3"/>
        <v>2.8358472250244892E-8</v>
      </c>
      <c r="N35" s="44"/>
      <c r="O35" s="44"/>
      <c r="P35" s="7"/>
      <c r="Q35" s="28">
        <f t="shared" ca="1" si="4"/>
        <v>3869.4090632251418</v>
      </c>
      <c r="R35" s="27">
        <f t="shared" ca="1" si="5"/>
        <v>112.36844831789136</v>
      </c>
      <c r="S35" s="7"/>
      <c r="T35" s="28">
        <f t="shared" ca="1" si="6"/>
        <v>-1.0006743583019109</v>
      </c>
      <c r="U35" s="27">
        <f t="shared" ca="1" si="7"/>
        <v>2.9105622042627111E-2</v>
      </c>
      <c r="V35" s="7"/>
      <c r="W35" s="28">
        <f t="shared" ca="1" si="8"/>
        <v>-1.0004577073333205</v>
      </c>
      <c r="X35" s="27">
        <f t="shared" ca="1" si="11"/>
        <v>84.123428515863111</v>
      </c>
      <c r="Y35" s="7"/>
      <c r="Z35" s="28">
        <f t="shared" si="12"/>
        <v>84.6</v>
      </c>
      <c r="AA35" s="27">
        <f t="shared" si="9"/>
        <v>1.4765485471872029</v>
      </c>
      <c r="AB35" s="7"/>
      <c r="AC35" s="28">
        <f t="shared" ca="1" si="0"/>
        <v>-0.47657148413688333</v>
      </c>
      <c r="AD35" s="27">
        <f t="shared" ca="1" si="10"/>
        <v>0.1408567992570795</v>
      </c>
      <c r="AE35" s="7">
        <v>134</v>
      </c>
    </row>
    <row r="36" spans="1:31" s="26" customFormat="1" x14ac:dyDescent="0.25">
      <c r="A36" s="26">
        <v>16</v>
      </c>
      <c r="B36" s="26">
        <v>628</v>
      </c>
      <c r="C36" s="26">
        <v>15056</v>
      </c>
      <c r="D36" s="26">
        <v>13395</v>
      </c>
      <c r="E36" s="26">
        <v>11265</v>
      </c>
      <c r="F36" s="26">
        <v>12904</v>
      </c>
      <c r="G36" s="27"/>
      <c r="H36" s="7"/>
      <c r="I36" s="28">
        <f t="shared" si="1"/>
        <v>3791</v>
      </c>
      <c r="J36" s="27">
        <f t="shared" si="1"/>
        <v>491</v>
      </c>
      <c r="K36" s="7"/>
      <c r="L36" s="124">
        <f t="shared" si="2"/>
        <v>-0.99267124039925059</v>
      </c>
      <c r="M36" s="27">
        <f t="shared" ca="1" si="3"/>
        <v>9.986329197294916E-6</v>
      </c>
      <c r="N36" s="44"/>
      <c r="O36" s="44"/>
      <c r="P36" s="7"/>
      <c r="Q36" s="28">
        <f t="shared" ca="1" si="4"/>
        <v>3830.4090632251418</v>
      </c>
      <c r="R36" s="27">
        <f t="shared" ca="1" si="5"/>
        <v>491.36844831789136</v>
      </c>
      <c r="S36" s="7"/>
      <c r="T36" s="28">
        <f t="shared" ca="1" si="6"/>
        <v>-0.99058850298496326</v>
      </c>
      <c r="U36" s="27">
        <f t="shared" ca="1" si="7"/>
        <v>0.12727402179616637</v>
      </c>
      <c r="V36" s="7"/>
      <c r="W36" s="28">
        <f t="shared" ca="1" si="8"/>
        <v>-0.98951112502203808</v>
      </c>
      <c r="X36" s="27">
        <f t="shared" ca="1" si="11"/>
        <v>89.786353123738252</v>
      </c>
      <c r="Y36" s="7"/>
      <c r="Z36" s="28">
        <f t="shared" si="12"/>
        <v>90.251999999999995</v>
      </c>
      <c r="AA36" s="27">
        <f t="shared" si="9"/>
        <v>1.5751945565099224</v>
      </c>
      <c r="AB36" s="7"/>
      <c r="AC36" s="28">
        <f t="shared" ca="1" si="0"/>
        <v>-0.46564687626174361</v>
      </c>
      <c r="AD36" s="27">
        <f t="shared" ca="1" si="10"/>
        <v>-2.2642885538431301E-2</v>
      </c>
      <c r="AE36" s="7">
        <v>133</v>
      </c>
    </row>
    <row r="37" spans="1:31" s="26" customFormat="1" x14ac:dyDescent="0.25">
      <c r="A37" s="26">
        <v>17</v>
      </c>
      <c r="B37" s="26">
        <v>622</v>
      </c>
      <c r="C37" s="26">
        <v>15024</v>
      </c>
      <c r="D37" s="26">
        <v>13577</v>
      </c>
      <c r="E37" s="26">
        <v>11300</v>
      </c>
      <c r="F37" s="26">
        <v>12717</v>
      </c>
      <c r="G37" s="27"/>
      <c r="H37" s="7"/>
      <c r="I37" s="28">
        <f t="shared" si="1"/>
        <v>3724</v>
      </c>
      <c r="J37" s="27">
        <f t="shared" si="1"/>
        <v>860</v>
      </c>
      <c r="K37" s="7"/>
      <c r="L37" s="124">
        <f t="shared" si="2"/>
        <v>-0.97528142565932119</v>
      </c>
      <c r="M37" s="27">
        <f t="shared" ca="1" si="3"/>
        <v>1.5488850261464481E-5</v>
      </c>
      <c r="N37" s="44"/>
      <c r="O37" s="44"/>
      <c r="P37" s="7"/>
      <c r="Q37" s="28">
        <f t="shared" ca="1" si="4"/>
        <v>3763.4090632251418</v>
      </c>
      <c r="R37" s="27">
        <f t="shared" ca="1" si="5"/>
        <v>860.36844831789142</v>
      </c>
      <c r="S37" s="7"/>
      <c r="T37" s="28">
        <f t="shared" ca="1" si="6"/>
        <v>-0.97326152077379691</v>
      </c>
      <c r="U37" s="27">
        <f t="shared" ca="1" si="7"/>
        <v>0.22285222630554893</v>
      </c>
      <c r="V37" s="7"/>
      <c r="W37" s="28">
        <f t="shared" ca="1" si="8"/>
        <v>-0.97134583799526586</v>
      </c>
      <c r="X37" s="27">
        <f t="shared" ca="1" si="11"/>
        <v>95.378570573498962</v>
      </c>
      <c r="Y37" s="7"/>
      <c r="Z37" s="28">
        <f t="shared" si="12"/>
        <v>95.85</v>
      </c>
      <c r="AA37" s="27">
        <f t="shared" si="9"/>
        <v>1.6728980880365647</v>
      </c>
      <c r="AB37" s="7"/>
      <c r="AC37" s="28">
        <f t="shared" ca="1" si="0"/>
        <v>-0.47142942650103237</v>
      </c>
      <c r="AD37" s="27">
        <f t="shared" ca="1" si="10"/>
        <v>9.9481415132714801E-2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14975</v>
      </c>
      <c r="D38" s="26">
        <v>13771</v>
      </c>
      <c r="E38" s="26">
        <v>11356</v>
      </c>
      <c r="F38" s="26">
        <v>12543</v>
      </c>
      <c r="G38" s="27"/>
      <c r="H38" s="7"/>
      <c r="I38" s="28">
        <f t="shared" si="1"/>
        <v>3619</v>
      </c>
      <c r="J38" s="27">
        <f t="shared" si="1"/>
        <v>1228</v>
      </c>
      <c r="K38" s="7"/>
      <c r="L38" s="124">
        <f t="shared" si="2"/>
        <v>-0.94773467160227065</v>
      </c>
      <c r="M38" s="27">
        <f t="shared" ca="1" si="3"/>
        <v>1.9179771845160428E-5</v>
      </c>
      <c r="N38" s="44"/>
      <c r="O38" s="44"/>
      <c r="P38" s="7"/>
      <c r="Q38" s="28">
        <f t="shared" ca="1" si="4"/>
        <v>3658.4090632251418</v>
      </c>
      <c r="R38" s="27">
        <f t="shared" ca="1" si="5"/>
        <v>1228.3684483178913</v>
      </c>
      <c r="S38" s="7"/>
      <c r="T38" s="28">
        <f t="shared" ca="1" si="6"/>
        <v>-0.9461072949204764</v>
      </c>
      <c r="U38" s="27">
        <f t="shared" ca="1" si="7"/>
        <v>0.31817141129051579</v>
      </c>
      <c r="V38" s="7"/>
      <c r="W38" s="28">
        <f t="shared" ca="1" si="8"/>
        <v>-0.94335519996231676</v>
      </c>
      <c r="X38" s="27">
        <f t="shared" ca="1" si="11"/>
        <v>101.09506699383616</v>
      </c>
      <c r="Y38" s="7"/>
      <c r="Z38" s="28">
        <f t="shared" si="12"/>
        <v>101.601</v>
      </c>
      <c r="AA38" s="27">
        <f t="shared" si="9"/>
        <v>1.7732719733187587</v>
      </c>
      <c r="AB38" s="7"/>
      <c r="AC38" s="28">
        <f t="shared" ca="1" si="0"/>
        <v>-0.5059330061638434</v>
      </c>
      <c r="AD38" s="27">
        <f t="shared" ca="1" si="10"/>
        <v>0.11586754256273935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14902</v>
      </c>
      <c r="D39" s="26">
        <v>13947</v>
      </c>
      <c r="E39" s="26">
        <v>11422</v>
      </c>
      <c r="F39" s="26">
        <v>12357</v>
      </c>
      <c r="G39" s="27"/>
      <c r="H39" s="7"/>
      <c r="I39" s="28">
        <f t="shared" si="1"/>
        <v>3480</v>
      </c>
      <c r="J39" s="27">
        <f t="shared" si="1"/>
        <v>1590</v>
      </c>
      <c r="K39" s="7"/>
      <c r="L39" s="124">
        <f t="shared" si="2"/>
        <v>-0.91143329336335777</v>
      </c>
      <c r="M39" s="27">
        <f t="shared" ca="1" si="3"/>
        <v>2.3505488192048689E-5</v>
      </c>
      <c r="N39" s="44"/>
      <c r="O39" s="44"/>
      <c r="P39" s="7"/>
      <c r="Q39" s="28">
        <f t="shared" ca="1" si="4"/>
        <v>3519.4090632251418</v>
      </c>
      <c r="R39" s="27">
        <f t="shared" ca="1" si="5"/>
        <v>1590.3684483178913</v>
      </c>
      <c r="S39" s="7"/>
      <c r="T39" s="28">
        <f t="shared" ca="1" si="6"/>
        <v>-0.91016027212417605</v>
      </c>
      <c r="U39" s="27">
        <f t="shared" ca="1" si="7"/>
        <v>0.41193647912898862</v>
      </c>
      <c r="V39" s="7"/>
      <c r="W39" s="28">
        <f t="shared" ca="1" si="8"/>
        <v>-0.90658504747519897</v>
      </c>
      <c r="X39" s="27">
        <f t="shared" ca="1" si="11"/>
        <v>106.89325377581457</v>
      </c>
      <c r="Y39" s="7"/>
      <c r="Z39" s="28">
        <f t="shared" si="12"/>
        <v>107.244</v>
      </c>
      <c r="AA39" s="27">
        <f t="shared" si="9"/>
        <v>1.8717609030087987</v>
      </c>
      <c r="AB39" s="7"/>
      <c r="AC39" s="28">
        <f t="shared" ca="1" si="0"/>
        <v>-0.35074622418542845</v>
      </c>
      <c r="AD39" s="27">
        <f t="shared" ca="1" si="10"/>
        <v>-5.1722404208021544E-2</v>
      </c>
      <c r="AE39" s="7">
        <v>130</v>
      </c>
    </row>
    <row r="40" spans="1:31" s="26" customFormat="1" x14ac:dyDescent="0.25">
      <c r="A40" s="26">
        <v>20</v>
      </c>
      <c r="B40" s="26">
        <v>614</v>
      </c>
      <c r="C40" s="26">
        <v>14816</v>
      </c>
      <c r="D40" s="26">
        <v>14109</v>
      </c>
      <c r="E40" s="26">
        <v>11505</v>
      </c>
      <c r="F40" s="26">
        <v>12192</v>
      </c>
      <c r="G40" s="27"/>
      <c r="H40" s="7"/>
      <c r="I40" s="28">
        <f t="shared" si="1"/>
        <v>3311</v>
      </c>
      <c r="J40" s="27">
        <f t="shared" si="1"/>
        <v>1917</v>
      </c>
      <c r="K40" s="7"/>
      <c r="L40" s="124">
        <f t="shared" si="2"/>
        <v>-0.8673240326512055</v>
      </c>
      <c r="M40" s="27">
        <f t="shared" ca="1" si="3"/>
        <v>2.6918819581577771E-5</v>
      </c>
      <c r="N40" s="44"/>
      <c r="O40" s="44"/>
      <c r="P40" s="7"/>
      <c r="Q40" s="28">
        <f t="shared" ca="1" si="4"/>
        <v>3350.4090632251418</v>
      </c>
      <c r="R40" s="27">
        <f t="shared" ca="1" si="5"/>
        <v>1917.3684483178913</v>
      </c>
      <c r="S40" s="7"/>
      <c r="T40" s="28">
        <f t="shared" ca="1" si="6"/>
        <v>-0.86645489908406981</v>
      </c>
      <c r="U40" s="27">
        <f t="shared" ca="1" si="7"/>
        <v>0.49663586361291301</v>
      </c>
      <c r="V40" s="7"/>
      <c r="W40" s="28">
        <f t="shared" ca="1" si="8"/>
        <v>-0.86213569769848919</v>
      </c>
      <c r="X40" s="27">
        <f t="shared" ca="1" si="11"/>
        <v>112.40125524357597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-0.3687447564240216</v>
      </c>
      <c r="AD40" s="27">
        <f t="shared" ca="1" si="10"/>
        <v>0.11898272163679735</v>
      </c>
      <c r="AE40" s="7">
        <v>129</v>
      </c>
    </row>
    <row r="41" spans="1:31" s="26" customFormat="1" x14ac:dyDescent="0.25">
      <c r="A41" s="26">
        <v>21</v>
      </c>
      <c r="B41" s="26">
        <v>604</v>
      </c>
      <c r="C41" s="26">
        <v>14718</v>
      </c>
      <c r="D41" s="26">
        <v>14266</v>
      </c>
      <c r="E41" s="26">
        <v>11605</v>
      </c>
      <c r="F41" s="26">
        <v>12036</v>
      </c>
      <c r="G41" s="27"/>
      <c r="H41" s="7"/>
      <c r="I41" s="28">
        <f t="shared" si="1"/>
        <v>3113</v>
      </c>
      <c r="J41" s="27">
        <f t="shared" si="1"/>
        <v>2230</v>
      </c>
      <c r="K41" s="7"/>
      <c r="L41" s="124">
        <f t="shared" si="2"/>
        <v>-0.81606797185079927</v>
      </c>
      <c r="M41" s="27">
        <f t="shared" ca="1" si="3"/>
        <v>3.422098075445199E-5</v>
      </c>
      <c r="N41" s="44"/>
      <c r="O41" s="44"/>
      <c r="P41" s="7"/>
      <c r="Q41" s="28">
        <f t="shared" ca="1" si="4"/>
        <v>3152.4090632251418</v>
      </c>
      <c r="R41" s="27">
        <f t="shared" ca="1" si="5"/>
        <v>2230.3684483178913</v>
      </c>
      <c r="S41" s="7"/>
      <c r="T41" s="28">
        <f t="shared" ca="1" si="6"/>
        <v>-0.81524978747495114</v>
      </c>
      <c r="U41" s="27">
        <f t="shared" ca="1" si="7"/>
        <v>0.57770897475501803</v>
      </c>
      <c r="V41" s="7"/>
      <c r="W41" s="28">
        <f t="shared" ca="1" si="8"/>
        <v>-0.81021810170228725</v>
      </c>
      <c r="X41" s="27">
        <f t="shared" ca="1" si="11"/>
        <v>117.94700169289456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-0.25899830710542915</v>
      </c>
      <c r="AD41" s="27">
        <f t="shared" ca="1" si="10"/>
        <v>1.0751722115728057E-2</v>
      </c>
      <c r="AE41" s="7">
        <v>128</v>
      </c>
    </row>
    <row r="42" spans="1:31" s="26" customFormat="1" x14ac:dyDescent="0.25">
      <c r="A42" s="26">
        <v>22</v>
      </c>
      <c r="B42" s="26">
        <v>622</v>
      </c>
      <c r="C42" s="26">
        <v>14604</v>
      </c>
      <c r="D42" s="26">
        <v>14418</v>
      </c>
      <c r="E42" s="26">
        <v>11723</v>
      </c>
      <c r="F42" s="26">
        <v>11890</v>
      </c>
      <c r="G42" s="27"/>
      <c r="H42" s="7"/>
      <c r="I42" s="28">
        <f t="shared" si="1"/>
        <v>2881</v>
      </c>
      <c r="J42" s="27">
        <f t="shared" si="1"/>
        <v>2528</v>
      </c>
      <c r="K42" s="7"/>
      <c r="L42" s="124">
        <f t="shared" si="2"/>
        <v>-0.75562100493399864</v>
      </c>
      <c r="M42" s="27">
        <f t="shared" ca="1" si="3"/>
        <v>3.6961334954317992E-5</v>
      </c>
      <c r="N42" s="44"/>
      <c r="O42" s="44"/>
      <c r="P42" s="7"/>
      <c r="Q42" s="28">
        <f t="shared" ca="1" si="4"/>
        <v>2920.4090632251418</v>
      </c>
      <c r="R42" s="27">
        <f t="shared" ca="1" si="5"/>
        <v>2528.3684483178913</v>
      </c>
      <c r="S42" s="7"/>
      <c r="T42" s="28">
        <f t="shared" ca="1" si="6"/>
        <v>-0.75525187892285262</v>
      </c>
      <c r="U42" s="27">
        <f t="shared" ca="1" si="7"/>
        <v>0.65489679303088788</v>
      </c>
      <c r="V42" s="7"/>
      <c r="W42" s="28">
        <f t="shared" ca="1" si="8"/>
        <v>-0.74954142148162972</v>
      </c>
      <c r="X42" s="27">
        <f t="shared" ca="1" si="11"/>
        <v>123.60171755152282</v>
      </c>
      <c r="Y42" s="7"/>
      <c r="Z42" s="28">
        <f t="shared" si="12"/>
        <v>123.80399999999999</v>
      </c>
      <c r="AA42" s="27">
        <f t="shared" si="9"/>
        <v>2.1607874271390597</v>
      </c>
      <c r="AB42" s="7"/>
      <c r="AC42" s="28">
        <f t="shared" ca="1" si="0"/>
        <v>-0.20228244847716326</v>
      </c>
      <c r="AD42" s="27">
        <f t="shared" ca="1" si="10"/>
        <v>3.7442696851996971E-2</v>
      </c>
      <c r="AE42" s="7">
        <v>127</v>
      </c>
    </row>
    <row r="43" spans="1:31" s="26" customFormat="1" x14ac:dyDescent="0.25">
      <c r="A43" s="26">
        <v>23</v>
      </c>
      <c r="B43" s="26">
        <v>627</v>
      </c>
      <c r="C43" s="26">
        <v>14465</v>
      </c>
      <c r="D43" s="26">
        <v>14556</v>
      </c>
      <c r="E43" s="26">
        <v>11852</v>
      </c>
      <c r="F43" s="26">
        <v>11751</v>
      </c>
      <c r="G43" s="27"/>
      <c r="H43" s="7"/>
      <c r="I43" s="28">
        <f t="shared" si="1"/>
        <v>2613</v>
      </c>
      <c r="J43" s="27">
        <f t="shared" si="1"/>
        <v>2805</v>
      </c>
      <c r="K43" s="7"/>
      <c r="L43" s="124">
        <f t="shared" si="2"/>
        <v>-0.68739817478531184</v>
      </c>
      <c r="M43" s="27">
        <f t="shared" ca="1" si="3"/>
        <v>6.077981149578708E-5</v>
      </c>
      <c r="N43" s="44"/>
      <c r="O43" s="44"/>
      <c r="P43" s="7"/>
      <c r="Q43" s="28">
        <f t="shared" ca="1" si="4"/>
        <v>2652.4090632251418</v>
      </c>
      <c r="R43" s="27">
        <f t="shared" ca="1" si="5"/>
        <v>2805.3684483178913</v>
      </c>
      <c r="S43" s="7"/>
      <c r="T43" s="28">
        <f t="shared" ca="1" si="6"/>
        <v>-0.68594395007818709</v>
      </c>
      <c r="U43" s="27">
        <f t="shared" ca="1" si="7"/>
        <v>0.72664520129402876</v>
      </c>
      <c r="V43" s="7"/>
      <c r="W43" s="28">
        <f t="shared" ca="1" si="8"/>
        <v>-0.67960203397746421</v>
      </c>
      <c r="X43" s="27">
        <f t="shared" ca="1" si="11"/>
        <v>129.37303248671549</v>
      </c>
      <c r="Y43" s="7"/>
      <c r="Z43" s="28">
        <f t="shared" si="12"/>
        <v>129.44699999999997</v>
      </c>
      <c r="AA43" s="27">
        <f t="shared" si="9"/>
        <v>2.2592763568290994</v>
      </c>
      <c r="AB43" s="7"/>
      <c r="AC43" s="28">
        <f t="shared" ca="1" si="0"/>
        <v>-7.3967513284486586E-2</v>
      </c>
      <c r="AD43" s="27">
        <f t="shared" ca="1" si="10"/>
        <v>9.2477212229482575E-3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14324</v>
      </c>
      <c r="D44" s="26">
        <v>14678</v>
      </c>
      <c r="E44" s="26">
        <v>11996</v>
      </c>
      <c r="F44" s="26">
        <v>11622</v>
      </c>
      <c r="G44" s="27"/>
      <c r="H44" s="7"/>
      <c r="I44" s="28">
        <f t="shared" si="1"/>
        <v>2328</v>
      </c>
      <c r="J44" s="27">
        <f t="shared" si="1"/>
        <v>3056</v>
      </c>
      <c r="K44" s="7"/>
      <c r="L44" s="124">
        <f t="shared" si="2"/>
        <v>-0.61239125818714091</v>
      </c>
      <c r="M44" s="27">
        <f t="shared" ca="1" si="3"/>
        <v>4.9930593882127298E-5</v>
      </c>
      <c r="N44" s="44"/>
      <c r="O44" s="44"/>
      <c r="P44" s="7"/>
      <c r="Q44" s="28">
        <f t="shared" ca="1" si="4"/>
        <v>2367.4090632251418</v>
      </c>
      <c r="R44" s="27">
        <f t="shared" ca="1" si="5"/>
        <v>3056.3684483178913</v>
      </c>
      <c r="S44" s="7"/>
      <c r="T44" s="28">
        <f t="shared" ca="1" si="6"/>
        <v>-0.61223962276203159</v>
      </c>
      <c r="U44" s="27">
        <f t="shared" ca="1" si="7"/>
        <v>0.79165910192236211</v>
      </c>
      <c r="V44" s="7"/>
      <c r="W44" s="28">
        <f t="shared" ca="1" si="8"/>
        <v>-0.60532509983325955</v>
      </c>
      <c r="X44" s="27">
        <f t="shared" ca="1" si="11"/>
        <v>135.05447385259163</v>
      </c>
      <c r="Y44" s="7"/>
      <c r="Z44" s="28">
        <f t="shared" si="12"/>
        <v>135.09899999999996</v>
      </c>
      <c r="AA44" s="27">
        <f t="shared" si="9"/>
        <v>2.3579223661518185</v>
      </c>
      <c r="AB44" s="7"/>
      <c r="AC44" s="28">
        <f t="shared" ca="1" si="0"/>
        <v>-4.4526147408333827E-2</v>
      </c>
      <c r="AD44" s="27">
        <f t="shared" ca="1" si="10"/>
        <v>4.476086526287304E-2</v>
      </c>
      <c r="AE44" s="7">
        <v>125</v>
      </c>
    </row>
    <row r="45" spans="1:31" s="26" customFormat="1" x14ac:dyDescent="0.25">
      <c r="A45" s="26">
        <v>25</v>
      </c>
      <c r="B45" s="26">
        <v>641</v>
      </c>
      <c r="C45" s="26">
        <v>14171</v>
      </c>
      <c r="D45" s="26">
        <v>14801</v>
      </c>
      <c r="E45" s="26">
        <v>12163</v>
      </c>
      <c r="F45" s="26">
        <v>11518</v>
      </c>
      <c r="G45" s="27"/>
      <c r="H45" s="7"/>
      <c r="I45" s="28">
        <f t="shared" si="1"/>
        <v>2008</v>
      </c>
      <c r="J45" s="27">
        <f t="shared" si="1"/>
        <v>3283</v>
      </c>
      <c r="K45" s="7"/>
      <c r="L45" s="124">
        <f t="shared" si="2"/>
        <v>-0.52969920559978634</v>
      </c>
      <c r="M45" s="27">
        <f t="shared" ca="1" si="3"/>
        <v>5.8496730164537092E-5</v>
      </c>
      <c r="N45" s="44"/>
      <c r="O45" s="44"/>
      <c r="P45" s="7"/>
      <c r="Q45" s="28">
        <f t="shared" ca="1" si="4"/>
        <v>2047.4090632251416</v>
      </c>
      <c r="R45" s="27">
        <f t="shared" ca="1" si="5"/>
        <v>3283.3684483178913</v>
      </c>
      <c r="S45" s="7"/>
      <c r="T45" s="28">
        <f t="shared" ca="1" si="6"/>
        <v>-0.52948388682810243</v>
      </c>
      <c r="U45" s="27">
        <f t="shared" ca="1" si="7"/>
        <v>0.85045653396471943</v>
      </c>
      <c r="V45" s="7"/>
      <c r="W45" s="28">
        <f t="shared" ca="1" si="8"/>
        <v>-0.52205089008821537</v>
      </c>
      <c r="X45" s="27">
        <f t="shared" ca="1" si="11"/>
        <v>140.91343966297734</v>
      </c>
      <c r="Y45" s="7"/>
      <c r="Z45" s="28">
        <f t="shared" si="12"/>
        <v>140.86799999999997</v>
      </c>
      <c r="AA45" s="27">
        <f t="shared" si="9"/>
        <v>2.4586104106993716</v>
      </c>
      <c r="AB45" s="7"/>
      <c r="AC45" s="28">
        <f t="shared" ca="1" si="0"/>
        <v>4.5439662977372564E-2</v>
      </c>
      <c r="AD45" s="27">
        <f t="shared" ca="1" si="10"/>
        <v>-2.8698246085582468E-2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14003</v>
      </c>
      <c r="D46" s="26">
        <v>14900</v>
      </c>
      <c r="E46" s="26">
        <v>12331</v>
      </c>
      <c r="F46" s="26">
        <v>11425</v>
      </c>
      <c r="G46" s="27"/>
      <c r="H46" s="7"/>
      <c r="I46" s="28">
        <f t="shared" si="1"/>
        <v>1672</v>
      </c>
      <c r="J46" s="27">
        <f t="shared" si="1"/>
        <v>3475</v>
      </c>
      <c r="K46" s="7"/>
      <c r="L46" s="124">
        <f t="shared" si="2"/>
        <v>-0.4427723561271365</v>
      </c>
      <c r="M46" s="27">
        <f t="shared" ca="1" si="3"/>
        <v>6.4869663863725146E-5</v>
      </c>
      <c r="N46" s="44"/>
      <c r="O46" s="44"/>
      <c r="P46" s="7"/>
      <c r="Q46" s="28">
        <f t="shared" ca="1" si="4"/>
        <v>1711.4090632251416</v>
      </c>
      <c r="R46" s="27">
        <f t="shared" ca="1" si="5"/>
        <v>3475.3684483178913</v>
      </c>
      <c r="S46" s="7"/>
      <c r="T46" s="28">
        <f t="shared" ca="1" si="6"/>
        <v>-0.44259036409747704</v>
      </c>
      <c r="U46" s="27">
        <f t="shared" ca="1" si="7"/>
        <v>0.90018828265252826</v>
      </c>
      <c r="V46" s="7"/>
      <c r="W46" s="28">
        <f t="shared" ca="1" si="8"/>
        <v>-0.43471818553894276</v>
      </c>
      <c r="X46" s="27">
        <f t="shared" ca="1" si="11"/>
        <v>146.68024447673338</v>
      </c>
      <c r="Y46" s="7"/>
      <c r="Z46" s="28">
        <f t="shared" si="12"/>
        <v>146.56499999999997</v>
      </c>
      <c r="AA46" s="27">
        <f t="shared" si="9"/>
        <v>2.5580418181854885</v>
      </c>
      <c r="AB46" s="7"/>
      <c r="AC46" s="28">
        <f t="shared" ca="1" si="0"/>
        <v>0.11524447673340887</v>
      </c>
      <c r="AD46" s="27">
        <f t="shared" ca="1" si="10"/>
        <v>4.5740971574190326E-2</v>
      </c>
      <c r="AE46" s="7">
        <v>123</v>
      </c>
    </row>
    <row r="47" spans="1:31" s="26" customFormat="1" x14ac:dyDescent="0.25">
      <c r="A47" s="26">
        <v>27</v>
      </c>
      <c r="B47" s="26">
        <v>609</v>
      </c>
      <c r="C47" s="26">
        <v>13835</v>
      </c>
      <c r="D47" s="26">
        <v>14968</v>
      </c>
      <c r="E47" s="26">
        <v>12502</v>
      </c>
      <c r="F47" s="26">
        <v>11347</v>
      </c>
      <c r="G47" s="27"/>
      <c r="H47" s="7"/>
      <c r="I47" s="28">
        <f t="shared" si="1"/>
        <v>1333</v>
      </c>
      <c r="J47" s="27">
        <f t="shared" si="1"/>
        <v>3621</v>
      </c>
      <c r="K47" s="7"/>
      <c r="L47" s="124">
        <f t="shared" si="2"/>
        <v>-0.3550043189641045</v>
      </c>
      <c r="M47" s="27">
        <f t="shared" ca="1" si="3"/>
        <v>6.8728769316295547E-5</v>
      </c>
      <c r="N47" s="44"/>
      <c r="O47" s="44"/>
      <c r="P47" s="7"/>
      <c r="Q47" s="28">
        <f t="shared" ca="1" si="4"/>
        <v>1372.4090632251416</v>
      </c>
      <c r="R47" s="27">
        <f t="shared" ca="1" si="5"/>
        <v>3621.3684483178913</v>
      </c>
      <c r="S47" s="7"/>
      <c r="T47" s="28">
        <f t="shared" ca="1" si="6"/>
        <v>-0.35492100634247098</v>
      </c>
      <c r="U47" s="27">
        <f t="shared" ca="1" si="7"/>
        <v>0.93800513321721612</v>
      </c>
      <c r="V47" s="7"/>
      <c r="W47" s="28">
        <f t="shared" ca="1" si="8"/>
        <v>-0.34671403734546841</v>
      </c>
      <c r="X47" s="27">
        <f t="shared" ca="1" si="11"/>
        <v>152.17125040285237</v>
      </c>
      <c r="Y47" s="7"/>
      <c r="Z47" s="28">
        <f t="shared" si="12"/>
        <v>152.04599999999996</v>
      </c>
      <c r="AA47" s="27">
        <f t="shared" si="9"/>
        <v>2.6537033144872977</v>
      </c>
      <c r="AB47" s="7"/>
      <c r="AC47" s="28">
        <f t="shared" ca="1" si="0"/>
        <v>0.12525040285240152</v>
      </c>
      <c r="AD47" s="27">
        <f t="shared" ca="1" si="10"/>
        <v>3.8429271317227176E-2</v>
      </c>
      <c r="AE47" s="7">
        <v>122</v>
      </c>
    </row>
    <row r="48" spans="1:31" s="26" customFormat="1" x14ac:dyDescent="0.25">
      <c r="A48" s="26">
        <v>28</v>
      </c>
      <c r="B48" s="26">
        <v>626</v>
      </c>
      <c r="C48" s="26">
        <v>13651</v>
      </c>
      <c r="D48" s="26">
        <v>15036</v>
      </c>
      <c r="E48" s="26">
        <v>12683</v>
      </c>
      <c r="F48" s="26">
        <v>11292</v>
      </c>
      <c r="G48" s="27"/>
      <c r="H48" s="7"/>
      <c r="I48" s="28">
        <f t="shared" si="1"/>
        <v>968</v>
      </c>
      <c r="J48" s="27">
        <f t="shared" si="1"/>
        <v>3744</v>
      </c>
      <c r="K48" s="7"/>
      <c r="L48" s="124">
        <f t="shared" si="2"/>
        <v>-0.26141262747081401</v>
      </c>
      <c r="M48" s="27">
        <f t="shared" ca="1" si="3"/>
        <v>8.7884803039667479E-5</v>
      </c>
      <c r="N48" s="44"/>
      <c r="O48" s="44"/>
      <c r="P48" s="7"/>
      <c r="Q48" s="28">
        <f t="shared" ca="1" si="4"/>
        <v>1007.4090632251416</v>
      </c>
      <c r="R48" s="27">
        <f t="shared" ca="1" si="5"/>
        <v>3744.3684483178913</v>
      </c>
      <c r="S48" s="7"/>
      <c r="T48" s="28">
        <f t="shared" ca="1" si="6"/>
        <v>-0.26052774504283316</v>
      </c>
      <c r="U48" s="27">
        <f t="shared" ca="1" si="7"/>
        <v>0.96986453472034362</v>
      </c>
      <c r="V48" s="7"/>
      <c r="W48" s="28">
        <f t="shared" ca="1" si="8"/>
        <v>-0.25203793798050728</v>
      </c>
      <c r="X48" s="27">
        <f t="shared" ca="1" si="11"/>
        <v>157.88983499311826</v>
      </c>
      <c r="Y48" s="7"/>
      <c r="Z48" s="28">
        <f t="shared" si="12"/>
        <v>157.67999999999995</v>
      </c>
      <c r="AA48" s="27">
        <f t="shared" si="9"/>
        <v>2.7520351645446581</v>
      </c>
      <c r="AB48" s="7"/>
      <c r="AC48" s="28">
        <f t="shared" ca="1" si="0"/>
        <v>0.20983499311830656</v>
      </c>
      <c r="AD48" s="27">
        <f t="shared" ca="1" si="10"/>
        <v>-8.0221710643400002E-2</v>
      </c>
      <c r="AE48" s="7">
        <v>121</v>
      </c>
    </row>
    <row r="49" spans="1:31" s="26" customFormat="1" x14ac:dyDescent="0.25">
      <c r="A49" s="26">
        <v>29</v>
      </c>
      <c r="B49" s="26">
        <v>607</v>
      </c>
      <c r="C49" s="26">
        <v>13469</v>
      </c>
      <c r="D49" s="26">
        <v>15068</v>
      </c>
      <c r="E49" s="26">
        <v>12855</v>
      </c>
      <c r="F49" s="26">
        <v>11243</v>
      </c>
      <c r="G49" s="27"/>
      <c r="H49" s="7"/>
      <c r="I49" s="28">
        <f t="shared" si="1"/>
        <v>614</v>
      </c>
      <c r="J49" s="27">
        <f t="shared" si="1"/>
        <v>3825</v>
      </c>
      <c r="K49" s="7"/>
      <c r="L49" s="124">
        <f t="shared" si="2"/>
        <v>-0.16824231779572454</v>
      </c>
      <c r="M49" s="27">
        <f t="shared" ca="1" si="3"/>
        <v>6.3048371095114473E-5</v>
      </c>
      <c r="N49" s="44"/>
      <c r="O49" s="44"/>
      <c r="P49" s="7"/>
      <c r="Q49" s="28">
        <f t="shared" ca="1" si="4"/>
        <v>653.40906322514161</v>
      </c>
      <c r="R49" s="27">
        <f t="shared" ca="1" si="5"/>
        <v>3825.3684483178913</v>
      </c>
      <c r="S49" s="7"/>
      <c r="T49" s="28">
        <f t="shared" ca="1" si="6"/>
        <v>-0.16897921216592421</v>
      </c>
      <c r="U49" s="27">
        <f t="shared" ca="1" si="7"/>
        <v>0.99084511619801297</v>
      </c>
      <c r="V49" s="7"/>
      <c r="W49" s="28">
        <f t="shared" ca="1" si="8"/>
        <v>-0.16030201735461311</v>
      </c>
      <c r="X49" s="27">
        <f t="shared" ca="1" si="11"/>
        <v>163.26716777724801</v>
      </c>
      <c r="Y49" s="7"/>
      <c r="Z49" s="28">
        <f t="shared" si="12"/>
        <v>163.14299999999994</v>
      </c>
      <c r="AA49" s="27">
        <f t="shared" si="9"/>
        <v>2.8473825015811083</v>
      </c>
      <c r="AB49" s="7"/>
      <c r="AC49" s="28">
        <f t="shared" ca="1" si="0"/>
        <v>0.12416777724806138</v>
      </c>
      <c r="AD49" s="27">
        <f t="shared" ca="1" si="10"/>
        <v>0.1124307303106491</v>
      </c>
      <c r="AE49" s="7">
        <v>120</v>
      </c>
    </row>
    <row r="50" spans="1:31" s="26" customFormat="1" x14ac:dyDescent="0.25">
      <c r="A50" s="26">
        <v>30</v>
      </c>
      <c r="B50" s="26">
        <v>612</v>
      </c>
      <c r="C50" s="26">
        <v>13291</v>
      </c>
      <c r="D50" s="26">
        <v>15094</v>
      </c>
      <c r="E50" s="26">
        <v>13043</v>
      </c>
      <c r="F50" s="26">
        <v>11225</v>
      </c>
      <c r="G50" s="27"/>
      <c r="H50" s="7"/>
      <c r="I50" s="28">
        <f t="shared" si="1"/>
        <v>248</v>
      </c>
      <c r="J50" s="27">
        <f t="shared" si="1"/>
        <v>3869</v>
      </c>
      <c r="K50" s="7"/>
      <c r="L50" s="124">
        <f t="shared" si="2"/>
        <v>-7.2760830931740905E-2</v>
      </c>
      <c r="M50" s="27">
        <f t="shared" ca="1" si="3"/>
        <v>5.2044718170024296E-5</v>
      </c>
      <c r="N50" s="44"/>
      <c r="O50" s="44"/>
      <c r="P50" s="7"/>
      <c r="Q50" s="28">
        <f t="shared" ca="1" si="4"/>
        <v>287.40906322514161</v>
      </c>
      <c r="R50" s="27">
        <f t="shared" ca="1" si="5"/>
        <v>3869.3684483178913</v>
      </c>
      <c r="S50" s="7"/>
      <c r="T50" s="28">
        <f t="shared" ca="1" si="6"/>
        <v>-7.4327339191492897E-2</v>
      </c>
      <c r="U50" s="27">
        <f t="shared" ca="1" si="7"/>
        <v>1.0022419752723026</v>
      </c>
      <c r="V50" s="7"/>
      <c r="W50" s="28">
        <f t="shared" ca="1" si="8"/>
        <v>-6.5546628399927406E-2</v>
      </c>
      <c r="X50" s="27">
        <f t="shared" ca="1" si="11"/>
        <v>168.71521671507662</v>
      </c>
      <c r="Y50" s="7"/>
      <c r="Z50" s="28">
        <f t="shared" si="12"/>
        <v>168.65099999999995</v>
      </c>
      <c r="AA50" s="27">
        <f t="shared" si="9"/>
        <v>2.9435152367809558</v>
      </c>
      <c r="AB50" s="7"/>
      <c r="AC50" s="28">
        <f t="shared" ca="1" si="0"/>
        <v>6.4216715076668152E-2</v>
      </c>
      <c r="AD50" s="27">
        <f t="shared" ca="1" si="10"/>
        <v>9.7177247349350182E-2</v>
      </c>
      <c r="AE50" s="7">
        <v>119</v>
      </c>
    </row>
    <row r="51" spans="1:31" s="26" customFormat="1" x14ac:dyDescent="0.25">
      <c r="A51" s="26">
        <v>31</v>
      </c>
      <c r="B51" s="26">
        <v>629</v>
      </c>
      <c r="C51" s="26">
        <v>13095</v>
      </c>
      <c r="D51" s="26">
        <v>15101</v>
      </c>
      <c r="E51" s="26">
        <v>13237</v>
      </c>
      <c r="F51" s="26">
        <v>11224</v>
      </c>
      <c r="G51" s="27"/>
      <c r="H51" s="7"/>
      <c r="I51" s="28">
        <f t="shared" si="1"/>
        <v>-142</v>
      </c>
      <c r="J51" s="27">
        <f t="shared" si="1"/>
        <v>3877</v>
      </c>
      <c r="K51" s="7"/>
      <c r="L51" s="124">
        <f t="shared" si="2"/>
        <v>2.6063532390932617E-2</v>
      </c>
      <c r="M51" s="27">
        <f t="shared" ca="1" si="3"/>
        <v>8.5940794352176234E-5</v>
      </c>
      <c r="N51" s="44"/>
      <c r="O51" s="44"/>
      <c r="P51" s="7"/>
      <c r="Q51" s="28">
        <f t="shared" ca="1" si="4"/>
        <v>-102.59093677485836</v>
      </c>
      <c r="R51" s="27">
        <f t="shared" ca="1" si="5"/>
        <v>3877.3684483178913</v>
      </c>
      <c r="S51" s="7"/>
      <c r="T51" s="28">
        <f t="shared" ca="1" si="6"/>
        <v>2.6531213977983081E-2</v>
      </c>
      <c r="U51" s="27">
        <f t="shared" ca="1" si="7"/>
        <v>1.0043141314676278</v>
      </c>
      <c r="V51" s="7"/>
      <c r="W51" s="28">
        <f t="shared" ca="1" si="8"/>
        <v>3.5333958182242109E-2</v>
      </c>
      <c r="X51" s="27">
        <f t="shared" ca="1" si="11"/>
        <v>174.47199137334724</v>
      </c>
      <c r="Y51" s="7"/>
      <c r="Z51" s="28">
        <f t="shared" si="12"/>
        <v>174.31199999999995</v>
      </c>
      <c r="AA51" s="27">
        <f t="shared" si="9"/>
        <v>3.0423183257363551</v>
      </c>
      <c r="AB51" s="7"/>
      <c r="AC51" s="28">
        <f t="shared" ca="1" si="0"/>
        <v>0.15999137334728175</v>
      </c>
      <c r="AD51" s="27">
        <f t="shared" ca="1" si="10"/>
        <v>-1.8726036908873311E-2</v>
      </c>
      <c r="AE51" s="7">
        <v>118</v>
      </c>
    </row>
    <row r="52" spans="1:31" s="26" customFormat="1" x14ac:dyDescent="0.25">
      <c r="A52" s="26">
        <v>32</v>
      </c>
      <c r="B52" s="26">
        <v>637</v>
      </c>
      <c r="C52" s="26">
        <v>12906</v>
      </c>
      <c r="D52" s="26">
        <v>15089</v>
      </c>
      <c r="E52" s="26">
        <v>13431</v>
      </c>
      <c r="F52" s="26">
        <v>11237</v>
      </c>
      <c r="G52" s="27"/>
      <c r="H52" s="7"/>
      <c r="I52" s="28">
        <f t="shared" si="1"/>
        <v>-525</v>
      </c>
      <c r="J52" s="27">
        <f t="shared" si="1"/>
        <v>3852</v>
      </c>
      <c r="K52" s="7"/>
      <c r="L52" s="124">
        <f t="shared" si="2"/>
        <v>0.12588081279485566</v>
      </c>
      <c r="M52" s="27">
        <f t="shared" ca="1" si="3"/>
        <v>7.1376643390857439E-5</v>
      </c>
      <c r="N52" s="44"/>
      <c r="O52" s="44"/>
      <c r="P52" s="7"/>
      <c r="Q52" s="28">
        <f t="shared" ca="1" si="4"/>
        <v>-485.59093677485839</v>
      </c>
      <c r="R52" s="27">
        <f t="shared" ca="1" si="5"/>
        <v>3852.3684483178913</v>
      </c>
      <c r="S52" s="7"/>
      <c r="T52" s="28">
        <f t="shared" ca="1" si="6"/>
        <v>0.12557948542390437</v>
      </c>
      <c r="U52" s="27">
        <f t="shared" ca="1" si="7"/>
        <v>0.99783864335723615</v>
      </c>
      <c r="V52" s="7"/>
      <c r="W52" s="28">
        <f t="shared" ca="1" si="8"/>
        <v>0.13432928267944763</v>
      </c>
      <c r="X52" s="27">
        <f t="shared" ca="1" si="11"/>
        <v>180.12410995546588</v>
      </c>
      <c r="Y52" s="7"/>
      <c r="Z52" s="28">
        <f t="shared" si="12"/>
        <v>180.04499999999996</v>
      </c>
      <c r="AA52" s="27">
        <f t="shared" si="9"/>
        <v>3.1423780517531896</v>
      </c>
      <c r="AB52" s="7"/>
      <c r="AC52" s="28">
        <f t="shared" ca="1" si="0"/>
        <v>7.9109955465924031E-2</v>
      </c>
      <c r="AD52" s="27">
        <f t="shared" ca="1" si="10"/>
        <v>5.7459446562262428E-2</v>
      </c>
      <c r="AE52" s="7">
        <v>117</v>
      </c>
    </row>
    <row r="53" spans="1:31" s="26" customFormat="1" x14ac:dyDescent="0.25">
      <c r="A53" s="26">
        <v>33</v>
      </c>
      <c r="B53" s="26">
        <v>625</v>
      </c>
      <c r="C53" s="26">
        <v>12716</v>
      </c>
      <c r="D53" s="26">
        <v>15049</v>
      </c>
      <c r="E53" s="26">
        <v>13613</v>
      </c>
      <c r="F53" s="26">
        <v>11265</v>
      </c>
      <c r="G53" s="27"/>
      <c r="H53" s="7"/>
      <c r="I53" s="28">
        <f t="shared" si="1"/>
        <v>-897</v>
      </c>
      <c r="J53" s="27">
        <f t="shared" si="1"/>
        <v>3784</v>
      </c>
      <c r="K53" s="7"/>
      <c r="L53" s="124">
        <f t="shared" si="2"/>
        <v>0.22259941227976998</v>
      </c>
      <c r="M53" s="27">
        <f t="shared" ca="1" si="3"/>
        <v>6.0571137359715866E-5</v>
      </c>
      <c r="N53" s="44"/>
      <c r="O53" s="44"/>
      <c r="P53" s="7"/>
      <c r="Q53" s="28">
        <f t="shared" ca="1" si="4"/>
        <v>-857.59093677485839</v>
      </c>
      <c r="R53" s="27">
        <f t="shared" ca="1" si="5"/>
        <v>3784.3684483178913</v>
      </c>
      <c r="S53" s="7"/>
      <c r="T53" s="28">
        <f t="shared" ca="1" si="6"/>
        <v>0.22178302844709685</v>
      </c>
      <c r="U53" s="27">
        <f t="shared" ca="1" si="7"/>
        <v>0.98022531569697047</v>
      </c>
      <c r="V53" s="7"/>
      <c r="W53" s="28">
        <f t="shared" ca="1" si="8"/>
        <v>0.23038215841206261</v>
      </c>
      <c r="X53" s="27">
        <f t="shared" ca="1" si="11"/>
        <v>185.68320132453334</v>
      </c>
      <c r="Y53" s="7"/>
      <c r="Z53" s="28">
        <f t="shared" si="12"/>
        <v>185.66999999999996</v>
      </c>
      <c r="AA53" s="27">
        <f t="shared" si="9"/>
        <v>3.2405528221778708</v>
      </c>
      <c r="AB53" s="7"/>
      <c r="AC53" s="28">
        <f t="shared" ca="1" si="0"/>
        <v>1.320132453338374E-2</v>
      </c>
      <c r="AD53" s="27">
        <f t="shared" ca="1" si="10"/>
        <v>8.8442546917804066E-2</v>
      </c>
      <c r="AE53" s="7">
        <v>116</v>
      </c>
    </row>
    <row r="54" spans="1:31" s="26" customFormat="1" x14ac:dyDescent="0.25">
      <c r="A54" s="26">
        <v>34</v>
      </c>
      <c r="B54" s="26">
        <v>640</v>
      </c>
      <c r="C54" s="26">
        <v>12530</v>
      </c>
      <c r="D54" s="26">
        <v>15001</v>
      </c>
      <c r="E54" s="26">
        <v>13806</v>
      </c>
      <c r="F54" s="26">
        <v>11322</v>
      </c>
      <c r="G54" s="27"/>
      <c r="H54" s="7"/>
      <c r="I54" s="28">
        <f t="shared" si="1"/>
        <v>-1276</v>
      </c>
      <c r="J54" s="27">
        <f t="shared" si="1"/>
        <v>3679</v>
      </c>
      <c r="K54" s="7"/>
      <c r="L54" s="124">
        <f t="shared" si="2"/>
        <v>0.31940994108146264</v>
      </c>
      <c r="M54" s="27">
        <f t="shared" ca="1" si="3"/>
        <v>7.658793593885195E-5</v>
      </c>
      <c r="N54" s="44"/>
      <c r="O54" s="44"/>
      <c r="P54" s="7"/>
      <c r="Q54" s="28">
        <f t="shared" ca="1" si="4"/>
        <v>-1236.5909367748584</v>
      </c>
      <c r="R54" s="27">
        <f t="shared" ca="1" si="5"/>
        <v>3679.3684483178913</v>
      </c>
      <c r="S54" s="7"/>
      <c r="T54" s="28">
        <f t="shared" ca="1" si="6"/>
        <v>0.31979685319384404</v>
      </c>
      <c r="U54" s="27">
        <f t="shared" ca="1" si="7"/>
        <v>0.9530282656333251</v>
      </c>
      <c r="V54" s="7"/>
      <c r="W54" s="28">
        <f t="shared" ca="1" si="8"/>
        <v>0.3281613944429822</v>
      </c>
      <c r="X54" s="27">
        <f t="shared" ca="1" si="11"/>
        <v>191.45743238862883</v>
      </c>
      <c r="Y54" s="7"/>
      <c r="Z54" s="28">
        <f t="shared" si="12"/>
        <v>191.42999999999995</v>
      </c>
      <c r="AA54" s="27">
        <f t="shared" si="9"/>
        <v>3.3410837870927441</v>
      </c>
      <c r="AB54" s="7"/>
      <c r="AC54" s="28">
        <f t="shared" ca="1" si="0"/>
        <v>2.7432388628881199E-2</v>
      </c>
      <c r="AD54" s="27">
        <f t="shared" ca="1" si="10"/>
        <v>3.0677707237174445E-2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12348</v>
      </c>
      <c r="D55" s="26">
        <v>14928</v>
      </c>
      <c r="E55" s="26">
        <v>13978</v>
      </c>
      <c r="F55" s="26">
        <v>11390</v>
      </c>
      <c r="G55" s="27"/>
      <c r="H55" s="7"/>
      <c r="I55" s="28">
        <f t="shared" si="1"/>
        <v>-1630</v>
      </c>
      <c r="J55" s="27">
        <f t="shared" si="1"/>
        <v>3538</v>
      </c>
      <c r="K55" s="7"/>
      <c r="L55" s="124">
        <f t="shared" si="2"/>
        <v>0.41084589301941954</v>
      </c>
      <c r="M55" s="27">
        <f t="shared" ca="1" si="3"/>
        <v>7.3059352521261605E-5</v>
      </c>
      <c r="N55" s="44"/>
      <c r="O55" s="44"/>
      <c r="P55" s="7"/>
      <c r="Q55" s="28">
        <f t="shared" ca="1" si="4"/>
        <v>-1590.5909367748584</v>
      </c>
      <c r="R55" s="27">
        <f t="shared" ca="1" si="5"/>
        <v>3538.3684483178913</v>
      </c>
      <c r="S55" s="7"/>
      <c r="T55" s="28">
        <f t="shared" ca="1" si="6"/>
        <v>0.41134538607075299</v>
      </c>
      <c r="U55" s="27">
        <f t="shared" ca="1" si="7"/>
        <v>0.91650651269071548</v>
      </c>
      <c r="V55" s="7"/>
      <c r="W55" s="28">
        <f t="shared" ca="1" si="8"/>
        <v>0.41939336940261368</v>
      </c>
      <c r="X55" s="27">
        <f t="shared" ca="1" si="11"/>
        <v>197.04586403116252</v>
      </c>
      <c r="Y55" s="7"/>
      <c r="Z55" s="28">
        <f t="shared" si="12"/>
        <v>197.05499999999995</v>
      </c>
      <c r="AA55" s="27">
        <f t="shared" si="9"/>
        <v>3.4392585575174248</v>
      </c>
      <c r="AB55" s="7"/>
      <c r="AC55" s="28">
        <f t="shared" ca="1" si="0"/>
        <v>-9.1359688374268444E-3</v>
      </c>
      <c r="AD55" s="27">
        <f t="shared" ca="1" si="10"/>
        <v>2.1760862941846426E-2</v>
      </c>
      <c r="AE55" s="7">
        <v>114</v>
      </c>
    </row>
    <row r="56" spans="1:31" s="26" customFormat="1" x14ac:dyDescent="0.25">
      <c r="A56" s="26">
        <v>36</v>
      </c>
      <c r="B56" s="26">
        <v>610</v>
      </c>
      <c r="C56" s="26">
        <v>12193</v>
      </c>
      <c r="D56" s="26">
        <v>14853</v>
      </c>
      <c r="E56" s="26">
        <v>14154</v>
      </c>
      <c r="F56" s="26">
        <v>11484</v>
      </c>
      <c r="G56" s="27"/>
      <c r="H56" s="7"/>
      <c r="I56" s="28">
        <f t="shared" si="1"/>
        <v>-1961</v>
      </c>
      <c r="J56" s="27">
        <f t="shared" si="1"/>
        <v>3369</v>
      </c>
      <c r="K56" s="7"/>
      <c r="L56" s="124">
        <f t="shared" si="2"/>
        <v>0.49627894062577804</v>
      </c>
      <c r="M56" s="27">
        <f t="shared" ca="1" si="3"/>
        <v>6.9464658385706953E-5</v>
      </c>
      <c r="N56" s="44"/>
      <c r="O56" s="44"/>
      <c r="P56" s="7"/>
      <c r="Q56" s="28">
        <f t="shared" ca="1" si="4"/>
        <v>-1921.5909367748584</v>
      </c>
      <c r="R56" s="27">
        <f t="shared" ca="1" si="5"/>
        <v>3369.3684483178913</v>
      </c>
      <c r="S56" s="7"/>
      <c r="T56" s="28">
        <f t="shared" ca="1" si="6"/>
        <v>0.49694585042741085</v>
      </c>
      <c r="U56" s="27">
        <f t="shared" ca="1" si="7"/>
        <v>0.87273221306446713</v>
      </c>
      <c r="V56" s="7"/>
      <c r="W56" s="28">
        <f t="shared" ca="1" si="8"/>
        <v>0.50461348670734163</v>
      </c>
      <c r="X56" s="27">
        <f t="shared" ca="1" si="11"/>
        <v>202.49351950340895</v>
      </c>
      <c r="Y56" s="7"/>
      <c r="Z56" s="28">
        <f t="shared" si="12"/>
        <v>202.54499999999996</v>
      </c>
      <c r="AA56" s="27">
        <f t="shared" si="9"/>
        <v>3.5350771334519138</v>
      </c>
      <c r="AB56" s="7"/>
      <c r="AC56" s="28">
        <f t="shared" ca="1" si="0"/>
        <v>-5.1480496591011615E-2</v>
      </c>
      <c r="AD56" s="27">
        <f t="shared" ca="1" si="10"/>
        <v>1.0327174349157531E-2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12033</v>
      </c>
      <c r="D57" s="26">
        <v>14744</v>
      </c>
      <c r="E57" s="26">
        <v>14304</v>
      </c>
      <c r="F57" s="26">
        <v>11576</v>
      </c>
      <c r="G57" s="27"/>
      <c r="H57" s="7"/>
      <c r="I57" s="28">
        <f t="shared" si="1"/>
        <v>-2271</v>
      </c>
      <c r="J57" s="27">
        <f t="shared" si="1"/>
        <v>3168</v>
      </c>
      <c r="K57" s="7"/>
      <c r="L57" s="124">
        <f t="shared" si="2"/>
        <v>0.57677419676302621</v>
      </c>
      <c r="M57" s="27">
        <f t="shared" ca="1" si="3"/>
        <v>5.7088794469007738E-5</v>
      </c>
      <c r="N57" s="44"/>
      <c r="O57" s="44"/>
      <c r="P57" s="7"/>
      <c r="Q57" s="28">
        <f t="shared" ca="1" si="4"/>
        <v>-2231.5909367748582</v>
      </c>
      <c r="R57" s="27">
        <f t="shared" ca="1" si="5"/>
        <v>3168.3684483178913</v>
      </c>
      <c r="S57" s="7"/>
      <c r="T57" s="28">
        <f t="shared" ca="1" si="6"/>
        <v>0.57711546961340454</v>
      </c>
      <c r="U57" s="27">
        <f t="shared" ca="1" si="7"/>
        <v>0.82066928865691724</v>
      </c>
      <c r="V57" s="7"/>
      <c r="W57" s="28">
        <f t="shared" ca="1" si="8"/>
        <v>0.58432990946726582</v>
      </c>
      <c r="X57" s="27">
        <f t="shared" ca="1" si="11"/>
        <v>207.9085179354995</v>
      </c>
      <c r="Y57" s="7"/>
      <c r="Z57" s="28">
        <f t="shared" si="12"/>
        <v>208.00799999999995</v>
      </c>
      <c r="AA57" s="27">
        <f t="shared" si="9"/>
        <v>3.6304244704883639</v>
      </c>
      <c r="AB57" s="7"/>
      <c r="AC57" s="28">
        <f t="shared" ca="1" si="0"/>
        <v>-9.9482064500449496E-2</v>
      </c>
      <c r="AD57" s="27">
        <f t="shared" ca="1" si="10"/>
        <v>4.2797792937676604E-4</v>
      </c>
      <c r="AE57" s="7">
        <v>112</v>
      </c>
    </row>
    <row r="58" spans="1:31" s="26" customFormat="1" x14ac:dyDescent="0.25">
      <c r="A58" s="26">
        <v>38</v>
      </c>
      <c r="B58" s="26">
        <v>632</v>
      </c>
      <c r="C58" s="26">
        <v>11882</v>
      </c>
      <c r="D58" s="26">
        <v>14629</v>
      </c>
      <c r="E58" s="26">
        <v>14454</v>
      </c>
      <c r="F58" s="26">
        <v>11699</v>
      </c>
      <c r="G58" s="27"/>
      <c r="H58" s="7"/>
      <c r="I58" s="28">
        <f t="shared" si="1"/>
        <v>-2572</v>
      </c>
      <c r="J58" s="27">
        <f t="shared" si="1"/>
        <v>2930</v>
      </c>
      <c r="K58" s="7"/>
      <c r="L58" s="124">
        <f t="shared" si="2"/>
        <v>0.65500772624574133</v>
      </c>
      <c r="M58" s="27">
        <f t="shared" ca="1" si="3"/>
        <v>4.3917401796837602E-5</v>
      </c>
      <c r="N58" s="44"/>
      <c r="O58" s="44"/>
      <c r="P58" s="7"/>
      <c r="Q58" s="28">
        <f t="shared" ca="1" si="4"/>
        <v>-2532.5909367748582</v>
      </c>
      <c r="R58" s="27">
        <f t="shared" ca="1" si="5"/>
        <v>2930.3684483178913</v>
      </c>
      <c r="S58" s="7"/>
      <c r="T58" s="28">
        <f t="shared" ca="1" si="6"/>
        <v>0.65495758372625645</v>
      </c>
      <c r="U58" s="27">
        <f t="shared" ca="1" si="7"/>
        <v>0.75902264184598756</v>
      </c>
      <c r="V58" s="7"/>
      <c r="W58" s="28">
        <f t="shared" ca="1" si="8"/>
        <v>0.66163474682793644</v>
      </c>
      <c r="X58" s="27">
        <f t="shared" ca="1" si="11"/>
        <v>213.53546779993201</v>
      </c>
      <c r="Y58" s="7"/>
      <c r="Z58" s="28">
        <f t="shared" si="12"/>
        <v>213.69599999999994</v>
      </c>
      <c r="AA58" s="27">
        <f t="shared" si="9"/>
        <v>3.7296987983418015</v>
      </c>
      <c r="AB58" s="7"/>
      <c r="AC58" s="28">
        <f t="shared" ca="1" si="0"/>
        <v>-0.16053220006793367</v>
      </c>
      <c r="AD58" s="27">
        <f t="shared" ca="1" si="10"/>
        <v>0.12055160051895086</v>
      </c>
      <c r="AE58" s="7">
        <v>111</v>
      </c>
    </row>
    <row r="59" spans="1:31" s="26" customFormat="1" x14ac:dyDescent="0.25">
      <c r="A59" s="26">
        <v>39</v>
      </c>
      <c r="B59" s="26">
        <v>618</v>
      </c>
      <c r="C59" s="26">
        <v>11744</v>
      </c>
      <c r="D59" s="26">
        <v>14491</v>
      </c>
      <c r="E59" s="26">
        <v>14591</v>
      </c>
      <c r="F59" s="26">
        <v>11828</v>
      </c>
      <c r="G59" s="27"/>
      <c r="H59" s="7"/>
      <c r="I59" s="28">
        <f t="shared" si="1"/>
        <v>-2847</v>
      </c>
      <c r="J59" s="27">
        <f t="shared" si="1"/>
        <v>2663</v>
      </c>
      <c r="K59" s="7"/>
      <c r="L59" s="124">
        <f t="shared" si="2"/>
        <v>0.72527711008136386</v>
      </c>
      <c r="M59" s="27">
        <f t="shared" ca="1" si="3"/>
        <v>4.7231003459499792E-5</v>
      </c>
      <c r="N59" s="44"/>
      <c r="O59" s="44"/>
      <c r="P59" s="7"/>
      <c r="Q59" s="28">
        <f t="shared" ca="1" si="4"/>
        <v>-2807.5909367748582</v>
      </c>
      <c r="R59" s="27">
        <f t="shared" ca="1" si="5"/>
        <v>2663.3684483178913</v>
      </c>
      <c r="S59" s="7"/>
      <c r="T59" s="28">
        <f t="shared" ca="1" si="6"/>
        <v>0.72607579429447677</v>
      </c>
      <c r="U59" s="27">
        <f t="shared" ca="1" si="7"/>
        <v>0.6898644288270035</v>
      </c>
      <c r="V59" s="7"/>
      <c r="W59" s="28">
        <f t="shared" ca="1" si="8"/>
        <v>0.7321495916898878</v>
      </c>
      <c r="X59" s="27">
        <f t="shared" ca="1" si="11"/>
        <v>219.16028376391523</v>
      </c>
      <c r="Y59" s="7"/>
      <c r="Z59" s="28">
        <f t="shared" si="12"/>
        <v>219.25799999999995</v>
      </c>
      <c r="AA59" s="27">
        <f t="shared" si="9"/>
        <v>3.8267740113377258</v>
      </c>
      <c r="AB59" s="7"/>
      <c r="AC59" s="28">
        <f t="shared" ca="1" si="0"/>
        <v>-9.7716236084721686E-2</v>
      </c>
      <c r="AD59" s="27">
        <f t="shared" ca="1" si="10"/>
        <v>2.3009814666437478E-2</v>
      </c>
      <c r="AE59" s="7">
        <v>110</v>
      </c>
    </row>
    <row r="60" spans="1:31" s="26" customFormat="1" x14ac:dyDescent="0.25">
      <c r="A60" s="26">
        <v>40</v>
      </c>
      <c r="B60" s="26">
        <v>630</v>
      </c>
      <c r="C60" s="26">
        <v>11621</v>
      </c>
      <c r="D60" s="26">
        <v>14347</v>
      </c>
      <c r="E60" s="26">
        <v>14718</v>
      </c>
      <c r="F60" s="26">
        <v>11975</v>
      </c>
      <c r="G60" s="27"/>
      <c r="H60" s="7"/>
      <c r="I60" s="28">
        <f t="shared" si="1"/>
        <v>-3097</v>
      </c>
      <c r="J60" s="27">
        <f t="shared" si="1"/>
        <v>2372</v>
      </c>
      <c r="K60" s="7"/>
      <c r="L60" s="124">
        <f t="shared" si="2"/>
        <v>0.78987854390154244</v>
      </c>
      <c r="M60" s="27">
        <f t="shared" ca="1" si="3"/>
        <v>3.9261150482904358E-5</v>
      </c>
      <c r="N60" s="44"/>
      <c r="O60" s="44"/>
      <c r="P60" s="7"/>
      <c r="Q60" s="28">
        <f t="shared" ca="1" si="4"/>
        <v>-3057.5909367748582</v>
      </c>
      <c r="R60" s="27">
        <f t="shared" ca="1" si="5"/>
        <v>2372.3684483178913</v>
      </c>
      <c r="S60" s="7"/>
      <c r="T60" s="28">
        <f t="shared" ca="1" si="6"/>
        <v>0.79072871299285874</v>
      </c>
      <c r="U60" s="27">
        <f t="shared" ca="1" si="7"/>
        <v>0.61448974722204319</v>
      </c>
      <c r="V60" s="7"/>
      <c r="W60" s="28">
        <f t="shared" ca="1" si="8"/>
        <v>0.79614441578683537</v>
      </c>
      <c r="X60" s="27">
        <f t="shared" ca="1" si="11"/>
        <v>224.79492280020304</v>
      </c>
      <c r="Y60" s="7"/>
      <c r="Z60" s="28">
        <f t="shared" si="12"/>
        <v>224.92799999999994</v>
      </c>
      <c r="AA60" s="27">
        <f t="shared" si="9"/>
        <v>3.9257341799258043</v>
      </c>
      <c r="AB60" s="7"/>
      <c r="AC60" s="28">
        <f t="shared" ca="1" si="0"/>
        <v>-0.13307719979690091</v>
      </c>
      <c r="AD60" s="27">
        <f t="shared" ca="1" si="10"/>
        <v>4.38185917915348E-2</v>
      </c>
      <c r="AE60" s="7">
        <v>109</v>
      </c>
    </row>
    <row r="61" spans="1:31" s="26" customFormat="1" x14ac:dyDescent="0.25">
      <c r="A61" s="26">
        <v>41</v>
      </c>
      <c r="B61" s="26">
        <v>631</v>
      </c>
      <c r="C61" s="26">
        <v>11506</v>
      </c>
      <c r="D61" s="26">
        <v>14190</v>
      </c>
      <c r="E61" s="26">
        <v>14825</v>
      </c>
      <c r="F61" s="26">
        <v>12133</v>
      </c>
      <c r="G61" s="27"/>
      <c r="H61" s="7"/>
      <c r="I61" s="28">
        <f t="shared" si="1"/>
        <v>-3319</v>
      </c>
      <c r="J61" s="27">
        <f t="shared" si="1"/>
        <v>2057</v>
      </c>
      <c r="K61" s="7"/>
      <c r="L61" s="124">
        <f t="shared" si="2"/>
        <v>0.84683617820857005</v>
      </c>
      <c r="M61" s="27">
        <f t="shared" ca="1" si="3"/>
        <v>3.608616459930493E-5</v>
      </c>
      <c r="N61" s="44"/>
      <c r="O61" s="44"/>
      <c r="P61" s="7"/>
      <c r="Q61" s="28">
        <f t="shared" ca="1" si="4"/>
        <v>-3279.5909367748582</v>
      </c>
      <c r="R61" s="27">
        <f t="shared" ca="1" si="5"/>
        <v>2057.3684483178913</v>
      </c>
      <c r="S61" s="7"/>
      <c r="T61" s="28">
        <f t="shared" ca="1" si="6"/>
        <v>0.84814050479702208</v>
      </c>
      <c r="U61" s="27">
        <f t="shared" ca="1" si="7"/>
        <v>0.53289859703110698</v>
      </c>
      <c r="V61" s="7"/>
      <c r="W61" s="28">
        <f t="shared" ca="1" si="8"/>
        <v>0.85284335430048752</v>
      </c>
      <c r="X61" s="27">
        <f t="shared" ca="1" si="11"/>
        <v>230.45785727721523</v>
      </c>
      <c r="Y61" s="7"/>
      <c r="Z61" s="28">
        <f t="shared" si="12"/>
        <v>230.60699999999994</v>
      </c>
      <c r="AA61" s="27">
        <f t="shared" si="9"/>
        <v>4.0248514281465626</v>
      </c>
      <c r="AB61" s="7"/>
      <c r="AC61" s="28">
        <f t="shared" ca="1" si="0"/>
        <v>-0.14914272278471685</v>
      </c>
      <c r="AD61" s="27">
        <f t="shared" ca="1" si="10"/>
        <v>3.447335712144195E-2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11414</v>
      </c>
      <c r="D62" s="26">
        <v>14013</v>
      </c>
      <c r="E62" s="26">
        <v>14920</v>
      </c>
      <c r="F62" s="26">
        <v>12301</v>
      </c>
      <c r="G62" s="27"/>
      <c r="H62" s="7"/>
      <c r="I62" s="28">
        <f t="shared" si="1"/>
        <v>-3506</v>
      </c>
      <c r="J62" s="27">
        <f t="shared" si="1"/>
        <v>1712</v>
      </c>
      <c r="K62" s="7"/>
      <c r="L62" s="124">
        <f t="shared" si="2"/>
        <v>0.89583365861743247</v>
      </c>
      <c r="M62" s="27">
        <f t="shared" ca="1" si="3"/>
        <v>2.1056876352648475E-5</v>
      </c>
      <c r="N62" s="44"/>
      <c r="O62" s="44"/>
      <c r="P62" s="7"/>
      <c r="Q62" s="28">
        <f t="shared" ca="1" si="4"/>
        <v>-3466.5909367748582</v>
      </c>
      <c r="R62" s="27">
        <f t="shared" ca="1" si="5"/>
        <v>1712.3684483178913</v>
      </c>
      <c r="S62" s="7"/>
      <c r="T62" s="28">
        <f t="shared" ca="1" si="6"/>
        <v>0.89650088798341176</v>
      </c>
      <c r="U62" s="27">
        <f t="shared" ca="1" si="7"/>
        <v>0.44353686110770046</v>
      </c>
      <c r="V62" s="7"/>
      <c r="W62" s="28">
        <f t="shared" ca="1" si="8"/>
        <v>0.9004224358350198</v>
      </c>
      <c r="X62" s="27">
        <f t="shared" ca="1" si="11"/>
        <v>236.23275008756298</v>
      </c>
      <c r="Y62" s="7"/>
      <c r="Z62" s="28">
        <f t="shared" si="12"/>
        <v>236.33099999999993</v>
      </c>
      <c r="AA62" s="27">
        <f t="shared" si="9"/>
        <v>4.1247540745307179</v>
      </c>
      <c r="AB62" s="7"/>
      <c r="AC62" s="28">
        <f t="shared" ca="1" si="0"/>
        <v>-9.8249912436955356E-2</v>
      </c>
      <c r="AD62" s="27">
        <f t="shared" ca="1" si="10"/>
        <v>-9.5622939079476055E-4</v>
      </c>
      <c r="AE62" s="7">
        <v>107</v>
      </c>
    </row>
    <row r="63" spans="1:31" s="26" customFormat="1" x14ac:dyDescent="0.25">
      <c r="A63" s="26">
        <v>43</v>
      </c>
      <c r="B63" s="26">
        <v>620</v>
      </c>
      <c r="C63" s="26">
        <v>11336</v>
      </c>
      <c r="D63" s="26">
        <v>13841</v>
      </c>
      <c r="E63" s="26">
        <v>14989</v>
      </c>
      <c r="F63" s="26">
        <v>12471</v>
      </c>
      <c r="G63" s="27"/>
      <c r="H63" s="7"/>
      <c r="I63" s="28">
        <f t="shared" si="1"/>
        <v>-3653</v>
      </c>
      <c r="J63" s="27">
        <f t="shared" si="1"/>
        <v>1370</v>
      </c>
      <c r="K63" s="7"/>
      <c r="L63" s="124">
        <f t="shared" si="2"/>
        <v>0.93500442736226064</v>
      </c>
      <c r="M63" s="27">
        <f t="shared" ca="1" si="3"/>
        <v>7.0704715982311646E-6</v>
      </c>
      <c r="N63" s="44"/>
      <c r="O63" s="44"/>
      <c r="P63" s="7"/>
      <c r="Q63" s="28">
        <f t="shared" ca="1" si="4"/>
        <v>-3613.5909367748582</v>
      </c>
      <c r="R63" s="27">
        <f t="shared" ca="1" si="5"/>
        <v>1370.3684483178913</v>
      </c>
      <c r="S63" s="7"/>
      <c r="T63" s="28">
        <f t="shared" ca="1" si="6"/>
        <v>0.93451680417806049</v>
      </c>
      <c r="U63" s="27">
        <f t="shared" ca="1" si="7"/>
        <v>0.35495218375754106</v>
      </c>
      <c r="V63" s="7"/>
      <c r="W63" s="28">
        <f t="shared" ca="1" si="8"/>
        <v>0.93766346320222804</v>
      </c>
      <c r="X63" s="27">
        <f t="shared" ca="1" si="11"/>
        <v>241.72288921808149</v>
      </c>
      <c r="Y63" s="7"/>
      <c r="Z63" s="28">
        <f t="shared" si="12"/>
        <v>241.91099999999994</v>
      </c>
      <c r="AA63" s="27">
        <f t="shared" si="9"/>
        <v>4.2221434467920016</v>
      </c>
      <c r="AB63" s="7"/>
      <c r="AC63" s="28">
        <f t="shared" ca="1" si="0"/>
        <v>-0.18811078191845354</v>
      </c>
      <c r="AD63" s="27">
        <f t="shared" ca="1" si="10"/>
        <v>4.0189469105030184E-2</v>
      </c>
      <c r="AE63" s="7">
        <v>106</v>
      </c>
    </row>
    <row r="64" spans="1:31" s="26" customFormat="1" x14ac:dyDescent="0.25">
      <c r="A64" s="26">
        <v>44</v>
      </c>
      <c r="B64" s="26">
        <v>629</v>
      </c>
      <c r="C64" s="26">
        <v>11284</v>
      </c>
      <c r="D64" s="26">
        <v>13669</v>
      </c>
      <c r="E64" s="26">
        <v>15060</v>
      </c>
      <c r="F64" s="26">
        <v>12662</v>
      </c>
      <c r="G64" s="27"/>
      <c r="H64" s="7"/>
      <c r="I64" s="28">
        <f t="shared" si="1"/>
        <v>-3776</v>
      </c>
      <c r="J64" s="27">
        <f t="shared" si="1"/>
        <v>1007</v>
      </c>
      <c r="K64" s="7"/>
      <c r="L64" s="124">
        <f t="shared" si="2"/>
        <v>0.96568900413315739</v>
      </c>
      <c r="M64" s="27">
        <f t="shared" ca="1" si="3"/>
        <v>8.7669131405906264E-6</v>
      </c>
      <c r="N64" s="44"/>
      <c r="O64" s="44"/>
      <c r="P64" s="7"/>
      <c r="Q64" s="28">
        <f t="shared" ca="1" si="4"/>
        <v>-3736.5909367748582</v>
      </c>
      <c r="R64" s="27">
        <f t="shared" ca="1" si="5"/>
        <v>1007.3684483178914</v>
      </c>
      <c r="S64" s="7"/>
      <c r="T64" s="28">
        <f t="shared" ca="1" si="6"/>
        <v>0.96632604017766444</v>
      </c>
      <c r="U64" s="27">
        <f t="shared" ca="1" si="7"/>
        <v>0.26092809639465253</v>
      </c>
      <c r="V64" s="7"/>
      <c r="W64" s="28">
        <f t="shared" ca="1" si="8"/>
        <v>0.96864990148710106</v>
      </c>
      <c r="X64" s="27">
        <f t="shared" ca="1" si="11"/>
        <v>247.38094768123415</v>
      </c>
      <c r="Y64" s="7"/>
      <c r="Z64" s="28">
        <f t="shared" si="12"/>
        <v>247.57199999999995</v>
      </c>
      <c r="AA64" s="27">
        <f t="shared" si="9"/>
        <v>4.3209465357474004</v>
      </c>
      <c r="AB64" s="7"/>
      <c r="AC64" s="28">
        <f t="shared" ca="1" si="0"/>
        <v>-0.19105231876579865</v>
      </c>
      <c r="AD64" s="27">
        <f t="shared" ca="1" si="10"/>
        <v>9.0036548638806835E-2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11249</v>
      </c>
      <c r="D65" s="26">
        <v>13483</v>
      </c>
      <c r="E65" s="26">
        <v>15098</v>
      </c>
      <c r="F65" s="26">
        <v>12840</v>
      </c>
      <c r="G65" s="27"/>
      <c r="H65" s="7"/>
      <c r="I65" s="28">
        <f t="shared" si="1"/>
        <v>-3849</v>
      </c>
      <c r="J65" s="27">
        <f t="shared" si="1"/>
        <v>643</v>
      </c>
      <c r="K65" s="7"/>
      <c r="L65" s="124">
        <f t="shared" si="2"/>
        <v>0.98629339516684389</v>
      </c>
      <c r="M65" s="27">
        <f t="shared" ca="1" si="3"/>
        <v>1.6776746989757609E-7</v>
      </c>
      <c r="N65" s="44"/>
      <c r="O65" s="44"/>
      <c r="P65" s="7"/>
      <c r="Q65" s="28">
        <f t="shared" ca="1" si="4"/>
        <v>-3809.5909367748582</v>
      </c>
      <c r="R65" s="27">
        <f t="shared" ca="1" si="5"/>
        <v>643.36844831789142</v>
      </c>
      <c r="S65" s="7"/>
      <c r="T65" s="28">
        <f t="shared" ca="1" si="6"/>
        <v>0.98520469243759201</v>
      </c>
      <c r="U65" s="27">
        <f t="shared" ca="1" si="7"/>
        <v>0.16664498950734835</v>
      </c>
      <c r="V65" s="7"/>
      <c r="W65" s="28">
        <f t="shared" ca="1" si="8"/>
        <v>0.98670298944158119</v>
      </c>
      <c r="X65" s="27">
        <f t="shared" ca="1" si="11"/>
        <v>252.87076937591098</v>
      </c>
      <c r="Y65" s="7"/>
      <c r="Z65" s="28">
        <f t="shared" si="12"/>
        <v>253.00799999999995</v>
      </c>
      <c r="AA65" s="27">
        <f t="shared" si="9"/>
        <v>4.4158226338858118</v>
      </c>
      <c r="AB65" s="7"/>
      <c r="AC65" s="28">
        <f t="shared" ca="1" si="0"/>
        <v>-0.13723062408897135</v>
      </c>
      <c r="AD65" s="27">
        <f t="shared" ca="1" si="10"/>
        <v>2.9170482426223998E-2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11229</v>
      </c>
      <c r="D66" s="26">
        <v>13307</v>
      </c>
      <c r="E66" s="26">
        <v>15124</v>
      </c>
      <c r="F66" s="26">
        <v>13030</v>
      </c>
      <c r="G66" s="27"/>
      <c r="H66" s="7"/>
      <c r="I66" s="28">
        <f t="shared" si="1"/>
        <v>-3895</v>
      </c>
      <c r="J66" s="27">
        <f t="shared" si="1"/>
        <v>277</v>
      </c>
      <c r="K66" s="7"/>
      <c r="L66" s="124">
        <f t="shared" si="2"/>
        <v>0.99818231334185847</v>
      </c>
      <c r="M66" s="27">
        <f t="shared" ca="1" si="3"/>
        <v>1.7103134546271157E-7</v>
      </c>
      <c r="N66" s="44"/>
      <c r="O66" s="44"/>
      <c r="P66" s="7"/>
      <c r="Q66" s="28">
        <f t="shared" ca="1" si="4"/>
        <v>-3855.5909367748582</v>
      </c>
      <c r="R66" s="27">
        <f t="shared" ca="1" si="5"/>
        <v>277.36844831789136</v>
      </c>
      <c r="S66" s="7"/>
      <c r="T66" s="28">
        <f t="shared" ca="1" si="6"/>
        <v>0.99710082947809431</v>
      </c>
      <c r="U66" s="27">
        <f t="shared" ca="1" si="7"/>
        <v>7.1843843571212804E-2</v>
      </c>
      <c r="V66" s="7"/>
      <c r="W66" s="28">
        <f t="shared" ca="1" si="8"/>
        <v>0.99776875398038456</v>
      </c>
      <c r="X66" s="27">
        <f t="shared" ca="1" si="11"/>
        <v>258.33858577345097</v>
      </c>
      <c r="Y66" s="7"/>
      <c r="Z66" s="28">
        <f t="shared" si="12"/>
        <v>258.56099999999998</v>
      </c>
      <c r="AA66" s="27">
        <f t="shared" si="9"/>
        <v>4.512740767249058</v>
      </c>
      <c r="AB66" s="7"/>
      <c r="AC66" s="28">
        <f t="shared" ca="1" si="0"/>
        <v>-0.22241422654900589</v>
      </c>
      <c r="AD66" s="27">
        <f t="shared" ca="1" si="10"/>
        <v>5.7297641741456573E-2</v>
      </c>
      <c r="AE66" s="7">
        <v>103</v>
      </c>
    </row>
    <row r="67" spans="1:31" s="26" customFormat="1" x14ac:dyDescent="0.25">
      <c r="A67" s="26">
        <v>47</v>
      </c>
      <c r="B67" s="26">
        <v>644</v>
      </c>
      <c r="C67" s="26">
        <v>11218</v>
      </c>
      <c r="D67" s="26">
        <v>13104</v>
      </c>
      <c r="E67" s="26">
        <v>15120</v>
      </c>
      <c r="F67" s="26">
        <v>13216</v>
      </c>
      <c r="G67" s="27"/>
      <c r="H67" s="7"/>
      <c r="I67" s="28">
        <f t="shared" si="1"/>
        <v>-3902</v>
      </c>
      <c r="J67" s="27">
        <f t="shared" si="1"/>
        <v>-112</v>
      </c>
      <c r="K67" s="7"/>
      <c r="L67" s="124">
        <f t="shared" si="2"/>
        <v>1.0006002151308304</v>
      </c>
      <c r="M67" s="27">
        <f t="shared" ca="1" si="3"/>
        <v>3.6257865997884423E-6</v>
      </c>
      <c r="N67" s="44"/>
      <c r="O67" s="44"/>
      <c r="P67" s="7"/>
      <c r="Q67" s="28">
        <f t="shared" ca="1" si="4"/>
        <v>-3862.5909367748582</v>
      </c>
      <c r="R67" s="27">
        <f t="shared" ca="1" si="5"/>
        <v>-111.63155168210864</v>
      </c>
      <c r="S67" s="7"/>
      <c r="T67" s="28">
        <f t="shared" ca="1" si="6"/>
        <v>0.99891111120164899</v>
      </c>
      <c r="U67" s="27">
        <f t="shared" ca="1" si="7"/>
        <v>-2.891475142648316E-2</v>
      </c>
      <c r="V67" s="7"/>
      <c r="W67" s="28">
        <f t="shared" ca="1" si="8"/>
        <v>0.99869606529434474</v>
      </c>
      <c r="X67" s="27">
        <f t="shared" ca="1" si="11"/>
        <v>264.11542515358201</v>
      </c>
      <c r="Y67" s="7"/>
      <c r="Z67" s="28">
        <f t="shared" si="12"/>
        <v>264.35699999999997</v>
      </c>
      <c r="AA67" s="27">
        <f t="shared" si="9"/>
        <v>4.6139000506946486</v>
      </c>
      <c r="AB67" s="7"/>
      <c r="AC67" s="28">
        <f t="shared" ca="1" si="0"/>
        <v>-0.24157484641796145</v>
      </c>
      <c r="AD67" s="27">
        <f t="shared" ca="1" si="10"/>
        <v>8.0394720943957054E-2</v>
      </c>
      <c r="AE67" s="7">
        <v>102</v>
      </c>
    </row>
    <row r="68" spans="1:31" s="26" customFormat="1" x14ac:dyDescent="0.25">
      <c r="A68" s="26">
        <v>48</v>
      </c>
      <c r="B68" s="26">
        <v>628</v>
      </c>
      <c r="C68" s="26">
        <v>11242</v>
      </c>
      <c r="D68" s="26">
        <v>12919</v>
      </c>
      <c r="E68" s="26">
        <v>15112</v>
      </c>
      <c r="F68" s="26">
        <v>13415</v>
      </c>
      <c r="G68" s="27"/>
      <c r="H68" s="7"/>
      <c r="I68" s="28">
        <f t="shared" si="1"/>
        <v>-3870</v>
      </c>
      <c r="J68" s="27">
        <f t="shared" si="1"/>
        <v>-496</v>
      </c>
      <c r="K68" s="7"/>
      <c r="L68" s="124">
        <f t="shared" si="2"/>
        <v>0.99310715522836412</v>
      </c>
      <c r="M68" s="27">
        <f t="shared" ca="1" si="3"/>
        <v>1.2664140213194938E-5</v>
      </c>
      <c r="N68" s="44"/>
      <c r="O68" s="44"/>
      <c r="P68" s="7"/>
      <c r="Q68" s="28">
        <f t="shared" ca="1" si="4"/>
        <v>-3830.5909367748582</v>
      </c>
      <c r="R68" s="27">
        <f t="shared" ca="1" si="5"/>
        <v>-495.63155168210864</v>
      </c>
      <c r="S68" s="7"/>
      <c r="T68" s="28">
        <f t="shared" ca="1" si="6"/>
        <v>0.99063553760825607</v>
      </c>
      <c r="U68" s="27">
        <f t="shared" ca="1" si="7"/>
        <v>-0.12837824880210078</v>
      </c>
      <c r="V68" s="7"/>
      <c r="W68" s="28">
        <f t="shared" ca="1" si="8"/>
        <v>0.98954848409812535</v>
      </c>
      <c r="X68" s="27">
        <f t="shared" ca="1" si="11"/>
        <v>269.84896583648504</v>
      </c>
      <c r="Y68" s="7"/>
      <c r="Z68" s="28">
        <f t="shared" si="12"/>
        <v>270.00899999999996</v>
      </c>
      <c r="AA68" s="27">
        <f t="shared" si="9"/>
        <v>4.7125460600173685</v>
      </c>
      <c r="AB68" s="7"/>
      <c r="AC68" s="28">
        <f t="shared" ca="1" si="0"/>
        <v>-0.16003416351492206</v>
      </c>
      <c r="AD68" s="27">
        <f t="shared" ca="1" si="10"/>
        <v>6.0279655997419468E-5</v>
      </c>
      <c r="AE68" s="7">
        <v>101</v>
      </c>
    </row>
    <row r="69" spans="1:31" s="26" customFormat="1" x14ac:dyDescent="0.25">
      <c r="A69" s="26">
        <v>49</v>
      </c>
      <c r="B69" s="26">
        <v>632</v>
      </c>
      <c r="C69" s="26">
        <v>11268</v>
      </c>
      <c r="D69" s="26">
        <v>12728</v>
      </c>
      <c r="E69" s="26">
        <v>15073</v>
      </c>
      <c r="F69" s="26">
        <v>13596</v>
      </c>
      <c r="G69" s="27"/>
      <c r="H69" s="7"/>
      <c r="I69" s="28">
        <f t="shared" si="1"/>
        <v>-3805</v>
      </c>
      <c r="J69" s="27">
        <f t="shared" si="1"/>
        <v>-868</v>
      </c>
      <c r="K69" s="7"/>
      <c r="L69" s="124">
        <f t="shared" si="2"/>
        <v>0.97582011120602896</v>
      </c>
      <c r="M69" s="27">
        <f t="shared" ca="1" si="3"/>
        <v>1.5417253035916532E-5</v>
      </c>
      <c r="N69" s="44"/>
      <c r="O69" s="44"/>
      <c r="P69" s="7"/>
      <c r="Q69" s="28">
        <f t="shared" ca="1" si="4"/>
        <v>-3765.5909367748582</v>
      </c>
      <c r="R69" s="27">
        <f t="shared" ca="1" si="5"/>
        <v>-867.63155168210858</v>
      </c>
      <c r="S69" s="7"/>
      <c r="T69" s="28">
        <f t="shared" ca="1" si="6"/>
        <v>0.97382577874667675</v>
      </c>
      <c r="U69" s="27">
        <f t="shared" ca="1" si="7"/>
        <v>-0.22473351188473031</v>
      </c>
      <c r="V69" s="7"/>
      <c r="W69" s="28">
        <f t="shared" ca="1" si="8"/>
        <v>0.97189363020697694</v>
      </c>
      <c r="X69" s="27">
        <f t="shared" ca="1" si="11"/>
        <v>275.47685429775549</v>
      </c>
      <c r="Y69" s="7"/>
      <c r="Z69" s="28">
        <f t="shared" si="12"/>
        <v>275.69699999999995</v>
      </c>
      <c r="AA69" s="27">
        <f t="shared" si="9"/>
        <v>4.8118203878708057</v>
      </c>
      <c r="AB69" s="7"/>
      <c r="AC69" s="28">
        <f t="shared" ca="1" si="0"/>
        <v>-0.22014570224445151</v>
      </c>
      <c r="AD69" s="27">
        <f t="shared" ca="1" si="10"/>
        <v>6.3163442318852958E-2</v>
      </c>
      <c r="AE69" s="7">
        <v>100</v>
      </c>
    </row>
    <row r="70" spans="1:31" s="26" customFormat="1" x14ac:dyDescent="0.25">
      <c r="A70" s="26">
        <v>50</v>
      </c>
      <c r="B70" s="26">
        <v>628</v>
      </c>
      <c r="C70" s="26">
        <v>11321</v>
      </c>
      <c r="D70" s="26">
        <v>12544</v>
      </c>
      <c r="E70" s="26">
        <v>15023</v>
      </c>
      <c r="F70" s="26">
        <v>13781</v>
      </c>
      <c r="G70" s="27"/>
      <c r="H70" s="7"/>
      <c r="I70" s="28">
        <f t="shared" si="1"/>
        <v>-3702</v>
      </c>
      <c r="J70" s="27">
        <f t="shared" si="1"/>
        <v>-1237</v>
      </c>
      <c r="K70" s="7"/>
      <c r="L70" s="124">
        <f t="shared" si="2"/>
        <v>0.94912576613855737</v>
      </c>
      <c r="M70" s="27">
        <f t="shared" ca="1" si="3"/>
        <v>2.2163388164005991E-5</v>
      </c>
      <c r="N70" s="44"/>
      <c r="O70" s="44"/>
      <c r="P70" s="7"/>
      <c r="Q70" s="28">
        <f t="shared" ca="1" si="4"/>
        <v>-3662.5909367748582</v>
      </c>
      <c r="R70" s="27">
        <f t="shared" ca="1" si="5"/>
        <v>-1236.6315516821087</v>
      </c>
      <c r="S70" s="7"/>
      <c r="T70" s="28">
        <f t="shared" ca="1" si="6"/>
        <v>0.94718877624294329</v>
      </c>
      <c r="U70" s="27">
        <f t="shared" ca="1" si="7"/>
        <v>-0.32031171639411288</v>
      </c>
      <c r="V70" s="7"/>
      <c r="W70" s="28">
        <f t="shared" ca="1" si="8"/>
        <v>0.94441796536069877</v>
      </c>
      <c r="X70" s="27">
        <f t="shared" ca="1" si="11"/>
        <v>281.19207186805977</v>
      </c>
      <c r="Y70" s="7"/>
      <c r="Z70" s="28">
        <f t="shared" si="12"/>
        <v>281.34899999999993</v>
      </c>
      <c r="AA70" s="27">
        <f t="shared" si="9"/>
        <v>4.9104663971935247</v>
      </c>
      <c r="AB70" s="7"/>
      <c r="AC70" s="28">
        <f t="shared" ca="1" si="0"/>
        <v>-0.15692813194016253</v>
      </c>
      <c r="AD70" s="27">
        <f t="shared" ca="1" si="10"/>
        <v>2.8281745489664445E-2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11393</v>
      </c>
      <c r="D71" s="26">
        <v>12363</v>
      </c>
      <c r="E71" s="26">
        <v>14952</v>
      </c>
      <c r="F71" s="26">
        <v>13960</v>
      </c>
      <c r="G71" s="27"/>
      <c r="H71" s="7"/>
      <c r="I71" s="28">
        <f t="shared" si="1"/>
        <v>-3559</v>
      </c>
      <c r="J71" s="27">
        <f t="shared" si="1"/>
        <v>-1597</v>
      </c>
      <c r="K71" s="7"/>
      <c r="L71" s="124">
        <f t="shared" si="2"/>
        <v>0.91275365152291033</v>
      </c>
      <c r="M71" s="27">
        <f t="shared" ca="1" si="3"/>
        <v>3.7647857844438978E-5</v>
      </c>
      <c r="N71" s="44"/>
      <c r="O71" s="44"/>
      <c r="P71" s="7"/>
      <c r="Q71" s="28">
        <f t="shared" ca="1" si="4"/>
        <v>-3519.5909367748582</v>
      </c>
      <c r="R71" s="27">
        <f t="shared" ca="1" si="5"/>
        <v>-1596.6315516821087</v>
      </c>
      <c r="S71" s="7"/>
      <c r="T71" s="28">
        <f t="shared" ca="1" si="6"/>
        <v>0.91020730674746886</v>
      </c>
      <c r="U71" s="27">
        <f t="shared" ca="1" si="7"/>
        <v>-0.41355874518375441</v>
      </c>
      <c r="V71" s="7"/>
      <c r="W71" s="28">
        <f t="shared" ca="1" si="8"/>
        <v>0.9066178665002389</v>
      </c>
      <c r="X71" s="27">
        <f t="shared" ca="1" si="11"/>
        <v>286.97739433474112</v>
      </c>
      <c r="Y71" s="7"/>
      <c r="Z71" s="28">
        <f t="shared" si="12"/>
        <v>287.06399999999991</v>
      </c>
      <c r="AA71" s="27">
        <f t="shared" si="9"/>
        <v>5.0102119639450002</v>
      </c>
      <c r="AB71" s="7"/>
      <c r="AC71" s="28">
        <f t="shared" ca="1" si="0"/>
        <v>-8.6605665258787212E-2</v>
      </c>
      <c r="AD71" s="27">
        <f t="shared" ca="1" si="10"/>
        <v>-4.9592537202784115E-2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11471</v>
      </c>
      <c r="D72" s="26">
        <v>12194</v>
      </c>
      <c r="E72" s="26">
        <v>14864</v>
      </c>
      <c r="F72" s="26">
        <v>14118</v>
      </c>
      <c r="G72" s="27"/>
      <c r="H72" s="7"/>
      <c r="I72" s="28">
        <f t="shared" si="1"/>
        <v>-3393</v>
      </c>
      <c r="J72" s="27">
        <f t="shared" si="1"/>
        <v>-1924</v>
      </c>
      <c r="K72" s="7"/>
      <c r="L72" s="124">
        <f t="shared" si="2"/>
        <v>0.86895314194026119</v>
      </c>
      <c r="M72" s="27">
        <f t="shared" ca="1" si="3"/>
        <v>3.6105201525859552E-5</v>
      </c>
      <c r="N72" s="44"/>
      <c r="O72" s="44"/>
      <c r="P72" s="7"/>
      <c r="Q72" s="28">
        <f t="shared" ca="1" si="4"/>
        <v>-3353.5909367748582</v>
      </c>
      <c r="R72" s="27">
        <f t="shared" ca="1" si="5"/>
        <v>-1923.6315516821087</v>
      </c>
      <c r="S72" s="7"/>
      <c r="T72" s="28">
        <f t="shared" ca="1" si="6"/>
        <v>0.86727776873174312</v>
      </c>
      <c r="U72" s="27">
        <f t="shared" ca="1" si="7"/>
        <v>-0.4982581296676788</v>
      </c>
      <c r="V72" s="7"/>
      <c r="W72" s="28">
        <f t="shared" ca="1" si="8"/>
        <v>0.86294438154182129</v>
      </c>
      <c r="X72" s="27">
        <f t="shared" ca="1" si="11"/>
        <v>292.45887255746754</v>
      </c>
      <c r="Y72" s="7"/>
      <c r="Z72" s="28">
        <f t="shared" si="12"/>
        <v>292.58999999999992</v>
      </c>
      <c r="AA72" s="27">
        <f t="shared" si="9"/>
        <v>5.1066588584102073</v>
      </c>
      <c r="AB72" s="7"/>
      <c r="AC72" s="28">
        <f t="shared" ca="1" si="0"/>
        <v>-0.13112744253237452</v>
      </c>
      <c r="AD72" s="27">
        <f t="shared" ca="1" si="10"/>
        <v>7.5765742314501949E-2</v>
      </c>
      <c r="AE72" s="7">
        <v>97</v>
      </c>
    </row>
    <row r="73" spans="1:31" s="26" customFormat="1" x14ac:dyDescent="0.25">
      <c r="A73" s="26">
        <v>53</v>
      </c>
      <c r="B73" s="26">
        <v>619</v>
      </c>
      <c r="C73" s="26">
        <v>11576</v>
      </c>
      <c r="D73" s="26">
        <v>12040</v>
      </c>
      <c r="E73" s="26">
        <v>14765</v>
      </c>
      <c r="F73" s="26">
        <v>14280</v>
      </c>
      <c r="G73" s="27"/>
      <c r="H73" s="7"/>
      <c r="I73" s="28">
        <f t="shared" si="1"/>
        <v>-3189</v>
      </c>
      <c r="J73" s="27">
        <f t="shared" si="1"/>
        <v>-2240</v>
      </c>
      <c r="K73" s="7"/>
      <c r="L73" s="124">
        <f t="shared" si="2"/>
        <v>0.81662315222763537</v>
      </c>
      <c r="M73" s="27">
        <f t="shared" ca="1" si="3"/>
        <v>5.119268552366715E-5</v>
      </c>
      <c r="N73" s="44"/>
      <c r="O73" s="44"/>
      <c r="P73" s="7"/>
      <c r="Q73" s="28">
        <f t="shared" ca="1" si="4"/>
        <v>-3149.5909367748582</v>
      </c>
      <c r="R73" s="27">
        <f t="shared" ca="1" si="5"/>
        <v>-2239.6315516821087</v>
      </c>
      <c r="S73" s="7"/>
      <c r="T73" s="28">
        <f t="shared" ca="1" si="6"/>
        <v>0.81452098707386333</v>
      </c>
      <c r="U73" s="27">
        <f t="shared" ca="1" si="7"/>
        <v>-0.58010829938303077</v>
      </c>
      <c r="V73" s="7"/>
      <c r="W73" s="28">
        <f t="shared" ca="1" si="8"/>
        <v>0.8094682458324638</v>
      </c>
      <c r="X73" s="27">
        <f t="shared" ca="1" si="11"/>
        <v>298.08444328842745</v>
      </c>
      <c r="Y73" s="7"/>
      <c r="Z73" s="28">
        <f t="shared" si="12"/>
        <v>298.16099999999994</v>
      </c>
      <c r="AA73" s="27">
        <f t="shared" si="9"/>
        <v>5.2038911510388122</v>
      </c>
      <c r="AB73" s="7"/>
      <c r="AC73" s="28">
        <f t="shared" ca="1" si="0"/>
        <v>-7.6556711572493441E-2</v>
      </c>
      <c r="AD73" s="27">
        <f t="shared" ca="1" si="10"/>
        <v>5.5023764578379541E-2</v>
      </c>
      <c r="AE73" s="7">
        <v>96</v>
      </c>
    </row>
    <row r="74" spans="1:31" s="26" customFormat="1" x14ac:dyDescent="0.25">
      <c r="A74" s="26">
        <v>54</v>
      </c>
      <c r="B74" s="26">
        <v>618</v>
      </c>
      <c r="C74" s="26">
        <v>11687</v>
      </c>
      <c r="D74" s="26">
        <v>11887</v>
      </c>
      <c r="E74" s="26">
        <v>14643</v>
      </c>
      <c r="F74" s="26">
        <v>14423</v>
      </c>
      <c r="G74" s="27"/>
      <c r="H74" s="7"/>
      <c r="I74" s="28">
        <f t="shared" si="1"/>
        <v>-2956</v>
      </c>
      <c r="J74" s="27">
        <f t="shared" si="1"/>
        <v>-2536</v>
      </c>
      <c r="K74" s="7"/>
      <c r="L74" s="124">
        <f t="shared" si="2"/>
        <v>0.7566831724113704</v>
      </c>
      <c r="M74" s="27">
        <f t="shared" ca="1" si="3"/>
        <v>6.6352238770493046E-5</v>
      </c>
      <c r="N74" s="44"/>
      <c r="O74" s="44"/>
      <c r="P74" s="7"/>
      <c r="Q74" s="28">
        <f t="shared" ca="1" si="4"/>
        <v>-2916.5909367748582</v>
      </c>
      <c r="R74" s="27">
        <f t="shared" ca="1" si="5"/>
        <v>-2535.6315516821087</v>
      </c>
      <c r="S74" s="7"/>
      <c r="T74" s="28">
        <f t="shared" ca="1" si="6"/>
        <v>0.75426446684697135</v>
      </c>
      <c r="U74" s="27">
        <f t="shared" ca="1" si="7"/>
        <v>-0.65677807861006932</v>
      </c>
      <c r="V74" s="7"/>
      <c r="W74" s="28">
        <f t="shared" ca="1" si="8"/>
        <v>0.74853748405675646</v>
      </c>
      <c r="X74" s="27">
        <f t="shared" ca="1" si="11"/>
        <v>303.7212347456159</v>
      </c>
      <c r="Y74" s="7"/>
      <c r="Z74" s="28">
        <f t="shared" si="12"/>
        <v>303.72299999999996</v>
      </c>
      <c r="AA74" s="27">
        <f t="shared" si="9"/>
        <v>5.3009663640347364</v>
      </c>
      <c r="AB74" s="7"/>
      <c r="AC74" s="28">
        <f t="shared" ca="1" si="0"/>
        <v>-1.7652543840540602E-3</v>
      </c>
      <c r="AD74" s="27">
        <f t="shared" ca="1" si="10"/>
        <v>-1.7022110010657343E-2</v>
      </c>
      <c r="AE74" s="7">
        <v>95</v>
      </c>
    </row>
    <row r="75" spans="1:31" s="26" customFormat="1" x14ac:dyDescent="0.25">
      <c r="A75" s="26">
        <v>55</v>
      </c>
      <c r="B75" s="26">
        <v>627</v>
      </c>
      <c r="C75" s="26">
        <v>11821</v>
      </c>
      <c r="D75" s="26">
        <v>11749</v>
      </c>
      <c r="E75" s="26">
        <v>14518</v>
      </c>
      <c r="F75" s="26">
        <v>14562</v>
      </c>
      <c r="G75" s="27"/>
      <c r="H75" s="7"/>
      <c r="I75" s="28">
        <f t="shared" si="1"/>
        <v>-2697</v>
      </c>
      <c r="J75" s="27">
        <f t="shared" si="1"/>
        <v>-2813</v>
      </c>
      <c r="K75" s="7"/>
      <c r="L75" s="124">
        <f t="shared" si="2"/>
        <v>0.68859317242690166</v>
      </c>
      <c r="M75" s="27">
        <f t="shared" ca="1" si="3"/>
        <v>5.8790271317370173E-5</v>
      </c>
      <c r="N75" s="44"/>
      <c r="O75" s="44"/>
      <c r="P75" s="7"/>
      <c r="Q75" s="28">
        <f t="shared" ca="1" si="4"/>
        <v>-2657.5909367748582</v>
      </c>
      <c r="R75" s="27">
        <f t="shared" ca="1" si="5"/>
        <v>-2812.6315516821087</v>
      </c>
      <c r="S75" s="7"/>
      <c r="T75" s="28">
        <f t="shared" ca="1" si="6"/>
        <v>0.68728404307544755</v>
      </c>
      <c r="U75" s="27">
        <f t="shared" ca="1" si="7"/>
        <v>-0.7285264868732102</v>
      </c>
      <c r="V75" s="7"/>
      <c r="W75" s="28">
        <f t="shared" ca="1" si="8"/>
        <v>0.68092569100746736</v>
      </c>
      <c r="X75" s="27">
        <f t="shared" ca="1" si="11"/>
        <v>309.39132163298609</v>
      </c>
      <c r="Y75" s="7"/>
      <c r="Z75" s="28">
        <f t="shared" si="12"/>
        <v>309.36599999999993</v>
      </c>
      <c r="AA75" s="27">
        <f t="shared" si="9"/>
        <v>5.3994552937247757</v>
      </c>
      <c r="AB75" s="7"/>
      <c r="AC75" s="28">
        <f t="shared" ca="1" si="0"/>
        <v>2.5321632986162967E-2</v>
      </c>
      <c r="AD75" s="27">
        <f t="shared" ca="1" si="10"/>
        <v>2.6282095831390961E-2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11965</v>
      </c>
      <c r="D76" s="26">
        <v>11631</v>
      </c>
      <c r="E76" s="26">
        <v>14374</v>
      </c>
      <c r="F76" s="26">
        <v>14691</v>
      </c>
      <c r="G76" s="27"/>
      <c r="H76" s="7"/>
      <c r="I76" s="28">
        <f t="shared" si="1"/>
        <v>-2409</v>
      </c>
      <c r="J76" s="27">
        <f t="shared" si="1"/>
        <v>-3060</v>
      </c>
      <c r="K76" s="7"/>
      <c r="L76" s="124">
        <f t="shared" si="2"/>
        <v>0.61345768776744747</v>
      </c>
      <c r="M76" s="27">
        <f t="shared" ca="1" si="3"/>
        <v>5.739146716090077E-5</v>
      </c>
      <c r="N76" s="44"/>
      <c r="O76" s="44"/>
      <c r="P76" s="7"/>
      <c r="Q76" s="28">
        <f t="shared" ca="1" si="4"/>
        <v>-2369.5909367748582</v>
      </c>
      <c r="R76" s="27">
        <f t="shared" ca="1" si="5"/>
        <v>-3059.6315516821087</v>
      </c>
      <c r="S76" s="7"/>
      <c r="T76" s="28">
        <f t="shared" ca="1" si="6"/>
        <v>0.61280388073491143</v>
      </c>
      <c r="U76" s="27">
        <f t="shared" ca="1" si="7"/>
        <v>-0.79250430940388084</v>
      </c>
      <c r="V76" s="7"/>
      <c r="W76" s="28">
        <f t="shared" ca="1" si="8"/>
        <v>0.60588197214706541</v>
      </c>
      <c r="X76" s="27">
        <f t="shared" ca="1" si="11"/>
        <v>315.05855267072639</v>
      </c>
      <c r="Y76" s="7"/>
      <c r="Z76" s="28">
        <f t="shared" si="12"/>
        <v>315.03599999999994</v>
      </c>
      <c r="AA76" s="27">
        <f t="shared" si="9"/>
        <v>5.4984154623128552</v>
      </c>
      <c r="AB76" s="7"/>
      <c r="AC76" s="28">
        <f t="shared" ca="1" si="0"/>
        <v>2.2552670726440738E-2</v>
      </c>
      <c r="AD76" s="27">
        <f t="shared" ca="1" si="10"/>
        <v>8.6858318932115708E-2</v>
      </c>
      <c r="AE76" s="7">
        <v>93</v>
      </c>
    </row>
    <row r="77" spans="1:31" s="26" customFormat="1" x14ac:dyDescent="0.25">
      <c r="A77" s="26">
        <v>57</v>
      </c>
      <c r="B77" s="26">
        <v>646</v>
      </c>
      <c r="C77" s="26">
        <v>12124</v>
      </c>
      <c r="D77" s="26">
        <v>11511</v>
      </c>
      <c r="E77" s="26">
        <v>14209</v>
      </c>
      <c r="F77" s="26">
        <v>14798</v>
      </c>
      <c r="G77" s="27"/>
      <c r="H77" s="7"/>
      <c r="I77" s="28">
        <f t="shared" si="1"/>
        <v>-2085</v>
      </c>
      <c r="J77" s="27">
        <f t="shared" si="1"/>
        <v>-3287</v>
      </c>
      <c r="K77" s="7"/>
      <c r="L77" s="124">
        <f t="shared" si="2"/>
        <v>0.53018846094878491</v>
      </c>
      <c r="M77" s="27">
        <f t="shared" ca="1" si="3"/>
        <v>7.4221412087186077E-5</v>
      </c>
      <c r="N77" s="44"/>
      <c r="O77" s="44"/>
      <c r="P77" s="7"/>
      <c r="Q77" s="28">
        <f t="shared" ca="1" si="4"/>
        <v>-2045.5909367748584</v>
      </c>
      <c r="R77" s="27">
        <f t="shared" ca="1" si="5"/>
        <v>-3286.6315516821087</v>
      </c>
      <c r="S77" s="7"/>
      <c r="T77" s="28">
        <f t="shared" ca="1" si="6"/>
        <v>0.52901369810180832</v>
      </c>
      <c r="U77" s="27">
        <f t="shared" ca="1" si="7"/>
        <v>-0.85130174144623816</v>
      </c>
      <c r="V77" s="7"/>
      <c r="W77" s="28">
        <f t="shared" ca="1" si="8"/>
        <v>0.52157327597763159</v>
      </c>
      <c r="X77" s="27">
        <f t="shared" ca="1" si="11"/>
        <v>320.96217504481763</v>
      </c>
      <c r="Y77" s="7"/>
      <c r="Z77" s="28">
        <f t="shared" si="12"/>
        <v>320.84999999999997</v>
      </c>
      <c r="AA77" s="27">
        <f t="shared" si="9"/>
        <v>5.5998889050238052</v>
      </c>
      <c r="AB77" s="7"/>
      <c r="AC77" s="28">
        <f t="shared" ca="1" si="0"/>
        <v>0.11217504481766127</v>
      </c>
      <c r="AD77" s="27">
        <f t="shared" ca="1" si="10"/>
        <v>2.7504344812882664E-2</v>
      </c>
      <c r="AE77" s="7">
        <v>92</v>
      </c>
    </row>
    <row r="78" spans="1:31" s="26" customFormat="1" x14ac:dyDescent="0.25">
      <c r="A78" s="26">
        <v>58</v>
      </c>
      <c r="B78" s="26">
        <v>640</v>
      </c>
      <c r="C78" s="26">
        <v>12285</v>
      </c>
      <c r="D78" s="26">
        <v>11408</v>
      </c>
      <c r="E78" s="26">
        <v>14032</v>
      </c>
      <c r="F78" s="26">
        <v>14884</v>
      </c>
      <c r="G78" s="27"/>
      <c r="H78" s="7"/>
      <c r="I78" s="28">
        <f t="shared" si="1"/>
        <v>-1747</v>
      </c>
      <c r="J78" s="27">
        <f t="shared" si="1"/>
        <v>-3476</v>
      </c>
      <c r="K78" s="7"/>
      <c r="L78" s="124">
        <f t="shared" si="2"/>
        <v>0.44231177688812673</v>
      </c>
      <c r="M78" s="27">
        <f t="shared" ca="1" si="3"/>
        <v>7.364452098190947E-5</v>
      </c>
      <c r="N78" s="44"/>
      <c r="O78" s="44"/>
      <c r="P78" s="7"/>
      <c r="Q78" s="28">
        <f t="shared" ca="1" si="4"/>
        <v>-1707.5909367748584</v>
      </c>
      <c r="R78" s="27">
        <f t="shared" ca="1" si="5"/>
        <v>-3475.6315516821087</v>
      </c>
      <c r="S78" s="7"/>
      <c r="T78" s="28">
        <f t="shared" ca="1" si="6"/>
        <v>0.44160295202159583</v>
      </c>
      <c r="U78" s="27">
        <f t="shared" ca="1" si="7"/>
        <v>-0.90025643156079993</v>
      </c>
      <c r="V78" s="7"/>
      <c r="W78" s="28">
        <f t="shared" ca="1" si="8"/>
        <v>0.43373013829273543</v>
      </c>
      <c r="X78" s="27">
        <f t="shared" ca="1" si="11"/>
        <v>326.73295769787103</v>
      </c>
      <c r="Y78" s="7"/>
      <c r="Z78" s="28">
        <f t="shared" si="12"/>
        <v>326.60999999999996</v>
      </c>
      <c r="AA78" s="27">
        <f t="shared" si="9"/>
        <v>5.7004198699386786</v>
      </c>
      <c r="AB78" s="7"/>
      <c r="AC78" s="28">
        <f t="shared" ca="1" si="0"/>
        <v>0.12295769787107247</v>
      </c>
      <c r="AD78" s="27">
        <f t="shared" ca="1" si="10"/>
        <v>2.1768519551244481E-2</v>
      </c>
      <c r="AE78" s="7">
        <v>91</v>
      </c>
    </row>
    <row r="79" spans="1:31" s="26" customFormat="1" x14ac:dyDescent="0.25">
      <c r="A79" s="26">
        <v>59</v>
      </c>
      <c r="B79" s="26">
        <v>617</v>
      </c>
      <c r="C79" s="26">
        <v>12457</v>
      </c>
      <c r="D79" s="26">
        <v>11337</v>
      </c>
      <c r="E79" s="26">
        <v>13860</v>
      </c>
      <c r="F79" s="26">
        <v>14963</v>
      </c>
      <c r="G79" s="27"/>
      <c r="H79" s="7"/>
      <c r="I79" s="28">
        <f t="shared" si="1"/>
        <v>-1403</v>
      </c>
      <c r="J79" s="27">
        <f t="shared" si="1"/>
        <v>-3626</v>
      </c>
      <c r="K79" s="7"/>
      <c r="L79" s="124">
        <f t="shared" si="2"/>
        <v>0.35335458428145972</v>
      </c>
      <c r="M79" s="27">
        <f t="shared" ca="1" si="3"/>
        <v>7.9758872753994255E-5</v>
      </c>
      <c r="N79" s="44"/>
      <c r="O79" s="44"/>
      <c r="P79" s="7"/>
      <c r="Q79" s="28">
        <f t="shared" ca="1" si="4"/>
        <v>-1363.5909367748584</v>
      </c>
      <c r="R79" s="27">
        <f t="shared" ca="1" si="5"/>
        <v>-3625.6315516821087</v>
      </c>
      <c r="S79" s="7"/>
      <c r="T79" s="28">
        <f t="shared" ca="1" si="6"/>
        <v>0.35264053589262212</v>
      </c>
      <c r="U79" s="27">
        <f t="shared" ca="1" si="7"/>
        <v>-0.93910936022315061</v>
      </c>
      <c r="V79" s="7"/>
      <c r="W79" s="28">
        <f t="shared" ca="1" si="8"/>
        <v>0.34442380196667932</v>
      </c>
      <c r="X79" s="27">
        <f t="shared" ca="1" si="11"/>
        <v>332.3162272857752</v>
      </c>
      <c r="Y79" s="7"/>
      <c r="Z79" s="28">
        <f t="shared" si="12"/>
        <v>332.16299999999995</v>
      </c>
      <c r="AA79" s="27">
        <f t="shared" si="9"/>
        <v>5.7973380033019239</v>
      </c>
      <c r="AB79" s="7"/>
      <c r="AC79" s="28">
        <f t="shared" ca="1" si="0"/>
        <v>0.15322728577524458</v>
      </c>
      <c r="AD79" s="27">
        <f t="shared" ca="1" si="10"/>
        <v>4.4234472539244507E-2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12645</v>
      </c>
      <c r="D80" s="26">
        <v>11279</v>
      </c>
      <c r="E80" s="26">
        <v>13686</v>
      </c>
      <c r="F80" s="26">
        <v>15026</v>
      </c>
      <c r="G80" s="27"/>
      <c r="H80" s="7"/>
      <c r="I80" s="28">
        <f t="shared" si="1"/>
        <v>-1041</v>
      </c>
      <c r="J80" s="27">
        <f t="shared" si="1"/>
        <v>-3747</v>
      </c>
      <c r="K80" s="7"/>
      <c r="L80" s="124">
        <f t="shared" si="2"/>
        <v>0.25956300712031299</v>
      </c>
      <c r="M80" s="27">
        <f t="shared" ca="1" si="3"/>
        <v>8.1629411672111562E-5</v>
      </c>
      <c r="N80" s="44"/>
      <c r="O80" s="44"/>
      <c r="P80" s="7"/>
      <c r="Q80" s="28">
        <f t="shared" ca="1" si="4"/>
        <v>-1001.5909367748584</v>
      </c>
      <c r="R80" s="27">
        <f t="shared" ca="1" si="5"/>
        <v>-3746.6315516821087</v>
      </c>
      <c r="S80" s="7"/>
      <c r="T80" s="28">
        <f t="shared" ca="1" si="6"/>
        <v>0.25902310961736491</v>
      </c>
      <c r="U80" s="27">
        <f t="shared" ca="1" si="7"/>
        <v>-0.97045072267744681</v>
      </c>
      <c r="V80" s="7"/>
      <c r="W80" s="28">
        <f t="shared" ca="1" si="8"/>
        <v>0.2505281074710578</v>
      </c>
      <c r="X80" s="27">
        <f t="shared" ca="1" si="11"/>
        <v>337.98179998020726</v>
      </c>
      <c r="Y80" s="7"/>
      <c r="Z80" s="28">
        <f t="shared" si="12"/>
        <v>337.80599999999993</v>
      </c>
      <c r="AA80" s="27">
        <f t="shared" si="9"/>
        <v>5.8958269329919633</v>
      </c>
      <c r="AB80" s="7"/>
      <c r="AC80" s="28">
        <f t="shared" ca="1" si="0"/>
        <v>0.17579998020733001</v>
      </c>
      <c r="AD80" s="27">
        <f t="shared" ca="1" si="10"/>
        <v>-3.2041694300630752E-2</v>
      </c>
      <c r="AE80" s="7">
        <v>89</v>
      </c>
    </row>
    <row r="81" spans="1:31" s="26" customFormat="1" x14ac:dyDescent="0.25">
      <c r="A81" s="26">
        <v>61</v>
      </c>
      <c r="B81" s="26">
        <v>604</v>
      </c>
      <c r="C81" s="26">
        <v>12822</v>
      </c>
      <c r="D81" s="26">
        <v>11240</v>
      </c>
      <c r="E81" s="26">
        <v>13505</v>
      </c>
      <c r="F81" s="26">
        <v>15067</v>
      </c>
      <c r="G81" s="27"/>
      <c r="H81" s="7"/>
      <c r="I81" s="28">
        <f t="shared" si="1"/>
        <v>-683</v>
      </c>
      <c r="J81" s="27">
        <f t="shared" si="1"/>
        <v>-3827</v>
      </c>
      <c r="K81" s="7"/>
      <c r="L81" s="124">
        <f t="shared" si="2"/>
        <v>0.16682214843190496</v>
      </c>
      <c r="M81" s="27">
        <f t="shared" ca="1" si="3"/>
        <v>8.2123069842822972E-5</v>
      </c>
      <c r="N81" s="44"/>
      <c r="O81" s="44"/>
      <c r="P81" s="7"/>
      <c r="Q81" s="28">
        <f t="shared" ca="1" si="4"/>
        <v>-643.59093677485839</v>
      </c>
      <c r="R81" s="27">
        <f t="shared" ca="1" si="5"/>
        <v>-3826.6315516821087</v>
      </c>
      <c r="S81" s="7"/>
      <c r="T81" s="28">
        <f t="shared" ca="1" si="6"/>
        <v>0.16644013004128183</v>
      </c>
      <c r="U81" s="27">
        <f t="shared" ca="1" si="7"/>
        <v>-0.9911722846307004</v>
      </c>
      <c r="V81" s="7"/>
      <c r="W81" s="28">
        <f t="shared" ca="1" si="8"/>
        <v>0.1577599704462978</v>
      </c>
      <c r="X81" s="27">
        <f t="shared" ca="1" si="11"/>
        <v>343.41340720378821</v>
      </c>
      <c r="Y81" s="7"/>
      <c r="Z81" s="28">
        <f t="shared" si="12"/>
        <v>343.2419999999999</v>
      </c>
      <c r="AA81" s="27">
        <f t="shared" si="9"/>
        <v>5.9907030311303746</v>
      </c>
      <c r="AB81" s="7"/>
      <c r="AC81" s="28">
        <f t="shared" ca="1" si="0"/>
        <v>0.17140720378830565</v>
      </c>
      <c r="AD81" s="27">
        <f t="shared" ca="1" si="10"/>
        <v>-3.1160379184314024E-2</v>
      </c>
      <c r="AE81" s="7">
        <v>88</v>
      </c>
    </row>
    <row r="82" spans="1:31" s="26" customFormat="1" x14ac:dyDescent="0.25">
      <c r="A82" s="26">
        <v>62</v>
      </c>
      <c r="B82" s="26">
        <v>629</v>
      </c>
      <c r="C82" s="26">
        <v>13004</v>
      </c>
      <c r="D82" s="26">
        <v>11214</v>
      </c>
      <c r="E82" s="26">
        <v>13314</v>
      </c>
      <c r="F82" s="26">
        <v>15083</v>
      </c>
      <c r="G82" s="27"/>
      <c r="H82" s="7"/>
      <c r="I82" s="28">
        <f t="shared" si="1"/>
        <v>-310</v>
      </c>
      <c r="J82" s="27">
        <f t="shared" si="1"/>
        <v>-3869</v>
      </c>
      <c r="K82" s="7"/>
      <c r="L82" s="124">
        <f t="shared" si="2"/>
        <v>6.8659793096310151E-2</v>
      </c>
      <c r="M82" s="27">
        <f t="shared" ca="1" si="3"/>
        <v>5.5666861167390821E-5</v>
      </c>
      <c r="N82" s="44"/>
      <c r="O82" s="44"/>
      <c r="P82" s="7"/>
      <c r="Q82" s="28">
        <f t="shared" ca="1" si="4"/>
        <v>-270.59093677485839</v>
      </c>
      <c r="R82" s="27">
        <f t="shared" ca="1" si="5"/>
        <v>-3868.6315516821087</v>
      </c>
      <c r="S82" s="7"/>
      <c r="T82" s="28">
        <f t="shared" ca="1" si="6"/>
        <v>6.997797534329582E-2</v>
      </c>
      <c r="U82" s="27">
        <f t="shared" ca="1" si="7"/>
        <v>-1.0020511046561587</v>
      </c>
      <c r="V82" s="7"/>
      <c r="W82" s="28">
        <f t="shared" ca="1" si="8"/>
        <v>6.1198770299977813E-2</v>
      </c>
      <c r="X82" s="27">
        <f t="shared" ca="1" si="11"/>
        <v>348.96211925124533</v>
      </c>
      <c r="Y82" s="7"/>
      <c r="Z82" s="28">
        <f t="shared" si="12"/>
        <v>348.90299999999991</v>
      </c>
      <c r="AA82" s="27">
        <f t="shared" si="9"/>
        <v>6.0895061200857743</v>
      </c>
      <c r="AB82" s="7"/>
      <c r="AC82" s="28">
        <f t="shared" ca="1" si="0"/>
        <v>5.9119251245419946E-2</v>
      </c>
      <c r="AD82" s="27">
        <f t="shared" ca="1" si="10"/>
        <v>9.1055038801982846E-2</v>
      </c>
      <c r="AE82" s="7">
        <v>87</v>
      </c>
    </row>
    <row r="83" spans="1:31" s="26" customFormat="1" x14ac:dyDescent="0.25">
      <c r="A83" s="26">
        <v>63</v>
      </c>
      <c r="B83" s="26">
        <v>624</v>
      </c>
      <c r="C83" s="26">
        <v>13190</v>
      </c>
      <c r="D83" s="26">
        <v>11202</v>
      </c>
      <c r="E83" s="26">
        <v>13121</v>
      </c>
      <c r="F83" s="26">
        <v>15085</v>
      </c>
      <c r="G83" s="27"/>
      <c r="H83" s="7"/>
      <c r="I83" s="28">
        <f t="shared" si="1"/>
        <v>69</v>
      </c>
      <c r="J83" s="27">
        <f t="shared" si="1"/>
        <v>-3883</v>
      </c>
      <c r="K83" s="7"/>
      <c r="L83" s="124">
        <f t="shared" si="2"/>
        <v>-2.9387121965284379E-2</v>
      </c>
      <c r="M83" s="27">
        <f t="shared" ca="1" si="3"/>
        <v>5.5703485988595841E-5</v>
      </c>
      <c r="N83" s="44"/>
      <c r="O83" s="44"/>
      <c r="P83" s="7"/>
      <c r="Q83" s="28">
        <f t="shared" ca="1" si="4"/>
        <v>108.40906322514164</v>
      </c>
      <c r="R83" s="27">
        <f t="shared" ca="1" si="5"/>
        <v>-3882.6315516821087</v>
      </c>
      <c r="S83" s="7"/>
      <c r="T83" s="28">
        <f t="shared" ca="1" si="6"/>
        <v>-2.8035849403451364E-2</v>
      </c>
      <c r="U83" s="27">
        <f t="shared" ca="1" si="7"/>
        <v>-1.005677377997978</v>
      </c>
      <c r="V83" s="7"/>
      <c r="W83" s="28">
        <f t="shared" ca="1" si="8"/>
        <v>-3.6850598768262723E-2</v>
      </c>
      <c r="X83" s="27">
        <f t="shared" ca="1" si="11"/>
        <v>354.55555761967753</v>
      </c>
      <c r="Y83" s="7"/>
      <c r="Z83" s="28">
        <f t="shared" si="12"/>
        <v>354.51899999999989</v>
      </c>
      <c r="AA83" s="27">
        <f t="shared" si="9"/>
        <v>6.1875238108777761</v>
      </c>
      <c r="AB83" s="7"/>
      <c r="AC83" s="28">
        <f t="shared" ca="1" si="0"/>
        <v>3.6557619677637376E-2</v>
      </c>
      <c r="AD83" s="27">
        <f t="shared" ca="1" si="10"/>
        <v>-2.9813573137744243E-2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13391</v>
      </c>
      <c r="D84" s="26">
        <v>11230</v>
      </c>
      <c r="E84" s="26">
        <v>12939</v>
      </c>
      <c r="F84" s="26">
        <v>15081</v>
      </c>
      <c r="G84" s="27"/>
      <c r="H84" s="7"/>
      <c r="I84" s="28">
        <f t="shared" si="1"/>
        <v>452</v>
      </c>
      <c r="J84" s="27">
        <f t="shared" si="1"/>
        <v>-3851</v>
      </c>
      <c r="K84" s="7"/>
      <c r="L84" s="124">
        <f t="shared" si="2"/>
        <v>-0.12871211060349491</v>
      </c>
      <c r="M84" s="27">
        <f t="shared" ca="1" si="3"/>
        <v>5.066482047837288E-5</v>
      </c>
      <c r="N84" s="44"/>
      <c r="O84" s="44"/>
      <c r="P84" s="7"/>
      <c r="Q84" s="28">
        <f t="shared" ca="1" si="4"/>
        <v>491.40906322514161</v>
      </c>
      <c r="R84" s="27">
        <f t="shared" ca="1" si="5"/>
        <v>-3850.6315516821087</v>
      </c>
      <c r="S84" s="7"/>
      <c r="T84" s="28">
        <f t="shared" ca="1" si="6"/>
        <v>-0.12708412084937265</v>
      </c>
      <c r="U84" s="27">
        <f t="shared" ca="1" si="7"/>
        <v>-0.99738875321667653</v>
      </c>
      <c r="V84" s="7"/>
      <c r="W84" s="28">
        <f t="shared" ca="1" si="8"/>
        <v>-0.1358300330868023</v>
      </c>
      <c r="X84" s="27">
        <f ca="1">IF(MOD(ATAN2(U84,W84)*180/PI()-$J$9+360,360)&lt;355,MOD(ATAN2(U84,W84)*180/PI()-$J$9+360,360)+360,MOD(ATAN2(U84,W84)*180/PI()-$J$9+360,360))</f>
        <v>360.21218610400854</v>
      </c>
      <c r="Y84" s="7"/>
      <c r="Z84" s="28">
        <f t="shared" si="12"/>
        <v>360.22499999999991</v>
      </c>
      <c r="AA84" s="27">
        <f t="shared" si="9"/>
        <v>6.287112297996571</v>
      </c>
      <c r="AB84" s="7"/>
      <c r="AC84" s="28">
        <f t="shared" ref="AC84:AC147" ca="1" si="13">X84-Z84</f>
        <v>-1.2813895991371282E-2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13346</v>
      </c>
      <c r="D85" s="26">
        <v>11185</v>
      </c>
      <c r="E85" s="26">
        <v>12887</v>
      </c>
      <c r="F85" s="26">
        <v>15022</v>
      </c>
      <c r="G85" s="27"/>
      <c r="H85" s="7"/>
      <c r="I85" s="28">
        <f t="shared" ref="I85:J148" si="14">C85-E85</f>
        <v>459</v>
      </c>
      <c r="J85" s="27">
        <f t="shared" si="14"/>
        <v>-3837</v>
      </c>
      <c r="K85" s="7"/>
      <c r="L85" s="124">
        <f>$O$3*SIN(2*PI()/$O$4*($Z85+$O$5))+$O$6</f>
        <v>-0.12922057011290508</v>
      </c>
      <c r="M85" s="27">
        <f t="shared" ref="M85:M148" ca="1" si="15">(W85-L85)^2</f>
        <v>7.035911202387452E-5</v>
      </c>
      <c r="N85" s="44"/>
      <c r="O85" s="44"/>
      <c r="P85" s="7"/>
      <c r="Q85" s="28">
        <f t="shared" ref="Q85:Q148" ca="1" si="16">I85-$J$4</f>
        <v>498.40906322514161</v>
      </c>
      <c r="R85" s="27">
        <f t="shared" ref="R85:R148" ca="1" si="17">J85-$J$3</f>
        <v>-3836.6315516821087</v>
      </c>
      <c r="S85" s="7"/>
      <c r="T85" s="28">
        <f t="shared" ref="T85:T148" ca="1" si="18">Q85/$J$7</f>
        <v>-0.12889440257292734</v>
      </c>
      <c r="U85" s="27">
        <f t="shared" ref="U85:U148" ca="1" si="19">R85/$J$6</f>
        <v>-0.99376247987485711</v>
      </c>
      <c r="V85" s="7"/>
      <c r="W85" s="28">
        <f t="shared" ref="W85:W148" ca="1" si="20">(T85-U85*SIN(-$J$11*PI()/180))/(COS(-$J$11*PI()/180))</f>
        <v>-0.1376086039721521</v>
      </c>
      <c r="X85" s="27">
        <f ca="1">IF(MOD(ATAN2(U85,W85)*180/PI()-$J$9+360,360)&lt;355,MOD(ATAN2(U85,W85)*180/PI()-$J$9+360,360)+360,MOD(ATAN2(U85,W85)*180/PI()-$J$9+360,360))</f>
        <v>360.34077804525577</v>
      </c>
      <c r="Y85" s="7"/>
      <c r="Z85" s="28">
        <f t="shared" si="12"/>
        <v>360.22499999999991</v>
      </c>
      <c r="AA85" s="27">
        <f t="shared" ref="AA85:AA148" si="21">Z85*PI()/180</f>
        <v>6.287112297996571</v>
      </c>
      <c r="AB85" s="7"/>
      <c r="AC85" s="28">
        <f t="shared" ca="1" si="13"/>
        <v>0.11577804525586544</v>
      </c>
      <c r="AD85" s="27"/>
      <c r="AE85" s="7"/>
    </row>
    <row r="86" spans="1:31" s="26" customFormat="1" x14ac:dyDescent="0.25">
      <c r="A86" s="26">
        <v>1</v>
      </c>
      <c r="B86" s="26">
        <v>-610</v>
      </c>
      <c r="C86" s="26">
        <v>13147</v>
      </c>
      <c r="D86" s="26">
        <v>11164</v>
      </c>
      <c r="E86" s="26">
        <v>13066</v>
      </c>
      <c r="F86" s="26">
        <v>15026</v>
      </c>
      <c r="G86" s="27"/>
      <c r="H86" s="7"/>
      <c r="I86" s="28">
        <f t="shared" si="14"/>
        <v>81</v>
      </c>
      <c r="J86" s="27">
        <f t="shared" si="14"/>
        <v>-3862</v>
      </c>
      <c r="K86" s="7"/>
      <c r="L86" s="124">
        <f t="shared" ref="L86:L149" si="22">$O$3*SIN(2*PI()/$O$4*($Z86+$O$5))+$O$6</f>
        <v>-3.393949657713724E-2</v>
      </c>
      <c r="M86" s="27">
        <f t="shared" ca="1" si="15"/>
        <v>3.5603787350184228E-5</v>
      </c>
      <c r="N86" s="44"/>
      <c r="O86" s="44"/>
      <c r="P86" s="7"/>
      <c r="Q86" s="28">
        <f t="shared" ca="1" si="16"/>
        <v>120.40906322514164</v>
      </c>
      <c r="R86" s="27">
        <f t="shared" ca="1" si="17"/>
        <v>-3861.6315516821087</v>
      </c>
      <c r="S86" s="7"/>
      <c r="T86" s="28">
        <f t="shared" ca="1" si="18"/>
        <v>-3.1139189500973701E-2</v>
      </c>
      <c r="U86" s="27">
        <f t="shared" ca="1" si="19"/>
        <v>-1.0002379679852489</v>
      </c>
      <c r="V86" s="7"/>
      <c r="W86" s="28">
        <f t="shared" ca="1" si="20"/>
        <v>-3.9906387505433502E-2</v>
      </c>
      <c r="X86" s="27">
        <f ca="1">MOD(ATAN2(U86,W86)*180/PI()-$J$9+360,360)</f>
        <v>354.74174404653979</v>
      </c>
      <c r="Y86" s="7"/>
      <c r="Z86" s="28">
        <f t="shared" ref="Z86:Z149" si="23">360/40000*B86+Z85</f>
        <v>354.7349999999999</v>
      </c>
      <c r="AA86" s="27">
        <f t="shared" si="21"/>
        <v>6.1912937220620838</v>
      </c>
      <c r="AB86" s="7"/>
      <c r="AC86" s="28">
        <f t="shared" ca="1" si="13"/>
        <v>6.7440465398931337E-3</v>
      </c>
      <c r="AD86" s="27"/>
      <c r="AE86" s="7"/>
    </row>
    <row r="87" spans="1:31" s="26" customFormat="1" x14ac:dyDescent="0.25">
      <c r="A87" s="26">
        <v>2</v>
      </c>
      <c r="B87" s="26">
        <v>-633</v>
      </c>
      <c r="C87" s="26">
        <v>12968</v>
      </c>
      <c r="D87" s="26">
        <v>11173</v>
      </c>
      <c r="E87" s="26">
        <v>13262</v>
      </c>
      <c r="F87" s="26">
        <v>15032</v>
      </c>
      <c r="G87" s="27"/>
      <c r="H87" s="7"/>
      <c r="I87" s="28">
        <f t="shared" si="14"/>
        <v>-294</v>
      </c>
      <c r="J87" s="27">
        <f t="shared" si="14"/>
        <v>-3859</v>
      </c>
      <c r="K87" s="7"/>
      <c r="L87" s="124">
        <f t="shared" si="22"/>
        <v>6.5250833727806726E-2</v>
      </c>
      <c r="M87" s="27">
        <f t="shared" ca="1" si="15"/>
        <v>6.6704934180430851E-5</v>
      </c>
      <c r="N87" s="44"/>
      <c r="O87" s="44"/>
      <c r="P87" s="7"/>
      <c r="Q87" s="28">
        <f t="shared" ca="1" si="16"/>
        <v>-254.59093677485836</v>
      </c>
      <c r="R87" s="27">
        <f t="shared" ca="1" si="17"/>
        <v>-3858.6315516821087</v>
      </c>
      <c r="S87" s="7"/>
      <c r="T87" s="28">
        <f t="shared" ca="1" si="18"/>
        <v>6.5840188546599371E-2</v>
      </c>
      <c r="U87" s="27">
        <f t="shared" ca="1" si="19"/>
        <v>-0.99946090941200194</v>
      </c>
      <c r="V87" s="7"/>
      <c r="W87" s="28">
        <f t="shared" ca="1" si="20"/>
        <v>5.7083524857656727E-2</v>
      </c>
      <c r="X87" s="27">
        <f ca="1">MOD(ATAN2(U87,W87)*180/PI()-$J$9+360,360)</f>
        <v>349.1881742900473</v>
      </c>
      <c r="Y87" s="7"/>
      <c r="Z87" s="28">
        <f t="shared" si="23"/>
        <v>349.0379999999999</v>
      </c>
      <c r="AA87" s="27">
        <f t="shared" si="21"/>
        <v>6.0918623145759661</v>
      </c>
      <c r="AB87" s="7"/>
      <c r="AC87" s="28">
        <f t="shared" ca="1" si="13"/>
        <v>0.15017429004740279</v>
      </c>
      <c r="AD87" s="27"/>
      <c r="AE87" s="7"/>
    </row>
    <row r="88" spans="1:31" s="26" customFormat="1" x14ac:dyDescent="0.25">
      <c r="A88" s="26">
        <v>3</v>
      </c>
      <c r="B88" s="26">
        <v>-617</v>
      </c>
      <c r="C88" s="26">
        <v>12786</v>
      </c>
      <c r="D88" s="26">
        <v>11200</v>
      </c>
      <c r="E88" s="26">
        <v>13453</v>
      </c>
      <c r="F88" s="26">
        <v>15018</v>
      </c>
      <c r="G88" s="27"/>
      <c r="H88" s="7"/>
      <c r="I88" s="28">
        <f t="shared" si="14"/>
        <v>-667</v>
      </c>
      <c r="J88" s="27">
        <f t="shared" si="14"/>
        <v>-3818</v>
      </c>
      <c r="K88" s="7"/>
      <c r="L88" s="124">
        <f t="shared" si="22"/>
        <v>0.16132060818980812</v>
      </c>
      <c r="M88" s="27">
        <f t="shared" ca="1" si="15"/>
        <v>5.8954036737042958E-5</v>
      </c>
      <c r="N88" s="44"/>
      <c r="O88" s="44"/>
      <c r="P88" s="7"/>
      <c r="Q88" s="28">
        <f t="shared" ca="1" si="16"/>
        <v>-627.59093677485839</v>
      </c>
      <c r="R88" s="27">
        <f t="shared" ca="1" si="17"/>
        <v>-3817.6315516821087</v>
      </c>
      <c r="S88" s="7"/>
      <c r="T88" s="28">
        <f t="shared" ca="1" si="18"/>
        <v>0.16230234324458537</v>
      </c>
      <c r="U88" s="27">
        <f t="shared" ca="1" si="19"/>
        <v>-0.98884110891095944</v>
      </c>
      <c r="V88" s="7"/>
      <c r="W88" s="28">
        <f t="shared" ca="1" si="20"/>
        <v>0.153642454978453</v>
      </c>
      <c r="X88" s="27">
        <f t="shared" ref="X88:X148" ca="1" si="24">MOD(ATAN2(U88,W88)*180/PI()-$J$9+360,360)</f>
        <v>343.62524682460389</v>
      </c>
      <c r="Y88" s="7"/>
      <c r="Z88" s="28">
        <f t="shared" si="23"/>
        <v>343.4849999999999</v>
      </c>
      <c r="AA88" s="27">
        <f t="shared" si="21"/>
        <v>5.9949441812127207</v>
      </c>
      <c r="AB88" s="7"/>
      <c r="AC88" s="28">
        <f t="shared" ca="1" si="13"/>
        <v>0.14024682460399163</v>
      </c>
      <c r="AD88" s="27"/>
      <c r="AE88" s="7"/>
    </row>
    <row r="89" spans="1:31" s="26" customFormat="1" x14ac:dyDescent="0.25">
      <c r="A89" s="26">
        <v>4</v>
      </c>
      <c r="B89" s="26">
        <v>-615</v>
      </c>
      <c r="C89" s="26">
        <v>12601</v>
      </c>
      <c r="D89" s="26">
        <v>11236</v>
      </c>
      <c r="E89" s="26">
        <v>13631</v>
      </c>
      <c r="F89" s="26">
        <v>14971</v>
      </c>
      <c r="G89" s="27"/>
      <c r="H89" s="7"/>
      <c r="I89" s="28">
        <f t="shared" si="14"/>
        <v>-1030</v>
      </c>
      <c r="J89" s="27">
        <f t="shared" si="14"/>
        <v>-3735</v>
      </c>
      <c r="K89" s="7"/>
      <c r="L89" s="124">
        <f t="shared" si="22"/>
        <v>0.25557211866543078</v>
      </c>
      <c r="M89" s="27">
        <f t="shared" ca="1" si="15"/>
        <v>6.1804889074560439E-5</v>
      </c>
      <c r="N89" s="44"/>
      <c r="O89" s="44"/>
      <c r="P89" s="7"/>
      <c r="Q89" s="28">
        <f t="shared" ca="1" si="16"/>
        <v>-990.59093677485839</v>
      </c>
      <c r="R89" s="27">
        <f t="shared" ca="1" si="17"/>
        <v>-3734.6315516821087</v>
      </c>
      <c r="S89" s="7"/>
      <c r="T89" s="28">
        <f t="shared" ca="1" si="18"/>
        <v>0.2561783811946361</v>
      </c>
      <c r="U89" s="27">
        <f t="shared" ca="1" si="19"/>
        <v>-0.96734248838445869</v>
      </c>
      <c r="V89" s="7"/>
      <c r="W89" s="28">
        <f t="shared" ca="1" si="20"/>
        <v>0.24771051011027106</v>
      </c>
      <c r="X89" s="27">
        <f t="shared" ca="1" si="24"/>
        <v>338.09375828590657</v>
      </c>
      <c r="Y89" s="7"/>
      <c r="Z89" s="28">
        <f t="shared" si="23"/>
        <v>337.94999999999987</v>
      </c>
      <c r="AA89" s="27">
        <f t="shared" si="21"/>
        <v>5.8983402071148348</v>
      </c>
      <c r="AB89" s="7"/>
      <c r="AC89" s="28">
        <f t="shared" ca="1" si="13"/>
        <v>0.14375828590669926</v>
      </c>
      <c r="AD89" s="27"/>
      <c r="AE89" s="7"/>
    </row>
    <row r="90" spans="1:31" s="26" customFormat="1" x14ac:dyDescent="0.25">
      <c r="A90" s="26">
        <v>5</v>
      </c>
      <c r="B90" s="26">
        <v>-615</v>
      </c>
      <c r="C90" s="26">
        <v>12423</v>
      </c>
      <c r="D90" s="26">
        <v>11288</v>
      </c>
      <c r="E90" s="26">
        <v>13804</v>
      </c>
      <c r="F90" s="26">
        <v>14912</v>
      </c>
      <c r="G90" s="27"/>
      <c r="H90" s="7"/>
      <c r="I90" s="28">
        <f t="shared" si="14"/>
        <v>-1381</v>
      </c>
      <c r="J90" s="27">
        <f t="shared" si="14"/>
        <v>-3624</v>
      </c>
      <c r="K90" s="7"/>
      <c r="L90" s="124">
        <f t="shared" si="22"/>
        <v>0.34743923940957394</v>
      </c>
      <c r="M90" s="27">
        <f t="shared" ca="1" si="15"/>
        <v>7.5699965760235395E-5</v>
      </c>
      <c r="N90" s="44"/>
      <c r="O90" s="44"/>
      <c r="P90" s="7"/>
      <c r="Q90" s="28">
        <f t="shared" ca="1" si="16"/>
        <v>-1341.5909367748584</v>
      </c>
      <c r="R90" s="27">
        <f t="shared" ca="1" si="17"/>
        <v>-3623.6315516821087</v>
      </c>
      <c r="S90" s="7"/>
      <c r="T90" s="28">
        <f t="shared" ca="1" si="18"/>
        <v>0.34695107904716449</v>
      </c>
      <c r="U90" s="27">
        <f t="shared" ca="1" si="19"/>
        <v>-0.9385913211743192</v>
      </c>
      <c r="V90" s="7"/>
      <c r="W90" s="28">
        <f t="shared" ca="1" si="20"/>
        <v>0.33873866668358427</v>
      </c>
      <c r="X90" s="27">
        <f t="shared" ca="1" si="24"/>
        <v>332.61246175831434</v>
      </c>
      <c r="Y90" s="7"/>
      <c r="Z90" s="28">
        <f t="shared" si="23"/>
        <v>332.41499999999985</v>
      </c>
      <c r="AA90" s="27">
        <f t="shared" si="21"/>
        <v>5.801736233016948</v>
      </c>
      <c r="AB90" s="7"/>
      <c r="AC90" s="28">
        <f t="shared" ca="1" si="13"/>
        <v>0.19746175831448909</v>
      </c>
      <c r="AD90" s="27"/>
      <c r="AE90" s="7"/>
    </row>
    <row r="91" spans="1:31" s="26" customFormat="1" x14ac:dyDescent="0.25">
      <c r="A91" s="26">
        <v>6</v>
      </c>
      <c r="B91" s="26">
        <v>-625</v>
      </c>
      <c r="C91" s="26">
        <v>12245</v>
      </c>
      <c r="D91" s="26">
        <v>11362</v>
      </c>
      <c r="E91" s="26">
        <v>13974</v>
      </c>
      <c r="F91" s="26">
        <v>14832</v>
      </c>
      <c r="G91" s="27"/>
      <c r="H91" s="7"/>
      <c r="I91" s="28">
        <f t="shared" si="14"/>
        <v>-1729</v>
      </c>
      <c r="J91" s="27">
        <f t="shared" si="14"/>
        <v>-3470</v>
      </c>
      <c r="K91" s="7"/>
      <c r="L91" s="124">
        <f t="shared" si="22"/>
        <v>0.43747484772911638</v>
      </c>
      <c r="M91" s="27">
        <f t="shared" ca="1" si="15"/>
        <v>7.0329661930246316E-5</v>
      </c>
      <c r="N91" s="44"/>
      <c r="O91" s="44"/>
      <c r="P91" s="7"/>
      <c r="Q91" s="28">
        <f t="shared" ca="1" si="16"/>
        <v>-1689.5909367748584</v>
      </c>
      <c r="R91" s="27">
        <f t="shared" ca="1" si="17"/>
        <v>-3469.6315516821087</v>
      </c>
      <c r="S91" s="7"/>
      <c r="T91" s="28">
        <f t="shared" ca="1" si="18"/>
        <v>0.43694794187531233</v>
      </c>
      <c r="U91" s="27">
        <f t="shared" ca="1" si="19"/>
        <v>-0.89870231441430593</v>
      </c>
      <c r="V91" s="7"/>
      <c r="W91" s="28">
        <f t="shared" ca="1" si="20"/>
        <v>0.42908856953612479</v>
      </c>
      <c r="X91" s="27">
        <f t="shared" ca="1" si="24"/>
        <v>326.93472621742217</v>
      </c>
      <c r="Y91" s="7"/>
      <c r="Z91" s="28">
        <f t="shared" si="23"/>
        <v>326.78999999999985</v>
      </c>
      <c r="AA91" s="27">
        <f t="shared" si="21"/>
        <v>5.7035614625922664</v>
      </c>
      <c r="AB91" s="7"/>
      <c r="AC91" s="28">
        <f t="shared" ca="1" si="13"/>
        <v>0.14472621742231695</v>
      </c>
      <c r="AD91" s="27"/>
      <c r="AE91" s="7"/>
    </row>
    <row r="92" spans="1:31" s="26" customFormat="1" x14ac:dyDescent="0.25">
      <c r="A92" s="26">
        <v>7</v>
      </c>
      <c r="B92" s="26">
        <v>-644</v>
      </c>
      <c r="C92" s="26">
        <v>12082</v>
      </c>
      <c r="D92" s="26">
        <v>11465</v>
      </c>
      <c r="E92" s="26">
        <v>14151</v>
      </c>
      <c r="F92" s="26">
        <v>14748</v>
      </c>
      <c r="G92" s="27"/>
      <c r="H92" s="7"/>
      <c r="I92" s="28">
        <f t="shared" si="14"/>
        <v>-2069</v>
      </c>
      <c r="J92" s="27">
        <f t="shared" si="14"/>
        <v>-3283</v>
      </c>
      <c r="K92" s="7"/>
      <c r="L92" s="124">
        <f t="shared" si="22"/>
        <v>0.5258299813097308</v>
      </c>
      <c r="M92" s="27">
        <f t="shared" ca="1" si="15"/>
        <v>7.0317799781180137E-5</v>
      </c>
      <c r="N92" s="44"/>
      <c r="O92" s="44"/>
      <c r="P92" s="7"/>
      <c r="Q92" s="28">
        <f t="shared" ca="1" si="16"/>
        <v>-2029.5909367748584</v>
      </c>
      <c r="R92" s="27">
        <f t="shared" ca="1" si="17"/>
        <v>-3282.6315516821087</v>
      </c>
      <c r="S92" s="7"/>
      <c r="T92" s="28">
        <f t="shared" ca="1" si="18"/>
        <v>0.52487591130511191</v>
      </c>
      <c r="U92" s="27">
        <f t="shared" ca="1" si="19"/>
        <v>-0.85026566334857545</v>
      </c>
      <c r="V92" s="7"/>
      <c r="W92" s="28">
        <f t="shared" ca="1" si="20"/>
        <v>0.51744441038216837</v>
      </c>
      <c r="X92" s="27">
        <f t="shared" ca="1" si="24"/>
        <v>321.1336793896304</v>
      </c>
      <c r="Y92" s="7"/>
      <c r="Z92" s="28">
        <f t="shared" si="23"/>
        <v>320.99399999999986</v>
      </c>
      <c r="AA92" s="27">
        <f t="shared" si="21"/>
        <v>5.6024021791466758</v>
      </c>
      <c r="AB92" s="7"/>
      <c r="AC92" s="28">
        <f t="shared" ca="1" si="13"/>
        <v>0.13967938963054394</v>
      </c>
      <c r="AD92" s="27"/>
      <c r="AE92" s="7"/>
    </row>
    <row r="93" spans="1:31" s="26" customFormat="1" x14ac:dyDescent="0.25">
      <c r="A93" s="26">
        <v>8</v>
      </c>
      <c r="B93" s="26">
        <v>-642</v>
      </c>
      <c r="C93" s="26">
        <v>11925</v>
      </c>
      <c r="D93" s="26">
        <v>11575</v>
      </c>
      <c r="E93" s="26">
        <v>14313</v>
      </c>
      <c r="F93" s="26">
        <v>14637</v>
      </c>
      <c r="G93" s="27"/>
      <c r="H93" s="7"/>
      <c r="I93" s="28">
        <f t="shared" si="14"/>
        <v>-2388</v>
      </c>
      <c r="J93" s="27">
        <f t="shared" si="14"/>
        <v>-3062</v>
      </c>
      <c r="K93" s="7"/>
      <c r="L93" s="124">
        <f t="shared" si="22"/>
        <v>0.6085586701522534</v>
      </c>
      <c r="M93" s="27">
        <f t="shared" ca="1" si="15"/>
        <v>6.5809277993305275E-5</v>
      </c>
      <c r="N93" s="44"/>
      <c r="O93" s="44"/>
      <c r="P93" s="7"/>
      <c r="Q93" s="28">
        <f t="shared" ca="1" si="16"/>
        <v>-2348.5909367748582</v>
      </c>
      <c r="R93" s="27">
        <f t="shared" ca="1" si="17"/>
        <v>-3061.6315516821087</v>
      </c>
      <c r="S93" s="7"/>
      <c r="T93" s="28">
        <f t="shared" ca="1" si="18"/>
        <v>0.60737303556424727</v>
      </c>
      <c r="U93" s="27">
        <f t="shared" ca="1" si="19"/>
        <v>-0.79302234845271224</v>
      </c>
      <c r="V93" s="7"/>
      <c r="W93" s="28">
        <f t="shared" ca="1" si="20"/>
        <v>0.60044637836797288</v>
      </c>
      <c r="X93" s="27">
        <f t="shared" ca="1" si="24"/>
        <v>315.32541098965839</v>
      </c>
      <c r="Y93" s="7"/>
      <c r="Z93" s="28">
        <f t="shared" si="23"/>
        <v>315.21599999999984</v>
      </c>
      <c r="AA93" s="27">
        <f t="shared" si="21"/>
        <v>5.501557054966443</v>
      </c>
      <c r="AB93" s="7"/>
      <c r="AC93" s="28">
        <f t="shared" ca="1" si="13"/>
        <v>0.10941098965855645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11780</v>
      </c>
      <c r="D94" s="26">
        <v>11699</v>
      </c>
      <c r="E94" s="26">
        <v>14459</v>
      </c>
      <c r="F94" s="26">
        <v>14513</v>
      </c>
      <c r="G94" s="27"/>
      <c r="H94" s="7"/>
      <c r="I94" s="28">
        <f t="shared" si="14"/>
        <v>-2679</v>
      </c>
      <c r="J94" s="27">
        <f t="shared" si="14"/>
        <v>-2814</v>
      </c>
      <c r="K94" s="7"/>
      <c r="L94" s="124">
        <f t="shared" si="22"/>
        <v>0.68373281727807256</v>
      </c>
      <c r="M94" s="27">
        <f t="shared" ca="1" si="15"/>
        <v>5.5720032295869133E-5</v>
      </c>
      <c r="N94" s="44"/>
      <c r="O94" s="44"/>
      <c r="P94" s="7"/>
      <c r="Q94" s="28">
        <f t="shared" ca="1" si="16"/>
        <v>-2639.5909367748582</v>
      </c>
      <c r="R94" s="27">
        <f t="shared" ca="1" si="17"/>
        <v>-2813.6315516821087</v>
      </c>
      <c r="S94" s="7"/>
      <c r="T94" s="28">
        <f t="shared" ca="1" si="18"/>
        <v>0.68262903292916399</v>
      </c>
      <c r="U94" s="27">
        <f t="shared" ca="1" si="19"/>
        <v>-0.72878550639762585</v>
      </c>
      <c r="V94" s="7"/>
      <c r="W94" s="28">
        <f t="shared" ca="1" si="20"/>
        <v>0.67626823207219078</v>
      </c>
      <c r="X94" s="27">
        <f t="shared" ca="1" si="24"/>
        <v>309.59760372881738</v>
      </c>
      <c r="Y94" s="7"/>
      <c r="Z94" s="28">
        <f t="shared" si="23"/>
        <v>309.54599999999982</v>
      </c>
      <c r="AA94" s="27">
        <f t="shared" si="21"/>
        <v>5.4025968863783635</v>
      </c>
      <c r="AB94" s="7"/>
      <c r="AC94" s="28">
        <f t="shared" ca="1" si="13"/>
        <v>5.1603728817553929E-2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11652</v>
      </c>
      <c r="D95" s="26">
        <v>11843</v>
      </c>
      <c r="E95" s="26">
        <v>14591</v>
      </c>
      <c r="F95" s="26">
        <v>14381</v>
      </c>
      <c r="G95" s="27"/>
      <c r="H95" s="7"/>
      <c r="I95" s="28">
        <f t="shared" si="14"/>
        <v>-2939</v>
      </c>
      <c r="J95" s="27">
        <f t="shared" si="14"/>
        <v>-2538</v>
      </c>
      <c r="K95" s="7"/>
      <c r="L95" s="124">
        <f t="shared" si="22"/>
        <v>0.75159630054869697</v>
      </c>
      <c r="M95" s="27">
        <f t="shared" ca="1" si="15"/>
        <v>5.5650463797720543E-5</v>
      </c>
      <c r="N95" s="44"/>
      <c r="O95" s="44"/>
      <c r="P95" s="7"/>
      <c r="Q95" s="28">
        <f t="shared" ca="1" si="16"/>
        <v>-2899.5909367748582</v>
      </c>
      <c r="R95" s="27">
        <f t="shared" ca="1" si="17"/>
        <v>-2537.6315516821087</v>
      </c>
      <c r="S95" s="7"/>
      <c r="T95" s="28">
        <f t="shared" ca="1" si="18"/>
        <v>0.74986806837548137</v>
      </c>
      <c r="U95" s="27">
        <f t="shared" ca="1" si="19"/>
        <v>-0.65729611765890072</v>
      </c>
      <c r="V95" s="7"/>
      <c r="W95" s="28">
        <f t="shared" ca="1" si="20"/>
        <v>0.74413637670205346</v>
      </c>
      <c r="X95" s="27">
        <f t="shared" ca="1" si="24"/>
        <v>303.91121263560512</v>
      </c>
      <c r="Y95" s="7"/>
      <c r="Z95" s="28">
        <f t="shared" si="23"/>
        <v>303.92999999999984</v>
      </c>
      <c r="AA95" s="27">
        <f t="shared" si="21"/>
        <v>5.3045791955863626</v>
      </c>
      <c r="AB95" s="7"/>
      <c r="AC95" s="28">
        <f t="shared" ca="1" si="13"/>
        <v>-1.8787364394711403E-2</v>
      </c>
      <c r="AD95" s="27"/>
      <c r="AE95" s="7"/>
    </row>
    <row r="96" spans="1:31" s="26" customFormat="1" x14ac:dyDescent="0.25">
      <c r="A96" s="26">
        <v>11</v>
      </c>
      <c r="B96" s="26">
        <v>-627</v>
      </c>
      <c r="C96" s="26">
        <v>11530</v>
      </c>
      <c r="D96" s="26">
        <v>11983</v>
      </c>
      <c r="E96" s="26">
        <v>14701</v>
      </c>
      <c r="F96" s="26">
        <v>14225</v>
      </c>
      <c r="G96" s="27"/>
      <c r="H96" s="7"/>
      <c r="I96" s="28">
        <f t="shared" si="14"/>
        <v>-3171</v>
      </c>
      <c r="J96" s="27">
        <f t="shared" si="14"/>
        <v>-2242</v>
      </c>
      <c r="K96" s="7"/>
      <c r="L96" s="124">
        <f t="shared" si="22"/>
        <v>0.8125159846929878</v>
      </c>
      <c r="M96" s="27">
        <f t="shared" ca="1" si="15"/>
        <v>5.9405060216750556E-5</v>
      </c>
      <c r="N96" s="44"/>
      <c r="O96" s="44"/>
      <c r="P96" s="7"/>
      <c r="Q96" s="28">
        <f t="shared" ca="1" si="16"/>
        <v>-3131.5909367748582</v>
      </c>
      <c r="R96" s="27">
        <f t="shared" ca="1" si="17"/>
        <v>-2241.6315516821087</v>
      </c>
      <c r="S96" s="7"/>
      <c r="T96" s="28">
        <f t="shared" ca="1" si="18"/>
        <v>0.80986597692757989</v>
      </c>
      <c r="U96" s="27">
        <f t="shared" ca="1" si="19"/>
        <v>-0.58062633843186207</v>
      </c>
      <c r="V96" s="7"/>
      <c r="W96" s="28">
        <f t="shared" ca="1" si="20"/>
        <v>0.80480851687166344</v>
      </c>
      <c r="X96" s="27">
        <f t="shared" ca="1" si="24"/>
        <v>298.26546705300575</v>
      </c>
      <c r="Y96" s="7"/>
      <c r="Z96" s="28">
        <f t="shared" si="23"/>
        <v>298.28699999999986</v>
      </c>
      <c r="AA96" s="27">
        <f t="shared" si="21"/>
        <v>5.2060902658963233</v>
      </c>
      <c r="AB96" s="7"/>
      <c r="AC96" s="28">
        <f t="shared" ca="1" si="13"/>
        <v>-2.15329469941139E-2</v>
      </c>
      <c r="AD96" s="27"/>
      <c r="AE96" s="7"/>
    </row>
    <row r="97" spans="1:31" s="26" customFormat="1" x14ac:dyDescent="0.25">
      <c r="A97" s="26">
        <v>12</v>
      </c>
      <c r="B97" s="26">
        <v>-605</v>
      </c>
      <c r="C97" s="26">
        <v>11433</v>
      </c>
      <c r="D97" s="26">
        <v>12140</v>
      </c>
      <c r="E97" s="26">
        <v>14803</v>
      </c>
      <c r="F97" s="26">
        <v>14076</v>
      </c>
      <c r="G97" s="27"/>
      <c r="H97" s="7"/>
      <c r="I97" s="28">
        <f t="shared" si="14"/>
        <v>-3370</v>
      </c>
      <c r="J97" s="27">
        <f t="shared" si="14"/>
        <v>-1936</v>
      </c>
      <c r="K97" s="7"/>
      <c r="L97" s="124">
        <f t="shared" si="22"/>
        <v>0.86383679850843131</v>
      </c>
      <c r="M97" s="27">
        <f t="shared" ca="1" si="15"/>
        <v>4.7168795073709906E-5</v>
      </c>
      <c r="N97" s="44"/>
      <c r="O97" s="44"/>
      <c r="P97" s="7"/>
      <c r="Q97" s="28">
        <f t="shared" ca="1" si="16"/>
        <v>-3330.5909367748582</v>
      </c>
      <c r="R97" s="27">
        <f t="shared" ca="1" si="17"/>
        <v>-1935.6315516821087</v>
      </c>
      <c r="S97" s="7"/>
      <c r="T97" s="28">
        <f t="shared" ca="1" si="18"/>
        <v>0.86132970021149202</v>
      </c>
      <c r="U97" s="27">
        <f t="shared" ca="1" si="19"/>
        <v>-0.50136636396066681</v>
      </c>
      <c r="V97" s="7"/>
      <c r="W97" s="28">
        <f t="shared" ca="1" si="20"/>
        <v>0.85696884429529696</v>
      </c>
      <c r="X97" s="27">
        <f t="shared" ca="1" si="24"/>
        <v>292.786638299782</v>
      </c>
      <c r="Y97" s="7"/>
      <c r="Z97" s="28">
        <f t="shared" si="23"/>
        <v>292.84199999999987</v>
      </c>
      <c r="AA97" s="27">
        <f t="shared" si="21"/>
        <v>5.1110570881252322</v>
      </c>
      <c r="AB97" s="7"/>
      <c r="AC97" s="28">
        <f t="shared" ca="1" si="13"/>
        <v>-5.5361700217872567E-2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11348</v>
      </c>
      <c r="D98" s="26">
        <v>12309</v>
      </c>
      <c r="E98" s="26">
        <v>14889</v>
      </c>
      <c r="F98" s="26">
        <v>13912</v>
      </c>
      <c r="G98" s="27"/>
      <c r="H98" s="7"/>
      <c r="I98" s="28">
        <f t="shared" si="14"/>
        <v>-3541</v>
      </c>
      <c r="J98" s="27">
        <f t="shared" si="14"/>
        <v>-1603</v>
      </c>
      <c r="K98" s="7"/>
      <c r="L98" s="124">
        <f t="shared" si="22"/>
        <v>0.90801164237338927</v>
      </c>
      <c r="M98" s="27">
        <f t="shared" ca="1" si="15"/>
        <v>3.6754936106767176E-5</v>
      </c>
      <c r="N98" s="44"/>
      <c r="O98" s="44"/>
      <c r="P98" s="7"/>
      <c r="Q98" s="28">
        <f t="shared" ca="1" si="16"/>
        <v>-3501.5909367748582</v>
      </c>
      <c r="R98" s="27">
        <f t="shared" ca="1" si="17"/>
        <v>-1602.6315516821087</v>
      </c>
      <c r="S98" s="7"/>
      <c r="T98" s="28">
        <f t="shared" ca="1" si="18"/>
        <v>0.9055522966011853</v>
      </c>
      <c r="U98" s="27">
        <f t="shared" ca="1" si="19"/>
        <v>-0.41511286233024841</v>
      </c>
      <c r="V98" s="7"/>
      <c r="W98" s="28">
        <f t="shared" ca="1" si="20"/>
        <v>0.90194905743734366</v>
      </c>
      <c r="X98" s="27">
        <f t="shared" ca="1" si="24"/>
        <v>287.17080179753827</v>
      </c>
      <c r="Y98" s="7"/>
      <c r="Z98" s="28">
        <f t="shared" si="23"/>
        <v>287.30699999999985</v>
      </c>
      <c r="AA98" s="27">
        <f t="shared" si="21"/>
        <v>5.0144531140273454</v>
      </c>
      <c r="AB98" s="7"/>
      <c r="AC98" s="28">
        <f t="shared" ca="1" si="13"/>
        <v>-0.13619820246157133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11288</v>
      </c>
      <c r="D99" s="26">
        <v>12491</v>
      </c>
      <c r="E99" s="26">
        <v>14970</v>
      </c>
      <c r="F99" s="26">
        <v>13741</v>
      </c>
      <c r="G99" s="27"/>
      <c r="H99" s="7"/>
      <c r="I99" s="28">
        <f t="shared" si="14"/>
        <v>-3682</v>
      </c>
      <c r="J99" s="27">
        <f t="shared" si="14"/>
        <v>-1250</v>
      </c>
      <c r="K99" s="7"/>
      <c r="L99" s="124">
        <f t="shared" si="22"/>
        <v>0.94468169729043361</v>
      </c>
      <c r="M99" s="27">
        <f t="shared" ca="1" si="15"/>
        <v>2.9873596466344788E-5</v>
      </c>
      <c r="N99" s="44"/>
      <c r="O99" s="44"/>
      <c r="P99" s="7"/>
      <c r="Q99" s="28">
        <f t="shared" ca="1" si="16"/>
        <v>-3642.5909367748582</v>
      </c>
      <c r="R99" s="27">
        <f t="shared" ca="1" si="17"/>
        <v>-1249.6315516821087</v>
      </c>
      <c r="S99" s="7"/>
      <c r="T99" s="28">
        <f t="shared" ca="1" si="18"/>
        <v>0.9420165427470728</v>
      </c>
      <c r="U99" s="27">
        <f t="shared" ca="1" si="19"/>
        <v>-0.32367897021151659</v>
      </c>
      <c r="V99" s="7"/>
      <c r="W99" s="28">
        <f t="shared" ca="1" si="20"/>
        <v>0.93921602290694306</v>
      </c>
      <c r="X99" s="27">
        <f t="shared" ca="1" si="24"/>
        <v>281.47235361354933</v>
      </c>
      <c r="Y99" s="7"/>
      <c r="Z99" s="28">
        <f t="shared" si="23"/>
        <v>281.60099999999983</v>
      </c>
      <c r="AA99" s="27">
        <f t="shared" si="21"/>
        <v>4.9148646269085488</v>
      </c>
      <c r="AB99" s="7"/>
      <c r="AC99" s="28">
        <f t="shared" ca="1" si="13"/>
        <v>-0.12864638645049808</v>
      </c>
      <c r="AD99" s="27"/>
      <c r="AE99" s="7"/>
    </row>
    <row r="100" spans="1:31" s="26" customFormat="1" x14ac:dyDescent="0.25">
      <c r="A100" s="26">
        <v>15</v>
      </c>
      <c r="B100" s="26">
        <v>-636</v>
      </c>
      <c r="C100" s="26">
        <v>11231</v>
      </c>
      <c r="D100" s="26">
        <v>12675</v>
      </c>
      <c r="E100" s="26">
        <v>15020</v>
      </c>
      <c r="F100" s="26">
        <v>13556</v>
      </c>
      <c r="G100" s="27"/>
      <c r="H100" s="7"/>
      <c r="I100" s="28">
        <f t="shared" si="14"/>
        <v>-3789</v>
      </c>
      <c r="J100" s="27">
        <f t="shared" si="14"/>
        <v>-881</v>
      </c>
      <c r="K100" s="7"/>
      <c r="L100" s="124">
        <f t="shared" si="22"/>
        <v>0.97205916417207794</v>
      </c>
      <c r="M100" s="27">
        <f t="shared" ca="1" si="15"/>
        <v>1.8774802292154658E-5</v>
      </c>
      <c r="N100" s="44"/>
      <c r="O100" s="44"/>
      <c r="P100" s="7"/>
      <c r="Q100" s="28">
        <f t="shared" ca="1" si="16"/>
        <v>-3749.5909367748582</v>
      </c>
      <c r="R100" s="27">
        <f t="shared" ca="1" si="17"/>
        <v>-880.63155168210858</v>
      </c>
      <c r="S100" s="7"/>
      <c r="T100" s="28">
        <f t="shared" ca="1" si="18"/>
        <v>0.96968799194998023</v>
      </c>
      <c r="U100" s="27">
        <f t="shared" ca="1" si="19"/>
        <v>-0.22810076570213403</v>
      </c>
      <c r="V100" s="7"/>
      <c r="W100" s="28">
        <f t="shared" ca="1" si="20"/>
        <v>0.96772617417761053</v>
      </c>
      <c r="X100" s="27">
        <f t="shared" ca="1" si="24"/>
        <v>275.72001774007424</v>
      </c>
      <c r="Y100" s="7"/>
      <c r="Z100" s="28">
        <f t="shared" si="23"/>
        <v>275.87699999999984</v>
      </c>
      <c r="AA100" s="27">
        <f t="shared" si="21"/>
        <v>4.8149619805243935</v>
      </c>
      <c r="AB100" s="7"/>
      <c r="AC100" s="28">
        <f t="shared" ca="1" si="13"/>
        <v>-0.15698225992559856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11195</v>
      </c>
      <c r="D101" s="26">
        <v>12860</v>
      </c>
      <c r="E101" s="26">
        <v>15053</v>
      </c>
      <c r="F101" s="26">
        <v>13366</v>
      </c>
      <c r="G101" s="27"/>
      <c r="H101" s="7"/>
      <c r="I101" s="28">
        <f t="shared" si="14"/>
        <v>-3858</v>
      </c>
      <c r="J101" s="27">
        <f t="shared" si="14"/>
        <v>-506</v>
      </c>
      <c r="K101" s="7"/>
      <c r="L101" s="124">
        <f t="shared" si="22"/>
        <v>0.98968052809375484</v>
      </c>
      <c r="M101" s="27">
        <f t="shared" ca="1" si="15"/>
        <v>1.0615890204035159E-5</v>
      </c>
      <c r="N101" s="44"/>
      <c r="O101" s="44"/>
      <c r="P101" s="7"/>
      <c r="Q101" s="28">
        <f t="shared" ca="1" si="16"/>
        <v>-3818.5909367748582</v>
      </c>
      <c r="R101" s="27">
        <f t="shared" ca="1" si="17"/>
        <v>-505.63155168210864</v>
      </c>
      <c r="S101" s="7"/>
      <c r="T101" s="28">
        <f t="shared" ca="1" si="18"/>
        <v>0.98753219751073373</v>
      </c>
      <c r="U101" s="27">
        <f t="shared" ca="1" si="19"/>
        <v>-0.13096844404625749</v>
      </c>
      <c r="V101" s="7"/>
      <c r="W101" s="28">
        <f t="shared" ca="1" si="20"/>
        <v>0.98642232456971968</v>
      </c>
      <c r="X101" s="27">
        <f t="shared" ca="1" si="24"/>
        <v>270.02002611614091</v>
      </c>
      <c r="Y101" s="7"/>
      <c r="Z101" s="28">
        <f t="shared" si="23"/>
        <v>270.17999999999984</v>
      </c>
      <c r="AA101" s="27">
        <f t="shared" si="21"/>
        <v>4.7155305730382766</v>
      </c>
      <c r="AB101" s="7"/>
      <c r="AC101" s="28">
        <f t="shared" ca="1" si="13"/>
        <v>-0.15997388385892464</v>
      </c>
      <c r="AD101" s="27"/>
      <c r="AE101" s="7"/>
    </row>
    <row r="102" spans="1:31" s="26" customFormat="1" x14ac:dyDescent="0.25">
      <c r="A102" s="26">
        <v>17</v>
      </c>
      <c r="B102" s="26">
        <v>-627</v>
      </c>
      <c r="C102" s="26">
        <v>11178</v>
      </c>
      <c r="D102" s="26">
        <v>13046</v>
      </c>
      <c r="E102" s="26">
        <v>15064</v>
      </c>
      <c r="F102" s="26">
        <v>13175</v>
      </c>
      <c r="G102" s="27"/>
      <c r="H102" s="7"/>
      <c r="I102" s="28">
        <f t="shared" si="14"/>
        <v>-3886</v>
      </c>
      <c r="J102" s="27">
        <f t="shared" si="14"/>
        <v>-129</v>
      </c>
      <c r="K102" s="7"/>
      <c r="L102" s="124">
        <f t="shared" si="22"/>
        <v>0.99749508903520345</v>
      </c>
      <c r="M102" s="27">
        <f t="shared" ca="1" si="15"/>
        <v>8.8539565537604167E-6</v>
      </c>
      <c r="N102" s="44"/>
      <c r="O102" s="44"/>
      <c r="P102" s="7"/>
      <c r="Q102" s="28">
        <f t="shared" ca="1" si="16"/>
        <v>-3846.5909367748582</v>
      </c>
      <c r="R102" s="27">
        <f t="shared" ca="1" si="17"/>
        <v>-128.63155168210864</v>
      </c>
      <c r="S102" s="7"/>
      <c r="T102" s="28">
        <f t="shared" ca="1" si="18"/>
        <v>0.99477332440495247</v>
      </c>
      <c r="U102" s="27">
        <f t="shared" ca="1" si="19"/>
        <v>-3.3318083341549565E-2</v>
      </c>
      <c r="V102" s="7"/>
      <c r="W102" s="28">
        <f t="shared" ca="1" si="20"/>
        <v>0.99451952916288355</v>
      </c>
      <c r="X102" s="27">
        <f t="shared" ca="1" si="24"/>
        <v>264.37581987452586</v>
      </c>
      <c r="Y102" s="7"/>
      <c r="Z102" s="28">
        <f t="shared" si="23"/>
        <v>264.53699999999986</v>
      </c>
      <c r="AA102" s="27">
        <f t="shared" si="21"/>
        <v>4.6170416433482364</v>
      </c>
      <c r="AB102" s="7"/>
      <c r="AC102" s="28">
        <f t="shared" ca="1" si="13"/>
        <v>-0.1611801254740044</v>
      </c>
      <c r="AD102" s="27"/>
      <c r="AE102" s="7"/>
    </row>
    <row r="103" spans="1:31" s="26" customFormat="1" x14ac:dyDescent="0.25">
      <c r="A103" s="26">
        <v>18</v>
      </c>
      <c r="B103" s="26">
        <v>-642</v>
      </c>
      <c r="C103" s="26">
        <v>11177</v>
      </c>
      <c r="D103" s="26">
        <v>13241</v>
      </c>
      <c r="E103" s="26">
        <v>15061</v>
      </c>
      <c r="F103" s="26">
        <v>12982</v>
      </c>
      <c r="G103" s="27"/>
      <c r="H103" s="7"/>
      <c r="I103" s="28">
        <f t="shared" si="14"/>
        <v>-3884</v>
      </c>
      <c r="J103" s="27">
        <f t="shared" si="14"/>
        <v>259</v>
      </c>
      <c r="K103" s="7"/>
      <c r="L103" s="124">
        <f t="shared" si="22"/>
        <v>0.99547669277636253</v>
      </c>
      <c r="M103" s="27">
        <f t="shared" ca="1" si="15"/>
        <v>3.5240479572670221E-7</v>
      </c>
      <c r="N103" s="44"/>
      <c r="O103" s="44"/>
      <c r="P103" s="7"/>
      <c r="Q103" s="28">
        <f t="shared" ca="1" si="16"/>
        <v>-3844.5909367748582</v>
      </c>
      <c r="R103" s="27">
        <f t="shared" ca="1" si="17"/>
        <v>259.36844831789136</v>
      </c>
      <c r="S103" s="7"/>
      <c r="T103" s="28">
        <f t="shared" ca="1" si="18"/>
        <v>0.99425610105536544</v>
      </c>
      <c r="U103" s="27">
        <f t="shared" ca="1" si="19"/>
        <v>6.7181492131730733E-2</v>
      </c>
      <c r="V103" s="7"/>
      <c r="W103" s="28">
        <f t="shared" ca="1" si="20"/>
        <v>0.99488305585388659</v>
      </c>
      <c r="X103" s="27">
        <f t="shared" ca="1" si="24"/>
        <v>258.59388341519229</v>
      </c>
      <c r="Y103" s="7"/>
      <c r="Z103" s="28">
        <f t="shared" si="23"/>
        <v>258.75899999999984</v>
      </c>
      <c r="AA103" s="27">
        <f t="shared" si="21"/>
        <v>4.5161965191680045</v>
      </c>
      <c r="AB103" s="7"/>
      <c r="AC103" s="28">
        <f t="shared" ca="1" si="13"/>
        <v>-0.16511658480754932</v>
      </c>
      <c r="AD103" s="27"/>
      <c r="AE103" s="7"/>
    </row>
    <row r="104" spans="1:31" s="26" customFormat="1" x14ac:dyDescent="0.25">
      <c r="A104" s="26">
        <v>19</v>
      </c>
      <c r="B104" s="26">
        <v>-610</v>
      </c>
      <c r="C104" s="26">
        <v>11205</v>
      </c>
      <c r="D104" s="26">
        <v>13427</v>
      </c>
      <c r="E104" s="26">
        <v>15047</v>
      </c>
      <c r="F104" s="26">
        <v>12805</v>
      </c>
      <c r="G104" s="27"/>
      <c r="H104" s="7"/>
      <c r="I104" s="28">
        <f t="shared" si="14"/>
        <v>-3842</v>
      </c>
      <c r="J104" s="27">
        <f t="shared" si="14"/>
        <v>622</v>
      </c>
      <c r="K104" s="7"/>
      <c r="L104" s="124">
        <f t="shared" si="22"/>
        <v>0.98418389230625303</v>
      </c>
      <c r="M104" s="27">
        <f t="shared" ca="1" si="15"/>
        <v>4.3702062716823438E-7</v>
      </c>
      <c r="N104" s="44"/>
      <c r="O104" s="44"/>
      <c r="P104" s="7"/>
      <c r="Q104" s="28">
        <f t="shared" ca="1" si="16"/>
        <v>-3802.5909367748582</v>
      </c>
      <c r="R104" s="27">
        <f t="shared" ca="1" si="17"/>
        <v>622.36844831789142</v>
      </c>
      <c r="S104" s="7"/>
      <c r="T104" s="28">
        <f t="shared" ca="1" si="18"/>
        <v>0.98339441071403733</v>
      </c>
      <c r="U104" s="27">
        <f t="shared" ca="1" si="19"/>
        <v>0.16120557949461928</v>
      </c>
      <c r="V104" s="7"/>
      <c r="W104" s="28">
        <f t="shared" ca="1" si="20"/>
        <v>0.98484496766290175</v>
      </c>
      <c r="X104" s="27">
        <f t="shared" ca="1" si="24"/>
        <v>253.16093985833709</v>
      </c>
      <c r="Y104" s="7"/>
      <c r="Z104" s="28">
        <f t="shared" si="23"/>
        <v>253.26899999999983</v>
      </c>
      <c r="AA104" s="27">
        <f t="shared" si="21"/>
        <v>4.4203779432335155</v>
      </c>
      <c r="AB104" s="7"/>
      <c r="AC104" s="28">
        <f t="shared" ca="1" si="13"/>
        <v>-0.10806014166274736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11236</v>
      </c>
      <c r="D105" s="26">
        <v>13603</v>
      </c>
      <c r="E105" s="26">
        <v>14998</v>
      </c>
      <c r="F105" s="26">
        <v>12618</v>
      </c>
      <c r="G105" s="27"/>
      <c r="H105" s="7"/>
      <c r="I105" s="28">
        <f t="shared" si="14"/>
        <v>-3762</v>
      </c>
      <c r="J105" s="27">
        <f t="shared" si="14"/>
        <v>985</v>
      </c>
      <c r="K105" s="7"/>
      <c r="L105" s="124">
        <f t="shared" si="22"/>
        <v>0.96369730015539068</v>
      </c>
      <c r="M105" s="27">
        <f t="shared" ca="1" si="15"/>
        <v>1.6434170440329415E-6</v>
      </c>
      <c r="N105" s="44"/>
      <c r="O105" s="44"/>
      <c r="P105" s="7"/>
      <c r="Q105" s="28">
        <f t="shared" ca="1" si="16"/>
        <v>-3722.5909367748582</v>
      </c>
      <c r="R105" s="27">
        <f t="shared" ca="1" si="17"/>
        <v>985.36844831789142</v>
      </c>
      <c r="S105" s="7"/>
      <c r="T105" s="28">
        <f t="shared" ca="1" si="18"/>
        <v>0.96270547673055507</v>
      </c>
      <c r="U105" s="27">
        <f t="shared" ca="1" si="19"/>
        <v>0.25522966685750781</v>
      </c>
      <c r="V105" s="7"/>
      <c r="W105" s="28">
        <f t="shared" ca="1" si="20"/>
        <v>0.96497925844021626</v>
      </c>
      <c r="X105" s="27">
        <f t="shared" ca="1" si="24"/>
        <v>247.64198422987283</v>
      </c>
      <c r="Y105" s="7"/>
      <c r="Z105" s="28">
        <f t="shared" si="23"/>
        <v>247.74299999999982</v>
      </c>
      <c r="AA105" s="27">
        <f t="shared" si="21"/>
        <v>4.3239310487683085</v>
      </c>
      <c r="AB105" s="7"/>
      <c r="AC105" s="28">
        <f t="shared" ca="1" si="13"/>
        <v>-0.10101577012699181</v>
      </c>
      <c r="AD105" s="27"/>
      <c r="AE105" s="7"/>
    </row>
    <row r="106" spans="1:31" s="26" customFormat="1" x14ac:dyDescent="0.25">
      <c r="A106" s="26">
        <v>21</v>
      </c>
      <c r="B106" s="26">
        <v>-610</v>
      </c>
      <c r="C106" s="26">
        <v>11297</v>
      </c>
      <c r="D106" s="26">
        <v>13786</v>
      </c>
      <c r="E106" s="26">
        <v>14949</v>
      </c>
      <c r="F106" s="26">
        <v>12444</v>
      </c>
      <c r="G106" s="27"/>
      <c r="H106" s="7"/>
      <c r="I106" s="28">
        <f t="shared" si="14"/>
        <v>-3652</v>
      </c>
      <c r="J106" s="27">
        <f t="shared" si="14"/>
        <v>1342</v>
      </c>
      <c r="K106" s="7"/>
      <c r="L106" s="124">
        <f t="shared" si="22"/>
        <v>0.93447161154985925</v>
      </c>
      <c r="M106" s="27">
        <f t="shared" ca="1" si="15"/>
        <v>8.2350020727685365E-6</v>
      </c>
      <c r="N106" s="44"/>
      <c r="O106" s="44"/>
      <c r="P106" s="7"/>
      <c r="Q106" s="28">
        <f t="shared" ca="1" si="16"/>
        <v>-3612.5909367748582</v>
      </c>
      <c r="R106" s="27">
        <f t="shared" ca="1" si="17"/>
        <v>1342.3684483178913</v>
      </c>
      <c r="S106" s="7"/>
      <c r="T106" s="28">
        <f t="shared" ca="1" si="18"/>
        <v>0.93425819250326692</v>
      </c>
      <c r="U106" s="27">
        <f t="shared" ca="1" si="19"/>
        <v>0.34769963707390228</v>
      </c>
      <c r="V106" s="7"/>
      <c r="W106" s="28">
        <f t="shared" ca="1" si="20"/>
        <v>0.93734128088146673</v>
      </c>
      <c r="X106" s="27">
        <f t="shared" ca="1" si="24"/>
        <v>242.10507868718639</v>
      </c>
      <c r="Y106" s="7"/>
      <c r="Z106" s="28">
        <f t="shared" si="23"/>
        <v>242.25299999999982</v>
      </c>
      <c r="AA106" s="27">
        <f t="shared" si="21"/>
        <v>4.2281124728338195</v>
      </c>
      <c r="AB106" s="7"/>
      <c r="AC106" s="28">
        <f t="shared" ca="1" si="13"/>
        <v>-0.14792131281342336</v>
      </c>
      <c r="AD106" s="27"/>
      <c r="AE106" s="7"/>
    </row>
    <row r="107" spans="1:31" s="26" customFormat="1" x14ac:dyDescent="0.25">
      <c r="A107" s="26">
        <v>22</v>
      </c>
      <c r="B107" s="26">
        <v>-635</v>
      </c>
      <c r="C107" s="26">
        <v>11371</v>
      </c>
      <c r="D107" s="26">
        <v>13958</v>
      </c>
      <c r="E107" s="26">
        <v>14870</v>
      </c>
      <c r="F107" s="26">
        <v>12265</v>
      </c>
      <c r="G107" s="27"/>
      <c r="H107" s="7"/>
      <c r="I107" s="28">
        <f t="shared" si="14"/>
        <v>-3499</v>
      </c>
      <c r="J107" s="27">
        <f t="shared" si="14"/>
        <v>1693</v>
      </c>
      <c r="K107" s="7"/>
      <c r="L107" s="124">
        <f t="shared" si="22"/>
        <v>0.89494360984082511</v>
      </c>
      <c r="M107" s="27">
        <f t="shared" ca="1" si="15"/>
        <v>1.3143121051098173E-5</v>
      </c>
      <c r="N107" s="44"/>
      <c r="O107" s="44"/>
      <c r="P107" s="7"/>
      <c r="Q107" s="28">
        <f t="shared" ca="1" si="16"/>
        <v>-3459.5909367748582</v>
      </c>
      <c r="R107" s="27">
        <f t="shared" ca="1" si="17"/>
        <v>1693.3684483178913</v>
      </c>
      <c r="S107" s="7"/>
      <c r="T107" s="28">
        <f t="shared" ca="1" si="18"/>
        <v>0.89469060625985708</v>
      </c>
      <c r="U107" s="27">
        <f t="shared" ca="1" si="19"/>
        <v>0.43861549014380274</v>
      </c>
      <c r="V107" s="7"/>
      <c r="W107" s="28">
        <f t="shared" ca="1" si="20"/>
        <v>0.89856895410738769</v>
      </c>
      <c r="X107" s="27">
        <f t="shared" ca="1" si="24"/>
        <v>236.43879385817206</v>
      </c>
      <c r="Y107" s="7"/>
      <c r="Z107" s="28">
        <f t="shared" si="23"/>
        <v>236.53799999999981</v>
      </c>
      <c r="AA107" s="27">
        <f t="shared" si="21"/>
        <v>4.128366906082344</v>
      </c>
      <c r="AB107" s="7"/>
      <c r="AC107" s="28">
        <f t="shared" ca="1" si="13"/>
        <v>-9.9206141827750116E-2</v>
      </c>
      <c r="AD107" s="27"/>
      <c r="AE107" s="7"/>
    </row>
    <row r="108" spans="1:31" s="26" customFormat="1" x14ac:dyDescent="0.25">
      <c r="A108" s="26">
        <v>23</v>
      </c>
      <c r="B108" s="26">
        <v>-629</v>
      </c>
      <c r="C108" s="26">
        <v>11469</v>
      </c>
      <c r="D108" s="26">
        <v>14135</v>
      </c>
      <c r="E108" s="26">
        <v>14787</v>
      </c>
      <c r="F108" s="26">
        <v>12103</v>
      </c>
      <c r="G108" s="27"/>
      <c r="H108" s="7"/>
      <c r="I108" s="28">
        <f t="shared" si="14"/>
        <v>-3318</v>
      </c>
      <c r="J108" s="27">
        <f t="shared" si="14"/>
        <v>2032</v>
      </c>
      <c r="K108" s="7"/>
      <c r="L108" s="124">
        <f t="shared" si="22"/>
        <v>0.84701476643860218</v>
      </c>
      <c r="M108" s="27">
        <f t="shared" ca="1" si="15"/>
        <v>3.0395546447198752E-5</v>
      </c>
      <c r="N108" s="44"/>
      <c r="O108" s="44"/>
      <c r="P108" s="7"/>
      <c r="Q108" s="28">
        <f t="shared" ca="1" si="16"/>
        <v>-3278.5909367748582</v>
      </c>
      <c r="R108" s="27">
        <f t="shared" ca="1" si="17"/>
        <v>2032.3684483178913</v>
      </c>
      <c r="S108" s="7"/>
      <c r="T108" s="28">
        <f t="shared" ca="1" si="18"/>
        <v>0.8478818931222285</v>
      </c>
      <c r="U108" s="27">
        <f t="shared" ca="1" si="19"/>
        <v>0.5264231089207152</v>
      </c>
      <c r="V108" s="7"/>
      <c r="W108" s="28">
        <f t="shared" ca="1" si="20"/>
        <v>0.85252798205629743</v>
      </c>
      <c r="X108" s="27">
        <f t="shared" ca="1" si="24"/>
        <v>230.76233063433654</v>
      </c>
      <c r="Y108" s="7"/>
      <c r="Z108" s="28">
        <f t="shared" si="23"/>
        <v>230.87699999999981</v>
      </c>
      <c r="AA108" s="27">
        <f t="shared" si="21"/>
        <v>4.0295638171269452</v>
      </c>
      <c r="AB108" s="7"/>
      <c r="AC108" s="28">
        <f t="shared" ca="1" si="13"/>
        <v>-0.1146693656632749</v>
      </c>
      <c r="AD108" s="27"/>
      <c r="AE108" s="7"/>
    </row>
    <row r="109" spans="1:31" s="26" customFormat="1" x14ac:dyDescent="0.25">
      <c r="A109" s="26">
        <v>24</v>
      </c>
      <c r="B109" s="26">
        <v>-642</v>
      </c>
      <c r="C109" s="26">
        <v>11570</v>
      </c>
      <c r="D109" s="26">
        <v>14287</v>
      </c>
      <c r="E109" s="26">
        <v>14665</v>
      </c>
      <c r="F109" s="26">
        <v>11935</v>
      </c>
      <c r="G109" s="27"/>
      <c r="H109" s="7"/>
      <c r="I109" s="28">
        <f t="shared" si="14"/>
        <v>-3095</v>
      </c>
      <c r="J109" s="27">
        <f t="shared" si="14"/>
        <v>2352</v>
      </c>
      <c r="K109" s="7"/>
      <c r="L109" s="124">
        <f t="shared" si="22"/>
        <v>0.78957730950742577</v>
      </c>
      <c r="M109" s="27">
        <f t="shared" ca="1" si="15"/>
        <v>3.6053570595302366E-5</v>
      </c>
      <c r="N109" s="44"/>
      <c r="O109" s="44"/>
      <c r="P109" s="7"/>
      <c r="Q109" s="28">
        <f t="shared" ca="1" si="16"/>
        <v>-3055.5909367748582</v>
      </c>
      <c r="R109" s="27">
        <f t="shared" ca="1" si="17"/>
        <v>2352.3684483178913</v>
      </c>
      <c r="S109" s="7"/>
      <c r="T109" s="28">
        <f t="shared" ca="1" si="18"/>
        <v>0.7902114896432717</v>
      </c>
      <c r="U109" s="27">
        <f t="shared" ca="1" si="19"/>
        <v>0.60930935673372988</v>
      </c>
      <c r="V109" s="7"/>
      <c r="W109" s="28">
        <f t="shared" ca="1" si="20"/>
        <v>0.79558177206416658</v>
      </c>
      <c r="X109" s="27">
        <f t="shared" ca="1" si="24"/>
        <v>225.00974139199445</v>
      </c>
      <c r="Y109" s="7"/>
      <c r="Z109" s="28">
        <f t="shared" si="23"/>
        <v>225.09899999999982</v>
      </c>
      <c r="AA109" s="27">
        <f t="shared" si="21"/>
        <v>3.9287186929467124</v>
      </c>
      <c r="AB109" s="7"/>
      <c r="AC109" s="28">
        <f t="shared" ca="1" si="13"/>
        <v>-8.9258608005366114E-2</v>
      </c>
      <c r="AD109" s="27"/>
      <c r="AE109" s="7"/>
    </row>
    <row r="110" spans="1:31" s="26" customFormat="1" x14ac:dyDescent="0.25">
      <c r="A110" s="26">
        <v>25</v>
      </c>
      <c r="B110" s="26">
        <v>-629</v>
      </c>
      <c r="C110" s="26">
        <v>11697</v>
      </c>
      <c r="D110" s="26">
        <v>14436</v>
      </c>
      <c r="E110" s="26">
        <v>14544</v>
      </c>
      <c r="F110" s="26">
        <v>11792</v>
      </c>
      <c r="G110" s="27"/>
      <c r="H110" s="7"/>
      <c r="I110" s="28">
        <f t="shared" si="14"/>
        <v>-2847</v>
      </c>
      <c r="J110" s="27">
        <f t="shared" si="14"/>
        <v>2644</v>
      </c>
      <c r="K110" s="7"/>
      <c r="L110" s="124">
        <f t="shared" si="22"/>
        <v>0.72551583649256002</v>
      </c>
      <c r="M110" s="27">
        <f t="shared" ca="1" si="15"/>
        <v>4.3436334099400735E-5</v>
      </c>
      <c r="N110" s="44"/>
      <c r="O110" s="44"/>
      <c r="P110" s="7"/>
      <c r="Q110" s="28">
        <f t="shared" ca="1" si="16"/>
        <v>-2807.5909367748582</v>
      </c>
      <c r="R110" s="27">
        <f t="shared" ca="1" si="17"/>
        <v>2644.3684483178913</v>
      </c>
      <c r="S110" s="7"/>
      <c r="T110" s="28">
        <f t="shared" ca="1" si="18"/>
        <v>0.72607579429447677</v>
      </c>
      <c r="U110" s="27">
        <f t="shared" ca="1" si="19"/>
        <v>0.68494305786310572</v>
      </c>
      <c r="V110" s="7"/>
      <c r="W110" s="28">
        <f t="shared" ca="1" si="20"/>
        <v>0.7321064612049375</v>
      </c>
      <c r="X110" s="27">
        <f t="shared" ca="1" si="24"/>
        <v>219.36329357858153</v>
      </c>
      <c r="Y110" s="7"/>
      <c r="Z110" s="28">
        <f t="shared" si="23"/>
        <v>219.43799999999982</v>
      </c>
      <c r="AA110" s="27">
        <f t="shared" si="21"/>
        <v>3.829915603991314</v>
      </c>
      <c r="AB110" s="7"/>
      <c r="AC110" s="28">
        <f t="shared" ca="1" si="13"/>
        <v>-7.4706421418284208E-2</v>
      </c>
      <c r="AD110" s="27"/>
      <c r="AE110" s="7"/>
    </row>
    <row r="111" spans="1:31" s="26" customFormat="1" x14ac:dyDescent="0.25">
      <c r="A111" s="26">
        <v>26</v>
      </c>
      <c r="B111" s="26">
        <v>-618</v>
      </c>
      <c r="C111" s="26">
        <v>11831</v>
      </c>
      <c r="D111" s="26">
        <v>14571</v>
      </c>
      <c r="E111" s="26">
        <v>14411</v>
      </c>
      <c r="F111" s="26">
        <v>11663</v>
      </c>
      <c r="G111" s="27"/>
      <c r="H111" s="7"/>
      <c r="I111" s="28">
        <f t="shared" si="14"/>
        <v>-2580</v>
      </c>
      <c r="J111" s="27">
        <f t="shared" si="14"/>
        <v>2908</v>
      </c>
      <c r="K111" s="7"/>
      <c r="L111" s="124">
        <f t="shared" si="22"/>
        <v>0.65567686407419545</v>
      </c>
      <c r="M111" s="27">
        <f t="shared" ca="1" si="15"/>
        <v>6.3631173571310049E-5</v>
      </c>
      <c r="N111" s="44"/>
      <c r="O111" s="44"/>
      <c r="P111" s="7"/>
      <c r="Q111" s="28">
        <f t="shared" ca="1" si="16"/>
        <v>-2540.5909367748582</v>
      </c>
      <c r="R111" s="27">
        <f t="shared" ca="1" si="17"/>
        <v>2908.3684483178913</v>
      </c>
      <c r="S111" s="7"/>
      <c r="T111" s="28">
        <f t="shared" ca="1" si="18"/>
        <v>0.65702647712460471</v>
      </c>
      <c r="U111" s="27">
        <f t="shared" ca="1" si="19"/>
        <v>0.75332421230884283</v>
      </c>
      <c r="V111" s="7"/>
      <c r="W111" s="28">
        <f t="shared" ca="1" si="20"/>
        <v>0.66365377911519408</v>
      </c>
      <c r="X111" s="27">
        <f t="shared" ca="1" si="24"/>
        <v>213.83601940045082</v>
      </c>
      <c r="Y111" s="7"/>
      <c r="Z111" s="28">
        <f t="shared" si="23"/>
        <v>213.87599999999981</v>
      </c>
      <c r="AA111" s="27">
        <f t="shared" si="21"/>
        <v>3.7328403909953889</v>
      </c>
      <c r="AB111" s="7"/>
      <c r="AC111" s="28">
        <f t="shared" ca="1" si="13"/>
        <v>-3.9980599548982809E-2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11976</v>
      </c>
      <c r="D112" s="26">
        <v>14684</v>
      </c>
      <c r="E112" s="26">
        <v>14253</v>
      </c>
      <c r="F112" s="26">
        <v>11532</v>
      </c>
      <c r="G112" s="27"/>
      <c r="H112" s="7"/>
      <c r="I112" s="28">
        <f t="shared" si="14"/>
        <v>-2277</v>
      </c>
      <c r="J112" s="27">
        <f t="shared" si="14"/>
        <v>3152</v>
      </c>
      <c r="K112" s="7"/>
      <c r="L112" s="124">
        <f t="shared" si="22"/>
        <v>0.57825757876128736</v>
      </c>
      <c r="M112" s="27">
        <f t="shared" ca="1" si="15"/>
        <v>5.7573797308802882E-5</v>
      </c>
      <c r="N112" s="44"/>
      <c r="O112" s="44"/>
      <c r="P112" s="7"/>
      <c r="Q112" s="28">
        <f t="shared" ca="1" si="16"/>
        <v>-2237.5909367748582</v>
      </c>
      <c r="R112" s="27">
        <f t="shared" ca="1" si="17"/>
        <v>3152.3684483178913</v>
      </c>
      <c r="S112" s="7"/>
      <c r="T112" s="28">
        <f t="shared" ca="1" si="18"/>
        <v>0.57866713966216565</v>
      </c>
      <c r="U112" s="27">
        <f t="shared" ca="1" si="19"/>
        <v>0.81652497626626652</v>
      </c>
      <c r="V112" s="7"/>
      <c r="W112" s="28">
        <f t="shared" ca="1" si="20"/>
        <v>0.58584531869547085</v>
      </c>
      <c r="X112" s="27">
        <f t="shared" ca="1" si="24"/>
        <v>208.11594591342873</v>
      </c>
      <c r="Y112" s="7"/>
      <c r="Z112" s="28">
        <f t="shared" si="23"/>
        <v>208.2149999999998</v>
      </c>
      <c r="AA112" s="27">
        <f t="shared" si="21"/>
        <v>3.6340373020399896</v>
      </c>
      <c r="AB112" s="7"/>
      <c r="AC112" s="28">
        <f t="shared" ca="1" si="13"/>
        <v>-9.905408657107273E-2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12134</v>
      </c>
      <c r="D113" s="26">
        <v>14786</v>
      </c>
      <c r="E113" s="26">
        <v>14101</v>
      </c>
      <c r="F113" s="26">
        <v>11440</v>
      </c>
      <c r="G113" s="27"/>
      <c r="H113" s="7"/>
      <c r="I113" s="28">
        <f t="shared" si="14"/>
        <v>-1967</v>
      </c>
      <c r="J113" s="27">
        <f t="shared" si="14"/>
        <v>3346</v>
      </c>
      <c r="K113" s="7"/>
      <c r="L113" s="124">
        <f t="shared" si="22"/>
        <v>0.49859533302820308</v>
      </c>
      <c r="M113" s="27">
        <f t="shared" ca="1" si="15"/>
        <v>5.6515403255502812E-5</v>
      </c>
      <c r="N113" s="44"/>
      <c r="O113" s="44"/>
      <c r="P113" s="7"/>
      <c r="Q113" s="28">
        <f t="shared" ca="1" si="16"/>
        <v>-1927.5909367748584</v>
      </c>
      <c r="R113" s="27">
        <f t="shared" ca="1" si="17"/>
        <v>3346.3684483178913</v>
      </c>
      <c r="S113" s="7"/>
      <c r="T113" s="28">
        <f t="shared" ca="1" si="18"/>
        <v>0.49849752047617202</v>
      </c>
      <c r="U113" s="27">
        <f t="shared" ca="1" si="19"/>
        <v>0.86677476400290665</v>
      </c>
      <c r="V113" s="7"/>
      <c r="W113" s="28">
        <f t="shared" ca="1" si="20"/>
        <v>0.50611300575688067</v>
      </c>
      <c r="X113" s="27">
        <f t="shared" ca="1" si="24"/>
        <v>202.73784667775794</v>
      </c>
      <c r="Y113" s="7"/>
      <c r="Z113" s="28">
        <f t="shared" si="23"/>
        <v>202.7789999999998</v>
      </c>
      <c r="AA113" s="27">
        <f t="shared" si="21"/>
        <v>3.5391612039015778</v>
      </c>
      <c r="AB113" s="7"/>
      <c r="AC113" s="28">
        <f t="shared" ca="1" si="13"/>
        <v>-4.1153322241854084E-2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12302</v>
      </c>
      <c r="D114" s="26">
        <v>14876</v>
      </c>
      <c r="E114" s="26">
        <v>13945</v>
      </c>
      <c r="F114" s="26">
        <v>11356</v>
      </c>
      <c r="G114" s="27"/>
      <c r="H114" s="7"/>
      <c r="I114" s="28">
        <f t="shared" si="14"/>
        <v>-1643</v>
      </c>
      <c r="J114" s="27">
        <f t="shared" si="14"/>
        <v>3520</v>
      </c>
      <c r="K114" s="7"/>
      <c r="L114" s="124">
        <f t="shared" si="22"/>
        <v>0.41401905335715838</v>
      </c>
      <c r="M114" s="27">
        <f t="shared" ca="1" si="15"/>
        <v>7.561235441926784E-5</v>
      </c>
      <c r="N114" s="44"/>
      <c r="O114" s="44"/>
      <c r="P114" s="7"/>
      <c r="Q114" s="28">
        <f t="shared" ca="1" si="16"/>
        <v>-1603.5909367748584</v>
      </c>
      <c r="R114" s="27">
        <f t="shared" ca="1" si="17"/>
        <v>3520.3684483178913</v>
      </c>
      <c r="S114" s="7"/>
      <c r="T114" s="28">
        <f t="shared" ca="1" si="18"/>
        <v>0.4147073378430689</v>
      </c>
      <c r="U114" s="27">
        <f t="shared" ca="1" si="19"/>
        <v>0.91184416125123335</v>
      </c>
      <c r="V114" s="7"/>
      <c r="W114" s="28">
        <f t="shared" ca="1" si="20"/>
        <v>0.42271458982245297</v>
      </c>
      <c r="X114" s="27">
        <f t="shared" ca="1" si="24"/>
        <v>197.32862489410422</v>
      </c>
      <c r="Y114" s="7"/>
      <c r="Z114" s="28">
        <f t="shared" si="23"/>
        <v>197.3159999999998</v>
      </c>
      <c r="AA114" s="27">
        <f t="shared" si="21"/>
        <v>3.4438138668651277</v>
      </c>
      <c r="AB114" s="7"/>
      <c r="AC114" s="28">
        <f t="shared" ca="1" si="13"/>
        <v>1.2624894104419582E-2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12475</v>
      </c>
      <c r="D115" s="26">
        <v>14947</v>
      </c>
      <c r="E115" s="26">
        <v>13764</v>
      </c>
      <c r="F115" s="26">
        <v>11282</v>
      </c>
      <c r="G115" s="27"/>
      <c r="H115" s="7"/>
      <c r="I115" s="28">
        <f t="shared" si="14"/>
        <v>-1289</v>
      </c>
      <c r="J115" s="27">
        <f t="shared" si="14"/>
        <v>3665</v>
      </c>
      <c r="K115" s="7"/>
      <c r="L115" s="124">
        <f t="shared" si="22"/>
        <v>0.32226979293733959</v>
      </c>
      <c r="M115" s="27">
        <f t="shared" ca="1" si="15"/>
        <v>8.504347700622264E-5</v>
      </c>
      <c r="N115" s="44"/>
      <c r="O115" s="44"/>
      <c r="P115" s="7"/>
      <c r="Q115" s="28">
        <f t="shared" ca="1" si="16"/>
        <v>-1249.5909367748584</v>
      </c>
      <c r="R115" s="27">
        <f t="shared" ca="1" si="17"/>
        <v>3665.3684483178913</v>
      </c>
      <c r="S115" s="7"/>
      <c r="T115" s="28">
        <f t="shared" ca="1" si="18"/>
        <v>0.3231588049661599</v>
      </c>
      <c r="U115" s="27">
        <f t="shared" ca="1" si="19"/>
        <v>0.94940199229150568</v>
      </c>
      <c r="V115" s="7"/>
      <c r="W115" s="28">
        <f t="shared" ca="1" si="20"/>
        <v>0.33149169496491626</v>
      </c>
      <c r="X115" s="27">
        <f t="shared" ca="1" si="24"/>
        <v>191.70411009586587</v>
      </c>
      <c r="Y115" s="7"/>
      <c r="Z115" s="28">
        <f t="shared" si="23"/>
        <v>191.64599999999982</v>
      </c>
      <c r="AA115" s="27">
        <f t="shared" si="21"/>
        <v>3.3448536982770496</v>
      </c>
      <c r="AB115" s="7"/>
      <c r="AC115" s="28">
        <f t="shared" ca="1" si="13"/>
        <v>5.8110095866055644E-2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12658</v>
      </c>
      <c r="D116" s="26">
        <v>14991</v>
      </c>
      <c r="E116" s="26">
        <v>13575</v>
      </c>
      <c r="F116" s="26">
        <v>11226</v>
      </c>
      <c r="G116" s="27"/>
      <c r="H116" s="7"/>
      <c r="I116" s="28">
        <f t="shared" si="14"/>
        <v>-917</v>
      </c>
      <c r="J116" s="27">
        <f t="shared" si="14"/>
        <v>3765</v>
      </c>
      <c r="K116" s="7"/>
      <c r="L116" s="124">
        <f t="shared" si="22"/>
        <v>0.22660242420722373</v>
      </c>
      <c r="M116" s="27">
        <f t="shared" ca="1" si="15"/>
        <v>7.9370919631121438E-5</v>
      </c>
      <c r="N116" s="44"/>
      <c r="O116" s="44"/>
      <c r="P116" s="7"/>
      <c r="Q116" s="28">
        <f t="shared" ca="1" si="16"/>
        <v>-877.59093677485839</v>
      </c>
      <c r="R116" s="27">
        <f t="shared" ca="1" si="17"/>
        <v>3765.3684483178913</v>
      </c>
      <c r="S116" s="7"/>
      <c r="T116" s="28">
        <f t="shared" ca="1" si="18"/>
        <v>0.22695526194296742</v>
      </c>
      <c r="U116" s="27">
        <f t="shared" ca="1" si="19"/>
        <v>0.9753039447330728</v>
      </c>
      <c r="V116" s="7"/>
      <c r="W116" s="28">
        <f t="shared" ca="1" si="20"/>
        <v>0.2355114600490599</v>
      </c>
      <c r="X116" s="27">
        <f t="shared" ca="1" si="24"/>
        <v>186.032643871451</v>
      </c>
      <c r="Y116" s="7"/>
      <c r="Z116" s="28">
        <f t="shared" si="23"/>
        <v>185.93099999999981</v>
      </c>
      <c r="AA116" s="27">
        <f t="shared" si="21"/>
        <v>3.2451081315255736</v>
      </c>
      <c r="AB116" s="7"/>
      <c r="AC116" s="28">
        <f t="shared" ca="1" si="13"/>
        <v>0.10164387145118781</v>
      </c>
      <c r="AD116" s="27"/>
      <c r="AE116" s="7"/>
    </row>
    <row r="117" spans="1:31" s="26" customFormat="1" x14ac:dyDescent="0.25">
      <c r="A117" s="26">
        <v>32</v>
      </c>
      <c r="B117" s="26">
        <v>-639</v>
      </c>
      <c r="C117" s="26">
        <v>12854</v>
      </c>
      <c r="D117" s="26">
        <v>15029</v>
      </c>
      <c r="E117" s="26">
        <v>13390</v>
      </c>
      <c r="F117" s="26">
        <v>11194</v>
      </c>
      <c r="G117" s="27"/>
      <c r="H117" s="7"/>
      <c r="I117" s="28">
        <f t="shared" si="14"/>
        <v>-536</v>
      </c>
      <c r="J117" s="27">
        <f t="shared" si="14"/>
        <v>3835</v>
      </c>
      <c r="K117" s="7"/>
      <c r="L117" s="124">
        <f t="shared" si="22"/>
        <v>0.12805930033944837</v>
      </c>
      <c r="M117" s="27">
        <f t="shared" ca="1" si="15"/>
        <v>8.2377943264840383E-5</v>
      </c>
      <c r="N117" s="44"/>
      <c r="O117" s="44"/>
      <c r="P117" s="7"/>
      <c r="Q117" s="28">
        <f t="shared" ca="1" si="16"/>
        <v>-496.59093677485839</v>
      </c>
      <c r="R117" s="27">
        <f t="shared" ca="1" si="17"/>
        <v>3835.3684483178913</v>
      </c>
      <c r="S117" s="7"/>
      <c r="T117" s="28">
        <f t="shared" ca="1" si="18"/>
        <v>0.12842421384663319</v>
      </c>
      <c r="U117" s="27">
        <f t="shared" ca="1" si="19"/>
        <v>0.99343531144216968</v>
      </c>
      <c r="V117" s="7"/>
      <c r="W117" s="28">
        <f t="shared" ca="1" si="20"/>
        <v>0.13713552991261588</v>
      </c>
      <c r="X117" s="27">
        <f t="shared" ca="1" si="24"/>
        <v>180.31656940202799</v>
      </c>
      <c r="Y117" s="7"/>
      <c r="Z117" s="28">
        <f t="shared" si="23"/>
        <v>180.17999999999981</v>
      </c>
      <c r="AA117" s="27">
        <f t="shared" si="21"/>
        <v>3.14473424624338</v>
      </c>
      <c r="AB117" s="7"/>
      <c r="AC117" s="28">
        <f t="shared" ca="1" si="13"/>
        <v>0.13656940202818646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13045</v>
      </c>
      <c r="D118" s="26">
        <v>15044</v>
      </c>
      <c r="E118" s="26">
        <v>13200</v>
      </c>
      <c r="F118" s="26">
        <v>11180</v>
      </c>
      <c r="G118" s="27"/>
      <c r="H118" s="7"/>
      <c r="I118" s="28">
        <f t="shared" si="14"/>
        <v>-155</v>
      </c>
      <c r="J118" s="27">
        <f t="shared" si="14"/>
        <v>3864</v>
      </c>
      <c r="K118" s="7"/>
      <c r="L118" s="124">
        <f t="shared" si="22"/>
        <v>2.9949859424076207E-2</v>
      </c>
      <c r="M118" s="27">
        <f t="shared" ca="1" si="15"/>
        <v>7.5980323783602781E-5</v>
      </c>
      <c r="N118" s="44"/>
      <c r="O118" s="44"/>
      <c r="P118" s="7"/>
      <c r="Q118" s="28">
        <f t="shared" ca="1" si="16"/>
        <v>-115.59093677485836</v>
      </c>
      <c r="R118" s="27">
        <f t="shared" ca="1" si="17"/>
        <v>3864.3684483178913</v>
      </c>
      <c r="S118" s="7"/>
      <c r="T118" s="28">
        <f t="shared" ca="1" si="18"/>
        <v>2.9893165750298947E-2</v>
      </c>
      <c r="U118" s="27">
        <f t="shared" ca="1" si="19"/>
        <v>1.0009468776502242</v>
      </c>
      <c r="V118" s="7"/>
      <c r="W118" s="28">
        <f t="shared" ca="1" si="20"/>
        <v>3.8666528729699931E-2</v>
      </c>
      <c r="X118" s="27">
        <f t="shared" ca="1" si="24"/>
        <v>174.66926533643823</v>
      </c>
      <c r="Y118" s="7"/>
      <c r="Z118" s="28">
        <f t="shared" si="23"/>
        <v>174.52799999999982</v>
      </c>
      <c r="AA118" s="27">
        <f t="shared" si="21"/>
        <v>3.0460882369206601</v>
      </c>
      <c r="AB118" s="7"/>
      <c r="AC118" s="28">
        <f t="shared" ca="1" si="13"/>
        <v>0.14126533643840844</v>
      </c>
      <c r="AD118" s="27"/>
      <c r="AE118" s="7"/>
    </row>
    <row r="119" spans="1:31" s="26" customFormat="1" x14ac:dyDescent="0.25">
      <c r="A119" s="26">
        <v>34</v>
      </c>
      <c r="B119" s="26">
        <v>-624</v>
      </c>
      <c r="C119" s="26">
        <v>13231</v>
      </c>
      <c r="D119" s="26">
        <v>15043</v>
      </c>
      <c r="E119" s="26">
        <v>13008</v>
      </c>
      <c r="F119" s="26">
        <v>11184</v>
      </c>
      <c r="G119" s="27"/>
      <c r="H119" s="7"/>
      <c r="I119" s="28">
        <f t="shared" si="14"/>
        <v>223</v>
      </c>
      <c r="J119" s="27">
        <f t="shared" si="14"/>
        <v>3859</v>
      </c>
      <c r="K119" s="7"/>
      <c r="L119" s="124">
        <f t="shared" si="22"/>
        <v>-6.7826043597972077E-2</v>
      </c>
      <c r="M119" s="27">
        <f t="shared" ca="1" si="15"/>
        <v>7.6077733946478785E-5</v>
      </c>
      <c r="N119" s="44"/>
      <c r="O119" s="44"/>
      <c r="P119" s="7"/>
      <c r="Q119" s="28">
        <f t="shared" ca="1" si="16"/>
        <v>262.40906322514161</v>
      </c>
      <c r="R119" s="27">
        <f t="shared" ca="1" si="17"/>
        <v>3859.3684483178913</v>
      </c>
      <c r="S119" s="7"/>
      <c r="T119" s="28">
        <f t="shared" ca="1" si="18"/>
        <v>-6.7862047321654698E-2</v>
      </c>
      <c r="U119" s="27">
        <f t="shared" ca="1" si="19"/>
        <v>0.99965178002814581</v>
      </c>
      <c r="V119" s="7"/>
      <c r="W119" s="28">
        <f t="shared" ca="1" si="20"/>
        <v>-5.9103788502729862E-2</v>
      </c>
      <c r="X119" s="27">
        <f t="shared" ca="1" si="24"/>
        <v>169.07339396242583</v>
      </c>
      <c r="Y119" s="7"/>
      <c r="Z119" s="28">
        <f t="shared" si="23"/>
        <v>168.91199999999981</v>
      </c>
      <c r="AA119" s="27">
        <f t="shared" si="21"/>
        <v>2.9480705461286587</v>
      </c>
      <c r="AB119" s="7"/>
      <c r="AC119" s="28">
        <f t="shared" ca="1" si="13"/>
        <v>0.16139396242601833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13411</v>
      </c>
      <c r="D120" s="26">
        <v>15017</v>
      </c>
      <c r="E120" s="26">
        <v>12821</v>
      </c>
      <c r="F120" s="26">
        <v>11201</v>
      </c>
      <c r="G120" s="27"/>
      <c r="H120" s="7"/>
      <c r="I120" s="28">
        <f t="shared" si="14"/>
        <v>590</v>
      </c>
      <c r="J120" s="27">
        <f t="shared" si="14"/>
        <v>3816</v>
      </c>
      <c r="K120" s="7"/>
      <c r="L120" s="124">
        <f t="shared" si="22"/>
        <v>-0.16386912247379745</v>
      </c>
      <c r="M120" s="27">
        <f t="shared" ca="1" si="15"/>
        <v>9.5132584911041351E-5</v>
      </c>
      <c r="N120" s="44"/>
      <c r="O120" s="44"/>
      <c r="P120" s="7"/>
      <c r="Q120" s="28">
        <f t="shared" ca="1" si="16"/>
        <v>629.40906322514161</v>
      </c>
      <c r="R120" s="27">
        <f t="shared" ca="1" si="17"/>
        <v>3816.3684483178913</v>
      </c>
      <c r="S120" s="7"/>
      <c r="T120" s="28">
        <f t="shared" ca="1" si="18"/>
        <v>-0.16277253197087954</v>
      </c>
      <c r="U120" s="27">
        <f t="shared" ca="1" si="19"/>
        <v>0.98851394047827201</v>
      </c>
      <c r="V120" s="7"/>
      <c r="W120" s="28">
        <f t="shared" ca="1" si="20"/>
        <v>-0.15411552903798922</v>
      </c>
      <c r="X120" s="27">
        <f t="shared" ca="1" si="24"/>
        <v>163.59559850755852</v>
      </c>
      <c r="Y120" s="7"/>
      <c r="Z120" s="28">
        <f t="shared" si="23"/>
        <v>163.35899999999981</v>
      </c>
      <c r="AA120" s="27">
        <f t="shared" si="21"/>
        <v>2.8511524127654133</v>
      </c>
      <c r="AB120" s="7"/>
      <c r="AC120" s="28">
        <f t="shared" ca="1" si="13"/>
        <v>0.23659850755871048</v>
      </c>
      <c r="AD120" s="27"/>
      <c r="AE120" s="7"/>
    </row>
    <row r="121" spans="1:31" s="26" customFormat="1" x14ac:dyDescent="0.25">
      <c r="A121" s="26">
        <v>36</v>
      </c>
      <c r="B121" s="26">
        <v>-610</v>
      </c>
      <c r="C121" s="26">
        <v>13602</v>
      </c>
      <c r="D121" s="26">
        <v>14984</v>
      </c>
      <c r="E121" s="26">
        <v>12644</v>
      </c>
      <c r="F121" s="26">
        <v>11249</v>
      </c>
      <c r="G121" s="27"/>
      <c r="H121" s="7"/>
      <c r="I121" s="28">
        <f t="shared" si="14"/>
        <v>958</v>
      </c>
      <c r="J121" s="27">
        <f t="shared" si="14"/>
        <v>3735</v>
      </c>
      <c r="K121" s="7"/>
      <c r="L121" s="124">
        <f t="shared" si="22"/>
        <v>-0.25731457373565003</v>
      </c>
      <c r="M121" s="27">
        <f t="shared" ca="1" si="15"/>
        <v>6.1503576338882757E-5</v>
      </c>
      <c r="N121" s="44"/>
      <c r="O121" s="44"/>
      <c r="P121" s="7"/>
      <c r="Q121" s="28">
        <f t="shared" ca="1" si="16"/>
        <v>997.40906322514161</v>
      </c>
      <c r="R121" s="27">
        <f t="shared" ca="1" si="17"/>
        <v>3735.3684483178913</v>
      </c>
      <c r="S121" s="7"/>
      <c r="T121" s="28">
        <f t="shared" ca="1" si="18"/>
        <v>-0.25794162829489792</v>
      </c>
      <c r="U121" s="27">
        <f t="shared" ca="1" si="19"/>
        <v>0.96753335900060267</v>
      </c>
      <c r="V121" s="7"/>
      <c r="W121" s="28">
        <f t="shared" ca="1" si="20"/>
        <v>-0.24947215214924684</v>
      </c>
      <c r="X121" s="27">
        <f t="shared" ca="1" si="24"/>
        <v>157.99861328247471</v>
      </c>
      <c r="Y121" s="7"/>
      <c r="Z121" s="28">
        <f t="shared" si="23"/>
        <v>157.8689999999998</v>
      </c>
      <c r="AA121" s="27">
        <f t="shared" si="21"/>
        <v>2.7553338368309244</v>
      </c>
      <c r="AB121" s="7"/>
      <c r="AC121" s="28">
        <f t="shared" ca="1" si="13"/>
        <v>0.12961328247490655</v>
      </c>
      <c r="AD121" s="27"/>
      <c r="AE121" s="7"/>
    </row>
    <row r="122" spans="1:31" s="26" customFormat="1" x14ac:dyDescent="0.25">
      <c r="A122" s="26">
        <v>37</v>
      </c>
      <c r="B122" s="26">
        <v>-612</v>
      </c>
      <c r="C122" s="26">
        <v>13775</v>
      </c>
      <c r="D122" s="26">
        <v>14924</v>
      </c>
      <c r="E122" s="26">
        <v>12467</v>
      </c>
      <c r="F122" s="26">
        <v>11302</v>
      </c>
      <c r="G122" s="27"/>
      <c r="H122" s="7"/>
      <c r="I122" s="28">
        <f t="shared" si="14"/>
        <v>1308</v>
      </c>
      <c r="J122" s="27">
        <f t="shared" si="14"/>
        <v>3622</v>
      </c>
      <c r="K122" s="7"/>
      <c r="L122" s="124">
        <f t="shared" si="22"/>
        <v>-0.34869374416888538</v>
      </c>
      <c r="M122" s="27">
        <f t="shared" ca="1" si="15"/>
        <v>7.1360543488523874E-5</v>
      </c>
      <c r="N122" s="44"/>
      <c r="O122" s="44"/>
      <c r="P122" s="7"/>
      <c r="Q122" s="28">
        <f t="shared" ca="1" si="16"/>
        <v>1347.4090632251416</v>
      </c>
      <c r="R122" s="27">
        <f t="shared" ca="1" si="17"/>
        <v>3622.3684483178913</v>
      </c>
      <c r="S122" s="7"/>
      <c r="T122" s="28">
        <f t="shared" ca="1" si="18"/>
        <v>-0.34845571447263279</v>
      </c>
      <c r="U122" s="27">
        <f t="shared" ca="1" si="19"/>
        <v>0.93826415274163177</v>
      </c>
      <c r="V122" s="7"/>
      <c r="W122" s="28">
        <f t="shared" ca="1" si="20"/>
        <v>-0.34024622716751013</v>
      </c>
      <c r="X122" s="27">
        <f t="shared" ca="1" si="24"/>
        <v>152.52467967416942</v>
      </c>
      <c r="Y122" s="7"/>
      <c r="Z122" s="28">
        <f t="shared" si="23"/>
        <v>152.36099999999979</v>
      </c>
      <c r="AA122" s="27">
        <f t="shared" si="21"/>
        <v>2.6592011016310768</v>
      </c>
      <c r="AB122" s="7"/>
      <c r="AC122" s="28">
        <f t="shared" ca="1" si="13"/>
        <v>0.1636796741696287</v>
      </c>
      <c r="AD122" s="27"/>
      <c r="AE122" s="7"/>
    </row>
    <row r="123" spans="1:31" s="26" customFormat="1" x14ac:dyDescent="0.25">
      <c r="A123" s="26">
        <v>38</v>
      </c>
      <c r="B123" s="26">
        <v>-620</v>
      </c>
      <c r="C123" s="26">
        <v>13947</v>
      </c>
      <c r="D123" s="26">
        <v>14850</v>
      </c>
      <c r="E123" s="26">
        <v>12297</v>
      </c>
      <c r="F123" s="26">
        <v>11380</v>
      </c>
      <c r="G123" s="27"/>
      <c r="H123" s="7"/>
      <c r="I123" s="28">
        <f t="shared" si="14"/>
        <v>1650</v>
      </c>
      <c r="J123" s="27">
        <f t="shared" si="14"/>
        <v>3470</v>
      </c>
      <c r="K123" s="7"/>
      <c r="L123" s="124">
        <f t="shared" si="22"/>
        <v>-0.43798081124576599</v>
      </c>
      <c r="M123" s="27">
        <f t="shared" ca="1" si="15"/>
        <v>7.9940603234884743E-5</v>
      </c>
      <c r="N123" s="44"/>
      <c r="O123" s="44"/>
      <c r="P123" s="7"/>
      <c r="Q123" s="28">
        <f t="shared" ca="1" si="16"/>
        <v>1689.4090632251416</v>
      </c>
      <c r="R123" s="27">
        <f t="shared" ca="1" si="17"/>
        <v>3470.3684483178913</v>
      </c>
      <c r="S123" s="7"/>
      <c r="T123" s="28">
        <f t="shared" ca="1" si="18"/>
        <v>-0.43690090725201941</v>
      </c>
      <c r="U123" s="27">
        <f t="shared" ca="1" si="19"/>
        <v>0.8988931850304499</v>
      </c>
      <c r="V123" s="7"/>
      <c r="W123" s="28">
        <f t="shared" ca="1" si="20"/>
        <v>-0.42903986033241875</v>
      </c>
      <c r="X123" s="27">
        <f t="shared" ca="1" si="24"/>
        <v>146.94198544830738</v>
      </c>
      <c r="Y123" s="7"/>
      <c r="Z123" s="28">
        <f t="shared" si="23"/>
        <v>146.78099999999978</v>
      </c>
      <c r="AA123" s="27">
        <f t="shared" si="21"/>
        <v>2.5618117293697931</v>
      </c>
      <c r="AB123" s="7"/>
      <c r="AC123" s="28">
        <f t="shared" ca="1" si="13"/>
        <v>0.1609854483075992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14115</v>
      </c>
      <c r="D124" s="26">
        <v>14750</v>
      </c>
      <c r="E124" s="26">
        <v>12120</v>
      </c>
      <c r="F124" s="26">
        <v>11471</v>
      </c>
      <c r="G124" s="27"/>
      <c r="H124" s="7"/>
      <c r="I124" s="28">
        <f t="shared" si="14"/>
        <v>1995</v>
      </c>
      <c r="J124" s="27">
        <f t="shared" si="14"/>
        <v>3279</v>
      </c>
      <c r="K124" s="7"/>
      <c r="L124" s="124">
        <f t="shared" si="22"/>
        <v>-0.5256521187075941</v>
      </c>
      <c r="M124" s="27">
        <f t="shared" ca="1" si="15"/>
        <v>4.8361306499838544E-5</v>
      </c>
      <c r="N124" s="44"/>
      <c r="O124" s="44"/>
      <c r="P124" s="7"/>
      <c r="Q124" s="28">
        <f t="shared" ca="1" si="16"/>
        <v>2034.4090632251416</v>
      </c>
      <c r="R124" s="27">
        <f t="shared" ca="1" si="17"/>
        <v>3279.3684483178913</v>
      </c>
      <c r="S124" s="7"/>
      <c r="T124" s="28">
        <f t="shared" ca="1" si="18"/>
        <v>-0.52612193505578664</v>
      </c>
      <c r="U124" s="27">
        <f t="shared" ca="1" si="19"/>
        <v>0.84942045586705672</v>
      </c>
      <c r="V124" s="7"/>
      <c r="W124" s="28">
        <f t="shared" ca="1" si="20"/>
        <v>-0.51869788931104421</v>
      </c>
      <c r="X124" s="27">
        <f t="shared" ca="1" si="24"/>
        <v>141.04674141689156</v>
      </c>
      <c r="Y124" s="7"/>
      <c r="Z124" s="28">
        <f t="shared" si="23"/>
        <v>141.02999999999977</v>
      </c>
      <c r="AA124" s="27">
        <f t="shared" si="21"/>
        <v>2.461437844087599</v>
      </c>
      <c r="AB124" s="7"/>
      <c r="AC124" s="28">
        <f t="shared" ca="1" si="13"/>
        <v>1.6741416891790095E-2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14267</v>
      </c>
      <c r="D125" s="26">
        <v>14636</v>
      </c>
      <c r="E125" s="26">
        <v>11961</v>
      </c>
      <c r="F125" s="26">
        <v>11580</v>
      </c>
      <c r="G125" s="27"/>
      <c r="H125" s="7"/>
      <c r="I125" s="28">
        <f t="shared" si="14"/>
        <v>2306</v>
      </c>
      <c r="J125" s="27">
        <f t="shared" si="14"/>
        <v>3056</v>
      </c>
      <c r="K125" s="7"/>
      <c r="L125" s="124">
        <f t="shared" si="22"/>
        <v>-0.60753472864997282</v>
      </c>
      <c r="M125" s="27">
        <f t="shared" ca="1" si="15"/>
        <v>6.2399006067726288E-5</v>
      </c>
      <c r="N125" s="44"/>
      <c r="O125" s="44"/>
      <c r="P125" s="7"/>
      <c r="Q125" s="28">
        <f t="shared" ca="1" si="16"/>
        <v>2345.4090632251418</v>
      </c>
      <c r="R125" s="27">
        <f t="shared" ca="1" si="17"/>
        <v>3056.3684483178913</v>
      </c>
      <c r="S125" s="7"/>
      <c r="T125" s="28">
        <f t="shared" ca="1" si="18"/>
        <v>-0.60655016591657396</v>
      </c>
      <c r="U125" s="27">
        <f t="shared" ca="1" si="19"/>
        <v>0.79165910192236211</v>
      </c>
      <c r="V125" s="7"/>
      <c r="W125" s="28">
        <f t="shared" ca="1" si="20"/>
        <v>-0.59963542449911711</v>
      </c>
      <c r="X125" s="27">
        <f t="shared" ca="1" si="24"/>
        <v>135.31523471785431</v>
      </c>
      <c r="Y125" s="7"/>
      <c r="Z125" s="28">
        <f t="shared" si="23"/>
        <v>135.31499999999977</v>
      </c>
      <c r="AA125" s="27">
        <f t="shared" si="21"/>
        <v>2.3616922773361231</v>
      </c>
      <c r="AB125" s="7"/>
      <c r="AC125" s="28">
        <f t="shared" ca="1" si="13"/>
        <v>2.3471785453921257E-4</v>
      </c>
      <c r="AD125" s="27"/>
      <c r="AE125" s="7"/>
    </row>
    <row r="126" spans="1:31" s="26" customFormat="1" x14ac:dyDescent="0.25">
      <c r="A126" s="26">
        <v>41</v>
      </c>
      <c r="B126" s="26">
        <v>-634</v>
      </c>
      <c r="C126" s="26">
        <v>14422</v>
      </c>
      <c r="D126" s="26">
        <v>14520</v>
      </c>
      <c r="E126" s="26">
        <v>11820</v>
      </c>
      <c r="F126" s="26">
        <v>11710</v>
      </c>
      <c r="G126" s="27"/>
      <c r="H126" s="7"/>
      <c r="I126" s="28">
        <f t="shared" si="14"/>
        <v>2602</v>
      </c>
      <c r="J126" s="27">
        <f t="shared" si="14"/>
        <v>2810</v>
      </c>
      <c r="K126" s="7"/>
      <c r="L126" s="124">
        <f t="shared" si="22"/>
        <v>-0.68326372051191542</v>
      </c>
      <c r="M126" s="27">
        <f t="shared" ca="1" si="15"/>
        <v>4.2482685770473418E-5</v>
      </c>
      <c r="N126" s="44"/>
      <c r="O126" s="44"/>
      <c r="P126" s="7"/>
      <c r="Q126" s="28">
        <f t="shared" ca="1" si="16"/>
        <v>2641.4090632251418</v>
      </c>
      <c r="R126" s="27">
        <f t="shared" ca="1" si="17"/>
        <v>2810.3684483178913</v>
      </c>
      <c r="S126" s="7"/>
      <c r="T126" s="28">
        <f t="shared" ca="1" si="18"/>
        <v>-0.68309922165545833</v>
      </c>
      <c r="U126" s="27">
        <f t="shared" ca="1" si="19"/>
        <v>0.72794029891610712</v>
      </c>
      <c r="V126" s="7"/>
      <c r="W126" s="28">
        <f t="shared" ca="1" si="20"/>
        <v>-0.67674584618277456</v>
      </c>
      <c r="X126" s="27">
        <f t="shared" ca="1" si="24"/>
        <v>129.54428020793824</v>
      </c>
      <c r="Y126" s="7"/>
      <c r="Z126" s="28">
        <f t="shared" si="23"/>
        <v>129.60899999999978</v>
      </c>
      <c r="AA126" s="27">
        <f t="shared" si="21"/>
        <v>2.2621037902173269</v>
      </c>
      <c r="AB126" s="7"/>
      <c r="AC126" s="28">
        <f t="shared" ca="1" si="13"/>
        <v>-6.4719792061538328E-2</v>
      </c>
      <c r="AD126" s="27"/>
      <c r="AE126" s="7"/>
    </row>
    <row r="127" spans="1:31" s="26" customFormat="1" x14ac:dyDescent="0.25">
      <c r="A127" s="26">
        <v>42</v>
      </c>
      <c r="B127" s="26">
        <v>-616</v>
      </c>
      <c r="C127" s="26">
        <v>14551</v>
      </c>
      <c r="D127" s="26">
        <v>14378</v>
      </c>
      <c r="E127" s="26">
        <v>11690</v>
      </c>
      <c r="F127" s="26">
        <v>11841</v>
      </c>
      <c r="G127" s="27"/>
      <c r="H127" s="7"/>
      <c r="I127" s="28">
        <f t="shared" si="14"/>
        <v>2861</v>
      </c>
      <c r="J127" s="27">
        <f t="shared" si="14"/>
        <v>2537</v>
      </c>
      <c r="K127" s="7"/>
      <c r="L127" s="124">
        <f t="shared" si="22"/>
        <v>-0.75036377358799933</v>
      </c>
      <c r="M127" s="27">
        <f t="shared" ca="1" si="15"/>
        <v>3.6182804976099748E-5</v>
      </c>
      <c r="N127" s="44"/>
      <c r="O127" s="44"/>
      <c r="P127" s="7"/>
      <c r="Q127" s="28">
        <f t="shared" ca="1" si="16"/>
        <v>2900.4090632251418</v>
      </c>
      <c r="R127" s="27">
        <f t="shared" ca="1" si="17"/>
        <v>2537.3684483178913</v>
      </c>
      <c r="S127" s="7"/>
      <c r="T127" s="28">
        <f t="shared" ca="1" si="18"/>
        <v>-0.75007964542698213</v>
      </c>
      <c r="U127" s="27">
        <f t="shared" ca="1" si="19"/>
        <v>0.65722796875062894</v>
      </c>
      <c r="V127" s="7"/>
      <c r="W127" s="28">
        <f t="shared" ca="1" si="20"/>
        <v>-0.74434855912996878</v>
      </c>
      <c r="X127" s="27">
        <f t="shared" ca="1" si="24"/>
        <v>123.90016024837462</v>
      </c>
      <c r="Y127" s="7"/>
      <c r="Z127" s="28">
        <f t="shared" si="23"/>
        <v>124.06499999999978</v>
      </c>
      <c r="AA127" s="27">
        <f t="shared" si="21"/>
        <v>2.1653427364867612</v>
      </c>
      <c r="AB127" s="7"/>
      <c r="AC127" s="28">
        <f t="shared" ca="1" si="13"/>
        <v>-0.16483975162516629</v>
      </c>
      <c r="AD127" s="27"/>
      <c r="AE127" s="7"/>
    </row>
    <row r="128" spans="1:31" s="26" customFormat="1" x14ac:dyDescent="0.25">
      <c r="A128" s="26">
        <v>43</v>
      </c>
      <c r="B128" s="26">
        <v>-623</v>
      </c>
      <c r="C128" s="26">
        <v>14663</v>
      </c>
      <c r="D128" s="26">
        <v>14226</v>
      </c>
      <c r="E128" s="26">
        <v>11569</v>
      </c>
      <c r="F128" s="26">
        <v>11988</v>
      </c>
      <c r="G128" s="27"/>
      <c r="H128" s="7"/>
      <c r="I128" s="28">
        <f t="shared" si="14"/>
        <v>3094</v>
      </c>
      <c r="J128" s="27">
        <f t="shared" si="14"/>
        <v>2238</v>
      </c>
      <c r="K128" s="7"/>
      <c r="L128" s="124">
        <f t="shared" si="22"/>
        <v>-0.81108398118363145</v>
      </c>
      <c r="M128" s="27">
        <f t="shared" ca="1" si="15"/>
        <v>3.3615066957691225E-5</v>
      </c>
      <c r="N128" s="44"/>
      <c r="O128" s="44"/>
      <c r="P128" s="7"/>
      <c r="Q128" s="28">
        <f t="shared" ca="1" si="16"/>
        <v>3133.4090632251418</v>
      </c>
      <c r="R128" s="27">
        <f t="shared" ca="1" si="17"/>
        <v>2238.3684483178913</v>
      </c>
      <c r="S128" s="7"/>
      <c r="T128" s="28">
        <f t="shared" ca="1" si="18"/>
        <v>-0.81033616565387412</v>
      </c>
      <c r="U128" s="27">
        <f t="shared" ca="1" si="19"/>
        <v>0.57978113095034334</v>
      </c>
      <c r="V128" s="7"/>
      <c r="W128" s="28">
        <f t="shared" ca="1" si="20"/>
        <v>-0.80528613098224722</v>
      </c>
      <c r="X128" s="27">
        <f t="shared" ca="1" si="24"/>
        <v>118.20975341501008</v>
      </c>
      <c r="Y128" s="7"/>
      <c r="Z128" s="28">
        <f t="shared" si="23"/>
        <v>118.45799999999979</v>
      </c>
      <c r="AA128" s="27">
        <f t="shared" si="21"/>
        <v>2.0674821253274391</v>
      </c>
      <c r="AB128" s="7"/>
      <c r="AC128" s="28">
        <f t="shared" ca="1" si="13"/>
        <v>-0.24824658498970109</v>
      </c>
      <c r="AD128" s="27"/>
      <c r="AE128" s="7"/>
    </row>
    <row r="129" spans="1:31" s="26" customFormat="1" x14ac:dyDescent="0.25">
      <c r="A129" s="26">
        <v>44</v>
      </c>
      <c r="B129" s="26">
        <v>-609</v>
      </c>
      <c r="C129" s="26">
        <v>14762</v>
      </c>
      <c r="D129" s="26">
        <v>14077</v>
      </c>
      <c r="E129" s="26">
        <v>11472</v>
      </c>
      <c r="F129" s="26">
        <v>12147</v>
      </c>
      <c r="G129" s="27"/>
      <c r="H129" s="7"/>
      <c r="I129" s="28">
        <f t="shared" si="14"/>
        <v>3290</v>
      </c>
      <c r="J129" s="27">
        <f t="shared" si="14"/>
        <v>1930</v>
      </c>
      <c r="K129" s="7"/>
      <c r="L129" s="124">
        <f t="shared" si="22"/>
        <v>-0.86294172761213062</v>
      </c>
      <c r="M129" s="27">
        <f t="shared" ca="1" si="15"/>
        <v>3.9270200028640294E-5</v>
      </c>
      <c r="N129" s="44"/>
      <c r="O129" s="44"/>
      <c r="P129" s="7"/>
      <c r="Q129" s="28">
        <f t="shared" ca="1" si="16"/>
        <v>3329.4090632251418</v>
      </c>
      <c r="R129" s="27">
        <f t="shared" ca="1" si="17"/>
        <v>1930.3684483178913</v>
      </c>
      <c r="S129" s="7"/>
      <c r="T129" s="28">
        <f t="shared" ca="1" si="18"/>
        <v>-0.86102405391340564</v>
      </c>
      <c r="U129" s="27">
        <f t="shared" ca="1" si="19"/>
        <v>0.50000311743031678</v>
      </c>
      <c r="V129" s="7"/>
      <c r="W129" s="28">
        <f t="shared" ca="1" si="20"/>
        <v>-0.8566751336386359</v>
      </c>
      <c r="X129" s="27">
        <f t="shared" ca="1" si="24"/>
        <v>112.72723796521257</v>
      </c>
      <c r="Y129" s="7"/>
      <c r="Z129" s="28">
        <f t="shared" si="23"/>
        <v>112.97699999999979</v>
      </c>
      <c r="AA129" s="27">
        <f t="shared" si="21"/>
        <v>1.9718206290256299</v>
      </c>
      <c r="AB129" s="7"/>
      <c r="AC129" s="28">
        <f t="shared" ca="1" si="13"/>
        <v>-0.24976203478722425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14855</v>
      </c>
      <c r="D130" s="26">
        <v>13907</v>
      </c>
      <c r="E130" s="26">
        <v>11389</v>
      </c>
      <c r="F130" s="26">
        <v>12308</v>
      </c>
      <c r="G130" s="27"/>
      <c r="H130" s="7"/>
      <c r="I130" s="28">
        <f t="shared" si="14"/>
        <v>3466</v>
      </c>
      <c r="J130" s="27">
        <f t="shared" si="14"/>
        <v>1599</v>
      </c>
      <c r="K130" s="7"/>
      <c r="L130" s="124">
        <f t="shared" si="22"/>
        <v>-0.90684293057188314</v>
      </c>
      <c r="M130" s="27">
        <f t="shared" ca="1" si="15"/>
        <v>1.5202324300360538E-5</v>
      </c>
      <c r="N130" s="44"/>
      <c r="O130" s="44"/>
      <c r="P130" s="7"/>
      <c r="Q130" s="28">
        <f t="shared" ca="1" si="16"/>
        <v>3505.4090632251418</v>
      </c>
      <c r="R130" s="27">
        <f t="shared" ca="1" si="17"/>
        <v>1599.3684483178913</v>
      </c>
      <c r="S130" s="7"/>
      <c r="T130" s="28">
        <f t="shared" ca="1" si="18"/>
        <v>-0.90653970867706668</v>
      </c>
      <c r="U130" s="27">
        <f t="shared" ca="1" si="19"/>
        <v>0.41426765484872968</v>
      </c>
      <c r="V130" s="7"/>
      <c r="W130" s="28">
        <f t="shared" ca="1" si="20"/>
        <v>-0.90294391476012237</v>
      </c>
      <c r="X130" s="27">
        <f t="shared" ca="1" si="24"/>
        <v>107.10253137160635</v>
      </c>
      <c r="Y130" s="7"/>
      <c r="Z130" s="28">
        <f t="shared" si="23"/>
        <v>107.5049999999998</v>
      </c>
      <c r="AA130" s="27">
        <f t="shared" si="21"/>
        <v>1.8763162123565005</v>
      </c>
      <c r="AB130" s="7"/>
      <c r="AC130" s="28">
        <f t="shared" ca="1" si="13"/>
        <v>-0.40246862839344999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14919</v>
      </c>
      <c r="D131" s="26">
        <v>13728</v>
      </c>
      <c r="E131" s="26">
        <v>11312</v>
      </c>
      <c r="F131" s="26">
        <v>12480</v>
      </c>
      <c r="G131" s="27"/>
      <c r="H131" s="7"/>
      <c r="I131" s="28">
        <f t="shared" si="14"/>
        <v>3607</v>
      </c>
      <c r="J131" s="27">
        <f t="shared" si="14"/>
        <v>1248</v>
      </c>
      <c r="K131" s="7"/>
      <c r="L131" s="124">
        <f t="shared" si="22"/>
        <v>-0.94366002563218432</v>
      </c>
      <c r="M131" s="27">
        <f t="shared" ca="1" si="15"/>
        <v>1.1927943211788815E-5</v>
      </c>
      <c r="N131" s="44"/>
      <c r="O131" s="44"/>
      <c r="P131" s="7"/>
      <c r="Q131" s="28">
        <f t="shared" ca="1" si="16"/>
        <v>3646.4090632251418</v>
      </c>
      <c r="R131" s="27">
        <f t="shared" ca="1" si="17"/>
        <v>1248.3684483178913</v>
      </c>
      <c r="S131" s="7"/>
      <c r="T131" s="28">
        <f t="shared" ca="1" si="18"/>
        <v>-0.94300395482295407</v>
      </c>
      <c r="U131" s="27">
        <f t="shared" ca="1" si="19"/>
        <v>0.32335180177882922</v>
      </c>
      <c r="V131" s="7"/>
      <c r="W131" s="28">
        <f t="shared" ca="1" si="20"/>
        <v>-0.94020634017867399</v>
      </c>
      <c r="X131" s="27">
        <f t="shared" ca="1" si="24"/>
        <v>101.43593453639869</v>
      </c>
      <c r="Y131" s="7"/>
      <c r="Z131" s="28">
        <f t="shared" si="23"/>
        <v>101.82599999999979</v>
      </c>
      <c r="AA131" s="27">
        <f t="shared" si="21"/>
        <v>1.7771989641357424</v>
      </c>
      <c r="AB131" s="7"/>
      <c r="AC131" s="28">
        <f t="shared" ca="1" si="13"/>
        <v>-0.39006546360110406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14975</v>
      </c>
      <c r="D132" s="26">
        <v>13551</v>
      </c>
      <c r="E132" s="26">
        <v>11264</v>
      </c>
      <c r="F132" s="26">
        <v>12668</v>
      </c>
      <c r="G132" s="27"/>
      <c r="H132" s="7"/>
      <c r="I132" s="28">
        <f t="shared" si="14"/>
        <v>3711</v>
      </c>
      <c r="J132" s="27">
        <f t="shared" si="14"/>
        <v>883</v>
      </c>
      <c r="K132" s="7"/>
      <c r="L132" s="124">
        <f t="shared" si="22"/>
        <v>-0.97128597315955856</v>
      </c>
      <c r="M132" s="27">
        <f t="shared" ca="1" si="15"/>
        <v>1.1252178020104793E-5</v>
      </c>
      <c r="N132" s="44"/>
      <c r="O132" s="44"/>
      <c r="P132" s="7"/>
      <c r="Q132" s="28">
        <f t="shared" ca="1" si="16"/>
        <v>3750.4090632251418</v>
      </c>
      <c r="R132" s="27">
        <f t="shared" ca="1" si="17"/>
        <v>883.36844831789142</v>
      </c>
      <c r="S132" s="7"/>
      <c r="T132" s="28">
        <f t="shared" ca="1" si="18"/>
        <v>-0.969899569001481</v>
      </c>
      <c r="U132" s="27">
        <f t="shared" ca="1" si="19"/>
        <v>0.22880967536710936</v>
      </c>
      <c r="V132" s="7"/>
      <c r="W132" s="28">
        <f t="shared" ca="1" si="20"/>
        <v>-0.96793154652895463</v>
      </c>
      <c r="X132" s="27">
        <f t="shared" ca="1" si="24"/>
        <v>95.757051988631474</v>
      </c>
      <c r="Y132" s="7"/>
      <c r="Z132" s="28">
        <f t="shared" si="23"/>
        <v>96.128999999999792</v>
      </c>
      <c r="AA132" s="27">
        <f t="shared" si="21"/>
        <v>1.6777675566496255</v>
      </c>
      <c r="AB132" s="7"/>
      <c r="AC132" s="28">
        <f t="shared" ca="1" si="13"/>
        <v>-0.37194801136831757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15002</v>
      </c>
      <c r="D133" s="26">
        <v>13348</v>
      </c>
      <c r="E133" s="26">
        <v>11219</v>
      </c>
      <c r="F133" s="26">
        <v>12848</v>
      </c>
      <c r="G133" s="27"/>
      <c r="H133" s="7"/>
      <c r="I133" s="28">
        <f t="shared" si="14"/>
        <v>3783</v>
      </c>
      <c r="J133" s="27">
        <f t="shared" si="14"/>
        <v>500</v>
      </c>
      <c r="K133" s="7"/>
      <c r="L133" s="124">
        <f t="shared" si="22"/>
        <v>-0.98933756158251962</v>
      </c>
      <c r="M133" s="27">
        <f t="shared" ca="1" si="15"/>
        <v>3.670441522263659E-6</v>
      </c>
      <c r="N133" s="44"/>
      <c r="O133" s="44"/>
      <c r="P133" s="7"/>
      <c r="Q133" s="28">
        <f t="shared" ca="1" si="16"/>
        <v>3822.4090632251418</v>
      </c>
      <c r="R133" s="27">
        <f t="shared" ca="1" si="17"/>
        <v>500.36844831789136</v>
      </c>
      <c r="S133" s="7"/>
      <c r="T133" s="28">
        <f t="shared" ca="1" si="18"/>
        <v>-0.98851960958661511</v>
      </c>
      <c r="U133" s="27">
        <f t="shared" ca="1" si="19"/>
        <v>0.12960519751590741</v>
      </c>
      <c r="V133" s="7"/>
      <c r="W133" s="28">
        <f t="shared" ca="1" si="20"/>
        <v>-0.98742172194354572</v>
      </c>
      <c r="X133" s="27">
        <f t="shared" ca="1" si="24"/>
        <v>89.934710238199614</v>
      </c>
      <c r="Y133" s="7"/>
      <c r="Z133" s="28">
        <f t="shared" si="23"/>
        <v>90.422999999999789</v>
      </c>
      <c r="AA133" s="27">
        <f t="shared" si="21"/>
        <v>1.5781790695308291</v>
      </c>
      <c r="AB133" s="7"/>
      <c r="AC133" s="28">
        <f t="shared" ca="1" si="13"/>
        <v>-0.48828976180017492</v>
      </c>
      <c r="AD133" s="27"/>
      <c r="AE133" s="7"/>
    </row>
    <row r="134" spans="1:31" s="26" customFormat="1" x14ac:dyDescent="0.25">
      <c r="A134" s="26">
        <v>49</v>
      </c>
      <c r="B134" s="26">
        <v>-632</v>
      </c>
      <c r="C134" s="26">
        <v>15018</v>
      </c>
      <c r="D134" s="26">
        <v>13165</v>
      </c>
      <c r="E134" s="26">
        <v>11206</v>
      </c>
      <c r="F134" s="26">
        <v>13035</v>
      </c>
      <c r="G134" s="27"/>
      <c r="H134" s="7"/>
      <c r="I134" s="28">
        <f t="shared" si="14"/>
        <v>3812</v>
      </c>
      <c r="J134" s="27">
        <f t="shared" si="14"/>
        <v>130</v>
      </c>
      <c r="K134" s="7"/>
      <c r="L134" s="124">
        <f t="shared" si="22"/>
        <v>-0.99757429056664615</v>
      </c>
      <c r="M134" s="27">
        <f t="shared" ca="1" si="15"/>
        <v>3.2856369516647492E-6</v>
      </c>
      <c r="N134" s="44"/>
      <c r="O134" s="44"/>
      <c r="P134" s="7"/>
      <c r="Q134" s="28">
        <f t="shared" ca="1" si="16"/>
        <v>3851.4090632251418</v>
      </c>
      <c r="R134" s="27">
        <f t="shared" ca="1" si="17"/>
        <v>130.36844831789136</v>
      </c>
      <c r="S134" s="7"/>
      <c r="T134" s="28">
        <f t="shared" ca="1" si="18"/>
        <v>-0.99601934815562743</v>
      </c>
      <c r="U134" s="27">
        <f t="shared" ca="1" si="19"/>
        <v>3.3767973482109186E-2</v>
      </c>
      <c r="V134" s="7"/>
      <c r="W134" s="28">
        <f t="shared" ca="1" si="20"/>
        <v>-0.99576165796414096</v>
      </c>
      <c r="X134" s="27">
        <f t="shared" ca="1" si="24"/>
        <v>84.399285315119982</v>
      </c>
      <c r="Y134" s="7"/>
      <c r="Z134" s="28">
        <f t="shared" si="23"/>
        <v>84.734999999999786</v>
      </c>
      <c r="AA134" s="27">
        <f t="shared" si="21"/>
        <v>1.4789047416773915</v>
      </c>
      <c r="AB134" s="7"/>
      <c r="AC134" s="28">
        <f t="shared" ca="1" si="13"/>
        <v>-0.33571468487980383</v>
      </c>
      <c r="AD134" s="27"/>
      <c r="AE134" s="7"/>
    </row>
    <row r="135" spans="1:31" s="26" customFormat="1" x14ac:dyDescent="0.25">
      <c r="A135" s="26">
        <v>50</v>
      </c>
      <c r="B135" s="26">
        <v>-624</v>
      </c>
      <c r="C135" s="26">
        <v>15014</v>
      </c>
      <c r="D135" s="26">
        <v>12970</v>
      </c>
      <c r="E135" s="26">
        <v>11206</v>
      </c>
      <c r="F135" s="26">
        <v>13222</v>
      </c>
      <c r="G135" s="27"/>
      <c r="H135" s="7"/>
      <c r="I135" s="28">
        <f t="shared" si="14"/>
        <v>3808</v>
      </c>
      <c r="J135" s="27">
        <f t="shared" si="14"/>
        <v>-252</v>
      </c>
      <c r="K135" s="7"/>
      <c r="L135" s="124">
        <f t="shared" si="22"/>
        <v>-0.99606875357932345</v>
      </c>
      <c r="M135" s="27">
        <f t="shared" ca="1" si="15"/>
        <v>2.2508599733585949E-7</v>
      </c>
      <c r="N135" s="44"/>
      <c r="O135" s="44"/>
      <c r="P135" s="7"/>
      <c r="Q135" s="28">
        <f t="shared" ca="1" si="16"/>
        <v>3847.4090632251418</v>
      </c>
      <c r="R135" s="27">
        <f t="shared" ca="1" si="17"/>
        <v>-251.63155168210864</v>
      </c>
      <c r="S135" s="7"/>
      <c r="T135" s="28">
        <f t="shared" ca="1" si="18"/>
        <v>-0.99498490145645324</v>
      </c>
      <c r="U135" s="27">
        <f t="shared" ca="1" si="19"/>
        <v>-6.5177484844677086E-2</v>
      </c>
      <c r="V135" s="7"/>
      <c r="W135" s="28">
        <f t="shared" ca="1" si="20"/>
        <v>-0.99559432128980696</v>
      </c>
      <c r="X135" s="27">
        <f t="shared" ca="1" si="24"/>
        <v>78.711456827076177</v>
      </c>
      <c r="Y135" s="7"/>
      <c r="Z135" s="28">
        <f t="shared" si="23"/>
        <v>79.118999999999787</v>
      </c>
      <c r="AA135" s="27">
        <f t="shared" si="21"/>
        <v>1.3808870508853899</v>
      </c>
      <c r="AB135" s="7"/>
      <c r="AC135" s="28">
        <f t="shared" ca="1" si="13"/>
        <v>-0.40754317292361009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14997</v>
      </c>
      <c r="D136" s="26">
        <v>12789</v>
      </c>
      <c r="E136" s="26">
        <v>11230</v>
      </c>
      <c r="F136" s="26">
        <v>13415</v>
      </c>
      <c r="G136" s="27"/>
      <c r="H136" s="7"/>
      <c r="I136" s="28">
        <f t="shared" si="14"/>
        <v>3767</v>
      </c>
      <c r="J136" s="27">
        <f t="shared" si="14"/>
        <v>-626</v>
      </c>
      <c r="K136" s="7"/>
      <c r="L136" s="124">
        <f t="shared" si="22"/>
        <v>-0.985076776454892</v>
      </c>
      <c r="M136" s="27">
        <f t="shared" ca="1" si="15"/>
        <v>5.8224306033791473E-7</v>
      </c>
      <c r="N136" s="44"/>
      <c r="O136" s="44"/>
      <c r="P136" s="7"/>
      <c r="Q136" s="28">
        <f t="shared" ca="1" si="16"/>
        <v>3806.4090632251418</v>
      </c>
      <c r="R136" s="27">
        <f t="shared" ca="1" si="17"/>
        <v>-625.63155168210858</v>
      </c>
      <c r="S136" s="7"/>
      <c r="T136" s="28">
        <f t="shared" ca="1" si="18"/>
        <v>-0.98438182278991859</v>
      </c>
      <c r="U136" s="27">
        <f t="shared" ca="1" si="19"/>
        <v>-0.16205078697613798</v>
      </c>
      <c r="V136" s="7"/>
      <c r="W136" s="28">
        <f t="shared" ca="1" si="20"/>
        <v>-0.98583982498568012</v>
      </c>
      <c r="X136" s="27">
        <f t="shared" ca="1" si="24"/>
        <v>73.122320878953758</v>
      </c>
      <c r="Y136" s="7"/>
      <c r="Z136" s="28">
        <f t="shared" si="23"/>
        <v>73.529999999999788</v>
      </c>
      <c r="AA136" s="27">
        <f t="shared" si="21"/>
        <v>1.2833405989914266</v>
      </c>
      <c r="AB136" s="7"/>
      <c r="AC136" s="28">
        <f t="shared" ca="1" si="13"/>
        <v>-0.40767912104602999</v>
      </c>
      <c r="AD136" s="27"/>
      <c r="AE136" s="7"/>
    </row>
    <row r="137" spans="1:31" s="26" customFormat="1" x14ac:dyDescent="0.25">
      <c r="A137" s="26">
        <v>52</v>
      </c>
      <c r="B137" s="26">
        <v>-606</v>
      </c>
      <c r="C137" s="26">
        <v>14958</v>
      </c>
      <c r="D137" s="26">
        <v>12611</v>
      </c>
      <c r="E137" s="26">
        <v>11271</v>
      </c>
      <c r="F137" s="26">
        <v>13590</v>
      </c>
      <c r="G137" s="27"/>
      <c r="H137" s="7"/>
      <c r="I137" s="28">
        <f t="shared" si="14"/>
        <v>3687</v>
      </c>
      <c r="J137" s="27">
        <f t="shared" si="14"/>
        <v>-979</v>
      </c>
      <c r="K137" s="7"/>
      <c r="L137" s="124">
        <f t="shared" si="22"/>
        <v>-0.96531938216826818</v>
      </c>
      <c r="M137" s="27">
        <f t="shared" ca="1" si="15"/>
        <v>3.9946614222606928E-7</v>
      </c>
      <c r="N137" s="44"/>
      <c r="O137" s="44"/>
      <c r="P137" s="7"/>
      <c r="Q137" s="28">
        <f t="shared" ca="1" si="16"/>
        <v>3726.4090632251418</v>
      </c>
      <c r="R137" s="27">
        <f t="shared" ca="1" si="17"/>
        <v>-978.63155168210858</v>
      </c>
      <c r="S137" s="7"/>
      <c r="T137" s="28">
        <f t="shared" ca="1" si="18"/>
        <v>-0.96369288880643633</v>
      </c>
      <c r="U137" s="27">
        <f t="shared" ca="1" si="19"/>
        <v>-0.25348467909486977</v>
      </c>
      <c r="V137" s="7"/>
      <c r="W137" s="28">
        <f t="shared" ca="1" si="20"/>
        <v>-0.96595141550775754</v>
      </c>
      <c r="X137" s="27">
        <f t="shared" ca="1" si="24"/>
        <v>67.753032701978782</v>
      </c>
      <c r="Y137" s="7"/>
      <c r="Z137" s="28">
        <f t="shared" si="23"/>
        <v>68.075999999999794</v>
      </c>
      <c r="AA137" s="27">
        <f t="shared" si="21"/>
        <v>1.1881503415876562</v>
      </c>
      <c r="AB137" s="7"/>
      <c r="AC137" s="28">
        <f t="shared" ca="1" si="13"/>
        <v>-0.32296729802101254</v>
      </c>
      <c r="AD137" s="27"/>
      <c r="AE137" s="7"/>
    </row>
    <row r="138" spans="1:31" s="26" customFormat="1" x14ac:dyDescent="0.25">
      <c r="A138" s="26">
        <v>53</v>
      </c>
      <c r="B138" s="26">
        <v>-618</v>
      </c>
      <c r="C138" s="26">
        <v>14903</v>
      </c>
      <c r="D138" s="26">
        <v>12425</v>
      </c>
      <c r="E138" s="26">
        <v>11326</v>
      </c>
      <c r="F138" s="26">
        <v>13767</v>
      </c>
      <c r="G138" s="27"/>
      <c r="H138" s="7"/>
      <c r="I138" s="28">
        <f t="shared" si="14"/>
        <v>3577</v>
      </c>
      <c r="J138" s="27">
        <f t="shared" si="14"/>
        <v>-1342</v>
      </c>
      <c r="K138" s="7"/>
      <c r="L138" s="124">
        <f t="shared" si="22"/>
        <v>-0.93617040606473545</v>
      </c>
      <c r="M138" s="27">
        <f t="shared" ca="1" si="15"/>
        <v>4.6511480104867353E-6</v>
      </c>
      <c r="N138" s="44"/>
      <c r="O138" s="44"/>
      <c r="P138" s="7"/>
      <c r="Q138" s="28">
        <f t="shared" ca="1" si="16"/>
        <v>3616.4090632251418</v>
      </c>
      <c r="R138" s="27">
        <f t="shared" ca="1" si="17"/>
        <v>-1341.6315516821087</v>
      </c>
      <c r="S138" s="7"/>
      <c r="T138" s="28">
        <f t="shared" ca="1" si="18"/>
        <v>-0.93524560457914829</v>
      </c>
      <c r="U138" s="27">
        <f t="shared" ca="1" si="19"/>
        <v>-0.34750876645775836</v>
      </c>
      <c r="V138" s="7"/>
      <c r="W138" s="28">
        <f t="shared" ca="1" si="20"/>
        <v>-0.93832705810215056</v>
      </c>
      <c r="X138" s="27">
        <f t="shared" ca="1" si="24"/>
        <v>62.134957107073376</v>
      </c>
      <c r="Y138" s="7"/>
      <c r="Z138" s="28">
        <f t="shared" si="23"/>
        <v>62.513999999999797</v>
      </c>
      <c r="AA138" s="27">
        <f t="shared" si="21"/>
        <v>1.0910751285917315</v>
      </c>
      <c r="AB138" s="7"/>
      <c r="AC138" s="28">
        <f t="shared" ca="1" si="13"/>
        <v>-0.3790428929264209</v>
      </c>
      <c r="AD138" s="27"/>
      <c r="AE138" s="7"/>
    </row>
    <row r="139" spans="1:31" s="26" customFormat="1" x14ac:dyDescent="0.25">
      <c r="A139" s="26">
        <v>54</v>
      </c>
      <c r="B139" s="26">
        <v>-620</v>
      </c>
      <c r="C139" s="26">
        <v>14831</v>
      </c>
      <c r="D139" s="26">
        <v>12258</v>
      </c>
      <c r="E139" s="26">
        <v>11399</v>
      </c>
      <c r="F139" s="26">
        <v>13947</v>
      </c>
      <c r="G139" s="27"/>
      <c r="H139" s="7"/>
      <c r="I139" s="28">
        <f t="shared" si="14"/>
        <v>3432</v>
      </c>
      <c r="J139" s="27">
        <f t="shared" si="14"/>
        <v>-1689</v>
      </c>
      <c r="K139" s="7"/>
      <c r="L139" s="124">
        <f t="shared" si="22"/>
        <v>-0.89806917987356905</v>
      </c>
      <c r="M139" s="27">
        <f t="shared" ca="1" si="15"/>
        <v>1.2570174583728699E-5</v>
      </c>
      <c r="N139" s="44"/>
      <c r="O139" s="44"/>
      <c r="P139" s="7"/>
      <c r="Q139" s="28">
        <f t="shared" ca="1" si="16"/>
        <v>3471.4090632251418</v>
      </c>
      <c r="R139" s="27">
        <f t="shared" ca="1" si="17"/>
        <v>-1688.6315516821087</v>
      </c>
      <c r="S139" s="7"/>
      <c r="T139" s="28">
        <f t="shared" ca="1" si="18"/>
        <v>-0.89774691173408672</v>
      </c>
      <c r="U139" s="27">
        <f t="shared" ca="1" si="19"/>
        <v>-0.43738854142999611</v>
      </c>
      <c r="V139" s="7"/>
      <c r="W139" s="28">
        <f t="shared" ca="1" si="20"/>
        <v>-0.90161462407475579</v>
      </c>
      <c r="X139" s="27">
        <f t="shared" ca="1" si="24"/>
        <v>56.578222224930244</v>
      </c>
      <c r="Y139" s="7"/>
      <c r="Z139" s="28">
        <f t="shared" si="23"/>
        <v>56.933999999999799</v>
      </c>
      <c r="AA139" s="27">
        <f t="shared" si="21"/>
        <v>0.99368575633044809</v>
      </c>
      <c r="AB139" s="7"/>
      <c r="AC139" s="28">
        <f t="shared" ca="1" si="13"/>
        <v>-0.35577777506955499</v>
      </c>
      <c r="AD139" s="27"/>
      <c r="AE139" s="7"/>
    </row>
    <row r="140" spans="1:31" s="26" customFormat="1" x14ac:dyDescent="0.25">
      <c r="A140" s="26">
        <v>55</v>
      </c>
      <c r="B140" s="26">
        <v>-644</v>
      </c>
      <c r="C140" s="26">
        <v>14734</v>
      </c>
      <c r="D140" s="26">
        <v>12088</v>
      </c>
      <c r="E140" s="26">
        <v>11491</v>
      </c>
      <c r="F140" s="26">
        <v>14112</v>
      </c>
      <c r="G140" s="27"/>
      <c r="H140" s="7"/>
      <c r="I140" s="28">
        <f t="shared" si="14"/>
        <v>3243</v>
      </c>
      <c r="J140" s="27">
        <f t="shared" si="14"/>
        <v>-2024</v>
      </c>
      <c r="K140" s="7"/>
      <c r="L140" s="124">
        <f t="shared" si="22"/>
        <v>-0.84948685035092819</v>
      </c>
      <c r="M140" s="27">
        <f t="shared" ca="1" si="15"/>
        <v>1.6070066315040624E-5</v>
      </c>
      <c r="N140" s="44"/>
      <c r="O140" s="44"/>
      <c r="P140" s="7"/>
      <c r="Q140" s="28">
        <f t="shared" ca="1" si="16"/>
        <v>3282.4090632251418</v>
      </c>
      <c r="R140" s="27">
        <f t="shared" ca="1" si="17"/>
        <v>-2023.6315516821087</v>
      </c>
      <c r="S140" s="7"/>
      <c r="T140" s="28">
        <f t="shared" ca="1" si="18"/>
        <v>-0.84886930519810988</v>
      </c>
      <c r="U140" s="27">
        <f t="shared" ca="1" si="19"/>
        <v>-0.52416008210924592</v>
      </c>
      <c r="V140" s="7"/>
      <c r="W140" s="28">
        <f t="shared" ca="1" si="20"/>
        <v>-0.85349559907279149</v>
      </c>
      <c r="X140" s="27">
        <f t="shared" ca="1" si="24"/>
        <v>50.901560338121271</v>
      </c>
      <c r="Y140" s="7"/>
      <c r="Z140" s="28">
        <f t="shared" si="23"/>
        <v>51.137999999999799</v>
      </c>
      <c r="AA140" s="27">
        <f t="shared" si="21"/>
        <v>0.89252647288485665</v>
      </c>
      <c r="AB140" s="7"/>
      <c r="AC140" s="28">
        <f t="shared" ca="1" si="13"/>
        <v>-0.23643966187852783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14632</v>
      </c>
      <c r="D141" s="26">
        <v>11931</v>
      </c>
      <c r="E141" s="26">
        <v>11601</v>
      </c>
      <c r="F141" s="26">
        <v>14278</v>
      </c>
      <c r="G141" s="27"/>
      <c r="H141" s="7"/>
      <c r="I141" s="28">
        <f t="shared" si="14"/>
        <v>3031</v>
      </c>
      <c r="J141" s="27">
        <f t="shared" si="14"/>
        <v>-2347</v>
      </c>
      <c r="K141" s="7"/>
      <c r="L141" s="124">
        <f t="shared" si="22"/>
        <v>-0.79288593742330349</v>
      </c>
      <c r="M141" s="27">
        <f t="shared" ca="1" si="15"/>
        <v>4.2446520204903784E-5</v>
      </c>
      <c r="N141" s="44"/>
      <c r="O141" s="44"/>
      <c r="P141" s="7"/>
      <c r="Q141" s="28">
        <f t="shared" ca="1" si="16"/>
        <v>3070.4090632251418</v>
      </c>
      <c r="R141" s="27">
        <f t="shared" ca="1" si="17"/>
        <v>-2346.6315516821087</v>
      </c>
      <c r="S141" s="7"/>
      <c r="T141" s="28">
        <f t="shared" ca="1" si="18"/>
        <v>-0.79404363014188184</v>
      </c>
      <c r="U141" s="27">
        <f t="shared" ca="1" si="19"/>
        <v>-0.60782338849550754</v>
      </c>
      <c r="V141" s="7"/>
      <c r="W141" s="28">
        <f t="shared" ca="1" si="20"/>
        <v>-0.79940103682430297</v>
      </c>
      <c r="X141" s="27">
        <f t="shared" ca="1" si="24"/>
        <v>45.209542957794156</v>
      </c>
      <c r="Y141" s="7"/>
      <c r="Z141" s="28">
        <f t="shared" si="23"/>
        <v>45.404999999999802</v>
      </c>
      <c r="AA141" s="27">
        <f t="shared" si="21"/>
        <v>0.79246674686802188</v>
      </c>
      <c r="AB141" s="7"/>
      <c r="AC141" s="28">
        <f t="shared" ca="1" si="13"/>
        <v>-0.1954570422056463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14497</v>
      </c>
      <c r="D142" s="26">
        <v>11778</v>
      </c>
      <c r="E142" s="26">
        <v>11719</v>
      </c>
      <c r="F142" s="26">
        <v>14413</v>
      </c>
      <c r="G142" s="27"/>
      <c r="H142" s="7"/>
      <c r="I142" s="28">
        <f t="shared" si="14"/>
        <v>2778</v>
      </c>
      <c r="J142" s="27">
        <f t="shared" si="14"/>
        <v>-2635</v>
      </c>
      <c r="K142" s="7"/>
      <c r="L142" s="124">
        <f t="shared" si="22"/>
        <v>-0.72910320002263707</v>
      </c>
      <c r="M142" s="27">
        <f t="shared" ca="1" si="15"/>
        <v>3.0474129534915339E-5</v>
      </c>
      <c r="N142" s="44"/>
      <c r="O142" s="44"/>
      <c r="P142" s="7"/>
      <c r="Q142" s="28">
        <f t="shared" ca="1" si="16"/>
        <v>2817.4090632251418</v>
      </c>
      <c r="R142" s="27">
        <f t="shared" ca="1" si="17"/>
        <v>-2634.6315516821087</v>
      </c>
      <c r="S142" s="7"/>
      <c r="T142" s="28">
        <f t="shared" ca="1" si="18"/>
        <v>-0.72861487641911926</v>
      </c>
      <c r="U142" s="27">
        <f t="shared" ca="1" si="19"/>
        <v>-0.68242101152722079</v>
      </c>
      <c r="V142" s="7"/>
      <c r="W142" s="28">
        <f t="shared" ca="1" si="20"/>
        <v>-0.73462353783249212</v>
      </c>
      <c r="X142" s="27">
        <f t="shared" ca="1" si="24"/>
        <v>39.56679823387401</v>
      </c>
      <c r="Y142" s="7"/>
      <c r="Z142" s="28">
        <f t="shared" si="23"/>
        <v>39.7349999999998</v>
      </c>
      <c r="AA142" s="27">
        <f t="shared" si="21"/>
        <v>0.69350657827994333</v>
      </c>
      <c r="AB142" s="7"/>
      <c r="AC142" s="28">
        <f t="shared" ca="1" si="13"/>
        <v>-0.16820176612579019</v>
      </c>
      <c r="AD142" s="27"/>
      <c r="AE142" s="7"/>
    </row>
    <row r="143" spans="1:31" s="26" customFormat="1" x14ac:dyDescent="0.25">
      <c r="A143" s="26">
        <v>58</v>
      </c>
      <c r="B143" s="26">
        <v>-620</v>
      </c>
      <c r="C143" s="26">
        <v>14364</v>
      </c>
      <c r="D143" s="26">
        <v>11647</v>
      </c>
      <c r="E143" s="26">
        <v>11856</v>
      </c>
      <c r="F143" s="26">
        <v>14546</v>
      </c>
      <c r="G143" s="27"/>
      <c r="H143" s="7"/>
      <c r="I143" s="28">
        <f t="shared" si="14"/>
        <v>2508</v>
      </c>
      <c r="J143" s="27">
        <f t="shared" si="14"/>
        <v>-2899</v>
      </c>
      <c r="K143" s="7"/>
      <c r="L143" s="124">
        <f t="shared" si="22"/>
        <v>-0.65936396445398548</v>
      </c>
      <c r="M143" s="27">
        <f t="shared" ca="1" si="15"/>
        <v>3.6373280287522439E-5</v>
      </c>
      <c r="N143" s="44"/>
      <c r="O143" s="44"/>
      <c r="P143" s="7"/>
      <c r="Q143" s="28">
        <f t="shared" ca="1" si="16"/>
        <v>2547.4090632251418</v>
      </c>
      <c r="R143" s="27">
        <f t="shared" ca="1" si="17"/>
        <v>-2898.6315516821087</v>
      </c>
      <c r="S143" s="7"/>
      <c r="T143" s="28">
        <f t="shared" ca="1" si="18"/>
        <v>-0.65878972422486659</v>
      </c>
      <c r="U143" s="27">
        <f t="shared" ca="1" si="19"/>
        <v>-0.7508021659729579</v>
      </c>
      <c r="V143" s="7"/>
      <c r="W143" s="28">
        <f t="shared" ca="1" si="20"/>
        <v>-0.66539499092445653</v>
      </c>
      <c r="X143" s="27">
        <f t="shared" ca="1" si="24"/>
        <v>34.005852317771371</v>
      </c>
      <c r="Y143" s="7"/>
      <c r="Z143" s="28">
        <f t="shared" si="23"/>
        <v>34.154999999999802</v>
      </c>
      <c r="AA143" s="27">
        <f t="shared" si="21"/>
        <v>0.59611720601865981</v>
      </c>
      <c r="AB143" s="7"/>
      <c r="AC143" s="28">
        <f t="shared" ca="1" si="13"/>
        <v>-0.14914768222843122</v>
      </c>
      <c r="AD143" s="27"/>
      <c r="AE143" s="7"/>
    </row>
    <row r="144" spans="1:31" s="26" customFormat="1" x14ac:dyDescent="0.25">
      <c r="A144" s="26">
        <v>59</v>
      </c>
      <c r="B144" s="26">
        <v>-631</v>
      </c>
      <c r="C144" s="26">
        <v>14218</v>
      </c>
      <c r="D144" s="26">
        <v>11529</v>
      </c>
      <c r="E144" s="26">
        <v>12010</v>
      </c>
      <c r="F144" s="26">
        <v>14674</v>
      </c>
      <c r="G144" s="27"/>
      <c r="H144" s="7"/>
      <c r="I144" s="28">
        <f t="shared" si="14"/>
        <v>2208</v>
      </c>
      <c r="J144" s="27">
        <f t="shared" si="14"/>
        <v>-3145</v>
      </c>
      <c r="K144" s="7"/>
      <c r="L144" s="124">
        <f t="shared" si="22"/>
        <v>-0.58197556680424101</v>
      </c>
      <c r="M144" s="27">
        <f t="shared" ca="1" si="15"/>
        <v>4.0849592195435222E-5</v>
      </c>
      <c r="N144" s="44"/>
      <c r="O144" s="44"/>
      <c r="P144" s="7"/>
      <c r="Q144" s="28">
        <f t="shared" ca="1" si="16"/>
        <v>2247.4090632251418</v>
      </c>
      <c r="R144" s="27">
        <f t="shared" ca="1" si="17"/>
        <v>-3144.6315516821087</v>
      </c>
      <c r="S144" s="7"/>
      <c r="T144" s="28">
        <f t="shared" ca="1" si="18"/>
        <v>-0.58120622178680814</v>
      </c>
      <c r="U144" s="27">
        <f t="shared" ca="1" si="19"/>
        <v>-0.81452096897921289</v>
      </c>
      <c r="V144" s="7"/>
      <c r="W144" s="28">
        <f t="shared" ca="1" si="20"/>
        <v>-0.58836693537407292</v>
      </c>
      <c r="X144" s="27">
        <f t="shared" ca="1" si="24"/>
        <v>28.299390587918538</v>
      </c>
      <c r="Y144" s="7"/>
      <c r="Z144" s="28">
        <f t="shared" si="23"/>
        <v>28.475999999999804</v>
      </c>
      <c r="AA144" s="27">
        <f t="shared" si="21"/>
        <v>0.49699995779790185</v>
      </c>
      <c r="AB144" s="7"/>
      <c r="AC144" s="28">
        <f t="shared" ca="1" si="13"/>
        <v>-0.17660941208126602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14066</v>
      </c>
      <c r="D145" s="26">
        <v>11431</v>
      </c>
      <c r="E145" s="26">
        <v>12165</v>
      </c>
      <c r="F145" s="26">
        <v>14773</v>
      </c>
      <c r="G145" s="27"/>
      <c r="H145" s="7"/>
      <c r="I145" s="28">
        <f t="shared" si="14"/>
        <v>1901</v>
      </c>
      <c r="J145" s="27">
        <f t="shared" si="14"/>
        <v>-3342</v>
      </c>
      <c r="K145" s="7"/>
      <c r="L145" s="124">
        <f t="shared" si="22"/>
        <v>-0.50253664500062456</v>
      </c>
      <c r="M145" s="27">
        <f t="shared" ca="1" si="15"/>
        <v>4.7343376482499822E-5</v>
      </c>
      <c r="N145" s="44"/>
      <c r="O145" s="44"/>
      <c r="P145" s="7"/>
      <c r="Q145" s="28">
        <f t="shared" ca="1" si="16"/>
        <v>1940.4090632251416</v>
      </c>
      <c r="R145" s="27">
        <f t="shared" ca="1" si="17"/>
        <v>-3341.6315516821087</v>
      </c>
      <c r="S145" s="7"/>
      <c r="T145" s="28">
        <f t="shared" ca="1" si="18"/>
        <v>-0.50181243762519501</v>
      </c>
      <c r="U145" s="27">
        <f t="shared" ca="1" si="19"/>
        <v>-0.86554781528910008</v>
      </c>
      <c r="V145" s="7"/>
      <c r="W145" s="28">
        <f t="shared" ca="1" si="20"/>
        <v>-0.50941729733034591</v>
      </c>
      <c r="X145" s="27">
        <f t="shared" ca="1" si="24"/>
        <v>22.935928521653466</v>
      </c>
      <c r="Y145" s="7"/>
      <c r="Z145" s="28">
        <f t="shared" si="23"/>
        <v>23.039999999999804</v>
      </c>
      <c r="AA145" s="27">
        <f t="shared" si="21"/>
        <v>0.40212385965949005</v>
      </c>
      <c r="AB145" s="7"/>
      <c r="AC145" s="28">
        <f t="shared" ca="1" si="13"/>
        <v>-0.1040714783463379</v>
      </c>
      <c r="AD145" s="27"/>
      <c r="AE145" s="7"/>
    </row>
    <row r="146" spans="1:31" s="26" customFormat="1" x14ac:dyDescent="0.25">
      <c r="A146" s="26">
        <v>61</v>
      </c>
      <c r="B146" s="26">
        <v>-617</v>
      </c>
      <c r="C146" s="26">
        <v>13888</v>
      </c>
      <c r="D146" s="26">
        <v>11338</v>
      </c>
      <c r="E146" s="26">
        <v>12323</v>
      </c>
      <c r="F146" s="26">
        <v>14850</v>
      </c>
      <c r="G146" s="27"/>
      <c r="H146" s="7"/>
      <c r="I146" s="28">
        <f t="shared" si="14"/>
        <v>1565</v>
      </c>
      <c r="J146" s="27">
        <f t="shared" si="14"/>
        <v>-3512</v>
      </c>
      <c r="K146" s="7"/>
      <c r="L146" s="124">
        <f t="shared" si="22"/>
        <v>-0.41672656297121419</v>
      </c>
      <c r="M146" s="27">
        <f t="shared" ca="1" si="15"/>
        <v>3.8189669099905144E-5</v>
      </c>
      <c r="N146" s="44"/>
      <c r="O146" s="44"/>
      <c r="P146" s="7"/>
      <c r="Q146" s="28">
        <f t="shared" ca="1" si="16"/>
        <v>1604.4090632251416</v>
      </c>
      <c r="R146" s="27">
        <f t="shared" ca="1" si="17"/>
        <v>-3511.6315516821087</v>
      </c>
      <c r="S146" s="7"/>
      <c r="T146" s="28">
        <f t="shared" ca="1" si="18"/>
        <v>-0.4149189148945695</v>
      </c>
      <c r="U146" s="27">
        <f t="shared" ca="1" si="19"/>
        <v>-0.90958113443976407</v>
      </c>
      <c r="V146" s="7"/>
      <c r="W146" s="28">
        <f t="shared" ca="1" si="20"/>
        <v>-0.4229063420206548</v>
      </c>
      <c r="X146" s="27">
        <f t="shared" ca="1" si="24"/>
        <v>17.392927867858759</v>
      </c>
      <c r="Y146" s="7"/>
      <c r="Z146" s="28">
        <f t="shared" si="23"/>
        <v>17.486999999999803</v>
      </c>
      <c r="AA146" s="27">
        <f t="shared" si="21"/>
        <v>0.30520572629624498</v>
      </c>
      <c r="AB146" s="7"/>
      <c r="AC146" s="28">
        <f t="shared" ca="1" si="13"/>
        <v>-9.4072132141043596E-2</v>
      </c>
      <c r="AD146" s="27"/>
      <c r="AE146" s="7"/>
    </row>
    <row r="147" spans="1:31" s="26" customFormat="1" x14ac:dyDescent="0.25">
      <c r="A147" s="26">
        <v>62</v>
      </c>
      <c r="B147" s="26">
        <v>-631</v>
      </c>
      <c r="C147" s="26">
        <v>13724</v>
      </c>
      <c r="D147" s="26">
        <v>11273</v>
      </c>
      <c r="E147" s="26">
        <v>12508</v>
      </c>
      <c r="F147" s="26">
        <v>14933</v>
      </c>
      <c r="G147" s="27"/>
      <c r="H147" s="7"/>
      <c r="I147" s="28">
        <f t="shared" si="14"/>
        <v>1216</v>
      </c>
      <c r="J147" s="27">
        <f t="shared" si="14"/>
        <v>-3660</v>
      </c>
      <c r="K147" s="7"/>
      <c r="L147" s="124">
        <f t="shared" si="22"/>
        <v>-0.32493087423917494</v>
      </c>
      <c r="M147" s="27">
        <f t="shared" ca="1" si="15"/>
        <v>6.4842611804354709E-5</v>
      </c>
      <c r="N147" s="44"/>
      <c r="O147" s="44"/>
      <c r="P147" s="7"/>
      <c r="Q147" s="28">
        <f t="shared" ca="1" si="16"/>
        <v>1255.4090632251416</v>
      </c>
      <c r="R147" s="27">
        <f t="shared" ca="1" si="17"/>
        <v>-3659.6315516821087</v>
      </c>
      <c r="S147" s="7"/>
      <c r="T147" s="28">
        <f t="shared" ca="1" si="18"/>
        <v>-0.3246634403916282</v>
      </c>
      <c r="U147" s="27">
        <f t="shared" ca="1" si="19"/>
        <v>-0.94791602405328335</v>
      </c>
      <c r="V147" s="7"/>
      <c r="W147" s="28">
        <f t="shared" ca="1" si="20"/>
        <v>-0.33298336527017613</v>
      </c>
      <c r="X147" s="27">
        <f t="shared" ca="1" si="24"/>
        <v>11.812356374702347</v>
      </c>
      <c r="Y147" s="7"/>
      <c r="Z147" s="28">
        <f t="shared" si="23"/>
        <v>11.807999999999804</v>
      </c>
      <c r="AA147" s="27">
        <f t="shared" si="21"/>
        <v>0.206088478075487</v>
      </c>
      <c r="AB147" s="7"/>
      <c r="AC147" s="28">
        <f t="shared" ca="1" si="13"/>
        <v>4.3563747025423538E-3</v>
      </c>
      <c r="AD147" s="27"/>
      <c r="AE147" s="7"/>
    </row>
    <row r="148" spans="1:31" s="26" customFormat="1" x14ac:dyDescent="0.25">
      <c r="A148" s="26">
        <v>63</v>
      </c>
      <c r="B148" s="26">
        <v>-632</v>
      </c>
      <c r="C148" s="26">
        <v>13540</v>
      </c>
      <c r="D148" s="26">
        <v>11219</v>
      </c>
      <c r="E148" s="26">
        <v>12692</v>
      </c>
      <c r="F148" s="26">
        <v>14985</v>
      </c>
      <c r="G148" s="27"/>
      <c r="H148" s="7"/>
      <c r="I148" s="28">
        <f t="shared" si="14"/>
        <v>848</v>
      </c>
      <c r="J148" s="27">
        <f t="shared" si="14"/>
        <v>-3766</v>
      </c>
      <c r="K148" s="7"/>
      <c r="L148" s="124">
        <f t="shared" si="22"/>
        <v>-0.22979351832027994</v>
      </c>
      <c r="M148" s="27">
        <f t="shared" ca="1" si="15"/>
        <v>6.8189916667895013E-5</v>
      </c>
      <c r="N148" s="44"/>
      <c r="O148" s="44"/>
      <c r="P148" s="7"/>
      <c r="Q148" s="28">
        <f t="shared" ca="1" si="16"/>
        <v>887.40906322514161</v>
      </c>
      <c r="R148" s="27">
        <f t="shared" ca="1" si="17"/>
        <v>-3765.6315516821087</v>
      </c>
      <c r="S148" s="7"/>
      <c r="T148" s="28">
        <f t="shared" ca="1" si="18"/>
        <v>-0.2294943440676098</v>
      </c>
      <c r="U148" s="27">
        <f t="shared" ca="1" si="19"/>
        <v>-0.97537209364134447</v>
      </c>
      <c r="V148" s="7"/>
      <c r="W148" s="28">
        <f t="shared" ca="1" si="20"/>
        <v>-0.23805123693185148</v>
      </c>
      <c r="X148" s="27">
        <f t="shared" ca="1" si="24"/>
        <v>6.1726202133376091</v>
      </c>
      <c r="Y148" s="7"/>
      <c r="Z148" s="28">
        <f t="shared" si="23"/>
        <v>6.1199999999998047</v>
      </c>
      <c r="AA148" s="27">
        <f t="shared" si="21"/>
        <v>0.10681415022204956</v>
      </c>
      <c r="AB148" s="7"/>
      <c r="AC148" s="28">
        <f t="shared" ref="AC148:AC149" ca="1" si="25">X148-Z148</f>
        <v>5.2620213337804422E-2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13349</v>
      </c>
      <c r="D149" s="26">
        <v>11188</v>
      </c>
      <c r="E149" s="26">
        <v>12878</v>
      </c>
      <c r="F149" s="26">
        <v>15021</v>
      </c>
      <c r="G149" s="27"/>
      <c r="H149" s="7"/>
      <c r="I149" s="28">
        <f t="shared" ref="I149:J149" si="26">C149-E149</f>
        <v>471</v>
      </c>
      <c r="J149" s="27">
        <f t="shared" si="26"/>
        <v>-3833</v>
      </c>
      <c r="K149" s="7"/>
      <c r="L149" s="124">
        <f t="shared" si="22"/>
        <v>-0.13239392576398276</v>
      </c>
      <c r="M149" s="27">
        <f t="shared" ref="M149" ca="1" si="27">(W149-L149)^2</f>
        <v>6.9040434531554974E-5</v>
      </c>
      <c r="N149" s="44"/>
      <c r="O149" s="44"/>
      <c r="P149" s="7"/>
      <c r="Q149" s="28">
        <f t="shared" ref="Q149" ca="1" si="28">I149-$J$4</f>
        <v>510.40906322514161</v>
      </c>
      <c r="R149" s="27">
        <f t="shared" ref="R149" ca="1" si="29">J149-$J$3</f>
        <v>-3832.6315516821087</v>
      </c>
      <c r="S149" s="7"/>
      <c r="T149" s="28">
        <f t="shared" ref="T149" ca="1" si="30">Q149/$J$7</f>
        <v>-0.13199774267044967</v>
      </c>
      <c r="U149" s="27">
        <f t="shared" ref="U149" ca="1" si="31">R149/$J$6</f>
        <v>-0.99272640177719451</v>
      </c>
      <c r="V149" s="7"/>
      <c r="W149" s="28">
        <f t="shared" ref="W149" ca="1" si="32">(T149-U149*SIN(-$J$11*PI()/180))/(COS(-$J$11*PI()/180))</f>
        <v>-0.14070298314322591</v>
      </c>
      <c r="X149" s="27">
        <f ca="1">IF(MOD(ATAN2(U149,W149)*180/PI()-$J$9+360,360)&gt;5,MOD(ATAN2(U149,W149)*180/PI()-$J$9+360,360)-360,MOD(ATAN2(U149,W149)*180/PI()-$J$9+360,360))</f>
        <v>0.52405461514581475</v>
      </c>
      <c r="Y149" s="7"/>
      <c r="Z149" s="28">
        <f t="shared" si="23"/>
        <v>0.43199999999980498</v>
      </c>
      <c r="AA149" s="27">
        <f t="shared" ref="AA149" si="33">Z149*PI()/180</f>
        <v>7.5398223686120999E-3</v>
      </c>
      <c r="AB149" s="7"/>
      <c r="AC149" s="28">
        <f t="shared" ca="1" si="25"/>
        <v>9.2054615146009766E-2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40025</v>
      </c>
    </row>
    <row r="155" spans="1:31" x14ac:dyDescent="0.25">
      <c r="A155" t="s">
        <v>177</v>
      </c>
      <c r="B155">
        <v>40025</v>
      </c>
    </row>
    <row r="156" spans="1:31" x14ac:dyDescent="0.25">
      <c r="A156" s="31" t="s">
        <v>188</v>
      </c>
      <c r="B156" s="31">
        <v>-39977</v>
      </c>
    </row>
    <row r="157" spans="1:31" x14ac:dyDescent="0.25">
      <c r="A157" t="s">
        <v>183</v>
      </c>
      <c r="B157">
        <v>-39977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3.4897542220333904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0.21776938505774979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-18.780896479749103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-0.29001888048367874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21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4085.80970822163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-4099.9692723091021</v>
      </c>
      <c r="L7" s="109" t="s">
        <v>15</v>
      </c>
      <c r="M7" s="110">
        <f ca="1">SUM(M20:M84)</f>
        <v>6.9947034548602039E-3</v>
      </c>
      <c r="N7" s="109" t="s">
        <v>15</v>
      </c>
      <c r="O7" s="89">
        <f ca="1">SUM(M85:M149)</f>
        <v>7.2759068083398356E-3</v>
      </c>
      <c r="Q7" s="101" t="s">
        <v>194</v>
      </c>
      <c r="R7" s="101">
        <f ca="1">MAX(AD21:AD83)</f>
        <v>0.14054473725263961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-9.6487294539372215E-2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-172.07122200847732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-172.26056141660933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0.18933940813204231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1.0016690031463957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-1.0015532086081762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13405</v>
      </c>
      <c r="D20" s="26">
        <v>11123</v>
      </c>
      <c r="E20" s="26">
        <v>12884</v>
      </c>
      <c r="F20" s="26">
        <v>15195</v>
      </c>
      <c r="G20" s="27"/>
      <c r="H20" s="7"/>
      <c r="I20" s="28">
        <f>C20-E20</f>
        <v>521</v>
      </c>
      <c r="J20" s="27">
        <f>D20-F20</f>
        <v>-4072</v>
      </c>
      <c r="K20" s="7"/>
      <c r="L20" s="124">
        <f>$M$3*SIN(2*PI()/$M$4*($Z20+$M$5))+$M$6</f>
        <v>-0.12186934340514755</v>
      </c>
      <c r="M20" s="27">
        <f ca="1">(W20-L20)^2</f>
        <v>1.7115182339468832E-4</v>
      </c>
      <c r="N20" s="44"/>
      <c r="O20" s="44"/>
      <c r="P20" s="7"/>
      <c r="Q20" s="28">
        <f ca="1">I20-$J$4</f>
        <v>539.78089647974912</v>
      </c>
      <c r="R20" s="27">
        <f ca="1">J20-$J$3</f>
        <v>-4075.4897542220333</v>
      </c>
      <c r="S20" s="7"/>
      <c r="T20" s="28">
        <f ca="1">Q20/$J$7</f>
        <v>-0.13165486388529557</v>
      </c>
      <c r="U20" s="27">
        <f ca="1">R20/$J$6</f>
        <v>-0.99747419612351729</v>
      </c>
      <c r="V20" s="7"/>
      <c r="W20" s="28">
        <f ca="1">(T20-U20*SIN(-$J$11*PI()/180))/(COS(-$J$11*PI()/180))</f>
        <v>-0.13495184406040028</v>
      </c>
      <c r="X20" s="27">
        <f ca="1">IF(MOD(ATAN2(U20,W20)*180/PI()-$J$9+360,360)&gt;5,MOD(ATAN2(U20,W20)*180/PI()-$J$9+360,360)-360,MOD(ATAN2(U20,W20)*180/PI()-$J$9+360,360))</f>
        <v>-0.22381165819109583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-0.22381165819109583</v>
      </c>
      <c r="AD20" s="27">
        <f ca="1">INDIRECT("AC"&amp;AE20)-AC20</f>
        <v>6.629729643546689E-2</v>
      </c>
      <c r="AE20" s="7">
        <v>149</v>
      </c>
    </row>
    <row r="21" spans="1:31" s="26" customFormat="1" x14ac:dyDescent="0.25">
      <c r="A21" s="26">
        <v>1</v>
      </c>
      <c r="B21" s="26">
        <v>585</v>
      </c>
      <c r="C21" s="26">
        <v>13589</v>
      </c>
      <c r="D21" s="26">
        <v>11162</v>
      </c>
      <c r="E21" s="26">
        <v>12694</v>
      </c>
      <c r="F21" s="26">
        <v>15163</v>
      </c>
      <c r="G21" s="27"/>
      <c r="H21" s="7"/>
      <c r="I21" s="28">
        <f t="shared" ref="I21:J84" si="1">C21-E21</f>
        <v>895</v>
      </c>
      <c r="J21" s="27">
        <f t="shared" si="1"/>
        <v>-4001</v>
      </c>
      <c r="K21" s="7"/>
      <c r="L21" s="124">
        <f t="shared" ref="L21:L84" si="2">$M$3*SIN(2*PI()/$M$4*($Z21+$M$5))+$M$6</f>
        <v>-0.21243350338771955</v>
      </c>
      <c r="M21" s="27">
        <f t="shared" ref="M21:M84" ca="1" si="3">(W21-L21)^2</f>
        <v>1.8718644434084967E-4</v>
      </c>
      <c r="N21" s="44"/>
      <c r="O21" s="44"/>
      <c r="P21" s="7"/>
      <c r="Q21" s="28">
        <f t="shared" ref="Q21:Q84" ca="1" si="4">I21-$J$4</f>
        <v>913.78089647974912</v>
      </c>
      <c r="R21" s="27">
        <f t="shared" ref="R21:R84" ca="1" si="5">J21-$J$3</f>
        <v>-4004.4897542220333</v>
      </c>
      <c r="S21" s="7"/>
      <c r="T21" s="28">
        <f t="shared" ref="T21:T84" ca="1" si="6">Q21/$J$7</f>
        <v>-0.22287505973553501</v>
      </c>
      <c r="U21" s="27">
        <f t="shared" ref="U21:U84" ca="1" si="7">R21/$J$6</f>
        <v>-0.98009697959355246</v>
      </c>
      <c r="V21" s="7"/>
      <c r="W21" s="28">
        <f t="shared" ref="W21:W84" ca="1" si="8">(T21-U21*SIN(-$J$11*PI()/180))/(COS(-$J$11*PI()/180))</f>
        <v>-0.22611511310079241</v>
      </c>
      <c r="X21" s="27">
        <f ca="1">MOD(ATAN2(U21,W21)*180/PI()-$J$9+360,360)</f>
        <v>5.0624467715963419</v>
      </c>
      <c r="Y21" s="7"/>
      <c r="Z21" s="28">
        <f>360/40000*B21+Z20</f>
        <v>5.2649999999999997</v>
      </c>
      <c r="AA21" s="27">
        <f t="shared" ref="AA21:AA84" si="9">Z21*PI()/180</f>
        <v>9.1891585117501451E-2</v>
      </c>
      <c r="AB21" s="7"/>
      <c r="AC21" s="28">
        <f t="shared" ca="1" si="0"/>
        <v>-0.20255322840365775</v>
      </c>
      <c r="AD21" s="27">
        <f t="shared" ref="AD21:AD83" ca="1" si="10">INDIRECT("AC"&amp;AE21)-AC21</f>
        <v>-3.5904778750204258E-3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13793</v>
      </c>
      <c r="D22" s="26">
        <v>11222</v>
      </c>
      <c r="E22" s="26">
        <v>12505</v>
      </c>
      <c r="F22" s="26">
        <v>15110</v>
      </c>
      <c r="G22" s="27"/>
      <c r="H22" s="7"/>
      <c r="I22" s="28">
        <f t="shared" si="1"/>
        <v>1288</v>
      </c>
      <c r="J22" s="27">
        <f t="shared" si="1"/>
        <v>-3888</v>
      </c>
      <c r="K22" s="7"/>
      <c r="L22" s="124">
        <f t="shared" si="2"/>
        <v>-0.30958130823133828</v>
      </c>
      <c r="M22" s="27">
        <f t="shared" ca="1" si="3"/>
        <v>1.5122384879056474E-4</v>
      </c>
      <c r="N22" s="44"/>
      <c r="O22" s="44"/>
      <c r="P22" s="7"/>
      <c r="Q22" s="28">
        <f t="shared" ca="1" si="4"/>
        <v>1306.7808964797491</v>
      </c>
      <c r="R22" s="27">
        <f t="shared" ca="1" si="5"/>
        <v>-3891.4897542220333</v>
      </c>
      <c r="S22" s="7"/>
      <c r="T22" s="28">
        <f t="shared" ca="1" si="6"/>
        <v>-0.31872943665838022</v>
      </c>
      <c r="U22" s="27">
        <f t="shared" ca="1" si="7"/>
        <v>-0.95244028286276317</v>
      </c>
      <c r="V22" s="7"/>
      <c r="W22" s="28">
        <f t="shared" ca="1" si="8"/>
        <v>-0.32187861886377189</v>
      </c>
      <c r="X22" s="27">
        <f t="shared" ref="X22:X83" ca="1" si="11">MOD(ATAN2(U22,W22)*180/PI()-$J$9+360,360)</f>
        <v>10.74398111951632</v>
      </c>
      <c r="Y22" s="7"/>
      <c r="Z22" s="28">
        <f t="shared" ref="Z22:Z85" si="12">360/40000*B22+Z21</f>
        <v>11.033999999999999</v>
      </c>
      <c r="AA22" s="27">
        <f t="shared" si="9"/>
        <v>0.19257962966505429</v>
      </c>
      <c r="AB22" s="7"/>
      <c r="AC22" s="28">
        <f t="shared" ca="1" si="0"/>
        <v>-0.29001888048367874</v>
      </c>
      <c r="AD22" s="27">
        <f t="shared" ca="1" si="10"/>
        <v>0.12978704601508184</v>
      </c>
      <c r="AE22" s="7">
        <v>147</v>
      </c>
    </row>
    <row r="23" spans="1:31" s="26" customFormat="1" x14ac:dyDescent="0.25">
      <c r="A23" s="26">
        <v>3</v>
      </c>
      <c r="B23" s="26">
        <v>624</v>
      </c>
      <c r="C23" s="26">
        <v>13974</v>
      </c>
      <c r="D23" s="26">
        <v>11291</v>
      </c>
      <c r="E23" s="26">
        <v>12305</v>
      </c>
      <c r="F23" s="26">
        <v>15029</v>
      </c>
      <c r="G23" s="27"/>
      <c r="H23" s="7"/>
      <c r="I23" s="28">
        <f t="shared" si="1"/>
        <v>1669</v>
      </c>
      <c r="J23" s="27">
        <f t="shared" si="1"/>
        <v>-3738</v>
      </c>
      <c r="K23" s="7"/>
      <c r="L23" s="124">
        <f t="shared" si="2"/>
        <v>-0.40114855735246613</v>
      </c>
      <c r="M23" s="27">
        <f t="shared" ca="1" si="3"/>
        <v>1.8324426229704763E-4</v>
      </c>
      <c r="N23" s="44"/>
      <c r="O23" s="44"/>
      <c r="P23" s="7"/>
      <c r="Q23" s="28">
        <f t="shared" ca="1" si="4"/>
        <v>1687.7808964797491</v>
      </c>
      <c r="R23" s="27">
        <f t="shared" ca="1" si="5"/>
        <v>-3741.4897542220333</v>
      </c>
      <c r="S23" s="7"/>
      <c r="T23" s="28">
        <f t="shared" ca="1" si="6"/>
        <v>-0.4116569623774744</v>
      </c>
      <c r="U23" s="27">
        <f t="shared" ca="1" si="7"/>
        <v>-0.91572785357410491</v>
      </c>
      <c r="V23" s="7"/>
      <c r="W23" s="28">
        <f t="shared" ca="1" si="8"/>
        <v>-0.41468533179459405</v>
      </c>
      <c r="X23" s="27">
        <f t="shared" ca="1" si="11"/>
        <v>16.434511741412962</v>
      </c>
      <c r="Y23" s="7"/>
      <c r="Z23" s="28">
        <f t="shared" si="12"/>
        <v>16.649999999999999</v>
      </c>
      <c r="AA23" s="27">
        <f t="shared" si="9"/>
        <v>0.29059732045705583</v>
      </c>
      <c r="AB23" s="7"/>
      <c r="AC23" s="28">
        <f t="shared" ca="1" si="0"/>
        <v>-0.2154882585870368</v>
      </c>
      <c r="AD23" s="27">
        <f t="shared" ca="1" si="10"/>
        <v>-2.6818927962178662E-2</v>
      </c>
      <c r="AE23" s="7">
        <v>146</v>
      </c>
    </row>
    <row r="24" spans="1:31" s="26" customFormat="1" x14ac:dyDescent="0.25">
      <c r="A24" s="26">
        <v>4</v>
      </c>
      <c r="B24" s="26">
        <v>629</v>
      </c>
      <c r="C24" s="26">
        <v>14154</v>
      </c>
      <c r="D24" s="26">
        <v>11389</v>
      </c>
      <c r="E24" s="26">
        <v>12123</v>
      </c>
      <c r="F24" s="26">
        <v>14933</v>
      </c>
      <c r="G24" s="27"/>
      <c r="H24" s="7"/>
      <c r="I24" s="28">
        <f t="shared" si="1"/>
        <v>2031</v>
      </c>
      <c r="J24" s="27">
        <f t="shared" si="1"/>
        <v>-3544</v>
      </c>
      <c r="K24" s="7"/>
      <c r="L24" s="124">
        <f t="shared" si="2"/>
        <v>-0.48954986801001887</v>
      </c>
      <c r="M24" s="27">
        <f t="shared" ca="1" si="3"/>
        <v>1.7615615270423409E-4</v>
      </c>
      <c r="N24" s="44"/>
      <c r="O24" s="44"/>
      <c r="P24" s="7"/>
      <c r="Q24" s="28">
        <f t="shared" ca="1" si="4"/>
        <v>2049.7808964797491</v>
      </c>
      <c r="R24" s="27">
        <f t="shared" ca="1" si="5"/>
        <v>-3547.4897542220333</v>
      </c>
      <c r="S24" s="7"/>
      <c r="T24" s="28">
        <f t="shared" ca="1" si="6"/>
        <v>-0.49995030702396287</v>
      </c>
      <c r="U24" s="27">
        <f t="shared" ca="1" si="7"/>
        <v>-0.86824644502744031</v>
      </c>
      <c r="V24" s="7"/>
      <c r="W24" s="28">
        <f t="shared" ca="1" si="8"/>
        <v>-0.50282225109310663</v>
      </c>
      <c r="X24" s="27">
        <f t="shared" ca="1" si="11"/>
        <v>22.147378837958286</v>
      </c>
      <c r="Y24" s="7"/>
      <c r="Z24" s="28">
        <f t="shared" si="12"/>
        <v>22.311</v>
      </c>
      <c r="AA24" s="27">
        <f t="shared" si="9"/>
        <v>0.38940040941245485</v>
      </c>
      <c r="AB24" s="7"/>
      <c r="AC24" s="28">
        <f t="shared" ca="1" si="0"/>
        <v>-0.16362116204171429</v>
      </c>
      <c r="AD24" s="27">
        <f t="shared" ca="1" si="10"/>
        <v>1.6746497976363628E-2</v>
      </c>
      <c r="AE24" s="7">
        <v>145</v>
      </c>
    </row>
    <row r="25" spans="1:31" s="26" customFormat="1" x14ac:dyDescent="0.25">
      <c r="A25" s="26">
        <v>5</v>
      </c>
      <c r="B25" s="26">
        <v>644</v>
      </c>
      <c r="C25" s="26">
        <v>14330</v>
      </c>
      <c r="D25" s="26">
        <v>11502</v>
      </c>
      <c r="E25" s="26">
        <v>11951</v>
      </c>
      <c r="F25" s="26">
        <v>14819</v>
      </c>
      <c r="G25" s="27"/>
      <c r="H25" s="7"/>
      <c r="I25" s="28">
        <f t="shared" si="1"/>
        <v>2379</v>
      </c>
      <c r="J25" s="27">
        <f t="shared" si="1"/>
        <v>-3317</v>
      </c>
      <c r="K25" s="7"/>
      <c r="L25" s="124">
        <f t="shared" si="2"/>
        <v>-0.57510520359609618</v>
      </c>
      <c r="M25" s="27">
        <f t="shared" ca="1" si="3"/>
        <v>1.54072588389109E-4</v>
      </c>
      <c r="N25" s="44"/>
      <c r="O25" s="44"/>
      <c r="P25" s="7"/>
      <c r="Q25" s="28">
        <f t="shared" ca="1" si="4"/>
        <v>2397.7808964797491</v>
      </c>
      <c r="R25" s="27">
        <f t="shared" ca="1" si="5"/>
        <v>-3320.4897542220333</v>
      </c>
      <c r="S25" s="7"/>
      <c r="T25" s="28">
        <f t="shared" ca="1" si="6"/>
        <v>-0.58482899193274185</v>
      </c>
      <c r="U25" s="27">
        <f t="shared" ca="1" si="7"/>
        <v>-0.81268830203727083</v>
      </c>
      <c r="V25" s="7"/>
      <c r="W25" s="28">
        <f t="shared" ca="1" si="8"/>
        <v>-0.58751780156707345</v>
      </c>
      <c r="X25" s="27">
        <f t="shared" ca="1" si="11"/>
        <v>27.935565760516681</v>
      </c>
      <c r="Y25" s="7"/>
      <c r="Z25" s="28">
        <f t="shared" si="12"/>
        <v>28.106999999999999</v>
      </c>
      <c r="AA25" s="27">
        <f t="shared" si="9"/>
        <v>0.49055969285804618</v>
      </c>
      <c r="AB25" s="7"/>
      <c r="AC25" s="28">
        <f t="shared" ca="1" si="0"/>
        <v>-0.17143423948331815</v>
      </c>
      <c r="AD25" s="27">
        <f t="shared" ca="1" si="10"/>
        <v>1.7682446980362698E-2</v>
      </c>
      <c r="AE25" s="7">
        <v>144</v>
      </c>
    </row>
    <row r="26" spans="1:31" s="26" customFormat="1" x14ac:dyDescent="0.25">
      <c r="A26" s="26">
        <v>6</v>
      </c>
      <c r="B26" s="26">
        <v>611</v>
      </c>
      <c r="C26" s="26">
        <v>14491</v>
      </c>
      <c r="D26" s="26">
        <v>11627</v>
      </c>
      <c r="E26" s="26">
        <v>11798</v>
      </c>
      <c r="F26" s="26">
        <v>14699</v>
      </c>
      <c r="G26" s="27"/>
      <c r="H26" s="7"/>
      <c r="I26" s="28">
        <f t="shared" si="1"/>
        <v>2693</v>
      </c>
      <c r="J26" s="27">
        <f t="shared" si="1"/>
        <v>-3072</v>
      </c>
      <c r="K26" s="7"/>
      <c r="L26" s="124">
        <f t="shared" si="2"/>
        <v>-0.65085372440281031</v>
      </c>
      <c r="M26" s="27">
        <f t="shared" ca="1" si="3"/>
        <v>1.7036198338446596E-4</v>
      </c>
      <c r="N26" s="44"/>
      <c r="O26" s="44"/>
      <c r="P26" s="7"/>
      <c r="Q26" s="28">
        <f t="shared" ca="1" si="4"/>
        <v>2711.7808964797491</v>
      </c>
      <c r="R26" s="27">
        <f t="shared" ca="1" si="5"/>
        <v>-3075.4897542220333</v>
      </c>
      <c r="S26" s="7"/>
      <c r="T26" s="28">
        <f t="shared" ca="1" si="6"/>
        <v>-0.66141493176422628</v>
      </c>
      <c r="U26" s="27">
        <f t="shared" ca="1" si="7"/>
        <v>-0.75272466753246237</v>
      </c>
      <c r="V26" s="7"/>
      <c r="W26" s="28">
        <f t="shared" ca="1" si="8"/>
        <v>-0.66390600326071347</v>
      </c>
      <c r="X26" s="27">
        <f t="shared" ca="1" si="11"/>
        <v>33.483637529022133</v>
      </c>
      <c r="Y26" s="7"/>
      <c r="Z26" s="28">
        <f t="shared" si="12"/>
        <v>33.606000000000002</v>
      </c>
      <c r="AA26" s="27">
        <f t="shared" si="9"/>
        <v>0.58653534842521438</v>
      </c>
      <c r="AB26" s="7"/>
      <c r="AC26" s="28">
        <f t="shared" ca="1" si="0"/>
        <v>-0.12236247097786901</v>
      </c>
      <c r="AD26" s="27">
        <f t="shared" ca="1" si="10"/>
        <v>-1.8849258541777658E-3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14623</v>
      </c>
      <c r="D27" s="26">
        <v>11759</v>
      </c>
      <c r="E27" s="26">
        <v>11653</v>
      </c>
      <c r="F27" s="26">
        <v>14553</v>
      </c>
      <c r="G27" s="27"/>
      <c r="H27" s="7"/>
      <c r="I27" s="28">
        <f t="shared" si="1"/>
        <v>2970</v>
      </c>
      <c r="J27" s="27">
        <f t="shared" si="1"/>
        <v>-2794</v>
      </c>
      <c r="K27" s="7"/>
      <c r="L27" s="124">
        <f t="shared" si="2"/>
        <v>-0.72006685032801387</v>
      </c>
      <c r="M27" s="27">
        <f t="shared" ca="1" si="3"/>
        <v>1.2490648597347201E-4</v>
      </c>
      <c r="N27" s="44"/>
      <c r="O27" s="44"/>
      <c r="P27" s="7"/>
      <c r="Q27" s="28">
        <f t="shared" ca="1" si="4"/>
        <v>2988.7808964797491</v>
      </c>
      <c r="R27" s="27">
        <f t="shared" ca="1" si="5"/>
        <v>-2797.4897542220333</v>
      </c>
      <c r="S27" s="7"/>
      <c r="T27" s="28">
        <f t="shared" ca="1" si="6"/>
        <v>-0.72897641371747846</v>
      </c>
      <c r="U27" s="27">
        <f t="shared" ca="1" si="7"/>
        <v>-0.68468429858414903</v>
      </c>
      <c r="V27" s="7"/>
      <c r="W27" s="28">
        <f t="shared" ca="1" si="8"/>
        <v>-0.73124300735865155</v>
      </c>
      <c r="X27" s="27">
        <f t="shared" ca="1" si="11"/>
        <v>38.954550823649583</v>
      </c>
      <c r="Y27" s="7"/>
      <c r="Z27" s="28">
        <f t="shared" si="12"/>
        <v>39.06</v>
      </c>
      <c r="AA27" s="27">
        <f t="shared" si="9"/>
        <v>0.68172560582898512</v>
      </c>
      <c r="AB27" s="7"/>
      <c r="AC27" s="28">
        <f t="shared" ca="1" si="0"/>
        <v>-0.10544917635041884</v>
      </c>
      <c r="AD27" s="27">
        <f t="shared" ca="1" si="10"/>
        <v>3.8997367344855149E-2</v>
      </c>
      <c r="AE27" s="7">
        <v>142</v>
      </c>
    </row>
    <row r="28" spans="1:31" s="26" customFormat="1" x14ac:dyDescent="0.25">
      <c r="A28" s="26">
        <v>8</v>
      </c>
      <c r="B28" s="26">
        <v>616</v>
      </c>
      <c r="C28" s="26">
        <v>14749</v>
      </c>
      <c r="D28" s="26">
        <v>11910</v>
      </c>
      <c r="E28" s="26">
        <v>11522</v>
      </c>
      <c r="F28" s="26">
        <v>14399</v>
      </c>
      <c r="G28" s="27"/>
      <c r="H28" s="7"/>
      <c r="I28" s="28">
        <f t="shared" si="1"/>
        <v>3227</v>
      </c>
      <c r="J28" s="27">
        <f t="shared" si="1"/>
        <v>-2489</v>
      </c>
      <c r="K28" s="7"/>
      <c r="L28" s="124">
        <f t="shared" si="2"/>
        <v>-0.78373681971162024</v>
      </c>
      <c r="M28" s="27">
        <f t="shared" ca="1" si="3"/>
        <v>9.8868064167229652E-5</v>
      </c>
      <c r="N28" s="44"/>
      <c r="O28" s="44"/>
      <c r="P28" s="7"/>
      <c r="Q28" s="28">
        <f t="shared" ca="1" si="4"/>
        <v>3245.7808964797491</v>
      </c>
      <c r="R28" s="27">
        <f t="shared" ca="1" si="5"/>
        <v>-2492.4897542220333</v>
      </c>
      <c r="S28" s="7"/>
      <c r="T28" s="28">
        <f t="shared" ca="1" si="6"/>
        <v>-0.79165981033114563</v>
      </c>
      <c r="U28" s="27">
        <f t="shared" ca="1" si="7"/>
        <v>-0.61003569236387722</v>
      </c>
      <c r="V28" s="7"/>
      <c r="W28" s="28">
        <f t="shared" ca="1" si="8"/>
        <v>-0.79368006184722317</v>
      </c>
      <c r="X28" s="27">
        <f t="shared" ca="1" si="11"/>
        <v>44.52474333465932</v>
      </c>
      <c r="Y28" s="7"/>
      <c r="Z28" s="28">
        <f t="shared" si="12"/>
        <v>44.603999999999999</v>
      </c>
      <c r="AA28" s="27">
        <f t="shared" si="9"/>
        <v>0.77848665955955076</v>
      </c>
      <c r="AB28" s="7"/>
      <c r="AC28" s="28">
        <f t="shared" ca="1" si="0"/>
        <v>-7.9256665340679433E-2</v>
      </c>
      <c r="AD28" s="27">
        <f t="shared" ca="1" si="10"/>
        <v>9.1801483104795523E-2</v>
      </c>
      <c r="AE28" s="7">
        <v>141</v>
      </c>
    </row>
    <row r="29" spans="1:31" s="26" customFormat="1" x14ac:dyDescent="0.25">
      <c r="A29" s="26">
        <v>9</v>
      </c>
      <c r="B29" s="26">
        <v>629</v>
      </c>
      <c r="C29" s="26">
        <v>14878</v>
      </c>
      <c r="D29" s="26">
        <v>12084</v>
      </c>
      <c r="E29" s="26">
        <v>11411</v>
      </c>
      <c r="F29" s="26">
        <v>14238</v>
      </c>
      <c r="G29" s="27"/>
      <c r="H29" s="7"/>
      <c r="I29" s="28">
        <f t="shared" si="1"/>
        <v>3467</v>
      </c>
      <c r="J29" s="27">
        <f t="shared" si="1"/>
        <v>-2154</v>
      </c>
      <c r="K29" s="7"/>
      <c r="L29" s="124">
        <f t="shared" si="2"/>
        <v>-0.84118061092624141</v>
      </c>
      <c r="M29" s="27">
        <f t="shared" ca="1" si="3"/>
        <v>1.1590344424266764E-4</v>
      </c>
      <c r="N29" s="44"/>
      <c r="O29" s="44"/>
      <c r="P29" s="7"/>
      <c r="Q29" s="28">
        <f t="shared" ca="1" si="4"/>
        <v>3485.7808964797491</v>
      </c>
      <c r="R29" s="27">
        <f t="shared" ca="1" si="5"/>
        <v>-2157.4897542220333</v>
      </c>
      <c r="S29" s="7"/>
      <c r="T29" s="28">
        <f t="shared" ca="1" si="6"/>
        <v>-0.85019683440616567</v>
      </c>
      <c r="U29" s="27">
        <f t="shared" ca="1" si="7"/>
        <v>-0.52804460028587386</v>
      </c>
      <c r="V29" s="7"/>
      <c r="W29" s="28">
        <f t="shared" ca="1" si="8"/>
        <v>-0.85194645711883898</v>
      </c>
      <c r="X29" s="27">
        <f t="shared" ca="1" si="11"/>
        <v>50.280189524889806</v>
      </c>
      <c r="Y29" s="7"/>
      <c r="Z29" s="28">
        <f t="shared" si="12"/>
        <v>50.265000000000001</v>
      </c>
      <c r="AA29" s="27">
        <f t="shared" si="9"/>
        <v>0.87728974851494979</v>
      </c>
      <c r="AB29" s="7"/>
      <c r="AC29" s="28">
        <f t="shared" ca="1" si="0"/>
        <v>1.5189524889805739E-2</v>
      </c>
      <c r="AD29" s="27">
        <f t="shared" ca="1" si="10"/>
        <v>-2.4865151635701466E-2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14981</v>
      </c>
      <c r="D30" s="26">
        <v>12269</v>
      </c>
      <c r="E30" s="26">
        <v>11312</v>
      </c>
      <c r="F30" s="26">
        <v>14060</v>
      </c>
      <c r="G30" s="27"/>
      <c r="H30" s="7"/>
      <c r="I30" s="28">
        <f t="shared" si="1"/>
        <v>3669</v>
      </c>
      <c r="J30" s="27">
        <f t="shared" si="1"/>
        <v>-1791</v>
      </c>
      <c r="K30" s="7"/>
      <c r="L30" s="124">
        <f t="shared" si="2"/>
        <v>-0.89127577067982033</v>
      </c>
      <c r="M30" s="27">
        <f t="shared" ca="1" si="3"/>
        <v>9.3045750505841326E-5</v>
      </c>
      <c r="N30" s="44"/>
      <c r="O30" s="44"/>
      <c r="P30" s="7"/>
      <c r="Q30" s="28">
        <f t="shared" ca="1" si="4"/>
        <v>3687.7808964797491</v>
      </c>
      <c r="R30" s="27">
        <f t="shared" ca="1" si="5"/>
        <v>-1794.4897542220333</v>
      </c>
      <c r="S30" s="7"/>
      <c r="T30" s="28">
        <f t="shared" ca="1" si="6"/>
        <v>-0.89946549633597417</v>
      </c>
      <c r="U30" s="27">
        <f t="shared" ca="1" si="7"/>
        <v>-0.43920052140732085</v>
      </c>
      <c r="V30" s="7"/>
      <c r="W30" s="28">
        <f t="shared" ca="1" si="8"/>
        <v>-0.90092179320238586</v>
      </c>
      <c r="X30" s="27">
        <f t="shared" ca="1" si="11"/>
        <v>56.081929474831441</v>
      </c>
      <c r="Y30" s="7"/>
      <c r="Z30" s="28">
        <f t="shared" si="12"/>
        <v>56.033999999999999</v>
      </c>
      <c r="AA30" s="27">
        <f t="shared" si="9"/>
        <v>0.97797779306250254</v>
      </c>
      <c r="AB30" s="7"/>
      <c r="AC30" s="28">
        <f t="shared" ca="1" si="0"/>
        <v>4.792947483144161E-2</v>
      </c>
      <c r="AD30" s="27">
        <f t="shared" ca="1" si="10"/>
        <v>-8.0337802914883127E-2</v>
      </c>
      <c r="AE30" s="7">
        <v>139</v>
      </c>
    </row>
    <row r="31" spans="1:31" s="26" customFormat="1" x14ac:dyDescent="0.25">
      <c r="A31" s="26">
        <v>11</v>
      </c>
      <c r="B31" s="26">
        <v>633</v>
      </c>
      <c r="C31" s="26">
        <v>15053</v>
      </c>
      <c r="D31" s="26">
        <v>12454</v>
      </c>
      <c r="E31" s="26">
        <v>11230</v>
      </c>
      <c r="F31" s="26">
        <v>13870</v>
      </c>
      <c r="G31" s="27"/>
      <c r="H31" s="7"/>
      <c r="I31" s="28">
        <f t="shared" si="1"/>
        <v>3823</v>
      </c>
      <c r="J31" s="27">
        <f t="shared" si="1"/>
        <v>-1416</v>
      </c>
      <c r="K31" s="7"/>
      <c r="L31" s="124">
        <f t="shared" si="2"/>
        <v>-0.93188762903505118</v>
      </c>
      <c r="M31" s="27">
        <f t="shared" ca="1" si="3"/>
        <v>3.9593365178538625E-5</v>
      </c>
      <c r="N31" s="44"/>
      <c r="O31" s="44"/>
      <c r="P31" s="7"/>
      <c r="Q31" s="28">
        <f t="shared" ca="1" si="4"/>
        <v>3841.7808964797491</v>
      </c>
      <c r="R31" s="27">
        <f t="shared" ca="1" si="5"/>
        <v>-1419.4897542220333</v>
      </c>
      <c r="S31" s="7"/>
      <c r="T31" s="28">
        <f t="shared" ca="1" si="6"/>
        <v>-0.93702675345077857</v>
      </c>
      <c r="U31" s="27">
        <f t="shared" ca="1" si="7"/>
        <v>-0.34741944818567522</v>
      </c>
      <c r="V31" s="7"/>
      <c r="W31" s="28">
        <f t="shared" ca="1" si="8"/>
        <v>-0.93817995493081807</v>
      </c>
      <c r="X31" s="27">
        <f t="shared" ca="1" si="11"/>
        <v>61.751017985900717</v>
      </c>
      <c r="Y31" s="7"/>
      <c r="Z31" s="28">
        <f t="shared" si="12"/>
        <v>61.730999999999995</v>
      </c>
      <c r="AA31" s="27">
        <f t="shared" si="9"/>
        <v>1.0774092005486193</v>
      </c>
      <c r="AB31" s="7"/>
      <c r="AC31" s="28">
        <f t="shared" ca="1" si="0"/>
        <v>2.0017985900722124E-2</v>
      </c>
      <c r="AD31" s="27">
        <f t="shared" ca="1" si="10"/>
        <v>1.8795574928603287E-2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15126</v>
      </c>
      <c r="D32" s="26">
        <v>12644</v>
      </c>
      <c r="E32" s="26">
        <v>11172</v>
      </c>
      <c r="F32" s="26">
        <v>13680</v>
      </c>
      <c r="G32" s="27"/>
      <c r="H32" s="7"/>
      <c r="I32" s="28">
        <f t="shared" si="1"/>
        <v>3954</v>
      </c>
      <c r="J32" s="27">
        <f t="shared" si="1"/>
        <v>-1036</v>
      </c>
      <c r="K32" s="7"/>
      <c r="L32" s="124">
        <f t="shared" si="2"/>
        <v>-0.96304043569033371</v>
      </c>
      <c r="M32" s="27">
        <f t="shared" ca="1" si="3"/>
        <v>4.6020053577451296E-5</v>
      </c>
      <c r="N32" s="44"/>
      <c r="O32" s="44"/>
      <c r="P32" s="7"/>
      <c r="Q32" s="28">
        <f t="shared" ca="1" si="4"/>
        <v>3972.7808964797491</v>
      </c>
      <c r="R32" s="27">
        <f t="shared" ca="1" si="5"/>
        <v>-1039.4897542220333</v>
      </c>
      <c r="S32" s="7"/>
      <c r="T32" s="28">
        <f t="shared" ca="1" si="6"/>
        <v>-0.96897821242506033</v>
      </c>
      <c r="U32" s="27">
        <f t="shared" ca="1" si="7"/>
        <v>-0.25441462732107428</v>
      </c>
      <c r="V32" s="7"/>
      <c r="W32" s="28">
        <f t="shared" ca="1" si="8"/>
        <v>-0.96982424388171495</v>
      </c>
      <c r="X32" s="27">
        <f t="shared" ca="1" si="11"/>
        <v>67.371995859296419</v>
      </c>
      <c r="Y32" s="7"/>
      <c r="Z32" s="28">
        <f t="shared" si="12"/>
        <v>67.373999999999995</v>
      </c>
      <c r="AA32" s="27">
        <f t="shared" si="9"/>
        <v>1.1758981302386595</v>
      </c>
      <c r="AB32" s="7"/>
      <c r="AC32" s="28">
        <f t="shared" ca="1" si="0"/>
        <v>-2.0041407035762404E-3</v>
      </c>
      <c r="AD32" s="27">
        <f t="shared" ca="1" si="10"/>
        <v>0.11491993055057037</v>
      </c>
      <c r="AE32" s="7">
        <v>137</v>
      </c>
    </row>
    <row r="33" spans="1:31" s="26" customFormat="1" x14ac:dyDescent="0.25">
      <c r="A33" s="26">
        <v>13</v>
      </c>
      <c r="B33" s="26">
        <v>627</v>
      </c>
      <c r="C33" s="26">
        <v>15159</v>
      </c>
      <c r="D33" s="26">
        <v>12842</v>
      </c>
      <c r="E33" s="26">
        <v>11127</v>
      </c>
      <c r="F33" s="26">
        <v>13482</v>
      </c>
      <c r="G33" s="27"/>
      <c r="H33" s="7"/>
      <c r="I33" s="28">
        <f t="shared" si="1"/>
        <v>4032</v>
      </c>
      <c r="J33" s="27">
        <f t="shared" si="1"/>
        <v>-640</v>
      </c>
      <c r="K33" s="7"/>
      <c r="L33" s="124">
        <f t="shared" si="2"/>
        <v>-0.98485923211444204</v>
      </c>
      <c r="M33" s="27">
        <f t="shared" ca="1" si="3"/>
        <v>1.3464226030949739E-5</v>
      </c>
      <c r="N33" s="44"/>
      <c r="O33" s="44"/>
      <c r="P33" s="7"/>
      <c r="Q33" s="28">
        <f t="shared" ca="1" si="4"/>
        <v>4050.7808964797491</v>
      </c>
      <c r="R33" s="27">
        <f t="shared" ca="1" si="5"/>
        <v>-643.48975422203341</v>
      </c>
      <c r="S33" s="7"/>
      <c r="T33" s="28">
        <f t="shared" ca="1" si="6"/>
        <v>-0.98800274524944187</v>
      </c>
      <c r="U33" s="27">
        <f t="shared" ca="1" si="7"/>
        <v>-0.15749381399901655</v>
      </c>
      <c r="V33" s="7"/>
      <c r="W33" s="28">
        <f t="shared" ca="1" si="8"/>
        <v>-0.9885285952786641</v>
      </c>
      <c r="X33" s="27">
        <f t="shared" ca="1" si="11"/>
        <v>73.018856438410523</v>
      </c>
      <c r="Y33" s="7"/>
      <c r="Z33" s="28">
        <f t="shared" si="12"/>
        <v>73.016999999999996</v>
      </c>
      <c r="AA33" s="27">
        <f t="shared" si="9"/>
        <v>1.2743870599286995</v>
      </c>
      <c r="AB33" s="7"/>
      <c r="AC33" s="28">
        <f t="shared" ca="1" si="0"/>
        <v>1.8564384105275167E-3</v>
      </c>
      <c r="AD33" s="27">
        <f t="shared" ca="1" si="10"/>
        <v>2.3775955938205584E-2</v>
      </c>
      <c r="AE33" s="7">
        <v>136</v>
      </c>
    </row>
    <row r="34" spans="1:31" s="26" customFormat="1" x14ac:dyDescent="0.25">
      <c r="A34" s="26">
        <v>14</v>
      </c>
      <c r="B34" s="26">
        <v>623</v>
      </c>
      <c r="C34" s="26">
        <v>15174</v>
      </c>
      <c r="D34" s="26">
        <v>13036</v>
      </c>
      <c r="E34" s="26">
        <v>11101</v>
      </c>
      <c r="F34" s="26">
        <v>13279</v>
      </c>
      <c r="G34" s="27"/>
      <c r="H34" s="7"/>
      <c r="I34" s="28">
        <f t="shared" si="1"/>
        <v>4073</v>
      </c>
      <c r="J34" s="27">
        <f t="shared" si="1"/>
        <v>-243</v>
      </c>
      <c r="K34" s="7"/>
      <c r="L34" s="124">
        <f t="shared" si="2"/>
        <v>-0.99708480074608019</v>
      </c>
      <c r="M34" s="27">
        <f t="shared" ca="1" si="3"/>
        <v>1.2607471519901397E-6</v>
      </c>
      <c r="N34" s="44"/>
      <c r="O34" s="44"/>
      <c r="P34" s="7"/>
      <c r="Q34" s="28">
        <f t="shared" ca="1" si="4"/>
        <v>4091.7808964797491</v>
      </c>
      <c r="R34" s="27">
        <f t="shared" ca="1" si="5"/>
        <v>-246.48975422203338</v>
      </c>
      <c r="S34" s="7"/>
      <c r="T34" s="28">
        <f t="shared" ca="1" si="6"/>
        <v>-0.99800282019559106</v>
      </c>
      <c r="U34" s="27">
        <f t="shared" ca="1" si="7"/>
        <v>-6.0328251148367686E-2</v>
      </c>
      <c r="V34" s="7"/>
      <c r="W34" s="28">
        <f t="shared" ca="1" si="8"/>
        <v>-0.99820763072073804</v>
      </c>
      <c r="X34" s="27">
        <f t="shared" ca="1" si="11"/>
        <v>78.612668073964073</v>
      </c>
      <c r="Y34" s="7"/>
      <c r="Z34" s="28">
        <f t="shared" si="12"/>
        <v>78.623999999999995</v>
      </c>
      <c r="AA34" s="27">
        <f t="shared" si="9"/>
        <v>1.3722476710880216</v>
      </c>
      <c r="AB34" s="7"/>
      <c r="AC34" s="28">
        <f t="shared" ca="1" si="0"/>
        <v>-1.1331926035921924E-2</v>
      </c>
      <c r="AD34" s="27">
        <f t="shared" ca="1" si="10"/>
        <v>4.1315112827049916E-2</v>
      </c>
      <c r="AE34" s="7">
        <v>135</v>
      </c>
    </row>
    <row r="35" spans="1:31" s="26" customFormat="1" x14ac:dyDescent="0.25">
      <c r="A35" s="26">
        <v>15</v>
      </c>
      <c r="B35" s="26">
        <v>610</v>
      </c>
      <c r="C35" s="26">
        <v>15195</v>
      </c>
      <c r="D35" s="26">
        <v>13238</v>
      </c>
      <c r="E35" s="26">
        <v>11107</v>
      </c>
      <c r="F35" s="26">
        <v>13094</v>
      </c>
      <c r="G35" s="27"/>
      <c r="H35" s="7"/>
      <c r="I35" s="28">
        <f t="shared" si="1"/>
        <v>4088</v>
      </c>
      <c r="J35" s="27">
        <f t="shared" si="1"/>
        <v>144</v>
      </c>
      <c r="K35" s="7"/>
      <c r="L35" s="124">
        <f t="shared" si="2"/>
        <v>-0.99981099145459573</v>
      </c>
      <c r="M35" s="27">
        <f t="shared" ca="1" si="3"/>
        <v>3.0353206102300419E-6</v>
      </c>
      <c r="N35" s="44"/>
      <c r="O35" s="44"/>
      <c r="P35" s="7"/>
      <c r="Q35" s="28">
        <f t="shared" ca="1" si="4"/>
        <v>4106.7808964797487</v>
      </c>
      <c r="R35" s="27">
        <f t="shared" ca="1" si="5"/>
        <v>140.51024577796662</v>
      </c>
      <c r="S35" s="7"/>
      <c r="T35" s="28">
        <f t="shared" ca="1" si="6"/>
        <v>-1.0016613842002797</v>
      </c>
      <c r="U35" s="27">
        <f t="shared" ca="1" si="7"/>
        <v>3.4389816416370608E-2</v>
      </c>
      <c r="V35" s="7"/>
      <c r="W35" s="28">
        <f t="shared" ca="1" si="8"/>
        <v>-1.0015532086081762</v>
      </c>
      <c r="X35" s="27">
        <f t="shared" ca="1" si="11"/>
        <v>84.037785052061622</v>
      </c>
      <c r="Y35" s="7"/>
      <c r="Z35" s="28">
        <f t="shared" si="12"/>
        <v>84.11399999999999</v>
      </c>
      <c r="AA35" s="27">
        <f t="shared" si="9"/>
        <v>1.4680662470225103</v>
      </c>
      <c r="AB35" s="7"/>
      <c r="AC35" s="28">
        <f t="shared" ca="1" si="0"/>
        <v>-7.6214947938368027E-2</v>
      </c>
      <c r="AD35" s="27">
        <f t="shared" ca="1" si="10"/>
        <v>6.5271601033586535E-2</v>
      </c>
      <c r="AE35" s="7">
        <v>134</v>
      </c>
    </row>
    <row r="36" spans="1:31" s="26" customFormat="1" x14ac:dyDescent="0.25">
      <c r="A36" s="26">
        <v>16</v>
      </c>
      <c r="B36" s="26">
        <v>608</v>
      </c>
      <c r="C36" s="26">
        <v>15174</v>
      </c>
      <c r="D36" s="26">
        <v>13433</v>
      </c>
      <c r="E36" s="26">
        <v>11121</v>
      </c>
      <c r="F36" s="26">
        <v>12897</v>
      </c>
      <c r="G36" s="27"/>
      <c r="H36" s="7"/>
      <c r="I36" s="28">
        <f t="shared" si="1"/>
        <v>4053</v>
      </c>
      <c r="J36" s="27">
        <f t="shared" si="1"/>
        <v>536</v>
      </c>
      <c r="K36" s="7"/>
      <c r="L36" s="124">
        <f t="shared" si="2"/>
        <v>-0.99340082038937505</v>
      </c>
      <c r="M36" s="27">
        <f t="shared" ca="1" si="3"/>
        <v>4.9190281613301271E-7</v>
      </c>
      <c r="N36" s="44"/>
      <c r="O36" s="44"/>
      <c r="P36" s="7"/>
      <c r="Q36" s="28">
        <f t="shared" ca="1" si="4"/>
        <v>4071.7808964797491</v>
      </c>
      <c r="R36" s="27">
        <f t="shared" ca="1" si="5"/>
        <v>532.51024577796659</v>
      </c>
      <c r="S36" s="7"/>
      <c r="T36" s="28">
        <f t="shared" ca="1" si="6"/>
        <v>-0.99312473485600605</v>
      </c>
      <c r="U36" s="27">
        <f t="shared" ca="1" si="7"/>
        <v>0.13033163162406416</v>
      </c>
      <c r="V36" s="7"/>
      <c r="W36" s="28">
        <f t="shared" ca="1" si="8"/>
        <v>-0.99269946255193897</v>
      </c>
      <c r="X36" s="27">
        <f t="shared" ca="1" si="11"/>
        <v>89.550812085398206</v>
      </c>
      <c r="Y36" s="7"/>
      <c r="Z36" s="28">
        <f t="shared" si="12"/>
        <v>89.585999999999984</v>
      </c>
      <c r="AA36" s="27">
        <f t="shared" si="9"/>
        <v>1.5635706636916398</v>
      </c>
      <c r="AB36" s="7"/>
      <c r="AC36" s="28">
        <f t="shared" ca="1" si="0"/>
        <v>-3.5187914601777948E-2</v>
      </c>
      <c r="AD36" s="27">
        <f t="shared" ca="1" si="10"/>
        <v>7.0748936099562343E-2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15137</v>
      </c>
      <c r="D37" s="26">
        <v>13631</v>
      </c>
      <c r="E37" s="26">
        <v>11154</v>
      </c>
      <c r="F37" s="26">
        <v>12698</v>
      </c>
      <c r="G37" s="27"/>
      <c r="H37" s="7"/>
      <c r="I37" s="28">
        <f t="shared" si="1"/>
        <v>3983</v>
      </c>
      <c r="J37" s="27">
        <f t="shared" si="1"/>
        <v>933</v>
      </c>
      <c r="K37" s="7"/>
      <c r="L37" s="124">
        <f t="shared" si="2"/>
        <v>-0.97727552341701773</v>
      </c>
      <c r="M37" s="27">
        <f t="shared" ca="1" si="3"/>
        <v>3.8830550212645914E-6</v>
      </c>
      <c r="N37" s="44"/>
      <c r="O37" s="44"/>
      <c r="P37" s="7"/>
      <c r="Q37" s="28">
        <f t="shared" ca="1" si="4"/>
        <v>4001.7808964797491</v>
      </c>
      <c r="R37" s="27">
        <f t="shared" ca="1" si="5"/>
        <v>929.51024577796659</v>
      </c>
      <c r="S37" s="7"/>
      <c r="T37" s="28">
        <f t="shared" ca="1" si="6"/>
        <v>-0.9760514361674586</v>
      </c>
      <c r="U37" s="27">
        <f t="shared" ca="1" si="7"/>
        <v>0.227497194474713</v>
      </c>
      <c r="V37" s="7"/>
      <c r="W37" s="28">
        <f t="shared" ca="1" si="8"/>
        <v>-0.97530497653321502</v>
      </c>
      <c r="X37" s="27">
        <f t="shared" ca="1" si="11"/>
        <v>95.201123319601493</v>
      </c>
      <c r="Y37" s="7"/>
      <c r="Z37" s="28">
        <f t="shared" si="12"/>
        <v>95.237999999999985</v>
      </c>
      <c r="AA37" s="27">
        <f t="shared" si="9"/>
        <v>1.6622166730143593</v>
      </c>
      <c r="AB37" s="7"/>
      <c r="AC37" s="28">
        <f t="shared" ca="1" si="0"/>
        <v>-3.6876680398492567E-2</v>
      </c>
      <c r="AD37" s="27">
        <f t="shared" ca="1" si="10"/>
        <v>-1.4526562317612957E-2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15082</v>
      </c>
      <c r="D38" s="26">
        <v>13824</v>
      </c>
      <c r="E38" s="26">
        <v>11210</v>
      </c>
      <c r="F38" s="26">
        <v>12504</v>
      </c>
      <c r="G38" s="27"/>
      <c r="H38" s="7"/>
      <c r="I38" s="28">
        <f t="shared" si="1"/>
        <v>3872</v>
      </c>
      <c r="J38" s="27">
        <f t="shared" si="1"/>
        <v>1320</v>
      </c>
      <c r="K38" s="7"/>
      <c r="L38" s="124">
        <f t="shared" si="2"/>
        <v>-0.9511158257713932</v>
      </c>
      <c r="M38" s="27">
        <f t="shared" ca="1" si="3"/>
        <v>1.0223218354667225E-5</v>
      </c>
      <c r="N38" s="44"/>
      <c r="O38" s="44"/>
      <c r="P38" s="7"/>
      <c r="Q38" s="28">
        <f t="shared" ca="1" si="4"/>
        <v>3890.7808964797491</v>
      </c>
      <c r="R38" s="27">
        <f t="shared" ca="1" si="5"/>
        <v>1316.5102457779667</v>
      </c>
      <c r="S38" s="7"/>
      <c r="T38" s="28">
        <f t="shared" ca="1" si="6"/>
        <v>-0.94897806253276185</v>
      </c>
      <c r="U38" s="27">
        <f t="shared" ca="1" si="7"/>
        <v>0.32221526203945133</v>
      </c>
      <c r="V38" s="7"/>
      <c r="W38" s="28">
        <f t="shared" ca="1" si="8"/>
        <v>-0.94791844897866651</v>
      </c>
      <c r="X38" s="27">
        <f t="shared" ca="1" si="11"/>
        <v>100.84508265271569</v>
      </c>
      <c r="Y38" s="7"/>
      <c r="Z38" s="28">
        <f t="shared" si="12"/>
        <v>100.98899999999999</v>
      </c>
      <c r="AA38" s="27">
        <f t="shared" si="9"/>
        <v>1.7625905582965531</v>
      </c>
      <c r="AB38" s="7"/>
      <c r="AC38" s="28">
        <f t="shared" ca="1" si="0"/>
        <v>-0.14391734728430094</v>
      </c>
      <c r="AD38" s="27">
        <f t="shared" ca="1" si="10"/>
        <v>0.10151170744755689</v>
      </c>
      <c r="AE38" s="7">
        <v>131</v>
      </c>
    </row>
    <row r="39" spans="1:31" s="26" customFormat="1" x14ac:dyDescent="0.25">
      <c r="A39" s="26">
        <v>19</v>
      </c>
      <c r="B39" s="26">
        <v>623</v>
      </c>
      <c r="C39" s="26">
        <v>15004</v>
      </c>
      <c r="D39" s="26">
        <v>14006</v>
      </c>
      <c r="E39" s="26">
        <v>11281</v>
      </c>
      <c r="F39" s="26">
        <v>12313</v>
      </c>
      <c r="G39" s="27"/>
      <c r="H39" s="7"/>
      <c r="I39" s="28">
        <f t="shared" si="1"/>
        <v>3723</v>
      </c>
      <c r="J39" s="27">
        <f t="shared" si="1"/>
        <v>1693</v>
      </c>
      <c r="K39" s="7"/>
      <c r="L39" s="124">
        <f t="shared" si="2"/>
        <v>-0.91639067696419774</v>
      </c>
      <c r="M39" s="27">
        <f t="shared" ca="1" si="3"/>
        <v>2.6171870826933656E-5</v>
      </c>
      <c r="N39" s="44"/>
      <c r="O39" s="44"/>
      <c r="P39" s="7"/>
      <c r="Q39" s="28">
        <f t="shared" ca="1" si="4"/>
        <v>3741.7808964797491</v>
      </c>
      <c r="R39" s="27">
        <f t="shared" ca="1" si="5"/>
        <v>1689.5102457779667</v>
      </c>
      <c r="S39" s="7"/>
      <c r="T39" s="28">
        <f t="shared" ca="1" si="6"/>
        <v>-0.91263632675285367</v>
      </c>
      <c r="U39" s="27">
        <f t="shared" ca="1" si="7"/>
        <v>0.41350683620391487</v>
      </c>
      <c r="V39" s="7"/>
      <c r="W39" s="28">
        <f t="shared" ca="1" si="8"/>
        <v>-0.91127483188963443</v>
      </c>
      <c r="X39" s="27">
        <f t="shared" ca="1" si="11"/>
        <v>106.4782214582105</v>
      </c>
      <c r="Y39" s="7"/>
      <c r="Z39" s="28">
        <f t="shared" si="12"/>
        <v>106.59599999999999</v>
      </c>
      <c r="AA39" s="27">
        <f t="shared" si="9"/>
        <v>1.8604511694558754</v>
      </c>
      <c r="AB39" s="7"/>
      <c r="AC39" s="28">
        <f t="shared" ca="1" si="0"/>
        <v>-0.11777854178949099</v>
      </c>
      <c r="AD39" s="27">
        <f t="shared" ca="1" si="10"/>
        <v>7.5958928565782458E-2</v>
      </c>
      <c r="AE39" s="7">
        <v>130</v>
      </c>
    </row>
    <row r="40" spans="1:31" s="26" customFormat="1" x14ac:dyDescent="0.25">
      <c r="A40" s="26">
        <v>20</v>
      </c>
      <c r="B40" s="26">
        <v>640</v>
      </c>
      <c r="C40" s="26">
        <v>14909</v>
      </c>
      <c r="D40" s="26">
        <v>14192</v>
      </c>
      <c r="E40" s="26">
        <v>11374</v>
      </c>
      <c r="F40" s="26">
        <v>12130</v>
      </c>
      <c r="G40" s="27"/>
      <c r="H40" s="7"/>
      <c r="I40" s="28">
        <f t="shared" si="1"/>
        <v>3535</v>
      </c>
      <c r="J40" s="27">
        <f t="shared" si="1"/>
        <v>2062</v>
      </c>
      <c r="K40" s="7"/>
      <c r="L40" s="124">
        <f t="shared" si="2"/>
        <v>-0.87159054120830903</v>
      </c>
      <c r="M40" s="27">
        <f t="shared" ca="1" si="3"/>
        <v>4.1840322154325398E-5</v>
      </c>
      <c r="N40" s="44"/>
      <c r="O40" s="44"/>
      <c r="P40" s="7"/>
      <c r="Q40" s="28">
        <f t="shared" ca="1" si="4"/>
        <v>3553.7808964797491</v>
      </c>
      <c r="R40" s="27">
        <f t="shared" ca="1" si="5"/>
        <v>2058.5102457779667</v>
      </c>
      <c r="S40" s="7"/>
      <c r="T40" s="28">
        <f t="shared" ca="1" si="6"/>
        <v>-0.86678232456075466</v>
      </c>
      <c r="U40" s="27">
        <f t="shared" ca="1" si="7"/>
        <v>0.50381941225401417</v>
      </c>
      <c r="V40" s="7"/>
      <c r="W40" s="28">
        <f t="shared" ca="1" si="8"/>
        <v>-0.8651221316546146</v>
      </c>
      <c r="X40" s="27">
        <f t="shared" ca="1" si="11"/>
        <v>112.28637297513723</v>
      </c>
      <c r="Y40" s="7"/>
      <c r="Z40" s="28">
        <f t="shared" si="12"/>
        <v>112.35599999999999</v>
      </c>
      <c r="AA40" s="27">
        <f t="shared" si="9"/>
        <v>1.9609821343707488</v>
      </c>
      <c r="AB40" s="7"/>
      <c r="AC40" s="28">
        <f t="shared" ca="1" si="0"/>
        <v>-6.9627024862768394E-2</v>
      </c>
      <c r="AD40" s="27">
        <f t="shared" ca="1" si="10"/>
        <v>-9.0452347797054244E-4</v>
      </c>
      <c r="AE40" s="7">
        <v>129</v>
      </c>
    </row>
    <row r="41" spans="1:31" s="26" customFormat="1" x14ac:dyDescent="0.25">
      <c r="A41" s="26">
        <v>21</v>
      </c>
      <c r="B41" s="26">
        <v>627</v>
      </c>
      <c r="C41" s="26">
        <v>14808</v>
      </c>
      <c r="D41" s="26">
        <v>14364</v>
      </c>
      <c r="E41" s="26">
        <v>11491</v>
      </c>
      <c r="F41" s="26">
        <v>11967</v>
      </c>
      <c r="G41" s="27"/>
      <c r="H41" s="7"/>
      <c r="I41" s="28">
        <f t="shared" si="1"/>
        <v>3317</v>
      </c>
      <c r="J41" s="27">
        <f t="shared" si="1"/>
        <v>2397</v>
      </c>
      <c r="K41" s="7"/>
      <c r="L41" s="124">
        <f t="shared" si="2"/>
        <v>-0.81916205496155348</v>
      </c>
      <c r="M41" s="27">
        <f t="shared" ca="1" si="3"/>
        <v>5.5984697478391664E-5</v>
      </c>
      <c r="N41" s="44"/>
      <c r="O41" s="44"/>
      <c r="P41" s="7"/>
      <c r="Q41" s="28">
        <f t="shared" ca="1" si="4"/>
        <v>3335.7808964797491</v>
      </c>
      <c r="R41" s="27">
        <f t="shared" ca="1" si="5"/>
        <v>2393.5102457779667</v>
      </c>
      <c r="S41" s="7"/>
      <c r="T41" s="28">
        <f t="shared" ca="1" si="6"/>
        <v>-0.8136111943592782</v>
      </c>
      <c r="U41" s="27">
        <f t="shared" ca="1" si="7"/>
        <v>0.58581050433201765</v>
      </c>
      <c r="V41" s="7"/>
      <c r="W41" s="28">
        <f t="shared" ca="1" si="8"/>
        <v>-0.8116797627005955</v>
      </c>
      <c r="X41" s="27">
        <f t="shared" ca="1" si="11"/>
        <v>117.89019077674914</v>
      </c>
      <c r="Y41" s="7"/>
      <c r="Z41" s="28">
        <f t="shared" si="12"/>
        <v>117.999</v>
      </c>
      <c r="AA41" s="27">
        <f t="shared" si="9"/>
        <v>2.0594710640607889</v>
      </c>
      <c r="AB41" s="7"/>
      <c r="AC41" s="28">
        <f t="shared" ca="1" si="0"/>
        <v>-0.10880922325085862</v>
      </c>
      <c r="AD41" s="27">
        <f t="shared" ca="1" si="10"/>
        <v>-2.3134110322473589E-3</v>
      </c>
      <c r="AE41" s="7">
        <v>128</v>
      </c>
    </row>
    <row r="42" spans="1:31" s="26" customFormat="1" x14ac:dyDescent="0.25">
      <c r="A42" s="26">
        <v>22</v>
      </c>
      <c r="B42" s="26">
        <v>614</v>
      </c>
      <c r="C42" s="26">
        <v>14684</v>
      </c>
      <c r="D42" s="26">
        <v>14516</v>
      </c>
      <c r="E42" s="26">
        <v>11612</v>
      </c>
      <c r="F42" s="26">
        <v>11809</v>
      </c>
      <c r="G42" s="27"/>
      <c r="H42" s="7"/>
      <c r="I42" s="28">
        <f t="shared" si="1"/>
        <v>3072</v>
      </c>
      <c r="J42" s="27">
        <f t="shared" si="1"/>
        <v>2707</v>
      </c>
      <c r="K42" s="7"/>
      <c r="L42" s="124">
        <f t="shared" si="2"/>
        <v>-0.76012251805464137</v>
      </c>
      <c r="M42" s="27">
        <f t="shared" ca="1" si="3"/>
        <v>7.1408507101361124E-5</v>
      </c>
      <c r="N42" s="44"/>
      <c r="O42" s="44"/>
      <c r="P42" s="7"/>
      <c r="Q42" s="28">
        <f t="shared" ca="1" si="4"/>
        <v>3090.7808964797491</v>
      </c>
      <c r="R42" s="27">
        <f t="shared" ca="1" si="5"/>
        <v>2703.5102457779667</v>
      </c>
      <c r="S42" s="7"/>
      <c r="T42" s="28">
        <f t="shared" ca="1" si="6"/>
        <v>-0.75385464894936194</v>
      </c>
      <c r="U42" s="27">
        <f t="shared" ca="1" si="7"/>
        <v>0.66168285819524464</v>
      </c>
      <c r="V42" s="7"/>
      <c r="W42" s="28">
        <f t="shared" ca="1" si="8"/>
        <v>-0.75167216261233238</v>
      </c>
      <c r="X42" s="27">
        <f t="shared" ca="1" si="11"/>
        <v>123.4280773247711</v>
      </c>
      <c r="Y42" s="7"/>
      <c r="Z42" s="28">
        <f t="shared" si="12"/>
        <v>123.52499999999999</v>
      </c>
      <c r="AA42" s="27">
        <f t="shared" si="9"/>
        <v>2.1559179585259955</v>
      </c>
      <c r="AB42" s="7"/>
      <c r="AC42" s="28">
        <f t="shared" ca="1" si="0"/>
        <v>-9.6922675228896082E-2</v>
      </c>
      <c r="AD42" s="27">
        <f t="shared" ca="1" si="10"/>
        <v>0.10171852245936464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14548</v>
      </c>
      <c r="D43" s="26">
        <v>14664</v>
      </c>
      <c r="E43" s="26">
        <v>11749</v>
      </c>
      <c r="F43" s="26">
        <v>11670</v>
      </c>
      <c r="G43" s="27"/>
      <c r="H43" s="7"/>
      <c r="I43" s="28">
        <f t="shared" si="1"/>
        <v>2799</v>
      </c>
      <c r="J43" s="27">
        <f t="shared" si="1"/>
        <v>2994</v>
      </c>
      <c r="K43" s="7"/>
      <c r="L43" s="124">
        <f t="shared" si="2"/>
        <v>-0.69469603405062719</v>
      </c>
      <c r="M43" s="27">
        <f t="shared" ca="1" si="3"/>
        <v>9.6869409920584331E-5</v>
      </c>
      <c r="N43" s="44"/>
      <c r="O43" s="44"/>
      <c r="P43" s="7"/>
      <c r="Q43" s="28">
        <f t="shared" ca="1" si="4"/>
        <v>2817.7808964797491</v>
      </c>
      <c r="R43" s="27">
        <f t="shared" ca="1" si="5"/>
        <v>2990.5102457779667</v>
      </c>
      <c r="S43" s="7"/>
      <c r="T43" s="28">
        <f t="shared" ca="1" si="6"/>
        <v>-0.68726878406402669</v>
      </c>
      <c r="U43" s="27">
        <f t="shared" ca="1" si="7"/>
        <v>0.73192597290087746</v>
      </c>
      <c r="V43" s="7"/>
      <c r="W43" s="28">
        <f t="shared" ca="1" si="8"/>
        <v>-0.68485380818852748</v>
      </c>
      <c r="X43" s="27">
        <f t="shared" ca="1" si="11"/>
        <v>128.97416038871836</v>
      </c>
      <c r="Y43" s="7"/>
      <c r="Z43" s="28">
        <f t="shared" si="12"/>
        <v>128.99699999999999</v>
      </c>
      <c r="AA43" s="27">
        <f t="shared" si="9"/>
        <v>2.251422375195125</v>
      </c>
      <c r="AB43" s="7"/>
      <c r="AC43" s="28">
        <f t="shared" ca="1" si="0"/>
        <v>-2.2839611281625594E-2</v>
      </c>
      <c r="AD43" s="27">
        <f t="shared" ca="1" si="10"/>
        <v>-2.5036169553345644E-2</v>
      </c>
      <c r="AE43" s="7">
        <v>126</v>
      </c>
    </row>
    <row r="44" spans="1:31" s="26" customFormat="1" x14ac:dyDescent="0.25">
      <c r="A44" s="26">
        <v>24</v>
      </c>
      <c r="B44" s="26">
        <v>614</v>
      </c>
      <c r="C44" s="26">
        <v>14393</v>
      </c>
      <c r="D44" s="26">
        <v>14784</v>
      </c>
      <c r="E44" s="26">
        <v>11896</v>
      </c>
      <c r="F44" s="26">
        <v>11538</v>
      </c>
      <c r="G44" s="27"/>
      <c r="H44" s="7"/>
      <c r="I44" s="28">
        <f t="shared" si="1"/>
        <v>2497</v>
      </c>
      <c r="J44" s="27">
        <f t="shared" si="1"/>
        <v>3246</v>
      </c>
      <c r="K44" s="7"/>
      <c r="L44" s="124">
        <f t="shared" si="2"/>
        <v>-0.62220042744016857</v>
      </c>
      <c r="M44" s="27">
        <f t="shared" ca="1" si="3"/>
        <v>1.2566248564015338E-4</v>
      </c>
      <c r="N44" s="44"/>
      <c r="O44" s="44"/>
      <c r="P44" s="7"/>
      <c r="Q44" s="28">
        <f t="shared" ca="1" si="4"/>
        <v>2515.7808964797491</v>
      </c>
      <c r="R44" s="27">
        <f t="shared" ca="1" si="5"/>
        <v>3242.5102457779667</v>
      </c>
      <c r="S44" s="7"/>
      <c r="T44" s="28">
        <f t="shared" ca="1" si="6"/>
        <v>-0.61360969543629329</v>
      </c>
      <c r="U44" s="27">
        <f t="shared" ca="1" si="7"/>
        <v>0.79360285410582332</v>
      </c>
      <c r="V44" s="7"/>
      <c r="W44" s="28">
        <f t="shared" ca="1" si="8"/>
        <v>-0.61099049944574535</v>
      </c>
      <c r="X44" s="27">
        <f t="shared" ca="1" si="11"/>
        <v>134.47874461590925</v>
      </c>
      <c r="Y44" s="7"/>
      <c r="Z44" s="28">
        <f t="shared" si="12"/>
        <v>134.523</v>
      </c>
      <c r="AA44" s="27">
        <f t="shared" si="9"/>
        <v>2.347869269660332</v>
      </c>
      <c r="AB44" s="7"/>
      <c r="AC44" s="28">
        <f t="shared" ca="1" si="0"/>
        <v>-4.4255384090746475E-2</v>
      </c>
      <c r="AD44" s="27">
        <f t="shared" ca="1" si="10"/>
        <v>4.8946730390269977E-2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14233</v>
      </c>
      <c r="D45" s="26">
        <v>14903</v>
      </c>
      <c r="E45" s="26">
        <v>12065</v>
      </c>
      <c r="F45" s="26">
        <v>11420</v>
      </c>
      <c r="G45" s="27"/>
      <c r="H45" s="7"/>
      <c r="I45" s="28">
        <f t="shared" si="1"/>
        <v>2168</v>
      </c>
      <c r="J45" s="27">
        <f t="shared" si="1"/>
        <v>3483</v>
      </c>
      <c r="K45" s="7"/>
      <c r="L45" s="124">
        <f t="shared" si="2"/>
        <v>-0.54128269192303624</v>
      </c>
      <c r="M45" s="27">
        <f t="shared" ca="1" si="3"/>
        <v>1.1510758646897307E-4</v>
      </c>
      <c r="N45" s="44"/>
      <c r="O45" s="44"/>
      <c r="P45" s="7"/>
      <c r="Q45" s="28">
        <f t="shared" ca="1" si="4"/>
        <v>2186.7808964797491</v>
      </c>
      <c r="R45" s="27">
        <f t="shared" ca="1" si="5"/>
        <v>3479.5102457779667</v>
      </c>
      <c r="S45" s="7"/>
      <c r="T45" s="28">
        <f t="shared" ca="1" si="6"/>
        <v>-0.53336519160012008</v>
      </c>
      <c r="U45" s="27">
        <f t="shared" ca="1" si="7"/>
        <v>0.85160849238190339</v>
      </c>
      <c r="V45" s="7"/>
      <c r="W45" s="28">
        <f t="shared" ca="1" si="8"/>
        <v>-0.53055387155596079</v>
      </c>
      <c r="X45" s="27">
        <f t="shared" ca="1" si="11"/>
        <v>140.14822948757569</v>
      </c>
      <c r="Y45" s="7"/>
      <c r="Z45" s="28">
        <f t="shared" si="12"/>
        <v>140.22899999999998</v>
      </c>
      <c r="AA45" s="27">
        <f t="shared" si="9"/>
        <v>2.4474577567791282</v>
      </c>
      <c r="AB45" s="7"/>
      <c r="AC45" s="28">
        <f t="shared" ca="1" si="0"/>
        <v>-8.0770512424294338E-2</v>
      </c>
      <c r="AD45" s="27">
        <f t="shared" ca="1" si="10"/>
        <v>4.2529398060594303E-2</v>
      </c>
      <c r="AE45" s="7">
        <v>124</v>
      </c>
    </row>
    <row r="46" spans="1:31" s="26" customFormat="1" x14ac:dyDescent="0.25">
      <c r="A46" s="26">
        <v>26</v>
      </c>
      <c r="B46" s="26">
        <v>622</v>
      </c>
      <c r="C46" s="26">
        <v>14057</v>
      </c>
      <c r="D46" s="26">
        <v>15012</v>
      </c>
      <c r="E46" s="26">
        <v>12243</v>
      </c>
      <c r="F46" s="26">
        <v>11327</v>
      </c>
      <c r="G46" s="27"/>
      <c r="H46" s="7"/>
      <c r="I46" s="28">
        <f t="shared" si="1"/>
        <v>1814</v>
      </c>
      <c r="J46" s="27">
        <f t="shared" si="1"/>
        <v>3685</v>
      </c>
      <c r="K46" s="7"/>
      <c r="L46" s="124">
        <f t="shared" si="2"/>
        <v>-0.45667874872958358</v>
      </c>
      <c r="M46" s="27">
        <f t="shared" ca="1" si="3"/>
        <v>1.5953804300229929E-4</v>
      </c>
      <c r="N46" s="44"/>
      <c r="O46" s="44"/>
      <c r="P46" s="7"/>
      <c r="Q46" s="28">
        <f t="shared" ca="1" si="4"/>
        <v>1832.7808964797491</v>
      </c>
      <c r="R46" s="27">
        <f t="shared" ca="1" si="5"/>
        <v>3681.5102457779667</v>
      </c>
      <c r="S46" s="7"/>
      <c r="T46" s="28">
        <f t="shared" ca="1" si="6"/>
        <v>-0.44702308108946565</v>
      </c>
      <c r="U46" s="27">
        <f t="shared" ca="1" si="7"/>
        <v>0.9010478971572965</v>
      </c>
      <c r="V46" s="7"/>
      <c r="W46" s="28">
        <f t="shared" ca="1" si="8"/>
        <v>-0.4440479117421825</v>
      </c>
      <c r="X46" s="27">
        <f t="shared" ca="1" si="11"/>
        <v>145.83655527225551</v>
      </c>
      <c r="Y46" s="7"/>
      <c r="Z46" s="28">
        <f t="shared" si="12"/>
        <v>145.827</v>
      </c>
      <c r="AA46" s="27">
        <f t="shared" si="9"/>
        <v>2.5451612883057706</v>
      </c>
      <c r="AB46" s="7"/>
      <c r="AC46" s="28">
        <f t="shared" ca="1" si="0"/>
        <v>9.5552722555112268E-3</v>
      </c>
      <c r="AD46" s="27">
        <f t="shared" ca="1" si="10"/>
        <v>-2.9792442355642379E-2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13865</v>
      </c>
      <c r="D47" s="26">
        <v>15080</v>
      </c>
      <c r="E47" s="26">
        <v>12425</v>
      </c>
      <c r="F47" s="26">
        <v>11236</v>
      </c>
      <c r="G47" s="27"/>
      <c r="H47" s="7"/>
      <c r="I47" s="28">
        <f t="shared" si="1"/>
        <v>1440</v>
      </c>
      <c r="J47" s="27">
        <f t="shared" si="1"/>
        <v>3844</v>
      </c>
      <c r="K47" s="7"/>
      <c r="L47" s="124">
        <f t="shared" si="2"/>
        <v>-0.36611146218309687</v>
      </c>
      <c r="M47" s="27">
        <f t="shared" ca="1" si="3"/>
        <v>1.7990437812584966E-4</v>
      </c>
      <c r="N47" s="44"/>
      <c r="O47" s="44"/>
      <c r="P47" s="7"/>
      <c r="Q47" s="28">
        <f t="shared" ca="1" si="4"/>
        <v>1458.7808964797491</v>
      </c>
      <c r="R47" s="27">
        <f t="shared" ca="1" si="5"/>
        <v>3840.5102457779667</v>
      </c>
      <c r="S47" s="7"/>
      <c r="T47" s="28">
        <f t="shared" ca="1" si="6"/>
        <v>-0.35580288523922621</v>
      </c>
      <c r="U47" s="27">
        <f t="shared" ca="1" si="7"/>
        <v>0.93996307220327424</v>
      </c>
      <c r="V47" s="7"/>
      <c r="W47" s="28">
        <f t="shared" ca="1" si="8"/>
        <v>-0.35269861840834688</v>
      </c>
      <c r="X47" s="27">
        <f t="shared" ca="1" si="11"/>
        <v>151.50382336648215</v>
      </c>
      <c r="Y47" s="7"/>
      <c r="Z47" s="28">
        <f t="shared" si="12"/>
        <v>151.524</v>
      </c>
      <c r="AA47" s="27">
        <f t="shared" si="9"/>
        <v>2.6445926957918879</v>
      </c>
      <c r="AB47" s="7"/>
      <c r="AC47" s="28">
        <f t="shared" ca="1" si="0"/>
        <v>-2.0176633517849041E-2</v>
      </c>
      <c r="AD47" s="27">
        <f t="shared" ca="1" si="10"/>
        <v>1.3192816841410604E-2</v>
      </c>
      <c r="AE47" s="7">
        <v>122</v>
      </c>
    </row>
    <row r="48" spans="1:31" s="26" customFormat="1" x14ac:dyDescent="0.25">
      <c r="A48" s="26">
        <v>28</v>
      </c>
      <c r="B48" s="26">
        <v>636</v>
      </c>
      <c r="C48" s="26">
        <v>13672</v>
      </c>
      <c r="D48" s="26">
        <v>15146</v>
      </c>
      <c r="E48" s="26">
        <v>12617</v>
      </c>
      <c r="F48" s="26">
        <v>11175</v>
      </c>
      <c r="G48" s="27"/>
      <c r="H48" s="7"/>
      <c r="I48" s="28">
        <f t="shared" si="1"/>
        <v>1055</v>
      </c>
      <c r="J48" s="27">
        <f t="shared" si="1"/>
        <v>3971</v>
      </c>
      <c r="K48" s="7"/>
      <c r="L48" s="124">
        <f t="shared" si="2"/>
        <v>-0.27147404572525496</v>
      </c>
      <c r="M48" s="27">
        <f t="shared" ca="1" si="3"/>
        <v>1.6337442647902743E-4</v>
      </c>
      <c r="N48" s="44"/>
      <c r="O48" s="44"/>
      <c r="P48" s="7"/>
      <c r="Q48" s="28">
        <f t="shared" ca="1" si="4"/>
        <v>1073.7808964797491</v>
      </c>
      <c r="R48" s="27">
        <f t="shared" ca="1" si="5"/>
        <v>3967.5102457779667</v>
      </c>
      <c r="S48" s="7"/>
      <c r="T48" s="28">
        <f t="shared" ca="1" si="6"/>
        <v>-0.26189974245221498</v>
      </c>
      <c r="U48" s="27">
        <f t="shared" ca="1" si="7"/>
        <v>0.97104626233433822</v>
      </c>
      <c r="V48" s="7"/>
      <c r="W48" s="28">
        <f t="shared" ca="1" si="8"/>
        <v>-0.25869224512913286</v>
      </c>
      <c r="X48" s="27">
        <f t="shared" ca="1" si="11"/>
        <v>157.15376612057628</v>
      </c>
      <c r="Y48" s="7"/>
      <c r="Z48" s="28">
        <f t="shared" si="12"/>
        <v>157.24799999999999</v>
      </c>
      <c r="AA48" s="27">
        <f t="shared" si="9"/>
        <v>2.7444953421760432</v>
      </c>
      <c r="AB48" s="7"/>
      <c r="AC48" s="28">
        <f t="shared" ca="1" si="0"/>
        <v>-9.4233879423711642E-2</v>
      </c>
      <c r="AD48" s="27">
        <f t="shared" ca="1" si="10"/>
        <v>0.12171203281167209</v>
      </c>
      <c r="AE48" s="7">
        <v>121</v>
      </c>
    </row>
    <row r="49" spans="1:31" s="26" customFormat="1" x14ac:dyDescent="0.25">
      <c r="A49" s="26">
        <v>29</v>
      </c>
      <c r="B49" s="26">
        <v>621</v>
      </c>
      <c r="C49" s="26">
        <v>13482</v>
      </c>
      <c r="D49" s="26">
        <v>15196</v>
      </c>
      <c r="E49" s="26">
        <v>12818</v>
      </c>
      <c r="F49" s="26">
        <v>11132</v>
      </c>
      <c r="G49" s="27"/>
      <c r="H49" s="7"/>
      <c r="I49" s="28">
        <f t="shared" si="1"/>
        <v>664</v>
      </c>
      <c r="J49" s="27">
        <f t="shared" si="1"/>
        <v>4064</v>
      </c>
      <c r="K49" s="7"/>
      <c r="L49" s="124">
        <f t="shared" si="2"/>
        <v>-0.17644913764752812</v>
      </c>
      <c r="M49" s="27">
        <f t="shared" ca="1" si="3"/>
        <v>1.7421888451280888E-4</v>
      </c>
      <c r="N49" s="44"/>
      <c r="O49" s="44"/>
      <c r="P49" s="7"/>
      <c r="Q49" s="28">
        <f t="shared" ca="1" si="4"/>
        <v>682.78089647974912</v>
      </c>
      <c r="R49" s="27">
        <f t="shared" ca="1" si="5"/>
        <v>4060.5102457779667</v>
      </c>
      <c r="S49" s="7"/>
      <c r="T49" s="28">
        <f t="shared" ca="1" si="6"/>
        <v>-0.16653317406332829</v>
      </c>
      <c r="U49" s="27">
        <f t="shared" ca="1" si="7"/>
        <v>0.99380796849330633</v>
      </c>
      <c r="V49" s="7"/>
      <c r="W49" s="28">
        <f t="shared" ca="1" si="8"/>
        <v>-0.16324993750082192</v>
      </c>
      <c r="X49" s="27">
        <f t="shared" ca="1" si="11"/>
        <v>162.7427217270083</v>
      </c>
      <c r="Y49" s="7"/>
      <c r="Z49" s="28">
        <f t="shared" si="12"/>
        <v>162.83699999999999</v>
      </c>
      <c r="AA49" s="27">
        <f t="shared" si="9"/>
        <v>2.8420417940700062</v>
      </c>
      <c r="AB49" s="7"/>
      <c r="AC49" s="28">
        <f t="shared" ca="1" si="0"/>
        <v>-9.4278272991687118E-2</v>
      </c>
      <c r="AD49" s="27">
        <f t="shared" ca="1" si="10"/>
        <v>-1.8126748358639588E-2</v>
      </c>
      <c r="AE49" s="7">
        <v>120</v>
      </c>
    </row>
    <row r="50" spans="1:31" s="26" customFormat="1" x14ac:dyDescent="0.25">
      <c r="A50" s="26">
        <v>30</v>
      </c>
      <c r="B50" s="26">
        <v>628</v>
      </c>
      <c r="C50" s="26">
        <v>13280</v>
      </c>
      <c r="D50" s="26">
        <v>15217</v>
      </c>
      <c r="E50" s="26">
        <v>13018</v>
      </c>
      <c r="F50" s="26">
        <v>11109</v>
      </c>
      <c r="G50" s="27"/>
      <c r="H50" s="7"/>
      <c r="I50" s="28">
        <f t="shared" si="1"/>
        <v>262</v>
      </c>
      <c r="J50" s="27">
        <f t="shared" si="1"/>
        <v>4108</v>
      </c>
      <c r="K50" s="7"/>
      <c r="L50" s="124">
        <f t="shared" si="2"/>
        <v>-7.865048866900147E-2</v>
      </c>
      <c r="M50" s="27">
        <f t="shared" ca="1" si="3"/>
        <v>1.8187729698524683E-4</v>
      </c>
      <c r="N50" s="44"/>
      <c r="O50" s="44"/>
      <c r="P50" s="7"/>
      <c r="Q50" s="28">
        <f t="shared" ca="1" si="4"/>
        <v>280.78089647974912</v>
      </c>
      <c r="R50" s="27">
        <f t="shared" ca="1" si="5"/>
        <v>4104.5102457779667</v>
      </c>
      <c r="S50" s="7"/>
      <c r="T50" s="28">
        <f t="shared" ca="1" si="6"/>
        <v>-6.8483658737669845E-2</v>
      </c>
      <c r="U50" s="27">
        <f t="shared" ca="1" si="7"/>
        <v>1.0045769477513127</v>
      </c>
      <c r="V50" s="7"/>
      <c r="W50" s="28">
        <f t="shared" ca="1" si="8"/>
        <v>-6.5164299548822011E-2</v>
      </c>
      <c r="X50" s="27">
        <f t="shared" ca="1" si="11"/>
        <v>168.3597932811582</v>
      </c>
      <c r="Y50" s="7"/>
      <c r="Z50" s="28">
        <f t="shared" si="12"/>
        <v>168.48899999999998</v>
      </c>
      <c r="AA50" s="27">
        <f t="shared" si="9"/>
        <v>2.9406878033927253</v>
      </c>
      <c r="AB50" s="7"/>
      <c r="AC50" s="28">
        <f t="shared" ca="1" si="0"/>
        <v>-0.12920671884177182</v>
      </c>
      <c r="AD50" s="27">
        <f t="shared" ca="1" si="10"/>
        <v>4.4039441225606879E-2</v>
      </c>
      <c r="AE50" s="7">
        <v>119</v>
      </c>
    </row>
    <row r="51" spans="1:31" s="26" customFormat="1" x14ac:dyDescent="0.25">
      <c r="A51" s="26">
        <v>31</v>
      </c>
      <c r="B51" s="26">
        <v>601</v>
      </c>
      <c r="C51" s="26">
        <v>13092</v>
      </c>
      <c r="D51" s="26">
        <v>15224</v>
      </c>
      <c r="E51" s="26">
        <v>13216</v>
      </c>
      <c r="F51" s="26">
        <v>11109</v>
      </c>
      <c r="G51" s="27"/>
      <c r="H51" s="7"/>
      <c r="I51" s="28">
        <f t="shared" si="1"/>
        <v>-124</v>
      </c>
      <c r="J51" s="27">
        <f t="shared" si="1"/>
        <v>4115</v>
      </c>
      <c r="K51" s="7"/>
      <c r="L51" s="124">
        <f t="shared" si="2"/>
        <v>1.5672415023556638E-2</v>
      </c>
      <c r="M51" s="27">
        <f t="shared" ca="1" si="3"/>
        <v>1.7732938937507385E-4</v>
      </c>
      <c r="N51" s="44"/>
      <c r="O51" s="44"/>
      <c r="P51" s="7"/>
      <c r="Q51" s="28">
        <f t="shared" ca="1" si="4"/>
        <v>-105.2191035202509</v>
      </c>
      <c r="R51" s="27">
        <f t="shared" ca="1" si="5"/>
        <v>4111.5102457779667</v>
      </c>
      <c r="S51" s="7"/>
      <c r="T51" s="28">
        <f t="shared" ca="1" si="6"/>
        <v>2.5663388316320604E-2</v>
      </c>
      <c r="U51" s="27">
        <f t="shared" ca="1" si="7"/>
        <v>1.0062901944514502</v>
      </c>
      <c r="V51" s="7"/>
      <c r="W51" s="28">
        <f t="shared" ca="1" si="8"/>
        <v>2.8988923176036921E-2</v>
      </c>
      <c r="X51" s="27">
        <f t="shared" ca="1" si="11"/>
        <v>173.72132624757273</v>
      </c>
      <c r="Y51" s="7"/>
      <c r="Z51" s="28">
        <f t="shared" si="12"/>
        <v>173.89799999999997</v>
      </c>
      <c r="AA51" s="27">
        <f t="shared" si="9"/>
        <v>3.0350926626330987</v>
      </c>
      <c r="AB51" s="7"/>
      <c r="AC51" s="28">
        <f t="shared" ca="1" si="0"/>
        <v>-0.17667375242723438</v>
      </c>
      <c r="AD51" s="27">
        <f t="shared" ca="1" si="10"/>
        <v>1.2557972308997023E-2</v>
      </c>
      <c r="AE51" s="7">
        <v>118</v>
      </c>
    </row>
    <row r="52" spans="1:31" s="26" customFormat="1" x14ac:dyDescent="0.25">
      <c r="A52" s="26">
        <v>32</v>
      </c>
      <c r="B52" s="26">
        <v>614</v>
      </c>
      <c r="C52" s="26">
        <v>12883</v>
      </c>
      <c r="D52" s="26">
        <v>15193</v>
      </c>
      <c r="E52" s="26">
        <v>13401</v>
      </c>
      <c r="F52" s="26">
        <v>11113</v>
      </c>
      <c r="G52" s="27"/>
      <c r="H52" s="7"/>
      <c r="I52" s="28">
        <f t="shared" si="1"/>
        <v>-518</v>
      </c>
      <c r="J52" s="27">
        <f t="shared" si="1"/>
        <v>4080</v>
      </c>
      <c r="K52" s="7"/>
      <c r="L52" s="124">
        <f t="shared" si="2"/>
        <v>0.11188519094756426</v>
      </c>
      <c r="M52" s="27">
        <f t="shared" ca="1" si="3"/>
        <v>1.735603384567172E-4</v>
      </c>
      <c r="N52" s="44"/>
      <c r="O52" s="44"/>
      <c r="P52" s="7"/>
      <c r="Q52" s="28">
        <f t="shared" ca="1" si="4"/>
        <v>-499.21910352025088</v>
      </c>
      <c r="R52" s="27">
        <f t="shared" ca="1" si="5"/>
        <v>4076.5102457779667</v>
      </c>
      <c r="S52" s="7"/>
      <c r="T52" s="28">
        <f t="shared" ca="1" si="6"/>
        <v>0.12176166950614505</v>
      </c>
      <c r="U52" s="27">
        <f t="shared" ca="1" si="7"/>
        <v>0.99772396095076321</v>
      </c>
      <c r="V52" s="7"/>
      <c r="W52" s="28">
        <f t="shared" ca="1" si="8"/>
        <v>0.12505942103727793</v>
      </c>
      <c r="X52" s="27">
        <f t="shared" ca="1" si="11"/>
        <v>179.21568413485363</v>
      </c>
      <c r="Y52" s="7"/>
      <c r="Z52" s="28">
        <f t="shared" si="12"/>
        <v>179.42399999999998</v>
      </c>
      <c r="AA52" s="27">
        <f t="shared" si="9"/>
        <v>3.1315395570983053</v>
      </c>
      <c r="AB52" s="7"/>
      <c r="AC52" s="28">
        <f t="shared" ca="1" si="0"/>
        <v>-0.20831586514634637</v>
      </c>
      <c r="AD52" s="27">
        <f t="shared" ca="1" si="10"/>
        <v>4.6982065181822463E-2</v>
      </c>
      <c r="AE52" s="7">
        <v>117</v>
      </c>
    </row>
    <row r="53" spans="1:31" s="26" customFormat="1" x14ac:dyDescent="0.25">
      <c r="A53" s="26">
        <v>33</v>
      </c>
      <c r="B53" s="26">
        <v>630</v>
      </c>
      <c r="C53" s="26">
        <v>12693</v>
      </c>
      <c r="D53" s="26">
        <v>15171</v>
      </c>
      <c r="E53" s="26">
        <v>13611</v>
      </c>
      <c r="F53" s="26">
        <v>11160</v>
      </c>
      <c r="G53" s="27"/>
      <c r="H53" s="7"/>
      <c r="I53" s="28">
        <f t="shared" si="1"/>
        <v>-918</v>
      </c>
      <c r="J53" s="27">
        <f t="shared" si="1"/>
        <v>4011</v>
      </c>
      <c r="K53" s="7"/>
      <c r="L53" s="124">
        <f t="shared" si="2"/>
        <v>0.2095161685335325</v>
      </c>
      <c r="M53" s="27">
        <f t="shared" ca="1" si="3"/>
        <v>1.7029427113698147E-4</v>
      </c>
      <c r="N53" s="44"/>
      <c r="O53" s="44"/>
      <c r="P53" s="7"/>
      <c r="Q53" s="28">
        <f t="shared" ca="1" si="4"/>
        <v>-899.21910352025088</v>
      </c>
      <c r="R53" s="27">
        <f t="shared" ca="1" si="5"/>
        <v>4007.5102457779667</v>
      </c>
      <c r="S53" s="7"/>
      <c r="T53" s="28">
        <f t="shared" ca="1" si="6"/>
        <v>0.21932337629784499</v>
      </c>
      <c r="U53" s="27">
        <f t="shared" ca="1" si="7"/>
        <v>0.98083624347798037</v>
      </c>
      <c r="V53" s="7"/>
      <c r="W53" s="28">
        <f t="shared" ca="1" si="8"/>
        <v>0.22256585324761588</v>
      </c>
      <c r="X53" s="27">
        <f t="shared" ca="1" si="11"/>
        <v>184.85596350120454</v>
      </c>
      <c r="Y53" s="7"/>
      <c r="Z53" s="28">
        <f t="shared" si="12"/>
        <v>185.09399999999997</v>
      </c>
      <c r="AA53" s="27">
        <f t="shared" si="9"/>
        <v>3.2304997256863834</v>
      </c>
      <c r="AB53" s="7"/>
      <c r="AC53" s="28">
        <f t="shared" ca="1" si="0"/>
        <v>-0.23803649879542377</v>
      </c>
      <c r="AD53" s="27">
        <f t="shared" ca="1" si="10"/>
        <v>6.0839246156916715E-2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12491</v>
      </c>
      <c r="D54" s="26">
        <v>15107</v>
      </c>
      <c r="E54" s="26">
        <v>13807</v>
      </c>
      <c r="F54" s="26">
        <v>11211</v>
      </c>
      <c r="G54" s="27"/>
      <c r="H54" s="7"/>
      <c r="I54" s="28">
        <f t="shared" si="1"/>
        <v>-1316</v>
      </c>
      <c r="J54" s="27">
        <f t="shared" si="1"/>
        <v>3896</v>
      </c>
      <c r="K54" s="7"/>
      <c r="L54" s="124">
        <f t="shared" si="2"/>
        <v>0.30554574105708027</v>
      </c>
      <c r="M54" s="27">
        <f t="shared" ca="1" si="3"/>
        <v>1.9604279598724254E-4</v>
      </c>
      <c r="N54" s="44"/>
      <c r="O54" s="44"/>
      <c r="P54" s="7"/>
      <c r="Q54" s="28">
        <f t="shared" ca="1" si="4"/>
        <v>-1297.2191035202509</v>
      </c>
      <c r="R54" s="27">
        <f t="shared" ca="1" si="5"/>
        <v>3892.5102457779667</v>
      </c>
      <c r="S54" s="7"/>
      <c r="T54" s="28">
        <f t="shared" ca="1" si="6"/>
        <v>0.31639727455558642</v>
      </c>
      <c r="U54" s="27">
        <f t="shared" ca="1" si="7"/>
        <v>0.95269004769000909</v>
      </c>
      <c r="V54" s="7"/>
      <c r="W54" s="28">
        <f t="shared" ca="1" si="8"/>
        <v>0.3195472694017733</v>
      </c>
      <c r="X54" s="27">
        <f t="shared" ca="1" si="11"/>
        <v>190.61348719934256</v>
      </c>
      <c r="Y54" s="7"/>
      <c r="Z54" s="28">
        <f t="shared" si="12"/>
        <v>190.79099999999997</v>
      </c>
      <c r="AA54" s="27">
        <f t="shared" si="9"/>
        <v>3.3299311331725008</v>
      </c>
      <c r="AB54" s="7"/>
      <c r="AC54" s="28">
        <f t="shared" ca="1" si="0"/>
        <v>-0.17751280065741071</v>
      </c>
      <c r="AD54" s="27">
        <f t="shared" ca="1" si="10"/>
        <v>-3.9326286999653348E-2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12303</v>
      </c>
      <c r="D55" s="26">
        <v>15039</v>
      </c>
      <c r="E55" s="26">
        <v>13999</v>
      </c>
      <c r="F55" s="26">
        <v>11292</v>
      </c>
      <c r="G55" s="27"/>
      <c r="H55" s="7"/>
      <c r="I55" s="28">
        <f t="shared" si="1"/>
        <v>-1696</v>
      </c>
      <c r="J55" s="27">
        <f t="shared" si="1"/>
        <v>3747</v>
      </c>
      <c r="K55" s="7"/>
      <c r="L55" s="124">
        <f t="shared" si="2"/>
        <v>0.39812475360689786</v>
      </c>
      <c r="M55" s="27">
        <f t="shared" ca="1" si="3"/>
        <v>1.9561188631378489E-4</v>
      </c>
      <c r="N55" s="44"/>
      <c r="O55" s="44"/>
      <c r="P55" s="7"/>
      <c r="Q55" s="28">
        <f t="shared" ca="1" si="4"/>
        <v>-1677.2191035202509</v>
      </c>
      <c r="R55" s="27">
        <f t="shared" ca="1" si="5"/>
        <v>3743.5102457779667</v>
      </c>
      <c r="S55" s="7"/>
      <c r="T55" s="28">
        <f t="shared" ca="1" si="6"/>
        <v>0.40908089600770137</v>
      </c>
      <c r="U55" s="27">
        <f t="shared" ca="1" si="7"/>
        <v>0.91622236792994183</v>
      </c>
      <c r="V55" s="7"/>
      <c r="W55" s="28">
        <f t="shared" ca="1" si="8"/>
        <v>0.41211088553512537</v>
      </c>
      <c r="X55" s="27">
        <f t="shared" ca="1" si="11"/>
        <v>196.28912844993181</v>
      </c>
      <c r="Y55" s="7"/>
      <c r="Z55" s="28">
        <f t="shared" si="12"/>
        <v>196.46099999999996</v>
      </c>
      <c r="AA55" s="27">
        <f t="shared" si="9"/>
        <v>3.4288913017605789</v>
      </c>
      <c r="AB55" s="7"/>
      <c r="AC55" s="28">
        <f t="shared" ca="1" si="0"/>
        <v>-0.17187155006814692</v>
      </c>
      <c r="AD55" s="27">
        <f t="shared" ca="1" si="10"/>
        <v>7.595866381834071E-2</v>
      </c>
      <c r="AE55" s="7">
        <v>114</v>
      </c>
    </row>
    <row r="56" spans="1:31" s="26" customFormat="1" x14ac:dyDescent="0.25">
      <c r="A56" s="26">
        <v>36</v>
      </c>
      <c r="B56" s="26">
        <v>620</v>
      </c>
      <c r="C56" s="26">
        <v>12121</v>
      </c>
      <c r="D56" s="26">
        <v>14946</v>
      </c>
      <c r="E56" s="26">
        <v>14174</v>
      </c>
      <c r="F56" s="26">
        <v>11384</v>
      </c>
      <c r="G56" s="27"/>
      <c r="H56" s="7"/>
      <c r="I56" s="28">
        <f t="shared" si="1"/>
        <v>-2053</v>
      </c>
      <c r="J56" s="27">
        <f t="shared" si="1"/>
        <v>3562</v>
      </c>
      <c r="K56" s="7"/>
      <c r="L56" s="124">
        <f t="shared" si="2"/>
        <v>0.48543536080395361</v>
      </c>
      <c r="M56" s="27">
        <f t="shared" ca="1" si="3"/>
        <v>1.8496531076841544E-4</v>
      </c>
      <c r="N56" s="44"/>
      <c r="O56" s="44"/>
      <c r="P56" s="7"/>
      <c r="Q56" s="28">
        <f t="shared" ca="1" si="4"/>
        <v>-2034.2191035202509</v>
      </c>
      <c r="R56" s="27">
        <f t="shared" ca="1" si="5"/>
        <v>3558.5102457779667</v>
      </c>
      <c r="S56" s="7"/>
      <c r="T56" s="28">
        <f t="shared" ca="1" si="6"/>
        <v>0.49615471931929356</v>
      </c>
      <c r="U56" s="27">
        <f t="shared" ca="1" si="7"/>
        <v>0.87094370514059671</v>
      </c>
      <c r="V56" s="7"/>
      <c r="W56" s="28">
        <f t="shared" ca="1" si="8"/>
        <v>0.49903555605139088</v>
      </c>
      <c r="X56" s="27">
        <f t="shared" ca="1" si="11"/>
        <v>201.88317867587045</v>
      </c>
      <c r="Y56" s="7"/>
      <c r="Z56" s="28">
        <f t="shared" si="12"/>
        <v>202.04099999999997</v>
      </c>
      <c r="AA56" s="27">
        <f t="shared" si="9"/>
        <v>3.5262806740218626</v>
      </c>
      <c r="AB56" s="7"/>
      <c r="AC56" s="28">
        <f t="shared" ca="1" si="0"/>
        <v>-0.15782132412951455</v>
      </c>
      <c r="AD56" s="27">
        <f t="shared" ca="1" si="10"/>
        <v>3.0707573042377589E-2</v>
      </c>
      <c r="AE56" s="7">
        <v>113</v>
      </c>
    </row>
    <row r="57" spans="1:31" s="26" customFormat="1" x14ac:dyDescent="0.25">
      <c r="A57" s="26">
        <v>37</v>
      </c>
      <c r="B57" s="26">
        <v>641</v>
      </c>
      <c r="C57" s="26">
        <v>11952</v>
      </c>
      <c r="D57" s="26">
        <v>14829</v>
      </c>
      <c r="E57" s="26">
        <v>14350</v>
      </c>
      <c r="F57" s="26">
        <v>11497</v>
      </c>
      <c r="G57" s="27"/>
      <c r="H57" s="7"/>
      <c r="I57" s="28">
        <f t="shared" si="1"/>
        <v>-2398</v>
      </c>
      <c r="J57" s="27">
        <f t="shared" si="1"/>
        <v>3332</v>
      </c>
      <c r="K57" s="7"/>
      <c r="L57" s="124">
        <f t="shared" si="2"/>
        <v>0.57085687656473427</v>
      </c>
      <c r="M57" s="27">
        <f t="shared" ca="1" si="3"/>
        <v>1.4738170655387832E-4</v>
      </c>
      <c r="N57" s="44"/>
      <c r="O57" s="44"/>
      <c r="P57" s="7"/>
      <c r="Q57" s="28">
        <f t="shared" ca="1" si="4"/>
        <v>-2379.2191035202509</v>
      </c>
      <c r="R57" s="27">
        <f t="shared" ca="1" si="5"/>
        <v>3328.5102457779667</v>
      </c>
      <c r="S57" s="7"/>
      <c r="T57" s="28">
        <f t="shared" ca="1" si="6"/>
        <v>0.58030169142713484</v>
      </c>
      <c r="U57" s="27">
        <f t="shared" ca="1" si="7"/>
        <v>0.81465131356465403</v>
      </c>
      <c r="V57" s="7"/>
      <c r="W57" s="28">
        <f t="shared" ca="1" si="8"/>
        <v>0.58299696332529238</v>
      </c>
      <c r="X57" s="27">
        <f t="shared" ca="1" si="11"/>
        <v>207.66024249660029</v>
      </c>
      <c r="Y57" s="7"/>
      <c r="Z57" s="28">
        <f t="shared" si="12"/>
        <v>207.80999999999997</v>
      </c>
      <c r="AA57" s="27">
        <f t="shared" si="9"/>
        <v>3.6269687185694157</v>
      </c>
      <c r="AB57" s="7"/>
      <c r="AC57" s="28">
        <f t="shared" ca="1" si="0"/>
        <v>-0.14975750339968386</v>
      </c>
      <c r="AD57" s="27">
        <f t="shared" ca="1" si="10"/>
        <v>8.0662265118036203E-2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11793</v>
      </c>
      <c r="D58" s="26">
        <v>14709</v>
      </c>
      <c r="E58" s="26">
        <v>14510</v>
      </c>
      <c r="F58" s="26">
        <v>11625</v>
      </c>
      <c r="G58" s="27"/>
      <c r="H58" s="7"/>
      <c r="I58" s="28">
        <f t="shared" si="1"/>
        <v>-2717</v>
      </c>
      <c r="J58" s="27">
        <f t="shared" si="1"/>
        <v>3084</v>
      </c>
      <c r="K58" s="7"/>
      <c r="L58" s="124">
        <f t="shared" si="2"/>
        <v>0.64750829011040967</v>
      </c>
      <c r="M58" s="27">
        <f t="shared" ca="1" si="3"/>
        <v>1.714522205413012E-4</v>
      </c>
      <c r="N58" s="44"/>
      <c r="O58" s="44"/>
      <c r="P58" s="7"/>
      <c r="Q58" s="28">
        <f t="shared" ca="1" si="4"/>
        <v>-2698.2191035202509</v>
      </c>
      <c r="R58" s="27">
        <f t="shared" ca="1" si="5"/>
        <v>3080.5102457779667</v>
      </c>
      <c r="S58" s="7"/>
      <c r="T58" s="28">
        <f t="shared" ca="1" si="6"/>
        <v>0.65810715259351549</v>
      </c>
      <c r="U58" s="27">
        <f t="shared" ca="1" si="7"/>
        <v>0.75395343047407237</v>
      </c>
      <c r="V58" s="7"/>
      <c r="W58" s="28">
        <f t="shared" ca="1" si="8"/>
        <v>0.66060226660883448</v>
      </c>
      <c r="X58" s="27">
        <f t="shared" ca="1" si="11"/>
        <v>213.29556063668224</v>
      </c>
      <c r="Y58" s="7"/>
      <c r="Z58" s="28">
        <f t="shared" si="12"/>
        <v>213.35399999999998</v>
      </c>
      <c r="AA58" s="27">
        <f t="shared" si="9"/>
        <v>3.7237297722999814</v>
      </c>
      <c r="AB58" s="7"/>
      <c r="AC58" s="28">
        <f t="shared" ca="1" si="0"/>
        <v>-5.8439363317745574E-2</v>
      </c>
      <c r="AD58" s="27">
        <f t="shared" ca="1" si="10"/>
        <v>3.9839777430728418E-2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11646</v>
      </c>
      <c r="D59" s="26">
        <v>14570</v>
      </c>
      <c r="E59" s="26">
        <v>14649</v>
      </c>
      <c r="F59" s="26">
        <v>11760</v>
      </c>
      <c r="G59" s="27"/>
      <c r="H59" s="7"/>
      <c r="I59" s="28">
        <f t="shared" si="1"/>
        <v>-3003</v>
      </c>
      <c r="J59" s="27">
        <f t="shared" si="1"/>
        <v>2810</v>
      </c>
      <c r="K59" s="7"/>
      <c r="L59" s="124">
        <f t="shared" si="2"/>
        <v>0.71711742914110976</v>
      </c>
      <c r="M59" s="27">
        <f t="shared" ca="1" si="3"/>
        <v>1.695263152844471E-4</v>
      </c>
      <c r="N59" s="44"/>
      <c r="O59" s="44"/>
      <c r="P59" s="7"/>
      <c r="Q59" s="28">
        <f t="shared" ca="1" si="4"/>
        <v>-2984.2191035202509</v>
      </c>
      <c r="R59" s="27">
        <f t="shared" ca="1" si="5"/>
        <v>2806.5102457779667</v>
      </c>
      <c r="S59" s="7"/>
      <c r="T59" s="28">
        <f t="shared" ca="1" si="6"/>
        <v>0.72786377294958093</v>
      </c>
      <c r="U59" s="27">
        <f t="shared" ca="1" si="7"/>
        <v>0.68689205964012334</v>
      </c>
      <c r="V59" s="7"/>
      <c r="W59" s="28">
        <f t="shared" ca="1" si="8"/>
        <v>0.73013765630058924</v>
      </c>
      <c r="X59" s="27">
        <f t="shared" ca="1" si="11"/>
        <v>218.81925969604117</v>
      </c>
      <c r="Y59" s="7"/>
      <c r="Z59" s="28">
        <f t="shared" si="12"/>
        <v>218.81699999999998</v>
      </c>
      <c r="AA59" s="27">
        <f t="shared" si="9"/>
        <v>3.8190771093364315</v>
      </c>
      <c r="AB59" s="7"/>
      <c r="AC59" s="28">
        <f t="shared" ca="1" si="0"/>
        <v>2.2596960411931377E-3</v>
      </c>
      <c r="AD59" s="27">
        <f t="shared" ca="1" si="10"/>
        <v>1.3049601587198367E-2</v>
      </c>
      <c r="AE59" s="7">
        <v>110</v>
      </c>
    </row>
    <row r="60" spans="1:31" s="26" customFormat="1" x14ac:dyDescent="0.25">
      <c r="A60" s="26">
        <v>40</v>
      </c>
      <c r="B60" s="26">
        <v>611</v>
      </c>
      <c r="C60" s="26">
        <v>11519</v>
      </c>
      <c r="D60" s="26">
        <v>14411</v>
      </c>
      <c r="E60" s="26">
        <v>14772</v>
      </c>
      <c r="F60" s="26">
        <v>11906</v>
      </c>
      <c r="G60" s="27"/>
      <c r="H60" s="7"/>
      <c r="I60" s="28">
        <f t="shared" si="1"/>
        <v>-3253</v>
      </c>
      <c r="J60" s="27">
        <f t="shared" si="1"/>
        <v>2505</v>
      </c>
      <c r="K60" s="7"/>
      <c r="L60" s="124">
        <f t="shared" si="2"/>
        <v>0.78060497759390668</v>
      </c>
      <c r="M60" s="27">
        <f t="shared" ca="1" si="3"/>
        <v>1.0531673069400914E-4</v>
      </c>
      <c r="N60" s="44"/>
      <c r="O60" s="44"/>
      <c r="P60" s="7"/>
      <c r="Q60" s="28">
        <f t="shared" ca="1" si="4"/>
        <v>-3234.2191035202509</v>
      </c>
      <c r="R60" s="27">
        <f t="shared" ca="1" si="5"/>
        <v>2501.5102457779667</v>
      </c>
      <c r="S60" s="7"/>
      <c r="T60" s="28">
        <f t="shared" ca="1" si="6"/>
        <v>0.78883983969439342</v>
      </c>
      <c r="U60" s="27">
        <f t="shared" ca="1" si="7"/>
        <v>0.61224345341985154</v>
      </c>
      <c r="V60" s="7"/>
      <c r="W60" s="28">
        <f t="shared" ca="1" si="8"/>
        <v>0.79086737159793952</v>
      </c>
      <c r="X60" s="27">
        <f t="shared" ca="1" si="11"/>
        <v>224.32627217833556</v>
      </c>
      <c r="Y60" s="7"/>
      <c r="Z60" s="28">
        <f t="shared" si="12"/>
        <v>224.31599999999997</v>
      </c>
      <c r="AA60" s="27">
        <f t="shared" si="9"/>
        <v>3.9150527649035993</v>
      </c>
      <c r="AB60" s="7"/>
      <c r="AC60" s="28">
        <f t="shared" ca="1" si="0"/>
        <v>1.0272178335583249E-2</v>
      </c>
      <c r="AD60" s="27">
        <f t="shared" ca="1" si="10"/>
        <v>3.8012552337505667E-2</v>
      </c>
      <c r="AE60" s="7">
        <v>109</v>
      </c>
    </row>
    <row r="61" spans="1:31" s="26" customFormat="1" x14ac:dyDescent="0.25">
      <c r="A61" s="26">
        <v>41</v>
      </c>
      <c r="B61" s="26">
        <v>628</v>
      </c>
      <c r="C61" s="26">
        <v>11397</v>
      </c>
      <c r="D61" s="26">
        <v>14249</v>
      </c>
      <c r="E61" s="26">
        <v>14887</v>
      </c>
      <c r="F61" s="26">
        <v>12073</v>
      </c>
      <c r="G61" s="27"/>
      <c r="H61" s="7"/>
      <c r="I61" s="28">
        <f t="shared" si="1"/>
        <v>-3490</v>
      </c>
      <c r="J61" s="27">
        <f t="shared" si="1"/>
        <v>2176</v>
      </c>
      <c r="K61" s="7"/>
      <c r="L61" s="124">
        <f t="shared" si="2"/>
        <v>0.83836625333805603</v>
      </c>
      <c r="M61" s="27">
        <f t="shared" ca="1" si="3"/>
        <v>1.0081464324366714E-4</v>
      </c>
      <c r="N61" s="44"/>
      <c r="O61" s="44"/>
      <c r="P61" s="7"/>
      <c r="Q61" s="28">
        <f t="shared" ca="1" si="4"/>
        <v>-3471.2191035202509</v>
      </c>
      <c r="R61" s="27">
        <f t="shared" ca="1" si="5"/>
        <v>2172.5102457779667</v>
      </c>
      <c r="S61" s="7"/>
      <c r="T61" s="28">
        <f t="shared" ca="1" si="6"/>
        <v>0.84664515096847559</v>
      </c>
      <c r="U61" s="27">
        <f t="shared" ca="1" si="7"/>
        <v>0.53172085851339446</v>
      </c>
      <c r="V61" s="7"/>
      <c r="W61" s="28">
        <f t="shared" ca="1" si="8"/>
        <v>0.84840690288097242</v>
      </c>
      <c r="X61" s="27">
        <f t="shared" ca="1" si="11"/>
        <v>229.99467386255992</v>
      </c>
      <c r="Y61" s="7"/>
      <c r="Z61" s="28">
        <f t="shared" si="12"/>
        <v>229.96799999999996</v>
      </c>
      <c r="AA61" s="27">
        <f t="shared" si="9"/>
        <v>4.0136987742263193</v>
      </c>
      <c r="AB61" s="7"/>
      <c r="AC61" s="28">
        <f t="shared" ca="1" si="0"/>
        <v>2.6673862559960071E-2</v>
      </c>
      <c r="AD61" s="27">
        <f t="shared" ca="1" si="10"/>
        <v>0.14054473725263961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11298</v>
      </c>
      <c r="D62" s="26">
        <v>14073</v>
      </c>
      <c r="E62" s="26">
        <v>14995</v>
      </c>
      <c r="F62" s="26">
        <v>12256</v>
      </c>
      <c r="G62" s="27"/>
      <c r="H62" s="7"/>
      <c r="I62" s="28">
        <f t="shared" si="1"/>
        <v>-3697</v>
      </c>
      <c r="J62" s="27">
        <f t="shared" si="1"/>
        <v>1817</v>
      </c>
      <c r="K62" s="7"/>
      <c r="L62" s="124">
        <f t="shared" si="2"/>
        <v>0.88848110948023229</v>
      </c>
      <c r="M62" s="27">
        <f t="shared" ca="1" si="3"/>
        <v>1.0249320305933462E-4</v>
      </c>
      <c r="N62" s="44"/>
      <c r="O62" s="44"/>
      <c r="P62" s="7"/>
      <c r="Q62" s="28">
        <f t="shared" ca="1" si="4"/>
        <v>-3678.2191035202509</v>
      </c>
      <c r="R62" s="27">
        <f t="shared" ca="1" si="5"/>
        <v>1813.5102457779667</v>
      </c>
      <c r="S62" s="7"/>
      <c r="T62" s="28">
        <f t="shared" ca="1" si="6"/>
        <v>0.89713333423318031</v>
      </c>
      <c r="U62" s="27">
        <f t="shared" ca="1" si="7"/>
        <v>0.4438557777492057</v>
      </c>
      <c r="V62" s="7"/>
      <c r="W62" s="28">
        <f t="shared" ca="1" si="8"/>
        <v>0.89860500216335248</v>
      </c>
      <c r="X62" s="27">
        <f t="shared" ca="1" si="11"/>
        <v>235.78467385776412</v>
      </c>
      <c r="Y62" s="7"/>
      <c r="Z62" s="28">
        <f t="shared" si="12"/>
        <v>235.68299999999996</v>
      </c>
      <c r="AA62" s="27">
        <f t="shared" si="9"/>
        <v>4.1134443409777948</v>
      </c>
      <c r="AB62" s="7"/>
      <c r="AC62" s="28">
        <f t="shared" ca="1" si="0"/>
        <v>0.10167385776415472</v>
      </c>
      <c r="AD62" s="27">
        <f t="shared" ca="1" si="10"/>
        <v>3.7031349049300388E-2</v>
      </c>
      <c r="AE62" s="7">
        <v>107</v>
      </c>
    </row>
    <row r="63" spans="1:31" s="26" customFormat="1" x14ac:dyDescent="0.25">
      <c r="A63" s="26">
        <v>43</v>
      </c>
      <c r="B63" s="26">
        <v>639</v>
      </c>
      <c r="C63" s="26">
        <v>11214</v>
      </c>
      <c r="D63" s="26">
        <v>13880</v>
      </c>
      <c r="E63" s="26">
        <v>15075</v>
      </c>
      <c r="F63" s="26">
        <v>12444</v>
      </c>
      <c r="G63" s="27"/>
      <c r="H63" s="7"/>
      <c r="I63" s="28">
        <f t="shared" si="1"/>
        <v>-3861</v>
      </c>
      <c r="J63" s="27">
        <f t="shared" si="1"/>
        <v>1436</v>
      </c>
      <c r="K63" s="7"/>
      <c r="L63" s="124">
        <f t="shared" si="2"/>
        <v>0.92999477167780176</v>
      </c>
      <c r="M63" s="27">
        <f t="shared" ca="1" si="3"/>
        <v>6.8933090272938158E-5</v>
      </c>
      <c r="N63" s="44"/>
      <c r="O63" s="44"/>
      <c r="P63" s="7"/>
      <c r="Q63" s="28">
        <f t="shared" ca="1" si="4"/>
        <v>-3842.2191035202509</v>
      </c>
      <c r="R63" s="27">
        <f t="shared" ca="1" si="5"/>
        <v>1432.5102457779667</v>
      </c>
      <c r="S63" s="7"/>
      <c r="T63" s="28">
        <f t="shared" ca="1" si="6"/>
        <v>0.93713363401777738</v>
      </c>
      <c r="U63" s="27">
        <f t="shared" ca="1" si="7"/>
        <v>0.35060620735601372</v>
      </c>
      <c r="V63" s="7"/>
      <c r="W63" s="28">
        <f t="shared" ca="1" si="8"/>
        <v>0.93829736707158906</v>
      </c>
      <c r="X63" s="27">
        <f t="shared" ca="1" si="11"/>
        <v>241.58240932186345</v>
      </c>
      <c r="Y63" s="7"/>
      <c r="Z63" s="28">
        <f t="shared" si="12"/>
        <v>241.43399999999997</v>
      </c>
      <c r="AA63" s="27">
        <f t="shared" si="9"/>
        <v>4.2138182262599884</v>
      </c>
      <c r="AB63" s="7"/>
      <c r="AC63" s="28">
        <f t="shared" ca="1" si="0"/>
        <v>0.14840932186348255</v>
      </c>
      <c r="AD63" s="27">
        <f t="shared" ca="1" si="10"/>
        <v>6.9360063194267241E-2</v>
      </c>
      <c r="AE63" s="7">
        <v>106</v>
      </c>
    </row>
    <row r="64" spans="1:31" s="26" customFormat="1" x14ac:dyDescent="0.25">
      <c r="A64" s="26">
        <v>44</v>
      </c>
      <c r="B64" s="26">
        <v>634</v>
      </c>
      <c r="C64" s="26">
        <v>11146</v>
      </c>
      <c r="D64" s="26">
        <v>13685</v>
      </c>
      <c r="E64" s="26">
        <v>15135</v>
      </c>
      <c r="F64" s="26">
        <v>12637</v>
      </c>
      <c r="G64" s="27"/>
      <c r="H64" s="7"/>
      <c r="I64" s="28">
        <f t="shared" si="1"/>
        <v>-3989</v>
      </c>
      <c r="J64" s="27">
        <f t="shared" si="1"/>
        <v>1048</v>
      </c>
      <c r="K64" s="7"/>
      <c r="L64" s="124">
        <f t="shared" si="2"/>
        <v>0.96193233477845441</v>
      </c>
      <c r="M64" s="27">
        <f t="shared" ca="1" si="3"/>
        <v>5.2869390192552217E-5</v>
      </c>
      <c r="N64" s="44"/>
      <c r="O64" s="44"/>
      <c r="P64" s="7"/>
      <c r="Q64" s="28">
        <f t="shared" ca="1" si="4"/>
        <v>-3970.2191035202509</v>
      </c>
      <c r="R64" s="27">
        <f t="shared" ca="1" si="5"/>
        <v>1044.5102457779667</v>
      </c>
      <c r="S64" s="7"/>
      <c r="T64" s="28">
        <f t="shared" ca="1" si="6"/>
        <v>0.96835338019112127</v>
      </c>
      <c r="U64" s="27">
        <f t="shared" ca="1" si="7"/>
        <v>0.25564339026268434</v>
      </c>
      <c r="V64" s="7"/>
      <c r="W64" s="28">
        <f t="shared" ca="1" si="8"/>
        <v>0.96920346881604114</v>
      </c>
      <c r="X64" s="27">
        <f t="shared" ca="1" si="11"/>
        <v>247.29505291126134</v>
      </c>
      <c r="Y64" s="7"/>
      <c r="Z64" s="28">
        <f t="shared" si="12"/>
        <v>247.13999999999996</v>
      </c>
      <c r="AA64" s="27">
        <f t="shared" si="9"/>
        <v>4.3134067133787859</v>
      </c>
      <c r="AB64" s="7"/>
      <c r="AC64" s="28">
        <f t="shared" ca="1" si="0"/>
        <v>0.15505291126137877</v>
      </c>
      <c r="AD64" s="27">
        <f t="shared" ca="1" si="10"/>
        <v>-6.2854083974457353E-3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11111</v>
      </c>
      <c r="D65" s="26">
        <v>13498</v>
      </c>
      <c r="E65" s="26">
        <v>15187</v>
      </c>
      <c r="F65" s="26">
        <v>12839</v>
      </c>
      <c r="G65" s="27"/>
      <c r="H65" s="7"/>
      <c r="I65" s="28">
        <f t="shared" si="1"/>
        <v>-4076</v>
      </c>
      <c r="J65" s="27">
        <f t="shared" si="1"/>
        <v>659</v>
      </c>
      <c r="K65" s="7"/>
      <c r="L65" s="124">
        <f t="shared" si="2"/>
        <v>0.9840034076551214</v>
      </c>
      <c r="M65" s="27">
        <f t="shared" ca="1" si="3"/>
        <v>3.7273766873241484E-5</v>
      </c>
      <c r="N65" s="44"/>
      <c r="O65" s="44"/>
      <c r="P65" s="7"/>
      <c r="Q65" s="28">
        <f t="shared" ca="1" si="4"/>
        <v>-4057.2191035202509</v>
      </c>
      <c r="R65" s="27">
        <f t="shared" ca="1" si="5"/>
        <v>655.51024577796659</v>
      </c>
      <c r="S65" s="7"/>
      <c r="T65" s="28">
        <f t="shared" ca="1" si="6"/>
        <v>0.98957305141831609</v>
      </c>
      <c r="U65" s="27">
        <f t="shared" ca="1" si="7"/>
        <v>0.16043582364076395</v>
      </c>
      <c r="V65" s="7"/>
      <c r="W65" s="28">
        <f t="shared" ca="1" si="8"/>
        <v>0.99010863221063461</v>
      </c>
      <c r="X65" s="27">
        <f t="shared" ca="1" si="11"/>
        <v>252.8670933975767</v>
      </c>
      <c r="Y65" s="7"/>
      <c r="Z65" s="28">
        <f t="shared" si="12"/>
        <v>252.73799999999997</v>
      </c>
      <c r="AA65" s="27">
        <f t="shared" si="9"/>
        <v>4.4111102449054282</v>
      </c>
      <c r="AB65" s="7"/>
      <c r="AC65" s="28">
        <f t="shared" ca="1" si="0"/>
        <v>0.12909339757672456</v>
      </c>
      <c r="AD65" s="27">
        <f t="shared" ca="1" si="10"/>
        <v>3.7970100908239601E-2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11089</v>
      </c>
      <c r="D66" s="26">
        <v>13296</v>
      </c>
      <c r="E66" s="26">
        <v>15206</v>
      </c>
      <c r="F66" s="26">
        <v>13040</v>
      </c>
      <c r="G66" s="27"/>
      <c r="H66" s="7"/>
      <c r="I66" s="28">
        <f t="shared" si="1"/>
        <v>-4117</v>
      </c>
      <c r="J66" s="27">
        <f t="shared" si="1"/>
        <v>256</v>
      </c>
      <c r="K66" s="7"/>
      <c r="L66" s="124">
        <f t="shared" si="2"/>
        <v>0.99676486592164681</v>
      </c>
      <c r="M66" s="27">
        <f t="shared" ca="1" si="3"/>
        <v>9.1080157042921909E-6</v>
      </c>
      <c r="N66" s="44"/>
      <c r="O66" s="44"/>
      <c r="P66" s="7"/>
      <c r="Q66" s="28">
        <f t="shared" ca="1" si="4"/>
        <v>-4098.2191035202513</v>
      </c>
      <c r="R66" s="27">
        <f t="shared" ca="1" si="5"/>
        <v>252.51024577796662</v>
      </c>
      <c r="S66" s="7"/>
      <c r="T66" s="28">
        <f t="shared" ca="1" si="6"/>
        <v>0.99957312636446538</v>
      </c>
      <c r="U66" s="27">
        <f t="shared" ca="1" si="7"/>
        <v>6.1801763618568768E-2</v>
      </c>
      <c r="V66" s="7"/>
      <c r="W66" s="28">
        <f t="shared" ca="1" si="8"/>
        <v>0.9997828148450536</v>
      </c>
      <c r="X66" s="27">
        <f t="shared" ca="1" si="11"/>
        <v>258.53397340385914</v>
      </c>
      <c r="Y66" s="7"/>
      <c r="Z66" s="28">
        <f t="shared" si="12"/>
        <v>258.39</v>
      </c>
      <c r="AA66" s="27">
        <f t="shared" si="9"/>
        <v>4.5097562542281482</v>
      </c>
      <c r="AB66" s="7"/>
      <c r="AC66" s="28">
        <f t="shared" ca="1" si="0"/>
        <v>0.14397340385914958</v>
      </c>
      <c r="AD66" s="27">
        <f t="shared" ca="1" si="10"/>
        <v>8.9941685930057247E-3</v>
      </c>
      <c r="AE66" s="7">
        <v>103</v>
      </c>
    </row>
    <row r="67" spans="1:31" s="26" customFormat="1" x14ac:dyDescent="0.25">
      <c r="A67" s="26">
        <v>47</v>
      </c>
      <c r="B67" s="26">
        <v>601</v>
      </c>
      <c r="C67" s="26">
        <v>11077</v>
      </c>
      <c r="D67" s="26">
        <v>13096</v>
      </c>
      <c r="E67" s="26">
        <v>15203</v>
      </c>
      <c r="F67" s="26">
        <v>13222</v>
      </c>
      <c r="G67" s="27"/>
      <c r="H67" s="7"/>
      <c r="I67" s="28">
        <f t="shared" si="1"/>
        <v>-4126</v>
      </c>
      <c r="J67" s="27">
        <f t="shared" si="1"/>
        <v>-126</v>
      </c>
      <c r="K67" s="7"/>
      <c r="L67" s="124">
        <f t="shared" si="2"/>
        <v>0.99990276754302798</v>
      </c>
      <c r="M67" s="27">
        <f t="shared" ca="1" si="3"/>
        <v>3.1195882066038383E-6</v>
      </c>
      <c r="N67" s="44"/>
      <c r="O67" s="44"/>
      <c r="P67" s="7"/>
      <c r="Q67" s="28">
        <f t="shared" ca="1" si="4"/>
        <v>-4107.2191035202513</v>
      </c>
      <c r="R67" s="27">
        <f t="shared" ca="1" si="5"/>
        <v>-129.48975422203338</v>
      </c>
      <c r="S67" s="7"/>
      <c r="T67" s="28">
        <f t="shared" ca="1" si="6"/>
        <v>1.0017682647672788</v>
      </c>
      <c r="U67" s="27">
        <f t="shared" ca="1" si="7"/>
        <v>-3.1692556303214249E-2</v>
      </c>
      <c r="V67" s="7"/>
      <c r="W67" s="28">
        <f t="shared" ca="1" si="8"/>
        <v>1.0016690031463957</v>
      </c>
      <c r="X67" s="27">
        <f t="shared" ca="1" si="11"/>
        <v>263.88344155703408</v>
      </c>
      <c r="Y67" s="7"/>
      <c r="Z67" s="28">
        <f t="shared" si="12"/>
        <v>263.79899999999998</v>
      </c>
      <c r="AA67" s="27">
        <f t="shared" si="9"/>
        <v>4.6041611134685212</v>
      </c>
      <c r="AB67" s="7"/>
      <c r="AC67" s="28">
        <f t="shared" ca="1" si="0"/>
        <v>8.4441557034097059E-2</v>
      </c>
      <c r="AD67" s="27">
        <f t="shared" ca="1" si="10"/>
        <v>-1.7034218950584545E-3</v>
      </c>
      <c r="AE67" s="7">
        <v>102</v>
      </c>
    </row>
    <row r="68" spans="1:31" s="26" customFormat="1" x14ac:dyDescent="0.25">
      <c r="A68" s="26">
        <v>48</v>
      </c>
      <c r="B68" s="26">
        <v>611</v>
      </c>
      <c r="C68" s="26">
        <v>11098</v>
      </c>
      <c r="D68" s="26">
        <v>12911</v>
      </c>
      <c r="E68" s="26">
        <v>15198</v>
      </c>
      <c r="F68" s="26">
        <v>13426</v>
      </c>
      <c r="G68" s="27"/>
      <c r="H68" s="7"/>
      <c r="I68" s="28">
        <f t="shared" si="1"/>
        <v>-4100</v>
      </c>
      <c r="J68" s="27">
        <f t="shared" si="1"/>
        <v>-515</v>
      </c>
      <c r="K68" s="7"/>
      <c r="L68" s="124">
        <f t="shared" si="2"/>
        <v>0.99396478529968513</v>
      </c>
      <c r="M68" s="27">
        <f t="shared" ca="1" si="3"/>
        <v>1.098405832357408E-6</v>
      </c>
      <c r="N68" s="44"/>
      <c r="O68" s="44"/>
      <c r="P68" s="7"/>
      <c r="Q68" s="28">
        <f t="shared" ca="1" si="4"/>
        <v>-4081.2191035202509</v>
      </c>
      <c r="R68" s="27">
        <f t="shared" ca="1" si="5"/>
        <v>-518.48975422203341</v>
      </c>
      <c r="S68" s="7"/>
      <c r="T68" s="28">
        <f t="shared" ca="1" si="6"/>
        <v>0.99542675382581802</v>
      </c>
      <c r="U68" s="27">
        <f t="shared" ca="1" si="7"/>
        <v>-0.12690012292513467</v>
      </c>
      <c r="V68" s="7"/>
      <c r="W68" s="28">
        <f t="shared" ca="1" si="8"/>
        <v>0.99501283388269901</v>
      </c>
      <c r="X68" s="27">
        <f t="shared" ca="1" si="11"/>
        <v>269.33926951370086</v>
      </c>
      <c r="Y68" s="7"/>
      <c r="Z68" s="28">
        <f t="shared" si="12"/>
        <v>269.298</v>
      </c>
      <c r="AA68" s="27">
        <f t="shared" si="9"/>
        <v>4.7001367690356899</v>
      </c>
      <c r="AB68" s="7"/>
      <c r="AC68" s="28">
        <f t="shared" ca="1" si="0"/>
        <v>4.1269513700854077E-2</v>
      </c>
      <c r="AD68" s="27">
        <f t="shared" ca="1" si="10"/>
        <v>7.3567423702229462E-2</v>
      </c>
      <c r="AE68" s="7">
        <v>101</v>
      </c>
    </row>
    <row r="69" spans="1:31" s="26" customFormat="1" x14ac:dyDescent="0.25">
      <c r="A69" s="26">
        <v>49</v>
      </c>
      <c r="B69" s="26">
        <v>640</v>
      </c>
      <c r="C69" s="26">
        <v>11130</v>
      </c>
      <c r="D69" s="26">
        <v>12702</v>
      </c>
      <c r="E69" s="26">
        <v>15156</v>
      </c>
      <c r="F69" s="26">
        <v>13621</v>
      </c>
      <c r="G69" s="27"/>
      <c r="H69" s="7"/>
      <c r="I69" s="28">
        <f t="shared" si="1"/>
        <v>-4026</v>
      </c>
      <c r="J69" s="27">
        <f t="shared" si="1"/>
        <v>-919</v>
      </c>
      <c r="K69" s="7"/>
      <c r="L69" s="124">
        <f t="shared" si="2"/>
        <v>0.97793663247335794</v>
      </c>
      <c r="M69" s="27">
        <f t="shared" ca="1" si="3"/>
        <v>1.688878580668268E-6</v>
      </c>
      <c r="N69" s="44"/>
      <c r="O69" s="44"/>
      <c r="P69" s="7"/>
      <c r="Q69" s="28">
        <f t="shared" ca="1" si="4"/>
        <v>-4007.2191035202509</v>
      </c>
      <c r="R69" s="27">
        <f t="shared" ca="1" si="5"/>
        <v>-922.48975422203341</v>
      </c>
      <c r="S69" s="7"/>
      <c r="T69" s="28">
        <f t="shared" ca="1" si="6"/>
        <v>0.97737783806935352</v>
      </c>
      <c r="U69" s="27">
        <f t="shared" ca="1" si="7"/>
        <v>-0.22577893247592087</v>
      </c>
      <c r="V69" s="7"/>
      <c r="W69" s="28">
        <f t="shared" ca="1" si="8"/>
        <v>0.97663706386006033</v>
      </c>
      <c r="X69" s="27">
        <f t="shared" ca="1" si="11"/>
        <v>275.08818080874607</v>
      </c>
      <c r="Y69" s="7"/>
      <c r="Z69" s="28">
        <f t="shared" si="12"/>
        <v>275.05799999999999</v>
      </c>
      <c r="AA69" s="27">
        <f t="shared" si="9"/>
        <v>4.8006677339505632</v>
      </c>
      <c r="AB69" s="7"/>
      <c r="AC69" s="28">
        <f t="shared" ca="1" si="0"/>
        <v>3.0180808746081311E-2</v>
      </c>
      <c r="AD69" s="27">
        <f t="shared" ca="1" si="10"/>
        <v>2.228391744080227E-2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11186</v>
      </c>
      <c r="D70" s="26">
        <v>12507</v>
      </c>
      <c r="E70" s="26">
        <v>15101</v>
      </c>
      <c r="F70" s="26">
        <v>13819</v>
      </c>
      <c r="G70" s="27"/>
      <c r="H70" s="7"/>
      <c r="I70" s="28">
        <f t="shared" si="1"/>
        <v>-3915</v>
      </c>
      <c r="J70" s="27">
        <f t="shared" si="1"/>
        <v>-1312</v>
      </c>
      <c r="K70" s="7"/>
      <c r="L70" s="124">
        <f t="shared" si="2"/>
        <v>0.95208136248969533</v>
      </c>
      <c r="M70" s="27">
        <f t="shared" ca="1" si="3"/>
        <v>8.0410753447545745E-6</v>
      </c>
      <c r="N70" s="44"/>
      <c r="O70" s="44"/>
      <c r="P70" s="7"/>
      <c r="Q70" s="28">
        <f t="shared" ca="1" si="4"/>
        <v>-3896.2191035202509</v>
      </c>
      <c r="R70" s="27">
        <f t="shared" ca="1" si="5"/>
        <v>-1315.4897542220333</v>
      </c>
      <c r="S70" s="7"/>
      <c r="T70" s="28">
        <f t="shared" ca="1" si="6"/>
        <v>0.95030446443465677</v>
      </c>
      <c r="U70" s="27">
        <f t="shared" ca="1" si="7"/>
        <v>-0.32196549721220546</v>
      </c>
      <c r="V70" s="7"/>
      <c r="W70" s="28">
        <f t="shared" ca="1" si="8"/>
        <v>0.94924568349785676</v>
      </c>
      <c r="X70" s="27">
        <f t="shared" ca="1" si="11"/>
        <v>280.8071493119196</v>
      </c>
      <c r="Y70" s="7"/>
      <c r="Z70" s="28">
        <f t="shared" si="12"/>
        <v>280.80899999999997</v>
      </c>
      <c r="AA70" s="27">
        <f t="shared" si="9"/>
        <v>4.9010416192327559</v>
      </c>
      <c r="AB70" s="7"/>
      <c r="AC70" s="28">
        <f t="shared" ca="1" si="0"/>
        <v>-1.8506880803670356E-3</v>
      </c>
      <c r="AD70" s="27">
        <f t="shared" ca="1" si="10"/>
        <v>-2.4085042986200733E-2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11266</v>
      </c>
      <c r="D71" s="26">
        <v>12323</v>
      </c>
      <c r="E71" s="26">
        <v>15029</v>
      </c>
      <c r="F71" s="26">
        <v>14008</v>
      </c>
      <c r="G71" s="27"/>
      <c r="H71" s="7"/>
      <c r="I71" s="28">
        <f t="shared" si="1"/>
        <v>-3763</v>
      </c>
      <c r="J71" s="27">
        <f t="shared" si="1"/>
        <v>-1685</v>
      </c>
      <c r="K71" s="7"/>
      <c r="L71" s="124">
        <f t="shared" si="2"/>
        <v>0.91733128179815548</v>
      </c>
      <c r="M71" s="27">
        <f t="shared" ca="1" si="3"/>
        <v>2.982178033537833E-5</v>
      </c>
      <c r="N71" s="44"/>
      <c r="O71" s="44"/>
      <c r="P71" s="7"/>
      <c r="Q71" s="28">
        <f t="shared" ca="1" si="4"/>
        <v>-3744.2191035202509</v>
      </c>
      <c r="R71" s="27">
        <f t="shared" ca="1" si="5"/>
        <v>-1688.4897542220333</v>
      </c>
      <c r="S71" s="7"/>
      <c r="T71" s="28">
        <f t="shared" ca="1" si="6"/>
        <v>0.91323101585381083</v>
      </c>
      <c r="U71" s="27">
        <f t="shared" ca="1" si="7"/>
        <v>-0.41325707137666901</v>
      </c>
      <c r="V71" s="7"/>
      <c r="W71" s="28">
        <f t="shared" ca="1" si="8"/>
        <v>0.91187034961258695</v>
      </c>
      <c r="X71" s="27">
        <f t="shared" ca="1" si="11"/>
        <v>286.4511216765892</v>
      </c>
      <c r="Y71" s="7"/>
      <c r="Z71" s="28">
        <f t="shared" si="12"/>
        <v>286.46099999999996</v>
      </c>
      <c r="AA71" s="27">
        <f t="shared" si="9"/>
        <v>4.9996876285554759</v>
      </c>
      <c r="AB71" s="7"/>
      <c r="AC71" s="28">
        <f t="shared" ca="1" si="0"/>
        <v>-9.8783234107600038E-3</v>
      </c>
      <c r="AD71" s="27">
        <f t="shared" ca="1" si="10"/>
        <v>-1.9029563395008608E-2</v>
      </c>
      <c r="AE71" s="7">
        <v>98</v>
      </c>
    </row>
    <row r="72" spans="1:31" s="26" customFormat="1" x14ac:dyDescent="0.25">
      <c r="A72" s="26">
        <v>52</v>
      </c>
      <c r="B72" s="26">
        <v>626</v>
      </c>
      <c r="C72" s="26">
        <v>11345</v>
      </c>
      <c r="D72" s="26">
        <v>12137</v>
      </c>
      <c r="E72" s="26">
        <v>14932</v>
      </c>
      <c r="F72" s="26">
        <v>14176</v>
      </c>
      <c r="G72" s="27"/>
      <c r="H72" s="7"/>
      <c r="I72" s="28">
        <f t="shared" si="1"/>
        <v>-3587</v>
      </c>
      <c r="J72" s="27">
        <f t="shared" si="1"/>
        <v>-2039</v>
      </c>
      <c r="K72" s="7"/>
      <c r="L72" s="124">
        <f t="shared" si="2"/>
        <v>0.87381466047662026</v>
      </c>
      <c r="M72" s="27">
        <f t="shared" ca="1" si="3"/>
        <v>2.6605086708595941E-5</v>
      </c>
      <c r="N72" s="44"/>
      <c r="O72" s="44"/>
      <c r="P72" s="7"/>
      <c r="Q72" s="28">
        <f t="shared" ca="1" si="4"/>
        <v>-3568.2191035202509</v>
      </c>
      <c r="R72" s="27">
        <f t="shared" ca="1" si="5"/>
        <v>-2042.4897542220333</v>
      </c>
      <c r="S72" s="7"/>
      <c r="T72" s="28">
        <f t="shared" ca="1" si="6"/>
        <v>0.87030386486546285</v>
      </c>
      <c r="U72" s="27">
        <f t="shared" ca="1" si="7"/>
        <v>-0.49989840449790246</v>
      </c>
      <c r="V72" s="7"/>
      <c r="W72" s="28">
        <f t="shared" ca="1" si="8"/>
        <v>0.8686566485816557</v>
      </c>
      <c r="X72" s="27">
        <f t="shared" ca="1" si="11"/>
        <v>291.99098009507884</v>
      </c>
      <c r="Y72" s="7"/>
      <c r="Z72" s="28">
        <f t="shared" si="12"/>
        <v>292.09499999999997</v>
      </c>
      <c r="AA72" s="27">
        <f t="shared" si="9"/>
        <v>5.0980194786128363</v>
      </c>
      <c r="AB72" s="7"/>
      <c r="AC72" s="28">
        <f t="shared" ca="1" si="0"/>
        <v>-0.104019904921131</v>
      </c>
      <c r="AD72" s="27">
        <f t="shared" ca="1" si="10"/>
        <v>6.9378497254092508E-2</v>
      </c>
      <c r="AE72" s="7">
        <v>97</v>
      </c>
    </row>
    <row r="73" spans="1:31" s="26" customFormat="1" x14ac:dyDescent="0.25">
      <c r="A73" s="26">
        <v>53</v>
      </c>
      <c r="B73" s="26">
        <v>635</v>
      </c>
      <c r="C73" s="26">
        <v>11465</v>
      </c>
      <c r="D73" s="26">
        <v>11974</v>
      </c>
      <c r="E73" s="26">
        <v>14826</v>
      </c>
      <c r="F73" s="26">
        <v>14356</v>
      </c>
      <c r="G73" s="27"/>
      <c r="H73" s="7"/>
      <c r="I73" s="28">
        <f t="shared" si="1"/>
        <v>-3361</v>
      </c>
      <c r="J73" s="27">
        <f t="shared" si="1"/>
        <v>-2382</v>
      </c>
      <c r="K73" s="7"/>
      <c r="L73" s="124">
        <f t="shared" si="2"/>
        <v>0.82104958831897368</v>
      </c>
      <c r="M73" s="27">
        <f t="shared" ca="1" si="3"/>
        <v>6.07312213736619E-5</v>
      </c>
      <c r="N73" s="44"/>
      <c r="O73" s="44"/>
      <c r="P73" s="7"/>
      <c r="Q73" s="28">
        <f t="shared" ca="1" si="4"/>
        <v>-3342.2191035202509</v>
      </c>
      <c r="R73" s="27">
        <f t="shared" ca="1" si="5"/>
        <v>-2385.4897542220333</v>
      </c>
      <c r="S73" s="7"/>
      <c r="T73" s="28">
        <f t="shared" ca="1" si="6"/>
        <v>0.81518150052815241</v>
      </c>
      <c r="U73" s="27">
        <f t="shared" ca="1" si="7"/>
        <v>-0.58384749280463433</v>
      </c>
      <c r="V73" s="7"/>
      <c r="W73" s="28">
        <f t="shared" ca="1" si="8"/>
        <v>0.81325656442746264</v>
      </c>
      <c r="X73" s="27">
        <f t="shared" ca="1" si="11"/>
        <v>297.74628131995917</v>
      </c>
      <c r="Y73" s="7"/>
      <c r="Z73" s="28">
        <f t="shared" si="12"/>
        <v>297.80999999999995</v>
      </c>
      <c r="AA73" s="27">
        <f t="shared" si="9"/>
        <v>5.1977650453643118</v>
      </c>
      <c r="AB73" s="7"/>
      <c r="AC73" s="28">
        <f t="shared" ca="1" si="0"/>
        <v>-6.3718680040778963E-2</v>
      </c>
      <c r="AD73" s="27">
        <f t="shared" ca="1" si="10"/>
        <v>3.4027233850792982E-2</v>
      </c>
      <c r="AE73" s="7">
        <v>96</v>
      </c>
    </row>
    <row r="74" spans="1:31" s="26" customFormat="1" x14ac:dyDescent="0.25">
      <c r="A74" s="26">
        <v>54</v>
      </c>
      <c r="B74" s="26">
        <v>626</v>
      </c>
      <c r="C74" s="26">
        <v>11584</v>
      </c>
      <c r="D74" s="26">
        <v>11812</v>
      </c>
      <c r="E74" s="26">
        <v>14696</v>
      </c>
      <c r="F74" s="26">
        <v>14508</v>
      </c>
      <c r="G74" s="27"/>
      <c r="H74" s="7"/>
      <c r="I74" s="28">
        <f t="shared" si="1"/>
        <v>-3112</v>
      </c>
      <c r="J74" s="27">
        <f t="shared" si="1"/>
        <v>-2696</v>
      </c>
      <c r="K74" s="7"/>
      <c r="L74" s="124">
        <f t="shared" si="2"/>
        <v>0.76104036267739039</v>
      </c>
      <c r="M74" s="27">
        <f t="shared" ca="1" si="3"/>
        <v>7.6917389222899823E-5</v>
      </c>
      <c r="N74" s="44"/>
      <c r="O74" s="44"/>
      <c r="P74" s="7"/>
      <c r="Q74" s="28">
        <f t="shared" ca="1" si="4"/>
        <v>-3093.2191035202509</v>
      </c>
      <c r="R74" s="27">
        <f t="shared" ca="1" si="5"/>
        <v>-2699.4897542220333</v>
      </c>
      <c r="S74" s="7"/>
      <c r="T74" s="28">
        <f t="shared" ca="1" si="6"/>
        <v>0.75444933805031922</v>
      </c>
      <c r="U74" s="27">
        <f t="shared" ca="1" si="7"/>
        <v>-0.66069884478222562</v>
      </c>
      <c r="V74" s="7"/>
      <c r="W74" s="28">
        <f t="shared" ca="1" si="8"/>
        <v>0.75227010673911243</v>
      </c>
      <c r="X74" s="27">
        <f t="shared" ca="1" si="11"/>
        <v>303.36320003581432</v>
      </c>
      <c r="Y74" s="7"/>
      <c r="Z74" s="28">
        <f t="shared" si="12"/>
        <v>303.44399999999996</v>
      </c>
      <c r="AA74" s="27">
        <f t="shared" si="9"/>
        <v>5.2960968954216732</v>
      </c>
      <c r="AB74" s="7"/>
      <c r="AC74" s="28">
        <f t="shared" ca="1" si="0"/>
        <v>-8.0799964185644058E-2</v>
      </c>
      <c r="AD74" s="27">
        <f t="shared" ca="1" si="10"/>
        <v>1.6457444202046645E-2</v>
      </c>
      <c r="AE74" s="7">
        <v>95</v>
      </c>
    </row>
    <row r="75" spans="1:31" s="26" customFormat="1" x14ac:dyDescent="0.25">
      <c r="A75" s="26">
        <v>55</v>
      </c>
      <c r="B75" s="26">
        <v>605</v>
      </c>
      <c r="C75" s="26">
        <v>11723</v>
      </c>
      <c r="D75" s="26">
        <v>11671</v>
      </c>
      <c r="E75" s="26">
        <v>14566</v>
      </c>
      <c r="F75" s="26">
        <v>14651</v>
      </c>
      <c r="G75" s="27"/>
      <c r="H75" s="7"/>
      <c r="I75" s="28">
        <f t="shared" si="1"/>
        <v>-2843</v>
      </c>
      <c r="J75" s="27">
        <f t="shared" si="1"/>
        <v>-2980</v>
      </c>
      <c r="K75" s="7"/>
      <c r="L75" s="124">
        <f t="shared" si="2"/>
        <v>0.69605065411799716</v>
      </c>
      <c r="M75" s="27">
        <f t="shared" ca="1" si="3"/>
        <v>9.2560812522231417E-5</v>
      </c>
      <c r="N75" s="44"/>
      <c r="O75" s="44"/>
      <c r="P75" s="7"/>
      <c r="Q75" s="28">
        <f t="shared" ca="1" si="4"/>
        <v>-2824.2191035202509</v>
      </c>
      <c r="R75" s="27">
        <f t="shared" ca="1" si="5"/>
        <v>-2983.4897542220333</v>
      </c>
      <c r="S75" s="7"/>
      <c r="T75" s="28">
        <f t="shared" ca="1" si="6"/>
        <v>0.68883909023290102</v>
      </c>
      <c r="U75" s="27">
        <f t="shared" ca="1" si="7"/>
        <v>-0.73020771090208525</v>
      </c>
      <c r="V75" s="7"/>
      <c r="W75" s="28">
        <f t="shared" ca="1" si="8"/>
        <v>0.686429801114119</v>
      </c>
      <c r="X75" s="27">
        <f t="shared" ca="1" si="11"/>
        <v>308.84125241526101</v>
      </c>
      <c r="Y75" s="7"/>
      <c r="Z75" s="28">
        <f t="shared" si="12"/>
        <v>308.88899999999995</v>
      </c>
      <c r="AA75" s="27">
        <f t="shared" si="9"/>
        <v>5.3911300731927634</v>
      </c>
      <c r="AB75" s="7"/>
      <c r="AC75" s="28">
        <f t="shared" ca="1" si="0"/>
        <v>-4.7747584738942805E-2</v>
      </c>
      <c r="AD75" s="27">
        <f t="shared" ca="1" si="10"/>
        <v>3.6575395113288778E-2</v>
      </c>
      <c r="AE75" s="7">
        <v>94</v>
      </c>
    </row>
    <row r="76" spans="1:31" s="26" customFormat="1" x14ac:dyDescent="0.25">
      <c r="A76" s="26">
        <v>56</v>
      </c>
      <c r="B76" s="26">
        <v>624</v>
      </c>
      <c r="C76" s="26">
        <v>11878</v>
      </c>
      <c r="D76" s="26">
        <v>11541</v>
      </c>
      <c r="E76" s="26">
        <v>14415</v>
      </c>
      <c r="F76" s="26">
        <v>14784</v>
      </c>
      <c r="G76" s="27"/>
      <c r="H76" s="7"/>
      <c r="I76" s="28">
        <f t="shared" si="1"/>
        <v>-2537</v>
      </c>
      <c r="J76" s="27">
        <f t="shared" si="1"/>
        <v>-3243</v>
      </c>
      <c r="K76" s="7"/>
      <c r="L76" s="124">
        <f t="shared" si="2"/>
        <v>0.62244633882189671</v>
      </c>
      <c r="M76" s="27">
        <f t="shared" ca="1" si="3"/>
        <v>1.180344411850163E-4</v>
      </c>
      <c r="N76" s="44"/>
      <c r="O76" s="44"/>
      <c r="P76" s="7"/>
      <c r="Q76" s="28">
        <f t="shared" ca="1" si="4"/>
        <v>-2518.2191035202509</v>
      </c>
      <c r="R76" s="27">
        <f t="shared" ca="1" si="5"/>
        <v>-3246.4897542220333</v>
      </c>
      <c r="S76" s="7"/>
      <c r="T76" s="28">
        <f t="shared" ca="1" si="6"/>
        <v>0.61420438453725057</v>
      </c>
      <c r="U76" s="27">
        <f t="shared" ca="1" si="7"/>
        <v>-0.79457683692153269</v>
      </c>
      <c r="V76" s="7"/>
      <c r="W76" s="28">
        <f t="shared" ca="1" si="8"/>
        <v>0.61158197316231877</v>
      </c>
      <c r="X76" s="27">
        <f t="shared" ca="1" si="11"/>
        <v>314.48591616556064</v>
      </c>
      <c r="Y76" s="7"/>
      <c r="Z76" s="28">
        <f t="shared" si="12"/>
        <v>314.50499999999994</v>
      </c>
      <c r="AA76" s="27">
        <f t="shared" si="9"/>
        <v>5.4891477639847652</v>
      </c>
      <c r="AB76" s="7"/>
      <c r="AC76" s="28">
        <f t="shared" ca="1" si="0"/>
        <v>-1.9083834439300063E-2</v>
      </c>
      <c r="AD76" s="27">
        <f t="shared" ca="1" si="10"/>
        <v>-2.5775038912513537E-2</v>
      </c>
      <c r="AE76" s="7">
        <v>93</v>
      </c>
    </row>
    <row r="77" spans="1:31" s="26" customFormat="1" x14ac:dyDescent="0.25">
      <c r="A77" s="26">
        <v>57</v>
      </c>
      <c r="B77" s="26">
        <v>635</v>
      </c>
      <c r="C77" s="26">
        <v>12040</v>
      </c>
      <c r="D77" s="26">
        <v>11420</v>
      </c>
      <c r="E77" s="26">
        <v>14241</v>
      </c>
      <c r="F77" s="26">
        <v>14897</v>
      </c>
      <c r="G77" s="27"/>
      <c r="H77" s="7"/>
      <c r="I77" s="28">
        <f t="shared" si="1"/>
        <v>-2201</v>
      </c>
      <c r="J77" s="27">
        <f t="shared" si="1"/>
        <v>-3477</v>
      </c>
      <c r="K77" s="7"/>
      <c r="L77" s="124">
        <f t="shared" si="2"/>
        <v>0.54141476418968237</v>
      </c>
      <c r="M77" s="27">
        <f t="shared" ca="1" si="3"/>
        <v>1.4338461977040468E-4</v>
      </c>
      <c r="N77" s="44"/>
      <c r="O77" s="44"/>
      <c r="P77" s="7"/>
      <c r="Q77" s="28">
        <f t="shared" ca="1" si="4"/>
        <v>-2182.2191035202509</v>
      </c>
      <c r="R77" s="27">
        <f t="shared" ca="1" si="5"/>
        <v>-3480.4897542220333</v>
      </c>
      <c r="S77" s="7"/>
      <c r="T77" s="28">
        <f t="shared" ca="1" si="6"/>
        <v>0.53225255083222256</v>
      </c>
      <c r="U77" s="27">
        <f t="shared" ca="1" si="7"/>
        <v>-0.85184822661183957</v>
      </c>
      <c r="V77" s="7"/>
      <c r="W77" s="28">
        <f t="shared" ca="1" si="8"/>
        <v>0.52944043248514017</v>
      </c>
      <c r="X77" s="27">
        <f t="shared" ca="1" si="11"/>
        <v>320.20945763931138</v>
      </c>
      <c r="Y77" s="7"/>
      <c r="Z77" s="28">
        <f t="shared" si="12"/>
        <v>320.21999999999991</v>
      </c>
      <c r="AA77" s="27">
        <f t="shared" si="9"/>
        <v>5.5888933307362407</v>
      </c>
      <c r="AB77" s="7"/>
      <c r="AC77" s="28">
        <f t="shared" ca="1" si="0"/>
        <v>-1.0542360688532426E-2</v>
      </c>
      <c r="AD77" s="27">
        <f t="shared" ca="1" si="10"/>
        <v>-1.5870636094064139E-3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12209</v>
      </c>
      <c r="D78" s="26">
        <v>11314</v>
      </c>
      <c r="E78" s="26">
        <v>14054</v>
      </c>
      <c r="F78" s="26">
        <v>14988</v>
      </c>
      <c r="G78" s="27"/>
      <c r="H78" s="7"/>
      <c r="I78" s="28">
        <f t="shared" si="1"/>
        <v>-1845</v>
      </c>
      <c r="J78" s="27">
        <f t="shared" si="1"/>
        <v>-3674</v>
      </c>
      <c r="K78" s="7"/>
      <c r="L78" s="124">
        <f t="shared" si="2"/>
        <v>0.45542060563750864</v>
      </c>
      <c r="M78" s="27">
        <f t="shared" ca="1" si="3"/>
        <v>1.6821831008927759E-4</v>
      </c>
      <c r="N78" s="44"/>
      <c r="O78" s="44"/>
      <c r="P78" s="7"/>
      <c r="Q78" s="28">
        <f t="shared" ca="1" si="4"/>
        <v>-1826.2191035202509</v>
      </c>
      <c r="R78" s="27">
        <f t="shared" ca="1" si="5"/>
        <v>-3677.4897542220333</v>
      </c>
      <c r="S78" s="7"/>
      <c r="T78" s="28">
        <f t="shared" ca="1" si="6"/>
        <v>0.4454226317876096</v>
      </c>
      <c r="U78" s="27">
        <f t="shared" ca="1" si="7"/>
        <v>-0.90006388374427748</v>
      </c>
      <c r="V78" s="7"/>
      <c r="W78" s="28">
        <f t="shared" ca="1" si="8"/>
        <v>0.44245070548024923</v>
      </c>
      <c r="X78" s="27">
        <f t="shared" ca="1" si="11"/>
        <v>325.89355190658387</v>
      </c>
      <c r="Y78" s="7"/>
      <c r="Z78" s="28">
        <f t="shared" si="12"/>
        <v>325.9079999999999</v>
      </c>
      <c r="AA78" s="27">
        <f t="shared" si="9"/>
        <v>5.6881676585896779</v>
      </c>
      <c r="AB78" s="7"/>
      <c r="AC78" s="28">
        <f t="shared" ca="1" si="0"/>
        <v>-1.444809341603559E-2</v>
      </c>
      <c r="AD78" s="27">
        <f t="shared" ca="1" si="10"/>
        <v>3.5059768613507458E-2</v>
      </c>
      <c r="AE78" s="7">
        <v>91</v>
      </c>
    </row>
    <row r="79" spans="1:31" s="26" customFormat="1" x14ac:dyDescent="0.25">
      <c r="A79" s="26">
        <v>59</v>
      </c>
      <c r="B79" s="26">
        <v>633</v>
      </c>
      <c r="C79" s="26">
        <v>12407</v>
      </c>
      <c r="D79" s="26">
        <v>11242</v>
      </c>
      <c r="E79" s="26">
        <v>13879</v>
      </c>
      <c r="F79" s="26">
        <v>15080</v>
      </c>
      <c r="G79" s="27"/>
      <c r="H79" s="7"/>
      <c r="I79" s="28">
        <f t="shared" si="1"/>
        <v>-1472</v>
      </c>
      <c r="J79" s="27">
        <f t="shared" si="1"/>
        <v>-3838</v>
      </c>
      <c r="K79" s="7"/>
      <c r="L79" s="124">
        <f t="shared" si="2"/>
        <v>0.36479553300084339</v>
      </c>
      <c r="M79" s="27">
        <f t="shared" ca="1" si="3"/>
        <v>1.8101709229081267E-4</v>
      </c>
      <c r="N79" s="44"/>
      <c r="O79" s="44"/>
      <c r="P79" s="7"/>
      <c r="Q79" s="28">
        <f t="shared" ca="1" si="4"/>
        <v>-1453.2191035202509</v>
      </c>
      <c r="R79" s="27">
        <f t="shared" ca="1" si="5"/>
        <v>-3841.4897542220333</v>
      </c>
      <c r="S79" s="7"/>
      <c r="T79" s="28">
        <f t="shared" ca="1" si="6"/>
        <v>0.3544463402043494</v>
      </c>
      <c r="U79" s="27">
        <f t="shared" ca="1" si="7"/>
        <v>-0.94020280643321041</v>
      </c>
      <c r="V79" s="7"/>
      <c r="W79" s="28">
        <f t="shared" ca="1" si="8"/>
        <v>0.35134127373878021</v>
      </c>
      <c r="X79" s="27">
        <f t="shared" ca="1" si="11"/>
        <v>331.58117538360636</v>
      </c>
      <c r="Y79" s="7"/>
      <c r="Z79" s="28">
        <f t="shared" si="12"/>
        <v>331.6049999999999</v>
      </c>
      <c r="AA79" s="27">
        <f t="shared" si="9"/>
        <v>5.7875990660757948</v>
      </c>
      <c r="AB79" s="7"/>
      <c r="AC79" s="28">
        <f t="shared" ca="1" si="0"/>
        <v>-2.3824616393540055E-2</v>
      </c>
      <c r="AD79" s="27">
        <f t="shared" ca="1" si="10"/>
        <v>-4.8717605051649571E-2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12595</v>
      </c>
      <c r="D80" s="26">
        <v>11171</v>
      </c>
      <c r="E80" s="26">
        <v>13685</v>
      </c>
      <c r="F80" s="26">
        <v>15139</v>
      </c>
      <c r="G80" s="27"/>
      <c r="H80" s="7"/>
      <c r="I80" s="28">
        <f t="shared" si="1"/>
        <v>-1090</v>
      </c>
      <c r="J80" s="27">
        <f t="shared" si="1"/>
        <v>-3968</v>
      </c>
      <c r="K80" s="7"/>
      <c r="L80" s="124">
        <f t="shared" si="2"/>
        <v>0.27147404572525674</v>
      </c>
      <c r="M80" s="27">
        <f t="shared" ca="1" si="3"/>
        <v>1.7982420772243591E-4</v>
      </c>
      <c r="N80" s="44"/>
      <c r="O80" s="44"/>
      <c r="P80" s="7"/>
      <c r="Q80" s="28">
        <f t="shared" ca="1" si="4"/>
        <v>-1071.2191035202509</v>
      </c>
      <c r="R80" s="27">
        <f t="shared" ca="1" si="5"/>
        <v>-3971.4897542220333</v>
      </c>
      <c r="S80" s="7"/>
      <c r="T80" s="28">
        <f t="shared" ca="1" si="6"/>
        <v>0.26127491021827598</v>
      </c>
      <c r="U80" s="27">
        <f t="shared" ca="1" si="7"/>
        <v>-0.97202024515004759</v>
      </c>
      <c r="V80" s="7"/>
      <c r="W80" s="28">
        <f t="shared" ca="1" si="8"/>
        <v>0.25806419085197657</v>
      </c>
      <c r="X80" s="27">
        <f t="shared" ca="1" si="11"/>
        <v>337.20262575679999</v>
      </c>
      <c r="Y80" s="7"/>
      <c r="Z80" s="28">
        <f t="shared" si="12"/>
        <v>337.24799999999988</v>
      </c>
      <c r="AA80" s="27">
        <f t="shared" si="9"/>
        <v>5.8860879957658341</v>
      </c>
      <c r="AB80" s="7"/>
      <c r="AC80" s="28">
        <f t="shared" ca="1" si="0"/>
        <v>-4.5374243199887587E-2</v>
      </c>
      <c r="AD80" s="27">
        <f t="shared" ca="1" si="10"/>
        <v>2.2644357001354365E-2</v>
      </c>
      <c r="AE80" s="7">
        <v>89</v>
      </c>
    </row>
    <row r="81" spans="1:31" s="26" customFormat="1" x14ac:dyDescent="0.25">
      <c r="A81" s="26">
        <v>61</v>
      </c>
      <c r="B81" s="26">
        <v>642</v>
      </c>
      <c r="C81" s="26">
        <v>12801</v>
      </c>
      <c r="D81" s="26">
        <v>11136</v>
      </c>
      <c r="E81" s="26">
        <v>13489</v>
      </c>
      <c r="F81" s="26">
        <v>15192</v>
      </c>
      <c r="G81" s="27"/>
      <c r="H81" s="7"/>
      <c r="I81" s="28">
        <f t="shared" si="1"/>
        <v>-688</v>
      </c>
      <c r="J81" s="27">
        <f t="shared" si="1"/>
        <v>-4056</v>
      </c>
      <c r="K81" s="7"/>
      <c r="L81" s="124">
        <f t="shared" si="2"/>
        <v>0.17320126822081422</v>
      </c>
      <c r="M81" s="27">
        <f t="shared" ca="1" si="3"/>
        <v>1.757825872226115E-4</v>
      </c>
      <c r="N81" s="44"/>
      <c r="O81" s="44"/>
      <c r="P81" s="7"/>
      <c r="Q81" s="28">
        <f t="shared" ca="1" si="4"/>
        <v>-669.21910352025088</v>
      </c>
      <c r="R81" s="27">
        <f t="shared" ca="1" si="5"/>
        <v>-4059.4897542220333</v>
      </c>
      <c r="S81" s="7"/>
      <c r="T81" s="28">
        <f t="shared" ca="1" si="6"/>
        <v>0.16322539489261753</v>
      </c>
      <c r="U81" s="27">
        <f t="shared" ca="1" si="7"/>
        <v>-0.9935582036660604</v>
      </c>
      <c r="V81" s="7"/>
      <c r="W81" s="28">
        <f t="shared" ca="1" si="8"/>
        <v>0.15994296564383961</v>
      </c>
      <c r="X81" s="27">
        <f t="shared" ca="1" si="11"/>
        <v>342.92620707619585</v>
      </c>
      <c r="Y81" s="7"/>
      <c r="Z81" s="28">
        <f t="shared" si="12"/>
        <v>343.0259999999999</v>
      </c>
      <c r="AA81" s="27">
        <f t="shared" si="9"/>
        <v>5.9869331199460669</v>
      </c>
      <c r="AB81" s="7"/>
      <c r="AC81" s="28">
        <f t="shared" ca="1" si="0"/>
        <v>-9.9792923804045586E-2</v>
      </c>
      <c r="AD81" s="27">
        <f t="shared" ca="1" si="10"/>
        <v>-4.5175884271088762E-2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12994</v>
      </c>
      <c r="D82" s="26">
        <v>11107</v>
      </c>
      <c r="E82" s="26">
        <v>13285</v>
      </c>
      <c r="F82" s="26">
        <v>15205</v>
      </c>
      <c r="G82" s="27"/>
      <c r="H82" s="7"/>
      <c r="I82" s="28">
        <f t="shared" si="1"/>
        <v>-291</v>
      </c>
      <c r="J82" s="27">
        <f t="shared" si="1"/>
        <v>-4098</v>
      </c>
      <c r="K82" s="7"/>
      <c r="L82" s="124">
        <f t="shared" si="2"/>
        <v>7.630137692826916E-2</v>
      </c>
      <c r="M82" s="27">
        <f t="shared" ca="1" si="3"/>
        <v>1.7484518067664213E-4</v>
      </c>
      <c r="N82" s="44"/>
      <c r="O82" s="44"/>
      <c r="P82" s="7"/>
      <c r="Q82" s="28">
        <f t="shared" ca="1" si="4"/>
        <v>-272.21910352025088</v>
      </c>
      <c r="R82" s="27">
        <f t="shared" ca="1" si="5"/>
        <v>-4101.4897542220333</v>
      </c>
      <c r="S82" s="7"/>
      <c r="T82" s="28">
        <f t="shared" ca="1" si="6"/>
        <v>6.6395400901855334E-2</v>
      </c>
      <c r="U82" s="27">
        <f t="shared" ca="1" si="7"/>
        <v>-1.0038376838668848</v>
      </c>
      <c r="V82" s="7"/>
      <c r="W82" s="28">
        <f t="shared" ca="1" si="8"/>
        <v>6.3078473288121051E-2</v>
      </c>
      <c r="X82" s="27">
        <f t="shared" ca="1" si="11"/>
        <v>348.47563602847185</v>
      </c>
      <c r="Y82" s="7"/>
      <c r="Z82" s="28">
        <f t="shared" si="12"/>
        <v>348.62399999999991</v>
      </c>
      <c r="AA82" s="27">
        <f t="shared" si="9"/>
        <v>6.0846366514727102</v>
      </c>
      <c r="AB82" s="7"/>
      <c r="AC82" s="28">
        <f t="shared" ca="1" si="0"/>
        <v>-0.14836397152805603</v>
      </c>
      <c r="AD82" s="27">
        <f t="shared" ca="1" si="10"/>
        <v>2.0783040231719951E-2</v>
      </c>
      <c r="AE82" s="7">
        <v>87</v>
      </c>
    </row>
    <row r="83" spans="1:31" s="26" customFormat="1" x14ac:dyDescent="0.25">
      <c r="A83" s="26">
        <v>63</v>
      </c>
      <c r="B83" s="26">
        <v>601</v>
      </c>
      <c r="C83" s="26">
        <v>13192</v>
      </c>
      <c r="D83" s="26">
        <v>11106</v>
      </c>
      <c r="E83" s="26">
        <v>13092</v>
      </c>
      <c r="F83" s="26">
        <v>15216</v>
      </c>
      <c r="G83" s="27"/>
      <c r="H83" s="7"/>
      <c r="I83" s="28">
        <f t="shared" si="1"/>
        <v>100</v>
      </c>
      <c r="J83" s="27">
        <f t="shared" si="1"/>
        <v>-4110</v>
      </c>
      <c r="K83" s="7"/>
      <c r="L83" s="124">
        <f t="shared" si="2"/>
        <v>-1.8028274442579571E-2</v>
      </c>
      <c r="M83" s="27">
        <f t="shared" ca="1" si="3"/>
        <v>2.036342412185932E-4</v>
      </c>
      <c r="N83" s="44"/>
      <c r="O83" s="44"/>
      <c r="P83" s="7"/>
      <c r="Q83" s="28">
        <f t="shared" ca="1" si="4"/>
        <v>118.7808964797491</v>
      </c>
      <c r="R83" s="27">
        <f t="shared" ca="1" si="5"/>
        <v>-4113.4897542220333</v>
      </c>
      <c r="S83" s="7"/>
      <c r="T83" s="28">
        <f t="shared" ca="1" si="6"/>
        <v>-2.8971167487031366E-2</v>
      </c>
      <c r="U83" s="27">
        <f t="shared" ca="1" si="7"/>
        <v>-1.0067746782099773</v>
      </c>
      <c r="V83" s="7"/>
      <c r="W83" s="28">
        <f t="shared" ca="1" si="8"/>
        <v>-3.229832143684673E-2</v>
      </c>
      <c r="X83" s="27">
        <f t="shared" ca="1" si="11"/>
        <v>353.90869674574435</v>
      </c>
      <c r="Y83" s="7"/>
      <c r="Z83" s="28">
        <f t="shared" si="12"/>
        <v>354.0329999999999</v>
      </c>
      <c r="AA83" s="27">
        <f t="shared" si="9"/>
        <v>6.1790415107130823</v>
      </c>
      <c r="AB83" s="7"/>
      <c r="AC83" s="28">
        <f t="shared" ca="1" si="0"/>
        <v>-0.12430325425555111</v>
      </c>
      <c r="AD83" s="27">
        <f t="shared" ca="1" si="10"/>
        <v>-9.6487294539372215E-2</v>
      </c>
      <c r="AE83" s="7">
        <v>86</v>
      </c>
    </row>
    <row r="84" spans="1:31" s="26" customFormat="1" x14ac:dyDescent="0.25">
      <c r="A84" s="26">
        <v>64</v>
      </c>
      <c r="B84" s="26">
        <v>612</v>
      </c>
      <c r="C84" s="26">
        <v>13385</v>
      </c>
      <c r="D84" s="26">
        <v>11122</v>
      </c>
      <c r="E84" s="26">
        <v>12900</v>
      </c>
      <c r="F84" s="26">
        <v>15200</v>
      </c>
      <c r="G84" s="27"/>
      <c r="H84" s="7"/>
      <c r="I84" s="28">
        <f t="shared" si="1"/>
        <v>485</v>
      </c>
      <c r="J84" s="27">
        <f t="shared" si="1"/>
        <v>-4078</v>
      </c>
      <c r="K84" s="7"/>
      <c r="L84" s="124">
        <f t="shared" si="2"/>
        <v>-0.11391416983340732</v>
      </c>
      <c r="M84" s="27">
        <f t="shared" ca="1" si="3"/>
        <v>1.5035481647203603E-4</v>
      </c>
      <c r="N84" s="44"/>
      <c r="O84" s="44"/>
      <c r="P84" s="7"/>
      <c r="Q84" s="28">
        <f t="shared" ca="1" si="4"/>
        <v>503.78089647974912</v>
      </c>
      <c r="R84" s="27">
        <f t="shared" ca="1" si="5"/>
        <v>-4081.4897542220333</v>
      </c>
      <c r="S84" s="7"/>
      <c r="T84" s="28">
        <f t="shared" ca="1" si="6"/>
        <v>-0.12287431027404257</v>
      </c>
      <c r="U84" s="27">
        <f t="shared" ca="1" si="7"/>
        <v>-0.99894269329506369</v>
      </c>
      <c r="V84" s="7"/>
      <c r="W84" s="28">
        <f t="shared" ca="1" si="8"/>
        <v>-0.12617609531320192</v>
      </c>
      <c r="X84" s="27">
        <f ca="1">IF(MOD(ATAN2(U84,W84)*180/PI()-$J$9+360,360)&lt;355,MOD(ATAN2(U84,W84)*180/PI()-$J$9+360,360)+360,MOD(ATAN2(U84,W84)*180/PI()-$J$9+360,360))</f>
        <v>359.27010902990821</v>
      </c>
      <c r="Y84" s="7"/>
      <c r="Z84" s="28">
        <f t="shared" si="12"/>
        <v>359.54099999999988</v>
      </c>
      <c r="AA84" s="27">
        <f t="shared" si="9"/>
        <v>6.2751742459129307</v>
      </c>
      <c r="AB84" s="7"/>
      <c r="AC84" s="28">
        <f t="shared" ref="AC84:AC147" ca="1" si="13">X84-Z84</f>
        <v>-0.27089097009167062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13344</v>
      </c>
      <c r="D85" s="26">
        <v>11084</v>
      </c>
      <c r="E85" s="26">
        <v>12853</v>
      </c>
      <c r="F85" s="26">
        <v>15142</v>
      </c>
      <c r="G85" s="27"/>
      <c r="H85" s="7"/>
      <c r="I85" s="28">
        <f t="shared" ref="I85:J148" si="14">C85-E85</f>
        <v>491</v>
      </c>
      <c r="J85" s="27">
        <f t="shared" si="14"/>
        <v>-4058</v>
      </c>
      <c r="K85" s="7"/>
      <c r="L85" s="124">
        <f>$O$3*SIN(2*PI()/$O$4*($Z85+$O$5))+$O$6</f>
        <v>-0.11391416983340732</v>
      </c>
      <c r="M85" s="27">
        <f t="shared" ref="M85:M148" ca="1" si="15">(W85-L85)^2</f>
        <v>1.8794169980938834E-4</v>
      </c>
      <c r="N85" s="44"/>
      <c r="O85" s="44"/>
      <c r="P85" s="7"/>
      <c r="Q85" s="28">
        <f t="shared" ref="Q85:Q148" ca="1" si="16">I85-$J$4</f>
        <v>509.78089647974912</v>
      </c>
      <c r="R85" s="27">
        <f t="shared" ref="R85:R148" ca="1" si="17">J85-$J$3</f>
        <v>-4061.4897542220333</v>
      </c>
      <c r="S85" s="7"/>
      <c r="T85" s="28">
        <f t="shared" ref="T85:T148" ca="1" si="18">Q85/$J$7</f>
        <v>-0.12433773587591807</v>
      </c>
      <c r="U85" s="27">
        <f t="shared" ref="U85:U148" ca="1" si="19">R85/$J$6</f>
        <v>-0.99404770272324261</v>
      </c>
      <c r="V85" s="7"/>
      <c r="W85" s="28">
        <f t="shared" ref="W85:W148" ca="1" si="20">(T85-U85*SIN(-$J$11*PI()/180))/(COS(-$J$11*PI()/180))</f>
        <v>-0.12762335288016063</v>
      </c>
      <c r="X85" s="27">
        <f ca="1">IF(MOD(ATAN2(U85,W85)*180/PI()-$J$9+360,360)&lt;355,MOD(ATAN2(U85,W85)*180/PI()-$J$9+360,360)+360,MOD(ATAN2(U85,W85)*180/PI()-$J$9+360,360))</f>
        <v>359.38726449953964</v>
      </c>
      <c r="Y85" s="7"/>
      <c r="Z85" s="28">
        <f t="shared" si="12"/>
        <v>359.54099999999988</v>
      </c>
      <c r="AA85" s="27">
        <f t="shared" ref="AA85:AA148" si="21">Z85*PI()/180</f>
        <v>6.2751742459129307</v>
      </c>
      <c r="AB85" s="7"/>
      <c r="AC85" s="28">
        <f t="shared" ca="1" si="13"/>
        <v>-0.1537355004602432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13149</v>
      </c>
      <c r="D86" s="26">
        <v>11068</v>
      </c>
      <c r="E86" s="26">
        <v>13041</v>
      </c>
      <c r="F86" s="26">
        <v>15158</v>
      </c>
      <c r="G86" s="27"/>
      <c r="H86" s="7"/>
      <c r="I86" s="28">
        <f t="shared" si="14"/>
        <v>108</v>
      </c>
      <c r="J86" s="27">
        <f t="shared" si="14"/>
        <v>-4090</v>
      </c>
      <c r="K86" s="7"/>
      <c r="L86" s="124">
        <f t="shared" ref="L86:L149" si="22">$O$3*SIN(2*PI()/$O$4*($Z86+$O$5))+$O$6</f>
        <v>-2.1797435892128798E-2</v>
      </c>
      <c r="M86" s="27">
        <f t="shared" ca="1" si="15"/>
        <v>1.5465295957972733E-4</v>
      </c>
      <c r="N86" s="44"/>
      <c r="O86" s="44"/>
      <c r="P86" s="7"/>
      <c r="Q86" s="28">
        <f t="shared" ca="1" si="16"/>
        <v>126.7808964797491</v>
      </c>
      <c r="R86" s="27">
        <f t="shared" ca="1" si="17"/>
        <v>-4093.4897542220333</v>
      </c>
      <c r="S86" s="7"/>
      <c r="T86" s="28">
        <f t="shared" ca="1" si="18"/>
        <v>-3.0922401622865366E-2</v>
      </c>
      <c r="U86" s="27">
        <f t="shared" ca="1" si="19"/>
        <v>-1.0018796876381564</v>
      </c>
      <c r="V86" s="7"/>
      <c r="W86" s="28">
        <f t="shared" ca="1" si="20"/>
        <v>-3.4233390201297328E-2</v>
      </c>
      <c r="X86" s="27">
        <f ca="1">MOD(ATAN2(U86,W86)*180/PI()-$J$9+360,360)</f>
        <v>354.02820945120499</v>
      </c>
      <c r="Y86" s="7"/>
      <c r="Z86" s="28">
        <f t="shared" ref="Z86:Z149" si="23">360/40000*B86+Z85</f>
        <v>354.24899999999991</v>
      </c>
      <c r="AA86" s="27">
        <f t="shared" si="21"/>
        <v>6.1828114218973917</v>
      </c>
      <c r="AB86" s="7"/>
      <c r="AC86" s="28">
        <f t="shared" ca="1" si="13"/>
        <v>-0.22079054879492332</v>
      </c>
      <c r="AD86" s="27"/>
      <c r="AE86" s="7"/>
    </row>
    <row r="87" spans="1:31" s="26" customFormat="1" x14ac:dyDescent="0.25">
      <c r="A87" s="26">
        <v>2</v>
      </c>
      <c r="B87" s="26">
        <v>-607</v>
      </c>
      <c r="C87" s="26">
        <v>12959</v>
      </c>
      <c r="D87" s="26">
        <v>11073</v>
      </c>
      <c r="E87" s="26">
        <v>13236</v>
      </c>
      <c r="F87" s="26">
        <v>15158</v>
      </c>
      <c r="G87" s="27"/>
      <c r="H87" s="7"/>
      <c r="I87" s="28">
        <f t="shared" si="14"/>
        <v>-277</v>
      </c>
      <c r="J87" s="27">
        <f t="shared" si="14"/>
        <v>-4085</v>
      </c>
      <c r="K87" s="7"/>
      <c r="L87" s="124">
        <f t="shared" si="22"/>
        <v>7.3481884837140216E-2</v>
      </c>
      <c r="M87" s="27">
        <f t="shared" ca="1" si="15"/>
        <v>1.9064914159900952E-4</v>
      </c>
      <c r="N87" s="44"/>
      <c r="O87" s="44"/>
      <c r="P87" s="7"/>
      <c r="Q87" s="28">
        <f t="shared" ca="1" si="16"/>
        <v>-258.21910352025088</v>
      </c>
      <c r="R87" s="27">
        <f t="shared" ca="1" si="17"/>
        <v>-4088.4897542220333</v>
      </c>
      <c r="S87" s="7"/>
      <c r="T87" s="28">
        <f t="shared" ca="1" si="18"/>
        <v>6.2980741164145829E-2</v>
      </c>
      <c r="U87" s="27">
        <f t="shared" ca="1" si="19"/>
        <v>-1.0006559399952011</v>
      </c>
      <c r="V87" s="7"/>
      <c r="W87" s="28">
        <f t="shared" ca="1" si="20"/>
        <v>5.9674309322263988E-2</v>
      </c>
      <c r="X87" s="27">
        <f ca="1">MOD(ATAN2(U87,W87)*180/PI()-$J$9+360,360)</f>
        <v>348.65841906870355</v>
      </c>
      <c r="Y87" s="7"/>
      <c r="Z87" s="28">
        <f t="shared" si="23"/>
        <v>348.78599999999989</v>
      </c>
      <c r="AA87" s="27">
        <f t="shared" si="21"/>
        <v>6.0874640848609403</v>
      </c>
      <c r="AB87" s="7"/>
      <c r="AC87" s="28">
        <f t="shared" ca="1" si="13"/>
        <v>-0.12758093129633608</v>
      </c>
      <c r="AD87" s="27"/>
      <c r="AE87" s="7"/>
    </row>
    <row r="88" spans="1:31" s="26" customFormat="1" x14ac:dyDescent="0.25">
      <c r="A88" s="26">
        <v>3</v>
      </c>
      <c r="B88" s="26">
        <v>-624</v>
      </c>
      <c r="C88" s="26">
        <v>12761</v>
      </c>
      <c r="D88" s="26">
        <v>11093</v>
      </c>
      <c r="E88" s="26">
        <v>13440</v>
      </c>
      <c r="F88" s="26">
        <v>15138</v>
      </c>
      <c r="G88" s="27"/>
      <c r="H88" s="7"/>
      <c r="I88" s="28">
        <f t="shared" si="14"/>
        <v>-679</v>
      </c>
      <c r="J88" s="27">
        <f t="shared" si="14"/>
        <v>-4045</v>
      </c>
      <c r="K88" s="7"/>
      <c r="L88" s="124">
        <f t="shared" si="22"/>
        <v>0.17072543417961999</v>
      </c>
      <c r="M88" s="27">
        <f t="shared" ca="1" si="15"/>
        <v>1.6818775317832015E-4</v>
      </c>
      <c r="N88" s="44"/>
      <c r="O88" s="44"/>
      <c r="P88" s="7"/>
      <c r="Q88" s="28">
        <f t="shared" ca="1" si="16"/>
        <v>-660.21910352025088</v>
      </c>
      <c r="R88" s="27">
        <f t="shared" ca="1" si="17"/>
        <v>-4048.4897542220333</v>
      </c>
      <c r="S88" s="7"/>
      <c r="T88" s="28">
        <f t="shared" ca="1" si="18"/>
        <v>0.16103025648980426</v>
      </c>
      <c r="U88" s="27">
        <f t="shared" ca="1" si="19"/>
        <v>-0.99086595885155881</v>
      </c>
      <c r="V88" s="7"/>
      <c r="W88" s="28">
        <f t="shared" ca="1" si="20"/>
        <v>0.15775671206916053</v>
      </c>
      <c r="X88" s="27">
        <f t="shared" ref="X88:X148" ca="1" si="24">MOD(ATAN2(U88,W88)*180/PI()-$J$9+360,360)</f>
        <v>343.02503119192477</v>
      </c>
      <c r="Y88" s="7"/>
      <c r="Z88" s="28">
        <f t="shared" si="23"/>
        <v>343.1699999999999</v>
      </c>
      <c r="AA88" s="27">
        <f t="shared" si="21"/>
        <v>5.9894463940689384</v>
      </c>
      <c r="AB88" s="7"/>
      <c r="AC88" s="28">
        <f t="shared" ca="1" si="13"/>
        <v>-0.14496880807513435</v>
      </c>
      <c r="AD88" s="27"/>
      <c r="AE88" s="7"/>
    </row>
    <row r="89" spans="1:31" s="26" customFormat="1" x14ac:dyDescent="0.25">
      <c r="A89" s="26">
        <v>4</v>
      </c>
      <c r="B89" s="26">
        <v>-626</v>
      </c>
      <c r="C89" s="26">
        <v>12558</v>
      </c>
      <c r="D89" s="26">
        <v>11128</v>
      </c>
      <c r="E89" s="26">
        <v>13622</v>
      </c>
      <c r="F89" s="26">
        <v>15085</v>
      </c>
      <c r="G89" s="27"/>
      <c r="H89" s="7"/>
      <c r="I89" s="28">
        <f t="shared" si="14"/>
        <v>-1064</v>
      </c>
      <c r="J89" s="27">
        <f t="shared" si="14"/>
        <v>-3957</v>
      </c>
      <c r="K89" s="7"/>
      <c r="L89" s="124">
        <f t="shared" si="22"/>
        <v>0.26663285649684226</v>
      </c>
      <c r="M89" s="27">
        <f t="shared" ca="1" si="15"/>
        <v>2.2204917079476447E-4</v>
      </c>
      <c r="N89" s="44"/>
      <c r="O89" s="44"/>
      <c r="P89" s="7"/>
      <c r="Q89" s="28">
        <f t="shared" ca="1" si="16"/>
        <v>-1045.2191035202509</v>
      </c>
      <c r="R89" s="27">
        <f t="shared" ca="1" si="17"/>
        <v>-3960.4897542220333</v>
      </c>
      <c r="S89" s="7"/>
      <c r="T89" s="28">
        <f t="shared" ca="1" si="18"/>
        <v>0.25493339927681546</v>
      </c>
      <c r="U89" s="27">
        <f t="shared" ca="1" si="19"/>
        <v>-0.969328000335546</v>
      </c>
      <c r="V89" s="7"/>
      <c r="W89" s="28">
        <f t="shared" ca="1" si="20"/>
        <v>0.2517315420986167</v>
      </c>
      <c r="X89" s="27">
        <f t="shared" ca="1" si="24"/>
        <v>337.51327011380135</v>
      </c>
      <c r="Y89" s="7"/>
      <c r="Z89" s="28">
        <f t="shared" si="23"/>
        <v>337.53599999999989</v>
      </c>
      <c r="AA89" s="27">
        <f t="shared" si="21"/>
        <v>5.8911145440115789</v>
      </c>
      <c r="AB89" s="7"/>
      <c r="AC89" s="28">
        <f t="shared" ca="1" si="13"/>
        <v>-2.2729886198533222E-2</v>
      </c>
      <c r="AD89" s="27"/>
      <c r="AE89" s="7"/>
    </row>
    <row r="90" spans="1:31" s="26" customFormat="1" x14ac:dyDescent="0.25">
      <c r="A90" s="26">
        <v>5</v>
      </c>
      <c r="B90" s="26">
        <v>-642</v>
      </c>
      <c r="C90" s="26">
        <v>12369</v>
      </c>
      <c r="D90" s="26">
        <v>11199</v>
      </c>
      <c r="E90" s="26">
        <v>13830</v>
      </c>
      <c r="F90" s="26">
        <v>15029</v>
      </c>
      <c r="G90" s="27"/>
      <c r="H90" s="7"/>
      <c r="I90" s="28">
        <f t="shared" si="14"/>
        <v>-1461</v>
      </c>
      <c r="J90" s="27">
        <f t="shared" si="14"/>
        <v>-3830</v>
      </c>
      <c r="K90" s="7"/>
      <c r="L90" s="124">
        <f t="shared" si="22"/>
        <v>0.36230790190338069</v>
      </c>
      <c r="M90" s="27">
        <f t="shared" ca="1" si="15"/>
        <v>1.8613470534182278E-4</v>
      </c>
      <c r="N90" s="44"/>
      <c r="O90" s="44"/>
      <c r="P90" s="7"/>
      <c r="Q90" s="28">
        <f t="shared" ca="1" si="16"/>
        <v>-1442.2191035202509</v>
      </c>
      <c r="R90" s="27">
        <f t="shared" ca="1" si="17"/>
        <v>-3833.4897542220333</v>
      </c>
      <c r="S90" s="7"/>
      <c r="T90" s="28">
        <f t="shared" ca="1" si="18"/>
        <v>0.35176339326757766</v>
      </c>
      <c r="U90" s="27">
        <f t="shared" ca="1" si="19"/>
        <v>-0.93824481020448203</v>
      </c>
      <c r="V90" s="7"/>
      <c r="W90" s="28">
        <f t="shared" ca="1" si="20"/>
        <v>0.34866478256278183</v>
      </c>
      <c r="X90" s="27">
        <f t="shared" ca="1" si="24"/>
        <v>331.68545777855468</v>
      </c>
      <c r="Y90" s="7"/>
      <c r="Z90" s="28">
        <f t="shared" si="23"/>
        <v>331.75799999999987</v>
      </c>
      <c r="AA90" s="27">
        <f t="shared" si="21"/>
        <v>5.790269419831346</v>
      </c>
      <c r="AB90" s="7"/>
      <c r="AC90" s="28">
        <f t="shared" ca="1" si="13"/>
        <v>-7.2542221445189625E-2</v>
      </c>
      <c r="AD90" s="27"/>
      <c r="AE90" s="7"/>
    </row>
    <row r="91" spans="1:31" s="26" customFormat="1" x14ac:dyDescent="0.25">
      <c r="A91" s="26">
        <v>6</v>
      </c>
      <c r="B91" s="26">
        <v>-633</v>
      </c>
      <c r="C91" s="26">
        <v>12173</v>
      </c>
      <c r="D91" s="26">
        <v>11269</v>
      </c>
      <c r="E91" s="26">
        <v>14002</v>
      </c>
      <c r="F91" s="26">
        <v>14941</v>
      </c>
      <c r="G91" s="27"/>
      <c r="H91" s="7"/>
      <c r="I91" s="28">
        <f t="shared" si="14"/>
        <v>-1829</v>
      </c>
      <c r="J91" s="27">
        <f t="shared" si="14"/>
        <v>-3672</v>
      </c>
      <c r="K91" s="7"/>
      <c r="L91" s="124">
        <f t="shared" si="22"/>
        <v>0.45304163177614648</v>
      </c>
      <c r="M91" s="27">
        <f t="shared" ca="1" si="15"/>
        <v>2.1001221719345434E-4</v>
      </c>
      <c r="N91" s="44"/>
      <c r="O91" s="44"/>
      <c r="P91" s="7"/>
      <c r="Q91" s="28">
        <f t="shared" ca="1" si="16"/>
        <v>-1810.2191035202509</v>
      </c>
      <c r="R91" s="27">
        <f t="shared" ca="1" si="17"/>
        <v>-3675.4897542220333</v>
      </c>
      <c r="S91" s="7"/>
      <c r="T91" s="28">
        <f t="shared" ca="1" si="18"/>
        <v>0.44152016351594159</v>
      </c>
      <c r="U91" s="27">
        <f t="shared" ca="1" si="19"/>
        <v>-0.89957438468709527</v>
      </c>
      <c r="V91" s="7"/>
      <c r="W91" s="28">
        <f t="shared" ca="1" si="20"/>
        <v>0.43854983350286603</v>
      </c>
      <c r="X91" s="27">
        <f t="shared" ca="1" si="24"/>
        <v>326.08161167519734</v>
      </c>
      <c r="Y91" s="7"/>
      <c r="Z91" s="28">
        <f t="shared" si="23"/>
        <v>326.06099999999986</v>
      </c>
      <c r="AA91" s="27">
        <f t="shared" si="21"/>
        <v>5.6908380123452291</v>
      </c>
      <c r="AB91" s="7"/>
      <c r="AC91" s="28">
        <f t="shared" ca="1" si="13"/>
        <v>2.0611675197471868E-2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12003</v>
      </c>
      <c r="D92" s="26">
        <v>11377</v>
      </c>
      <c r="E92" s="26">
        <v>14189</v>
      </c>
      <c r="F92" s="26">
        <v>14848</v>
      </c>
      <c r="G92" s="27"/>
      <c r="H92" s="7"/>
      <c r="I92" s="28">
        <f t="shared" si="14"/>
        <v>-2186</v>
      </c>
      <c r="J92" s="27">
        <f t="shared" si="14"/>
        <v>-3471</v>
      </c>
      <c r="K92" s="7"/>
      <c r="L92" s="124">
        <f t="shared" si="22"/>
        <v>0.53943227933375548</v>
      </c>
      <c r="M92" s="27">
        <f t="shared" ca="1" si="15"/>
        <v>1.8620179955856027E-4</v>
      </c>
      <c r="N92" s="44"/>
      <c r="O92" s="44"/>
      <c r="P92" s="7"/>
      <c r="Q92" s="28">
        <f t="shared" ca="1" si="16"/>
        <v>-2167.2191035202509</v>
      </c>
      <c r="R92" s="27">
        <f t="shared" ca="1" si="17"/>
        <v>-3474.4897542220333</v>
      </c>
      <c r="S92" s="7"/>
      <c r="T92" s="28">
        <f t="shared" ca="1" si="18"/>
        <v>0.52859398682753378</v>
      </c>
      <c r="U92" s="27">
        <f t="shared" ca="1" si="19"/>
        <v>-0.85037972944029327</v>
      </c>
      <c r="V92" s="7"/>
      <c r="W92" s="28">
        <f t="shared" ca="1" si="20"/>
        <v>0.52578670131160632</v>
      </c>
      <c r="X92" s="27">
        <f t="shared" ca="1" si="24"/>
        <v>320.34287057570191</v>
      </c>
      <c r="Y92" s="7"/>
      <c r="Z92" s="28">
        <f t="shared" si="23"/>
        <v>320.35499999999985</v>
      </c>
      <c r="AA92" s="27">
        <f t="shared" si="21"/>
        <v>5.5912495252264316</v>
      </c>
      <c r="AB92" s="7"/>
      <c r="AC92" s="28">
        <f t="shared" ca="1" si="13"/>
        <v>-1.212942429793884E-2</v>
      </c>
      <c r="AD92" s="27"/>
      <c r="AE92" s="7"/>
    </row>
    <row r="93" spans="1:31" s="26" customFormat="1" x14ac:dyDescent="0.25">
      <c r="A93" s="26">
        <v>8</v>
      </c>
      <c r="B93" s="26">
        <v>-621</v>
      </c>
      <c r="C93" s="26">
        <v>11840</v>
      </c>
      <c r="D93" s="26">
        <v>11493</v>
      </c>
      <c r="E93" s="26">
        <v>14355</v>
      </c>
      <c r="F93" s="26">
        <v>14735</v>
      </c>
      <c r="G93" s="27"/>
      <c r="H93" s="7"/>
      <c r="I93" s="28">
        <f t="shared" si="14"/>
        <v>-2515</v>
      </c>
      <c r="J93" s="27">
        <f t="shared" si="14"/>
        <v>-3242</v>
      </c>
      <c r="K93" s="7"/>
      <c r="L93" s="124">
        <f t="shared" si="22"/>
        <v>0.61887462331572762</v>
      </c>
      <c r="M93" s="27">
        <f t="shared" ca="1" si="15"/>
        <v>1.6021900275878863E-4</v>
      </c>
      <c r="N93" s="44"/>
      <c r="O93" s="44"/>
      <c r="P93" s="7"/>
      <c r="Q93" s="28">
        <f t="shared" ca="1" si="16"/>
        <v>-2496.2191035202509</v>
      </c>
      <c r="R93" s="27">
        <f t="shared" ca="1" si="17"/>
        <v>-3245.4897542220333</v>
      </c>
      <c r="S93" s="7"/>
      <c r="T93" s="28">
        <f t="shared" ca="1" si="18"/>
        <v>0.60883849066370699</v>
      </c>
      <c r="U93" s="27">
        <f t="shared" ca="1" si="19"/>
        <v>-0.7943320873929417</v>
      </c>
      <c r="V93" s="7"/>
      <c r="W93" s="28">
        <f t="shared" ca="1" si="20"/>
        <v>0.60621685879118425</v>
      </c>
      <c r="X93" s="27">
        <f t="shared" ca="1" si="24"/>
        <v>314.72114112664804</v>
      </c>
      <c r="Y93" s="7"/>
      <c r="Z93" s="28">
        <f t="shared" si="23"/>
        <v>314.76599999999985</v>
      </c>
      <c r="AA93" s="27">
        <f t="shared" si="21"/>
        <v>5.493703073332469</v>
      </c>
      <c r="AB93" s="7"/>
      <c r="AC93" s="28">
        <f t="shared" ca="1" si="13"/>
        <v>-4.48588733518136E-2</v>
      </c>
      <c r="AD93" s="27"/>
      <c r="AE93" s="7"/>
    </row>
    <row r="94" spans="1:31" s="26" customFormat="1" x14ac:dyDescent="0.25">
      <c r="A94" s="26">
        <v>9</v>
      </c>
      <c r="B94" s="26">
        <v>-631</v>
      </c>
      <c r="C94" s="26">
        <v>11685</v>
      </c>
      <c r="D94" s="26">
        <v>11623</v>
      </c>
      <c r="E94" s="26">
        <v>14505</v>
      </c>
      <c r="F94" s="26">
        <v>14603</v>
      </c>
      <c r="G94" s="27"/>
      <c r="H94" s="7"/>
      <c r="I94" s="28">
        <f t="shared" si="14"/>
        <v>-2820</v>
      </c>
      <c r="J94" s="27">
        <f t="shared" si="14"/>
        <v>-2980</v>
      </c>
      <c r="K94" s="7"/>
      <c r="L94" s="124">
        <f t="shared" si="22"/>
        <v>0.69356529828739011</v>
      </c>
      <c r="M94" s="27">
        <f t="shared" ca="1" si="15"/>
        <v>1.624433334296956E-4</v>
      </c>
      <c r="N94" s="44"/>
      <c r="O94" s="44"/>
      <c r="P94" s="7"/>
      <c r="Q94" s="28">
        <f t="shared" ca="1" si="16"/>
        <v>-2801.2191035202509</v>
      </c>
      <c r="R94" s="27">
        <f t="shared" ca="1" si="17"/>
        <v>-2983.4897542220333</v>
      </c>
      <c r="S94" s="7"/>
      <c r="T94" s="28">
        <f t="shared" ca="1" si="18"/>
        <v>0.68322929209237826</v>
      </c>
      <c r="U94" s="27">
        <f t="shared" ca="1" si="19"/>
        <v>-0.73020771090208525</v>
      </c>
      <c r="V94" s="7"/>
      <c r="W94" s="28">
        <f t="shared" ca="1" si="20"/>
        <v>0.68081997234296265</v>
      </c>
      <c r="X94" s="27">
        <f t="shared" ca="1" si="24"/>
        <v>309.07582781037422</v>
      </c>
      <c r="Y94" s="7"/>
      <c r="Z94" s="28">
        <f t="shared" si="23"/>
        <v>309.08699999999988</v>
      </c>
      <c r="AA94" s="27">
        <f t="shared" si="21"/>
        <v>5.3945858251117107</v>
      </c>
      <c r="AB94" s="7"/>
      <c r="AC94" s="28">
        <f t="shared" ca="1" si="13"/>
        <v>-1.1172189625654028E-2</v>
      </c>
      <c r="AD94" s="27"/>
      <c r="AE94" s="7"/>
    </row>
    <row r="95" spans="1:31" s="26" customFormat="1" x14ac:dyDescent="0.25">
      <c r="A95" s="26">
        <v>10</v>
      </c>
      <c r="B95" s="26">
        <v>-608</v>
      </c>
      <c r="C95" s="26">
        <v>11550</v>
      </c>
      <c r="D95" s="26">
        <v>11766</v>
      </c>
      <c r="E95" s="26">
        <v>14644</v>
      </c>
      <c r="F95" s="26">
        <v>14464</v>
      </c>
      <c r="G95" s="27"/>
      <c r="H95" s="7"/>
      <c r="I95" s="28">
        <f t="shared" si="14"/>
        <v>-3094</v>
      </c>
      <c r="J95" s="27">
        <f t="shared" si="14"/>
        <v>-2698</v>
      </c>
      <c r="K95" s="7"/>
      <c r="L95" s="124">
        <f t="shared" si="22"/>
        <v>0.75910090902533534</v>
      </c>
      <c r="M95" s="27">
        <f t="shared" ca="1" si="15"/>
        <v>1.2594945915158254E-4</v>
      </c>
      <c r="N95" s="44"/>
      <c r="O95" s="44"/>
      <c r="P95" s="7"/>
      <c r="Q95" s="28">
        <f t="shared" ca="1" si="16"/>
        <v>-3075.2191035202509</v>
      </c>
      <c r="R95" s="27">
        <f t="shared" ca="1" si="17"/>
        <v>-2701.4897542220333</v>
      </c>
      <c r="S95" s="7"/>
      <c r="T95" s="28">
        <f t="shared" ca="1" si="18"/>
        <v>0.75005906124469268</v>
      </c>
      <c r="U95" s="27">
        <f t="shared" ca="1" si="19"/>
        <v>-0.66118834383940772</v>
      </c>
      <c r="V95" s="7"/>
      <c r="W95" s="28">
        <f t="shared" ca="1" si="20"/>
        <v>0.747878188359134</v>
      </c>
      <c r="X95" s="27">
        <f t="shared" ca="1" si="24"/>
        <v>303.5506574800163</v>
      </c>
      <c r="Y95" s="7"/>
      <c r="Z95" s="28">
        <f t="shared" si="23"/>
        <v>303.6149999999999</v>
      </c>
      <c r="AA95" s="27">
        <f t="shared" si="21"/>
        <v>5.2990814084425812</v>
      </c>
      <c r="AB95" s="7"/>
      <c r="AC95" s="28">
        <f t="shared" ca="1" si="13"/>
        <v>-6.4342519983597413E-2</v>
      </c>
      <c r="AD95" s="27"/>
      <c r="AE95" s="7"/>
    </row>
    <row r="96" spans="1:31" s="26" customFormat="1" x14ac:dyDescent="0.25">
      <c r="A96" s="26">
        <v>11</v>
      </c>
      <c r="B96" s="26">
        <v>-619</v>
      </c>
      <c r="C96" s="26">
        <v>11418</v>
      </c>
      <c r="D96" s="26">
        <v>11914</v>
      </c>
      <c r="E96" s="26">
        <v>14756</v>
      </c>
      <c r="F96" s="26">
        <v>14303</v>
      </c>
      <c r="G96" s="27"/>
      <c r="H96" s="7"/>
      <c r="I96" s="28">
        <f t="shared" si="14"/>
        <v>-3338</v>
      </c>
      <c r="J96" s="27">
        <f t="shared" si="14"/>
        <v>-2389</v>
      </c>
      <c r="K96" s="7"/>
      <c r="L96" s="124">
        <f t="shared" si="22"/>
        <v>0.8187113277068605</v>
      </c>
      <c r="M96" s="27">
        <f t="shared" ca="1" si="15"/>
        <v>1.225505160853434E-4</v>
      </c>
      <c r="N96" s="44"/>
      <c r="O96" s="44"/>
      <c r="P96" s="7"/>
      <c r="Q96" s="28">
        <f t="shared" ca="1" si="16"/>
        <v>-3319.2191035202509</v>
      </c>
      <c r="R96" s="27">
        <f t="shared" ca="1" si="17"/>
        <v>-2392.4897542220333</v>
      </c>
      <c r="S96" s="7"/>
      <c r="T96" s="28">
        <f t="shared" ca="1" si="18"/>
        <v>0.80957170238762965</v>
      </c>
      <c r="U96" s="27">
        <f t="shared" ca="1" si="19"/>
        <v>-0.58556073950477172</v>
      </c>
      <c r="V96" s="7"/>
      <c r="W96" s="28">
        <f t="shared" ca="1" si="20"/>
        <v>0.8076410740473754</v>
      </c>
      <c r="X96" s="27">
        <f t="shared" ca="1" si="24"/>
        <v>298.01430855380988</v>
      </c>
      <c r="Y96" s="7"/>
      <c r="Z96" s="28">
        <f t="shared" si="23"/>
        <v>298.04399999999987</v>
      </c>
      <c r="AA96" s="27">
        <f t="shared" si="21"/>
        <v>5.2018491158139772</v>
      </c>
      <c r="AB96" s="7"/>
      <c r="AC96" s="28">
        <f t="shared" ca="1" si="13"/>
        <v>-2.9691446189985982E-2</v>
      </c>
      <c r="AD96" s="27"/>
      <c r="AE96" s="7"/>
    </row>
    <row r="97" spans="1:31" s="26" customFormat="1" x14ac:dyDescent="0.25">
      <c r="A97" s="26">
        <v>12</v>
      </c>
      <c r="B97" s="26">
        <v>-628</v>
      </c>
      <c r="C97" s="26">
        <v>11307</v>
      </c>
      <c r="D97" s="26">
        <v>12079</v>
      </c>
      <c r="E97" s="26">
        <v>14866</v>
      </c>
      <c r="F97" s="26">
        <v>14132</v>
      </c>
      <c r="G97" s="27"/>
      <c r="H97" s="7"/>
      <c r="I97" s="28">
        <f t="shared" si="14"/>
        <v>-3559</v>
      </c>
      <c r="J97" s="27">
        <f t="shared" si="14"/>
        <v>-2053</v>
      </c>
      <c r="K97" s="7"/>
      <c r="L97" s="124">
        <f t="shared" si="22"/>
        <v>0.87128234572207464</v>
      </c>
      <c r="M97" s="27">
        <f t="shared" ca="1" si="15"/>
        <v>8.9612295838011161E-5</v>
      </c>
      <c r="N97" s="44"/>
      <c r="O97" s="44"/>
      <c r="P97" s="7"/>
      <c r="Q97" s="28">
        <f t="shared" ca="1" si="16"/>
        <v>-3540.2191035202509</v>
      </c>
      <c r="R97" s="27">
        <f t="shared" ca="1" si="17"/>
        <v>-2056.4897542220333</v>
      </c>
      <c r="S97" s="7"/>
      <c r="T97" s="28">
        <f t="shared" ca="1" si="18"/>
        <v>0.86347454539004387</v>
      </c>
      <c r="U97" s="27">
        <f t="shared" ca="1" si="19"/>
        <v>-0.50332489789817725</v>
      </c>
      <c r="V97" s="7"/>
      <c r="W97" s="28">
        <f t="shared" ca="1" si="20"/>
        <v>0.86181596859890808</v>
      </c>
      <c r="X97" s="27">
        <f t="shared" ca="1" si="24"/>
        <v>292.35735859233284</v>
      </c>
      <c r="Y97" s="7"/>
      <c r="Z97" s="28">
        <f t="shared" si="23"/>
        <v>292.39199999999988</v>
      </c>
      <c r="AA97" s="27">
        <f t="shared" si="21"/>
        <v>5.1032031064912582</v>
      </c>
      <c r="AB97" s="7"/>
      <c r="AC97" s="28">
        <f t="shared" ca="1" si="13"/>
        <v>-3.4641407667038493E-2</v>
      </c>
      <c r="AD97" s="27"/>
      <c r="AE97" s="7"/>
    </row>
    <row r="98" spans="1:31" s="26" customFormat="1" x14ac:dyDescent="0.25">
      <c r="A98" s="26">
        <v>13</v>
      </c>
      <c r="B98" s="26">
        <v>-636</v>
      </c>
      <c r="C98" s="26">
        <v>11223</v>
      </c>
      <c r="D98" s="26">
        <v>12267</v>
      </c>
      <c r="E98" s="26">
        <v>14969</v>
      </c>
      <c r="F98" s="26">
        <v>13959</v>
      </c>
      <c r="G98" s="27"/>
      <c r="H98" s="7"/>
      <c r="I98" s="28">
        <f t="shared" si="14"/>
        <v>-3746</v>
      </c>
      <c r="J98" s="27">
        <f t="shared" si="14"/>
        <v>-1692</v>
      </c>
      <c r="K98" s="7"/>
      <c r="L98" s="124">
        <f t="shared" si="22"/>
        <v>0.91588694050534414</v>
      </c>
      <c r="M98" s="27">
        <f t="shared" ca="1" si="15"/>
        <v>6.6726804925995321E-5</v>
      </c>
      <c r="N98" s="44"/>
      <c r="O98" s="44"/>
      <c r="P98" s="7"/>
      <c r="Q98" s="28">
        <f t="shared" ca="1" si="16"/>
        <v>-3727.2191035202509</v>
      </c>
      <c r="R98" s="27">
        <f t="shared" ca="1" si="17"/>
        <v>-1695.4897542220333</v>
      </c>
      <c r="S98" s="7"/>
      <c r="T98" s="28">
        <f t="shared" ca="1" si="18"/>
        <v>0.90908464331516359</v>
      </c>
      <c r="U98" s="27">
        <f t="shared" ca="1" si="19"/>
        <v>-0.4149703180768064</v>
      </c>
      <c r="V98" s="7"/>
      <c r="W98" s="28">
        <f t="shared" ca="1" si="20"/>
        <v>0.90771829282497529</v>
      </c>
      <c r="X98" s="27">
        <f t="shared" ca="1" si="24"/>
        <v>286.63909211319412</v>
      </c>
      <c r="Y98" s="7"/>
      <c r="Z98" s="28">
        <f t="shared" si="23"/>
        <v>286.66799999999989</v>
      </c>
      <c r="AA98" s="27">
        <f t="shared" si="21"/>
        <v>5.0033004601071029</v>
      </c>
      <c r="AB98" s="7"/>
      <c r="AC98" s="28">
        <f t="shared" ca="1" si="13"/>
        <v>-2.8907886805768612E-2</v>
      </c>
      <c r="AD98" s="27"/>
      <c r="AE98" s="7"/>
    </row>
    <row r="99" spans="1:31" s="26" customFormat="1" x14ac:dyDescent="0.25">
      <c r="A99" s="26">
        <v>14</v>
      </c>
      <c r="B99" s="26">
        <v>-627</v>
      </c>
      <c r="C99" s="26">
        <v>11150</v>
      </c>
      <c r="D99" s="26">
        <v>12458</v>
      </c>
      <c r="E99" s="26">
        <v>15046</v>
      </c>
      <c r="F99" s="26">
        <v>13778</v>
      </c>
      <c r="G99" s="27"/>
      <c r="H99" s="7"/>
      <c r="I99" s="28">
        <f t="shared" si="14"/>
        <v>-3896</v>
      </c>
      <c r="J99" s="27">
        <f t="shared" si="14"/>
        <v>-1320</v>
      </c>
      <c r="K99" s="7"/>
      <c r="L99" s="124">
        <f t="shared" si="22"/>
        <v>0.95092159166565293</v>
      </c>
      <c r="M99" s="27">
        <f t="shared" ca="1" si="15"/>
        <v>3.9899245483316683E-5</v>
      </c>
      <c r="N99" s="44"/>
      <c r="O99" s="44"/>
      <c r="P99" s="7"/>
      <c r="Q99" s="28">
        <f t="shared" ca="1" si="16"/>
        <v>-3877.2191035202509</v>
      </c>
      <c r="R99" s="27">
        <f t="shared" ca="1" si="17"/>
        <v>-1323.4897542220333</v>
      </c>
      <c r="S99" s="7"/>
      <c r="T99" s="28">
        <f t="shared" ca="1" si="18"/>
        <v>0.94567028336205106</v>
      </c>
      <c r="U99" s="27">
        <f t="shared" ca="1" si="19"/>
        <v>-0.32392349344093391</v>
      </c>
      <c r="V99" s="7"/>
      <c r="W99" s="28">
        <f t="shared" ca="1" si="20"/>
        <v>0.9446050067114774</v>
      </c>
      <c r="X99" s="27">
        <f t="shared" ca="1" si="24"/>
        <v>280.99906426893335</v>
      </c>
      <c r="Y99" s="7"/>
      <c r="Z99" s="28">
        <f t="shared" si="23"/>
        <v>281.02499999999992</v>
      </c>
      <c r="AA99" s="27">
        <f t="shared" si="21"/>
        <v>4.9048115304170636</v>
      </c>
      <c r="AB99" s="7"/>
      <c r="AC99" s="28">
        <f t="shared" ca="1" si="13"/>
        <v>-2.5935731066567769E-2</v>
      </c>
      <c r="AD99" s="27"/>
      <c r="AE99" s="7"/>
    </row>
    <row r="100" spans="1:31" s="26" customFormat="1" x14ac:dyDescent="0.25">
      <c r="A100" s="26">
        <v>15</v>
      </c>
      <c r="B100" s="26">
        <v>-647</v>
      </c>
      <c r="C100" s="26">
        <v>11095</v>
      </c>
      <c r="D100" s="26">
        <v>12651</v>
      </c>
      <c r="E100" s="26">
        <v>15103</v>
      </c>
      <c r="F100" s="26">
        <v>13578</v>
      </c>
      <c r="G100" s="27"/>
      <c r="H100" s="7"/>
      <c r="I100" s="28">
        <f t="shared" si="14"/>
        <v>-4008</v>
      </c>
      <c r="J100" s="27">
        <f t="shared" si="14"/>
        <v>-927</v>
      </c>
      <c r="K100" s="7"/>
      <c r="L100" s="124">
        <f t="shared" si="22"/>
        <v>0.97740851706364329</v>
      </c>
      <c r="M100" s="27">
        <f t="shared" ca="1" si="15"/>
        <v>2.6710543357962319E-5</v>
      </c>
      <c r="N100" s="44"/>
      <c r="O100" s="44"/>
      <c r="P100" s="7"/>
      <c r="Q100" s="28">
        <f t="shared" ca="1" si="16"/>
        <v>-3989.2191035202509</v>
      </c>
      <c r="R100" s="27">
        <f t="shared" ca="1" si="17"/>
        <v>-930.48975422203341</v>
      </c>
      <c r="S100" s="7"/>
      <c r="T100" s="28">
        <f t="shared" ca="1" si="18"/>
        <v>0.9729875612637271</v>
      </c>
      <c r="U100" s="27">
        <f t="shared" ca="1" si="19"/>
        <v>-0.22773692870464932</v>
      </c>
      <c r="V100" s="7"/>
      <c r="W100" s="28">
        <f t="shared" ca="1" si="20"/>
        <v>0.97224029267242706</v>
      </c>
      <c r="X100" s="27">
        <f t="shared" ca="1" si="24"/>
        <v>275.25446472618682</v>
      </c>
      <c r="Y100" s="7"/>
      <c r="Z100" s="28">
        <f t="shared" si="23"/>
        <v>275.20199999999994</v>
      </c>
      <c r="AA100" s="27">
        <f t="shared" si="21"/>
        <v>4.8031810080734338</v>
      </c>
      <c r="AB100" s="7"/>
      <c r="AC100" s="28">
        <f t="shared" ca="1" si="13"/>
        <v>5.2464726186883581E-2</v>
      </c>
      <c r="AD100" s="27"/>
      <c r="AE100" s="7"/>
    </row>
    <row r="101" spans="1:31" s="26" customFormat="1" x14ac:dyDescent="0.25">
      <c r="A101" s="26">
        <v>16</v>
      </c>
      <c r="B101" s="26">
        <v>-620</v>
      </c>
      <c r="C101" s="26">
        <v>11059</v>
      </c>
      <c r="D101" s="26">
        <v>12849</v>
      </c>
      <c r="E101" s="26">
        <v>15139</v>
      </c>
      <c r="F101" s="26">
        <v>13390</v>
      </c>
      <c r="G101" s="27"/>
      <c r="H101" s="7"/>
      <c r="I101" s="28">
        <f t="shared" si="14"/>
        <v>-4080</v>
      </c>
      <c r="J101" s="27">
        <f t="shared" si="14"/>
        <v>-541</v>
      </c>
      <c r="K101" s="7"/>
      <c r="L101" s="124">
        <f t="shared" si="22"/>
        <v>0.99332855967501177</v>
      </c>
      <c r="M101" s="27">
        <f t="shared" ca="1" si="15"/>
        <v>1.033536725838845E-5</v>
      </c>
      <c r="N101" s="44"/>
      <c r="O101" s="44"/>
      <c r="P101" s="7"/>
      <c r="Q101" s="28">
        <f t="shared" ca="1" si="16"/>
        <v>-4061.2191035202509</v>
      </c>
      <c r="R101" s="27">
        <f t="shared" ca="1" si="17"/>
        <v>-544.48975422203341</v>
      </c>
      <c r="S101" s="7"/>
      <c r="T101" s="28">
        <f t="shared" ca="1" si="18"/>
        <v>0.99054866848623302</v>
      </c>
      <c r="U101" s="27">
        <f t="shared" ca="1" si="19"/>
        <v>-0.13326361066850209</v>
      </c>
      <c r="V101" s="7"/>
      <c r="W101" s="28">
        <f t="shared" ca="1" si="20"/>
        <v>0.9901136930746085</v>
      </c>
      <c r="X101" s="27">
        <f t="shared" ca="1" si="24"/>
        <v>269.73683693740304</v>
      </c>
      <c r="Y101" s="7"/>
      <c r="Z101" s="28">
        <f t="shared" si="23"/>
        <v>269.62199999999996</v>
      </c>
      <c r="AA101" s="27">
        <f t="shared" si="21"/>
        <v>4.705791635812151</v>
      </c>
      <c r="AB101" s="7"/>
      <c r="AC101" s="28">
        <f t="shared" ca="1" si="13"/>
        <v>0.11483693740308354</v>
      </c>
      <c r="AD101" s="27"/>
      <c r="AE101" s="7"/>
    </row>
    <row r="102" spans="1:31" s="26" customFormat="1" x14ac:dyDescent="0.25">
      <c r="A102" s="26">
        <v>17</v>
      </c>
      <c r="B102" s="26">
        <v>-618</v>
      </c>
      <c r="C102" s="26">
        <v>11027</v>
      </c>
      <c r="D102" s="26">
        <v>13033</v>
      </c>
      <c r="E102" s="26">
        <v>15138</v>
      </c>
      <c r="F102" s="26">
        <v>13177</v>
      </c>
      <c r="G102" s="27"/>
      <c r="H102" s="7"/>
      <c r="I102" s="28">
        <f t="shared" si="14"/>
        <v>-4111</v>
      </c>
      <c r="J102" s="27">
        <f t="shared" si="14"/>
        <v>-144</v>
      </c>
      <c r="K102" s="7"/>
      <c r="L102" s="124">
        <f t="shared" si="22"/>
        <v>0.99982887081465299</v>
      </c>
      <c r="M102" s="27">
        <f t="shared" ca="1" si="15"/>
        <v>3.3599259255625846E-6</v>
      </c>
      <c r="N102" s="44"/>
      <c r="O102" s="44"/>
      <c r="P102" s="7"/>
      <c r="Q102" s="28">
        <f t="shared" ca="1" si="16"/>
        <v>-4092.2191035202509</v>
      </c>
      <c r="R102" s="27">
        <f t="shared" ca="1" si="17"/>
        <v>-147.48975422203338</v>
      </c>
      <c r="S102" s="7"/>
      <c r="T102" s="28">
        <f t="shared" ca="1" si="18"/>
        <v>0.99810970076258976</v>
      </c>
      <c r="U102" s="27">
        <f t="shared" ca="1" si="19"/>
        <v>-3.6098047817853238E-2</v>
      </c>
      <c r="V102" s="7"/>
      <c r="W102" s="28">
        <f t="shared" ca="1" si="20"/>
        <v>0.99799586074224134</v>
      </c>
      <c r="X102" s="27">
        <f t="shared" ca="1" si="24"/>
        <v>264.14273813513898</v>
      </c>
      <c r="Y102" s="7"/>
      <c r="Z102" s="28">
        <f t="shared" si="23"/>
        <v>264.05999999999995</v>
      </c>
      <c r="AA102" s="27">
        <f t="shared" si="21"/>
        <v>4.6087164228162258</v>
      </c>
      <c r="AB102" s="7"/>
      <c r="AC102" s="28">
        <f t="shared" ca="1" si="13"/>
        <v>8.2738135139038604E-2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11043</v>
      </c>
      <c r="D103" s="26">
        <v>13235</v>
      </c>
      <c r="E103" s="26">
        <v>15147</v>
      </c>
      <c r="F103" s="26">
        <v>12992</v>
      </c>
      <c r="G103" s="27"/>
      <c r="H103" s="7"/>
      <c r="I103" s="28">
        <f t="shared" si="14"/>
        <v>-4104</v>
      </c>
      <c r="J103" s="27">
        <f t="shared" si="14"/>
        <v>243</v>
      </c>
      <c r="K103" s="7"/>
      <c r="L103" s="124">
        <f t="shared" si="22"/>
        <v>0.99698813036672951</v>
      </c>
      <c r="M103" s="27">
        <f t="shared" ca="1" si="15"/>
        <v>1.4946166462602685E-7</v>
      </c>
      <c r="N103" s="44"/>
      <c r="O103" s="44"/>
      <c r="P103" s="7"/>
      <c r="Q103" s="28">
        <f t="shared" ca="1" si="16"/>
        <v>-4085.2191035202509</v>
      </c>
      <c r="R103" s="27">
        <f t="shared" ca="1" si="17"/>
        <v>239.51024577796662</v>
      </c>
      <c r="S103" s="7"/>
      <c r="T103" s="28">
        <f t="shared" ca="1" si="18"/>
        <v>0.99640237089373507</v>
      </c>
      <c r="U103" s="27">
        <f t="shared" ca="1" si="19"/>
        <v>5.8620019746885056E-2</v>
      </c>
      <c r="V103" s="7"/>
      <c r="W103" s="28">
        <f t="shared" ca="1" si="20"/>
        <v>0.99660152764477061</v>
      </c>
      <c r="X103" s="27">
        <f t="shared" ca="1" si="24"/>
        <v>258.70496757245212</v>
      </c>
      <c r="Y103" s="7"/>
      <c r="Z103" s="28">
        <f t="shared" si="23"/>
        <v>258.55199999999996</v>
      </c>
      <c r="AA103" s="27">
        <f t="shared" si="21"/>
        <v>4.5125836876163783</v>
      </c>
      <c r="AB103" s="7"/>
      <c r="AC103" s="28">
        <f t="shared" ca="1" si="13"/>
        <v>0.15296757245215531</v>
      </c>
      <c r="AD103" s="27"/>
      <c r="AE103" s="7"/>
    </row>
    <row r="104" spans="1:31" s="26" customFormat="1" x14ac:dyDescent="0.25">
      <c r="A104" s="26">
        <v>19</v>
      </c>
      <c r="B104" s="26">
        <v>-626</v>
      </c>
      <c r="C104" s="26">
        <v>11069</v>
      </c>
      <c r="D104" s="26">
        <v>13442</v>
      </c>
      <c r="E104" s="26">
        <v>15131</v>
      </c>
      <c r="F104" s="26">
        <v>12801</v>
      </c>
      <c r="G104" s="27"/>
      <c r="H104" s="7"/>
      <c r="I104" s="28">
        <f t="shared" si="14"/>
        <v>-4062</v>
      </c>
      <c r="J104" s="27">
        <f t="shared" si="14"/>
        <v>641</v>
      </c>
      <c r="K104" s="7"/>
      <c r="L104" s="124">
        <f t="shared" si="22"/>
        <v>0.98455822447208363</v>
      </c>
      <c r="M104" s="27">
        <f t="shared" ca="1" si="15"/>
        <v>4.4993661276103289E-6</v>
      </c>
      <c r="N104" s="44"/>
      <c r="O104" s="44"/>
      <c r="P104" s="7"/>
      <c r="Q104" s="28">
        <f t="shared" ca="1" si="16"/>
        <v>-4043.2191035202509</v>
      </c>
      <c r="R104" s="27">
        <f t="shared" ca="1" si="17"/>
        <v>637.51024577796659</v>
      </c>
      <c r="S104" s="7"/>
      <c r="T104" s="28">
        <f t="shared" ca="1" si="18"/>
        <v>0.98615839168060659</v>
      </c>
      <c r="U104" s="27">
        <f t="shared" ca="1" si="19"/>
        <v>0.15603033212612494</v>
      </c>
      <c r="V104" s="7"/>
      <c r="W104" s="28">
        <f t="shared" ca="1" si="20"/>
        <v>0.98667939540522653</v>
      </c>
      <c r="X104" s="27">
        <f t="shared" ca="1" si="24"/>
        <v>253.08506349848494</v>
      </c>
      <c r="Y104" s="7"/>
      <c r="Z104" s="28">
        <f t="shared" si="23"/>
        <v>252.91799999999998</v>
      </c>
      <c r="AA104" s="27">
        <f t="shared" si="21"/>
        <v>4.4142518375590178</v>
      </c>
      <c r="AB104" s="7"/>
      <c r="AC104" s="28">
        <f t="shared" ca="1" si="13"/>
        <v>0.16706349848496416</v>
      </c>
      <c r="AD104" s="27"/>
      <c r="AE104" s="7"/>
    </row>
    <row r="105" spans="1:31" s="26" customFormat="1" x14ac:dyDescent="0.25">
      <c r="A105" s="26">
        <v>20</v>
      </c>
      <c r="B105" s="26">
        <v>-622</v>
      </c>
      <c r="C105" s="26">
        <v>11105</v>
      </c>
      <c r="D105" s="26">
        <v>13625</v>
      </c>
      <c r="E105" s="26">
        <v>15078</v>
      </c>
      <c r="F105" s="26">
        <v>12594</v>
      </c>
      <c r="G105" s="27"/>
      <c r="H105" s="7"/>
      <c r="I105" s="28">
        <f t="shared" si="14"/>
        <v>-3973</v>
      </c>
      <c r="J105" s="27">
        <f t="shared" si="14"/>
        <v>1031</v>
      </c>
      <c r="K105" s="7"/>
      <c r="L105" s="124">
        <f t="shared" si="22"/>
        <v>0.96278614514881866</v>
      </c>
      <c r="M105" s="27">
        <f t="shared" ca="1" si="15"/>
        <v>6.2554235040580895E-6</v>
      </c>
      <c r="N105" s="44"/>
      <c r="O105" s="44"/>
      <c r="P105" s="7"/>
      <c r="Q105" s="28">
        <f t="shared" ca="1" si="16"/>
        <v>-3954.2191035202509</v>
      </c>
      <c r="R105" s="27">
        <f t="shared" ca="1" si="17"/>
        <v>1027.5102457779667</v>
      </c>
      <c r="S105" s="7"/>
      <c r="T105" s="28">
        <f t="shared" ca="1" si="18"/>
        <v>0.96445091191945331</v>
      </c>
      <c r="U105" s="27">
        <f t="shared" ca="1" si="19"/>
        <v>0.25148264827663641</v>
      </c>
      <c r="V105" s="7"/>
      <c r="W105" s="28">
        <f t="shared" ca="1" si="20"/>
        <v>0.96528722961441715</v>
      </c>
      <c r="X105" s="27">
        <f t="shared" ca="1" si="24"/>
        <v>247.4687675028639</v>
      </c>
      <c r="Y105" s="7"/>
      <c r="Z105" s="28">
        <f t="shared" si="23"/>
        <v>247.31999999999996</v>
      </c>
      <c r="AA105" s="27">
        <f t="shared" si="21"/>
        <v>4.3165483060323755</v>
      </c>
      <c r="AB105" s="7"/>
      <c r="AC105" s="28">
        <f t="shared" ca="1" si="13"/>
        <v>0.14876750286393303</v>
      </c>
      <c r="AD105" s="27"/>
      <c r="AE105" s="7"/>
    </row>
    <row r="106" spans="1:31" s="26" customFormat="1" x14ac:dyDescent="0.25">
      <c r="A106" s="26">
        <v>21</v>
      </c>
      <c r="B106" s="26">
        <v>-631</v>
      </c>
      <c r="C106" s="26">
        <v>11164</v>
      </c>
      <c r="D106" s="26">
        <v>13816</v>
      </c>
      <c r="E106" s="26">
        <v>15017</v>
      </c>
      <c r="F106" s="26">
        <v>12404</v>
      </c>
      <c r="G106" s="27"/>
      <c r="H106" s="7"/>
      <c r="I106" s="28">
        <f t="shared" si="14"/>
        <v>-3853</v>
      </c>
      <c r="J106" s="27">
        <f t="shared" si="14"/>
        <v>1412</v>
      </c>
      <c r="K106" s="7"/>
      <c r="L106" s="124">
        <f t="shared" si="22"/>
        <v>0.93131667781243999</v>
      </c>
      <c r="M106" s="27">
        <f t="shared" ca="1" si="15"/>
        <v>2.5100433051489095E-5</v>
      </c>
      <c r="N106" s="44"/>
      <c r="O106" s="44"/>
      <c r="P106" s="7"/>
      <c r="Q106" s="28">
        <f t="shared" ca="1" si="16"/>
        <v>-3834.2191035202509</v>
      </c>
      <c r="R106" s="27">
        <f t="shared" ca="1" si="17"/>
        <v>1408.5102457779667</v>
      </c>
      <c r="S106" s="7"/>
      <c r="T106" s="28">
        <f t="shared" ca="1" si="18"/>
        <v>0.93518239988194329</v>
      </c>
      <c r="U106" s="27">
        <f t="shared" ca="1" si="19"/>
        <v>0.34473221866982839</v>
      </c>
      <c r="V106" s="7"/>
      <c r="W106" s="28">
        <f t="shared" ca="1" si="20"/>
        <v>0.93632671105100129</v>
      </c>
      <c r="X106" s="27">
        <f t="shared" ca="1" si="24"/>
        <v>241.85876938505771</v>
      </c>
      <c r="Y106" s="7"/>
      <c r="Z106" s="28">
        <f t="shared" si="23"/>
        <v>241.64099999999996</v>
      </c>
      <c r="AA106" s="27">
        <f t="shared" si="21"/>
        <v>4.2174310578116172</v>
      </c>
      <c r="AB106" s="7"/>
      <c r="AC106" s="28">
        <f t="shared" ca="1" si="13"/>
        <v>0.21776938505774979</v>
      </c>
      <c r="AD106" s="27"/>
      <c r="AE106" s="7"/>
    </row>
    <row r="107" spans="1:31" s="26" customFormat="1" x14ac:dyDescent="0.25">
      <c r="A107" s="26">
        <v>22</v>
      </c>
      <c r="B107" s="26">
        <v>-643</v>
      </c>
      <c r="C107" s="26">
        <v>11254</v>
      </c>
      <c r="D107" s="26">
        <v>14017</v>
      </c>
      <c r="E107" s="26">
        <v>14944</v>
      </c>
      <c r="F107" s="26">
        <v>12220</v>
      </c>
      <c r="G107" s="27"/>
      <c r="H107" s="7"/>
      <c r="I107" s="28">
        <f t="shared" si="14"/>
        <v>-3690</v>
      </c>
      <c r="J107" s="27">
        <f t="shared" si="14"/>
        <v>1797</v>
      </c>
      <c r="K107" s="7"/>
      <c r="L107" s="124">
        <f t="shared" si="22"/>
        <v>0.88984678285598517</v>
      </c>
      <c r="M107" s="27">
        <f t="shared" ca="1" si="15"/>
        <v>4.9487061642712482E-5</v>
      </c>
      <c r="N107" s="44"/>
      <c r="O107" s="44"/>
      <c r="P107" s="7"/>
      <c r="Q107" s="28">
        <f t="shared" ca="1" si="16"/>
        <v>-3671.2191035202509</v>
      </c>
      <c r="R107" s="27">
        <f t="shared" ca="1" si="17"/>
        <v>1793.5102457779667</v>
      </c>
      <c r="S107" s="7"/>
      <c r="T107" s="28">
        <f t="shared" ca="1" si="18"/>
        <v>0.89542600436432562</v>
      </c>
      <c r="U107" s="27">
        <f t="shared" ca="1" si="19"/>
        <v>0.43896078717738457</v>
      </c>
      <c r="V107" s="7"/>
      <c r="W107" s="28">
        <f t="shared" ca="1" si="20"/>
        <v>0.89688148694661418</v>
      </c>
      <c r="X107" s="27">
        <f t="shared" ca="1" si="24"/>
        <v>235.99270520681341</v>
      </c>
      <c r="Y107" s="7"/>
      <c r="Z107" s="28">
        <f t="shared" si="23"/>
        <v>235.85399999999996</v>
      </c>
      <c r="AA107" s="27">
        <f t="shared" si="21"/>
        <v>4.1164288539987046</v>
      </c>
      <c r="AB107" s="7"/>
      <c r="AC107" s="28">
        <f t="shared" ca="1" si="13"/>
        <v>0.13870520681345511</v>
      </c>
      <c r="AD107" s="27"/>
      <c r="AE107" s="7"/>
    </row>
    <row r="108" spans="1:31" s="26" customFormat="1" x14ac:dyDescent="0.25">
      <c r="A108" s="26">
        <v>23</v>
      </c>
      <c r="B108" s="26">
        <v>-631</v>
      </c>
      <c r="C108" s="26">
        <v>11353</v>
      </c>
      <c r="D108" s="26">
        <v>14186</v>
      </c>
      <c r="E108" s="26">
        <v>14845</v>
      </c>
      <c r="F108" s="26">
        <v>12038</v>
      </c>
      <c r="G108" s="27"/>
      <c r="H108" s="7"/>
      <c r="I108" s="28">
        <f t="shared" si="14"/>
        <v>-3492</v>
      </c>
      <c r="J108" s="27">
        <f t="shared" si="14"/>
        <v>2148</v>
      </c>
      <c r="K108" s="7"/>
      <c r="L108" s="124">
        <f t="shared" si="22"/>
        <v>0.84033015869081285</v>
      </c>
      <c r="M108" s="27">
        <f t="shared" ca="1" si="15"/>
        <v>7.2964208543027155E-5</v>
      </c>
      <c r="N108" s="44"/>
      <c r="O108" s="44"/>
      <c r="P108" s="7"/>
      <c r="Q108" s="28">
        <f t="shared" ca="1" si="16"/>
        <v>-3473.2191035202509</v>
      </c>
      <c r="R108" s="27">
        <f t="shared" ca="1" si="17"/>
        <v>2144.5102457779667</v>
      </c>
      <c r="S108" s="7"/>
      <c r="T108" s="28">
        <f t="shared" ca="1" si="18"/>
        <v>0.84713295950243417</v>
      </c>
      <c r="U108" s="27">
        <f t="shared" ca="1" si="19"/>
        <v>0.52486787171284488</v>
      </c>
      <c r="V108" s="7"/>
      <c r="W108" s="28">
        <f t="shared" ca="1" si="20"/>
        <v>0.84887206764274081</v>
      </c>
      <c r="X108" s="27">
        <f t="shared" ca="1" si="24"/>
        <v>230.34221859981255</v>
      </c>
      <c r="Y108" s="7"/>
      <c r="Z108" s="28">
        <f t="shared" si="23"/>
        <v>230.17499999999995</v>
      </c>
      <c r="AA108" s="27">
        <f t="shared" si="21"/>
        <v>4.0173116057779472</v>
      </c>
      <c r="AB108" s="7"/>
      <c r="AC108" s="28">
        <f t="shared" ca="1" si="13"/>
        <v>0.16721859981259968</v>
      </c>
      <c r="AD108" s="27"/>
      <c r="AE108" s="7"/>
    </row>
    <row r="109" spans="1:31" s="26" customFormat="1" x14ac:dyDescent="0.25">
      <c r="A109" s="26">
        <v>24</v>
      </c>
      <c r="B109" s="26">
        <v>-619</v>
      </c>
      <c r="C109" s="26">
        <v>11465</v>
      </c>
      <c r="D109" s="26">
        <v>14354</v>
      </c>
      <c r="E109" s="26">
        <v>14725</v>
      </c>
      <c r="F109" s="26">
        <v>11873</v>
      </c>
      <c r="G109" s="27"/>
      <c r="H109" s="7"/>
      <c r="I109" s="28">
        <f t="shared" si="14"/>
        <v>-3260</v>
      </c>
      <c r="J109" s="27">
        <f t="shared" si="14"/>
        <v>2481</v>
      </c>
      <c r="K109" s="7"/>
      <c r="L109" s="124">
        <f t="shared" si="22"/>
        <v>0.7837368197116199</v>
      </c>
      <c r="M109" s="27">
        <f t="shared" ca="1" si="15"/>
        <v>7.7765586810549302E-5</v>
      </c>
      <c r="N109" s="44"/>
      <c r="O109" s="44"/>
      <c r="P109" s="7"/>
      <c r="Q109" s="28">
        <f t="shared" ca="1" si="16"/>
        <v>-3241.2191035202509</v>
      </c>
      <c r="R109" s="27">
        <f t="shared" ca="1" si="17"/>
        <v>2477.5102457779667</v>
      </c>
      <c r="S109" s="7"/>
      <c r="T109" s="28">
        <f t="shared" ca="1" si="18"/>
        <v>0.79054716956324811</v>
      </c>
      <c r="U109" s="27">
        <f t="shared" ca="1" si="19"/>
        <v>0.60636946473366626</v>
      </c>
      <c r="V109" s="7"/>
      <c r="W109" s="28">
        <f t="shared" ca="1" si="20"/>
        <v>0.79255529955854076</v>
      </c>
      <c r="X109" s="27">
        <f t="shared" ca="1" si="24"/>
        <v>224.65228473067305</v>
      </c>
      <c r="Y109" s="7"/>
      <c r="Z109" s="28">
        <f t="shared" si="23"/>
        <v>224.60399999999996</v>
      </c>
      <c r="AA109" s="27">
        <f t="shared" si="21"/>
        <v>3.9200793131493432</v>
      </c>
      <c r="AB109" s="7"/>
      <c r="AC109" s="28">
        <f t="shared" ca="1" si="13"/>
        <v>4.8284730673088916E-2</v>
      </c>
      <c r="AD109" s="27"/>
      <c r="AE109" s="7"/>
    </row>
    <row r="110" spans="1:31" s="26" customFormat="1" x14ac:dyDescent="0.25">
      <c r="A110" s="26">
        <v>25</v>
      </c>
      <c r="B110" s="26">
        <v>-624</v>
      </c>
      <c r="C110" s="26">
        <v>11593</v>
      </c>
      <c r="D110" s="26">
        <v>14506</v>
      </c>
      <c r="E110" s="26">
        <v>14595</v>
      </c>
      <c r="F110" s="26">
        <v>11715</v>
      </c>
      <c r="G110" s="27"/>
      <c r="H110" s="7"/>
      <c r="I110" s="28">
        <f t="shared" si="14"/>
        <v>-3002</v>
      </c>
      <c r="J110" s="27">
        <f t="shared" si="14"/>
        <v>2791</v>
      </c>
      <c r="K110" s="7"/>
      <c r="L110" s="124">
        <f t="shared" si="22"/>
        <v>0.71919429565393433</v>
      </c>
      <c r="M110" s="27">
        <f t="shared" ca="1" si="15"/>
        <v>1.141497326238515E-4</v>
      </c>
      <c r="N110" s="44"/>
      <c r="O110" s="44"/>
      <c r="P110" s="7"/>
      <c r="Q110" s="28">
        <f t="shared" ca="1" si="16"/>
        <v>-2983.2191035202509</v>
      </c>
      <c r="R110" s="27">
        <f t="shared" ca="1" si="17"/>
        <v>2787.5102457779667</v>
      </c>
      <c r="S110" s="7"/>
      <c r="T110" s="28">
        <f t="shared" ca="1" si="18"/>
        <v>0.72761986868260164</v>
      </c>
      <c r="U110" s="27">
        <f t="shared" ca="1" si="19"/>
        <v>0.68224181859689326</v>
      </c>
      <c r="V110" s="7"/>
      <c r="W110" s="28">
        <f t="shared" ca="1" si="20"/>
        <v>0.72987838347760237</v>
      </c>
      <c r="X110" s="27">
        <f t="shared" ca="1" si="24"/>
        <v>219.00330929762833</v>
      </c>
      <c r="Y110" s="7"/>
      <c r="Z110" s="28">
        <f t="shared" si="23"/>
        <v>218.98799999999994</v>
      </c>
      <c r="AA110" s="27">
        <f t="shared" si="21"/>
        <v>3.8220616223573414</v>
      </c>
      <c r="AB110" s="7"/>
      <c r="AC110" s="28">
        <f t="shared" ca="1" si="13"/>
        <v>1.5309297628391505E-2</v>
      </c>
      <c r="AD110" s="27"/>
      <c r="AE110" s="7"/>
    </row>
    <row r="111" spans="1:31" s="26" customFormat="1" x14ac:dyDescent="0.25">
      <c r="A111" s="26">
        <v>26</v>
      </c>
      <c r="B111" s="26">
        <v>-600</v>
      </c>
      <c r="C111" s="26">
        <v>11735</v>
      </c>
      <c r="D111" s="26">
        <v>14640</v>
      </c>
      <c r="E111" s="26">
        <v>14457</v>
      </c>
      <c r="F111" s="26">
        <v>11580</v>
      </c>
      <c r="G111" s="27"/>
      <c r="H111" s="7"/>
      <c r="I111" s="28">
        <f t="shared" si="14"/>
        <v>-2722</v>
      </c>
      <c r="J111" s="27">
        <f t="shared" si="14"/>
        <v>3060</v>
      </c>
      <c r="K111" s="7"/>
      <c r="L111" s="124">
        <f t="shared" si="22"/>
        <v>0.65061518158318998</v>
      </c>
      <c r="M111" s="27">
        <f t="shared" ca="1" si="15"/>
        <v>1.251534838623004E-4</v>
      </c>
      <c r="N111" s="44"/>
      <c r="O111" s="44"/>
      <c r="P111" s="7"/>
      <c r="Q111" s="28">
        <f t="shared" ca="1" si="16"/>
        <v>-2703.2191035202509</v>
      </c>
      <c r="R111" s="27">
        <f t="shared" ca="1" si="17"/>
        <v>3056.5102457779667</v>
      </c>
      <c r="S111" s="7"/>
      <c r="T111" s="28">
        <f t="shared" ca="1" si="18"/>
        <v>0.65932667392841171</v>
      </c>
      <c r="U111" s="27">
        <f t="shared" ca="1" si="19"/>
        <v>0.7480794417878871</v>
      </c>
      <c r="V111" s="7"/>
      <c r="W111" s="28">
        <f t="shared" ca="1" si="20"/>
        <v>0.66180238337194397</v>
      </c>
      <c r="X111" s="27">
        <f t="shared" ca="1" si="24"/>
        <v>213.56940041411292</v>
      </c>
      <c r="Y111" s="7"/>
      <c r="Z111" s="28">
        <f t="shared" si="23"/>
        <v>213.58799999999994</v>
      </c>
      <c r="AA111" s="27">
        <f t="shared" si="21"/>
        <v>3.7278138427496477</v>
      </c>
      <c r="AB111" s="7"/>
      <c r="AC111" s="28">
        <f t="shared" ca="1" si="13"/>
        <v>-1.8599585887017156E-2</v>
      </c>
      <c r="AD111" s="27"/>
      <c r="AE111" s="7"/>
    </row>
    <row r="112" spans="1:31" s="26" customFormat="1" x14ac:dyDescent="0.25">
      <c r="A112" s="26">
        <v>27</v>
      </c>
      <c r="B112" s="26">
        <v>-619</v>
      </c>
      <c r="C112" s="26">
        <v>11895</v>
      </c>
      <c r="D112" s="26">
        <v>14769</v>
      </c>
      <c r="E112" s="26">
        <v>14304</v>
      </c>
      <c r="F112" s="26">
        <v>11457</v>
      </c>
      <c r="G112" s="27"/>
      <c r="H112" s="7"/>
      <c r="I112" s="28">
        <f t="shared" si="14"/>
        <v>-2409</v>
      </c>
      <c r="J112" s="27">
        <f t="shared" si="14"/>
        <v>3312</v>
      </c>
      <c r="K112" s="7"/>
      <c r="L112" s="124">
        <f t="shared" si="22"/>
        <v>0.57381945840444459</v>
      </c>
      <c r="M112" s="27">
        <f t="shared" ca="1" si="15"/>
        <v>1.4028721701100723E-4</v>
      </c>
      <c r="N112" s="44"/>
      <c r="O112" s="44"/>
      <c r="P112" s="7"/>
      <c r="Q112" s="28">
        <f t="shared" ca="1" si="16"/>
        <v>-2390.2191035202509</v>
      </c>
      <c r="R112" s="27">
        <f t="shared" ca="1" si="17"/>
        <v>3308.5102457779667</v>
      </c>
      <c r="S112" s="7"/>
      <c r="T112" s="28">
        <f t="shared" ca="1" si="18"/>
        <v>0.58298463836390657</v>
      </c>
      <c r="U112" s="27">
        <f t="shared" ca="1" si="19"/>
        <v>0.80975632299283296</v>
      </c>
      <c r="V112" s="7"/>
      <c r="W112" s="28">
        <f t="shared" ca="1" si="20"/>
        <v>0.58566374888598072</v>
      </c>
      <c r="X112" s="27">
        <f t="shared" ca="1" si="24"/>
        <v>207.94790476171829</v>
      </c>
      <c r="Y112" s="7"/>
      <c r="Z112" s="28">
        <f t="shared" si="23"/>
        <v>208.01699999999994</v>
      </c>
      <c r="AA112" s="27">
        <f t="shared" si="21"/>
        <v>3.6305815501210432</v>
      </c>
      <c r="AB112" s="7"/>
      <c r="AC112" s="28">
        <f t="shared" ca="1" si="13"/>
        <v>-6.9095238281647653E-2</v>
      </c>
      <c r="AD112" s="27"/>
      <c r="AE112" s="7"/>
    </row>
    <row r="113" spans="1:31" s="26" customFormat="1" x14ac:dyDescent="0.25">
      <c r="A113" s="26">
        <v>28</v>
      </c>
      <c r="B113" s="26">
        <v>-643</v>
      </c>
      <c r="C113" s="26">
        <v>12073</v>
      </c>
      <c r="D113" s="26">
        <v>14891</v>
      </c>
      <c r="E113" s="26">
        <v>14135</v>
      </c>
      <c r="F113" s="26">
        <v>11345</v>
      </c>
      <c r="G113" s="27"/>
      <c r="H113" s="7"/>
      <c r="I113" s="28">
        <f t="shared" si="14"/>
        <v>-2062</v>
      </c>
      <c r="J113" s="27">
        <f t="shared" si="14"/>
        <v>3546</v>
      </c>
      <c r="K113" s="7"/>
      <c r="L113" s="124">
        <f t="shared" si="22"/>
        <v>0.48831665317395229</v>
      </c>
      <c r="M113" s="27">
        <f t="shared" ca="1" si="15"/>
        <v>1.6643870233758868E-4</v>
      </c>
      <c r="N113" s="44"/>
      <c r="O113" s="44"/>
      <c r="P113" s="7"/>
      <c r="Q113" s="28">
        <f t="shared" ca="1" si="16"/>
        <v>-2043.2191035202509</v>
      </c>
      <c r="R113" s="27">
        <f t="shared" ca="1" si="17"/>
        <v>3542.5102457779667</v>
      </c>
      <c r="S113" s="7"/>
      <c r="T113" s="28">
        <f t="shared" ca="1" si="18"/>
        <v>0.49834985772210683</v>
      </c>
      <c r="U113" s="27">
        <f t="shared" ca="1" si="19"/>
        <v>0.86702771268313983</v>
      </c>
      <c r="V113" s="7"/>
      <c r="W113" s="28">
        <f t="shared" ca="1" si="20"/>
        <v>0.50121776561969078</v>
      </c>
      <c r="X113" s="27">
        <f t="shared" ca="1" si="24"/>
        <v>202.1028862489128</v>
      </c>
      <c r="Y113" s="7"/>
      <c r="Z113" s="28">
        <f t="shared" si="23"/>
        <v>202.22999999999993</v>
      </c>
      <c r="AA113" s="27">
        <f t="shared" si="21"/>
        <v>3.5295793463081315</v>
      </c>
      <c r="AB113" s="7"/>
      <c r="AC113" s="28">
        <f t="shared" ca="1" si="13"/>
        <v>-0.12711375108713696</v>
      </c>
      <c r="AD113" s="27"/>
      <c r="AE113" s="7"/>
    </row>
    <row r="114" spans="1:31" s="26" customFormat="1" x14ac:dyDescent="0.25">
      <c r="A114" s="26">
        <v>29</v>
      </c>
      <c r="B114" s="26">
        <v>-613</v>
      </c>
      <c r="C114" s="26">
        <v>12245</v>
      </c>
      <c r="D114" s="26">
        <v>14975</v>
      </c>
      <c r="E114" s="26">
        <v>13956</v>
      </c>
      <c r="F114" s="26">
        <v>11252</v>
      </c>
      <c r="G114" s="27"/>
      <c r="H114" s="7"/>
      <c r="I114" s="28">
        <f t="shared" si="14"/>
        <v>-1711</v>
      </c>
      <c r="J114" s="27">
        <f t="shared" si="14"/>
        <v>3723</v>
      </c>
      <c r="K114" s="7"/>
      <c r="L114" s="124">
        <f t="shared" si="22"/>
        <v>0.40215552356015632</v>
      </c>
      <c r="M114" s="27">
        <f t="shared" ca="1" si="15"/>
        <v>1.8481137440385279E-4</v>
      </c>
      <c r="N114" s="44"/>
      <c r="O114" s="44"/>
      <c r="P114" s="7"/>
      <c r="Q114" s="28">
        <f t="shared" ca="1" si="16"/>
        <v>-1692.2191035202509</v>
      </c>
      <c r="R114" s="27">
        <f t="shared" ca="1" si="17"/>
        <v>3719.5102457779667</v>
      </c>
      <c r="S114" s="7"/>
      <c r="T114" s="28">
        <f t="shared" ca="1" si="18"/>
        <v>0.41273946001239015</v>
      </c>
      <c r="U114" s="27">
        <f t="shared" ca="1" si="19"/>
        <v>0.91034837924375656</v>
      </c>
      <c r="V114" s="7"/>
      <c r="W114" s="28">
        <f t="shared" ca="1" si="20"/>
        <v>0.41575005828569411</v>
      </c>
      <c r="X114" s="27">
        <f t="shared" ca="1" si="24"/>
        <v>196.61708711375013</v>
      </c>
      <c r="Y114" s="7"/>
      <c r="Z114" s="28">
        <f t="shared" si="23"/>
        <v>196.71299999999994</v>
      </c>
      <c r="AA114" s="27">
        <f t="shared" si="21"/>
        <v>3.4332895314756047</v>
      </c>
      <c r="AB114" s="7"/>
      <c r="AC114" s="28">
        <f t="shared" ca="1" si="13"/>
        <v>-9.5912886249806206E-2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12440</v>
      </c>
      <c r="D115" s="26">
        <v>15054</v>
      </c>
      <c r="E115" s="26">
        <v>13763</v>
      </c>
      <c r="F115" s="26">
        <v>11173</v>
      </c>
      <c r="G115" s="27"/>
      <c r="H115" s="7"/>
      <c r="I115" s="28">
        <f t="shared" si="14"/>
        <v>-1323</v>
      </c>
      <c r="J115" s="27">
        <f t="shared" si="14"/>
        <v>3881</v>
      </c>
      <c r="K115" s="7"/>
      <c r="L115" s="124">
        <f t="shared" si="22"/>
        <v>0.30883439893768383</v>
      </c>
      <c r="M115" s="27">
        <f t="shared" ca="1" si="15"/>
        <v>1.5396039062530394E-4</v>
      </c>
      <c r="N115" s="44"/>
      <c r="O115" s="44"/>
      <c r="P115" s="7"/>
      <c r="Q115" s="28">
        <f t="shared" ca="1" si="16"/>
        <v>-1304.2191035202509</v>
      </c>
      <c r="R115" s="27">
        <f t="shared" ca="1" si="17"/>
        <v>3877.5102457779667</v>
      </c>
      <c r="S115" s="7"/>
      <c r="T115" s="28">
        <f t="shared" ca="1" si="18"/>
        <v>0.31810460442444116</v>
      </c>
      <c r="U115" s="27">
        <f t="shared" ca="1" si="19"/>
        <v>0.9490188047611432</v>
      </c>
      <c r="V115" s="7"/>
      <c r="W115" s="28">
        <f t="shared" ca="1" si="20"/>
        <v>0.32124247657385713</v>
      </c>
      <c r="X115" s="27">
        <f t="shared" ca="1" si="24"/>
        <v>190.77216091234288</v>
      </c>
      <c r="Y115" s="7"/>
      <c r="Z115" s="28">
        <f t="shared" si="23"/>
        <v>190.98899999999995</v>
      </c>
      <c r="AA115" s="27">
        <f t="shared" si="21"/>
        <v>3.333386885091449</v>
      </c>
      <c r="AB115" s="7"/>
      <c r="AC115" s="28">
        <f t="shared" ca="1" si="13"/>
        <v>-0.21683908765706406</v>
      </c>
      <c r="AD115" s="27"/>
      <c r="AE115" s="7"/>
    </row>
    <row r="116" spans="1:31" s="26" customFormat="1" x14ac:dyDescent="0.25">
      <c r="A116" s="26">
        <v>31</v>
      </c>
      <c r="B116" s="26">
        <v>-638</v>
      </c>
      <c r="C116" s="26">
        <v>12634</v>
      </c>
      <c r="D116" s="26">
        <v>15108</v>
      </c>
      <c r="E116" s="26">
        <v>13563</v>
      </c>
      <c r="F116" s="26">
        <v>11118</v>
      </c>
      <c r="G116" s="27"/>
      <c r="H116" s="7"/>
      <c r="I116" s="28">
        <f t="shared" si="14"/>
        <v>-929</v>
      </c>
      <c r="J116" s="27">
        <f t="shared" si="14"/>
        <v>3990</v>
      </c>
      <c r="K116" s="7"/>
      <c r="L116" s="124">
        <f t="shared" si="22"/>
        <v>0.21212650416453829</v>
      </c>
      <c r="M116" s="27">
        <f t="shared" ca="1" si="15"/>
        <v>1.7174956543783974E-4</v>
      </c>
      <c r="N116" s="44"/>
      <c r="O116" s="44"/>
      <c r="P116" s="7"/>
      <c r="Q116" s="28">
        <f t="shared" ca="1" si="16"/>
        <v>-910.21910352025088</v>
      </c>
      <c r="R116" s="27">
        <f t="shared" ca="1" si="17"/>
        <v>3986.5102457779667</v>
      </c>
      <c r="S116" s="7"/>
      <c r="T116" s="28">
        <f t="shared" ca="1" si="18"/>
        <v>0.22200632323461675</v>
      </c>
      <c r="U116" s="27">
        <f t="shared" ca="1" si="19"/>
        <v>0.97569650337756819</v>
      </c>
      <c r="V116" s="7"/>
      <c r="W116" s="28">
        <f t="shared" ca="1" si="20"/>
        <v>0.22523183000702843</v>
      </c>
      <c r="X116" s="27">
        <f t="shared" ca="1" si="24"/>
        <v>185.06980274736145</v>
      </c>
      <c r="Y116" s="7"/>
      <c r="Z116" s="28">
        <f t="shared" si="23"/>
        <v>185.24699999999996</v>
      </c>
      <c r="AA116" s="27">
        <f t="shared" si="21"/>
        <v>3.2331700794419351</v>
      </c>
      <c r="AB116" s="7"/>
      <c r="AC116" s="28">
        <f t="shared" ca="1" si="13"/>
        <v>-0.17719725263850705</v>
      </c>
      <c r="AD116" s="27"/>
      <c r="AE116" s="7"/>
    </row>
    <row r="117" spans="1:31" s="26" customFormat="1" x14ac:dyDescent="0.25">
      <c r="A117" s="26">
        <v>32</v>
      </c>
      <c r="B117" s="26">
        <v>-620</v>
      </c>
      <c r="C117" s="26">
        <v>12829</v>
      </c>
      <c r="D117" s="26">
        <v>15144</v>
      </c>
      <c r="E117" s="26">
        <v>13366</v>
      </c>
      <c r="F117" s="26">
        <v>11080</v>
      </c>
      <c r="G117" s="27"/>
      <c r="H117" s="7"/>
      <c r="I117" s="28">
        <f t="shared" si="14"/>
        <v>-537</v>
      </c>
      <c r="J117" s="27">
        <f t="shared" si="14"/>
        <v>4064</v>
      </c>
      <c r="K117" s="7"/>
      <c r="L117" s="124">
        <f t="shared" si="22"/>
        <v>0.11609869254979781</v>
      </c>
      <c r="M117" s="27">
        <f t="shared" ca="1" si="15"/>
        <v>1.8447056219058711E-4</v>
      </c>
      <c r="N117" s="44"/>
      <c r="O117" s="44"/>
      <c r="P117" s="7"/>
      <c r="Q117" s="28">
        <f t="shared" ca="1" si="16"/>
        <v>-518.21910352025088</v>
      </c>
      <c r="R117" s="27">
        <f t="shared" ca="1" si="17"/>
        <v>4060.5102457779667</v>
      </c>
      <c r="S117" s="7"/>
      <c r="T117" s="28">
        <f t="shared" ca="1" si="18"/>
        <v>0.1263958505787508</v>
      </c>
      <c r="U117" s="27">
        <f t="shared" ca="1" si="19"/>
        <v>0.99380796849330633</v>
      </c>
      <c r="V117" s="7"/>
      <c r="W117" s="28">
        <f t="shared" ca="1" si="20"/>
        <v>0.12968068659303708</v>
      </c>
      <c r="X117" s="27">
        <f t="shared" ca="1" si="24"/>
        <v>179.50566620003542</v>
      </c>
      <c r="Y117" s="7"/>
      <c r="Z117" s="28">
        <f t="shared" si="23"/>
        <v>179.66699999999994</v>
      </c>
      <c r="AA117" s="27">
        <f t="shared" si="21"/>
        <v>3.1357807071806514</v>
      </c>
      <c r="AB117" s="7"/>
      <c r="AC117" s="28">
        <f t="shared" ca="1" si="13"/>
        <v>-0.16133379996452391</v>
      </c>
      <c r="AD117" s="27"/>
      <c r="AE117" s="7"/>
    </row>
    <row r="118" spans="1:31" s="26" customFormat="1" x14ac:dyDescent="0.25">
      <c r="A118" s="26">
        <v>33</v>
      </c>
      <c r="B118" s="26">
        <v>-617</v>
      </c>
      <c r="C118" s="26">
        <v>13033</v>
      </c>
      <c r="D118" s="26">
        <v>15166</v>
      </c>
      <c r="E118" s="26">
        <v>13173</v>
      </c>
      <c r="F118" s="26">
        <v>11067</v>
      </c>
      <c r="G118" s="27"/>
      <c r="H118" s="7"/>
      <c r="I118" s="28">
        <f t="shared" si="14"/>
        <v>-140</v>
      </c>
      <c r="J118" s="27">
        <f t="shared" si="14"/>
        <v>4099</v>
      </c>
      <c r="K118" s="7"/>
      <c r="L118" s="124">
        <f t="shared" si="22"/>
        <v>1.9441742889421691E-2</v>
      </c>
      <c r="M118" s="27">
        <f t="shared" ca="1" si="15"/>
        <v>1.8054568745929115E-4</v>
      </c>
      <c r="N118" s="44"/>
      <c r="O118" s="44"/>
      <c r="P118" s="7"/>
      <c r="Q118" s="28">
        <f t="shared" ca="1" si="16"/>
        <v>-121.2191035202509</v>
      </c>
      <c r="R118" s="27">
        <f t="shared" ca="1" si="17"/>
        <v>4095.5102457779667</v>
      </c>
      <c r="S118" s="7"/>
      <c r="T118" s="28">
        <f t="shared" ca="1" si="18"/>
        <v>2.95658565879886E-2</v>
      </c>
      <c r="U118" s="27">
        <f t="shared" ca="1" si="19"/>
        <v>1.0023742019939932</v>
      </c>
      <c r="V118" s="7"/>
      <c r="W118" s="28">
        <f t="shared" ca="1" si="20"/>
        <v>3.2878471935558297E-2</v>
      </c>
      <c r="X118" s="27">
        <f t="shared" ca="1" si="24"/>
        <v>173.94988421988171</v>
      </c>
      <c r="Y118" s="7"/>
      <c r="Z118" s="28">
        <f t="shared" si="23"/>
        <v>174.11399999999995</v>
      </c>
      <c r="AA118" s="27">
        <f t="shared" si="21"/>
        <v>3.038862573817406</v>
      </c>
      <c r="AB118" s="7"/>
      <c r="AC118" s="28">
        <f t="shared" ca="1" si="13"/>
        <v>-0.16411578011823735</v>
      </c>
      <c r="AD118" s="27"/>
      <c r="AE118" s="7"/>
    </row>
    <row r="119" spans="1:31" s="26" customFormat="1" x14ac:dyDescent="0.25">
      <c r="A119" s="26">
        <v>34</v>
      </c>
      <c r="B119" s="26">
        <v>-608</v>
      </c>
      <c r="C119" s="26">
        <v>13226</v>
      </c>
      <c r="D119" s="26">
        <v>15165</v>
      </c>
      <c r="E119" s="26">
        <v>12979</v>
      </c>
      <c r="F119" s="26">
        <v>11069</v>
      </c>
      <c r="G119" s="27"/>
      <c r="H119" s="7"/>
      <c r="I119" s="28">
        <f t="shared" si="14"/>
        <v>247</v>
      </c>
      <c r="J119" s="27">
        <f t="shared" si="14"/>
        <v>4096</v>
      </c>
      <c r="K119" s="7"/>
      <c r="L119" s="124">
        <f t="shared" si="22"/>
        <v>-7.5988129739596108E-2</v>
      </c>
      <c r="M119" s="27">
        <f t="shared" ca="1" si="15"/>
        <v>2.0945929296581461E-4</v>
      </c>
      <c r="N119" s="44"/>
      <c r="O119" s="44"/>
      <c r="P119" s="7"/>
      <c r="Q119" s="28">
        <f t="shared" ca="1" si="16"/>
        <v>265.78089647974912</v>
      </c>
      <c r="R119" s="27">
        <f t="shared" ca="1" si="17"/>
        <v>4092.5102457779667</v>
      </c>
      <c r="S119" s="7"/>
      <c r="T119" s="28">
        <f t="shared" ca="1" si="18"/>
        <v>-6.4825094732981092E-2</v>
      </c>
      <c r="U119" s="27">
        <f t="shared" ca="1" si="19"/>
        <v>1.0016399534082201</v>
      </c>
      <c r="V119" s="7"/>
      <c r="W119" s="28">
        <f t="shared" ca="1" si="20"/>
        <v>-6.1515421182943189E-2</v>
      </c>
      <c r="X119" s="27">
        <f t="shared" ca="1" si="24"/>
        <v>168.55683272238377</v>
      </c>
      <c r="Y119" s="7"/>
      <c r="Z119" s="28">
        <f t="shared" si="23"/>
        <v>168.64199999999994</v>
      </c>
      <c r="AA119" s="27">
        <f t="shared" si="21"/>
        <v>2.9433581571482761</v>
      </c>
      <c r="AB119" s="7"/>
      <c r="AC119" s="28">
        <f t="shared" ca="1" si="13"/>
        <v>-8.5167277616164938E-2</v>
      </c>
      <c r="AD119" s="27"/>
      <c r="AE119" s="7"/>
    </row>
    <row r="120" spans="1:31" s="26" customFormat="1" x14ac:dyDescent="0.25">
      <c r="A120" s="26">
        <v>35</v>
      </c>
      <c r="B120" s="26">
        <v>-615</v>
      </c>
      <c r="C120" s="26">
        <v>13421</v>
      </c>
      <c r="D120" s="26">
        <v>15136</v>
      </c>
      <c r="E120" s="26">
        <v>12778</v>
      </c>
      <c r="F120" s="26">
        <v>11088</v>
      </c>
      <c r="G120" s="27"/>
      <c r="H120" s="7"/>
      <c r="I120" s="28">
        <f t="shared" si="14"/>
        <v>643</v>
      </c>
      <c r="J120" s="27">
        <f t="shared" si="14"/>
        <v>4048</v>
      </c>
      <c r="K120" s="7"/>
      <c r="L120" s="124">
        <f t="shared" si="22"/>
        <v>-0.17180874518794675</v>
      </c>
      <c r="M120" s="27">
        <f t="shared" ca="1" si="15"/>
        <v>1.8681106507546793E-4</v>
      </c>
      <c r="N120" s="44"/>
      <c r="O120" s="44"/>
      <c r="P120" s="7"/>
      <c r="Q120" s="28">
        <f t="shared" ca="1" si="16"/>
        <v>661.78089647974912</v>
      </c>
      <c r="R120" s="27">
        <f t="shared" ca="1" si="17"/>
        <v>4044.5102457779667</v>
      </c>
      <c r="S120" s="7"/>
      <c r="T120" s="28">
        <f t="shared" ca="1" si="18"/>
        <v>-0.16141118445676406</v>
      </c>
      <c r="U120" s="27">
        <f t="shared" ca="1" si="19"/>
        <v>0.98989197603584944</v>
      </c>
      <c r="V120" s="7"/>
      <c r="W120" s="28">
        <f t="shared" ca="1" si="20"/>
        <v>-0.15814086074757092</v>
      </c>
      <c r="X120" s="27">
        <f t="shared" ca="1" si="24"/>
        <v>162.99459497864962</v>
      </c>
      <c r="Y120" s="7"/>
      <c r="Z120" s="28">
        <f t="shared" si="23"/>
        <v>163.10699999999994</v>
      </c>
      <c r="AA120" s="27">
        <f t="shared" si="21"/>
        <v>2.8467541830503902</v>
      </c>
      <c r="AB120" s="7"/>
      <c r="AC120" s="28">
        <f t="shared" ca="1" si="13"/>
        <v>-0.11240502135032671</v>
      </c>
      <c r="AD120" s="27"/>
      <c r="AE120" s="7"/>
    </row>
    <row r="121" spans="1:31" s="26" customFormat="1" x14ac:dyDescent="0.25">
      <c r="A121" s="26">
        <v>36</v>
      </c>
      <c r="B121" s="26">
        <v>-627</v>
      </c>
      <c r="C121" s="26">
        <v>13606</v>
      </c>
      <c r="D121" s="26">
        <v>15089</v>
      </c>
      <c r="E121" s="26">
        <v>12579</v>
      </c>
      <c r="F121" s="26">
        <v>11129</v>
      </c>
      <c r="G121" s="27"/>
      <c r="H121" s="7"/>
      <c r="I121" s="28">
        <f t="shared" si="14"/>
        <v>1027</v>
      </c>
      <c r="J121" s="27">
        <f t="shared" si="14"/>
        <v>3960</v>
      </c>
      <c r="K121" s="7"/>
      <c r="L121" s="124">
        <f t="shared" si="22"/>
        <v>-0.26784379015819554</v>
      </c>
      <c r="M121" s="27">
        <f t="shared" ca="1" si="15"/>
        <v>2.5510494307841075E-4</v>
      </c>
      <c r="N121" s="44"/>
      <c r="O121" s="44"/>
      <c r="P121" s="7"/>
      <c r="Q121" s="28">
        <f t="shared" ca="1" si="16"/>
        <v>1045.7808964797491</v>
      </c>
      <c r="R121" s="27">
        <f t="shared" ca="1" si="17"/>
        <v>3956.5102457779667</v>
      </c>
      <c r="S121" s="7"/>
      <c r="T121" s="28">
        <f t="shared" ca="1" si="18"/>
        <v>-0.255070422976796</v>
      </c>
      <c r="U121" s="27">
        <f t="shared" ca="1" si="19"/>
        <v>0.96835401751983663</v>
      </c>
      <c r="V121" s="7"/>
      <c r="W121" s="28">
        <f t="shared" ca="1" si="20"/>
        <v>-0.25187178517828113</v>
      </c>
      <c r="X121" s="27">
        <f t="shared" ca="1" si="24"/>
        <v>157.4914781533879</v>
      </c>
      <c r="Y121" s="7"/>
      <c r="Z121" s="28">
        <f t="shared" si="23"/>
        <v>157.46399999999994</v>
      </c>
      <c r="AA121" s="27">
        <f t="shared" si="21"/>
        <v>2.74826525336035</v>
      </c>
      <c r="AB121" s="7"/>
      <c r="AC121" s="28">
        <f t="shared" ca="1" si="13"/>
        <v>2.7478153387960447E-2</v>
      </c>
      <c r="AD121" s="27"/>
      <c r="AE121" s="7"/>
    </row>
    <row r="122" spans="1:31" s="26" customFormat="1" x14ac:dyDescent="0.25">
      <c r="A122" s="26">
        <v>37</v>
      </c>
      <c r="B122" s="26">
        <v>-633</v>
      </c>
      <c r="C122" s="26">
        <v>13808</v>
      </c>
      <c r="D122" s="26">
        <v>15036</v>
      </c>
      <c r="E122" s="26">
        <v>12388</v>
      </c>
      <c r="F122" s="26">
        <v>11193</v>
      </c>
      <c r="G122" s="27"/>
      <c r="H122" s="7"/>
      <c r="I122" s="28">
        <f t="shared" si="14"/>
        <v>1420</v>
      </c>
      <c r="J122" s="27">
        <f t="shared" si="14"/>
        <v>3843</v>
      </c>
      <c r="K122" s="7"/>
      <c r="L122" s="124">
        <f t="shared" si="22"/>
        <v>-0.3621614900326971</v>
      </c>
      <c r="M122" s="27">
        <f t="shared" ca="1" si="15"/>
        <v>2.0564061323699164E-4</v>
      </c>
      <c r="N122" s="44"/>
      <c r="O122" s="44"/>
      <c r="P122" s="7"/>
      <c r="Q122" s="28">
        <f t="shared" ca="1" si="16"/>
        <v>1438.7808964797491</v>
      </c>
      <c r="R122" s="27">
        <f t="shared" ca="1" si="17"/>
        <v>3839.5102457779667</v>
      </c>
      <c r="S122" s="7"/>
      <c r="T122" s="28">
        <f t="shared" ca="1" si="18"/>
        <v>-0.3509247998996412</v>
      </c>
      <c r="U122" s="27">
        <f t="shared" ca="1" si="19"/>
        <v>0.93971832267468314</v>
      </c>
      <c r="V122" s="7"/>
      <c r="W122" s="28">
        <f t="shared" ca="1" si="20"/>
        <v>-0.34782131523470416</v>
      </c>
      <c r="X122" s="27">
        <f t="shared" ca="1" si="24"/>
        <v>151.7600161833235</v>
      </c>
      <c r="Y122" s="7"/>
      <c r="Z122" s="28">
        <f t="shared" si="23"/>
        <v>151.76699999999994</v>
      </c>
      <c r="AA122" s="27">
        <f t="shared" si="21"/>
        <v>2.6488338458742331</v>
      </c>
      <c r="AB122" s="7"/>
      <c r="AC122" s="28">
        <f t="shared" ca="1" si="13"/>
        <v>-6.9838166764384368E-3</v>
      </c>
      <c r="AD122" s="27"/>
      <c r="AE122" s="7"/>
    </row>
    <row r="123" spans="1:31" s="26" customFormat="1" x14ac:dyDescent="0.25">
      <c r="A123" s="26">
        <v>38</v>
      </c>
      <c r="B123" s="26">
        <v>-633</v>
      </c>
      <c r="C123" s="26">
        <v>14002</v>
      </c>
      <c r="D123" s="26">
        <v>14958</v>
      </c>
      <c r="E123" s="26">
        <v>12209</v>
      </c>
      <c r="F123" s="26">
        <v>11281</v>
      </c>
      <c r="G123" s="27"/>
      <c r="H123" s="7"/>
      <c r="I123" s="28">
        <f t="shared" si="14"/>
        <v>1793</v>
      </c>
      <c r="J123" s="27">
        <f t="shared" si="14"/>
        <v>3677</v>
      </c>
      <c r="K123" s="7"/>
      <c r="L123" s="124">
        <f t="shared" si="22"/>
        <v>-0.4529015913662599</v>
      </c>
      <c r="M123" s="27">
        <f t="shared" ca="1" si="15"/>
        <v>1.9513929704158958E-4</v>
      </c>
      <c r="N123" s="44"/>
      <c r="O123" s="44"/>
      <c r="P123" s="7"/>
      <c r="Q123" s="28">
        <f t="shared" ca="1" si="16"/>
        <v>1811.7808964797491</v>
      </c>
      <c r="R123" s="27">
        <f t="shared" ca="1" si="17"/>
        <v>3673.5102457779667</v>
      </c>
      <c r="S123" s="7"/>
      <c r="T123" s="28">
        <f t="shared" ca="1" si="18"/>
        <v>-0.44190109148290141</v>
      </c>
      <c r="U123" s="27">
        <f t="shared" ca="1" si="19"/>
        <v>0.899089900928568</v>
      </c>
      <c r="V123" s="7"/>
      <c r="W123" s="28">
        <f t="shared" ca="1" si="20"/>
        <v>-0.43893236457872475</v>
      </c>
      <c r="X123" s="27">
        <f t="shared" ca="1" si="24"/>
        <v>146.04976282989981</v>
      </c>
      <c r="Y123" s="7"/>
      <c r="Z123" s="28">
        <f t="shared" si="23"/>
        <v>146.06999999999994</v>
      </c>
      <c r="AA123" s="27">
        <f t="shared" si="21"/>
        <v>2.5494024383881158</v>
      </c>
      <c r="AB123" s="7"/>
      <c r="AC123" s="28">
        <f t="shared" ca="1" si="13"/>
        <v>-2.0237170100131152E-2</v>
      </c>
      <c r="AD123" s="27"/>
      <c r="AE123" s="7"/>
    </row>
    <row r="124" spans="1:31" s="26" customFormat="1" x14ac:dyDescent="0.25">
      <c r="A124" s="26">
        <v>39</v>
      </c>
      <c r="B124" s="26">
        <v>-632</v>
      </c>
      <c r="C124" s="26">
        <v>14176</v>
      </c>
      <c r="D124" s="26">
        <v>14858</v>
      </c>
      <c r="E124" s="26">
        <v>12027</v>
      </c>
      <c r="F124" s="26">
        <v>11379</v>
      </c>
      <c r="G124" s="27"/>
      <c r="H124" s="7"/>
      <c r="I124" s="28">
        <f t="shared" si="14"/>
        <v>2149</v>
      </c>
      <c r="J124" s="27">
        <f t="shared" si="14"/>
        <v>3479</v>
      </c>
      <c r="K124" s="7"/>
      <c r="L124" s="124">
        <f t="shared" si="22"/>
        <v>-0.5390354226413816</v>
      </c>
      <c r="M124" s="27">
        <f t="shared" ca="1" si="15"/>
        <v>1.7193823992694445E-4</v>
      </c>
      <c r="N124" s="44"/>
      <c r="O124" s="44"/>
      <c r="P124" s="7"/>
      <c r="Q124" s="28">
        <f t="shared" ca="1" si="16"/>
        <v>2167.7808964797491</v>
      </c>
      <c r="R124" s="27">
        <f t="shared" ca="1" si="17"/>
        <v>3475.5102457779667</v>
      </c>
      <c r="S124" s="7"/>
      <c r="T124" s="28">
        <f t="shared" ca="1" si="18"/>
        <v>-0.52873101052751437</v>
      </c>
      <c r="U124" s="27">
        <f t="shared" ca="1" si="19"/>
        <v>0.85062949426753909</v>
      </c>
      <c r="V124" s="7"/>
      <c r="W124" s="28">
        <f t="shared" ca="1" si="20"/>
        <v>-0.52592290038489165</v>
      </c>
      <c r="X124" s="27">
        <f t="shared" ca="1" si="24"/>
        <v>140.34375888563625</v>
      </c>
      <c r="Y124" s="7"/>
      <c r="Z124" s="28">
        <f t="shared" si="23"/>
        <v>140.38199999999995</v>
      </c>
      <c r="AA124" s="27">
        <f t="shared" si="21"/>
        <v>2.4501281105346786</v>
      </c>
      <c r="AB124" s="7"/>
      <c r="AC124" s="28">
        <f t="shared" ca="1" si="13"/>
        <v>-3.8241114363700035E-2</v>
      </c>
      <c r="AD124" s="27"/>
      <c r="AE124" s="7"/>
    </row>
    <row r="125" spans="1:31" s="26" customFormat="1" x14ac:dyDescent="0.25">
      <c r="A125" s="26">
        <v>40</v>
      </c>
      <c r="B125" s="26">
        <v>-624</v>
      </c>
      <c r="C125" s="26">
        <v>14338</v>
      </c>
      <c r="D125" s="26">
        <v>14741</v>
      </c>
      <c r="E125" s="26">
        <v>11865</v>
      </c>
      <c r="F125" s="26">
        <v>11492</v>
      </c>
      <c r="G125" s="27"/>
      <c r="H125" s="7"/>
      <c r="I125" s="28">
        <f t="shared" si="14"/>
        <v>2473</v>
      </c>
      <c r="J125" s="27">
        <f t="shared" si="14"/>
        <v>3249</v>
      </c>
      <c r="K125" s="7"/>
      <c r="L125" s="124">
        <f t="shared" si="22"/>
        <v>-0.61887462331572585</v>
      </c>
      <c r="M125" s="27">
        <f t="shared" ca="1" si="15"/>
        <v>1.8879542209017952E-4</v>
      </c>
      <c r="N125" s="44"/>
      <c r="O125" s="44"/>
      <c r="P125" s="7"/>
      <c r="Q125" s="28">
        <f t="shared" ca="1" si="16"/>
        <v>2491.7808964797491</v>
      </c>
      <c r="R125" s="27">
        <f t="shared" ca="1" si="17"/>
        <v>3245.5102457779667</v>
      </c>
      <c r="S125" s="7"/>
      <c r="T125" s="28">
        <f t="shared" ca="1" si="18"/>
        <v>-0.60775599302879124</v>
      </c>
      <c r="U125" s="27">
        <f t="shared" ca="1" si="19"/>
        <v>0.79433710269159652</v>
      </c>
      <c r="V125" s="7"/>
      <c r="W125" s="28">
        <f t="shared" ca="1" si="20"/>
        <v>-0.6051343386720156</v>
      </c>
      <c r="X125" s="27">
        <f t="shared" ca="1" si="24"/>
        <v>134.77069134629949</v>
      </c>
      <c r="Y125" s="7"/>
      <c r="Z125" s="28">
        <f t="shared" si="23"/>
        <v>134.76599999999996</v>
      </c>
      <c r="AA125" s="27">
        <f t="shared" si="21"/>
        <v>2.3521104197426772</v>
      </c>
      <c r="AB125" s="7"/>
      <c r="AC125" s="28">
        <f t="shared" ca="1" si="13"/>
        <v>4.6913462995235022E-3</v>
      </c>
      <c r="AD125" s="27"/>
      <c r="AE125" s="7"/>
    </row>
    <row r="126" spans="1:31" s="26" customFormat="1" x14ac:dyDescent="0.25">
      <c r="A126" s="26">
        <v>41</v>
      </c>
      <c r="B126" s="26">
        <v>-620</v>
      </c>
      <c r="C126" s="26">
        <v>14493</v>
      </c>
      <c r="D126" s="26">
        <v>14614</v>
      </c>
      <c r="E126" s="26">
        <v>11711</v>
      </c>
      <c r="F126" s="26">
        <v>11621</v>
      </c>
      <c r="G126" s="27"/>
      <c r="H126" s="7"/>
      <c r="I126" s="28">
        <f t="shared" si="14"/>
        <v>2782</v>
      </c>
      <c r="J126" s="27">
        <f t="shared" si="14"/>
        <v>2993</v>
      </c>
      <c r="K126" s="7"/>
      <c r="L126" s="124">
        <f t="shared" si="22"/>
        <v>-0.6923195124999072</v>
      </c>
      <c r="M126" s="27">
        <f t="shared" ca="1" si="15"/>
        <v>1.3482207145945423E-4</v>
      </c>
      <c r="N126" s="44"/>
      <c r="O126" s="44"/>
      <c r="P126" s="7"/>
      <c r="Q126" s="28">
        <f t="shared" ca="1" si="16"/>
        <v>2800.7808964797491</v>
      </c>
      <c r="R126" s="27">
        <f t="shared" ca="1" si="17"/>
        <v>2989.5102457779667</v>
      </c>
      <c r="S126" s="7"/>
      <c r="T126" s="28">
        <f t="shared" ca="1" si="18"/>
        <v>-0.68312241152537945</v>
      </c>
      <c r="U126" s="27">
        <f t="shared" ca="1" si="19"/>
        <v>0.73168122337228636</v>
      </c>
      <c r="V126" s="7"/>
      <c r="W126" s="28">
        <f t="shared" ca="1" si="20"/>
        <v>-0.68070822181112267</v>
      </c>
      <c r="X126" s="27">
        <f t="shared" ca="1" si="24"/>
        <v>129.13812421916498</v>
      </c>
      <c r="Y126" s="7"/>
      <c r="Z126" s="28">
        <f t="shared" si="23"/>
        <v>129.18599999999995</v>
      </c>
      <c r="AA126" s="27">
        <f t="shared" si="21"/>
        <v>2.2547210474813939</v>
      </c>
      <c r="AB126" s="7"/>
      <c r="AC126" s="28">
        <f t="shared" ca="1" si="13"/>
        <v>-4.7875780834971238E-2</v>
      </c>
      <c r="AD126" s="27"/>
      <c r="AE126" s="7"/>
    </row>
    <row r="127" spans="1:31" s="26" customFormat="1" x14ac:dyDescent="0.25">
      <c r="A127" s="26">
        <v>42</v>
      </c>
      <c r="B127" s="26">
        <v>-603</v>
      </c>
      <c r="C127" s="26">
        <v>14621</v>
      </c>
      <c r="D127" s="26">
        <v>14475</v>
      </c>
      <c r="E127" s="26">
        <v>11575</v>
      </c>
      <c r="F127" s="26">
        <v>11759</v>
      </c>
      <c r="G127" s="27"/>
      <c r="H127" s="7"/>
      <c r="I127" s="28">
        <f t="shared" si="14"/>
        <v>3046</v>
      </c>
      <c r="J127" s="27">
        <f t="shared" si="14"/>
        <v>2716</v>
      </c>
      <c r="K127" s="7"/>
      <c r="L127" s="124">
        <f t="shared" si="22"/>
        <v>-0.75746243977624361</v>
      </c>
      <c r="M127" s="27">
        <f t="shared" ca="1" si="15"/>
        <v>1.473577959773994E-4</v>
      </c>
      <c r="N127" s="44"/>
      <c r="O127" s="44"/>
      <c r="P127" s="7"/>
      <c r="Q127" s="28">
        <f t="shared" ca="1" si="16"/>
        <v>3064.7808964797491</v>
      </c>
      <c r="R127" s="27">
        <f t="shared" ca="1" si="17"/>
        <v>2712.5102457779667</v>
      </c>
      <c r="S127" s="7"/>
      <c r="T127" s="28">
        <f t="shared" ca="1" si="18"/>
        <v>-0.74751313800790142</v>
      </c>
      <c r="U127" s="27">
        <f t="shared" ca="1" si="19"/>
        <v>0.66388560395256413</v>
      </c>
      <c r="V127" s="7"/>
      <c r="W127" s="28">
        <f t="shared" ca="1" si="20"/>
        <v>-0.74532333783345561</v>
      </c>
      <c r="X127" s="27">
        <f t="shared" ca="1" si="24"/>
        <v>123.76379584723043</v>
      </c>
      <c r="Y127" s="7"/>
      <c r="Z127" s="28">
        <f t="shared" si="23"/>
        <v>123.75899999999996</v>
      </c>
      <c r="AA127" s="27">
        <f t="shared" si="21"/>
        <v>2.1600020289756614</v>
      </c>
      <c r="AB127" s="7"/>
      <c r="AC127" s="28">
        <f t="shared" ca="1" si="13"/>
        <v>4.7958472304685529E-3</v>
      </c>
      <c r="AD127" s="27"/>
      <c r="AE127" s="7"/>
    </row>
    <row r="128" spans="1:31" s="26" customFormat="1" x14ac:dyDescent="0.25">
      <c r="A128" s="26">
        <v>43</v>
      </c>
      <c r="B128" s="26">
        <v>-613</v>
      </c>
      <c r="C128" s="26">
        <v>14748</v>
      </c>
      <c r="D128" s="26">
        <v>14319</v>
      </c>
      <c r="E128" s="26">
        <v>11452</v>
      </c>
      <c r="F128" s="26">
        <v>11916</v>
      </c>
      <c r="G128" s="27"/>
      <c r="H128" s="7"/>
      <c r="I128" s="28">
        <f t="shared" si="14"/>
        <v>3296</v>
      </c>
      <c r="J128" s="27">
        <f t="shared" si="14"/>
        <v>2403</v>
      </c>
      <c r="K128" s="7"/>
      <c r="L128" s="124">
        <f t="shared" si="22"/>
        <v>-0.81672213187161924</v>
      </c>
      <c r="M128" s="27">
        <f t="shared" ca="1" si="15"/>
        <v>1.0341343307294519E-4</v>
      </c>
      <c r="N128" s="44"/>
      <c r="O128" s="44"/>
      <c r="P128" s="7"/>
      <c r="Q128" s="28">
        <f t="shared" ca="1" si="16"/>
        <v>3314.7808964797491</v>
      </c>
      <c r="R128" s="27">
        <f t="shared" ca="1" si="17"/>
        <v>2399.5102457779667</v>
      </c>
      <c r="S128" s="7"/>
      <c r="T128" s="28">
        <f t="shared" ca="1" si="18"/>
        <v>-0.80848920475271391</v>
      </c>
      <c r="U128" s="27">
        <f t="shared" ca="1" si="19"/>
        <v>0.58727900150356394</v>
      </c>
      <c r="V128" s="7"/>
      <c r="W128" s="28">
        <f t="shared" ca="1" si="20"/>
        <v>-0.80655289231927585</v>
      </c>
      <c r="X128" s="27">
        <f t="shared" ca="1" si="24"/>
        <v>118.13087736571686</v>
      </c>
      <c r="Y128" s="7"/>
      <c r="Z128" s="28">
        <f t="shared" si="23"/>
        <v>118.24199999999996</v>
      </c>
      <c r="AA128" s="27">
        <f t="shared" si="21"/>
        <v>2.0637122141431345</v>
      </c>
      <c r="AB128" s="7"/>
      <c r="AC128" s="28">
        <f t="shared" ca="1" si="13"/>
        <v>-0.11112263428310598</v>
      </c>
      <c r="AD128" s="27"/>
      <c r="AE128" s="7"/>
    </row>
    <row r="129" spans="1:31" s="26" customFormat="1" x14ac:dyDescent="0.25">
      <c r="A129" s="26">
        <v>44</v>
      </c>
      <c r="B129" s="26">
        <v>-629</v>
      </c>
      <c r="C129" s="26">
        <v>14855</v>
      </c>
      <c r="D129" s="26">
        <v>14150</v>
      </c>
      <c r="E129" s="26">
        <v>11338</v>
      </c>
      <c r="F129" s="26">
        <v>12080</v>
      </c>
      <c r="G129" s="27"/>
      <c r="H129" s="7"/>
      <c r="I129" s="28">
        <f t="shared" si="14"/>
        <v>3517</v>
      </c>
      <c r="J129" s="27">
        <f t="shared" si="14"/>
        <v>2070</v>
      </c>
      <c r="K129" s="7"/>
      <c r="L129" s="124">
        <f t="shared" si="22"/>
        <v>-0.86965867902021321</v>
      </c>
      <c r="M129" s="27">
        <f t="shared" ca="1" si="15"/>
        <v>7.9804180373522755E-5</v>
      </c>
      <c r="N129" s="44"/>
      <c r="O129" s="44"/>
      <c r="P129" s="7"/>
      <c r="Q129" s="28">
        <f t="shared" ca="1" si="16"/>
        <v>3535.7808964797491</v>
      </c>
      <c r="R129" s="27">
        <f t="shared" ca="1" si="17"/>
        <v>2066.5102457779667</v>
      </c>
      <c r="S129" s="7"/>
      <c r="T129" s="28">
        <f t="shared" ca="1" si="18"/>
        <v>-0.86239204775512812</v>
      </c>
      <c r="U129" s="27">
        <f t="shared" ca="1" si="19"/>
        <v>0.50577740848274255</v>
      </c>
      <c r="V129" s="7"/>
      <c r="W129" s="28">
        <f t="shared" ca="1" si="20"/>
        <v>-0.860725360466981</v>
      </c>
      <c r="X129" s="27">
        <f t="shared" ca="1" si="24"/>
        <v>112.51046845165922</v>
      </c>
      <c r="Y129" s="7"/>
      <c r="Z129" s="28">
        <f t="shared" si="23"/>
        <v>112.58099999999996</v>
      </c>
      <c r="AA129" s="27">
        <f t="shared" si="21"/>
        <v>1.9649091251877353</v>
      </c>
      <c r="AB129" s="7"/>
      <c r="AC129" s="28">
        <f t="shared" ca="1" si="13"/>
        <v>-7.0531548340738937E-2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14943</v>
      </c>
      <c r="D130" s="26">
        <v>13965</v>
      </c>
      <c r="E130" s="26">
        <v>11243</v>
      </c>
      <c r="F130" s="26">
        <v>12254</v>
      </c>
      <c r="G130" s="27"/>
      <c r="H130" s="7"/>
      <c r="I130" s="28">
        <f t="shared" si="14"/>
        <v>3700</v>
      </c>
      <c r="J130" s="27">
        <f t="shared" si="14"/>
        <v>1711</v>
      </c>
      <c r="K130" s="7"/>
      <c r="L130" s="124">
        <f t="shared" si="22"/>
        <v>-0.91436705645910765</v>
      </c>
      <c r="M130" s="27">
        <f t="shared" ca="1" si="15"/>
        <v>7.5979320637238005E-5</v>
      </c>
      <c r="N130" s="44"/>
      <c r="O130" s="44"/>
      <c r="P130" s="7"/>
      <c r="Q130" s="28">
        <f t="shared" ca="1" si="16"/>
        <v>3718.7808964797491</v>
      </c>
      <c r="R130" s="27">
        <f t="shared" ca="1" si="17"/>
        <v>1707.5102457779667</v>
      </c>
      <c r="S130" s="7"/>
      <c r="T130" s="28">
        <f t="shared" ca="1" si="18"/>
        <v>-0.90702652861233091</v>
      </c>
      <c r="U130" s="27">
        <f t="shared" ca="1" si="19"/>
        <v>0.41791232771855386</v>
      </c>
      <c r="V130" s="7"/>
      <c r="W130" s="28">
        <f t="shared" ca="1" si="20"/>
        <v>-0.90565044469551292</v>
      </c>
      <c r="X130" s="27">
        <f t="shared" ca="1" si="24"/>
        <v>106.84218038677625</v>
      </c>
      <c r="Y130" s="7"/>
      <c r="Z130" s="28">
        <f t="shared" si="23"/>
        <v>106.88399999999996</v>
      </c>
      <c r="AA130" s="27">
        <f t="shared" si="21"/>
        <v>1.8654777177016184</v>
      </c>
      <c r="AB130" s="7"/>
      <c r="AC130" s="28">
        <f t="shared" ca="1" si="13"/>
        <v>-4.1819613223708529E-2</v>
      </c>
      <c r="AD130" s="27"/>
      <c r="AE130" s="7"/>
    </row>
    <row r="131" spans="1:31" s="26" customFormat="1" x14ac:dyDescent="0.25">
      <c r="A131" s="26">
        <v>46</v>
      </c>
      <c r="B131" s="26">
        <v>-639</v>
      </c>
      <c r="C131" s="26">
        <v>15032</v>
      </c>
      <c r="D131" s="26">
        <v>13784</v>
      </c>
      <c r="E131" s="26">
        <v>11179</v>
      </c>
      <c r="F131" s="26">
        <v>12452</v>
      </c>
      <c r="G131" s="27"/>
      <c r="H131" s="7"/>
      <c r="I131" s="28">
        <f t="shared" si="14"/>
        <v>3853</v>
      </c>
      <c r="J131" s="27">
        <f t="shared" si="14"/>
        <v>1332</v>
      </c>
      <c r="K131" s="7"/>
      <c r="L131" s="124">
        <f t="shared" si="22"/>
        <v>-0.95033663720318606</v>
      </c>
      <c r="M131" s="27">
        <f t="shared" ca="1" si="15"/>
        <v>4.9873259460859551E-5</v>
      </c>
      <c r="N131" s="44"/>
      <c r="O131" s="44"/>
      <c r="P131" s="7"/>
      <c r="Q131" s="28">
        <f t="shared" ca="1" si="16"/>
        <v>3871.7808964797491</v>
      </c>
      <c r="R131" s="27">
        <f t="shared" ca="1" si="17"/>
        <v>1328.5102457779667</v>
      </c>
      <c r="S131" s="7"/>
      <c r="T131" s="28">
        <f t="shared" ca="1" si="18"/>
        <v>-0.94434388146015613</v>
      </c>
      <c r="U131" s="27">
        <f t="shared" ca="1" si="19"/>
        <v>0.32515225638254397</v>
      </c>
      <c r="V131" s="7"/>
      <c r="W131" s="28">
        <f t="shared" ca="1" si="20"/>
        <v>-0.94327453698718378</v>
      </c>
      <c r="X131" s="27">
        <f t="shared" ca="1" si="24"/>
        <v>101.09059436016321</v>
      </c>
      <c r="Y131" s="7"/>
      <c r="Z131" s="28">
        <f t="shared" si="23"/>
        <v>101.13299999999995</v>
      </c>
      <c r="AA131" s="27">
        <f t="shared" si="21"/>
        <v>1.7651038324194244</v>
      </c>
      <c r="AB131" s="7"/>
      <c r="AC131" s="28">
        <f t="shared" ca="1" si="13"/>
        <v>-4.2405639836744058E-2</v>
      </c>
      <c r="AD131" s="27"/>
      <c r="AE131" s="7"/>
    </row>
    <row r="132" spans="1:31" s="26" customFormat="1" x14ac:dyDescent="0.25">
      <c r="A132" s="26">
        <v>47</v>
      </c>
      <c r="B132" s="26">
        <v>-631</v>
      </c>
      <c r="C132" s="26">
        <v>15083</v>
      </c>
      <c r="D132" s="26">
        <v>13589</v>
      </c>
      <c r="E132" s="26">
        <v>11116</v>
      </c>
      <c r="F132" s="26">
        <v>12645</v>
      </c>
      <c r="G132" s="27"/>
      <c r="H132" s="7"/>
      <c r="I132" s="28">
        <f t="shared" si="14"/>
        <v>3967</v>
      </c>
      <c r="J132" s="27">
        <f t="shared" si="14"/>
        <v>944</v>
      </c>
      <c r="K132" s="7"/>
      <c r="L132" s="124">
        <f t="shared" si="22"/>
        <v>-0.97646946131466783</v>
      </c>
      <c r="M132" s="27">
        <f t="shared" ca="1" si="15"/>
        <v>2.5764468189479552E-5</v>
      </c>
      <c r="N132" s="44"/>
      <c r="O132" s="44"/>
      <c r="P132" s="7"/>
      <c r="Q132" s="28">
        <f t="shared" ca="1" si="16"/>
        <v>3985.7808964797491</v>
      </c>
      <c r="R132" s="27">
        <f t="shared" ca="1" si="17"/>
        <v>940.51024577796659</v>
      </c>
      <c r="S132" s="7"/>
      <c r="T132" s="28">
        <f t="shared" ca="1" si="18"/>
        <v>-0.97214896789579053</v>
      </c>
      <c r="U132" s="27">
        <f t="shared" ca="1" si="19"/>
        <v>0.23018943928921462</v>
      </c>
      <c r="V132" s="7"/>
      <c r="W132" s="28">
        <f t="shared" ca="1" si="20"/>
        <v>-0.97139359013924587</v>
      </c>
      <c r="X132" s="27">
        <f t="shared" ca="1" si="24"/>
        <v>95.402596757283845</v>
      </c>
      <c r="Y132" s="7"/>
      <c r="Z132" s="28">
        <f t="shared" si="23"/>
        <v>95.453999999999951</v>
      </c>
      <c r="AA132" s="27">
        <f t="shared" si="21"/>
        <v>1.6659865841986665</v>
      </c>
      <c r="AB132" s="7"/>
      <c r="AC132" s="28">
        <f t="shared" ca="1" si="13"/>
        <v>-5.1403242716105524E-2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15113</v>
      </c>
      <c r="D133" s="26">
        <v>13389</v>
      </c>
      <c r="E133" s="26">
        <v>11080</v>
      </c>
      <c r="F133" s="26">
        <v>12837</v>
      </c>
      <c r="G133" s="27"/>
      <c r="H133" s="7"/>
      <c r="I133" s="28">
        <f t="shared" si="14"/>
        <v>4033</v>
      </c>
      <c r="J133" s="27">
        <f t="shared" si="14"/>
        <v>552</v>
      </c>
      <c r="K133" s="7"/>
      <c r="L133" s="124">
        <f t="shared" si="22"/>
        <v>-0.99301707705894893</v>
      </c>
      <c r="M133" s="27">
        <f t="shared" ca="1" si="15"/>
        <v>2.7130215066485951E-5</v>
      </c>
      <c r="N133" s="44"/>
      <c r="O133" s="44"/>
      <c r="P133" s="7"/>
      <c r="Q133" s="28">
        <f t="shared" ca="1" si="16"/>
        <v>4051.7808964797491</v>
      </c>
      <c r="R133" s="27">
        <f t="shared" ca="1" si="17"/>
        <v>548.51024577796659</v>
      </c>
      <c r="S133" s="7"/>
      <c r="T133" s="28">
        <f t="shared" ca="1" si="18"/>
        <v>-0.98824664951642105</v>
      </c>
      <c r="U133" s="27">
        <f t="shared" ca="1" si="19"/>
        <v>0.13424762408152105</v>
      </c>
      <c r="V133" s="7"/>
      <c r="W133" s="28">
        <f t="shared" ca="1" si="20"/>
        <v>-0.987808409756607</v>
      </c>
      <c r="X133" s="27">
        <f t="shared" ca="1" si="24"/>
        <v>89.810561021497733</v>
      </c>
      <c r="Y133" s="7"/>
      <c r="Z133" s="28">
        <f t="shared" si="23"/>
        <v>89.774999999999949</v>
      </c>
      <c r="AA133" s="27">
        <f t="shared" si="21"/>
        <v>1.5668693359779087</v>
      </c>
      <c r="AB133" s="7"/>
      <c r="AC133" s="28">
        <f t="shared" ca="1" si="13"/>
        <v>3.5561021497784395E-2</v>
      </c>
      <c r="AD133" s="27"/>
      <c r="AE133" s="7"/>
    </row>
    <row r="134" spans="1:31" s="26" customFormat="1" x14ac:dyDescent="0.25">
      <c r="A134" s="26">
        <v>49</v>
      </c>
      <c r="B134" s="26">
        <v>-609</v>
      </c>
      <c r="C134" s="26">
        <v>15136</v>
      </c>
      <c r="D134" s="26">
        <v>13196</v>
      </c>
      <c r="E134" s="26">
        <v>11062</v>
      </c>
      <c r="F134" s="26">
        <v>13035</v>
      </c>
      <c r="G134" s="27"/>
      <c r="H134" s="7"/>
      <c r="I134" s="28">
        <f t="shared" si="14"/>
        <v>4074</v>
      </c>
      <c r="J134" s="27">
        <f t="shared" si="14"/>
        <v>161</v>
      </c>
      <c r="K134" s="7"/>
      <c r="L134" s="124">
        <f t="shared" si="22"/>
        <v>-0.99974497965300779</v>
      </c>
      <c r="M134" s="27">
        <f t="shared" ca="1" si="15"/>
        <v>2.6250449582629128E-6</v>
      </c>
      <c r="N134" s="44"/>
      <c r="O134" s="44"/>
      <c r="P134" s="7"/>
      <c r="Q134" s="28">
        <f t="shared" ca="1" si="16"/>
        <v>4092.7808964797491</v>
      </c>
      <c r="R134" s="27">
        <f t="shared" ca="1" si="17"/>
        <v>157.51024577796662</v>
      </c>
      <c r="S134" s="7"/>
      <c r="T134" s="28">
        <f t="shared" ca="1" si="18"/>
        <v>-0.99824672446257035</v>
      </c>
      <c r="U134" s="27">
        <f t="shared" ca="1" si="19"/>
        <v>3.8550558402418542E-2</v>
      </c>
      <c r="V134" s="7"/>
      <c r="W134" s="28">
        <f t="shared" ca="1" si="20"/>
        <v>-0.99812478060404408</v>
      </c>
      <c r="X134" s="27">
        <f t="shared" ca="1" si="24"/>
        <v>84.283056653095173</v>
      </c>
      <c r="Y134" s="7"/>
      <c r="Z134" s="28">
        <f t="shared" si="23"/>
        <v>84.293999999999954</v>
      </c>
      <c r="AA134" s="27">
        <f t="shared" si="21"/>
        <v>1.4712078396760995</v>
      </c>
      <c r="AB134" s="7"/>
      <c r="AC134" s="28">
        <f t="shared" ca="1" si="13"/>
        <v>-1.0943346904781492E-2</v>
      </c>
      <c r="AD134" s="27"/>
      <c r="AE134" s="7"/>
    </row>
    <row r="135" spans="1:31" s="26" customFormat="1" x14ac:dyDescent="0.25">
      <c r="A135" s="26">
        <v>50</v>
      </c>
      <c r="B135" s="26">
        <v>-604</v>
      </c>
      <c r="C135" s="26">
        <v>15133</v>
      </c>
      <c r="D135" s="26">
        <v>13005</v>
      </c>
      <c r="E135" s="26">
        <v>11066</v>
      </c>
      <c r="F135" s="26">
        <v>13228</v>
      </c>
      <c r="G135" s="27"/>
      <c r="H135" s="7"/>
      <c r="I135" s="28">
        <f t="shared" si="14"/>
        <v>4067</v>
      </c>
      <c r="J135" s="27">
        <f t="shared" si="14"/>
        <v>-223</v>
      </c>
      <c r="K135" s="7"/>
      <c r="L135" s="124">
        <f t="shared" si="22"/>
        <v>-0.9973881045866414</v>
      </c>
      <c r="M135" s="27">
        <f t="shared" ca="1" si="15"/>
        <v>4.3571020571200407E-7</v>
      </c>
      <c r="N135" s="44"/>
      <c r="O135" s="44"/>
      <c r="P135" s="7"/>
      <c r="Q135" s="28">
        <f t="shared" ca="1" si="16"/>
        <v>4085.7808964797491</v>
      </c>
      <c r="R135" s="27">
        <f t="shared" ca="1" si="17"/>
        <v>-226.48975422203338</v>
      </c>
      <c r="S135" s="7"/>
      <c r="T135" s="28">
        <f t="shared" ca="1" si="18"/>
        <v>-0.99653939459371554</v>
      </c>
      <c r="U135" s="27">
        <f t="shared" ca="1" si="19"/>
        <v>-5.5433260576546586E-2</v>
      </c>
      <c r="V135" s="7"/>
      <c r="W135" s="28">
        <f t="shared" ca="1" si="20"/>
        <v>-0.99672802110274561</v>
      </c>
      <c r="X135" s="27">
        <f t="shared" ca="1" si="24"/>
        <v>78.887983186791075</v>
      </c>
      <c r="Y135" s="7"/>
      <c r="Z135" s="28">
        <f t="shared" si="23"/>
        <v>78.857999999999947</v>
      </c>
      <c r="AA135" s="27">
        <f t="shared" si="21"/>
        <v>1.3763317415376874</v>
      </c>
      <c r="AB135" s="7"/>
      <c r="AC135" s="28">
        <f t="shared" ca="1" si="13"/>
        <v>2.9983186791127991E-2</v>
      </c>
      <c r="AD135" s="27"/>
      <c r="AE135" s="7"/>
    </row>
    <row r="136" spans="1:31" s="26" customFormat="1" x14ac:dyDescent="0.25">
      <c r="A136" s="26">
        <v>51</v>
      </c>
      <c r="B136" s="26">
        <v>-626</v>
      </c>
      <c r="C136" s="26">
        <v>15099</v>
      </c>
      <c r="D136" s="26">
        <v>12798</v>
      </c>
      <c r="E136" s="26">
        <v>11082</v>
      </c>
      <c r="F136" s="26">
        <v>13419</v>
      </c>
      <c r="G136" s="27"/>
      <c r="H136" s="7"/>
      <c r="I136" s="28">
        <f t="shared" si="14"/>
        <v>4017</v>
      </c>
      <c r="J136" s="27">
        <f t="shared" si="14"/>
        <v>-621</v>
      </c>
      <c r="K136" s="7"/>
      <c r="L136" s="124">
        <f t="shared" si="22"/>
        <v>-0.98547910922003856</v>
      </c>
      <c r="M136" s="27">
        <f t="shared" ca="1" si="15"/>
        <v>3.8995671957339704E-7</v>
      </c>
      <c r="N136" s="44"/>
      <c r="O136" s="44"/>
      <c r="P136" s="7"/>
      <c r="Q136" s="28">
        <f t="shared" ca="1" si="16"/>
        <v>4035.7808964797491</v>
      </c>
      <c r="R136" s="27">
        <f t="shared" ca="1" si="17"/>
        <v>-624.48975422203341</v>
      </c>
      <c r="S136" s="7"/>
      <c r="T136" s="28">
        <f t="shared" ca="1" si="18"/>
        <v>-0.98434418124475309</v>
      </c>
      <c r="U136" s="27">
        <f t="shared" ca="1" si="19"/>
        <v>-0.15284357295578649</v>
      </c>
      <c r="V136" s="7"/>
      <c r="W136" s="28">
        <f t="shared" ca="1" si="20"/>
        <v>-0.9848546440732342</v>
      </c>
      <c r="X136" s="27">
        <f t="shared" ca="1" si="24"/>
        <v>73.24963239434868</v>
      </c>
      <c r="Y136" s="7"/>
      <c r="Z136" s="28">
        <f t="shared" si="23"/>
        <v>73.223999999999947</v>
      </c>
      <c r="AA136" s="27">
        <f t="shared" si="21"/>
        <v>1.277999891480327</v>
      </c>
      <c r="AB136" s="7"/>
      <c r="AC136" s="28">
        <f t="shared" ca="1" si="13"/>
        <v>2.5632394348733101E-2</v>
      </c>
      <c r="AD136" s="27"/>
      <c r="AE136" s="7"/>
    </row>
    <row r="137" spans="1:31" s="26" customFormat="1" x14ac:dyDescent="0.25">
      <c r="A137" s="26">
        <v>52</v>
      </c>
      <c r="B137" s="26">
        <v>-626</v>
      </c>
      <c r="C137" s="26">
        <v>15072</v>
      </c>
      <c r="D137" s="26">
        <v>12611</v>
      </c>
      <c r="E137" s="26">
        <v>11128</v>
      </c>
      <c r="F137" s="26">
        <v>13620</v>
      </c>
      <c r="G137" s="27"/>
      <c r="H137" s="7"/>
      <c r="I137" s="28">
        <f t="shared" si="14"/>
        <v>3944</v>
      </c>
      <c r="J137" s="27">
        <f t="shared" si="14"/>
        <v>-1009</v>
      </c>
      <c r="K137" s="7"/>
      <c r="L137" s="124">
        <f t="shared" si="22"/>
        <v>-0.96404904126434288</v>
      </c>
      <c r="M137" s="27">
        <f t="shared" ca="1" si="15"/>
        <v>1.0984644117421164E-5</v>
      </c>
      <c r="N137" s="44"/>
      <c r="O137" s="44"/>
      <c r="P137" s="7"/>
      <c r="Q137" s="28">
        <f t="shared" ca="1" si="16"/>
        <v>3962.7808964797491</v>
      </c>
      <c r="R137" s="27">
        <f t="shared" ca="1" si="17"/>
        <v>-1012.4897542220334</v>
      </c>
      <c r="S137" s="7"/>
      <c r="T137" s="28">
        <f t="shared" ca="1" si="18"/>
        <v>-0.96653916975526788</v>
      </c>
      <c r="U137" s="27">
        <f t="shared" ca="1" si="19"/>
        <v>-0.24780639004911584</v>
      </c>
      <c r="V137" s="7"/>
      <c r="W137" s="28">
        <f t="shared" ca="1" si="20"/>
        <v>-0.96736335025980802</v>
      </c>
      <c r="X137" s="27">
        <f t="shared" ca="1" si="24"/>
        <v>67.702915789846941</v>
      </c>
      <c r="Y137" s="7"/>
      <c r="Z137" s="28">
        <f t="shared" si="23"/>
        <v>67.589999999999947</v>
      </c>
      <c r="AA137" s="27">
        <f t="shared" si="21"/>
        <v>1.1796680414229663</v>
      </c>
      <c r="AB137" s="7"/>
      <c r="AC137" s="28">
        <f t="shared" ca="1" si="13"/>
        <v>0.11291578984699413</v>
      </c>
      <c r="AD137" s="27"/>
      <c r="AE137" s="7"/>
    </row>
    <row r="138" spans="1:31" s="26" customFormat="1" x14ac:dyDescent="0.25">
      <c r="A138" s="26">
        <v>53</v>
      </c>
      <c r="B138" s="26">
        <v>-624</v>
      </c>
      <c r="C138" s="26">
        <v>15007</v>
      </c>
      <c r="D138" s="26">
        <v>12417</v>
      </c>
      <c r="E138" s="26">
        <v>11187</v>
      </c>
      <c r="F138" s="26">
        <v>13812</v>
      </c>
      <c r="G138" s="27"/>
      <c r="H138" s="7"/>
      <c r="I138" s="28">
        <f t="shared" si="14"/>
        <v>3820</v>
      </c>
      <c r="J138" s="27">
        <f t="shared" si="14"/>
        <v>-1395</v>
      </c>
      <c r="K138" s="7"/>
      <c r="L138" s="124">
        <f t="shared" si="22"/>
        <v>-0.93341770816371861</v>
      </c>
      <c r="M138" s="27">
        <f t="shared" ca="1" si="15"/>
        <v>1.6108544623480184E-5</v>
      </c>
      <c r="N138" s="44"/>
      <c r="O138" s="44"/>
      <c r="P138" s="7"/>
      <c r="Q138" s="28">
        <f t="shared" ca="1" si="16"/>
        <v>3838.7808964797491</v>
      </c>
      <c r="R138" s="27">
        <f t="shared" ca="1" si="17"/>
        <v>-1398.4897542220333</v>
      </c>
      <c r="S138" s="7"/>
      <c r="T138" s="28">
        <f t="shared" ca="1" si="18"/>
        <v>-0.93629504064984082</v>
      </c>
      <c r="U138" s="27">
        <f t="shared" ca="1" si="19"/>
        <v>-0.34227970808526303</v>
      </c>
      <c r="V138" s="7"/>
      <c r="W138" s="28">
        <f t="shared" ca="1" si="20"/>
        <v>-0.93743125330778765</v>
      </c>
      <c r="X138" s="27">
        <f t="shared" ca="1" si="24"/>
        <v>62.012813560829272</v>
      </c>
      <c r="Y138" s="7"/>
      <c r="Z138" s="28">
        <f t="shared" si="23"/>
        <v>61.973999999999947</v>
      </c>
      <c r="AA138" s="27">
        <f t="shared" si="21"/>
        <v>1.0816503506309649</v>
      </c>
      <c r="AB138" s="7"/>
      <c r="AC138" s="28">
        <f t="shared" ca="1" si="13"/>
        <v>3.8813560829325411E-2</v>
      </c>
      <c r="AD138" s="27"/>
      <c r="AE138" s="7"/>
    </row>
    <row r="139" spans="1:31" s="26" customFormat="1" x14ac:dyDescent="0.25">
      <c r="A139" s="26">
        <v>54</v>
      </c>
      <c r="B139" s="26">
        <v>-641</v>
      </c>
      <c r="C139" s="26">
        <v>14921</v>
      </c>
      <c r="D139" s="26">
        <v>12224</v>
      </c>
      <c r="E139" s="26">
        <v>11266</v>
      </c>
      <c r="F139" s="26">
        <v>14001</v>
      </c>
      <c r="G139" s="27"/>
      <c r="H139" s="7"/>
      <c r="I139" s="28">
        <f t="shared" si="14"/>
        <v>3655</v>
      </c>
      <c r="J139" s="27">
        <f t="shared" si="14"/>
        <v>-1777</v>
      </c>
      <c r="K139" s="7"/>
      <c r="L139" s="124">
        <f t="shared" si="22"/>
        <v>-0.89262516154140203</v>
      </c>
      <c r="M139" s="27">
        <f t="shared" ca="1" si="15"/>
        <v>2.3723037187991042E-5</v>
      </c>
      <c r="N139" s="44"/>
      <c r="O139" s="44"/>
      <c r="P139" s="7"/>
      <c r="Q139" s="28">
        <f t="shared" ca="1" si="16"/>
        <v>3673.7808964797491</v>
      </c>
      <c r="R139" s="27">
        <f t="shared" ca="1" si="17"/>
        <v>-1780.4897542220333</v>
      </c>
      <c r="S139" s="7"/>
      <c r="T139" s="28">
        <f t="shared" ca="1" si="18"/>
        <v>-0.89605083659826468</v>
      </c>
      <c r="U139" s="27">
        <f t="shared" ca="1" si="19"/>
        <v>-0.43577402800704607</v>
      </c>
      <c r="V139" s="7"/>
      <c r="W139" s="28">
        <f t="shared" ca="1" si="20"/>
        <v>-0.89749579160208115</v>
      </c>
      <c r="X139" s="27">
        <f t="shared" ca="1" si="24"/>
        <v>56.172591671916507</v>
      </c>
      <c r="Y139" s="7"/>
      <c r="Z139" s="28">
        <f t="shared" si="23"/>
        <v>56.204999999999949</v>
      </c>
      <c r="AA139" s="27">
        <f t="shared" si="21"/>
        <v>0.98096230608341195</v>
      </c>
      <c r="AB139" s="7"/>
      <c r="AC139" s="28">
        <f t="shared" ca="1" si="13"/>
        <v>-3.2408328083441518E-2</v>
      </c>
      <c r="AD139" s="27"/>
      <c r="AE139" s="7"/>
    </row>
    <row r="140" spans="1:31" s="26" customFormat="1" x14ac:dyDescent="0.25">
      <c r="A140" s="26">
        <v>55</v>
      </c>
      <c r="B140" s="26">
        <v>-632</v>
      </c>
      <c r="C140" s="26">
        <v>14822</v>
      </c>
      <c r="D140" s="26">
        <v>12047</v>
      </c>
      <c r="E140" s="26">
        <v>11363</v>
      </c>
      <c r="F140" s="26">
        <v>14177</v>
      </c>
      <c r="G140" s="27"/>
      <c r="H140" s="7"/>
      <c r="I140" s="28">
        <f t="shared" si="14"/>
        <v>3459</v>
      </c>
      <c r="J140" s="27">
        <f t="shared" si="14"/>
        <v>-2130</v>
      </c>
      <c r="K140" s="7"/>
      <c r="L140" s="124">
        <f t="shared" si="22"/>
        <v>-0.84355082868980247</v>
      </c>
      <c r="M140" s="27">
        <f t="shared" ca="1" si="15"/>
        <v>4.1280270449329135E-5</v>
      </c>
      <c r="N140" s="44"/>
      <c r="O140" s="44"/>
      <c r="P140" s="7"/>
      <c r="Q140" s="28">
        <f t="shared" ca="1" si="16"/>
        <v>3477.7808964797491</v>
      </c>
      <c r="R140" s="27">
        <f t="shared" ca="1" si="17"/>
        <v>-2133.4897542220333</v>
      </c>
      <c r="S140" s="7"/>
      <c r="T140" s="28">
        <f t="shared" ca="1" si="18"/>
        <v>-0.84824560027033169</v>
      </c>
      <c r="U140" s="27">
        <f t="shared" ca="1" si="19"/>
        <v>-0.52217061159968847</v>
      </c>
      <c r="V140" s="7"/>
      <c r="W140" s="28">
        <f t="shared" ca="1" si="20"/>
        <v>-0.84997580109825133</v>
      </c>
      <c r="X140" s="27">
        <f t="shared" ca="1" si="24"/>
        <v>50.50732437325405</v>
      </c>
      <c r="Y140" s="7"/>
      <c r="Z140" s="28">
        <f t="shared" si="23"/>
        <v>50.516999999999946</v>
      </c>
      <c r="AA140" s="27">
        <f t="shared" si="21"/>
        <v>0.88168797822997458</v>
      </c>
      <c r="AB140" s="7"/>
      <c r="AC140" s="28">
        <f t="shared" ca="1" si="13"/>
        <v>-9.6756267458957268E-3</v>
      </c>
      <c r="AD140" s="27"/>
      <c r="AE140" s="7"/>
    </row>
    <row r="141" spans="1:31" s="26" customFormat="1" x14ac:dyDescent="0.25">
      <c r="A141" s="26">
        <v>56</v>
      </c>
      <c r="B141" s="26">
        <v>-626</v>
      </c>
      <c r="C141" s="26">
        <v>14710</v>
      </c>
      <c r="D141" s="26">
        <v>11879</v>
      </c>
      <c r="E141" s="26">
        <v>11476</v>
      </c>
      <c r="F141" s="26">
        <v>14340</v>
      </c>
      <c r="G141" s="27"/>
      <c r="H141" s="7"/>
      <c r="I141" s="28">
        <f t="shared" si="14"/>
        <v>3234</v>
      </c>
      <c r="J141" s="27">
        <f t="shared" si="14"/>
        <v>-2461</v>
      </c>
      <c r="K141" s="7"/>
      <c r="L141" s="124">
        <f t="shared" si="22"/>
        <v>-0.78675190909572346</v>
      </c>
      <c r="M141" s="27">
        <f t="shared" ca="1" si="15"/>
        <v>7.4181107727412413E-5</v>
      </c>
      <c r="N141" s="44"/>
      <c r="O141" s="44"/>
      <c r="P141" s="7"/>
      <c r="Q141" s="28">
        <f t="shared" ca="1" si="16"/>
        <v>3252.7808964797491</v>
      </c>
      <c r="R141" s="27">
        <f t="shared" ca="1" si="17"/>
        <v>-2464.4897542220333</v>
      </c>
      <c r="S141" s="7"/>
      <c r="T141" s="28">
        <f t="shared" ca="1" si="18"/>
        <v>-0.79336714020000043</v>
      </c>
      <c r="U141" s="27">
        <f t="shared" ca="1" si="19"/>
        <v>-0.60318270556332765</v>
      </c>
      <c r="V141" s="7"/>
      <c r="W141" s="28">
        <f t="shared" ca="1" si="20"/>
        <v>-0.79536475460272127</v>
      </c>
      <c r="X141" s="27">
        <f t="shared" ca="1" si="24"/>
        <v>44.895544817764062</v>
      </c>
      <c r="Y141" s="7"/>
      <c r="Z141" s="28">
        <f t="shared" si="23"/>
        <v>44.882999999999946</v>
      </c>
      <c r="AA141" s="27">
        <f t="shared" si="21"/>
        <v>0.78335612817261402</v>
      </c>
      <c r="AB141" s="7"/>
      <c r="AC141" s="28">
        <f t="shared" ca="1" si="13"/>
        <v>1.254481776411609E-2</v>
      </c>
      <c r="AD141" s="27"/>
      <c r="AE141" s="7"/>
    </row>
    <row r="142" spans="1:31" s="26" customFormat="1" x14ac:dyDescent="0.25">
      <c r="A142" s="26">
        <v>57</v>
      </c>
      <c r="B142" s="26">
        <v>-623</v>
      </c>
      <c r="C142" s="26">
        <v>14574</v>
      </c>
      <c r="D142" s="26">
        <v>11722</v>
      </c>
      <c r="E142" s="26">
        <v>11603</v>
      </c>
      <c r="F142" s="26">
        <v>14492</v>
      </c>
      <c r="G142" s="27"/>
      <c r="H142" s="7"/>
      <c r="I142" s="28">
        <f t="shared" si="14"/>
        <v>2971</v>
      </c>
      <c r="J142" s="27">
        <f t="shared" si="14"/>
        <v>-2770</v>
      </c>
      <c r="K142" s="7"/>
      <c r="L142" s="124">
        <f t="shared" si="22"/>
        <v>-0.72267768634463847</v>
      </c>
      <c r="M142" s="27">
        <f t="shared" ca="1" si="15"/>
        <v>7.7260854452082875E-5</v>
      </c>
      <c r="N142" s="44"/>
      <c r="O142" s="44"/>
      <c r="P142" s="7"/>
      <c r="Q142" s="28">
        <f t="shared" ca="1" si="16"/>
        <v>2989.7808964797491</v>
      </c>
      <c r="R142" s="27">
        <f t="shared" ca="1" si="17"/>
        <v>-2773.4897542220333</v>
      </c>
      <c r="S142" s="7"/>
      <c r="T142" s="28">
        <f t="shared" ca="1" si="18"/>
        <v>-0.72922031798445774</v>
      </c>
      <c r="U142" s="27">
        <f t="shared" ca="1" si="19"/>
        <v>-0.67881030989796365</v>
      </c>
      <c r="V142" s="7"/>
      <c r="W142" s="28">
        <f t="shared" ca="1" si="20"/>
        <v>-0.73146750172677721</v>
      </c>
      <c r="X142" s="27">
        <f t="shared" ca="1" si="24"/>
        <v>39.209548190994383</v>
      </c>
      <c r="Y142" s="7"/>
      <c r="Z142" s="28">
        <f t="shared" si="23"/>
        <v>39.275999999999947</v>
      </c>
      <c r="AA142" s="27">
        <f t="shared" si="21"/>
        <v>0.68549551701329192</v>
      </c>
      <c r="AB142" s="7"/>
      <c r="AC142" s="28">
        <f t="shared" ca="1" si="13"/>
        <v>-6.6451809005563689E-2</v>
      </c>
      <c r="AD142" s="27"/>
      <c r="AE142" s="7"/>
    </row>
    <row r="143" spans="1:31" s="26" customFormat="1" x14ac:dyDescent="0.25">
      <c r="A143" s="26">
        <v>58</v>
      </c>
      <c r="B143" s="26">
        <v>-605</v>
      </c>
      <c r="C143" s="26">
        <v>14439</v>
      </c>
      <c r="D143" s="26">
        <v>11585</v>
      </c>
      <c r="E143" s="26">
        <v>11745</v>
      </c>
      <c r="F143" s="26">
        <v>14634</v>
      </c>
      <c r="G143" s="27"/>
      <c r="H143" s="7"/>
      <c r="I143" s="28">
        <f t="shared" si="14"/>
        <v>2694</v>
      </c>
      <c r="J143" s="27">
        <f t="shared" si="14"/>
        <v>-3049</v>
      </c>
      <c r="K143" s="7"/>
      <c r="L143" s="124">
        <f t="shared" si="22"/>
        <v>-0.65383008207023519</v>
      </c>
      <c r="M143" s="27">
        <f t="shared" ca="1" si="15"/>
        <v>1.061152233125808E-4</v>
      </c>
      <c r="N143" s="44"/>
      <c r="O143" s="44"/>
      <c r="P143" s="7"/>
      <c r="Q143" s="28">
        <f t="shared" ca="1" si="16"/>
        <v>2712.7808964797491</v>
      </c>
      <c r="R143" s="27">
        <f t="shared" ca="1" si="17"/>
        <v>-3052.4897542220333</v>
      </c>
      <c r="S143" s="7"/>
      <c r="T143" s="28">
        <f t="shared" ca="1" si="18"/>
        <v>-0.66165883603120546</v>
      </c>
      <c r="U143" s="27">
        <f t="shared" ca="1" si="19"/>
        <v>-0.74709542837486809</v>
      </c>
      <c r="V143" s="7"/>
      <c r="W143" s="28">
        <f t="shared" ca="1" si="20"/>
        <v>-0.66413130643011498</v>
      </c>
      <c r="X143" s="27">
        <f t="shared" ca="1" si="24"/>
        <v>33.706752603167899</v>
      </c>
      <c r="Y143" s="7"/>
      <c r="Z143" s="28">
        <f t="shared" si="23"/>
        <v>33.830999999999946</v>
      </c>
      <c r="AA143" s="27">
        <f t="shared" si="21"/>
        <v>0.5904623392422006</v>
      </c>
      <c r="AB143" s="7"/>
      <c r="AC143" s="28">
        <f t="shared" ca="1" si="13"/>
        <v>-0.12424739683204677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14283</v>
      </c>
      <c r="D144" s="26">
        <v>11465</v>
      </c>
      <c r="E144" s="26">
        <v>11901</v>
      </c>
      <c r="F144" s="26">
        <v>14762</v>
      </c>
      <c r="G144" s="27"/>
      <c r="H144" s="7"/>
      <c r="I144" s="28">
        <f t="shared" si="14"/>
        <v>2382</v>
      </c>
      <c r="J144" s="27">
        <f t="shared" si="14"/>
        <v>-3297</v>
      </c>
      <c r="K144" s="7"/>
      <c r="L144" s="124">
        <f t="shared" si="22"/>
        <v>-0.57767243376568833</v>
      </c>
      <c r="M144" s="27">
        <f t="shared" ca="1" si="15"/>
        <v>1.1153278986838218E-4</v>
      </c>
      <c r="N144" s="44"/>
      <c r="O144" s="44"/>
      <c r="P144" s="7"/>
      <c r="Q144" s="28">
        <f t="shared" ca="1" si="16"/>
        <v>2400.7808964797491</v>
      </c>
      <c r="R144" s="27">
        <f t="shared" ca="1" si="17"/>
        <v>-3300.4897542220333</v>
      </c>
      <c r="S144" s="7"/>
      <c r="T144" s="28">
        <f t="shared" ca="1" si="18"/>
        <v>-0.5855607047336796</v>
      </c>
      <c r="U144" s="27">
        <f t="shared" ca="1" si="19"/>
        <v>-0.80779331146544975</v>
      </c>
      <c r="V144" s="7"/>
      <c r="W144" s="28">
        <f t="shared" ca="1" si="20"/>
        <v>-0.58823334233779434</v>
      </c>
      <c r="X144" s="27">
        <f t="shared" ca="1" si="24"/>
        <v>28.13324820749699</v>
      </c>
      <c r="Y144" s="7"/>
      <c r="Z144" s="28">
        <f t="shared" si="23"/>
        <v>28.286999999999946</v>
      </c>
      <c r="AA144" s="27">
        <f t="shared" si="21"/>
        <v>0.49370128551163506</v>
      </c>
      <c r="AB144" s="7"/>
      <c r="AC144" s="28">
        <f t="shared" ca="1" si="13"/>
        <v>-0.15375179250295545</v>
      </c>
      <c r="AD144" s="27"/>
      <c r="AE144" s="7"/>
    </row>
    <row r="145" spans="1:31" s="26" customFormat="1" x14ac:dyDescent="0.25">
      <c r="A145" s="26">
        <v>60</v>
      </c>
      <c r="B145" s="26">
        <v>-634</v>
      </c>
      <c r="C145" s="26">
        <v>14114</v>
      </c>
      <c r="D145" s="26">
        <v>11349</v>
      </c>
      <c r="E145" s="26">
        <v>12072</v>
      </c>
      <c r="F145" s="26">
        <v>14871</v>
      </c>
      <c r="G145" s="27"/>
      <c r="H145" s="7"/>
      <c r="I145" s="28">
        <f t="shared" si="14"/>
        <v>2042</v>
      </c>
      <c r="J145" s="27">
        <f t="shared" si="14"/>
        <v>-3522</v>
      </c>
      <c r="K145" s="7"/>
      <c r="L145" s="124">
        <f t="shared" si="22"/>
        <v>-0.49365350399325408</v>
      </c>
      <c r="M145" s="27">
        <f t="shared" ca="1" si="15"/>
        <v>1.4004154559970347E-4</v>
      </c>
      <c r="N145" s="44"/>
      <c r="O145" s="44"/>
      <c r="P145" s="7"/>
      <c r="Q145" s="28">
        <f t="shared" ca="1" si="16"/>
        <v>2060.7808964797491</v>
      </c>
      <c r="R145" s="27">
        <f t="shared" ca="1" si="17"/>
        <v>-3525.4897542220333</v>
      </c>
      <c r="S145" s="7"/>
      <c r="T145" s="28">
        <f t="shared" ca="1" si="18"/>
        <v>-0.50263325396073455</v>
      </c>
      <c r="U145" s="27">
        <f t="shared" ca="1" si="19"/>
        <v>-0.86286195539843713</v>
      </c>
      <c r="V145" s="7"/>
      <c r="W145" s="28">
        <f t="shared" ca="1" si="20"/>
        <v>-0.50548741905124328</v>
      </c>
      <c r="X145" s="27">
        <f t="shared" ca="1" si="24"/>
        <v>22.434125335934596</v>
      </c>
      <c r="Y145" s="7"/>
      <c r="Z145" s="28">
        <f t="shared" si="23"/>
        <v>22.580999999999946</v>
      </c>
      <c r="AA145" s="27">
        <f t="shared" si="21"/>
        <v>0.39411279839283864</v>
      </c>
      <c r="AB145" s="7"/>
      <c r="AC145" s="28">
        <f t="shared" ca="1" si="13"/>
        <v>-0.14687466406535066</v>
      </c>
      <c r="AD145" s="27"/>
      <c r="AE145" s="7"/>
    </row>
    <row r="146" spans="1:31" s="26" customFormat="1" x14ac:dyDescent="0.25">
      <c r="A146" s="26">
        <v>61</v>
      </c>
      <c r="B146" s="26">
        <v>-633</v>
      </c>
      <c r="C146" s="26">
        <v>13920</v>
      </c>
      <c r="D146" s="26">
        <v>11246</v>
      </c>
      <c r="E146" s="26">
        <v>12246</v>
      </c>
      <c r="F146" s="26">
        <v>14959</v>
      </c>
      <c r="G146" s="27"/>
      <c r="H146" s="7"/>
      <c r="I146" s="28">
        <f t="shared" si="14"/>
        <v>1674</v>
      </c>
      <c r="J146" s="27">
        <f t="shared" si="14"/>
        <v>-3713</v>
      </c>
      <c r="K146" s="7"/>
      <c r="L146" s="124">
        <f t="shared" si="22"/>
        <v>-0.4048862631188011</v>
      </c>
      <c r="M146" s="27">
        <f t="shared" ca="1" si="15"/>
        <v>1.2096428866308926E-4</v>
      </c>
      <c r="N146" s="44"/>
      <c r="O146" s="44"/>
      <c r="P146" s="7"/>
      <c r="Q146" s="28">
        <f t="shared" ca="1" si="16"/>
        <v>1692.7808964797491</v>
      </c>
      <c r="R146" s="27">
        <f t="shared" ca="1" si="17"/>
        <v>-3716.4897542220333</v>
      </c>
      <c r="S146" s="7"/>
      <c r="T146" s="28">
        <f t="shared" ca="1" si="18"/>
        <v>-0.41287648371237062</v>
      </c>
      <c r="U146" s="27">
        <f t="shared" ca="1" si="19"/>
        <v>-0.90960911535932853</v>
      </c>
      <c r="V146" s="7"/>
      <c r="W146" s="28">
        <f t="shared" ca="1" si="20"/>
        <v>-0.41588463975642764</v>
      </c>
      <c r="X146" s="27">
        <f t="shared" ca="1" si="24"/>
        <v>16.641692813450732</v>
      </c>
      <c r="Y146" s="7"/>
      <c r="Z146" s="28">
        <f t="shared" si="23"/>
        <v>16.883999999999947</v>
      </c>
      <c r="AA146" s="27">
        <f t="shared" si="21"/>
        <v>0.29468139090672169</v>
      </c>
      <c r="AB146" s="7"/>
      <c r="AC146" s="28">
        <f t="shared" ca="1" si="13"/>
        <v>-0.24230718654921546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13740</v>
      </c>
      <c r="D147" s="26">
        <v>11181</v>
      </c>
      <c r="E147" s="26">
        <v>12438</v>
      </c>
      <c r="F147" s="26">
        <v>15045</v>
      </c>
      <c r="G147" s="27"/>
      <c r="H147" s="7"/>
      <c r="I147" s="28">
        <f t="shared" si="14"/>
        <v>1302</v>
      </c>
      <c r="J147" s="27">
        <f t="shared" si="14"/>
        <v>-3864</v>
      </c>
      <c r="K147" s="7"/>
      <c r="L147" s="124">
        <f t="shared" si="22"/>
        <v>-0.31226859719074024</v>
      </c>
      <c r="M147" s="27">
        <f t="shared" ca="1" si="15"/>
        <v>1.6913753741788448E-4</v>
      </c>
      <c r="N147" s="44"/>
      <c r="O147" s="44"/>
      <c r="P147" s="7"/>
      <c r="Q147" s="28">
        <f t="shared" ca="1" si="16"/>
        <v>1320.7808964797491</v>
      </c>
      <c r="R147" s="27">
        <f t="shared" ca="1" si="17"/>
        <v>-3867.4897542220333</v>
      </c>
      <c r="S147" s="7"/>
      <c r="T147" s="28">
        <f t="shared" ca="1" si="18"/>
        <v>-0.32214409639608971</v>
      </c>
      <c r="U147" s="27">
        <f t="shared" ca="1" si="19"/>
        <v>-0.94656629417657789</v>
      </c>
      <c r="V147" s="7"/>
      <c r="W147" s="28">
        <f t="shared" ca="1" si="20"/>
        <v>-0.3252738860155947</v>
      </c>
      <c r="X147" s="27">
        <f t="shared" ca="1" si="24"/>
        <v>11.035768165531351</v>
      </c>
      <c r="Y147" s="7"/>
      <c r="Z147" s="28">
        <f t="shared" si="23"/>
        <v>11.195999999999948</v>
      </c>
      <c r="AA147" s="27">
        <f t="shared" si="21"/>
        <v>0.19540706305328423</v>
      </c>
      <c r="AB147" s="7"/>
      <c r="AC147" s="28">
        <f t="shared" ca="1" si="13"/>
        <v>-0.1602318344685969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13548</v>
      </c>
      <c r="D148" s="26">
        <v>11121</v>
      </c>
      <c r="E148" s="26">
        <v>12643</v>
      </c>
      <c r="F148" s="26">
        <v>15106</v>
      </c>
      <c r="G148" s="27"/>
      <c r="H148" s="7"/>
      <c r="I148" s="28">
        <f t="shared" si="14"/>
        <v>905</v>
      </c>
      <c r="J148" s="27">
        <f t="shared" si="14"/>
        <v>-3985</v>
      </c>
      <c r="K148" s="7"/>
      <c r="L148" s="124">
        <f t="shared" si="22"/>
        <v>-0.21565572359629717</v>
      </c>
      <c r="M148" s="27">
        <f t="shared" ca="1" si="15"/>
        <v>1.6603623064030733E-4</v>
      </c>
      <c r="N148" s="44"/>
      <c r="O148" s="44"/>
      <c r="P148" s="7"/>
      <c r="Q148" s="28">
        <f t="shared" ca="1" si="16"/>
        <v>923.78089647974912</v>
      </c>
      <c r="R148" s="27">
        <f t="shared" ca="1" si="17"/>
        <v>-3988.4897542220333</v>
      </c>
      <c r="S148" s="7"/>
      <c r="T148" s="28">
        <f t="shared" ca="1" si="18"/>
        <v>-0.22531410240532751</v>
      </c>
      <c r="U148" s="27">
        <f t="shared" ca="1" si="19"/>
        <v>-0.97618098713609558</v>
      </c>
      <c r="V148" s="7"/>
      <c r="W148" s="28">
        <f t="shared" ca="1" si="20"/>
        <v>-0.22854122826783826</v>
      </c>
      <c r="X148" s="27">
        <f t="shared" ca="1" si="24"/>
        <v>5.24785629372127</v>
      </c>
      <c r="Y148" s="7"/>
      <c r="Z148" s="28">
        <f t="shared" si="23"/>
        <v>5.4539999999999482</v>
      </c>
      <c r="AA148" s="27">
        <f t="shared" si="21"/>
        <v>9.5190257403769823E-2</v>
      </c>
      <c r="AB148" s="7"/>
      <c r="AC148" s="28">
        <f t="shared" ref="AC148:AC149" ca="1" si="25">X148-Z148</f>
        <v>-0.20614370627867817</v>
      </c>
      <c r="AD148" s="27"/>
      <c r="AE148" s="7"/>
    </row>
    <row r="149" spans="1:31" s="26" customFormat="1" x14ac:dyDescent="0.25">
      <c r="A149" s="26">
        <v>64</v>
      </c>
      <c r="B149" s="26">
        <v>-627</v>
      </c>
      <c r="C149" s="26">
        <v>13346</v>
      </c>
      <c r="D149" s="26">
        <v>11084</v>
      </c>
      <c r="E149" s="26">
        <v>12836</v>
      </c>
      <c r="F149" s="26">
        <v>15140</v>
      </c>
      <c r="G149" s="27"/>
      <c r="H149" s="7"/>
      <c r="I149" s="28">
        <f t="shared" ref="I149:J149" si="26">C149-E149</f>
        <v>510</v>
      </c>
      <c r="J149" s="27">
        <f t="shared" si="26"/>
        <v>-4056</v>
      </c>
      <c r="K149" s="7"/>
      <c r="L149" s="124">
        <f t="shared" si="22"/>
        <v>-0.11859460181544752</v>
      </c>
      <c r="M149" s="27">
        <f t="shared" ref="M149" ca="1" si="27">(W149-L149)^2</f>
        <v>1.8663220617845376E-4</v>
      </c>
      <c r="N149" s="44"/>
      <c r="O149" s="44"/>
      <c r="P149" s="7"/>
      <c r="Q149" s="28">
        <f t="shared" ref="Q149" ca="1" si="28">I149-$J$4</f>
        <v>528.78089647974912</v>
      </c>
      <c r="R149" s="27">
        <f t="shared" ref="R149" ca="1" si="29">J149-$J$3</f>
        <v>-4059.4897542220333</v>
      </c>
      <c r="S149" s="7"/>
      <c r="T149" s="28">
        <f t="shared" ref="T149" ca="1" si="30">Q149/$J$7</f>
        <v>-0.12897191694852381</v>
      </c>
      <c r="U149" s="27">
        <f t="shared" ref="U149" ca="1" si="31">R149/$J$6</f>
        <v>-0.9935582036660604</v>
      </c>
      <c r="V149" s="7"/>
      <c r="W149" s="28">
        <f t="shared" ref="W149" ca="1" si="32">(T149-U149*SIN(-$J$11*PI()/180))/(COS(-$J$11*PI()/180))</f>
        <v>-0.1322559416537816</v>
      </c>
      <c r="X149" s="27">
        <f ca="1">IF(MOD(ATAN2(U149,W149)*180/PI()-$J$9+360,360)&gt;5,MOD(ATAN2(U149,W149)*180/PI()-$J$9+360,360)-360,MOD(ATAN2(U149,W149)*180/PI()-$J$9+360,360))</f>
        <v>-0.34651436175568051</v>
      </c>
      <c r="Y149" s="7"/>
      <c r="Z149" s="28">
        <f t="shared" si="23"/>
        <v>-0.18900000000005157</v>
      </c>
      <c r="AA149" s="27">
        <f t="shared" ref="AA149" si="33">Z149*PI()/180</f>
        <v>-3.2986722862701828E-3</v>
      </c>
      <c r="AB149" s="7"/>
      <c r="AC149" s="28">
        <f t="shared" ca="1" si="25"/>
        <v>-0.15751436175562894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39949</v>
      </c>
    </row>
    <row r="155" spans="1:31" x14ac:dyDescent="0.25">
      <c r="A155" t="s">
        <v>177</v>
      </c>
      <c r="B155">
        <v>39949</v>
      </c>
    </row>
    <row r="156" spans="1:31" x14ac:dyDescent="0.25">
      <c r="A156" s="31" t="s">
        <v>188</v>
      </c>
      <c r="B156" s="31">
        <v>-39970</v>
      </c>
    </row>
    <row r="157" spans="1:31" x14ac:dyDescent="0.25">
      <c r="A157" t="s">
        <v>183</v>
      </c>
      <c r="B157">
        <v>-39970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3.4897542220333904</v>
      </c>
      <c r="L3" s="102" t="s">
        <v>1</v>
      </c>
      <c r="M3" s="103">
        <v>1.0001707367839912</v>
      </c>
      <c r="N3" s="104" t="s">
        <v>18</v>
      </c>
      <c r="O3" s="102">
        <v>0.99736921421987579</v>
      </c>
      <c r="Q3" s="101" t="s">
        <v>194</v>
      </c>
      <c r="R3" s="101">
        <f ca="1">MAX(AC21:AC149)</f>
        <v>0.18140626625208256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-18.780896479749103</v>
      </c>
      <c r="L4" s="104" t="s">
        <v>5</v>
      </c>
      <c r="M4" s="106">
        <v>359.99618620799686</v>
      </c>
      <c r="N4" s="104" t="s">
        <v>21</v>
      </c>
      <c r="O4" s="104">
        <v>359.95235665047556</v>
      </c>
      <c r="Q4" s="105" t="s">
        <v>195</v>
      </c>
      <c r="R4" s="105">
        <f ca="1">MIN(AC21:AC149)</f>
        <v>-0.28987031621510084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-172.21486661429134</v>
      </c>
      <c r="N5" s="107" t="s">
        <v>24</v>
      </c>
      <c r="O5" s="107">
        <v>-172.19916024263981</v>
      </c>
      <c r="Q5" s="8"/>
      <c r="R5" s="8"/>
      <c r="T5" s="45" t="s">
        <v>55</v>
      </c>
      <c r="U5" s="47">
        <v>21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4085.80970822163</v>
      </c>
      <c r="L6" s="107" t="s">
        <v>12</v>
      </c>
      <c r="M6" s="108">
        <v>1.5303281843932271E-4</v>
      </c>
      <c r="N6" s="107" t="s">
        <v>26</v>
      </c>
      <c r="O6" s="107">
        <v>2.5109101447680354E-4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-4099.9692723091021</v>
      </c>
      <c r="L7" s="109" t="s">
        <v>15</v>
      </c>
      <c r="M7" s="110">
        <f ca="1">SUM(M20:M84)</f>
        <v>6.4940120326674201E-5</v>
      </c>
      <c r="N7" s="109" t="s">
        <v>15</v>
      </c>
      <c r="O7" s="89">
        <f ca="1">SUM(M85:M149)</f>
        <v>5.2817325704030633E-5</v>
      </c>
      <c r="Q7" s="101" t="s">
        <v>194</v>
      </c>
      <c r="R7" s="101">
        <f ca="1">MAX(AD21:AD83)</f>
        <v>0.13037581315157354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-7.9013241320410543E-2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-172.07122200847732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-172.26056141660933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0.18933940813204231</v>
      </c>
      <c r="L11" s="113" t="s">
        <v>208</v>
      </c>
      <c r="M11" s="114">
        <f>(M6+O6)/2</f>
        <v>2.0206191645806313E-4</v>
      </c>
      <c r="N11" s="115"/>
      <c r="O11" s="115"/>
      <c r="Q11" s="101" t="s">
        <v>194</v>
      </c>
      <c r="R11" s="101">
        <f ca="1">MAX(W20:W149)</f>
        <v>0.9996894503117737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0.99876997550193347</v>
      </c>
      <c r="N12" s="118"/>
      <c r="O12" s="118"/>
      <c r="Q12" s="105" t="s">
        <v>195</v>
      </c>
      <c r="R12" s="105">
        <f ca="1">MIN(W20:W149)</f>
        <v>-0.99908503577478669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-172.20701342846559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13414</v>
      </c>
      <c r="D20" s="26">
        <v>11131</v>
      </c>
      <c r="E20" s="26">
        <v>12875</v>
      </c>
      <c r="F20" s="26">
        <v>15193</v>
      </c>
      <c r="G20" s="27"/>
      <c r="H20" s="7"/>
      <c r="I20" s="28">
        <f>C20-E20</f>
        <v>539</v>
      </c>
      <c r="J20" s="27">
        <f>D20-F20</f>
        <v>-4062</v>
      </c>
      <c r="K20" s="7"/>
      <c r="L20" s="124">
        <f>$M$3*SIN(2*PI()/$M$4*($Z20+$M$5))+$M$6</f>
        <v>-0.13529703764060466</v>
      </c>
      <c r="M20" s="27">
        <f ca="1">(W20-L20)^2</f>
        <v>1.6297523895729502E-5</v>
      </c>
      <c r="N20" s="44"/>
      <c r="O20" s="44"/>
      <c r="P20" s="7"/>
      <c r="Q20" s="28">
        <f ca="1">I20-$J$4</f>
        <v>557.78089647974912</v>
      </c>
      <c r="R20" s="27">
        <f ca="1">J20-$J$3</f>
        <v>-4065.4897542220333</v>
      </c>
      <c r="S20" s="7"/>
      <c r="T20" s="28">
        <f ca="1">Q20/$J$7</f>
        <v>-0.13604514069092205</v>
      </c>
      <c r="U20" s="27">
        <f ca="1">R20/$J$6</f>
        <v>-0.9950267008376068</v>
      </c>
      <c r="V20" s="7"/>
      <c r="W20" s="28">
        <f ca="1">(T20-U20*SIN(-$J$11*PI()/180))/(COS(-$J$11*PI()/180))</f>
        <v>-0.13933405682506855</v>
      </c>
      <c r="X20" s="27">
        <f ca="1">IF(MOD(ATAN2(U20,W20)*180/PI()-$J$9+360,360)&gt;5,MOD(ATAN2(U20,W20)*180/PI()-$J$9+360,360)-360,MOD(ATAN2(U20,W20)*180/PI()-$J$9+360,360))</f>
        <v>4.2544651877051365E-2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4.2544651877051365E-2</v>
      </c>
      <c r="AD20" s="27">
        <f ca="1">INDIRECT("AC"&amp;AE20)-AC20</f>
        <v>-0.3112812192898522</v>
      </c>
      <c r="AE20" s="7">
        <v>149</v>
      </c>
    </row>
    <row r="21" spans="1:31" s="26" customFormat="1" x14ac:dyDescent="0.25">
      <c r="A21" s="26">
        <v>1</v>
      </c>
      <c r="B21" s="26">
        <v>652</v>
      </c>
      <c r="C21" s="26">
        <v>13608</v>
      </c>
      <c r="D21" s="26">
        <v>11165</v>
      </c>
      <c r="E21" s="26">
        <v>12678</v>
      </c>
      <c r="F21" s="26">
        <v>15152</v>
      </c>
      <c r="G21" s="27"/>
      <c r="H21" s="7"/>
      <c r="I21" s="28">
        <f t="shared" ref="I21:J84" si="1">C21-E21</f>
        <v>930</v>
      </c>
      <c r="J21" s="27">
        <f t="shared" si="1"/>
        <v>-3987</v>
      </c>
      <c r="K21" s="7"/>
      <c r="L21" s="124">
        <f t="shared" ref="L21:L84" si="2">$M$3*SIN(2*PI()/$M$4*($Z21+$M$5))+$M$6</f>
        <v>-0.23590073722721069</v>
      </c>
      <c r="M21" s="27">
        <f t="shared" ref="M21:M84" ca="1" si="3">(W21-L21)^2</f>
        <v>1.5882335613908832E-6</v>
      </c>
      <c r="N21" s="44"/>
      <c r="O21" s="44"/>
      <c r="P21" s="7"/>
      <c r="Q21" s="28">
        <f t="shared" ref="Q21:Q84" ca="1" si="4">I21-$J$4</f>
        <v>948.78089647974912</v>
      </c>
      <c r="R21" s="27">
        <f t="shared" ref="R21:R84" ca="1" si="5">J21-$J$3</f>
        <v>-3990.4897542220333</v>
      </c>
      <c r="S21" s="7"/>
      <c r="T21" s="28">
        <f t="shared" ref="T21:T84" ca="1" si="6">Q21/$J$7</f>
        <v>-0.23141170907980876</v>
      </c>
      <c r="U21" s="27">
        <f t="shared" ref="U21:U84" ca="1" si="7">R21/$J$6</f>
        <v>-0.97667048619327768</v>
      </c>
      <c r="V21" s="7"/>
      <c r="W21" s="28">
        <f t="shared" ref="W21:W84" ca="1" si="8">(T21-U21*SIN(-$J$11*PI()/180))/(COS(-$J$11*PI()/180))</f>
        <v>-0.23464048583903813</v>
      </c>
      <c r="X21" s="27">
        <f ca="1">MOD(ATAN2(U21,W21)*180/PI()-$J$9+360,360)</f>
        <v>5.5802432960647366</v>
      </c>
      <c r="Y21" s="7"/>
      <c r="Z21" s="28">
        <f>360/40000*B21+Z20</f>
        <v>5.8679999999999994</v>
      </c>
      <c r="AA21" s="27">
        <f t="shared" ref="AA21:AA84" si="9">Z21*PI()/180</f>
        <v>0.10241592050702725</v>
      </c>
      <c r="AB21" s="7"/>
      <c r="AC21" s="28">
        <f t="shared" ca="1" si="0"/>
        <v>-0.28775670393526287</v>
      </c>
      <c r="AD21" s="27">
        <f t="shared" ref="AD21:AD83" ca="1" si="10">INDIRECT("AC"&amp;AE21)-AC21</f>
        <v>4.2276845695222498E-2</v>
      </c>
      <c r="AE21" s="7">
        <v>148</v>
      </c>
    </row>
    <row r="22" spans="1:31" s="26" customFormat="1" x14ac:dyDescent="0.25">
      <c r="A22" s="26">
        <v>2</v>
      </c>
      <c r="B22" s="26">
        <v>645</v>
      </c>
      <c r="C22" s="26">
        <v>13813</v>
      </c>
      <c r="D22" s="26">
        <v>11231</v>
      </c>
      <c r="E22" s="26">
        <v>12482</v>
      </c>
      <c r="F22" s="26">
        <v>15102</v>
      </c>
      <c r="G22" s="27"/>
      <c r="H22" s="7"/>
      <c r="I22" s="28">
        <f t="shared" si="1"/>
        <v>1331</v>
      </c>
      <c r="J22" s="27">
        <f t="shared" si="1"/>
        <v>-3871</v>
      </c>
      <c r="K22" s="7"/>
      <c r="L22" s="124">
        <f t="shared" si="2"/>
        <v>-0.33299382135684641</v>
      </c>
      <c r="M22" s="27">
        <f t="shared" ca="1" si="3"/>
        <v>4.10895574788536E-7</v>
      </c>
      <c r="N22" s="44"/>
      <c r="O22" s="44"/>
      <c r="P22" s="7"/>
      <c r="Q22" s="28">
        <f t="shared" ca="1" si="4"/>
        <v>1349.7808964797491</v>
      </c>
      <c r="R22" s="27">
        <f t="shared" ca="1" si="5"/>
        <v>-3874.4897542220333</v>
      </c>
      <c r="S22" s="7"/>
      <c r="T22" s="28">
        <f t="shared" ca="1" si="6"/>
        <v>-0.32921732013848792</v>
      </c>
      <c r="U22" s="27">
        <f t="shared" ca="1" si="7"/>
        <v>-0.94827954087671529</v>
      </c>
      <c r="V22" s="7"/>
      <c r="W22" s="28">
        <f t="shared" ca="1" si="8"/>
        <v>-0.33235280998815742</v>
      </c>
      <c r="X22" s="27">
        <f t="shared" ref="X22:X83" ca="1" si="11">MOD(ATAN2(U22,W22)*180/PI()-$J$9+360,360)</f>
        <v>11.385754254529843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-0.28724574547015536</v>
      </c>
      <c r="AD22" s="27">
        <f t="shared" ca="1" si="10"/>
        <v>6.0152457715723529E-2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13997</v>
      </c>
      <c r="D23" s="26">
        <v>11309</v>
      </c>
      <c r="E23" s="26">
        <v>12292</v>
      </c>
      <c r="F23" s="26">
        <v>15021</v>
      </c>
      <c r="G23" s="27"/>
      <c r="H23" s="7"/>
      <c r="I23" s="28">
        <f t="shared" si="1"/>
        <v>1705</v>
      </c>
      <c r="J23" s="27">
        <f t="shared" si="1"/>
        <v>-3712</v>
      </c>
      <c r="K23" s="7"/>
      <c r="L23" s="124">
        <f t="shared" si="2"/>
        <v>-0.42425305969976712</v>
      </c>
      <c r="M23" s="27">
        <f t="shared" ca="1" si="3"/>
        <v>6.5311480060423238E-7</v>
      </c>
      <c r="N23" s="44"/>
      <c r="O23" s="44"/>
      <c r="P23" s="7"/>
      <c r="Q23" s="28">
        <f t="shared" ca="1" si="4"/>
        <v>1723.7808964797491</v>
      </c>
      <c r="R23" s="27">
        <f t="shared" ca="1" si="5"/>
        <v>-3715.4897542220333</v>
      </c>
      <c r="S23" s="7"/>
      <c r="T23" s="28">
        <f t="shared" ca="1" si="6"/>
        <v>-0.42043751598872742</v>
      </c>
      <c r="U23" s="27">
        <f t="shared" ca="1" si="7"/>
        <v>-0.90936436583073754</v>
      </c>
      <c r="V23" s="7"/>
      <c r="W23" s="28">
        <f t="shared" ca="1" si="8"/>
        <v>-0.42344490451627559</v>
      </c>
      <c r="X23" s="27">
        <f t="shared" ca="1" si="11"/>
        <v>17.040231531737504</v>
      </c>
      <c r="Y23" s="7"/>
      <c r="Z23" s="28">
        <f t="shared" si="12"/>
        <v>17.324999999999996</v>
      </c>
      <c r="AA23" s="27">
        <f t="shared" si="9"/>
        <v>0.30237829290801749</v>
      </c>
      <c r="AB23" s="7"/>
      <c r="AC23" s="28">
        <f t="shared" ca="1" si="0"/>
        <v>-0.28476846826249158</v>
      </c>
      <c r="AD23" s="27">
        <f t="shared" ca="1" si="10"/>
        <v>4.8818062296724918E-2</v>
      </c>
      <c r="AE23" s="7">
        <v>146</v>
      </c>
    </row>
    <row r="24" spans="1:31" s="26" customFormat="1" x14ac:dyDescent="0.25">
      <c r="A24" s="26">
        <v>4</v>
      </c>
      <c r="B24" s="26">
        <v>607</v>
      </c>
      <c r="C24" s="26">
        <v>14170</v>
      </c>
      <c r="D24" s="26">
        <v>11396</v>
      </c>
      <c r="E24" s="26">
        <v>12118</v>
      </c>
      <c r="F24" s="26">
        <v>14926</v>
      </c>
      <c r="G24" s="27"/>
      <c r="H24" s="7"/>
      <c r="I24" s="28">
        <f t="shared" si="1"/>
        <v>2052</v>
      </c>
      <c r="J24" s="27">
        <f t="shared" si="1"/>
        <v>-3530</v>
      </c>
      <c r="K24" s="7"/>
      <c r="L24" s="124">
        <f t="shared" si="2"/>
        <v>-0.50854776656781175</v>
      </c>
      <c r="M24" s="27">
        <f t="shared" ca="1" si="3"/>
        <v>3.7800500824857381E-7</v>
      </c>
      <c r="N24" s="44"/>
      <c r="O24" s="44"/>
      <c r="P24" s="7"/>
      <c r="Q24" s="28">
        <f t="shared" ca="1" si="4"/>
        <v>2070.7808964797491</v>
      </c>
      <c r="R24" s="27">
        <f t="shared" ca="1" si="5"/>
        <v>-3533.4897542220333</v>
      </c>
      <c r="S24" s="7"/>
      <c r="T24" s="28">
        <f t="shared" ca="1" si="6"/>
        <v>-0.50507229663052711</v>
      </c>
      <c r="U24" s="27">
        <f t="shared" ca="1" si="7"/>
        <v>-0.86481995162716552</v>
      </c>
      <c r="V24" s="7"/>
      <c r="W24" s="28">
        <f t="shared" ca="1" si="8"/>
        <v>-0.50793294544890921</v>
      </c>
      <c r="X24" s="27">
        <f t="shared" ca="1" si="11"/>
        <v>22.498129683784896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-0.28987031621510084</v>
      </c>
      <c r="AD24" s="27">
        <f t="shared" ca="1" si="10"/>
        <v>1.0821896480671001E-2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14331</v>
      </c>
      <c r="D25" s="26">
        <v>11506</v>
      </c>
      <c r="E25" s="26">
        <v>11950</v>
      </c>
      <c r="F25" s="26">
        <v>14814</v>
      </c>
      <c r="G25" s="27"/>
      <c r="H25" s="7"/>
      <c r="I25" s="28">
        <f t="shared" si="1"/>
        <v>2381</v>
      </c>
      <c r="J25" s="27">
        <f t="shared" si="1"/>
        <v>-3308</v>
      </c>
      <c r="K25" s="7"/>
      <c r="L25" s="124">
        <f t="shared" si="2"/>
        <v>-0.58872929399510898</v>
      </c>
      <c r="M25" s="27">
        <f t="shared" ca="1" si="3"/>
        <v>5.3430316780721325E-7</v>
      </c>
      <c r="N25" s="44"/>
      <c r="O25" s="44"/>
      <c r="P25" s="7"/>
      <c r="Q25" s="28">
        <f t="shared" ca="1" si="4"/>
        <v>2399.7808964797491</v>
      </c>
      <c r="R25" s="27">
        <f t="shared" ca="1" si="5"/>
        <v>-3311.4897542220333</v>
      </c>
      <c r="S25" s="7"/>
      <c r="T25" s="28">
        <f t="shared" ca="1" si="6"/>
        <v>-0.58531680046670032</v>
      </c>
      <c r="U25" s="27">
        <f t="shared" ca="1" si="7"/>
        <v>-0.81048555627995134</v>
      </c>
      <c r="V25" s="7"/>
      <c r="W25" s="28">
        <f t="shared" ca="1" si="8"/>
        <v>-0.58799833355308273</v>
      </c>
      <c r="X25" s="27">
        <f t="shared" ca="1" si="11"/>
        <v>28.031693278964497</v>
      </c>
      <c r="Y25" s="7"/>
      <c r="Z25" s="28">
        <f t="shared" si="12"/>
        <v>28.286999999999995</v>
      </c>
      <c r="AA25" s="27">
        <f t="shared" si="9"/>
        <v>0.49370128551163589</v>
      </c>
      <c r="AB25" s="7"/>
      <c r="AC25" s="28">
        <f t="shared" ca="1" si="0"/>
        <v>-0.2553067210354989</v>
      </c>
      <c r="AD25" s="27">
        <f t="shared" ca="1" si="10"/>
        <v>5.9110583658227966E-2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14491</v>
      </c>
      <c r="D26" s="26">
        <v>11637</v>
      </c>
      <c r="E26" s="26">
        <v>11791</v>
      </c>
      <c r="F26" s="26">
        <v>14681</v>
      </c>
      <c r="G26" s="27"/>
      <c r="H26" s="7"/>
      <c r="I26" s="28">
        <f t="shared" si="1"/>
        <v>2700</v>
      </c>
      <c r="J26" s="27">
        <f t="shared" si="1"/>
        <v>-3044</v>
      </c>
      <c r="K26" s="7"/>
      <c r="L26" s="124">
        <f t="shared" si="2"/>
        <v>-0.66595521411961722</v>
      </c>
      <c r="M26" s="27">
        <f t="shared" ca="1" si="3"/>
        <v>1.3287344771053548E-7</v>
      </c>
      <c r="N26" s="44"/>
      <c r="O26" s="44"/>
      <c r="P26" s="7"/>
      <c r="Q26" s="28">
        <f t="shared" ca="1" si="4"/>
        <v>2718.7808964797491</v>
      </c>
      <c r="R26" s="27">
        <f t="shared" ca="1" si="5"/>
        <v>-3047.4897542220333</v>
      </c>
      <c r="S26" s="7"/>
      <c r="T26" s="28">
        <f t="shared" ca="1" si="6"/>
        <v>-0.66312226163308097</v>
      </c>
      <c r="U26" s="27">
        <f t="shared" ca="1" si="7"/>
        <v>-0.74587168073191279</v>
      </c>
      <c r="V26" s="7"/>
      <c r="W26" s="28">
        <f t="shared" ca="1" si="8"/>
        <v>-0.66559069601621146</v>
      </c>
      <c r="X26" s="27">
        <f t="shared" ca="1" si="11"/>
        <v>33.81586709283431</v>
      </c>
      <c r="Y26" s="7"/>
      <c r="Z26" s="28">
        <f t="shared" si="12"/>
        <v>33.974999999999994</v>
      </c>
      <c r="AA26" s="27">
        <f t="shared" si="9"/>
        <v>0.59297561336507332</v>
      </c>
      <c r="AB26" s="7"/>
      <c r="AC26" s="28">
        <f t="shared" ca="1" si="0"/>
        <v>-0.1591329071656844</v>
      </c>
      <c r="AD26" s="27">
        <f t="shared" ca="1" si="10"/>
        <v>-1.7028385974825255E-2</v>
      </c>
      <c r="AE26" s="7">
        <v>143</v>
      </c>
    </row>
    <row r="27" spans="1:31" s="26" customFormat="1" x14ac:dyDescent="0.25">
      <c r="A27" s="26">
        <v>7</v>
      </c>
      <c r="B27" s="26">
        <v>623</v>
      </c>
      <c r="C27" s="26">
        <v>14639</v>
      </c>
      <c r="D27" s="26">
        <v>11779</v>
      </c>
      <c r="E27" s="26">
        <v>11648</v>
      </c>
      <c r="F27" s="26">
        <v>14545</v>
      </c>
      <c r="G27" s="27"/>
      <c r="H27" s="7"/>
      <c r="I27" s="28">
        <f t="shared" si="1"/>
        <v>2991</v>
      </c>
      <c r="J27" s="27">
        <f t="shared" si="1"/>
        <v>-2766</v>
      </c>
      <c r="K27" s="7"/>
      <c r="L27" s="124">
        <f t="shared" si="2"/>
        <v>-0.73566465598458808</v>
      </c>
      <c r="M27" s="27">
        <f t="shared" ca="1" si="3"/>
        <v>4.5930780327752031E-7</v>
      </c>
      <c r="N27" s="44"/>
      <c r="O27" s="44"/>
      <c r="P27" s="7"/>
      <c r="Q27" s="28">
        <f t="shared" ca="1" si="4"/>
        <v>3009.7808964797491</v>
      </c>
      <c r="R27" s="27">
        <f t="shared" ca="1" si="5"/>
        <v>-2769.4897542220333</v>
      </c>
      <c r="S27" s="7"/>
      <c r="T27" s="28">
        <f t="shared" ca="1" si="6"/>
        <v>-0.73409840332404275</v>
      </c>
      <c r="U27" s="27">
        <f t="shared" ca="1" si="7"/>
        <v>-0.67783131178359946</v>
      </c>
      <c r="V27" s="7"/>
      <c r="W27" s="28">
        <f t="shared" ca="1" si="8"/>
        <v>-0.73634237849659245</v>
      </c>
      <c r="X27" s="27">
        <f t="shared" ca="1" si="11"/>
        <v>39.440468576422404</v>
      </c>
      <c r="Y27" s="7"/>
      <c r="Z27" s="28">
        <f t="shared" si="12"/>
        <v>39.581999999999994</v>
      </c>
      <c r="AA27" s="27">
        <f t="shared" si="9"/>
        <v>0.69083622452439541</v>
      </c>
      <c r="AB27" s="7"/>
      <c r="AC27" s="28">
        <f t="shared" ca="1" si="0"/>
        <v>-0.14153142357758952</v>
      </c>
      <c r="AD27" s="27">
        <f t="shared" ca="1" si="10"/>
        <v>1.8564071802799731E-2</v>
      </c>
      <c r="AE27" s="7">
        <v>142</v>
      </c>
    </row>
    <row r="28" spans="1:31" s="26" customFormat="1" x14ac:dyDescent="0.25">
      <c r="A28" s="26">
        <v>8</v>
      </c>
      <c r="B28" s="26">
        <v>619</v>
      </c>
      <c r="C28" s="26">
        <v>14770</v>
      </c>
      <c r="D28" s="26">
        <v>11938</v>
      </c>
      <c r="E28" s="26">
        <v>11527</v>
      </c>
      <c r="F28" s="26">
        <v>14394</v>
      </c>
      <c r="G28" s="27"/>
      <c r="H28" s="7"/>
      <c r="I28" s="28">
        <f t="shared" si="1"/>
        <v>3243</v>
      </c>
      <c r="J28" s="27">
        <f t="shared" si="1"/>
        <v>-2456</v>
      </c>
      <c r="K28" s="7"/>
      <c r="L28" s="124">
        <f t="shared" si="2"/>
        <v>-0.79795426996539975</v>
      </c>
      <c r="M28" s="27">
        <f t="shared" ca="1" si="3"/>
        <v>1.5872971561913544E-7</v>
      </c>
      <c r="N28" s="44"/>
      <c r="O28" s="44"/>
      <c r="P28" s="7"/>
      <c r="Q28" s="28">
        <f t="shared" ca="1" si="4"/>
        <v>3261.7808964797491</v>
      </c>
      <c r="R28" s="27">
        <f t="shared" ca="1" si="5"/>
        <v>-2459.4897542220333</v>
      </c>
      <c r="S28" s="7"/>
      <c r="T28" s="28">
        <f t="shared" ca="1" si="6"/>
        <v>-0.7955622786028137</v>
      </c>
      <c r="U28" s="27">
        <f t="shared" ca="1" si="7"/>
        <v>-0.60195895792037246</v>
      </c>
      <c r="V28" s="7"/>
      <c r="W28" s="28">
        <f t="shared" ca="1" si="8"/>
        <v>-0.79755586098505526</v>
      </c>
      <c r="X28" s="27">
        <f t="shared" ca="1" si="11"/>
        <v>45.027373899439283</v>
      </c>
      <c r="Y28" s="7"/>
      <c r="Z28" s="28">
        <f t="shared" si="12"/>
        <v>45.152999999999992</v>
      </c>
      <c r="AA28" s="27">
        <f t="shared" si="9"/>
        <v>0.78806851715299941</v>
      </c>
      <c r="AB28" s="7"/>
      <c r="AC28" s="28">
        <f t="shared" ca="1" si="0"/>
        <v>-0.12562610056070866</v>
      </c>
      <c r="AD28" s="27">
        <f t="shared" ca="1" si="10"/>
        <v>3.2126967877914581E-2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14882</v>
      </c>
      <c r="D29" s="26">
        <v>12104</v>
      </c>
      <c r="E29" s="26">
        <v>11405</v>
      </c>
      <c r="F29" s="26">
        <v>14220</v>
      </c>
      <c r="G29" s="27"/>
      <c r="H29" s="7"/>
      <c r="I29" s="28">
        <f t="shared" si="1"/>
        <v>3477</v>
      </c>
      <c r="J29" s="27">
        <f t="shared" si="1"/>
        <v>-2116</v>
      </c>
      <c r="K29" s="7"/>
      <c r="L29" s="124">
        <f t="shared" si="2"/>
        <v>-0.85417812233441504</v>
      </c>
      <c r="M29" s="27">
        <f t="shared" ca="1" si="3"/>
        <v>3.1207456597646141E-8</v>
      </c>
      <c r="N29" s="44"/>
      <c r="O29" s="44"/>
      <c r="P29" s="7"/>
      <c r="Q29" s="28">
        <f t="shared" ca="1" si="4"/>
        <v>3495.7808964797491</v>
      </c>
      <c r="R29" s="27">
        <f t="shared" ca="1" si="5"/>
        <v>-2119.4897542220333</v>
      </c>
      <c r="S29" s="7"/>
      <c r="T29" s="28">
        <f t="shared" ca="1" si="6"/>
        <v>-0.85263587707595812</v>
      </c>
      <c r="U29" s="27">
        <f t="shared" ca="1" si="7"/>
        <v>-0.51874411819941368</v>
      </c>
      <c r="V29" s="7"/>
      <c r="W29" s="28">
        <f t="shared" ca="1" si="8"/>
        <v>-0.85435477865781628</v>
      </c>
      <c r="X29" s="27">
        <f t="shared" ca="1" si="11"/>
        <v>50.806083193346069</v>
      </c>
      <c r="Y29" s="7"/>
      <c r="Z29" s="28">
        <f t="shared" si="12"/>
        <v>50.885999999999989</v>
      </c>
      <c r="AA29" s="27">
        <f t="shared" si="9"/>
        <v>0.8881282431698343</v>
      </c>
      <c r="AB29" s="7"/>
      <c r="AC29" s="28">
        <f t="shared" ca="1" si="0"/>
        <v>-7.9916806653919537E-2</v>
      </c>
      <c r="AD29" s="27">
        <f t="shared" ca="1" si="10"/>
        <v>3.0045968062907491E-2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14985</v>
      </c>
      <c r="D30" s="26">
        <v>12287</v>
      </c>
      <c r="E30" s="26">
        <v>11310</v>
      </c>
      <c r="F30" s="26">
        <v>14046</v>
      </c>
      <c r="G30" s="27"/>
      <c r="H30" s="7"/>
      <c r="I30" s="28">
        <f t="shared" si="1"/>
        <v>3675</v>
      </c>
      <c r="J30" s="27">
        <f t="shared" si="1"/>
        <v>-1759</v>
      </c>
      <c r="K30" s="7"/>
      <c r="L30" s="124">
        <f t="shared" si="2"/>
        <v>-0.9019911175380132</v>
      </c>
      <c r="M30" s="27">
        <f t="shared" ca="1" si="3"/>
        <v>1.3559157720072133E-7</v>
      </c>
      <c r="N30" s="44"/>
      <c r="O30" s="44"/>
      <c r="P30" s="7"/>
      <c r="Q30" s="28">
        <f t="shared" ca="1" si="4"/>
        <v>3693.7808964797491</v>
      </c>
      <c r="R30" s="27">
        <f t="shared" ca="1" si="5"/>
        <v>-1762.4897542220333</v>
      </c>
      <c r="S30" s="7"/>
      <c r="T30" s="28">
        <f t="shared" ca="1" si="6"/>
        <v>-0.90092892193784957</v>
      </c>
      <c r="U30" s="27">
        <f t="shared" ca="1" si="7"/>
        <v>-0.43136853649240708</v>
      </c>
      <c r="V30" s="7"/>
      <c r="W30" s="28">
        <f t="shared" ca="1" si="8"/>
        <v>-0.90235934515403449</v>
      </c>
      <c r="X30" s="27">
        <f t="shared" ca="1" si="11"/>
        <v>56.521315227365449</v>
      </c>
      <c r="Y30" s="7"/>
      <c r="Z30" s="28">
        <f t="shared" si="12"/>
        <v>56.636999999999986</v>
      </c>
      <c r="AA30" s="27">
        <f t="shared" si="9"/>
        <v>0.98850212845202823</v>
      </c>
      <c r="AB30" s="7"/>
      <c r="AC30" s="28">
        <f t="shared" ca="1" si="0"/>
        <v>-0.11568477263453758</v>
      </c>
      <c r="AD30" s="27">
        <f t="shared" ca="1" si="10"/>
        <v>0.12187172220022546</v>
      </c>
      <c r="AE30" s="7">
        <v>139</v>
      </c>
    </row>
    <row r="31" spans="1:31" s="26" customFormat="1" x14ac:dyDescent="0.25">
      <c r="A31" s="26">
        <v>11</v>
      </c>
      <c r="B31" s="26">
        <v>627</v>
      </c>
      <c r="C31" s="26">
        <v>15065</v>
      </c>
      <c r="D31" s="26">
        <v>12474</v>
      </c>
      <c r="E31" s="26">
        <v>11231</v>
      </c>
      <c r="F31" s="26">
        <v>13854</v>
      </c>
      <c r="G31" s="27"/>
      <c r="H31" s="7"/>
      <c r="I31" s="28">
        <f t="shared" si="1"/>
        <v>3834</v>
      </c>
      <c r="J31" s="27">
        <f t="shared" si="1"/>
        <v>-1380</v>
      </c>
      <c r="K31" s="7"/>
      <c r="L31" s="124">
        <f t="shared" si="2"/>
        <v>-0.94008136097250605</v>
      </c>
      <c r="M31" s="27">
        <f t="shared" ca="1" si="3"/>
        <v>5.6616399513128018E-7</v>
      </c>
      <c r="N31" s="44"/>
      <c r="O31" s="44"/>
      <c r="P31" s="7"/>
      <c r="Q31" s="28">
        <f t="shared" ca="1" si="4"/>
        <v>3852.7808964797491</v>
      </c>
      <c r="R31" s="27">
        <f t="shared" ca="1" si="5"/>
        <v>-1383.4897542220333</v>
      </c>
      <c r="S31" s="7"/>
      <c r="T31" s="28">
        <f t="shared" ca="1" si="6"/>
        <v>-0.93970970038755031</v>
      </c>
      <c r="U31" s="27">
        <f t="shared" ca="1" si="7"/>
        <v>-0.3386084651563972</v>
      </c>
      <c r="V31" s="7"/>
      <c r="W31" s="28">
        <f t="shared" ca="1" si="8"/>
        <v>-0.94083379967109304</v>
      </c>
      <c r="X31" s="27">
        <f t="shared" ca="1" si="11"/>
        <v>62.277289680218985</v>
      </c>
      <c r="Y31" s="7"/>
      <c r="Z31" s="28">
        <f t="shared" si="12"/>
        <v>62.279999999999987</v>
      </c>
      <c r="AA31" s="27">
        <f t="shared" si="9"/>
        <v>1.0869910581420681</v>
      </c>
      <c r="AB31" s="7"/>
      <c r="AC31" s="28">
        <f t="shared" ca="1" si="0"/>
        <v>-2.7103197810021129E-3</v>
      </c>
      <c r="AD31" s="27">
        <f t="shared" ca="1" si="10"/>
        <v>-6.6961260499311948E-3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15124</v>
      </c>
      <c r="D32" s="26">
        <v>12667</v>
      </c>
      <c r="E32" s="26">
        <v>11172</v>
      </c>
      <c r="F32" s="26">
        <v>13667</v>
      </c>
      <c r="G32" s="27"/>
      <c r="H32" s="7"/>
      <c r="I32" s="28">
        <f t="shared" si="1"/>
        <v>3952</v>
      </c>
      <c r="J32" s="27">
        <f t="shared" si="1"/>
        <v>-1000</v>
      </c>
      <c r="K32" s="7"/>
      <c r="L32" s="124">
        <f t="shared" si="2"/>
        <v>-0.96894197443464936</v>
      </c>
      <c r="M32" s="27">
        <f t="shared" ca="1" si="3"/>
        <v>1.3347434121614104E-7</v>
      </c>
      <c r="N32" s="44"/>
      <c r="O32" s="44"/>
      <c r="P32" s="7"/>
      <c r="Q32" s="28">
        <f t="shared" ca="1" si="4"/>
        <v>3970.7808964797491</v>
      </c>
      <c r="R32" s="27">
        <f t="shared" ca="1" si="5"/>
        <v>-1003.4897542220334</v>
      </c>
      <c r="S32" s="7"/>
      <c r="T32" s="28">
        <f t="shared" ca="1" si="6"/>
        <v>-0.96849040389110186</v>
      </c>
      <c r="U32" s="27">
        <f t="shared" ca="1" si="7"/>
        <v>-0.24560364429179635</v>
      </c>
      <c r="V32" s="7"/>
      <c r="W32" s="28">
        <f t="shared" ca="1" si="8"/>
        <v>-0.96930731583829277</v>
      </c>
      <c r="X32" s="27">
        <f t="shared" ca="1" si="11"/>
        <v>67.852825093682782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-4.3174906317204886E-2</v>
      </c>
      <c r="AD32" s="27">
        <f t="shared" ca="1" si="10"/>
        <v>5.0147341981556792E-2</v>
      </c>
      <c r="AE32" s="7">
        <v>137</v>
      </c>
    </row>
    <row r="33" spans="1:31" s="26" customFormat="1" x14ac:dyDescent="0.25">
      <c r="A33" s="26">
        <v>13</v>
      </c>
      <c r="B33" s="26">
        <v>603</v>
      </c>
      <c r="C33" s="26">
        <v>15155</v>
      </c>
      <c r="D33" s="26">
        <v>12848</v>
      </c>
      <c r="E33" s="26">
        <v>11124</v>
      </c>
      <c r="F33" s="26">
        <v>13468</v>
      </c>
      <c r="G33" s="27"/>
      <c r="H33" s="7"/>
      <c r="I33" s="28">
        <f t="shared" si="1"/>
        <v>4031</v>
      </c>
      <c r="J33" s="27">
        <f t="shared" si="1"/>
        <v>-620</v>
      </c>
      <c r="K33" s="7"/>
      <c r="L33" s="124">
        <f t="shared" si="2"/>
        <v>-0.98799464267241999</v>
      </c>
      <c r="M33" s="27">
        <f t="shared" ca="1" si="3"/>
        <v>7.5005314771453299E-8</v>
      </c>
      <c r="N33" s="44"/>
      <c r="O33" s="44"/>
      <c r="P33" s="7"/>
      <c r="Q33" s="28">
        <f t="shared" ca="1" si="4"/>
        <v>4049.7808964797491</v>
      </c>
      <c r="R33" s="27">
        <f t="shared" ca="1" si="5"/>
        <v>-623.48975422203341</v>
      </c>
      <c r="S33" s="7"/>
      <c r="T33" s="28">
        <f t="shared" ca="1" si="6"/>
        <v>-0.98775884098246258</v>
      </c>
      <c r="U33" s="27">
        <f t="shared" ca="1" si="7"/>
        <v>-0.15259882342719544</v>
      </c>
      <c r="V33" s="7"/>
      <c r="W33" s="28">
        <f t="shared" ca="1" si="8"/>
        <v>-0.98826851365440138</v>
      </c>
      <c r="X33" s="27">
        <f t="shared" ca="1" si="11"/>
        <v>73.293487396214971</v>
      </c>
      <c r="Y33" s="7"/>
      <c r="Z33" s="28">
        <f t="shared" si="12"/>
        <v>73.322999999999979</v>
      </c>
      <c r="AA33" s="27">
        <f t="shared" si="9"/>
        <v>1.279727767439802</v>
      </c>
      <c r="AB33" s="7"/>
      <c r="AC33" s="28">
        <f t="shared" ca="1" si="0"/>
        <v>-2.9512603785008196E-2</v>
      </c>
      <c r="AD33" s="27">
        <f t="shared" ca="1" si="10"/>
        <v>2.509203081091016E-2</v>
      </c>
      <c r="AE33" s="7">
        <v>136</v>
      </c>
    </row>
    <row r="34" spans="1:31" s="26" customFormat="1" x14ac:dyDescent="0.25">
      <c r="A34" s="26">
        <v>14</v>
      </c>
      <c r="B34" s="26">
        <v>612</v>
      </c>
      <c r="C34" s="26">
        <v>15183</v>
      </c>
      <c r="D34" s="26">
        <v>13046</v>
      </c>
      <c r="E34" s="26">
        <v>11107</v>
      </c>
      <c r="F34" s="26">
        <v>13274</v>
      </c>
      <c r="G34" s="27"/>
      <c r="H34" s="7"/>
      <c r="I34" s="28">
        <f t="shared" si="1"/>
        <v>4076</v>
      </c>
      <c r="J34" s="27">
        <f t="shared" si="1"/>
        <v>-228</v>
      </c>
      <c r="K34" s="7"/>
      <c r="L34" s="124">
        <f t="shared" si="2"/>
        <v>-0.99827287467121206</v>
      </c>
      <c r="M34" s="27">
        <f t="shared" ca="1" si="3"/>
        <v>4.28161917389697E-7</v>
      </c>
      <c r="N34" s="44"/>
      <c r="O34" s="44"/>
      <c r="P34" s="7"/>
      <c r="Q34" s="28">
        <f t="shared" ca="1" si="4"/>
        <v>4094.7808964797491</v>
      </c>
      <c r="R34" s="27">
        <f t="shared" ca="1" si="5"/>
        <v>-231.48975422203338</v>
      </c>
      <c r="S34" s="7"/>
      <c r="T34" s="28">
        <f t="shared" ca="1" si="6"/>
        <v>-0.99873453299652881</v>
      </c>
      <c r="U34" s="27">
        <f t="shared" ca="1" si="7"/>
        <v>-5.6657008219501856E-2</v>
      </c>
      <c r="V34" s="7"/>
      <c r="W34" s="28">
        <f t="shared" ca="1" si="8"/>
        <v>-0.99892721549783814</v>
      </c>
      <c r="X34" s="27">
        <f t="shared" ca="1" si="11"/>
        <v>78.82500628891512</v>
      </c>
      <c r="Y34" s="7"/>
      <c r="Z34" s="28">
        <f t="shared" si="12"/>
        <v>78.830999999999975</v>
      </c>
      <c r="AA34" s="27">
        <f t="shared" si="9"/>
        <v>1.3758605026396495</v>
      </c>
      <c r="AB34" s="7"/>
      <c r="AC34" s="28">
        <f t="shared" ca="1" si="0"/>
        <v>-5.9937110848551356E-3</v>
      </c>
      <c r="AD34" s="27">
        <f t="shared" ca="1" si="10"/>
        <v>-4.958079605670207E-2</v>
      </c>
      <c r="AE34" s="7">
        <v>135</v>
      </c>
    </row>
    <row r="35" spans="1:31" s="26" customFormat="1" x14ac:dyDescent="0.25">
      <c r="A35" s="26">
        <v>15</v>
      </c>
      <c r="B35" s="26">
        <v>638</v>
      </c>
      <c r="C35" s="26">
        <v>15189</v>
      </c>
      <c r="D35" s="26">
        <v>13262</v>
      </c>
      <c r="E35" s="26">
        <v>11111</v>
      </c>
      <c r="F35" s="26">
        <v>13082</v>
      </c>
      <c r="G35" s="27"/>
      <c r="H35" s="7"/>
      <c r="I35" s="28">
        <f t="shared" si="1"/>
        <v>4078</v>
      </c>
      <c r="J35" s="27">
        <f t="shared" si="1"/>
        <v>180</v>
      </c>
      <c r="K35" s="7"/>
      <c r="L35" s="124">
        <f t="shared" si="2"/>
        <v>-0.99917138845606024</v>
      </c>
      <c r="M35" s="27">
        <f t="shared" ca="1" si="3"/>
        <v>7.4567855631311982E-9</v>
      </c>
      <c r="N35" s="44"/>
      <c r="O35" s="44"/>
      <c r="P35" s="7"/>
      <c r="Q35" s="28">
        <f t="shared" ca="1" si="4"/>
        <v>4096.7808964797487</v>
      </c>
      <c r="R35" s="27">
        <f t="shared" ca="1" si="5"/>
        <v>176.51024577796662</v>
      </c>
      <c r="S35" s="7"/>
      <c r="T35" s="28">
        <f t="shared" ca="1" si="6"/>
        <v>-0.99922234153048717</v>
      </c>
      <c r="U35" s="27">
        <f t="shared" ca="1" si="7"/>
        <v>4.3200799445648592E-2</v>
      </c>
      <c r="V35" s="7"/>
      <c r="W35" s="28">
        <f t="shared" ca="1" si="8"/>
        <v>-0.99908503577478669</v>
      </c>
      <c r="X35" s="27">
        <f t="shared" ca="1" si="11"/>
        <v>84.547169954721653</v>
      </c>
      <c r="Y35" s="7"/>
      <c r="Z35" s="28">
        <f t="shared" si="12"/>
        <v>84.572999999999979</v>
      </c>
      <c r="AA35" s="27">
        <f t="shared" si="9"/>
        <v>1.4760773082891638</v>
      </c>
      <c r="AB35" s="7"/>
      <c r="AC35" s="28">
        <f t="shared" ca="1" si="0"/>
        <v>-2.5830045278325997E-2</v>
      </c>
      <c r="AD35" s="27">
        <f t="shared" ca="1" si="10"/>
        <v>3.0578451872571577E-3</v>
      </c>
      <c r="AE35" s="7">
        <v>134</v>
      </c>
    </row>
    <row r="36" spans="1:31" s="26" customFormat="1" x14ac:dyDescent="0.25">
      <c r="A36" s="26">
        <v>16</v>
      </c>
      <c r="B36" s="26">
        <v>631</v>
      </c>
      <c r="C36" s="26">
        <v>15166</v>
      </c>
      <c r="D36" s="26">
        <v>13449</v>
      </c>
      <c r="E36" s="26">
        <v>11126</v>
      </c>
      <c r="F36" s="26">
        <v>12874</v>
      </c>
      <c r="G36" s="27"/>
      <c r="H36" s="7"/>
      <c r="I36" s="28">
        <f t="shared" si="1"/>
        <v>4040</v>
      </c>
      <c r="J36" s="27">
        <f t="shared" si="1"/>
        <v>575</v>
      </c>
      <c r="K36" s="7"/>
      <c r="L36" s="124">
        <f t="shared" si="2"/>
        <v>-0.99019580877238655</v>
      </c>
      <c r="M36" s="27">
        <f t="shared" ca="1" si="3"/>
        <v>4.8812894502792594E-7</v>
      </c>
      <c r="N36" s="44"/>
      <c r="O36" s="44"/>
      <c r="P36" s="7"/>
      <c r="Q36" s="28">
        <f t="shared" ca="1" si="4"/>
        <v>4058.7808964797491</v>
      </c>
      <c r="R36" s="27">
        <f t="shared" ca="1" si="5"/>
        <v>571.51024577796659</v>
      </c>
      <c r="S36" s="7"/>
      <c r="T36" s="28">
        <f t="shared" ca="1" si="6"/>
        <v>-0.98995397938527585</v>
      </c>
      <c r="U36" s="27">
        <f t="shared" ca="1" si="7"/>
        <v>0.13987686323911533</v>
      </c>
      <c r="V36" s="7"/>
      <c r="W36" s="28">
        <f t="shared" ca="1" si="8"/>
        <v>-0.98949714651848419</v>
      </c>
      <c r="X36" s="27">
        <f t="shared" ca="1" si="11"/>
        <v>90.117330231854339</v>
      </c>
      <c r="Y36" s="7"/>
      <c r="Z36" s="28">
        <f t="shared" si="12"/>
        <v>90.251999999999981</v>
      </c>
      <c r="AA36" s="27">
        <f t="shared" si="9"/>
        <v>1.5751945565099219</v>
      </c>
      <c r="AB36" s="7"/>
      <c r="AC36" s="28">
        <f t="shared" ca="1" si="0"/>
        <v>-0.13466976814564191</v>
      </c>
      <c r="AD36" s="27">
        <f t="shared" ca="1" si="10"/>
        <v>4.6727715589966579E-2</v>
      </c>
      <c r="AE36" s="7">
        <v>133</v>
      </c>
    </row>
    <row r="37" spans="1:31" s="26" customFormat="1" x14ac:dyDescent="0.25">
      <c r="A37" s="26">
        <v>17</v>
      </c>
      <c r="B37" s="26">
        <v>623</v>
      </c>
      <c r="C37" s="26">
        <v>15124</v>
      </c>
      <c r="D37" s="26">
        <v>13642</v>
      </c>
      <c r="E37" s="26">
        <v>11160</v>
      </c>
      <c r="F37" s="26">
        <v>12673</v>
      </c>
      <c r="G37" s="27"/>
      <c r="H37" s="7"/>
      <c r="I37" s="28">
        <f t="shared" si="1"/>
        <v>3964</v>
      </c>
      <c r="J37" s="27">
        <f t="shared" si="1"/>
        <v>969</v>
      </c>
      <c r="K37" s="7"/>
      <c r="L37" s="124">
        <f t="shared" si="2"/>
        <v>-0.97179580518311681</v>
      </c>
      <c r="M37" s="27">
        <f t="shared" ca="1" si="3"/>
        <v>1.3320665436517857E-6</v>
      </c>
      <c r="N37" s="44"/>
      <c r="O37" s="44"/>
      <c r="P37" s="7"/>
      <c r="Q37" s="28">
        <f t="shared" ca="1" si="4"/>
        <v>3982.7808964797491</v>
      </c>
      <c r="R37" s="27">
        <f t="shared" ca="1" si="5"/>
        <v>965.51024577796659</v>
      </c>
      <c r="S37" s="7"/>
      <c r="T37" s="28">
        <f t="shared" ca="1" si="6"/>
        <v>-0.97141725509485288</v>
      </c>
      <c r="U37" s="27">
        <f t="shared" ca="1" si="7"/>
        <v>0.236308177503991</v>
      </c>
      <c r="V37" s="7"/>
      <c r="W37" s="28">
        <f t="shared" ca="1" si="8"/>
        <v>-0.97064165331111218</v>
      </c>
      <c r="X37" s="27">
        <f t="shared" ca="1" si="11"/>
        <v>95.754017794754191</v>
      </c>
      <c r="Y37" s="7"/>
      <c r="Z37" s="28">
        <f t="shared" si="12"/>
        <v>95.85899999999998</v>
      </c>
      <c r="AA37" s="27">
        <f t="shared" si="9"/>
        <v>1.673055167669244</v>
      </c>
      <c r="AB37" s="7"/>
      <c r="AC37" s="28">
        <f t="shared" ca="1" si="0"/>
        <v>-0.10498220524578983</v>
      </c>
      <c r="AD37" s="27">
        <f t="shared" ca="1" si="10"/>
        <v>4.1335347103157005E-2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15071</v>
      </c>
      <c r="D38" s="26">
        <v>13848</v>
      </c>
      <c r="E38" s="26">
        <v>11221</v>
      </c>
      <c r="F38" s="26">
        <v>12485</v>
      </c>
      <c r="G38" s="27"/>
      <c r="H38" s="7"/>
      <c r="I38" s="28">
        <f t="shared" si="1"/>
        <v>3850</v>
      </c>
      <c r="J38" s="27">
        <f t="shared" si="1"/>
        <v>1363</v>
      </c>
      <c r="K38" s="7"/>
      <c r="L38" s="124">
        <f t="shared" si="2"/>
        <v>-0.94336751333323443</v>
      </c>
      <c r="M38" s="27">
        <f t="shared" ca="1" si="3"/>
        <v>7.2210222389165099E-7</v>
      </c>
      <c r="N38" s="44"/>
      <c r="O38" s="44"/>
      <c r="P38" s="7"/>
      <c r="Q38" s="28">
        <f t="shared" ca="1" si="4"/>
        <v>3868.7808964797491</v>
      </c>
      <c r="R38" s="27">
        <f t="shared" ca="1" si="5"/>
        <v>1359.5102457779667</v>
      </c>
      <c r="S38" s="7"/>
      <c r="T38" s="28">
        <f t="shared" ca="1" si="6"/>
        <v>-0.94361216865921838</v>
      </c>
      <c r="U38" s="27">
        <f t="shared" ca="1" si="7"/>
        <v>0.33273949176886669</v>
      </c>
      <c r="V38" s="7"/>
      <c r="W38" s="28">
        <f t="shared" ca="1" si="8"/>
        <v>-0.94251774735139493</v>
      </c>
      <c r="X38" s="27">
        <f t="shared" ca="1" si="11"/>
        <v>101.51591470325781</v>
      </c>
      <c r="Y38" s="7"/>
      <c r="Z38" s="28">
        <f t="shared" si="12"/>
        <v>101.59199999999998</v>
      </c>
      <c r="AA38" s="27">
        <f t="shared" si="9"/>
        <v>1.773114893686079</v>
      </c>
      <c r="AB38" s="7"/>
      <c r="AC38" s="28">
        <f t="shared" ca="1" si="0"/>
        <v>-7.6085296742178343E-2</v>
      </c>
      <c r="AD38" s="27">
        <f t="shared" ca="1" si="10"/>
        <v>4.7648320677495803E-3</v>
      </c>
      <c r="AE38" s="7">
        <v>131</v>
      </c>
    </row>
    <row r="39" spans="1:31" s="26" customFormat="1" x14ac:dyDescent="0.25">
      <c r="A39" s="26">
        <v>19</v>
      </c>
      <c r="B39" s="26">
        <v>636</v>
      </c>
      <c r="C39" s="26">
        <v>14995</v>
      </c>
      <c r="D39" s="26">
        <v>14032</v>
      </c>
      <c r="E39" s="26">
        <v>11301</v>
      </c>
      <c r="F39" s="26">
        <v>12296</v>
      </c>
      <c r="G39" s="27"/>
      <c r="H39" s="7"/>
      <c r="I39" s="28">
        <f t="shared" si="1"/>
        <v>3694</v>
      </c>
      <c r="J39" s="27">
        <f t="shared" si="1"/>
        <v>1736</v>
      </c>
      <c r="K39" s="7"/>
      <c r="L39" s="124">
        <f t="shared" si="2"/>
        <v>-0.9055670785881178</v>
      </c>
      <c r="M39" s="27">
        <f t="shared" ca="1" si="3"/>
        <v>1.960805130199949E-6</v>
      </c>
      <c r="N39" s="44"/>
      <c r="O39" s="44"/>
      <c r="P39" s="7"/>
      <c r="Q39" s="28">
        <f t="shared" ca="1" si="4"/>
        <v>3712.7808964797491</v>
      </c>
      <c r="R39" s="27">
        <f t="shared" ca="1" si="5"/>
        <v>1732.5102457779667</v>
      </c>
      <c r="S39" s="7"/>
      <c r="T39" s="28">
        <f t="shared" ca="1" si="6"/>
        <v>-0.90556310301045539</v>
      </c>
      <c r="U39" s="27">
        <f t="shared" ca="1" si="7"/>
        <v>0.42403106593333023</v>
      </c>
      <c r="V39" s="7"/>
      <c r="W39" s="28">
        <f t="shared" ca="1" si="8"/>
        <v>-0.9041667910711414</v>
      </c>
      <c r="X39" s="27">
        <f t="shared" ca="1" si="11"/>
        <v>107.19659636983477</v>
      </c>
      <c r="Y39" s="7"/>
      <c r="Z39" s="28">
        <f t="shared" si="12"/>
        <v>107.31599999999999</v>
      </c>
      <c r="AA39" s="27">
        <f t="shared" si="9"/>
        <v>1.8730175400702345</v>
      </c>
      <c r="AB39" s="7"/>
      <c r="AC39" s="28">
        <f t="shared" ca="1" si="0"/>
        <v>-0.11940363016522326</v>
      </c>
      <c r="AD39" s="27">
        <f t="shared" ca="1" si="10"/>
        <v>3.5472596536052947E-2</v>
      </c>
      <c r="AE39" s="7">
        <v>130</v>
      </c>
    </row>
    <row r="40" spans="1:31" s="26" customFormat="1" x14ac:dyDescent="0.25">
      <c r="A40" s="26">
        <v>20</v>
      </c>
      <c r="B40" s="26">
        <v>606</v>
      </c>
      <c r="C40" s="26">
        <v>14906</v>
      </c>
      <c r="D40" s="26">
        <v>14205</v>
      </c>
      <c r="E40" s="26">
        <v>11388</v>
      </c>
      <c r="F40" s="26">
        <v>12124</v>
      </c>
      <c r="G40" s="27"/>
      <c r="H40" s="7"/>
      <c r="I40" s="28">
        <f t="shared" si="1"/>
        <v>3518</v>
      </c>
      <c r="J40" s="27">
        <f t="shared" si="1"/>
        <v>2081</v>
      </c>
      <c r="K40" s="7"/>
      <c r="L40" s="124">
        <f t="shared" si="2"/>
        <v>-0.8611399622565854</v>
      </c>
      <c r="M40" s="27">
        <f t="shared" ca="1" si="3"/>
        <v>3.2253647406380483E-8</v>
      </c>
      <c r="N40" s="44"/>
      <c r="O40" s="44"/>
      <c r="P40" s="7"/>
      <c r="Q40" s="28">
        <f t="shared" ca="1" si="4"/>
        <v>3536.7808964797491</v>
      </c>
      <c r="R40" s="27">
        <f t="shared" ca="1" si="5"/>
        <v>2077.5102457779667</v>
      </c>
      <c r="S40" s="7"/>
      <c r="T40" s="28">
        <f t="shared" ca="1" si="6"/>
        <v>-0.86263595202210741</v>
      </c>
      <c r="U40" s="27">
        <f t="shared" ca="1" si="7"/>
        <v>0.50846965329724425</v>
      </c>
      <c r="V40" s="7"/>
      <c r="W40" s="28">
        <f t="shared" ca="1" si="8"/>
        <v>-0.86096036925169273</v>
      </c>
      <c r="X40" s="27">
        <f t="shared" ca="1" si="11"/>
        <v>112.63665275114658</v>
      </c>
      <c r="Y40" s="7"/>
      <c r="Z40" s="28">
        <f t="shared" si="12"/>
        <v>112.76999999999998</v>
      </c>
      <c r="AA40" s="27">
        <f t="shared" si="9"/>
        <v>1.9682077974740051</v>
      </c>
      <c r="AB40" s="7"/>
      <c r="AC40" s="28">
        <f t="shared" ca="1" si="0"/>
        <v>-0.1333472488533971</v>
      </c>
      <c r="AD40" s="27">
        <f t="shared" ca="1" si="10"/>
        <v>-3.1572139722300108E-3</v>
      </c>
      <c r="AE40" s="7">
        <v>129</v>
      </c>
    </row>
    <row r="41" spans="1:31" s="26" customFormat="1" x14ac:dyDescent="0.25">
      <c r="A41" s="26">
        <v>21</v>
      </c>
      <c r="B41" s="26">
        <v>605</v>
      </c>
      <c r="C41" s="26">
        <v>14795</v>
      </c>
      <c r="D41" s="26">
        <v>14364</v>
      </c>
      <c r="E41" s="26">
        <v>11493</v>
      </c>
      <c r="F41" s="26">
        <v>11957</v>
      </c>
      <c r="G41" s="27"/>
      <c r="H41" s="7"/>
      <c r="I41" s="28">
        <f t="shared" si="1"/>
        <v>3302</v>
      </c>
      <c r="J41" s="27">
        <f t="shared" si="1"/>
        <v>2407</v>
      </c>
      <c r="K41" s="7"/>
      <c r="L41" s="124">
        <f t="shared" si="2"/>
        <v>-0.80900659166548083</v>
      </c>
      <c r="M41" s="27">
        <f t="shared" ca="1" si="3"/>
        <v>9.8704415520163621E-7</v>
      </c>
      <c r="N41" s="44"/>
      <c r="O41" s="44"/>
      <c r="P41" s="7"/>
      <c r="Q41" s="28">
        <f t="shared" ca="1" si="4"/>
        <v>3320.7808964797491</v>
      </c>
      <c r="R41" s="27">
        <f t="shared" ca="1" si="5"/>
        <v>2403.5102457779667</v>
      </c>
      <c r="S41" s="7"/>
      <c r="T41" s="28">
        <f t="shared" ca="1" si="6"/>
        <v>-0.80995263035458942</v>
      </c>
      <c r="U41" s="27">
        <f t="shared" ca="1" si="7"/>
        <v>0.58825799961792813</v>
      </c>
      <c r="V41" s="7"/>
      <c r="W41" s="28">
        <f t="shared" ca="1" si="8"/>
        <v>-0.80801309070664806</v>
      </c>
      <c r="X41" s="27">
        <f t="shared" ca="1" si="11"/>
        <v>118.12697423920224</v>
      </c>
      <c r="Y41" s="7"/>
      <c r="Z41" s="28">
        <f t="shared" si="12"/>
        <v>118.21499999999997</v>
      </c>
      <c r="AA41" s="27">
        <f t="shared" si="9"/>
        <v>2.0632409752450962</v>
      </c>
      <c r="AB41" s="7"/>
      <c r="AC41" s="28">
        <f t="shared" ca="1" si="0"/>
        <v>-8.8025760797734165E-2</v>
      </c>
      <c r="AD41" s="27">
        <f t="shared" ca="1" si="10"/>
        <v>4.3329211797910716E-2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14675</v>
      </c>
      <c r="D42" s="26">
        <v>14526</v>
      </c>
      <c r="E42" s="26">
        <v>11621</v>
      </c>
      <c r="F42" s="26">
        <v>11806</v>
      </c>
      <c r="G42" s="27"/>
      <c r="H42" s="7"/>
      <c r="I42" s="28">
        <f t="shared" si="1"/>
        <v>3054</v>
      </c>
      <c r="J42" s="27">
        <f t="shared" si="1"/>
        <v>2720</v>
      </c>
      <c r="K42" s="7"/>
      <c r="L42" s="124">
        <f t="shared" si="2"/>
        <v>-0.74769599740725312</v>
      </c>
      <c r="M42" s="27">
        <f t="shared" ca="1" si="3"/>
        <v>1.8032761310116588E-7</v>
      </c>
      <c r="N42" s="44"/>
      <c r="O42" s="44"/>
      <c r="P42" s="7"/>
      <c r="Q42" s="28">
        <f t="shared" ca="1" si="4"/>
        <v>3072.7808964797491</v>
      </c>
      <c r="R42" s="27">
        <f t="shared" ca="1" si="5"/>
        <v>2716.5102457779667</v>
      </c>
      <c r="S42" s="7"/>
      <c r="T42" s="28">
        <f t="shared" ca="1" si="6"/>
        <v>-0.7494643721437354</v>
      </c>
      <c r="U42" s="27">
        <f t="shared" ca="1" si="7"/>
        <v>0.66486460206692832</v>
      </c>
      <c r="V42" s="7"/>
      <c r="W42" s="28">
        <f t="shared" ca="1" si="8"/>
        <v>-0.74727134741831969</v>
      </c>
      <c r="X42" s="27">
        <f t="shared" ca="1" si="11"/>
        <v>123.73145150996112</v>
      </c>
      <c r="Y42" s="7"/>
      <c r="Z42" s="28">
        <f t="shared" si="12"/>
        <v>123.82199999999997</v>
      </c>
      <c r="AA42" s="27">
        <f t="shared" si="9"/>
        <v>2.1611015864044183</v>
      </c>
      <c r="AB42" s="7"/>
      <c r="AC42" s="28">
        <f t="shared" ca="1" si="0"/>
        <v>-9.0548490038855789E-2</v>
      </c>
      <c r="AD42" s="27">
        <f t="shared" ca="1" si="10"/>
        <v>-4.9095021824825835E-2</v>
      </c>
      <c r="AE42" s="7">
        <v>127</v>
      </c>
    </row>
    <row r="43" spans="1:31" s="26" customFormat="1" x14ac:dyDescent="0.25">
      <c r="A43" s="26">
        <v>23</v>
      </c>
      <c r="B43" s="26">
        <v>627</v>
      </c>
      <c r="C43" s="26">
        <v>14545</v>
      </c>
      <c r="D43" s="26">
        <v>14673</v>
      </c>
      <c r="E43" s="26">
        <v>11765</v>
      </c>
      <c r="F43" s="26">
        <v>11665</v>
      </c>
      <c r="G43" s="27"/>
      <c r="H43" s="7"/>
      <c r="I43" s="28">
        <f t="shared" si="1"/>
        <v>2780</v>
      </c>
      <c r="J43" s="27">
        <f t="shared" si="1"/>
        <v>3008</v>
      </c>
      <c r="K43" s="7"/>
      <c r="L43" s="124">
        <f t="shared" si="2"/>
        <v>-0.67876770455195423</v>
      </c>
      <c r="M43" s="27">
        <f t="shared" ca="1" si="3"/>
        <v>2.0752535720369971E-6</v>
      </c>
      <c r="N43" s="44"/>
      <c r="O43" s="44"/>
      <c r="P43" s="7"/>
      <c r="Q43" s="28">
        <f t="shared" ca="1" si="4"/>
        <v>2798.7808964797491</v>
      </c>
      <c r="R43" s="27">
        <f t="shared" ca="1" si="5"/>
        <v>3004.5102457779667</v>
      </c>
      <c r="S43" s="7"/>
      <c r="T43" s="28">
        <f t="shared" ca="1" si="6"/>
        <v>-0.68263460299142098</v>
      </c>
      <c r="U43" s="27">
        <f t="shared" ca="1" si="7"/>
        <v>0.73535246630115225</v>
      </c>
      <c r="V43" s="7"/>
      <c r="W43" s="28">
        <f t="shared" ca="1" si="8"/>
        <v>-0.68020827859449318</v>
      </c>
      <c r="X43" s="27">
        <f t="shared" ca="1" si="11"/>
        <v>129.30209231162092</v>
      </c>
      <c r="Y43" s="7"/>
      <c r="Z43" s="28">
        <f t="shared" si="12"/>
        <v>129.46499999999997</v>
      </c>
      <c r="AA43" s="27">
        <f t="shared" si="9"/>
        <v>2.2595905160944585</v>
      </c>
      <c r="AB43" s="7"/>
      <c r="AC43" s="28">
        <f t="shared" ca="1" si="0"/>
        <v>-0.16290768837905034</v>
      </c>
      <c r="AD43" s="27">
        <f t="shared" ca="1" si="10"/>
        <v>5.9875229222143389E-2</v>
      </c>
      <c r="AE43" s="7">
        <v>126</v>
      </c>
    </row>
    <row r="44" spans="1:31" s="26" customFormat="1" x14ac:dyDescent="0.25">
      <c r="A44" s="26">
        <v>24</v>
      </c>
      <c r="B44" s="26">
        <v>627</v>
      </c>
      <c r="C44" s="26">
        <v>14381</v>
      </c>
      <c r="D44" s="26">
        <v>14797</v>
      </c>
      <c r="E44" s="26">
        <v>11917</v>
      </c>
      <c r="F44" s="26">
        <v>11534</v>
      </c>
      <c r="G44" s="27"/>
      <c r="H44" s="7"/>
      <c r="I44" s="28">
        <f t="shared" si="1"/>
        <v>2464</v>
      </c>
      <c r="J44" s="27">
        <f t="shared" si="1"/>
        <v>3263</v>
      </c>
      <c r="K44" s="7"/>
      <c r="L44" s="124">
        <f t="shared" si="2"/>
        <v>-0.60325901586353692</v>
      </c>
      <c r="M44" s="27">
        <f t="shared" ca="1" si="3"/>
        <v>1.0966085107982541E-7</v>
      </c>
      <c r="N44" s="44"/>
      <c r="O44" s="44"/>
      <c r="P44" s="7"/>
      <c r="Q44" s="28">
        <f t="shared" ca="1" si="4"/>
        <v>2482.7808964797491</v>
      </c>
      <c r="R44" s="27">
        <f t="shared" ca="1" si="5"/>
        <v>3259.5102457779667</v>
      </c>
      <c r="S44" s="7"/>
      <c r="T44" s="28">
        <f t="shared" ca="1" si="6"/>
        <v>-0.60556085462597808</v>
      </c>
      <c r="U44" s="27">
        <f t="shared" ca="1" si="7"/>
        <v>0.7977635960918712</v>
      </c>
      <c r="V44" s="7"/>
      <c r="W44" s="28">
        <f t="shared" ca="1" si="8"/>
        <v>-0.6029278650654406</v>
      </c>
      <c r="X44" s="27">
        <f t="shared" ca="1" si="11"/>
        <v>134.99023312535797</v>
      </c>
      <c r="Y44" s="7"/>
      <c r="Z44" s="28">
        <f t="shared" si="12"/>
        <v>135.10799999999998</v>
      </c>
      <c r="AA44" s="27">
        <f t="shared" si="9"/>
        <v>2.3580794457844982</v>
      </c>
      <c r="AB44" s="7"/>
      <c r="AC44" s="28">
        <f t="shared" ca="1" si="0"/>
        <v>-0.11776687464200108</v>
      </c>
      <c r="AD44" s="27">
        <f t="shared" ca="1" si="10"/>
        <v>8.4872903831467283E-2</v>
      </c>
      <c r="AE44" s="7">
        <v>125</v>
      </c>
    </row>
    <row r="45" spans="1:31" s="26" customFormat="1" x14ac:dyDescent="0.25">
      <c r="A45" s="26">
        <v>25</v>
      </c>
      <c r="B45" s="26">
        <v>640</v>
      </c>
      <c r="C45" s="26">
        <v>14211</v>
      </c>
      <c r="D45" s="26">
        <v>14922</v>
      </c>
      <c r="E45" s="26">
        <v>12087</v>
      </c>
      <c r="F45" s="26">
        <v>11416</v>
      </c>
      <c r="G45" s="27"/>
      <c r="H45" s="7"/>
      <c r="I45" s="28">
        <f t="shared" si="1"/>
        <v>2124</v>
      </c>
      <c r="J45" s="27">
        <f t="shared" si="1"/>
        <v>3506</v>
      </c>
      <c r="K45" s="7"/>
      <c r="L45" s="124">
        <f t="shared" si="2"/>
        <v>-0.52015860378614898</v>
      </c>
      <c r="M45" s="27">
        <f t="shared" ca="1" si="3"/>
        <v>1.2615354585340308E-7</v>
      </c>
      <c r="N45" s="44"/>
      <c r="O45" s="44"/>
      <c r="P45" s="7"/>
      <c r="Q45" s="28">
        <f t="shared" ca="1" si="4"/>
        <v>2142.7808964797491</v>
      </c>
      <c r="R45" s="27">
        <f t="shared" ca="1" si="5"/>
        <v>3502.5102457779667</v>
      </c>
      <c r="S45" s="7"/>
      <c r="T45" s="28">
        <f t="shared" ca="1" si="6"/>
        <v>-0.52263340385303314</v>
      </c>
      <c r="U45" s="27">
        <f t="shared" ca="1" si="7"/>
        <v>0.85723773153949756</v>
      </c>
      <c r="V45" s="7"/>
      <c r="W45" s="28">
        <f t="shared" ca="1" si="8"/>
        <v>-0.5198034227817957</v>
      </c>
      <c r="X45" s="27">
        <f t="shared" ca="1" si="11"/>
        <v>140.83984739608405</v>
      </c>
      <c r="Y45" s="7"/>
      <c r="Z45" s="28">
        <f t="shared" si="12"/>
        <v>140.86799999999997</v>
      </c>
      <c r="AA45" s="27">
        <f t="shared" si="9"/>
        <v>2.4586104106993716</v>
      </c>
      <c r="AB45" s="7"/>
      <c r="AC45" s="28">
        <f t="shared" ca="1" si="0"/>
        <v>-2.8152603915913232E-2</v>
      </c>
      <c r="AD45" s="27">
        <f t="shared" ca="1" si="10"/>
        <v>-7.2702346911029281E-2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14034</v>
      </c>
      <c r="D46" s="26">
        <v>15011</v>
      </c>
      <c r="E46" s="26">
        <v>12264</v>
      </c>
      <c r="F46" s="26">
        <v>11313</v>
      </c>
      <c r="G46" s="27"/>
      <c r="H46" s="7"/>
      <c r="I46" s="28">
        <f t="shared" si="1"/>
        <v>1770</v>
      </c>
      <c r="J46" s="27">
        <f t="shared" si="1"/>
        <v>3698</v>
      </c>
      <c r="K46" s="7"/>
      <c r="L46" s="124">
        <f t="shared" si="2"/>
        <v>-0.43265400193853309</v>
      </c>
      <c r="M46" s="27">
        <f t="shared" ca="1" si="3"/>
        <v>4.2451615444735729E-7</v>
      </c>
      <c r="N46" s="44"/>
      <c r="O46" s="44"/>
      <c r="P46" s="7"/>
      <c r="Q46" s="28">
        <f t="shared" ca="1" si="4"/>
        <v>1788.7808964797491</v>
      </c>
      <c r="R46" s="27">
        <f t="shared" ca="1" si="5"/>
        <v>3694.5102457779667</v>
      </c>
      <c r="S46" s="7"/>
      <c r="T46" s="28">
        <f t="shared" ca="1" si="6"/>
        <v>-0.43629129334237865</v>
      </c>
      <c r="U46" s="27">
        <f t="shared" ca="1" si="7"/>
        <v>0.90422964102898018</v>
      </c>
      <c r="V46" s="7"/>
      <c r="W46" s="28">
        <f t="shared" ca="1" si="8"/>
        <v>-0.43330555098077578</v>
      </c>
      <c r="X46" s="27">
        <f t="shared" ca="1" si="11"/>
        <v>146.46754787144641</v>
      </c>
      <c r="Y46" s="7"/>
      <c r="Z46" s="28">
        <f t="shared" si="12"/>
        <v>146.57399999999996</v>
      </c>
      <c r="AA46" s="27">
        <f t="shared" si="9"/>
        <v>2.5581988978181678</v>
      </c>
      <c r="AB46" s="7"/>
      <c r="AC46" s="28">
        <f t="shared" ca="1" si="0"/>
        <v>-0.10645212855354202</v>
      </c>
      <c r="AD46" s="27">
        <f t="shared" ca="1" si="10"/>
        <v>5.5513388963703392E-2</v>
      </c>
      <c r="AE46" s="7">
        <v>123</v>
      </c>
    </row>
    <row r="47" spans="1:31" s="26" customFormat="1" x14ac:dyDescent="0.25">
      <c r="A47" s="26">
        <v>27</v>
      </c>
      <c r="B47" s="26">
        <v>609</v>
      </c>
      <c r="C47" s="26">
        <v>13850</v>
      </c>
      <c r="D47" s="26">
        <v>15088</v>
      </c>
      <c r="E47" s="26">
        <v>12442</v>
      </c>
      <c r="F47" s="26">
        <v>11236</v>
      </c>
      <c r="G47" s="27"/>
      <c r="H47" s="7"/>
      <c r="I47" s="28">
        <f t="shared" si="1"/>
        <v>1408</v>
      </c>
      <c r="J47" s="27">
        <f t="shared" si="1"/>
        <v>3852</v>
      </c>
      <c r="K47" s="7"/>
      <c r="L47" s="124">
        <f t="shared" si="2"/>
        <v>-0.34455004759599578</v>
      </c>
      <c r="M47" s="27">
        <f t="shared" ca="1" si="3"/>
        <v>1.1365073199279691E-7</v>
      </c>
      <c r="N47" s="44"/>
      <c r="O47" s="44"/>
      <c r="P47" s="7"/>
      <c r="Q47" s="28">
        <f t="shared" ca="1" si="4"/>
        <v>1426.7808964797491</v>
      </c>
      <c r="R47" s="27">
        <f t="shared" ca="1" si="5"/>
        <v>3848.5102457779667</v>
      </c>
      <c r="S47" s="7"/>
      <c r="T47" s="28">
        <f t="shared" ca="1" si="6"/>
        <v>-0.34799794869589018</v>
      </c>
      <c r="U47" s="27">
        <f t="shared" ca="1" si="7"/>
        <v>0.94192106843200263</v>
      </c>
      <c r="V47" s="7"/>
      <c r="W47" s="28">
        <f t="shared" ca="1" si="8"/>
        <v>-0.34488716883827042</v>
      </c>
      <c r="X47" s="27">
        <f t="shared" ca="1" si="11"/>
        <v>151.96086893220212</v>
      </c>
      <c r="Y47" s="7"/>
      <c r="Z47" s="28">
        <f t="shared" si="12"/>
        <v>152.05499999999995</v>
      </c>
      <c r="AA47" s="27">
        <f t="shared" si="9"/>
        <v>2.6538603941199765</v>
      </c>
      <c r="AB47" s="7"/>
      <c r="AC47" s="28">
        <f t="shared" ca="1" si="0"/>
        <v>-9.4131067797832202E-2</v>
      </c>
      <c r="AD47" s="27">
        <f t="shared" ca="1" si="10"/>
        <v>3.074400180179282E-2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13664</v>
      </c>
      <c r="D48" s="26">
        <v>15161</v>
      </c>
      <c r="E48" s="26">
        <v>12643</v>
      </c>
      <c r="F48" s="26">
        <v>11181</v>
      </c>
      <c r="G48" s="27"/>
      <c r="H48" s="7"/>
      <c r="I48" s="28">
        <f t="shared" si="1"/>
        <v>1021</v>
      </c>
      <c r="J48" s="27">
        <f t="shared" si="1"/>
        <v>3980</v>
      </c>
      <c r="K48" s="7"/>
      <c r="L48" s="124">
        <f t="shared" si="2"/>
        <v>-0.25010105405178412</v>
      </c>
      <c r="M48" s="27">
        <f t="shared" ca="1" si="3"/>
        <v>8.4751732713980546E-8</v>
      </c>
      <c r="N48" s="44"/>
      <c r="O48" s="44"/>
      <c r="P48" s="7"/>
      <c r="Q48" s="28">
        <f t="shared" ca="1" si="4"/>
        <v>1039.7808964797491</v>
      </c>
      <c r="R48" s="27">
        <f t="shared" ca="1" si="5"/>
        <v>3976.5102457779667</v>
      </c>
      <c r="S48" s="7"/>
      <c r="T48" s="28">
        <f t="shared" ca="1" si="6"/>
        <v>-0.25360699737492048</v>
      </c>
      <c r="U48" s="27">
        <f t="shared" ca="1" si="7"/>
        <v>0.97324900809165771</v>
      </c>
      <c r="V48" s="7"/>
      <c r="W48" s="28">
        <f t="shared" ca="1" si="8"/>
        <v>-0.2503921755602887</v>
      </c>
      <c r="X48" s="27">
        <f t="shared" ca="1" si="11"/>
        <v>157.64337302254796</v>
      </c>
      <c r="Y48" s="7"/>
      <c r="Z48" s="28">
        <f t="shared" si="12"/>
        <v>157.72499999999994</v>
      </c>
      <c r="AA48" s="27">
        <f t="shared" si="9"/>
        <v>2.7528205627080551</v>
      </c>
      <c r="AB48" s="7"/>
      <c r="AC48" s="28">
        <f t="shared" ca="1" si="0"/>
        <v>-8.1626977451975335E-2</v>
      </c>
      <c r="AD48" s="27">
        <f t="shared" ca="1" si="10"/>
        <v>-6.1351571298473573E-4</v>
      </c>
      <c r="AE48" s="7">
        <v>121</v>
      </c>
    </row>
    <row r="49" spans="1:31" s="26" customFormat="1" x14ac:dyDescent="0.25">
      <c r="A49" s="26">
        <v>29</v>
      </c>
      <c r="B49" s="26">
        <v>603</v>
      </c>
      <c r="C49" s="26">
        <v>13475</v>
      </c>
      <c r="D49" s="26">
        <v>15190</v>
      </c>
      <c r="E49" s="26">
        <v>12829</v>
      </c>
      <c r="F49" s="26">
        <v>11136</v>
      </c>
      <c r="G49" s="27"/>
      <c r="H49" s="7"/>
      <c r="I49" s="28">
        <f t="shared" si="1"/>
        <v>646</v>
      </c>
      <c r="J49" s="27">
        <f t="shared" si="1"/>
        <v>4054</v>
      </c>
      <c r="K49" s="7"/>
      <c r="L49" s="124">
        <f t="shared" si="2"/>
        <v>-0.15739360774929531</v>
      </c>
      <c r="M49" s="27">
        <f t="shared" ca="1" si="3"/>
        <v>2.1730208909441554E-6</v>
      </c>
      <c r="N49" s="44"/>
      <c r="O49" s="44"/>
      <c r="P49" s="7"/>
      <c r="Q49" s="28">
        <f t="shared" ca="1" si="4"/>
        <v>664.78089647974912</v>
      </c>
      <c r="R49" s="27">
        <f t="shared" ca="1" si="5"/>
        <v>4050.5102457779667</v>
      </c>
      <c r="S49" s="7"/>
      <c r="T49" s="28">
        <f t="shared" ca="1" si="6"/>
        <v>-0.16214289725770178</v>
      </c>
      <c r="U49" s="27">
        <f t="shared" ca="1" si="7"/>
        <v>0.99136047320739573</v>
      </c>
      <c r="V49" s="7"/>
      <c r="W49" s="28">
        <f t="shared" ca="1" si="8"/>
        <v>-0.1588677247361536</v>
      </c>
      <c r="X49" s="27">
        <f t="shared" ca="1" si="11"/>
        <v>162.96685476021662</v>
      </c>
      <c r="Y49" s="7"/>
      <c r="Z49" s="28">
        <f t="shared" si="12"/>
        <v>163.15199999999993</v>
      </c>
      <c r="AA49" s="27">
        <f t="shared" si="9"/>
        <v>2.8475395812137871</v>
      </c>
      <c r="AB49" s="7"/>
      <c r="AC49" s="28">
        <f t="shared" ca="1" si="0"/>
        <v>-0.18514523978330999</v>
      </c>
      <c r="AD49" s="27">
        <f t="shared" ca="1" si="10"/>
        <v>8.7688532005785191E-2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13279</v>
      </c>
      <c r="D50" s="26">
        <v>15220</v>
      </c>
      <c r="E50" s="26">
        <v>13029</v>
      </c>
      <c r="F50" s="26">
        <v>11116</v>
      </c>
      <c r="G50" s="27"/>
      <c r="H50" s="7"/>
      <c r="I50" s="28">
        <f t="shared" si="1"/>
        <v>250</v>
      </c>
      <c r="J50" s="27">
        <f t="shared" si="1"/>
        <v>4104</v>
      </c>
      <c r="K50" s="7"/>
      <c r="L50" s="124">
        <f t="shared" si="2"/>
        <v>-6.1078489963921762E-2</v>
      </c>
      <c r="M50" s="27">
        <f t="shared" ca="1" si="3"/>
        <v>1.3506567856855358E-6</v>
      </c>
      <c r="N50" s="44"/>
      <c r="O50" s="44"/>
      <c r="P50" s="7"/>
      <c r="Q50" s="28">
        <f t="shared" ca="1" si="4"/>
        <v>268.78089647974912</v>
      </c>
      <c r="R50" s="27">
        <f t="shared" ca="1" si="5"/>
        <v>4100.5102457779667</v>
      </c>
      <c r="S50" s="7"/>
      <c r="T50" s="28">
        <f t="shared" ca="1" si="6"/>
        <v>-6.5556807533918848E-2</v>
      </c>
      <c r="U50" s="27">
        <f t="shared" ca="1" si="7"/>
        <v>1.0035979496369485</v>
      </c>
      <c r="V50" s="7"/>
      <c r="W50" s="28">
        <f t="shared" ca="1" si="8"/>
        <v>-6.2240667568974249E-2</v>
      </c>
      <c r="X50" s="27">
        <f t="shared" ca="1" si="11"/>
        <v>168.5224242988885</v>
      </c>
      <c r="Y50" s="7"/>
      <c r="Z50" s="28">
        <f t="shared" si="12"/>
        <v>168.70499999999993</v>
      </c>
      <c r="AA50" s="27">
        <f t="shared" si="9"/>
        <v>2.9444577145770325</v>
      </c>
      <c r="AB50" s="7"/>
      <c r="AC50" s="28">
        <f t="shared" ca="1" si="0"/>
        <v>-0.18257570111143195</v>
      </c>
      <c r="AD50" s="27">
        <f t="shared" ca="1" si="10"/>
        <v>2.0113551135324315E-2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13066</v>
      </c>
      <c r="D51" s="26">
        <v>15211</v>
      </c>
      <c r="E51" s="26">
        <v>13222</v>
      </c>
      <c r="F51" s="26">
        <v>11104</v>
      </c>
      <c r="G51" s="27"/>
      <c r="H51" s="7"/>
      <c r="I51" s="28">
        <f t="shared" si="1"/>
        <v>-156</v>
      </c>
      <c r="J51" s="27">
        <f t="shared" si="1"/>
        <v>4107</v>
      </c>
      <c r="K51" s="7"/>
      <c r="L51" s="124">
        <f t="shared" si="2"/>
        <v>3.7224383261630065E-2</v>
      </c>
      <c r="M51" s="27">
        <f t="shared" ca="1" si="3"/>
        <v>1.9092646997118495E-7</v>
      </c>
      <c r="N51" s="44"/>
      <c r="O51" s="44"/>
      <c r="P51" s="7"/>
      <c r="Q51" s="28">
        <f t="shared" ca="1" si="4"/>
        <v>-137.21910352025088</v>
      </c>
      <c r="R51" s="27">
        <f t="shared" ca="1" si="5"/>
        <v>4103.5102457779667</v>
      </c>
      <c r="S51" s="7"/>
      <c r="T51" s="28">
        <f t="shared" ca="1" si="6"/>
        <v>3.3468324859656597E-2</v>
      </c>
      <c r="U51" s="27">
        <f t="shared" ca="1" si="7"/>
        <v>1.0043321982227216</v>
      </c>
      <c r="V51" s="7"/>
      <c r="W51" s="28">
        <f t="shared" ca="1" si="8"/>
        <v>3.6787431925699866E-2</v>
      </c>
      <c r="X51" s="27">
        <f t="shared" ca="1" si="11"/>
        <v>174.16895691344791</v>
      </c>
      <c r="Y51" s="7"/>
      <c r="Z51" s="28">
        <f t="shared" si="12"/>
        <v>174.33899999999991</v>
      </c>
      <c r="AA51" s="27">
        <f t="shared" si="9"/>
        <v>3.0427895646343925</v>
      </c>
      <c r="AB51" s="7"/>
      <c r="AC51" s="28">
        <f t="shared" ca="1" si="0"/>
        <v>-0.17004308655199907</v>
      </c>
      <c r="AD51" s="27">
        <f t="shared" ca="1" si="10"/>
        <v>-4.0260086582861732E-2</v>
      </c>
      <c r="AE51" s="7">
        <v>118</v>
      </c>
    </row>
    <row r="52" spans="1:31" s="26" customFormat="1" x14ac:dyDescent="0.25">
      <c r="A52" s="26">
        <v>32</v>
      </c>
      <c r="B52" s="26">
        <v>632</v>
      </c>
      <c r="C52" s="26">
        <v>12863</v>
      </c>
      <c r="D52" s="26">
        <v>15188</v>
      </c>
      <c r="E52" s="26">
        <v>13423</v>
      </c>
      <c r="F52" s="26">
        <v>11122</v>
      </c>
      <c r="G52" s="27"/>
      <c r="H52" s="7"/>
      <c r="I52" s="28">
        <f t="shared" si="1"/>
        <v>-560</v>
      </c>
      <c r="J52" s="27">
        <f t="shared" si="1"/>
        <v>4066</v>
      </c>
      <c r="K52" s="7"/>
      <c r="L52" s="124">
        <f t="shared" si="2"/>
        <v>0.13610304919320826</v>
      </c>
      <c r="M52" s="27">
        <f t="shared" ca="1" si="3"/>
        <v>6.5758512634127762E-7</v>
      </c>
      <c r="N52" s="44"/>
      <c r="O52" s="44"/>
      <c r="P52" s="7"/>
      <c r="Q52" s="28">
        <f t="shared" ca="1" si="4"/>
        <v>-541.21910352025088</v>
      </c>
      <c r="R52" s="27">
        <f t="shared" ca="1" si="5"/>
        <v>4062.5102457779667</v>
      </c>
      <c r="S52" s="7"/>
      <c r="T52" s="28">
        <f t="shared" ca="1" si="6"/>
        <v>0.13200564871927353</v>
      </c>
      <c r="U52" s="27">
        <f t="shared" ca="1" si="7"/>
        <v>0.99429746755048842</v>
      </c>
      <c r="V52" s="7"/>
      <c r="W52" s="28">
        <f t="shared" ca="1" si="8"/>
        <v>0.13529213296674508</v>
      </c>
      <c r="X52" s="27">
        <f t="shared" ca="1" si="11"/>
        <v>179.81976156542669</v>
      </c>
      <c r="Y52" s="7"/>
      <c r="Z52" s="28">
        <f t="shared" si="12"/>
        <v>180.0269999999999</v>
      </c>
      <c r="AA52" s="27">
        <f t="shared" si="9"/>
        <v>3.1420638924878297</v>
      </c>
      <c r="AB52" s="7"/>
      <c r="AC52" s="28">
        <f t="shared" ca="1" si="0"/>
        <v>-0.20723843457321323</v>
      </c>
      <c r="AD52" s="27">
        <f t="shared" ca="1" si="10"/>
        <v>5.6449079562469251E-2</v>
      </c>
      <c r="AE52" s="7">
        <v>117</v>
      </c>
    </row>
    <row r="53" spans="1:31" s="26" customFormat="1" x14ac:dyDescent="0.25">
      <c r="A53" s="26">
        <v>33</v>
      </c>
      <c r="B53" s="26">
        <v>626</v>
      </c>
      <c r="C53" s="26">
        <v>12675</v>
      </c>
      <c r="D53" s="26">
        <v>15163</v>
      </c>
      <c r="E53" s="26">
        <v>13628</v>
      </c>
      <c r="F53" s="26">
        <v>11167</v>
      </c>
      <c r="G53" s="27"/>
      <c r="H53" s="7"/>
      <c r="I53" s="28">
        <f t="shared" si="1"/>
        <v>-953</v>
      </c>
      <c r="J53" s="27">
        <f t="shared" si="1"/>
        <v>3996</v>
      </c>
      <c r="K53" s="7"/>
      <c r="L53" s="124">
        <f t="shared" si="2"/>
        <v>0.23272624033761094</v>
      </c>
      <c r="M53" s="27">
        <f t="shared" ca="1" si="3"/>
        <v>2.6759173879732558E-6</v>
      </c>
      <c r="N53" s="44"/>
      <c r="O53" s="44"/>
      <c r="P53" s="7"/>
      <c r="Q53" s="28">
        <f t="shared" ca="1" si="4"/>
        <v>-934.21910352025088</v>
      </c>
      <c r="R53" s="27">
        <f t="shared" ca="1" si="5"/>
        <v>3992.5102457779667</v>
      </c>
      <c r="S53" s="7"/>
      <c r="T53" s="28">
        <f t="shared" ca="1" si="6"/>
        <v>0.22786002564211874</v>
      </c>
      <c r="U53" s="27">
        <f t="shared" ca="1" si="7"/>
        <v>0.97716500054911459</v>
      </c>
      <c r="V53" s="7"/>
      <c r="W53" s="28">
        <f t="shared" ca="1" si="8"/>
        <v>0.23109041718458576</v>
      </c>
      <c r="X53" s="27">
        <f t="shared" ca="1" si="11"/>
        <v>185.37668615553775</v>
      </c>
      <c r="Y53" s="7"/>
      <c r="Z53" s="28">
        <f t="shared" si="12"/>
        <v>185.66099999999989</v>
      </c>
      <c r="AA53" s="27">
        <f t="shared" si="9"/>
        <v>3.2403957425451897</v>
      </c>
      <c r="AB53" s="7"/>
      <c r="AC53" s="28">
        <f t="shared" ca="1" si="0"/>
        <v>-0.28431384446213315</v>
      </c>
      <c r="AD53" s="27">
        <f t="shared" ca="1" si="10"/>
        <v>0.1276007385681055</v>
      </c>
      <c r="AE53" s="7">
        <v>116</v>
      </c>
    </row>
    <row r="54" spans="1:31" s="26" customFormat="1" x14ac:dyDescent="0.25">
      <c r="A54" s="26">
        <v>34</v>
      </c>
      <c r="B54" s="26">
        <v>644</v>
      </c>
      <c r="C54" s="26">
        <v>12475</v>
      </c>
      <c r="D54" s="26">
        <v>15104</v>
      </c>
      <c r="E54" s="26">
        <v>13831</v>
      </c>
      <c r="F54" s="26">
        <v>11226</v>
      </c>
      <c r="G54" s="27"/>
      <c r="H54" s="7"/>
      <c r="I54" s="28">
        <f t="shared" si="1"/>
        <v>-1356</v>
      </c>
      <c r="J54" s="27">
        <f t="shared" si="1"/>
        <v>3878</v>
      </c>
      <c r="K54" s="7"/>
      <c r="L54" s="124">
        <f t="shared" si="2"/>
        <v>0.32977368100161553</v>
      </c>
      <c r="M54" s="27">
        <f t="shared" ca="1" si="3"/>
        <v>2.3497875526010496E-7</v>
      </c>
      <c r="N54" s="44"/>
      <c r="O54" s="44"/>
      <c r="P54" s="7"/>
      <c r="Q54" s="28">
        <f t="shared" ca="1" si="4"/>
        <v>-1337.2191035202509</v>
      </c>
      <c r="R54" s="27">
        <f t="shared" ca="1" si="5"/>
        <v>3874.5102457779667</v>
      </c>
      <c r="S54" s="7"/>
      <c r="T54" s="28">
        <f t="shared" ca="1" si="6"/>
        <v>0.32615344523475642</v>
      </c>
      <c r="U54" s="27">
        <f t="shared" ca="1" si="7"/>
        <v>0.94828455617537011</v>
      </c>
      <c r="V54" s="7"/>
      <c r="W54" s="28">
        <f t="shared" ca="1" si="8"/>
        <v>0.32928893492864525</v>
      </c>
      <c r="X54" s="27">
        <f t="shared" ca="1" si="11"/>
        <v>191.22062463071597</v>
      </c>
      <c r="Y54" s="7"/>
      <c r="Z54" s="28">
        <f t="shared" si="12"/>
        <v>191.45699999999988</v>
      </c>
      <c r="AA54" s="27">
        <f t="shared" si="9"/>
        <v>3.3415550259907811</v>
      </c>
      <c r="AB54" s="7"/>
      <c r="AC54" s="28">
        <f t="shared" ca="1" si="0"/>
        <v>-0.23637536928390546</v>
      </c>
      <c r="AD54" s="27">
        <f t="shared" ca="1" si="10"/>
        <v>7.560556543637631E-3</v>
      </c>
      <c r="AE54" s="7">
        <v>115</v>
      </c>
    </row>
    <row r="55" spans="1:31" s="26" customFormat="1" x14ac:dyDescent="0.25">
      <c r="A55" s="26">
        <v>35</v>
      </c>
      <c r="B55" s="26">
        <v>617</v>
      </c>
      <c r="C55" s="26">
        <v>12287</v>
      </c>
      <c r="D55" s="26">
        <v>15023</v>
      </c>
      <c r="E55" s="26">
        <v>14010</v>
      </c>
      <c r="F55" s="26">
        <v>11298</v>
      </c>
      <c r="G55" s="27"/>
      <c r="H55" s="7"/>
      <c r="I55" s="28">
        <f t="shared" si="1"/>
        <v>-1723</v>
      </c>
      <c r="J55" s="27">
        <f t="shared" si="1"/>
        <v>3725</v>
      </c>
      <c r="K55" s="7"/>
      <c r="L55" s="124">
        <f t="shared" si="2"/>
        <v>0.41960377396106541</v>
      </c>
      <c r="M55" s="27">
        <f t="shared" ca="1" si="3"/>
        <v>8.5605219586583016E-7</v>
      </c>
      <c r="N55" s="44"/>
      <c r="O55" s="44"/>
      <c r="P55" s="7"/>
      <c r="Q55" s="28">
        <f t="shared" ca="1" si="4"/>
        <v>-1704.2191035202509</v>
      </c>
      <c r="R55" s="27">
        <f t="shared" ca="1" si="5"/>
        <v>3721.5102457779667</v>
      </c>
      <c r="S55" s="7"/>
      <c r="T55" s="28">
        <f t="shared" ca="1" si="6"/>
        <v>0.41566631121614112</v>
      </c>
      <c r="U55" s="27">
        <f t="shared" ca="1" si="7"/>
        <v>0.91083787830093865</v>
      </c>
      <c r="V55" s="7"/>
      <c r="W55" s="28">
        <f t="shared" ca="1" si="8"/>
        <v>0.41867854307319696</v>
      </c>
      <c r="X55" s="27">
        <f t="shared" ca="1" si="11"/>
        <v>196.75771739453478</v>
      </c>
      <c r="Y55" s="7"/>
      <c r="Z55" s="28">
        <f t="shared" si="12"/>
        <v>197.00999999999988</v>
      </c>
      <c r="AA55" s="27">
        <f t="shared" si="9"/>
        <v>3.4384731593540265</v>
      </c>
      <c r="AB55" s="7"/>
      <c r="AC55" s="28">
        <f t="shared" ca="1" si="0"/>
        <v>-0.25228260546509773</v>
      </c>
      <c r="AD55" s="27">
        <f t="shared" ca="1" si="10"/>
        <v>7.826061107104465E-2</v>
      </c>
      <c r="AE55" s="7">
        <v>114</v>
      </c>
    </row>
    <row r="56" spans="1:31" s="26" customFormat="1" x14ac:dyDescent="0.25">
      <c r="A56" s="26">
        <v>36</v>
      </c>
      <c r="B56" s="26">
        <v>613</v>
      </c>
      <c r="C56" s="26">
        <v>12108</v>
      </c>
      <c r="D56" s="26">
        <v>14927</v>
      </c>
      <c r="E56" s="26">
        <v>14185</v>
      </c>
      <c r="F56" s="26">
        <v>11389</v>
      </c>
      <c r="G56" s="27"/>
      <c r="H56" s="7"/>
      <c r="I56" s="28">
        <f t="shared" si="1"/>
        <v>-2077</v>
      </c>
      <c r="J56" s="27">
        <f t="shared" si="1"/>
        <v>3538</v>
      </c>
      <c r="K56" s="7"/>
      <c r="L56" s="124">
        <f t="shared" si="2"/>
        <v>0.50495449640076406</v>
      </c>
      <c r="M56" s="27">
        <f t="shared" ca="1" si="3"/>
        <v>7.1600722435859886E-9</v>
      </c>
      <c r="N56" s="44"/>
      <c r="O56" s="44"/>
      <c r="P56" s="7"/>
      <c r="Q56" s="28">
        <f t="shared" ca="1" si="4"/>
        <v>-2058.2191035202509</v>
      </c>
      <c r="R56" s="27">
        <f t="shared" ca="1" si="5"/>
        <v>3534.5102457779667</v>
      </c>
      <c r="S56" s="7"/>
      <c r="T56" s="28">
        <f t="shared" ca="1" si="6"/>
        <v>0.50200842172679561</v>
      </c>
      <c r="U56" s="27">
        <f t="shared" ca="1" si="7"/>
        <v>0.86506971645441133</v>
      </c>
      <c r="V56" s="7"/>
      <c r="W56" s="28">
        <f t="shared" ca="1" si="8"/>
        <v>0.50486987919067305</v>
      </c>
      <c r="X56" s="27">
        <f t="shared" ca="1" si="11"/>
        <v>202.33980822759122</v>
      </c>
      <c r="Y56" s="7"/>
      <c r="Z56" s="28">
        <f t="shared" si="12"/>
        <v>202.52699999999987</v>
      </c>
      <c r="AA56" s="27">
        <f t="shared" si="9"/>
        <v>3.5347629741865534</v>
      </c>
      <c r="AB56" s="7"/>
      <c r="AC56" s="28">
        <f t="shared" ca="1" si="0"/>
        <v>-0.18719177240865292</v>
      </c>
      <c r="AD56" s="27">
        <f t="shared" ca="1" si="10"/>
        <v>4.6630839342469699E-3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11939</v>
      </c>
      <c r="D57" s="26">
        <v>14820</v>
      </c>
      <c r="E57" s="26">
        <v>14345</v>
      </c>
      <c r="F57" s="26">
        <v>11498</v>
      </c>
      <c r="G57" s="27"/>
      <c r="H57" s="7"/>
      <c r="I57" s="28">
        <f t="shared" si="1"/>
        <v>-2406</v>
      </c>
      <c r="J57" s="27">
        <f t="shared" si="1"/>
        <v>3322</v>
      </c>
      <c r="K57" s="7"/>
      <c r="L57" s="124">
        <f t="shared" si="2"/>
        <v>0.58499128560905611</v>
      </c>
      <c r="M57" s="27">
        <f t="shared" ca="1" si="3"/>
        <v>2.6179090609997396E-9</v>
      </c>
      <c r="N57" s="44"/>
      <c r="O57" s="44"/>
      <c r="P57" s="7"/>
      <c r="Q57" s="28">
        <f t="shared" ca="1" si="4"/>
        <v>-2387.2191035202509</v>
      </c>
      <c r="R57" s="27">
        <f t="shared" ca="1" si="5"/>
        <v>3318.5102457779667</v>
      </c>
      <c r="S57" s="7"/>
      <c r="T57" s="28">
        <f t="shared" ca="1" si="6"/>
        <v>0.58225292556296881</v>
      </c>
      <c r="U57" s="27">
        <f t="shared" ca="1" si="7"/>
        <v>0.81220381827874344</v>
      </c>
      <c r="V57" s="7"/>
      <c r="W57" s="28">
        <f t="shared" ca="1" si="8"/>
        <v>0.5849401201025014</v>
      </c>
      <c r="X57" s="27">
        <f t="shared" ca="1" si="11"/>
        <v>207.83223411097049</v>
      </c>
      <c r="Y57" s="7"/>
      <c r="Z57" s="28">
        <f t="shared" si="12"/>
        <v>207.99899999999988</v>
      </c>
      <c r="AA57" s="27">
        <f t="shared" si="9"/>
        <v>3.6302673908556833</v>
      </c>
      <c r="AB57" s="7"/>
      <c r="AC57" s="28">
        <f t="shared" ca="1" si="0"/>
        <v>-0.16676588902939216</v>
      </c>
      <c r="AD57" s="27">
        <f t="shared" ca="1" si="10"/>
        <v>6.5046105693454592E-2</v>
      </c>
      <c r="AE57" s="7">
        <v>112</v>
      </c>
    </row>
    <row r="58" spans="1:31" s="26" customFormat="1" x14ac:dyDescent="0.25">
      <c r="A58" s="26">
        <v>38</v>
      </c>
      <c r="B58" s="26">
        <v>629</v>
      </c>
      <c r="C58" s="26">
        <v>11789</v>
      </c>
      <c r="D58" s="26">
        <v>14697</v>
      </c>
      <c r="E58" s="26">
        <v>14511</v>
      </c>
      <c r="F58" s="26">
        <v>11631</v>
      </c>
      <c r="G58" s="27"/>
      <c r="H58" s="7"/>
      <c r="I58" s="28">
        <f t="shared" si="1"/>
        <v>-2722</v>
      </c>
      <c r="J58" s="27">
        <f t="shared" si="1"/>
        <v>3066</v>
      </c>
      <c r="K58" s="7"/>
      <c r="L58" s="124">
        <f t="shared" si="2"/>
        <v>0.66217433136278725</v>
      </c>
      <c r="M58" s="27">
        <f t="shared" ca="1" si="3"/>
        <v>1.3475887351999743E-7</v>
      </c>
      <c r="N58" s="44"/>
      <c r="O58" s="44"/>
      <c r="P58" s="7"/>
      <c r="Q58" s="28">
        <f t="shared" ca="1" si="4"/>
        <v>-2703.2191035202509</v>
      </c>
      <c r="R58" s="27">
        <f t="shared" ca="1" si="5"/>
        <v>3062.5102457779667</v>
      </c>
      <c r="S58" s="7"/>
      <c r="T58" s="28">
        <f t="shared" ca="1" si="6"/>
        <v>0.65932667392841171</v>
      </c>
      <c r="U58" s="27">
        <f t="shared" ca="1" si="7"/>
        <v>0.74954793895943339</v>
      </c>
      <c r="V58" s="7"/>
      <c r="W58" s="28">
        <f t="shared" ca="1" si="8"/>
        <v>0.66180723617959902</v>
      </c>
      <c r="X58" s="27">
        <f t="shared" ca="1" si="11"/>
        <v>213.51385342415722</v>
      </c>
      <c r="Y58" s="7"/>
      <c r="Z58" s="28">
        <f t="shared" si="12"/>
        <v>213.65999999999988</v>
      </c>
      <c r="AA58" s="27">
        <f t="shared" si="9"/>
        <v>3.7290704798110825</v>
      </c>
      <c r="AB58" s="7"/>
      <c r="AC58" s="28">
        <f t="shared" ca="1" si="0"/>
        <v>-0.14614657584266411</v>
      </c>
      <c r="AD58" s="27">
        <f t="shared" ca="1" si="10"/>
        <v>0.13037581315157354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11641</v>
      </c>
      <c r="D59" s="26">
        <v>14555</v>
      </c>
      <c r="E59" s="26">
        <v>14659</v>
      </c>
      <c r="F59" s="26">
        <v>11771</v>
      </c>
      <c r="G59" s="27"/>
      <c r="H59" s="7"/>
      <c r="I59" s="28">
        <f t="shared" si="1"/>
        <v>-3018</v>
      </c>
      <c r="J59" s="27">
        <f t="shared" si="1"/>
        <v>2784</v>
      </c>
      <c r="K59" s="7"/>
      <c r="L59" s="124">
        <f t="shared" si="2"/>
        <v>0.7323649176455137</v>
      </c>
      <c r="M59" s="27">
        <f t="shared" ca="1" si="3"/>
        <v>1.9889286110415438E-6</v>
      </c>
      <c r="N59" s="44"/>
      <c r="O59" s="44"/>
      <c r="P59" s="7"/>
      <c r="Q59" s="28">
        <f t="shared" ca="1" si="4"/>
        <v>-2999.2191035202509</v>
      </c>
      <c r="R59" s="27">
        <f t="shared" ca="1" si="5"/>
        <v>2780.5102457779667</v>
      </c>
      <c r="S59" s="7"/>
      <c r="T59" s="28">
        <f t="shared" ca="1" si="6"/>
        <v>0.73152233695426971</v>
      </c>
      <c r="U59" s="27">
        <f t="shared" ca="1" si="7"/>
        <v>0.68052857189675586</v>
      </c>
      <c r="V59" s="7"/>
      <c r="W59" s="28">
        <f t="shared" ca="1" si="8"/>
        <v>0.73377521144860636</v>
      </c>
      <c r="X59" s="27">
        <f t="shared" ca="1" si="11"/>
        <v>219.22731290870547</v>
      </c>
      <c r="Y59" s="7"/>
      <c r="Z59" s="28">
        <f t="shared" si="12"/>
        <v>219.2759999999999</v>
      </c>
      <c r="AA59" s="27">
        <f t="shared" si="9"/>
        <v>3.8270881706030839</v>
      </c>
      <c r="AB59" s="7"/>
      <c r="AC59" s="28">
        <f t="shared" ca="1" si="0"/>
        <v>-4.86870912944255E-2</v>
      </c>
      <c r="AD59" s="27">
        <f t="shared" ca="1" si="10"/>
        <v>3.4913176843986093E-2</v>
      </c>
      <c r="AE59" s="7">
        <v>110</v>
      </c>
    </row>
    <row r="60" spans="1:31" s="26" customFormat="1" x14ac:dyDescent="0.25">
      <c r="A60" s="26">
        <v>40</v>
      </c>
      <c r="B60" s="26">
        <v>624</v>
      </c>
      <c r="C60" s="26">
        <v>11508</v>
      </c>
      <c r="D60" s="26">
        <v>14403</v>
      </c>
      <c r="E60" s="26">
        <v>14786</v>
      </c>
      <c r="F60" s="26">
        <v>11930</v>
      </c>
      <c r="G60" s="27"/>
      <c r="H60" s="7"/>
      <c r="I60" s="28">
        <f t="shared" si="1"/>
        <v>-3278</v>
      </c>
      <c r="J60" s="27">
        <f t="shared" si="1"/>
        <v>2473</v>
      </c>
      <c r="K60" s="7"/>
      <c r="L60" s="124">
        <f t="shared" si="2"/>
        <v>0.79552628341201537</v>
      </c>
      <c r="M60" s="27">
        <f t="shared" ca="1" si="3"/>
        <v>1.9961352714025384E-6</v>
      </c>
      <c r="N60" s="44"/>
      <c r="O60" s="44"/>
      <c r="P60" s="7"/>
      <c r="Q60" s="28">
        <f t="shared" ca="1" si="4"/>
        <v>-3259.2191035202509</v>
      </c>
      <c r="R60" s="27">
        <f t="shared" ca="1" si="5"/>
        <v>2469.5102457779667</v>
      </c>
      <c r="S60" s="7"/>
      <c r="T60" s="28">
        <f t="shared" ca="1" si="6"/>
        <v>0.79493744636887465</v>
      </c>
      <c r="U60" s="27">
        <f t="shared" ca="1" si="7"/>
        <v>0.60441146850493777</v>
      </c>
      <c r="V60" s="7"/>
      <c r="W60" s="28">
        <f t="shared" ca="1" si="8"/>
        <v>0.79693912992576077</v>
      </c>
      <c r="X60" s="27">
        <f t="shared" ca="1" si="11"/>
        <v>224.89395644396461</v>
      </c>
      <c r="Y60" s="7"/>
      <c r="Z60" s="28">
        <f t="shared" si="12"/>
        <v>224.89199999999988</v>
      </c>
      <c r="AA60" s="27">
        <f t="shared" si="9"/>
        <v>3.9251058613950858</v>
      </c>
      <c r="AB60" s="7"/>
      <c r="AC60" s="28">
        <f t="shared" ca="1" si="0"/>
        <v>1.9564439647297149E-3</v>
      </c>
      <c r="AD60" s="27">
        <f t="shared" ca="1" si="10"/>
        <v>4.5730015796635826E-2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11395</v>
      </c>
      <c r="D61" s="26">
        <v>14229</v>
      </c>
      <c r="E61" s="26">
        <v>14904</v>
      </c>
      <c r="F61" s="26">
        <v>12097</v>
      </c>
      <c r="G61" s="27"/>
      <c r="H61" s="7"/>
      <c r="I61" s="28">
        <f t="shared" si="1"/>
        <v>-3509</v>
      </c>
      <c r="J61" s="27">
        <f t="shared" si="1"/>
        <v>2132</v>
      </c>
      <c r="K61" s="7"/>
      <c r="L61" s="124">
        <f t="shared" si="2"/>
        <v>0.8518767350025821</v>
      </c>
      <c r="M61" s="27">
        <f t="shared" ca="1" si="3"/>
        <v>1.274160087815832E-6</v>
      </c>
      <c r="N61" s="44"/>
      <c r="O61" s="44"/>
      <c r="P61" s="7"/>
      <c r="Q61" s="28">
        <f t="shared" ca="1" si="4"/>
        <v>-3490.2191035202509</v>
      </c>
      <c r="R61" s="27">
        <f t="shared" ca="1" si="5"/>
        <v>2128.5102457779667</v>
      </c>
      <c r="S61" s="7"/>
      <c r="T61" s="28">
        <f t="shared" ca="1" si="6"/>
        <v>0.85127933204108142</v>
      </c>
      <c r="U61" s="27">
        <f t="shared" ca="1" si="7"/>
        <v>0.520951879255388</v>
      </c>
      <c r="V61" s="7"/>
      <c r="W61" s="28">
        <f t="shared" ca="1" si="8"/>
        <v>0.85300552200100821</v>
      </c>
      <c r="X61" s="27">
        <f t="shared" ca="1" si="11"/>
        <v>230.65776235305475</v>
      </c>
      <c r="Y61" s="7"/>
      <c r="Z61" s="28">
        <f t="shared" si="12"/>
        <v>230.59799999999987</v>
      </c>
      <c r="AA61" s="27">
        <f t="shared" si="9"/>
        <v>4.024694348513882</v>
      </c>
      <c r="AB61" s="7"/>
      <c r="AC61" s="28">
        <f t="shared" ca="1" si="0"/>
        <v>5.9762353054878758E-2</v>
      </c>
      <c r="AD61" s="27">
        <f t="shared" ca="1" si="10"/>
        <v>1.8850101756527238E-2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11294</v>
      </c>
      <c r="D62" s="26">
        <v>14052</v>
      </c>
      <c r="E62" s="26">
        <v>15005</v>
      </c>
      <c r="F62" s="26">
        <v>12281</v>
      </c>
      <c r="G62" s="27"/>
      <c r="H62" s="7"/>
      <c r="I62" s="28">
        <f t="shared" si="1"/>
        <v>-3711</v>
      </c>
      <c r="J62" s="27">
        <f t="shared" si="1"/>
        <v>1771</v>
      </c>
      <c r="K62" s="7"/>
      <c r="L62" s="124">
        <f t="shared" si="2"/>
        <v>0.90012967864517479</v>
      </c>
      <c r="M62" s="27">
        <f t="shared" ca="1" si="3"/>
        <v>3.4328568785914656E-6</v>
      </c>
      <c r="N62" s="44"/>
      <c r="O62" s="44"/>
      <c r="P62" s="7"/>
      <c r="Q62" s="28">
        <f t="shared" ca="1" si="4"/>
        <v>-3692.2191035202509</v>
      </c>
      <c r="R62" s="27">
        <f t="shared" ca="1" si="5"/>
        <v>1767.5102457779667</v>
      </c>
      <c r="S62" s="7"/>
      <c r="T62" s="28">
        <f t="shared" ca="1" si="6"/>
        <v>0.9005479939708898</v>
      </c>
      <c r="U62" s="27">
        <f t="shared" ca="1" si="7"/>
        <v>0.43259729943401715</v>
      </c>
      <c r="V62" s="7"/>
      <c r="W62" s="28">
        <f t="shared" ca="1" si="8"/>
        <v>0.90198247568710666</v>
      </c>
      <c r="X62" s="27">
        <f t="shared" ca="1" si="11"/>
        <v>236.44850991521673</v>
      </c>
      <c r="Y62" s="7"/>
      <c r="Z62" s="28">
        <f t="shared" si="12"/>
        <v>236.34899999999988</v>
      </c>
      <c r="AA62" s="27">
        <f t="shared" si="9"/>
        <v>4.1250682337960756</v>
      </c>
      <c r="AB62" s="7"/>
      <c r="AC62" s="28">
        <f t="shared" ca="1" si="0"/>
        <v>9.9509915216856371E-2</v>
      </c>
      <c r="AD62" s="27">
        <f t="shared" ca="1" si="10"/>
        <v>-1.4831205428492922E-2</v>
      </c>
      <c r="AE62" s="7">
        <v>107</v>
      </c>
    </row>
    <row r="63" spans="1:31" s="26" customFormat="1" x14ac:dyDescent="0.25">
      <c r="A63" s="26">
        <v>43</v>
      </c>
      <c r="B63" s="26">
        <v>623</v>
      </c>
      <c r="C63" s="26">
        <v>11207</v>
      </c>
      <c r="D63" s="26">
        <v>13866</v>
      </c>
      <c r="E63" s="26">
        <v>15076</v>
      </c>
      <c r="F63" s="26">
        <v>12461</v>
      </c>
      <c r="G63" s="27"/>
      <c r="H63" s="7"/>
      <c r="I63" s="28">
        <f t="shared" si="1"/>
        <v>-3869</v>
      </c>
      <c r="J63" s="27">
        <f t="shared" si="1"/>
        <v>1405</v>
      </c>
      <c r="K63" s="7"/>
      <c r="L63" s="124">
        <f t="shared" si="2"/>
        <v>0.93845543573722889</v>
      </c>
      <c r="M63" s="27">
        <f t="shared" ca="1" si="3"/>
        <v>3.1261892256370603E-6</v>
      </c>
      <c r="N63" s="44"/>
      <c r="O63" s="44"/>
      <c r="P63" s="7"/>
      <c r="Q63" s="28">
        <f t="shared" ca="1" si="4"/>
        <v>-3850.2191035202509</v>
      </c>
      <c r="R63" s="27">
        <f t="shared" ca="1" si="5"/>
        <v>1401.5102457779667</v>
      </c>
      <c r="S63" s="7"/>
      <c r="T63" s="28">
        <f t="shared" ca="1" si="6"/>
        <v>0.93908486815361136</v>
      </c>
      <c r="U63" s="27">
        <f t="shared" ca="1" si="7"/>
        <v>0.343018971969691</v>
      </c>
      <c r="V63" s="7"/>
      <c r="W63" s="28">
        <f t="shared" ca="1" si="8"/>
        <v>0.94022353902200528</v>
      </c>
      <c r="X63" s="27">
        <f t="shared" ca="1" si="11"/>
        <v>242.02788512605241</v>
      </c>
      <c r="Y63" s="7"/>
      <c r="Z63" s="28">
        <f t="shared" si="12"/>
        <v>241.95599999999988</v>
      </c>
      <c r="AA63" s="27">
        <f t="shared" si="9"/>
        <v>4.2229288449553977</v>
      </c>
      <c r="AB63" s="7"/>
      <c r="AC63" s="28">
        <f t="shared" ca="1" si="0"/>
        <v>7.1885126052535497E-2</v>
      </c>
      <c r="AD63" s="27">
        <f t="shared" ca="1" si="10"/>
        <v>0.10952114019954706</v>
      </c>
      <c r="AE63" s="7">
        <v>106</v>
      </c>
    </row>
    <row r="64" spans="1:31" s="26" customFormat="1" x14ac:dyDescent="0.25">
      <c r="A64" s="26">
        <v>44</v>
      </c>
      <c r="B64" s="26">
        <v>628</v>
      </c>
      <c r="C64" s="26">
        <v>11156</v>
      </c>
      <c r="D64" s="26">
        <v>13674</v>
      </c>
      <c r="E64" s="26">
        <v>15145</v>
      </c>
      <c r="F64" s="26">
        <v>12658</v>
      </c>
      <c r="G64" s="27"/>
      <c r="H64" s="7"/>
      <c r="I64" s="28">
        <f t="shared" si="1"/>
        <v>-3989</v>
      </c>
      <c r="J64" s="27">
        <f t="shared" si="1"/>
        <v>1016</v>
      </c>
      <c r="K64" s="7"/>
      <c r="L64" s="124">
        <f t="shared" si="2"/>
        <v>0.96800072149844718</v>
      </c>
      <c r="M64" s="27">
        <f t="shared" ca="1" si="3"/>
        <v>1.3850128211525166E-6</v>
      </c>
      <c r="N64" s="44"/>
      <c r="O64" s="44"/>
      <c r="P64" s="7"/>
      <c r="Q64" s="28">
        <f t="shared" ca="1" si="4"/>
        <v>-3970.2191035202509</v>
      </c>
      <c r="R64" s="27">
        <f t="shared" ca="1" si="5"/>
        <v>1012.5102457779666</v>
      </c>
      <c r="S64" s="7"/>
      <c r="T64" s="28">
        <f t="shared" ca="1" si="6"/>
        <v>0.96835338019112127</v>
      </c>
      <c r="U64" s="27">
        <f t="shared" ca="1" si="7"/>
        <v>0.24781140534777057</v>
      </c>
      <c r="V64" s="7"/>
      <c r="W64" s="28">
        <f t="shared" ca="1" si="8"/>
        <v>0.96917758717521429</v>
      </c>
      <c r="X64" s="27">
        <f t="shared" ca="1" si="11"/>
        <v>247.72842344572291</v>
      </c>
      <c r="Y64" s="7"/>
      <c r="Z64" s="28">
        <f t="shared" si="12"/>
        <v>247.60799999999986</v>
      </c>
      <c r="AA64" s="27">
        <f t="shared" si="9"/>
        <v>4.3215748542781167</v>
      </c>
      <c r="AB64" s="7"/>
      <c r="AC64" s="28">
        <f t="shared" ca="1" si="0"/>
        <v>0.12042344572304842</v>
      </c>
      <c r="AD64" s="27">
        <f t="shared" ca="1" si="10"/>
        <v>-1.9990471885392935E-2</v>
      </c>
      <c r="AE64" s="7">
        <v>105</v>
      </c>
    </row>
    <row r="65" spans="1:31" s="26" customFormat="1" x14ac:dyDescent="0.25">
      <c r="A65" s="26">
        <v>45</v>
      </c>
      <c r="B65" s="26">
        <v>600</v>
      </c>
      <c r="C65" s="26">
        <v>11111</v>
      </c>
      <c r="D65" s="26">
        <v>13487</v>
      </c>
      <c r="E65" s="26">
        <v>15180</v>
      </c>
      <c r="F65" s="26">
        <v>12846</v>
      </c>
      <c r="G65" s="27"/>
      <c r="H65" s="7"/>
      <c r="I65" s="28">
        <f t="shared" si="1"/>
        <v>-4069</v>
      </c>
      <c r="J65" s="27">
        <f t="shared" si="1"/>
        <v>641</v>
      </c>
      <c r="K65" s="7"/>
      <c r="L65" s="124">
        <f t="shared" si="2"/>
        <v>0.98744105750755973</v>
      </c>
      <c r="M65" s="27">
        <f t="shared" ca="1" si="3"/>
        <v>8.9430515644818104E-7</v>
      </c>
      <c r="N65" s="44"/>
      <c r="O65" s="44"/>
      <c r="P65" s="7"/>
      <c r="Q65" s="28">
        <f t="shared" ca="1" si="4"/>
        <v>-4050.2191035202509</v>
      </c>
      <c r="R65" s="27">
        <f t="shared" ca="1" si="5"/>
        <v>637.51024577796659</v>
      </c>
      <c r="S65" s="7"/>
      <c r="T65" s="28">
        <f t="shared" ca="1" si="6"/>
        <v>0.98786572154946128</v>
      </c>
      <c r="U65" s="27">
        <f t="shared" ca="1" si="7"/>
        <v>0.15603033212612494</v>
      </c>
      <c r="V65" s="7"/>
      <c r="W65" s="28">
        <f t="shared" ca="1" si="8"/>
        <v>0.98838673459644799</v>
      </c>
      <c r="X65" s="27">
        <f t="shared" ca="1" si="11"/>
        <v>253.10033352753078</v>
      </c>
      <c r="Y65" s="7"/>
      <c r="Z65" s="28">
        <f t="shared" si="12"/>
        <v>253.00799999999987</v>
      </c>
      <c r="AA65" s="27">
        <f t="shared" si="9"/>
        <v>4.4158226338858109</v>
      </c>
      <c r="AB65" s="7"/>
      <c r="AC65" s="28">
        <f t="shared" ca="1" si="0"/>
        <v>9.2333527530911397E-2</v>
      </c>
      <c r="AD65" s="27">
        <f t="shared" ca="1" si="10"/>
        <v>8.6395018034863824E-3</v>
      </c>
      <c r="AE65" s="7">
        <v>104</v>
      </c>
    </row>
    <row r="66" spans="1:31" s="26" customFormat="1" x14ac:dyDescent="0.25">
      <c r="A66" s="26">
        <v>46</v>
      </c>
      <c r="B66" s="26">
        <v>624</v>
      </c>
      <c r="C66" s="26">
        <v>11089</v>
      </c>
      <c r="D66" s="26">
        <v>13291</v>
      </c>
      <c r="E66" s="26">
        <v>15205</v>
      </c>
      <c r="F66" s="26">
        <v>13044</v>
      </c>
      <c r="G66" s="27"/>
      <c r="H66" s="7"/>
      <c r="I66" s="28">
        <f t="shared" si="1"/>
        <v>-4116</v>
      </c>
      <c r="J66" s="27">
        <f t="shared" si="1"/>
        <v>247</v>
      </c>
      <c r="K66" s="7"/>
      <c r="L66" s="124">
        <f t="shared" si="2"/>
        <v>0.99836116014416787</v>
      </c>
      <c r="M66" s="27">
        <f t="shared" ca="1" si="3"/>
        <v>1.3699997649352591E-6</v>
      </c>
      <c r="N66" s="44"/>
      <c r="O66" s="44"/>
      <c r="P66" s="7"/>
      <c r="Q66" s="28">
        <f t="shared" ca="1" si="4"/>
        <v>-4097.2191035202513</v>
      </c>
      <c r="R66" s="27">
        <f t="shared" ca="1" si="5"/>
        <v>243.51024577796662</v>
      </c>
      <c r="S66" s="7"/>
      <c r="T66" s="28">
        <f t="shared" ca="1" si="6"/>
        <v>0.9993292220974862</v>
      </c>
      <c r="U66" s="27">
        <f t="shared" ca="1" si="7"/>
        <v>5.9599017861249277E-2</v>
      </c>
      <c r="V66" s="7"/>
      <c r="W66" s="28">
        <f t="shared" ca="1" si="8"/>
        <v>0.99953163003482515</v>
      </c>
      <c r="X66" s="27">
        <f t="shared" ca="1" si="11"/>
        <v>258.65888990606049</v>
      </c>
      <c r="Y66" s="7"/>
      <c r="Z66" s="28">
        <f t="shared" si="12"/>
        <v>258.62399999999985</v>
      </c>
      <c r="AA66" s="27">
        <f t="shared" si="9"/>
        <v>4.5138403246778118</v>
      </c>
      <c r="AB66" s="7"/>
      <c r="AC66" s="28">
        <f t="shared" ca="1" si="0"/>
        <v>3.4889906060641351E-2</v>
      </c>
      <c r="AD66" s="27">
        <f t="shared" ca="1" si="10"/>
        <v>9.4420111188526334E-2</v>
      </c>
      <c r="AE66" s="7">
        <v>103</v>
      </c>
    </row>
    <row r="67" spans="1:31" s="26" customFormat="1" x14ac:dyDescent="0.25">
      <c r="A67" s="26">
        <v>47</v>
      </c>
      <c r="B67" s="26">
        <v>634</v>
      </c>
      <c r="C67" s="26">
        <v>11082</v>
      </c>
      <c r="D67" s="26">
        <v>13081</v>
      </c>
      <c r="E67" s="26">
        <v>15200</v>
      </c>
      <c r="F67" s="26">
        <v>13242</v>
      </c>
      <c r="G67" s="27"/>
      <c r="H67" s="7"/>
      <c r="I67" s="28">
        <f t="shared" si="1"/>
        <v>-4118</v>
      </c>
      <c r="J67" s="27">
        <f t="shared" si="1"/>
        <v>-161</v>
      </c>
      <c r="K67" s="7"/>
      <c r="L67" s="124">
        <f t="shared" si="2"/>
        <v>0.99964170472272706</v>
      </c>
      <c r="M67" s="27">
        <f t="shared" ca="1" si="3"/>
        <v>2.2796412734099353E-9</v>
      </c>
      <c r="N67" s="44"/>
      <c r="O67" s="44"/>
      <c r="P67" s="7"/>
      <c r="Q67" s="28">
        <f t="shared" ca="1" si="4"/>
        <v>-4099.2191035202513</v>
      </c>
      <c r="R67" s="27">
        <f t="shared" ca="1" si="5"/>
        <v>-164.48975422203338</v>
      </c>
      <c r="S67" s="7"/>
      <c r="T67" s="28">
        <f t="shared" ca="1" si="6"/>
        <v>0.99981703063144467</v>
      </c>
      <c r="U67" s="27">
        <f t="shared" ca="1" si="7"/>
        <v>-4.0258789803901171E-2</v>
      </c>
      <c r="V67" s="7"/>
      <c r="W67" s="28">
        <f t="shared" ca="1" si="8"/>
        <v>0.9996894503117737</v>
      </c>
      <c r="X67" s="27">
        <f t="shared" ca="1" si="11"/>
        <v>264.37735116995873</v>
      </c>
      <c r="Y67" s="7"/>
      <c r="Z67" s="28">
        <f t="shared" si="12"/>
        <v>264.32999999999987</v>
      </c>
      <c r="AA67" s="27">
        <f t="shared" si="9"/>
        <v>4.6134288117966085</v>
      </c>
      <c r="AB67" s="7"/>
      <c r="AC67" s="28">
        <f t="shared" ca="1" si="0"/>
        <v>4.7351169958858463E-2</v>
      </c>
      <c r="AD67" s="27">
        <f t="shared" ca="1" si="10"/>
        <v>9.8314218699329103E-3</v>
      </c>
      <c r="AE67" s="7">
        <v>102</v>
      </c>
    </row>
    <row r="68" spans="1:31" s="26" customFormat="1" x14ac:dyDescent="0.25">
      <c r="A68" s="26">
        <v>48</v>
      </c>
      <c r="B68" s="26">
        <v>629</v>
      </c>
      <c r="C68" s="26">
        <v>11098</v>
      </c>
      <c r="D68" s="26">
        <v>12881</v>
      </c>
      <c r="E68" s="26">
        <v>15181</v>
      </c>
      <c r="F68" s="26">
        <v>13441</v>
      </c>
      <c r="G68" s="27"/>
      <c r="H68" s="7"/>
      <c r="I68" s="28">
        <f t="shared" si="1"/>
        <v>-4083</v>
      </c>
      <c r="J68" s="27">
        <f t="shared" si="1"/>
        <v>-560</v>
      </c>
      <c r="K68" s="7"/>
      <c r="L68" s="124">
        <f t="shared" si="2"/>
        <v>0.99112403983712505</v>
      </c>
      <c r="M68" s="27">
        <f t="shared" ca="1" si="3"/>
        <v>8.6434348033477611E-8</v>
      </c>
      <c r="N68" s="44"/>
      <c r="O68" s="44"/>
      <c r="P68" s="7"/>
      <c r="Q68" s="28">
        <f t="shared" ca="1" si="4"/>
        <v>-4064.2191035202509</v>
      </c>
      <c r="R68" s="27">
        <f t="shared" ca="1" si="5"/>
        <v>-563.48975422203341</v>
      </c>
      <c r="S68" s="7"/>
      <c r="T68" s="28">
        <f t="shared" ca="1" si="6"/>
        <v>0.99128038128717078</v>
      </c>
      <c r="U68" s="27">
        <f t="shared" ca="1" si="7"/>
        <v>-0.13791385171173212</v>
      </c>
      <c r="V68" s="7"/>
      <c r="W68" s="28">
        <f t="shared" ca="1" si="8"/>
        <v>0.99083004264660535</v>
      </c>
      <c r="X68" s="27">
        <f t="shared" ca="1" si="11"/>
        <v>269.99532228055841</v>
      </c>
      <c r="Y68" s="7"/>
      <c r="Z68" s="28">
        <f t="shared" si="12"/>
        <v>269.99099999999987</v>
      </c>
      <c r="AA68" s="27">
        <f t="shared" si="9"/>
        <v>4.7122319007520082</v>
      </c>
      <c r="AB68" s="7"/>
      <c r="AC68" s="28">
        <f t="shared" ca="1" si="0"/>
        <v>4.3222805585401147E-3</v>
      </c>
      <c r="AD68" s="27">
        <f t="shared" ca="1" si="10"/>
        <v>3.2858175922001465E-2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11139</v>
      </c>
      <c r="D69" s="26">
        <v>12680</v>
      </c>
      <c r="E69" s="26">
        <v>15144</v>
      </c>
      <c r="F69" s="26">
        <v>13639</v>
      </c>
      <c r="G69" s="27"/>
      <c r="H69" s="7"/>
      <c r="I69" s="28">
        <f t="shared" si="1"/>
        <v>-4005</v>
      </c>
      <c r="J69" s="27">
        <f t="shared" si="1"/>
        <v>-959</v>
      </c>
      <c r="K69" s="7"/>
      <c r="L69" s="124">
        <f t="shared" si="2"/>
        <v>0.97268396050396611</v>
      </c>
      <c r="M69" s="27">
        <f t="shared" ca="1" si="3"/>
        <v>1.443040648085393E-6</v>
      </c>
      <c r="N69" s="44"/>
      <c r="O69" s="44"/>
      <c r="P69" s="7"/>
      <c r="Q69" s="28">
        <f t="shared" ca="1" si="4"/>
        <v>-3986.2191035202509</v>
      </c>
      <c r="R69" s="27">
        <f t="shared" ca="1" si="5"/>
        <v>-962.48975422203341</v>
      </c>
      <c r="S69" s="7"/>
      <c r="T69" s="28">
        <f t="shared" ca="1" si="6"/>
        <v>0.97225584846278934</v>
      </c>
      <c r="U69" s="27">
        <f t="shared" ca="1" si="7"/>
        <v>-0.23556891361956309</v>
      </c>
      <c r="V69" s="7"/>
      <c r="W69" s="28">
        <f t="shared" ca="1" si="8"/>
        <v>0.97148269423536227</v>
      </c>
      <c r="X69" s="27">
        <f t="shared" ca="1" si="11"/>
        <v>275.70144528374749</v>
      </c>
      <c r="Y69" s="7"/>
      <c r="Z69" s="28">
        <f t="shared" si="12"/>
        <v>275.71499999999986</v>
      </c>
      <c r="AA69" s="27">
        <f t="shared" si="9"/>
        <v>4.8121345471361634</v>
      </c>
      <c r="AB69" s="7"/>
      <c r="AC69" s="28">
        <f t="shared" ca="1" si="0"/>
        <v>-1.3554716252372145E-2</v>
      </c>
      <c r="AD69" s="27">
        <f t="shared" ca="1" si="10"/>
        <v>-4.3628783712620134E-2</v>
      </c>
      <c r="AE69" s="7">
        <v>100</v>
      </c>
    </row>
    <row r="70" spans="1:31" s="26" customFormat="1" x14ac:dyDescent="0.25">
      <c r="A70" s="26">
        <v>50</v>
      </c>
      <c r="B70" s="26">
        <v>624</v>
      </c>
      <c r="C70" s="26">
        <v>11196</v>
      </c>
      <c r="D70" s="26">
        <v>12491</v>
      </c>
      <c r="E70" s="26">
        <v>15090</v>
      </c>
      <c r="F70" s="26">
        <v>13831</v>
      </c>
      <c r="G70" s="27"/>
      <c r="H70" s="7"/>
      <c r="I70" s="28">
        <f t="shared" si="1"/>
        <v>-3894</v>
      </c>
      <c r="J70" s="27">
        <f t="shared" si="1"/>
        <v>-1340</v>
      </c>
      <c r="K70" s="7"/>
      <c r="L70" s="124">
        <f t="shared" si="2"/>
        <v>0.94516448258080743</v>
      </c>
      <c r="M70" s="27">
        <f t="shared" ca="1" si="3"/>
        <v>1.1309537487664276E-6</v>
      </c>
      <c r="N70" s="44"/>
      <c r="O70" s="44"/>
      <c r="P70" s="7"/>
      <c r="Q70" s="28">
        <f t="shared" ca="1" si="4"/>
        <v>-3875.2191035202509</v>
      </c>
      <c r="R70" s="27">
        <f t="shared" ca="1" si="5"/>
        <v>-1343.4897542220333</v>
      </c>
      <c r="S70" s="7"/>
      <c r="T70" s="28">
        <f t="shared" ca="1" si="6"/>
        <v>0.94518247482809259</v>
      </c>
      <c r="U70" s="27">
        <f t="shared" ca="1" si="7"/>
        <v>-0.32881848401275504</v>
      </c>
      <c r="V70" s="7"/>
      <c r="W70" s="28">
        <f t="shared" ca="1" si="8"/>
        <v>0.94410101948846881</v>
      </c>
      <c r="X70" s="27">
        <f t="shared" ca="1" si="11"/>
        <v>281.27380503825657</v>
      </c>
      <c r="Y70" s="7"/>
      <c r="Z70" s="28">
        <f t="shared" si="12"/>
        <v>281.33099999999985</v>
      </c>
      <c r="AA70" s="27">
        <f t="shared" si="9"/>
        <v>4.9101522379281644</v>
      </c>
      <c r="AB70" s="7"/>
      <c r="AC70" s="28">
        <f t="shared" ca="1" si="0"/>
        <v>-5.7194961743277872E-2</v>
      </c>
      <c r="AD70" s="27">
        <f t="shared" ca="1" si="10"/>
        <v>-1.4774100181000449E-2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11271</v>
      </c>
      <c r="D71" s="26">
        <v>12304</v>
      </c>
      <c r="E71" s="26">
        <v>15017</v>
      </c>
      <c r="F71" s="26">
        <v>14020</v>
      </c>
      <c r="G71" s="27"/>
      <c r="H71" s="7"/>
      <c r="I71" s="28">
        <f t="shared" si="1"/>
        <v>-3746</v>
      </c>
      <c r="J71" s="27">
        <f t="shared" si="1"/>
        <v>-1716</v>
      </c>
      <c r="K71" s="7"/>
      <c r="L71" s="124">
        <f t="shared" si="2"/>
        <v>0.90778249835553382</v>
      </c>
      <c r="M71" s="27">
        <f t="shared" ca="1" si="3"/>
        <v>6.9917627500223954E-9</v>
      </c>
      <c r="N71" s="44"/>
      <c r="O71" s="44"/>
      <c r="P71" s="7"/>
      <c r="Q71" s="28">
        <f t="shared" ca="1" si="4"/>
        <v>-3727.2191035202509</v>
      </c>
      <c r="R71" s="27">
        <f t="shared" ca="1" si="5"/>
        <v>-1719.4897542220333</v>
      </c>
      <c r="S71" s="7"/>
      <c r="T71" s="28">
        <f t="shared" ca="1" si="6"/>
        <v>0.90908464331516359</v>
      </c>
      <c r="U71" s="27">
        <f t="shared" ca="1" si="7"/>
        <v>-0.42084430676299173</v>
      </c>
      <c r="V71" s="7"/>
      <c r="W71" s="28">
        <f t="shared" ca="1" si="8"/>
        <v>0.90769888159435508</v>
      </c>
      <c r="X71" s="27">
        <f t="shared" ca="1" si="11"/>
        <v>286.94548492332092</v>
      </c>
      <c r="Y71" s="7"/>
      <c r="Z71" s="28">
        <f t="shared" si="12"/>
        <v>287.05499999999984</v>
      </c>
      <c r="AA71" s="27">
        <f t="shared" si="9"/>
        <v>5.0100548843123196</v>
      </c>
      <c r="AB71" s="7"/>
      <c r="AC71" s="28">
        <f t="shared" ca="1" si="0"/>
        <v>-0.10951507667891747</v>
      </c>
      <c r="AD71" s="27">
        <f t="shared" ca="1" si="10"/>
        <v>6.4783346959302435E-2</v>
      </c>
      <c r="AE71" s="7">
        <v>98</v>
      </c>
    </row>
    <row r="72" spans="1:31" s="26" customFormat="1" x14ac:dyDescent="0.25">
      <c r="A72" s="26">
        <v>52</v>
      </c>
      <c r="B72" s="26">
        <v>618</v>
      </c>
      <c r="C72" s="26">
        <v>11366</v>
      </c>
      <c r="D72" s="26">
        <v>12133</v>
      </c>
      <c r="E72" s="26">
        <v>14926</v>
      </c>
      <c r="F72" s="26">
        <v>14198</v>
      </c>
      <c r="G72" s="27"/>
      <c r="H72" s="7"/>
      <c r="I72" s="28">
        <f t="shared" si="1"/>
        <v>-3560</v>
      </c>
      <c r="J72" s="27">
        <f t="shared" si="1"/>
        <v>-2065</v>
      </c>
      <c r="K72" s="7"/>
      <c r="L72" s="124">
        <f t="shared" si="2"/>
        <v>0.86278385070957353</v>
      </c>
      <c r="M72" s="27">
        <f t="shared" ca="1" si="3"/>
        <v>5.3828946381611211E-7</v>
      </c>
      <c r="N72" s="44"/>
      <c r="O72" s="44"/>
      <c r="P72" s="7"/>
      <c r="Q72" s="28">
        <f t="shared" ca="1" si="4"/>
        <v>-3541.2191035202509</v>
      </c>
      <c r="R72" s="27">
        <f t="shared" ca="1" si="5"/>
        <v>-2068.4897542220333</v>
      </c>
      <c r="S72" s="7"/>
      <c r="T72" s="28">
        <f t="shared" ca="1" si="6"/>
        <v>0.86371844965702316</v>
      </c>
      <c r="U72" s="27">
        <f t="shared" ca="1" si="7"/>
        <v>-0.50626189224126994</v>
      </c>
      <c r="V72" s="7"/>
      <c r="W72" s="28">
        <f t="shared" ca="1" si="8"/>
        <v>0.86205016858234396</v>
      </c>
      <c r="X72" s="27">
        <f t="shared" ca="1" si="11"/>
        <v>292.49594131185086</v>
      </c>
      <c r="Y72" s="7"/>
      <c r="Z72" s="28">
        <f t="shared" si="12"/>
        <v>292.61699999999985</v>
      </c>
      <c r="AA72" s="27">
        <f t="shared" si="9"/>
        <v>5.1071300973082439</v>
      </c>
      <c r="AB72" s="7"/>
      <c r="AC72" s="28">
        <f t="shared" ca="1" si="0"/>
        <v>-0.12105868814899168</v>
      </c>
      <c r="AD72" s="27">
        <f t="shared" ca="1" si="10"/>
        <v>2.3299554008588075E-2</v>
      </c>
      <c r="AE72" s="7">
        <v>97</v>
      </c>
    </row>
    <row r="73" spans="1:31" s="26" customFormat="1" x14ac:dyDescent="0.25">
      <c r="A73" s="26">
        <v>53</v>
      </c>
      <c r="B73" s="26">
        <v>608</v>
      </c>
      <c r="C73" s="26">
        <v>11466</v>
      </c>
      <c r="D73" s="26">
        <v>11963</v>
      </c>
      <c r="E73" s="26">
        <v>14815</v>
      </c>
      <c r="F73" s="26">
        <v>14357</v>
      </c>
      <c r="G73" s="27"/>
      <c r="H73" s="7"/>
      <c r="I73" s="28">
        <f t="shared" si="1"/>
        <v>-3349</v>
      </c>
      <c r="J73" s="27">
        <f t="shared" si="1"/>
        <v>-2394</v>
      </c>
      <c r="K73" s="7"/>
      <c r="L73" s="124">
        <f t="shared" si="2"/>
        <v>0.81058402071671698</v>
      </c>
      <c r="M73" s="27">
        <f t="shared" ca="1" si="3"/>
        <v>6.9711360110503842E-8</v>
      </c>
      <c r="N73" s="44"/>
      <c r="O73" s="44"/>
      <c r="P73" s="7"/>
      <c r="Q73" s="28">
        <f t="shared" ca="1" si="4"/>
        <v>-3330.2191035202509</v>
      </c>
      <c r="R73" s="27">
        <f t="shared" ca="1" si="5"/>
        <v>-2397.4897542220333</v>
      </c>
      <c r="S73" s="7"/>
      <c r="T73" s="28">
        <f t="shared" ca="1" si="6"/>
        <v>0.81225464932440139</v>
      </c>
      <c r="U73" s="27">
        <f t="shared" ca="1" si="7"/>
        <v>-0.58678448714772702</v>
      </c>
      <c r="V73" s="7"/>
      <c r="W73" s="28">
        <f t="shared" ca="1" si="8"/>
        <v>0.81031999162720125</v>
      </c>
      <c r="X73" s="27">
        <f t="shared" ca="1" si="11"/>
        <v>297.98099355653994</v>
      </c>
      <c r="Y73" s="7"/>
      <c r="Z73" s="28">
        <f t="shared" si="12"/>
        <v>298.08899999999983</v>
      </c>
      <c r="AA73" s="27">
        <f t="shared" si="9"/>
        <v>5.2026345139773742</v>
      </c>
      <c r="AB73" s="7"/>
      <c r="AC73" s="28">
        <f t="shared" ca="1" si="0"/>
        <v>-0.1080064434598853</v>
      </c>
      <c r="AD73" s="27">
        <f t="shared" ca="1" si="10"/>
        <v>1.4821244573681724E-2</v>
      </c>
      <c r="AE73" s="7">
        <v>96</v>
      </c>
    </row>
    <row r="74" spans="1:31" s="26" customFormat="1" x14ac:dyDescent="0.25">
      <c r="A74" s="26">
        <v>54</v>
      </c>
      <c r="B74" s="26">
        <v>626</v>
      </c>
      <c r="C74" s="26">
        <v>11597</v>
      </c>
      <c r="D74" s="26">
        <v>11806</v>
      </c>
      <c r="E74" s="26">
        <v>14690</v>
      </c>
      <c r="F74" s="26">
        <v>14514</v>
      </c>
      <c r="G74" s="27"/>
      <c r="H74" s="7"/>
      <c r="I74" s="28">
        <f t="shared" si="1"/>
        <v>-3093</v>
      </c>
      <c r="J74" s="27">
        <f t="shared" si="1"/>
        <v>-2708</v>
      </c>
      <c r="K74" s="7"/>
      <c r="L74" s="124">
        <f t="shared" si="2"/>
        <v>0.7491264247730417</v>
      </c>
      <c r="M74" s="27">
        <f t="shared" ca="1" si="3"/>
        <v>2.2506901291480148E-6</v>
      </c>
      <c r="N74" s="44"/>
      <c r="O74" s="44"/>
      <c r="P74" s="7"/>
      <c r="Q74" s="28">
        <f t="shared" ca="1" si="4"/>
        <v>-3074.2191035202509</v>
      </c>
      <c r="R74" s="27">
        <f t="shared" ca="1" si="5"/>
        <v>-2711.4897542220333</v>
      </c>
      <c r="S74" s="7"/>
      <c r="T74" s="28">
        <f t="shared" ca="1" si="6"/>
        <v>0.74981515697771339</v>
      </c>
      <c r="U74" s="27">
        <f t="shared" ca="1" si="7"/>
        <v>-0.66363583912531832</v>
      </c>
      <c r="V74" s="7"/>
      <c r="W74" s="28">
        <f t="shared" ca="1" si="8"/>
        <v>0.74762619474762959</v>
      </c>
      <c r="X74" s="27">
        <f t="shared" ca="1" si="11"/>
        <v>303.66531780524747</v>
      </c>
      <c r="Y74" s="7"/>
      <c r="Z74" s="28">
        <f t="shared" si="12"/>
        <v>303.72299999999984</v>
      </c>
      <c r="AA74" s="27">
        <f t="shared" si="9"/>
        <v>5.3009663640347346</v>
      </c>
      <c r="AB74" s="7"/>
      <c r="AC74" s="28">
        <f t="shared" ca="1" si="0"/>
        <v>-5.7682194752374016E-2</v>
      </c>
      <c r="AD74" s="27">
        <f t="shared" ca="1" si="10"/>
        <v>-2.5836648867937129E-2</v>
      </c>
      <c r="AE74" s="7">
        <v>95</v>
      </c>
    </row>
    <row r="75" spans="1:31" s="26" customFormat="1" x14ac:dyDescent="0.25">
      <c r="A75" s="26">
        <v>55</v>
      </c>
      <c r="B75" s="26">
        <v>626</v>
      </c>
      <c r="C75" s="26">
        <v>11740</v>
      </c>
      <c r="D75" s="26">
        <v>11669</v>
      </c>
      <c r="E75" s="26">
        <v>14557</v>
      </c>
      <c r="F75" s="26">
        <v>14667</v>
      </c>
      <c r="G75" s="27"/>
      <c r="H75" s="7"/>
      <c r="I75" s="28">
        <f t="shared" si="1"/>
        <v>-2817</v>
      </c>
      <c r="J75" s="27">
        <f t="shared" si="1"/>
        <v>-2998</v>
      </c>
      <c r="K75" s="7"/>
      <c r="L75" s="124">
        <f t="shared" si="2"/>
        <v>0.68043257091544751</v>
      </c>
      <c r="M75" s="27">
        <f t="shared" ca="1" si="3"/>
        <v>1.2879039836042418E-7</v>
      </c>
      <c r="N75" s="44"/>
      <c r="O75" s="44"/>
      <c r="P75" s="7"/>
      <c r="Q75" s="28">
        <f t="shared" ca="1" si="4"/>
        <v>-2798.2191035202509</v>
      </c>
      <c r="R75" s="27">
        <f t="shared" ca="1" si="5"/>
        <v>-3001.4897542220333</v>
      </c>
      <c r="S75" s="7"/>
      <c r="T75" s="28">
        <f t="shared" ca="1" si="6"/>
        <v>0.6824975792914405</v>
      </c>
      <c r="U75" s="27">
        <f t="shared" ca="1" si="7"/>
        <v>-0.73461320241672423</v>
      </c>
      <c r="V75" s="7"/>
      <c r="W75" s="28">
        <f t="shared" ca="1" si="8"/>
        <v>0.68007369712375965</v>
      </c>
      <c r="X75" s="27">
        <f t="shared" ca="1" si="11"/>
        <v>309.2790156168553</v>
      </c>
      <c r="Y75" s="7"/>
      <c r="Z75" s="28">
        <f t="shared" si="12"/>
        <v>309.35699999999986</v>
      </c>
      <c r="AA75" s="27">
        <f t="shared" si="9"/>
        <v>5.3992982140920951</v>
      </c>
      <c r="AB75" s="7"/>
      <c r="AC75" s="28">
        <f t="shared" ca="1" si="0"/>
        <v>-7.7984383144553249E-2</v>
      </c>
      <c r="AD75" s="27">
        <f t="shared" ca="1" si="10"/>
        <v>2.8414869273092336E-2</v>
      </c>
      <c r="AE75" s="7">
        <v>94</v>
      </c>
    </row>
    <row r="76" spans="1:31" s="26" customFormat="1" x14ac:dyDescent="0.25">
      <c r="A76" s="26">
        <v>56</v>
      </c>
      <c r="B76" s="26">
        <v>636</v>
      </c>
      <c r="C76" s="26">
        <v>11896</v>
      </c>
      <c r="D76" s="26">
        <v>11535</v>
      </c>
      <c r="E76" s="26">
        <v>14401</v>
      </c>
      <c r="F76" s="26">
        <v>14797</v>
      </c>
      <c r="G76" s="27"/>
      <c r="H76" s="7"/>
      <c r="I76" s="28">
        <f t="shared" si="1"/>
        <v>-2505</v>
      </c>
      <c r="J76" s="27">
        <f t="shared" si="1"/>
        <v>-3262</v>
      </c>
      <c r="K76" s="7"/>
      <c r="L76" s="124">
        <f t="shared" si="2"/>
        <v>0.60391436116916675</v>
      </c>
      <c r="M76" s="27">
        <f t="shared" ca="1" si="3"/>
        <v>2.3327794181507318E-8</v>
      </c>
      <c r="N76" s="44"/>
      <c r="O76" s="44"/>
      <c r="P76" s="7"/>
      <c r="Q76" s="28">
        <f t="shared" ca="1" si="4"/>
        <v>-2486.2191035202509</v>
      </c>
      <c r="R76" s="27">
        <f t="shared" ca="1" si="5"/>
        <v>-3265.4897542220333</v>
      </c>
      <c r="S76" s="7"/>
      <c r="T76" s="28">
        <f t="shared" ca="1" si="6"/>
        <v>0.60639944799391454</v>
      </c>
      <c r="U76" s="27">
        <f t="shared" ca="1" si="7"/>
        <v>-0.79922707796476278</v>
      </c>
      <c r="V76" s="7"/>
      <c r="W76" s="28">
        <f t="shared" ca="1" si="8"/>
        <v>0.6037616267782081</v>
      </c>
      <c r="X76" s="27">
        <f t="shared" ca="1" si="11"/>
        <v>315.00265932715774</v>
      </c>
      <c r="Y76" s="7"/>
      <c r="Z76" s="28">
        <f t="shared" si="12"/>
        <v>315.08099999999985</v>
      </c>
      <c r="AA76" s="27">
        <f t="shared" si="9"/>
        <v>5.4992008604762503</v>
      </c>
      <c r="AB76" s="7"/>
      <c r="AC76" s="28">
        <f t="shared" ca="1" si="0"/>
        <v>-7.8340672842102776E-2</v>
      </c>
      <c r="AD76" s="27">
        <f t="shared" ca="1" si="10"/>
        <v>6.2626301246552885E-2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12061</v>
      </c>
      <c r="D77" s="26">
        <v>11412</v>
      </c>
      <c r="E77" s="26">
        <v>14221</v>
      </c>
      <c r="F77" s="26">
        <v>14906</v>
      </c>
      <c r="G77" s="27"/>
      <c r="H77" s="7"/>
      <c r="I77" s="28">
        <f t="shared" si="1"/>
        <v>-2160</v>
      </c>
      <c r="J77" s="27">
        <f t="shared" si="1"/>
        <v>-3494</v>
      </c>
      <c r="K77" s="7"/>
      <c r="L77" s="124">
        <f t="shared" si="2"/>
        <v>0.52070457049508667</v>
      </c>
      <c r="M77" s="27">
        <f t="shared" ca="1" si="3"/>
        <v>1.6333279129344242E-6</v>
      </c>
      <c r="N77" s="44"/>
      <c r="O77" s="44"/>
      <c r="P77" s="7"/>
      <c r="Q77" s="28">
        <f t="shared" ca="1" si="4"/>
        <v>-2141.2191035202509</v>
      </c>
      <c r="R77" s="27">
        <f t="shared" ca="1" si="5"/>
        <v>-3497.4897542220333</v>
      </c>
      <c r="S77" s="7"/>
      <c r="T77" s="28">
        <f t="shared" ca="1" si="6"/>
        <v>0.52225247588607326</v>
      </c>
      <c r="U77" s="27">
        <f t="shared" ca="1" si="7"/>
        <v>-0.85600896859788755</v>
      </c>
      <c r="V77" s="7"/>
      <c r="W77" s="28">
        <f t="shared" ca="1" si="8"/>
        <v>0.51942655331486787</v>
      </c>
      <c r="X77" s="27">
        <f t="shared" ca="1" si="11"/>
        <v>320.82183058822534</v>
      </c>
      <c r="Y77" s="7"/>
      <c r="Z77" s="28">
        <f t="shared" si="12"/>
        <v>320.84999999999985</v>
      </c>
      <c r="AA77" s="27">
        <f t="shared" si="9"/>
        <v>5.5998889050238034</v>
      </c>
      <c r="AB77" s="7"/>
      <c r="AC77" s="28">
        <f t="shared" ca="1" si="0"/>
        <v>-2.8169411774513264E-2</v>
      </c>
      <c r="AD77" s="27">
        <f t="shared" ca="1" si="10"/>
        <v>-7.9013241320410543E-2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12238</v>
      </c>
      <c r="D78" s="26">
        <v>11315</v>
      </c>
      <c r="E78" s="26">
        <v>14043</v>
      </c>
      <c r="F78" s="26">
        <v>15004</v>
      </c>
      <c r="G78" s="27"/>
      <c r="H78" s="7"/>
      <c r="I78" s="28">
        <f t="shared" si="1"/>
        <v>-1805</v>
      </c>
      <c r="J78" s="27">
        <f t="shared" si="1"/>
        <v>-3689</v>
      </c>
      <c r="K78" s="7"/>
      <c r="L78" s="124">
        <f t="shared" si="2"/>
        <v>0.4330716911411287</v>
      </c>
      <c r="M78" s="27">
        <f t="shared" ca="1" si="3"/>
        <v>1.515869047375341E-7</v>
      </c>
      <c r="N78" s="44"/>
      <c r="O78" s="44"/>
      <c r="P78" s="7"/>
      <c r="Q78" s="28">
        <f t="shared" ca="1" si="4"/>
        <v>-1786.2191035202509</v>
      </c>
      <c r="R78" s="27">
        <f t="shared" ca="1" si="5"/>
        <v>-3692.4897542220333</v>
      </c>
      <c r="S78" s="7"/>
      <c r="T78" s="28">
        <f t="shared" ca="1" si="6"/>
        <v>0.4356664611084396</v>
      </c>
      <c r="U78" s="27">
        <f t="shared" ca="1" si="7"/>
        <v>-0.90373512667314326</v>
      </c>
      <c r="V78" s="7"/>
      <c r="W78" s="28">
        <f t="shared" ca="1" si="8"/>
        <v>0.43268234951127449</v>
      </c>
      <c r="X78" s="27">
        <f t="shared" ca="1" si="11"/>
        <v>326.4874649622991</v>
      </c>
      <c r="Y78" s="7"/>
      <c r="Z78" s="28">
        <f t="shared" si="12"/>
        <v>326.56499999999983</v>
      </c>
      <c r="AA78" s="27">
        <f t="shared" si="9"/>
        <v>5.6996344717752789</v>
      </c>
      <c r="AB78" s="7"/>
      <c r="AC78" s="28">
        <f t="shared" ca="1" si="0"/>
        <v>-7.7535037700727116E-2</v>
      </c>
      <c r="AD78" s="27">
        <f t="shared" ca="1" si="10"/>
        <v>2.2170086891946994E-2</v>
      </c>
      <c r="AE78" s="7">
        <v>91</v>
      </c>
    </row>
    <row r="79" spans="1:31" s="26" customFormat="1" x14ac:dyDescent="0.25">
      <c r="A79" s="26">
        <v>59</v>
      </c>
      <c r="B79" s="26">
        <v>612</v>
      </c>
      <c r="C79" s="26">
        <v>12422</v>
      </c>
      <c r="D79" s="26">
        <v>11236</v>
      </c>
      <c r="E79" s="26">
        <v>13864</v>
      </c>
      <c r="F79" s="26">
        <v>15083</v>
      </c>
      <c r="G79" s="27"/>
      <c r="H79" s="7"/>
      <c r="I79" s="28">
        <f t="shared" si="1"/>
        <v>-1442</v>
      </c>
      <c r="J79" s="27">
        <f t="shared" si="1"/>
        <v>-3847</v>
      </c>
      <c r="K79" s="7"/>
      <c r="L79" s="124">
        <f t="shared" si="2"/>
        <v>0.34452987894200782</v>
      </c>
      <c r="M79" s="27">
        <f t="shared" ca="1" si="3"/>
        <v>2.6322274163563278E-7</v>
      </c>
      <c r="N79" s="44"/>
      <c r="O79" s="44"/>
      <c r="P79" s="7"/>
      <c r="Q79" s="28">
        <f t="shared" ca="1" si="4"/>
        <v>-1423.2191035202509</v>
      </c>
      <c r="R79" s="27">
        <f t="shared" ca="1" si="5"/>
        <v>-3850.4897542220333</v>
      </c>
      <c r="S79" s="7"/>
      <c r="T79" s="28">
        <f t="shared" ca="1" si="6"/>
        <v>0.34712921219497189</v>
      </c>
      <c r="U79" s="27">
        <f t="shared" ca="1" si="7"/>
        <v>-0.9424055521905299</v>
      </c>
      <c r="V79" s="7"/>
      <c r="W79" s="28">
        <f t="shared" ca="1" si="8"/>
        <v>0.34401682656491983</v>
      </c>
      <c r="X79" s="27">
        <f t="shared" ca="1" si="11"/>
        <v>332.01705827431999</v>
      </c>
      <c r="Y79" s="7"/>
      <c r="Z79" s="28">
        <f t="shared" si="12"/>
        <v>332.07299999999981</v>
      </c>
      <c r="AA79" s="27">
        <f t="shared" si="9"/>
        <v>5.7957672069751265</v>
      </c>
      <c r="AB79" s="7"/>
      <c r="AC79" s="28">
        <f t="shared" ca="1" si="0"/>
        <v>-5.594172567981559E-2</v>
      </c>
      <c r="AD79" s="27">
        <f t="shared" ca="1" si="10"/>
        <v>-1.9556988915496731E-3</v>
      </c>
      <c r="AE79" s="7">
        <v>90</v>
      </c>
    </row>
    <row r="80" spans="1:31" s="26" customFormat="1" x14ac:dyDescent="0.25">
      <c r="A80" s="26">
        <v>60</v>
      </c>
      <c r="B80" s="26">
        <v>632</v>
      </c>
      <c r="C80" s="26">
        <v>12620</v>
      </c>
      <c r="D80" s="26">
        <v>11180</v>
      </c>
      <c r="E80" s="26">
        <v>13676</v>
      </c>
      <c r="F80" s="26">
        <v>15151</v>
      </c>
      <c r="G80" s="27"/>
      <c r="H80" s="7"/>
      <c r="I80" s="28">
        <f t="shared" si="1"/>
        <v>-1056</v>
      </c>
      <c r="J80" s="27">
        <f t="shared" si="1"/>
        <v>-3971</v>
      </c>
      <c r="K80" s="7"/>
      <c r="L80" s="124">
        <f t="shared" si="2"/>
        <v>0.24976639334826634</v>
      </c>
      <c r="M80" s="27">
        <f t="shared" ca="1" si="3"/>
        <v>6.660231960511388E-12</v>
      </c>
      <c r="N80" s="44"/>
      <c r="O80" s="44"/>
      <c r="P80" s="7"/>
      <c r="Q80" s="28">
        <f t="shared" ca="1" si="4"/>
        <v>-1037.2191035202509</v>
      </c>
      <c r="R80" s="27">
        <f t="shared" ca="1" si="5"/>
        <v>-3974.4897542220333</v>
      </c>
      <c r="S80" s="7"/>
      <c r="T80" s="28">
        <f t="shared" ca="1" si="6"/>
        <v>0.25298216514098149</v>
      </c>
      <c r="U80" s="27">
        <f t="shared" ca="1" si="7"/>
        <v>-0.97275449373582079</v>
      </c>
      <c r="V80" s="7"/>
      <c r="W80" s="28">
        <f t="shared" ca="1" si="8"/>
        <v>0.24976897409078749</v>
      </c>
      <c r="X80" s="27">
        <f t="shared" ca="1" si="11"/>
        <v>337.67077603798384</v>
      </c>
      <c r="Y80" s="7"/>
      <c r="Z80" s="28">
        <f t="shared" si="12"/>
        <v>337.7609999999998</v>
      </c>
      <c r="AA80" s="27">
        <f t="shared" si="9"/>
        <v>5.8950415348285636</v>
      </c>
      <c r="AB80" s="7"/>
      <c r="AC80" s="28">
        <f t="shared" ca="1" si="0"/>
        <v>-9.0223962015954839E-2</v>
      </c>
      <c r="AD80" s="27">
        <f t="shared" ca="1" si="10"/>
        <v>-2.7394784248542692E-2</v>
      </c>
      <c r="AE80" s="7">
        <v>89</v>
      </c>
    </row>
    <row r="81" spans="1:31" s="26" customFormat="1" x14ac:dyDescent="0.25">
      <c r="A81" s="26">
        <v>61</v>
      </c>
      <c r="B81" s="26">
        <v>617</v>
      </c>
      <c r="C81" s="26">
        <v>12808</v>
      </c>
      <c r="D81" s="26">
        <v>11137</v>
      </c>
      <c r="E81" s="26">
        <v>13478</v>
      </c>
      <c r="F81" s="26">
        <v>15186</v>
      </c>
      <c r="G81" s="27"/>
      <c r="H81" s="7"/>
      <c r="I81" s="28">
        <f t="shared" si="1"/>
        <v>-670</v>
      </c>
      <c r="J81" s="27">
        <f t="shared" si="1"/>
        <v>-4049</v>
      </c>
      <c r="K81" s="7"/>
      <c r="L81" s="124">
        <f t="shared" si="2"/>
        <v>0.15487351893429388</v>
      </c>
      <c r="M81" s="27">
        <f t="shared" ca="1" si="3"/>
        <v>4.6896136827886058E-7</v>
      </c>
      <c r="N81" s="44"/>
      <c r="O81" s="44"/>
      <c r="P81" s="7"/>
      <c r="Q81" s="28">
        <f t="shared" ca="1" si="4"/>
        <v>-651.21910352025088</v>
      </c>
      <c r="R81" s="27">
        <f t="shared" ca="1" si="5"/>
        <v>-4052.4897542220333</v>
      </c>
      <c r="S81" s="7"/>
      <c r="T81" s="28">
        <f t="shared" ca="1" si="6"/>
        <v>0.15883511808699102</v>
      </c>
      <c r="U81" s="27">
        <f t="shared" ca="1" si="7"/>
        <v>-0.99184495696592312</v>
      </c>
      <c r="V81" s="7"/>
      <c r="W81" s="28">
        <f t="shared" ca="1" si="8"/>
        <v>0.15555832647534382</v>
      </c>
      <c r="X81" s="27">
        <f t="shared" ca="1" si="11"/>
        <v>343.15771560771282</v>
      </c>
      <c r="Y81" s="7"/>
      <c r="Z81" s="28">
        <f t="shared" si="12"/>
        <v>343.31399999999979</v>
      </c>
      <c r="AA81" s="27">
        <f t="shared" si="9"/>
        <v>5.991959668191809</v>
      </c>
      <c r="AB81" s="7"/>
      <c r="AC81" s="28">
        <f t="shared" ca="1" si="0"/>
        <v>-0.15628439228697744</v>
      </c>
      <c r="AD81" s="27">
        <f t="shared" ca="1" si="10"/>
        <v>1.2689298643351776E-2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13003</v>
      </c>
      <c r="D82" s="26">
        <v>11108</v>
      </c>
      <c r="E82" s="26">
        <v>13276</v>
      </c>
      <c r="F82" s="26">
        <v>15204</v>
      </c>
      <c r="G82" s="27"/>
      <c r="H82" s="7"/>
      <c r="I82" s="28">
        <f t="shared" si="1"/>
        <v>-273</v>
      </c>
      <c r="J82" s="27">
        <f t="shared" si="1"/>
        <v>-4096</v>
      </c>
      <c r="K82" s="7"/>
      <c r="L82" s="124">
        <f t="shared" si="2"/>
        <v>5.7901069563258002E-2</v>
      </c>
      <c r="M82" s="27">
        <f t="shared" ca="1" si="3"/>
        <v>6.2208010597340495E-7</v>
      </c>
      <c r="N82" s="44"/>
      <c r="O82" s="44"/>
      <c r="P82" s="7"/>
      <c r="Q82" s="28">
        <f t="shared" ca="1" si="4"/>
        <v>-254.21910352025088</v>
      </c>
      <c r="R82" s="27">
        <f t="shared" ca="1" si="5"/>
        <v>-4099.4897542220333</v>
      </c>
      <c r="S82" s="7"/>
      <c r="T82" s="28">
        <f t="shared" ca="1" si="6"/>
        <v>6.2005124096228832E-2</v>
      </c>
      <c r="U82" s="27">
        <f t="shared" ca="1" si="7"/>
        <v>-1.0033481848097026</v>
      </c>
      <c r="V82" s="7"/>
      <c r="W82" s="28">
        <f t="shared" ca="1" si="8"/>
        <v>5.8689790113246022E-2</v>
      </c>
      <c r="X82" s="27">
        <f t="shared" ca="1" si="11"/>
        <v>348.72358058212217</v>
      </c>
      <c r="Y82" s="7"/>
      <c r="Z82" s="28">
        <f t="shared" si="12"/>
        <v>348.90299999999979</v>
      </c>
      <c r="AA82" s="27">
        <f t="shared" si="9"/>
        <v>6.0895061200857716</v>
      </c>
      <c r="AB82" s="7"/>
      <c r="AC82" s="28">
        <f t="shared" ca="1" si="0"/>
        <v>-0.17941941787762516</v>
      </c>
      <c r="AD82" s="27">
        <f t="shared" ca="1" si="10"/>
        <v>8.6560465562115496E-3</v>
      </c>
      <c r="AE82" s="7">
        <v>87</v>
      </c>
    </row>
    <row r="83" spans="1:31" s="26" customFormat="1" x14ac:dyDescent="0.25">
      <c r="A83" s="26">
        <v>63</v>
      </c>
      <c r="B83" s="26">
        <v>618</v>
      </c>
      <c r="C83" s="26">
        <v>13208</v>
      </c>
      <c r="D83" s="26">
        <v>11115</v>
      </c>
      <c r="E83" s="26">
        <v>13085</v>
      </c>
      <c r="F83" s="26">
        <v>15215</v>
      </c>
      <c r="G83" s="27"/>
      <c r="H83" s="7"/>
      <c r="I83" s="28">
        <f t="shared" si="1"/>
        <v>123</v>
      </c>
      <c r="J83" s="27">
        <f t="shared" si="1"/>
        <v>-4100</v>
      </c>
      <c r="K83" s="7"/>
      <c r="L83" s="124">
        <f t="shared" si="2"/>
        <v>-3.9149490416617395E-2</v>
      </c>
      <c r="M83" s="27">
        <f t="shared" ca="1" si="3"/>
        <v>1.5610708803626398E-6</v>
      </c>
      <c r="N83" s="44"/>
      <c r="O83" s="44"/>
      <c r="P83" s="7"/>
      <c r="Q83" s="28">
        <f t="shared" ca="1" si="4"/>
        <v>141.78089647974912</v>
      </c>
      <c r="R83" s="27">
        <f t="shared" ca="1" si="5"/>
        <v>-4103.4897542220333</v>
      </c>
      <c r="S83" s="7"/>
      <c r="T83" s="28">
        <f t="shared" ca="1" si="6"/>
        <v>-3.4580965627554118E-2</v>
      </c>
      <c r="U83" s="27">
        <f t="shared" ca="1" si="7"/>
        <v>-1.004327182924067</v>
      </c>
      <c r="V83" s="7"/>
      <c r="W83" s="28">
        <f t="shared" ca="1" si="8"/>
        <v>-3.7900062195244659E-2</v>
      </c>
      <c r="X83" s="27">
        <f t="shared" ca="1" si="11"/>
        <v>354.23235409033884</v>
      </c>
      <c r="Y83" s="7"/>
      <c r="Z83" s="28">
        <f t="shared" si="12"/>
        <v>354.4649999999998</v>
      </c>
      <c r="AA83" s="27">
        <f t="shared" si="9"/>
        <v>6.1865813330816968</v>
      </c>
      <c r="AB83" s="7"/>
      <c r="AC83" s="28">
        <f t="shared" ca="1" si="0"/>
        <v>-0.23264590966095966</v>
      </c>
      <c r="AD83" s="27">
        <f t="shared" ca="1" si="10"/>
        <v>-4.1968354177754463E-2</v>
      </c>
      <c r="AE83" s="7">
        <v>86</v>
      </c>
    </row>
    <row r="84" spans="1:31" s="26" customFormat="1" x14ac:dyDescent="0.25">
      <c r="A84" s="26">
        <v>64</v>
      </c>
      <c r="B84" s="26">
        <v>637</v>
      </c>
      <c r="C84" s="26">
        <v>13409</v>
      </c>
      <c r="D84" s="26">
        <v>11127</v>
      </c>
      <c r="E84" s="26">
        <v>12874</v>
      </c>
      <c r="F84" s="26">
        <v>15192</v>
      </c>
      <c r="G84" s="27"/>
      <c r="H84" s="7"/>
      <c r="I84" s="28">
        <f t="shared" si="1"/>
        <v>535</v>
      </c>
      <c r="J84" s="27">
        <f t="shared" si="1"/>
        <v>-4065</v>
      </c>
      <c r="K84" s="7"/>
      <c r="L84" s="124">
        <f t="shared" si="2"/>
        <v>-0.13878668822200885</v>
      </c>
      <c r="M84" s="27">
        <f t="shared" ca="1" si="3"/>
        <v>1.8132896445307797E-7</v>
      </c>
      <c r="N84" s="44"/>
      <c r="O84" s="44"/>
      <c r="P84" s="7"/>
      <c r="Q84" s="28">
        <f t="shared" ca="1" si="4"/>
        <v>553.78089647974912</v>
      </c>
      <c r="R84" s="27">
        <f t="shared" ca="1" si="5"/>
        <v>-4068.4897542220333</v>
      </c>
      <c r="S84" s="7"/>
      <c r="T84" s="28">
        <f t="shared" ca="1" si="6"/>
        <v>-0.13506952362300506</v>
      </c>
      <c r="U84" s="27">
        <f t="shared" ca="1" si="7"/>
        <v>-0.99576094942338</v>
      </c>
      <c r="V84" s="7"/>
      <c r="W84" s="28">
        <f t="shared" ca="1" si="8"/>
        <v>-0.13836086083391236</v>
      </c>
      <c r="X84" s="27">
        <f ca="1">IF(MOD(ATAN2(U84,W84)*180/PI()-$J$9+360,360)&lt;355,MOD(ATAN2(U84,W84)*180/PI()-$J$9+360,360)+360,MOD(ATAN2(U84,W84)*180/PI()-$J$9+360,360))</f>
        <v>359.98181287889531</v>
      </c>
      <c r="Y84" s="7"/>
      <c r="Z84" s="28">
        <f t="shared" si="12"/>
        <v>360.19799999999981</v>
      </c>
      <c r="AA84" s="27">
        <f t="shared" si="9"/>
        <v>6.2866410590985309</v>
      </c>
      <c r="AB84" s="7"/>
      <c r="AC84" s="28">
        <f t="shared" ref="AC84:AC147" ca="1" si="13">X84-Z84</f>
        <v>-0.21618712110449678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13365</v>
      </c>
      <c r="D85" s="26">
        <v>11088</v>
      </c>
      <c r="E85" s="26">
        <v>12826</v>
      </c>
      <c r="F85" s="26">
        <v>15135</v>
      </c>
      <c r="G85" s="27"/>
      <c r="H85" s="7"/>
      <c r="I85" s="28">
        <f t="shared" ref="I85:J148" si="14">C85-E85</f>
        <v>539</v>
      </c>
      <c r="J85" s="27">
        <f t="shared" si="14"/>
        <v>-4047</v>
      </c>
      <c r="K85" s="7"/>
      <c r="L85" s="124">
        <f>$O$3*SIN(2*PI()/$O$4*($Z85+$O$5))+$O$6</f>
        <v>-0.13896480515769857</v>
      </c>
      <c r="M85" s="27">
        <f t="shared" ref="M85:M148" ca="1" si="15">(W85-L85)^2</f>
        <v>1.2753444315359439E-7</v>
      </c>
      <c r="N85" s="44"/>
      <c r="O85" s="44"/>
      <c r="P85" s="7"/>
      <c r="Q85" s="28">
        <f t="shared" ref="Q85:Q148" ca="1" si="16">I85-$J$4</f>
        <v>557.78089647974912</v>
      </c>
      <c r="R85" s="27">
        <f t="shared" ref="R85:R148" ca="1" si="17">J85-$J$3</f>
        <v>-4050.4897542220333</v>
      </c>
      <c r="S85" s="7"/>
      <c r="T85" s="28">
        <f t="shared" ref="T85:T148" ca="1" si="18">Q85/$J$7</f>
        <v>-0.13604514069092205</v>
      </c>
      <c r="U85" s="27">
        <f t="shared" ref="U85:U148" ca="1" si="19">R85/$J$6</f>
        <v>-0.99135545790874091</v>
      </c>
      <c r="V85" s="7"/>
      <c r="W85" s="28">
        <f t="shared" ref="W85:W148" ca="1" si="20">(T85-U85*SIN(-$J$11*PI()/180))/(COS(-$J$11*PI()/180))</f>
        <v>-0.13932192480593092</v>
      </c>
      <c r="X85" s="27">
        <f ca="1">IF(MOD(ATAN2(U85,W85)*180/PI()-$J$9+360,360)&lt;355,MOD(ATAN2(U85,W85)*180/PI()-$J$9+360,360)+360,MOD(ATAN2(U85,W85)*180/PI()-$J$9+360,360))</f>
        <v>360.07099537624163</v>
      </c>
      <c r="Y85" s="7"/>
      <c r="Z85" s="28">
        <f t="shared" si="12"/>
        <v>360.19799999999981</v>
      </c>
      <c r="AA85" s="27">
        <f t="shared" ref="AA85:AA148" si="21">Z85*PI()/180</f>
        <v>6.2866410590985309</v>
      </c>
      <c r="AB85" s="7"/>
      <c r="AC85" s="28">
        <f t="shared" ca="1" si="13"/>
        <v>-0.12700462375818233</v>
      </c>
      <c r="AD85" s="27"/>
      <c r="AE85" s="7"/>
    </row>
    <row r="86" spans="1:31" s="26" customFormat="1" x14ac:dyDescent="0.25">
      <c r="A86" s="26">
        <v>1</v>
      </c>
      <c r="B86" s="26">
        <v>-613</v>
      </c>
      <c r="C86" s="26">
        <v>13160</v>
      </c>
      <c r="D86" s="26">
        <v>11069</v>
      </c>
      <c r="E86" s="26">
        <v>13025</v>
      </c>
      <c r="F86" s="26">
        <v>15155</v>
      </c>
      <c r="G86" s="27"/>
      <c r="H86" s="7"/>
      <c r="I86" s="28">
        <f t="shared" si="14"/>
        <v>135</v>
      </c>
      <c r="J86" s="27">
        <f t="shared" si="14"/>
        <v>-4086</v>
      </c>
      <c r="K86" s="7"/>
      <c r="L86" s="124">
        <f t="shared" ref="L86:L149" si="22">$O$3*SIN(2*PI()/$O$4*($Z86+$O$5))+$O$6</f>
        <v>-4.3357767388632493E-2</v>
      </c>
      <c r="M86" s="27">
        <f t="shared" ca="1" si="15"/>
        <v>6.4625837004953969E-6</v>
      </c>
      <c r="N86" s="44"/>
      <c r="O86" s="44"/>
      <c r="P86" s="7"/>
      <c r="Q86" s="28">
        <f t="shared" ca="1" si="16"/>
        <v>153.78089647974912</v>
      </c>
      <c r="R86" s="27">
        <f t="shared" ca="1" si="17"/>
        <v>-4089.4897542220333</v>
      </c>
      <c r="S86" s="7"/>
      <c r="T86" s="28">
        <f t="shared" ca="1" si="18"/>
        <v>-3.7507816831305114E-2</v>
      </c>
      <c r="U86" s="27">
        <f t="shared" ca="1" si="19"/>
        <v>-1.0009006895237922</v>
      </c>
      <c r="V86" s="7"/>
      <c r="W86" s="28">
        <f t="shared" ca="1" si="20"/>
        <v>-4.0815606162334012E-2</v>
      </c>
      <c r="X86" s="27">
        <f ca="1">MOD(ATAN2(U86,W86)*180/PI()-$J$9+360,360)</f>
        <v>354.4063857361611</v>
      </c>
      <c r="Y86" s="7"/>
      <c r="Z86" s="28">
        <f t="shared" ref="Z86:Z149" si="23">360/40000*B86+Z85</f>
        <v>354.68099999999981</v>
      </c>
      <c r="AA86" s="27">
        <f t="shared" si="21"/>
        <v>6.1903512442660045</v>
      </c>
      <c r="AB86" s="7"/>
      <c r="AC86" s="28">
        <f t="shared" ca="1" si="13"/>
        <v>-0.27461426383871412</v>
      </c>
      <c r="AD86" s="27"/>
      <c r="AE86" s="7"/>
    </row>
    <row r="87" spans="1:31" s="26" customFormat="1" x14ac:dyDescent="0.25">
      <c r="A87" s="26">
        <v>2</v>
      </c>
      <c r="B87" s="26">
        <v>-623</v>
      </c>
      <c r="C87" s="26">
        <v>12965</v>
      </c>
      <c r="D87" s="26">
        <v>11072</v>
      </c>
      <c r="E87" s="26">
        <v>13224</v>
      </c>
      <c r="F87" s="26">
        <v>15150</v>
      </c>
      <c r="G87" s="27"/>
      <c r="H87" s="7"/>
      <c r="I87" s="28">
        <f t="shared" si="14"/>
        <v>-259</v>
      </c>
      <c r="J87" s="27">
        <f t="shared" si="14"/>
        <v>-4078</v>
      </c>
      <c r="K87" s="7"/>
      <c r="L87" s="124">
        <f t="shared" si="22"/>
        <v>5.4218036221359553E-2</v>
      </c>
      <c r="M87" s="27">
        <f t="shared" ca="1" si="15"/>
        <v>1.1483992850895881E-6</v>
      </c>
      <c r="N87" s="44"/>
      <c r="O87" s="44"/>
      <c r="P87" s="7"/>
      <c r="Q87" s="28">
        <f t="shared" ca="1" si="16"/>
        <v>-240.21910352025088</v>
      </c>
      <c r="R87" s="27">
        <f t="shared" ca="1" si="17"/>
        <v>-4081.4897542220333</v>
      </c>
      <c r="S87" s="7"/>
      <c r="T87" s="28">
        <f t="shared" ca="1" si="18"/>
        <v>5.8590464358519334E-2</v>
      </c>
      <c r="U87" s="27">
        <f t="shared" ca="1" si="19"/>
        <v>-0.99894269329506369</v>
      </c>
      <c r="V87" s="7"/>
      <c r="W87" s="28">
        <f t="shared" ca="1" si="20"/>
        <v>5.5289670153768185E-2</v>
      </c>
      <c r="X87" s="27">
        <f ca="1">MOD(ATAN2(U87,W87)*180/PI()-$J$9+360,360)</f>
        <v>348.90323662867843</v>
      </c>
      <c r="Y87" s="7"/>
      <c r="Z87" s="28">
        <f t="shared" si="23"/>
        <v>349.07399999999984</v>
      </c>
      <c r="AA87" s="27">
        <f t="shared" si="21"/>
        <v>6.0924906331066833</v>
      </c>
      <c r="AB87" s="7"/>
      <c r="AC87" s="28">
        <f t="shared" ca="1" si="13"/>
        <v>-0.17076337132141362</v>
      </c>
      <c r="AD87" s="27"/>
      <c r="AE87" s="7"/>
    </row>
    <row r="88" spans="1:31" s="26" customFormat="1" x14ac:dyDescent="0.25">
      <c r="A88" s="26">
        <v>3</v>
      </c>
      <c r="B88" s="26">
        <v>-625</v>
      </c>
      <c r="C88" s="26">
        <v>12771</v>
      </c>
      <c r="D88" s="26">
        <v>11097</v>
      </c>
      <c r="E88" s="26">
        <v>13429</v>
      </c>
      <c r="F88" s="26">
        <v>15138</v>
      </c>
      <c r="G88" s="27"/>
      <c r="H88" s="7"/>
      <c r="I88" s="28">
        <f t="shared" si="14"/>
        <v>-658</v>
      </c>
      <c r="J88" s="27">
        <f t="shared" si="14"/>
        <v>-4041</v>
      </c>
      <c r="K88" s="7"/>
      <c r="L88" s="124">
        <f t="shared" si="22"/>
        <v>0.15158704356605912</v>
      </c>
      <c r="M88" s="27">
        <f t="shared" ca="1" si="15"/>
        <v>1.1043616677690461E-6</v>
      </c>
      <c r="N88" s="44"/>
      <c r="O88" s="44"/>
      <c r="P88" s="7"/>
      <c r="Q88" s="28">
        <f t="shared" ca="1" si="16"/>
        <v>-639.21910352025088</v>
      </c>
      <c r="R88" s="27">
        <f t="shared" ca="1" si="17"/>
        <v>-4044.4897542220333</v>
      </c>
      <c r="S88" s="7"/>
      <c r="T88" s="28">
        <f t="shared" ca="1" si="18"/>
        <v>0.15590826688324003</v>
      </c>
      <c r="U88" s="27">
        <f t="shared" ca="1" si="19"/>
        <v>-0.98988696073719462</v>
      </c>
      <c r="V88" s="7"/>
      <c r="W88" s="28">
        <f t="shared" ca="1" si="20"/>
        <v>0.15263792970059942</v>
      </c>
      <c r="X88" s="27">
        <f t="shared" ref="X88:X148" ca="1" si="24">MOD(ATAN2(U88,W88)*180/PI()-$J$9+360,360)</f>
        <v>343.30540490635622</v>
      </c>
      <c r="Y88" s="7"/>
      <c r="Z88" s="28">
        <f t="shared" si="23"/>
        <v>343.44899999999984</v>
      </c>
      <c r="AA88" s="27">
        <f t="shared" si="21"/>
        <v>5.9943158626820026</v>
      </c>
      <c r="AB88" s="7"/>
      <c r="AC88" s="28">
        <f t="shared" ca="1" si="13"/>
        <v>-0.14359509364362566</v>
      </c>
      <c r="AD88" s="27"/>
      <c r="AE88" s="7"/>
    </row>
    <row r="89" spans="1:31" s="26" customFormat="1" x14ac:dyDescent="0.25">
      <c r="A89" s="26">
        <v>4</v>
      </c>
      <c r="B89" s="26">
        <v>-610</v>
      </c>
      <c r="C89" s="26">
        <v>12572</v>
      </c>
      <c r="D89" s="26">
        <v>11131</v>
      </c>
      <c r="E89" s="26">
        <v>13612</v>
      </c>
      <c r="F89" s="26">
        <v>15089</v>
      </c>
      <c r="G89" s="27"/>
      <c r="H89" s="7"/>
      <c r="I89" s="28">
        <f t="shared" si="14"/>
        <v>-1040</v>
      </c>
      <c r="J89" s="27">
        <f t="shared" si="14"/>
        <v>-3958</v>
      </c>
      <c r="K89" s="7"/>
      <c r="L89" s="124">
        <f t="shared" si="22"/>
        <v>0.24522058907950228</v>
      </c>
      <c r="M89" s="27">
        <f t="shared" ca="1" si="15"/>
        <v>4.3087388846775808E-7</v>
      </c>
      <c r="N89" s="44"/>
      <c r="O89" s="44"/>
      <c r="P89" s="7"/>
      <c r="Q89" s="28">
        <f t="shared" ca="1" si="16"/>
        <v>-1021.2191035202509</v>
      </c>
      <c r="R89" s="27">
        <f t="shared" ca="1" si="17"/>
        <v>-3961.4897542220333</v>
      </c>
      <c r="S89" s="7"/>
      <c r="T89" s="28">
        <f t="shared" ca="1" si="18"/>
        <v>0.24907969686931347</v>
      </c>
      <c r="U89" s="27">
        <f t="shared" ca="1" si="19"/>
        <v>-0.96957274986413711</v>
      </c>
      <c r="V89" s="7"/>
      <c r="W89" s="28">
        <f t="shared" ca="1" si="20"/>
        <v>0.24587699892743858</v>
      </c>
      <c r="X89" s="27">
        <f t="shared" ca="1" si="24"/>
        <v>337.84138125373534</v>
      </c>
      <c r="Y89" s="7"/>
      <c r="Z89" s="28">
        <f t="shared" si="23"/>
        <v>337.95899999999983</v>
      </c>
      <c r="AA89" s="27">
        <f t="shared" si="21"/>
        <v>5.8984972867475136</v>
      </c>
      <c r="AB89" s="7"/>
      <c r="AC89" s="28">
        <f t="shared" ca="1" si="13"/>
        <v>-0.11761874626449753</v>
      </c>
      <c r="AD89" s="27"/>
      <c r="AE89" s="7"/>
    </row>
    <row r="90" spans="1:31" s="26" customFormat="1" x14ac:dyDescent="0.25">
      <c r="A90" s="26">
        <v>5</v>
      </c>
      <c r="B90" s="26">
        <v>-624</v>
      </c>
      <c r="C90" s="26">
        <v>12385</v>
      </c>
      <c r="D90" s="26">
        <v>11189</v>
      </c>
      <c r="E90" s="26">
        <v>13804</v>
      </c>
      <c r="F90" s="26">
        <v>15029</v>
      </c>
      <c r="G90" s="27"/>
      <c r="H90" s="7"/>
      <c r="I90" s="28">
        <f t="shared" si="14"/>
        <v>-1419</v>
      </c>
      <c r="J90" s="27">
        <f t="shared" si="14"/>
        <v>-3840</v>
      </c>
      <c r="K90" s="7"/>
      <c r="L90" s="124">
        <f t="shared" si="22"/>
        <v>0.33867044421575987</v>
      </c>
      <c r="M90" s="27">
        <f t="shared" ca="1" si="15"/>
        <v>6.645300984717943E-8</v>
      </c>
      <c r="N90" s="44"/>
      <c r="O90" s="44"/>
      <c r="P90" s="7"/>
      <c r="Q90" s="28">
        <f t="shared" ca="1" si="16"/>
        <v>-1400.2191035202509</v>
      </c>
      <c r="R90" s="27">
        <f t="shared" ca="1" si="17"/>
        <v>-3843.4897542220333</v>
      </c>
      <c r="S90" s="7"/>
      <c r="T90" s="28">
        <f t="shared" ca="1" si="18"/>
        <v>0.34151941405444919</v>
      </c>
      <c r="U90" s="27">
        <f t="shared" ca="1" si="19"/>
        <v>-0.94069230549039262</v>
      </c>
      <c r="V90" s="7"/>
      <c r="W90" s="28">
        <f t="shared" ca="1" si="20"/>
        <v>0.33841265940269444</v>
      </c>
      <c r="X90" s="27">
        <f t="shared" ca="1" si="24"/>
        <v>332.28510257542848</v>
      </c>
      <c r="Y90" s="7"/>
      <c r="Z90" s="28">
        <f t="shared" si="23"/>
        <v>332.34299999999985</v>
      </c>
      <c r="AA90" s="27">
        <f t="shared" si="21"/>
        <v>5.8004795959555118</v>
      </c>
      <c r="AB90" s="7"/>
      <c r="AC90" s="28">
        <f t="shared" ca="1" si="13"/>
        <v>-5.7897424571365264E-2</v>
      </c>
      <c r="AD90" s="27"/>
      <c r="AE90" s="7"/>
    </row>
    <row r="91" spans="1:31" s="26" customFormat="1" x14ac:dyDescent="0.25">
      <c r="A91" s="26">
        <v>6</v>
      </c>
      <c r="B91" s="26">
        <v>-617</v>
      </c>
      <c r="C91" s="26">
        <v>12199</v>
      </c>
      <c r="D91" s="26">
        <v>11268</v>
      </c>
      <c r="E91" s="26">
        <v>13982</v>
      </c>
      <c r="F91" s="26">
        <v>14952</v>
      </c>
      <c r="G91" s="27"/>
      <c r="H91" s="7"/>
      <c r="I91" s="28">
        <f t="shared" si="14"/>
        <v>-1783</v>
      </c>
      <c r="J91" s="27">
        <f t="shared" si="14"/>
        <v>-3684</v>
      </c>
      <c r="K91" s="7"/>
      <c r="L91" s="124">
        <f t="shared" si="22"/>
        <v>0.42788006815885349</v>
      </c>
      <c r="M91" s="27">
        <f t="shared" ca="1" si="15"/>
        <v>3.1314971299731839E-7</v>
      </c>
      <c r="N91" s="44"/>
      <c r="O91" s="44"/>
      <c r="P91" s="7"/>
      <c r="Q91" s="28">
        <f t="shared" ca="1" si="16"/>
        <v>-1764.2191035202509</v>
      </c>
      <c r="R91" s="27">
        <f t="shared" ca="1" si="17"/>
        <v>-3687.4897542220333</v>
      </c>
      <c r="S91" s="7"/>
      <c r="T91" s="28">
        <f t="shared" ca="1" si="18"/>
        <v>0.43030056723489613</v>
      </c>
      <c r="U91" s="27">
        <f t="shared" ca="1" si="19"/>
        <v>-0.90251137903018797</v>
      </c>
      <c r="V91" s="7"/>
      <c r="W91" s="28">
        <f t="shared" ca="1" si="20"/>
        <v>0.42732047034524329</v>
      </c>
      <c r="X91" s="27">
        <f t="shared" ca="1" si="24"/>
        <v>326.73463504919107</v>
      </c>
      <c r="Y91" s="7"/>
      <c r="Z91" s="28">
        <f t="shared" si="23"/>
        <v>326.78999999999985</v>
      </c>
      <c r="AA91" s="27">
        <f t="shared" si="21"/>
        <v>5.7035614625922664</v>
      </c>
      <c r="AB91" s="7"/>
      <c r="AC91" s="28">
        <f t="shared" ca="1" si="13"/>
        <v>-5.5364950808780122E-2</v>
      </c>
      <c r="AD91" s="27"/>
      <c r="AE91" s="7"/>
    </row>
    <row r="92" spans="1:31" s="26" customFormat="1" x14ac:dyDescent="0.25">
      <c r="A92" s="26">
        <v>7</v>
      </c>
      <c r="B92" s="26">
        <v>-642</v>
      </c>
      <c r="C92" s="26">
        <v>12018</v>
      </c>
      <c r="D92" s="26">
        <v>11367</v>
      </c>
      <c r="E92" s="26">
        <v>14168</v>
      </c>
      <c r="F92" s="26">
        <v>14856</v>
      </c>
      <c r="G92" s="27"/>
      <c r="H92" s="7"/>
      <c r="I92" s="28">
        <f t="shared" si="14"/>
        <v>-2150</v>
      </c>
      <c r="J92" s="27">
        <f t="shared" si="14"/>
        <v>-3489</v>
      </c>
      <c r="K92" s="7"/>
      <c r="L92" s="124">
        <f t="shared" si="22"/>
        <v>0.5164307397891239</v>
      </c>
      <c r="M92" s="27">
        <f t="shared" ca="1" si="15"/>
        <v>3.144983724973817E-7</v>
      </c>
      <c r="N92" s="44"/>
      <c r="O92" s="44"/>
      <c r="P92" s="7"/>
      <c r="Q92" s="28">
        <f t="shared" ca="1" si="16"/>
        <v>-2131.2191035202509</v>
      </c>
      <c r="R92" s="27">
        <f t="shared" ca="1" si="17"/>
        <v>-3492.4897542220333</v>
      </c>
      <c r="S92" s="7"/>
      <c r="T92" s="28">
        <f t="shared" ca="1" si="18"/>
        <v>0.51981343321628082</v>
      </c>
      <c r="U92" s="27">
        <f t="shared" ca="1" si="19"/>
        <v>-0.85478522095493226</v>
      </c>
      <c r="V92" s="7"/>
      <c r="W92" s="28">
        <f t="shared" ca="1" si="20"/>
        <v>0.51699154133378777</v>
      </c>
      <c r="X92" s="27">
        <f t="shared" ca="1" si="24"/>
        <v>320.90481734690491</v>
      </c>
      <c r="Y92" s="7"/>
      <c r="Z92" s="28">
        <f t="shared" si="23"/>
        <v>321.01199999999983</v>
      </c>
      <c r="AA92" s="27">
        <f t="shared" si="21"/>
        <v>5.6027163384120344</v>
      </c>
      <c r="AB92" s="7"/>
      <c r="AC92" s="28">
        <f t="shared" ca="1" si="13"/>
        <v>-0.10718265309492381</v>
      </c>
      <c r="AD92" s="27"/>
      <c r="AE92" s="7"/>
    </row>
    <row r="93" spans="1:31" s="26" customFormat="1" x14ac:dyDescent="0.25">
      <c r="A93" s="26">
        <v>8</v>
      </c>
      <c r="B93" s="26">
        <v>-634</v>
      </c>
      <c r="C93" s="26">
        <v>11860</v>
      </c>
      <c r="D93" s="26">
        <v>11485</v>
      </c>
      <c r="E93" s="26">
        <v>14337</v>
      </c>
      <c r="F93" s="26">
        <v>14744</v>
      </c>
      <c r="G93" s="27"/>
      <c r="H93" s="7"/>
      <c r="I93" s="28">
        <f t="shared" si="14"/>
        <v>-2477</v>
      </c>
      <c r="J93" s="27">
        <f t="shared" si="14"/>
        <v>-3259</v>
      </c>
      <c r="K93" s="7"/>
      <c r="L93" s="124">
        <f t="shared" si="22"/>
        <v>0.59873279101499832</v>
      </c>
      <c r="M93" s="27">
        <f t="shared" ca="1" si="15"/>
        <v>3.2331441828124329E-6</v>
      </c>
      <c r="N93" s="44"/>
      <c r="O93" s="44"/>
      <c r="P93" s="7"/>
      <c r="Q93" s="28">
        <f t="shared" ca="1" si="16"/>
        <v>-2458.2191035202509</v>
      </c>
      <c r="R93" s="27">
        <f t="shared" ca="1" si="17"/>
        <v>-3262.4897542220333</v>
      </c>
      <c r="S93" s="7"/>
      <c r="T93" s="28">
        <f t="shared" ca="1" si="18"/>
        <v>0.59957012851849556</v>
      </c>
      <c r="U93" s="27">
        <f t="shared" ca="1" si="19"/>
        <v>-0.79849282937898958</v>
      </c>
      <c r="V93" s="7"/>
      <c r="W93" s="28">
        <f t="shared" ca="1" si="20"/>
        <v>0.59693469641714969</v>
      </c>
      <c r="X93" s="27">
        <f t="shared" ca="1" si="24"/>
        <v>315.29028562840426</v>
      </c>
      <c r="Y93" s="7"/>
      <c r="Z93" s="28">
        <f t="shared" si="23"/>
        <v>315.30599999999981</v>
      </c>
      <c r="AA93" s="27">
        <f t="shared" si="21"/>
        <v>5.5031278512932378</v>
      </c>
      <c r="AB93" s="7"/>
      <c r="AC93" s="28">
        <f t="shared" ca="1" si="13"/>
        <v>-1.5714371595549892E-2</v>
      </c>
      <c r="AD93" s="27"/>
      <c r="AE93" s="7"/>
    </row>
    <row r="94" spans="1:31" s="26" customFormat="1" x14ac:dyDescent="0.25">
      <c r="A94" s="26">
        <v>9</v>
      </c>
      <c r="B94" s="26">
        <v>-640</v>
      </c>
      <c r="C94" s="26">
        <v>11697</v>
      </c>
      <c r="D94" s="26">
        <v>11616</v>
      </c>
      <c r="E94" s="26">
        <v>14491</v>
      </c>
      <c r="F94" s="26">
        <v>14612</v>
      </c>
      <c r="G94" s="27"/>
      <c r="H94" s="7"/>
      <c r="I94" s="28">
        <f t="shared" si="14"/>
        <v>-2794</v>
      </c>
      <c r="J94" s="27">
        <f t="shared" si="14"/>
        <v>-2996</v>
      </c>
      <c r="K94" s="7"/>
      <c r="L94" s="124">
        <f t="shared" si="22"/>
        <v>0.67579444880820216</v>
      </c>
      <c r="M94" s="27">
        <f t="shared" ca="1" si="15"/>
        <v>1.7661422647792939E-6</v>
      </c>
      <c r="N94" s="44"/>
      <c r="O94" s="44"/>
      <c r="P94" s="7"/>
      <c r="Q94" s="28">
        <f t="shared" ca="1" si="16"/>
        <v>-2775.2191035202509</v>
      </c>
      <c r="R94" s="27">
        <f t="shared" ca="1" si="17"/>
        <v>-2999.4897542220333</v>
      </c>
      <c r="S94" s="7"/>
      <c r="T94" s="28">
        <f t="shared" ca="1" si="18"/>
        <v>0.67688778115091774</v>
      </c>
      <c r="U94" s="27">
        <f t="shared" ca="1" si="19"/>
        <v>-0.73412370335954213</v>
      </c>
      <c r="V94" s="7"/>
      <c r="W94" s="28">
        <f t="shared" ca="1" si="20"/>
        <v>0.67446548595515499</v>
      </c>
      <c r="X94" s="27">
        <f t="shared" ca="1" si="24"/>
        <v>309.49643048612836</v>
      </c>
      <c r="Y94" s="7"/>
      <c r="Z94" s="28">
        <f t="shared" si="23"/>
        <v>309.54599999999982</v>
      </c>
      <c r="AA94" s="27">
        <f t="shared" si="21"/>
        <v>5.4025968863783635</v>
      </c>
      <c r="AB94" s="7"/>
      <c r="AC94" s="28">
        <f t="shared" ca="1" si="13"/>
        <v>-4.9569513871460913E-2</v>
      </c>
      <c r="AD94" s="27"/>
      <c r="AE94" s="7"/>
    </row>
    <row r="95" spans="1:31" s="26" customFormat="1" x14ac:dyDescent="0.25">
      <c r="A95" s="26">
        <v>10</v>
      </c>
      <c r="B95" s="26">
        <v>-622</v>
      </c>
      <c r="C95" s="26">
        <v>11562</v>
      </c>
      <c r="D95" s="26">
        <v>11760</v>
      </c>
      <c r="E95" s="26">
        <v>14637</v>
      </c>
      <c r="F95" s="26">
        <v>14471</v>
      </c>
      <c r="G95" s="27"/>
      <c r="H95" s="7"/>
      <c r="I95" s="28">
        <f t="shared" si="14"/>
        <v>-3075</v>
      </c>
      <c r="J95" s="27">
        <f t="shared" si="14"/>
        <v>-2711</v>
      </c>
      <c r="K95" s="7"/>
      <c r="L95" s="124">
        <f t="shared" si="22"/>
        <v>0.74415703587180215</v>
      </c>
      <c r="M95" s="27">
        <f t="shared" ca="1" si="15"/>
        <v>8.5297841478879273E-7</v>
      </c>
      <c r="N95" s="44"/>
      <c r="O95" s="44"/>
      <c r="P95" s="7"/>
      <c r="Q95" s="28">
        <f t="shared" ca="1" si="16"/>
        <v>-3056.2191035202509</v>
      </c>
      <c r="R95" s="27">
        <f t="shared" ca="1" si="17"/>
        <v>-2714.4897542220333</v>
      </c>
      <c r="S95" s="7"/>
      <c r="T95" s="28">
        <f t="shared" ca="1" si="18"/>
        <v>0.74542488017208697</v>
      </c>
      <c r="U95" s="27">
        <f t="shared" ca="1" si="19"/>
        <v>-0.66437008771109141</v>
      </c>
      <c r="V95" s="7"/>
      <c r="W95" s="28">
        <f t="shared" ca="1" si="20"/>
        <v>0.74323346756637543</v>
      </c>
      <c r="X95" s="27">
        <f t="shared" ca="1" si="24"/>
        <v>303.8644811563795</v>
      </c>
      <c r="Y95" s="7"/>
      <c r="Z95" s="28">
        <f t="shared" si="23"/>
        <v>303.94799999999981</v>
      </c>
      <c r="AA95" s="27">
        <f t="shared" si="21"/>
        <v>5.3048933548517212</v>
      </c>
      <c r="AB95" s="7"/>
      <c r="AC95" s="28">
        <f t="shared" ca="1" si="13"/>
        <v>-8.3518843620311145E-2</v>
      </c>
      <c r="AD95" s="27"/>
      <c r="AE95" s="7"/>
    </row>
    <row r="96" spans="1:31" s="26" customFormat="1" x14ac:dyDescent="0.25">
      <c r="A96" s="26">
        <v>11</v>
      </c>
      <c r="B96" s="26">
        <v>-630</v>
      </c>
      <c r="C96" s="26">
        <v>11430</v>
      </c>
      <c r="D96" s="26">
        <v>11914</v>
      </c>
      <c r="E96" s="26">
        <v>14757</v>
      </c>
      <c r="F96" s="26">
        <v>14310</v>
      </c>
      <c r="G96" s="27"/>
      <c r="H96" s="7"/>
      <c r="I96" s="28">
        <f t="shared" si="14"/>
        <v>-3327</v>
      </c>
      <c r="J96" s="27">
        <f t="shared" si="14"/>
        <v>-2396</v>
      </c>
      <c r="K96" s="7"/>
      <c r="L96" s="124">
        <f t="shared" si="22"/>
        <v>0.80616119500429495</v>
      </c>
      <c r="M96" s="27">
        <f t="shared" ca="1" si="15"/>
        <v>1.4610624251286832E-6</v>
      </c>
      <c r="N96" s="44"/>
      <c r="O96" s="44"/>
      <c r="P96" s="7"/>
      <c r="Q96" s="28">
        <f t="shared" ca="1" si="16"/>
        <v>-3308.2191035202509</v>
      </c>
      <c r="R96" s="27">
        <f t="shared" ca="1" si="17"/>
        <v>-2399.4897542220333</v>
      </c>
      <c r="S96" s="7"/>
      <c r="T96" s="28">
        <f t="shared" ca="1" si="18"/>
        <v>0.80688875545085792</v>
      </c>
      <c r="U96" s="27">
        <f t="shared" ca="1" si="19"/>
        <v>-0.58727398620490912</v>
      </c>
      <c r="V96" s="7"/>
      <c r="W96" s="28">
        <f t="shared" ca="1" si="20"/>
        <v>0.80495245085223932</v>
      </c>
      <c r="X96" s="27">
        <f t="shared" ca="1" si="24"/>
        <v>298.18481480111359</v>
      </c>
      <c r="Y96" s="7"/>
      <c r="Z96" s="28">
        <f t="shared" si="23"/>
        <v>298.27799999999979</v>
      </c>
      <c r="AA96" s="27">
        <f t="shared" si="21"/>
        <v>5.2059331862636427</v>
      </c>
      <c r="AB96" s="7"/>
      <c r="AC96" s="28">
        <f t="shared" ca="1" si="13"/>
        <v>-9.318519888620358E-2</v>
      </c>
      <c r="AD96" s="27"/>
      <c r="AE96" s="7"/>
    </row>
    <row r="97" spans="1:31" s="26" customFormat="1" x14ac:dyDescent="0.25">
      <c r="A97" s="26">
        <v>12</v>
      </c>
      <c r="B97" s="26">
        <v>-605</v>
      </c>
      <c r="C97" s="26">
        <v>11325</v>
      </c>
      <c r="D97" s="26">
        <v>12079</v>
      </c>
      <c r="E97" s="26">
        <v>14865</v>
      </c>
      <c r="F97" s="26">
        <v>14152</v>
      </c>
      <c r="G97" s="27"/>
      <c r="H97" s="7"/>
      <c r="I97" s="28">
        <f t="shared" si="14"/>
        <v>-3540</v>
      </c>
      <c r="J97" s="27">
        <f t="shared" si="14"/>
        <v>-2073</v>
      </c>
      <c r="K97" s="7"/>
      <c r="L97" s="124">
        <f t="shared" si="22"/>
        <v>0.8582870233731934</v>
      </c>
      <c r="M97" s="27">
        <f t="shared" ca="1" si="15"/>
        <v>1.2576213396583193E-6</v>
      </c>
      <c r="N97" s="44"/>
      <c r="O97" s="44"/>
      <c r="P97" s="7"/>
      <c r="Q97" s="28">
        <f t="shared" ca="1" si="16"/>
        <v>-3521.2191035202509</v>
      </c>
      <c r="R97" s="27">
        <f t="shared" ca="1" si="17"/>
        <v>-2076.4897542220333</v>
      </c>
      <c r="S97" s="7"/>
      <c r="T97" s="28">
        <f t="shared" ca="1" si="18"/>
        <v>0.85884036431743815</v>
      </c>
      <c r="U97" s="27">
        <f t="shared" ca="1" si="19"/>
        <v>-0.50821988846999833</v>
      </c>
      <c r="V97" s="7"/>
      <c r="W97" s="28">
        <f t="shared" ca="1" si="20"/>
        <v>0.85716558619721861</v>
      </c>
      <c r="X97" s="27">
        <f t="shared" ca="1" si="24"/>
        <v>292.7352408658594</v>
      </c>
      <c r="Y97" s="7"/>
      <c r="Z97" s="28">
        <f t="shared" si="23"/>
        <v>292.8329999999998</v>
      </c>
      <c r="AA97" s="27">
        <f t="shared" si="21"/>
        <v>5.1109000084925515</v>
      </c>
      <c r="AB97" s="7"/>
      <c r="AC97" s="28">
        <f t="shared" ca="1" si="13"/>
        <v>-9.7759134140403603E-2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11237</v>
      </c>
      <c r="D98" s="26">
        <v>12251</v>
      </c>
      <c r="E98" s="26">
        <v>14959</v>
      </c>
      <c r="F98" s="26">
        <v>13980</v>
      </c>
      <c r="G98" s="27"/>
      <c r="H98" s="7"/>
      <c r="I98" s="28">
        <f t="shared" si="14"/>
        <v>-3722</v>
      </c>
      <c r="J98" s="27">
        <f t="shared" si="14"/>
        <v>-1729</v>
      </c>
      <c r="K98" s="7"/>
      <c r="L98" s="124">
        <f t="shared" si="22"/>
        <v>0.90333357813771875</v>
      </c>
      <c r="M98" s="27">
        <f t="shared" ca="1" si="15"/>
        <v>2.2468371018846468E-6</v>
      </c>
      <c r="N98" s="44"/>
      <c r="O98" s="44"/>
      <c r="P98" s="7"/>
      <c r="Q98" s="28">
        <f t="shared" ca="1" si="16"/>
        <v>-3703.2191035202509</v>
      </c>
      <c r="R98" s="27">
        <f t="shared" ca="1" si="17"/>
        <v>-1732.4897542220333</v>
      </c>
      <c r="S98" s="7"/>
      <c r="T98" s="28">
        <f t="shared" ca="1" si="18"/>
        <v>0.90323094090766165</v>
      </c>
      <c r="U98" s="27">
        <f t="shared" ca="1" si="19"/>
        <v>-0.42402605063467541</v>
      </c>
      <c r="V98" s="7"/>
      <c r="W98" s="28">
        <f t="shared" ca="1" si="20"/>
        <v>0.90183463280786691</v>
      </c>
      <c r="X98" s="27">
        <f t="shared" ca="1" si="24"/>
        <v>287.25326827028016</v>
      </c>
      <c r="Y98" s="7"/>
      <c r="Z98" s="28">
        <f t="shared" si="23"/>
        <v>287.29799999999977</v>
      </c>
      <c r="AA98" s="27">
        <f t="shared" si="21"/>
        <v>5.0142960343946648</v>
      </c>
      <c r="AB98" s="7"/>
      <c r="AC98" s="28">
        <f t="shared" ca="1" si="13"/>
        <v>-4.4731729719615032E-2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11161</v>
      </c>
      <c r="D99" s="26">
        <v>12442</v>
      </c>
      <c r="E99" s="26">
        <v>15040</v>
      </c>
      <c r="F99" s="26">
        <v>13796</v>
      </c>
      <c r="G99" s="27"/>
      <c r="H99" s="7"/>
      <c r="I99" s="28">
        <f t="shared" si="14"/>
        <v>-3879</v>
      </c>
      <c r="J99" s="27">
        <f t="shared" si="14"/>
        <v>-1354</v>
      </c>
      <c r="K99" s="7"/>
      <c r="L99" s="124">
        <f t="shared" si="22"/>
        <v>0.94089792975725806</v>
      </c>
      <c r="M99" s="27">
        <f t="shared" ca="1" si="15"/>
        <v>2.1791854828059868E-7</v>
      </c>
      <c r="N99" s="44"/>
      <c r="O99" s="44"/>
      <c r="P99" s="7"/>
      <c r="Q99" s="28">
        <f t="shared" ca="1" si="16"/>
        <v>-3860.2191035202509</v>
      </c>
      <c r="R99" s="27">
        <f t="shared" ca="1" si="17"/>
        <v>-1357.4897542220333</v>
      </c>
      <c r="S99" s="7"/>
      <c r="T99" s="28">
        <f t="shared" ca="1" si="18"/>
        <v>0.94152391082340381</v>
      </c>
      <c r="U99" s="27">
        <f t="shared" ca="1" si="19"/>
        <v>-0.33224497741302977</v>
      </c>
      <c r="V99" s="7"/>
      <c r="W99" s="28">
        <f t="shared" ca="1" si="20"/>
        <v>0.940431112289418</v>
      </c>
      <c r="X99" s="27">
        <f t="shared" ca="1" si="24"/>
        <v>281.52903093807549</v>
      </c>
      <c r="Y99" s="7"/>
      <c r="Z99" s="28">
        <f t="shared" si="23"/>
        <v>281.60099999999977</v>
      </c>
      <c r="AA99" s="27">
        <f t="shared" si="21"/>
        <v>4.9148646269085479</v>
      </c>
      <c r="AB99" s="7"/>
      <c r="AC99" s="28">
        <f t="shared" ca="1" si="13"/>
        <v>-7.1969061924278321E-2</v>
      </c>
      <c r="AD99" s="27"/>
      <c r="AE99" s="7"/>
    </row>
    <row r="100" spans="1:31" s="26" customFormat="1" x14ac:dyDescent="0.25">
      <c r="A100" s="26">
        <v>15</v>
      </c>
      <c r="B100" s="26">
        <v>-636</v>
      </c>
      <c r="C100" s="26">
        <v>11104</v>
      </c>
      <c r="D100" s="26">
        <v>12637</v>
      </c>
      <c r="E100" s="26">
        <v>15098</v>
      </c>
      <c r="F100" s="26">
        <v>13602</v>
      </c>
      <c r="G100" s="27"/>
      <c r="H100" s="7"/>
      <c r="I100" s="28">
        <f t="shared" si="14"/>
        <v>-3994</v>
      </c>
      <c r="J100" s="27">
        <f t="shared" si="14"/>
        <v>-965</v>
      </c>
      <c r="K100" s="7"/>
      <c r="L100" s="124">
        <f t="shared" si="22"/>
        <v>0.9692790481391218</v>
      </c>
      <c r="M100" s="27">
        <f t="shared" ca="1" si="15"/>
        <v>2.344189404199179E-7</v>
      </c>
      <c r="N100" s="44"/>
      <c r="O100" s="44"/>
      <c r="P100" s="7"/>
      <c r="Q100" s="28">
        <f t="shared" ca="1" si="16"/>
        <v>-3975.2191035202509</v>
      </c>
      <c r="R100" s="27">
        <f t="shared" ca="1" si="17"/>
        <v>-968.48975422203341</v>
      </c>
      <c r="S100" s="7"/>
      <c r="T100" s="28">
        <f t="shared" ca="1" si="18"/>
        <v>0.96957290152601761</v>
      </c>
      <c r="U100" s="27">
        <f t="shared" ca="1" si="19"/>
        <v>-0.2370374107911094</v>
      </c>
      <c r="V100" s="7"/>
      <c r="W100" s="28">
        <f t="shared" ca="1" si="20"/>
        <v>0.96879487984150214</v>
      </c>
      <c r="X100" s="27">
        <f t="shared" ca="1" si="24"/>
        <v>275.81981650003479</v>
      </c>
      <c r="Y100" s="7"/>
      <c r="Z100" s="28">
        <f t="shared" si="23"/>
        <v>275.87699999999978</v>
      </c>
      <c r="AA100" s="27">
        <f t="shared" si="21"/>
        <v>4.8149619805243926</v>
      </c>
      <c r="AB100" s="7"/>
      <c r="AC100" s="28">
        <f t="shared" ca="1" si="13"/>
        <v>-5.7183499964992279E-2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11063</v>
      </c>
      <c r="D101" s="26">
        <v>12830</v>
      </c>
      <c r="E101" s="26">
        <v>15135</v>
      </c>
      <c r="F101" s="26">
        <v>13407</v>
      </c>
      <c r="G101" s="27"/>
      <c r="H101" s="7"/>
      <c r="I101" s="28">
        <f t="shared" si="14"/>
        <v>-4072</v>
      </c>
      <c r="J101" s="27">
        <f t="shared" si="14"/>
        <v>-577</v>
      </c>
      <c r="K101" s="7"/>
      <c r="L101" s="124">
        <f t="shared" si="22"/>
        <v>0.98784161609293397</v>
      </c>
      <c r="M101" s="27">
        <f t="shared" ca="1" si="15"/>
        <v>8.5097842961723082E-8</v>
      </c>
      <c r="N101" s="44"/>
      <c r="O101" s="44"/>
      <c r="P101" s="7"/>
      <c r="Q101" s="28">
        <f t="shared" ca="1" si="16"/>
        <v>-4053.2191035202509</v>
      </c>
      <c r="R101" s="27">
        <f t="shared" ca="1" si="17"/>
        <v>-580.48975422203341</v>
      </c>
      <c r="S101" s="7"/>
      <c r="T101" s="28">
        <f t="shared" ca="1" si="18"/>
        <v>0.98859743435039904</v>
      </c>
      <c r="U101" s="27">
        <f t="shared" ca="1" si="19"/>
        <v>-0.14207459369778005</v>
      </c>
      <c r="V101" s="7"/>
      <c r="W101" s="28">
        <f t="shared" ca="1" si="20"/>
        <v>0.98813333143871085</v>
      </c>
      <c r="X101" s="27">
        <f t="shared" ca="1" si="24"/>
        <v>270.25318045648032</v>
      </c>
      <c r="Y101" s="7"/>
      <c r="Z101" s="28">
        <f t="shared" si="23"/>
        <v>270.21599999999978</v>
      </c>
      <c r="AA101" s="27">
        <f t="shared" si="21"/>
        <v>4.7161588915689938</v>
      </c>
      <c r="AB101" s="7"/>
      <c r="AC101" s="28">
        <f t="shared" ca="1" si="13"/>
        <v>3.7180456480541579E-2</v>
      </c>
      <c r="AD101" s="27"/>
      <c r="AE101" s="7"/>
    </row>
    <row r="102" spans="1:31" s="26" customFormat="1" x14ac:dyDescent="0.25">
      <c r="A102" s="26">
        <v>17</v>
      </c>
      <c r="B102" s="26">
        <v>-639</v>
      </c>
      <c r="C102" s="26">
        <v>11039</v>
      </c>
      <c r="D102" s="26">
        <v>13030</v>
      </c>
      <c r="E102" s="26">
        <v>15149</v>
      </c>
      <c r="F102" s="26">
        <v>13201</v>
      </c>
      <c r="G102" s="27"/>
      <c r="H102" s="7"/>
      <c r="I102" s="28">
        <f t="shared" si="14"/>
        <v>-4110</v>
      </c>
      <c r="J102" s="27">
        <f t="shared" si="14"/>
        <v>-171</v>
      </c>
      <c r="K102" s="7"/>
      <c r="L102" s="124">
        <f t="shared" si="22"/>
        <v>0.99683207918722327</v>
      </c>
      <c r="M102" s="27">
        <f t="shared" ca="1" si="15"/>
        <v>8.0647282746526697E-7</v>
      </c>
      <c r="N102" s="44"/>
      <c r="O102" s="44"/>
      <c r="P102" s="7"/>
      <c r="Q102" s="28">
        <f t="shared" ca="1" si="16"/>
        <v>-4091.2191035202509</v>
      </c>
      <c r="R102" s="27">
        <f t="shared" ca="1" si="17"/>
        <v>-174.48975422203338</v>
      </c>
      <c r="S102" s="7"/>
      <c r="T102" s="28">
        <f t="shared" ca="1" si="18"/>
        <v>0.99786579649561058</v>
      </c>
      <c r="U102" s="27">
        <f t="shared" ca="1" si="19"/>
        <v>-4.2706285089811724E-2</v>
      </c>
      <c r="V102" s="7"/>
      <c r="W102" s="28">
        <f t="shared" ca="1" si="20"/>
        <v>0.99773011750904772</v>
      </c>
      <c r="X102" s="27">
        <f t="shared" ca="1" si="24"/>
        <v>264.5221825918286</v>
      </c>
      <c r="Y102" s="7"/>
      <c r="Z102" s="28">
        <f t="shared" si="23"/>
        <v>264.4649999999998</v>
      </c>
      <c r="AA102" s="27">
        <f t="shared" si="21"/>
        <v>4.6157850062868002</v>
      </c>
      <c r="AB102" s="7"/>
      <c r="AC102" s="28">
        <f t="shared" ca="1" si="13"/>
        <v>5.7182591828791374E-2</v>
      </c>
      <c r="AD102" s="27"/>
      <c r="AE102" s="7"/>
    </row>
    <row r="103" spans="1:31" s="26" customFormat="1" x14ac:dyDescent="0.25">
      <c r="A103" s="26">
        <v>18</v>
      </c>
      <c r="B103" s="26">
        <v>-631</v>
      </c>
      <c r="C103" s="26">
        <v>11044</v>
      </c>
      <c r="D103" s="26">
        <v>13229</v>
      </c>
      <c r="E103" s="26">
        <v>15148</v>
      </c>
      <c r="F103" s="26">
        <v>13001</v>
      </c>
      <c r="G103" s="27"/>
      <c r="H103" s="7"/>
      <c r="I103" s="28">
        <f t="shared" si="14"/>
        <v>-4104</v>
      </c>
      <c r="J103" s="27">
        <f t="shared" si="14"/>
        <v>228</v>
      </c>
      <c r="K103" s="7"/>
      <c r="L103" s="124">
        <f t="shared" si="22"/>
        <v>0.99586300874745282</v>
      </c>
      <c r="M103" s="27">
        <f t="shared" ca="1" si="15"/>
        <v>5.2763789679232295E-7</v>
      </c>
      <c r="N103" s="44"/>
      <c r="O103" s="44"/>
      <c r="P103" s="7"/>
      <c r="Q103" s="28">
        <f t="shared" ca="1" si="16"/>
        <v>-4085.2191035202509</v>
      </c>
      <c r="R103" s="27">
        <f t="shared" ca="1" si="17"/>
        <v>224.51024577796662</v>
      </c>
      <c r="S103" s="7"/>
      <c r="T103" s="28">
        <f t="shared" ca="1" si="18"/>
        <v>0.99640237089373507</v>
      </c>
      <c r="U103" s="27">
        <f t="shared" ca="1" si="19"/>
        <v>5.4948776818019233E-2</v>
      </c>
      <c r="V103" s="7"/>
      <c r="W103" s="28">
        <f t="shared" ca="1" si="20"/>
        <v>0.99658939562563298</v>
      </c>
      <c r="X103" s="27">
        <f t="shared" ca="1" si="24"/>
        <v>258.915310017249</v>
      </c>
      <c r="Y103" s="7"/>
      <c r="Z103" s="28">
        <f t="shared" si="23"/>
        <v>258.78599999999983</v>
      </c>
      <c r="AA103" s="27">
        <f t="shared" si="21"/>
        <v>4.5166677580660428</v>
      </c>
      <c r="AB103" s="7"/>
      <c r="AC103" s="28">
        <f t="shared" ca="1" si="13"/>
        <v>0.12931001724916769</v>
      </c>
      <c r="AD103" s="27"/>
      <c r="AE103" s="7"/>
    </row>
    <row r="104" spans="1:31" s="26" customFormat="1" x14ac:dyDescent="0.25">
      <c r="A104" s="26">
        <v>19</v>
      </c>
      <c r="B104" s="26">
        <v>-613</v>
      </c>
      <c r="C104" s="26">
        <v>11069</v>
      </c>
      <c r="D104" s="26">
        <v>13431</v>
      </c>
      <c r="E104" s="26">
        <v>15128</v>
      </c>
      <c r="F104" s="26">
        <v>12811</v>
      </c>
      <c r="G104" s="27"/>
      <c r="H104" s="7"/>
      <c r="I104" s="28">
        <f t="shared" si="14"/>
        <v>-4059</v>
      </c>
      <c r="J104" s="27">
        <f t="shared" si="14"/>
        <v>620</v>
      </c>
      <c r="K104" s="7"/>
      <c r="L104" s="124">
        <f t="shared" si="22"/>
        <v>0.9855594628581833</v>
      </c>
      <c r="M104" s="27">
        <f t="shared" ca="1" si="15"/>
        <v>1.3781239894332294E-7</v>
      </c>
      <c r="N104" s="44"/>
      <c r="O104" s="44"/>
      <c r="P104" s="7"/>
      <c r="Q104" s="28">
        <f t="shared" ca="1" si="16"/>
        <v>-4040.2191035202509</v>
      </c>
      <c r="R104" s="27">
        <f t="shared" ca="1" si="17"/>
        <v>616.51024577796659</v>
      </c>
      <c r="S104" s="7"/>
      <c r="T104" s="28">
        <f t="shared" ca="1" si="18"/>
        <v>0.98542667887966884</v>
      </c>
      <c r="U104" s="27">
        <f t="shared" ca="1" si="19"/>
        <v>0.15089059202571278</v>
      </c>
      <c r="V104" s="7"/>
      <c r="W104" s="28">
        <f t="shared" ca="1" si="20"/>
        <v>0.985930693782196</v>
      </c>
      <c r="X104" s="27">
        <f t="shared" ca="1" si="24"/>
        <v>253.36997302933423</v>
      </c>
      <c r="Y104" s="7"/>
      <c r="Z104" s="28">
        <f t="shared" si="23"/>
        <v>253.26899999999983</v>
      </c>
      <c r="AA104" s="27">
        <f t="shared" si="21"/>
        <v>4.4203779432335155</v>
      </c>
      <c r="AB104" s="7"/>
      <c r="AC104" s="28">
        <f t="shared" ca="1" si="13"/>
        <v>0.10097302933439778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11103</v>
      </c>
      <c r="D105" s="26">
        <v>13616</v>
      </c>
      <c r="E105" s="26">
        <v>15082</v>
      </c>
      <c r="F105" s="26">
        <v>12611</v>
      </c>
      <c r="G105" s="27"/>
      <c r="H105" s="7"/>
      <c r="I105" s="28">
        <f t="shared" si="14"/>
        <v>-3979</v>
      </c>
      <c r="J105" s="27">
        <f t="shared" si="14"/>
        <v>1005</v>
      </c>
      <c r="K105" s="7"/>
      <c r="L105" s="124">
        <f t="shared" si="22"/>
        <v>0.96608597000935348</v>
      </c>
      <c r="M105" s="27">
        <f t="shared" ca="1" si="15"/>
        <v>4.1430381395643483E-7</v>
      </c>
      <c r="N105" s="44"/>
      <c r="O105" s="44"/>
      <c r="P105" s="7"/>
      <c r="Q105" s="28">
        <f t="shared" ca="1" si="16"/>
        <v>-3960.2191035202509</v>
      </c>
      <c r="R105" s="27">
        <f t="shared" ca="1" si="17"/>
        <v>1001.5102457779666</v>
      </c>
      <c r="S105" s="7"/>
      <c r="T105" s="28">
        <f t="shared" ca="1" si="18"/>
        <v>0.96591433752132883</v>
      </c>
      <c r="U105" s="27">
        <f t="shared" ca="1" si="19"/>
        <v>0.24511916053326899</v>
      </c>
      <c r="V105" s="7"/>
      <c r="W105" s="28">
        <f t="shared" ca="1" si="20"/>
        <v>0.96672963437372084</v>
      </c>
      <c r="X105" s="27">
        <f t="shared" ca="1" si="24"/>
        <v>247.84343297383748</v>
      </c>
      <c r="Y105" s="7"/>
      <c r="Z105" s="28">
        <f t="shared" si="23"/>
        <v>247.74299999999982</v>
      </c>
      <c r="AA105" s="27">
        <f t="shared" si="21"/>
        <v>4.3239310487683085</v>
      </c>
      <c r="AB105" s="7"/>
      <c r="AC105" s="28">
        <f t="shared" ca="1" si="13"/>
        <v>0.10043297383765548</v>
      </c>
      <c r="AD105" s="27"/>
      <c r="AE105" s="7"/>
    </row>
    <row r="106" spans="1:31" s="26" customFormat="1" x14ac:dyDescent="0.25">
      <c r="A106" s="26">
        <v>21</v>
      </c>
      <c r="B106" s="26">
        <v>-619</v>
      </c>
      <c r="C106" s="26">
        <v>11164</v>
      </c>
      <c r="D106" s="26">
        <v>13798</v>
      </c>
      <c r="E106" s="26">
        <v>15021</v>
      </c>
      <c r="F106" s="26">
        <v>12422</v>
      </c>
      <c r="G106" s="27"/>
      <c r="H106" s="7"/>
      <c r="I106" s="28">
        <f t="shared" si="14"/>
        <v>-3857</v>
      </c>
      <c r="J106" s="27">
        <f t="shared" si="14"/>
        <v>1376</v>
      </c>
      <c r="K106" s="7"/>
      <c r="L106" s="124">
        <f t="shared" si="22"/>
        <v>0.93736497350812875</v>
      </c>
      <c r="M106" s="27">
        <f t="shared" ca="1" si="15"/>
        <v>8.4193301792908999E-9</v>
      </c>
      <c r="N106" s="44"/>
      <c r="O106" s="44"/>
      <c r="P106" s="7"/>
      <c r="Q106" s="28">
        <f t="shared" ca="1" si="16"/>
        <v>-3838.2191035202509</v>
      </c>
      <c r="R106" s="27">
        <f t="shared" ca="1" si="17"/>
        <v>1372.5102457779667</v>
      </c>
      <c r="S106" s="7"/>
      <c r="T106" s="28">
        <f t="shared" ca="1" si="18"/>
        <v>0.93615801694986034</v>
      </c>
      <c r="U106" s="27">
        <f t="shared" ca="1" si="19"/>
        <v>0.33592123564055043</v>
      </c>
      <c r="V106" s="7"/>
      <c r="W106" s="28">
        <f t="shared" ca="1" si="20"/>
        <v>0.9372732166000548</v>
      </c>
      <c r="X106" s="27">
        <f t="shared" ca="1" si="24"/>
        <v>242.35340626625191</v>
      </c>
      <c r="Y106" s="7"/>
      <c r="Z106" s="28">
        <f t="shared" si="23"/>
        <v>242.17199999999983</v>
      </c>
      <c r="AA106" s="27">
        <f t="shared" si="21"/>
        <v>4.2266987561397045</v>
      </c>
      <c r="AB106" s="7"/>
      <c r="AC106" s="28">
        <f t="shared" ca="1" si="13"/>
        <v>0.18140626625208256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11245</v>
      </c>
      <c r="D107" s="26">
        <v>13992</v>
      </c>
      <c r="E107" s="26">
        <v>14948</v>
      </c>
      <c r="F107" s="26">
        <v>12240</v>
      </c>
      <c r="G107" s="27"/>
      <c r="H107" s="7"/>
      <c r="I107" s="28">
        <f t="shared" si="14"/>
        <v>-3703</v>
      </c>
      <c r="J107" s="27">
        <f t="shared" si="14"/>
        <v>1752</v>
      </c>
      <c r="K107" s="7"/>
      <c r="L107" s="124">
        <f t="shared" si="22"/>
        <v>0.89945036604724538</v>
      </c>
      <c r="M107" s="27">
        <f t="shared" ca="1" si="15"/>
        <v>3.1978756461911749E-7</v>
      </c>
      <c r="N107" s="44"/>
      <c r="O107" s="44"/>
      <c r="P107" s="7"/>
      <c r="Q107" s="28">
        <f t="shared" ca="1" si="16"/>
        <v>-3684.2191035202509</v>
      </c>
      <c r="R107" s="27">
        <f t="shared" ca="1" si="17"/>
        <v>1748.5102457779667</v>
      </c>
      <c r="S107" s="7"/>
      <c r="T107" s="28">
        <f t="shared" ca="1" si="18"/>
        <v>0.89859675983505582</v>
      </c>
      <c r="U107" s="27">
        <f t="shared" ca="1" si="19"/>
        <v>0.42794705839078712</v>
      </c>
      <c r="V107" s="7"/>
      <c r="W107" s="28">
        <f t="shared" ca="1" si="20"/>
        <v>0.90001586367289832</v>
      </c>
      <c r="X107" s="27">
        <f t="shared" ca="1" si="24"/>
        <v>236.64067870978818</v>
      </c>
      <c r="Y107" s="7"/>
      <c r="Z107" s="28">
        <f t="shared" si="23"/>
        <v>236.55599999999981</v>
      </c>
      <c r="AA107" s="27">
        <f t="shared" si="21"/>
        <v>4.1286810653477026</v>
      </c>
      <c r="AB107" s="7"/>
      <c r="AC107" s="28">
        <f t="shared" ca="1" si="13"/>
        <v>8.4678709788363449E-2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11342</v>
      </c>
      <c r="D108" s="26">
        <v>14172</v>
      </c>
      <c r="E108" s="26">
        <v>14852</v>
      </c>
      <c r="F108" s="26">
        <v>12059</v>
      </c>
      <c r="G108" s="27"/>
      <c r="H108" s="7"/>
      <c r="I108" s="28">
        <f t="shared" si="14"/>
        <v>-3510</v>
      </c>
      <c r="J108" s="27">
        <f t="shared" si="14"/>
        <v>2113</v>
      </c>
      <c r="K108" s="7"/>
      <c r="L108" s="124">
        <f t="shared" si="22"/>
        <v>0.85176126355895998</v>
      </c>
      <c r="M108" s="27">
        <f t="shared" ca="1" si="15"/>
        <v>2.1691304628486227E-6</v>
      </c>
      <c r="N108" s="44"/>
      <c r="O108" s="44"/>
      <c r="P108" s="7"/>
      <c r="Q108" s="28">
        <f t="shared" ca="1" si="16"/>
        <v>-3491.2191035202509</v>
      </c>
      <c r="R108" s="27">
        <f t="shared" ca="1" si="17"/>
        <v>2109.5102457779667</v>
      </c>
      <c r="S108" s="7"/>
      <c r="T108" s="28">
        <f t="shared" ca="1" si="18"/>
        <v>0.85152323630806059</v>
      </c>
      <c r="U108" s="27">
        <f t="shared" ca="1" si="19"/>
        <v>0.51630163821215791</v>
      </c>
      <c r="V108" s="7"/>
      <c r="W108" s="28">
        <f t="shared" ca="1" si="20"/>
        <v>0.85323406037551297</v>
      </c>
      <c r="X108" s="27">
        <f t="shared" ca="1" si="24"/>
        <v>230.89261245481123</v>
      </c>
      <c r="Y108" s="7"/>
      <c r="Z108" s="28">
        <f t="shared" si="23"/>
        <v>230.81399999999982</v>
      </c>
      <c r="AA108" s="27">
        <f t="shared" si="21"/>
        <v>4.0284642596981888</v>
      </c>
      <c r="AB108" s="7"/>
      <c r="AC108" s="28">
        <f t="shared" ca="1" si="13"/>
        <v>7.8612454811405996E-2</v>
      </c>
      <c r="AD108" s="27"/>
      <c r="AE108" s="7"/>
    </row>
    <row r="109" spans="1:31" s="26" customFormat="1" x14ac:dyDescent="0.25">
      <c r="A109" s="26">
        <v>24</v>
      </c>
      <c r="B109" s="26">
        <v>-637</v>
      </c>
      <c r="C109" s="26">
        <v>11465</v>
      </c>
      <c r="D109" s="26">
        <v>14345</v>
      </c>
      <c r="E109" s="26">
        <v>14743</v>
      </c>
      <c r="F109" s="26">
        <v>11893</v>
      </c>
      <c r="G109" s="27"/>
      <c r="H109" s="7"/>
      <c r="I109" s="28">
        <f t="shared" si="14"/>
        <v>-3278</v>
      </c>
      <c r="J109" s="27">
        <f t="shared" si="14"/>
        <v>2452</v>
      </c>
      <c r="K109" s="7"/>
      <c r="L109" s="124">
        <f t="shared" si="22"/>
        <v>0.79561954095310294</v>
      </c>
      <c r="M109" s="27">
        <f t="shared" ca="1" si="15"/>
        <v>1.6967775608250464E-6</v>
      </c>
      <c r="N109" s="44"/>
      <c r="O109" s="44"/>
      <c r="P109" s="7"/>
      <c r="Q109" s="28">
        <f t="shared" ca="1" si="16"/>
        <v>-3259.2191035202509</v>
      </c>
      <c r="R109" s="27">
        <f t="shared" ca="1" si="17"/>
        <v>2448.5102457779667</v>
      </c>
      <c r="S109" s="7"/>
      <c r="T109" s="28">
        <f t="shared" ca="1" si="18"/>
        <v>0.79493744636887465</v>
      </c>
      <c r="U109" s="27">
        <f t="shared" ca="1" si="19"/>
        <v>0.59927172840452558</v>
      </c>
      <c r="V109" s="7"/>
      <c r="W109" s="28">
        <f t="shared" ca="1" si="20"/>
        <v>0.79692214509896808</v>
      </c>
      <c r="X109" s="27">
        <f t="shared" ca="1" si="24"/>
        <v>225.12868645976118</v>
      </c>
      <c r="Y109" s="7"/>
      <c r="Z109" s="28">
        <f t="shared" si="23"/>
        <v>225.08099999999982</v>
      </c>
      <c r="AA109" s="27">
        <f t="shared" si="21"/>
        <v>3.9284045336813538</v>
      </c>
      <c r="AB109" s="7"/>
      <c r="AC109" s="28">
        <f t="shared" ca="1" si="13"/>
        <v>4.7686459761365541E-2</v>
      </c>
      <c r="AD109" s="27"/>
      <c r="AE109" s="7"/>
    </row>
    <row r="110" spans="1:31" s="26" customFormat="1" x14ac:dyDescent="0.25">
      <c r="A110" s="26">
        <v>25</v>
      </c>
      <c r="B110" s="26">
        <v>-616</v>
      </c>
      <c r="C110" s="26">
        <v>11593</v>
      </c>
      <c r="D110" s="26">
        <v>14498</v>
      </c>
      <c r="E110" s="26">
        <v>14614</v>
      </c>
      <c r="F110" s="26">
        <v>11740</v>
      </c>
      <c r="G110" s="27"/>
      <c r="H110" s="7"/>
      <c r="I110" s="28">
        <f t="shared" si="14"/>
        <v>-3021</v>
      </c>
      <c r="J110" s="27">
        <f t="shared" si="14"/>
        <v>2758</v>
      </c>
      <c r="K110" s="7"/>
      <c r="L110" s="124">
        <f t="shared" si="22"/>
        <v>0.73375272948949599</v>
      </c>
      <c r="M110" s="27">
        <f t="shared" ca="1" si="15"/>
        <v>5.3753813478385847E-7</v>
      </c>
      <c r="N110" s="44"/>
      <c r="O110" s="44"/>
      <c r="P110" s="7"/>
      <c r="Q110" s="28">
        <f t="shared" ca="1" si="16"/>
        <v>-3002.2191035202509</v>
      </c>
      <c r="R110" s="27">
        <f t="shared" ca="1" si="17"/>
        <v>2754.5102457779667</v>
      </c>
      <c r="S110" s="7"/>
      <c r="T110" s="28">
        <f t="shared" ca="1" si="18"/>
        <v>0.73225404975520747</v>
      </c>
      <c r="U110" s="27">
        <f t="shared" ca="1" si="19"/>
        <v>0.67416508415338849</v>
      </c>
      <c r="V110" s="7"/>
      <c r="W110" s="28">
        <f t="shared" ca="1" si="20"/>
        <v>0.73448589941167219</v>
      </c>
      <c r="X110" s="27">
        <f t="shared" ca="1" si="24"/>
        <v>219.52322608554937</v>
      </c>
      <c r="Y110" s="7"/>
      <c r="Z110" s="28">
        <f t="shared" si="23"/>
        <v>219.53699999999981</v>
      </c>
      <c r="AA110" s="27">
        <f t="shared" si="21"/>
        <v>3.8316434799507881</v>
      </c>
      <c r="AB110" s="7"/>
      <c r="AC110" s="28">
        <f t="shared" ca="1" si="13"/>
        <v>-1.3773914450439406E-2</v>
      </c>
      <c r="AD110" s="27"/>
      <c r="AE110" s="7"/>
    </row>
    <row r="111" spans="1:31" s="26" customFormat="1" x14ac:dyDescent="0.25">
      <c r="A111" s="26">
        <v>26</v>
      </c>
      <c r="B111" s="26">
        <v>-624</v>
      </c>
      <c r="C111" s="26">
        <v>11733</v>
      </c>
      <c r="D111" s="26">
        <v>14641</v>
      </c>
      <c r="E111" s="26">
        <v>14472</v>
      </c>
      <c r="F111" s="26">
        <v>11598</v>
      </c>
      <c r="G111" s="27"/>
      <c r="H111" s="7"/>
      <c r="I111" s="28">
        <f t="shared" si="14"/>
        <v>-2739</v>
      </c>
      <c r="J111" s="27">
        <f t="shared" si="14"/>
        <v>3043</v>
      </c>
      <c r="K111" s="7"/>
      <c r="L111" s="124">
        <f t="shared" si="22"/>
        <v>0.6640869165489488</v>
      </c>
      <c r="M111" s="27">
        <f t="shared" ca="1" si="15"/>
        <v>3.4155193690597743E-6</v>
      </c>
      <c r="N111" s="44"/>
      <c r="O111" s="44"/>
      <c r="P111" s="7"/>
      <c r="Q111" s="28">
        <f t="shared" ca="1" si="16"/>
        <v>-2720.2191035202509</v>
      </c>
      <c r="R111" s="27">
        <f t="shared" ca="1" si="17"/>
        <v>3039.5102457779667</v>
      </c>
      <c r="S111" s="7"/>
      <c r="T111" s="28">
        <f t="shared" ca="1" si="18"/>
        <v>0.66347304646705896</v>
      </c>
      <c r="U111" s="27">
        <f t="shared" ca="1" si="19"/>
        <v>0.74391869980183911</v>
      </c>
      <c r="V111" s="7"/>
      <c r="W111" s="28">
        <f t="shared" ca="1" si="20"/>
        <v>0.66593502892893541</v>
      </c>
      <c r="X111" s="27">
        <f t="shared" ca="1" si="24"/>
        <v>213.90522923730873</v>
      </c>
      <c r="Y111" s="7"/>
      <c r="Z111" s="28">
        <f t="shared" si="23"/>
        <v>213.92099999999982</v>
      </c>
      <c r="AA111" s="27">
        <f t="shared" si="21"/>
        <v>3.7336257891587863</v>
      </c>
      <c r="AB111" s="7"/>
      <c r="AC111" s="28">
        <f t="shared" ca="1" si="13"/>
        <v>-1.5770762691090567E-2</v>
      </c>
      <c r="AD111" s="27"/>
      <c r="AE111" s="7"/>
    </row>
    <row r="112" spans="1:31" s="26" customFormat="1" x14ac:dyDescent="0.25">
      <c r="A112" s="26">
        <v>27</v>
      </c>
      <c r="B112" s="26">
        <v>-638</v>
      </c>
      <c r="C112" s="26">
        <v>11887</v>
      </c>
      <c r="D112" s="26">
        <v>14755</v>
      </c>
      <c r="E112" s="26">
        <v>14298</v>
      </c>
      <c r="F112" s="26">
        <v>11456</v>
      </c>
      <c r="G112" s="27"/>
      <c r="H112" s="7"/>
      <c r="I112" s="28">
        <f t="shared" si="14"/>
        <v>-2411</v>
      </c>
      <c r="J112" s="27">
        <f t="shared" si="14"/>
        <v>3299</v>
      </c>
      <c r="K112" s="7"/>
      <c r="L112" s="124">
        <f t="shared" si="22"/>
        <v>0.58627313789078872</v>
      </c>
      <c r="M112" s="27">
        <f t="shared" ca="1" si="15"/>
        <v>1.7448355615400309E-8</v>
      </c>
      <c r="N112" s="44"/>
      <c r="O112" s="44"/>
      <c r="P112" s="7"/>
      <c r="Q112" s="28">
        <f t="shared" ca="1" si="16"/>
        <v>-2392.2191035202509</v>
      </c>
      <c r="R112" s="27">
        <f t="shared" ca="1" si="17"/>
        <v>3295.5102457779667</v>
      </c>
      <c r="S112" s="7"/>
      <c r="T112" s="28">
        <f t="shared" ca="1" si="18"/>
        <v>0.58347244689786504</v>
      </c>
      <c r="U112" s="27">
        <f t="shared" ca="1" si="19"/>
        <v>0.80657457912114927</v>
      </c>
      <c r="V112" s="7"/>
      <c r="W112" s="28">
        <f t="shared" ca="1" si="20"/>
        <v>0.58614104566688663</v>
      </c>
      <c r="X112" s="27">
        <f t="shared" ca="1" si="24"/>
        <v>208.07728021666389</v>
      </c>
      <c r="Y112" s="7"/>
      <c r="Z112" s="28">
        <f t="shared" si="23"/>
        <v>208.17899999999983</v>
      </c>
      <c r="AA112" s="27">
        <f t="shared" si="21"/>
        <v>3.6334089835092724</v>
      </c>
      <c r="AB112" s="7"/>
      <c r="AC112" s="28">
        <f t="shared" ca="1" si="13"/>
        <v>-0.10171978333593756</v>
      </c>
      <c r="AD112" s="27"/>
      <c r="AE112" s="7"/>
    </row>
    <row r="113" spans="1:31" s="26" customFormat="1" x14ac:dyDescent="0.25">
      <c r="A113" s="26">
        <v>28</v>
      </c>
      <c r="B113" s="26">
        <v>-600</v>
      </c>
      <c r="C113" s="26">
        <v>12055</v>
      </c>
      <c r="D113" s="26">
        <v>14870</v>
      </c>
      <c r="E113" s="26">
        <v>14141</v>
      </c>
      <c r="F113" s="26">
        <v>11353</v>
      </c>
      <c r="G113" s="27"/>
      <c r="H113" s="7"/>
      <c r="I113" s="28">
        <f t="shared" si="14"/>
        <v>-2086</v>
      </c>
      <c r="J113" s="27">
        <f t="shared" si="14"/>
        <v>3517</v>
      </c>
      <c r="K113" s="7"/>
      <c r="L113" s="124">
        <f t="shared" si="22"/>
        <v>0.50771188713523396</v>
      </c>
      <c r="M113" s="27">
        <f t="shared" ca="1" si="15"/>
        <v>4.4068670898952182E-7</v>
      </c>
      <c r="N113" s="44"/>
      <c r="O113" s="44"/>
      <c r="P113" s="7"/>
      <c r="Q113" s="28">
        <f t="shared" ca="1" si="16"/>
        <v>-2067.2191035202509</v>
      </c>
      <c r="R113" s="27">
        <f t="shared" ca="1" si="17"/>
        <v>3513.5102457779667</v>
      </c>
      <c r="S113" s="7"/>
      <c r="T113" s="28">
        <f t="shared" ca="1" si="18"/>
        <v>0.50420356012960887</v>
      </c>
      <c r="U113" s="27">
        <f t="shared" ca="1" si="19"/>
        <v>0.85992997635399926</v>
      </c>
      <c r="V113" s="7"/>
      <c r="W113" s="28">
        <f t="shared" ca="1" si="20"/>
        <v>0.50704804475259369</v>
      </c>
      <c r="X113" s="27">
        <f t="shared" ca="1" si="24"/>
        <v>202.59647131152542</v>
      </c>
      <c r="Y113" s="7"/>
      <c r="Z113" s="28">
        <f t="shared" si="23"/>
        <v>202.77899999999983</v>
      </c>
      <c r="AA113" s="27">
        <f t="shared" si="21"/>
        <v>3.5391612039015783</v>
      </c>
      <c r="AB113" s="7"/>
      <c r="AC113" s="28">
        <f t="shared" ca="1" si="13"/>
        <v>-0.18252868847440595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12225</v>
      </c>
      <c r="D114" s="26">
        <v>14963</v>
      </c>
      <c r="E114" s="26">
        <v>13967</v>
      </c>
      <c r="F114" s="26">
        <v>11261</v>
      </c>
      <c r="G114" s="27"/>
      <c r="H114" s="7"/>
      <c r="I114" s="28">
        <f t="shared" si="14"/>
        <v>-1742</v>
      </c>
      <c r="J114" s="27">
        <f t="shared" si="14"/>
        <v>3702</v>
      </c>
      <c r="K114" s="7"/>
      <c r="L114" s="124">
        <f t="shared" si="22"/>
        <v>0.42351049728161921</v>
      </c>
      <c r="M114" s="27">
        <f t="shared" ca="1" si="15"/>
        <v>4.6807435691792448E-8</v>
      </c>
      <c r="N114" s="44"/>
      <c r="O114" s="44"/>
      <c r="P114" s="7"/>
      <c r="Q114" s="28">
        <f t="shared" ca="1" si="16"/>
        <v>-1723.2191035202509</v>
      </c>
      <c r="R114" s="27">
        <f t="shared" ca="1" si="17"/>
        <v>3698.5102457779667</v>
      </c>
      <c r="S114" s="7"/>
      <c r="T114" s="28">
        <f t="shared" ca="1" si="18"/>
        <v>0.42030049228874689</v>
      </c>
      <c r="U114" s="27">
        <f t="shared" ca="1" si="19"/>
        <v>0.90520863914334437</v>
      </c>
      <c r="V114" s="7"/>
      <c r="W114" s="28">
        <f t="shared" ca="1" si="20"/>
        <v>0.42329414702002521</v>
      </c>
      <c r="X114" s="27">
        <f t="shared" ca="1" si="24"/>
        <v>197.13297800560576</v>
      </c>
      <c r="Y114" s="7"/>
      <c r="Z114" s="28">
        <f t="shared" si="23"/>
        <v>197.30699999999982</v>
      </c>
      <c r="AA114" s="27">
        <f t="shared" si="21"/>
        <v>3.4436567872324488</v>
      </c>
      <c r="AB114" s="7"/>
      <c r="AC114" s="28">
        <f t="shared" ca="1" si="13"/>
        <v>-0.17402199439405308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12420</v>
      </c>
      <c r="D115" s="26">
        <v>15042</v>
      </c>
      <c r="E115" s="26">
        <v>13785</v>
      </c>
      <c r="F115" s="26">
        <v>11185</v>
      </c>
      <c r="G115" s="27"/>
      <c r="H115" s="7"/>
      <c r="I115" s="28">
        <f t="shared" si="14"/>
        <v>-1365</v>
      </c>
      <c r="J115" s="27">
        <f t="shared" si="14"/>
        <v>3857</v>
      </c>
      <c r="K115" s="7"/>
      <c r="L115" s="124">
        <f t="shared" si="22"/>
        <v>0.33264505607615741</v>
      </c>
      <c r="M115" s="27">
        <f t="shared" ca="1" si="15"/>
        <v>1.3875793616261488E-6</v>
      </c>
      <c r="N115" s="44"/>
      <c r="O115" s="44"/>
      <c r="P115" s="7"/>
      <c r="Q115" s="28">
        <f t="shared" ca="1" si="16"/>
        <v>-1346.2191035202509</v>
      </c>
      <c r="R115" s="27">
        <f t="shared" ca="1" si="17"/>
        <v>3853.5102457779667</v>
      </c>
      <c r="S115" s="7"/>
      <c r="T115" s="28">
        <f t="shared" ca="1" si="18"/>
        <v>0.32834858363756969</v>
      </c>
      <c r="U115" s="27">
        <f t="shared" ca="1" si="19"/>
        <v>0.94314481607495793</v>
      </c>
      <c r="V115" s="7"/>
      <c r="W115" s="28">
        <f t="shared" ca="1" si="20"/>
        <v>0.33146710049056594</v>
      </c>
      <c r="X115" s="27">
        <f t="shared" ca="1" si="24"/>
        <v>191.43518518725955</v>
      </c>
      <c r="Y115" s="7"/>
      <c r="Z115" s="28">
        <f t="shared" si="23"/>
        <v>191.66399999999982</v>
      </c>
      <c r="AA115" s="27">
        <f t="shared" si="21"/>
        <v>3.3451678575424086</v>
      </c>
      <c r="AB115" s="7"/>
      <c r="AC115" s="28">
        <f t="shared" ca="1" si="13"/>
        <v>-0.22881481274026783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12612</v>
      </c>
      <c r="D116" s="26">
        <v>15101</v>
      </c>
      <c r="E116" s="26">
        <v>13590</v>
      </c>
      <c r="F116" s="26">
        <v>11126</v>
      </c>
      <c r="G116" s="27"/>
      <c r="H116" s="7"/>
      <c r="I116" s="28">
        <f t="shared" si="14"/>
        <v>-978</v>
      </c>
      <c r="J116" s="27">
        <f t="shared" si="14"/>
        <v>3975</v>
      </c>
      <c r="K116" s="7"/>
      <c r="L116" s="124">
        <f t="shared" si="22"/>
        <v>0.23718754679962367</v>
      </c>
      <c r="M116" s="27">
        <f t="shared" ca="1" si="15"/>
        <v>2.7140826663756653E-10</v>
      </c>
      <c r="N116" s="44"/>
      <c r="O116" s="44"/>
      <c r="P116" s="7"/>
      <c r="Q116" s="28">
        <f t="shared" ca="1" si="16"/>
        <v>-959.21910352025088</v>
      </c>
      <c r="R116" s="27">
        <f t="shared" ca="1" si="17"/>
        <v>3971.5102457779667</v>
      </c>
      <c r="S116" s="7"/>
      <c r="T116" s="28">
        <f t="shared" ca="1" si="18"/>
        <v>0.23395763231659999</v>
      </c>
      <c r="U116" s="27">
        <f t="shared" ca="1" si="19"/>
        <v>0.97202526044870241</v>
      </c>
      <c r="V116" s="7"/>
      <c r="W116" s="28">
        <f t="shared" ca="1" si="20"/>
        <v>0.23717107232644127</v>
      </c>
      <c r="X116" s="27">
        <f t="shared" ca="1" si="24"/>
        <v>185.7832868941058</v>
      </c>
      <c r="Y116" s="7"/>
      <c r="Z116" s="28">
        <f t="shared" si="23"/>
        <v>185.93999999999983</v>
      </c>
      <c r="AA116" s="27">
        <f t="shared" si="21"/>
        <v>3.2452652111582534</v>
      </c>
      <c r="AB116" s="7"/>
      <c r="AC116" s="28">
        <f t="shared" ca="1" si="13"/>
        <v>-0.15671310589402765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12810</v>
      </c>
      <c r="D117" s="26">
        <v>15145</v>
      </c>
      <c r="E117" s="26">
        <v>13388</v>
      </c>
      <c r="F117" s="26">
        <v>11087</v>
      </c>
      <c r="G117" s="27"/>
      <c r="H117" s="7"/>
      <c r="I117" s="28">
        <f t="shared" si="14"/>
        <v>-578</v>
      </c>
      <c r="J117" s="27">
        <f t="shared" si="14"/>
        <v>4058</v>
      </c>
      <c r="K117" s="7"/>
      <c r="L117" s="124">
        <f t="shared" si="22"/>
        <v>0.13967692918617849</v>
      </c>
      <c r="M117" s="27">
        <f t="shared" ca="1" si="15"/>
        <v>9.3287049813473673E-13</v>
      </c>
      <c r="N117" s="44"/>
      <c r="O117" s="44"/>
      <c r="P117" s="7"/>
      <c r="Q117" s="28">
        <f t="shared" ca="1" si="16"/>
        <v>-559.21910352025088</v>
      </c>
      <c r="R117" s="27">
        <f t="shared" ca="1" si="17"/>
        <v>4054.5102457779667</v>
      </c>
      <c r="S117" s="7"/>
      <c r="T117" s="28">
        <f t="shared" ca="1" si="18"/>
        <v>0.13639592552490004</v>
      </c>
      <c r="U117" s="27">
        <f t="shared" ca="1" si="19"/>
        <v>0.99233947132175993</v>
      </c>
      <c r="V117" s="7"/>
      <c r="W117" s="28">
        <f t="shared" ca="1" si="20"/>
        <v>0.13967596333396509</v>
      </c>
      <c r="X117" s="27">
        <f t="shared" ca="1" si="24"/>
        <v>180.08321064498909</v>
      </c>
      <c r="Y117" s="7"/>
      <c r="Z117" s="28">
        <f t="shared" si="23"/>
        <v>180.23399999999984</v>
      </c>
      <c r="AA117" s="27">
        <f t="shared" si="21"/>
        <v>3.1456767240394572</v>
      </c>
      <c r="AB117" s="7"/>
      <c r="AC117" s="28">
        <f t="shared" ca="1" si="13"/>
        <v>-0.15078935501074398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13016</v>
      </c>
      <c r="D118" s="26">
        <v>15158</v>
      </c>
      <c r="E118" s="26">
        <v>13186</v>
      </c>
      <c r="F118" s="26">
        <v>11067</v>
      </c>
      <c r="G118" s="27"/>
      <c r="H118" s="7"/>
      <c r="I118" s="28">
        <f t="shared" si="14"/>
        <v>-170</v>
      </c>
      <c r="J118" s="27">
        <f t="shared" si="14"/>
        <v>4091</v>
      </c>
      <c r="K118" s="7"/>
      <c r="L118" s="124">
        <f t="shared" si="22"/>
        <v>4.1723609634801817E-2</v>
      </c>
      <c r="M118" s="27">
        <f t="shared" ca="1" si="15"/>
        <v>2.3545065649476564E-6</v>
      </c>
      <c r="N118" s="44"/>
      <c r="O118" s="44"/>
      <c r="P118" s="7"/>
      <c r="Q118" s="28">
        <f t="shared" ca="1" si="16"/>
        <v>-151.21910352025088</v>
      </c>
      <c r="R118" s="27">
        <f t="shared" ca="1" si="17"/>
        <v>4087.5102457779667</v>
      </c>
      <c r="S118" s="7"/>
      <c r="T118" s="28">
        <f t="shared" ca="1" si="18"/>
        <v>3.6882984597366095E-2</v>
      </c>
      <c r="U118" s="27">
        <f t="shared" ca="1" si="19"/>
        <v>1.0004162057652648</v>
      </c>
      <c r="V118" s="7"/>
      <c r="W118" s="28">
        <f t="shared" ca="1" si="20"/>
        <v>4.0189169487729388E-2</v>
      </c>
      <c r="X118" s="27">
        <f t="shared" ca="1" si="24"/>
        <v>174.37169682686499</v>
      </c>
      <c r="Y118" s="7"/>
      <c r="Z118" s="28">
        <f t="shared" si="23"/>
        <v>174.58199999999985</v>
      </c>
      <c r="AA118" s="27">
        <f t="shared" si="21"/>
        <v>3.0470307147167377</v>
      </c>
      <c r="AB118" s="7"/>
      <c r="AC118" s="28">
        <f t="shared" ca="1" si="13"/>
        <v>-0.2103031731348608</v>
      </c>
      <c r="AD118" s="27"/>
      <c r="AE118" s="7"/>
    </row>
    <row r="119" spans="1:31" s="26" customFormat="1" x14ac:dyDescent="0.25">
      <c r="A119" s="26">
        <v>34</v>
      </c>
      <c r="B119" s="26">
        <v>-632</v>
      </c>
      <c r="C119" s="26">
        <v>13217</v>
      </c>
      <c r="D119" s="26">
        <v>15158</v>
      </c>
      <c r="E119" s="26">
        <v>12983</v>
      </c>
      <c r="F119" s="26">
        <v>11069</v>
      </c>
      <c r="G119" s="27"/>
      <c r="H119" s="7"/>
      <c r="I119" s="28">
        <f t="shared" si="14"/>
        <v>234</v>
      </c>
      <c r="J119" s="27">
        <f t="shared" si="14"/>
        <v>4089</v>
      </c>
      <c r="K119" s="7"/>
      <c r="L119" s="124">
        <f t="shared" si="22"/>
        <v>-5.7258776990198303E-2</v>
      </c>
      <c r="M119" s="27">
        <f t="shared" ca="1" si="15"/>
        <v>1.1914443293377357E-6</v>
      </c>
      <c r="N119" s="44"/>
      <c r="O119" s="44"/>
      <c r="P119" s="7"/>
      <c r="Q119" s="28">
        <f t="shared" ca="1" si="16"/>
        <v>252.78089647974912</v>
      </c>
      <c r="R119" s="27">
        <f t="shared" ca="1" si="17"/>
        <v>4085.5102457779667</v>
      </c>
      <c r="S119" s="7"/>
      <c r="T119" s="28">
        <f t="shared" ca="1" si="18"/>
        <v>-6.1654339262250848E-2</v>
      </c>
      <c r="U119" s="27">
        <f t="shared" ca="1" si="19"/>
        <v>0.9999267067080827</v>
      </c>
      <c r="V119" s="7"/>
      <c r="W119" s="28">
        <f t="shared" ca="1" si="20"/>
        <v>-5.8350310008177024E-2</v>
      </c>
      <c r="X119" s="27">
        <f t="shared" ca="1" si="24"/>
        <v>168.73153785002376</v>
      </c>
      <c r="Y119" s="7"/>
      <c r="Z119" s="28">
        <f t="shared" si="23"/>
        <v>168.89399999999986</v>
      </c>
      <c r="AA119" s="27">
        <f t="shared" si="21"/>
        <v>2.9477563868633005</v>
      </c>
      <c r="AB119" s="7"/>
      <c r="AC119" s="28">
        <f t="shared" ca="1" si="13"/>
        <v>-0.16246214997610764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13414</v>
      </c>
      <c r="D120" s="26">
        <v>15140</v>
      </c>
      <c r="E120" s="26">
        <v>12792</v>
      </c>
      <c r="F120" s="26">
        <v>11094</v>
      </c>
      <c r="G120" s="27"/>
      <c r="H120" s="7"/>
      <c r="I120" s="28">
        <f t="shared" si="14"/>
        <v>622</v>
      </c>
      <c r="J120" s="27">
        <f t="shared" si="14"/>
        <v>4046</v>
      </c>
      <c r="K120" s="7"/>
      <c r="L120" s="124">
        <f t="shared" si="22"/>
        <v>-0.15273355777702183</v>
      </c>
      <c r="M120" s="27">
        <f t="shared" ca="1" si="15"/>
        <v>8.2313331085523474E-8</v>
      </c>
      <c r="N120" s="44"/>
      <c r="O120" s="44"/>
      <c r="P120" s="7"/>
      <c r="Q120" s="28">
        <f t="shared" ca="1" si="16"/>
        <v>640.78089647974912</v>
      </c>
      <c r="R120" s="27">
        <f t="shared" ca="1" si="17"/>
        <v>4042.5102457779667</v>
      </c>
      <c r="S120" s="7"/>
      <c r="T120" s="28">
        <f t="shared" ca="1" si="18"/>
        <v>-0.15628919485019979</v>
      </c>
      <c r="U120" s="27">
        <f t="shared" ca="1" si="19"/>
        <v>0.98940247697866734</v>
      </c>
      <c r="V120" s="7"/>
      <c r="W120" s="28">
        <f t="shared" ca="1" si="20"/>
        <v>-0.15302046077645809</v>
      </c>
      <c r="X120" s="27">
        <f t="shared" ca="1" si="24"/>
        <v>163.27954329222234</v>
      </c>
      <c r="Y120" s="7"/>
      <c r="Z120" s="28">
        <f t="shared" si="23"/>
        <v>163.37699999999987</v>
      </c>
      <c r="AA120" s="27">
        <f t="shared" si="21"/>
        <v>2.8514665720307732</v>
      </c>
      <c r="AB120" s="7"/>
      <c r="AC120" s="28">
        <f t="shared" ca="1" si="13"/>
        <v>-9.7456707777524798E-2</v>
      </c>
      <c r="AD120" s="27"/>
      <c r="AE120" s="7"/>
    </row>
    <row r="121" spans="1:31" s="26" customFormat="1" x14ac:dyDescent="0.25">
      <c r="A121" s="26">
        <v>36</v>
      </c>
      <c r="B121" s="26">
        <v>-609</v>
      </c>
      <c r="C121" s="26">
        <v>13605</v>
      </c>
      <c r="D121" s="26">
        <v>15098</v>
      </c>
      <c r="E121" s="26">
        <v>12600</v>
      </c>
      <c r="F121" s="26">
        <v>11131</v>
      </c>
      <c r="G121" s="27"/>
      <c r="H121" s="7"/>
      <c r="I121" s="28">
        <f t="shared" si="14"/>
        <v>1005</v>
      </c>
      <c r="J121" s="27">
        <f t="shared" si="14"/>
        <v>3967</v>
      </c>
      <c r="K121" s="7"/>
      <c r="L121" s="124">
        <f t="shared" si="22"/>
        <v>-0.24618336030892363</v>
      </c>
      <c r="M121" s="27">
        <f t="shared" ca="1" si="15"/>
        <v>1.0038764137410725E-7</v>
      </c>
      <c r="N121" s="44"/>
      <c r="O121" s="44"/>
      <c r="P121" s="7"/>
      <c r="Q121" s="28">
        <f t="shared" ca="1" si="16"/>
        <v>1023.7808964797491</v>
      </c>
      <c r="R121" s="27">
        <f t="shared" ca="1" si="17"/>
        <v>3963.5102457779667</v>
      </c>
      <c r="S121" s="7"/>
      <c r="T121" s="28">
        <f t="shared" ca="1" si="18"/>
        <v>-0.2497045291032525</v>
      </c>
      <c r="U121" s="27">
        <f t="shared" ca="1" si="19"/>
        <v>0.97006726421997402</v>
      </c>
      <c r="V121" s="7"/>
      <c r="W121" s="28">
        <f t="shared" ca="1" si="20"/>
        <v>-0.24650020039693982</v>
      </c>
      <c r="X121" s="27">
        <f t="shared" ca="1" si="24"/>
        <v>157.81375950683491</v>
      </c>
      <c r="Y121" s="7"/>
      <c r="Z121" s="28">
        <f t="shared" si="23"/>
        <v>157.89599999999987</v>
      </c>
      <c r="AA121" s="27">
        <f t="shared" si="21"/>
        <v>2.755805075728964</v>
      </c>
      <c r="AB121" s="7"/>
      <c r="AC121" s="28">
        <f t="shared" ca="1" si="13"/>
        <v>-8.2240493164960071E-2</v>
      </c>
      <c r="AD121" s="27"/>
      <c r="AE121" s="7"/>
    </row>
    <row r="122" spans="1:31" s="26" customFormat="1" x14ac:dyDescent="0.25">
      <c r="A122" s="26">
        <v>37</v>
      </c>
      <c r="B122" s="26">
        <v>-616</v>
      </c>
      <c r="C122" s="26">
        <v>13790</v>
      </c>
      <c r="D122" s="26">
        <v>15042</v>
      </c>
      <c r="E122" s="26">
        <v>12407</v>
      </c>
      <c r="F122" s="26">
        <v>11190</v>
      </c>
      <c r="G122" s="27"/>
      <c r="H122" s="7"/>
      <c r="I122" s="28">
        <f t="shared" si="14"/>
        <v>1383</v>
      </c>
      <c r="J122" s="27">
        <f t="shared" si="14"/>
        <v>3852</v>
      </c>
      <c r="K122" s="7"/>
      <c r="L122" s="124">
        <f t="shared" si="22"/>
        <v>-0.33841098293509364</v>
      </c>
      <c r="M122" s="27">
        <f t="shared" ca="1" si="15"/>
        <v>1.4329702454815311E-7</v>
      </c>
      <c r="N122" s="44"/>
      <c r="O122" s="44"/>
      <c r="P122" s="7"/>
      <c r="Q122" s="28">
        <f t="shared" ca="1" si="16"/>
        <v>1401.7808964797491</v>
      </c>
      <c r="R122" s="27">
        <f t="shared" ca="1" si="17"/>
        <v>3848.5102457779667</v>
      </c>
      <c r="S122" s="7"/>
      <c r="T122" s="28">
        <f t="shared" ca="1" si="18"/>
        <v>-0.34190034202140895</v>
      </c>
      <c r="U122" s="27">
        <f t="shared" ca="1" si="19"/>
        <v>0.94192106843200263</v>
      </c>
      <c r="V122" s="7"/>
      <c r="W122" s="28">
        <f t="shared" ca="1" si="20"/>
        <v>-0.33878952886962227</v>
      </c>
      <c r="X122" s="27">
        <f t="shared" ca="1" si="24"/>
        <v>152.28861293400382</v>
      </c>
      <c r="Y122" s="7"/>
      <c r="Z122" s="28">
        <f t="shared" si="23"/>
        <v>152.35199999999986</v>
      </c>
      <c r="AA122" s="27">
        <f t="shared" si="21"/>
        <v>2.6590440219983984</v>
      </c>
      <c r="AB122" s="7"/>
      <c r="AC122" s="28">
        <f t="shared" ca="1" si="13"/>
        <v>-6.3387065996039382E-2</v>
      </c>
      <c r="AD122" s="27"/>
      <c r="AE122" s="7"/>
    </row>
    <row r="123" spans="1:31" s="26" customFormat="1" x14ac:dyDescent="0.25">
      <c r="A123" s="26">
        <v>38</v>
      </c>
      <c r="B123" s="26">
        <v>-620</v>
      </c>
      <c r="C123" s="26">
        <v>13973</v>
      </c>
      <c r="D123" s="26">
        <v>14962</v>
      </c>
      <c r="E123" s="26">
        <v>12226</v>
      </c>
      <c r="F123" s="26">
        <v>11270</v>
      </c>
      <c r="G123" s="27"/>
      <c r="H123" s="7"/>
      <c r="I123" s="28">
        <f t="shared" si="14"/>
        <v>1747</v>
      </c>
      <c r="J123" s="27">
        <f t="shared" si="14"/>
        <v>3692</v>
      </c>
      <c r="K123" s="7"/>
      <c r="L123" s="124">
        <f t="shared" si="22"/>
        <v>-0.42803555394841619</v>
      </c>
      <c r="M123" s="27">
        <f t="shared" ca="1" si="15"/>
        <v>1.1221088430883919E-7</v>
      </c>
      <c r="N123" s="44"/>
      <c r="O123" s="44"/>
      <c r="P123" s="7"/>
      <c r="Q123" s="28">
        <f t="shared" ca="1" si="16"/>
        <v>1765.7808964797491</v>
      </c>
      <c r="R123" s="27">
        <f t="shared" ca="1" si="17"/>
        <v>3688.5102457779667</v>
      </c>
      <c r="S123" s="7"/>
      <c r="T123" s="28">
        <f t="shared" ca="1" si="18"/>
        <v>-0.43068149520185589</v>
      </c>
      <c r="U123" s="27">
        <f t="shared" ca="1" si="19"/>
        <v>0.90276114385743389</v>
      </c>
      <c r="V123" s="7"/>
      <c r="W123" s="28">
        <f t="shared" ca="1" si="20"/>
        <v>-0.42770057501727449</v>
      </c>
      <c r="X123" s="27">
        <f t="shared" ca="1" si="24"/>
        <v>146.72106126041001</v>
      </c>
      <c r="Y123" s="7"/>
      <c r="Z123" s="28">
        <f t="shared" si="23"/>
        <v>146.77199999999985</v>
      </c>
      <c r="AA123" s="27">
        <f t="shared" si="21"/>
        <v>2.5616546497371147</v>
      </c>
      <c r="AB123" s="7"/>
      <c r="AC123" s="28">
        <f t="shared" ca="1" si="13"/>
        <v>-5.0938739589838633E-2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14163</v>
      </c>
      <c r="D124" s="26">
        <v>14869</v>
      </c>
      <c r="E124" s="26">
        <v>12050</v>
      </c>
      <c r="F124" s="26">
        <v>11370</v>
      </c>
      <c r="G124" s="27"/>
      <c r="H124" s="7"/>
      <c r="I124" s="28">
        <f t="shared" si="14"/>
        <v>2113</v>
      </c>
      <c r="J124" s="27">
        <f t="shared" si="14"/>
        <v>3499</v>
      </c>
      <c r="K124" s="7"/>
      <c r="L124" s="124">
        <f t="shared" si="22"/>
        <v>-0.51614933508317951</v>
      </c>
      <c r="M124" s="27">
        <f t="shared" ca="1" si="15"/>
        <v>9.5411425256410312E-7</v>
      </c>
      <c r="N124" s="44"/>
      <c r="O124" s="44"/>
      <c r="P124" s="7"/>
      <c r="Q124" s="28">
        <f t="shared" ca="1" si="16"/>
        <v>2131.7808964797491</v>
      </c>
      <c r="R124" s="27">
        <f t="shared" ca="1" si="17"/>
        <v>3495.5102457779667</v>
      </c>
      <c r="S124" s="7"/>
      <c r="T124" s="28">
        <f t="shared" ca="1" si="18"/>
        <v>-0.51995045691626129</v>
      </c>
      <c r="U124" s="27">
        <f t="shared" ca="1" si="19"/>
        <v>0.85552448483936028</v>
      </c>
      <c r="V124" s="7"/>
      <c r="W124" s="28">
        <f t="shared" ca="1" si="20"/>
        <v>-0.5171261228045213</v>
      </c>
      <c r="X124" s="27">
        <f t="shared" ca="1" si="24"/>
        <v>140.9201450491729</v>
      </c>
      <c r="Y124" s="7"/>
      <c r="Z124" s="28">
        <f t="shared" si="23"/>
        <v>141.02099999999984</v>
      </c>
      <c r="AA124" s="27">
        <f t="shared" si="21"/>
        <v>2.4612807644549206</v>
      </c>
      <c r="AB124" s="7"/>
      <c r="AC124" s="28">
        <f t="shared" ca="1" si="13"/>
        <v>-0.10085495082694251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14321</v>
      </c>
      <c r="D125" s="26">
        <v>14753</v>
      </c>
      <c r="E125" s="26">
        <v>11877</v>
      </c>
      <c r="F125" s="26">
        <v>11483</v>
      </c>
      <c r="G125" s="27"/>
      <c r="H125" s="7"/>
      <c r="I125" s="28">
        <f t="shared" si="14"/>
        <v>2444</v>
      </c>
      <c r="J125" s="27">
        <f t="shared" si="14"/>
        <v>3270</v>
      </c>
      <c r="K125" s="7"/>
      <c r="L125" s="124">
        <f t="shared" si="22"/>
        <v>-0.59856232066939297</v>
      </c>
      <c r="M125" s="27">
        <f t="shared" ca="1" si="15"/>
        <v>2.6856149108966699E-7</v>
      </c>
      <c r="N125" s="44"/>
      <c r="O125" s="44"/>
      <c r="P125" s="7"/>
      <c r="Q125" s="28">
        <f t="shared" ca="1" si="16"/>
        <v>2462.7808964797491</v>
      </c>
      <c r="R125" s="27">
        <f t="shared" ca="1" si="17"/>
        <v>3266.5102457779667</v>
      </c>
      <c r="S125" s="7"/>
      <c r="T125" s="28">
        <f t="shared" ca="1" si="18"/>
        <v>-0.60068276928639308</v>
      </c>
      <c r="U125" s="27">
        <f t="shared" ca="1" si="19"/>
        <v>0.79947684279200859</v>
      </c>
      <c r="V125" s="7"/>
      <c r="W125" s="28">
        <f t="shared" ca="1" si="20"/>
        <v>-0.59804409148159121</v>
      </c>
      <c r="X125" s="27">
        <f t="shared" ca="1" si="24"/>
        <v>135.27310602918931</v>
      </c>
      <c r="Y125" s="7"/>
      <c r="Z125" s="28">
        <f t="shared" si="23"/>
        <v>135.30599999999984</v>
      </c>
      <c r="AA125" s="27">
        <f t="shared" si="21"/>
        <v>2.3615351977034447</v>
      </c>
      <c r="AB125" s="7"/>
      <c r="AC125" s="28">
        <f t="shared" ca="1" si="13"/>
        <v>-3.2893970810533801E-2</v>
      </c>
      <c r="AD125" s="27"/>
      <c r="AE125" s="7"/>
    </row>
    <row r="126" spans="1:31" s="26" customFormat="1" x14ac:dyDescent="0.25">
      <c r="A126" s="26">
        <v>41</v>
      </c>
      <c r="B126" s="26">
        <v>-624</v>
      </c>
      <c r="C126" s="26">
        <v>14482</v>
      </c>
      <c r="D126" s="26">
        <v>14622</v>
      </c>
      <c r="E126" s="26">
        <v>11726</v>
      </c>
      <c r="F126" s="26">
        <v>11610</v>
      </c>
      <c r="G126" s="27"/>
      <c r="H126" s="7"/>
      <c r="I126" s="28">
        <f t="shared" si="14"/>
        <v>2756</v>
      </c>
      <c r="J126" s="27">
        <f t="shared" si="14"/>
        <v>3012</v>
      </c>
      <c r="K126" s="7"/>
      <c r="L126" s="124">
        <f t="shared" si="22"/>
        <v>-0.67375153529814136</v>
      </c>
      <c r="M126" s="27">
        <f t="shared" ca="1" si="15"/>
        <v>3.5972851681750593E-7</v>
      </c>
      <c r="N126" s="44"/>
      <c r="O126" s="44"/>
      <c r="P126" s="7"/>
      <c r="Q126" s="28">
        <f t="shared" ca="1" si="16"/>
        <v>2774.7808964797491</v>
      </c>
      <c r="R126" s="27">
        <f t="shared" ca="1" si="17"/>
        <v>3008.5102457779667</v>
      </c>
      <c r="S126" s="7"/>
      <c r="T126" s="28">
        <f t="shared" ca="1" si="18"/>
        <v>-0.67678090058391904</v>
      </c>
      <c r="U126" s="27">
        <f t="shared" ca="1" si="19"/>
        <v>0.73633146441551645</v>
      </c>
      <c r="V126" s="7"/>
      <c r="W126" s="28">
        <f t="shared" ca="1" si="20"/>
        <v>-0.67435130901948759</v>
      </c>
      <c r="X126" s="27">
        <f t="shared" ca="1" si="24"/>
        <v>129.58696754084292</v>
      </c>
      <c r="Y126" s="7"/>
      <c r="Z126" s="28">
        <f t="shared" si="23"/>
        <v>129.68999999999983</v>
      </c>
      <c r="AA126" s="27">
        <f t="shared" si="21"/>
        <v>2.2635175069114428</v>
      </c>
      <c r="AB126" s="7"/>
      <c r="AC126" s="28">
        <f t="shared" ca="1" si="13"/>
        <v>-0.10303245915690695</v>
      </c>
      <c r="AD126" s="27"/>
      <c r="AE126" s="7"/>
    </row>
    <row r="127" spans="1:31" s="26" customFormat="1" x14ac:dyDescent="0.25">
      <c r="A127" s="26">
        <v>42</v>
      </c>
      <c r="B127" s="26">
        <v>-627</v>
      </c>
      <c r="C127" s="26">
        <v>14613</v>
      </c>
      <c r="D127" s="26">
        <v>14474</v>
      </c>
      <c r="E127" s="26">
        <v>11579</v>
      </c>
      <c r="F127" s="26">
        <v>11755</v>
      </c>
      <c r="G127" s="27"/>
      <c r="H127" s="7"/>
      <c r="I127" s="28">
        <f t="shared" si="14"/>
        <v>3034</v>
      </c>
      <c r="J127" s="27">
        <f t="shared" si="14"/>
        <v>2719</v>
      </c>
      <c r="K127" s="7"/>
      <c r="L127" s="124">
        <f t="shared" si="22"/>
        <v>-0.74278240984936061</v>
      </c>
      <c r="M127" s="27">
        <f t="shared" ca="1" si="15"/>
        <v>1.5082784290124476E-7</v>
      </c>
      <c r="N127" s="44"/>
      <c r="O127" s="44"/>
      <c r="P127" s="7"/>
      <c r="Q127" s="28">
        <f t="shared" ca="1" si="16"/>
        <v>3052.7808964797491</v>
      </c>
      <c r="R127" s="27">
        <f t="shared" ca="1" si="17"/>
        <v>2715.5102457779667</v>
      </c>
      <c r="S127" s="7"/>
      <c r="T127" s="28">
        <f t="shared" ca="1" si="18"/>
        <v>-0.74458628680415051</v>
      </c>
      <c r="U127" s="27">
        <f t="shared" ca="1" si="19"/>
        <v>0.66461985253833733</v>
      </c>
      <c r="V127" s="7"/>
      <c r="W127" s="28">
        <f t="shared" ca="1" si="20"/>
        <v>-0.74239404424467703</v>
      </c>
      <c r="X127" s="27">
        <f t="shared" ca="1" si="24"/>
        <v>123.90735648813614</v>
      </c>
      <c r="Y127" s="7"/>
      <c r="Z127" s="28">
        <f t="shared" si="23"/>
        <v>124.04699999999983</v>
      </c>
      <c r="AA127" s="27">
        <f t="shared" si="21"/>
        <v>2.1650285772214031</v>
      </c>
      <c r="AB127" s="7"/>
      <c r="AC127" s="28">
        <f t="shared" ca="1" si="13"/>
        <v>-0.13964351186368162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14738</v>
      </c>
      <c r="D128" s="26">
        <v>14323</v>
      </c>
      <c r="E128" s="26">
        <v>11455</v>
      </c>
      <c r="F128" s="26">
        <v>11907</v>
      </c>
      <c r="G128" s="27"/>
      <c r="H128" s="7"/>
      <c r="I128" s="28">
        <f t="shared" si="14"/>
        <v>3283</v>
      </c>
      <c r="J128" s="27">
        <f t="shared" si="14"/>
        <v>2416</v>
      </c>
      <c r="K128" s="7"/>
      <c r="L128" s="124">
        <f t="shared" si="22"/>
        <v>-0.804332031969478</v>
      </c>
      <c r="M128" s="27">
        <f t="shared" ca="1" si="15"/>
        <v>9.2241973513259408E-7</v>
      </c>
      <c r="N128" s="44"/>
      <c r="O128" s="44"/>
      <c r="P128" s="7"/>
      <c r="Q128" s="28">
        <f t="shared" ca="1" si="16"/>
        <v>3301.7808964797491</v>
      </c>
      <c r="R128" s="27">
        <f t="shared" ca="1" si="17"/>
        <v>2412.5102457779667</v>
      </c>
      <c r="S128" s="7"/>
      <c r="T128" s="28">
        <f t="shared" ca="1" si="18"/>
        <v>-0.80531844928198371</v>
      </c>
      <c r="U128" s="27">
        <f t="shared" ca="1" si="19"/>
        <v>0.59046074537524762</v>
      </c>
      <c r="V128" s="7"/>
      <c r="W128" s="28">
        <f t="shared" ca="1" si="20"/>
        <v>-0.80337160511899297</v>
      </c>
      <c r="X128" s="27">
        <f t="shared" ca="1" si="24"/>
        <v>118.386303451</v>
      </c>
      <c r="Y128" s="7"/>
      <c r="Z128" s="28">
        <f t="shared" si="23"/>
        <v>118.43099999999983</v>
      </c>
      <c r="AA128" s="27">
        <f t="shared" si="21"/>
        <v>2.0670108864294012</v>
      </c>
      <c r="AB128" s="7"/>
      <c r="AC128" s="28">
        <f t="shared" ca="1" si="13"/>
        <v>-4.4696548999823449E-2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14855</v>
      </c>
      <c r="D129" s="26">
        <v>14164</v>
      </c>
      <c r="E129" s="26">
        <v>11352</v>
      </c>
      <c r="F129" s="26">
        <v>12075</v>
      </c>
      <c r="G129" s="27"/>
      <c r="H129" s="7"/>
      <c r="I129" s="28">
        <f t="shared" si="14"/>
        <v>3503</v>
      </c>
      <c r="J129" s="27">
        <f t="shared" si="14"/>
        <v>2089</v>
      </c>
      <c r="K129" s="7"/>
      <c r="L129" s="124">
        <f t="shared" si="22"/>
        <v>-0.85671633885356058</v>
      </c>
      <c r="M129" s="27">
        <f t="shared" ca="1" si="15"/>
        <v>3.3521321637668277E-7</v>
      </c>
      <c r="N129" s="44"/>
      <c r="O129" s="44"/>
      <c r="P129" s="7"/>
      <c r="Q129" s="28">
        <f t="shared" ca="1" si="16"/>
        <v>3521.7808964797491</v>
      </c>
      <c r="R129" s="27">
        <f t="shared" ca="1" si="17"/>
        <v>2085.5102457779667</v>
      </c>
      <c r="S129" s="7"/>
      <c r="T129" s="28">
        <f t="shared" ca="1" si="18"/>
        <v>-0.85897738801741863</v>
      </c>
      <c r="U129" s="27">
        <f t="shared" ca="1" si="19"/>
        <v>0.51042764952597264</v>
      </c>
      <c r="V129" s="7"/>
      <c r="W129" s="28">
        <f t="shared" ca="1" si="20"/>
        <v>-0.8572953148602972</v>
      </c>
      <c r="X129" s="27">
        <f t="shared" ca="1" si="24"/>
        <v>112.84049553717421</v>
      </c>
      <c r="Y129" s="7"/>
      <c r="Z129" s="28">
        <f t="shared" si="23"/>
        <v>112.97699999999983</v>
      </c>
      <c r="AA129" s="27">
        <f t="shared" si="21"/>
        <v>1.9718206290256306</v>
      </c>
      <c r="AB129" s="7"/>
      <c r="AC129" s="28">
        <f t="shared" ca="1" si="13"/>
        <v>-0.13650446282562712</v>
      </c>
      <c r="AD129" s="27"/>
      <c r="AE129" s="7"/>
    </row>
    <row r="130" spans="1:31" s="26" customFormat="1" x14ac:dyDescent="0.25">
      <c r="A130" s="26">
        <v>45</v>
      </c>
      <c r="B130" s="26">
        <v>-613</v>
      </c>
      <c r="C130" s="26">
        <v>14939</v>
      </c>
      <c r="D130" s="26">
        <v>13988</v>
      </c>
      <c r="E130" s="26">
        <v>11258</v>
      </c>
      <c r="F130" s="26">
        <v>12244</v>
      </c>
      <c r="G130" s="27"/>
      <c r="H130" s="7"/>
      <c r="I130" s="28">
        <f t="shared" si="14"/>
        <v>3681</v>
      </c>
      <c r="J130" s="27">
        <f t="shared" si="14"/>
        <v>1744</v>
      </c>
      <c r="K130" s="7"/>
      <c r="L130" s="124">
        <f t="shared" si="22"/>
        <v>-0.90180776376516769</v>
      </c>
      <c r="M130" s="27">
        <f t="shared" ca="1" si="15"/>
        <v>6.6947723926138084E-7</v>
      </c>
      <c r="N130" s="44"/>
      <c r="O130" s="44"/>
      <c r="P130" s="7"/>
      <c r="Q130" s="28">
        <f t="shared" ca="1" si="16"/>
        <v>3699.7808964797491</v>
      </c>
      <c r="R130" s="27">
        <f t="shared" ca="1" si="17"/>
        <v>1740.5102457779667</v>
      </c>
      <c r="S130" s="7"/>
      <c r="T130" s="28">
        <f t="shared" ca="1" si="18"/>
        <v>-0.90239234753972508</v>
      </c>
      <c r="U130" s="27">
        <f t="shared" ca="1" si="19"/>
        <v>0.42598906216205867</v>
      </c>
      <c r="V130" s="7"/>
      <c r="W130" s="28">
        <f t="shared" ca="1" si="20"/>
        <v>-0.90098954787723751</v>
      </c>
      <c r="X130" s="27">
        <f t="shared" ca="1" si="24"/>
        <v>107.37606896637067</v>
      </c>
      <c r="Y130" s="7"/>
      <c r="Z130" s="28">
        <f t="shared" si="23"/>
        <v>107.45999999999984</v>
      </c>
      <c r="AA130" s="27">
        <f t="shared" si="21"/>
        <v>1.8755308141931035</v>
      </c>
      <c r="AB130" s="7"/>
      <c r="AC130" s="28">
        <f t="shared" ca="1" si="13"/>
        <v>-8.3931033629170315E-2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15017</v>
      </c>
      <c r="D131" s="26">
        <v>13804</v>
      </c>
      <c r="E131" s="26">
        <v>11184</v>
      </c>
      <c r="F131" s="26">
        <v>12429</v>
      </c>
      <c r="G131" s="27"/>
      <c r="H131" s="7"/>
      <c r="I131" s="28">
        <f t="shared" si="14"/>
        <v>3833</v>
      </c>
      <c r="J131" s="27">
        <f t="shared" si="14"/>
        <v>1375</v>
      </c>
      <c r="K131" s="7"/>
      <c r="L131" s="124">
        <f t="shared" si="22"/>
        <v>-0.93922563127597536</v>
      </c>
      <c r="M131" s="27">
        <f t="shared" ca="1" si="15"/>
        <v>7.4646959392491667E-7</v>
      </c>
      <c r="N131" s="44"/>
      <c r="O131" s="44"/>
      <c r="P131" s="7"/>
      <c r="Q131" s="28">
        <f t="shared" ca="1" si="16"/>
        <v>3851.7808964797491</v>
      </c>
      <c r="R131" s="27">
        <f t="shared" ca="1" si="17"/>
        <v>1371.5102457779667</v>
      </c>
      <c r="S131" s="7"/>
      <c r="T131" s="28">
        <f t="shared" ca="1" si="18"/>
        <v>-0.93946579612057113</v>
      </c>
      <c r="U131" s="27">
        <f t="shared" ca="1" si="19"/>
        <v>0.33567648611195938</v>
      </c>
      <c r="V131" s="7"/>
      <c r="W131" s="28">
        <f t="shared" ca="1" si="20"/>
        <v>-0.93836164655740395</v>
      </c>
      <c r="X131" s="27">
        <f t="shared" ca="1" si="24"/>
        <v>101.75467953532541</v>
      </c>
      <c r="Y131" s="7"/>
      <c r="Z131" s="28">
        <f t="shared" si="23"/>
        <v>101.82599999999984</v>
      </c>
      <c r="AA131" s="27">
        <f t="shared" si="21"/>
        <v>1.7771989641357431</v>
      </c>
      <c r="AB131" s="7"/>
      <c r="AC131" s="28">
        <f t="shared" ca="1" si="13"/>
        <v>-7.1320464674428763E-2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15075</v>
      </c>
      <c r="D132" s="26">
        <v>13613</v>
      </c>
      <c r="E132" s="26">
        <v>11125</v>
      </c>
      <c r="F132" s="26">
        <v>12622</v>
      </c>
      <c r="G132" s="27"/>
      <c r="H132" s="7"/>
      <c r="I132" s="28">
        <f t="shared" si="14"/>
        <v>3950</v>
      </c>
      <c r="J132" s="27">
        <f t="shared" si="14"/>
        <v>991</v>
      </c>
      <c r="K132" s="7"/>
      <c r="L132" s="124">
        <f t="shared" si="22"/>
        <v>-0.96767794458213241</v>
      </c>
      <c r="M132" s="27">
        <f t="shared" ca="1" si="15"/>
        <v>2.1973901411254789E-7</v>
      </c>
      <c r="N132" s="44"/>
      <c r="O132" s="44"/>
      <c r="P132" s="7"/>
      <c r="Q132" s="28">
        <f t="shared" ca="1" si="16"/>
        <v>3968.7808964797491</v>
      </c>
      <c r="R132" s="27">
        <f t="shared" ca="1" si="17"/>
        <v>987.51024577796659</v>
      </c>
      <c r="S132" s="7"/>
      <c r="T132" s="28">
        <f t="shared" ca="1" si="18"/>
        <v>-0.96800259535714328</v>
      </c>
      <c r="U132" s="27">
        <f t="shared" ca="1" si="19"/>
        <v>0.2416926671329942</v>
      </c>
      <c r="V132" s="7"/>
      <c r="W132" s="28">
        <f t="shared" ca="1" si="20"/>
        <v>-0.96720918130060052</v>
      </c>
      <c r="X132" s="27">
        <f t="shared" ca="1" si="24"/>
        <v>96.101353141857203</v>
      </c>
      <c r="Y132" s="7"/>
      <c r="Z132" s="28">
        <f t="shared" si="23"/>
        <v>96.164999999999836</v>
      </c>
      <c r="AA132" s="27">
        <f t="shared" si="21"/>
        <v>1.6783958751803441</v>
      </c>
      <c r="AB132" s="7"/>
      <c r="AC132" s="28">
        <f t="shared" ca="1" si="13"/>
        <v>-6.3646858142632823E-2</v>
      </c>
      <c r="AD132" s="27"/>
      <c r="AE132" s="7"/>
    </row>
    <row r="133" spans="1:31" s="26" customFormat="1" x14ac:dyDescent="0.25">
      <c r="A133" s="26">
        <v>48</v>
      </c>
      <c r="B133" s="26">
        <v>-639</v>
      </c>
      <c r="C133" s="26">
        <v>15110</v>
      </c>
      <c r="D133" s="26">
        <v>13407</v>
      </c>
      <c r="E133" s="26">
        <v>11084</v>
      </c>
      <c r="F133" s="26">
        <v>12819</v>
      </c>
      <c r="G133" s="27"/>
      <c r="H133" s="7"/>
      <c r="I133" s="28">
        <f t="shared" si="14"/>
        <v>4026</v>
      </c>
      <c r="J133" s="27">
        <f t="shared" si="14"/>
        <v>588</v>
      </c>
      <c r="K133" s="7"/>
      <c r="L133" s="124">
        <f t="shared" si="22"/>
        <v>-0.98691128065385669</v>
      </c>
      <c r="M133" s="27">
        <f t="shared" ca="1" si="15"/>
        <v>7.0446970281159022E-7</v>
      </c>
      <c r="N133" s="44"/>
      <c r="O133" s="44"/>
      <c r="P133" s="7"/>
      <c r="Q133" s="28">
        <f t="shared" ca="1" si="16"/>
        <v>4044.7808964797491</v>
      </c>
      <c r="R133" s="27">
        <f t="shared" ca="1" si="17"/>
        <v>584.51024577796659</v>
      </c>
      <c r="S133" s="7"/>
      <c r="T133" s="28">
        <f t="shared" ca="1" si="18"/>
        <v>-0.98653931964756636</v>
      </c>
      <c r="U133" s="27">
        <f t="shared" ca="1" si="19"/>
        <v>0.14305860711079904</v>
      </c>
      <c r="V133" s="7"/>
      <c r="W133" s="28">
        <f t="shared" ca="1" si="20"/>
        <v>-0.98607195371945533</v>
      </c>
      <c r="X133" s="27">
        <f t="shared" ca="1" si="24"/>
        <v>90.326057947444156</v>
      </c>
      <c r="Y133" s="7"/>
      <c r="Z133" s="28">
        <f t="shared" si="23"/>
        <v>90.413999999999831</v>
      </c>
      <c r="AA133" s="27">
        <f t="shared" si="21"/>
        <v>1.5780219898981502</v>
      </c>
      <c r="AB133" s="7"/>
      <c r="AC133" s="28">
        <f t="shared" ca="1" si="13"/>
        <v>-8.7942052555675332E-2</v>
      </c>
      <c r="AD133" s="27"/>
      <c r="AE133" s="7"/>
    </row>
    <row r="134" spans="1:31" s="26" customFormat="1" x14ac:dyDescent="0.25">
      <c r="A134" s="26">
        <v>49</v>
      </c>
      <c r="B134" s="26">
        <v>-631</v>
      </c>
      <c r="C134" s="26">
        <v>15125</v>
      </c>
      <c r="D134" s="26">
        <v>13207</v>
      </c>
      <c r="E134" s="26">
        <v>11064</v>
      </c>
      <c r="F134" s="26">
        <v>13016</v>
      </c>
      <c r="G134" s="27"/>
      <c r="H134" s="7"/>
      <c r="I134" s="28">
        <f t="shared" si="14"/>
        <v>4061</v>
      </c>
      <c r="J134" s="27">
        <f t="shared" si="14"/>
        <v>191</v>
      </c>
      <c r="K134" s="7"/>
      <c r="L134" s="124">
        <f t="shared" si="22"/>
        <v>-0.99615033650616203</v>
      </c>
      <c r="M134" s="27">
        <f t="shared" ca="1" si="15"/>
        <v>1.4898465981020634E-6</v>
      </c>
      <c r="N134" s="44"/>
      <c r="O134" s="44"/>
      <c r="P134" s="7"/>
      <c r="Q134" s="28">
        <f t="shared" ca="1" si="16"/>
        <v>4079.7808964797491</v>
      </c>
      <c r="R134" s="27">
        <f t="shared" ca="1" si="17"/>
        <v>187.51024577796662</v>
      </c>
      <c r="S134" s="7"/>
      <c r="T134" s="28">
        <f t="shared" ca="1" si="18"/>
        <v>-0.99507596899184003</v>
      </c>
      <c r="U134" s="27">
        <f t="shared" ca="1" si="19"/>
        <v>4.5893044260150194E-2</v>
      </c>
      <c r="V134" s="7"/>
      <c r="W134" s="28">
        <f t="shared" ca="1" si="20"/>
        <v>-0.99492974378207177</v>
      </c>
      <c r="X134" s="27">
        <f t="shared" ca="1" si="24"/>
        <v>84.71222779990876</v>
      </c>
      <c r="Y134" s="7"/>
      <c r="Z134" s="28">
        <f t="shared" si="23"/>
        <v>84.734999999999829</v>
      </c>
      <c r="AA134" s="27">
        <f t="shared" si="21"/>
        <v>1.4789047416773922</v>
      </c>
      <c r="AB134" s="7"/>
      <c r="AC134" s="28">
        <f t="shared" ca="1" si="13"/>
        <v>-2.2772200091068839E-2</v>
      </c>
      <c r="AD134" s="27"/>
      <c r="AE134" s="7"/>
    </row>
    <row r="135" spans="1:31" s="26" customFormat="1" x14ac:dyDescent="0.25">
      <c r="A135" s="26">
        <v>50</v>
      </c>
      <c r="B135" s="26">
        <v>-622</v>
      </c>
      <c r="C135" s="26">
        <v>15132</v>
      </c>
      <c r="D135" s="26">
        <v>13011</v>
      </c>
      <c r="E135" s="26">
        <v>11069</v>
      </c>
      <c r="F135" s="26">
        <v>13220</v>
      </c>
      <c r="G135" s="27"/>
      <c r="H135" s="7"/>
      <c r="I135" s="28">
        <f t="shared" si="14"/>
        <v>4063</v>
      </c>
      <c r="J135" s="27">
        <f t="shared" si="14"/>
        <v>-209</v>
      </c>
      <c r="K135" s="7"/>
      <c r="L135" s="124">
        <f t="shared" si="22"/>
        <v>-0.9956825701188432</v>
      </c>
      <c r="M135" s="27">
        <f t="shared" ca="1" si="15"/>
        <v>3.42287844251783E-9</v>
      </c>
      <c r="N135" s="44"/>
      <c r="O135" s="44"/>
      <c r="P135" s="7"/>
      <c r="Q135" s="28">
        <f t="shared" ca="1" si="16"/>
        <v>4081.7808964797491</v>
      </c>
      <c r="R135" s="27">
        <f t="shared" ca="1" si="17"/>
        <v>-212.48975422203338</v>
      </c>
      <c r="S135" s="7"/>
      <c r="T135" s="28">
        <f t="shared" ca="1" si="18"/>
        <v>-0.99556377752579861</v>
      </c>
      <c r="U135" s="27">
        <f t="shared" ca="1" si="19"/>
        <v>-5.2006767176271812E-2</v>
      </c>
      <c r="V135" s="7"/>
      <c r="W135" s="28">
        <f t="shared" ca="1" si="20"/>
        <v>-0.99574107548990021</v>
      </c>
      <c r="X135" s="27">
        <f t="shared" ca="1" si="24"/>
        <v>79.081425492858273</v>
      </c>
      <c r="Y135" s="7"/>
      <c r="Z135" s="28">
        <f t="shared" si="23"/>
        <v>79.13699999999983</v>
      </c>
      <c r="AA135" s="27">
        <f t="shared" si="21"/>
        <v>1.3812012101507496</v>
      </c>
      <c r="AB135" s="7"/>
      <c r="AC135" s="28">
        <f t="shared" ca="1" si="13"/>
        <v>-5.5574507141557206E-2</v>
      </c>
      <c r="AD135" s="27"/>
      <c r="AE135" s="7"/>
    </row>
    <row r="136" spans="1:31" s="26" customFormat="1" x14ac:dyDescent="0.25">
      <c r="A136" s="26">
        <v>51</v>
      </c>
      <c r="B136" s="26">
        <v>-626</v>
      </c>
      <c r="C136" s="26">
        <v>15104</v>
      </c>
      <c r="D136" s="26">
        <v>12808</v>
      </c>
      <c r="E136" s="26">
        <v>11081</v>
      </c>
      <c r="F136" s="26">
        <v>13412</v>
      </c>
      <c r="G136" s="27"/>
      <c r="H136" s="7"/>
      <c r="I136" s="28">
        <f t="shared" si="14"/>
        <v>4023</v>
      </c>
      <c r="J136" s="27">
        <f t="shared" si="14"/>
        <v>-604</v>
      </c>
      <c r="K136" s="7"/>
      <c r="L136" s="124">
        <f t="shared" si="22"/>
        <v>-0.98561798090556652</v>
      </c>
      <c r="M136" s="27">
        <f t="shared" ca="1" si="15"/>
        <v>4.710723944639209E-7</v>
      </c>
      <c r="N136" s="44"/>
      <c r="O136" s="44"/>
      <c r="P136" s="7"/>
      <c r="Q136" s="28">
        <f t="shared" ca="1" si="16"/>
        <v>4041.7808964797491</v>
      </c>
      <c r="R136" s="27">
        <f t="shared" ca="1" si="17"/>
        <v>-607.48975422203341</v>
      </c>
      <c r="S136" s="7"/>
      <c r="T136" s="28">
        <f t="shared" ca="1" si="18"/>
        <v>-0.9858076068466286</v>
      </c>
      <c r="U136" s="27">
        <f t="shared" ca="1" si="19"/>
        <v>-0.14868283096973856</v>
      </c>
      <c r="V136" s="7"/>
      <c r="W136" s="28">
        <f t="shared" ca="1" si="20"/>
        <v>-0.98630432804402046</v>
      </c>
      <c r="X136" s="27">
        <f t="shared" ca="1" si="24"/>
        <v>73.498579427025732</v>
      </c>
      <c r="Y136" s="7"/>
      <c r="Z136" s="28">
        <f t="shared" si="23"/>
        <v>73.50299999999983</v>
      </c>
      <c r="AA136" s="27">
        <f t="shared" si="21"/>
        <v>1.2828693600933891</v>
      </c>
      <c r="AB136" s="7"/>
      <c r="AC136" s="28">
        <f t="shared" ca="1" si="13"/>
        <v>-4.420572974098036E-3</v>
      </c>
      <c r="AD136" s="27"/>
      <c r="AE136" s="7"/>
    </row>
    <row r="137" spans="1:31" s="26" customFormat="1" x14ac:dyDescent="0.25">
      <c r="A137" s="26">
        <v>52</v>
      </c>
      <c r="B137" s="26">
        <v>-604</v>
      </c>
      <c r="C137" s="26">
        <v>15063</v>
      </c>
      <c r="D137" s="26">
        <v>12621</v>
      </c>
      <c r="E137" s="26">
        <v>11122</v>
      </c>
      <c r="F137" s="26">
        <v>13602</v>
      </c>
      <c r="G137" s="27"/>
      <c r="H137" s="7"/>
      <c r="I137" s="28">
        <f t="shared" si="14"/>
        <v>3941</v>
      </c>
      <c r="J137" s="27">
        <f t="shared" si="14"/>
        <v>-981</v>
      </c>
      <c r="K137" s="7"/>
      <c r="L137" s="124">
        <f t="shared" si="22"/>
        <v>-0.96687425658887138</v>
      </c>
      <c r="M137" s="27">
        <f t="shared" ca="1" si="15"/>
        <v>7.0367940006228319E-8</v>
      </c>
      <c r="N137" s="44"/>
      <c r="O137" s="44"/>
      <c r="P137" s="7"/>
      <c r="Q137" s="28">
        <f t="shared" ca="1" si="16"/>
        <v>3959.7808964797491</v>
      </c>
      <c r="R137" s="27">
        <f t="shared" ca="1" si="17"/>
        <v>-984.48975422203341</v>
      </c>
      <c r="S137" s="7"/>
      <c r="T137" s="28">
        <f t="shared" ca="1" si="18"/>
        <v>-0.96580745695433012</v>
      </c>
      <c r="U137" s="27">
        <f t="shared" ca="1" si="19"/>
        <v>-0.24095340324856629</v>
      </c>
      <c r="V137" s="7"/>
      <c r="W137" s="28">
        <f t="shared" ca="1" si="20"/>
        <v>-0.9666089870278467</v>
      </c>
      <c r="X137" s="27">
        <f t="shared" ca="1" si="24"/>
        <v>68.073972435664189</v>
      </c>
      <c r="Y137" s="7"/>
      <c r="Z137" s="28">
        <f t="shared" si="23"/>
        <v>68.066999999999837</v>
      </c>
      <c r="AA137" s="27">
        <f t="shared" si="21"/>
        <v>1.1879932619549773</v>
      </c>
      <c r="AB137" s="7"/>
      <c r="AC137" s="28">
        <f t="shared" ca="1" si="13"/>
        <v>6.9724356643519059E-3</v>
      </c>
      <c r="AD137" s="27"/>
      <c r="AE137" s="7"/>
    </row>
    <row r="138" spans="1:31" s="26" customFormat="1" x14ac:dyDescent="0.25">
      <c r="A138" s="26">
        <v>53</v>
      </c>
      <c r="B138" s="26">
        <v>-615</v>
      </c>
      <c r="C138" s="26">
        <v>15011</v>
      </c>
      <c r="D138" s="26">
        <v>12434</v>
      </c>
      <c r="E138" s="26">
        <v>11181</v>
      </c>
      <c r="F138" s="26">
        <v>13794</v>
      </c>
      <c r="G138" s="27"/>
      <c r="H138" s="7"/>
      <c r="I138" s="28">
        <f t="shared" si="14"/>
        <v>3830</v>
      </c>
      <c r="J138" s="27">
        <f t="shared" si="14"/>
        <v>-1360</v>
      </c>
      <c r="K138" s="7"/>
      <c r="L138" s="124">
        <f t="shared" si="22"/>
        <v>-0.93885012380536625</v>
      </c>
      <c r="M138" s="27">
        <f t="shared" ca="1" si="15"/>
        <v>9.838208663487115E-7</v>
      </c>
      <c r="N138" s="44"/>
      <c r="O138" s="44"/>
      <c r="P138" s="7"/>
      <c r="Q138" s="28">
        <f t="shared" ca="1" si="16"/>
        <v>3848.7808964797491</v>
      </c>
      <c r="R138" s="27">
        <f t="shared" ca="1" si="17"/>
        <v>-1363.4897542220333</v>
      </c>
      <c r="S138" s="7"/>
      <c r="T138" s="28">
        <f t="shared" ca="1" si="18"/>
        <v>-0.93873408331963337</v>
      </c>
      <c r="U138" s="27">
        <f t="shared" ca="1" si="19"/>
        <v>-0.33371347458457612</v>
      </c>
      <c r="V138" s="7"/>
      <c r="W138" s="28">
        <f t="shared" ca="1" si="20"/>
        <v>-0.93984200125059258</v>
      </c>
      <c r="X138" s="27">
        <f t="shared" ca="1" si="24"/>
        <v>62.522593554168907</v>
      </c>
      <c r="Y138" s="7"/>
      <c r="Z138" s="28">
        <f t="shared" si="23"/>
        <v>62.53199999999984</v>
      </c>
      <c r="AA138" s="27">
        <f t="shared" si="21"/>
        <v>1.0913892878570914</v>
      </c>
      <c r="AB138" s="7"/>
      <c r="AC138" s="28">
        <f t="shared" ca="1" si="13"/>
        <v>-9.4064458309333077E-3</v>
      </c>
      <c r="AD138" s="27"/>
      <c r="AE138" s="7"/>
    </row>
    <row r="139" spans="1:31" s="26" customFormat="1" x14ac:dyDescent="0.25">
      <c r="A139" s="26">
        <v>54</v>
      </c>
      <c r="B139" s="26">
        <v>-623</v>
      </c>
      <c r="C139" s="26">
        <v>14943</v>
      </c>
      <c r="D139" s="26">
        <v>12255</v>
      </c>
      <c r="E139" s="26">
        <v>11263</v>
      </c>
      <c r="F139" s="26">
        <v>13984</v>
      </c>
      <c r="G139" s="27"/>
      <c r="H139" s="7"/>
      <c r="I139" s="28">
        <f t="shared" si="14"/>
        <v>3680</v>
      </c>
      <c r="J139" s="27">
        <f t="shared" si="14"/>
        <v>-1729</v>
      </c>
      <c r="K139" s="7"/>
      <c r="L139" s="124">
        <f t="shared" si="22"/>
        <v>-0.90153171753102967</v>
      </c>
      <c r="M139" s="27">
        <f t="shared" ca="1" si="15"/>
        <v>4.092090338201812E-6</v>
      </c>
      <c r="N139" s="44"/>
      <c r="O139" s="44"/>
      <c r="P139" s="7"/>
      <c r="Q139" s="28">
        <f t="shared" ca="1" si="16"/>
        <v>3698.7808964797491</v>
      </c>
      <c r="R139" s="27">
        <f t="shared" ca="1" si="17"/>
        <v>-1732.4897542220333</v>
      </c>
      <c r="S139" s="7"/>
      <c r="T139" s="28">
        <f t="shared" ca="1" si="18"/>
        <v>-0.9021484432727459</v>
      </c>
      <c r="U139" s="27">
        <f t="shared" ca="1" si="19"/>
        <v>-0.42402605063467541</v>
      </c>
      <c r="V139" s="7"/>
      <c r="W139" s="28">
        <f t="shared" ca="1" si="20"/>
        <v>-0.90355460910948904</v>
      </c>
      <c r="X139" s="27">
        <f t="shared" ca="1" si="24"/>
        <v>56.931186949565529</v>
      </c>
      <c r="Y139" s="7"/>
      <c r="Z139" s="28">
        <f t="shared" si="23"/>
        <v>56.924999999999841</v>
      </c>
      <c r="AA139" s="27">
        <f t="shared" si="21"/>
        <v>0.99352867669776923</v>
      </c>
      <c r="AB139" s="7"/>
      <c r="AC139" s="28">
        <f t="shared" ca="1" si="13"/>
        <v>6.1869495656878826E-3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14832</v>
      </c>
      <c r="D140" s="26">
        <v>12066</v>
      </c>
      <c r="E140" s="26">
        <v>11355</v>
      </c>
      <c r="F140" s="26">
        <v>14160</v>
      </c>
      <c r="G140" s="27"/>
      <c r="H140" s="7"/>
      <c r="I140" s="28">
        <f t="shared" si="14"/>
        <v>3477</v>
      </c>
      <c r="J140" s="27">
        <f t="shared" si="14"/>
        <v>-2094</v>
      </c>
      <c r="K140" s="7"/>
      <c r="L140" s="124">
        <f t="shared" si="22"/>
        <v>-0.85380661764708288</v>
      </c>
      <c r="M140" s="27">
        <f t="shared" ca="1" si="15"/>
        <v>2.8128956059479082E-7</v>
      </c>
      <c r="N140" s="44"/>
      <c r="O140" s="44"/>
      <c r="P140" s="7"/>
      <c r="Q140" s="28">
        <f t="shared" ca="1" si="16"/>
        <v>3495.7808964797491</v>
      </c>
      <c r="R140" s="27">
        <f t="shared" ca="1" si="17"/>
        <v>-2097.4897542220333</v>
      </c>
      <c r="S140" s="7"/>
      <c r="T140" s="28">
        <f t="shared" ca="1" si="18"/>
        <v>-0.85263587707595812</v>
      </c>
      <c r="U140" s="27">
        <f t="shared" ca="1" si="19"/>
        <v>-0.51335962857041051</v>
      </c>
      <c r="V140" s="7"/>
      <c r="W140" s="28">
        <f t="shared" ca="1" si="20"/>
        <v>-0.85433698502974775</v>
      </c>
      <c r="X140" s="27">
        <f t="shared" ca="1" si="24"/>
        <v>51.070129161408829</v>
      </c>
      <c r="Y140" s="7"/>
      <c r="Z140" s="28">
        <f t="shared" si="23"/>
        <v>51.119999999999841</v>
      </c>
      <c r="AA140" s="27">
        <f t="shared" si="21"/>
        <v>0.89221231361949849</v>
      </c>
      <c r="AB140" s="7"/>
      <c r="AC140" s="28">
        <f t="shared" ca="1" si="13"/>
        <v>-4.9870838591012046E-2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14715</v>
      </c>
      <c r="D141" s="26">
        <v>11891</v>
      </c>
      <c r="E141" s="26">
        <v>11467</v>
      </c>
      <c r="F141" s="26">
        <v>14327</v>
      </c>
      <c r="G141" s="27"/>
      <c r="H141" s="7"/>
      <c r="I141" s="28">
        <f t="shared" si="14"/>
        <v>3248</v>
      </c>
      <c r="J141" s="27">
        <f t="shared" si="14"/>
        <v>-2436</v>
      </c>
      <c r="K141" s="7"/>
      <c r="L141" s="124">
        <f t="shared" si="22"/>
        <v>-0.79807180213964635</v>
      </c>
      <c r="M141" s="27">
        <f t="shared" ca="1" si="15"/>
        <v>4.7253362668400556E-7</v>
      </c>
      <c r="N141" s="44"/>
      <c r="O141" s="44"/>
      <c r="P141" s="7"/>
      <c r="Q141" s="28">
        <f t="shared" ca="1" si="16"/>
        <v>3266.7808964797491</v>
      </c>
      <c r="R141" s="27">
        <f t="shared" ca="1" si="17"/>
        <v>-2439.4897542220333</v>
      </c>
      <c r="S141" s="7"/>
      <c r="T141" s="28">
        <f t="shared" ca="1" si="18"/>
        <v>-0.79678179993770992</v>
      </c>
      <c r="U141" s="27">
        <f t="shared" ca="1" si="19"/>
        <v>-0.59706396734855127</v>
      </c>
      <c r="V141" s="7"/>
      <c r="W141" s="28">
        <f t="shared" ca="1" si="20"/>
        <v>-0.79875921295326802</v>
      </c>
      <c r="X141" s="27">
        <f t="shared" ca="1" si="24"/>
        <v>45.29350086731705</v>
      </c>
      <c r="Y141" s="7"/>
      <c r="Z141" s="28">
        <f t="shared" si="23"/>
        <v>45.386999999999844</v>
      </c>
      <c r="AA141" s="27">
        <f t="shared" si="21"/>
        <v>0.79215258760266372</v>
      </c>
      <c r="AB141" s="7"/>
      <c r="AC141" s="28">
        <f t="shared" ca="1" si="13"/>
        <v>-9.3499132682794084E-2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14588</v>
      </c>
      <c r="D142" s="26">
        <v>11739</v>
      </c>
      <c r="E142" s="26">
        <v>11600</v>
      </c>
      <c r="F142" s="26">
        <v>14483</v>
      </c>
      <c r="G142" s="27"/>
      <c r="H142" s="7"/>
      <c r="I142" s="28">
        <f t="shared" si="14"/>
        <v>2988</v>
      </c>
      <c r="J142" s="27">
        <f t="shared" si="14"/>
        <v>-2744</v>
      </c>
      <c r="K142" s="7"/>
      <c r="L142" s="124">
        <f t="shared" si="22"/>
        <v>-0.73561925831081132</v>
      </c>
      <c r="M142" s="27">
        <f t="shared" ca="1" si="15"/>
        <v>6.9644468941918607E-10</v>
      </c>
      <c r="N142" s="44"/>
      <c r="O142" s="44"/>
      <c r="P142" s="7"/>
      <c r="Q142" s="28">
        <f t="shared" ca="1" si="16"/>
        <v>3006.7808964797491</v>
      </c>
      <c r="R142" s="27">
        <f t="shared" ca="1" si="17"/>
        <v>-2747.4897542220333</v>
      </c>
      <c r="S142" s="7"/>
      <c r="T142" s="28">
        <f t="shared" ca="1" si="18"/>
        <v>-0.73336669052310499</v>
      </c>
      <c r="U142" s="27">
        <f t="shared" ca="1" si="19"/>
        <v>-0.67244682215459628</v>
      </c>
      <c r="V142" s="7"/>
      <c r="W142" s="28">
        <f t="shared" ca="1" si="20"/>
        <v>-0.73559286807228608</v>
      </c>
      <c r="X142" s="27">
        <f t="shared" ca="1" si="24"/>
        <v>39.639032648225054</v>
      </c>
      <c r="Y142" s="7"/>
      <c r="Z142" s="28">
        <f t="shared" si="23"/>
        <v>39.761999999999844</v>
      </c>
      <c r="AA142" s="27">
        <f t="shared" si="21"/>
        <v>0.69397781717798257</v>
      </c>
      <c r="AB142" s="7"/>
      <c r="AC142" s="28">
        <f t="shared" ca="1" si="13"/>
        <v>-0.12296735177478979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14439</v>
      </c>
      <c r="D143" s="26">
        <v>11592</v>
      </c>
      <c r="E143" s="26">
        <v>11735</v>
      </c>
      <c r="F143" s="26">
        <v>14623</v>
      </c>
      <c r="G143" s="27"/>
      <c r="H143" s="7"/>
      <c r="I143" s="28">
        <f t="shared" si="14"/>
        <v>2704</v>
      </c>
      <c r="J143" s="27">
        <f t="shared" si="14"/>
        <v>-3031</v>
      </c>
      <c r="K143" s="7"/>
      <c r="L143" s="124">
        <f t="shared" si="22"/>
        <v>-0.66631114980393735</v>
      </c>
      <c r="M143" s="27">
        <f t="shared" ca="1" si="15"/>
        <v>5.9855673013311634E-8</v>
      </c>
      <c r="N143" s="44"/>
      <c r="O143" s="44"/>
      <c r="P143" s="7"/>
      <c r="Q143" s="28">
        <f t="shared" ca="1" si="16"/>
        <v>2722.7808964797491</v>
      </c>
      <c r="R143" s="27">
        <f t="shared" ca="1" si="17"/>
        <v>-3034.4897542220333</v>
      </c>
      <c r="S143" s="7"/>
      <c r="T143" s="28">
        <f t="shared" ca="1" si="18"/>
        <v>-0.66409787870099801</v>
      </c>
      <c r="U143" s="27">
        <f t="shared" ca="1" si="19"/>
        <v>-0.74268993686022911</v>
      </c>
      <c r="V143" s="7"/>
      <c r="W143" s="28">
        <f t="shared" ca="1" si="20"/>
        <v>-0.66655580399460923</v>
      </c>
      <c r="X143" s="27">
        <f t="shared" ca="1" si="24"/>
        <v>33.978838706859335</v>
      </c>
      <c r="Y143" s="7"/>
      <c r="Z143" s="28">
        <f t="shared" si="23"/>
        <v>34.154999999999845</v>
      </c>
      <c r="AA143" s="27">
        <f t="shared" si="21"/>
        <v>0.59611720601866058</v>
      </c>
      <c r="AB143" s="7"/>
      <c r="AC143" s="28">
        <f t="shared" ca="1" si="13"/>
        <v>-0.17616129314050966</v>
      </c>
      <c r="AD143" s="27"/>
      <c r="AE143" s="7"/>
    </row>
    <row r="144" spans="1:31" s="26" customFormat="1" x14ac:dyDescent="0.25">
      <c r="A144" s="26">
        <v>59</v>
      </c>
      <c r="B144" s="26">
        <v>-629</v>
      </c>
      <c r="C144" s="26">
        <v>14286</v>
      </c>
      <c r="D144" s="26">
        <v>11465</v>
      </c>
      <c r="E144" s="26">
        <v>11896</v>
      </c>
      <c r="F144" s="26">
        <v>14753</v>
      </c>
      <c r="G144" s="27"/>
      <c r="H144" s="7"/>
      <c r="I144" s="28">
        <f t="shared" si="14"/>
        <v>2390</v>
      </c>
      <c r="J144" s="27">
        <f t="shared" si="14"/>
        <v>-3288</v>
      </c>
      <c r="K144" s="7"/>
      <c r="L144" s="124">
        <f t="shared" si="22"/>
        <v>-0.58986533663862029</v>
      </c>
      <c r="M144" s="27">
        <f t="shared" ca="1" si="15"/>
        <v>9.7326078084137621E-8</v>
      </c>
      <c r="N144" s="44"/>
      <c r="O144" s="44"/>
      <c r="P144" s="7"/>
      <c r="Q144" s="28">
        <f t="shared" ca="1" si="16"/>
        <v>2408.7808964797491</v>
      </c>
      <c r="R144" s="27">
        <f t="shared" ca="1" si="17"/>
        <v>-3291.4897542220333</v>
      </c>
      <c r="S144" s="7"/>
      <c r="T144" s="28">
        <f t="shared" ca="1" si="18"/>
        <v>-0.58751193886951358</v>
      </c>
      <c r="U144" s="27">
        <f t="shared" ca="1" si="19"/>
        <v>-0.80559056570813015</v>
      </c>
      <c r="V144" s="7"/>
      <c r="W144" s="28">
        <f t="shared" ca="1" si="20"/>
        <v>-0.5901773079162792</v>
      </c>
      <c r="X144" s="27">
        <f t="shared" ca="1" si="24"/>
        <v>28.297803862622573</v>
      </c>
      <c r="Y144" s="7"/>
      <c r="Z144" s="28">
        <f t="shared" si="23"/>
        <v>28.493999999999843</v>
      </c>
      <c r="AA144" s="27">
        <f t="shared" si="21"/>
        <v>0.49731411706326151</v>
      </c>
      <c r="AB144" s="7"/>
      <c r="AC144" s="28">
        <f t="shared" ca="1" si="13"/>
        <v>-0.19619613737727093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14121</v>
      </c>
      <c r="D145" s="26">
        <v>11359</v>
      </c>
      <c r="E145" s="26">
        <v>12061</v>
      </c>
      <c r="F145" s="26">
        <v>14868</v>
      </c>
      <c r="G145" s="27"/>
      <c r="H145" s="7"/>
      <c r="I145" s="28">
        <f t="shared" si="14"/>
        <v>2060</v>
      </c>
      <c r="J145" s="27">
        <f t="shared" si="14"/>
        <v>-3509</v>
      </c>
      <c r="K145" s="7"/>
      <c r="L145" s="124">
        <f t="shared" si="22"/>
        <v>-0.51049096989920384</v>
      </c>
      <c r="M145" s="27">
        <f t="shared" ca="1" si="15"/>
        <v>3.890821353917773E-7</v>
      </c>
      <c r="N145" s="44"/>
      <c r="O145" s="44"/>
      <c r="P145" s="7"/>
      <c r="Q145" s="28">
        <f t="shared" ca="1" si="16"/>
        <v>2078.7808964797491</v>
      </c>
      <c r="R145" s="27">
        <f t="shared" ca="1" si="17"/>
        <v>-3512.4897542220333</v>
      </c>
      <c r="S145" s="7"/>
      <c r="T145" s="28">
        <f t="shared" ca="1" si="18"/>
        <v>-0.50702353076636109</v>
      </c>
      <c r="U145" s="27">
        <f t="shared" ca="1" si="19"/>
        <v>-0.85968021152675334</v>
      </c>
      <c r="V145" s="7"/>
      <c r="W145" s="28">
        <f t="shared" ca="1" si="20"/>
        <v>-0.50986720541208408</v>
      </c>
      <c r="X145" s="27">
        <f t="shared" ca="1" si="24"/>
        <v>22.742951580265412</v>
      </c>
      <c r="Y145" s="7"/>
      <c r="Z145" s="28">
        <f t="shared" si="23"/>
        <v>23.021999999999842</v>
      </c>
      <c r="AA145" s="27">
        <f t="shared" si="21"/>
        <v>0.40180970039413177</v>
      </c>
      <c r="AB145" s="7"/>
      <c r="AC145" s="28">
        <f t="shared" ca="1" si="13"/>
        <v>-0.27904841973442984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13953</v>
      </c>
      <c r="D146" s="26">
        <v>11266</v>
      </c>
      <c r="E146" s="26">
        <v>12234</v>
      </c>
      <c r="F146" s="26">
        <v>14957</v>
      </c>
      <c r="G146" s="27"/>
      <c r="H146" s="7"/>
      <c r="I146" s="28">
        <f t="shared" si="14"/>
        <v>1719</v>
      </c>
      <c r="J146" s="27">
        <f t="shared" si="14"/>
        <v>-3691</v>
      </c>
      <c r="K146" s="7"/>
      <c r="L146" s="124">
        <f t="shared" si="22"/>
        <v>-0.42688520577042854</v>
      </c>
      <c r="M146" s="27">
        <f t="shared" ca="1" si="15"/>
        <v>1.8154159716899041E-9</v>
      </c>
      <c r="N146" s="44"/>
      <c r="O146" s="44"/>
      <c r="P146" s="7"/>
      <c r="Q146" s="28">
        <f t="shared" ca="1" si="16"/>
        <v>1737.7808964797491</v>
      </c>
      <c r="R146" s="27">
        <f t="shared" ca="1" si="17"/>
        <v>-3694.4897542220333</v>
      </c>
      <c r="S146" s="7"/>
      <c r="T146" s="28">
        <f t="shared" ca="1" si="18"/>
        <v>-0.42385217572643691</v>
      </c>
      <c r="U146" s="27">
        <f t="shared" ca="1" si="19"/>
        <v>-0.90422462573032536</v>
      </c>
      <c r="V146" s="7"/>
      <c r="W146" s="28">
        <f t="shared" ca="1" si="20"/>
        <v>-0.42684259807192593</v>
      </c>
      <c r="X146" s="27">
        <f t="shared" ca="1" si="24"/>
        <v>17.341049594034075</v>
      </c>
      <c r="Y146" s="7"/>
      <c r="Z146" s="28">
        <f t="shared" si="23"/>
        <v>17.576999999999842</v>
      </c>
      <c r="AA146" s="27">
        <f t="shared" si="21"/>
        <v>0.3067765226230405</v>
      </c>
      <c r="AB146" s="7"/>
      <c r="AC146" s="28">
        <f t="shared" ca="1" si="13"/>
        <v>-0.23595040596576666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13770</v>
      </c>
      <c r="D147" s="26">
        <v>11190</v>
      </c>
      <c r="E147" s="26">
        <v>12425</v>
      </c>
      <c r="F147" s="26">
        <v>15041</v>
      </c>
      <c r="G147" s="27"/>
      <c r="H147" s="7"/>
      <c r="I147" s="28">
        <f t="shared" si="14"/>
        <v>1345</v>
      </c>
      <c r="J147" s="27">
        <f t="shared" si="14"/>
        <v>-3851</v>
      </c>
      <c r="K147" s="7"/>
      <c r="L147" s="124">
        <f t="shared" si="22"/>
        <v>-0.3354430371513864</v>
      </c>
      <c r="M147" s="27">
        <f t="shared" ca="1" si="15"/>
        <v>9.5033595049042429E-8</v>
      </c>
      <c r="N147" s="44"/>
      <c r="O147" s="44"/>
      <c r="P147" s="7"/>
      <c r="Q147" s="28">
        <f t="shared" ca="1" si="16"/>
        <v>1363.7808964797491</v>
      </c>
      <c r="R147" s="27">
        <f t="shared" ca="1" si="17"/>
        <v>-3854.4897542220333</v>
      </c>
      <c r="S147" s="7"/>
      <c r="T147" s="28">
        <f t="shared" ca="1" si="18"/>
        <v>-0.33263197987619747</v>
      </c>
      <c r="U147" s="27">
        <f t="shared" ca="1" si="19"/>
        <v>-0.94338455030489421</v>
      </c>
      <c r="V147" s="7"/>
      <c r="W147" s="28">
        <f t="shared" ca="1" si="20"/>
        <v>-0.3357513123450836</v>
      </c>
      <c r="X147" s="27">
        <f t="shared" ca="1" si="24"/>
        <v>11.661906712245411</v>
      </c>
      <c r="Y147" s="7"/>
      <c r="Z147" s="28">
        <f t="shared" si="23"/>
        <v>11.888999999999843</v>
      </c>
      <c r="AA147" s="27">
        <f t="shared" si="21"/>
        <v>0.20750219476960308</v>
      </c>
      <c r="AB147" s="7"/>
      <c r="AC147" s="28">
        <f t="shared" ca="1" si="13"/>
        <v>-0.22709328775443183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13565</v>
      </c>
      <c r="D148" s="26">
        <v>11128</v>
      </c>
      <c r="E148" s="26">
        <v>12617</v>
      </c>
      <c r="F148" s="26">
        <v>15094</v>
      </c>
      <c r="G148" s="27"/>
      <c r="H148" s="7"/>
      <c r="I148" s="28">
        <f t="shared" si="14"/>
        <v>948</v>
      </c>
      <c r="J148" s="27">
        <f t="shared" si="14"/>
        <v>-3966</v>
      </c>
      <c r="K148" s="7"/>
      <c r="L148" s="124">
        <f t="shared" si="22"/>
        <v>-0.23962984447931415</v>
      </c>
      <c r="M148" s="27">
        <f t="shared" ca="1" si="15"/>
        <v>3.795085954613415E-7</v>
      </c>
      <c r="N148" s="44"/>
      <c r="O148" s="44"/>
      <c r="P148" s="7"/>
      <c r="Q148" s="28">
        <f t="shared" ca="1" si="16"/>
        <v>966.78089647974912</v>
      </c>
      <c r="R148" s="27">
        <f t="shared" ca="1" si="17"/>
        <v>-3969.4897542220333</v>
      </c>
      <c r="S148" s="7"/>
      <c r="T148" s="28">
        <f t="shared" ca="1" si="18"/>
        <v>-0.23580198588543524</v>
      </c>
      <c r="U148" s="27">
        <f t="shared" ca="1" si="19"/>
        <v>-0.97153074609286549</v>
      </c>
      <c r="V148" s="7"/>
      <c r="W148" s="28">
        <f t="shared" ca="1" si="20"/>
        <v>-0.23901380178967216</v>
      </c>
      <c r="X148" s="27">
        <f t="shared" ca="1" si="24"/>
        <v>5.8925201417598032</v>
      </c>
      <c r="Y148" s="7"/>
      <c r="Z148" s="28">
        <f t="shared" si="23"/>
        <v>6.1379999999998436</v>
      </c>
      <c r="AA148" s="27">
        <f t="shared" si="21"/>
        <v>0.10712830948740922</v>
      </c>
      <c r="AB148" s="7"/>
      <c r="AC148" s="28">
        <f t="shared" ref="AC148:AC149" ca="1" si="25">X148-Z148</f>
        <v>-0.24547985824004037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13371</v>
      </c>
      <c r="D149" s="26">
        <v>11089</v>
      </c>
      <c r="E149" s="26">
        <v>12827</v>
      </c>
      <c r="F149" s="26">
        <v>15138</v>
      </c>
      <c r="G149" s="27"/>
      <c r="H149" s="7"/>
      <c r="I149" s="28">
        <f t="shared" ref="I149:J149" si="26">C149-E149</f>
        <v>544</v>
      </c>
      <c r="J149" s="27">
        <f t="shared" si="26"/>
        <v>-4049</v>
      </c>
      <c r="K149" s="7"/>
      <c r="L149" s="124">
        <f t="shared" si="22"/>
        <v>-0.14171145153838607</v>
      </c>
      <c r="M149" s="27">
        <f t="shared" ref="M149" ca="1" si="27">(W149-L149)^2</f>
        <v>1.3651144793668874E-6</v>
      </c>
      <c r="N149" s="44"/>
      <c r="O149" s="44"/>
      <c r="P149" s="7"/>
      <c r="Q149" s="28">
        <f t="shared" ref="Q149" ca="1" si="28">I149-$J$4</f>
        <v>562.78089647974912</v>
      </c>
      <c r="R149" s="27">
        <f t="shared" ref="R149" ca="1" si="29">J149-$J$3</f>
        <v>-4052.4897542220333</v>
      </c>
      <c r="S149" s="7"/>
      <c r="T149" s="28">
        <f t="shared" ref="T149" ca="1" si="30">Q149/$J$7</f>
        <v>-0.1372646620258183</v>
      </c>
      <c r="U149" s="27">
        <f t="shared" ref="U149" ca="1" si="31">R149/$J$6</f>
        <v>-0.99184495696592312</v>
      </c>
      <c r="V149" s="7"/>
      <c r="W149" s="28">
        <f t="shared" ref="W149" ca="1" si="32">(T149-U149*SIN(-$J$11*PI()/180))/(COS(-$J$11*PI()/180))</f>
        <v>-0.14054307040221223</v>
      </c>
      <c r="X149" s="27">
        <f ca="1">IF(MOD(ATAN2(U149,W149)*180/PI()-$J$9+360,360)&gt;5,MOD(ATAN2(U149,W149)*180/PI()-$J$9+360,360)-360,MOD(ATAN2(U149,W149)*180/PI()-$J$9+360,360))</f>
        <v>0.1362634325870431</v>
      </c>
      <c r="Y149" s="7"/>
      <c r="Z149" s="28">
        <f t="shared" si="23"/>
        <v>0.40499999999984393</v>
      </c>
      <c r="AA149" s="27">
        <f t="shared" ref="AA149" si="33">Z149*PI()/180</f>
        <v>7.0685834705743102E-3</v>
      </c>
      <c r="AB149" s="7"/>
      <c r="AC149" s="28">
        <f t="shared" ca="1" si="25"/>
        <v>-0.26873656741280083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40022</v>
      </c>
    </row>
    <row r="155" spans="1:31" x14ac:dyDescent="0.25">
      <c r="A155" t="s">
        <v>177</v>
      </c>
      <c r="B155">
        <v>40022</v>
      </c>
    </row>
    <row r="156" spans="1:31" x14ac:dyDescent="0.25">
      <c r="A156" s="31" t="s">
        <v>188</v>
      </c>
      <c r="B156" s="31">
        <v>-39977</v>
      </c>
    </row>
    <row r="157" spans="1:31" x14ac:dyDescent="0.25">
      <c r="A157" t="s">
        <v>183</v>
      </c>
      <c r="B157">
        <v>-39977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3.4897542220333904</v>
      </c>
      <c r="L3" s="102" t="s">
        <v>1</v>
      </c>
      <c r="M3" s="103">
        <v>1.0008775173109274</v>
      </c>
      <c r="N3" s="104" t="s">
        <v>18</v>
      </c>
      <c r="O3" s="102">
        <v>0.9978870653976657</v>
      </c>
      <c r="Q3" s="101" t="s">
        <v>194</v>
      </c>
      <c r="R3" s="101">
        <f ca="1">MAX(AC21:AC149)</f>
        <v>0.17318399296530629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-18.780896479749103</v>
      </c>
      <c r="L4" s="104" t="s">
        <v>5</v>
      </c>
      <c r="M4" s="106">
        <v>360.01383822603407</v>
      </c>
      <c r="N4" s="104" t="s">
        <v>21</v>
      </c>
      <c r="O4" s="104">
        <v>359.93979842801264</v>
      </c>
      <c r="Q4" s="105" t="s">
        <v>195</v>
      </c>
      <c r="R4" s="105">
        <f ca="1">MIN(AC21:AC149)</f>
        <v>-0.32067473180876505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-172.12487541618907</v>
      </c>
      <c r="N5" s="107" t="s">
        <v>24</v>
      </c>
      <c r="O5" s="107">
        <v>-172.09931885040439</v>
      </c>
      <c r="Q5" s="8"/>
      <c r="R5" s="8"/>
      <c r="T5" s="45" t="s">
        <v>55</v>
      </c>
      <c r="U5" s="47">
        <v>21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4085.80970822163</v>
      </c>
      <c r="L6" s="107" t="s">
        <v>12</v>
      </c>
      <c r="M6" s="108">
        <v>-1.9831028124313874E-4</v>
      </c>
      <c r="N6" s="107" t="s">
        <v>26</v>
      </c>
      <c r="O6" s="107">
        <v>-2.4762929491759247E-5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-4099.9692723091021</v>
      </c>
      <c r="L7" s="109" t="s">
        <v>15</v>
      </c>
      <c r="M7" s="110">
        <f ca="1">SUM(M20:M84)</f>
        <v>1.8791999206731395E-4</v>
      </c>
      <c r="N7" s="109" t="s">
        <v>15</v>
      </c>
      <c r="O7" s="89">
        <f ca="1">SUM(M85:M149)</f>
        <v>1.3862016534759464E-4</v>
      </c>
      <c r="Q7" s="101" t="s">
        <v>194</v>
      </c>
      <c r="R7" s="101">
        <f ca="1">MAX(AD21:AD83)</f>
        <v>0.12449718920748865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-0.11023009266199324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-172.07122200847732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-172.26056141660933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0.18933940813204231</v>
      </c>
      <c r="L11" s="113" t="s">
        <v>208</v>
      </c>
      <c r="M11" s="114">
        <f>(M6+O6)/2</f>
        <v>-1.11536605367449E-4</v>
      </c>
      <c r="N11" s="115"/>
      <c r="O11" s="115"/>
      <c r="Q11" s="101" t="s">
        <v>194</v>
      </c>
      <c r="R11" s="101">
        <f ca="1">MAX(W20:W149)</f>
        <v>1.0001772615092654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0.99938229135429657</v>
      </c>
      <c r="N12" s="118"/>
      <c r="O12" s="118"/>
      <c r="Q12" s="105" t="s">
        <v>195</v>
      </c>
      <c r="R12" s="105">
        <f ca="1">MIN(W20:W149)</f>
        <v>-0.99933379418118762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-172.11209713329674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13419</v>
      </c>
      <c r="D20" s="26">
        <v>11134</v>
      </c>
      <c r="E20" s="26">
        <v>12876</v>
      </c>
      <c r="F20" s="26">
        <v>15195</v>
      </c>
      <c r="G20" s="27"/>
      <c r="H20" s="7"/>
      <c r="I20" s="28">
        <f>C20-E20</f>
        <v>543</v>
      </c>
      <c r="J20" s="27">
        <f>D20-F20</f>
        <v>-4061</v>
      </c>
      <c r="K20" s="7"/>
      <c r="L20" s="124">
        <f>$M$3*SIN(2*PI()/$M$4*($Z20+$M$5))+$M$6</f>
        <v>-0.13744752235477237</v>
      </c>
      <c r="M20" s="27">
        <f ca="1">(W20-L20)^2</f>
        <v>8.1873127433798143E-6</v>
      </c>
      <c r="N20" s="44"/>
      <c r="O20" s="44"/>
      <c r="P20" s="7"/>
      <c r="Q20" s="28">
        <f ca="1">I20-$J$4</f>
        <v>561.78089647974912</v>
      </c>
      <c r="R20" s="27">
        <f ca="1">J20-$J$3</f>
        <v>-4064.4897542220333</v>
      </c>
      <c r="S20" s="7"/>
      <c r="T20" s="28">
        <f ca="1">Q20/$J$7</f>
        <v>-0.13702075775883907</v>
      </c>
      <c r="U20" s="27">
        <f ca="1">R20/$J$6</f>
        <v>-0.9947819513090157</v>
      </c>
      <c r="V20" s="7"/>
      <c r="W20" s="28">
        <f ca="1">(T20-U20*SIN(-$J$11*PI()/180))/(COS(-$J$11*PI()/180))</f>
        <v>-0.14030887041877643</v>
      </c>
      <c r="X20" s="27">
        <f ca="1">IF(MOD(ATAN2(U20,W20)*180/PI()-$J$9+360,360)&gt;5,MOD(ATAN2(U20,W20)*180/PI()-$J$9+360,360)-360,MOD(ATAN2(U20,W20)*180/PI()-$J$9+360,360))</f>
        <v>9.9538608434386333E-2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9.9538608434386333E-2</v>
      </c>
      <c r="AD20" s="27">
        <f ca="1">INDIRECT("AC"&amp;AE20)-AC20</f>
        <v>-0.29984243216809059</v>
      </c>
      <c r="AE20" s="7">
        <v>149</v>
      </c>
    </row>
    <row r="21" spans="1:31" s="26" customFormat="1" x14ac:dyDescent="0.25">
      <c r="A21" s="26">
        <v>1</v>
      </c>
      <c r="B21" s="26">
        <v>650</v>
      </c>
      <c r="C21" s="26">
        <v>13606</v>
      </c>
      <c r="D21" s="26">
        <v>11166</v>
      </c>
      <c r="E21" s="26">
        <v>12674</v>
      </c>
      <c r="F21" s="26">
        <v>15153</v>
      </c>
      <c r="G21" s="27"/>
      <c r="H21" s="7"/>
      <c r="I21" s="28">
        <f t="shared" ref="I21:J84" si="1">C21-E21</f>
        <v>932</v>
      </c>
      <c r="J21" s="27">
        <f t="shared" si="1"/>
        <v>-3987</v>
      </c>
      <c r="K21" s="7"/>
      <c r="L21" s="124">
        <f t="shared" ref="L21:L84" si="2">$M$3*SIN(2*PI()/$M$4*($Z21+$M$5))+$M$6</f>
        <v>-0.23777912501066117</v>
      </c>
      <c r="M21" s="27">
        <f t="shared" ref="M21:M84" ca="1" si="3">(W21-L21)^2</f>
        <v>7.0268889484365995E-6</v>
      </c>
      <c r="N21" s="44"/>
      <c r="O21" s="44"/>
      <c r="P21" s="7"/>
      <c r="Q21" s="28">
        <f t="shared" ref="Q21:Q84" ca="1" si="4">I21-$J$4</f>
        <v>950.78089647974912</v>
      </c>
      <c r="R21" s="27">
        <f t="shared" ref="R21:R84" ca="1" si="5">J21-$J$3</f>
        <v>-3990.4897542220333</v>
      </c>
      <c r="S21" s="7"/>
      <c r="T21" s="28">
        <f t="shared" ref="T21:T84" ca="1" si="6">Q21/$J$7</f>
        <v>-0.23189951761376726</v>
      </c>
      <c r="U21" s="27">
        <f t="shared" ref="U21:U84" ca="1" si="7">R21/$J$6</f>
        <v>-0.97667048619327768</v>
      </c>
      <c r="V21" s="7"/>
      <c r="W21" s="28">
        <f t="shared" ref="W21:W84" ca="1" si="8">(T21-U21*SIN(-$J$11*PI()/180))/(COS(-$J$11*PI()/180))</f>
        <v>-0.23512829703652996</v>
      </c>
      <c r="X21" s="27">
        <f ca="1">MOD(ATAN2(U21,W21)*180/PI()-$J$9+360,360)</f>
        <v>5.6072957846203053</v>
      </c>
      <c r="Y21" s="7"/>
      <c r="Z21" s="28">
        <f>360/40000*B21+Z20</f>
        <v>5.85</v>
      </c>
      <c r="AA21" s="27">
        <f t="shared" ref="AA21:AA84" si="9">Z21*PI()/180</f>
        <v>0.10210176124166827</v>
      </c>
      <c r="AB21" s="7"/>
      <c r="AC21" s="28">
        <f t="shared" ca="1" si="0"/>
        <v>-0.24270421537969433</v>
      </c>
      <c r="AD21" s="27">
        <f t="shared" ref="AD21:AD83" ca="1" si="10">INDIRECT("AC"&amp;AE21)-AC21</f>
        <v>-3.9908409432175773E-2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13811</v>
      </c>
      <c r="D22" s="26">
        <v>11232</v>
      </c>
      <c r="E22" s="26">
        <v>12485</v>
      </c>
      <c r="F22" s="26">
        <v>15098</v>
      </c>
      <c r="G22" s="27"/>
      <c r="H22" s="7"/>
      <c r="I22" s="28">
        <f t="shared" si="1"/>
        <v>1326</v>
      </c>
      <c r="J22" s="27">
        <f t="shared" si="1"/>
        <v>-3866</v>
      </c>
      <c r="K22" s="7"/>
      <c r="L22" s="124">
        <f t="shared" si="2"/>
        <v>-0.33445112351641143</v>
      </c>
      <c r="M22" s="27">
        <f t="shared" ca="1" si="3"/>
        <v>1.1034923463546347E-5</v>
      </c>
      <c r="N22" s="44"/>
      <c r="O22" s="44"/>
      <c r="P22" s="7"/>
      <c r="Q22" s="28">
        <f t="shared" ca="1" si="4"/>
        <v>1344.7808964797491</v>
      </c>
      <c r="R22" s="27">
        <f t="shared" ca="1" si="5"/>
        <v>-3869.4897542220333</v>
      </c>
      <c r="S22" s="7"/>
      <c r="T22" s="28">
        <f t="shared" ca="1" si="6"/>
        <v>-0.3279977988035917</v>
      </c>
      <c r="U22" s="27">
        <f t="shared" ca="1" si="7"/>
        <v>-0.94705579323375999</v>
      </c>
      <c r="V22" s="7"/>
      <c r="W22" s="28">
        <f t="shared" ca="1" si="8"/>
        <v>-0.33112923798804861</v>
      </c>
      <c r="X22" s="27">
        <f t="shared" ref="X22:X83" ca="1" si="11">MOD(ATAN2(U22,W22)*180/PI()-$J$9+360,360)</f>
        <v>11.34292574598328</v>
      </c>
      <c r="Y22" s="7"/>
      <c r="Z22" s="28">
        <f t="shared" ref="Z22:Z85" si="12">360/40000*B22+Z21</f>
        <v>11.628</v>
      </c>
      <c r="AA22" s="27">
        <f t="shared" si="9"/>
        <v>0.20294688542190065</v>
      </c>
      <c r="AB22" s="7"/>
      <c r="AC22" s="28">
        <f t="shared" ca="1" si="0"/>
        <v>-0.28507425401672037</v>
      </c>
      <c r="AD22" s="27">
        <f t="shared" ca="1" si="10"/>
        <v>4.5819553568488658E-2</v>
      </c>
      <c r="AE22" s="7">
        <v>147</v>
      </c>
    </row>
    <row r="23" spans="1:31" s="26" customFormat="1" x14ac:dyDescent="0.25">
      <c r="A23" s="26">
        <v>3</v>
      </c>
      <c r="B23" s="26">
        <v>635</v>
      </c>
      <c r="C23" s="26">
        <v>13987</v>
      </c>
      <c r="D23" s="26">
        <v>11301</v>
      </c>
      <c r="E23" s="26">
        <v>12282</v>
      </c>
      <c r="F23" s="26">
        <v>15011</v>
      </c>
      <c r="G23" s="27"/>
      <c r="H23" s="7"/>
      <c r="I23" s="28">
        <f t="shared" si="1"/>
        <v>1705</v>
      </c>
      <c r="J23" s="27">
        <f t="shared" si="1"/>
        <v>-3710</v>
      </c>
      <c r="K23" s="7"/>
      <c r="L23" s="124">
        <f t="shared" si="2"/>
        <v>-0.42673170973687113</v>
      </c>
      <c r="M23" s="27">
        <f t="shared" ca="1" si="3"/>
        <v>1.0813724663795599E-5</v>
      </c>
      <c r="N23" s="44"/>
      <c r="O23" s="44"/>
      <c r="P23" s="7"/>
      <c r="Q23" s="28">
        <f t="shared" ca="1" si="4"/>
        <v>1723.7808964797491</v>
      </c>
      <c r="R23" s="27">
        <f t="shared" ca="1" si="5"/>
        <v>-3713.4897542220333</v>
      </c>
      <c r="S23" s="7"/>
      <c r="T23" s="28">
        <f t="shared" ca="1" si="6"/>
        <v>-0.42043751598872742</v>
      </c>
      <c r="U23" s="27">
        <f t="shared" ca="1" si="7"/>
        <v>-0.90887486677355545</v>
      </c>
      <c r="V23" s="7"/>
      <c r="W23" s="28">
        <f t="shared" ca="1" si="8"/>
        <v>-0.4234432869137239</v>
      </c>
      <c r="X23" s="27">
        <f t="shared" ca="1" si="11"/>
        <v>17.05195524679516</v>
      </c>
      <c r="Y23" s="7"/>
      <c r="Z23" s="28">
        <f t="shared" si="12"/>
        <v>17.343</v>
      </c>
      <c r="AA23" s="27">
        <f t="shared" si="9"/>
        <v>0.30269245217337654</v>
      </c>
      <c r="AB23" s="7"/>
      <c r="AC23" s="28">
        <f t="shared" ca="1" si="0"/>
        <v>-0.29104475320484013</v>
      </c>
      <c r="AD23" s="27">
        <f t="shared" ca="1" si="10"/>
        <v>3.0574329319772886E-2</v>
      </c>
      <c r="AE23" s="7">
        <v>146</v>
      </c>
    </row>
    <row r="24" spans="1:31" s="26" customFormat="1" x14ac:dyDescent="0.25">
      <c r="A24" s="26">
        <v>4</v>
      </c>
      <c r="B24" s="26">
        <v>603</v>
      </c>
      <c r="C24" s="26">
        <v>14169</v>
      </c>
      <c r="D24" s="26">
        <v>11394</v>
      </c>
      <c r="E24" s="26">
        <v>12114</v>
      </c>
      <c r="F24" s="26">
        <v>14923</v>
      </c>
      <c r="G24" s="27"/>
      <c r="H24" s="7"/>
      <c r="I24" s="28">
        <f t="shared" si="1"/>
        <v>2055</v>
      </c>
      <c r="J24" s="27">
        <f t="shared" si="1"/>
        <v>-3529</v>
      </c>
      <c r="K24" s="7"/>
      <c r="L24" s="124">
        <f t="shared" si="2"/>
        <v>-0.51045102958222599</v>
      </c>
      <c r="M24" s="27">
        <f t="shared" ca="1" si="3"/>
        <v>3.1939985495046804E-6</v>
      </c>
      <c r="N24" s="44"/>
      <c r="O24" s="44"/>
      <c r="P24" s="7"/>
      <c r="Q24" s="28">
        <f t="shared" ca="1" si="4"/>
        <v>2073.7808964797491</v>
      </c>
      <c r="R24" s="27">
        <f t="shared" ca="1" si="5"/>
        <v>-3532.4897542220333</v>
      </c>
      <c r="S24" s="7"/>
      <c r="T24" s="28">
        <f t="shared" ca="1" si="6"/>
        <v>-0.50580400943146486</v>
      </c>
      <c r="U24" s="27">
        <f t="shared" ca="1" si="7"/>
        <v>-0.86457520209857441</v>
      </c>
      <c r="V24" s="7"/>
      <c r="W24" s="28">
        <f t="shared" ca="1" si="8"/>
        <v>-0.50866385344387122</v>
      </c>
      <c r="X24" s="27">
        <f t="shared" ca="1" si="11"/>
        <v>22.541207916270764</v>
      </c>
      <c r="Y24" s="7"/>
      <c r="Z24" s="28">
        <f t="shared" si="12"/>
        <v>22.77</v>
      </c>
      <c r="AA24" s="27">
        <f t="shared" si="9"/>
        <v>0.39741147067910887</v>
      </c>
      <c r="AB24" s="7"/>
      <c r="AC24" s="28">
        <f t="shared" ca="1" si="0"/>
        <v>-0.22879208372923543</v>
      </c>
      <c r="AD24" s="27">
        <f t="shared" ca="1" si="10"/>
        <v>-3.7891508141147057E-2</v>
      </c>
      <c r="AE24" s="7">
        <v>145</v>
      </c>
    </row>
    <row r="25" spans="1:31" s="26" customFormat="1" x14ac:dyDescent="0.25">
      <c r="A25" s="26">
        <v>5</v>
      </c>
      <c r="B25" s="26">
        <v>615</v>
      </c>
      <c r="C25" s="26">
        <v>14340</v>
      </c>
      <c r="D25" s="26">
        <v>11510</v>
      </c>
      <c r="E25" s="26">
        <v>11954</v>
      </c>
      <c r="F25" s="26">
        <v>14820</v>
      </c>
      <c r="G25" s="27"/>
      <c r="H25" s="7"/>
      <c r="I25" s="28">
        <f t="shared" si="1"/>
        <v>2386</v>
      </c>
      <c r="J25" s="27">
        <f t="shared" si="1"/>
        <v>-3310</v>
      </c>
      <c r="K25" s="7"/>
      <c r="L25" s="124">
        <f t="shared" si="2"/>
        <v>-0.59111998026760892</v>
      </c>
      <c r="M25" s="27">
        <f t="shared" ca="1" si="3"/>
        <v>3.6119045004501636E-6</v>
      </c>
      <c r="N25" s="44"/>
      <c r="O25" s="44"/>
      <c r="P25" s="7"/>
      <c r="Q25" s="28">
        <f t="shared" ca="1" si="4"/>
        <v>2404.7808964797491</v>
      </c>
      <c r="R25" s="27">
        <f t="shared" ca="1" si="5"/>
        <v>-3313.4897542220333</v>
      </c>
      <c r="S25" s="7"/>
      <c r="T25" s="28">
        <f t="shared" ca="1" si="6"/>
        <v>-0.58653632180159654</v>
      </c>
      <c r="U25" s="27">
        <f t="shared" ca="1" si="7"/>
        <v>-0.81097505533713343</v>
      </c>
      <c r="V25" s="7"/>
      <c r="W25" s="28">
        <f t="shared" ca="1" si="8"/>
        <v>-0.58921947914936401</v>
      </c>
      <c r="X25" s="27">
        <f t="shared" ca="1" si="11"/>
        <v>28.071758972940813</v>
      </c>
      <c r="Y25" s="7"/>
      <c r="Z25" s="28">
        <f t="shared" si="12"/>
        <v>28.305</v>
      </c>
      <c r="AA25" s="27">
        <f t="shared" si="9"/>
        <v>0.49401544477699494</v>
      </c>
      <c r="AB25" s="7"/>
      <c r="AC25" s="28">
        <f t="shared" ca="1" si="0"/>
        <v>-0.23324102705918648</v>
      </c>
      <c r="AD25" s="27">
        <f t="shared" ca="1" si="10"/>
        <v>2.8044889681758889E-2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14493</v>
      </c>
      <c r="D26" s="26">
        <v>11639</v>
      </c>
      <c r="E26" s="26">
        <v>11794</v>
      </c>
      <c r="F26" s="26">
        <v>14690</v>
      </c>
      <c r="G26" s="27"/>
      <c r="H26" s="7"/>
      <c r="I26" s="28">
        <f t="shared" si="1"/>
        <v>2699</v>
      </c>
      <c r="J26" s="27">
        <f t="shared" si="1"/>
        <v>-3051</v>
      </c>
      <c r="K26" s="7"/>
      <c r="L26" s="124">
        <f t="shared" si="2"/>
        <v>-0.66780303280647946</v>
      </c>
      <c r="M26" s="27">
        <f t="shared" ca="1" si="3"/>
        <v>6.0053461597120982E-6</v>
      </c>
      <c r="N26" s="44"/>
      <c r="O26" s="44"/>
      <c r="P26" s="7"/>
      <c r="Q26" s="28">
        <f t="shared" ca="1" si="4"/>
        <v>2717.7808964797491</v>
      </c>
      <c r="R26" s="27">
        <f t="shared" ca="1" si="5"/>
        <v>-3054.4897542220333</v>
      </c>
      <c r="S26" s="7"/>
      <c r="T26" s="28">
        <f t="shared" ca="1" si="6"/>
        <v>-0.66287835736610179</v>
      </c>
      <c r="U26" s="27">
        <f t="shared" ca="1" si="7"/>
        <v>-0.74758492743205018</v>
      </c>
      <c r="V26" s="7"/>
      <c r="W26" s="28">
        <f t="shared" ca="1" si="8"/>
        <v>-0.66535245202639648</v>
      </c>
      <c r="X26" s="27">
        <f t="shared" ca="1" si="11"/>
        <v>33.74038445567669</v>
      </c>
      <c r="Y26" s="7"/>
      <c r="Z26" s="28">
        <f t="shared" si="12"/>
        <v>33.957000000000001</v>
      </c>
      <c r="AA26" s="27">
        <f t="shared" si="9"/>
        <v>0.59266145409971449</v>
      </c>
      <c r="AB26" s="7"/>
      <c r="AC26" s="28">
        <f t="shared" ca="1" si="0"/>
        <v>-0.21661554432331087</v>
      </c>
      <c r="AD26" s="27">
        <f t="shared" ca="1" si="10"/>
        <v>2.4250403623163663E-2</v>
      </c>
      <c r="AE26" s="7">
        <v>143</v>
      </c>
    </row>
    <row r="27" spans="1:31" s="26" customFormat="1" x14ac:dyDescent="0.25">
      <c r="A27" s="26">
        <v>7</v>
      </c>
      <c r="B27" s="26">
        <v>621</v>
      </c>
      <c r="C27" s="26">
        <v>14639</v>
      </c>
      <c r="D27" s="26">
        <v>11775</v>
      </c>
      <c r="E27" s="26">
        <v>11650</v>
      </c>
      <c r="F27" s="26">
        <v>14545</v>
      </c>
      <c r="G27" s="27"/>
      <c r="H27" s="7"/>
      <c r="I27" s="28">
        <f t="shared" si="1"/>
        <v>2989</v>
      </c>
      <c r="J27" s="27">
        <f t="shared" si="1"/>
        <v>-2770</v>
      </c>
      <c r="K27" s="7"/>
      <c r="L27" s="124">
        <f t="shared" si="2"/>
        <v>-0.73725129333737749</v>
      </c>
      <c r="M27" s="27">
        <f t="shared" ca="1" si="3"/>
        <v>1.9418167021389608E-6</v>
      </c>
      <c r="N27" s="44"/>
      <c r="O27" s="44"/>
      <c r="P27" s="7"/>
      <c r="Q27" s="28">
        <f t="shared" ca="1" si="4"/>
        <v>3007.7808964797491</v>
      </c>
      <c r="R27" s="27">
        <f t="shared" ca="1" si="5"/>
        <v>-2773.4897542220333</v>
      </c>
      <c r="S27" s="7"/>
      <c r="T27" s="28">
        <f t="shared" ca="1" si="6"/>
        <v>-0.73361059479008417</v>
      </c>
      <c r="U27" s="27">
        <f t="shared" ca="1" si="7"/>
        <v>-0.67881030989796365</v>
      </c>
      <c r="V27" s="7"/>
      <c r="W27" s="28">
        <f t="shared" ca="1" si="8"/>
        <v>-0.73585780250420385</v>
      </c>
      <c r="X27" s="27">
        <f t="shared" ca="1" si="11"/>
        <v>39.3804636661269</v>
      </c>
      <c r="Y27" s="7"/>
      <c r="Z27" s="28">
        <f t="shared" si="12"/>
        <v>39.545999999999999</v>
      </c>
      <c r="AA27" s="27">
        <f t="shared" si="9"/>
        <v>0.69020790599367754</v>
      </c>
      <c r="AB27" s="7"/>
      <c r="AC27" s="28">
        <f t="shared" ca="1" si="0"/>
        <v>-0.1655363338730993</v>
      </c>
      <c r="AD27" s="27">
        <f t="shared" ca="1" si="10"/>
        <v>6.4665461096076626E-2</v>
      </c>
      <c r="AE27" s="7">
        <v>142</v>
      </c>
    </row>
    <row r="28" spans="1:31" s="26" customFormat="1" x14ac:dyDescent="0.25">
      <c r="A28" s="26">
        <v>8</v>
      </c>
      <c r="B28" s="26">
        <v>629</v>
      </c>
      <c r="C28" s="26">
        <v>14763</v>
      </c>
      <c r="D28" s="26">
        <v>11931</v>
      </c>
      <c r="E28" s="26">
        <v>11515</v>
      </c>
      <c r="F28" s="26">
        <v>14384</v>
      </c>
      <c r="G28" s="27"/>
      <c r="H28" s="7"/>
      <c r="I28" s="28">
        <f t="shared" si="1"/>
        <v>3248</v>
      </c>
      <c r="J28" s="27">
        <f t="shared" si="1"/>
        <v>-2453</v>
      </c>
      <c r="K28" s="7"/>
      <c r="L28" s="124">
        <f t="shared" si="2"/>
        <v>-0.80044836681010612</v>
      </c>
      <c r="M28" s="27">
        <f t="shared" ca="1" si="3"/>
        <v>2.8069793511540991E-6</v>
      </c>
      <c r="N28" s="44"/>
      <c r="O28" s="44"/>
      <c r="P28" s="7"/>
      <c r="Q28" s="28">
        <f t="shared" ca="1" si="4"/>
        <v>3266.7808964797491</v>
      </c>
      <c r="R28" s="27">
        <f t="shared" ca="1" si="5"/>
        <v>-2456.4897542220333</v>
      </c>
      <c r="S28" s="7"/>
      <c r="T28" s="28">
        <f t="shared" ca="1" si="6"/>
        <v>-0.79678179993770992</v>
      </c>
      <c r="U28" s="27">
        <f t="shared" ca="1" si="7"/>
        <v>-0.60122470933459926</v>
      </c>
      <c r="V28" s="7"/>
      <c r="W28" s="28">
        <f t="shared" ca="1" si="8"/>
        <v>-0.79877296257495745</v>
      </c>
      <c r="X28" s="27">
        <f t="shared" ca="1" si="11"/>
        <v>45.102981207409471</v>
      </c>
      <c r="Y28" s="7"/>
      <c r="Z28" s="28">
        <f t="shared" si="12"/>
        <v>45.207000000000001</v>
      </c>
      <c r="AA28" s="27">
        <f t="shared" si="9"/>
        <v>0.78901099494907656</v>
      </c>
      <c r="AB28" s="7"/>
      <c r="AC28" s="28">
        <f t="shared" ca="1" si="0"/>
        <v>-0.10401879259053004</v>
      </c>
      <c r="AD28" s="27">
        <f t="shared" ca="1" si="10"/>
        <v>1.7053208586666813E-2</v>
      </c>
      <c r="AE28" s="7">
        <v>141</v>
      </c>
    </row>
    <row r="29" spans="1:31" s="26" customFormat="1" x14ac:dyDescent="0.25">
      <c r="A29" s="26">
        <v>9</v>
      </c>
      <c r="B29" s="26">
        <v>641</v>
      </c>
      <c r="C29" s="26">
        <v>14883</v>
      </c>
      <c r="D29" s="26">
        <v>12107</v>
      </c>
      <c r="E29" s="26">
        <v>11405</v>
      </c>
      <c r="F29" s="26">
        <v>14216</v>
      </c>
      <c r="G29" s="27"/>
      <c r="H29" s="7"/>
      <c r="I29" s="28">
        <f t="shared" si="1"/>
        <v>3478</v>
      </c>
      <c r="J29" s="27">
        <f t="shared" si="1"/>
        <v>-2109</v>
      </c>
      <c r="K29" s="7"/>
      <c r="L29" s="124">
        <f t="shared" si="2"/>
        <v>-0.85681753840466612</v>
      </c>
      <c r="M29" s="27">
        <f t="shared" ca="1" si="3"/>
        <v>4.9484703532958903E-6</v>
      </c>
      <c r="N29" s="44"/>
      <c r="O29" s="44"/>
      <c r="P29" s="7"/>
      <c r="Q29" s="28">
        <f t="shared" ca="1" si="4"/>
        <v>3496.7808964797491</v>
      </c>
      <c r="R29" s="27">
        <f t="shared" ca="1" si="5"/>
        <v>-2112.4897542220333</v>
      </c>
      <c r="S29" s="7"/>
      <c r="T29" s="28">
        <f t="shared" ca="1" si="6"/>
        <v>-0.8528797813429374</v>
      </c>
      <c r="U29" s="27">
        <f t="shared" ca="1" si="7"/>
        <v>-0.51703087149927629</v>
      </c>
      <c r="V29" s="7"/>
      <c r="W29" s="28">
        <f t="shared" ca="1" si="8"/>
        <v>-0.85459302264763137</v>
      </c>
      <c r="X29" s="27">
        <f t="shared" ca="1" si="11"/>
        <v>50.897181094697316</v>
      </c>
      <c r="Y29" s="7"/>
      <c r="Z29" s="28">
        <f t="shared" si="12"/>
        <v>50.975999999999999</v>
      </c>
      <c r="AA29" s="27">
        <f t="shared" si="9"/>
        <v>0.88969903949662932</v>
      </c>
      <c r="AB29" s="7"/>
      <c r="AC29" s="28">
        <f t="shared" ca="1" si="0"/>
        <v>-7.8818905302682651E-2</v>
      </c>
      <c r="AD29" s="27">
        <f t="shared" ca="1" si="10"/>
        <v>-1.550027341166782E-2</v>
      </c>
      <c r="AE29" s="7">
        <v>140</v>
      </c>
    </row>
    <row r="30" spans="1:31" s="26" customFormat="1" x14ac:dyDescent="0.25">
      <c r="A30" s="26">
        <v>10</v>
      </c>
      <c r="B30" s="26">
        <v>629</v>
      </c>
      <c r="C30" s="26">
        <v>14992</v>
      </c>
      <c r="D30" s="26">
        <v>12288</v>
      </c>
      <c r="E30" s="26">
        <v>11312</v>
      </c>
      <c r="F30" s="26">
        <v>14045</v>
      </c>
      <c r="G30" s="27"/>
      <c r="H30" s="7"/>
      <c r="I30" s="28">
        <f t="shared" si="1"/>
        <v>3680</v>
      </c>
      <c r="J30" s="27">
        <f t="shared" si="1"/>
        <v>-1757</v>
      </c>
      <c r="K30" s="7"/>
      <c r="L30" s="124">
        <f t="shared" si="2"/>
        <v>-0.90370015731680708</v>
      </c>
      <c r="M30" s="27">
        <f t="shared" ca="1" si="3"/>
        <v>1.5104845461084984E-8</v>
      </c>
      <c r="N30" s="44"/>
      <c r="O30" s="44"/>
      <c r="P30" s="7"/>
      <c r="Q30" s="28">
        <f t="shared" ca="1" si="4"/>
        <v>3698.7808964797491</v>
      </c>
      <c r="R30" s="27">
        <f t="shared" ca="1" si="5"/>
        <v>-1760.4897542220333</v>
      </c>
      <c r="S30" s="7"/>
      <c r="T30" s="28">
        <f t="shared" ca="1" si="6"/>
        <v>-0.9021484432727459</v>
      </c>
      <c r="U30" s="27">
        <f t="shared" ca="1" si="7"/>
        <v>-0.43087903743522499</v>
      </c>
      <c r="V30" s="7"/>
      <c r="W30" s="28">
        <f t="shared" ca="1" si="8"/>
        <v>-0.90357725554521251</v>
      </c>
      <c r="X30" s="27">
        <f t="shared" ca="1" si="11"/>
        <v>56.576656906045628</v>
      </c>
      <c r="Y30" s="7"/>
      <c r="Z30" s="28">
        <f t="shared" si="12"/>
        <v>56.637</v>
      </c>
      <c r="AA30" s="27">
        <f t="shared" si="9"/>
        <v>0.98850212845202834</v>
      </c>
      <c r="AB30" s="7"/>
      <c r="AC30" s="28">
        <f t="shared" ca="1" si="0"/>
        <v>-6.0343093954372762E-2</v>
      </c>
      <c r="AD30" s="27">
        <f t="shared" ca="1" si="10"/>
        <v>3.6991598870400821E-2</v>
      </c>
      <c r="AE30" s="7">
        <v>139</v>
      </c>
    </row>
    <row r="31" spans="1:31" s="26" customFormat="1" x14ac:dyDescent="0.25">
      <c r="A31" s="26">
        <v>11</v>
      </c>
      <c r="B31" s="26">
        <v>624</v>
      </c>
      <c r="C31" s="26">
        <v>15067</v>
      </c>
      <c r="D31" s="26">
        <v>12477</v>
      </c>
      <c r="E31" s="26">
        <v>11232</v>
      </c>
      <c r="F31" s="26">
        <v>13860</v>
      </c>
      <c r="G31" s="27"/>
      <c r="H31" s="7"/>
      <c r="I31" s="28">
        <f t="shared" si="1"/>
        <v>3835</v>
      </c>
      <c r="J31" s="27">
        <f t="shared" si="1"/>
        <v>-1383</v>
      </c>
      <c r="K31" s="7"/>
      <c r="L31" s="124">
        <f t="shared" si="2"/>
        <v>-0.94150374528581549</v>
      </c>
      <c r="M31" s="27">
        <f t="shared" ca="1" si="3"/>
        <v>1.7944849239786579E-7</v>
      </c>
      <c r="N31" s="44"/>
      <c r="O31" s="44"/>
      <c r="P31" s="7"/>
      <c r="Q31" s="28">
        <f t="shared" ca="1" si="4"/>
        <v>3853.7808964797491</v>
      </c>
      <c r="R31" s="27">
        <f t="shared" ca="1" si="5"/>
        <v>-1386.4897542220333</v>
      </c>
      <c r="S31" s="7"/>
      <c r="T31" s="28">
        <f t="shared" ca="1" si="6"/>
        <v>-0.9399536046545296</v>
      </c>
      <c r="U31" s="27">
        <f t="shared" ca="1" si="7"/>
        <v>-0.3393427137421704</v>
      </c>
      <c r="V31" s="7"/>
      <c r="W31" s="28">
        <f t="shared" ca="1" si="8"/>
        <v>-0.94108013167366655</v>
      </c>
      <c r="X31" s="27">
        <f t="shared" ca="1" si="11"/>
        <v>62.242499056678525</v>
      </c>
      <c r="Y31" s="7"/>
      <c r="Z31" s="28">
        <f t="shared" si="12"/>
        <v>62.253</v>
      </c>
      <c r="AA31" s="27">
        <f t="shared" si="9"/>
        <v>1.08651981924403</v>
      </c>
      <c r="AB31" s="7"/>
      <c r="AC31" s="28">
        <f t="shared" ca="1" si="0"/>
        <v>-1.0500943321474665E-2</v>
      </c>
      <c r="AD31" s="27">
        <f t="shared" ca="1" si="10"/>
        <v>-8.2869609005342681E-3</v>
      </c>
      <c r="AE31" s="7">
        <v>138</v>
      </c>
    </row>
    <row r="32" spans="1:31" s="26" customFormat="1" x14ac:dyDescent="0.25">
      <c r="A32" s="26">
        <v>12</v>
      </c>
      <c r="B32" s="26">
        <v>629</v>
      </c>
      <c r="C32" s="26">
        <v>15121</v>
      </c>
      <c r="D32" s="26">
        <v>12666</v>
      </c>
      <c r="E32" s="26">
        <v>11169</v>
      </c>
      <c r="F32" s="26">
        <v>13663</v>
      </c>
      <c r="G32" s="27"/>
      <c r="H32" s="7"/>
      <c r="I32" s="28">
        <f t="shared" si="1"/>
        <v>3952</v>
      </c>
      <c r="J32" s="27">
        <f t="shared" si="1"/>
        <v>-997</v>
      </c>
      <c r="K32" s="7"/>
      <c r="L32" s="124">
        <f t="shared" si="2"/>
        <v>-0.97046492015376318</v>
      </c>
      <c r="M32" s="27">
        <f t="shared" ca="1" si="3"/>
        <v>1.3456712697146226E-6</v>
      </c>
      <c r="N32" s="44"/>
      <c r="O32" s="44"/>
      <c r="P32" s="7"/>
      <c r="Q32" s="28">
        <f t="shared" ca="1" si="4"/>
        <v>3970.7808964797491</v>
      </c>
      <c r="R32" s="27">
        <f t="shared" ca="1" si="5"/>
        <v>-1000.4897542220334</v>
      </c>
      <c r="S32" s="7"/>
      <c r="T32" s="28">
        <f t="shared" ca="1" si="6"/>
        <v>-0.96849040389110186</v>
      </c>
      <c r="U32" s="27">
        <f t="shared" ca="1" si="7"/>
        <v>-0.24486939570602317</v>
      </c>
      <c r="V32" s="7"/>
      <c r="W32" s="28">
        <f t="shared" ca="1" si="8"/>
        <v>-0.96930488943446536</v>
      </c>
      <c r="X32" s="27">
        <f t="shared" ca="1" si="11"/>
        <v>67.893581491421401</v>
      </c>
      <c r="Y32" s="7"/>
      <c r="Z32" s="28">
        <f t="shared" si="12"/>
        <v>67.914000000000001</v>
      </c>
      <c r="AA32" s="27">
        <f t="shared" si="9"/>
        <v>1.185322908199429</v>
      </c>
      <c r="AB32" s="7"/>
      <c r="AC32" s="28">
        <f t="shared" ca="1" si="0"/>
        <v>-2.0418508578600836E-2</v>
      </c>
      <c r="AD32" s="27">
        <f t="shared" ca="1" si="10"/>
        <v>-6.4667597537635402E-3</v>
      </c>
      <c r="AE32" s="7">
        <v>137</v>
      </c>
    </row>
    <row r="33" spans="1:31" s="26" customFormat="1" x14ac:dyDescent="0.25">
      <c r="A33" s="26">
        <v>13</v>
      </c>
      <c r="B33" s="26">
        <v>597</v>
      </c>
      <c r="C33" s="26">
        <v>15162</v>
      </c>
      <c r="D33" s="26">
        <v>12848</v>
      </c>
      <c r="E33" s="26">
        <v>11130</v>
      </c>
      <c r="F33" s="26">
        <v>13473</v>
      </c>
      <c r="G33" s="27"/>
      <c r="H33" s="7"/>
      <c r="I33" s="28">
        <f t="shared" si="1"/>
        <v>4032</v>
      </c>
      <c r="J33" s="27">
        <f t="shared" si="1"/>
        <v>-625</v>
      </c>
      <c r="K33" s="7"/>
      <c r="L33" s="124">
        <f t="shared" si="2"/>
        <v>-0.98920263716686141</v>
      </c>
      <c r="M33" s="27">
        <f t="shared" ca="1" si="3"/>
        <v>4.7083463110730097E-7</v>
      </c>
      <c r="N33" s="44"/>
      <c r="O33" s="44"/>
      <c r="P33" s="7"/>
      <c r="Q33" s="28">
        <f t="shared" ca="1" si="4"/>
        <v>4050.7808964797491</v>
      </c>
      <c r="R33" s="27">
        <f t="shared" ca="1" si="5"/>
        <v>-628.48975422203341</v>
      </c>
      <c r="S33" s="7"/>
      <c r="T33" s="28">
        <f t="shared" ca="1" si="6"/>
        <v>-0.98800274524944187</v>
      </c>
      <c r="U33" s="27">
        <f t="shared" ca="1" si="7"/>
        <v>-0.15382257107015071</v>
      </c>
      <c r="V33" s="7"/>
      <c r="W33" s="28">
        <f t="shared" ca="1" si="8"/>
        <v>-0.98851646325952647</v>
      </c>
      <c r="X33" s="27">
        <f t="shared" ca="1" si="11"/>
        <v>73.226388660681209</v>
      </c>
      <c r="Y33" s="7"/>
      <c r="Z33" s="28">
        <f t="shared" si="12"/>
        <v>73.287000000000006</v>
      </c>
      <c r="AA33" s="27">
        <f t="shared" si="9"/>
        <v>1.2790994489090843</v>
      </c>
      <c r="AB33" s="7"/>
      <c r="AC33" s="28">
        <f t="shared" ca="1" si="0"/>
        <v>-6.0611339318796809E-2</v>
      </c>
      <c r="AD33" s="27">
        <f t="shared" ca="1" si="10"/>
        <v>5.000060522603178E-2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15183</v>
      </c>
      <c r="D34" s="26">
        <v>13048</v>
      </c>
      <c r="E34" s="26">
        <v>11109</v>
      </c>
      <c r="F34" s="26">
        <v>13276</v>
      </c>
      <c r="G34" s="27"/>
      <c r="H34" s="7"/>
      <c r="I34" s="28">
        <f t="shared" si="1"/>
        <v>4074</v>
      </c>
      <c r="J34" s="27">
        <f t="shared" si="1"/>
        <v>-228</v>
      </c>
      <c r="K34" s="7"/>
      <c r="L34" s="124">
        <f t="shared" si="2"/>
        <v>-0.99946183467549188</v>
      </c>
      <c r="M34" s="27">
        <f t="shared" ca="1" si="3"/>
        <v>1.045363872020145E-6</v>
      </c>
      <c r="N34" s="44"/>
      <c r="O34" s="44"/>
      <c r="P34" s="7"/>
      <c r="Q34" s="28">
        <f t="shared" ca="1" si="4"/>
        <v>4092.7808964797491</v>
      </c>
      <c r="R34" s="27">
        <f t="shared" ca="1" si="5"/>
        <v>-231.48975422203338</v>
      </c>
      <c r="S34" s="7"/>
      <c r="T34" s="28">
        <f t="shared" ca="1" si="6"/>
        <v>-0.99824672446257035</v>
      </c>
      <c r="U34" s="27">
        <f t="shared" ca="1" si="7"/>
        <v>-5.6657008219501856E-2</v>
      </c>
      <c r="V34" s="7"/>
      <c r="W34" s="28">
        <f t="shared" ca="1" si="8"/>
        <v>-0.99843940430034639</v>
      </c>
      <c r="X34" s="27">
        <f t="shared" ca="1" si="11"/>
        <v>78.823423667818133</v>
      </c>
      <c r="Y34" s="7"/>
      <c r="Z34" s="28">
        <f t="shared" si="12"/>
        <v>78.867000000000004</v>
      </c>
      <c r="AA34" s="27">
        <f t="shared" si="9"/>
        <v>1.3764888211703679</v>
      </c>
      <c r="AB34" s="7"/>
      <c r="AC34" s="28">
        <f t="shared" ca="1" si="0"/>
        <v>-4.357633218187118E-2</v>
      </c>
      <c r="AD34" s="27">
        <f t="shared" ca="1" si="10"/>
        <v>4.5258242207466992E-2</v>
      </c>
      <c r="AE34" s="7">
        <v>135</v>
      </c>
    </row>
    <row r="35" spans="1:31" s="26" customFormat="1" x14ac:dyDescent="0.25">
      <c r="A35" s="26">
        <v>15</v>
      </c>
      <c r="B35" s="26">
        <v>629</v>
      </c>
      <c r="C35" s="26">
        <v>15187</v>
      </c>
      <c r="D35" s="26">
        <v>13253</v>
      </c>
      <c r="E35" s="26">
        <v>11108</v>
      </c>
      <c r="F35" s="26">
        <v>13079</v>
      </c>
      <c r="G35" s="27"/>
      <c r="H35" s="7"/>
      <c r="I35" s="28">
        <f t="shared" si="1"/>
        <v>4079</v>
      </c>
      <c r="J35" s="27">
        <f t="shared" si="1"/>
        <v>174</v>
      </c>
      <c r="K35" s="7"/>
      <c r="L35" s="124">
        <f t="shared" si="2"/>
        <v>-1.0001931328481699</v>
      </c>
      <c r="M35" s="27">
        <f t="shared" ca="1" si="3"/>
        <v>7.3846294457089909E-7</v>
      </c>
      <c r="N35" s="44"/>
      <c r="O35" s="44"/>
      <c r="P35" s="7"/>
      <c r="Q35" s="28">
        <f t="shared" ca="1" si="4"/>
        <v>4097.7808964797487</v>
      </c>
      <c r="R35" s="27">
        <f t="shared" ca="1" si="5"/>
        <v>170.51024577796662</v>
      </c>
      <c r="S35" s="7"/>
      <c r="T35" s="28">
        <f t="shared" ca="1" si="6"/>
        <v>-0.99946624579746646</v>
      </c>
      <c r="U35" s="27">
        <f t="shared" ca="1" si="7"/>
        <v>4.1732302274102261E-2</v>
      </c>
      <c r="V35" s="7"/>
      <c r="W35" s="28">
        <f t="shared" ca="1" si="8"/>
        <v>-0.99933379418118762</v>
      </c>
      <c r="X35" s="27">
        <f t="shared" ca="1" si="11"/>
        <v>84.462511397733806</v>
      </c>
      <c r="Y35" s="7"/>
      <c r="Z35" s="28">
        <f t="shared" si="12"/>
        <v>84.528000000000006</v>
      </c>
      <c r="AA35" s="27">
        <f t="shared" si="9"/>
        <v>1.4752919101257669</v>
      </c>
      <c r="AB35" s="7"/>
      <c r="AC35" s="28">
        <f t="shared" ca="1" si="0"/>
        <v>-6.5488602266199791E-2</v>
      </c>
      <c r="AD35" s="27">
        <f t="shared" ca="1" si="10"/>
        <v>1.5337484556795289E-2</v>
      </c>
      <c r="AE35" s="7">
        <v>134</v>
      </c>
    </row>
    <row r="36" spans="1:31" s="26" customFormat="1" x14ac:dyDescent="0.25">
      <c r="A36" s="26">
        <v>16</v>
      </c>
      <c r="B36" s="26">
        <v>628</v>
      </c>
      <c r="C36" s="26">
        <v>15172</v>
      </c>
      <c r="D36" s="26">
        <v>13454</v>
      </c>
      <c r="E36" s="26">
        <v>11124</v>
      </c>
      <c r="F36" s="26">
        <v>12880</v>
      </c>
      <c r="G36" s="27"/>
      <c r="H36" s="7"/>
      <c r="I36" s="28">
        <f t="shared" si="1"/>
        <v>4048</v>
      </c>
      <c r="J36" s="27">
        <f t="shared" si="1"/>
        <v>574</v>
      </c>
      <c r="K36" s="7"/>
      <c r="L36" s="124">
        <f t="shared" si="2"/>
        <v>-0.99119316940592239</v>
      </c>
      <c r="M36" s="27">
        <f t="shared" ca="1" si="3"/>
        <v>6.5551721290871839E-8</v>
      </c>
      <c r="N36" s="44"/>
      <c r="O36" s="44"/>
      <c r="P36" s="7"/>
      <c r="Q36" s="28">
        <f t="shared" ca="1" si="4"/>
        <v>4066.7808964797491</v>
      </c>
      <c r="R36" s="27">
        <f t="shared" ca="1" si="5"/>
        <v>570.51024577796659</v>
      </c>
      <c r="S36" s="7"/>
      <c r="T36" s="28">
        <f t="shared" ca="1" si="6"/>
        <v>-0.99190521352110983</v>
      </c>
      <c r="U36" s="27">
        <f t="shared" ca="1" si="7"/>
        <v>0.13963211371052425</v>
      </c>
      <c r="V36" s="7"/>
      <c r="W36" s="28">
        <f t="shared" ca="1" si="8"/>
        <v>-0.99144920010972737</v>
      </c>
      <c r="X36" s="27">
        <f t="shared" ca="1" si="11"/>
        <v>90.087826695791705</v>
      </c>
      <c r="Y36" s="7"/>
      <c r="Z36" s="28">
        <f t="shared" si="12"/>
        <v>90.18</v>
      </c>
      <c r="AA36" s="27">
        <f t="shared" si="9"/>
        <v>1.5739379194484864</v>
      </c>
      <c r="AB36" s="7"/>
      <c r="AC36" s="28">
        <f t="shared" ca="1" si="0"/>
        <v>-9.2173304208301943E-2</v>
      </c>
      <c r="AD36" s="27">
        <f t="shared" ca="1" si="10"/>
        <v>3.3862549664675612E-2</v>
      </c>
      <c r="AE36" s="7">
        <v>133</v>
      </c>
    </row>
    <row r="37" spans="1:31" s="26" customFormat="1" x14ac:dyDescent="0.25">
      <c r="A37" s="26">
        <v>17</v>
      </c>
      <c r="B37" s="26">
        <v>632</v>
      </c>
      <c r="C37" s="26">
        <v>15133</v>
      </c>
      <c r="D37" s="26">
        <v>13651</v>
      </c>
      <c r="E37" s="26">
        <v>11166</v>
      </c>
      <c r="F37" s="26">
        <v>12678</v>
      </c>
      <c r="G37" s="27"/>
      <c r="H37" s="7"/>
      <c r="I37" s="28">
        <f t="shared" si="1"/>
        <v>3967</v>
      </c>
      <c r="J37" s="27">
        <f t="shared" si="1"/>
        <v>973</v>
      </c>
      <c r="K37" s="7"/>
      <c r="L37" s="124">
        <f t="shared" si="2"/>
        <v>-0.97240912396836243</v>
      </c>
      <c r="M37" s="27">
        <f t="shared" ca="1" si="3"/>
        <v>1.0794982795085806E-6</v>
      </c>
      <c r="N37" s="44"/>
      <c r="O37" s="44"/>
      <c r="P37" s="7"/>
      <c r="Q37" s="28">
        <f t="shared" ca="1" si="4"/>
        <v>3985.7808964797491</v>
      </c>
      <c r="R37" s="27">
        <f t="shared" ca="1" si="5"/>
        <v>969.51024577796659</v>
      </c>
      <c r="S37" s="7"/>
      <c r="T37" s="28">
        <f t="shared" ca="1" si="6"/>
        <v>-0.97214896789579053</v>
      </c>
      <c r="U37" s="27">
        <f t="shared" ca="1" si="7"/>
        <v>0.23728717561835522</v>
      </c>
      <c r="V37" s="7"/>
      <c r="W37" s="28">
        <f t="shared" ca="1" si="8"/>
        <v>-0.97137013490224644</v>
      </c>
      <c r="X37" s="27">
        <f t="shared" ca="1" si="11"/>
        <v>95.798648183816567</v>
      </c>
      <c r="Y37" s="7"/>
      <c r="Z37" s="28">
        <f t="shared" si="12"/>
        <v>95.868000000000009</v>
      </c>
      <c r="AA37" s="27">
        <f t="shared" si="9"/>
        <v>1.673212247301924</v>
      </c>
      <c r="AB37" s="7"/>
      <c r="AC37" s="28">
        <f t="shared" ca="1" si="0"/>
        <v>-6.9351816183441883E-2</v>
      </c>
      <c r="AD37" s="27">
        <f t="shared" ca="1" si="10"/>
        <v>-5.0402775732919736E-2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15070</v>
      </c>
      <c r="D38" s="26">
        <v>13844</v>
      </c>
      <c r="E38" s="26">
        <v>11220</v>
      </c>
      <c r="F38" s="26">
        <v>12485</v>
      </c>
      <c r="G38" s="27"/>
      <c r="H38" s="7"/>
      <c r="I38" s="28">
        <f t="shared" si="1"/>
        <v>3850</v>
      </c>
      <c r="J38" s="27">
        <f t="shared" si="1"/>
        <v>1359</v>
      </c>
      <c r="K38" s="7"/>
      <c r="L38" s="124">
        <f t="shared" si="2"/>
        <v>-0.9436854415214021</v>
      </c>
      <c r="M38" s="27">
        <f t="shared" ca="1" si="3"/>
        <v>1.355964680944836E-6</v>
      </c>
      <c r="N38" s="44"/>
      <c r="O38" s="44"/>
      <c r="P38" s="7"/>
      <c r="Q38" s="28">
        <f t="shared" ca="1" si="4"/>
        <v>3868.7808964797491</v>
      </c>
      <c r="R38" s="27">
        <f t="shared" ca="1" si="5"/>
        <v>1355.5102457779667</v>
      </c>
      <c r="S38" s="7"/>
      <c r="T38" s="28">
        <f t="shared" ca="1" si="6"/>
        <v>-0.94361216865921838</v>
      </c>
      <c r="U38" s="27">
        <f t="shared" ca="1" si="7"/>
        <v>0.3317604936545025</v>
      </c>
      <c r="V38" s="7"/>
      <c r="W38" s="28">
        <f t="shared" ca="1" si="8"/>
        <v>-0.9425209825564983</v>
      </c>
      <c r="X38" s="27">
        <f t="shared" ca="1" si="11"/>
        <v>101.46291773154257</v>
      </c>
      <c r="Y38" s="7"/>
      <c r="Z38" s="28">
        <f t="shared" si="12"/>
        <v>101.61900000000001</v>
      </c>
      <c r="AA38" s="27">
        <f t="shared" si="9"/>
        <v>1.773586132584118</v>
      </c>
      <c r="AB38" s="7"/>
      <c r="AC38" s="28">
        <f t="shared" ca="1" si="0"/>
        <v>-0.156082268457439</v>
      </c>
      <c r="AD38" s="27">
        <f t="shared" ca="1" si="10"/>
        <v>6.2947331487634983E-2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14997</v>
      </c>
      <c r="D39" s="26">
        <v>14027</v>
      </c>
      <c r="E39" s="26">
        <v>11295</v>
      </c>
      <c r="F39" s="26">
        <v>12295</v>
      </c>
      <c r="G39" s="27"/>
      <c r="H39" s="7"/>
      <c r="I39" s="28">
        <f t="shared" si="1"/>
        <v>3702</v>
      </c>
      <c r="J39" s="27">
        <f t="shared" si="1"/>
        <v>1732</v>
      </c>
      <c r="K39" s="7"/>
      <c r="L39" s="124">
        <f t="shared" si="2"/>
        <v>-0.90620117167628889</v>
      </c>
      <c r="M39" s="27">
        <f t="shared" ca="1" si="3"/>
        <v>6.3841074906429964E-9</v>
      </c>
      <c r="N39" s="44"/>
      <c r="O39" s="44"/>
      <c r="P39" s="7"/>
      <c r="Q39" s="28">
        <f t="shared" ca="1" si="4"/>
        <v>3720.7808964797491</v>
      </c>
      <c r="R39" s="27">
        <f t="shared" ca="1" si="5"/>
        <v>1728.5102457779667</v>
      </c>
      <c r="S39" s="7"/>
      <c r="T39" s="28">
        <f t="shared" ca="1" si="6"/>
        <v>-0.90751433714628937</v>
      </c>
      <c r="U39" s="27">
        <f t="shared" ca="1" si="7"/>
        <v>0.42305206781896598</v>
      </c>
      <c r="V39" s="7"/>
      <c r="W39" s="28">
        <f t="shared" ca="1" si="8"/>
        <v>-0.9061212710662121</v>
      </c>
      <c r="X39" s="27">
        <f t="shared" ca="1" si="11"/>
        <v>107.09826447626261</v>
      </c>
      <c r="Y39" s="7"/>
      <c r="Z39" s="28">
        <f t="shared" si="12"/>
        <v>107.27100000000002</v>
      </c>
      <c r="AA39" s="27">
        <f t="shared" si="9"/>
        <v>1.8722321419068375</v>
      </c>
      <c r="AB39" s="7"/>
      <c r="AC39" s="28">
        <f t="shared" ca="1" si="0"/>
        <v>-0.17273552373740131</v>
      </c>
      <c r="AD39" s="27">
        <f t="shared" ca="1" si="10"/>
        <v>7.4543595435230259E-2</v>
      </c>
      <c r="AE39" s="7">
        <v>130</v>
      </c>
    </row>
    <row r="40" spans="1:31" s="26" customFormat="1" x14ac:dyDescent="0.25">
      <c r="A40" s="26">
        <v>20</v>
      </c>
      <c r="B40" s="26">
        <v>609</v>
      </c>
      <c r="C40" s="26">
        <v>14912</v>
      </c>
      <c r="D40" s="26">
        <v>14207</v>
      </c>
      <c r="E40" s="26">
        <v>11392</v>
      </c>
      <c r="F40" s="26">
        <v>12128</v>
      </c>
      <c r="G40" s="27"/>
      <c r="H40" s="7"/>
      <c r="I40" s="28">
        <f t="shared" si="1"/>
        <v>3520</v>
      </c>
      <c r="J40" s="27">
        <f t="shared" si="1"/>
        <v>2079</v>
      </c>
      <c r="K40" s="7"/>
      <c r="L40" s="124">
        <f t="shared" si="2"/>
        <v>-0.86143404773692811</v>
      </c>
      <c r="M40" s="27">
        <f t="shared" ca="1" si="3"/>
        <v>2.4807241655616249E-10</v>
      </c>
      <c r="N40" s="44"/>
      <c r="O40" s="44"/>
      <c r="P40" s="7"/>
      <c r="Q40" s="28">
        <f t="shared" ca="1" si="4"/>
        <v>3538.7808964797491</v>
      </c>
      <c r="R40" s="27">
        <f t="shared" ca="1" si="5"/>
        <v>2075.5102457779667</v>
      </c>
      <c r="S40" s="7"/>
      <c r="T40" s="28">
        <f t="shared" ca="1" si="6"/>
        <v>-0.86312376055606588</v>
      </c>
      <c r="U40" s="27">
        <f t="shared" ca="1" si="7"/>
        <v>0.50798015424006204</v>
      </c>
      <c r="V40" s="7"/>
      <c r="W40" s="28">
        <f t="shared" ca="1" si="8"/>
        <v>-0.86144979805173627</v>
      </c>
      <c r="X40" s="27">
        <f t="shared" ca="1" si="11"/>
        <v>112.59824617259795</v>
      </c>
      <c r="Y40" s="7"/>
      <c r="Z40" s="28">
        <f t="shared" si="12"/>
        <v>112.75200000000001</v>
      </c>
      <c r="AA40" s="27">
        <f t="shared" si="9"/>
        <v>1.9678936382086467</v>
      </c>
      <c r="AB40" s="7"/>
      <c r="AC40" s="28">
        <f t="shared" ca="1" si="0"/>
        <v>-0.15375382740205623</v>
      </c>
      <c r="AD40" s="27">
        <f t="shared" ca="1" si="10"/>
        <v>1.0481242066575192E-2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14801</v>
      </c>
      <c r="D41" s="26">
        <v>14372</v>
      </c>
      <c r="E41" s="26">
        <v>11495</v>
      </c>
      <c r="F41" s="26">
        <v>11965</v>
      </c>
      <c r="G41" s="27"/>
      <c r="H41" s="7"/>
      <c r="I41" s="28">
        <f t="shared" si="1"/>
        <v>3306</v>
      </c>
      <c r="J41" s="27">
        <f t="shared" si="1"/>
        <v>2407</v>
      </c>
      <c r="K41" s="7"/>
      <c r="L41" s="124">
        <f t="shared" si="2"/>
        <v>-0.80907012715299398</v>
      </c>
      <c r="M41" s="27">
        <f t="shared" ca="1" si="3"/>
        <v>6.6282477592059869E-9</v>
      </c>
      <c r="N41" s="44"/>
      <c r="O41" s="44"/>
      <c r="P41" s="7"/>
      <c r="Q41" s="28">
        <f t="shared" ca="1" si="4"/>
        <v>3324.7808964797491</v>
      </c>
      <c r="R41" s="27">
        <f t="shared" ca="1" si="5"/>
        <v>2403.5102457779667</v>
      </c>
      <c r="S41" s="7"/>
      <c r="T41" s="28">
        <f t="shared" ca="1" si="6"/>
        <v>-0.81092824742250647</v>
      </c>
      <c r="U41" s="27">
        <f t="shared" ca="1" si="7"/>
        <v>0.58825799961792813</v>
      </c>
      <c r="V41" s="7"/>
      <c r="W41" s="28">
        <f t="shared" ca="1" si="8"/>
        <v>-0.80898871310163178</v>
      </c>
      <c r="X41" s="27">
        <f t="shared" ca="1" si="11"/>
        <v>118.09408200329295</v>
      </c>
      <c r="Y41" s="7"/>
      <c r="Z41" s="28">
        <f t="shared" si="12"/>
        <v>118.206</v>
      </c>
      <c r="AA41" s="27">
        <f t="shared" si="9"/>
        <v>2.0630838956124173</v>
      </c>
      <c r="AB41" s="7"/>
      <c r="AC41" s="28">
        <f t="shared" ca="1" si="0"/>
        <v>-0.11191799670704938</v>
      </c>
      <c r="AD41" s="27">
        <f t="shared" ca="1" si="10"/>
        <v>5.5859070191246474E-2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14682</v>
      </c>
      <c r="D42" s="26">
        <v>14533</v>
      </c>
      <c r="E42" s="26">
        <v>11626</v>
      </c>
      <c r="F42" s="26">
        <v>11813</v>
      </c>
      <c r="G42" s="27"/>
      <c r="H42" s="7"/>
      <c r="I42" s="28">
        <f t="shared" si="1"/>
        <v>3056</v>
      </c>
      <c r="J42" s="27">
        <f t="shared" si="1"/>
        <v>2720</v>
      </c>
      <c r="K42" s="7"/>
      <c r="L42" s="124">
        <f t="shared" si="2"/>
        <v>-0.74760808940379553</v>
      </c>
      <c r="M42" s="27">
        <f t="shared" ca="1" si="3"/>
        <v>2.282190681914106E-8</v>
      </c>
      <c r="N42" s="44"/>
      <c r="O42" s="44"/>
      <c r="P42" s="7"/>
      <c r="Q42" s="28">
        <f t="shared" ca="1" si="4"/>
        <v>3074.7808964797491</v>
      </c>
      <c r="R42" s="27">
        <f t="shared" ca="1" si="5"/>
        <v>2716.5102457779667</v>
      </c>
      <c r="S42" s="7"/>
      <c r="T42" s="28">
        <f t="shared" ca="1" si="6"/>
        <v>-0.74995218067769398</v>
      </c>
      <c r="U42" s="27">
        <f t="shared" ca="1" si="7"/>
        <v>0.66486460206692832</v>
      </c>
      <c r="V42" s="7"/>
      <c r="W42" s="28">
        <f t="shared" ca="1" si="8"/>
        <v>-0.74775915861581155</v>
      </c>
      <c r="X42" s="27">
        <f t="shared" ca="1" si="11"/>
        <v>123.71288416050044</v>
      </c>
      <c r="Y42" s="7"/>
      <c r="Z42" s="28">
        <f t="shared" si="12"/>
        <v>123.813</v>
      </c>
      <c r="AA42" s="27">
        <f t="shared" si="9"/>
        <v>2.160944506771739</v>
      </c>
      <c r="AB42" s="7"/>
      <c r="AC42" s="28">
        <f t="shared" ca="1" si="0"/>
        <v>-0.1001158394995656</v>
      </c>
      <c r="AD42" s="27">
        <f t="shared" ca="1" si="10"/>
        <v>-1.1352023842746917E-2</v>
      </c>
      <c r="AE42" s="7">
        <v>127</v>
      </c>
    </row>
    <row r="43" spans="1:31" s="26" customFormat="1" x14ac:dyDescent="0.25">
      <c r="A43" s="26">
        <v>23</v>
      </c>
      <c r="B43" s="26">
        <v>626</v>
      </c>
      <c r="C43" s="26">
        <v>14538</v>
      </c>
      <c r="D43" s="26">
        <v>14670</v>
      </c>
      <c r="E43" s="26">
        <v>11758</v>
      </c>
      <c r="F43" s="26">
        <v>11661</v>
      </c>
      <c r="G43" s="27"/>
      <c r="H43" s="7"/>
      <c r="I43" s="28">
        <f t="shared" si="1"/>
        <v>2780</v>
      </c>
      <c r="J43" s="27">
        <f t="shared" si="1"/>
        <v>3009</v>
      </c>
      <c r="K43" s="7"/>
      <c r="L43" s="124">
        <f t="shared" si="2"/>
        <v>-0.67864792461145618</v>
      </c>
      <c r="M43" s="27">
        <f t="shared" ca="1" si="3"/>
        <v>2.4321811739544409E-6</v>
      </c>
      <c r="N43" s="44"/>
      <c r="O43" s="44"/>
      <c r="P43" s="7"/>
      <c r="Q43" s="28">
        <f t="shared" ca="1" si="4"/>
        <v>2798.7808964797491</v>
      </c>
      <c r="R43" s="27">
        <f t="shared" ca="1" si="5"/>
        <v>3005.5102457779667</v>
      </c>
      <c r="S43" s="7"/>
      <c r="T43" s="28">
        <f t="shared" ca="1" si="6"/>
        <v>-0.68263460299142098</v>
      </c>
      <c r="U43" s="27">
        <f t="shared" ca="1" si="7"/>
        <v>0.73559721582974325</v>
      </c>
      <c r="V43" s="7"/>
      <c r="W43" s="28">
        <f t="shared" ca="1" si="8"/>
        <v>-0.68020746979321733</v>
      </c>
      <c r="X43" s="27">
        <f t="shared" ca="1" si="11"/>
        <v>129.31163063237557</v>
      </c>
      <c r="Y43" s="7"/>
      <c r="Z43" s="28">
        <f t="shared" si="12"/>
        <v>129.447</v>
      </c>
      <c r="AA43" s="27">
        <f t="shared" si="9"/>
        <v>2.2592763568290999</v>
      </c>
      <c r="AB43" s="7"/>
      <c r="AC43" s="28">
        <f t="shared" ca="1" si="0"/>
        <v>-0.13536936762443474</v>
      </c>
      <c r="AD43" s="27">
        <f t="shared" ca="1" si="10"/>
        <v>4.6944448617836088E-2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14383</v>
      </c>
      <c r="D44" s="26">
        <v>14806</v>
      </c>
      <c r="E44" s="26">
        <v>11917</v>
      </c>
      <c r="F44" s="26">
        <v>11530</v>
      </c>
      <c r="G44" s="27"/>
      <c r="H44" s="7"/>
      <c r="I44" s="28">
        <f t="shared" si="1"/>
        <v>2466</v>
      </c>
      <c r="J44" s="27">
        <f t="shared" si="1"/>
        <v>3276</v>
      </c>
      <c r="K44" s="7"/>
      <c r="L44" s="124">
        <f t="shared" si="2"/>
        <v>-0.60250590612802835</v>
      </c>
      <c r="M44" s="27">
        <f t="shared" ca="1" si="3"/>
        <v>8.0866084692792866E-7</v>
      </c>
      <c r="N44" s="44"/>
      <c r="O44" s="44"/>
      <c r="P44" s="7"/>
      <c r="Q44" s="28">
        <f t="shared" ca="1" si="4"/>
        <v>2484.7808964797491</v>
      </c>
      <c r="R44" s="27">
        <f t="shared" ca="1" si="5"/>
        <v>3272.5102457779667</v>
      </c>
      <c r="S44" s="7"/>
      <c r="T44" s="28">
        <f t="shared" ca="1" si="6"/>
        <v>-0.60604866315993655</v>
      </c>
      <c r="U44" s="27">
        <f t="shared" ca="1" si="7"/>
        <v>0.80094533996355499</v>
      </c>
      <c r="V44" s="7"/>
      <c r="W44" s="28">
        <f t="shared" ca="1" si="8"/>
        <v>-0.60340516184634652</v>
      </c>
      <c r="X44" s="27">
        <f t="shared" ca="1" si="11"/>
        <v>135.07808681278607</v>
      </c>
      <c r="Y44" s="7"/>
      <c r="Z44" s="28">
        <f t="shared" si="12"/>
        <v>135.126</v>
      </c>
      <c r="AA44" s="27">
        <f t="shared" si="9"/>
        <v>2.3583936050498577</v>
      </c>
      <c r="AB44" s="7"/>
      <c r="AC44" s="28">
        <f t="shared" ca="1" si="0"/>
        <v>-4.7913187213936226E-2</v>
      </c>
      <c r="AD44" s="27">
        <f t="shared" ca="1" si="10"/>
        <v>6.9422690853684799E-2</v>
      </c>
      <c r="AE44" s="7">
        <v>125</v>
      </c>
    </row>
    <row r="45" spans="1:31" s="26" customFormat="1" x14ac:dyDescent="0.25">
      <c r="A45" s="26">
        <v>25</v>
      </c>
      <c r="B45" s="26">
        <v>631</v>
      </c>
      <c r="C45" s="26">
        <v>14217</v>
      </c>
      <c r="D45" s="26">
        <v>14917</v>
      </c>
      <c r="E45" s="26">
        <v>12088</v>
      </c>
      <c r="F45" s="26">
        <v>11418</v>
      </c>
      <c r="G45" s="27"/>
      <c r="H45" s="7"/>
      <c r="I45" s="28">
        <f t="shared" si="1"/>
        <v>2129</v>
      </c>
      <c r="J45" s="27">
        <f t="shared" si="1"/>
        <v>3499</v>
      </c>
      <c r="K45" s="7"/>
      <c r="L45" s="124">
        <f t="shared" si="2"/>
        <v>-0.5204519768438981</v>
      </c>
      <c r="M45" s="27">
        <f t="shared" ca="1" si="3"/>
        <v>3.3250854663472099E-7</v>
      </c>
      <c r="N45" s="44"/>
      <c r="O45" s="44"/>
      <c r="P45" s="7"/>
      <c r="Q45" s="28">
        <f t="shared" ca="1" si="4"/>
        <v>2147.7808964797491</v>
      </c>
      <c r="R45" s="27">
        <f t="shared" ca="1" si="5"/>
        <v>3495.5102457779667</v>
      </c>
      <c r="S45" s="7"/>
      <c r="T45" s="28">
        <f t="shared" ca="1" si="6"/>
        <v>-0.52385292518792936</v>
      </c>
      <c r="U45" s="27">
        <f t="shared" ca="1" si="7"/>
        <v>0.85552448483936028</v>
      </c>
      <c r="V45" s="7"/>
      <c r="W45" s="28">
        <f t="shared" ca="1" si="8"/>
        <v>-0.52102861238445619</v>
      </c>
      <c r="X45" s="27">
        <f t="shared" ca="1" si="11"/>
        <v>140.72911348526816</v>
      </c>
      <c r="Y45" s="7"/>
      <c r="Z45" s="28">
        <f t="shared" si="12"/>
        <v>140.80500000000001</v>
      </c>
      <c r="AA45" s="27">
        <f t="shared" si="9"/>
        <v>2.4575108532706156</v>
      </c>
      <c r="AB45" s="7"/>
      <c r="AC45" s="28">
        <f t="shared" ca="1" si="0"/>
        <v>-7.588651473184882E-2</v>
      </c>
      <c r="AD45" s="27">
        <f t="shared" ca="1" si="10"/>
        <v>6.2563377841513557E-3</v>
      </c>
      <c r="AE45" s="7">
        <v>124</v>
      </c>
    </row>
    <row r="46" spans="1:31" s="26" customFormat="1" x14ac:dyDescent="0.25">
      <c r="A46" s="26">
        <v>26</v>
      </c>
      <c r="B46" s="26">
        <v>641</v>
      </c>
      <c r="C46" s="26">
        <v>14033</v>
      </c>
      <c r="D46" s="26">
        <v>15016</v>
      </c>
      <c r="E46" s="26">
        <v>12265</v>
      </c>
      <c r="F46" s="26">
        <v>11317</v>
      </c>
      <c r="G46" s="27"/>
      <c r="H46" s="7"/>
      <c r="I46" s="28">
        <f t="shared" si="1"/>
        <v>1768</v>
      </c>
      <c r="J46" s="27">
        <f t="shared" si="1"/>
        <v>3699</v>
      </c>
      <c r="K46" s="7"/>
      <c r="L46" s="124">
        <f t="shared" si="2"/>
        <v>-0.43187368751244154</v>
      </c>
      <c r="M46" s="27">
        <f t="shared" ca="1" si="3"/>
        <v>8.8970824287991452E-7</v>
      </c>
      <c r="N46" s="44"/>
      <c r="O46" s="44"/>
      <c r="P46" s="7"/>
      <c r="Q46" s="28">
        <f t="shared" ca="1" si="4"/>
        <v>1786.7808964797491</v>
      </c>
      <c r="R46" s="27">
        <f t="shared" ca="1" si="5"/>
        <v>3695.5102457779667</v>
      </c>
      <c r="S46" s="7"/>
      <c r="T46" s="28">
        <f t="shared" ca="1" si="6"/>
        <v>-0.43580348480842013</v>
      </c>
      <c r="U46" s="27">
        <f t="shared" ca="1" si="7"/>
        <v>0.90447439055757117</v>
      </c>
      <c r="V46" s="7"/>
      <c r="W46" s="28">
        <f t="shared" ca="1" si="8"/>
        <v>-0.43281693098200807</v>
      </c>
      <c r="X46" s="27">
        <f t="shared" ca="1" si="11"/>
        <v>146.49877042067078</v>
      </c>
      <c r="Y46" s="7"/>
      <c r="Z46" s="28">
        <f t="shared" si="12"/>
        <v>146.57400000000001</v>
      </c>
      <c r="AA46" s="27">
        <f t="shared" si="9"/>
        <v>2.5581988978181687</v>
      </c>
      <c r="AB46" s="7"/>
      <c r="AC46" s="28">
        <f t="shared" ca="1" si="0"/>
        <v>-7.522957932923191E-2</v>
      </c>
      <c r="AD46" s="27">
        <f t="shared" ca="1" si="10"/>
        <v>7.021935583864547E-2</v>
      </c>
      <c r="AE46" s="7">
        <v>123</v>
      </c>
    </row>
    <row r="47" spans="1:31" s="26" customFormat="1" x14ac:dyDescent="0.25">
      <c r="A47" s="26">
        <v>27</v>
      </c>
      <c r="B47" s="26">
        <v>615</v>
      </c>
      <c r="C47" s="26">
        <v>13860</v>
      </c>
      <c r="D47" s="26">
        <v>15100</v>
      </c>
      <c r="E47" s="26">
        <v>12455</v>
      </c>
      <c r="F47" s="26">
        <v>11242</v>
      </c>
      <c r="G47" s="27"/>
      <c r="H47" s="7"/>
      <c r="I47" s="28">
        <f t="shared" si="1"/>
        <v>1405</v>
      </c>
      <c r="J47" s="27">
        <f t="shared" si="1"/>
        <v>3858</v>
      </c>
      <c r="K47" s="7"/>
      <c r="L47" s="124">
        <f t="shared" si="2"/>
        <v>-0.34276653787927391</v>
      </c>
      <c r="M47" s="27">
        <f t="shared" ca="1" si="3"/>
        <v>1.9156258346912278E-6</v>
      </c>
      <c r="N47" s="44"/>
      <c r="O47" s="44"/>
      <c r="P47" s="7"/>
      <c r="Q47" s="28">
        <f t="shared" ca="1" si="4"/>
        <v>1423.7808964797491</v>
      </c>
      <c r="R47" s="27">
        <f t="shared" ca="1" si="5"/>
        <v>3854.5102457779667</v>
      </c>
      <c r="S47" s="7"/>
      <c r="T47" s="28">
        <f t="shared" ca="1" si="6"/>
        <v>-0.34726623589495242</v>
      </c>
      <c r="U47" s="27">
        <f t="shared" ca="1" si="7"/>
        <v>0.94338956560354903</v>
      </c>
      <c r="V47" s="7"/>
      <c r="W47" s="28">
        <f t="shared" ca="1" si="8"/>
        <v>-0.34415059923437752</v>
      </c>
      <c r="X47" s="27">
        <f t="shared" ca="1" si="11"/>
        <v>152.02914070496058</v>
      </c>
      <c r="Y47" s="7"/>
      <c r="Z47" s="28">
        <f t="shared" si="12"/>
        <v>152.10900000000001</v>
      </c>
      <c r="AA47" s="27">
        <f t="shared" si="9"/>
        <v>2.654802871916055</v>
      </c>
      <c r="AB47" s="7"/>
      <c r="AC47" s="28">
        <f t="shared" ca="1" si="0"/>
        <v>-7.985929503942657E-2</v>
      </c>
      <c r="AD47" s="27">
        <f t="shared" ca="1" si="10"/>
        <v>1.6472229043273501E-2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13665</v>
      </c>
      <c r="D48" s="26">
        <v>15153</v>
      </c>
      <c r="E48" s="26">
        <v>12636</v>
      </c>
      <c r="F48" s="26">
        <v>11180</v>
      </c>
      <c r="G48" s="27"/>
      <c r="H48" s="7"/>
      <c r="I48" s="28">
        <f t="shared" si="1"/>
        <v>1029</v>
      </c>
      <c r="J48" s="27">
        <f t="shared" si="1"/>
        <v>3973</v>
      </c>
      <c r="K48" s="7"/>
      <c r="L48" s="124">
        <f t="shared" si="2"/>
        <v>-0.24985624120971792</v>
      </c>
      <c r="M48" s="27">
        <f t="shared" ca="1" si="3"/>
        <v>6.2142550022134963E-6</v>
      </c>
      <c r="N48" s="44"/>
      <c r="O48" s="44"/>
      <c r="P48" s="7"/>
      <c r="Q48" s="28">
        <f t="shared" ca="1" si="4"/>
        <v>1047.7808964797491</v>
      </c>
      <c r="R48" s="27">
        <f t="shared" ca="1" si="5"/>
        <v>3969.5102457779667</v>
      </c>
      <c r="S48" s="7"/>
      <c r="T48" s="28">
        <f t="shared" ca="1" si="6"/>
        <v>-0.25555823151075446</v>
      </c>
      <c r="U48" s="27">
        <f t="shared" ca="1" si="7"/>
        <v>0.97153576139152031</v>
      </c>
      <c r="V48" s="7"/>
      <c r="W48" s="28">
        <f t="shared" ca="1" si="8"/>
        <v>-0.25234908195918698</v>
      </c>
      <c r="X48" s="27">
        <f t="shared" ca="1" si="11"/>
        <v>157.51082866027139</v>
      </c>
      <c r="Y48" s="7"/>
      <c r="Z48" s="28">
        <f t="shared" si="12"/>
        <v>157.68</v>
      </c>
      <c r="AA48" s="27">
        <f t="shared" si="9"/>
        <v>2.752035164544659</v>
      </c>
      <c r="AB48" s="7"/>
      <c r="AC48" s="28">
        <f t="shared" ca="1" si="0"/>
        <v>-0.16917133972862075</v>
      </c>
      <c r="AD48" s="27">
        <f t="shared" ca="1" si="10"/>
        <v>5.8799704449796764E-2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13479</v>
      </c>
      <c r="D49" s="26">
        <v>15200</v>
      </c>
      <c r="E49" s="26">
        <v>12831</v>
      </c>
      <c r="F49" s="26">
        <v>11139</v>
      </c>
      <c r="G49" s="27"/>
      <c r="H49" s="7"/>
      <c r="I49" s="28">
        <f t="shared" si="1"/>
        <v>648</v>
      </c>
      <c r="J49" s="27">
        <f t="shared" si="1"/>
        <v>4061</v>
      </c>
      <c r="K49" s="7"/>
      <c r="L49" s="124">
        <f t="shared" si="2"/>
        <v>-0.15676193110767483</v>
      </c>
      <c r="M49" s="27">
        <f t="shared" ca="1" si="3"/>
        <v>6.6974500946220841E-6</v>
      </c>
      <c r="N49" s="44"/>
      <c r="O49" s="44"/>
      <c r="P49" s="7"/>
      <c r="Q49" s="28">
        <f t="shared" ca="1" si="4"/>
        <v>666.78089647974912</v>
      </c>
      <c r="R49" s="27">
        <f t="shared" ca="1" si="5"/>
        <v>4057.5102457779667</v>
      </c>
      <c r="S49" s="7"/>
      <c r="T49" s="28">
        <f t="shared" ca="1" si="6"/>
        <v>-0.16263070579166028</v>
      </c>
      <c r="U49" s="27">
        <f t="shared" ca="1" si="7"/>
        <v>0.99307371990753313</v>
      </c>
      <c r="V49" s="7"/>
      <c r="W49" s="28">
        <f t="shared" ca="1" si="8"/>
        <v>-0.15934987432471459</v>
      </c>
      <c r="X49" s="27">
        <f t="shared" ca="1" si="11"/>
        <v>162.95517758287588</v>
      </c>
      <c r="Y49" s="7"/>
      <c r="Z49" s="28">
        <f t="shared" si="12"/>
        <v>163.125</v>
      </c>
      <c r="AA49" s="27">
        <f t="shared" si="9"/>
        <v>2.8470683423157501</v>
      </c>
      <c r="AB49" s="7"/>
      <c r="AC49" s="28">
        <f t="shared" ca="1" si="0"/>
        <v>-0.1698224171241236</v>
      </c>
      <c r="AD49" s="27">
        <f t="shared" ca="1" si="10"/>
        <v>7.4705938152192175E-2</v>
      </c>
      <c r="AE49" s="7">
        <v>120</v>
      </c>
    </row>
    <row r="50" spans="1:31" s="26" customFormat="1" x14ac:dyDescent="0.25">
      <c r="A50" s="26">
        <v>30</v>
      </c>
      <c r="B50" s="26">
        <v>615</v>
      </c>
      <c r="C50" s="26">
        <v>13280</v>
      </c>
      <c r="D50" s="26">
        <v>15218</v>
      </c>
      <c r="E50" s="26">
        <v>13026</v>
      </c>
      <c r="F50" s="26">
        <v>11116</v>
      </c>
      <c r="G50" s="27"/>
      <c r="H50" s="7"/>
      <c r="I50" s="28">
        <f t="shared" si="1"/>
        <v>254</v>
      </c>
      <c r="J50" s="27">
        <f t="shared" si="1"/>
        <v>4102</v>
      </c>
      <c r="K50" s="7"/>
      <c r="L50" s="124">
        <f t="shared" si="2"/>
        <v>-6.068565411089076E-2</v>
      </c>
      <c r="M50" s="27">
        <f t="shared" ca="1" si="3"/>
        <v>6.4123075634937999E-6</v>
      </c>
      <c r="N50" s="44"/>
      <c r="O50" s="44"/>
      <c r="P50" s="7"/>
      <c r="Q50" s="28">
        <f t="shared" ca="1" si="4"/>
        <v>272.78089647974912</v>
      </c>
      <c r="R50" s="27">
        <f t="shared" ca="1" si="5"/>
        <v>4098.5102457779667</v>
      </c>
      <c r="S50" s="7"/>
      <c r="T50" s="28">
        <f t="shared" ca="1" si="6"/>
        <v>-6.6532424601835852E-2</v>
      </c>
      <c r="U50" s="27">
        <f t="shared" ca="1" si="7"/>
        <v>1.0031084505797665</v>
      </c>
      <c r="V50" s="7"/>
      <c r="W50" s="28">
        <f t="shared" ca="1" si="8"/>
        <v>-6.3217907566509648E-2</v>
      </c>
      <c r="X50" s="27">
        <f t="shared" ca="1" si="11"/>
        <v>168.4650961959652</v>
      </c>
      <c r="Y50" s="7"/>
      <c r="Z50" s="28">
        <f t="shared" si="12"/>
        <v>168.66</v>
      </c>
      <c r="AA50" s="27">
        <f t="shared" si="9"/>
        <v>2.943672316413636</v>
      </c>
      <c r="AB50" s="7"/>
      <c r="AC50" s="28">
        <f t="shared" ca="1" si="0"/>
        <v>-0.19490380403479435</v>
      </c>
      <c r="AD50" s="27">
        <f t="shared" ca="1" si="10"/>
        <v>6.1304765835387798E-2</v>
      </c>
      <c r="AE50" s="7">
        <v>119</v>
      </c>
    </row>
    <row r="51" spans="1:31" s="26" customFormat="1" x14ac:dyDescent="0.25">
      <c r="A51" s="26">
        <v>31</v>
      </c>
      <c r="B51" s="26">
        <v>635</v>
      </c>
      <c r="C51" s="26">
        <v>13070</v>
      </c>
      <c r="D51" s="26">
        <v>15216</v>
      </c>
      <c r="E51" s="26">
        <v>13224</v>
      </c>
      <c r="F51" s="26">
        <v>11108</v>
      </c>
      <c r="G51" s="27"/>
      <c r="H51" s="7"/>
      <c r="I51" s="28">
        <f t="shared" si="1"/>
        <v>-154</v>
      </c>
      <c r="J51" s="27">
        <f t="shared" si="1"/>
        <v>4108</v>
      </c>
      <c r="K51" s="7"/>
      <c r="L51" s="124">
        <f t="shared" si="2"/>
        <v>3.9096621572007502E-2</v>
      </c>
      <c r="M51" s="27">
        <f t="shared" ca="1" si="3"/>
        <v>7.8186899386725661E-6</v>
      </c>
      <c r="N51" s="44"/>
      <c r="O51" s="44"/>
      <c r="P51" s="7"/>
      <c r="Q51" s="28">
        <f t="shared" ca="1" si="4"/>
        <v>-135.21910352025088</v>
      </c>
      <c r="R51" s="27">
        <f t="shared" ca="1" si="5"/>
        <v>4104.5102457779667</v>
      </c>
      <c r="S51" s="7"/>
      <c r="T51" s="28">
        <f t="shared" ca="1" si="6"/>
        <v>3.2980516325698095E-2</v>
      </c>
      <c r="U51" s="27">
        <f t="shared" ca="1" si="7"/>
        <v>1.0045769477513127</v>
      </c>
      <c r="V51" s="7"/>
      <c r="W51" s="28">
        <f t="shared" ca="1" si="8"/>
        <v>3.6300429529483855E-2</v>
      </c>
      <c r="X51" s="27">
        <f t="shared" ca="1" si="11"/>
        <v>174.14070694557029</v>
      </c>
      <c r="Y51" s="7"/>
      <c r="Z51" s="28">
        <f t="shared" si="12"/>
        <v>174.375</v>
      </c>
      <c r="AA51" s="27">
        <f t="shared" si="9"/>
        <v>3.043417883165112</v>
      </c>
      <c r="AB51" s="7"/>
      <c r="AC51" s="28">
        <f t="shared" ca="1" si="0"/>
        <v>-0.23429305442971327</v>
      </c>
      <c r="AD51" s="27">
        <f t="shared" ca="1" si="10"/>
        <v>2.2587431592967278E-2</v>
      </c>
      <c r="AE51" s="7">
        <v>118</v>
      </c>
    </row>
    <row r="52" spans="1:31" s="26" customFormat="1" x14ac:dyDescent="0.25">
      <c r="A52" s="26">
        <v>32</v>
      </c>
      <c r="B52" s="26">
        <v>621</v>
      </c>
      <c r="C52" s="26">
        <v>12878</v>
      </c>
      <c r="D52" s="26">
        <v>15200</v>
      </c>
      <c r="E52" s="26">
        <v>13426</v>
      </c>
      <c r="F52" s="26">
        <v>11128</v>
      </c>
      <c r="G52" s="27"/>
      <c r="H52" s="7"/>
      <c r="I52" s="28">
        <f t="shared" si="1"/>
        <v>-548</v>
      </c>
      <c r="J52" s="27">
        <f t="shared" si="1"/>
        <v>4072</v>
      </c>
      <c r="K52" s="7"/>
      <c r="L52" s="124">
        <f t="shared" si="2"/>
        <v>0.13630823734576147</v>
      </c>
      <c r="M52" s="27">
        <f t="shared" ca="1" si="3"/>
        <v>1.55087793388199E-5</v>
      </c>
      <c r="N52" s="44"/>
      <c r="O52" s="44"/>
      <c r="P52" s="7"/>
      <c r="Q52" s="28">
        <f t="shared" ca="1" si="4"/>
        <v>-529.21910352025088</v>
      </c>
      <c r="R52" s="27">
        <f t="shared" ca="1" si="5"/>
        <v>4068.5102457779667</v>
      </c>
      <c r="S52" s="7"/>
      <c r="T52" s="28">
        <f t="shared" ca="1" si="6"/>
        <v>0.12907879751552254</v>
      </c>
      <c r="U52" s="27">
        <f t="shared" ca="1" si="7"/>
        <v>0.99576596472203471</v>
      </c>
      <c r="V52" s="7"/>
      <c r="W52" s="28">
        <f t="shared" ca="1" si="8"/>
        <v>0.13237011858944903</v>
      </c>
      <c r="X52" s="27">
        <f t="shared" ca="1" si="11"/>
        <v>179.64332526819123</v>
      </c>
      <c r="Y52" s="7"/>
      <c r="Z52" s="28">
        <f t="shared" si="12"/>
        <v>179.964</v>
      </c>
      <c r="AA52" s="27">
        <f t="shared" si="9"/>
        <v>3.140964335059075</v>
      </c>
      <c r="AB52" s="7"/>
      <c r="AC52" s="28">
        <f t="shared" ca="1" si="0"/>
        <v>-0.32067473180876505</v>
      </c>
      <c r="AD52" s="27">
        <f t="shared" ca="1" si="10"/>
        <v>0.12449718920748865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12677</v>
      </c>
      <c r="D53" s="26">
        <v>15165</v>
      </c>
      <c r="E53" s="26">
        <v>13631</v>
      </c>
      <c r="F53" s="26">
        <v>11167</v>
      </c>
      <c r="G53" s="27"/>
      <c r="H53" s="7"/>
      <c r="I53" s="28">
        <f t="shared" si="1"/>
        <v>-954</v>
      </c>
      <c r="J53" s="27">
        <f t="shared" si="1"/>
        <v>3998</v>
      </c>
      <c r="K53" s="7"/>
      <c r="L53" s="124">
        <f t="shared" si="2"/>
        <v>0.23405663328680382</v>
      </c>
      <c r="M53" s="27">
        <f t="shared" ca="1" si="3"/>
        <v>7.4021698611192147E-6</v>
      </c>
      <c r="N53" s="44"/>
      <c r="O53" s="44"/>
      <c r="P53" s="7"/>
      <c r="Q53" s="28">
        <f t="shared" ca="1" si="4"/>
        <v>-935.21910352025088</v>
      </c>
      <c r="R53" s="27">
        <f t="shared" ca="1" si="5"/>
        <v>3994.5102457779667</v>
      </c>
      <c r="S53" s="7"/>
      <c r="T53" s="28">
        <f t="shared" ca="1" si="6"/>
        <v>0.22810392990909797</v>
      </c>
      <c r="U53" s="27">
        <f t="shared" ca="1" si="7"/>
        <v>0.97765449960629669</v>
      </c>
      <c r="V53" s="7"/>
      <c r="W53" s="28">
        <f t="shared" ca="1" si="8"/>
        <v>0.23133594038588332</v>
      </c>
      <c r="X53" s="27">
        <f t="shared" ca="1" si="11"/>
        <v>185.38388785589427</v>
      </c>
      <c r="Y53" s="7"/>
      <c r="Z53" s="28">
        <f t="shared" si="12"/>
        <v>185.661</v>
      </c>
      <c r="AA53" s="27">
        <f t="shared" si="9"/>
        <v>3.2403957425451924</v>
      </c>
      <c r="AB53" s="7"/>
      <c r="AC53" s="28">
        <f t="shared" ca="1" si="0"/>
        <v>-0.27711214410572893</v>
      </c>
      <c r="AD53" s="27">
        <f t="shared" ca="1" si="10"/>
        <v>1.1185988286598558E-2</v>
      </c>
      <c r="AE53" s="7">
        <v>116</v>
      </c>
    </row>
    <row r="54" spans="1:31" s="26" customFormat="1" x14ac:dyDescent="0.25">
      <c r="A54" s="26">
        <v>34</v>
      </c>
      <c r="B54" s="26">
        <v>642</v>
      </c>
      <c r="C54" s="26">
        <v>12469</v>
      </c>
      <c r="D54" s="26">
        <v>15099</v>
      </c>
      <c r="E54" s="26">
        <v>13823</v>
      </c>
      <c r="F54" s="26">
        <v>11219</v>
      </c>
      <c r="G54" s="27"/>
      <c r="H54" s="7"/>
      <c r="I54" s="28">
        <f t="shared" si="1"/>
        <v>-1354</v>
      </c>
      <c r="J54" s="27">
        <f t="shared" si="1"/>
        <v>3880</v>
      </c>
      <c r="K54" s="7"/>
      <c r="L54" s="124">
        <f t="shared" si="2"/>
        <v>0.33082673613446956</v>
      </c>
      <c r="M54" s="27">
        <f t="shared" ca="1" si="3"/>
        <v>4.0965549535216616E-6</v>
      </c>
      <c r="N54" s="44"/>
      <c r="O54" s="44"/>
      <c r="P54" s="7"/>
      <c r="Q54" s="28">
        <f t="shared" ca="1" si="4"/>
        <v>-1335.2191035202509</v>
      </c>
      <c r="R54" s="27">
        <f t="shared" ca="1" si="5"/>
        <v>3876.5102457779667</v>
      </c>
      <c r="S54" s="7"/>
      <c r="T54" s="28">
        <f t="shared" ca="1" si="6"/>
        <v>0.32566563670079796</v>
      </c>
      <c r="U54" s="27">
        <f t="shared" ca="1" si="7"/>
        <v>0.9487740552325522</v>
      </c>
      <c r="V54" s="7"/>
      <c r="W54" s="28">
        <f t="shared" ca="1" si="8"/>
        <v>0.32880274133370507</v>
      </c>
      <c r="X54" s="27">
        <f t="shared" ca="1" si="11"/>
        <v>191.18525531770263</v>
      </c>
      <c r="Y54" s="7"/>
      <c r="Z54" s="28">
        <f t="shared" si="12"/>
        <v>191.43899999999999</v>
      </c>
      <c r="AA54" s="27">
        <f t="shared" si="9"/>
        <v>3.3412408667254243</v>
      </c>
      <c r="AB54" s="7"/>
      <c r="AC54" s="28">
        <f t="shared" ca="1" si="0"/>
        <v>-0.25374468229736635</v>
      </c>
      <c r="AD54" s="27">
        <f t="shared" ca="1" si="10"/>
        <v>5.1296713609730205E-2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12288</v>
      </c>
      <c r="D55" s="26">
        <v>15025</v>
      </c>
      <c r="E55" s="26">
        <v>14017</v>
      </c>
      <c r="F55" s="26">
        <v>11302</v>
      </c>
      <c r="G55" s="27"/>
      <c r="H55" s="7"/>
      <c r="I55" s="28">
        <f t="shared" si="1"/>
        <v>-1729</v>
      </c>
      <c r="J55" s="27">
        <f t="shared" si="1"/>
        <v>3723</v>
      </c>
      <c r="K55" s="7"/>
      <c r="L55" s="124">
        <f t="shared" si="2"/>
        <v>0.42209669412893408</v>
      </c>
      <c r="M55" s="27">
        <f t="shared" ca="1" si="3"/>
        <v>3.8272468897306308E-6</v>
      </c>
      <c r="N55" s="44"/>
      <c r="O55" s="44"/>
      <c r="P55" s="7"/>
      <c r="Q55" s="28">
        <f t="shared" ca="1" si="4"/>
        <v>-1710.2191035202509</v>
      </c>
      <c r="R55" s="27">
        <f t="shared" ca="1" si="5"/>
        <v>3719.5102457779667</v>
      </c>
      <c r="S55" s="7"/>
      <c r="T55" s="28">
        <f t="shared" ca="1" si="6"/>
        <v>0.41712973681801663</v>
      </c>
      <c r="U55" s="27">
        <f t="shared" ca="1" si="7"/>
        <v>0.91034837924375656</v>
      </c>
      <c r="V55" s="7"/>
      <c r="W55" s="28">
        <f t="shared" ca="1" si="8"/>
        <v>0.42014035906312081</v>
      </c>
      <c r="X55" s="27">
        <f t="shared" ca="1" si="11"/>
        <v>196.84530247257214</v>
      </c>
      <c r="Y55" s="7"/>
      <c r="Z55" s="28">
        <f t="shared" si="12"/>
        <v>197.08199999999999</v>
      </c>
      <c r="AA55" s="27">
        <f t="shared" si="9"/>
        <v>3.4397297964154645</v>
      </c>
      <c r="AB55" s="7"/>
      <c r="AC55" s="28">
        <f t="shared" ca="1" si="0"/>
        <v>-0.23669752742785022</v>
      </c>
      <c r="AD55" s="27">
        <f t="shared" ca="1" si="10"/>
        <v>7.5350702029538752E-2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12114</v>
      </c>
      <c r="D56" s="26">
        <v>14940</v>
      </c>
      <c r="E56" s="26">
        <v>14191</v>
      </c>
      <c r="F56" s="26">
        <v>11398</v>
      </c>
      <c r="G56" s="27"/>
      <c r="H56" s="7"/>
      <c r="I56" s="28">
        <f t="shared" si="1"/>
        <v>-2077</v>
      </c>
      <c r="J56" s="27">
        <f t="shared" si="1"/>
        <v>3542</v>
      </c>
      <c r="K56" s="7"/>
      <c r="L56" s="124">
        <f t="shared" si="2"/>
        <v>0.50642950034273637</v>
      </c>
      <c r="M56" s="27">
        <f t="shared" ca="1" si="3"/>
        <v>2.4223372158947608E-6</v>
      </c>
      <c r="N56" s="44"/>
      <c r="O56" s="44"/>
      <c r="P56" s="7"/>
      <c r="Q56" s="28">
        <f t="shared" ca="1" si="4"/>
        <v>-2058.2191035202509</v>
      </c>
      <c r="R56" s="27">
        <f t="shared" ca="1" si="5"/>
        <v>3538.5102457779667</v>
      </c>
      <c r="S56" s="7"/>
      <c r="T56" s="28">
        <f t="shared" ca="1" si="6"/>
        <v>0.50200842172679561</v>
      </c>
      <c r="U56" s="27">
        <f t="shared" ca="1" si="7"/>
        <v>0.86604871456877563</v>
      </c>
      <c r="V56" s="7"/>
      <c r="W56" s="28">
        <f t="shared" ca="1" si="8"/>
        <v>0.50487311439577631</v>
      </c>
      <c r="X56" s="27">
        <f t="shared" ca="1" si="11"/>
        <v>202.31176382705507</v>
      </c>
      <c r="Y56" s="7"/>
      <c r="Z56" s="28">
        <f t="shared" si="12"/>
        <v>202.536</v>
      </c>
      <c r="AA56" s="27">
        <f t="shared" si="9"/>
        <v>3.5349200538192354</v>
      </c>
      <c r="AB56" s="7"/>
      <c r="AC56" s="28">
        <f t="shared" ca="1" si="0"/>
        <v>-0.22423617294492715</v>
      </c>
      <c r="AD56" s="27">
        <f t="shared" ca="1" si="10"/>
        <v>2.8298782619003759E-2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11942</v>
      </c>
      <c r="D57" s="26">
        <v>14825</v>
      </c>
      <c r="E57" s="26">
        <v>14354</v>
      </c>
      <c r="F57" s="26">
        <v>11501</v>
      </c>
      <c r="G57" s="27"/>
      <c r="H57" s="7"/>
      <c r="I57" s="28">
        <f t="shared" si="1"/>
        <v>-2412</v>
      </c>
      <c r="J57" s="27">
        <f t="shared" si="1"/>
        <v>3324</v>
      </c>
      <c r="K57" s="7"/>
      <c r="L57" s="124">
        <f t="shared" si="2"/>
        <v>0.58668498456770979</v>
      </c>
      <c r="M57" s="27">
        <f t="shared" ca="1" si="3"/>
        <v>7.8295466169450976E-8</v>
      </c>
      <c r="N57" s="44"/>
      <c r="O57" s="44"/>
      <c r="P57" s="7"/>
      <c r="Q57" s="28">
        <f t="shared" ca="1" si="4"/>
        <v>-2393.2191035202509</v>
      </c>
      <c r="R57" s="27">
        <f t="shared" ca="1" si="5"/>
        <v>3320.5102457779667</v>
      </c>
      <c r="S57" s="7"/>
      <c r="T57" s="28">
        <f t="shared" ca="1" si="6"/>
        <v>0.58371635116484433</v>
      </c>
      <c r="U57" s="27">
        <f t="shared" ca="1" si="7"/>
        <v>0.81269331733592565</v>
      </c>
      <c r="V57" s="7"/>
      <c r="W57" s="28">
        <f t="shared" ca="1" si="8"/>
        <v>0.58640517129752867</v>
      </c>
      <c r="X57" s="27">
        <f t="shared" ca="1" si="11"/>
        <v>207.88384693461671</v>
      </c>
      <c r="Y57" s="7"/>
      <c r="Z57" s="28">
        <f t="shared" si="12"/>
        <v>208.02600000000001</v>
      </c>
      <c r="AA57" s="27">
        <f t="shared" si="9"/>
        <v>3.6307386297537239</v>
      </c>
      <c r="AB57" s="7"/>
      <c r="AC57" s="28">
        <f t="shared" ca="1" si="0"/>
        <v>-0.14215306538329742</v>
      </c>
      <c r="AD57" s="27">
        <f t="shared" ca="1" si="10"/>
        <v>5.0223748782514122E-3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11786</v>
      </c>
      <c r="D58" s="26">
        <v>14694</v>
      </c>
      <c r="E58" s="26">
        <v>14508</v>
      </c>
      <c r="F58" s="26">
        <v>11630</v>
      </c>
      <c r="G58" s="27"/>
      <c r="H58" s="7"/>
      <c r="I58" s="28">
        <f t="shared" si="1"/>
        <v>-2722</v>
      </c>
      <c r="J58" s="27">
        <f t="shared" si="1"/>
        <v>3064</v>
      </c>
      <c r="K58" s="7"/>
      <c r="L58" s="124">
        <f t="shared" si="2"/>
        <v>0.66332404803330514</v>
      </c>
      <c r="M58" s="27">
        <f t="shared" ca="1" si="3"/>
        <v>2.3056280136313494E-6</v>
      </c>
      <c r="N58" s="44"/>
      <c r="O58" s="44"/>
      <c r="P58" s="7"/>
      <c r="Q58" s="28">
        <f t="shared" ca="1" si="4"/>
        <v>-2703.2191035202509</v>
      </c>
      <c r="R58" s="27">
        <f t="shared" ca="1" si="5"/>
        <v>3060.5102457779667</v>
      </c>
      <c r="S58" s="7"/>
      <c r="T58" s="28">
        <f t="shared" ca="1" si="6"/>
        <v>0.65932667392841171</v>
      </c>
      <c r="U58" s="27">
        <f t="shared" ca="1" si="7"/>
        <v>0.74905843990225129</v>
      </c>
      <c r="V58" s="7"/>
      <c r="W58" s="28">
        <f t="shared" ca="1" si="8"/>
        <v>0.66180561857704734</v>
      </c>
      <c r="X58" s="27">
        <f t="shared" ca="1" si="11"/>
        <v>213.53235545848577</v>
      </c>
      <c r="Y58" s="7"/>
      <c r="Z58" s="28">
        <f t="shared" si="12"/>
        <v>213.65100000000001</v>
      </c>
      <c r="AA58" s="27">
        <f t="shared" si="9"/>
        <v>3.7289134001784054</v>
      </c>
      <c r="AB58" s="7"/>
      <c r="AC58" s="28">
        <f t="shared" ca="1" si="0"/>
        <v>-0.11864454151424297</v>
      </c>
      <c r="AD58" s="27">
        <f t="shared" ca="1" si="10"/>
        <v>6.5136627318793217E-2</v>
      </c>
      <c r="AE58" s="7">
        <v>111</v>
      </c>
    </row>
    <row r="59" spans="1:31" s="26" customFormat="1" x14ac:dyDescent="0.25">
      <c r="A59" s="26">
        <v>39</v>
      </c>
      <c r="B59" s="26">
        <v>626</v>
      </c>
      <c r="C59" s="26">
        <v>11644</v>
      </c>
      <c r="D59" s="26">
        <v>14563</v>
      </c>
      <c r="E59" s="26">
        <v>14664</v>
      </c>
      <c r="F59" s="26">
        <v>11777</v>
      </c>
      <c r="G59" s="27"/>
      <c r="H59" s="7"/>
      <c r="I59" s="28">
        <f t="shared" si="1"/>
        <v>-3020</v>
      </c>
      <c r="J59" s="27">
        <f t="shared" si="1"/>
        <v>2786</v>
      </c>
      <c r="K59" s="7"/>
      <c r="L59" s="124">
        <f t="shared" si="2"/>
        <v>0.7336804282025412</v>
      </c>
      <c r="M59" s="27">
        <f t="shared" ca="1" si="3"/>
        <v>3.4130371481851477E-7</v>
      </c>
      <c r="N59" s="44"/>
      <c r="O59" s="44"/>
      <c r="P59" s="7"/>
      <c r="Q59" s="28">
        <f t="shared" ca="1" si="4"/>
        <v>-3001.2191035202509</v>
      </c>
      <c r="R59" s="27">
        <f t="shared" ca="1" si="5"/>
        <v>2782.5102457779667</v>
      </c>
      <c r="S59" s="7"/>
      <c r="T59" s="28">
        <f t="shared" ca="1" si="6"/>
        <v>0.73201014548822818</v>
      </c>
      <c r="U59" s="27">
        <f t="shared" ca="1" si="7"/>
        <v>0.68101807095393796</v>
      </c>
      <c r="V59" s="7"/>
      <c r="W59" s="28">
        <f t="shared" ca="1" si="8"/>
        <v>0.7342646402486499</v>
      </c>
      <c r="X59" s="27">
        <f t="shared" ca="1" si="11"/>
        <v>219.22582014176498</v>
      </c>
      <c r="Y59" s="7"/>
      <c r="Z59" s="28">
        <f t="shared" si="12"/>
        <v>219.285</v>
      </c>
      <c r="AA59" s="27">
        <f t="shared" si="9"/>
        <v>3.8272452502357655</v>
      </c>
      <c r="AB59" s="7"/>
      <c r="AC59" s="28">
        <f t="shared" ca="1" si="0"/>
        <v>-5.9179858235012262E-2</v>
      </c>
      <c r="AD59" s="27">
        <f t="shared" ca="1" si="10"/>
        <v>4.4076811194400989E-2</v>
      </c>
      <c r="AE59" s="7">
        <v>110</v>
      </c>
    </row>
    <row r="60" spans="1:31" s="26" customFormat="1" x14ac:dyDescent="0.25">
      <c r="A60" s="26">
        <v>40</v>
      </c>
      <c r="B60" s="26">
        <v>631</v>
      </c>
      <c r="C60" s="26">
        <v>11511</v>
      </c>
      <c r="D60" s="26">
        <v>14404</v>
      </c>
      <c r="E60" s="26">
        <v>14794</v>
      </c>
      <c r="F60" s="26">
        <v>11933</v>
      </c>
      <c r="G60" s="27"/>
      <c r="H60" s="7"/>
      <c r="I60" s="28">
        <f t="shared" si="1"/>
        <v>-3283</v>
      </c>
      <c r="J60" s="27">
        <f t="shared" si="1"/>
        <v>2471</v>
      </c>
      <c r="K60" s="7"/>
      <c r="L60" s="124">
        <f t="shared" si="2"/>
        <v>0.79742217316377928</v>
      </c>
      <c r="M60" s="27">
        <f t="shared" ca="1" si="3"/>
        <v>5.4002973279276713E-7</v>
      </c>
      <c r="N60" s="44"/>
      <c r="O60" s="44"/>
      <c r="P60" s="7"/>
      <c r="Q60" s="28">
        <f t="shared" ca="1" si="4"/>
        <v>-3264.2191035202509</v>
      </c>
      <c r="R60" s="27">
        <f t="shared" ca="1" si="5"/>
        <v>2467.5102457779667</v>
      </c>
      <c r="S60" s="7"/>
      <c r="T60" s="28">
        <f t="shared" ca="1" si="6"/>
        <v>0.79615696770377087</v>
      </c>
      <c r="U60" s="27">
        <f t="shared" ca="1" si="7"/>
        <v>0.60392196944775567</v>
      </c>
      <c r="V60" s="7"/>
      <c r="W60" s="28">
        <f t="shared" ca="1" si="8"/>
        <v>0.79815704031693879</v>
      </c>
      <c r="X60" s="27">
        <f t="shared" ca="1" si="11"/>
        <v>224.95841316866097</v>
      </c>
      <c r="Y60" s="7"/>
      <c r="Z60" s="28">
        <f t="shared" si="12"/>
        <v>224.964</v>
      </c>
      <c r="AA60" s="27">
        <f t="shared" si="9"/>
        <v>3.9263624984565233</v>
      </c>
      <c r="AB60" s="7"/>
      <c r="AC60" s="28">
        <f t="shared" ca="1" si="0"/>
        <v>-5.5868313390305957E-3</v>
      </c>
      <c r="AD60" s="27">
        <f t="shared" ca="1" si="10"/>
        <v>2.3925636464383615E-2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11392</v>
      </c>
      <c r="D61" s="26">
        <v>14231</v>
      </c>
      <c r="E61" s="26">
        <v>14905</v>
      </c>
      <c r="F61" s="26">
        <v>12102</v>
      </c>
      <c r="G61" s="27"/>
      <c r="H61" s="7"/>
      <c r="I61" s="28">
        <f t="shared" si="1"/>
        <v>-3513</v>
      </c>
      <c r="J61" s="27">
        <f t="shared" si="1"/>
        <v>2129</v>
      </c>
      <c r="K61" s="7"/>
      <c r="L61" s="124">
        <f t="shared" si="2"/>
        <v>0.85358114849030187</v>
      </c>
      <c r="M61" s="27">
        <f t="shared" ca="1" si="3"/>
        <v>1.5806150881105008E-7</v>
      </c>
      <c r="N61" s="44"/>
      <c r="O61" s="44"/>
      <c r="P61" s="7"/>
      <c r="Q61" s="28">
        <f t="shared" ca="1" si="4"/>
        <v>-3494.2191035202509</v>
      </c>
      <c r="R61" s="27">
        <f t="shared" ca="1" si="5"/>
        <v>2125.5102457779667</v>
      </c>
      <c r="S61" s="7"/>
      <c r="T61" s="28">
        <f t="shared" ca="1" si="6"/>
        <v>0.85225494910899835</v>
      </c>
      <c r="U61" s="27">
        <f t="shared" ca="1" si="7"/>
        <v>0.52021763066961479</v>
      </c>
      <c r="V61" s="7"/>
      <c r="W61" s="28">
        <f t="shared" ca="1" si="8"/>
        <v>0.85397871799216418</v>
      </c>
      <c r="X61" s="27">
        <f t="shared" ca="1" si="11"/>
        <v>230.72273128130416</v>
      </c>
      <c r="Y61" s="7"/>
      <c r="Z61" s="28">
        <f t="shared" si="12"/>
        <v>230.67</v>
      </c>
      <c r="AA61" s="27">
        <f t="shared" si="9"/>
        <v>4.0259509855753199</v>
      </c>
      <c r="AB61" s="7"/>
      <c r="AC61" s="28">
        <f t="shared" ca="1" si="0"/>
        <v>5.2731281304176036E-2</v>
      </c>
      <c r="AD61" s="27">
        <f t="shared" ca="1" si="10"/>
        <v>4.3841892910734259E-3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11291</v>
      </c>
      <c r="D62" s="26">
        <v>14052</v>
      </c>
      <c r="E62" s="26">
        <v>15005</v>
      </c>
      <c r="F62" s="26">
        <v>12280</v>
      </c>
      <c r="G62" s="27"/>
      <c r="H62" s="7"/>
      <c r="I62" s="28">
        <f t="shared" si="1"/>
        <v>-3714</v>
      </c>
      <c r="J62" s="27">
        <f t="shared" si="1"/>
        <v>1772</v>
      </c>
      <c r="K62" s="7"/>
      <c r="L62" s="124">
        <f t="shared" si="2"/>
        <v>0.90128009889281202</v>
      </c>
      <c r="M62" s="27">
        <f t="shared" ca="1" si="3"/>
        <v>2.0589448740169295E-6</v>
      </c>
      <c r="N62" s="44"/>
      <c r="O62" s="44"/>
      <c r="P62" s="7"/>
      <c r="Q62" s="28">
        <f t="shared" ca="1" si="4"/>
        <v>-3695.2191035202509</v>
      </c>
      <c r="R62" s="27">
        <f t="shared" ca="1" si="5"/>
        <v>1768.5102457779667</v>
      </c>
      <c r="S62" s="7"/>
      <c r="T62" s="28">
        <f t="shared" ca="1" si="6"/>
        <v>0.90127970677182756</v>
      </c>
      <c r="U62" s="27">
        <f t="shared" ca="1" si="7"/>
        <v>0.43284204896260819</v>
      </c>
      <c r="V62" s="7"/>
      <c r="W62" s="28">
        <f t="shared" ca="1" si="8"/>
        <v>0.90271500128462023</v>
      </c>
      <c r="X62" s="27">
        <f t="shared" ca="1" si="11"/>
        <v>236.45400955403738</v>
      </c>
      <c r="Y62" s="7"/>
      <c r="Z62" s="28">
        <f t="shared" si="12"/>
        <v>236.37599999999998</v>
      </c>
      <c r="AA62" s="27">
        <f t="shared" si="9"/>
        <v>4.1255394726941157</v>
      </c>
      <c r="AB62" s="7"/>
      <c r="AC62" s="28">
        <f t="shared" ca="1" si="0"/>
        <v>7.8009554037407725E-2</v>
      </c>
      <c r="AD62" s="27">
        <f t="shared" ca="1" si="10"/>
        <v>2.2151698294237576E-2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11212</v>
      </c>
      <c r="D63" s="26">
        <v>13865</v>
      </c>
      <c r="E63" s="26">
        <v>15078</v>
      </c>
      <c r="F63" s="26">
        <v>12466</v>
      </c>
      <c r="G63" s="27"/>
      <c r="H63" s="7"/>
      <c r="I63" s="28">
        <f t="shared" si="1"/>
        <v>-3866</v>
      </c>
      <c r="J63" s="27">
        <f t="shared" si="1"/>
        <v>1399</v>
      </c>
      <c r="K63" s="7"/>
      <c r="L63" s="124">
        <f t="shared" si="2"/>
        <v>0.93939806654840785</v>
      </c>
      <c r="M63" s="27">
        <f t="shared" ca="1" si="3"/>
        <v>7.9037202417208106E-9</v>
      </c>
      <c r="N63" s="44"/>
      <c r="O63" s="44"/>
      <c r="P63" s="7"/>
      <c r="Q63" s="28">
        <f t="shared" ca="1" si="4"/>
        <v>-3847.2191035202509</v>
      </c>
      <c r="R63" s="27">
        <f t="shared" ca="1" si="5"/>
        <v>1395.5102457779667</v>
      </c>
      <c r="S63" s="7"/>
      <c r="T63" s="28">
        <f t="shared" ca="1" si="6"/>
        <v>0.93835315535267361</v>
      </c>
      <c r="U63" s="27">
        <f t="shared" ca="1" si="7"/>
        <v>0.34155047479814465</v>
      </c>
      <c r="V63" s="7"/>
      <c r="W63" s="28">
        <f t="shared" ca="1" si="8"/>
        <v>0.93948696941811249</v>
      </c>
      <c r="X63" s="27">
        <f t="shared" ca="1" si="11"/>
        <v>242.09248667599945</v>
      </c>
      <c r="Y63" s="7"/>
      <c r="Z63" s="28">
        <f t="shared" si="12"/>
        <v>241.97399999999999</v>
      </c>
      <c r="AA63" s="27">
        <f t="shared" si="9"/>
        <v>4.2232430042207589</v>
      </c>
      <c r="AB63" s="7"/>
      <c r="AC63" s="28">
        <f t="shared" ca="1" si="0"/>
        <v>0.11848667599946339</v>
      </c>
      <c r="AD63" s="27">
        <f t="shared" ca="1" si="10"/>
        <v>5.4697316965842901E-2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11159</v>
      </c>
      <c r="D64" s="26">
        <v>13682</v>
      </c>
      <c r="E64" s="26">
        <v>15146</v>
      </c>
      <c r="F64" s="26">
        <v>12663</v>
      </c>
      <c r="G64" s="27"/>
      <c r="H64" s="7"/>
      <c r="I64" s="28">
        <f t="shared" si="1"/>
        <v>-3987</v>
      </c>
      <c r="J64" s="27">
        <f t="shared" si="1"/>
        <v>1019</v>
      </c>
      <c r="K64" s="7"/>
      <c r="L64" s="124">
        <f t="shared" si="2"/>
        <v>0.9685939859762287</v>
      </c>
      <c r="M64" s="27">
        <f t="shared" ca="1" si="3"/>
        <v>9.6464622742301981E-9</v>
      </c>
      <c r="N64" s="44"/>
      <c r="O64" s="44"/>
      <c r="P64" s="7"/>
      <c r="Q64" s="28">
        <f t="shared" ca="1" si="4"/>
        <v>-3968.2191035202509</v>
      </c>
      <c r="R64" s="27">
        <f t="shared" ca="1" si="5"/>
        <v>1015.5102457779666</v>
      </c>
      <c r="S64" s="7"/>
      <c r="T64" s="28">
        <f t="shared" ca="1" si="6"/>
        <v>0.9678655716571628</v>
      </c>
      <c r="U64" s="27">
        <f t="shared" ca="1" si="7"/>
        <v>0.24854565393354375</v>
      </c>
      <c r="V64" s="7"/>
      <c r="W64" s="28">
        <f t="shared" ca="1" si="8"/>
        <v>0.96869220238154996</v>
      </c>
      <c r="X64" s="27">
        <f t="shared" ca="1" si="11"/>
        <v>247.68077938569263</v>
      </c>
      <c r="Y64" s="7"/>
      <c r="Z64" s="28">
        <f t="shared" si="12"/>
        <v>247.58099999999999</v>
      </c>
      <c r="AA64" s="27">
        <f t="shared" si="9"/>
        <v>4.321103615380081</v>
      </c>
      <c r="AB64" s="7"/>
      <c r="AC64" s="28">
        <f t="shared" ca="1" si="0"/>
        <v>9.9779385692642109E-2</v>
      </c>
      <c r="AD64" s="27">
        <f t="shared" ca="1" si="10"/>
        <v>2.0427306620007357E-2</v>
      </c>
      <c r="AE64" s="7">
        <v>105</v>
      </c>
    </row>
    <row r="65" spans="1:31" s="26" customFormat="1" x14ac:dyDescent="0.25">
      <c r="A65" s="26">
        <v>45</v>
      </c>
      <c r="B65" s="26">
        <v>602</v>
      </c>
      <c r="C65" s="26">
        <v>11109</v>
      </c>
      <c r="D65" s="26">
        <v>13483</v>
      </c>
      <c r="E65" s="26">
        <v>15177</v>
      </c>
      <c r="F65" s="26">
        <v>12841</v>
      </c>
      <c r="G65" s="27"/>
      <c r="H65" s="7"/>
      <c r="I65" s="28">
        <f t="shared" si="1"/>
        <v>-4068</v>
      </c>
      <c r="J65" s="27">
        <f t="shared" si="1"/>
        <v>642</v>
      </c>
      <c r="K65" s="7"/>
      <c r="L65" s="124">
        <f t="shared" si="2"/>
        <v>0.98800176553470176</v>
      </c>
      <c r="M65" s="27">
        <f t="shared" ca="1" si="3"/>
        <v>2.0127739370824254E-8</v>
      </c>
      <c r="N65" s="44"/>
      <c r="O65" s="44"/>
      <c r="P65" s="7"/>
      <c r="Q65" s="28">
        <f t="shared" ca="1" si="4"/>
        <v>-4049.2191035202509</v>
      </c>
      <c r="R65" s="27">
        <f t="shared" ca="1" si="5"/>
        <v>638.51024577796659</v>
      </c>
      <c r="S65" s="7"/>
      <c r="T65" s="28">
        <f t="shared" ca="1" si="6"/>
        <v>0.98762181728248211</v>
      </c>
      <c r="U65" s="27">
        <f t="shared" ca="1" si="7"/>
        <v>0.15627508165471601</v>
      </c>
      <c r="V65" s="7"/>
      <c r="W65" s="28">
        <f t="shared" ca="1" si="8"/>
        <v>0.98814363779897785</v>
      </c>
      <c r="X65" s="27">
        <f t="shared" ca="1" si="11"/>
        <v>253.08431685599658</v>
      </c>
      <c r="Y65" s="7"/>
      <c r="Z65" s="28">
        <f t="shared" si="12"/>
        <v>252.999</v>
      </c>
      <c r="AA65" s="27">
        <f t="shared" si="9"/>
        <v>4.4156655542531338</v>
      </c>
      <c r="AB65" s="7"/>
      <c r="AC65" s="28">
        <f t="shared" ca="1" si="0"/>
        <v>8.5316855996580898E-2</v>
      </c>
      <c r="AD65" s="27">
        <f t="shared" ca="1" si="10"/>
        <v>6.0656173337633845E-2</v>
      </c>
      <c r="AE65" s="7">
        <v>104</v>
      </c>
    </row>
    <row r="66" spans="1:31" s="26" customFormat="1" x14ac:dyDescent="0.25">
      <c r="A66" s="26">
        <v>46</v>
      </c>
      <c r="B66" s="26">
        <v>623</v>
      </c>
      <c r="C66" s="26">
        <v>11090</v>
      </c>
      <c r="D66" s="26">
        <v>13294</v>
      </c>
      <c r="E66" s="26">
        <v>15206</v>
      </c>
      <c r="F66" s="26">
        <v>13046</v>
      </c>
      <c r="G66" s="27"/>
      <c r="H66" s="7"/>
      <c r="I66" s="28">
        <f t="shared" si="1"/>
        <v>-4116</v>
      </c>
      <c r="J66" s="27">
        <f t="shared" si="1"/>
        <v>248</v>
      </c>
      <c r="K66" s="7"/>
      <c r="L66" s="124">
        <f t="shared" si="2"/>
        <v>0.99878861935267127</v>
      </c>
      <c r="M66" s="27">
        <f t="shared" ca="1" si="3"/>
        <v>5.5326742392965492E-7</v>
      </c>
      <c r="N66" s="44"/>
      <c r="O66" s="44"/>
      <c r="P66" s="7"/>
      <c r="Q66" s="28">
        <f t="shared" ca="1" si="4"/>
        <v>-4097.2191035202513</v>
      </c>
      <c r="R66" s="27">
        <f t="shared" ca="1" si="5"/>
        <v>244.51024577796662</v>
      </c>
      <c r="S66" s="7"/>
      <c r="T66" s="28">
        <f t="shared" ca="1" si="6"/>
        <v>0.9993292220974862</v>
      </c>
      <c r="U66" s="27">
        <f t="shared" ca="1" si="7"/>
        <v>5.9843767389840333E-2</v>
      </c>
      <c r="V66" s="7"/>
      <c r="W66" s="28">
        <f t="shared" ca="1" si="8"/>
        <v>0.99953243883610099</v>
      </c>
      <c r="X66" s="27">
        <f t="shared" ca="1" si="11"/>
        <v>258.64491289355897</v>
      </c>
      <c r="Y66" s="7"/>
      <c r="Z66" s="28">
        <f t="shared" si="12"/>
        <v>258.60599999999999</v>
      </c>
      <c r="AA66" s="27">
        <f t="shared" si="9"/>
        <v>4.5135261654124559</v>
      </c>
      <c r="AB66" s="7"/>
      <c r="AC66" s="28">
        <f t="shared" ca="1" si="0"/>
        <v>3.8912893558972428E-2</v>
      </c>
      <c r="AD66" s="27">
        <f t="shared" ca="1" si="10"/>
        <v>-3.542479133955112E-3</v>
      </c>
      <c r="AE66" s="7">
        <v>103</v>
      </c>
    </row>
    <row r="67" spans="1:31" s="26" customFormat="1" x14ac:dyDescent="0.25">
      <c r="A67" s="26">
        <v>47</v>
      </c>
      <c r="B67" s="26">
        <v>632</v>
      </c>
      <c r="C67" s="26">
        <v>11084</v>
      </c>
      <c r="D67" s="26">
        <v>13082</v>
      </c>
      <c r="E67" s="26">
        <v>15204</v>
      </c>
      <c r="F67" s="26">
        <v>13243</v>
      </c>
      <c r="G67" s="27"/>
      <c r="H67" s="7"/>
      <c r="I67" s="28">
        <f t="shared" si="1"/>
        <v>-4120</v>
      </c>
      <c r="J67" s="27">
        <f t="shared" si="1"/>
        <v>-161</v>
      </c>
      <c r="K67" s="7"/>
      <c r="L67" s="124">
        <f t="shared" si="2"/>
        <v>0.99996437640561731</v>
      </c>
      <c r="M67" s="27">
        <f t="shared" ca="1" si="3"/>
        <v>4.5320067355279999E-8</v>
      </c>
      <c r="N67" s="44"/>
      <c r="O67" s="44"/>
      <c r="P67" s="7"/>
      <c r="Q67" s="28">
        <f t="shared" ca="1" si="4"/>
        <v>-4101.2191035202513</v>
      </c>
      <c r="R67" s="27">
        <f t="shared" ca="1" si="5"/>
        <v>-164.48975422203338</v>
      </c>
      <c r="S67" s="7"/>
      <c r="T67" s="28">
        <f t="shared" ca="1" si="6"/>
        <v>1.0003048391654032</v>
      </c>
      <c r="U67" s="27">
        <f t="shared" ca="1" si="7"/>
        <v>-4.0258789803901171E-2</v>
      </c>
      <c r="V67" s="7"/>
      <c r="W67" s="28">
        <f t="shared" ca="1" si="8"/>
        <v>1.0001772615092654</v>
      </c>
      <c r="X67" s="27">
        <f t="shared" ca="1" si="11"/>
        <v>264.37622762718252</v>
      </c>
      <c r="Y67" s="7"/>
      <c r="Z67" s="28">
        <f t="shared" si="12"/>
        <v>264.29399999999998</v>
      </c>
      <c r="AA67" s="27">
        <f t="shared" si="9"/>
        <v>4.612800493265893</v>
      </c>
      <c r="AB67" s="7"/>
      <c r="AC67" s="28">
        <f t="shared" ca="1" si="0"/>
        <v>8.222762718253307E-2</v>
      </c>
      <c r="AD67" s="27">
        <f t="shared" ca="1" si="10"/>
        <v>-6.8248423061845642E-2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11109</v>
      </c>
      <c r="D68" s="26">
        <v>12894</v>
      </c>
      <c r="E68" s="26">
        <v>15195</v>
      </c>
      <c r="F68" s="26">
        <v>13452</v>
      </c>
      <c r="G68" s="27"/>
      <c r="H68" s="7"/>
      <c r="I68" s="28">
        <f t="shared" si="1"/>
        <v>-4086</v>
      </c>
      <c r="J68" s="27">
        <f t="shared" si="1"/>
        <v>-558</v>
      </c>
      <c r="K68" s="7"/>
      <c r="L68" s="124">
        <f t="shared" si="2"/>
        <v>0.99139908686816192</v>
      </c>
      <c r="M68" s="27">
        <f t="shared" ca="1" si="3"/>
        <v>2.6991262335238036E-8</v>
      </c>
      <c r="N68" s="44"/>
      <c r="O68" s="44"/>
      <c r="P68" s="7"/>
      <c r="Q68" s="28">
        <f t="shared" ca="1" si="4"/>
        <v>-4067.2191035202509</v>
      </c>
      <c r="R68" s="27">
        <f t="shared" ca="1" si="5"/>
        <v>-561.48975422203341</v>
      </c>
      <c r="S68" s="7"/>
      <c r="T68" s="28">
        <f t="shared" ca="1" si="6"/>
        <v>0.99201209408810853</v>
      </c>
      <c r="U68" s="27">
        <f t="shared" ca="1" si="7"/>
        <v>-0.13742435265455002</v>
      </c>
      <c r="V68" s="7"/>
      <c r="W68" s="28">
        <f t="shared" ca="1" si="8"/>
        <v>0.99156337704539488</v>
      </c>
      <c r="X68" s="27">
        <f t="shared" ca="1" si="11"/>
        <v>269.96178625415348</v>
      </c>
      <c r="Y68" s="7"/>
      <c r="Z68" s="28">
        <f t="shared" si="12"/>
        <v>269.93699999999995</v>
      </c>
      <c r="AA68" s="27">
        <f t="shared" si="9"/>
        <v>4.7112894229559323</v>
      </c>
      <c r="AB68" s="7"/>
      <c r="AC68" s="28">
        <f t="shared" ca="1" si="0"/>
        <v>2.4786254153525533E-2</v>
      </c>
      <c r="AD68" s="27">
        <f t="shared" ca="1" si="10"/>
        <v>-2.2803182597499472E-3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11142</v>
      </c>
      <c r="D69" s="26">
        <v>12693</v>
      </c>
      <c r="E69" s="26">
        <v>15155</v>
      </c>
      <c r="F69" s="26">
        <v>13649</v>
      </c>
      <c r="G69" s="27"/>
      <c r="H69" s="7"/>
      <c r="I69" s="28">
        <f t="shared" si="1"/>
        <v>-4013</v>
      </c>
      <c r="J69" s="27">
        <f t="shared" si="1"/>
        <v>-956</v>
      </c>
      <c r="K69" s="7"/>
      <c r="L69" s="124">
        <f t="shared" si="2"/>
        <v>0.97289364277085877</v>
      </c>
      <c r="M69" s="27">
        <f t="shared" ca="1" si="3"/>
        <v>2.9454788383055434E-7</v>
      </c>
      <c r="N69" s="44"/>
      <c r="O69" s="44"/>
      <c r="P69" s="7"/>
      <c r="Q69" s="28">
        <f t="shared" ca="1" si="4"/>
        <v>-3994.2191035202509</v>
      </c>
      <c r="R69" s="27">
        <f t="shared" ca="1" si="5"/>
        <v>-959.48975422203341</v>
      </c>
      <c r="S69" s="7"/>
      <c r="T69" s="28">
        <f t="shared" ca="1" si="6"/>
        <v>0.97420708259862332</v>
      </c>
      <c r="U69" s="27">
        <f t="shared" ca="1" si="7"/>
        <v>-0.23483466503378991</v>
      </c>
      <c r="V69" s="7"/>
      <c r="W69" s="28">
        <f t="shared" ca="1" si="8"/>
        <v>0.97343636542915724</v>
      </c>
      <c r="X69" s="27">
        <f t="shared" ca="1" si="11"/>
        <v>275.63427369458293</v>
      </c>
      <c r="Y69" s="7"/>
      <c r="Z69" s="28">
        <f t="shared" si="12"/>
        <v>275.66099999999994</v>
      </c>
      <c r="AA69" s="27">
        <f t="shared" si="9"/>
        <v>4.8111920693400876</v>
      </c>
      <c r="AB69" s="7"/>
      <c r="AC69" s="28">
        <f t="shared" ca="1" si="0"/>
        <v>-2.6726305417014373E-2</v>
      </c>
      <c r="AD69" s="27">
        <f t="shared" ca="1" si="10"/>
        <v>-2.7478041623623994E-2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11197</v>
      </c>
      <c r="D70" s="26">
        <v>12489</v>
      </c>
      <c r="E70" s="26">
        <v>15090</v>
      </c>
      <c r="F70" s="26">
        <v>13832</v>
      </c>
      <c r="G70" s="27"/>
      <c r="H70" s="7"/>
      <c r="I70" s="28">
        <f t="shared" si="1"/>
        <v>-3893</v>
      </c>
      <c r="J70" s="27">
        <f t="shared" si="1"/>
        <v>-1343</v>
      </c>
      <c r="K70" s="7"/>
      <c r="L70" s="124">
        <f t="shared" si="2"/>
        <v>0.94478868331324506</v>
      </c>
      <c r="M70" s="27">
        <f t="shared" ca="1" si="3"/>
        <v>8.7234820550697955E-7</v>
      </c>
      <c r="N70" s="44"/>
      <c r="O70" s="44"/>
      <c r="P70" s="7"/>
      <c r="Q70" s="28">
        <f t="shared" ca="1" si="4"/>
        <v>-3874.2191035202509</v>
      </c>
      <c r="R70" s="27">
        <f t="shared" ca="1" si="5"/>
        <v>-1346.4897542220333</v>
      </c>
      <c r="S70" s="7"/>
      <c r="T70" s="28">
        <f t="shared" ca="1" si="6"/>
        <v>0.9449385705611133</v>
      </c>
      <c r="U70" s="27">
        <f t="shared" ca="1" si="7"/>
        <v>-0.32955273259852819</v>
      </c>
      <c r="V70" s="7"/>
      <c r="W70" s="28">
        <f t="shared" ca="1" si="8"/>
        <v>0.94385468748589518</v>
      </c>
      <c r="X70" s="27">
        <f t="shared" ca="1" si="11"/>
        <v>281.31818770484961</v>
      </c>
      <c r="Y70" s="7"/>
      <c r="Z70" s="28">
        <f t="shared" si="12"/>
        <v>281.36699999999996</v>
      </c>
      <c r="AA70" s="27">
        <f t="shared" si="9"/>
        <v>4.9107805564588842</v>
      </c>
      <c r="AB70" s="7"/>
      <c r="AC70" s="28">
        <f t="shared" ca="1" si="0"/>
        <v>-4.8812295150355567E-2</v>
      </c>
      <c r="AD70" s="27">
        <f t="shared" ca="1" si="10"/>
        <v>2.5237941893408333E-2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11274</v>
      </c>
      <c r="D71" s="26">
        <v>12309</v>
      </c>
      <c r="E71" s="26">
        <v>15022</v>
      </c>
      <c r="F71" s="26">
        <v>14028</v>
      </c>
      <c r="G71" s="27"/>
      <c r="H71" s="7"/>
      <c r="I71" s="28">
        <f t="shared" si="1"/>
        <v>-3748</v>
      </c>
      <c r="J71" s="27">
        <f t="shared" si="1"/>
        <v>-1719</v>
      </c>
      <c r="K71" s="7"/>
      <c r="L71" s="124">
        <f t="shared" si="2"/>
        <v>0.90738622076283071</v>
      </c>
      <c r="M71" s="27">
        <f t="shared" ca="1" si="3"/>
        <v>6.3687681988282874E-7</v>
      </c>
      <c r="N71" s="44"/>
      <c r="O71" s="44"/>
      <c r="P71" s="7"/>
      <c r="Q71" s="28">
        <f t="shared" ca="1" si="4"/>
        <v>-3729.2191035202509</v>
      </c>
      <c r="R71" s="27">
        <f t="shared" ca="1" si="5"/>
        <v>-1722.4897542220333</v>
      </c>
      <c r="S71" s="7"/>
      <c r="T71" s="28">
        <f t="shared" ca="1" si="6"/>
        <v>0.90957245184912205</v>
      </c>
      <c r="U71" s="27">
        <f t="shared" ca="1" si="7"/>
        <v>-0.42157855534876487</v>
      </c>
      <c r="V71" s="7"/>
      <c r="W71" s="28">
        <f t="shared" ca="1" si="8"/>
        <v>0.90818426638801941</v>
      </c>
      <c r="X71" s="27">
        <f t="shared" ca="1" si="11"/>
        <v>286.97192035838339</v>
      </c>
      <c r="Y71" s="7"/>
      <c r="Z71" s="28">
        <f t="shared" si="12"/>
        <v>287.06399999999996</v>
      </c>
      <c r="AA71" s="27">
        <f t="shared" si="9"/>
        <v>5.0102119639450011</v>
      </c>
      <c r="AB71" s="7"/>
      <c r="AC71" s="28">
        <f t="shared" ca="1" si="0"/>
        <v>-9.2079641616578556E-2</v>
      </c>
      <c r="AD71" s="27">
        <f t="shared" ca="1" si="10"/>
        <v>4.2205564404127927E-2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11361</v>
      </c>
      <c r="D72" s="26">
        <v>12128</v>
      </c>
      <c r="E72" s="26">
        <v>14922</v>
      </c>
      <c r="F72" s="26">
        <v>14192</v>
      </c>
      <c r="G72" s="27"/>
      <c r="H72" s="7"/>
      <c r="I72" s="28">
        <f t="shared" si="1"/>
        <v>-3561</v>
      </c>
      <c r="J72" s="27">
        <f t="shared" si="1"/>
        <v>-2064</v>
      </c>
      <c r="K72" s="7"/>
      <c r="L72" s="124">
        <f t="shared" si="2"/>
        <v>0.86245729008763006</v>
      </c>
      <c r="M72" s="27">
        <f t="shared" ca="1" si="3"/>
        <v>2.6376067840392717E-8</v>
      </c>
      <c r="N72" s="44"/>
      <c r="O72" s="44"/>
      <c r="P72" s="7"/>
      <c r="Q72" s="28">
        <f t="shared" ca="1" si="4"/>
        <v>-3542.2191035202509</v>
      </c>
      <c r="R72" s="27">
        <f t="shared" ca="1" si="5"/>
        <v>-2067.4897542220333</v>
      </c>
      <c r="S72" s="7"/>
      <c r="T72" s="28">
        <f t="shared" ca="1" si="6"/>
        <v>0.86396235392400234</v>
      </c>
      <c r="U72" s="27">
        <f t="shared" ca="1" si="7"/>
        <v>-0.50601714271267884</v>
      </c>
      <c r="V72" s="7"/>
      <c r="W72" s="28">
        <f t="shared" ca="1" si="8"/>
        <v>0.86229488298236556</v>
      </c>
      <c r="X72" s="27">
        <f t="shared" ca="1" si="11"/>
        <v>292.47674509392368</v>
      </c>
      <c r="Y72" s="7"/>
      <c r="Z72" s="28">
        <f t="shared" si="12"/>
        <v>292.59899999999999</v>
      </c>
      <c r="AA72" s="27">
        <f t="shared" si="9"/>
        <v>5.1068159380428879</v>
      </c>
      <c r="AB72" s="7"/>
      <c r="AC72" s="28">
        <f t="shared" ca="1" si="0"/>
        <v>-0.12225490607630718</v>
      </c>
      <c r="AD72" s="27">
        <f t="shared" ca="1" si="10"/>
        <v>2.4174640414059922E-2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11475</v>
      </c>
      <c r="D73" s="26">
        <v>11968</v>
      </c>
      <c r="E73" s="26">
        <v>14821</v>
      </c>
      <c r="F73" s="26">
        <v>14363</v>
      </c>
      <c r="G73" s="27"/>
      <c r="H73" s="7"/>
      <c r="I73" s="28">
        <f t="shared" si="1"/>
        <v>-3346</v>
      </c>
      <c r="J73" s="27">
        <f t="shared" si="1"/>
        <v>-2395</v>
      </c>
      <c r="K73" s="7"/>
      <c r="L73" s="124">
        <f t="shared" si="2"/>
        <v>0.80994648198771169</v>
      </c>
      <c r="M73" s="27">
        <f t="shared" ca="1" si="3"/>
        <v>1.2889245811589881E-7</v>
      </c>
      <c r="N73" s="44"/>
      <c r="O73" s="44"/>
      <c r="P73" s="7"/>
      <c r="Q73" s="28">
        <f t="shared" ca="1" si="4"/>
        <v>-3327.2191035202509</v>
      </c>
      <c r="R73" s="27">
        <f t="shared" ca="1" si="5"/>
        <v>-2398.4897542220333</v>
      </c>
      <c r="S73" s="7"/>
      <c r="T73" s="28">
        <f t="shared" ca="1" si="6"/>
        <v>0.81152293652346363</v>
      </c>
      <c r="U73" s="27">
        <f t="shared" ca="1" si="7"/>
        <v>-0.58702923667631812</v>
      </c>
      <c r="V73" s="7"/>
      <c r="W73" s="28">
        <f t="shared" ca="1" si="8"/>
        <v>0.80958746602968767</v>
      </c>
      <c r="X73" s="27">
        <f t="shared" ca="1" si="11"/>
        <v>298.01696704274866</v>
      </c>
      <c r="Y73" s="7"/>
      <c r="Z73" s="28">
        <f t="shared" si="12"/>
        <v>298.089</v>
      </c>
      <c r="AA73" s="27">
        <f t="shared" si="9"/>
        <v>5.2026345139773769</v>
      </c>
      <c r="AB73" s="7"/>
      <c r="AC73" s="28">
        <f t="shared" ca="1" si="0"/>
        <v>-7.2032957251337848E-2</v>
      </c>
      <c r="AD73" s="27">
        <f t="shared" ca="1" si="10"/>
        <v>6.4085476770401328E-3</v>
      </c>
      <c r="AE73" s="7">
        <v>96</v>
      </c>
    </row>
    <row r="74" spans="1:31" s="26" customFormat="1" x14ac:dyDescent="0.25">
      <c r="A74" s="26">
        <v>54</v>
      </c>
      <c r="B74" s="26">
        <v>627</v>
      </c>
      <c r="C74" s="26">
        <v>11602</v>
      </c>
      <c r="D74" s="26">
        <v>11813</v>
      </c>
      <c r="E74" s="26">
        <v>14698</v>
      </c>
      <c r="F74" s="26">
        <v>14525</v>
      </c>
      <c r="G74" s="27"/>
      <c r="H74" s="7"/>
      <c r="I74" s="28">
        <f t="shared" si="1"/>
        <v>-3096</v>
      </c>
      <c r="J74" s="27">
        <f t="shared" si="1"/>
        <v>-2712</v>
      </c>
      <c r="K74" s="7"/>
      <c r="L74" s="124">
        <f t="shared" si="2"/>
        <v>0.74823202588482574</v>
      </c>
      <c r="M74" s="27">
        <f t="shared" ca="1" si="3"/>
        <v>1.5043133851279217E-8</v>
      </c>
      <c r="N74" s="44"/>
      <c r="O74" s="44"/>
      <c r="P74" s="7"/>
      <c r="Q74" s="28">
        <f t="shared" ca="1" si="4"/>
        <v>-3077.2191035202509</v>
      </c>
      <c r="R74" s="27">
        <f t="shared" ca="1" si="5"/>
        <v>-2715.4897542220333</v>
      </c>
      <c r="S74" s="7"/>
      <c r="T74" s="28">
        <f t="shared" ca="1" si="6"/>
        <v>0.75054686977865115</v>
      </c>
      <c r="U74" s="27">
        <f t="shared" ca="1" si="7"/>
        <v>-0.66461483723968251</v>
      </c>
      <c r="V74" s="7"/>
      <c r="W74" s="28">
        <f t="shared" ca="1" si="8"/>
        <v>0.74835467633876407</v>
      </c>
      <c r="X74" s="27">
        <f t="shared" ca="1" si="11"/>
        <v>303.67954670256267</v>
      </c>
      <c r="Y74" s="7"/>
      <c r="Z74" s="28">
        <f t="shared" si="12"/>
        <v>303.73199999999997</v>
      </c>
      <c r="AA74" s="27">
        <f t="shared" si="9"/>
        <v>5.3011234436674162</v>
      </c>
      <c r="AB74" s="7"/>
      <c r="AC74" s="28">
        <f t="shared" ca="1" si="0"/>
        <v>-5.2453297437295987E-2</v>
      </c>
      <c r="AD74" s="27">
        <f t="shared" ca="1" si="10"/>
        <v>1.5212415868290918E-3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11747</v>
      </c>
      <c r="D75" s="26">
        <v>11671</v>
      </c>
      <c r="E75" s="26">
        <v>14560</v>
      </c>
      <c r="F75" s="26">
        <v>14670</v>
      </c>
      <c r="G75" s="27"/>
      <c r="H75" s="7"/>
      <c r="I75" s="28">
        <f t="shared" si="1"/>
        <v>-2813</v>
      </c>
      <c r="J75" s="27">
        <f t="shared" si="1"/>
        <v>-2999</v>
      </c>
      <c r="K75" s="7"/>
      <c r="L75" s="124">
        <f t="shared" si="2"/>
        <v>0.67949500243771099</v>
      </c>
      <c r="M75" s="27">
        <f t="shared" ca="1" si="3"/>
        <v>1.5819433155484237E-7</v>
      </c>
      <c r="N75" s="44"/>
      <c r="O75" s="44"/>
      <c r="P75" s="7"/>
      <c r="Q75" s="28">
        <f t="shared" ca="1" si="4"/>
        <v>-2794.2191035202509</v>
      </c>
      <c r="R75" s="27">
        <f t="shared" ca="1" si="5"/>
        <v>-3002.4897542220333</v>
      </c>
      <c r="S75" s="7"/>
      <c r="T75" s="28">
        <f t="shared" ca="1" si="6"/>
        <v>0.68152196222352346</v>
      </c>
      <c r="U75" s="27">
        <f t="shared" ca="1" si="7"/>
        <v>-0.73485795194531534</v>
      </c>
      <c r="V75" s="7"/>
      <c r="W75" s="28">
        <f t="shared" ca="1" si="8"/>
        <v>0.67909726592749997</v>
      </c>
      <c r="X75" s="27">
        <f t="shared" ca="1" si="11"/>
        <v>309.32956602728609</v>
      </c>
      <c r="Y75" s="7"/>
      <c r="Z75" s="28">
        <f t="shared" si="12"/>
        <v>309.35699999999997</v>
      </c>
      <c r="AA75" s="27">
        <f t="shared" si="9"/>
        <v>5.3992982140920978</v>
      </c>
      <c r="AB75" s="7"/>
      <c r="AC75" s="28">
        <f t="shared" ca="1" si="0"/>
        <v>-2.7433972713879484E-2</v>
      </c>
      <c r="AD75" s="27">
        <f t="shared" ca="1" si="10"/>
        <v>-1.3361038264747549E-2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11895</v>
      </c>
      <c r="D76" s="26">
        <v>11528</v>
      </c>
      <c r="E76" s="26">
        <v>14392</v>
      </c>
      <c r="F76" s="26">
        <v>14793</v>
      </c>
      <c r="G76" s="27"/>
      <c r="H76" s="7"/>
      <c r="I76" s="28">
        <f t="shared" si="1"/>
        <v>-2497</v>
      </c>
      <c r="J76" s="27">
        <f t="shared" si="1"/>
        <v>-3265</v>
      </c>
      <c r="K76" s="7"/>
      <c r="L76" s="124">
        <f t="shared" si="2"/>
        <v>0.60308427715500124</v>
      </c>
      <c r="M76" s="27">
        <f t="shared" ca="1" si="3"/>
        <v>1.6289967515484781E-6</v>
      </c>
      <c r="N76" s="44"/>
      <c r="O76" s="44"/>
      <c r="P76" s="7"/>
      <c r="Q76" s="28">
        <f t="shared" ca="1" si="4"/>
        <v>-2478.2191035202509</v>
      </c>
      <c r="R76" s="27">
        <f t="shared" ca="1" si="5"/>
        <v>-3268.4897542220333</v>
      </c>
      <c r="S76" s="7"/>
      <c r="T76" s="28">
        <f t="shared" ca="1" si="6"/>
        <v>0.60444821385808056</v>
      </c>
      <c r="U76" s="27">
        <f t="shared" ca="1" si="7"/>
        <v>-0.79996132655053598</v>
      </c>
      <c r="V76" s="7"/>
      <c r="W76" s="28">
        <f t="shared" ca="1" si="8"/>
        <v>0.60180795558441313</v>
      </c>
      <c r="X76" s="27">
        <f t="shared" ca="1" si="11"/>
        <v>315.11721298770851</v>
      </c>
      <c r="Y76" s="7"/>
      <c r="Z76" s="28">
        <f t="shared" si="12"/>
        <v>315.06299999999999</v>
      </c>
      <c r="AA76" s="27">
        <f t="shared" si="9"/>
        <v>5.4988867012108935</v>
      </c>
      <c r="AB76" s="7"/>
      <c r="AC76" s="28">
        <f t="shared" ca="1" si="0"/>
        <v>5.4212987708524452E-2</v>
      </c>
      <c r="AD76" s="27">
        <f t="shared" ca="1" si="10"/>
        <v>-0.11023009266199324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12068</v>
      </c>
      <c r="D77" s="26">
        <v>11418</v>
      </c>
      <c r="E77" s="26">
        <v>14231</v>
      </c>
      <c r="F77" s="26">
        <v>14913</v>
      </c>
      <c r="G77" s="27"/>
      <c r="H77" s="7"/>
      <c r="I77" s="28">
        <f t="shared" si="1"/>
        <v>-2163</v>
      </c>
      <c r="J77" s="27">
        <f t="shared" si="1"/>
        <v>-3495</v>
      </c>
      <c r="K77" s="7"/>
      <c r="L77" s="124">
        <f t="shared" si="2"/>
        <v>0.51975566379598293</v>
      </c>
      <c r="M77" s="27">
        <f t="shared" ca="1" si="3"/>
        <v>1.6144124213349795E-7</v>
      </c>
      <c r="N77" s="44"/>
      <c r="O77" s="44"/>
      <c r="P77" s="7"/>
      <c r="Q77" s="28">
        <f t="shared" ca="1" si="4"/>
        <v>-2144.2191035202509</v>
      </c>
      <c r="R77" s="27">
        <f t="shared" ca="1" si="5"/>
        <v>-3498.4897542220333</v>
      </c>
      <c r="S77" s="7"/>
      <c r="T77" s="28">
        <f t="shared" ca="1" si="6"/>
        <v>0.52298418868701102</v>
      </c>
      <c r="U77" s="27">
        <f t="shared" ca="1" si="7"/>
        <v>-0.85625371812647855</v>
      </c>
      <c r="V77" s="7"/>
      <c r="W77" s="28">
        <f t="shared" ca="1" si="8"/>
        <v>0.52015746130982976</v>
      </c>
      <c r="X77" s="27">
        <f t="shared" ca="1" si="11"/>
        <v>320.7933562103359</v>
      </c>
      <c r="Y77" s="7"/>
      <c r="Z77" s="28">
        <f t="shared" si="12"/>
        <v>320.83199999999999</v>
      </c>
      <c r="AA77" s="27">
        <f t="shared" si="9"/>
        <v>5.5995747457584466</v>
      </c>
      <c r="AB77" s="7"/>
      <c r="AC77" s="28">
        <f t="shared" ca="1" si="0"/>
        <v>-3.8643789664092765E-2</v>
      </c>
      <c r="AD77" s="27">
        <f t="shared" ca="1" si="10"/>
        <v>-1.2549047808533942E-2</v>
      </c>
      <c r="AE77" s="7">
        <v>92</v>
      </c>
    </row>
    <row r="78" spans="1:31" s="26" customFormat="1" x14ac:dyDescent="0.25">
      <c r="A78" s="26">
        <v>58</v>
      </c>
      <c r="B78" s="26">
        <v>643</v>
      </c>
      <c r="C78" s="26">
        <v>12235</v>
      </c>
      <c r="D78" s="26">
        <v>11308</v>
      </c>
      <c r="E78" s="26">
        <v>14036</v>
      </c>
      <c r="F78" s="26">
        <v>15000</v>
      </c>
      <c r="G78" s="27"/>
      <c r="H78" s="7"/>
      <c r="I78" s="28">
        <f t="shared" si="1"/>
        <v>-1801</v>
      </c>
      <c r="J78" s="27">
        <f t="shared" si="1"/>
        <v>-3692</v>
      </c>
      <c r="K78" s="7"/>
      <c r="L78" s="124">
        <f t="shared" si="2"/>
        <v>0.43087682647379372</v>
      </c>
      <c r="M78" s="27">
        <f t="shared" ca="1" si="3"/>
        <v>6.8471361566170725E-7</v>
      </c>
      <c r="N78" s="44"/>
      <c r="O78" s="44"/>
      <c r="P78" s="7"/>
      <c r="Q78" s="28">
        <f t="shared" ca="1" si="4"/>
        <v>-1782.2191035202509</v>
      </c>
      <c r="R78" s="27">
        <f t="shared" ca="1" si="5"/>
        <v>-3695.4897542220333</v>
      </c>
      <c r="S78" s="7"/>
      <c r="T78" s="28">
        <f t="shared" ca="1" si="6"/>
        <v>0.43469084404052261</v>
      </c>
      <c r="U78" s="27">
        <f t="shared" ca="1" si="7"/>
        <v>-0.90446937525891646</v>
      </c>
      <c r="V78" s="7"/>
      <c r="W78" s="28">
        <f t="shared" ca="1" si="8"/>
        <v>0.43170430071246324</v>
      </c>
      <c r="X78" s="27">
        <f t="shared" ca="1" si="11"/>
        <v>326.55602379370259</v>
      </c>
      <c r="Y78" s="7"/>
      <c r="Z78" s="28">
        <f t="shared" si="12"/>
        <v>326.61899999999997</v>
      </c>
      <c r="AA78" s="27">
        <f t="shared" si="9"/>
        <v>5.7005769495713583</v>
      </c>
      <c r="AB78" s="7"/>
      <c r="AC78" s="28">
        <f t="shared" ca="1" si="0"/>
        <v>-6.2976206297378212E-2</v>
      </c>
      <c r="AD78" s="27">
        <f t="shared" ca="1" si="10"/>
        <v>7.611255488484403E-3</v>
      </c>
      <c r="AE78" s="7">
        <v>91</v>
      </c>
    </row>
    <row r="79" spans="1:31" s="26" customFormat="1" x14ac:dyDescent="0.25">
      <c r="A79" s="26">
        <v>59</v>
      </c>
      <c r="B79" s="26">
        <v>620</v>
      </c>
      <c r="C79" s="26">
        <v>12423</v>
      </c>
      <c r="D79" s="26">
        <v>11236</v>
      </c>
      <c r="E79" s="26">
        <v>13860</v>
      </c>
      <c r="F79" s="26">
        <v>15084</v>
      </c>
      <c r="G79" s="27"/>
      <c r="H79" s="7"/>
      <c r="I79" s="28">
        <f t="shared" si="1"/>
        <v>-1437</v>
      </c>
      <c r="J79" s="27">
        <f t="shared" si="1"/>
        <v>-3848</v>
      </c>
      <c r="K79" s="7"/>
      <c r="L79" s="124">
        <f t="shared" si="2"/>
        <v>0.3410059581081869</v>
      </c>
      <c r="M79" s="27">
        <f t="shared" ca="1" si="3"/>
        <v>3.2060036316484088E-6</v>
      </c>
      <c r="N79" s="44"/>
      <c r="O79" s="44"/>
      <c r="P79" s="7"/>
      <c r="Q79" s="28">
        <f t="shared" ca="1" si="4"/>
        <v>-1418.2191035202509</v>
      </c>
      <c r="R79" s="27">
        <f t="shared" ca="1" si="5"/>
        <v>-3851.4897542220333</v>
      </c>
      <c r="S79" s="7"/>
      <c r="T79" s="28">
        <f t="shared" ca="1" si="6"/>
        <v>0.34590969086007567</v>
      </c>
      <c r="U79" s="27">
        <f t="shared" ca="1" si="7"/>
        <v>-0.94265030171912101</v>
      </c>
      <c r="V79" s="7"/>
      <c r="W79" s="28">
        <f t="shared" ca="1" si="8"/>
        <v>0.34279648976991434</v>
      </c>
      <c r="X79" s="27">
        <f t="shared" ca="1" si="11"/>
        <v>332.08733376539396</v>
      </c>
      <c r="Y79" s="7"/>
      <c r="Z79" s="28">
        <f t="shared" si="12"/>
        <v>332.19899999999996</v>
      </c>
      <c r="AA79" s="27">
        <f t="shared" si="9"/>
        <v>5.797966321832642</v>
      </c>
      <c r="AB79" s="7"/>
      <c r="AC79" s="28">
        <f t="shared" ca="1" si="0"/>
        <v>-0.11166623460599112</v>
      </c>
      <c r="AD79" s="27">
        <f t="shared" ca="1" si="10"/>
        <v>5.3429903792959976E-2</v>
      </c>
      <c r="AE79" s="7">
        <v>90</v>
      </c>
    </row>
    <row r="80" spans="1:31" s="26" customFormat="1" x14ac:dyDescent="0.25">
      <c r="A80" s="26">
        <v>60</v>
      </c>
      <c r="B80" s="26">
        <v>621</v>
      </c>
      <c r="C80" s="26">
        <v>12618</v>
      </c>
      <c r="D80" s="26">
        <v>11179</v>
      </c>
      <c r="E80" s="26">
        <v>13675</v>
      </c>
      <c r="F80" s="26">
        <v>15149</v>
      </c>
      <c r="G80" s="27"/>
      <c r="H80" s="7"/>
      <c r="I80" s="28">
        <f t="shared" si="1"/>
        <v>-1057</v>
      </c>
      <c r="J80" s="27">
        <f t="shared" si="1"/>
        <v>-3970</v>
      </c>
      <c r="K80" s="7"/>
      <c r="L80" s="124">
        <f t="shared" si="2"/>
        <v>0.24774937060702446</v>
      </c>
      <c r="M80" s="27">
        <f t="shared" ca="1" si="3"/>
        <v>5.1271354788275992E-6</v>
      </c>
      <c r="N80" s="44"/>
      <c r="O80" s="44"/>
      <c r="P80" s="7"/>
      <c r="Q80" s="28">
        <f t="shared" ca="1" si="4"/>
        <v>-1038.2191035202509</v>
      </c>
      <c r="R80" s="27">
        <f t="shared" ca="1" si="5"/>
        <v>-3973.4897542220333</v>
      </c>
      <c r="S80" s="7"/>
      <c r="T80" s="28">
        <f t="shared" ca="1" si="6"/>
        <v>0.25322606940796072</v>
      </c>
      <c r="U80" s="27">
        <f t="shared" ca="1" si="7"/>
        <v>-0.97250974420722969</v>
      </c>
      <c r="V80" s="7"/>
      <c r="W80" s="28">
        <f t="shared" ca="1" si="8"/>
        <v>0.25001368849080924</v>
      </c>
      <c r="X80" s="27">
        <f t="shared" ca="1" si="11"/>
        <v>337.6537781920041</v>
      </c>
      <c r="Y80" s="7"/>
      <c r="Z80" s="28">
        <f t="shared" si="12"/>
        <v>337.78799999999995</v>
      </c>
      <c r="AA80" s="27">
        <f t="shared" si="9"/>
        <v>5.8955127737266046</v>
      </c>
      <c r="AB80" s="7"/>
      <c r="AC80" s="28">
        <f t="shared" ca="1" si="0"/>
        <v>-0.13422180799585703</v>
      </c>
      <c r="AD80" s="27">
        <f t="shared" ca="1" si="10"/>
        <v>8.0152599018504134E-2</v>
      </c>
      <c r="AE80" s="7">
        <v>89</v>
      </c>
    </row>
    <row r="81" spans="1:31" s="26" customFormat="1" x14ac:dyDescent="0.25">
      <c r="A81" s="26">
        <v>61</v>
      </c>
      <c r="B81" s="26">
        <v>607</v>
      </c>
      <c r="C81" s="26">
        <v>12803</v>
      </c>
      <c r="D81" s="26">
        <v>11138</v>
      </c>
      <c r="E81" s="26">
        <v>13481</v>
      </c>
      <c r="F81" s="26">
        <v>15187</v>
      </c>
      <c r="G81" s="27"/>
      <c r="H81" s="7"/>
      <c r="I81" s="28">
        <f t="shared" si="1"/>
        <v>-678</v>
      </c>
      <c r="J81" s="27">
        <f t="shared" si="1"/>
        <v>-4049</v>
      </c>
      <c r="K81" s="7"/>
      <c r="L81" s="124">
        <f t="shared" si="2"/>
        <v>0.15431048329887917</v>
      </c>
      <c r="M81" s="27">
        <f t="shared" ca="1" si="3"/>
        <v>1.0234163816970608E-5</v>
      </c>
      <c r="N81" s="44"/>
      <c r="O81" s="44"/>
      <c r="P81" s="7"/>
      <c r="Q81" s="28">
        <f t="shared" ca="1" si="4"/>
        <v>-659.21910352025088</v>
      </c>
      <c r="R81" s="27">
        <f t="shared" ca="1" si="5"/>
        <v>-4052.4897542220333</v>
      </c>
      <c r="S81" s="7"/>
      <c r="T81" s="28">
        <f t="shared" ca="1" si="6"/>
        <v>0.16078635222282503</v>
      </c>
      <c r="U81" s="27">
        <f t="shared" ca="1" si="7"/>
        <v>-0.99184495696592312</v>
      </c>
      <c r="V81" s="7"/>
      <c r="W81" s="28">
        <f t="shared" ca="1" si="8"/>
        <v>0.15750957126531126</v>
      </c>
      <c r="X81" s="27">
        <f t="shared" ca="1" si="11"/>
        <v>343.04773760703779</v>
      </c>
      <c r="Y81" s="7"/>
      <c r="Z81" s="28">
        <f t="shared" si="12"/>
        <v>343.25099999999998</v>
      </c>
      <c r="AA81" s="27">
        <f t="shared" si="9"/>
        <v>5.9908601107630552</v>
      </c>
      <c r="AB81" s="7"/>
      <c r="AC81" s="28">
        <f t="shared" ca="1" si="0"/>
        <v>-0.20326239296218773</v>
      </c>
      <c r="AD81" s="27">
        <f t="shared" ca="1" si="10"/>
        <v>8.2900729875859724E-2</v>
      </c>
      <c r="AE81" s="7">
        <v>88</v>
      </c>
    </row>
    <row r="82" spans="1:31" s="26" customFormat="1" x14ac:dyDescent="0.25">
      <c r="A82" s="26">
        <v>62</v>
      </c>
      <c r="B82" s="26">
        <v>618</v>
      </c>
      <c r="C82" s="26">
        <v>13010</v>
      </c>
      <c r="D82" s="26">
        <v>11115</v>
      </c>
      <c r="E82" s="26">
        <v>13288</v>
      </c>
      <c r="F82" s="26">
        <v>15213</v>
      </c>
      <c r="G82" s="27"/>
      <c r="H82" s="7"/>
      <c r="I82" s="28">
        <f t="shared" si="1"/>
        <v>-278</v>
      </c>
      <c r="J82" s="27">
        <f t="shared" si="1"/>
        <v>-4098</v>
      </c>
      <c r="K82" s="7"/>
      <c r="L82" s="124">
        <f t="shared" si="2"/>
        <v>5.7741772165107397E-2</v>
      </c>
      <c r="M82" s="27">
        <f t="shared" ca="1" si="3"/>
        <v>4.691245571054645E-6</v>
      </c>
      <c r="N82" s="44"/>
      <c r="O82" s="44"/>
      <c r="P82" s="7"/>
      <c r="Q82" s="28">
        <f t="shared" ca="1" si="4"/>
        <v>-259.21910352025088</v>
      </c>
      <c r="R82" s="27">
        <f t="shared" ca="1" si="5"/>
        <v>-4101.4897542220333</v>
      </c>
      <c r="S82" s="7"/>
      <c r="T82" s="28">
        <f t="shared" ca="1" si="6"/>
        <v>6.3224645431125076E-2</v>
      </c>
      <c r="U82" s="27">
        <f t="shared" ca="1" si="7"/>
        <v>-1.0038376838668848</v>
      </c>
      <c r="V82" s="7"/>
      <c r="W82" s="28">
        <f t="shared" ca="1" si="8"/>
        <v>5.9907700504423969E-2</v>
      </c>
      <c r="X82" s="27">
        <f t="shared" ca="1" si="11"/>
        <v>348.65593665944743</v>
      </c>
      <c r="Y82" s="7"/>
      <c r="Z82" s="28">
        <f t="shared" si="12"/>
        <v>348.81299999999999</v>
      </c>
      <c r="AA82" s="27">
        <f t="shared" si="9"/>
        <v>6.0879353237589804</v>
      </c>
      <c r="AB82" s="7"/>
      <c r="AC82" s="28">
        <f t="shared" ca="1" si="0"/>
        <v>-0.15706334055255411</v>
      </c>
      <c r="AD82" s="27">
        <f t="shared" ca="1" si="10"/>
        <v>-3.2574689151772418E-2</v>
      </c>
      <c r="AE82" s="7">
        <v>87</v>
      </c>
    </row>
    <row r="83" spans="1:31" s="26" customFormat="1" x14ac:dyDescent="0.25">
      <c r="A83" s="26">
        <v>63</v>
      </c>
      <c r="B83" s="26">
        <v>635</v>
      </c>
      <c r="C83" s="26">
        <v>13208</v>
      </c>
      <c r="D83" s="26">
        <v>11109</v>
      </c>
      <c r="E83" s="26">
        <v>13078</v>
      </c>
      <c r="F83" s="26">
        <v>15212</v>
      </c>
      <c r="G83" s="27"/>
      <c r="H83" s="7"/>
      <c r="I83" s="28">
        <f t="shared" si="1"/>
        <v>130</v>
      </c>
      <c r="J83" s="27">
        <f t="shared" si="1"/>
        <v>-4103</v>
      </c>
      <c r="K83" s="7"/>
      <c r="L83" s="124">
        <f t="shared" si="2"/>
        <v>-4.2042875982371275E-2</v>
      </c>
      <c r="M83" s="27">
        <f t="shared" ca="1" si="3"/>
        <v>5.9197235049720973E-6</v>
      </c>
      <c r="N83" s="44"/>
      <c r="O83" s="44"/>
      <c r="P83" s="7"/>
      <c r="Q83" s="28">
        <f t="shared" ca="1" si="4"/>
        <v>148.78089647974912</v>
      </c>
      <c r="R83" s="27">
        <f t="shared" ca="1" si="5"/>
        <v>-4106.4897542220333</v>
      </c>
      <c r="S83" s="7"/>
      <c r="T83" s="28">
        <f t="shared" ca="1" si="6"/>
        <v>-3.6288295496408864E-2</v>
      </c>
      <c r="U83" s="27">
        <f t="shared" ca="1" si="7"/>
        <v>-1.0050614315098401</v>
      </c>
      <c r="V83" s="7"/>
      <c r="W83" s="28">
        <f t="shared" ca="1" si="8"/>
        <v>-3.9609827790293671E-2</v>
      </c>
      <c r="X83" s="27">
        <f t="shared" ca="1" si="11"/>
        <v>354.32810105785239</v>
      </c>
      <c r="Y83" s="7"/>
      <c r="Z83" s="28">
        <f t="shared" si="12"/>
        <v>354.52799999999996</v>
      </c>
      <c r="AA83" s="27">
        <f t="shared" si="9"/>
        <v>6.187680890510455</v>
      </c>
      <c r="AB83" s="7"/>
      <c r="AC83" s="28">
        <f t="shared" ca="1" si="0"/>
        <v>-0.19989894214756987</v>
      </c>
      <c r="AD83" s="27">
        <f t="shared" ca="1" si="10"/>
        <v>2.7544920278103291E-2</v>
      </c>
      <c r="AE83" s="7">
        <v>86</v>
      </c>
    </row>
    <row r="84" spans="1:31" s="26" customFormat="1" x14ac:dyDescent="0.25">
      <c r="A84" s="26">
        <v>64</v>
      </c>
      <c r="B84" s="26">
        <v>628</v>
      </c>
      <c r="C84" s="26">
        <v>13407</v>
      </c>
      <c r="D84" s="26">
        <v>11133</v>
      </c>
      <c r="E84" s="26">
        <v>12880</v>
      </c>
      <c r="F84" s="26">
        <v>15198</v>
      </c>
      <c r="G84" s="27"/>
      <c r="H84" s="7"/>
      <c r="I84" s="28">
        <f t="shared" si="1"/>
        <v>527</v>
      </c>
      <c r="J84" s="27">
        <f t="shared" si="1"/>
        <v>-4065</v>
      </c>
      <c r="K84" s="7"/>
      <c r="L84" s="124">
        <f t="shared" si="2"/>
        <v>-0.14032202521964152</v>
      </c>
      <c r="M84" s="27">
        <f t="shared" ca="1" si="3"/>
        <v>1.5306945558074746E-5</v>
      </c>
      <c r="N84" s="44"/>
      <c r="O84" s="44"/>
      <c r="P84" s="7"/>
      <c r="Q84" s="28">
        <f t="shared" ca="1" si="4"/>
        <v>545.78089647974912</v>
      </c>
      <c r="R84" s="27">
        <f t="shared" ca="1" si="5"/>
        <v>-4068.4897542220333</v>
      </c>
      <c r="S84" s="7"/>
      <c r="T84" s="28">
        <f t="shared" ca="1" si="6"/>
        <v>-0.13311828948717105</v>
      </c>
      <c r="U84" s="27">
        <f t="shared" ca="1" si="7"/>
        <v>-0.99576094942338</v>
      </c>
      <c r="V84" s="7"/>
      <c r="W84" s="28">
        <f t="shared" ca="1" si="8"/>
        <v>-0.13640961604394494</v>
      </c>
      <c r="X84" s="27">
        <f ca="1">IF(MOD(ATAN2(U84,W84)*180/PI()-$J$9+360,360)&lt;355,MOD(ATAN2(U84,W84)*180/PI()-$J$9+360,360)+360,MOD(ATAN2(U84,W84)*180/PI()-$J$9+360,360))</f>
        <v>359.87163618091034</v>
      </c>
      <c r="Y84" s="7"/>
      <c r="Z84" s="28">
        <f t="shared" si="12"/>
        <v>360.17999999999995</v>
      </c>
      <c r="AA84" s="27">
        <f t="shared" si="9"/>
        <v>6.2863268998331758</v>
      </c>
      <c r="AB84" s="7"/>
      <c r="AC84" s="28">
        <f t="shared" ref="AC84:AC147" ca="1" si="13">X84-Z84</f>
        <v>-0.30836381908960675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13371</v>
      </c>
      <c r="D85" s="26">
        <v>11092</v>
      </c>
      <c r="E85" s="26">
        <v>12832</v>
      </c>
      <c r="F85" s="26">
        <v>15142</v>
      </c>
      <c r="G85" s="27"/>
      <c r="H85" s="7"/>
      <c r="I85" s="28">
        <f t="shared" ref="I85:J148" si="14">C85-E85</f>
        <v>539</v>
      </c>
      <c r="J85" s="27">
        <f t="shared" si="14"/>
        <v>-4050</v>
      </c>
      <c r="K85" s="7"/>
      <c r="L85" s="124">
        <f>$O$3*SIN(2*PI()/$O$4*($Z85+$O$5))+$O$6</f>
        <v>-0.14083757669777744</v>
      </c>
      <c r="M85" s="27">
        <f t="shared" ref="M85:M148" ca="1" si="15">(W85-L85)^2</f>
        <v>2.2898513775903201E-6</v>
      </c>
      <c r="N85" s="44"/>
      <c r="O85" s="44"/>
      <c r="P85" s="7"/>
      <c r="Q85" s="28">
        <f t="shared" ref="Q85:Q148" ca="1" si="16">I85-$J$4</f>
        <v>557.78089647974912</v>
      </c>
      <c r="R85" s="27">
        <f t="shared" ref="R85:R148" ca="1" si="17">J85-$J$3</f>
        <v>-4053.4897542220333</v>
      </c>
      <c r="S85" s="7"/>
      <c r="T85" s="28">
        <f t="shared" ref="T85:T148" ca="1" si="18">Q85/$J$7</f>
        <v>-0.13604514069092205</v>
      </c>
      <c r="U85" s="27">
        <f t="shared" ref="U85:U148" ca="1" si="19">R85/$J$6</f>
        <v>-0.99208970649451411</v>
      </c>
      <c r="V85" s="7"/>
      <c r="W85" s="28">
        <f t="shared" ref="W85:W148" ca="1" si="20">(T85-U85*SIN(-$J$11*PI()/180))/(COS(-$J$11*PI()/180))</f>
        <v>-0.13932435120975845</v>
      </c>
      <c r="X85" s="27">
        <f ca="1">IF(MOD(ATAN2(U85,W85)*180/PI()-$J$9+360,360)&lt;355,MOD(ATAN2(U85,W85)*180/PI()-$J$9+360,360)+360,MOD(ATAN2(U85,W85)*180/PI()-$J$9+360,360))</f>
        <v>360.06528870410028</v>
      </c>
      <c r="Y85" s="7"/>
      <c r="Z85" s="28">
        <f t="shared" si="12"/>
        <v>360.17999999999995</v>
      </c>
      <c r="AA85" s="27">
        <f t="shared" ref="AA85:AA148" si="21">Z85*PI()/180</f>
        <v>6.2863268998331758</v>
      </c>
      <c r="AB85" s="7"/>
      <c r="AC85" s="28">
        <f t="shared" ca="1" si="13"/>
        <v>-0.11471129589966722</v>
      </c>
      <c r="AD85" s="27"/>
      <c r="AE85" s="7"/>
    </row>
    <row r="86" spans="1:31" s="26" customFormat="1" x14ac:dyDescent="0.25">
      <c r="A86" s="26">
        <v>1</v>
      </c>
      <c r="B86" s="26">
        <v>-607</v>
      </c>
      <c r="C86" s="26">
        <v>13173</v>
      </c>
      <c r="D86" s="26">
        <v>11075</v>
      </c>
      <c r="E86" s="26">
        <v>13028</v>
      </c>
      <c r="F86" s="26">
        <v>15163</v>
      </c>
      <c r="G86" s="27"/>
      <c r="H86" s="7"/>
      <c r="I86" s="28">
        <f t="shared" si="14"/>
        <v>145</v>
      </c>
      <c r="J86" s="27">
        <f t="shared" si="14"/>
        <v>-4088</v>
      </c>
      <c r="K86" s="7"/>
      <c r="L86" s="124">
        <f t="shared" ref="L86:L149" si="22">$O$3*SIN(2*PI()/$O$4*($Z86+$O$5))+$O$6</f>
        <v>-4.6130924211443228E-2</v>
      </c>
      <c r="M86" s="27">
        <f t="shared" ca="1" si="15"/>
        <v>8.2635807662243391E-6</v>
      </c>
      <c r="N86" s="44"/>
      <c r="O86" s="44"/>
      <c r="P86" s="7"/>
      <c r="Q86" s="28">
        <f t="shared" ca="1" si="16"/>
        <v>163.78089647974912</v>
      </c>
      <c r="R86" s="27">
        <f t="shared" ca="1" si="17"/>
        <v>-4091.4897542220333</v>
      </c>
      <c r="S86" s="7"/>
      <c r="T86" s="28">
        <f t="shared" ca="1" si="18"/>
        <v>-3.9946859501097609E-2</v>
      </c>
      <c r="U86" s="27">
        <f t="shared" ca="1" si="19"/>
        <v>-1.0013901885809742</v>
      </c>
      <c r="V86" s="7"/>
      <c r="W86" s="28">
        <f t="shared" ca="1" si="20"/>
        <v>-4.3256279752344966E-2</v>
      </c>
      <c r="X86" s="27">
        <f ca="1">MOD(ATAN2(U86,W86)*180/PI()-$J$9+360,360)</f>
        <v>354.54464597813046</v>
      </c>
      <c r="Y86" s="7"/>
      <c r="Z86" s="28">
        <f t="shared" ref="Z86:Z149" si="23">360/40000*B86+Z85</f>
        <v>354.71699999999993</v>
      </c>
      <c r="AA86" s="27">
        <f t="shared" si="21"/>
        <v>6.1909795627967243</v>
      </c>
      <c r="AB86" s="7"/>
      <c r="AC86" s="28">
        <f t="shared" ca="1" si="13"/>
        <v>-0.17235402186946658</v>
      </c>
      <c r="AD86" s="27"/>
      <c r="AE86" s="7"/>
    </row>
    <row r="87" spans="1:31" s="26" customFormat="1" x14ac:dyDescent="0.25">
      <c r="A87" s="26">
        <v>2</v>
      </c>
      <c r="B87" s="26">
        <v>-632</v>
      </c>
      <c r="C87" s="26">
        <v>12968</v>
      </c>
      <c r="D87" s="26">
        <v>11076</v>
      </c>
      <c r="E87" s="26">
        <v>13232</v>
      </c>
      <c r="F87" s="26">
        <v>15161</v>
      </c>
      <c r="G87" s="27"/>
      <c r="H87" s="7"/>
      <c r="I87" s="28">
        <f t="shared" si="14"/>
        <v>-264</v>
      </c>
      <c r="J87" s="27">
        <f t="shared" si="14"/>
        <v>-4085</v>
      </c>
      <c r="K87" s="7"/>
      <c r="L87" s="124">
        <f t="shared" si="22"/>
        <v>5.2908936094813855E-2</v>
      </c>
      <c r="M87" s="27">
        <f t="shared" ca="1" si="15"/>
        <v>1.2921152350229785E-5</v>
      </c>
      <c r="N87" s="44"/>
      <c r="O87" s="44"/>
      <c r="P87" s="7"/>
      <c r="Q87" s="28">
        <f t="shared" ca="1" si="16"/>
        <v>-245.21910352025088</v>
      </c>
      <c r="R87" s="27">
        <f t="shared" ca="1" si="17"/>
        <v>-4088.4897542220333</v>
      </c>
      <c r="S87" s="7"/>
      <c r="T87" s="28">
        <f t="shared" ca="1" si="18"/>
        <v>5.9809985693415578E-2</v>
      </c>
      <c r="U87" s="27">
        <f t="shared" ca="1" si="19"/>
        <v>-1.0006559399952011</v>
      </c>
      <c r="V87" s="7"/>
      <c r="W87" s="28">
        <f t="shared" ca="1" si="20"/>
        <v>5.6503536538566927E-2</v>
      </c>
      <c r="X87" s="27">
        <f ca="1">MOD(ATAN2(U87,W87)*180/PI()-$J$9+360,360)</f>
        <v>348.83936197029561</v>
      </c>
      <c r="Y87" s="7"/>
      <c r="Z87" s="28">
        <f t="shared" si="23"/>
        <v>349.02899999999994</v>
      </c>
      <c r="AA87" s="27">
        <f t="shared" si="21"/>
        <v>6.0917052349432881</v>
      </c>
      <c r="AB87" s="7"/>
      <c r="AC87" s="28">
        <f t="shared" ca="1" si="13"/>
        <v>-0.18963802970432653</v>
      </c>
      <c r="AD87" s="27"/>
      <c r="AE87" s="7"/>
    </row>
    <row r="88" spans="1:31" s="26" customFormat="1" x14ac:dyDescent="0.25">
      <c r="A88" s="26">
        <v>3</v>
      </c>
      <c r="B88" s="26">
        <v>-620</v>
      </c>
      <c r="C88" s="26">
        <v>12773</v>
      </c>
      <c r="D88" s="26">
        <v>11099</v>
      </c>
      <c r="E88" s="26">
        <v>13429</v>
      </c>
      <c r="F88" s="26">
        <v>15138</v>
      </c>
      <c r="G88" s="27"/>
      <c r="H88" s="7"/>
      <c r="I88" s="28">
        <f t="shared" si="14"/>
        <v>-656</v>
      </c>
      <c r="J88" s="27">
        <f t="shared" si="14"/>
        <v>-4039</v>
      </c>
      <c r="K88" s="7"/>
      <c r="L88" s="124">
        <f t="shared" si="22"/>
        <v>0.14956760661102658</v>
      </c>
      <c r="M88" s="27">
        <f t="shared" ca="1" si="15"/>
        <v>6.6777252450305834E-6</v>
      </c>
      <c r="N88" s="44"/>
      <c r="O88" s="44"/>
      <c r="P88" s="7"/>
      <c r="Q88" s="28">
        <f t="shared" ca="1" si="16"/>
        <v>-637.21910352025088</v>
      </c>
      <c r="R88" s="27">
        <f t="shared" ca="1" si="17"/>
        <v>-4042.4897542220333</v>
      </c>
      <c r="S88" s="7"/>
      <c r="T88" s="28">
        <f t="shared" ca="1" si="18"/>
        <v>0.15542045834928153</v>
      </c>
      <c r="U88" s="27">
        <f t="shared" ca="1" si="19"/>
        <v>-0.98939746168001252</v>
      </c>
      <c r="V88" s="7"/>
      <c r="W88" s="28">
        <f t="shared" ca="1" si="20"/>
        <v>0.15215173610565927</v>
      </c>
      <c r="X88" s="27">
        <f t="shared" ref="X88:X148" ca="1" si="24">MOD(ATAN2(U88,W88)*180/PI()-$J$9+360,360)</f>
        <v>343.32863833691363</v>
      </c>
      <c r="Y88" s="7"/>
      <c r="Z88" s="28">
        <f t="shared" si="23"/>
        <v>343.44899999999996</v>
      </c>
      <c r="AA88" s="27">
        <f t="shared" si="21"/>
        <v>5.9943158626820034</v>
      </c>
      <c r="AB88" s="7"/>
      <c r="AC88" s="28">
        <f t="shared" ca="1" si="13"/>
        <v>-0.12036166308632801</v>
      </c>
      <c r="AD88" s="27"/>
      <c r="AE88" s="7"/>
    </row>
    <row r="89" spans="1:31" s="26" customFormat="1" x14ac:dyDescent="0.25">
      <c r="A89" s="26">
        <v>4</v>
      </c>
      <c r="B89" s="26">
        <v>-611</v>
      </c>
      <c r="C89" s="26">
        <v>12579</v>
      </c>
      <c r="D89" s="26">
        <v>11133</v>
      </c>
      <c r="E89" s="26">
        <v>13616</v>
      </c>
      <c r="F89" s="26">
        <v>15095</v>
      </c>
      <c r="G89" s="27"/>
      <c r="H89" s="7"/>
      <c r="I89" s="28">
        <f t="shared" si="14"/>
        <v>-1037</v>
      </c>
      <c r="J89" s="27">
        <f t="shared" si="14"/>
        <v>-3962</v>
      </c>
      <c r="K89" s="7"/>
      <c r="L89" s="124">
        <f t="shared" si="22"/>
        <v>0.24344000446318775</v>
      </c>
      <c r="M89" s="27">
        <f t="shared" ca="1" si="15"/>
        <v>2.8969485455476144E-6</v>
      </c>
      <c r="N89" s="44"/>
      <c r="O89" s="44"/>
      <c r="P89" s="7"/>
      <c r="Q89" s="28">
        <f t="shared" ca="1" si="16"/>
        <v>-1018.2191035202509</v>
      </c>
      <c r="R89" s="27">
        <f t="shared" ca="1" si="17"/>
        <v>-3965.4897542220333</v>
      </c>
      <c r="S89" s="7"/>
      <c r="T89" s="28">
        <f t="shared" ca="1" si="18"/>
        <v>0.24834798406837572</v>
      </c>
      <c r="U89" s="27">
        <f t="shared" ca="1" si="19"/>
        <v>-0.9705517479785013</v>
      </c>
      <c r="V89" s="7"/>
      <c r="W89" s="28">
        <f t="shared" ca="1" si="20"/>
        <v>0.24514204692609742</v>
      </c>
      <c r="X89" s="27">
        <f t="shared" ca="1" si="24"/>
        <v>337.89593079102258</v>
      </c>
      <c r="Y89" s="7"/>
      <c r="Z89" s="28">
        <f t="shared" si="23"/>
        <v>337.94999999999993</v>
      </c>
      <c r="AA89" s="27">
        <f t="shared" si="21"/>
        <v>5.8983402071148348</v>
      </c>
      <c r="AB89" s="7"/>
      <c r="AC89" s="28">
        <f t="shared" ca="1" si="13"/>
        <v>-5.4069208977352901E-2</v>
      </c>
      <c r="AD89" s="27"/>
      <c r="AE89" s="7"/>
    </row>
    <row r="90" spans="1:31" s="26" customFormat="1" x14ac:dyDescent="0.25">
      <c r="A90" s="26">
        <v>5</v>
      </c>
      <c r="B90" s="26">
        <v>-613</v>
      </c>
      <c r="C90" s="26">
        <v>12394</v>
      </c>
      <c r="D90" s="26">
        <v>11195</v>
      </c>
      <c r="E90" s="26">
        <v>13808</v>
      </c>
      <c r="F90" s="26">
        <v>15040</v>
      </c>
      <c r="G90" s="27"/>
      <c r="H90" s="7"/>
      <c r="I90" s="28">
        <f t="shared" si="14"/>
        <v>-1414</v>
      </c>
      <c r="J90" s="27">
        <f t="shared" si="14"/>
        <v>-3845</v>
      </c>
      <c r="K90" s="7"/>
      <c r="L90" s="124">
        <f t="shared" si="22"/>
        <v>0.33536606481124914</v>
      </c>
      <c r="M90" s="27">
        <f t="shared" ca="1" si="15"/>
        <v>3.3234113685229988E-6</v>
      </c>
      <c r="N90" s="44"/>
      <c r="O90" s="44"/>
      <c r="P90" s="7"/>
      <c r="Q90" s="28">
        <f t="shared" ca="1" si="16"/>
        <v>-1395.2191035202509</v>
      </c>
      <c r="R90" s="27">
        <f t="shared" ca="1" si="17"/>
        <v>-3848.4897542220333</v>
      </c>
      <c r="S90" s="7"/>
      <c r="T90" s="28">
        <f t="shared" ca="1" si="18"/>
        <v>0.34029989271955291</v>
      </c>
      <c r="U90" s="27">
        <f t="shared" ca="1" si="19"/>
        <v>-0.94191605313334781</v>
      </c>
      <c r="V90" s="7"/>
      <c r="W90" s="28">
        <f t="shared" ca="1" si="20"/>
        <v>0.33718908740258557</v>
      </c>
      <c r="X90" s="27">
        <f t="shared" ca="1" si="24"/>
        <v>332.3747636691869</v>
      </c>
      <c r="Y90" s="7"/>
      <c r="Z90" s="28">
        <f t="shared" si="23"/>
        <v>332.43299999999994</v>
      </c>
      <c r="AA90" s="27">
        <f t="shared" si="21"/>
        <v>5.8020503922823083</v>
      </c>
      <c r="AB90" s="7"/>
      <c r="AC90" s="28">
        <f t="shared" ca="1" si="13"/>
        <v>-5.8236330813031145E-2</v>
      </c>
      <c r="AD90" s="27"/>
      <c r="AE90" s="7"/>
    </row>
    <row r="91" spans="1:31" s="26" customFormat="1" x14ac:dyDescent="0.25">
      <c r="A91" s="26">
        <v>6</v>
      </c>
      <c r="B91" s="26">
        <v>-627</v>
      </c>
      <c r="C91" s="26">
        <v>12199</v>
      </c>
      <c r="D91" s="26">
        <v>11265</v>
      </c>
      <c r="E91" s="26">
        <v>13982</v>
      </c>
      <c r="F91" s="26">
        <v>14949</v>
      </c>
      <c r="G91" s="27"/>
      <c r="H91" s="7"/>
      <c r="I91" s="28">
        <f t="shared" si="14"/>
        <v>-1783</v>
      </c>
      <c r="J91" s="27">
        <f t="shared" si="14"/>
        <v>-3684</v>
      </c>
      <c r="K91" s="7"/>
      <c r="L91" s="124">
        <f t="shared" si="22"/>
        <v>0.42616944823049918</v>
      </c>
      <c r="M91" s="27">
        <f t="shared" ca="1" si="15"/>
        <v>1.3248519086299908E-6</v>
      </c>
      <c r="N91" s="44"/>
      <c r="O91" s="44"/>
      <c r="P91" s="7"/>
      <c r="Q91" s="28">
        <f t="shared" ca="1" si="16"/>
        <v>-1764.2191035202509</v>
      </c>
      <c r="R91" s="27">
        <f t="shared" ca="1" si="17"/>
        <v>-3687.4897542220333</v>
      </c>
      <c r="S91" s="7"/>
      <c r="T91" s="28">
        <f t="shared" ca="1" si="18"/>
        <v>0.43030056723489613</v>
      </c>
      <c r="U91" s="27">
        <f t="shared" ca="1" si="19"/>
        <v>-0.90251137903018797</v>
      </c>
      <c r="V91" s="7"/>
      <c r="W91" s="28">
        <f t="shared" ca="1" si="20"/>
        <v>0.42732047034524329</v>
      </c>
      <c r="X91" s="27">
        <f t="shared" ca="1" si="24"/>
        <v>326.73463504919107</v>
      </c>
      <c r="Y91" s="7"/>
      <c r="Z91" s="28">
        <f t="shared" si="23"/>
        <v>326.78999999999996</v>
      </c>
      <c r="AA91" s="27">
        <f t="shared" si="21"/>
        <v>5.703561462592269</v>
      </c>
      <c r="AB91" s="7"/>
      <c r="AC91" s="28">
        <f t="shared" ca="1" si="13"/>
        <v>-5.5364950808893809E-2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12028</v>
      </c>
      <c r="D92" s="26">
        <v>11370</v>
      </c>
      <c r="E92" s="26">
        <v>14169</v>
      </c>
      <c r="F92" s="26">
        <v>14863</v>
      </c>
      <c r="G92" s="27"/>
      <c r="H92" s="7"/>
      <c r="I92" s="28">
        <f t="shared" si="14"/>
        <v>-2141</v>
      </c>
      <c r="J92" s="27">
        <f t="shared" si="14"/>
        <v>-3493</v>
      </c>
      <c r="K92" s="7"/>
      <c r="L92" s="124">
        <f t="shared" si="22"/>
        <v>0.51364735254269012</v>
      </c>
      <c r="M92" s="27">
        <f t="shared" ca="1" si="15"/>
        <v>1.3128649668992937E-6</v>
      </c>
      <c r="N92" s="44"/>
      <c r="O92" s="44"/>
      <c r="P92" s="7"/>
      <c r="Q92" s="28">
        <f t="shared" ca="1" si="16"/>
        <v>-2122.2191035202509</v>
      </c>
      <c r="R92" s="27">
        <f t="shared" ca="1" si="17"/>
        <v>-3496.4897542220333</v>
      </c>
      <c r="S92" s="7"/>
      <c r="T92" s="28">
        <f t="shared" ca="1" si="18"/>
        <v>0.51761829481346755</v>
      </c>
      <c r="U92" s="27">
        <f t="shared" ca="1" si="19"/>
        <v>-0.85576421906929645</v>
      </c>
      <c r="V92" s="7"/>
      <c r="W92" s="28">
        <f t="shared" ca="1" si="20"/>
        <v>0.51479315573997109</v>
      </c>
      <c r="X92" s="27">
        <f t="shared" ca="1" si="24"/>
        <v>321.04180716252733</v>
      </c>
      <c r="Y92" s="7"/>
      <c r="Z92" s="28">
        <f t="shared" si="23"/>
        <v>321.09299999999996</v>
      </c>
      <c r="AA92" s="27">
        <f t="shared" si="21"/>
        <v>5.6041300551061521</v>
      </c>
      <c r="AB92" s="7"/>
      <c r="AC92" s="28">
        <f t="shared" ca="1" si="13"/>
        <v>-5.1192837472626707E-2</v>
      </c>
      <c r="AD92" s="27"/>
      <c r="AE92" s="7"/>
    </row>
    <row r="93" spans="1:31" s="26" customFormat="1" x14ac:dyDescent="0.25">
      <c r="A93" s="26">
        <v>8</v>
      </c>
      <c r="B93" s="26">
        <v>-646</v>
      </c>
      <c r="C93" s="26">
        <v>11852</v>
      </c>
      <c r="D93" s="26">
        <v>11480</v>
      </c>
      <c r="E93" s="26">
        <v>14335</v>
      </c>
      <c r="F93" s="26">
        <v>14739</v>
      </c>
      <c r="G93" s="27"/>
      <c r="H93" s="7"/>
      <c r="I93" s="28">
        <f t="shared" si="14"/>
        <v>-2483</v>
      </c>
      <c r="J93" s="27">
        <f t="shared" si="14"/>
        <v>-3259</v>
      </c>
      <c r="K93" s="7"/>
      <c r="L93" s="124">
        <f t="shared" si="22"/>
        <v>0.59768253266086113</v>
      </c>
      <c r="M93" s="27">
        <f t="shared" ca="1" si="15"/>
        <v>5.1207956555826758E-7</v>
      </c>
      <c r="N93" s="44"/>
      <c r="O93" s="44"/>
      <c r="P93" s="7"/>
      <c r="Q93" s="28">
        <f t="shared" ca="1" si="16"/>
        <v>-2464.2191035202509</v>
      </c>
      <c r="R93" s="27">
        <f t="shared" ca="1" si="17"/>
        <v>-3262.4897542220333</v>
      </c>
      <c r="S93" s="7"/>
      <c r="T93" s="28">
        <f t="shared" ca="1" si="18"/>
        <v>0.60103355412037107</v>
      </c>
      <c r="U93" s="27">
        <f t="shared" ca="1" si="19"/>
        <v>-0.79849282937898958</v>
      </c>
      <c r="V93" s="7"/>
      <c r="W93" s="28">
        <f t="shared" ca="1" si="20"/>
        <v>0.59839813000962527</v>
      </c>
      <c r="X93" s="27">
        <f t="shared" ca="1" si="24"/>
        <v>315.22298289504647</v>
      </c>
      <c r="Y93" s="7"/>
      <c r="Z93" s="28">
        <f t="shared" si="23"/>
        <v>315.27899999999994</v>
      </c>
      <c r="AA93" s="27">
        <f t="shared" si="21"/>
        <v>5.5026566123952012</v>
      </c>
      <c r="AB93" s="7"/>
      <c r="AC93" s="28">
        <f t="shared" ca="1" si="13"/>
        <v>-5.6017104953468788E-2</v>
      </c>
      <c r="AD93" s="27"/>
      <c r="AE93" s="7"/>
    </row>
    <row r="94" spans="1:31" s="26" customFormat="1" x14ac:dyDescent="0.25">
      <c r="A94" s="26">
        <v>9</v>
      </c>
      <c r="B94" s="26">
        <v>-637</v>
      </c>
      <c r="C94" s="26">
        <v>11699</v>
      </c>
      <c r="D94" s="26">
        <v>11617</v>
      </c>
      <c r="E94" s="26">
        <v>14494</v>
      </c>
      <c r="F94" s="26">
        <v>14615</v>
      </c>
      <c r="G94" s="27"/>
      <c r="H94" s="7"/>
      <c r="I94" s="28">
        <f t="shared" si="14"/>
        <v>-2795</v>
      </c>
      <c r="J94" s="27">
        <f t="shared" si="14"/>
        <v>-2998</v>
      </c>
      <c r="K94" s="7"/>
      <c r="L94" s="124">
        <f t="shared" si="22"/>
        <v>0.67452733498325435</v>
      </c>
      <c r="M94" s="27">
        <f t="shared" ca="1" si="15"/>
        <v>3.2558221207167689E-8</v>
      </c>
      <c r="N94" s="44"/>
      <c r="O94" s="44"/>
      <c r="P94" s="7"/>
      <c r="Q94" s="28">
        <f t="shared" ca="1" si="16"/>
        <v>-2776.2191035202509</v>
      </c>
      <c r="R94" s="27">
        <f t="shared" ca="1" si="17"/>
        <v>-3001.4897542220333</v>
      </c>
      <c r="S94" s="7"/>
      <c r="T94" s="28">
        <f t="shared" ca="1" si="18"/>
        <v>0.67713168541789703</v>
      </c>
      <c r="U94" s="27">
        <f t="shared" ca="1" si="19"/>
        <v>-0.73461320241672423</v>
      </c>
      <c r="V94" s="7"/>
      <c r="W94" s="28">
        <f t="shared" ca="1" si="20"/>
        <v>0.67470777395134929</v>
      </c>
      <c r="X94" s="27">
        <f t="shared" ca="1" si="24"/>
        <v>309.50520498902131</v>
      </c>
      <c r="Y94" s="7"/>
      <c r="Z94" s="28">
        <f t="shared" si="23"/>
        <v>309.54599999999994</v>
      </c>
      <c r="AA94" s="27">
        <f t="shared" si="21"/>
        <v>5.4025968863783662</v>
      </c>
      <c r="AB94" s="7"/>
      <c r="AC94" s="28">
        <f t="shared" ca="1" si="13"/>
        <v>-4.0795010978627033E-2</v>
      </c>
      <c r="AD94" s="27"/>
      <c r="AE94" s="7"/>
    </row>
    <row r="95" spans="1:31" s="26" customFormat="1" x14ac:dyDescent="0.25">
      <c r="A95" s="26">
        <v>10</v>
      </c>
      <c r="B95" s="26">
        <v>-619</v>
      </c>
      <c r="C95" s="26">
        <v>11564</v>
      </c>
      <c r="D95" s="26">
        <v>11757</v>
      </c>
      <c r="E95" s="26">
        <v>14636</v>
      </c>
      <c r="F95" s="26">
        <v>14471</v>
      </c>
      <c r="G95" s="27"/>
      <c r="H95" s="7"/>
      <c r="I95" s="28">
        <f t="shared" si="14"/>
        <v>-3072</v>
      </c>
      <c r="J95" s="27">
        <f t="shared" si="14"/>
        <v>-2714</v>
      </c>
      <c r="K95" s="7"/>
      <c r="L95" s="124">
        <f t="shared" si="22"/>
        <v>0.74274041147069159</v>
      </c>
      <c r="M95" s="27">
        <f t="shared" ca="1" si="15"/>
        <v>5.8122991899018242E-8</v>
      </c>
      <c r="N95" s="44"/>
      <c r="O95" s="44"/>
      <c r="P95" s="7"/>
      <c r="Q95" s="28">
        <f t="shared" ca="1" si="16"/>
        <v>-3053.2191035202509</v>
      </c>
      <c r="R95" s="27">
        <f t="shared" ca="1" si="17"/>
        <v>-2717.4897542220333</v>
      </c>
      <c r="S95" s="7"/>
      <c r="T95" s="28">
        <f t="shared" ca="1" si="18"/>
        <v>0.74469316737114921</v>
      </c>
      <c r="U95" s="27">
        <f t="shared" ca="1" si="19"/>
        <v>-0.66510433629686461</v>
      </c>
      <c r="V95" s="7"/>
      <c r="W95" s="28">
        <f t="shared" ca="1" si="20"/>
        <v>0.74249932436631016</v>
      </c>
      <c r="X95" s="27">
        <f t="shared" ca="1" si="24"/>
        <v>303.92406794414944</v>
      </c>
      <c r="Y95" s="7"/>
      <c r="Z95" s="28">
        <f t="shared" si="23"/>
        <v>303.97499999999991</v>
      </c>
      <c r="AA95" s="27">
        <f t="shared" si="21"/>
        <v>5.3053645937497613</v>
      </c>
      <c r="AB95" s="7"/>
      <c r="AC95" s="28">
        <f t="shared" ca="1" si="13"/>
        <v>-5.0932055850466895E-2</v>
      </c>
      <c r="AD95" s="27"/>
      <c r="AE95" s="7"/>
    </row>
    <row r="96" spans="1:31" s="26" customFormat="1" x14ac:dyDescent="0.25">
      <c r="A96" s="26">
        <v>11</v>
      </c>
      <c r="B96" s="26">
        <v>-631</v>
      </c>
      <c r="C96" s="26">
        <v>11435</v>
      </c>
      <c r="D96" s="26">
        <v>11916</v>
      </c>
      <c r="E96" s="26">
        <v>14762</v>
      </c>
      <c r="F96" s="26">
        <v>14316</v>
      </c>
      <c r="G96" s="27"/>
      <c r="H96" s="7"/>
      <c r="I96" s="28">
        <f t="shared" si="14"/>
        <v>-3327</v>
      </c>
      <c r="J96" s="27">
        <f t="shared" si="14"/>
        <v>-2400</v>
      </c>
      <c r="K96" s="7"/>
      <c r="L96" s="124">
        <f t="shared" si="22"/>
        <v>0.80504748329309239</v>
      </c>
      <c r="M96" s="27">
        <f t="shared" ca="1" si="15"/>
        <v>9.6565302418202823E-9</v>
      </c>
      <c r="N96" s="44"/>
      <c r="O96" s="44"/>
      <c r="P96" s="7"/>
      <c r="Q96" s="28">
        <f t="shared" ca="1" si="16"/>
        <v>-3308.2191035202509</v>
      </c>
      <c r="R96" s="27">
        <f t="shared" ca="1" si="17"/>
        <v>-2403.4897542220333</v>
      </c>
      <c r="S96" s="7"/>
      <c r="T96" s="28">
        <f t="shared" ca="1" si="18"/>
        <v>0.80688875545085792</v>
      </c>
      <c r="U96" s="27">
        <f t="shared" ca="1" si="19"/>
        <v>-0.58825298431927331</v>
      </c>
      <c r="V96" s="7"/>
      <c r="W96" s="28">
        <f t="shared" ca="1" si="20"/>
        <v>0.80494921564713595</v>
      </c>
      <c r="X96" s="27">
        <f t="shared" ca="1" si="24"/>
        <v>298.23037559042564</v>
      </c>
      <c r="Y96" s="7"/>
      <c r="Z96" s="28">
        <f t="shared" si="23"/>
        <v>298.29599999999994</v>
      </c>
      <c r="AA96" s="27">
        <f t="shared" si="21"/>
        <v>5.2062473455290039</v>
      </c>
      <c r="AB96" s="7"/>
      <c r="AC96" s="28">
        <f t="shared" ca="1" si="13"/>
        <v>-6.5624409574297715E-2</v>
      </c>
      <c r="AD96" s="27"/>
      <c r="AE96" s="7"/>
    </row>
    <row r="97" spans="1:31" s="26" customFormat="1" x14ac:dyDescent="0.25">
      <c r="A97" s="26">
        <v>12</v>
      </c>
      <c r="B97" s="26">
        <v>-608</v>
      </c>
      <c r="C97" s="26">
        <v>11322</v>
      </c>
      <c r="D97" s="26">
        <v>12080</v>
      </c>
      <c r="E97" s="26">
        <v>14865</v>
      </c>
      <c r="F97" s="26">
        <v>14154</v>
      </c>
      <c r="G97" s="27"/>
      <c r="H97" s="7"/>
      <c r="I97" s="28">
        <f t="shared" si="14"/>
        <v>-3543</v>
      </c>
      <c r="J97" s="27">
        <f t="shared" si="14"/>
        <v>-2074</v>
      </c>
      <c r="K97" s="7"/>
      <c r="L97" s="124">
        <f t="shared" si="22"/>
        <v>0.85761143184327171</v>
      </c>
      <c r="M97" s="27">
        <f t="shared" ca="1" si="15"/>
        <v>8.1260542765461923E-8</v>
      </c>
      <c r="N97" s="44"/>
      <c r="O97" s="44"/>
      <c r="P97" s="7"/>
      <c r="Q97" s="28">
        <f t="shared" ca="1" si="16"/>
        <v>-3524.2191035202509</v>
      </c>
      <c r="R97" s="27">
        <f t="shared" ca="1" si="17"/>
        <v>-2077.4897542220333</v>
      </c>
      <c r="S97" s="7"/>
      <c r="T97" s="28">
        <f t="shared" ca="1" si="18"/>
        <v>0.85957207711837591</v>
      </c>
      <c r="U97" s="27">
        <f t="shared" ca="1" si="19"/>
        <v>-0.50846463799858943</v>
      </c>
      <c r="V97" s="7"/>
      <c r="W97" s="28">
        <f t="shared" ca="1" si="20"/>
        <v>0.85789649419218061</v>
      </c>
      <c r="X97" s="27">
        <f t="shared" ca="1" si="24"/>
        <v>292.72591973433771</v>
      </c>
      <c r="Y97" s="7"/>
      <c r="Z97" s="28">
        <f t="shared" si="23"/>
        <v>292.82399999999996</v>
      </c>
      <c r="AA97" s="27">
        <f t="shared" si="21"/>
        <v>5.1107429288598745</v>
      </c>
      <c r="AB97" s="7"/>
      <c r="AC97" s="28">
        <f t="shared" ca="1" si="13"/>
        <v>-9.8080265662247257E-2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11241</v>
      </c>
      <c r="D98" s="26">
        <v>12253</v>
      </c>
      <c r="E98" s="26">
        <v>14966</v>
      </c>
      <c r="F98" s="26">
        <v>13983</v>
      </c>
      <c r="G98" s="27"/>
      <c r="H98" s="7"/>
      <c r="I98" s="28">
        <f t="shared" si="14"/>
        <v>-3725</v>
      </c>
      <c r="J98" s="27">
        <f t="shared" si="14"/>
        <v>-1730</v>
      </c>
      <c r="K98" s="7"/>
      <c r="L98" s="124">
        <f t="shared" si="22"/>
        <v>0.90275730572702351</v>
      </c>
      <c r="M98" s="27">
        <f t="shared" ca="1" si="15"/>
        <v>3.6773786151400542E-8</v>
      </c>
      <c r="N98" s="44"/>
      <c r="O98" s="44"/>
      <c r="P98" s="7"/>
      <c r="Q98" s="28">
        <f t="shared" ca="1" si="16"/>
        <v>-3706.2191035202509</v>
      </c>
      <c r="R98" s="27">
        <f t="shared" ca="1" si="17"/>
        <v>-1733.4897542220333</v>
      </c>
      <c r="S98" s="7"/>
      <c r="T98" s="28">
        <f t="shared" ca="1" si="18"/>
        <v>0.9039626537085993</v>
      </c>
      <c r="U98" s="27">
        <f t="shared" ca="1" si="19"/>
        <v>-0.42427080016326646</v>
      </c>
      <c r="V98" s="7"/>
      <c r="W98" s="28">
        <f t="shared" ca="1" si="20"/>
        <v>0.9025655408028288</v>
      </c>
      <c r="X98" s="27">
        <f t="shared" ca="1" si="24"/>
        <v>287.24812592278749</v>
      </c>
      <c r="Y98" s="7"/>
      <c r="Z98" s="28">
        <f t="shared" si="23"/>
        <v>287.29799999999994</v>
      </c>
      <c r="AA98" s="27">
        <f t="shared" si="21"/>
        <v>5.0142960343946674</v>
      </c>
      <c r="AB98" s="7"/>
      <c r="AC98" s="28">
        <f t="shared" ca="1" si="13"/>
        <v>-4.9874077212450629E-2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11165</v>
      </c>
      <c r="D99" s="26">
        <v>12444</v>
      </c>
      <c r="E99" s="26">
        <v>15045</v>
      </c>
      <c r="F99" s="26">
        <v>13802</v>
      </c>
      <c r="G99" s="27"/>
      <c r="H99" s="7"/>
      <c r="I99" s="28">
        <f t="shared" si="14"/>
        <v>-3880</v>
      </c>
      <c r="J99" s="27">
        <f t="shared" si="14"/>
        <v>-1358</v>
      </c>
      <c r="K99" s="7"/>
      <c r="L99" s="124">
        <f t="shared" si="22"/>
        <v>0.94050868107156949</v>
      </c>
      <c r="M99" s="27">
        <f t="shared" ca="1" si="15"/>
        <v>2.6602135671041139E-8</v>
      </c>
      <c r="N99" s="44"/>
      <c r="O99" s="44"/>
      <c r="P99" s="7"/>
      <c r="Q99" s="28">
        <f t="shared" ca="1" si="16"/>
        <v>-3861.2191035202509</v>
      </c>
      <c r="R99" s="27">
        <f t="shared" ca="1" si="17"/>
        <v>-1361.4897542220333</v>
      </c>
      <c r="S99" s="7"/>
      <c r="T99" s="28">
        <f t="shared" ca="1" si="18"/>
        <v>0.9417678150903831</v>
      </c>
      <c r="U99" s="27">
        <f t="shared" ca="1" si="19"/>
        <v>-0.33322397552739402</v>
      </c>
      <c r="V99" s="7"/>
      <c r="W99" s="28">
        <f t="shared" ca="1" si="20"/>
        <v>0.94067178268306073</v>
      </c>
      <c r="X99" s="27">
        <f t="shared" ca="1" si="24"/>
        <v>281.577425646743</v>
      </c>
      <c r="Y99" s="7"/>
      <c r="Z99" s="28">
        <f t="shared" si="23"/>
        <v>281.60099999999994</v>
      </c>
      <c r="AA99" s="27">
        <f t="shared" si="21"/>
        <v>4.9148646269085505</v>
      </c>
      <c r="AB99" s="7"/>
      <c r="AC99" s="28">
        <f t="shared" ca="1" si="13"/>
        <v>-2.3574353256947234E-2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11098</v>
      </c>
      <c r="D100" s="26">
        <v>12632</v>
      </c>
      <c r="E100" s="26">
        <v>15094</v>
      </c>
      <c r="F100" s="26">
        <v>13601</v>
      </c>
      <c r="G100" s="27"/>
      <c r="H100" s="7"/>
      <c r="I100" s="28">
        <f t="shared" si="14"/>
        <v>-3996</v>
      </c>
      <c r="J100" s="27">
        <f t="shared" si="14"/>
        <v>-969</v>
      </c>
      <c r="K100" s="7"/>
      <c r="L100" s="124">
        <f t="shared" si="22"/>
        <v>0.96889097019928383</v>
      </c>
      <c r="M100" s="27">
        <f t="shared" ca="1" si="15"/>
        <v>1.5092108829576615E-7</v>
      </c>
      <c r="N100" s="44"/>
      <c r="O100" s="44"/>
      <c r="P100" s="7"/>
      <c r="Q100" s="28">
        <f t="shared" ca="1" si="16"/>
        <v>-3977.2191035202509</v>
      </c>
      <c r="R100" s="27">
        <f t="shared" ca="1" si="17"/>
        <v>-972.48975422203341</v>
      </c>
      <c r="S100" s="7"/>
      <c r="T100" s="28">
        <f t="shared" ca="1" si="18"/>
        <v>0.97006071005997607</v>
      </c>
      <c r="U100" s="27">
        <f t="shared" ca="1" si="19"/>
        <v>-0.23801640890547363</v>
      </c>
      <c r="V100" s="7"/>
      <c r="W100" s="28">
        <f t="shared" ca="1" si="20"/>
        <v>0.96927945583389052</v>
      </c>
      <c r="X100" s="27">
        <f t="shared" ca="1" si="24"/>
        <v>275.86779565295933</v>
      </c>
      <c r="Y100" s="7"/>
      <c r="Z100" s="28">
        <f t="shared" si="23"/>
        <v>275.92199999999997</v>
      </c>
      <c r="AA100" s="27">
        <f t="shared" si="21"/>
        <v>4.8157473786877931</v>
      </c>
      <c r="AB100" s="7"/>
      <c r="AC100" s="28">
        <f t="shared" ca="1" si="13"/>
        <v>-5.4204347040638368E-2</v>
      </c>
      <c r="AD100" s="27"/>
      <c r="AE100" s="7"/>
    </row>
    <row r="101" spans="1:31" s="26" customFormat="1" x14ac:dyDescent="0.25">
      <c r="A101" s="26">
        <v>16</v>
      </c>
      <c r="B101" s="26">
        <v>-639</v>
      </c>
      <c r="C101" s="26">
        <v>11064</v>
      </c>
      <c r="D101" s="26">
        <v>12828</v>
      </c>
      <c r="E101" s="26">
        <v>15131</v>
      </c>
      <c r="F101" s="26">
        <v>13400</v>
      </c>
      <c r="G101" s="27"/>
      <c r="H101" s="7"/>
      <c r="I101" s="28">
        <f t="shared" si="14"/>
        <v>-4067</v>
      </c>
      <c r="J101" s="27">
        <f t="shared" si="14"/>
        <v>-572</v>
      </c>
      <c r="K101" s="7"/>
      <c r="L101" s="124">
        <f t="shared" si="22"/>
        <v>0.98793625976500854</v>
      </c>
      <c r="M101" s="27">
        <f t="shared" ca="1" si="15"/>
        <v>1.0371636405900273E-6</v>
      </c>
      <c r="N101" s="44"/>
      <c r="O101" s="44"/>
      <c r="P101" s="7"/>
      <c r="Q101" s="28">
        <f t="shared" ca="1" si="16"/>
        <v>-4048.2191035202509</v>
      </c>
      <c r="R101" s="27">
        <f t="shared" ca="1" si="17"/>
        <v>-575.48975422203341</v>
      </c>
      <c r="S101" s="7"/>
      <c r="T101" s="28">
        <f t="shared" ca="1" si="18"/>
        <v>0.98737791301550282</v>
      </c>
      <c r="U101" s="27">
        <f t="shared" ca="1" si="19"/>
        <v>-0.14085084605482479</v>
      </c>
      <c r="V101" s="7"/>
      <c r="W101" s="28">
        <f t="shared" ca="1" si="20"/>
        <v>0.98691784745136046</v>
      </c>
      <c r="X101" s="27">
        <f t="shared" ca="1" si="24"/>
        <v>270.19350593589377</v>
      </c>
      <c r="Y101" s="7"/>
      <c r="Z101" s="28">
        <f t="shared" si="23"/>
        <v>270.17099999999999</v>
      </c>
      <c r="AA101" s="27">
        <f t="shared" si="21"/>
        <v>4.7153734934055995</v>
      </c>
      <c r="AB101" s="7"/>
      <c r="AC101" s="28">
        <f t="shared" ca="1" si="13"/>
        <v>2.2505935893775586E-2</v>
      </c>
      <c r="AD101" s="27"/>
      <c r="AE101" s="7"/>
    </row>
    <row r="102" spans="1:31" s="26" customFormat="1" x14ac:dyDescent="0.25">
      <c r="A102" s="26">
        <v>17</v>
      </c>
      <c r="B102" s="26">
        <v>-629</v>
      </c>
      <c r="C102" s="26">
        <v>11039</v>
      </c>
      <c r="D102" s="26">
        <v>13030</v>
      </c>
      <c r="E102" s="26">
        <v>15146</v>
      </c>
      <c r="F102" s="26">
        <v>13201</v>
      </c>
      <c r="G102" s="27"/>
      <c r="H102" s="7"/>
      <c r="I102" s="28">
        <f t="shared" si="14"/>
        <v>-4107</v>
      </c>
      <c r="J102" s="27">
        <f t="shared" si="14"/>
        <v>-171</v>
      </c>
      <c r="K102" s="7"/>
      <c r="L102" s="124">
        <f t="shared" si="22"/>
        <v>0.99696781970794701</v>
      </c>
      <c r="M102" s="27">
        <f t="shared" ca="1" si="15"/>
        <v>9.3519785842917101E-10</v>
      </c>
      <c r="N102" s="44"/>
      <c r="O102" s="44"/>
      <c r="P102" s="7"/>
      <c r="Q102" s="28">
        <f t="shared" ca="1" si="16"/>
        <v>-4088.2191035202509</v>
      </c>
      <c r="R102" s="27">
        <f t="shared" ca="1" si="17"/>
        <v>-174.48975422203338</v>
      </c>
      <c r="S102" s="7"/>
      <c r="T102" s="28">
        <f t="shared" ca="1" si="18"/>
        <v>0.99713408369467282</v>
      </c>
      <c r="U102" s="27">
        <f t="shared" ca="1" si="19"/>
        <v>-4.2706285089811724E-2</v>
      </c>
      <c r="V102" s="7"/>
      <c r="W102" s="28">
        <f t="shared" ca="1" si="20"/>
        <v>0.99699840071280998</v>
      </c>
      <c r="X102" s="27">
        <f t="shared" ca="1" si="24"/>
        <v>264.52397920412068</v>
      </c>
      <c r="Y102" s="7"/>
      <c r="Z102" s="28">
        <f t="shared" si="23"/>
        <v>264.51</v>
      </c>
      <c r="AA102" s="27">
        <f t="shared" si="21"/>
        <v>4.6165704044502007</v>
      </c>
      <c r="AB102" s="7"/>
      <c r="AC102" s="28">
        <f t="shared" ca="1" si="13"/>
        <v>1.3979204120687427E-2</v>
      </c>
      <c r="AD102" s="27"/>
      <c r="AE102" s="7"/>
    </row>
    <row r="103" spans="1:31" s="26" customFormat="1" x14ac:dyDescent="0.25">
      <c r="A103" s="26">
        <v>18</v>
      </c>
      <c r="B103" s="26">
        <v>-635</v>
      </c>
      <c r="C103" s="26">
        <v>11043</v>
      </c>
      <c r="D103" s="26">
        <v>13231</v>
      </c>
      <c r="E103" s="26">
        <v>15146</v>
      </c>
      <c r="F103" s="26">
        <v>12997</v>
      </c>
      <c r="G103" s="27"/>
      <c r="H103" s="7"/>
      <c r="I103" s="28">
        <f t="shared" si="14"/>
        <v>-4103</v>
      </c>
      <c r="J103" s="27">
        <f t="shared" si="14"/>
        <v>234</v>
      </c>
      <c r="K103" s="7"/>
      <c r="L103" s="124">
        <f t="shared" si="22"/>
        <v>0.99621781443761881</v>
      </c>
      <c r="M103" s="27">
        <f t="shared" ca="1" si="15"/>
        <v>1.7563775991043092E-8</v>
      </c>
      <c r="N103" s="44"/>
      <c r="O103" s="44"/>
      <c r="P103" s="7"/>
      <c r="Q103" s="28">
        <f t="shared" ca="1" si="16"/>
        <v>-4084.2191035202509</v>
      </c>
      <c r="R103" s="27">
        <f t="shared" ca="1" si="17"/>
        <v>230.51024577796662</v>
      </c>
      <c r="S103" s="7"/>
      <c r="T103" s="28">
        <f t="shared" ca="1" si="18"/>
        <v>0.99615846662675578</v>
      </c>
      <c r="U103" s="27">
        <f t="shared" ca="1" si="19"/>
        <v>5.6417273989565558E-2</v>
      </c>
      <c r="V103" s="7"/>
      <c r="W103" s="28">
        <f t="shared" ca="1" si="20"/>
        <v>0.99635034283454205</v>
      </c>
      <c r="X103" s="27">
        <f t="shared" ca="1" si="24"/>
        <v>258.83037041442503</v>
      </c>
      <c r="Y103" s="7"/>
      <c r="Z103" s="28">
        <f t="shared" si="23"/>
        <v>258.79500000000002</v>
      </c>
      <c r="AA103" s="27">
        <f t="shared" si="21"/>
        <v>4.5168248376987252</v>
      </c>
      <c r="AB103" s="7"/>
      <c r="AC103" s="28">
        <f t="shared" ca="1" si="13"/>
        <v>3.5370414425017316E-2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11069</v>
      </c>
      <c r="D104" s="26">
        <v>13427</v>
      </c>
      <c r="E104" s="26">
        <v>15128</v>
      </c>
      <c r="F104" s="26">
        <v>12807</v>
      </c>
      <c r="G104" s="27"/>
      <c r="H104" s="7"/>
      <c r="I104" s="28">
        <f t="shared" si="14"/>
        <v>-4059</v>
      </c>
      <c r="J104" s="27">
        <f t="shared" si="14"/>
        <v>620</v>
      </c>
      <c r="K104" s="7"/>
      <c r="L104" s="124">
        <f t="shared" si="22"/>
        <v>0.98595045217911759</v>
      </c>
      <c r="M104" s="27">
        <f t="shared" ca="1" si="15"/>
        <v>3.9039424891099997E-10</v>
      </c>
      <c r="N104" s="44"/>
      <c r="O104" s="44"/>
      <c r="P104" s="7"/>
      <c r="Q104" s="28">
        <f t="shared" ca="1" si="16"/>
        <v>-4040.2191035202509</v>
      </c>
      <c r="R104" s="27">
        <f t="shared" ca="1" si="17"/>
        <v>616.51024577796659</v>
      </c>
      <c r="S104" s="7"/>
      <c r="T104" s="28">
        <f t="shared" ca="1" si="18"/>
        <v>0.98542667887966884</v>
      </c>
      <c r="U104" s="27">
        <f t="shared" ca="1" si="19"/>
        <v>0.15089059202571278</v>
      </c>
      <c r="V104" s="7"/>
      <c r="W104" s="28">
        <f t="shared" ca="1" si="20"/>
        <v>0.985930693782196</v>
      </c>
      <c r="X104" s="27">
        <f t="shared" ca="1" si="24"/>
        <v>253.36997302933423</v>
      </c>
      <c r="Y104" s="7"/>
      <c r="Z104" s="28">
        <f t="shared" si="23"/>
        <v>253.22400000000002</v>
      </c>
      <c r="AA104" s="27">
        <f t="shared" si="21"/>
        <v>4.4195925450701212</v>
      </c>
      <c r="AB104" s="7"/>
      <c r="AC104" s="28">
        <f t="shared" ca="1" si="13"/>
        <v>0.14597302933421474</v>
      </c>
      <c r="AD104" s="27"/>
      <c r="AE104" s="7"/>
    </row>
    <row r="105" spans="1:31" s="26" customFormat="1" x14ac:dyDescent="0.25">
      <c r="A105" s="26">
        <v>20</v>
      </c>
      <c r="B105" s="26">
        <v>-604</v>
      </c>
      <c r="C105" s="26">
        <v>11106</v>
      </c>
      <c r="D105" s="26">
        <v>13619</v>
      </c>
      <c r="E105" s="26">
        <v>15088</v>
      </c>
      <c r="F105" s="26">
        <v>12618</v>
      </c>
      <c r="G105" s="27"/>
      <c r="H105" s="7"/>
      <c r="I105" s="28">
        <f t="shared" si="14"/>
        <v>-3982</v>
      </c>
      <c r="J105" s="27">
        <f t="shared" si="14"/>
        <v>1001</v>
      </c>
      <c r="K105" s="7"/>
      <c r="L105" s="124">
        <f t="shared" si="22"/>
        <v>0.96694926764045763</v>
      </c>
      <c r="M105" s="27">
        <f t="shared" ca="1" si="15"/>
        <v>2.5892661724221517E-7</v>
      </c>
      <c r="N105" s="44"/>
      <c r="O105" s="44"/>
      <c r="P105" s="7"/>
      <c r="Q105" s="28">
        <f t="shared" ca="1" si="16"/>
        <v>-3963.2191035202509</v>
      </c>
      <c r="R105" s="27">
        <f t="shared" ca="1" si="17"/>
        <v>997.51024577796659</v>
      </c>
      <c r="S105" s="7"/>
      <c r="T105" s="28">
        <f t="shared" ca="1" si="18"/>
        <v>0.96664605032226658</v>
      </c>
      <c r="U105" s="27">
        <f t="shared" ca="1" si="19"/>
        <v>0.24414016241890477</v>
      </c>
      <c r="V105" s="7"/>
      <c r="W105" s="28">
        <f t="shared" ca="1" si="20"/>
        <v>0.9674581159648552</v>
      </c>
      <c r="X105" s="27">
        <f t="shared" ca="1" si="24"/>
        <v>247.90820669231266</v>
      </c>
      <c r="Y105" s="7"/>
      <c r="Z105" s="28">
        <f t="shared" si="23"/>
        <v>247.78800000000001</v>
      </c>
      <c r="AA105" s="27">
        <f t="shared" si="21"/>
        <v>4.324716446931709</v>
      </c>
      <c r="AB105" s="7"/>
      <c r="AC105" s="28">
        <f t="shared" ca="1" si="13"/>
        <v>0.12020669231264947</v>
      </c>
      <c r="AD105" s="27"/>
      <c r="AE105" s="7"/>
    </row>
    <row r="106" spans="1:31" s="26" customFormat="1" x14ac:dyDescent="0.25">
      <c r="A106" s="26">
        <v>21</v>
      </c>
      <c r="B106" s="26">
        <v>-615</v>
      </c>
      <c r="C106" s="26">
        <v>11167</v>
      </c>
      <c r="D106" s="26">
        <v>13801</v>
      </c>
      <c r="E106" s="26">
        <v>15031</v>
      </c>
      <c r="F106" s="26">
        <v>12428</v>
      </c>
      <c r="G106" s="27"/>
      <c r="H106" s="7"/>
      <c r="I106" s="28">
        <f t="shared" si="14"/>
        <v>-3864</v>
      </c>
      <c r="J106" s="27">
        <f t="shared" si="14"/>
        <v>1373</v>
      </c>
      <c r="K106" s="7"/>
      <c r="L106" s="124">
        <f t="shared" si="22"/>
        <v>0.93866377585028493</v>
      </c>
      <c r="M106" s="27">
        <f t="shared" ca="1" si="15"/>
        <v>9.8818146327394399E-8</v>
      </c>
      <c r="N106" s="44"/>
      <c r="O106" s="44"/>
      <c r="P106" s="7"/>
      <c r="Q106" s="28">
        <f t="shared" ca="1" si="16"/>
        <v>-3845.2191035202509</v>
      </c>
      <c r="R106" s="27">
        <f t="shared" ca="1" si="17"/>
        <v>1369.5102457779667</v>
      </c>
      <c r="S106" s="7"/>
      <c r="T106" s="28">
        <f t="shared" ca="1" si="18"/>
        <v>0.93786534681871503</v>
      </c>
      <c r="U106" s="27">
        <f t="shared" ca="1" si="19"/>
        <v>0.33518698705477723</v>
      </c>
      <c r="V106" s="7"/>
      <c r="W106" s="28">
        <f t="shared" ca="1" si="20"/>
        <v>0.93897812938744873</v>
      </c>
      <c r="X106" s="27">
        <f t="shared" ca="1" si="24"/>
        <v>242.42618399296532</v>
      </c>
      <c r="Y106" s="7"/>
      <c r="Z106" s="28">
        <f t="shared" si="23"/>
        <v>242.25300000000001</v>
      </c>
      <c r="AA106" s="27">
        <f t="shared" si="21"/>
        <v>4.2281124728338231</v>
      </c>
      <c r="AB106" s="7"/>
      <c r="AC106" s="28">
        <f t="shared" ca="1" si="13"/>
        <v>0.17318399296530629</v>
      </c>
      <c r="AD106" s="27"/>
      <c r="AE106" s="7"/>
    </row>
    <row r="107" spans="1:31" s="26" customFormat="1" x14ac:dyDescent="0.25">
      <c r="A107" s="26">
        <v>22</v>
      </c>
      <c r="B107" s="26">
        <v>-627</v>
      </c>
      <c r="C107" s="26">
        <v>11244</v>
      </c>
      <c r="D107" s="26">
        <v>13989</v>
      </c>
      <c r="E107" s="26">
        <v>14948</v>
      </c>
      <c r="F107" s="26">
        <v>12242</v>
      </c>
      <c r="G107" s="27"/>
      <c r="H107" s="7"/>
      <c r="I107" s="28">
        <f t="shared" si="14"/>
        <v>-3704</v>
      </c>
      <c r="J107" s="27">
        <f t="shared" si="14"/>
        <v>1747</v>
      </c>
      <c r="K107" s="7"/>
      <c r="L107" s="124">
        <f t="shared" si="22"/>
        <v>0.90081434210710454</v>
      </c>
      <c r="M107" s="27">
        <f t="shared" ca="1" si="15"/>
        <v>3.1205277598679762E-7</v>
      </c>
      <c r="N107" s="44"/>
      <c r="O107" s="44"/>
      <c r="P107" s="7"/>
      <c r="Q107" s="28">
        <f t="shared" ca="1" si="16"/>
        <v>-3685.2191035202509</v>
      </c>
      <c r="R107" s="27">
        <f t="shared" ca="1" si="17"/>
        <v>1743.5102457779667</v>
      </c>
      <c r="S107" s="7"/>
      <c r="T107" s="28">
        <f t="shared" ca="1" si="18"/>
        <v>0.89884066410203511</v>
      </c>
      <c r="U107" s="27">
        <f t="shared" ca="1" si="19"/>
        <v>0.42672331074783182</v>
      </c>
      <c r="V107" s="7"/>
      <c r="W107" s="28">
        <f t="shared" ca="1" si="20"/>
        <v>0.90025572526526498</v>
      </c>
      <c r="X107" s="27">
        <f t="shared" ca="1" si="24"/>
        <v>236.71016125233166</v>
      </c>
      <c r="Y107" s="7"/>
      <c r="Z107" s="28">
        <f t="shared" si="23"/>
        <v>236.61</v>
      </c>
      <c r="AA107" s="27">
        <f t="shared" si="21"/>
        <v>4.1296235431437838</v>
      </c>
      <c r="AB107" s="7"/>
      <c r="AC107" s="28">
        <f t="shared" ca="1" si="13"/>
        <v>0.1001612523316453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11343</v>
      </c>
      <c r="D108" s="26">
        <v>14173</v>
      </c>
      <c r="E108" s="26">
        <v>14855</v>
      </c>
      <c r="F108" s="26">
        <v>12060</v>
      </c>
      <c r="G108" s="27"/>
      <c r="H108" s="7"/>
      <c r="I108" s="28">
        <f t="shared" si="14"/>
        <v>-3512</v>
      </c>
      <c r="J108" s="27">
        <f t="shared" si="14"/>
        <v>2113</v>
      </c>
      <c r="K108" s="7"/>
      <c r="L108" s="124">
        <f t="shared" si="22"/>
        <v>0.85317565729365197</v>
      </c>
      <c r="M108" s="27">
        <f t="shared" ca="1" si="15"/>
        <v>2.9835003896908928E-7</v>
      </c>
      <c r="N108" s="44"/>
      <c r="O108" s="44"/>
      <c r="P108" s="7"/>
      <c r="Q108" s="28">
        <f t="shared" ca="1" si="16"/>
        <v>-3493.2191035202509</v>
      </c>
      <c r="R108" s="27">
        <f t="shared" ca="1" si="17"/>
        <v>2109.5102457779667</v>
      </c>
      <c r="S108" s="7"/>
      <c r="T108" s="28">
        <f t="shared" ca="1" si="18"/>
        <v>0.85201104484201917</v>
      </c>
      <c r="U108" s="27">
        <f t="shared" ca="1" si="19"/>
        <v>0.51630163821215791</v>
      </c>
      <c r="V108" s="7"/>
      <c r="W108" s="28">
        <f t="shared" ca="1" si="20"/>
        <v>0.85372187157300494</v>
      </c>
      <c r="X108" s="27">
        <f t="shared" ca="1" si="24"/>
        <v>230.90711547059527</v>
      </c>
      <c r="Y108" s="7"/>
      <c r="Z108" s="28">
        <f t="shared" si="23"/>
        <v>230.85000000000002</v>
      </c>
      <c r="AA108" s="27">
        <f t="shared" si="21"/>
        <v>4.0290925782289104</v>
      </c>
      <c r="AB108" s="7"/>
      <c r="AC108" s="28">
        <f t="shared" ca="1" si="13"/>
        <v>5.7115470595249462E-2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11462</v>
      </c>
      <c r="D109" s="26">
        <v>14341</v>
      </c>
      <c r="E109" s="26">
        <v>14740</v>
      </c>
      <c r="F109" s="26">
        <v>11892</v>
      </c>
      <c r="G109" s="27"/>
      <c r="H109" s="7"/>
      <c r="I109" s="28">
        <f t="shared" si="14"/>
        <v>-3278</v>
      </c>
      <c r="J109" s="27">
        <f t="shared" si="14"/>
        <v>2449</v>
      </c>
      <c r="K109" s="7"/>
      <c r="L109" s="124">
        <f t="shared" si="22"/>
        <v>0.79748424914741611</v>
      </c>
      <c r="M109" s="27">
        <f t="shared" ca="1" si="15"/>
        <v>3.1869463154644591E-7</v>
      </c>
      <c r="N109" s="44"/>
      <c r="O109" s="44"/>
      <c r="P109" s="7"/>
      <c r="Q109" s="28">
        <f t="shared" ca="1" si="16"/>
        <v>-3259.2191035202509</v>
      </c>
      <c r="R109" s="27">
        <f t="shared" ca="1" si="17"/>
        <v>2445.5102457779667</v>
      </c>
      <c r="S109" s="7"/>
      <c r="T109" s="28">
        <f t="shared" ca="1" si="18"/>
        <v>0.79493744636887465</v>
      </c>
      <c r="U109" s="27">
        <f t="shared" ca="1" si="19"/>
        <v>0.59853747981875249</v>
      </c>
      <c r="V109" s="7"/>
      <c r="W109" s="28">
        <f t="shared" ca="1" si="20"/>
        <v>0.79691971869514056</v>
      </c>
      <c r="X109" s="27">
        <f t="shared" ca="1" si="24"/>
        <v>225.16233880512539</v>
      </c>
      <c r="Y109" s="7"/>
      <c r="Z109" s="28">
        <f t="shared" si="23"/>
        <v>225.14400000000003</v>
      </c>
      <c r="AA109" s="27">
        <f t="shared" si="21"/>
        <v>3.9295040911101138</v>
      </c>
      <c r="AB109" s="7"/>
      <c r="AC109" s="28">
        <f t="shared" ca="1" si="13"/>
        <v>1.8338805125353019E-2</v>
      </c>
      <c r="AD109" s="27"/>
      <c r="AE109" s="7"/>
    </row>
    <row r="110" spans="1:31" s="26" customFormat="1" x14ac:dyDescent="0.25">
      <c r="A110" s="26">
        <v>25</v>
      </c>
      <c r="B110" s="26">
        <v>-624</v>
      </c>
      <c r="C110" s="26">
        <v>11588</v>
      </c>
      <c r="D110" s="26">
        <v>14496</v>
      </c>
      <c r="E110" s="26">
        <v>14609</v>
      </c>
      <c r="F110" s="26">
        <v>11737</v>
      </c>
      <c r="G110" s="27"/>
      <c r="H110" s="7"/>
      <c r="I110" s="28">
        <f t="shared" si="14"/>
        <v>-3021</v>
      </c>
      <c r="J110" s="27">
        <f t="shared" si="14"/>
        <v>2759</v>
      </c>
      <c r="K110" s="7"/>
      <c r="L110" s="124">
        <f t="shared" si="22"/>
        <v>0.73494848035876459</v>
      </c>
      <c r="M110" s="27">
        <f t="shared" ca="1" si="15"/>
        <v>2.1323351465192087E-7</v>
      </c>
      <c r="N110" s="44"/>
      <c r="O110" s="44"/>
      <c r="P110" s="7"/>
      <c r="Q110" s="28">
        <f t="shared" ca="1" si="16"/>
        <v>-3002.2191035202509</v>
      </c>
      <c r="R110" s="27">
        <f t="shared" ca="1" si="17"/>
        <v>2755.5102457779667</v>
      </c>
      <c r="S110" s="7"/>
      <c r="T110" s="28">
        <f t="shared" ca="1" si="18"/>
        <v>0.73225404975520747</v>
      </c>
      <c r="U110" s="27">
        <f t="shared" ca="1" si="19"/>
        <v>0.67440983368197949</v>
      </c>
      <c r="V110" s="7"/>
      <c r="W110" s="28">
        <f t="shared" ca="1" si="20"/>
        <v>0.73448670821294815</v>
      </c>
      <c r="X110" s="27">
        <f t="shared" ca="1" si="24"/>
        <v>219.51289695295941</v>
      </c>
      <c r="Y110" s="7"/>
      <c r="Z110" s="28">
        <f t="shared" si="23"/>
        <v>219.52800000000002</v>
      </c>
      <c r="AA110" s="27">
        <f t="shared" si="21"/>
        <v>3.8314864003181124</v>
      </c>
      <c r="AB110" s="7"/>
      <c r="AC110" s="28">
        <f t="shared" ca="1" si="13"/>
        <v>-1.5103047040611273E-2</v>
      </c>
      <c r="AD110" s="27"/>
      <c r="AE110" s="7"/>
    </row>
    <row r="111" spans="1:31" s="26" customFormat="1" x14ac:dyDescent="0.25">
      <c r="A111" s="26">
        <v>26</v>
      </c>
      <c r="B111" s="26">
        <v>-629</v>
      </c>
      <c r="C111" s="26">
        <v>11729</v>
      </c>
      <c r="D111" s="26">
        <v>14632</v>
      </c>
      <c r="E111" s="26">
        <v>14461</v>
      </c>
      <c r="F111" s="26">
        <v>11587</v>
      </c>
      <c r="G111" s="27"/>
      <c r="H111" s="7"/>
      <c r="I111" s="28">
        <f t="shared" si="14"/>
        <v>-2732</v>
      </c>
      <c r="J111" s="27">
        <f t="shared" si="14"/>
        <v>3045</v>
      </c>
      <c r="K111" s="7"/>
      <c r="L111" s="124">
        <f t="shared" si="22"/>
        <v>0.66477039110456093</v>
      </c>
      <c r="M111" s="27">
        <f t="shared" ca="1" si="15"/>
        <v>2.9277163998384238E-7</v>
      </c>
      <c r="N111" s="44"/>
      <c r="O111" s="44"/>
      <c r="P111" s="7"/>
      <c r="Q111" s="28">
        <f t="shared" ca="1" si="16"/>
        <v>-2713.2191035202509</v>
      </c>
      <c r="R111" s="27">
        <f t="shared" ca="1" si="17"/>
        <v>3041.5102457779667</v>
      </c>
      <c r="S111" s="7"/>
      <c r="T111" s="28">
        <f t="shared" ca="1" si="18"/>
        <v>0.66176571659820427</v>
      </c>
      <c r="U111" s="27">
        <f t="shared" ca="1" si="19"/>
        <v>0.74440819885902121</v>
      </c>
      <c r="V111" s="7"/>
      <c r="W111" s="28">
        <f t="shared" ca="1" si="20"/>
        <v>0.66422930734026575</v>
      </c>
      <c r="X111" s="27">
        <f t="shared" ca="1" si="24"/>
        <v>213.81349208580457</v>
      </c>
      <c r="Y111" s="7"/>
      <c r="Z111" s="28">
        <f t="shared" si="23"/>
        <v>213.86700000000002</v>
      </c>
      <c r="AA111" s="27">
        <f t="shared" si="21"/>
        <v>3.7326833113627131</v>
      </c>
      <c r="AB111" s="7"/>
      <c r="AC111" s="28">
        <f t="shared" ca="1" si="13"/>
        <v>-5.3507914195449757E-2</v>
      </c>
      <c r="AD111" s="27"/>
      <c r="AE111" s="7"/>
    </row>
    <row r="112" spans="1:31" s="26" customFormat="1" x14ac:dyDescent="0.25">
      <c r="A112" s="26">
        <v>27</v>
      </c>
      <c r="B112" s="26">
        <v>-622</v>
      </c>
      <c r="C112" s="26">
        <v>11895</v>
      </c>
      <c r="D112" s="26">
        <v>14766</v>
      </c>
      <c r="E112" s="26">
        <v>14313</v>
      </c>
      <c r="F112" s="26">
        <v>11464</v>
      </c>
      <c r="G112" s="27"/>
      <c r="H112" s="7"/>
      <c r="I112" s="28">
        <f t="shared" si="14"/>
        <v>-2418</v>
      </c>
      <c r="J112" s="27">
        <f t="shared" si="14"/>
        <v>3302</v>
      </c>
      <c r="K112" s="7"/>
      <c r="L112" s="124">
        <f t="shared" si="22"/>
        <v>0.58899185121710018</v>
      </c>
      <c r="M112" s="27">
        <f t="shared" ca="1" si="15"/>
        <v>1.3019721792819614E-6</v>
      </c>
      <c r="N112" s="44"/>
      <c r="O112" s="44"/>
      <c r="P112" s="7"/>
      <c r="Q112" s="28">
        <f t="shared" ca="1" si="16"/>
        <v>-2399.2191035202509</v>
      </c>
      <c r="R112" s="27">
        <f t="shared" ca="1" si="17"/>
        <v>3298.5102457779667</v>
      </c>
      <c r="S112" s="7"/>
      <c r="T112" s="28">
        <f t="shared" ca="1" si="18"/>
        <v>0.58517977676671973</v>
      </c>
      <c r="U112" s="27">
        <f t="shared" ca="1" si="19"/>
        <v>0.80730882770692236</v>
      </c>
      <c r="V112" s="7"/>
      <c r="W112" s="28">
        <f t="shared" ca="1" si="20"/>
        <v>0.58785081126193561</v>
      </c>
      <c r="X112" s="27">
        <f t="shared" ca="1" si="24"/>
        <v>208.13186930949496</v>
      </c>
      <c r="Y112" s="7"/>
      <c r="Z112" s="28">
        <f t="shared" si="23"/>
        <v>208.26900000000001</v>
      </c>
      <c r="AA112" s="27">
        <f t="shared" si="21"/>
        <v>3.6349797798360699</v>
      </c>
      <c r="AB112" s="7"/>
      <c r="AC112" s="28">
        <f t="shared" ca="1" si="13"/>
        <v>-0.137130690505046</v>
      </c>
      <c r="AD112" s="27"/>
      <c r="AE112" s="7"/>
    </row>
    <row r="113" spans="1:31" s="26" customFormat="1" x14ac:dyDescent="0.25">
      <c r="A113" s="26">
        <v>28</v>
      </c>
      <c r="B113" s="26">
        <v>-613</v>
      </c>
      <c r="C113" s="26">
        <v>12057</v>
      </c>
      <c r="D113" s="26">
        <v>14876</v>
      </c>
      <c r="E113" s="26">
        <v>14142</v>
      </c>
      <c r="F113" s="26">
        <v>11355</v>
      </c>
      <c r="G113" s="27"/>
      <c r="H113" s="7"/>
      <c r="I113" s="28">
        <f t="shared" si="14"/>
        <v>-2085</v>
      </c>
      <c r="J113" s="27">
        <f t="shared" si="14"/>
        <v>3521</v>
      </c>
      <c r="K113" s="7"/>
      <c r="L113" s="124">
        <f t="shared" si="22"/>
        <v>0.5088074242159305</v>
      </c>
      <c r="M113" s="27">
        <f t="shared" ca="1" si="15"/>
        <v>4.0001994304034605E-6</v>
      </c>
      <c r="N113" s="44"/>
      <c r="O113" s="44"/>
      <c r="P113" s="7"/>
      <c r="Q113" s="28">
        <f t="shared" ca="1" si="16"/>
        <v>-2066.2191035202509</v>
      </c>
      <c r="R113" s="27">
        <f t="shared" ca="1" si="17"/>
        <v>3517.5102457779667</v>
      </c>
      <c r="S113" s="7"/>
      <c r="T113" s="28">
        <f t="shared" ca="1" si="18"/>
        <v>0.50395965586262959</v>
      </c>
      <c r="U113" s="27">
        <f t="shared" ca="1" si="19"/>
        <v>0.86090897446836345</v>
      </c>
      <c r="V113" s="7"/>
      <c r="W113" s="28">
        <f t="shared" ca="1" si="20"/>
        <v>0.50680737435895107</v>
      </c>
      <c r="X113" s="27">
        <f t="shared" ca="1" si="24"/>
        <v>202.55606260967409</v>
      </c>
      <c r="Y113" s="7"/>
      <c r="Z113" s="28">
        <f t="shared" si="23"/>
        <v>202.75200000000001</v>
      </c>
      <c r="AA113" s="27">
        <f t="shared" si="21"/>
        <v>3.5386899650035435</v>
      </c>
      <c r="AB113" s="7"/>
      <c r="AC113" s="28">
        <f t="shared" ca="1" si="13"/>
        <v>-0.19593739032592339</v>
      </c>
      <c r="AD113" s="27"/>
      <c r="AE113" s="7"/>
    </row>
    <row r="114" spans="1:31" s="26" customFormat="1" x14ac:dyDescent="0.25">
      <c r="A114" s="26">
        <v>29</v>
      </c>
      <c r="B114" s="26">
        <v>-602</v>
      </c>
      <c r="C114" s="26">
        <v>12227</v>
      </c>
      <c r="D114" s="26">
        <v>14967</v>
      </c>
      <c r="E114" s="26">
        <v>13974</v>
      </c>
      <c r="F114" s="26">
        <v>11261</v>
      </c>
      <c r="G114" s="27"/>
      <c r="H114" s="7"/>
      <c r="I114" s="28">
        <f t="shared" si="14"/>
        <v>-1747</v>
      </c>
      <c r="J114" s="27">
        <f t="shared" si="14"/>
        <v>3706</v>
      </c>
      <c r="K114" s="7"/>
      <c r="L114" s="124">
        <f t="shared" si="22"/>
        <v>0.42546783367741781</v>
      </c>
      <c r="M114" s="27">
        <f t="shared" ca="1" si="15"/>
        <v>9.0425542403889728E-7</v>
      </c>
      <c r="N114" s="44"/>
      <c r="O114" s="44"/>
      <c r="P114" s="7"/>
      <c r="Q114" s="28">
        <f t="shared" ca="1" si="16"/>
        <v>-1728.2191035202509</v>
      </c>
      <c r="R114" s="27">
        <f t="shared" ca="1" si="17"/>
        <v>3702.5102457779667</v>
      </c>
      <c r="S114" s="7"/>
      <c r="T114" s="28">
        <f t="shared" ca="1" si="18"/>
        <v>0.42152001362364311</v>
      </c>
      <c r="U114" s="27">
        <f t="shared" ca="1" si="19"/>
        <v>0.90618763725770857</v>
      </c>
      <c r="V114" s="7"/>
      <c r="W114" s="28">
        <f t="shared" ca="1" si="20"/>
        <v>0.42451691021885823</v>
      </c>
      <c r="X114" s="27">
        <f t="shared" ca="1" si="24"/>
        <v>197.17265317460169</v>
      </c>
      <c r="Y114" s="7"/>
      <c r="Z114" s="28">
        <f t="shared" si="23"/>
        <v>197.334</v>
      </c>
      <c r="AA114" s="27">
        <f t="shared" si="21"/>
        <v>3.4441280261304903</v>
      </c>
      <c r="AB114" s="7"/>
      <c r="AC114" s="28">
        <f t="shared" ca="1" si="13"/>
        <v>-0.16134682539831147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12422</v>
      </c>
      <c r="D115" s="26">
        <v>15046</v>
      </c>
      <c r="E115" s="26">
        <v>13788</v>
      </c>
      <c r="F115" s="26">
        <v>11186</v>
      </c>
      <c r="G115" s="27"/>
      <c r="H115" s="7"/>
      <c r="I115" s="28">
        <f t="shared" si="14"/>
        <v>-1366</v>
      </c>
      <c r="J115" s="27">
        <f t="shared" si="14"/>
        <v>3860</v>
      </c>
      <c r="K115" s="7"/>
      <c r="L115" s="124">
        <f t="shared" si="22"/>
        <v>0.33374897528661723</v>
      </c>
      <c r="M115" s="27">
        <f t="shared" ca="1" si="15"/>
        <v>4.1434344640797952E-6</v>
      </c>
      <c r="N115" s="44"/>
      <c r="O115" s="44"/>
      <c r="P115" s="7"/>
      <c r="Q115" s="28">
        <f t="shared" ca="1" si="16"/>
        <v>-1347.2191035202509</v>
      </c>
      <c r="R115" s="27">
        <f t="shared" ca="1" si="17"/>
        <v>3856.5102457779667</v>
      </c>
      <c r="S115" s="7"/>
      <c r="T115" s="28">
        <f t="shared" ca="1" si="18"/>
        <v>0.32859248790454892</v>
      </c>
      <c r="U115" s="27">
        <f t="shared" ca="1" si="19"/>
        <v>0.94387906466073113</v>
      </c>
      <c r="V115" s="7"/>
      <c r="W115" s="28">
        <f t="shared" ca="1" si="20"/>
        <v>0.33171343249313934</v>
      </c>
      <c r="X115" s="27">
        <f t="shared" ca="1" si="24"/>
        <v>191.43455203131236</v>
      </c>
      <c r="Y115" s="7"/>
      <c r="Z115" s="28">
        <f t="shared" si="23"/>
        <v>191.637</v>
      </c>
      <c r="AA115" s="27">
        <f t="shared" si="21"/>
        <v>3.344696618644373</v>
      </c>
      <c r="AB115" s="7"/>
      <c r="AC115" s="28">
        <f t="shared" ca="1" si="13"/>
        <v>-0.20244796868763615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12614</v>
      </c>
      <c r="D116" s="26">
        <v>15099</v>
      </c>
      <c r="E116" s="26">
        <v>13586</v>
      </c>
      <c r="F116" s="26">
        <v>11121</v>
      </c>
      <c r="G116" s="27"/>
      <c r="H116" s="7"/>
      <c r="I116" s="28">
        <f t="shared" si="14"/>
        <v>-972</v>
      </c>
      <c r="J116" s="27">
        <f t="shared" si="14"/>
        <v>3978</v>
      </c>
      <c r="K116" s="7"/>
      <c r="L116" s="124">
        <f t="shared" si="22"/>
        <v>0.23903627268023361</v>
      </c>
      <c r="M116" s="27">
        <f t="shared" ca="1" si="15"/>
        <v>1.1063656615387563E-5</v>
      </c>
      <c r="N116" s="44"/>
      <c r="O116" s="44"/>
      <c r="P116" s="7"/>
      <c r="Q116" s="28">
        <f t="shared" ca="1" si="16"/>
        <v>-953.21910352025088</v>
      </c>
      <c r="R116" s="27">
        <f t="shared" ca="1" si="17"/>
        <v>3974.5102457779667</v>
      </c>
      <c r="S116" s="7"/>
      <c r="T116" s="28">
        <f t="shared" ca="1" si="18"/>
        <v>0.23249420671472448</v>
      </c>
      <c r="U116" s="27">
        <f t="shared" ca="1" si="19"/>
        <v>0.97275950903447561</v>
      </c>
      <c r="V116" s="7"/>
      <c r="W116" s="28">
        <f t="shared" ca="1" si="20"/>
        <v>0.23571006513779319</v>
      </c>
      <c r="X116" s="27">
        <f t="shared" ca="1" si="24"/>
        <v>185.69207384418087</v>
      </c>
      <c r="Y116" s="7"/>
      <c r="Z116" s="28">
        <f t="shared" si="23"/>
        <v>185.958</v>
      </c>
      <c r="AA116" s="27">
        <f t="shared" si="21"/>
        <v>3.2455793704236151</v>
      </c>
      <c r="AB116" s="7"/>
      <c r="AC116" s="28">
        <f t="shared" ca="1" si="13"/>
        <v>-0.26592615581913037</v>
      </c>
      <c r="AD116" s="27"/>
      <c r="AE116" s="7"/>
    </row>
    <row r="117" spans="1:31" s="26" customFormat="1" x14ac:dyDescent="0.25">
      <c r="A117" s="26">
        <v>32</v>
      </c>
      <c r="B117" s="26">
        <v>-638</v>
      </c>
      <c r="C117" s="26">
        <v>12814</v>
      </c>
      <c r="D117" s="26">
        <v>15143</v>
      </c>
      <c r="E117" s="26">
        <v>13387</v>
      </c>
      <c r="F117" s="26">
        <v>11088</v>
      </c>
      <c r="G117" s="27"/>
      <c r="H117" s="7"/>
      <c r="I117" s="28">
        <f t="shared" si="14"/>
        <v>-573</v>
      </c>
      <c r="J117" s="27">
        <f t="shared" si="14"/>
        <v>4055</v>
      </c>
      <c r="K117" s="7"/>
      <c r="L117" s="124">
        <f t="shared" si="22"/>
        <v>0.140889782192581</v>
      </c>
      <c r="M117" s="27">
        <f t="shared" ca="1" si="15"/>
        <v>5.9329913554880331E-6</v>
      </c>
      <c r="N117" s="44"/>
      <c r="O117" s="44"/>
      <c r="P117" s="7"/>
      <c r="Q117" s="28">
        <f t="shared" ca="1" si="16"/>
        <v>-554.21910352025088</v>
      </c>
      <c r="R117" s="27">
        <f t="shared" ca="1" si="17"/>
        <v>4051.5102457779667</v>
      </c>
      <c r="S117" s="7"/>
      <c r="T117" s="28">
        <f t="shared" ca="1" si="18"/>
        <v>0.13517640419000379</v>
      </c>
      <c r="U117" s="27">
        <f t="shared" ca="1" si="19"/>
        <v>0.99160522273598684</v>
      </c>
      <c r="V117" s="7"/>
      <c r="W117" s="28">
        <f t="shared" ca="1" si="20"/>
        <v>0.13845400893640791</v>
      </c>
      <c r="X117" s="27">
        <f t="shared" ca="1" si="24"/>
        <v>180.01982245739873</v>
      </c>
      <c r="Y117" s="7"/>
      <c r="Z117" s="28">
        <f t="shared" si="23"/>
        <v>180.21600000000001</v>
      </c>
      <c r="AA117" s="27">
        <f t="shared" si="21"/>
        <v>3.1453625647741008</v>
      </c>
      <c r="AB117" s="7"/>
      <c r="AC117" s="28">
        <f t="shared" ca="1" si="13"/>
        <v>-0.1961775426012764</v>
      </c>
      <c r="AD117" s="27"/>
      <c r="AE117" s="7"/>
    </row>
    <row r="118" spans="1:31" s="26" customFormat="1" x14ac:dyDescent="0.25">
      <c r="A118" s="26">
        <v>33</v>
      </c>
      <c r="B118" s="26">
        <v>-629</v>
      </c>
      <c r="C118" s="26">
        <v>13012</v>
      </c>
      <c r="D118" s="26">
        <v>15156</v>
      </c>
      <c r="E118" s="26">
        <v>13180</v>
      </c>
      <c r="F118" s="26">
        <v>11064</v>
      </c>
      <c r="G118" s="27"/>
      <c r="H118" s="7"/>
      <c r="I118" s="28">
        <f t="shared" si="14"/>
        <v>-168</v>
      </c>
      <c r="J118" s="27">
        <f t="shared" si="14"/>
        <v>4092</v>
      </c>
      <c r="K118" s="7"/>
      <c r="L118" s="124">
        <f t="shared" si="22"/>
        <v>4.2738452515182143E-2</v>
      </c>
      <c r="M118" s="27">
        <f t="shared" ca="1" si="15"/>
        <v>9.2190291739834629E-6</v>
      </c>
      <c r="N118" s="44"/>
      <c r="O118" s="44"/>
      <c r="P118" s="7"/>
      <c r="Q118" s="28">
        <f t="shared" ca="1" si="16"/>
        <v>-149.21910352025088</v>
      </c>
      <c r="R118" s="27">
        <f t="shared" ca="1" si="17"/>
        <v>4088.5102457779667</v>
      </c>
      <c r="S118" s="7"/>
      <c r="T118" s="28">
        <f t="shared" ca="1" si="18"/>
        <v>3.6395176063407593E-2</v>
      </c>
      <c r="U118" s="27">
        <f t="shared" ca="1" si="19"/>
        <v>1.0006609552938559</v>
      </c>
      <c r="V118" s="7"/>
      <c r="W118" s="28">
        <f t="shared" ca="1" si="20"/>
        <v>3.970216709151337E-2</v>
      </c>
      <c r="X118" s="27">
        <f t="shared" ca="1" si="24"/>
        <v>174.34329437716326</v>
      </c>
      <c r="Y118" s="7"/>
      <c r="Z118" s="28">
        <f t="shared" si="23"/>
        <v>174.55500000000001</v>
      </c>
      <c r="AA118" s="27">
        <f t="shared" si="21"/>
        <v>3.0465594758187016</v>
      </c>
      <c r="AB118" s="7"/>
      <c r="AC118" s="28">
        <f t="shared" ca="1" si="13"/>
        <v>-0.21170562283674599</v>
      </c>
      <c r="AD118" s="27"/>
      <c r="AE118" s="7"/>
    </row>
    <row r="119" spans="1:31" s="26" customFormat="1" x14ac:dyDescent="0.25">
      <c r="A119" s="26">
        <v>34</v>
      </c>
      <c r="B119" s="26">
        <v>-618</v>
      </c>
      <c r="C119" s="26">
        <v>13219</v>
      </c>
      <c r="D119" s="26">
        <v>15164</v>
      </c>
      <c r="E119" s="26">
        <v>12994</v>
      </c>
      <c r="F119" s="26">
        <v>11072</v>
      </c>
      <c r="G119" s="27"/>
      <c r="H119" s="7"/>
      <c r="I119" s="28">
        <f t="shared" si="14"/>
        <v>225</v>
      </c>
      <c r="J119" s="27">
        <f t="shared" si="14"/>
        <v>4092</v>
      </c>
      <c r="K119" s="7"/>
      <c r="L119" s="124">
        <f t="shared" si="22"/>
        <v>-5.410823659983157E-2</v>
      </c>
      <c r="M119" s="27">
        <f t="shared" ca="1" si="15"/>
        <v>4.1799664120364118E-6</v>
      </c>
      <c r="N119" s="44"/>
      <c r="O119" s="44"/>
      <c r="P119" s="7"/>
      <c r="Q119" s="28">
        <f t="shared" ca="1" si="16"/>
        <v>243.78089647974912</v>
      </c>
      <c r="R119" s="27">
        <f t="shared" ca="1" si="17"/>
        <v>4088.5102457779667</v>
      </c>
      <c r="S119" s="7"/>
      <c r="T119" s="28">
        <f t="shared" ca="1" si="18"/>
        <v>-5.9459200859437601E-2</v>
      </c>
      <c r="U119" s="27">
        <f t="shared" ca="1" si="19"/>
        <v>1.0006609552938559</v>
      </c>
      <c r="V119" s="7"/>
      <c r="W119" s="28">
        <f t="shared" ca="1" si="20"/>
        <v>-5.6152733215636158E-2</v>
      </c>
      <c r="X119" s="27">
        <f t="shared" ca="1" si="24"/>
        <v>168.85940096180059</v>
      </c>
      <c r="Y119" s="7"/>
      <c r="Z119" s="28">
        <f t="shared" si="23"/>
        <v>168.99299999999999</v>
      </c>
      <c r="AA119" s="27">
        <f t="shared" si="21"/>
        <v>2.9494842628227773</v>
      </c>
      <c r="AB119" s="7"/>
      <c r="AC119" s="28">
        <f t="shared" ca="1" si="13"/>
        <v>-0.13359903819940655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13406</v>
      </c>
      <c r="D120" s="26">
        <v>15136</v>
      </c>
      <c r="E120" s="26">
        <v>12785</v>
      </c>
      <c r="F120" s="26">
        <v>11087</v>
      </c>
      <c r="G120" s="27"/>
      <c r="H120" s="7"/>
      <c r="I120" s="28">
        <f t="shared" si="14"/>
        <v>621</v>
      </c>
      <c r="J120" s="27">
        <f t="shared" si="14"/>
        <v>4049</v>
      </c>
      <c r="K120" s="7"/>
      <c r="L120" s="124">
        <f t="shared" si="22"/>
        <v>-0.15106539532051874</v>
      </c>
      <c r="M120" s="27">
        <f t="shared" ca="1" si="15"/>
        <v>2.9197700146518167E-6</v>
      </c>
      <c r="N120" s="44"/>
      <c r="O120" s="44"/>
      <c r="P120" s="7"/>
      <c r="Q120" s="28">
        <f t="shared" ca="1" si="16"/>
        <v>639.78089647974912</v>
      </c>
      <c r="R120" s="27">
        <f t="shared" ca="1" si="17"/>
        <v>4045.5102457779667</v>
      </c>
      <c r="S120" s="7"/>
      <c r="T120" s="28">
        <f t="shared" ca="1" si="18"/>
        <v>-0.15604529058322056</v>
      </c>
      <c r="U120" s="27">
        <f t="shared" ca="1" si="19"/>
        <v>0.99013672556444043</v>
      </c>
      <c r="V120" s="7"/>
      <c r="W120" s="28">
        <f t="shared" ca="1" si="20"/>
        <v>-0.15277412877388466</v>
      </c>
      <c r="X120" s="27">
        <f t="shared" ca="1" si="24"/>
        <v>163.29988352102805</v>
      </c>
      <c r="Y120" s="7"/>
      <c r="Z120" s="28">
        <f t="shared" si="23"/>
        <v>163.39499999999998</v>
      </c>
      <c r="AA120" s="27">
        <f t="shared" si="21"/>
        <v>2.8517807312961345</v>
      </c>
      <c r="AB120" s="7"/>
      <c r="AC120" s="28">
        <f t="shared" ca="1" si="13"/>
        <v>-9.5116478971931429E-2</v>
      </c>
      <c r="AD120" s="27"/>
      <c r="AE120" s="7"/>
    </row>
    <row r="121" spans="1:31" s="26" customFormat="1" x14ac:dyDescent="0.25">
      <c r="A121" s="26">
        <v>36</v>
      </c>
      <c r="B121" s="26">
        <v>-615</v>
      </c>
      <c r="C121" s="26">
        <v>13608</v>
      </c>
      <c r="D121" s="26">
        <v>15100</v>
      </c>
      <c r="E121" s="26">
        <v>12598</v>
      </c>
      <c r="F121" s="26">
        <v>11132</v>
      </c>
      <c r="G121" s="27"/>
      <c r="H121" s="7"/>
      <c r="I121" s="28">
        <f t="shared" si="14"/>
        <v>1010</v>
      </c>
      <c r="J121" s="27">
        <f t="shared" si="14"/>
        <v>3968</v>
      </c>
      <c r="K121" s="7"/>
      <c r="L121" s="124">
        <f t="shared" si="22"/>
        <v>-0.24551784664329757</v>
      </c>
      <c r="M121" s="27">
        <f t="shared" ca="1" si="15"/>
        <v>4.8447221140361157E-6</v>
      </c>
      <c r="N121" s="44"/>
      <c r="O121" s="44"/>
      <c r="P121" s="7"/>
      <c r="Q121" s="28">
        <f t="shared" ca="1" si="16"/>
        <v>1028.7808964797491</v>
      </c>
      <c r="R121" s="27">
        <f t="shared" ca="1" si="17"/>
        <v>3964.5102457779667</v>
      </c>
      <c r="S121" s="7"/>
      <c r="T121" s="28">
        <f t="shared" ca="1" si="18"/>
        <v>-0.25092405043814875</v>
      </c>
      <c r="U121" s="27">
        <f t="shared" ca="1" si="19"/>
        <v>0.97031201374856502</v>
      </c>
      <c r="V121" s="7"/>
      <c r="W121" s="28">
        <f t="shared" ca="1" si="20"/>
        <v>-0.24771891958939365</v>
      </c>
      <c r="X121" s="27">
        <f t="shared" ca="1" si="24"/>
        <v>157.74962836472116</v>
      </c>
      <c r="Y121" s="7"/>
      <c r="Z121" s="28">
        <f t="shared" si="23"/>
        <v>157.85999999999999</v>
      </c>
      <c r="AA121" s="27">
        <f t="shared" si="21"/>
        <v>2.7551767571982486</v>
      </c>
      <c r="AB121" s="7"/>
      <c r="AC121" s="28">
        <f t="shared" ca="1" si="13"/>
        <v>-0.11037163527882399</v>
      </c>
      <c r="AD121" s="27"/>
      <c r="AE121" s="7"/>
    </row>
    <row r="122" spans="1:31" s="26" customFormat="1" x14ac:dyDescent="0.25">
      <c r="A122" s="26">
        <v>37</v>
      </c>
      <c r="B122" s="26">
        <v>-612</v>
      </c>
      <c r="C122" s="26">
        <v>13792</v>
      </c>
      <c r="D122" s="26">
        <v>15043</v>
      </c>
      <c r="E122" s="26">
        <v>12409</v>
      </c>
      <c r="F122" s="26">
        <v>11191</v>
      </c>
      <c r="G122" s="27"/>
      <c r="H122" s="7"/>
      <c r="I122" s="28">
        <f t="shared" si="14"/>
        <v>1383</v>
      </c>
      <c r="J122" s="27">
        <f t="shared" si="14"/>
        <v>3852</v>
      </c>
      <c r="K122" s="7"/>
      <c r="L122" s="124">
        <f t="shared" si="22"/>
        <v>-0.33723767550233502</v>
      </c>
      <c r="M122" s="27">
        <f t="shared" ca="1" si="15"/>
        <v>2.4082488735607704E-6</v>
      </c>
      <c r="N122" s="44"/>
      <c r="O122" s="44"/>
      <c r="P122" s="7"/>
      <c r="Q122" s="28">
        <f t="shared" ca="1" si="16"/>
        <v>1401.7808964797491</v>
      </c>
      <c r="R122" s="27">
        <f t="shared" ca="1" si="17"/>
        <v>3848.5102457779667</v>
      </c>
      <c r="S122" s="7"/>
      <c r="T122" s="28">
        <f t="shared" ca="1" si="18"/>
        <v>-0.34190034202140895</v>
      </c>
      <c r="U122" s="27">
        <f t="shared" ca="1" si="19"/>
        <v>0.94192106843200263</v>
      </c>
      <c r="V122" s="7"/>
      <c r="W122" s="28">
        <f t="shared" ca="1" si="20"/>
        <v>-0.33878952886962227</v>
      </c>
      <c r="X122" s="27">
        <f t="shared" ca="1" si="24"/>
        <v>152.28861293400382</v>
      </c>
      <c r="Y122" s="7"/>
      <c r="Z122" s="28">
        <f t="shared" si="23"/>
        <v>152.35199999999998</v>
      </c>
      <c r="AA122" s="27">
        <f t="shared" si="21"/>
        <v>2.6590440219984002</v>
      </c>
      <c r="AB122" s="7"/>
      <c r="AC122" s="28">
        <f t="shared" ca="1" si="13"/>
        <v>-6.3387065996153069E-2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13977</v>
      </c>
      <c r="D123" s="26">
        <v>14971</v>
      </c>
      <c r="E123" s="26">
        <v>12231</v>
      </c>
      <c r="F123" s="26">
        <v>11272</v>
      </c>
      <c r="G123" s="27"/>
      <c r="H123" s="7"/>
      <c r="I123" s="28">
        <f t="shared" si="14"/>
        <v>1746</v>
      </c>
      <c r="J123" s="27">
        <f t="shared" si="14"/>
        <v>3699</v>
      </c>
      <c r="K123" s="7"/>
      <c r="L123" s="124">
        <f t="shared" si="22"/>
        <v>-0.42683473796858917</v>
      </c>
      <c r="M123" s="27">
        <f t="shared" ca="1" si="15"/>
        <v>3.7978851693669515E-7</v>
      </c>
      <c r="N123" s="44"/>
      <c r="O123" s="44"/>
      <c r="P123" s="7"/>
      <c r="Q123" s="28">
        <f t="shared" ca="1" si="16"/>
        <v>1764.7808964797491</v>
      </c>
      <c r="R123" s="27">
        <f t="shared" ca="1" si="17"/>
        <v>3695.5102457779667</v>
      </c>
      <c r="S123" s="7"/>
      <c r="T123" s="28">
        <f t="shared" ca="1" si="18"/>
        <v>-0.43043759093487666</v>
      </c>
      <c r="U123" s="27">
        <f t="shared" ca="1" si="19"/>
        <v>0.90447439055757117</v>
      </c>
      <c r="V123" s="7"/>
      <c r="W123" s="28">
        <f t="shared" ca="1" si="20"/>
        <v>-0.42745100780959772</v>
      </c>
      <c r="X123" s="27">
        <f t="shared" ca="1" si="24"/>
        <v>146.77598977650939</v>
      </c>
      <c r="Y123" s="7"/>
      <c r="Z123" s="28">
        <f t="shared" si="23"/>
        <v>146.78099999999998</v>
      </c>
      <c r="AA123" s="27">
        <f t="shared" si="21"/>
        <v>2.5618117293697962</v>
      </c>
      <c r="AB123" s="7"/>
      <c r="AC123" s="28">
        <f t="shared" ca="1" si="13"/>
        <v>-5.0102234905864407E-3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14162</v>
      </c>
      <c r="D124" s="26">
        <v>14869</v>
      </c>
      <c r="E124" s="26">
        <v>12051</v>
      </c>
      <c r="F124" s="26">
        <v>11369</v>
      </c>
      <c r="G124" s="27"/>
      <c r="H124" s="7"/>
      <c r="I124" s="28">
        <f t="shared" si="14"/>
        <v>2111</v>
      </c>
      <c r="J124" s="27">
        <f t="shared" si="14"/>
        <v>3500</v>
      </c>
      <c r="K124" s="7"/>
      <c r="L124" s="124">
        <f t="shared" si="22"/>
        <v>-0.51522085428024522</v>
      </c>
      <c r="M124" s="27">
        <f t="shared" ca="1" si="15"/>
        <v>2.0068930448253798E-6</v>
      </c>
      <c r="N124" s="44"/>
      <c r="O124" s="44"/>
      <c r="P124" s="7"/>
      <c r="Q124" s="28">
        <f t="shared" ca="1" si="16"/>
        <v>2129.7808964797491</v>
      </c>
      <c r="R124" s="27">
        <f t="shared" ca="1" si="17"/>
        <v>3496.5102457779667</v>
      </c>
      <c r="S124" s="7"/>
      <c r="T124" s="28">
        <f t="shared" ca="1" si="18"/>
        <v>-0.51946264838230283</v>
      </c>
      <c r="U124" s="27">
        <f t="shared" ca="1" si="19"/>
        <v>0.85576923436795127</v>
      </c>
      <c r="V124" s="7"/>
      <c r="W124" s="28">
        <f t="shared" ca="1" si="20"/>
        <v>-0.51663750280575371</v>
      </c>
      <c r="X124" s="27">
        <f t="shared" ca="1" si="24"/>
        <v>140.95136982305229</v>
      </c>
      <c r="Y124" s="7"/>
      <c r="Z124" s="28">
        <f t="shared" si="23"/>
        <v>141.02099999999999</v>
      </c>
      <c r="AA124" s="27">
        <f t="shared" si="21"/>
        <v>2.4612807644549233</v>
      </c>
      <c r="AB124" s="7"/>
      <c r="AC124" s="28">
        <f t="shared" ca="1" si="13"/>
        <v>-6.9630176947697464E-2</v>
      </c>
      <c r="AD124" s="27"/>
      <c r="AE124" s="7"/>
    </row>
    <row r="125" spans="1:31" s="26" customFormat="1" x14ac:dyDescent="0.25">
      <c r="A125" s="26">
        <v>40</v>
      </c>
      <c r="B125" s="26">
        <v>-632</v>
      </c>
      <c r="C125" s="26">
        <v>14323</v>
      </c>
      <c r="D125" s="26">
        <v>14758</v>
      </c>
      <c r="E125" s="26">
        <v>11884</v>
      </c>
      <c r="F125" s="26">
        <v>11485</v>
      </c>
      <c r="G125" s="27"/>
      <c r="H125" s="7"/>
      <c r="I125" s="28">
        <f t="shared" si="14"/>
        <v>2439</v>
      </c>
      <c r="J125" s="27">
        <f t="shared" si="14"/>
        <v>3273</v>
      </c>
      <c r="K125" s="7"/>
      <c r="L125" s="124">
        <f t="shared" si="22"/>
        <v>-0.59739863965144979</v>
      </c>
      <c r="M125" s="27">
        <f t="shared" ca="1" si="15"/>
        <v>3.3235521023715465E-7</v>
      </c>
      <c r="N125" s="44"/>
      <c r="O125" s="44"/>
      <c r="P125" s="7"/>
      <c r="Q125" s="28">
        <f t="shared" ca="1" si="16"/>
        <v>2457.7808964797491</v>
      </c>
      <c r="R125" s="27">
        <f t="shared" ca="1" si="17"/>
        <v>3269.5102457779667</v>
      </c>
      <c r="S125" s="7"/>
      <c r="T125" s="28">
        <f t="shared" ca="1" si="18"/>
        <v>-0.59946324795149675</v>
      </c>
      <c r="U125" s="27">
        <f t="shared" ca="1" si="19"/>
        <v>0.80021109137778179</v>
      </c>
      <c r="V125" s="7"/>
      <c r="W125" s="28">
        <f t="shared" ca="1" si="20"/>
        <v>-0.59682213708403387</v>
      </c>
      <c r="X125" s="27">
        <f t="shared" ca="1" si="24"/>
        <v>135.35450950363975</v>
      </c>
      <c r="Y125" s="7"/>
      <c r="Z125" s="28">
        <f t="shared" si="23"/>
        <v>135.333</v>
      </c>
      <c r="AA125" s="27">
        <f t="shared" si="21"/>
        <v>2.3620064366014861</v>
      </c>
      <c r="AB125" s="7"/>
      <c r="AC125" s="28">
        <f t="shared" ca="1" si="13"/>
        <v>2.1509503639748573E-2</v>
      </c>
      <c r="AD125" s="27"/>
      <c r="AE125" s="7"/>
    </row>
    <row r="126" spans="1:31" s="26" customFormat="1" x14ac:dyDescent="0.25">
      <c r="A126" s="26">
        <v>41</v>
      </c>
      <c r="B126" s="26">
        <v>-625</v>
      </c>
      <c r="C126" s="26">
        <v>14475</v>
      </c>
      <c r="D126" s="26">
        <v>14621</v>
      </c>
      <c r="E126" s="26">
        <v>11724</v>
      </c>
      <c r="F126" s="26">
        <v>11611</v>
      </c>
      <c r="G126" s="27"/>
      <c r="H126" s="7"/>
      <c r="I126" s="28">
        <f t="shared" si="14"/>
        <v>2751</v>
      </c>
      <c r="J126" s="27">
        <f t="shared" si="14"/>
        <v>3010</v>
      </c>
      <c r="K126" s="7"/>
      <c r="L126" s="124">
        <f t="shared" si="22"/>
        <v>-0.67288193105995087</v>
      </c>
      <c r="M126" s="27">
        <f t="shared" ca="1" si="15"/>
        <v>6.3235937936236787E-8</v>
      </c>
      <c r="N126" s="44"/>
      <c r="O126" s="44"/>
      <c r="P126" s="7"/>
      <c r="Q126" s="28">
        <f t="shared" ca="1" si="16"/>
        <v>2769.7808964797491</v>
      </c>
      <c r="R126" s="27">
        <f t="shared" ca="1" si="17"/>
        <v>3006.5102457779667</v>
      </c>
      <c r="S126" s="7"/>
      <c r="T126" s="28">
        <f t="shared" ca="1" si="18"/>
        <v>-0.67556137924902271</v>
      </c>
      <c r="U126" s="27">
        <f t="shared" ca="1" si="19"/>
        <v>0.73584196535833435</v>
      </c>
      <c r="V126" s="7"/>
      <c r="W126" s="28">
        <f t="shared" ca="1" si="20"/>
        <v>-0.67313339862830956</v>
      </c>
      <c r="X126" s="27">
        <f t="shared" ca="1" si="24"/>
        <v>129.6195750809934</v>
      </c>
      <c r="Y126" s="7"/>
      <c r="Z126" s="28">
        <f t="shared" si="23"/>
        <v>129.708</v>
      </c>
      <c r="AA126" s="27">
        <f t="shared" si="21"/>
        <v>2.263831666176805</v>
      </c>
      <c r="AB126" s="7"/>
      <c r="AC126" s="28">
        <f t="shared" ca="1" si="13"/>
        <v>-8.8424919006598657E-2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14615</v>
      </c>
      <c r="D127" s="26">
        <v>14476</v>
      </c>
      <c r="E127" s="26">
        <v>11580</v>
      </c>
      <c r="F127" s="26">
        <v>11750</v>
      </c>
      <c r="G127" s="27"/>
      <c r="H127" s="7"/>
      <c r="I127" s="28">
        <f t="shared" si="14"/>
        <v>3035</v>
      </c>
      <c r="J127" s="27">
        <f t="shared" si="14"/>
        <v>2726</v>
      </c>
      <c r="K127" s="7"/>
      <c r="L127" s="124">
        <f t="shared" si="22"/>
        <v>-0.74188307406578358</v>
      </c>
      <c r="M127" s="27">
        <f t="shared" ca="1" si="15"/>
        <v>5.6132187059347009E-7</v>
      </c>
      <c r="N127" s="44"/>
      <c r="O127" s="44"/>
      <c r="P127" s="7"/>
      <c r="Q127" s="28">
        <f t="shared" ca="1" si="16"/>
        <v>3053.7808964797491</v>
      </c>
      <c r="R127" s="27">
        <f t="shared" ca="1" si="17"/>
        <v>2722.5102457779667</v>
      </c>
      <c r="S127" s="7"/>
      <c r="T127" s="28">
        <f t="shared" ca="1" si="18"/>
        <v>-0.74483019107112969</v>
      </c>
      <c r="U127" s="27">
        <f t="shared" ca="1" si="19"/>
        <v>0.66633309923847472</v>
      </c>
      <c r="V127" s="7"/>
      <c r="W127" s="28">
        <f t="shared" ca="1" si="20"/>
        <v>-0.74263228823449201</v>
      </c>
      <c r="X127" s="27">
        <f t="shared" ca="1" si="24"/>
        <v>123.97153213665769</v>
      </c>
      <c r="Y127" s="7"/>
      <c r="Z127" s="28">
        <f t="shared" si="23"/>
        <v>124.083</v>
      </c>
      <c r="AA127" s="27">
        <f t="shared" si="21"/>
        <v>2.1656568957521238</v>
      </c>
      <c r="AB127" s="7"/>
      <c r="AC127" s="28">
        <f t="shared" ca="1" si="13"/>
        <v>-0.11146786334231251</v>
      </c>
      <c r="AD127" s="27"/>
      <c r="AE127" s="7"/>
    </row>
    <row r="128" spans="1:31" s="26" customFormat="1" x14ac:dyDescent="0.25">
      <c r="A128" s="26">
        <v>43</v>
      </c>
      <c r="B128" s="26">
        <v>-628</v>
      </c>
      <c r="C128" s="26">
        <v>14740</v>
      </c>
      <c r="D128" s="26">
        <v>14324</v>
      </c>
      <c r="E128" s="26">
        <v>11457</v>
      </c>
      <c r="F128" s="26">
        <v>11909</v>
      </c>
      <c r="G128" s="27"/>
      <c r="H128" s="7"/>
      <c r="I128" s="28">
        <f t="shared" si="14"/>
        <v>3283</v>
      </c>
      <c r="J128" s="27">
        <f t="shared" si="14"/>
        <v>2415</v>
      </c>
      <c r="K128" s="7"/>
      <c r="L128" s="124">
        <f t="shared" si="22"/>
        <v>-0.80401600402228457</v>
      </c>
      <c r="M128" s="27">
        <f t="shared" ca="1" si="15"/>
        <v>4.1420821941265174E-7</v>
      </c>
      <c r="N128" s="44"/>
      <c r="O128" s="44"/>
      <c r="P128" s="7"/>
      <c r="Q128" s="28">
        <f t="shared" ca="1" si="16"/>
        <v>3301.7808964797491</v>
      </c>
      <c r="R128" s="27">
        <f t="shared" ca="1" si="17"/>
        <v>2411.5102457779667</v>
      </c>
      <c r="S128" s="7"/>
      <c r="T128" s="28">
        <f t="shared" ca="1" si="18"/>
        <v>-0.80531844928198371</v>
      </c>
      <c r="U128" s="27">
        <f t="shared" ca="1" si="19"/>
        <v>0.59021599584665663</v>
      </c>
      <c r="V128" s="7"/>
      <c r="W128" s="28">
        <f t="shared" ca="1" si="20"/>
        <v>-0.80337241392026881</v>
      </c>
      <c r="X128" s="27">
        <f t="shared" ca="1" si="24"/>
        <v>118.37494107348419</v>
      </c>
      <c r="Y128" s="7"/>
      <c r="Z128" s="28">
        <f t="shared" si="23"/>
        <v>118.431</v>
      </c>
      <c r="AA128" s="27">
        <f t="shared" si="21"/>
        <v>2.0670108864294043</v>
      </c>
      <c r="AB128" s="7"/>
      <c r="AC128" s="28">
        <f t="shared" ca="1" si="13"/>
        <v>-5.6058926515802909E-2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14854</v>
      </c>
      <c r="D129" s="26">
        <v>14162</v>
      </c>
      <c r="E129" s="26">
        <v>11353</v>
      </c>
      <c r="F129" s="26">
        <v>12074</v>
      </c>
      <c r="G129" s="27"/>
      <c r="H129" s="7"/>
      <c r="I129" s="28">
        <f t="shared" si="14"/>
        <v>3501</v>
      </c>
      <c r="J129" s="27">
        <f t="shared" si="14"/>
        <v>2088</v>
      </c>
      <c r="K129" s="7"/>
      <c r="L129" s="124">
        <f t="shared" si="22"/>
        <v>-0.85648411736543717</v>
      </c>
      <c r="M129" s="27">
        <f t="shared" ca="1" si="15"/>
        <v>1.0510246198472672E-7</v>
      </c>
      <c r="N129" s="44"/>
      <c r="O129" s="44"/>
      <c r="P129" s="7"/>
      <c r="Q129" s="28">
        <f t="shared" ca="1" si="16"/>
        <v>3519.7808964797491</v>
      </c>
      <c r="R129" s="27">
        <f t="shared" ca="1" si="17"/>
        <v>2084.5102457779667</v>
      </c>
      <c r="S129" s="7"/>
      <c r="T129" s="28">
        <f t="shared" ca="1" si="18"/>
        <v>-0.85848957948346016</v>
      </c>
      <c r="U129" s="27">
        <f t="shared" ca="1" si="19"/>
        <v>0.51018289999738153</v>
      </c>
      <c r="V129" s="7"/>
      <c r="W129" s="28">
        <f t="shared" ca="1" si="20"/>
        <v>-0.85680831246408107</v>
      </c>
      <c r="X129" s="27">
        <f t="shared" ca="1" si="24"/>
        <v>112.84272741466452</v>
      </c>
      <c r="Y129" s="7"/>
      <c r="Z129" s="28">
        <f t="shared" si="23"/>
        <v>112.986</v>
      </c>
      <c r="AA129" s="27">
        <f t="shared" si="21"/>
        <v>1.971977708658313</v>
      </c>
      <c r="AB129" s="7"/>
      <c r="AC129" s="28">
        <f t="shared" ca="1" si="13"/>
        <v>-0.14327258533548104</v>
      </c>
      <c r="AD129" s="27"/>
      <c r="AE129" s="7"/>
    </row>
    <row r="130" spans="1:31" s="26" customFormat="1" x14ac:dyDescent="0.25">
      <c r="A130" s="26">
        <v>45</v>
      </c>
      <c r="B130" s="26">
        <v>-611</v>
      </c>
      <c r="C130" s="26">
        <v>14939</v>
      </c>
      <c r="D130" s="26">
        <v>13988</v>
      </c>
      <c r="E130" s="26">
        <v>11258</v>
      </c>
      <c r="F130" s="26">
        <v>12243</v>
      </c>
      <c r="G130" s="27"/>
      <c r="H130" s="7"/>
      <c r="I130" s="28">
        <f t="shared" si="14"/>
        <v>3681</v>
      </c>
      <c r="J130" s="27">
        <f t="shared" si="14"/>
        <v>1745</v>
      </c>
      <c r="K130" s="7"/>
      <c r="L130" s="124">
        <f t="shared" si="22"/>
        <v>-0.90162405370937493</v>
      </c>
      <c r="M130" s="27">
        <f t="shared" ca="1" si="15"/>
        <v>4.0362468342903029E-7</v>
      </c>
      <c r="N130" s="44"/>
      <c r="O130" s="44"/>
      <c r="P130" s="7"/>
      <c r="Q130" s="28">
        <f t="shared" ca="1" si="16"/>
        <v>3699.7808964797491</v>
      </c>
      <c r="R130" s="27">
        <f t="shared" ca="1" si="17"/>
        <v>1741.5102457779667</v>
      </c>
      <c r="S130" s="7"/>
      <c r="T130" s="28">
        <f t="shared" ca="1" si="18"/>
        <v>-0.90239234753972508</v>
      </c>
      <c r="U130" s="27">
        <f t="shared" ca="1" si="19"/>
        <v>0.42623381169064972</v>
      </c>
      <c r="V130" s="7"/>
      <c r="W130" s="28">
        <f t="shared" ca="1" si="20"/>
        <v>-0.90098873907596166</v>
      </c>
      <c r="X130" s="27">
        <f t="shared" ca="1" si="24"/>
        <v>107.38880807169784</v>
      </c>
      <c r="Y130" s="7"/>
      <c r="Z130" s="28">
        <f t="shared" si="23"/>
        <v>107.48700000000001</v>
      </c>
      <c r="AA130" s="27">
        <f t="shared" si="21"/>
        <v>1.876002053091145</v>
      </c>
      <c r="AB130" s="7"/>
      <c r="AC130" s="28">
        <f t="shared" ca="1" si="13"/>
        <v>-9.819192830217105E-2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15015</v>
      </c>
      <c r="D131" s="26">
        <v>13805</v>
      </c>
      <c r="E131" s="26">
        <v>11183</v>
      </c>
      <c r="F131" s="26">
        <v>12432</v>
      </c>
      <c r="G131" s="27"/>
      <c r="H131" s="7"/>
      <c r="I131" s="28">
        <f t="shared" si="14"/>
        <v>3832</v>
      </c>
      <c r="J131" s="27">
        <f t="shared" si="14"/>
        <v>1373</v>
      </c>
      <c r="K131" s="7"/>
      <c r="L131" s="124">
        <f t="shared" si="22"/>
        <v>-0.93941837026450536</v>
      </c>
      <c r="M131" s="27">
        <f t="shared" ca="1" si="15"/>
        <v>1.6874314052989489E-6</v>
      </c>
      <c r="N131" s="44"/>
      <c r="O131" s="44"/>
      <c r="P131" s="7"/>
      <c r="Q131" s="28">
        <f t="shared" ca="1" si="16"/>
        <v>3850.7808964797491</v>
      </c>
      <c r="R131" s="27">
        <f t="shared" ca="1" si="17"/>
        <v>1369.5102457779667</v>
      </c>
      <c r="S131" s="7"/>
      <c r="T131" s="28">
        <f t="shared" ca="1" si="18"/>
        <v>-0.93922189185359184</v>
      </c>
      <c r="U131" s="27">
        <f t="shared" ca="1" si="19"/>
        <v>0.33518698705477723</v>
      </c>
      <c r="V131" s="7"/>
      <c r="W131" s="28">
        <f t="shared" ca="1" si="20"/>
        <v>-0.93811935856120976</v>
      </c>
      <c r="X131" s="27">
        <f t="shared" ca="1" si="24"/>
        <v>101.7328650630302</v>
      </c>
      <c r="Y131" s="7"/>
      <c r="Z131" s="28">
        <f t="shared" si="23"/>
        <v>101.82600000000001</v>
      </c>
      <c r="AA131" s="27">
        <f t="shared" si="21"/>
        <v>1.7771989641357462</v>
      </c>
      <c r="AB131" s="7"/>
      <c r="AC131" s="28">
        <f t="shared" ca="1" si="13"/>
        <v>-9.3134936969804016E-2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15081</v>
      </c>
      <c r="D132" s="26">
        <v>13612</v>
      </c>
      <c r="E132" s="26">
        <v>11128</v>
      </c>
      <c r="F132" s="26">
        <v>12627</v>
      </c>
      <c r="G132" s="27"/>
      <c r="H132" s="7"/>
      <c r="I132" s="28">
        <f t="shared" si="14"/>
        <v>3953</v>
      </c>
      <c r="J132" s="27">
        <f t="shared" si="14"/>
        <v>985</v>
      </c>
      <c r="K132" s="7"/>
      <c r="L132" s="124">
        <f t="shared" si="22"/>
        <v>-0.96819875360832941</v>
      </c>
      <c r="M132" s="27">
        <f t="shared" ca="1" si="15"/>
        <v>6.401036814832251E-8</v>
      </c>
      <c r="N132" s="44"/>
      <c r="O132" s="44"/>
      <c r="P132" s="7"/>
      <c r="Q132" s="28">
        <f t="shared" ca="1" si="16"/>
        <v>3971.7808964797491</v>
      </c>
      <c r="R132" s="27">
        <f t="shared" ca="1" si="17"/>
        <v>981.51024577796659</v>
      </c>
      <c r="S132" s="7"/>
      <c r="T132" s="28">
        <f t="shared" ca="1" si="18"/>
        <v>-0.96873430815808104</v>
      </c>
      <c r="U132" s="27">
        <f t="shared" ca="1" si="19"/>
        <v>0.24022416996144788</v>
      </c>
      <c r="V132" s="7"/>
      <c r="W132" s="28">
        <f t="shared" ca="1" si="20"/>
        <v>-0.96794575090449342</v>
      </c>
      <c r="X132" s="27">
        <f t="shared" ca="1" si="24"/>
        <v>96.009245408083643</v>
      </c>
      <c r="Y132" s="7"/>
      <c r="Z132" s="28">
        <f t="shared" si="23"/>
        <v>96.129000000000005</v>
      </c>
      <c r="AA132" s="27">
        <f t="shared" si="21"/>
        <v>1.6777675566496291</v>
      </c>
      <c r="AB132" s="7"/>
      <c r="AC132" s="28">
        <f t="shared" ca="1" si="13"/>
        <v>-0.11975459191636162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15115</v>
      </c>
      <c r="D133" s="26">
        <v>13413</v>
      </c>
      <c r="E133" s="26">
        <v>11085</v>
      </c>
      <c r="F133" s="26">
        <v>12821</v>
      </c>
      <c r="G133" s="27"/>
      <c r="H133" s="7"/>
      <c r="I133" s="28">
        <f t="shared" si="14"/>
        <v>4030</v>
      </c>
      <c r="J133" s="27">
        <f t="shared" si="14"/>
        <v>592</v>
      </c>
      <c r="K133" s="7"/>
      <c r="L133" s="124">
        <f t="shared" si="22"/>
        <v>-0.98741187001344899</v>
      </c>
      <c r="M133" s="27">
        <f t="shared" ca="1" si="15"/>
        <v>1.3507764237041141E-7</v>
      </c>
      <c r="N133" s="44"/>
      <c r="O133" s="44"/>
      <c r="P133" s="7"/>
      <c r="Q133" s="28">
        <f t="shared" ca="1" si="16"/>
        <v>4048.7808964797491</v>
      </c>
      <c r="R133" s="27">
        <f t="shared" ca="1" si="17"/>
        <v>588.51024577796659</v>
      </c>
      <c r="S133" s="7"/>
      <c r="T133" s="28">
        <f t="shared" ca="1" si="18"/>
        <v>-0.98751493671548329</v>
      </c>
      <c r="U133" s="27">
        <f t="shared" ca="1" si="19"/>
        <v>0.14403760522516326</v>
      </c>
      <c r="V133" s="7"/>
      <c r="W133" s="28">
        <f t="shared" ca="1" si="20"/>
        <v>-0.98704434090933557</v>
      </c>
      <c r="X133" s="27">
        <f t="shared" ca="1" si="24"/>
        <v>90.373689245456376</v>
      </c>
      <c r="Y133" s="7"/>
      <c r="Z133" s="28">
        <f t="shared" si="23"/>
        <v>90.432000000000002</v>
      </c>
      <c r="AA133" s="27">
        <f t="shared" si="21"/>
        <v>1.5783361491635122</v>
      </c>
      <c r="AB133" s="7"/>
      <c r="AC133" s="28">
        <f t="shared" ca="1" si="13"/>
        <v>-5.8310754543626331E-2</v>
      </c>
      <c r="AD133" s="27"/>
      <c r="AE133" s="7"/>
    </row>
    <row r="134" spans="1:31" s="26" customFormat="1" x14ac:dyDescent="0.25">
      <c r="A134" s="26">
        <v>49</v>
      </c>
      <c r="B134" s="26">
        <v>-635</v>
      </c>
      <c r="C134" s="26">
        <v>15134</v>
      </c>
      <c r="D134" s="26">
        <v>13214</v>
      </c>
      <c r="E134" s="26">
        <v>11068</v>
      </c>
      <c r="F134" s="26">
        <v>13026</v>
      </c>
      <c r="G134" s="27"/>
      <c r="H134" s="7"/>
      <c r="I134" s="28">
        <f t="shared" si="14"/>
        <v>4066</v>
      </c>
      <c r="J134" s="27">
        <f t="shared" si="14"/>
        <v>188</v>
      </c>
      <c r="K134" s="7"/>
      <c r="L134" s="124">
        <f t="shared" si="22"/>
        <v>-0.99688214943722286</v>
      </c>
      <c r="M134" s="27">
        <f t="shared" ca="1" si="15"/>
        <v>5.335590397204457E-7</v>
      </c>
      <c r="N134" s="44"/>
      <c r="O134" s="44"/>
      <c r="P134" s="7"/>
      <c r="Q134" s="28">
        <f t="shared" ca="1" si="16"/>
        <v>4084.7808964797491</v>
      </c>
      <c r="R134" s="27">
        <f t="shared" ca="1" si="17"/>
        <v>184.51024577796662</v>
      </c>
      <c r="S134" s="7"/>
      <c r="T134" s="28">
        <f t="shared" ca="1" si="18"/>
        <v>-0.99629549032673637</v>
      </c>
      <c r="U134" s="27">
        <f t="shared" ca="1" si="19"/>
        <v>4.5158795674377028E-2</v>
      </c>
      <c r="V134" s="7"/>
      <c r="W134" s="28">
        <f t="shared" ca="1" si="20"/>
        <v>-0.99615169817962901</v>
      </c>
      <c r="X134" s="27">
        <f t="shared" ca="1" si="24"/>
        <v>84.666848882290594</v>
      </c>
      <c r="Y134" s="7"/>
      <c r="Z134" s="28">
        <f t="shared" si="23"/>
        <v>84.716999999999999</v>
      </c>
      <c r="AA134" s="27">
        <f t="shared" si="21"/>
        <v>1.478590582412036</v>
      </c>
      <c r="AB134" s="7"/>
      <c r="AC134" s="28">
        <f t="shared" ca="1" si="13"/>
        <v>-5.0151117709404502E-2</v>
      </c>
      <c r="AD134" s="27"/>
      <c r="AE134" s="7"/>
    </row>
    <row r="135" spans="1:31" s="26" customFormat="1" x14ac:dyDescent="0.25">
      <c r="A135" s="26">
        <v>50</v>
      </c>
      <c r="B135" s="26">
        <v>-623</v>
      </c>
      <c r="C135" s="26">
        <v>15129</v>
      </c>
      <c r="D135" s="26">
        <v>13009</v>
      </c>
      <c r="E135" s="26">
        <v>11063</v>
      </c>
      <c r="F135" s="26">
        <v>13216</v>
      </c>
      <c r="G135" s="27"/>
      <c r="H135" s="7"/>
      <c r="I135" s="28">
        <f t="shared" si="14"/>
        <v>4066</v>
      </c>
      <c r="J135" s="27">
        <f t="shared" si="14"/>
        <v>-207</v>
      </c>
      <c r="K135" s="7"/>
      <c r="L135" s="124">
        <f t="shared" si="22"/>
        <v>-0.9965398145708132</v>
      </c>
      <c r="M135" s="27">
        <f t="shared" ca="1" si="15"/>
        <v>4.7114341185118044E-9</v>
      </c>
      <c r="N135" s="44"/>
      <c r="O135" s="44"/>
      <c r="P135" s="7"/>
      <c r="Q135" s="28">
        <f t="shared" ca="1" si="16"/>
        <v>4084.7808964797491</v>
      </c>
      <c r="R135" s="27">
        <f t="shared" ca="1" si="17"/>
        <v>-210.48975422203338</v>
      </c>
      <c r="S135" s="7"/>
      <c r="T135" s="28">
        <f t="shared" ca="1" si="18"/>
        <v>-0.99629549032673637</v>
      </c>
      <c r="U135" s="27">
        <f t="shared" ca="1" si="19"/>
        <v>-5.1517268119089701E-2</v>
      </c>
      <c r="V135" s="7"/>
      <c r="W135" s="28">
        <f t="shared" ca="1" si="20"/>
        <v>-0.99647117468358637</v>
      </c>
      <c r="X135" s="27">
        <f t="shared" ca="1" si="24"/>
        <v>79.111681910025595</v>
      </c>
      <c r="Y135" s="7"/>
      <c r="Z135" s="28">
        <f t="shared" si="23"/>
        <v>79.11</v>
      </c>
      <c r="AA135" s="27">
        <f t="shared" si="21"/>
        <v>1.3807299712527139</v>
      </c>
      <c r="AB135" s="7"/>
      <c r="AC135" s="28">
        <f t="shared" ca="1" si="13"/>
        <v>1.6819100255958119E-3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15110</v>
      </c>
      <c r="D136" s="26">
        <v>12817</v>
      </c>
      <c r="E136" s="26">
        <v>11088</v>
      </c>
      <c r="F136" s="26">
        <v>13420</v>
      </c>
      <c r="G136" s="27"/>
      <c r="H136" s="7"/>
      <c r="I136" s="28">
        <f t="shared" si="14"/>
        <v>4022</v>
      </c>
      <c r="J136" s="27">
        <f t="shared" si="14"/>
        <v>-603</v>
      </c>
      <c r="K136" s="7"/>
      <c r="L136" s="124">
        <f t="shared" si="22"/>
        <v>-0.98670548808434899</v>
      </c>
      <c r="M136" s="27">
        <f t="shared" ca="1" si="15"/>
        <v>4.1715379269788817E-7</v>
      </c>
      <c r="N136" s="44"/>
      <c r="O136" s="44"/>
      <c r="P136" s="7"/>
      <c r="Q136" s="28">
        <f t="shared" ca="1" si="16"/>
        <v>4040.7808964797491</v>
      </c>
      <c r="R136" s="27">
        <f t="shared" ca="1" si="17"/>
        <v>-606.48975422203341</v>
      </c>
      <c r="S136" s="7"/>
      <c r="T136" s="28">
        <f t="shared" ca="1" si="18"/>
        <v>-0.98556370257964931</v>
      </c>
      <c r="U136" s="27">
        <f t="shared" ca="1" si="19"/>
        <v>-0.14843808144114751</v>
      </c>
      <c r="V136" s="7"/>
      <c r="W136" s="28">
        <f t="shared" ca="1" si="20"/>
        <v>-0.98605961364399863</v>
      </c>
      <c r="X136" s="27">
        <f t="shared" ca="1" si="24"/>
        <v>73.510389265907236</v>
      </c>
      <c r="Y136" s="7"/>
      <c r="Z136" s="28">
        <f t="shared" si="23"/>
        <v>73.521000000000001</v>
      </c>
      <c r="AA136" s="27">
        <f t="shared" si="21"/>
        <v>1.2831835193587511</v>
      </c>
      <c r="AB136" s="7"/>
      <c r="AC136" s="28">
        <f t="shared" ca="1" si="13"/>
        <v>-1.0610734092765028E-2</v>
      </c>
      <c r="AD136" s="27"/>
      <c r="AE136" s="7"/>
    </row>
    <row r="137" spans="1:31" s="26" customFormat="1" x14ac:dyDescent="0.25">
      <c r="A137" s="26">
        <v>52</v>
      </c>
      <c r="B137" s="26">
        <v>-603</v>
      </c>
      <c r="C137" s="26">
        <v>15068</v>
      </c>
      <c r="D137" s="26">
        <v>12620</v>
      </c>
      <c r="E137" s="26">
        <v>11125</v>
      </c>
      <c r="F137" s="26">
        <v>13602</v>
      </c>
      <c r="G137" s="27"/>
      <c r="H137" s="7"/>
      <c r="I137" s="28">
        <f t="shared" si="14"/>
        <v>3943</v>
      </c>
      <c r="J137" s="27">
        <f t="shared" si="14"/>
        <v>-982</v>
      </c>
      <c r="K137" s="7"/>
      <c r="L137" s="124">
        <f t="shared" si="22"/>
        <v>-0.9681745373629902</v>
      </c>
      <c r="M137" s="27">
        <f t="shared" ca="1" si="15"/>
        <v>1.1597789494067157E-6</v>
      </c>
      <c r="N137" s="44"/>
      <c r="O137" s="44"/>
      <c r="P137" s="7"/>
      <c r="Q137" s="28">
        <f t="shared" ca="1" si="16"/>
        <v>3961.7808964797491</v>
      </c>
      <c r="R137" s="27">
        <f t="shared" ca="1" si="17"/>
        <v>-985.48975422203341</v>
      </c>
      <c r="S137" s="7"/>
      <c r="T137" s="28">
        <f t="shared" ca="1" si="18"/>
        <v>-0.96629526548828859</v>
      </c>
      <c r="U137" s="27">
        <f t="shared" ca="1" si="19"/>
        <v>-0.24119815277715737</v>
      </c>
      <c r="V137" s="7"/>
      <c r="W137" s="28">
        <f t="shared" ca="1" si="20"/>
        <v>-0.96709760702661429</v>
      </c>
      <c r="X137" s="27">
        <f t="shared" ca="1" si="24"/>
        <v>68.06711473166763</v>
      </c>
      <c r="Y137" s="7"/>
      <c r="Z137" s="28">
        <f t="shared" si="23"/>
        <v>68.093999999999994</v>
      </c>
      <c r="AA137" s="27">
        <f t="shared" si="21"/>
        <v>1.1884645008530188</v>
      </c>
      <c r="AB137" s="7"/>
      <c r="AC137" s="28">
        <f t="shared" ca="1" si="13"/>
        <v>-2.6885268332364376E-2</v>
      </c>
      <c r="AD137" s="27"/>
      <c r="AE137" s="7"/>
    </row>
    <row r="138" spans="1:31" s="26" customFormat="1" x14ac:dyDescent="0.25">
      <c r="A138" s="26">
        <v>53</v>
      </c>
      <c r="B138" s="26">
        <v>-618</v>
      </c>
      <c r="C138" s="26">
        <v>15009</v>
      </c>
      <c r="D138" s="26">
        <v>12436</v>
      </c>
      <c r="E138" s="26">
        <v>11181</v>
      </c>
      <c r="F138" s="26">
        <v>13796</v>
      </c>
      <c r="G138" s="27"/>
      <c r="H138" s="7"/>
      <c r="I138" s="28">
        <f t="shared" si="14"/>
        <v>3828</v>
      </c>
      <c r="J138" s="27">
        <f t="shared" si="14"/>
        <v>-1360</v>
      </c>
      <c r="K138" s="7"/>
      <c r="L138" s="124">
        <f t="shared" si="22"/>
        <v>-0.94017555056587632</v>
      </c>
      <c r="M138" s="27">
        <f t="shared" ca="1" si="15"/>
        <v>6.7463309194716742E-7</v>
      </c>
      <c r="N138" s="44"/>
      <c r="O138" s="44"/>
      <c r="P138" s="7"/>
      <c r="Q138" s="28">
        <f t="shared" ca="1" si="16"/>
        <v>3846.7808964797491</v>
      </c>
      <c r="R138" s="27">
        <f t="shared" ca="1" si="17"/>
        <v>-1363.4897542220333</v>
      </c>
      <c r="S138" s="7"/>
      <c r="T138" s="28">
        <f t="shared" ca="1" si="18"/>
        <v>-0.93824627478567479</v>
      </c>
      <c r="U138" s="27">
        <f t="shared" ca="1" si="19"/>
        <v>-0.33371347458457612</v>
      </c>
      <c r="V138" s="7"/>
      <c r="W138" s="28">
        <f t="shared" ca="1" si="20"/>
        <v>-0.93935419005310061</v>
      </c>
      <c r="X138" s="27">
        <f t="shared" ca="1" si="24"/>
        <v>62.513212095777988</v>
      </c>
      <c r="Y138" s="7"/>
      <c r="Z138" s="28">
        <f t="shared" si="23"/>
        <v>62.531999999999996</v>
      </c>
      <c r="AA138" s="27">
        <f t="shared" si="21"/>
        <v>1.0913892878570941</v>
      </c>
      <c r="AB138" s="7"/>
      <c r="AC138" s="28">
        <f t="shared" ca="1" si="13"/>
        <v>-1.8787904222008933E-2</v>
      </c>
      <c r="AD138" s="27"/>
      <c r="AE138" s="7"/>
    </row>
    <row r="139" spans="1:31" s="26" customFormat="1" x14ac:dyDescent="0.25">
      <c r="A139" s="26">
        <v>54</v>
      </c>
      <c r="B139" s="26">
        <v>-630</v>
      </c>
      <c r="C139" s="26">
        <v>14931</v>
      </c>
      <c r="D139" s="26">
        <v>12247</v>
      </c>
      <c r="E139" s="26">
        <v>11258</v>
      </c>
      <c r="F139" s="26">
        <v>13980</v>
      </c>
      <c r="G139" s="27"/>
      <c r="H139" s="7"/>
      <c r="I139" s="28">
        <f t="shared" si="14"/>
        <v>3673</v>
      </c>
      <c r="J139" s="27">
        <f t="shared" si="14"/>
        <v>-1733</v>
      </c>
      <c r="K139" s="7"/>
      <c r="L139" s="124">
        <f t="shared" si="22"/>
        <v>-0.90251986783089022</v>
      </c>
      <c r="M139" s="27">
        <f t="shared" ca="1" si="15"/>
        <v>4.4804643421782784E-7</v>
      </c>
      <c r="N139" s="44"/>
      <c r="O139" s="44"/>
      <c r="P139" s="7"/>
      <c r="Q139" s="28">
        <f t="shared" ca="1" si="16"/>
        <v>3691.7808964797491</v>
      </c>
      <c r="R139" s="27">
        <f t="shared" ca="1" si="17"/>
        <v>-1736.4897542220333</v>
      </c>
      <c r="S139" s="7"/>
      <c r="T139" s="28">
        <f t="shared" ca="1" si="18"/>
        <v>-0.9004411134038911</v>
      </c>
      <c r="U139" s="27">
        <f t="shared" ca="1" si="19"/>
        <v>-0.42500504874903966</v>
      </c>
      <c r="V139" s="7"/>
      <c r="W139" s="28">
        <f t="shared" ca="1" si="20"/>
        <v>-0.90185050512337073</v>
      </c>
      <c r="X139" s="27">
        <f t="shared" ca="1" si="24"/>
        <v>56.838648504916023</v>
      </c>
      <c r="Y139" s="7"/>
      <c r="Z139" s="28">
        <f t="shared" si="23"/>
        <v>56.861999999999995</v>
      </c>
      <c r="AA139" s="27">
        <f t="shared" si="21"/>
        <v>0.99242911926901545</v>
      </c>
      <c r="AB139" s="7"/>
      <c r="AC139" s="28">
        <f t="shared" ca="1" si="13"/>
        <v>-2.335149508397194E-2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14834</v>
      </c>
      <c r="D140" s="26">
        <v>12062</v>
      </c>
      <c r="E140" s="26">
        <v>11354</v>
      </c>
      <c r="F140" s="26">
        <v>14160</v>
      </c>
      <c r="G140" s="27"/>
      <c r="H140" s="7"/>
      <c r="I140" s="28">
        <f t="shared" si="14"/>
        <v>3480</v>
      </c>
      <c r="J140" s="27">
        <f t="shared" si="14"/>
        <v>-2098</v>
      </c>
      <c r="K140" s="7"/>
      <c r="L140" s="124">
        <f t="shared" si="22"/>
        <v>-0.85554637785176502</v>
      </c>
      <c r="M140" s="27">
        <f t="shared" ca="1" si="15"/>
        <v>2.2509409232386684E-7</v>
      </c>
      <c r="N140" s="44"/>
      <c r="O140" s="44"/>
      <c r="P140" s="7"/>
      <c r="Q140" s="28">
        <f t="shared" ca="1" si="16"/>
        <v>3498.7808964797491</v>
      </c>
      <c r="R140" s="27">
        <f t="shared" ca="1" si="17"/>
        <v>-2101.4897542220333</v>
      </c>
      <c r="S140" s="7"/>
      <c r="T140" s="28">
        <f t="shared" ca="1" si="18"/>
        <v>-0.85336758987689587</v>
      </c>
      <c r="U140" s="27">
        <f t="shared" ca="1" si="19"/>
        <v>-0.5143386266847747</v>
      </c>
      <c r="V140" s="7"/>
      <c r="W140" s="28">
        <f t="shared" ca="1" si="20"/>
        <v>-0.85507193703108886</v>
      </c>
      <c r="X140" s="27">
        <f t="shared" ca="1" si="24"/>
        <v>51.043680821285648</v>
      </c>
      <c r="Y140" s="7"/>
      <c r="Z140" s="28">
        <f t="shared" si="23"/>
        <v>51.137999999999998</v>
      </c>
      <c r="AA140" s="27">
        <f t="shared" si="21"/>
        <v>0.8925264728848602</v>
      </c>
      <c r="AB140" s="7"/>
      <c r="AC140" s="28">
        <f t="shared" ca="1" si="13"/>
        <v>-9.4319178714350471E-2</v>
      </c>
      <c r="AD140" s="27"/>
      <c r="AE140" s="7"/>
    </row>
    <row r="141" spans="1:31" s="26" customFormat="1" x14ac:dyDescent="0.25">
      <c r="A141" s="26">
        <v>56</v>
      </c>
      <c r="B141" s="26">
        <v>-636</v>
      </c>
      <c r="C141" s="26">
        <v>14720</v>
      </c>
      <c r="D141" s="26">
        <v>11896</v>
      </c>
      <c r="E141" s="26">
        <v>11468</v>
      </c>
      <c r="F141" s="26">
        <v>14332</v>
      </c>
      <c r="G141" s="27"/>
      <c r="H141" s="7"/>
      <c r="I141" s="28">
        <f t="shared" si="14"/>
        <v>3252</v>
      </c>
      <c r="J141" s="27">
        <f t="shared" si="14"/>
        <v>-2436</v>
      </c>
      <c r="K141" s="7"/>
      <c r="L141" s="124">
        <f t="shared" si="22"/>
        <v>-0.80003856878466262</v>
      </c>
      <c r="M141" s="27">
        <f t="shared" ca="1" si="15"/>
        <v>9.2254000393894726E-8</v>
      </c>
      <c r="N141" s="44"/>
      <c r="O141" s="44"/>
      <c r="P141" s="7"/>
      <c r="Q141" s="28">
        <f t="shared" ca="1" si="16"/>
        <v>3270.7808964797491</v>
      </c>
      <c r="R141" s="27">
        <f t="shared" ca="1" si="17"/>
        <v>-2439.4897542220333</v>
      </c>
      <c r="S141" s="7"/>
      <c r="T141" s="28">
        <f t="shared" ca="1" si="18"/>
        <v>-0.79775741700562697</v>
      </c>
      <c r="U141" s="27">
        <f t="shared" ca="1" si="19"/>
        <v>-0.59706396734855127</v>
      </c>
      <c r="V141" s="7"/>
      <c r="W141" s="28">
        <f t="shared" ca="1" si="20"/>
        <v>-0.79973483534825185</v>
      </c>
      <c r="X141" s="27">
        <f t="shared" ca="1" si="24"/>
        <v>45.327034415996138</v>
      </c>
      <c r="Y141" s="7"/>
      <c r="Z141" s="28">
        <f t="shared" si="23"/>
        <v>45.414000000000001</v>
      </c>
      <c r="AA141" s="27">
        <f t="shared" si="21"/>
        <v>0.79262382650070484</v>
      </c>
      <c r="AB141" s="7"/>
      <c r="AC141" s="28">
        <f t="shared" ca="1" si="13"/>
        <v>-8.6965584003863228E-2</v>
      </c>
      <c r="AD141" s="27"/>
      <c r="AE141" s="7"/>
    </row>
    <row r="142" spans="1:31" s="26" customFormat="1" x14ac:dyDescent="0.25">
      <c r="A142" s="26">
        <v>57</v>
      </c>
      <c r="B142" s="26">
        <v>-632</v>
      </c>
      <c r="C142" s="26">
        <v>14591</v>
      </c>
      <c r="D142" s="26">
        <v>11738</v>
      </c>
      <c r="E142" s="26">
        <v>11599</v>
      </c>
      <c r="F142" s="26">
        <v>14487</v>
      </c>
      <c r="G142" s="27"/>
      <c r="H142" s="7"/>
      <c r="I142" s="28">
        <f t="shared" si="14"/>
        <v>2992</v>
      </c>
      <c r="J142" s="27">
        <f t="shared" si="14"/>
        <v>-2749</v>
      </c>
      <c r="K142" s="7"/>
      <c r="L142" s="124">
        <f t="shared" si="22"/>
        <v>-0.73697312386171121</v>
      </c>
      <c r="M142" s="27">
        <f t="shared" ca="1" si="15"/>
        <v>1.6047185782804805E-7</v>
      </c>
      <c r="N142" s="44"/>
      <c r="O142" s="44"/>
      <c r="P142" s="7"/>
      <c r="Q142" s="28">
        <f t="shared" ca="1" si="16"/>
        <v>3010.7808964797491</v>
      </c>
      <c r="R142" s="27">
        <f t="shared" ca="1" si="17"/>
        <v>-2752.4897542220333</v>
      </c>
      <c r="S142" s="7"/>
      <c r="T142" s="28">
        <f t="shared" ca="1" si="18"/>
        <v>-0.73434230759102193</v>
      </c>
      <c r="U142" s="27">
        <f t="shared" ca="1" si="19"/>
        <v>-0.67367056979755158</v>
      </c>
      <c r="V142" s="7"/>
      <c r="W142" s="28">
        <f t="shared" ca="1" si="20"/>
        <v>-0.73657253447364901</v>
      </c>
      <c r="X142" s="27">
        <f t="shared" ca="1" si="24"/>
        <v>39.625129127222976</v>
      </c>
      <c r="Y142" s="7"/>
      <c r="Z142" s="28">
        <f t="shared" si="23"/>
        <v>39.725999999999999</v>
      </c>
      <c r="AA142" s="27">
        <f t="shared" si="21"/>
        <v>0.69334949864726725</v>
      </c>
      <c r="AB142" s="7"/>
      <c r="AC142" s="28">
        <f t="shared" ca="1" si="13"/>
        <v>-0.10087087277702267</v>
      </c>
      <c r="AD142" s="27"/>
      <c r="AE142" s="7"/>
    </row>
    <row r="143" spans="1:31" s="26" customFormat="1" x14ac:dyDescent="0.25">
      <c r="A143" s="26">
        <v>58</v>
      </c>
      <c r="B143" s="26">
        <v>-618</v>
      </c>
      <c r="C143" s="26">
        <v>14448</v>
      </c>
      <c r="D143" s="26">
        <v>11595</v>
      </c>
      <c r="E143" s="26">
        <v>11742</v>
      </c>
      <c r="F143" s="26">
        <v>14629</v>
      </c>
      <c r="G143" s="27"/>
      <c r="H143" s="7"/>
      <c r="I143" s="28">
        <f t="shared" si="14"/>
        <v>2706</v>
      </c>
      <c r="J143" s="27">
        <f t="shared" si="14"/>
        <v>-3034</v>
      </c>
      <c r="K143" s="7"/>
      <c r="L143" s="124">
        <f t="shared" si="22"/>
        <v>-0.66827992963943905</v>
      </c>
      <c r="M143" s="27">
        <f t="shared" ca="1" si="15"/>
        <v>1.5224797039182801E-6</v>
      </c>
      <c r="N143" s="44"/>
      <c r="O143" s="44"/>
      <c r="P143" s="7"/>
      <c r="Q143" s="28">
        <f t="shared" ca="1" si="16"/>
        <v>2724.7808964797491</v>
      </c>
      <c r="R143" s="27">
        <f t="shared" ca="1" si="17"/>
        <v>-3037.4897542220333</v>
      </c>
      <c r="S143" s="7"/>
      <c r="T143" s="28">
        <f t="shared" ca="1" si="18"/>
        <v>-0.66458568723495648</v>
      </c>
      <c r="U143" s="27">
        <f t="shared" ca="1" si="19"/>
        <v>-0.74342418544600219</v>
      </c>
      <c r="V143" s="7"/>
      <c r="W143" s="28">
        <f t="shared" ca="1" si="20"/>
        <v>-0.66704604159592851</v>
      </c>
      <c r="X143" s="27">
        <f t="shared" ca="1" si="24"/>
        <v>33.971634859299854</v>
      </c>
      <c r="Y143" s="7"/>
      <c r="Z143" s="28">
        <f t="shared" si="23"/>
        <v>34.164000000000001</v>
      </c>
      <c r="AA143" s="27">
        <f t="shared" si="21"/>
        <v>0.59627428565134277</v>
      </c>
      <c r="AB143" s="7"/>
      <c r="AC143" s="28">
        <f t="shared" ca="1" si="13"/>
        <v>-0.19236514070014721</v>
      </c>
      <c r="AD143" s="27"/>
      <c r="AE143" s="7"/>
    </row>
    <row r="144" spans="1:31" s="26" customFormat="1" x14ac:dyDescent="0.25">
      <c r="A144" s="26">
        <v>59</v>
      </c>
      <c r="B144" s="26">
        <v>-629</v>
      </c>
      <c r="C144" s="26">
        <v>14286</v>
      </c>
      <c r="D144" s="26">
        <v>11464</v>
      </c>
      <c r="E144" s="26">
        <v>11896</v>
      </c>
      <c r="F144" s="26">
        <v>14752</v>
      </c>
      <c r="G144" s="27"/>
      <c r="H144" s="7"/>
      <c r="I144" s="28">
        <f t="shared" si="14"/>
        <v>2390</v>
      </c>
      <c r="J144" s="27">
        <f t="shared" si="14"/>
        <v>-3288</v>
      </c>
      <c r="K144" s="7"/>
      <c r="L144" s="124">
        <f t="shared" si="22"/>
        <v>-0.59190467963499882</v>
      </c>
      <c r="M144" s="27">
        <f t="shared" ca="1" si="15"/>
        <v>2.9838130546323633E-6</v>
      </c>
      <c r="N144" s="44"/>
      <c r="O144" s="44"/>
      <c r="P144" s="7"/>
      <c r="Q144" s="28">
        <f t="shared" ca="1" si="16"/>
        <v>2408.7808964797491</v>
      </c>
      <c r="R144" s="27">
        <f t="shared" ca="1" si="17"/>
        <v>-3291.4897542220333</v>
      </c>
      <c r="S144" s="7"/>
      <c r="T144" s="28">
        <f t="shared" ca="1" si="18"/>
        <v>-0.58751193886951358</v>
      </c>
      <c r="U144" s="27">
        <f t="shared" ca="1" si="19"/>
        <v>-0.80559056570813015</v>
      </c>
      <c r="V144" s="7"/>
      <c r="W144" s="28">
        <f t="shared" ca="1" si="20"/>
        <v>-0.5901773079162792</v>
      </c>
      <c r="X144" s="27">
        <f t="shared" ca="1" si="24"/>
        <v>28.297803862622573</v>
      </c>
      <c r="Y144" s="7"/>
      <c r="Z144" s="28">
        <f t="shared" si="23"/>
        <v>28.503</v>
      </c>
      <c r="AA144" s="27">
        <f t="shared" si="21"/>
        <v>0.49747119669594375</v>
      </c>
      <c r="AB144" s="7"/>
      <c r="AC144" s="28">
        <f t="shared" ca="1" si="13"/>
        <v>-0.20519613737742759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14120</v>
      </c>
      <c r="D145" s="26">
        <v>11357</v>
      </c>
      <c r="E145" s="26">
        <v>12060</v>
      </c>
      <c r="F145" s="26">
        <v>14863</v>
      </c>
      <c r="G145" s="27"/>
      <c r="H145" s="7"/>
      <c r="I145" s="28">
        <f t="shared" si="14"/>
        <v>2060</v>
      </c>
      <c r="J145" s="27">
        <f t="shared" si="14"/>
        <v>-3506</v>
      </c>
      <c r="K145" s="7"/>
      <c r="L145" s="124">
        <f t="shared" si="22"/>
        <v>-0.51258178912195174</v>
      </c>
      <c r="M145" s="27">
        <f t="shared" ca="1" si="15"/>
        <v>7.3821439579219167E-6</v>
      </c>
      <c r="N145" s="44"/>
      <c r="O145" s="44"/>
      <c r="P145" s="7"/>
      <c r="Q145" s="28">
        <f t="shared" ca="1" si="16"/>
        <v>2078.7808964797491</v>
      </c>
      <c r="R145" s="27">
        <f t="shared" ca="1" si="17"/>
        <v>-3509.4897542220333</v>
      </c>
      <c r="S145" s="7"/>
      <c r="T145" s="28">
        <f t="shared" ca="1" si="18"/>
        <v>-0.50702353076636109</v>
      </c>
      <c r="U145" s="27">
        <f t="shared" ca="1" si="19"/>
        <v>-0.85894596294098025</v>
      </c>
      <c r="V145" s="7"/>
      <c r="W145" s="28">
        <f t="shared" ca="1" si="20"/>
        <v>-0.50986477900825655</v>
      </c>
      <c r="X145" s="27">
        <f t="shared" ca="1" si="24"/>
        <v>22.764316408129616</v>
      </c>
      <c r="Y145" s="7"/>
      <c r="Z145" s="28">
        <f t="shared" si="23"/>
        <v>23.030999999999999</v>
      </c>
      <c r="AA145" s="27">
        <f t="shared" si="21"/>
        <v>0.40196678002681402</v>
      </c>
      <c r="AB145" s="7"/>
      <c r="AC145" s="28">
        <f t="shared" ca="1" si="13"/>
        <v>-0.26668359187038249</v>
      </c>
      <c r="AD145" s="27"/>
      <c r="AE145" s="7"/>
    </row>
    <row r="146" spans="1:31" s="26" customFormat="1" x14ac:dyDescent="0.25">
      <c r="A146" s="26">
        <v>61</v>
      </c>
      <c r="B146" s="26">
        <v>-606</v>
      </c>
      <c r="C146" s="26">
        <v>13954</v>
      </c>
      <c r="D146" s="26">
        <v>11267</v>
      </c>
      <c r="E146" s="26">
        <v>12236</v>
      </c>
      <c r="F146" s="26">
        <v>14960</v>
      </c>
      <c r="G146" s="27"/>
      <c r="H146" s="7"/>
      <c r="I146" s="28">
        <f t="shared" si="14"/>
        <v>1718</v>
      </c>
      <c r="J146" s="27">
        <f t="shared" si="14"/>
        <v>-3693</v>
      </c>
      <c r="K146" s="7"/>
      <c r="L146" s="124">
        <f t="shared" si="22"/>
        <v>-0.42886894704888689</v>
      </c>
      <c r="M146" s="27">
        <f t="shared" ca="1" si="15"/>
        <v>5.1467137159671017E-6</v>
      </c>
      <c r="N146" s="44"/>
      <c r="O146" s="44"/>
      <c r="P146" s="7"/>
      <c r="Q146" s="28">
        <f t="shared" ca="1" si="16"/>
        <v>1736.7808964797491</v>
      </c>
      <c r="R146" s="27">
        <f t="shared" ca="1" si="17"/>
        <v>-3696.4897542220333</v>
      </c>
      <c r="S146" s="7"/>
      <c r="T146" s="28">
        <f t="shared" ca="1" si="18"/>
        <v>-0.42360827145945762</v>
      </c>
      <c r="U146" s="27">
        <f t="shared" ca="1" si="19"/>
        <v>-0.90471412478750746</v>
      </c>
      <c r="V146" s="7"/>
      <c r="W146" s="28">
        <f t="shared" ca="1" si="20"/>
        <v>-0.42660031007573163</v>
      </c>
      <c r="X146" s="27">
        <f t="shared" ca="1" si="24"/>
        <v>17.316529576114931</v>
      </c>
      <c r="Y146" s="7"/>
      <c r="Z146" s="28">
        <f t="shared" si="23"/>
        <v>17.576999999999998</v>
      </c>
      <c r="AA146" s="27">
        <f t="shared" si="21"/>
        <v>0.30677652262304328</v>
      </c>
      <c r="AB146" s="7"/>
      <c r="AC146" s="28">
        <f t="shared" ca="1" si="13"/>
        <v>-0.26047042388506725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13765</v>
      </c>
      <c r="D147" s="26">
        <v>11184</v>
      </c>
      <c r="E147" s="26">
        <v>12423</v>
      </c>
      <c r="F147" s="26">
        <v>15033</v>
      </c>
      <c r="G147" s="27"/>
      <c r="H147" s="7"/>
      <c r="I147" s="28">
        <f t="shared" si="14"/>
        <v>1342</v>
      </c>
      <c r="J147" s="27">
        <f t="shared" si="14"/>
        <v>-3849</v>
      </c>
      <c r="K147" s="7"/>
      <c r="L147" s="124">
        <f t="shared" si="22"/>
        <v>-0.33714359367407365</v>
      </c>
      <c r="M147" s="27">
        <f t="shared" ca="1" si="15"/>
        <v>4.5182422221834583E-6</v>
      </c>
      <c r="N147" s="44"/>
      <c r="O147" s="44"/>
      <c r="P147" s="7"/>
      <c r="Q147" s="28">
        <f t="shared" ca="1" si="16"/>
        <v>1360.7808964797491</v>
      </c>
      <c r="R147" s="27">
        <f t="shared" ca="1" si="17"/>
        <v>-3852.4897542220333</v>
      </c>
      <c r="S147" s="7"/>
      <c r="T147" s="28">
        <f t="shared" ca="1" si="18"/>
        <v>-0.33190026707525971</v>
      </c>
      <c r="U147" s="27">
        <f t="shared" ca="1" si="19"/>
        <v>-0.94289505124771211</v>
      </c>
      <c r="V147" s="7"/>
      <c r="W147" s="28">
        <f t="shared" ca="1" si="20"/>
        <v>-0.33501797794629418</v>
      </c>
      <c r="X147" s="27">
        <f t="shared" ca="1" si="24"/>
        <v>11.631745299551767</v>
      </c>
      <c r="Y147" s="7"/>
      <c r="Z147" s="28">
        <f t="shared" si="23"/>
        <v>11.870999999999999</v>
      </c>
      <c r="AA147" s="27">
        <f t="shared" si="21"/>
        <v>0.20718803550424683</v>
      </c>
      <c r="AB147" s="7"/>
      <c r="AC147" s="28">
        <f t="shared" ca="1" si="13"/>
        <v>-0.23925470044823172</v>
      </c>
      <c r="AD147" s="27"/>
      <c r="AE147" s="7"/>
    </row>
    <row r="148" spans="1:31" s="26" customFormat="1" x14ac:dyDescent="0.25">
      <c r="A148" s="26">
        <v>63</v>
      </c>
      <c r="B148" s="26">
        <v>-640</v>
      </c>
      <c r="C148" s="26">
        <v>13561</v>
      </c>
      <c r="D148" s="26">
        <v>11126</v>
      </c>
      <c r="E148" s="26">
        <v>12617</v>
      </c>
      <c r="F148" s="26">
        <v>15095</v>
      </c>
      <c r="G148" s="27"/>
      <c r="H148" s="7"/>
      <c r="I148" s="28">
        <f t="shared" si="14"/>
        <v>944</v>
      </c>
      <c r="J148" s="27">
        <f t="shared" si="14"/>
        <v>-3969</v>
      </c>
      <c r="K148" s="7"/>
      <c r="L148" s="124">
        <f t="shared" si="22"/>
        <v>-0.24116372729708294</v>
      </c>
      <c r="M148" s="27">
        <f t="shared" ca="1" si="15"/>
        <v>9.7538878948112088E-6</v>
      </c>
      <c r="N148" s="44"/>
      <c r="O148" s="44"/>
      <c r="P148" s="7"/>
      <c r="Q148" s="28">
        <f t="shared" ca="1" si="16"/>
        <v>962.78089647974912</v>
      </c>
      <c r="R148" s="27">
        <f t="shared" ca="1" si="17"/>
        <v>-3972.4897542220333</v>
      </c>
      <c r="S148" s="7"/>
      <c r="T148" s="28">
        <f t="shared" ca="1" si="18"/>
        <v>-0.23482636881751826</v>
      </c>
      <c r="U148" s="27">
        <f t="shared" ca="1" si="19"/>
        <v>-0.97226499467863869</v>
      </c>
      <c r="V148" s="7"/>
      <c r="W148" s="28">
        <f t="shared" ca="1" si="20"/>
        <v>-0.23804060579851596</v>
      </c>
      <c r="X148" s="27">
        <f t="shared" ca="1" si="24"/>
        <v>5.8283873751881288</v>
      </c>
      <c r="Y148" s="7"/>
      <c r="Z148" s="28">
        <f t="shared" si="23"/>
        <v>6.1109999999999989</v>
      </c>
      <c r="AA148" s="27">
        <f t="shared" si="21"/>
        <v>0.10665707058937346</v>
      </c>
      <c r="AB148" s="7"/>
      <c r="AC148" s="28">
        <f t="shared" ref="AC148:AC149" ca="1" si="25">X148-Z148</f>
        <v>-0.28261262481187011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13369</v>
      </c>
      <c r="D149" s="26">
        <v>11085</v>
      </c>
      <c r="E149" s="26">
        <v>12822</v>
      </c>
      <c r="F149" s="26">
        <v>15134</v>
      </c>
      <c r="G149" s="27"/>
      <c r="H149" s="7"/>
      <c r="I149" s="28">
        <f t="shared" ref="I149:J149" si="26">C149-E149</f>
        <v>547</v>
      </c>
      <c r="J149" s="27">
        <f t="shared" si="26"/>
        <v>-4049</v>
      </c>
      <c r="K149" s="7"/>
      <c r="L149" s="124">
        <f t="shared" si="22"/>
        <v>-0.14321350453821971</v>
      </c>
      <c r="M149" s="27">
        <f t="shared" ref="M149" ca="1" si="27">(W149-L149)^2</f>
        <v>3.7586249235236677E-6</v>
      </c>
      <c r="N149" s="44"/>
      <c r="O149" s="44"/>
      <c r="P149" s="7"/>
      <c r="Q149" s="28">
        <f t="shared" ref="Q149" ca="1" si="28">I149-$J$4</f>
        <v>565.78089647974912</v>
      </c>
      <c r="R149" s="27">
        <f t="shared" ref="R149" ca="1" si="29">J149-$J$3</f>
        <v>-4052.4897542220333</v>
      </c>
      <c r="S149" s="7"/>
      <c r="T149" s="28">
        <f t="shared" ref="T149" ca="1" si="30">Q149/$J$7</f>
        <v>-0.13799637482675606</v>
      </c>
      <c r="U149" s="27">
        <f t="shared" ref="U149" ca="1" si="31">R149/$J$6</f>
        <v>-0.99184495696592312</v>
      </c>
      <c r="V149" s="7"/>
      <c r="W149" s="28">
        <f t="shared" ref="W149" ca="1" si="32">(T149-U149*SIN(-$J$11*PI()/180))/(COS(-$J$11*PI()/180))</f>
        <v>-0.14127478719845002</v>
      </c>
      <c r="X149" s="27">
        <f ca="1">IF(MOD(ATAN2(U149,W149)*180/PI()-$J$9+360,360)&gt;5,MOD(ATAN2(U149,W149)*180/PI()-$J$9+360,360)-360,MOD(ATAN2(U149,W149)*180/PI()-$J$9+360,360))</f>
        <v>0.17769617626629497</v>
      </c>
      <c r="Y149" s="7"/>
      <c r="Z149" s="28">
        <f t="shared" si="23"/>
        <v>0.37799999999999923</v>
      </c>
      <c r="AA149" s="27">
        <f t="shared" ref="AA149" si="33">Z149*PI()/180</f>
        <v>6.5973445725385528E-3</v>
      </c>
      <c r="AB149" s="7"/>
      <c r="AC149" s="28">
        <f t="shared" ca="1" si="25"/>
        <v>-0.20030382373370426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40020</v>
      </c>
    </row>
    <row r="155" spans="1:31" x14ac:dyDescent="0.25">
      <c r="A155" t="s">
        <v>177</v>
      </c>
      <c r="B155">
        <v>40020</v>
      </c>
    </row>
    <row r="156" spans="1:31" x14ac:dyDescent="0.25">
      <c r="A156" s="31" t="s">
        <v>188</v>
      </c>
      <c r="B156" s="31">
        <v>-39978</v>
      </c>
    </row>
    <row r="157" spans="1:31" x14ac:dyDescent="0.25">
      <c r="A157" t="s">
        <v>183</v>
      </c>
      <c r="B157">
        <v>-39978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2.0458181839756295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0.31029687955017948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-42.43592001908511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-0.34237553809589372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2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3851.7627449929482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-3863.4476640159387</v>
      </c>
      <c r="L7" s="109" t="s">
        <v>15</v>
      </c>
      <c r="M7" s="110">
        <f ca="1">SUM(M20:M84)</f>
        <v>1.8025493241210881E-3</v>
      </c>
      <c r="N7" s="109" t="s">
        <v>15</v>
      </c>
      <c r="O7" s="89">
        <f ca="1">SUM(M85:M149)</f>
        <v>1.1712614944354453E-3</v>
      </c>
      <c r="Q7" s="101" t="s">
        <v>194</v>
      </c>
      <c r="R7" s="101">
        <f ca="1">MAX(AD21:AD83)</f>
        <v>0.11187376579508168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-7.9388234788865475E-2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-173.11892565284268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-172.79428101665647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-0.32464463618618805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1.00168755883111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-1.005026530605146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13381</v>
      </c>
      <c r="D20" s="26">
        <v>11233</v>
      </c>
      <c r="E20" s="26">
        <v>12963</v>
      </c>
      <c r="F20" s="26">
        <v>15085</v>
      </c>
      <c r="G20" s="27"/>
      <c r="H20" s="7"/>
      <c r="I20" s="28">
        <f>C20-E20</f>
        <v>418</v>
      </c>
      <c r="J20" s="27">
        <f>D20-F20</f>
        <v>-3852</v>
      </c>
      <c r="K20" s="7"/>
      <c r="L20" s="124">
        <f>$M$3*SIN(2*PI()/$M$4*($Z20+$M$5))+$M$6</f>
        <v>-0.12186934340514755</v>
      </c>
      <c r="M20" s="27">
        <f ca="1">(W20-L20)^2</f>
        <v>6.9881186156497339E-5</v>
      </c>
      <c r="N20" s="44"/>
      <c r="O20" s="44"/>
      <c r="P20" s="7"/>
      <c r="Q20" s="28">
        <f ca="1">I20-$J$4</f>
        <v>460.43592001908513</v>
      </c>
      <c r="R20" s="27">
        <f ca="1">J20-$J$3</f>
        <v>-3854.0458181839758</v>
      </c>
      <c r="S20" s="7"/>
      <c r="T20" s="28">
        <f ca="1">Q20/$J$7</f>
        <v>-0.11917747050324365</v>
      </c>
      <c r="U20" s="27">
        <f ca="1">R20/$J$6</f>
        <v>-1.0005927346366272</v>
      </c>
      <c r="V20" s="7"/>
      <c r="W20" s="28">
        <f ca="1">(T20-U20*SIN(-$J$11*PI()/180))/(COS(-$J$11*PI()/180))</f>
        <v>-0.11350984664059902</v>
      </c>
      <c r="X20" s="27">
        <f ca="1">IF(MOD(ATAN2(U20,W20)*180/PI()-$J$9+360,360)&gt;5,MOD(ATAN2(U20,W20)*180/PI()-$J$9+360,360)-360,MOD(ATAN2(U20,W20)*180/PI()-$J$9+360,360))</f>
        <v>-0.40896089946721759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-0.40896089946721759</v>
      </c>
      <c r="AD20" s="27">
        <f ca="1">INDIRECT("AC"&amp;AE20)-AC20</f>
        <v>8.943612450771532E-2</v>
      </c>
      <c r="AE20" s="7">
        <v>149</v>
      </c>
    </row>
    <row r="21" spans="1:31" s="26" customFormat="1" x14ac:dyDescent="0.25">
      <c r="A21" s="26">
        <v>1</v>
      </c>
      <c r="B21" s="26">
        <v>586</v>
      </c>
      <c r="C21" s="26">
        <v>13559</v>
      </c>
      <c r="D21" s="26">
        <v>11262</v>
      </c>
      <c r="E21" s="26">
        <v>12776</v>
      </c>
      <c r="F21" s="26">
        <v>15055</v>
      </c>
      <c r="G21" s="27"/>
      <c r="H21" s="7"/>
      <c r="I21" s="28">
        <f t="shared" ref="I21:J84" si="1">C21-E21</f>
        <v>783</v>
      </c>
      <c r="J21" s="27">
        <f t="shared" si="1"/>
        <v>-3793</v>
      </c>
      <c r="K21" s="7"/>
      <c r="L21" s="124">
        <f t="shared" ref="L21:L84" si="2">$M$3*SIN(2*PI()/$M$4*($Z21+$M$5))+$M$6</f>
        <v>-0.21258699513882401</v>
      </c>
      <c r="M21" s="27">
        <f t="shared" ref="M21:M84" ca="1" si="3">(W21-L21)^2</f>
        <v>2.0372918233092874E-5</v>
      </c>
      <c r="N21" s="44"/>
      <c r="O21" s="44"/>
      <c r="P21" s="7"/>
      <c r="Q21" s="28">
        <f t="shared" ref="Q21:Q84" ca="1" si="4">I21-$J$4</f>
        <v>825.43592001908507</v>
      </c>
      <c r="R21" s="27">
        <f t="shared" ref="R21:R84" ca="1" si="5">J21-$J$3</f>
        <v>-3795.0458181839758</v>
      </c>
      <c r="S21" s="7"/>
      <c r="T21" s="28">
        <f t="shared" ref="T21:T84" ca="1" si="6">Q21/$J$7</f>
        <v>-0.21365267289814119</v>
      </c>
      <c r="U21" s="27">
        <f t="shared" ref="U21:U84" ca="1" si="7">R21/$J$6</f>
        <v>-0.98527507259300928</v>
      </c>
      <c r="V21" s="7"/>
      <c r="W21" s="28">
        <f t="shared" ref="W21:W84" ca="1" si="8">(T21-U21*SIN(-$J$11*PI()/180))/(COS(-$J$11*PI()/180))</f>
        <v>-0.20807335822020806</v>
      </c>
      <c r="X21" s="27">
        <f ca="1">MOD(ATAN2(U21,W21)*180/PI()-$J$9+360,360)</f>
        <v>5.0436080251577664</v>
      </c>
      <c r="Y21" s="7"/>
      <c r="Z21" s="28">
        <f>360/40000*B21+Z20</f>
        <v>5.274</v>
      </c>
      <c r="AA21" s="27">
        <f t="shared" ref="AA21:AA84" si="9">Z21*PI()/180</f>
        <v>9.2048664750180934E-2</v>
      </c>
      <c r="AB21" s="7"/>
      <c r="AC21" s="28">
        <f t="shared" ca="1" si="0"/>
        <v>-0.23039197484223362</v>
      </c>
      <c r="AD21" s="27">
        <f t="shared" ref="AD21:AD83" ca="1" si="10">INDIRECT("AC"&amp;AE21)-AC21</f>
        <v>-3.9154061780265259E-2</v>
      </c>
      <c r="AE21" s="7">
        <v>148</v>
      </c>
    </row>
    <row r="22" spans="1:31" s="26" customFormat="1" x14ac:dyDescent="0.25">
      <c r="A22" s="26">
        <v>2</v>
      </c>
      <c r="B22" s="26">
        <v>633</v>
      </c>
      <c r="C22" s="26">
        <v>13740</v>
      </c>
      <c r="D22" s="26">
        <v>11310</v>
      </c>
      <c r="E22" s="26">
        <v>12591</v>
      </c>
      <c r="F22" s="26">
        <v>15001</v>
      </c>
      <c r="G22" s="27"/>
      <c r="H22" s="7"/>
      <c r="I22" s="28">
        <f t="shared" si="1"/>
        <v>1149</v>
      </c>
      <c r="J22" s="27">
        <f t="shared" si="1"/>
        <v>-3691</v>
      </c>
      <c r="K22" s="7"/>
      <c r="L22" s="124">
        <f t="shared" si="2"/>
        <v>-0.30853558185313784</v>
      </c>
      <c r="M22" s="27">
        <f t="shared" ca="1" si="3"/>
        <v>3.109864711541062E-5</v>
      </c>
      <c r="N22" s="44"/>
      <c r="O22" s="44"/>
      <c r="P22" s="7"/>
      <c r="Q22" s="28">
        <f t="shared" ca="1" si="4"/>
        <v>1191.4359200190852</v>
      </c>
      <c r="R22" s="27">
        <f t="shared" ca="1" si="5"/>
        <v>-3693.0458181839758</v>
      </c>
      <c r="S22" s="7"/>
      <c r="T22" s="28">
        <f t="shared" ca="1" si="6"/>
        <v>-0.30838671146398372</v>
      </c>
      <c r="U22" s="27">
        <f t="shared" ca="1" si="7"/>
        <v>-0.95879369075489018</v>
      </c>
      <c r="V22" s="7"/>
      <c r="W22" s="28">
        <f t="shared" ca="1" si="8"/>
        <v>-0.30295896575415715</v>
      </c>
      <c r="X22" s="27">
        <f t="shared" ref="X22:X83" ca="1" si="11">MOD(ATAN2(U22,W22)*180/PI()-$J$9+360,360)</f>
        <v>10.654383828424955</v>
      </c>
      <c r="Y22" s="7"/>
      <c r="Z22" s="28">
        <f t="shared" ref="Z22:Z85" si="12">360/40000*B22+Z21</f>
        <v>10.971</v>
      </c>
      <c r="AA22" s="27">
        <f t="shared" si="9"/>
        <v>0.1914800722362979</v>
      </c>
      <c r="AB22" s="7"/>
      <c r="AC22" s="28">
        <f t="shared" ca="1" si="0"/>
        <v>-0.31661617157504551</v>
      </c>
      <c r="AD22" s="27">
        <f t="shared" ca="1" si="10"/>
        <v>3.6716082406119455E-2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13914</v>
      </c>
      <c r="D23" s="26">
        <v>11372</v>
      </c>
      <c r="E23" s="26">
        <v>12404</v>
      </c>
      <c r="F23" s="26">
        <v>14926</v>
      </c>
      <c r="G23" s="27"/>
      <c r="H23" s="7"/>
      <c r="I23" s="28">
        <f t="shared" si="1"/>
        <v>1510</v>
      </c>
      <c r="J23" s="27">
        <f t="shared" si="1"/>
        <v>-3554</v>
      </c>
      <c r="K23" s="7"/>
      <c r="L23" s="124">
        <f t="shared" si="2"/>
        <v>-0.40071685186615957</v>
      </c>
      <c r="M23" s="27">
        <f t="shared" ca="1" si="3"/>
        <v>1.6933167953305484E-5</v>
      </c>
      <c r="N23" s="44"/>
      <c r="O23" s="44"/>
      <c r="P23" s="7"/>
      <c r="Q23" s="28">
        <f t="shared" ca="1" si="4"/>
        <v>1552.4359200190852</v>
      </c>
      <c r="R23" s="27">
        <f t="shared" ca="1" si="5"/>
        <v>-3556.0458181839758</v>
      </c>
      <c r="S23" s="7"/>
      <c r="T23" s="28">
        <f t="shared" ca="1" si="6"/>
        <v>-0.40182656917510157</v>
      </c>
      <c r="U23" s="27">
        <f t="shared" ca="1" si="7"/>
        <v>-0.92322556024682834</v>
      </c>
      <c r="V23" s="7"/>
      <c r="W23" s="28">
        <f t="shared" ca="1" si="8"/>
        <v>-0.39660185879772003</v>
      </c>
      <c r="X23" s="27">
        <f t="shared" ca="1" si="11"/>
        <v>16.366455693752187</v>
      </c>
      <c r="Y23" s="7"/>
      <c r="Z23" s="28">
        <f t="shared" si="12"/>
        <v>16.622999999999998</v>
      </c>
      <c r="AA23" s="27">
        <f t="shared" si="9"/>
        <v>0.29012608155901731</v>
      </c>
      <c r="AB23" s="7"/>
      <c r="AC23" s="28">
        <f t="shared" ca="1" si="0"/>
        <v>-0.25654430624781099</v>
      </c>
      <c r="AD23" s="27">
        <f t="shared" ca="1" si="10"/>
        <v>-4.8037490415079986E-2</v>
      </c>
      <c r="AE23" s="7">
        <v>146</v>
      </c>
    </row>
    <row r="24" spans="1:31" s="26" customFormat="1" x14ac:dyDescent="0.25">
      <c r="A24" s="26">
        <v>4</v>
      </c>
      <c r="B24" s="26">
        <v>634</v>
      </c>
      <c r="C24" s="26">
        <v>14094</v>
      </c>
      <c r="D24" s="26">
        <v>11461</v>
      </c>
      <c r="E24" s="26">
        <v>12235</v>
      </c>
      <c r="F24" s="26">
        <v>14847</v>
      </c>
      <c r="G24" s="27"/>
      <c r="H24" s="7"/>
      <c r="I24" s="28">
        <f t="shared" si="1"/>
        <v>1859</v>
      </c>
      <c r="J24" s="27">
        <f t="shared" si="1"/>
        <v>-3386</v>
      </c>
      <c r="K24" s="7"/>
      <c r="L24" s="124">
        <f t="shared" si="2"/>
        <v>-0.48982378296738077</v>
      </c>
      <c r="M24" s="27">
        <f t="shared" ca="1" si="3"/>
        <v>6.967024351267196E-6</v>
      </c>
      <c r="N24" s="44"/>
      <c r="O24" s="44"/>
      <c r="P24" s="7"/>
      <c r="Q24" s="28">
        <f t="shared" ca="1" si="4"/>
        <v>1901.4359200190852</v>
      </c>
      <c r="R24" s="27">
        <f t="shared" ca="1" si="5"/>
        <v>-3388.0458181839758</v>
      </c>
      <c r="S24" s="7"/>
      <c r="T24" s="28">
        <f t="shared" ca="1" si="6"/>
        <v>-0.49216039283488033</v>
      </c>
      <c r="U24" s="27">
        <f t="shared" ca="1" si="7"/>
        <v>-0.87960916663110267</v>
      </c>
      <c r="V24" s="7"/>
      <c r="W24" s="28">
        <f t="shared" ca="1" si="8"/>
        <v>-0.48718427082471744</v>
      </c>
      <c r="X24" s="27">
        <f t="shared" ca="1" si="11"/>
        <v>22.099436733772734</v>
      </c>
      <c r="Y24" s="7"/>
      <c r="Z24" s="28">
        <f t="shared" si="12"/>
        <v>22.328999999999997</v>
      </c>
      <c r="AA24" s="27">
        <f t="shared" si="9"/>
        <v>0.38971456867781379</v>
      </c>
      <c r="AB24" s="7"/>
      <c r="AC24" s="28">
        <f t="shared" ca="1" si="0"/>
        <v>-0.22956326622726309</v>
      </c>
      <c r="AD24" s="27">
        <f t="shared" ca="1" si="10"/>
        <v>-2.8334440211523315E-2</v>
      </c>
      <c r="AE24" s="7">
        <v>145</v>
      </c>
    </row>
    <row r="25" spans="1:31" s="26" customFormat="1" x14ac:dyDescent="0.25">
      <c r="A25" s="26">
        <v>5</v>
      </c>
      <c r="B25" s="26">
        <v>645</v>
      </c>
      <c r="C25" s="26">
        <v>14265</v>
      </c>
      <c r="D25" s="26">
        <v>11570</v>
      </c>
      <c r="E25" s="26">
        <v>12077</v>
      </c>
      <c r="F25" s="26">
        <v>14748</v>
      </c>
      <c r="G25" s="27"/>
      <c r="H25" s="7"/>
      <c r="I25" s="28">
        <f t="shared" si="1"/>
        <v>2188</v>
      </c>
      <c r="J25" s="27">
        <f t="shared" si="1"/>
        <v>-3178</v>
      </c>
      <c r="K25" s="7"/>
      <c r="L25" s="124">
        <f t="shared" si="2"/>
        <v>-0.57549065058993665</v>
      </c>
      <c r="M25" s="27">
        <f t="shared" ca="1" si="3"/>
        <v>8.0765764257171525E-6</v>
      </c>
      <c r="N25" s="44"/>
      <c r="O25" s="44"/>
      <c r="P25" s="7"/>
      <c r="Q25" s="28">
        <f t="shared" ca="1" si="4"/>
        <v>2230.4359200190852</v>
      </c>
      <c r="R25" s="27">
        <f t="shared" ca="1" si="5"/>
        <v>-3180.0458181839758</v>
      </c>
      <c r="S25" s="7"/>
      <c r="T25" s="28">
        <f t="shared" ca="1" si="6"/>
        <v>-0.57731749307576063</v>
      </c>
      <c r="U25" s="27">
        <f t="shared" ca="1" si="7"/>
        <v>-0.82560791739258532</v>
      </c>
      <c r="V25" s="7"/>
      <c r="W25" s="28">
        <f t="shared" ca="1" si="8"/>
        <v>-0.57264871877764467</v>
      </c>
      <c r="X25" s="27">
        <f t="shared" ca="1" si="11"/>
        <v>27.864433656743358</v>
      </c>
      <c r="Y25" s="7"/>
      <c r="Z25" s="28">
        <f t="shared" si="12"/>
        <v>28.133999999999997</v>
      </c>
      <c r="AA25" s="27">
        <f t="shared" si="9"/>
        <v>0.49103093175608459</v>
      </c>
      <c r="AB25" s="7"/>
      <c r="AC25" s="28">
        <f t="shared" ca="1" si="0"/>
        <v>-0.26956634325663842</v>
      </c>
      <c r="AD25" s="27">
        <f t="shared" ca="1" si="10"/>
        <v>3.1281798541471062E-2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14408</v>
      </c>
      <c r="D26" s="26">
        <v>11684</v>
      </c>
      <c r="E26" s="26">
        <v>11926</v>
      </c>
      <c r="F26" s="26">
        <v>14632</v>
      </c>
      <c r="G26" s="27"/>
      <c r="H26" s="7"/>
      <c r="I26" s="28">
        <f t="shared" si="1"/>
        <v>2482</v>
      </c>
      <c r="J26" s="27">
        <f t="shared" si="1"/>
        <v>-2948</v>
      </c>
      <c r="K26" s="7"/>
      <c r="L26" s="124">
        <f t="shared" si="2"/>
        <v>-0.65133061730844999</v>
      </c>
      <c r="M26" s="27">
        <f t="shared" ca="1" si="3"/>
        <v>5.0377741517551665E-6</v>
      </c>
      <c r="N26" s="44"/>
      <c r="O26" s="44"/>
      <c r="P26" s="7"/>
      <c r="Q26" s="28">
        <f t="shared" ca="1" si="4"/>
        <v>2524.4359200190852</v>
      </c>
      <c r="R26" s="27">
        <f t="shared" ca="1" si="5"/>
        <v>-2950.0458181839758</v>
      </c>
      <c r="S26" s="7"/>
      <c r="T26" s="28">
        <f t="shared" ca="1" si="6"/>
        <v>-0.65341532733356855</v>
      </c>
      <c r="U26" s="27">
        <f t="shared" ca="1" si="7"/>
        <v>-0.76589499756153245</v>
      </c>
      <c r="V26" s="7"/>
      <c r="W26" s="28">
        <f t="shared" ca="1" si="8"/>
        <v>-0.64908611866693666</v>
      </c>
      <c r="X26" s="27">
        <f t="shared" ca="1" si="11"/>
        <v>33.399771020512389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-0.24222897948760647</v>
      </c>
      <c r="AD26" s="27">
        <f t="shared" ca="1" si="10"/>
        <v>6.9909509481433929E-2</v>
      </c>
      <c r="AE26" s="7">
        <v>143</v>
      </c>
    </row>
    <row r="27" spans="1:31" s="26" customFormat="1" x14ac:dyDescent="0.25">
      <c r="A27" s="26">
        <v>7</v>
      </c>
      <c r="B27" s="26">
        <v>602</v>
      </c>
      <c r="C27" s="26">
        <v>14536</v>
      </c>
      <c r="D27" s="26">
        <v>11800</v>
      </c>
      <c r="E27" s="26">
        <v>11784</v>
      </c>
      <c r="F27" s="26">
        <v>14495</v>
      </c>
      <c r="G27" s="27"/>
      <c r="H27" s="7"/>
      <c r="I27" s="28">
        <f t="shared" si="1"/>
        <v>2752</v>
      </c>
      <c r="J27" s="27">
        <f t="shared" si="1"/>
        <v>-2695</v>
      </c>
      <c r="K27" s="7"/>
      <c r="L27" s="124">
        <f t="shared" si="2"/>
        <v>-0.72006685032801387</v>
      </c>
      <c r="M27" s="27">
        <f t="shared" ca="1" si="3"/>
        <v>5.2080064472736176E-7</v>
      </c>
      <c r="N27" s="44"/>
      <c r="O27" s="44"/>
      <c r="P27" s="7"/>
      <c r="Q27" s="28">
        <f t="shared" ca="1" si="4"/>
        <v>2794.4359200190852</v>
      </c>
      <c r="R27" s="27">
        <f t="shared" ca="1" si="5"/>
        <v>-2697.0458181839758</v>
      </c>
      <c r="S27" s="7"/>
      <c r="T27" s="28">
        <f t="shared" ca="1" si="6"/>
        <v>-0.7233010934886982</v>
      </c>
      <c r="U27" s="27">
        <f t="shared" ca="1" si="7"/>
        <v>-0.70021078574737439</v>
      </c>
      <c r="V27" s="7"/>
      <c r="W27" s="28">
        <f t="shared" ca="1" si="8"/>
        <v>-0.71934518513921275</v>
      </c>
      <c r="X27" s="27">
        <f t="shared" ca="1" si="11"/>
        <v>38.891176950117597</v>
      </c>
      <c r="Y27" s="7"/>
      <c r="Z27" s="28">
        <f t="shared" si="12"/>
        <v>39.059999999999995</v>
      </c>
      <c r="AA27" s="27">
        <f t="shared" si="9"/>
        <v>0.68172560582898512</v>
      </c>
      <c r="AB27" s="7"/>
      <c r="AC27" s="28">
        <f t="shared" ca="1" si="0"/>
        <v>-0.16882304988239838</v>
      </c>
      <c r="AD27" s="27">
        <f t="shared" ca="1" si="10"/>
        <v>1.8512140095168661E-2</v>
      </c>
      <c r="AE27" s="7">
        <v>142</v>
      </c>
    </row>
    <row r="28" spans="1:31" s="26" customFormat="1" x14ac:dyDescent="0.25">
      <c r="A28" s="26">
        <v>8</v>
      </c>
      <c r="B28" s="26">
        <v>612</v>
      </c>
      <c r="C28" s="26">
        <v>14658</v>
      </c>
      <c r="D28" s="26">
        <v>11943</v>
      </c>
      <c r="E28" s="26">
        <v>11661</v>
      </c>
      <c r="F28" s="26">
        <v>14356</v>
      </c>
      <c r="G28" s="27"/>
      <c r="H28" s="7"/>
      <c r="I28" s="28">
        <f t="shared" si="1"/>
        <v>2997</v>
      </c>
      <c r="J28" s="27">
        <f t="shared" si="1"/>
        <v>-2413</v>
      </c>
      <c r="K28" s="7"/>
      <c r="L28" s="124">
        <f t="shared" si="2"/>
        <v>-0.78334642075078464</v>
      </c>
      <c r="M28" s="27">
        <f t="shared" ca="1" si="3"/>
        <v>2.9075882063008502E-8</v>
      </c>
      <c r="N28" s="44"/>
      <c r="O28" s="44"/>
      <c r="P28" s="7"/>
      <c r="Q28" s="28">
        <f t="shared" ca="1" si="4"/>
        <v>3039.4359200190852</v>
      </c>
      <c r="R28" s="27">
        <f t="shared" ca="1" si="5"/>
        <v>-2415.0458181839758</v>
      </c>
      <c r="S28" s="7"/>
      <c r="T28" s="28">
        <f t="shared" ca="1" si="6"/>
        <v>-0.78671595537020478</v>
      </c>
      <c r="U28" s="27">
        <f t="shared" ca="1" si="7"/>
        <v>-0.62699755360669218</v>
      </c>
      <c r="V28" s="7"/>
      <c r="W28" s="28">
        <f t="shared" ca="1" si="8"/>
        <v>-0.78317590423527073</v>
      </c>
      <c r="X28" s="27">
        <f t="shared" ca="1" si="11"/>
        <v>44.438744598986318</v>
      </c>
      <c r="Y28" s="7"/>
      <c r="Z28" s="28">
        <f t="shared" si="12"/>
        <v>44.567999999999998</v>
      </c>
      <c r="AA28" s="27">
        <f t="shared" si="9"/>
        <v>0.77785834102883278</v>
      </c>
      <c r="AB28" s="7"/>
      <c r="AC28" s="28">
        <f t="shared" ca="1" si="0"/>
        <v>-0.12925540101367972</v>
      </c>
      <c r="AD28" s="27">
        <f t="shared" ca="1" si="10"/>
        <v>3.2755711448110958E-2</v>
      </c>
      <c r="AE28" s="7">
        <v>141</v>
      </c>
    </row>
    <row r="29" spans="1:31" s="26" customFormat="1" x14ac:dyDescent="0.25">
      <c r="A29" s="26">
        <v>9</v>
      </c>
      <c r="B29" s="26">
        <v>641</v>
      </c>
      <c r="C29" s="26">
        <v>14778</v>
      </c>
      <c r="D29" s="26">
        <v>12108</v>
      </c>
      <c r="E29" s="26">
        <v>11552</v>
      </c>
      <c r="F29" s="26">
        <v>14201</v>
      </c>
      <c r="G29" s="27"/>
      <c r="H29" s="7"/>
      <c r="I29" s="28">
        <f t="shared" si="1"/>
        <v>3226</v>
      </c>
      <c r="J29" s="27">
        <f t="shared" si="1"/>
        <v>-2093</v>
      </c>
      <c r="K29" s="7"/>
      <c r="L29" s="124">
        <f t="shared" si="2"/>
        <v>-0.84185947843386777</v>
      </c>
      <c r="M29" s="27">
        <f t="shared" ca="1" si="3"/>
        <v>1.1269945705231176E-6</v>
      </c>
      <c r="N29" s="44"/>
      <c r="O29" s="44"/>
      <c r="P29" s="7"/>
      <c r="Q29" s="28">
        <f t="shared" ca="1" si="4"/>
        <v>3268.4359200190852</v>
      </c>
      <c r="R29" s="27">
        <f t="shared" ca="1" si="5"/>
        <v>-2095.0458181839758</v>
      </c>
      <c r="S29" s="7"/>
      <c r="T29" s="28">
        <f t="shared" ca="1" si="6"/>
        <v>-0.84598943851659258</v>
      </c>
      <c r="U29" s="27">
        <f t="shared" ca="1" si="7"/>
        <v>-0.54391870862435776</v>
      </c>
      <c r="V29" s="7"/>
      <c r="W29" s="28">
        <f t="shared" ca="1" si="8"/>
        <v>-0.84292107843882402</v>
      </c>
      <c r="X29" s="27">
        <f t="shared" ca="1" si="11"/>
        <v>50.285648967944496</v>
      </c>
      <c r="Y29" s="7"/>
      <c r="Z29" s="28">
        <f t="shared" si="12"/>
        <v>50.336999999999996</v>
      </c>
      <c r="AA29" s="27">
        <f t="shared" si="9"/>
        <v>0.87854638557638554</v>
      </c>
      <c r="AB29" s="7"/>
      <c r="AC29" s="28">
        <f t="shared" ca="1" si="0"/>
        <v>-5.1351032055499957E-2</v>
      </c>
      <c r="AD29" s="27">
        <f t="shared" ca="1" si="10"/>
        <v>-3.8172832601787832E-2</v>
      </c>
      <c r="AE29" s="7">
        <v>140</v>
      </c>
    </row>
    <row r="30" spans="1:31" s="26" customFormat="1" x14ac:dyDescent="0.25">
      <c r="A30" s="26">
        <v>10</v>
      </c>
      <c r="B30" s="26">
        <v>627</v>
      </c>
      <c r="C30" s="26">
        <v>14866</v>
      </c>
      <c r="D30" s="26">
        <v>12266</v>
      </c>
      <c r="E30" s="26">
        <v>11454</v>
      </c>
      <c r="F30" s="26">
        <v>14032</v>
      </c>
      <c r="G30" s="27"/>
      <c r="H30" s="7"/>
      <c r="I30" s="28">
        <f t="shared" si="1"/>
        <v>3412</v>
      </c>
      <c r="J30" s="27">
        <f t="shared" si="1"/>
        <v>-1766</v>
      </c>
      <c r="K30" s="7"/>
      <c r="L30" s="124">
        <f t="shared" si="2"/>
        <v>-0.89084799732850017</v>
      </c>
      <c r="M30" s="27">
        <f t="shared" ca="1" si="3"/>
        <v>4.8778871645149413E-7</v>
      </c>
      <c r="N30" s="44"/>
      <c r="O30" s="44"/>
      <c r="P30" s="7"/>
      <c r="Q30" s="28">
        <f t="shared" ca="1" si="4"/>
        <v>3454.4359200190852</v>
      </c>
      <c r="R30" s="27">
        <f t="shared" ca="1" si="5"/>
        <v>-1768.0458181839756</v>
      </c>
      <c r="S30" s="7"/>
      <c r="T30" s="28">
        <f t="shared" ca="1" si="6"/>
        <v>-0.89413296631234862</v>
      </c>
      <c r="U30" s="27">
        <f t="shared" ca="1" si="7"/>
        <v>-0.45902251390803472</v>
      </c>
      <c r="V30" s="7"/>
      <c r="W30" s="28">
        <f t="shared" ca="1" si="8"/>
        <v>-0.89154641605423102</v>
      </c>
      <c r="X30" s="27">
        <f t="shared" ca="1" si="11"/>
        <v>55.876751447263473</v>
      </c>
      <c r="Y30" s="7"/>
      <c r="Z30" s="28">
        <f t="shared" si="12"/>
        <v>55.98</v>
      </c>
      <c r="AA30" s="27">
        <f t="shared" si="9"/>
        <v>0.97703531526642562</v>
      </c>
      <c r="AB30" s="7"/>
      <c r="AC30" s="28">
        <f t="shared" ca="1" si="0"/>
        <v>-0.10324855273652389</v>
      </c>
      <c r="AD30" s="27">
        <f t="shared" ca="1" si="10"/>
        <v>7.0524371228209759E-2</v>
      </c>
      <c r="AE30" s="7">
        <v>139</v>
      </c>
    </row>
    <row r="31" spans="1:31" s="26" customFormat="1" x14ac:dyDescent="0.25">
      <c r="A31" s="26">
        <v>11</v>
      </c>
      <c r="B31" s="26">
        <v>635</v>
      </c>
      <c r="C31" s="26">
        <v>14952</v>
      </c>
      <c r="D31" s="26">
        <v>12448</v>
      </c>
      <c r="E31" s="26">
        <v>11376</v>
      </c>
      <c r="F31" s="26">
        <v>13861</v>
      </c>
      <c r="G31" s="27"/>
      <c r="H31" s="7"/>
      <c r="I31" s="28">
        <f t="shared" si="1"/>
        <v>3576</v>
      </c>
      <c r="J31" s="27">
        <f t="shared" si="1"/>
        <v>-1413</v>
      </c>
      <c r="K31" s="7"/>
      <c r="L31" s="124">
        <f t="shared" si="2"/>
        <v>-0.93165952438805355</v>
      </c>
      <c r="M31" s="27">
        <f t="shared" ca="1" si="3"/>
        <v>8.1566771656639623E-6</v>
      </c>
      <c r="N31" s="44"/>
      <c r="O31" s="44"/>
      <c r="P31" s="7"/>
      <c r="Q31" s="28">
        <f t="shared" ca="1" si="4"/>
        <v>3618.4359200190852</v>
      </c>
      <c r="R31" s="27">
        <f t="shared" ca="1" si="5"/>
        <v>-1415.0458181839756</v>
      </c>
      <c r="S31" s="7"/>
      <c r="T31" s="28">
        <f t="shared" ca="1" si="6"/>
        <v>-0.93658209834731632</v>
      </c>
      <c r="U31" s="27">
        <f t="shared" ca="1" si="7"/>
        <v>-0.36737616303689707</v>
      </c>
      <c r="V31" s="7"/>
      <c r="W31" s="28">
        <f t="shared" ca="1" si="8"/>
        <v>-0.93451551408790612</v>
      </c>
      <c r="X31" s="27">
        <f t="shared" ca="1" si="11"/>
        <v>61.658174096410676</v>
      </c>
      <c r="Y31" s="7"/>
      <c r="Z31" s="28">
        <f t="shared" si="12"/>
        <v>61.694999999999993</v>
      </c>
      <c r="AA31" s="27">
        <f t="shared" si="9"/>
        <v>1.0767808820179015</v>
      </c>
      <c r="AB31" s="7"/>
      <c r="AC31" s="28">
        <f t="shared" ca="1" si="0"/>
        <v>-3.6825903589317477E-2</v>
      </c>
      <c r="AD31" s="27">
        <f t="shared" ca="1" si="10"/>
        <v>2.8545293734651978E-3</v>
      </c>
      <c r="AE31" s="7">
        <v>138</v>
      </c>
    </row>
    <row r="32" spans="1:31" s="26" customFormat="1" x14ac:dyDescent="0.25">
      <c r="A32" s="26">
        <v>12</v>
      </c>
      <c r="B32" s="26">
        <v>636</v>
      </c>
      <c r="C32" s="26">
        <v>15010</v>
      </c>
      <c r="D32" s="26">
        <v>12633</v>
      </c>
      <c r="E32" s="26">
        <v>11319</v>
      </c>
      <c r="F32" s="26">
        <v>13675</v>
      </c>
      <c r="G32" s="27"/>
      <c r="H32" s="7"/>
      <c r="I32" s="28">
        <f t="shared" si="1"/>
        <v>3691</v>
      </c>
      <c r="J32" s="27">
        <f t="shared" si="1"/>
        <v>-1042</v>
      </c>
      <c r="K32" s="7"/>
      <c r="L32" s="124">
        <f t="shared" si="2"/>
        <v>-0.96325169102760744</v>
      </c>
      <c r="M32" s="27">
        <f t="shared" ca="1" si="3"/>
        <v>2.4844827995363358E-6</v>
      </c>
      <c r="N32" s="44"/>
      <c r="O32" s="44"/>
      <c r="P32" s="7"/>
      <c r="Q32" s="28">
        <f t="shared" ca="1" si="4"/>
        <v>3733.4359200190852</v>
      </c>
      <c r="R32" s="27">
        <f t="shared" ca="1" si="5"/>
        <v>-1044.0458181839756</v>
      </c>
      <c r="S32" s="7"/>
      <c r="T32" s="28">
        <f t="shared" ca="1" si="6"/>
        <v>-0.96634825800598267</v>
      </c>
      <c r="U32" s="27">
        <f t="shared" ca="1" si="7"/>
        <v>-0.27105662713550316</v>
      </c>
      <c r="V32" s="7"/>
      <c r="W32" s="28">
        <f t="shared" ca="1" si="8"/>
        <v>-0.9648279152500886</v>
      </c>
      <c r="X32" s="27">
        <f t="shared" ca="1" si="11"/>
        <v>67.426865948123123</v>
      </c>
      <c r="Y32" s="7"/>
      <c r="Z32" s="28">
        <f t="shared" si="12"/>
        <v>67.418999999999997</v>
      </c>
      <c r="AA32" s="27">
        <f t="shared" si="9"/>
        <v>1.1766835284020569</v>
      </c>
      <c r="AB32" s="7"/>
      <c r="AC32" s="28">
        <f t="shared" ca="1" si="0"/>
        <v>7.8659481231255768E-3</v>
      </c>
      <c r="AD32" s="27">
        <f t="shared" ca="1" si="10"/>
        <v>-7.1770366057108959E-3</v>
      </c>
      <c r="AE32" s="7">
        <v>137</v>
      </c>
    </row>
    <row r="33" spans="1:31" s="26" customFormat="1" x14ac:dyDescent="0.25">
      <c r="A33" s="26">
        <v>13</v>
      </c>
      <c r="B33" s="26">
        <v>617</v>
      </c>
      <c r="C33" s="26">
        <v>15052</v>
      </c>
      <c r="D33" s="26">
        <v>12807</v>
      </c>
      <c r="E33" s="26">
        <v>11272</v>
      </c>
      <c r="F33" s="26">
        <v>13492</v>
      </c>
      <c r="G33" s="27"/>
      <c r="H33" s="7"/>
      <c r="I33" s="28">
        <f t="shared" si="1"/>
        <v>3780</v>
      </c>
      <c r="J33" s="27">
        <f t="shared" si="1"/>
        <v>-685</v>
      </c>
      <c r="K33" s="7"/>
      <c r="L33" s="124">
        <f t="shared" si="2"/>
        <v>-0.98472277491133564</v>
      </c>
      <c r="M33" s="27">
        <f t="shared" ca="1" si="3"/>
        <v>1.3447608991184157E-5</v>
      </c>
      <c r="N33" s="44"/>
      <c r="O33" s="44"/>
      <c r="P33" s="7"/>
      <c r="Q33" s="28">
        <f t="shared" ca="1" si="4"/>
        <v>3822.4359200190852</v>
      </c>
      <c r="R33" s="27">
        <f t="shared" ca="1" si="5"/>
        <v>-687.0458181839756</v>
      </c>
      <c r="S33" s="7"/>
      <c r="T33" s="28">
        <f t="shared" ca="1" si="6"/>
        <v>-0.98938467722008094</v>
      </c>
      <c r="U33" s="27">
        <f t="shared" ca="1" si="7"/>
        <v>-0.17837179070208631</v>
      </c>
      <c r="V33" s="7"/>
      <c r="W33" s="28">
        <f t="shared" ca="1" si="8"/>
        <v>-0.98838987308171289</v>
      </c>
      <c r="X33" s="27">
        <f t="shared" ca="1" si="11"/>
        <v>72.889034646171012</v>
      </c>
      <c r="Y33" s="7"/>
      <c r="Z33" s="28">
        <f t="shared" si="12"/>
        <v>72.971999999999994</v>
      </c>
      <c r="AA33" s="27">
        <f t="shared" si="9"/>
        <v>1.2736016617653019</v>
      </c>
      <c r="AB33" s="7"/>
      <c r="AC33" s="28">
        <f t="shared" ca="1" si="0"/>
        <v>-8.2965353828981847E-2</v>
      </c>
      <c r="AD33" s="27">
        <f t="shared" ca="1" si="10"/>
        <v>7.7395467640442916E-2</v>
      </c>
      <c r="AE33" s="7">
        <v>136</v>
      </c>
    </row>
    <row r="34" spans="1:31" s="26" customFormat="1" x14ac:dyDescent="0.25">
      <c r="A34" s="26">
        <v>14</v>
      </c>
      <c r="B34" s="26">
        <v>628</v>
      </c>
      <c r="C34" s="26">
        <v>15072</v>
      </c>
      <c r="D34" s="26">
        <v>12998</v>
      </c>
      <c r="E34" s="26">
        <v>11245</v>
      </c>
      <c r="F34" s="26">
        <v>13304</v>
      </c>
      <c r="G34" s="27"/>
      <c r="H34" s="7"/>
      <c r="I34" s="28">
        <f t="shared" si="1"/>
        <v>3827</v>
      </c>
      <c r="J34" s="27">
        <f t="shared" si="1"/>
        <v>-306</v>
      </c>
      <c r="K34" s="7"/>
      <c r="L34" s="124">
        <f t="shared" si="2"/>
        <v>-0.99708480074608019</v>
      </c>
      <c r="M34" s="27">
        <f t="shared" ca="1" si="3"/>
        <v>1.6225588175541422E-5</v>
      </c>
      <c r="N34" s="44"/>
      <c r="O34" s="44"/>
      <c r="P34" s="7"/>
      <c r="Q34" s="28">
        <f t="shared" ca="1" si="4"/>
        <v>3869.4359200190852</v>
      </c>
      <c r="R34" s="27">
        <f t="shared" ca="1" si="5"/>
        <v>-308.04581818397565</v>
      </c>
      <c r="S34" s="7"/>
      <c r="T34" s="28">
        <f t="shared" ca="1" si="6"/>
        <v>-1.0015499772544925</v>
      </c>
      <c r="U34" s="27">
        <f t="shared" ca="1" si="7"/>
        <v>-7.9975283676134004E-2</v>
      </c>
      <c r="V34" s="7"/>
      <c r="W34" s="28">
        <f t="shared" ca="1" si="8"/>
        <v>-1.0011129005680237</v>
      </c>
      <c r="X34" s="27">
        <f t="shared" ca="1" si="11"/>
        <v>78.55147310837674</v>
      </c>
      <c r="Y34" s="7"/>
      <c r="Z34" s="28">
        <f t="shared" si="12"/>
        <v>78.623999999999995</v>
      </c>
      <c r="AA34" s="27">
        <f t="shared" si="9"/>
        <v>1.3722476710880216</v>
      </c>
      <c r="AB34" s="7"/>
      <c r="AC34" s="28">
        <f t="shared" ca="1" si="0"/>
        <v>-7.2526891623255096E-2</v>
      </c>
      <c r="AD34" s="27">
        <f t="shared" ca="1" si="10"/>
        <v>-4.4675447372952704E-3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15085</v>
      </c>
      <c r="D35" s="26">
        <v>13189</v>
      </c>
      <c r="E35" s="26">
        <v>11245</v>
      </c>
      <c r="F35" s="26">
        <v>13122</v>
      </c>
      <c r="G35" s="27"/>
      <c r="H35" s="7"/>
      <c r="I35" s="28">
        <f t="shared" si="1"/>
        <v>3840</v>
      </c>
      <c r="J35" s="27">
        <f t="shared" si="1"/>
        <v>67</v>
      </c>
      <c r="K35" s="7"/>
      <c r="L35" s="124">
        <f t="shared" si="2"/>
        <v>-0.99982004214769049</v>
      </c>
      <c r="M35" s="27">
        <f t="shared" ca="1" si="3"/>
        <v>2.7107522057617632E-5</v>
      </c>
      <c r="N35" s="44"/>
      <c r="O35" s="44"/>
      <c r="P35" s="7"/>
      <c r="Q35" s="28">
        <f t="shared" ca="1" si="4"/>
        <v>3882.4359200190852</v>
      </c>
      <c r="R35" s="27">
        <f t="shared" ca="1" si="5"/>
        <v>64.954181816024374</v>
      </c>
      <c r="S35" s="7"/>
      <c r="T35" s="28">
        <f t="shared" ca="1" si="6"/>
        <v>-1.0049148474767764</v>
      </c>
      <c r="U35" s="27">
        <f t="shared" ca="1" si="7"/>
        <v>1.6863495006399543E-2</v>
      </c>
      <c r="V35" s="7"/>
      <c r="W35" s="28">
        <f t="shared" ca="1" si="8"/>
        <v>-1.005026530605146</v>
      </c>
      <c r="X35" s="27">
        <f t="shared" ca="1" si="11"/>
        <v>84.080210158556667</v>
      </c>
      <c r="Y35" s="7"/>
      <c r="Z35" s="28">
        <f t="shared" si="12"/>
        <v>84.086999999999989</v>
      </c>
      <c r="AA35" s="27">
        <f t="shared" si="9"/>
        <v>1.4675950081244717</v>
      </c>
      <c r="AB35" s="7"/>
      <c r="AC35" s="28">
        <f t="shared" ca="1" si="0"/>
        <v>-6.7898414433216203E-3</v>
      </c>
      <c r="AD35" s="27">
        <f t="shared" ca="1" si="10"/>
        <v>-3.4350178815046206E-2</v>
      </c>
      <c r="AE35" s="7">
        <v>134</v>
      </c>
    </row>
    <row r="36" spans="1:31" s="26" customFormat="1" x14ac:dyDescent="0.25">
      <c r="A36" s="26">
        <v>16</v>
      </c>
      <c r="B36" s="26">
        <v>610</v>
      </c>
      <c r="C36" s="26">
        <v>15068</v>
      </c>
      <c r="D36" s="26">
        <v>13368</v>
      </c>
      <c r="E36" s="26">
        <v>11255</v>
      </c>
      <c r="F36" s="26">
        <v>12939</v>
      </c>
      <c r="G36" s="27"/>
      <c r="H36" s="7"/>
      <c r="I36" s="28">
        <f t="shared" si="1"/>
        <v>3813</v>
      </c>
      <c r="J36" s="27">
        <f t="shared" si="1"/>
        <v>429</v>
      </c>
      <c r="K36" s="7"/>
      <c r="L36" s="124">
        <f t="shared" si="2"/>
        <v>-0.99341882429112183</v>
      </c>
      <c r="M36" s="27">
        <f t="shared" ca="1" si="3"/>
        <v>2.6538381274916376E-5</v>
      </c>
      <c r="N36" s="44"/>
      <c r="O36" s="44"/>
      <c r="P36" s="7"/>
      <c r="Q36" s="28">
        <f t="shared" ca="1" si="4"/>
        <v>3855.4359200190852</v>
      </c>
      <c r="R36" s="27">
        <f t="shared" ca="1" si="5"/>
        <v>426.95418181602435</v>
      </c>
      <c r="S36" s="7"/>
      <c r="T36" s="28">
        <f t="shared" ca="1" si="6"/>
        <v>-0.9979262708612634</v>
      </c>
      <c r="U36" s="27">
        <f t="shared" ca="1" si="7"/>
        <v>0.11084643839266534</v>
      </c>
      <c r="V36" s="7"/>
      <c r="W36" s="28">
        <f t="shared" ca="1" si="8"/>
        <v>-0.99857036593172965</v>
      </c>
      <c r="X36" s="27">
        <f t="shared" ca="1" si="11"/>
        <v>89.453119400238393</v>
      </c>
      <c r="Y36" s="7"/>
      <c r="Z36" s="28">
        <f t="shared" si="12"/>
        <v>89.576999999999984</v>
      </c>
      <c r="AA36" s="27">
        <f t="shared" si="9"/>
        <v>1.5634135840589605</v>
      </c>
      <c r="AB36" s="7"/>
      <c r="AC36" s="28">
        <f t="shared" ca="1" si="0"/>
        <v>-0.12388059976159127</v>
      </c>
      <c r="AD36" s="27">
        <f t="shared" ca="1" si="10"/>
        <v>6.8968843401520985E-2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15043</v>
      </c>
      <c r="D37" s="26">
        <v>13557</v>
      </c>
      <c r="E37" s="26">
        <v>11288</v>
      </c>
      <c r="F37" s="26">
        <v>12750</v>
      </c>
      <c r="G37" s="27"/>
      <c r="H37" s="7"/>
      <c r="I37" s="28">
        <f t="shared" si="1"/>
        <v>3755</v>
      </c>
      <c r="J37" s="27">
        <f t="shared" si="1"/>
        <v>807</v>
      </c>
      <c r="K37" s="7"/>
      <c r="L37" s="124">
        <f t="shared" si="2"/>
        <v>-0.97724221472004158</v>
      </c>
      <c r="M37" s="27">
        <f t="shared" ca="1" si="3"/>
        <v>4.7217146847714102E-5</v>
      </c>
      <c r="N37" s="44"/>
      <c r="O37" s="44"/>
      <c r="P37" s="7"/>
      <c r="Q37" s="28">
        <f t="shared" ca="1" si="4"/>
        <v>3797.4359200190852</v>
      </c>
      <c r="R37" s="27">
        <f t="shared" ca="1" si="5"/>
        <v>804.9541818160244</v>
      </c>
      <c r="S37" s="7"/>
      <c r="T37" s="28">
        <f t="shared" ca="1" si="6"/>
        <v>-0.98291377294645776</v>
      </c>
      <c r="U37" s="27">
        <f t="shared" ca="1" si="7"/>
        <v>0.20898332402804787</v>
      </c>
      <c r="V37" s="7"/>
      <c r="W37" s="28">
        <f t="shared" ca="1" si="8"/>
        <v>-0.9841136881317426</v>
      </c>
      <c r="X37" s="27">
        <f t="shared" ca="1" si="11"/>
        <v>95.107979500183774</v>
      </c>
      <c r="Y37" s="7"/>
      <c r="Z37" s="28">
        <f t="shared" si="12"/>
        <v>95.246999999999986</v>
      </c>
      <c r="AA37" s="27">
        <f t="shared" si="9"/>
        <v>1.6623737526470386</v>
      </c>
      <c r="AB37" s="7"/>
      <c r="AC37" s="28">
        <f t="shared" ca="1" si="0"/>
        <v>-0.1390204998162119</v>
      </c>
      <c r="AD37" s="27">
        <f t="shared" ca="1" si="10"/>
        <v>-1.2068102335192066E-2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14989</v>
      </c>
      <c r="D38" s="26">
        <v>13744</v>
      </c>
      <c r="E38" s="26">
        <v>11333</v>
      </c>
      <c r="F38" s="26">
        <v>12562</v>
      </c>
      <c r="G38" s="27"/>
      <c r="H38" s="7"/>
      <c r="I38" s="28">
        <f t="shared" si="1"/>
        <v>3656</v>
      </c>
      <c r="J38" s="27">
        <f t="shared" si="1"/>
        <v>1182</v>
      </c>
      <c r="K38" s="7"/>
      <c r="L38" s="124">
        <f t="shared" si="2"/>
        <v>-0.95116432563121645</v>
      </c>
      <c r="M38" s="27">
        <f t="shared" ca="1" si="3"/>
        <v>6.2028511579888243E-5</v>
      </c>
      <c r="N38" s="44"/>
      <c r="O38" s="44"/>
      <c r="P38" s="7"/>
      <c r="Q38" s="28">
        <f t="shared" ca="1" si="4"/>
        <v>3698.4359200190852</v>
      </c>
      <c r="R38" s="27">
        <f t="shared" ca="1" si="5"/>
        <v>1179.9541818160244</v>
      </c>
      <c r="S38" s="7"/>
      <c r="T38" s="28">
        <f t="shared" ca="1" si="6"/>
        <v>-0.95728899202291029</v>
      </c>
      <c r="U38" s="27">
        <f t="shared" ca="1" si="7"/>
        <v>0.30634134549172098</v>
      </c>
      <c r="V38" s="7"/>
      <c r="W38" s="28">
        <f t="shared" ca="1" si="8"/>
        <v>-0.95904014378426494</v>
      </c>
      <c r="X38" s="27">
        <f t="shared" ca="1" si="11"/>
        <v>100.8337045858475</v>
      </c>
      <c r="Y38" s="7"/>
      <c r="Z38" s="28">
        <f t="shared" si="12"/>
        <v>100.97999999999999</v>
      </c>
      <c r="AA38" s="27">
        <f t="shared" si="9"/>
        <v>1.7624334786638738</v>
      </c>
      <c r="AB38" s="7"/>
      <c r="AC38" s="28">
        <f t="shared" ca="1" si="0"/>
        <v>-0.14629541415249037</v>
      </c>
      <c r="AD38" s="27">
        <f t="shared" ca="1" si="10"/>
        <v>3.7762567638338851E-2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14919</v>
      </c>
      <c r="D39" s="26">
        <v>13920</v>
      </c>
      <c r="E39" s="26">
        <v>11402</v>
      </c>
      <c r="F39" s="26">
        <v>12384</v>
      </c>
      <c r="G39" s="27"/>
      <c r="H39" s="7"/>
      <c r="I39" s="28">
        <f t="shared" si="1"/>
        <v>3517</v>
      </c>
      <c r="J39" s="27">
        <f t="shared" si="1"/>
        <v>1536</v>
      </c>
      <c r="K39" s="7"/>
      <c r="L39" s="124">
        <f t="shared" si="2"/>
        <v>-0.91613898957335271</v>
      </c>
      <c r="M39" s="27">
        <f t="shared" ca="1" si="3"/>
        <v>5.5399805217826453E-5</v>
      </c>
      <c r="N39" s="44"/>
      <c r="O39" s="44"/>
      <c r="P39" s="7"/>
      <c r="Q39" s="28">
        <f t="shared" ca="1" si="4"/>
        <v>3559.4359200190852</v>
      </c>
      <c r="R39" s="27">
        <f t="shared" ca="1" si="5"/>
        <v>1533.9541818160244</v>
      </c>
      <c r="S39" s="7"/>
      <c r="T39" s="28">
        <f t="shared" ca="1" si="6"/>
        <v>-0.92131076426156566</v>
      </c>
      <c r="U39" s="27">
        <f t="shared" ca="1" si="7"/>
        <v>0.39824731775342842</v>
      </c>
      <c r="V39" s="7"/>
      <c r="W39" s="28">
        <f t="shared" ca="1" si="8"/>
        <v>-0.9235820941149957</v>
      </c>
      <c r="X39" s="27">
        <f t="shared" ca="1" si="11"/>
        <v>106.44456410276825</v>
      </c>
      <c r="Y39" s="7"/>
      <c r="Z39" s="28">
        <f t="shared" si="12"/>
        <v>106.63199999999999</v>
      </c>
      <c r="AA39" s="27">
        <f t="shared" si="9"/>
        <v>1.8610794879865933</v>
      </c>
      <c r="AB39" s="7"/>
      <c r="AC39" s="28">
        <f t="shared" ca="1" si="0"/>
        <v>-0.1874358972317367</v>
      </c>
      <c r="AD39" s="27">
        <f t="shared" ca="1" si="10"/>
        <v>-1.3192993044299328E-2</v>
      </c>
      <c r="AE39" s="7">
        <v>130</v>
      </c>
    </row>
    <row r="40" spans="1:31" s="26" customFormat="1" x14ac:dyDescent="0.25">
      <c r="A40" s="26">
        <v>20</v>
      </c>
      <c r="B40" s="26">
        <v>627</v>
      </c>
      <c r="C40" s="26">
        <v>14844</v>
      </c>
      <c r="D40" s="26">
        <v>14095</v>
      </c>
      <c r="E40" s="26">
        <v>11492</v>
      </c>
      <c r="F40" s="26">
        <v>12215</v>
      </c>
      <c r="G40" s="27"/>
      <c r="H40" s="7"/>
      <c r="I40" s="28">
        <f t="shared" si="1"/>
        <v>3352</v>
      </c>
      <c r="J40" s="27">
        <f t="shared" si="1"/>
        <v>1880</v>
      </c>
      <c r="K40" s="7"/>
      <c r="L40" s="124">
        <f t="shared" si="2"/>
        <v>-0.87228272278761776</v>
      </c>
      <c r="M40" s="27">
        <f t="shared" ca="1" si="3"/>
        <v>8.2751089292278996E-5</v>
      </c>
      <c r="N40" s="44"/>
      <c r="O40" s="44"/>
      <c r="P40" s="7"/>
      <c r="Q40" s="28">
        <f t="shared" ca="1" si="4"/>
        <v>3394.4359200190852</v>
      </c>
      <c r="R40" s="27">
        <f t="shared" ca="1" si="5"/>
        <v>1877.9541818160244</v>
      </c>
      <c r="S40" s="7"/>
      <c r="T40" s="28">
        <f t="shared" ca="1" si="6"/>
        <v>-0.87860279605565306</v>
      </c>
      <c r="U40" s="27">
        <f t="shared" ca="1" si="7"/>
        <v>0.48755707610943794</v>
      </c>
      <c r="V40" s="7"/>
      <c r="W40" s="28">
        <f t="shared" ca="1" si="8"/>
        <v>-0.88137948535966937</v>
      </c>
      <c r="X40" s="27">
        <f t="shared" ca="1" si="11"/>
        <v>112.06919642823152</v>
      </c>
      <c r="Y40" s="7"/>
      <c r="Z40" s="28">
        <f t="shared" si="12"/>
        <v>112.27499999999999</v>
      </c>
      <c r="AA40" s="27">
        <f t="shared" si="9"/>
        <v>1.9595684176766333</v>
      </c>
      <c r="AB40" s="7"/>
      <c r="AC40" s="28">
        <f t="shared" ca="1" si="0"/>
        <v>-0.20580357176847031</v>
      </c>
      <c r="AD40" s="27">
        <f t="shared" ca="1" si="10"/>
        <v>6.985161314773336E-2</v>
      </c>
      <c r="AE40" s="7">
        <v>129</v>
      </c>
    </row>
    <row r="41" spans="1:31" s="26" customFormat="1" x14ac:dyDescent="0.25">
      <c r="A41" s="26">
        <v>21</v>
      </c>
      <c r="B41" s="26">
        <v>641</v>
      </c>
      <c r="C41" s="26">
        <v>14729</v>
      </c>
      <c r="D41" s="26">
        <v>14262</v>
      </c>
      <c r="E41" s="26">
        <v>11591</v>
      </c>
      <c r="F41" s="26">
        <v>12048</v>
      </c>
      <c r="G41" s="27"/>
      <c r="H41" s="7"/>
      <c r="I41" s="28">
        <f t="shared" si="1"/>
        <v>3138</v>
      </c>
      <c r="J41" s="27">
        <f t="shared" si="1"/>
        <v>2214</v>
      </c>
      <c r="K41" s="7"/>
      <c r="L41" s="124">
        <f t="shared" si="2"/>
        <v>-0.81871132770685917</v>
      </c>
      <c r="M41" s="27">
        <f t="shared" ca="1" si="3"/>
        <v>6.0336577831858425E-5</v>
      </c>
      <c r="N41" s="44"/>
      <c r="O41" s="44"/>
      <c r="P41" s="7"/>
      <c r="Q41" s="28">
        <f t="shared" ca="1" si="4"/>
        <v>3180.4359200190852</v>
      </c>
      <c r="R41" s="27">
        <f t="shared" ca="1" si="5"/>
        <v>2211.9541818160242</v>
      </c>
      <c r="S41" s="7"/>
      <c r="T41" s="28">
        <f t="shared" ca="1" si="6"/>
        <v>-0.82321185547343922</v>
      </c>
      <c r="U41" s="27">
        <f t="shared" ca="1" si="7"/>
        <v>0.57427062055974942</v>
      </c>
      <c r="V41" s="7"/>
      <c r="W41" s="28">
        <f t="shared" ca="1" si="8"/>
        <v>-0.8264789900213434</v>
      </c>
      <c r="X41" s="27">
        <f t="shared" ca="1" si="11"/>
        <v>117.9120422847742</v>
      </c>
      <c r="Y41" s="7"/>
      <c r="Z41" s="28">
        <f t="shared" si="12"/>
        <v>118.044</v>
      </c>
      <c r="AA41" s="27">
        <f t="shared" si="9"/>
        <v>2.0602564622241863</v>
      </c>
      <c r="AB41" s="7"/>
      <c r="AC41" s="28">
        <f t="shared" ca="1" si="0"/>
        <v>-0.13195771522579491</v>
      </c>
      <c r="AD41" s="27">
        <f t="shared" ca="1" si="10"/>
        <v>-1.2022269360116411E-2</v>
      </c>
      <c r="AE41" s="7">
        <v>128</v>
      </c>
    </row>
    <row r="42" spans="1:31" s="26" customFormat="1" x14ac:dyDescent="0.25">
      <c r="A42" s="26">
        <v>22</v>
      </c>
      <c r="B42" s="26">
        <v>609</v>
      </c>
      <c r="C42" s="26">
        <v>14621</v>
      </c>
      <c r="D42" s="26">
        <v>14410</v>
      </c>
      <c r="E42" s="26">
        <v>11710</v>
      </c>
      <c r="F42" s="26">
        <v>11903</v>
      </c>
      <c r="G42" s="27"/>
      <c r="H42" s="7"/>
      <c r="I42" s="28">
        <f t="shared" si="1"/>
        <v>2911</v>
      </c>
      <c r="J42" s="27">
        <f t="shared" si="1"/>
        <v>2507</v>
      </c>
      <c r="K42" s="7"/>
      <c r="L42" s="124">
        <f t="shared" si="2"/>
        <v>-0.76012251805464137</v>
      </c>
      <c r="M42" s="27">
        <f t="shared" ca="1" si="3"/>
        <v>6.4492767036448482E-5</v>
      </c>
      <c r="N42" s="44"/>
      <c r="O42" s="44"/>
      <c r="P42" s="7"/>
      <c r="Q42" s="28">
        <f t="shared" ca="1" si="4"/>
        <v>2953.4359200190852</v>
      </c>
      <c r="R42" s="27">
        <f t="shared" ca="1" si="5"/>
        <v>2504.9541818160242</v>
      </c>
      <c r="S42" s="7"/>
      <c r="T42" s="28">
        <f t="shared" ca="1" si="6"/>
        <v>-0.76445604466894124</v>
      </c>
      <c r="U42" s="27">
        <f t="shared" ca="1" si="7"/>
        <v>0.65033968799669939</v>
      </c>
      <c r="V42" s="7"/>
      <c r="W42" s="28">
        <f t="shared" ca="1" si="8"/>
        <v>-0.76815325693947933</v>
      </c>
      <c r="X42" s="27">
        <f t="shared" ca="1" si="11"/>
        <v>123.37109610074248</v>
      </c>
      <c r="Y42" s="7"/>
      <c r="Z42" s="28">
        <f t="shared" si="12"/>
        <v>123.52499999999999</v>
      </c>
      <c r="AA42" s="27">
        <f t="shared" si="9"/>
        <v>2.1559179585259955</v>
      </c>
      <c r="AB42" s="7"/>
      <c r="AC42" s="28">
        <f t="shared" ca="1" si="0"/>
        <v>-0.15390389925751435</v>
      </c>
      <c r="AD42" s="27">
        <f t="shared" ca="1" si="10"/>
        <v>8.1425434527631069E-3</v>
      </c>
      <c r="AE42" s="7">
        <v>127</v>
      </c>
    </row>
    <row r="43" spans="1:31" s="26" customFormat="1" x14ac:dyDescent="0.25">
      <c r="A43" s="26">
        <v>23</v>
      </c>
      <c r="B43" s="26">
        <v>604</v>
      </c>
      <c r="C43" s="26">
        <v>14504</v>
      </c>
      <c r="D43" s="26">
        <v>14550</v>
      </c>
      <c r="E43" s="26">
        <v>11836</v>
      </c>
      <c r="F43" s="26">
        <v>11771</v>
      </c>
      <c r="G43" s="27"/>
      <c r="H43" s="7"/>
      <c r="I43" s="28">
        <f t="shared" si="1"/>
        <v>2668</v>
      </c>
      <c r="J43" s="27">
        <f t="shared" si="1"/>
        <v>2779</v>
      </c>
      <c r="K43" s="7"/>
      <c r="L43" s="124">
        <f t="shared" si="2"/>
        <v>-0.69514784856586564</v>
      </c>
      <c r="M43" s="27">
        <f t="shared" ca="1" si="3"/>
        <v>1.1040414749316034E-4</v>
      </c>
      <c r="N43" s="44"/>
      <c r="O43" s="44"/>
      <c r="P43" s="7"/>
      <c r="Q43" s="28">
        <f t="shared" ca="1" si="4"/>
        <v>2710.4359200190852</v>
      </c>
      <c r="R43" s="27">
        <f t="shared" ca="1" si="5"/>
        <v>2776.9541818160242</v>
      </c>
      <c r="S43" s="7"/>
      <c r="T43" s="28">
        <f t="shared" ca="1" si="6"/>
        <v>-0.70155885512932448</v>
      </c>
      <c r="U43" s="27">
        <f t="shared" ca="1" si="7"/>
        <v>0.72095670623168362</v>
      </c>
      <c r="V43" s="7"/>
      <c r="W43" s="28">
        <f t="shared" ca="1" si="8"/>
        <v>-0.70565518635872071</v>
      </c>
      <c r="X43" s="27">
        <f t="shared" ca="1" si="11"/>
        <v>128.7334437961884</v>
      </c>
      <c r="Y43" s="7"/>
      <c r="Z43" s="28">
        <f t="shared" si="12"/>
        <v>128.96099999999998</v>
      </c>
      <c r="AA43" s="27">
        <f t="shared" si="9"/>
        <v>2.2507940566644069</v>
      </c>
      <c r="AB43" s="7"/>
      <c r="AC43" s="28">
        <f t="shared" ca="1" si="0"/>
        <v>-0.22755620381158792</v>
      </c>
      <c r="AD43" s="27">
        <f t="shared" ca="1" si="10"/>
        <v>0.11187376579508168</v>
      </c>
      <c r="AE43" s="7">
        <v>126</v>
      </c>
    </row>
    <row r="44" spans="1:31" s="26" customFormat="1" x14ac:dyDescent="0.25">
      <c r="A44" s="26">
        <v>24</v>
      </c>
      <c r="B44" s="26">
        <v>617</v>
      </c>
      <c r="C44" s="26">
        <v>14358</v>
      </c>
      <c r="D44" s="26">
        <v>14676</v>
      </c>
      <c r="E44" s="26">
        <v>11978</v>
      </c>
      <c r="F44" s="26">
        <v>11646</v>
      </c>
      <c r="G44" s="27"/>
      <c r="H44" s="7"/>
      <c r="I44" s="28">
        <f t="shared" si="1"/>
        <v>2380</v>
      </c>
      <c r="J44" s="27">
        <f t="shared" si="1"/>
        <v>3030</v>
      </c>
      <c r="K44" s="7"/>
      <c r="L44" s="124">
        <f t="shared" si="2"/>
        <v>-0.62232339080863963</v>
      </c>
      <c r="M44" s="27">
        <f t="shared" ca="1" si="3"/>
        <v>8.3814354905530102E-5</v>
      </c>
      <c r="N44" s="44"/>
      <c r="O44" s="44"/>
      <c r="P44" s="7"/>
      <c r="Q44" s="28">
        <f t="shared" ca="1" si="4"/>
        <v>2422.4359200190852</v>
      </c>
      <c r="R44" s="27">
        <f t="shared" ca="1" si="5"/>
        <v>3027.9541818160242</v>
      </c>
      <c r="S44" s="7"/>
      <c r="T44" s="28">
        <f t="shared" ca="1" si="6"/>
        <v>-0.62701403789718613</v>
      </c>
      <c r="U44" s="27">
        <f t="shared" ca="1" si="7"/>
        <v>0.78612167526470211</v>
      </c>
      <c r="V44" s="7"/>
      <c r="W44" s="28">
        <f t="shared" ca="1" si="8"/>
        <v>-0.63147840882640072</v>
      </c>
      <c r="X44" s="27">
        <f t="shared" ca="1" si="11"/>
        <v>134.3445943311919</v>
      </c>
      <c r="Y44" s="7"/>
      <c r="Z44" s="28">
        <f t="shared" si="12"/>
        <v>134.51399999999998</v>
      </c>
      <c r="AA44" s="27">
        <f t="shared" si="9"/>
        <v>2.3477121900276519</v>
      </c>
      <c r="AB44" s="7"/>
      <c r="AC44" s="28">
        <f t="shared" ca="1" si="0"/>
        <v>-0.16940566880808205</v>
      </c>
      <c r="AD44" s="27">
        <f t="shared" ca="1" si="10"/>
        <v>3.3556897495287785E-2</v>
      </c>
      <c r="AE44" s="7">
        <v>125</v>
      </c>
    </row>
    <row r="45" spans="1:31" s="26" customFormat="1" x14ac:dyDescent="0.25">
      <c r="A45" s="26">
        <v>25</v>
      </c>
      <c r="B45" s="26">
        <v>627</v>
      </c>
      <c r="C45" s="26">
        <v>14197</v>
      </c>
      <c r="D45" s="26">
        <v>14788</v>
      </c>
      <c r="E45" s="26">
        <v>12135</v>
      </c>
      <c r="F45" s="26">
        <v>11532</v>
      </c>
      <c r="G45" s="27"/>
      <c r="H45" s="7"/>
      <c r="I45" s="28">
        <f t="shared" si="1"/>
        <v>2062</v>
      </c>
      <c r="J45" s="27">
        <f t="shared" si="1"/>
        <v>3256</v>
      </c>
      <c r="K45" s="7"/>
      <c r="L45" s="124">
        <f t="shared" si="2"/>
        <v>-0.54233889582528216</v>
      </c>
      <c r="M45" s="27">
        <f t="shared" ca="1" si="3"/>
        <v>5.1276328561747398E-5</v>
      </c>
      <c r="N45" s="44"/>
      <c r="O45" s="44"/>
      <c r="P45" s="7"/>
      <c r="Q45" s="28">
        <f t="shared" ca="1" si="4"/>
        <v>2104.4359200190852</v>
      </c>
      <c r="R45" s="27">
        <f t="shared" ca="1" si="5"/>
        <v>3253.9541818160242</v>
      </c>
      <c r="S45" s="7"/>
      <c r="T45" s="28">
        <f t="shared" ca="1" si="6"/>
        <v>-0.54470413553670005</v>
      </c>
      <c r="U45" s="27">
        <f t="shared" ca="1" si="7"/>
        <v>0.84479610953347584</v>
      </c>
      <c r="V45" s="7"/>
      <c r="W45" s="28">
        <f t="shared" ca="1" si="8"/>
        <v>-0.54949964498732851</v>
      </c>
      <c r="X45" s="27">
        <f t="shared" ca="1" si="11"/>
        <v>140.07684056375228</v>
      </c>
      <c r="Y45" s="7"/>
      <c r="Z45" s="28">
        <f t="shared" si="12"/>
        <v>140.15699999999998</v>
      </c>
      <c r="AA45" s="27">
        <f t="shared" si="9"/>
        <v>2.4462011197176921</v>
      </c>
      <c r="AB45" s="7"/>
      <c r="AC45" s="28">
        <f t="shared" ca="1" si="0"/>
        <v>-8.0159436247697613E-2</v>
      </c>
      <c r="AD45" s="27">
        <f t="shared" ca="1" si="10"/>
        <v>-7.9388234788865475E-2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14029</v>
      </c>
      <c r="D46" s="26">
        <v>14879</v>
      </c>
      <c r="E46" s="26">
        <v>12296</v>
      </c>
      <c r="F46" s="26">
        <v>11432</v>
      </c>
      <c r="G46" s="27"/>
      <c r="H46" s="7"/>
      <c r="I46" s="28">
        <f t="shared" si="1"/>
        <v>1733</v>
      </c>
      <c r="J46" s="27">
        <f t="shared" si="1"/>
        <v>3447</v>
      </c>
      <c r="K46" s="7"/>
      <c r="L46" s="124">
        <f t="shared" si="2"/>
        <v>-0.45653900007909026</v>
      </c>
      <c r="M46" s="27">
        <f t="shared" ca="1" si="3"/>
        <v>6.5337319488360045E-5</v>
      </c>
      <c r="N46" s="44"/>
      <c r="O46" s="44"/>
      <c r="P46" s="7"/>
      <c r="Q46" s="28">
        <f t="shared" ca="1" si="4"/>
        <v>1775.4359200190852</v>
      </c>
      <c r="R46" s="27">
        <f t="shared" ca="1" si="5"/>
        <v>3444.9541818160242</v>
      </c>
      <c r="S46" s="7"/>
      <c r="T46" s="28">
        <f t="shared" ca="1" si="6"/>
        <v>-0.45954703529581981</v>
      </c>
      <c r="U46" s="27">
        <f t="shared" ca="1" si="7"/>
        <v>0.8943837951323067</v>
      </c>
      <c r="V46" s="7"/>
      <c r="W46" s="28">
        <f t="shared" ca="1" si="8"/>
        <v>-0.46462215042337807</v>
      </c>
      <c r="X46" s="27">
        <f t="shared" ca="1" si="11"/>
        <v>145.66756506638274</v>
      </c>
      <c r="Y46" s="7"/>
      <c r="Z46" s="28">
        <f t="shared" si="12"/>
        <v>145.83599999999998</v>
      </c>
      <c r="AA46" s="27">
        <f t="shared" si="9"/>
        <v>2.5453183679384499</v>
      </c>
      <c r="AB46" s="7"/>
      <c r="AC46" s="28">
        <f t="shared" ca="1" si="0"/>
        <v>-0.16843493361724882</v>
      </c>
      <c r="AD46" s="27">
        <f t="shared" ca="1" si="10"/>
        <v>7.4338243331681042E-2</v>
      </c>
      <c r="AE46" s="7">
        <v>123</v>
      </c>
    </row>
    <row r="47" spans="1:31" s="26" customFormat="1" x14ac:dyDescent="0.25">
      <c r="A47" s="26">
        <v>27</v>
      </c>
      <c r="B47" s="26">
        <v>639</v>
      </c>
      <c r="C47" s="26">
        <v>13856</v>
      </c>
      <c r="D47" s="26">
        <v>14965</v>
      </c>
      <c r="E47" s="26">
        <v>12479</v>
      </c>
      <c r="F47" s="26">
        <v>11354</v>
      </c>
      <c r="G47" s="27"/>
      <c r="H47" s="7"/>
      <c r="I47" s="28">
        <f t="shared" si="1"/>
        <v>1377</v>
      </c>
      <c r="J47" s="27">
        <f t="shared" si="1"/>
        <v>3611</v>
      </c>
      <c r="K47" s="7"/>
      <c r="L47" s="124">
        <f t="shared" si="2"/>
        <v>-0.36508802480740254</v>
      </c>
      <c r="M47" s="27">
        <f t="shared" ca="1" si="3"/>
        <v>5.8189795305092109E-5</v>
      </c>
      <c r="N47" s="44"/>
      <c r="O47" s="44"/>
      <c r="P47" s="7"/>
      <c r="Q47" s="28">
        <f t="shared" ca="1" si="4"/>
        <v>1419.4359200190852</v>
      </c>
      <c r="R47" s="27">
        <f t="shared" ca="1" si="5"/>
        <v>3608.9541818160242</v>
      </c>
      <c r="S47" s="7"/>
      <c r="T47" s="28">
        <f t="shared" ca="1" si="6"/>
        <v>-0.36740135843942656</v>
      </c>
      <c r="U47" s="27">
        <f t="shared" ca="1" si="7"/>
        <v>0.936961703185753</v>
      </c>
      <c r="V47" s="7"/>
      <c r="W47" s="28">
        <f t="shared" ca="1" si="8"/>
        <v>-0.3727162484082871</v>
      </c>
      <c r="X47" s="27">
        <f t="shared" ca="1" si="11"/>
        <v>151.42663869885826</v>
      </c>
      <c r="Y47" s="7"/>
      <c r="Z47" s="28">
        <f t="shared" si="12"/>
        <v>151.58699999999999</v>
      </c>
      <c r="AA47" s="27">
        <f t="shared" si="9"/>
        <v>2.6456922532206444</v>
      </c>
      <c r="AB47" s="7"/>
      <c r="AC47" s="28">
        <f t="shared" ca="1" si="0"/>
        <v>-0.16036130114173375</v>
      </c>
      <c r="AD47" s="27">
        <f t="shared" ca="1" si="10"/>
        <v>1.6817685475643884E-2</v>
      </c>
      <c r="AE47" s="7">
        <v>122</v>
      </c>
    </row>
    <row r="48" spans="1:31" s="26" customFormat="1" x14ac:dyDescent="0.25">
      <c r="A48" s="26">
        <v>28</v>
      </c>
      <c r="B48" s="26">
        <v>632</v>
      </c>
      <c r="C48" s="26">
        <v>13671</v>
      </c>
      <c r="D48" s="26">
        <v>15028</v>
      </c>
      <c r="E48" s="26">
        <v>12661</v>
      </c>
      <c r="F48" s="26">
        <v>11294</v>
      </c>
      <c r="G48" s="27"/>
      <c r="H48" s="7"/>
      <c r="I48" s="28">
        <f t="shared" si="1"/>
        <v>1010</v>
      </c>
      <c r="J48" s="27">
        <f t="shared" si="1"/>
        <v>3734</v>
      </c>
      <c r="K48" s="7"/>
      <c r="L48" s="124">
        <f t="shared" si="2"/>
        <v>-0.27102047371970561</v>
      </c>
      <c r="M48" s="27">
        <f t="shared" ca="1" si="3"/>
        <v>4.7366267768324095E-5</v>
      </c>
      <c r="N48" s="44"/>
      <c r="O48" s="44"/>
      <c r="P48" s="7"/>
      <c r="Q48" s="28">
        <f t="shared" ca="1" si="4"/>
        <v>1052.4359200190852</v>
      </c>
      <c r="R48" s="27">
        <f t="shared" ca="1" si="5"/>
        <v>3731.9541818160242</v>
      </c>
      <c r="S48" s="7"/>
      <c r="T48" s="28">
        <f t="shared" ca="1" si="6"/>
        <v>-0.27240848370263915</v>
      </c>
      <c r="U48" s="27">
        <f t="shared" ca="1" si="7"/>
        <v>0.96889513422583784</v>
      </c>
      <c r="V48" s="7"/>
      <c r="W48" s="28">
        <f t="shared" ca="1" si="8"/>
        <v>-0.27790278930156642</v>
      </c>
      <c r="X48" s="27">
        <f t="shared" ca="1" si="11"/>
        <v>157.1147412164047</v>
      </c>
      <c r="Y48" s="7"/>
      <c r="Z48" s="28">
        <f t="shared" si="12"/>
        <v>157.27499999999998</v>
      </c>
      <c r="AA48" s="27">
        <f t="shared" si="9"/>
        <v>2.7449665810740815</v>
      </c>
      <c r="AB48" s="7"/>
      <c r="AC48" s="28">
        <f t="shared" ca="1" si="0"/>
        <v>-0.16025878359528178</v>
      </c>
      <c r="AD48" s="27">
        <f t="shared" ca="1" si="10"/>
        <v>-1.9204266377812473E-3</v>
      </c>
      <c r="AE48" s="7">
        <v>121</v>
      </c>
    </row>
    <row r="49" spans="1:31" s="26" customFormat="1" x14ac:dyDescent="0.25">
      <c r="A49" s="26">
        <v>29</v>
      </c>
      <c r="B49" s="26">
        <v>621</v>
      </c>
      <c r="C49" s="26">
        <v>13483</v>
      </c>
      <c r="D49" s="26">
        <v>15066</v>
      </c>
      <c r="E49" s="26">
        <v>12842</v>
      </c>
      <c r="F49" s="26">
        <v>11246</v>
      </c>
      <c r="G49" s="27"/>
      <c r="H49" s="7"/>
      <c r="I49" s="28">
        <f t="shared" si="1"/>
        <v>641</v>
      </c>
      <c r="J49" s="27">
        <f t="shared" si="1"/>
        <v>3820</v>
      </c>
      <c r="K49" s="7"/>
      <c r="L49" s="124">
        <f t="shared" si="2"/>
        <v>-0.17598527302681208</v>
      </c>
      <c r="M49" s="27">
        <f t="shared" ca="1" si="3"/>
        <v>4.266633493545461E-5</v>
      </c>
      <c r="N49" s="44"/>
      <c r="O49" s="44"/>
      <c r="P49" s="7"/>
      <c r="Q49" s="28">
        <f t="shared" ca="1" si="4"/>
        <v>683.43592001908507</v>
      </c>
      <c r="R49" s="27">
        <f t="shared" ca="1" si="5"/>
        <v>3817.9541818160242</v>
      </c>
      <c r="S49" s="7"/>
      <c r="T49" s="28">
        <f t="shared" ca="1" si="6"/>
        <v>-0.17689793662396189</v>
      </c>
      <c r="U49" s="27">
        <f t="shared" ca="1" si="7"/>
        <v>0.99122257381484025</v>
      </c>
      <c r="V49" s="7"/>
      <c r="W49" s="28">
        <f t="shared" ca="1" si="8"/>
        <v>-0.18251722028130324</v>
      </c>
      <c r="X49" s="27">
        <f t="shared" ca="1" si="11"/>
        <v>162.68572223904016</v>
      </c>
      <c r="Y49" s="7"/>
      <c r="Z49" s="28">
        <f t="shared" si="12"/>
        <v>162.86399999999998</v>
      </c>
      <c r="AA49" s="27">
        <f t="shared" si="9"/>
        <v>2.8425130329680446</v>
      </c>
      <c r="AB49" s="7"/>
      <c r="AC49" s="28">
        <f t="shared" ca="1" si="0"/>
        <v>-0.17827776095981562</v>
      </c>
      <c r="AD49" s="27">
        <f t="shared" ca="1" si="10"/>
        <v>7.7021846111961167E-2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13298</v>
      </c>
      <c r="D50" s="26">
        <v>15095</v>
      </c>
      <c r="E50" s="26">
        <v>13033</v>
      </c>
      <c r="F50" s="26">
        <v>11226</v>
      </c>
      <c r="G50" s="27"/>
      <c r="H50" s="7"/>
      <c r="I50" s="28">
        <f t="shared" si="1"/>
        <v>265</v>
      </c>
      <c r="J50" s="27">
        <f t="shared" si="1"/>
        <v>3869</v>
      </c>
      <c r="K50" s="7"/>
      <c r="L50" s="124">
        <f t="shared" si="2"/>
        <v>-7.8963670861819671E-2</v>
      </c>
      <c r="M50" s="27">
        <f t="shared" ca="1" si="3"/>
        <v>3.9711030369518139E-5</v>
      </c>
      <c r="N50" s="44"/>
      <c r="O50" s="44"/>
      <c r="P50" s="7"/>
      <c r="Q50" s="28">
        <f t="shared" ca="1" si="4"/>
        <v>307.43592001908513</v>
      </c>
      <c r="R50" s="27">
        <f t="shared" ca="1" si="5"/>
        <v>3866.9541818160242</v>
      </c>
      <c r="S50" s="7"/>
      <c r="T50" s="28">
        <f t="shared" ca="1" si="6"/>
        <v>-7.9575536348670151E-2</v>
      </c>
      <c r="U50" s="27">
        <f t="shared" ca="1" si="7"/>
        <v>1.0039440219527602</v>
      </c>
      <c r="V50" s="7"/>
      <c r="W50" s="28">
        <f t="shared" ca="1" si="8"/>
        <v>-8.5265339717727456E-2</v>
      </c>
      <c r="X50" s="27">
        <f t="shared" ca="1" si="11"/>
        <v>168.26442350460934</v>
      </c>
      <c r="Y50" s="7"/>
      <c r="Z50" s="28">
        <f t="shared" si="12"/>
        <v>168.47099999999998</v>
      </c>
      <c r="AA50" s="27">
        <f t="shared" si="9"/>
        <v>2.9403736441273667</v>
      </c>
      <c r="AB50" s="7"/>
      <c r="AC50" s="28">
        <f t="shared" ca="1" si="0"/>
        <v>-0.20657649539063527</v>
      </c>
      <c r="AD50" s="27">
        <f t="shared" ca="1" si="10"/>
        <v>3.2475376858428717E-2</v>
      </c>
      <c r="AE50" s="7">
        <v>119</v>
      </c>
    </row>
    <row r="51" spans="1:31" s="26" customFormat="1" x14ac:dyDescent="0.25">
      <c r="A51" s="26">
        <v>31</v>
      </c>
      <c r="B51" s="26">
        <v>599</v>
      </c>
      <c r="C51" s="26">
        <v>13118</v>
      </c>
      <c r="D51" s="26">
        <v>15111</v>
      </c>
      <c r="E51" s="26">
        <v>13223</v>
      </c>
      <c r="F51" s="26">
        <v>11225</v>
      </c>
      <c r="G51" s="27"/>
      <c r="H51" s="7"/>
      <c r="I51" s="28">
        <f t="shared" si="1"/>
        <v>-105</v>
      </c>
      <c r="J51" s="27">
        <f t="shared" si="1"/>
        <v>3886</v>
      </c>
      <c r="K51" s="7"/>
      <c r="L51" s="124">
        <f t="shared" si="2"/>
        <v>1.5044170610545245E-2</v>
      </c>
      <c r="M51" s="27">
        <f t="shared" ca="1" si="3"/>
        <v>2.0826424555354357E-5</v>
      </c>
      <c r="N51" s="44"/>
      <c r="O51" s="44"/>
      <c r="P51" s="7"/>
      <c r="Q51" s="28">
        <f t="shared" ca="1" si="4"/>
        <v>-62.56407998091489</v>
      </c>
      <c r="R51" s="27">
        <f t="shared" ca="1" si="5"/>
        <v>3883.9541818160242</v>
      </c>
      <c r="S51" s="7"/>
      <c r="T51" s="28">
        <f t="shared" ca="1" si="6"/>
        <v>1.6193846900952037E-2</v>
      </c>
      <c r="U51" s="27">
        <f t="shared" ca="1" si="7"/>
        <v>1.0083575855924467</v>
      </c>
      <c r="V51" s="7"/>
      <c r="W51" s="28">
        <f t="shared" ca="1" si="8"/>
        <v>1.0480572846132352E-2</v>
      </c>
      <c r="X51" s="27">
        <f t="shared" ca="1" si="11"/>
        <v>173.71441972893103</v>
      </c>
      <c r="Y51" s="7"/>
      <c r="Z51" s="28">
        <f t="shared" si="12"/>
        <v>173.86199999999997</v>
      </c>
      <c r="AA51" s="27">
        <f t="shared" si="9"/>
        <v>3.0344643441023811</v>
      </c>
      <c r="AB51" s="7"/>
      <c r="AC51" s="28">
        <f t="shared" ca="1" si="0"/>
        <v>-0.14758027106893223</v>
      </c>
      <c r="AD51" s="27">
        <f t="shared" ca="1" si="10"/>
        <v>-1.0945119587177032E-2</v>
      </c>
      <c r="AE51" s="7">
        <v>118</v>
      </c>
    </row>
    <row r="52" spans="1:31" s="26" customFormat="1" x14ac:dyDescent="0.25">
      <c r="A52" s="26">
        <v>32</v>
      </c>
      <c r="B52" s="26">
        <v>609</v>
      </c>
      <c r="C52" s="26">
        <v>12928</v>
      </c>
      <c r="D52" s="26">
        <v>15087</v>
      </c>
      <c r="E52" s="26">
        <v>13401</v>
      </c>
      <c r="F52" s="26">
        <v>11232</v>
      </c>
      <c r="G52" s="27"/>
      <c r="H52" s="7"/>
      <c r="I52" s="28">
        <f t="shared" si="1"/>
        <v>-473</v>
      </c>
      <c r="J52" s="27">
        <f t="shared" si="1"/>
        <v>3855</v>
      </c>
      <c r="K52" s="7"/>
      <c r="L52" s="124">
        <f t="shared" si="2"/>
        <v>0.11048023944406049</v>
      </c>
      <c r="M52" s="27">
        <f t="shared" ca="1" si="3"/>
        <v>2.2097743947030314E-5</v>
      </c>
      <c r="N52" s="44"/>
      <c r="O52" s="44"/>
      <c r="P52" s="7"/>
      <c r="Q52" s="28">
        <f t="shared" ca="1" si="4"/>
        <v>-430.56407998091487</v>
      </c>
      <c r="R52" s="27">
        <f t="shared" ca="1" si="5"/>
        <v>3852.9541818160242</v>
      </c>
      <c r="S52" s="7"/>
      <c r="T52" s="28">
        <f t="shared" ca="1" si="6"/>
        <v>0.11144555780868437</v>
      </c>
      <c r="U52" s="27">
        <f t="shared" ca="1" si="7"/>
        <v>1.000309322484783</v>
      </c>
      <c r="V52" s="7"/>
      <c r="W52" s="28">
        <f t="shared" ca="1" si="8"/>
        <v>0.10577941569209634</v>
      </c>
      <c r="X52" s="27">
        <f t="shared" ca="1" si="11"/>
        <v>179.15533186710809</v>
      </c>
      <c r="Y52" s="7"/>
      <c r="Z52" s="28">
        <f t="shared" si="12"/>
        <v>179.34299999999996</v>
      </c>
      <c r="AA52" s="27">
        <f t="shared" si="9"/>
        <v>3.1301258404041898</v>
      </c>
      <c r="AB52" s="7"/>
      <c r="AC52" s="28">
        <f t="shared" ca="1" si="0"/>
        <v>-0.18766813289187212</v>
      </c>
      <c r="AD52" s="27">
        <f t="shared" ca="1" si="10"/>
        <v>-3.8201312341357152E-4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12740</v>
      </c>
      <c r="D53" s="26">
        <v>15062</v>
      </c>
      <c r="E53" s="26">
        <v>13596</v>
      </c>
      <c r="F53" s="26">
        <v>11265</v>
      </c>
      <c r="G53" s="27"/>
      <c r="H53" s="7"/>
      <c r="I53" s="28">
        <f t="shared" si="1"/>
        <v>-856</v>
      </c>
      <c r="J53" s="27">
        <f t="shared" si="1"/>
        <v>3797</v>
      </c>
      <c r="K53" s="7"/>
      <c r="L53" s="124">
        <f t="shared" si="2"/>
        <v>0.20890175410146319</v>
      </c>
      <c r="M53" s="27">
        <f t="shared" ca="1" si="3"/>
        <v>1.5219143158582237E-5</v>
      </c>
      <c r="N53" s="44"/>
      <c r="O53" s="44"/>
      <c r="P53" s="7"/>
      <c r="Q53" s="28">
        <f t="shared" ca="1" si="4"/>
        <v>-813.56407998091493</v>
      </c>
      <c r="R53" s="27">
        <f t="shared" ca="1" si="5"/>
        <v>3794.9541818160242</v>
      </c>
      <c r="S53" s="7"/>
      <c r="T53" s="28">
        <f t="shared" ca="1" si="6"/>
        <v>0.21057981128059058</v>
      </c>
      <c r="U53" s="27">
        <f t="shared" ca="1" si="7"/>
        <v>0.98525128183173494</v>
      </c>
      <c r="V53" s="7"/>
      <c r="W53" s="28">
        <f t="shared" ca="1" si="8"/>
        <v>0.2050005820777526</v>
      </c>
      <c r="X53" s="27">
        <f t="shared" ca="1" si="11"/>
        <v>184.87271720212607</v>
      </c>
      <c r="Y53" s="7"/>
      <c r="Z53" s="28">
        <f t="shared" si="12"/>
        <v>185.05799999999996</v>
      </c>
      <c r="AA53" s="27">
        <f t="shared" si="9"/>
        <v>3.2298714071556653</v>
      </c>
      <c r="AB53" s="7"/>
      <c r="AC53" s="28">
        <f t="shared" ca="1" si="0"/>
        <v>-0.18528279787389579</v>
      </c>
      <c r="AD53" s="27">
        <f t="shared" ca="1" si="10"/>
        <v>-2.717178078029292E-3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12554</v>
      </c>
      <c r="D54" s="26">
        <v>15015</v>
      </c>
      <c r="E54" s="26">
        <v>13783</v>
      </c>
      <c r="F54" s="26">
        <v>11320</v>
      </c>
      <c r="G54" s="27"/>
      <c r="H54" s="7"/>
      <c r="I54" s="28">
        <f t="shared" si="1"/>
        <v>-1229</v>
      </c>
      <c r="J54" s="27">
        <f t="shared" si="1"/>
        <v>3695</v>
      </c>
      <c r="K54" s="7"/>
      <c r="L54" s="124">
        <f t="shared" si="2"/>
        <v>0.30539616961201616</v>
      </c>
      <c r="M54" s="27">
        <f t="shared" ca="1" si="3"/>
        <v>1.3675926736583217E-5</v>
      </c>
      <c r="N54" s="44"/>
      <c r="O54" s="44"/>
      <c r="P54" s="7"/>
      <c r="Q54" s="28">
        <f t="shared" ca="1" si="4"/>
        <v>-1186.5640799809148</v>
      </c>
      <c r="R54" s="27">
        <f t="shared" ca="1" si="5"/>
        <v>3692.9541818160242</v>
      </c>
      <c r="S54" s="7"/>
      <c r="T54" s="28">
        <f t="shared" ca="1" si="6"/>
        <v>0.30712570304304754</v>
      </c>
      <c r="U54" s="27">
        <f t="shared" ca="1" si="7"/>
        <v>0.95876989999361584</v>
      </c>
      <c r="V54" s="7"/>
      <c r="W54" s="28">
        <f t="shared" ca="1" si="8"/>
        <v>0.30169807189337983</v>
      </c>
      <c r="X54" s="27">
        <f t="shared" ca="1" si="11"/>
        <v>190.58625639146112</v>
      </c>
      <c r="Y54" s="7"/>
      <c r="Z54" s="28">
        <f t="shared" si="12"/>
        <v>190.78199999999995</v>
      </c>
      <c r="AA54" s="27">
        <f t="shared" si="9"/>
        <v>3.329774053539821</v>
      </c>
      <c r="AB54" s="7"/>
      <c r="AC54" s="28">
        <f t="shared" ca="1" si="0"/>
        <v>-0.19574360853883377</v>
      </c>
      <c r="AD54" s="27">
        <f t="shared" ca="1" si="10"/>
        <v>9.4275474159701389E-2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12375</v>
      </c>
      <c r="D55" s="26">
        <v>14941</v>
      </c>
      <c r="E55" s="26">
        <v>13962</v>
      </c>
      <c r="F55" s="26">
        <v>11383</v>
      </c>
      <c r="G55" s="27"/>
      <c r="H55" s="7"/>
      <c r="I55" s="28">
        <f t="shared" si="1"/>
        <v>-1587</v>
      </c>
      <c r="J55" s="27">
        <f t="shared" si="1"/>
        <v>3558</v>
      </c>
      <c r="K55" s="7"/>
      <c r="L55" s="124">
        <f t="shared" si="2"/>
        <v>0.39754829881498699</v>
      </c>
      <c r="M55" s="27">
        <f t="shared" ca="1" si="3"/>
        <v>8.9033898011162586E-6</v>
      </c>
      <c r="N55" s="44"/>
      <c r="O55" s="44"/>
      <c r="P55" s="7"/>
      <c r="Q55" s="28">
        <f t="shared" ca="1" si="4"/>
        <v>-1544.5640799809148</v>
      </c>
      <c r="R55" s="27">
        <f t="shared" ca="1" si="5"/>
        <v>3555.9541818160242</v>
      </c>
      <c r="S55" s="7"/>
      <c r="T55" s="28">
        <f t="shared" ca="1" si="6"/>
        <v>0.3997890522413306</v>
      </c>
      <c r="U55" s="27">
        <f t="shared" ca="1" si="7"/>
        <v>0.92320176948555388</v>
      </c>
      <c r="V55" s="7"/>
      <c r="W55" s="28">
        <f t="shared" ca="1" si="8"/>
        <v>0.39456444395908058</v>
      </c>
      <c r="X55" s="27">
        <f t="shared" ca="1" si="11"/>
        <v>196.26015974640063</v>
      </c>
      <c r="Y55" s="7"/>
      <c r="Z55" s="28">
        <f t="shared" si="12"/>
        <v>196.42499999999995</v>
      </c>
      <c r="AA55" s="27">
        <f t="shared" si="9"/>
        <v>3.4282629832298608</v>
      </c>
      <c r="AB55" s="7"/>
      <c r="AC55" s="28">
        <f t="shared" ca="1" si="0"/>
        <v>-0.16484025359932275</v>
      </c>
      <c r="AD55" s="27">
        <f t="shared" ca="1" si="10"/>
        <v>7.0589267278506895E-2</v>
      </c>
      <c r="AE55" s="7">
        <v>114</v>
      </c>
    </row>
    <row r="56" spans="1:31" s="26" customFormat="1" x14ac:dyDescent="0.25">
      <c r="A56" s="26">
        <v>36</v>
      </c>
      <c r="B56" s="26">
        <v>626</v>
      </c>
      <c r="C56" s="26">
        <v>12198</v>
      </c>
      <c r="D56" s="26">
        <v>14858</v>
      </c>
      <c r="E56" s="26">
        <v>14130</v>
      </c>
      <c r="F56" s="26">
        <v>11473</v>
      </c>
      <c r="G56" s="27"/>
      <c r="H56" s="7"/>
      <c r="I56" s="28">
        <f t="shared" si="1"/>
        <v>-1932</v>
      </c>
      <c r="J56" s="27">
        <f t="shared" si="1"/>
        <v>3385</v>
      </c>
      <c r="K56" s="7"/>
      <c r="L56" s="124">
        <f t="shared" si="2"/>
        <v>0.48570999766956952</v>
      </c>
      <c r="M56" s="27">
        <f t="shared" ca="1" si="3"/>
        <v>2.5317509449197181E-6</v>
      </c>
      <c r="N56" s="44"/>
      <c r="O56" s="44"/>
      <c r="P56" s="7"/>
      <c r="Q56" s="28">
        <f t="shared" ca="1" si="4"/>
        <v>-1889.5640799809148</v>
      </c>
      <c r="R56" s="27">
        <f t="shared" ca="1" si="5"/>
        <v>3382.9541818160242</v>
      </c>
      <c r="S56" s="7"/>
      <c r="T56" s="28">
        <f t="shared" ca="1" si="6"/>
        <v>0.48908753121732967</v>
      </c>
      <c r="U56" s="27">
        <f t="shared" ca="1" si="7"/>
        <v>0.87828726891697939</v>
      </c>
      <c r="V56" s="7"/>
      <c r="W56" s="28">
        <f t="shared" ca="1" si="8"/>
        <v>0.48411884998788823</v>
      </c>
      <c r="X56" s="27">
        <f t="shared" ca="1" si="11"/>
        <v>201.98282514887217</v>
      </c>
      <c r="Y56" s="7"/>
      <c r="Z56" s="28">
        <f t="shared" si="12"/>
        <v>202.05899999999994</v>
      </c>
      <c r="AA56" s="27">
        <f t="shared" si="9"/>
        <v>3.5265948332872212</v>
      </c>
      <c r="AB56" s="7"/>
      <c r="AC56" s="28">
        <f t="shared" ca="1" si="0"/>
        <v>-7.6174851127774446E-2</v>
      </c>
      <c r="AD56" s="27">
        <f t="shared" ca="1" si="10"/>
        <v>4.1533843508716473E-2</v>
      </c>
      <c r="AE56" s="7">
        <v>113</v>
      </c>
    </row>
    <row r="57" spans="1:31" s="26" customFormat="1" x14ac:dyDescent="0.25">
      <c r="A57" s="26">
        <v>37</v>
      </c>
      <c r="B57" s="26">
        <v>641</v>
      </c>
      <c r="C57" s="26">
        <v>12028</v>
      </c>
      <c r="D57" s="26">
        <v>14748</v>
      </c>
      <c r="E57" s="26">
        <v>14290</v>
      </c>
      <c r="F57" s="26">
        <v>11570</v>
      </c>
      <c r="G57" s="27"/>
      <c r="H57" s="7"/>
      <c r="I57" s="28">
        <f t="shared" si="1"/>
        <v>-2262</v>
      </c>
      <c r="J57" s="27">
        <f t="shared" si="1"/>
        <v>3178</v>
      </c>
      <c r="K57" s="7"/>
      <c r="L57" s="124">
        <f t="shared" si="2"/>
        <v>0.57111478872532306</v>
      </c>
      <c r="M57" s="27">
        <f t="shared" ca="1" si="3"/>
        <v>1.6233856469087992E-6</v>
      </c>
      <c r="N57" s="44"/>
      <c r="O57" s="44"/>
      <c r="P57" s="7"/>
      <c r="Q57" s="28">
        <f t="shared" ca="1" si="4"/>
        <v>-2219.5640799809148</v>
      </c>
      <c r="R57" s="27">
        <f t="shared" ca="1" si="5"/>
        <v>3175.9541818160242</v>
      </c>
      <c r="S57" s="7"/>
      <c r="T57" s="28">
        <f t="shared" ca="1" si="6"/>
        <v>0.57450346762915483</v>
      </c>
      <c r="U57" s="27">
        <f t="shared" ca="1" si="7"/>
        <v>0.82454564106903183</v>
      </c>
      <c r="V57" s="7"/>
      <c r="W57" s="28">
        <f t="shared" ca="1" si="8"/>
        <v>0.56984066720564419</v>
      </c>
      <c r="X57" s="27">
        <f t="shared" ca="1" si="11"/>
        <v>207.76714360041933</v>
      </c>
      <c r="Y57" s="7"/>
      <c r="Z57" s="28">
        <f t="shared" si="12"/>
        <v>207.82799999999995</v>
      </c>
      <c r="AA57" s="27">
        <f t="shared" si="9"/>
        <v>3.6272828778347743</v>
      </c>
      <c r="AB57" s="7"/>
      <c r="AC57" s="28">
        <f t="shared" ca="1" si="0"/>
        <v>-6.0856399580615061E-2</v>
      </c>
      <c r="AD57" s="27">
        <f t="shared" ca="1" si="10"/>
        <v>6.3813684484216537E-2</v>
      </c>
      <c r="AE57" s="7">
        <v>112</v>
      </c>
    </row>
    <row r="58" spans="1:31" s="26" customFormat="1" x14ac:dyDescent="0.25">
      <c r="A58" s="26">
        <v>38</v>
      </c>
      <c r="B58" s="26">
        <v>615</v>
      </c>
      <c r="C58" s="26">
        <v>11887</v>
      </c>
      <c r="D58" s="26">
        <v>14634</v>
      </c>
      <c r="E58" s="26">
        <v>14442</v>
      </c>
      <c r="F58" s="26">
        <v>11691</v>
      </c>
      <c r="G58" s="27"/>
      <c r="H58" s="7"/>
      <c r="I58" s="28">
        <f t="shared" si="1"/>
        <v>-2555</v>
      </c>
      <c r="J58" s="27">
        <f t="shared" si="1"/>
        <v>2943</v>
      </c>
      <c r="K58" s="7"/>
      <c r="L58" s="124">
        <f t="shared" si="2"/>
        <v>0.64762798597610682</v>
      </c>
      <c r="M58" s="27">
        <f t="shared" ca="1" si="3"/>
        <v>2.5644944557347575E-6</v>
      </c>
      <c r="N58" s="44"/>
      <c r="O58" s="44"/>
      <c r="P58" s="7"/>
      <c r="Q58" s="28">
        <f t="shared" ca="1" si="4"/>
        <v>-2512.5640799809148</v>
      </c>
      <c r="R58" s="27">
        <f t="shared" ca="1" si="5"/>
        <v>2940.9541818160242</v>
      </c>
      <c r="S58" s="7"/>
      <c r="T58" s="28">
        <f t="shared" ca="1" si="6"/>
        <v>0.65034246571601784</v>
      </c>
      <c r="U58" s="27">
        <f t="shared" ca="1" si="7"/>
        <v>0.76353461428512992</v>
      </c>
      <c r="V58" s="7"/>
      <c r="W58" s="28">
        <f t="shared" ca="1" si="8"/>
        <v>0.64602658207460828</v>
      </c>
      <c r="X58" s="27">
        <f t="shared" ca="1" si="11"/>
        <v>213.35348360388593</v>
      </c>
      <c r="Y58" s="7"/>
      <c r="Z58" s="28">
        <f t="shared" si="12"/>
        <v>213.36299999999994</v>
      </c>
      <c r="AA58" s="27">
        <f t="shared" si="9"/>
        <v>3.7238868519326602</v>
      </c>
      <c r="AB58" s="7"/>
      <c r="AC58" s="28">
        <f t="shared" ca="1" si="0"/>
        <v>-9.5163961140087849E-3</v>
      </c>
      <c r="AD58" s="27">
        <f t="shared" ca="1" si="10"/>
        <v>1.6132049919377778E-2</v>
      </c>
      <c r="AE58" s="7">
        <v>111</v>
      </c>
    </row>
    <row r="59" spans="1:31" s="26" customFormat="1" x14ac:dyDescent="0.25">
      <c r="A59" s="26">
        <v>39</v>
      </c>
      <c r="B59" s="26">
        <v>606</v>
      </c>
      <c r="C59" s="26">
        <v>11751</v>
      </c>
      <c r="D59" s="26">
        <v>14512</v>
      </c>
      <c r="E59" s="26">
        <v>14579</v>
      </c>
      <c r="F59" s="26">
        <v>11820</v>
      </c>
      <c r="G59" s="27"/>
      <c r="H59" s="7"/>
      <c r="I59" s="28">
        <f t="shared" si="1"/>
        <v>-2828</v>
      </c>
      <c r="J59" s="27">
        <f t="shared" si="1"/>
        <v>2692</v>
      </c>
      <c r="K59" s="7"/>
      <c r="L59" s="124">
        <f t="shared" si="2"/>
        <v>0.71711742914110932</v>
      </c>
      <c r="M59" s="27">
        <f t="shared" ca="1" si="3"/>
        <v>3.387442377593504E-9</v>
      </c>
      <c r="N59" s="44"/>
      <c r="O59" s="44"/>
      <c r="P59" s="7"/>
      <c r="Q59" s="28">
        <f t="shared" ca="1" si="4"/>
        <v>-2785.5640799809148</v>
      </c>
      <c r="R59" s="27">
        <f t="shared" ca="1" si="5"/>
        <v>2689.9541818160242</v>
      </c>
      <c r="S59" s="7"/>
      <c r="T59" s="28">
        <f t="shared" ca="1" si="6"/>
        <v>0.72100474038398232</v>
      </c>
      <c r="U59" s="27">
        <f t="shared" ca="1" si="7"/>
        <v>0.69836964525211143</v>
      </c>
      <c r="V59" s="7"/>
      <c r="W59" s="28">
        <f t="shared" ca="1" si="8"/>
        <v>0.71705922740249617</v>
      </c>
      <c r="X59" s="27">
        <f t="shared" ca="1" si="11"/>
        <v>218.87542565916669</v>
      </c>
      <c r="Y59" s="7"/>
      <c r="Z59" s="28">
        <f t="shared" si="12"/>
        <v>218.81699999999995</v>
      </c>
      <c r="AA59" s="27">
        <f t="shared" si="9"/>
        <v>3.8190771093364315</v>
      </c>
      <c r="AB59" s="7"/>
      <c r="AC59" s="28">
        <f t="shared" ca="1" si="0"/>
        <v>5.8425659166744026E-2</v>
      </c>
      <c r="AD59" s="27">
        <f t="shared" ca="1" si="10"/>
        <v>5.5559997871938549E-2</v>
      </c>
      <c r="AE59" s="7">
        <v>110</v>
      </c>
    </row>
    <row r="60" spans="1:31" s="26" customFormat="1" x14ac:dyDescent="0.25">
      <c r="A60" s="26">
        <v>40</v>
      </c>
      <c r="B60" s="26">
        <v>607</v>
      </c>
      <c r="C60" s="26">
        <v>11628</v>
      </c>
      <c r="D60" s="26">
        <v>14372</v>
      </c>
      <c r="E60" s="26">
        <v>14700</v>
      </c>
      <c r="F60" s="26">
        <v>11957</v>
      </c>
      <c r="G60" s="27"/>
      <c r="H60" s="7"/>
      <c r="I60" s="28">
        <f t="shared" si="1"/>
        <v>-3072</v>
      </c>
      <c r="J60" s="27">
        <f t="shared" si="1"/>
        <v>2415</v>
      </c>
      <c r="K60" s="7"/>
      <c r="L60" s="124">
        <f t="shared" si="2"/>
        <v>0.78021210893668291</v>
      </c>
      <c r="M60" s="27">
        <f t="shared" ca="1" si="3"/>
        <v>1.6944907877358729E-7</v>
      </c>
      <c r="N60" s="44"/>
      <c r="O60" s="44"/>
      <c r="P60" s="7"/>
      <c r="Q60" s="28">
        <f t="shared" ca="1" si="4"/>
        <v>-3029.5640799809148</v>
      </c>
      <c r="R60" s="27">
        <f t="shared" ca="1" si="5"/>
        <v>2412.9541818160242</v>
      </c>
      <c r="S60" s="7"/>
      <c r="T60" s="28">
        <f t="shared" ca="1" si="6"/>
        <v>0.78416076609454399</v>
      </c>
      <c r="U60" s="27">
        <f t="shared" ca="1" si="7"/>
        <v>0.62645452006427815</v>
      </c>
      <c r="V60" s="7"/>
      <c r="W60" s="28">
        <f t="shared" ca="1" si="8"/>
        <v>0.78062375086697378</v>
      </c>
      <c r="X60" s="27">
        <f t="shared" ca="1" si="11"/>
        <v>224.3717059273481</v>
      </c>
      <c r="Y60" s="7"/>
      <c r="Z60" s="28">
        <f t="shared" si="12"/>
        <v>224.27999999999994</v>
      </c>
      <c r="AA60" s="27">
        <f t="shared" si="9"/>
        <v>3.9144244463728817</v>
      </c>
      <c r="AB60" s="7"/>
      <c r="AC60" s="28">
        <f t="shared" ca="1" si="0"/>
        <v>9.1705927348158411E-2</v>
      </c>
      <c r="AD60" s="27">
        <f t="shared" ca="1" si="10"/>
        <v>3.8269974479646862E-2</v>
      </c>
      <c r="AE60" s="7">
        <v>109</v>
      </c>
    </row>
    <row r="61" spans="1:31" s="26" customFormat="1" x14ac:dyDescent="0.25">
      <c r="A61" s="26">
        <v>41</v>
      </c>
      <c r="B61" s="26">
        <v>640</v>
      </c>
      <c r="C61" s="26">
        <v>11513</v>
      </c>
      <c r="D61" s="26">
        <v>14209</v>
      </c>
      <c r="E61" s="26">
        <v>14808</v>
      </c>
      <c r="F61" s="26">
        <v>12114</v>
      </c>
      <c r="G61" s="27"/>
      <c r="H61" s="7"/>
      <c r="I61" s="28">
        <f t="shared" si="1"/>
        <v>-3295</v>
      </c>
      <c r="J61" s="27">
        <f t="shared" si="1"/>
        <v>2095</v>
      </c>
      <c r="K61" s="7"/>
      <c r="L61" s="124">
        <f t="shared" si="2"/>
        <v>0.83905059331144949</v>
      </c>
      <c r="M61" s="27">
        <f t="shared" ca="1" si="3"/>
        <v>5.5088876409866503E-8</v>
      </c>
      <c r="N61" s="44"/>
      <c r="O61" s="44"/>
      <c r="P61" s="7"/>
      <c r="Q61" s="28">
        <f t="shared" ca="1" si="4"/>
        <v>-3252.5640799809148</v>
      </c>
      <c r="R61" s="27">
        <f t="shared" ca="1" si="5"/>
        <v>2092.9541818160242</v>
      </c>
      <c r="S61" s="7"/>
      <c r="T61" s="28">
        <f t="shared" ca="1" si="6"/>
        <v>0.84188123221526223</v>
      </c>
      <c r="U61" s="27">
        <f t="shared" ca="1" si="7"/>
        <v>0.54337567508194384</v>
      </c>
      <c r="V61" s="7"/>
      <c r="W61" s="28">
        <f t="shared" ca="1" si="8"/>
        <v>0.83881588311480293</v>
      </c>
      <c r="X61" s="27">
        <f t="shared" ca="1" si="11"/>
        <v>230.1842045511313</v>
      </c>
      <c r="Y61" s="7"/>
      <c r="Z61" s="28">
        <f t="shared" si="12"/>
        <v>230.03999999999994</v>
      </c>
      <c r="AA61" s="27">
        <f t="shared" si="9"/>
        <v>4.0149554112877546</v>
      </c>
      <c r="AB61" s="7"/>
      <c r="AC61" s="28">
        <f t="shared" ca="1" si="0"/>
        <v>0.14420455113136654</v>
      </c>
      <c r="AD61" s="27">
        <f t="shared" ca="1" si="10"/>
        <v>4.5412921215358892E-2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11421</v>
      </c>
      <c r="D62" s="26">
        <v>14047</v>
      </c>
      <c r="E62" s="26">
        <v>14911</v>
      </c>
      <c r="F62" s="26">
        <v>12286</v>
      </c>
      <c r="G62" s="27"/>
      <c r="H62" s="7"/>
      <c r="I62" s="28">
        <f t="shared" si="1"/>
        <v>-3490</v>
      </c>
      <c r="J62" s="27">
        <f t="shared" si="1"/>
        <v>1761</v>
      </c>
      <c r="K62" s="7"/>
      <c r="L62" s="124">
        <f t="shared" si="2"/>
        <v>0.8889851736897697</v>
      </c>
      <c r="M62" s="27">
        <f t="shared" ca="1" si="3"/>
        <v>6.3346859240441815E-7</v>
      </c>
      <c r="N62" s="44"/>
      <c r="O62" s="44"/>
      <c r="P62" s="7"/>
      <c r="Q62" s="28">
        <f t="shared" ca="1" si="4"/>
        <v>-3447.5640799809148</v>
      </c>
      <c r="R62" s="27">
        <f t="shared" ca="1" si="5"/>
        <v>1758.9541818160244</v>
      </c>
      <c r="S62" s="7"/>
      <c r="T62" s="28">
        <f t="shared" ca="1" si="6"/>
        <v>0.89235428554952256</v>
      </c>
      <c r="U62" s="27">
        <f t="shared" ca="1" si="7"/>
        <v>0.4566621306316323</v>
      </c>
      <c r="V62" s="7"/>
      <c r="W62" s="28">
        <f t="shared" ca="1" si="8"/>
        <v>0.88978108109167298</v>
      </c>
      <c r="X62" s="27">
        <f t="shared" ca="1" si="11"/>
        <v>235.95068139304328</v>
      </c>
      <c r="Y62" s="7"/>
      <c r="Z62" s="28">
        <f t="shared" si="12"/>
        <v>235.74599999999992</v>
      </c>
      <c r="AA62" s="27">
        <f t="shared" si="9"/>
        <v>4.1145438984065503</v>
      </c>
      <c r="AB62" s="7"/>
      <c r="AC62" s="28">
        <f t="shared" ca="1" si="0"/>
        <v>0.20468139304335864</v>
      </c>
      <c r="AD62" s="27">
        <f t="shared" ca="1" si="10"/>
        <v>6.3043724565829962E-2</v>
      </c>
      <c r="AE62" s="7">
        <v>107</v>
      </c>
    </row>
    <row r="63" spans="1:31" s="26" customFormat="1" x14ac:dyDescent="0.25">
      <c r="A63" s="26">
        <v>43</v>
      </c>
      <c r="B63" s="26">
        <v>627</v>
      </c>
      <c r="C63" s="26">
        <v>11340</v>
      </c>
      <c r="D63" s="26">
        <v>13867</v>
      </c>
      <c r="E63" s="26">
        <v>14982</v>
      </c>
      <c r="F63" s="26">
        <v>12453</v>
      </c>
      <c r="G63" s="27"/>
      <c r="H63" s="7"/>
      <c r="I63" s="28">
        <f t="shared" si="1"/>
        <v>-3642</v>
      </c>
      <c r="J63" s="27">
        <f t="shared" si="1"/>
        <v>1414</v>
      </c>
      <c r="K63" s="7"/>
      <c r="L63" s="124">
        <f t="shared" si="2"/>
        <v>0.92970579391298558</v>
      </c>
      <c r="M63" s="27">
        <f t="shared" ca="1" si="3"/>
        <v>4.9737849113666499E-9</v>
      </c>
      <c r="N63" s="44"/>
      <c r="O63" s="44"/>
      <c r="P63" s="7"/>
      <c r="Q63" s="28">
        <f t="shared" ca="1" si="4"/>
        <v>-3599.5640799809148</v>
      </c>
      <c r="R63" s="27">
        <f t="shared" ca="1" si="5"/>
        <v>1411.9541818160244</v>
      </c>
      <c r="S63" s="7"/>
      <c r="T63" s="28">
        <f t="shared" ca="1" si="6"/>
        <v>0.93169738353315112</v>
      </c>
      <c r="U63" s="27">
        <f t="shared" ca="1" si="7"/>
        <v>0.36657350810391343</v>
      </c>
      <c r="V63" s="7"/>
      <c r="W63" s="28">
        <f t="shared" ca="1" si="8"/>
        <v>0.9296352688471482</v>
      </c>
      <c r="X63" s="27">
        <f t="shared" ca="1" si="11"/>
        <v>241.59863069250196</v>
      </c>
      <c r="Y63" s="7"/>
      <c r="Z63" s="28">
        <f t="shared" si="12"/>
        <v>241.38899999999992</v>
      </c>
      <c r="AA63" s="27">
        <f t="shared" si="9"/>
        <v>4.2130328280965905</v>
      </c>
      <c r="AB63" s="7"/>
      <c r="AC63" s="28">
        <f t="shared" ca="1" si="0"/>
        <v>0.20963069250203148</v>
      </c>
      <c r="AD63" s="27">
        <f t="shared" ca="1" si="10"/>
        <v>4.8649214194824708E-2</v>
      </c>
      <c r="AE63" s="7">
        <v>106</v>
      </c>
    </row>
    <row r="64" spans="1:31" s="26" customFormat="1" x14ac:dyDescent="0.25">
      <c r="A64" s="26">
        <v>44</v>
      </c>
      <c r="B64" s="26">
        <v>636</v>
      </c>
      <c r="C64" s="26">
        <v>11282</v>
      </c>
      <c r="D64" s="26">
        <v>13690</v>
      </c>
      <c r="E64" s="26">
        <v>15046</v>
      </c>
      <c r="F64" s="26">
        <v>12642</v>
      </c>
      <c r="G64" s="27"/>
      <c r="H64" s="7"/>
      <c r="I64" s="28">
        <f t="shared" si="1"/>
        <v>-3764</v>
      </c>
      <c r="J64" s="27">
        <f t="shared" si="1"/>
        <v>1048</v>
      </c>
      <c r="K64" s="7"/>
      <c r="L64" s="124">
        <f t="shared" si="2"/>
        <v>0.9618034441682618</v>
      </c>
      <c r="M64" s="27">
        <f t="shared" ca="1" si="3"/>
        <v>2.6262737530643475E-9</v>
      </c>
      <c r="N64" s="44"/>
      <c r="O64" s="44"/>
      <c r="P64" s="7"/>
      <c r="Q64" s="28">
        <f t="shared" ca="1" si="4"/>
        <v>-3721.5640799809148</v>
      </c>
      <c r="R64" s="27">
        <f t="shared" ca="1" si="5"/>
        <v>1045.9541818160244</v>
      </c>
      <c r="S64" s="7"/>
      <c r="T64" s="28">
        <f t="shared" ca="1" si="6"/>
        <v>0.96327539638843196</v>
      </c>
      <c r="U64" s="27">
        <f t="shared" ca="1" si="7"/>
        <v>0.27155207915536844</v>
      </c>
      <c r="V64" s="7"/>
      <c r="W64" s="28">
        <f t="shared" ca="1" si="8"/>
        <v>0.9617521969853825</v>
      </c>
      <c r="X64" s="27">
        <f t="shared" ca="1" si="11"/>
        <v>247.35182489974272</v>
      </c>
      <c r="Y64" s="7"/>
      <c r="Z64" s="28">
        <f t="shared" si="12"/>
        <v>247.11299999999991</v>
      </c>
      <c r="AA64" s="27">
        <f t="shared" si="9"/>
        <v>4.3129354744807458</v>
      </c>
      <c r="AB64" s="7"/>
      <c r="AC64" s="28">
        <f t="shared" ca="1" si="0"/>
        <v>0.23882489974280929</v>
      </c>
      <c r="AD64" s="27">
        <f t="shared" ca="1" si="10"/>
        <v>-4.1896081166868271E-2</v>
      </c>
      <c r="AE64" s="7">
        <v>105</v>
      </c>
    </row>
    <row r="65" spans="1:31" s="26" customFormat="1" x14ac:dyDescent="0.25">
      <c r="A65" s="26">
        <v>45</v>
      </c>
      <c r="B65" s="26">
        <v>624</v>
      </c>
      <c r="C65" s="26">
        <v>11241</v>
      </c>
      <c r="D65" s="26">
        <v>13505</v>
      </c>
      <c r="E65" s="26">
        <v>15094</v>
      </c>
      <c r="F65" s="26">
        <v>12823</v>
      </c>
      <c r="G65" s="27"/>
      <c r="H65" s="7"/>
      <c r="I65" s="28">
        <f t="shared" si="1"/>
        <v>-3853</v>
      </c>
      <c r="J65" s="27">
        <f t="shared" si="1"/>
        <v>682</v>
      </c>
      <c r="K65" s="7"/>
      <c r="L65" s="124">
        <f t="shared" si="2"/>
        <v>0.98397541183579218</v>
      </c>
      <c r="M65" s="27">
        <f t="shared" ca="1" si="3"/>
        <v>1.8278567650534709E-6</v>
      </c>
      <c r="N65" s="44"/>
      <c r="O65" s="44"/>
      <c r="P65" s="7"/>
      <c r="Q65" s="28">
        <f t="shared" ca="1" si="4"/>
        <v>-3810.5640799809148</v>
      </c>
      <c r="R65" s="27">
        <f t="shared" ca="1" si="5"/>
        <v>679.9541818160244</v>
      </c>
      <c r="S65" s="7"/>
      <c r="T65" s="28">
        <f t="shared" ca="1" si="6"/>
        <v>0.98631181560253023</v>
      </c>
      <c r="U65" s="27">
        <f t="shared" ca="1" si="7"/>
        <v>0.17653065020682349</v>
      </c>
      <c r="V65" s="7"/>
      <c r="W65" s="28">
        <f t="shared" ca="1" si="8"/>
        <v>0.98532739436713401</v>
      </c>
      <c r="X65" s="27">
        <f t="shared" ca="1" si="11"/>
        <v>252.96161090915598</v>
      </c>
      <c r="Y65" s="7"/>
      <c r="Z65" s="28">
        <f t="shared" si="12"/>
        <v>252.72899999999993</v>
      </c>
      <c r="AA65" s="27">
        <f t="shared" si="9"/>
        <v>4.4109531652727476</v>
      </c>
      <c r="AB65" s="7"/>
      <c r="AC65" s="28">
        <f t="shared" ca="1" si="0"/>
        <v>0.23261090915605109</v>
      </c>
      <c r="AD65" s="27">
        <f t="shared" ca="1" si="10"/>
        <v>7.768597039412839E-2</v>
      </c>
      <c r="AE65" s="7">
        <v>104</v>
      </c>
    </row>
    <row r="66" spans="1:31" s="26" customFormat="1" x14ac:dyDescent="0.25">
      <c r="A66" s="26">
        <v>46</v>
      </c>
      <c r="B66" s="26">
        <v>625</v>
      </c>
      <c r="C66" s="26">
        <v>11217</v>
      </c>
      <c r="D66" s="26">
        <v>13324</v>
      </c>
      <c r="E66" s="26">
        <v>15118</v>
      </c>
      <c r="F66" s="26">
        <v>13015</v>
      </c>
      <c r="G66" s="27"/>
      <c r="H66" s="7"/>
      <c r="I66" s="28">
        <f t="shared" si="1"/>
        <v>-3901</v>
      </c>
      <c r="J66" s="27">
        <f t="shared" si="1"/>
        <v>309</v>
      </c>
      <c r="K66" s="7"/>
      <c r="L66" s="124">
        <f t="shared" si="2"/>
        <v>0.99671416939291069</v>
      </c>
      <c r="M66" s="27">
        <f t="shared" ca="1" si="3"/>
        <v>2.5162411543842651E-6</v>
      </c>
      <c r="N66" s="44"/>
      <c r="O66" s="44"/>
      <c r="P66" s="7"/>
      <c r="Q66" s="28">
        <f t="shared" ca="1" si="4"/>
        <v>-3858.5640799809148</v>
      </c>
      <c r="R66" s="27">
        <f t="shared" ca="1" si="5"/>
        <v>306.95418181602435</v>
      </c>
      <c r="S66" s="7"/>
      <c r="T66" s="28">
        <f t="shared" ca="1" si="6"/>
        <v>0.99873595180788666</v>
      </c>
      <c r="U66" s="27">
        <f t="shared" ca="1" si="7"/>
        <v>7.9691871524289928E-2</v>
      </c>
      <c r="V66" s="7"/>
      <c r="W66" s="28">
        <f t="shared" ca="1" si="8"/>
        <v>0.99830043581264738</v>
      </c>
      <c r="X66" s="27">
        <f t="shared" ca="1" si="11"/>
        <v>258.55482271727658</v>
      </c>
      <c r="Y66" s="7"/>
      <c r="Z66" s="28">
        <f t="shared" si="12"/>
        <v>258.35399999999993</v>
      </c>
      <c r="AA66" s="27">
        <f t="shared" si="9"/>
        <v>4.5091279356974292</v>
      </c>
      <c r="AB66" s="7"/>
      <c r="AC66" s="28">
        <f t="shared" ca="1" si="0"/>
        <v>0.20082271727665102</v>
      </c>
      <c r="AD66" s="27">
        <f t="shared" ca="1" si="10"/>
        <v>-3.4242802356629909E-3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11204</v>
      </c>
      <c r="D67" s="26">
        <v>13129</v>
      </c>
      <c r="E67" s="26">
        <v>15116</v>
      </c>
      <c r="F67" s="26">
        <v>13187</v>
      </c>
      <c r="G67" s="27"/>
      <c r="H67" s="7"/>
      <c r="I67" s="28">
        <f t="shared" si="1"/>
        <v>-3912</v>
      </c>
      <c r="J67" s="27">
        <f t="shared" si="1"/>
        <v>-58</v>
      </c>
      <c r="K67" s="7"/>
      <c r="L67" s="124">
        <f t="shared" si="2"/>
        <v>0.99989833733413835</v>
      </c>
      <c r="M67" s="27">
        <f t="shared" ca="1" si="3"/>
        <v>3.2013135652256281E-6</v>
      </c>
      <c r="N67" s="44"/>
      <c r="O67" s="44"/>
      <c r="P67" s="7"/>
      <c r="Q67" s="28">
        <f t="shared" ca="1" si="4"/>
        <v>-3869.5640799809148</v>
      </c>
      <c r="R67" s="27">
        <f t="shared" ca="1" si="5"/>
        <v>-60.045818183975626</v>
      </c>
      <c r="S67" s="7"/>
      <c r="T67" s="28">
        <f t="shared" ca="1" si="6"/>
        <v>1.0015831496882808</v>
      </c>
      <c r="U67" s="27">
        <f t="shared" ca="1" si="7"/>
        <v>-1.5589178814824836E-2</v>
      </c>
      <c r="V67" s="7"/>
      <c r="W67" s="28">
        <f t="shared" ca="1" si="8"/>
        <v>1.00168755883111</v>
      </c>
      <c r="X67" s="27">
        <f t="shared" ca="1" si="11"/>
        <v>264.01054304684453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0.19354304684458157</v>
      </c>
      <c r="AD67" s="27">
        <f t="shared" ca="1" si="10"/>
        <v>-3.0883424681007909E-2</v>
      </c>
      <c r="AE67" s="7">
        <v>102</v>
      </c>
    </row>
    <row r="68" spans="1:31" s="26" customFormat="1" x14ac:dyDescent="0.25">
      <c r="A68" s="26">
        <v>48</v>
      </c>
      <c r="B68" s="26">
        <v>618</v>
      </c>
      <c r="C68" s="26">
        <v>11222</v>
      </c>
      <c r="D68" s="26">
        <v>12950</v>
      </c>
      <c r="E68" s="26">
        <v>15108</v>
      </c>
      <c r="F68" s="26">
        <v>13376</v>
      </c>
      <c r="G68" s="27"/>
      <c r="H68" s="7"/>
      <c r="I68" s="28">
        <f t="shared" si="1"/>
        <v>-3886</v>
      </c>
      <c r="J68" s="27">
        <f t="shared" si="1"/>
        <v>-426</v>
      </c>
      <c r="K68" s="7"/>
      <c r="L68" s="124">
        <f t="shared" si="2"/>
        <v>0.99380870790763298</v>
      </c>
      <c r="M68" s="27">
        <f t="shared" ca="1" si="3"/>
        <v>2.8572930711194936E-6</v>
      </c>
      <c r="N68" s="44"/>
      <c r="O68" s="44"/>
      <c r="P68" s="7"/>
      <c r="Q68" s="28">
        <f t="shared" ca="1" si="4"/>
        <v>-3843.5640799809148</v>
      </c>
      <c r="R68" s="27">
        <f t="shared" ca="1" si="5"/>
        <v>-428.04581818397565</v>
      </c>
      <c r="S68" s="7"/>
      <c r="T68" s="28">
        <f t="shared" ca="1" si="6"/>
        <v>0.99485340924371279</v>
      </c>
      <c r="U68" s="27">
        <f t="shared" ca="1" si="7"/>
        <v>-0.11112985054450941</v>
      </c>
      <c r="V68" s="7"/>
      <c r="W68" s="28">
        <f t="shared" ca="1" si="8"/>
        <v>0.99549906085039952</v>
      </c>
      <c r="X68" s="27">
        <f t="shared" ca="1" si="11"/>
        <v>269.48861350444747</v>
      </c>
      <c r="Y68" s="7"/>
      <c r="Z68" s="28">
        <f t="shared" si="12"/>
        <v>269.37899999999996</v>
      </c>
      <c r="AA68" s="27">
        <f t="shared" si="9"/>
        <v>4.7015504857298049</v>
      </c>
      <c r="AB68" s="7"/>
      <c r="AC68" s="28">
        <f t="shared" ca="1" si="0"/>
        <v>0.10961350444750906</v>
      </c>
      <c r="AD68" s="27">
        <f t="shared" ca="1" si="10"/>
        <v>5.3424693988745275E-2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11249</v>
      </c>
      <c r="D69" s="26">
        <v>12759</v>
      </c>
      <c r="E69" s="26">
        <v>15073</v>
      </c>
      <c r="F69" s="26">
        <v>13563</v>
      </c>
      <c r="G69" s="27"/>
      <c r="H69" s="7"/>
      <c r="I69" s="28">
        <f t="shared" si="1"/>
        <v>-3824</v>
      </c>
      <c r="J69" s="27">
        <f t="shared" si="1"/>
        <v>-804</v>
      </c>
      <c r="K69" s="7"/>
      <c r="L69" s="124">
        <f t="shared" si="2"/>
        <v>0.97783808126131588</v>
      </c>
      <c r="M69" s="27">
        <f t="shared" ca="1" si="3"/>
        <v>4.7043028286887696E-6</v>
      </c>
      <c r="N69" s="44"/>
      <c r="O69" s="44"/>
      <c r="P69" s="7"/>
      <c r="Q69" s="28">
        <f t="shared" ca="1" si="4"/>
        <v>-3781.5640799809148</v>
      </c>
      <c r="R69" s="27">
        <f t="shared" ca="1" si="5"/>
        <v>-806.0458181839756</v>
      </c>
      <c r="S69" s="7"/>
      <c r="T69" s="28">
        <f t="shared" ca="1" si="6"/>
        <v>0.97880556664512741</v>
      </c>
      <c r="U69" s="27">
        <f t="shared" ca="1" si="7"/>
        <v>-0.20926673617989192</v>
      </c>
      <c r="V69" s="7"/>
      <c r="W69" s="28">
        <f t="shared" ca="1" si="8"/>
        <v>0.98000702174659637</v>
      </c>
      <c r="X69" s="27">
        <f t="shared" ca="1" si="11"/>
        <v>275.17260439646111</v>
      </c>
      <c r="Y69" s="7"/>
      <c r="Z69" s="28">
        <f t="shared" si="12"/>
        <v>275.08499999999998</v>
      </c>
      <c r="AA69" s="27">
        <f t="shared" si="9"/>
        <v>4.8011389728486007</v>
      </c>
      <c r="AB69" s="7"/>
      <c r="AC69" s="28">
        <f t="shared" ca="1" si="0"/>
        <v>8.7604396461131273E-2</v>
      </c>
      <c r="AD69" s="27">
        <f t="shared" ca="1" si="10"/>
        <v>-8.5845829568143017E-4</v>
      </c>
      <c r="AE69" s="7">
        <v>100</v>
      </c>
    </row>
    <row r="70" spans="1:31" s="26" customFormat="1" x14ac:dyDescent="0.25">
      <c r="A70" s="26">
        <v>50</v>
      </c>
      <c r="B70" s="26">
        <v>629</v>
      </c>
      <c r="C70" s="26">
        <v>11309</v>
      </c>
      <c r="D70" s="26">
        <v>12581</v>
      </c>
      <c r="E70" s="26">
        <v>15037</v>
      </c>
      <c r="F70" s="26">
        <v>13754</v>
      </c>
      <c r="G70" s="27"/>
      <c r="H70" s="7"/>
      <c r="I70" s="28">
        <f t="shared" si="1"/>
        <v>-3728</v>
      </c>
      <c r="J70" s="27">
        <f t="shared" si="1"/>
        <v>-1173</v>
      </c>
      <c r="K70" s="7"/>
      <c r="L70" s="124">
        <f t="shared" si="2"/>
        <v>0.9524170808654896</v>
      </c>
      <c r="M70" s="27">
        <f t="shared" ca="1" si="3"/>
        <v>1.0785254646957044E-5</v>
      </c>
      <c r="N70" s="44"/>
      <c r="O70" s="44"/>
      <c r="P70" s="7"/>
      <c r="Q70" s="28">
        <f t="shared" ca="1" si="4"/>
        <v>-3685.5640799809148</v>
      </c>
      <c r="R70" s="27">
        <f t="shared" ca="1" si="5"/>
        <v>-1175.0458181839756</v>
      </c>
      <c r="S70" s="7"/>
      <c r="T70" s="28">
        <f t="shared" ca="1" si="6"/>
        <v>0.95395729423441467</v>
      </c>
      <c r="U70" s="27">
        <f t="shared" ca="1" si="7"/>
        <v>-0.30506702930014629</v>
      </c>
      <c r="V70" s="7"/>
      <c r="W70" s="28">
        <f t="shared" ca="1" si="8"/>
        <v>0.95570117201022919</v>
      </c>
      <c r="X70" s="27">
        <f t="shared" ca="1" si="11"/>
        <v>280.82240125081853</v>
      </c>
      <c r="Y70" s="7"/>
      <c r="Z70" s="28">
        <f t="shared" si="12"/>
        <v>280.74599999999998</v>
      </c>
      <c r="AA70" s="27">
        <f t="shared" si="9"/>
        <v>4.8999420618039995</v>
      </c>
      <c r="AB70" s="7"/>
      <c r="AC70" s="28">
        <f t="shared" ca="1" si="0"/>
        <v>7.640125081854876E-2</v>
      </c>
      <c r="AD70" s="27">
        <f t="shared" ca="1" si="10"/>
        <v>-1.5759241929913514E-3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11373</v>
      </c>
      <c r="D71" s="26">
        <v>12401</v>
      </c>
      <c r="E71" s="26">
        <v>14962</v>
      </c>
      <c r="F71" s="26">
        <v>13931</v>
      </c>
      <c r="G71" s="27"/>
      <c r="H71" s="7"/>
      <c r="I71" s="28">
        <f t="shared" si="1"/>
        <v>-3589</v>
      </c>
      <c r="J71" s="27">
        <f t="shared" si="1"/>
        <v>-1530</v>
      </c>
      <c r="K71" s="7"/>
      <c r="L71" s="124">
        <f t="shared" si="2"/>
        <v>0.9174563111077283</v>
      </c>
      <c r="M71" s="27">
        <f t="shared" ca="1" si="3"/>
        <v>7.7909337438653004E-6</v>
      </c>
      <c r="N71" s="44"/>
      <c r="O71" s="44"/>
      <c r="P71" s="7"/>
      <c r="Q71" s="28">
        <f t="shared" ca="1" si="4"/>
        <v>-3546.5640799809148</v>
      </c>
      <c r="R71" s="27">
        <f t="shared" ca="1" si="5"/>
        <v>-1532.0458181839756</v>
      </c>
      <c r="S71" s="7"/>
      <c r="T71" s="28">
        <f t="shared" ca="1" si="6"/>
        <v>0.91797906647307015</v>
      </c>
      <c r="U71" s="27">
        <f t="shared" ca="1" si="7"/>
        <v>-0.39775186573356308</v>
      </c>
      <c r="V71" s="7"/>
      <c r="W71" s="28">
        <f t="shared" ca="1" si="8"/>
        <v>0.92024753552433569</v>
      </c>
      <c r="X71" s="27">
        <f t="shared" ca="1" si="11"/>
        <v>286.49402180045468</v>
      </c>
      <c r="Y71" s="7"/>
      <c r="Z71" s="28">
        <f t="shared" si="12"/>
        <v>286.44299999999998</v>
      </c>
      <c r="AA71" s="27">
        <f t="shared" si="9"/>
        <v>4.9993734692901173</v>
      </c>
      <c r="AB71" s="7"/>
      <c r="AC71" s="28">
        <f t="shared" ca="1" si="0"/>
        <v>5.1021800454691402E-2</v>
      </c>
      <c r="AD71" s="27">
        <f t="shared" ca="1" si="10"/>
        <v>-2.474187771895231E-3</v>
      </c>
      <c r="AE71" s="7">
        <v>98</v>
      </c>
    </row>
    <row r="72" spans="1:31" s="26" customFormat="1" x14ac:dyDescent="0.25">
      <c r="A72" s="26">
        <v>52</v>
      </c>
      <c r="B72" s="26">
        <v>639</v>
      </c>
      <c r="C72" s="26">
        <v>11455</v>
      </c>
      <c r="D72" s="26">
        <v>12225</v>
      </c>
      <c r="E72" s="26">
        <v>14875</v>
      </c>
      <c r="F72" s="26">
        <v>14098</v>
      </c>
      <c r="G72" s="27"/>
      <c r="H72" s="7"/>
      <c r="I72" s="28">
        <f t="shared" si="1"/>
        <v>-3420</v>
      </c>
      <c r="J72" s="27">
        <f t="shared" si="1"/>
        <v>-1873</v>
      </c>
      <c r="K72" s="7"/>
      <c r="L72" s="124">
        <f t="shared" si="2"/>
        <v>0.87297316102742362</v>
      </c>
      <c r="M72" s="27">
        <f t="shared" ca="1" si="3"/>
        <v>1.6280687353958984E-5</v>
      </c>
      <c r="N72" s="44"/>
      <c r="O72" s="44"/>
      <c r="P72" s="7"/>
      <c r="Q72" s="28">
        <f t="shared" ca="1" si="4"/>
        <v>-3377.5640799809148</v>
      </c>
      <c r="R72" s="27">
        <f t="shared" ca="1" si="5"/>
        <v>-1875.0458181839756</v>
      </c>
      <c r="S72" s="7"/>
      <c r="T72" s="28">
        <f t="shared" ca="1" si="6"/>
        <v>0.87423575358337779</v>
      </c>
      <c r="U72" s="27">
        <f t="shared" ca="1" si="7"/>
        <v>-0.48680200269900281</v>
      </c>
      <c r="V72" s="7"/>
      <c r="W72" s="28">
        <f t="shared" ca="1" si="8"/>
        <v>0.87700809440406802</v>
      </c>
      <c r="X72" s="27">
        <f t="shared" ca="1" si="11"/>
        <v>292.15232239692909</v>
      </c>
      <c r="Y72" s="7"/>
      <c r="Z72" s="28">
        <f t="shared" si="12"/>
        <v>292.19399999999996</v>
      </c>
      <c r="AA72" s="27">
        <f t="shared" si="9"/>
        <v>5.09974735457231</v>
      </c>
      <c r="AB72" s="7"/>
      <c r="AC72" s="28">
        <f t="shared" ca="1" si="0"/>
        <v>-4.1677603070866098E-2</v>
      </c>
      <c r="AD72" s="27">
        <f t="shared" ca="1" si="10"/>
        <v>2.7412479857446215E-2</v>
      </c>
      <c r="AE72" s="7">
        <v>97</v>
      </c>
    </row>
    <row r="73" spans="1:31" s="26" customFormat="1" x14ac:dyDescent="0.25">
      <c r="A73" s="26">
        <v>53</v>
      </c>
      <c r="B73" s="26">
        <v>632</v>
      </c>
      <c r="C73" s="26">
        <v>11561</v>
      </c>
      <c r="D73" s="26">
        <v>12062</v>
      </c>
      <c r="E73" s="26">
        <v>14779</v>
      </c>
      <c r="F73" s="26">
        <v>14264</v>
      </c>
      <c r="G73" s="27"/>
      <c r="H73" s="7"/>
      <c r="I73" s="28">
        <f t="shared" si="1"/>
        <v>-3218</v>
      </c>
      <c r="J73" s="27">
        <f t="shared" si="1"/>
        <v>-2202</v>
      </c>
      <c r="K73" s="7"/>
      <c r="L73" s="124">
        <f t="shared" si="2"/>
        <v>0.82033158032522324</v>
      </c>
      <c r="M73" s="27">
        <f t="shared" ca="1" si="3"/>
        <v>2.376316169065615E-5</v>
      </c>
      <c r="N73" s="44"/>
      <c r="O73" s="44"/>
      <c r="P73" s="7"/>
      <c r="Q73" s="28">
        <f t="shared" ca="1" si="4"/>
        <v>-3175.5640799809148</v>
      </c>
      <c r="R73" s="27">
        <f t="shared" ca="1" si="5"/>
        <v>-2204.0458181839758</v>
      </c>
      <c r="S73" s="7"/>
      <c r="T73" s="28">
        <f t="shared" ca="1" si="6"/>
        <v>0.82195084705250299</v>
      </c>
      <c r="U73" s="27">
        <f t="shared" ca="1" si="7"/>
        <v>-0.57221744019646537</v>
      </c>
      <c r="V73" s="7"/>
      <c r="W73" s="28">
        <f t="shared" ca="1" si="8"/>
        <v>0.82520632767156399</v>
      </c>
      <c r="X73" s="27">
        <f t="shared" ca="1" si="11"/>
        <v>297.85727309750155</v>
      </c>
      <c r="Y73" s="7"/>
      <c r="Z73" s="28">
        <f t="shared" si="12"/>
        <v>297.88199999999995</v>
      </c>
      <c r="AA73" s="27">
        <f t="shared" si="9"/>
        <v>5.199021682425748</v>
      </c>
      <c r="AB73" s="7"/>
      <c r="AC73" s="28">
        <f t="shared" ca="1" si="0"/>
        <v>-2.4726902498400705E-2</v>
      </c>
      <c r="AD73" s="27">
        <f t="shared" ca="1" si="10"/>
        <v>1.9971030157535097E-3</v>
      </c>
      <c r="AE73" s="7">
        <v>96</v>
      </c>
    </row>
    <row r="74" spans="1:31" s="26" customFormat="1" x14ac:dyDescent="0.25">
      <c r="A74" s="26">
        <v>54</v>
      </c>
      <c r="B74" s="26">
        <v>612</v>
      </c>
      <c r="C74" s="26">
        <v>11676</v>
      </c>
      <c r="D74" s="26">
        <v>11919</v>
      </c>
      <c r="E74" s="26">
        <v>14666</v>
      </c>
      <c r="F74" s="26">
        <v>14416</v>
      </c>
      <c r="G74" s="27"/>
      <c r="H74" s="7"/>
      <c r="I74" s="28">
        <f t="shared" si="1"/>
        <v>-2990</v>
      </c>
      <c r="J74" s="27">
        <f t="shared" si="1"/>
        <v>-2497</v>
      </c>
      <c r="K74" s="7"/>
      <c r="L74" s="124">
        <f t="shared" si="2"/>
        <v>0.76165141419948412</v>
      </c>
      <c r="M74" s="27">
        <f t="shared" ca="1" si="3"/>
        <v>2.4733535706681403E-5</v>
      </c>
      <c r="N74" s="44"/>
      <c r="O74" s="44"/>
      <c r="P74" s="7"/>
      <c r="Q74" s="28">
        <f t="shared" ca="1" si="4"/>
        <v>-2947.5640799809148</v>
      </c>
      <c r="R74" s="27">
        <f t="shared" ca="1" si="5"/>
        <v>-2499.0458181839758</v>
      </c>
      <c r="S74" s="7"/>
      <c r="T74" s="28">
        <f t="shared" ca="1" si="6"/>
        <v>0.76293620007706009</v>
      </c>
      <c r="U74" s="27">
        <f t="shared" ca="1" si="7"/>
        <v>-0.6488057504145549</v>
      </c>
      <c r="V74" s="7"/>
      <c r="W74" s="28">
        <f t="shared" ca="1" si="8"/>
        <v>0.76662469638599651</v>
      </c>
      <c r="X74" s="27">
        <f t="shared" ca="1" si="11"/>
        <v>303.36065440413677</v>
      </c>
      <c r="Y74" s="7"/>
      <c r="Z74" s="28">
        <f t="shared" si="12"/>
        <v>303.38999999999993</v>
      </c>
      <c r="AA74" s="27">
        <f t="shared" si="9"/>
        <v>5.2951544176255947</v>
      </c>
      <c r="AB74" s="7"/>
      <c r="AC74" s="28">
        <f t="shared" ca="1" si="0"/>
        <v>-2.9345595863162544E-2</v>
      </c>
      <c r="AD74" s="27">
        <f t="shared" ca="1" si="10"/>
        <v>3.7193694270911237E-2</v>
      </c>
      <c r="AE74" s="7">
        <v>95</v>
      </c>
    </row>
    <row r="75" spans="1:31" s="26" customFormat="1" x14ac:dyDescent="0.25">
      <c r="A75" s="26">
        <v>55</v>
      </c>
      <c r="B75" s="26">
        <v>610</v>
      </c>
      <c r="C75" s="26">
        <v>11792</v>
      </c>
      <c r="D75" s="26">
        <v>11774</v>
      </c>
      <c r="E75" s="26">
        <v>14531</v>
      </c>
      <c r="F75" s="26">
        <v>14537</v>
      </c>
      <c r="G75" s="27"/>
      <c r="H75" s="7"/>
      <c r="I75" s="28">
        <f t="shared" si="1"/>
        <v>-2739</v>
      </c>
      <c r="J75" s="27">
        <f t="shared" si="1"/>
        <v>-2763</v>
      </c>
      <c r="K75" s="7"/>
      <c r="L75" s="124">
        <f t="shared" si="2"/>
        <v>0.69616342755661531</v>
      </c>
      <c r="M75" s="27">
        <f t="shared" ca="1" si="3"/>
        <v>3.4617328782253244E-5</v>
      </c>
      <c r="N75" s="44"/>
      <c r="O75" s="44"/>
      <c r="P75" s="7"/>
      <c r="Q75" s="28">
        <f t="shared" ca="1" si="4"/>
        <v>-2696.5640799809148</v>
      </c>
      <c r="R75" s="27">
        <f t="shared" ca="1" si="5"/>
        <v>-2765.0458181839758</v>
      </c>
      <c r="S75" s="7"/>
      <c r="T75" s="28">
        <f t="shared" ca="1" si="6"/>
        <v>0.69796832116988405</v>
      </c>
      <c r="U75" s="27">
        <f t="shared" ca="1" si="7"/>
        <v>-0.71786504030612042</v>
      </c>
      <c r="V75" s="7"/>
      <c r="W75" s="28">
        <f t="shared" ca="1" si="8"/>
        <v>0.70204707683085432</v>
      </c>
      <c r="X75" s="27">
        <f t="shared" ca="1" si="11"/>
        <v>308.75717998436676</v>
      </c>
      <c r="Y75" s="7"/>
      <c r="Z75" s="28">
        <f t="shared" si="12"/>
        <v>308.87999999999994</v>
      </c>
      <c r="AA75" s="27">
        <f t="shared" si="9"/>
        <v>5.3909729935600836</v>
      </c>
      <c r="AB75" s="7"/>
      <c r="AC75" s="28">
        <f t="shared" ca="1" si="0"/>
        <v>-0.1228200156331809</v>
      </c>
      <c r="AD75" s="27">
        <f t="shared" ca="1" si="10"/>
        <v>4.938734061715877E-2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11944</v>
      </c>
      <c r="D76" s="26">
        <v>11653</v>
      </c>
      <c r="E76" s="26">
        <v>14393</v>
      </c>
      <c r="F76" s="26">
        <v>14676</v>
      </c>
      <c r="G76" s="27"/>
      <c r="H76" s="7"/>
      <c r="I76" s="28">
        <f t="shared" si="1"/>
        <v>-2449</v>
      </c>
      <c r="J76" s="27">
        <f t="shared" si="1"/>
        <v>-3023</v>
      </c>
      <c r="K76" s="7"/>
      <c r="L76" s="124">
        <f t="shared" si="2"/>
        <v>0.62146232493977749</v>
      </c>
      <c r="M76" s="27">
        <f t="shared" ca="1" si="3"/>
        <v>3.4851704916219183E-5</v>
      </c>
      <c r="N76" s="44"/>
      <c r="O76" s="44"/>
      <c r="P76" s="7"/>
      <c r="Q76" s="28">
        <f t="shared" ca="1" si="4"/>
        <v>-2406.5640799809148</v>
      </c>
      <c r="R76" s="27">
        <f t="shared" ca="1" si="5"/>
        <v>-3025.0458181839758</v>
      </c>
      <c r="S76" s="7"/>
      <c r="T76" s="28">
        <f t="shared" ca="1" si="6"/>
        <v>0.62290583159585577</v>
      </c>
      <c r="U76" s="27">
        <f t="shared" ca="1" si="7"/>
        <v>-0.7853666018542671</v>
      </c>
      <c r="V76" s="7"/>
      <c r="W76" s="28">
        <f t="shared" ca="1" si="8"/>
        <v>0.62736585819675328</v>
      </c>
      <c r="X76" s="27">
        <f t="shared" ca="1" si="11"/>
        <v>314.50039690742051</v>
      </c>
      <c r="Y76" s="7"/>
      <c r="Z76" s="28">
        <f t="shared" si="12"/>
        <v>314.57699999999994</v>
      </c>
      <c r="AA76" s="27">
        <f t="shared" si="9"/>
        <v>5.4904044010462014</v>
      </c>
      <c r="AB76" s="7"/>
      <c r="AC76" s="28">
        <f t="shared" ca="1" si="0"/>
        <v>-7.6603092579432541E-2</v>
      </c>
      <c r="AD76" s="27">
        <f t="shared" ca="1" si="10"/>
        <v>9.780441240707205E-3</v>
      </c>
      <c r="AE76" s="7">
        <v>93</v>
      </c>
    </row>
    <row r="77" spans="1:31" s="26" customFormat="1" x14ac:dyDescent="0.25">
      <c r="A77" s="26">
        <v>57</v>
      </c>
      <c r="B77" s="26">
        <v>622</v>
      </c>
      <c r="C77" s="26">
        <v>12096</v>
      </c>
      <c r="D77" s="26">
        <v>11541</v>
      </c>
      <c r="E77" s="26">
        <v>14242</v>
      </c>
      <c r="F77" s="26">
        <v>14785</v>
      </c>
      <c r="G77" s="27"/>
      <c r="H77" s="7"/>
      <c r="I77" s="28">
        <f t="shared" si="1"/>
        <v>-2146</v>
      </c>
      <c r="J77" s="27">
        <f t="shared" si="1"/>
        <v>-3244</v>
      </c>
      <c r="K77" s="7"/>
      <c r="L77" s="124">
        <f t="shared" si="2"/>
        <v>0.54207492507463706</v>
      </c>
      <c r="M77" s="27">
        <f t="shared" ca="1" si="3"/>
        <v>5.1658989965799541E-5</v>
      </c>
      <c r="N77" s="44"/>
      <c r="O77" s="44"/>
      <c r="P77" s="7"/>
      <c r="Q77" s="28">
        <f t="shared" ca="1" si="4"/>
        <v>-2103.5640799809148</v>
      </c>
      <c r="R77" s="27">
        <f t="shared" ca="1" si="5"/>
        <v>-3246.0458181839758</v>
      </c>
      <c r="S77" s="7"/>
      <c r="T77" s="28">
        <f t="shared" ca="1" si="6"/>
        <v>0.54447847179954356</v>
      </c>
      <c r="U77" s="27">
        <f t="shared" ca="1" si="7"/>
        <v>-0.84274292917019178</v>
      </c>
      <c r="V77" s="7"/>
      <c r="W77" s="28">
        <f t="shared" ca="1" si="8"/>
        <v>0.54926234394136519</v>
      </c>
      <c r="X77" s="27">
        <f t="shared" ca="1" si="11"/>
        <v>320.02440614996215</v>
      </c>
      <c r="Y77" s="7"/>
      <c r="Z77" s="28">
        <f t="shared" si="12"/>
        <v>320.17499999999995</v>
      </c>
      <c r="AA77" s="27">
        <f t="shared" si="9"/>
        <v>5.5881079325728438</v>
      </c>
      <c r="AB77" s="7"/>
      <c r="AC77" s="28">
        <f t="shared" ca="1" si="0"/>
        <v>-0.1505938500378079</v>
      </c>
      <c r="AD77" s="27">
        <f t="shared" ca="1" si="10"/>
        <v>2.2574220440105819E-3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12256</v>
      </c>
      <c r="D78" s="26">
        <v>11436</v>
      </c>
      <c r="E78" s="26">
        <v>14068</v>
      </c>
      <c r="F78" s="26">
        <v>14874</v>
      </c>
      <c r="G78" s="27"/>
      <c r="H78" s="7"/>
      <c r="I78" s="28">
        <f t="shared" si="1"/>
        <v>-1812</v>
      </c>
      <c r="J78" s="27">
        <f t="shared" si="1"/>
        <v>-3438</v>
      </c>
      <c r="K78" s="7"/>
      <c r="L78" s="124">
        <f t="shared" si="2"/>
        <v>0.45611968655351476</v>
      </c>
      <c r="M78" s="27">
        <f t="shared" ca="1" si="3"/>
        <v>4.8655847706363419E-5</v>
      </c>
      <c r="N78" s="44"/>
      <c r="O78" s="44"/>
      <c r="P78" s="7"/>
      <c r="Q78" s="28">
        <f t="shared" ca="1" si="4"/>
        <v>-1769.5640799809148</v>
      </c>
      <c r="R78" s="27">
        <f t="shared" ca="1" si="5"/>
        <v>-3440.0458181839758</v>
      </c>
      <c r="S78" s="7"/>
      <c r="T78" s="28">
        <f t="shared" ca="1" si="6"/>
        <v>0.45802719070393871</v>
      </c>
      <c r="U78" s="27">
        <f t="shared" ca="1" si="7"/>
        <v>-0.89310947894073212</v>
      </c>
      <c r="V78" s="7"/>
      <c r="W78" s="28">
        <f t="shared" ca="1" si="8"/>
        <v>0.46309506093102049</v>
      </c>
      <c r="X78" s="27">
        <f t="shared" ca="1" si="11"/>
        <v>325.71128665981769</v>
      </c>
      <c r="Y78" s="7"/>
      <c r="Z78" s="28">
        <f t="shared" si="12"/>
        <v>325.86299999999994</v>
      </c>
      <c r="AA78" s="27">
        <f t="shared" si="9"/>
        <v>5.6873822604262809</v>
      </c>
      <c r="AB78" s="7"/>
      <c r="AC78" s="28">
        <f t="shared" ca="1" si="0"/>
        <v>-0.1517133401822548</v>
      </c>
      <c r="AD78" s="27">
        <f t="shared" ca="1" si="10"/>
        <v>3.4375534718094514E-2</v>
      </c>
      <c r="AE78" s="7">
        <v>91</v>
      </c>
    </row>
    <row r="79" spans="1:31" s="26" customFormat="1" x14ac:dyDescent="0.25">
      <c r="A79" s="26">
        <v>59</v>
      </c>
      <c r="B79" s="26">
        <v>642</v>
      </c>
      <c r="C79" s="26">
        <v>12436</v>
      </c>
      <c r="D79" s="26">
        <v>11358</v>
      </c>
      <c r="E79" s="26">
        <v>13895</v>
      </c>
      <c r="F79" s="26">
        <v>14963</v>
      </c>
      <c r="G79" s="27"/>
      <c r="H79" s="7"/>
      <c r="I79" s="28">
        <f t="shared" si="1"/>
        <v>-1459</v>
      </c>
      <c r="J79" s="27">
        <f t="shared" si="1"/>
        <v>-3605</v>
      </c>
      <c r="K79" s="7"/>
      <c r="L79" s="124">
        <f t="shared" si="2"/>
        <v>0.36421044140496556</v>
      </c>
      <c r="M79" s="27">
        <f t="shared" ca="1" si="3"/>
        <v>6.021219407390463E-5</v>
      </c>
      <c r="N79" s="44"/>
      <c r="O79" s="44"/>
      <c r="P79" s="7"/>
      <c r="Q79" s="28">
        <f t="shared" ca="1" si="4"/>
        <v>-1416.5640799809148</v>
      </c>
      <c r="R79" s="27">
        <f t="shared" ca="1" si="5"/>
        <v>-3607.0458181839758</v>
      </c>
      <c r="S79" s="7"/>
      <c r="T79" s="28">
        <f t="shared" ca="1" si="6"/>
        <v>0.36665802236038025</v>
      </c>
      <c r="U79" s="27">
        <f t="shared" ca="1" si="7"/>
        <v>-0.93646625116588789</v>
      </c>
      <c r="V79" s="7"/>
      <c r="W79" s="28">
        <f t="shared" ca="1" si="8"/>
        <v>0.37197009307716739</v>
      </c>
      <c r="X79" s="27">
        <f t="shared" ca="1" si="11"/>
        <v>331.45564859503997</v>
      </c>
      <c r="Y79" s="7"/>
      <c r="Z79" s="28">
        <f t="shared" si="12"/>
        <v>331.64099999999996</v>
      </c>
      <c r="AA79" s="27">
        <f t="shared" si="9"/>
        <v>5.7882273846065129</v>
      </c>
      <c r="AB79" s="7"/>
      <c r="AC79" s="28">
        <f t="shared" ca="1" si="0"/>
        <v>-0.18535140495998803</v>
      </c>
      <c r="AD79" s="27">
        <f t="shared" ca="1" si="10"/>
        <v>-1.8247075407316515E-2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12625</v>
      </c>
      <c r="D80" s="26">
        <v>11298</v>
      </c>
      <c r="E80" s="26">
        <v>13717</v>
      </c>
      <c r="F80" s="26">
        <v>15026</v>
      </c>
      <c r="G80" s="27"/>
      <c r="H80" s="7"/>
      <c r="I80" s="28">
        <f t="shared" si="1"/>
        <v>-1092</v>
      </c>
      <c r="J80" s="27">
        <f t="shared" si="1"/>
        <v>-3728</v>
      </c>
      <c r="K80" s="7"/>
      <c r="L80" s="124">
        <f t="shared" si="2"/>
        <v>0.2698106544100552</v>
      </c>
      <c r="M80" s="27">
        <f t="shared" ca="1" si="3"/>
        <v>5.3963415701689893E-5</v>
      </c>
      <c r="N80" s="44"/>
      <c r="O80" s="44"/>
      <c r="P80" s="7"/>
      <c r="Q80" s="28">
        <f t="shared" ca="1" si="4"/>
        <v>-1049.5640799809148</v>
      </c>
      <c r="R80" s="27">
        <f t="shared" ca="1" si="5"/>
        <v>-3730.0458181839758</v>
      </c>
      <c r="S80" s="7"/>
      <c r="T80" s="28">
        <f t="shared" ca="1" si="6"/>
        <v>0.27166514762359284</v>
      </c>
      <c r="U80" s="27">
        <f t="shared" ca="1" si="7"/>
        <v>-0.96839968220597261</v>
      </c>
      <c r="V80" s="7"/>
      <c r="W80" s="28">
        <f t="shared" ca="1" si="8"/>
        <v>0.27715663397044671</v>
      </c>
      <c r="X80" s="27">
        <f t="shared" ca="1" si="11"/>
        <v>337.14776873785092</v>
      </c>
      <c r="Y80" s="7"/>
      <c r="Z80" s="28">
        <f t="shared" si="12"/>
        <v>337.34699999999998</v>
      </c>
      <c r="AA80" s="27">
        <f t="shared" si="9"/>
        <v>5.8878158717253095</v>
      </c>
      <c r="AB80" s="7"/>
      <c r="AC80" s="28">
        <f t="shared" ca="1" si="0"/>
        <v>-0.19923126214905551</v>
      </c>
      <c r="AD80" s="27">
        <f t="shared" ca="1" si="10"/>
        <v>-1.0847247456865716E-2</v>
      </c>
      <c r="AE80" s="7">
        <v>89</v>
      </c>
    </row>
    <row r="81" spans="1:31" s="26" customFormat="1" x14ac:dyDescent="0.25">
      <c r="A81" s="26">
        <v>61</v>
      </c>
      <c r="B81" s="26">
        <v>624</v>
      </c>
      <c r="C81" s="26">
        <v>12805</v>
      </c>
      <c r="D81" s="26">
        <v>11253</v>
      </c>
      <c r="E81" s="26">
        <v>13526</v>
      </c>
      <c r="F81" s="26">
        <v>15066</v>
      </c>
      <c r="G81" s="27"/>
      <c r="H81" s="7"/>
      <c r="I81" s="28">
        <f t="shared" si="1"/>
        <v>-721</v>
      </c>
      <c r="J81" s="27">
        <f t="shared" si="1"/>
        <v>-3813</v>
      </c>
      <c r="K81" s="7"/>
      <c r="L81" s="124">
        <f t="shared" si="2"/>
        <v>0.1742841025134424</v>
      </c>
      <c r="M81" s="27">
        <f t="shared" ca="1" si="3"/>
        <v>4.8550386281417126E-5</v>
      </c>
      <c r="N81" s="44"/>
      <c r="O81" s="44"/>
      <c r="P81" s="7"/>
      <c r="Q81" s="28">
        <f t="shared" ca="1" si="4"/>
        <v>-678.56407998091493</v>
      </c>
      <c r="R81" s="27">
        <f t="shared" ca="1" si="5"/>
        <v>-3815.0458181839758</v>
      </c>
      <c r="S81" s="7"/>
      <c r="T81" s="28">
        <f t="shared" ca="1" si="6"/>
        <v>0.17563692820302573</v>
      </c>
      <c r="U81" s="27">
        <f t="shared" ca="1" si="7"/>
        <v>-0.99046750040440523</v>
      </c>
      <c r="V81" s="7"/>
      <c r="W81" s="28">
        <f t="shared" ca="1" si="8"/>
        <v>0.18125191323715018</v>
      </c>
      <c r="X81" s="27">
        <f t="shared" ca="1" si="11"/>
        <v>342.74875017547743</v>
      </c>
      <c r="Y81" s="7"/>
      <c r="Z81" s="28">
        <f t="shared" si="12"/>
        <v>342.96299999999997</v>
      </c>
      <c r="AA81" s="27">
        <f t="shared" si="9"/>
        <v>5.9858335625173114</v>
      </c>
      <c r="AB81" s="7"/>
      <c r="AC81" s="28">
        <f t="shared" ca="1" si="0"/>
        <v>-0.21424982452253971</v>
      </c>
      <c r="AD81" s="27">
        <f t="shared" ca="1" si="10"/>
        <v>-3.6550339924190212E-2</v>
      </c>
      <c r="AE81" s="7">
        <v>88</v>
      </c>
    </row>
    <row r="82" spans="1:31" s="26" customFormat="1" x14ac:dyDescent="0.25">
      <c r="A82" s="26">
        <v>62</v>
      </c>
      <c r="B82" s="26">
        <v>630</v>
      </c>
      <c r="C82" s="26">
        <v>12993</v>
      </c>
      <c r="D82" s="26">
        <v>11225</v>
      </c>
      <c r="E82" s="26">
        <v>13338</v>
      </c>
      <c r="F82" s="26">
        <v>15091</v>
      </c>
      <c r="G82" s="27"/>
      <c r="H82" s="7"/>
      <c r="I82" s="28">
        <f t="shared" si="1"/>
        <v>-345</v>
      </c>
      <c r="J82" s="27">
        <f t="shared" si="1"/>
        <v>-3866</v>
      </c>
      <c r="K82" s="7"/>
      <c r="L82" s="124">
        <f t="shared" si="2"/>
        <v>7.614475427332966E-2</v>
      </c>
      <c r="M82" s="27">
        <f t="shared" ca="1" si="3"/>
        <v>6.1797878127145954E-5</v>
      </c>
      <c r="N82" s="44"/>
      <c r="O82" s="44"/>
      <c r="P82" s="7"/>
      <c r="Q82" s="28">
        <f t="shared" ca="1" si="4"/>
        <v>-302.56407998091487</v>
      </c>
      <c r="R82" s="27">
        <f t="shared" ca="1" si="5"/>
        <v>-3868.0458181839758</v>
      </c>
      <c r="S82" s="7"/>
      <c r="T82" s="28">
        <f t="shared" ca="1" si="6"/>
        <v>7.8314527927733982E-2</v>
      </c>
      <c r="U82" s="27">
        <f t="shared" ca="1" si="7"/>
        <v>-1.0042274341046042</v>
      </c>
      <c r="V82" s="7"/>
      <c r="W82" s="28">
        <f t="shared" ca="1" si="8"/>
        <v>8.4005916918075407E-2</v>
      </c>
      <c r="X82" s="27">
        <f t="shared" ca="1" si="11"/>
        <v>348.33713603657156</v>
      </c>
      <c r="Y82" s="7"/>
      <c r="Z82" s="28">
        <f t="shared" si="12"/>
        <v>348.63299999999998</v>
      </c>
      <c r="AA82" s="27">
        <f t="shared" si="9"/>
        <v>6.0847937311053908</v>
      </c>
      <c r="AB82" s="7"/>
      <c r="AC82" s="28">
        <f t="shared" ca="1" si="0"/>
        <v>-0.29586396342841681</v>
      </c>
      <c r="AD82" s="27">
        <f t="shared" ca="1" si="10"/>
        <v>9.017780435374334E-2</v>
      </c>
      <c r="AE82" s="7">
        <v>87</v>
      </c>
    </row>
    <row r="83" spans="1:31" s="26" customFormat="1" x14ac:dyDescent="0.25">
      <c r="A83" s="26">
        <v>63</v>
      </c>
      <c r="B83" s="26">
        <v>602</v>
      </c>
      <c r="C83" s="26">
        <v>13179</v>
      </c>
      <c r="D83" s="26">
        <v>11216</v>
      </c>
      <c r="E83" s="26">
        <v>13154</v>
      </c>
      <c r="F83" s="26">
        <v>15094</v>
      </c>
      <c r="G83" s="27"/>
      <c r="H83" s="7"/>
      <c r="I83" s="28">
        <f t="shared" si="1"/>
        <v>25</v>
      </c>
      <c r="J83" s="27">
        <f t="shared" si="1"/>
        <v>-3878</v>
      </c>
      <c r="K83" s="7"/>
      <c r="L83" s="124">
        <f t="shared" si="2"/>
        <v>-1.8342381755149594E-2</v>
      </c>
      <c r="M83" s="27">
        <f t="shared" ca="1" si="3"/>
        <v>4.3494431302265326E-5</v>
      </c>
      <c r="N83" s="44"/>
      <c r="O83" s="44"/>
      <c r="P83" s="7"/>
      <c r="Q83" s="28">
        <f t="shared" ca="1" si="4"/>
        <v>67.435920019085103</v>
      </c>
      <c r="R83" s="27">
        <f t="shared" ca="1" si="5"/>
        <v>-3880.0458181839758</v>
      </c>
      <c r="S83" s="7"/>
      <c r="T83" s="28">
        <f t="shared" ca="1" si="6"/>
        <v>-1.7454855321888191E-2</v>
      </c>
      <c r="U83" s="27">
        <f t="shared" ca="1" si="7"/>
        <v>-1.0073428907914419</v>
      </c>
      <c r="V83" s="7"/>
      <c r="W83" s="28">
        <f t="shared" ca="1" si="8"/>
        <v>-1.1747350951410666E-2</v>
      </c>
      <c r="X83" s="27">
        <f t="shared" ca="1" si="11"/>
        <v>353.78706271610707</v>
      </c>
      <c r="Y83" s="7"/>
      <c r="Z83" s="28">
        <f t="shared" si="12"/>
        <v>354.05099999999999</v>
      </c>
      <c r="AA83" s="27">
        <f t="shared" si="9"/>
        <v>6.1793556699784427</v>
      </c>
      <c r="AB83" s="7"/>
      <c r="AC83" s="28">
        <f t="shared" ca="1" si="0"/>
        <v>-0.26393728389291482</v>
      </c>
      <c r="AD83" s="27">
        <f t="shared" ca="1" si="10"/>
        <v>-4.3521223337791071E-2</v>
      </c>
      <c r="AE83" s="7">
        <v>86</v>
      </c>
    </row>
    <row r="84" spans="1:31" s="26" customFormat="1" x14ac:dyDescent="0.25">
      <c r="A84" s="26">
        <v>64</v>
      </c>
      <c r="B84" s="26">
        <v>614</v>
      </c>
      <c r="C84" s="26">
        <v>13363</v>
      </c>
      <c r="D84" s="26">
        <v>11233</v>
      </c>
      <c r="E84" s="26">
        <v>12969</v>
      </c>
      <c r="F84" s="26">
        <v>15088</v>
      </c>
      <c r="G84" s="27"/>
      <c r="H84" s="7"/>
      <c r="I84" s="28">
        <f t="shared" si="1"/>
        <v>394</v>
      </c>
      <c r="J84" s="27">
        <f t="shared" si="1"/>
        <v>-3855</v>
      </c>
      <c r="K84" s="7"/>
      <c r="L84" s="124">
        <f t="shared" si="2"/>
        <v>-0.11453837585737418</v>
      </c>
      <c r="M84" s="27">
        <f t="shared" ca="1" si="3"/>
        <v>5.2491622144107739E-5</v>
      </c>
      <c r="N84" s="44"/>
      <c r="O84" s="44"/>
      <c r="P84" s="7"/>
      <c r="Q84" s="28">
        <f t="shared" ca="1" si="4"/>
        <v>436.43592001908513</v>
      </c>
      <c r="R84" s="27">
        <f t="shared" ca="1" si="5"/>
        <v>-3857.0458181839758</v>
      </c>
      <c r="S84" s="7"/>
      <c r="T84" s="28">
        <f t="shared" ca="1" si="6"/>
        <v>-0.11296540240056546</v>
      </c>
      <c r="U84" s="27">
        <f t="shared" ca="1" si="7"/>
        <v>-1.0013715988083365</v>
      </c>
      <c r="V84" s="7"/>
      <c r="W84" s="28">
        <f t="shared" ca="1" si="8"/>
        <v>-0.10729326563432666</v>
      </c>
      <c r="X84" s="27">
        <f ca="1">IF(MOD(ATAN2(U84,W84)*180/PI()-$J$9+360,360)&lt;355,MOD(ATAN2(U84,W84)*180/PI()-$J$9+360,360)+360,MOD(ATAN2(U84,W84)*180/PI()-$J$9+360,360))</f>
        <v>359.2346244619041</v>
      </c>
      <c r="Y84" s="7"/>
      <c r="Z84" s="28">
        <f t="shared" si="12"/>
        <v>359.577</v>
      </c>
      <c r="AA84" s="27">
        <f t="shared" si="9"/>
        <v>6.2758025644436506</v>
      </c>
      <c r="AB84" s="7"/>
      <c r="AC84" s="28">
        <f t="shared" ref="AC84:AC147" ca="1" si="13">X84-Z84</f>
        <v>-0.34237553809589372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13321</v>
      </c>
      <c r="D85" s="26">
        <v>11192</v>
      </c>
      <c r="E85" s="26">
        <v>12921</v>
      </c>
      <c r="F85" s="26">
        <v>15029</v>
      </c>
      <c r="G85" s="27"/>
      <c r="H85" s="7"/>
      <c r="I85" s="28">
        <f t="shared" ref="I85:J148" si="14">C85-E85</f>
        <v>400</v>
      </c>
      <c r="J85" s="27">
        <f t="shared" si="14"/>
        <v>-3837</v>
      </c>
      <c r="K85" s="7"/>
      <c r="L85" s="124">
        <f>$O$3*SIN(2*PI()/$O$4*($Z85+$O$5))+$O$6</f>
        <v>-0.11453837585737418</v>
      </c>
      <c r="M85" s="27">
        <f t="shared" ref="M85:M148" ca="1" si="15">(W85-L85)^2</f>
        <v>3.2098900610007201E-5</v>
      </c>
      <c r="N85" s="44"/>
      <c r="O85" s="44"/>
      <c r="P85" s="7"/>
      <c r="Q85" s="28">
        <f t="shared" ref="Q85:Q148" ca="1" si="16">I85-$J$4</f>
        <v>442.43592001908513</v>
      </c>
      <c r="R85" s="27">
        <f t="shared" ref="R85:R148" ca="1" si="17">J85-$J$3</f>
        <v>-3839.0458181839758</v>
      </c>
      <c r="S85" s="7"/>
      <c r="T85" s="28">
        <f t="shared" ref="T85:T148" ca="1" si="18">Q85/$J$7</f>
        <v>-0.114518419426235</v>
      </c>
      <c r="U85" s="27">
        <f t="shared" ref="U85:U148" ca="1" si="19">R85/$J$6</f>
        <v>-0.99669841377808033</v>
      </c>
      <c r="V85" s="7"/>
      <c r="W85" s="28">
        <f t="shared" ref="W85:W148" ca="1" si="20">(T85-U85*SIN(-$J$11*PI()/180))/(COS(-$J$11*PI()/180))</f>
        <v>-0.1088727866903054</v>
      </c>
      <c r="X85" s="27">
        <f ca="1">IF(MOD(ATAN2(U85,W85)*180/PI()-$J$9+360,360)&lt;355,MOD(ATAN2(U85,W85)*180/PI()-$J$9+360,360)+360,MOD(ATAN2(U85,W85)*180/PI()-$J$9+360,360))</f>
        <v>359.35282441818936</v>
      </c>
      <c r="Y85" s="7"/>
      <c r="Z85" s="28">
        <f t="shared" si="12"/>
        <v>359.577</v>
      </c>
      <c r="AA85" s="27">
        <f t="shared" ref="AA85:AA148" si="21">Z85*PI()/180</f>
        <v>6.2758025644436506</v>
      </c>
      <c r="AB85" s="7"/>
      <c r="AC85" s="28">
        <f t="shared" ca="1" si="13"/>
        <v>-0.22417558181064123</v>
      </c>
      <c r="AD85" s="27"/>
      <c r="AE85" s="7"/>
    </row>
    <row r="86" spans="1:31" s="26" customFormat="1" x14ac:dyDescent="0.25">
      <c r="A86" s="26">
        <v>1</v>
      </c>
      <c r="B86" s="26">
        <v>-589</v>
      </c>
      <c r="C86" s="26">
        <v>13129</v>
      </c>
      <c r="D86" s="26">
        <v>11173</v>
      </c>
      <c r="E86" s="26">
        <v>13092</v>
      </c>
      <c r="F86" s="26">
        <v>15035</v>
      </c>
      <c r="G86" s="27"/>
      <c r="H86" s="7"/>
      <c r="I86" s="28">
        <f t="shared" si="14"/>
        <v>37</v>
      </c>
      <c r="J86" s="27">
        <f t="shared" si="14"/>
        <v>-3862</v>
      </c>
      <c r="K86" s="7"/>
      <c r="L86" s="124">
        <f t="shared" ref="L86:L149" si="22">$O$3*SIN(2*PI()/$O$4*($Z86+$O$5))+$O$6</f>
        <v>-2.2268560389748157E-2</v>
      </c>
      <c r="M86" s="27">
        <f t="shared" ca="1" si="15"/>
        <v>5.4635581276009539E-5</v>
      </c>
      <c r="N86" s="44"/>
      <c r="O86" s="44"/>
      <c r="P86" s="7"/>
      <c r="Q86" s="28">
        <f t="shared" ca="1" si="16"/>
        <v>79.435920019085103</v>
      </c>
      <c r="R86" s="27">
        <f t="shared" ca="1" si="17"/>
        <v>-3864.0458181839758</v>
      </c>
      <c r="S86" s="7"/>
      <c r="T86" s="28">
        <f t="shared" ca="1" si="18"/>
        <v>-2.0560889373227288E-2</v>
      </c>
      <c r="U86" s="27">
        <f t="shared" ca="1" si="19"/>
        <v>-1.0031889485423251</v>
      </c>
      <c r="V86" s="7"/>
      <c r="W86" s="28">
        <f t="shared" ca="1" si="20"/>
        <v>-1.4876971840863043E-2</v>
      </c>
      <c r="X86" s="27">
        <f ca="1">MOD(ATAN2(U86,W86)*180/PI()-$J$9+360,360)</f>
        <v>353.9685414927693</v>
      </c>
      <c r="Y86" s="7"/>
      <c r="Z86" s="28">
        <f t="shared" ref="Z86:Z149" si="23">360/40000*B86+Z85</f>
        <v>354.27600000000001</v>
      </c>
      <c r="AA86" s="27">
        <f t="shared" si="21"/>
        <v>6.1832826607954319</v>
      </c>
      <c r="AB86" s="7"/>
      <c r="AC86" s="28">
        <f t="shared" ca="1" si="13"/>
        <v>-0.30745850723070589</v>
      </c>
      <c r="AD86" s="27"/>
      <c r="AE86" s="7"/>
    </row>
    <row r="87" spans="1:31" s="26" customFormat="1" x14ac:dyDescent="0.25">
      <c r="A87" s="26">
        <v>2</v>
      </c>
      <c r="B87" s="26">
        <v>-611</v>
      </c>
      <c r="C87" s="26">
        <v>12953</v>
      </c>
      <c r="D87" s="26">
        <v>11184</v>
      </c>
      <c r="E87" s="26">
        <v>13281</v>
      </c>
      <c r="F87" s="26">
        <v>15036</v>
      </c>
      <c r="G87" s="27"/>
      <c r="H87" s="7"/>
      <c r="I87" s="28">
        <f t="shared" si="14"/>
        <v>-328</v>
      </c>
      <c r="J87" s="27">
        <f t="shared" si="14"/>
        <v>-3852</v>
      </c>
      <c r="K87" s="7"/>
      <c r="L87" s="124">
        <f t="shared" si="22"/>
        <v>7.3638538906005926E-2</v>
      </c>
      <c r="M87" s="27">
        <f t="shared" ca="1" si="15"/>
        <v>3.5360833886360205E-5</v>
      </c>
      <c r="N87" s="44"/>
      <c r="O87" s="44"/>
      <c r="P87" s="7"/>
      <c r="Q87" s="28">
        <f t="shared" ca="1" si="16"/>
        <v>-285.56407998091487</v>
      </c>
      <c r="R87" s="27">
        <f t="shared" ca="1" si="17"/>
        <v>-3854.0458181839758</v>
      </c>
      <c r="S87" s="7"/>
      <c r="T87" s="28">
        <f t="shared" ca="1" si="18"/>
        <v>7.3914313021670272E-2</v>
      </c>
      <c r="U87" s="27">
        <f t="shared" ca="1" si="19"/>
        <v>-1.0005927346366272</v>
      </c>
      <c r="V87" s="7"/>
      <c r="W87" s="28">
        <f t="shared" ca="1" si="20"/>
        <v>7.9585036521103422E-2</v>
      </c>
      <c r="X87" s="27">
        <f ca="1">MOD(ATAN2(U87,W87)*180/PI()-$J$9+360,360)</f>
        <v>348.57131384092531</v>
      </c>
      <c r="Y87" s="7"/>
      <c r="Z87" s="28">
        <f t="shared" si="23"/>
        <v>348.77699999999999</v>
      </c>
      <c r="AA87" s="27">
        <f t="shared" si="21"/>
        <v>6.0873070052282632</v>
      </c>
      <c r="AB87" s="7"/>
      <c r="AC87" s="28">
        <f t="shared" ca="1" si="13"/>
        <v>-0.20568615907467347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12766</v>
      </c>
      <c r="D88" s="26">
        <v>11212</v>
      </c>
      <c r="E88" s="26">
        <v>13475</v>
      </c>
      <c r="F88" s="26">
        <v>15013</v>
      </c>
      <c r="G88" s="27"/>
      <c r="H88" s="7"/>
      <c r="I88" s="28">
        <f t="shared" si="14"/>
        <v>-709</v>
      </c>
      <c r="J88" s="27">
        <f t="shared" si="14"/>
        <v>-3801</v>
      </c>
      <c r="K88" s="7"/>
      <c r="L88" s="124">
        <f t="shared" si="22"/>
        <v>0.17118973567730569</v>
      </c>
      <c r="M88" s="27">
        <f t="shared" ca="1" si="15"/>
        <v>4.8141962329462928E-5</v>
      </c>
      <c r="N88" s="44"/>
      <c r="O88" s="44"/>
      <c r="P88" s="7"/>
      <c r="Q88" s="28">
        <f t="shared" ca="1" si="16"/>
        <v>-666.56407998091493</v>
      </c>
      <c r="R88" s="27">
        <f t="shared" ca="1" si="17"/>
        <v>-3803.0458181839758</v>
      </c>
      <c r="S88" s="7"/>
      <c r="T88" s="28">
        <f t="shared" ca="1" si="18"/>
        <v>0.17253089415168663</v>
      </c>
      <c r="U88" s="27">
        <f t="shared" ca="1" si="19"/>
        <v>-0.98735204371756768</v>
      </c>
      <c r="V88" s="7"/>
      <c r="W88" s="28">
        <f t="shared" ca="1" si="20"/>
        <v>0.17812817659219882</v>
      </c>
      <c r="X88" s="27">
        <f t="shared" ref="X88:X148" ca="1" si="24">MOD(ATAN2(U88,W88)*180/PI()-$J$9+360,360)</f>
        <v>342.89219983555324</v>
      </c>
      <c r="Y88" s="7"/>
      <c r="Z88" s="28">
        <f t="shared" si="23"/>
        <v>343.14299999999997</v>
      </c>
      <c r="AA88" s="27">
        <f t="shared" si="21"/>
        <v>5.9889751551709018</v>
      </c>
      <c r="AB88" s="7"/>
      <c r="AC88" s="28">
        <f t="shared" ca="1" si="13"/>
        <v>-0.25080016444672992</v>
      </c>
      <c r="AD88" s="27"/>
      <c r="AE88" s="7"/>
    </row>
    <row r="89" spans="1:31" s="26" customFormat="1" x14ac:dyDescent="0.25">
      <c r="A89" s="26">
        <v>4</v>
      </c>
      <c r="B89" s="26">
        <v>-624</v>
      </c>
      <c r="C89" s="26">
        <v>12578</v>
      </c>
      <c r="D89" s="26">
        <v>11255</v>
      </c>
      <c r="E89" s="26">
        <v>13655</v>
      </c>
      <c r="F89" s="26">
        <v>14972</v>
      </c>
      <c r="G89" s="27"/>
      <c r="H89" s="7"/>
      <c r="I89" s="28">
        <f t="shared" si="14"/>
        <v>-1077</v>
      </c>
      <c r="J89" s="27">
        <f t="shared" si="14"/>
        <v>-3717</v>
      </c>
      <c r="K89" s="7"/>
      <c r="L89" s="124">
        <f t="shared" si="22"/>
        <v>0.26678424626988623</v>
      </c>
      <c r="M89" s="27">
        <f t="shared" ca="1" si="15"/>
        <v>4.1907511705207995E-5</v>
      </c>
      <c r="N89" s="44"/>
      <c r="O89" s="44"/>
      <c r="P89" s="7"/>
      <c r="Q89" s="28">
        <f t="shared" ca="1" si="16"/>
        <v>-1034.5640799809148</v>
      </c>
      <c r="R89" s="27">
        <f t="shared" ca="1" si="17"/>
        <v>-3719.0458181839758</v>
      </c>
      <c r="S89" s="7"/>
      <c r="T89" s="28">
        <f t="shared" ca="1" si="18"/>
        <v>0.26778260505941892</v>
      </c>
      <c r="U89" s="27">
        <f t="shared" ca="1" si="19"/>
        <v>-0.96554384690970485</v>
      </c>
      <c r="V89" s="7"/>
      <c r="W89" s="28">
        <f t="shared" ca="1" si="20"/>
        <v>0.27325784740875847</v>
      </c>
      <c r="X89" s="27">
        <f t="shared" ca="1" si="24"/>
        <v>337.31692149039407</v>
      </c>
      <c r="Y89" s="7"/>
      <c r="Z89" s="28">
        <f t="shared" si="23"/>
        <v>337.52699999999999</v>
      </c>
      <c r="AA89" s="27">
        <f t="shared" si="21"/>
        <v>5.8909574643789</v>
      </c>
      <c r="AB89" s="7"/>
      <c r="AC89" s="28">
        <f t="shared" ca="1" si="13"/>
        <v>-0.21007850960592123</v>
      </c>
      <c r="AD89" s="27"/>
      <c r="AE89" s="7"/>
    </row>
    <row r="90" spans="1:31" s="26" customFormat="1" x14ac:dyDescent="0.25">
      <c r="A90" s="26">
        <v>5</v>
      </c>
      <c r="B90" s="26">
        <v>-635</v>
      </c>
      <c r="C90" s="26">
        <v>12393</v>
      </c>
      <c r="D90" s="26">
        <v>11312</v>
      </c>
      <c r="E90" s="26">
        <v>13835</v>
      </c>
      <c r="F90" s="26">
        <v>14902</v>
      </c>
      <c r="G90" s="27"/>
      <c r="H90" s="7"/>
      <c r="I90" s="28">
        <f t="shared" si="14"/>
        <v>-1442</v>
      </c>
      <c r="J90" s="27">
        <f t="shared" si="14"/>
        <v>-3590</v>
      </c>
      <c r="K90" s="7"/>
      <c r="L90" s="124">
        <f t="shared" si="22"/>
        <v>0.36142929671189439</v>
      </c>
      <c r="M90" s="27">
        <f t="shared" ca="1" si="15"/>
        <v>3.7435368082144554E-5</v>
      </c>
      <c r="N90" s="44"/>
      <c r="O90" s="44"/>
      <c r="P90" s="7"/>
      <c r="Q90" s="28">
        <f t="shared" ca="1" si="16"/>
        <v>-1399.5640799809148</v>
      </c>
      <c r="R90" s="27">
        <f t="shared" ca="1" si="17"/>
        <v>-3592.0458181839758</v>
      </c>
      <c r="S90" s="7"/>
      <c r="T90" s="28">
        <f t="shared" ca="1" si="18"/>
        <v>0.36225780745431652</v>
      </c>
      <c r="U90" s="27">
        <f t="shared" ca="1" si="19"/>
        <v>-0.93257193030734087</v>
      </c>
      <c r="V90" s="7"/>
      <c r="W90" s="28">
        <f t="shared" ca="1" si="20"/>
        <v>0.36754774161907011</v>
      </c>
      <c r="X90" s="27">
        <f t="shared" ca="1" si="24"/>
        <v>331.60840151963271</v>
      </c>
      <c r="Y90" s="7"/>
      <c r="Z90" s="28">
        <f t="shared" si="23"/>
        <v>331.81200000000001</v>
      </c>
      <c r="AA90" s="27">
        <f t="shared" si="21"/>
        <v>5.7912118976274254</v>
      </c>
      <c r="AB90" s="7"/>
      <c r="AC90" s="28">
        <f t="shared" ca="1" si="13"/>
        <v>-0.20359848036730455</v>
      </c>
      <c r="AD90" s="27"/>
      <c r="AE90" s="7"/>
    </row>
    <row r="91" spans="1:31" s="26" customFormat="1" x14ac:dyDescent="0.25">
      <c r="A91" s="26">
        <v>6</v>
      </c>
      <c r="B91" s="26">
        <v>-635</v>
      </c>
      <c r="C91" s="26">
        <v>12221</v>
      </c>
      <c r="D91" s="26">
        <v>11392</v>
      </c>
      <c r="E91" s="26">
        <v>14010</v>
      </c>
      <c r="F91" s="26">
        <v>14825</v>
      </c>
      <c r="G91" s="27"/>
      <c r="H91" s="7"/>
      <c r="I91" s="28">
        <f t="shared" si="14"/>
        <v>-1789</v>
      </c>
      <c r="J91" s="27">
        <f t="shared" si="14"/>
        <v>-3433</v>
      </c>
      <c r="K91" s="7"/>
      <c r="L91" s="124">
        <f t="shared" si="22"/>
        <v>0.45248140310103141</v>
      </c>
      <c r="M91" s="27">
        <f t="shared" ca="1" si="15"/>
        <v>2.1650176605795832E-5</v>
      </c>
      <c r="N91" s="44"/>
      <c r="O91" s="44"/>
      <c r="P91" s="7"/>
      <c r="Q91" s="28">
        <f t="shared" ca="1" si="16"/>
        <v>-1746.5640799809148</v>
      </c>
      <c r="R91" s="27">
        <f t="shared" ca="1" si="17"/>
        <v>-3435.0458181839758</v>
      </c>
      <c r="S91" s="7"/>
      <c r="T91" s="28">
        <f t="shared" ca="1" si="18"/>
        <v>0.45207395877220541</v>
      </c>
      <c r="U91" s="27">
        <f t="shared" ca="1" si="19"/>
        <v>-0.89181137198788307</v>
      </c>
      <c r="V91" s="7"/>
      <c r="W91" s="28">
        <f t="shared" ca="1" si="20"/>
        <v>0.45713437812845159</v>
      </c>
      <c r="X91" s="27">
        <f t="shared" ca="1" si="24"/>
        <v>325.97966219453588</v>
      </c>
      <c r="Y91" s="7"/>
      <c r="Z91" s="28">
        <f t="shared" si="23"/>
        <v>326.09700000000004</v>
      </c>
      <c r="AA91" s="27">
        <f t="shared" si="21"/>
        <v>5.6914663308759499</v>
      </c>
      <c r="AB91" s="7"/>
      <c r="AC91" s="28">
        <f t="shared" ca="1" si="13"/>
        <v>-0.11733780546416028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12055</v>
      </c>
      <c r="D92" s="26">
        <v>11495</v>
      </c>
      <c r="E92" s="26">
        <v>14187</v>
      </c>
      <c r="F92" s="26">
        <v>14739</v>
      </c>
      <c r="G92" s="27"/>
      <c r="H92" s="7"/>
      <c r="I92" s="28">
        <f t="shared" si="14"/>
        <v>-2132</v>
      </c>
      <c r="J92" s="27">
        <f t="shared" si="14"/>
        <v>-3244</v>
      </c>
      <c r="K92" s="7"/>
      <c r="L92" s="124">
        <f t="shared" si="22"/>
        <v>0.53956453828231221</v>
      </c>
      <c r="M92" s="27">
        <f t="shared" ca="1" si="15"/>
        <v>3.6893975232211725E-5</v>
      </c>
      <c r="N92" s="44"/>
      <c r="O92" s="44"/>
      <c r="P92" s="7"/>
      <c r="Q92" s="28">
        <f t="shared" ca="1" si="16"/>
        <v>-2089.5640799809148</v>
      </c>
      <c r="R92" s="27">
        <f t="shared" ca="1" si="17"/>
        <v>-3246.0458181839758</v>
      </c>
      <c r="S92" s="7"/>
      <c r="T92" s="28">
        <f t="shared" ca="1" si="18"/>
        <v>0.54085476540631461</v>
      </c>
      <c r="U92" s="27">
        <f t="shared" ca="1" si="19"/>
        <v>-0.84274292917019178</v>
      </c>
      <c r="V92" s="7"/>
      <c r="W92" s="28">
        <f t="shared" ca="1" si="20"/>
        <v>0.54563857937800886</v>
      </c>
      <c r="X92" s="27">
        <f t="shared" ca="1" si="24"/>
        <v>320.19766357200626</v>
      </c>
      <c r="Y92" s="7"/>
      <c r="Z92" s="28">
        <f t="shared" si="23"/>
        <v>320.34600000000006</v>
      </c>
      <c r="AA92" s="27">
        <f t="shared" si="21"/>
        <v>5.5910924455937563</v>
      </c>
      <c r="AB92" s="7"/>
      <c r="AC92" s="28">
        <f t="shared" ca="1" si="13"/>
        <v>-0.14833642799379732</v>
      </c>
      <c r="AD92" s="27"/>
      <c r="AE92" s="7"/>
    </row>
    <row r="93" spans="1:31" s="26" customFormat="1" x14ac:dyDescent="0.25">
      <c r="A93" s="26">
        <v>8</v>
      </c>
      <c r="B93" s="26">
        <v>-621</v>
      </c>
      <c r="C93" s="26">
        <v>11902</v>
      </c>
      <c r="D93" s="26">
        <v>11601</v>
      </c>
      <c r="E93" s="26">
        <v>14333</v>
      </c>
      <c r="F93" s="26">
        <v>14622</v>
      </c>
      <c r="G93" s="27"/>
      <c r="H93" s="7"/>
      <c r="I93" s="28">
        <f t="shared" si="14"/>
        <v>-2431</v>
      </c>
      <c r="J93" s="27">
        <f t="shared" si="14"/>
        <v>-3021</v>
      </c>
      <c r="K93" s="7"/>
      <c r="L93" s="124">
        <f t="shared" si="22"/>
        <v>0.61899800012688666</v>
      </c>
      <c r="M93" s="27">
        <f t="shared" ca="1" si="15"/>
        <v>1.3732880120315701E-5</v>
      </c>
      <c r="N93" s="44"/>
      <c r="O93" s="44"/>
      <c r="P93" s="7"/>
      <c r="Q93" s="28">
        <f t="shared" ca="1" si="16"/>
        <v>-2388.5640799809148</v>
      </c>
      <c r="R93" s="27">
        <f t="shared" ca="1" si="17"/>
        <v>-3023.0458181839758</v>
      </c>
      <c r="S93" s="7"/>
      <c r="T93" s="28">
        <f t="shared" ca="1" si="18"/>
        <v>0.61824678051884718</v>
      </c>
      <c r="U93" s="27">
        <f t="shared" ca="1" si="19"/>
        <v>-0.78484735907312753</v>
      </c>
      <c r="V93" s="7"/>
      <c r="W93" s="28">
        <f t="shared" ca="1" si="20"/>
        <v>0.62270379020733047</v>
      </c>
      <c r="X93" s="27">
        <f t="shared" ca="1" si="24"/>
        <v>314.69017734866134</v>
      </c>
      <c r="Y93" s="7"/>
      <c r="Z93" s="28">
        <f t="shared" si="23"/>
        <v>314.75700000000006</v>
      </c>
      <c r="AA93" s="27">
        <f t="shared" si="21"/>
        <v>5.4935459936997928</v>
      </c>
      <c r="AB93" s="7"/>
      <c r="AC93" s="28">
        <f t="shared" ca="1" si="13"/>
        <v>-6.6822651338725336E-2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11762</v>
      </c>
      <c r="D94" s="26">
        <v>11731</v>
      </c>
      <c r="E94" s="26">
        <v>14479</v>
      </c>
      <c r="F94" s="26">
        <v>14498</v>
      </c>
      <c r="G94" s="27"/>
      <c r="H94" s="7"/>
      <c r="I94" s="28">
        <f t="shared" si="14"/>
        <v>-2717</v>
      </c>
      <c r="J94" s="27">
        <f t="shared" si="14"/>
        <v>-2767</v>
      </c>
      <c r="K94" s="7"/>
      <c r="L94" s="124">
        <f t="shared" si="22"/>
        <v>0.69333894568897469</v>
      </c>
      <c r="M94" s="27">
        <f t="shared" ca="1" si="15"/>
        <v>9.1175506435482492E-6</v>
      </c>
      <c r="N94" s="44"/>
      <c r="O94" s="44"/>
      <c r="P94" s="7"/>
      <c r="Q94" s="28">
        <f t="shared" ca="1" si="16"/>
        <v>-2674.5640799809148</v>
      </c>
      <c r="R94" s="27">
        <f t="shared" ca="1" si="17"/>
        <v>-2769.0458181839758</v>
      </c>
      <c r="S94" s="7"/>
      <c r="T94" s="28">
        <f t="shared" ca="1" si="18"/>
        <v>0.69227392540909571</v>
      </c>
      <c r="U94" s="27">
        <f t="shared" ca="1" si="19"/>
        <v>-0.71890352586839956</v>
      </c>
      <c r="V94" s="7"/>
      <c r="W94" s="28">
        <f t="shared" ca="1" si="20"/>
        <v>0.69635847390436667</v>
      </c>
      <c r="X94" s="27">
        <f t="shared" ca="1" si="24"/>
        <v>309.03156732498405</v>
      </c>
      <c r="Y94" s="7"/>
      <c r="Z94" s="28">
        <f t="shared" si="23"/>
        <v>309.10500000000008</v>
      </c>
      <c r="AA94" s="27">
        <f t="shared" si="21"/>
        <v>5.3948999843770729</v>
      </c>
      <c r="AB94" s="7"/>
      <c r="AC94" s="28">
        <f t="shared" ca="1" si="13"/>
        <v>-7.3432675016022131E-2</v>
      </c>
      <c r="AD94" s="27"/>
      <c r="AE94" s="7"/>
    </row>
    <row r="95" spans="1:31" s="26" customFormat="1" x14ac:dyDescent="0.25">
      <c r="A95" s="26">
        <v>10</v>
      </c>
      <c r="B95" s="26">
        <v>-605</v>
      </c>
      <c r="C95" s="26">
        <v>11632</v>
      </c>
      <c r="D95" s="26">
        <v>11860</v>
      </c>
      <c r="E95" s="26">
        <v>14597</v>
      </c>
      <c r="F95" s="26">
        <v>14363</v>
      </c>
      <c r="G95" s="27"/>
      <c r="H95" s="7"/>
      <c r="I95" s="28">
        <f t="shared" si="14"/>
        <v>-2965</v>
      </c>
      <c r="J95" s="27">
        <f t="shared" si="14"/>
        <v>-2503</v>
      </c>
      <c r="K95" s="7"/>
      <c r="L95" s="124">
        <f t="shared" si="22"/>
        <v>0.75858940197569147</v>
      </c>
      <c r="M95" s="27">
        <f t="shared" ca="1" si="15"/>
        <v>2.4746833410212845E-6</v>
      </c>
      <c r="N95" s="44"/>
      <c r="O95" s="44"/>
      <c r="P95" s="7"/>
      <c r="Q95" s="28">
        <f t="shared" ca="1" si="16"/>
        <v>-2922.5640799809148</v>
      </c>
      <c r="R95" s="27">
        <f t="shared" ca="1" si="17"/>
        <v>-2505.0458181839758</v>
      </c>
      <c r="S95" s="7"/>
      <c r="T95" s="28">
        <f t="shared" ca="1" si="18"/>
        <v>0.75646529580343702</v>
      </c>
      <c r="U95" s="27">
        <f t="shared" ca="1" si="19"/>
        <v>-0.65036347875797373</v>
      </c>
      <c r="V95" s="7"/>
      <c r="W95" s="28">
        <f t="shared" ca="1" si="20"/>
        <v>0.7601625146038975</v>
      </c>
      <c r="X95" s="27">
        <f t="shared" ca="1" si="24"/>
        <v>303.66784809840783</v>
      </c>
      <c r="Y95" s="7"/>
      <c r="Z95" s="28">
        <f t="shared" si="23"/>
        <v>303.66000000000008</v>
      </c>
      <c r="AA95" s="27">
        <f t="shared" si="21"/>
        <v>5.2998668066059826</v>
      </c>
      <c r="AB95" s="7"/>
      <c r="AC95" s="28">
        <f t="shared" ca="1" si="13"/>
        <v>7.8480984077486937E-3</v>
      </c>
      <c r="AD95" s="27"/>
      <c r="AE95" s="7"/>
    </row>
    <row r="96" spans="1:31" s="26" customFormat="1" x14ac:dyDescent="0.25">
      <c r="A96" s="26">
        <v>11</v>
      </c>
      <c r="B96" s="26">
        <v>-614</v>
      </c>
      <c r="C96" s="26">
        <v>11521</v>
      </c>
      <c r="D96" s="26">
        <v>12008</v>
      </c>
      <c r="E96" s="26">
        <v>14719</v>
      </c>
      <c r="F96" s="26">
        <v>14217</v>
      </c>
      <c r="G96" s="27"/>
      <c r="H96" s="7"/>
      <c r="I96" s="28">
        <f t="shared" si="14"/>
        <v>-3198</v>
      </c>
      <c r="J96" s="27">
        <f t="shared" si="14"/>
        <v>-2209</v>
      </c>
      <c r="K96" s="7"/>
      <c r="L96" s="124">
        <f t="shared" si="22"/>
        <v>0.8178083584089676</v>
      </c>
      <c r="M96" s="27">
        <f t="shared" ca="1" si="15"/>
        <v>4.9794144965116733E-6</v>
      </c>
      <c r="N96" s="44"/>
      <c r="O96" s="44"/>
      <c r="P96" s="7"/>
      <c r="Q96" s="28">
        <f t="shared" ca="1" si="16"/>
        <v>-3155.5640799809148</v>
      </c>
      <c r="R96" s="27">
        <f t="shared" ca="1" si="17"/>
        <v>-2211.0458181839758</v>
      </c>
      <c r="S96" s="7"/>
      <c r="T96" s="28">
        <f t="shared" ca="1" si="18"/>
        <v>0.81677412363360447</v>
      </c>
      <c r="U96" s="27">
        <f t="shared" ca="1" si="19"/>
        <v>-0.57403478993045398</v>
      </c>
      <c r="V96" s="7"/>
      <c r="W96" s="28">
        <f t="shared" ca="1" si="20"/>
        <v>0.82003981858036024</v>
      </c>
      <c r="X96" s="27">
        <f t="shared" ca="1" si="24"/>
        <v>298.11127020051742</v>
      </c>
      <c r="Y96" s="7"/>
      <c r="Z96" s="28">
        <f t="shared" si="23"/>
        <v>298.13400000000007</v>
      </c>
      <c r="AA96" s="27">
        <f t="shared" si="21"/>
        <v>5.2034199121407756</v>
      </c>
      <c r="AB96" s="7"/>
      <c r="AC96" s="28">
        <f t="shared" ca="1" si="13"/>
        <v>-2.2729799482647195E-2</v>
      </c>
      <c r="AD96" s="27"/>
      <c r="AE96" s="7"/>
    </row>
    <row r="97" spans="1:31" s="26" customFormat="1" x14ac:dyDescent="0.25">
      <c r="A97" s="26">
        <v>12</v>
      </c>
      <c r="B97" s="26">
        <v>-648</v>
      </c>
      <c r="C97" s="26">
        <v>11414</v>
      </c>
      <c r="D97" s="26">
        <v>12175</v>
      </c>
      <c r="E97" s="26">
        <v>14817</v>
      </c>
      <c r="F97" s="26">
        <v>14049</v>
      </c>
      <c r="G97" s="27"/>
      <c r="H97" s="7"/>
      <c r="I97" s="28">
        <f t="shared" si="14"/>
        <v>-3403</v>
      </c>
      <c r="J97" s="27">
        <f t="shared" si="14"/>
        <v>-1874</v>
      </c>
      <c r="K97" s="7"/>
      <c r="L97" s="124">
        <f t="shared" si="22"/>
        <v>0.87205218923065941</v>
      </c>
      <c r="M97" s="27">
        <f t="shared" ca="1" si="15"/>
        <v>3.103500405786809E-7</v>
      </c>
      <c r="N97" s="44"/>
      <c r="O97" s="44"/>
      <c r="P97" s="7"/>
      <c r="Q97" s="28">
        <f t="shared" ca="1" si="16"/>
        <v>-3360.5640799809148</v>
      </c>
      <c r="R97" s="27">
        <f t="shared" ca="1" si="17"/>
        <v>-1876.0458181839756</v>
      </c>
      <c r="S97" s="7"/>
      <c r="T97" s="28">
        <f t="shared" ca="1" si="18"/>
        <v>0.86983553867731411</v>
      </c>
      <c r="U97" s="27">
        <f t="shared" ca="1" si="19"/>
        <v>-0.4870616240895726</v>
      </c>
      <c r="V97" s="7"/>
      <c r="W97" s="28">
        <f t="shared" ca="1" si="20"/>
        <v>0.87260927992397486</v>
      </c>
      <c r="X97" s="27">
        <f t="shared" ca="1" si="24"/>
        <v>292.28773487678666</v>
      </c>
      <c r="Y97" s="7"/>
      <c r="Z97" s="28">
        <f t="shared" si="23"/>
        <v>292.30200000000008</v>
      </c>
      <c r="AA97" s="27">
        <f t="shared" si="21"/>
        <v>5.1016323101644669</v>
      </c>
      <c r="AB97" s="7"/>
      <c r="AC97" s="28">
        <f t="shared" ca="1" si="13"/>
        <v>-1.4265123213419884E-2</v>
      </c>
      <c r="AD97" s="27"/>
      <c r="AE97" s="7"/>
    </row>
    <row r="98" spans="1:31" s="26" customFormat="1" x14ac:dyDescent="0.25">
      <c r="A98" s="26">
        <v>13</v>
      </c>
      <c r="B98" s="26">
        <v>-629</v>
      </c>
      <c r="C98" s="26">
        <v>11337</v>
      </c>
      <c r="D98" s="26">
        <v>12348</v>
      </c>
      <c r="E98" s="26">
        <v>14909</v>
      </c>
      <c r="F98" s="26">
        <v>13885</v>
      </c>
      <c r="G98" s="27"/>
      <c r="H98" s="7"/>
      <c r="I98" s="28">
        <f t="shared" si="14"/>
        <v>-3572</v>
      </c>
      <c r="J98" s="27">
        <f t="shared" si="14"/>
        <v>-1537</v>
      </c>
      <c r="K98" s="7"/>
      <c r="L98" s="124">
        <f t="shared" si="22"/>
        <v>0.91607601120969939</v>
      </c>
      <c r="M98" s="27">
        <f t="shared" ca="1" si="15"/>
        <v>4.7726431344737018E-8</v>
      </c>
      <c r="N98" s="44"/>
      <c r="O98" s="44"/>
      <c r="P98" s="7"/>
      <c r="Q98" s="28">
        <f t="shared" ca="1" si="16"/>
        <v>-3529.5640799809148</v>
      </c>
      <c r="R98" s="27">
        <f t="shared" ca="1" si="17"/>
        <v>-1539.0458181839756</v>
      </c>
      <c r="S98" s="7"/>
      <c r="T98" s="28">
        <f t="shared" ca="1" si="18"/>
        <v>0.91357885156700636</v>
      </c>
      <c r="U98" s="27">
        <f t="shared" ca="1" si="19"/>
        <v>-0.39956921546755164</v>
      </c>
      <c r="V98" s="7"/>
      <c r="W98" s="28">
        <f t="shared" ca="1" si="20"/>
        <v>0.91585754741099412</v>
      </c>
      <c r="X98" s="27">
        <f t="shared" ca="1" si="24"/>
        <v>286.68954761268287</v>
      </c>
      <c r="Y98" s="7"/>
      <c r="Z98" s="28">
        <f t="shared" si="23"/>
        <v>286.64100000000008</v>
      </c>
      <c r="AA98" s="27">
        <f t="shared" si="21"/>
        <v>5.0028292212090673</v>
      </c>
      <c r="AB98" s="7"/>
      <c r="AC98" s="28">
        <f t="shared" ca="1" si="13"/>
        <v>4.8547612682796171E-2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11268</v>
      </c>
      <c r="D99" s="26">
        <v>12525</v>
      </c>
      <c r="E99" s="26">
        <v>14977</v>
      </c>
      <c r="F99" s="26">
        <v>13709</v>
      </c>
      <c r="G99" s="27"/>
      <c r="H99" s="7"/>
      <c r="I99" s="28">
        <f t="shared" si="14"/>
        <v>-3709</v>
      </c>
      <c r="J99" s="27">
        <f t="shared" si="14"/>
        <v>-1184</v>
      </c>
      <c r="K99" s="7"/>
      <c r="L99" s="124">
        <f t="shared" si="22"/>
        <v>0.95111582577139264</v>
      </c>
      <c r="M99" s="27">
        <f t="shared" ca="1" si="15"/>
        <v>1.001331862595388E-7</v>
      </c>
      <c r="N99" s="44"/>
      <c r="O99" s="44"/>
      <c r="P99" s="7"/>
      <c r="Q99" s="28">
        <f t="shared" ca="1" si="16"/>
        <v>-3666.5640799809148</v>
      </c>
      <c r="R99" s="27">
        <f t="shared" ca="1" si="17"/>
        <v>-1186.0458181839756</v>
      </c>
      <c r="S99" s="7"/>
      <c r="T99" s="28">
        <f t="shared" ca="1" si="18"/>
        <v>0.94903940698646105</v>
      </c>
      <c r="U99" s="27">
        <f t="shared" ca="1" si="19"/>
        <v>-0.30792286459641405</v>
      </c>
      <c r="V99" s="7"/>
      <c r="W99" s="28">
        <f t="shared" ca="1" si="20"/>
        <v>0.95079938748948045</v>
      </c>
      <c r="X99" s="27">
        <f t="shared" ca="1" si="24"/>
        <v>281.06382532662565</v>
      </c>
      <c r="Y99" s="7"/>
      <c r="Z99" s="28">
        <f t="shared" si="23"/>
        <v>280.98900000000009</v>
      </c>
      <c r="AA99" s="27">
        <f t="shared" si="21"/>
        <v>4.9041832118863482</v>
      </c>
      <c r="AB99" s="7"/>
      <c r="AC99" s="28">
        <f t="shared" ca="1" si="13"/>
        <v>7.4825326625557409E-2</v>
      </c>
      <c r="AD99" s="27"/>
      <c r="AE99" s="7"/>
    </row>
    <row r="100" spans="1:31" s="26" customFormat="1" x14ac:dyDescent="0.25">
      <c r="A100" s="26">
        <v>15</v>
      </c>
      <c r="B100" s="26">
        <v>-643</v>
      </c>
      <c r="C100" s="26">
        <v>11214</v>
      </c>
      <c r="D100" s="26">
        <v>12714</v>
      </c>
      <c r="E100" s="26">
        <v>15024</v>
      </c>
      <c r="F100" s="26">
        <v>13523</v>
      </c>
      <c r="G100" s="27"/>
      <c r="H100" s="7"/>
      <c r="I100" s="28">
        <f t="shared" si="14"/>
        <v>-3810</v>
      </c>
      <c r="J100" s="27">
        <f t="shared" si="14"/>
        <v>-809</v>
      </c>
      <c r="K100" s="7"/>
      <c r="L100" s="124">
        <f t="shared" si="22"/>
        <v>0.97740851706364262</v>
      </c>
      <c r="M100" s="27">
        <f t="shared" ca="1" si="15"/>
        <v>1.0361297233506251E-6</v>
      </c>
      <c r="N100" s="44"/>
      <c r="O100" s="44"/>
      <c r="P100" s="7"/>
      <c r="Q100" s="28">
        <f t="shared" ca="1" si="16"/>
        <v>-3767.5640799809148</v>
      </c>
      <c r="R100" s="27">
        <f t="shared" ca="1" si="17"/>
        <v>-811.0458181839756</v>
      </c>
      <c r="S100" s="7"/>
      <c r="T100" s="28">
        <f t="shared" ca="1" si="18"/>
        <v>0.97518186025189846</v>
      </c>
      <c r="U100" s="27">
        <f t="shared" ca="1" si="19"/>
        <v>-0.2105648431327409</v>
      </c>
      <c r="V100" s="7"/>
      <c r="W100" s="28">
        <f t="shared" ca="1" si="20"/>
        <v>0.97639061248886627</v>
      </c>
      <c r="X100" s="27">
        <f t="shared" ca="1" si="24"/>
        <v>275.28874593816556</v>
      </c>
      <c r="Y100" s="7"/>
      <c r="Z100" s="28">
        <f t="shared" si="23"/>
        <v>275.20200000000011</v>
      </c>
      <c r="AA100" s="27">
        <f t="shared" si="21"/>
        <v>4.8031810080734365</v>
      </c>
      <c r="AB100" s="7"/>
      <c r="AC100" s="28">
        <f t="shared" ca="1" si="13"/>
        <v>8.6745938165449843E-2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11183</v>
      </c>
      <c r="D101" s="26">
        <v>12897</v>
      </c>
      <c r="E101" s="26">
        <v>15055</v>
      </c>
      <c r="F101" s="26">
        <v>13336</v>
      </c>
      <c r="G101" s="27"/>
      <c r="H101" s="7"/>
      <c r="I101" s="28">
        <f t="shared" si="14"/>
        <v>-3872</v>
      </c>
      <c r="J101" s="27">
        <f t="shared" si="14"/>
        <v>-439</v>
      </c>
      <c r="K101" s="7"/>
      <c r="L101" s="124">
        <f t="shared" si="22"/>
        <v>0.99349059477740642</v>
      </c>
      <c r="M101" s="27">
        <f t="shared" ca="1" si="15"/>
        <v>2.5477736593044641E-6</v>
      </c>
      <c r="N101" s="44"/>
      <c r="O101" s="44"/>
      <c r="P101" s="7"/>
      <c r="Q101" s="28">
        <f t="shared" ca="1" si="16"/>
        <v>-3829.5640799809148</v>
      </c>
      <c r="R101" s="27">
        <f t="shared" ca="1" si="17"/>
        <v>-441.04581818397565</v>
      </c>
      <c r="S101" s="7"/>
      <c r="T101" s="28">
        <f t="shared" ca="1" si="18"/>
        <v>0.99122970285048384</v>
      </c>
      <c r="U101" s="27">
        <f t="shared" ca="1" si="19"/>
        <v>-0.11450492862191675</v>
      </c>
      <c r="V101" s="7"/>
      <c r="W101" s="28">
        <f t="shared" ca="1" si="20"/>
        <v>0.9918944200816715</v>
      </c>
      <c r="X101" s="27">
        <f t="shared" ca="1" si="24"/>
        <v>269.70403819843636</v>
      </c>
      <c r="Y101" s="7"/>
      <c r="Z101" s="28">
        <f t="shared" si="23"/>
        <v>269.54100000000011</v>
      </c>
      <c r="AA101" s="27">
        <f t="shared" si="21"/>
        <v>4.7043779191180377</v>
      </c>
      <c r="AB101" s="7"/>
      <c r="AC101" s="28">
        <f t="shared" ca="1" si="13"/>
        <v>0.16303819843625433</v>
      </c>
      <c r="AD101" s="27"/>
      <c r="AE101" s="7"/>
    </row>
    <row r="102" spans="1:31" s="26" customFormat="1" x14ac:dyDescent="0.25">
      <c r="A102" s="26">
        <v>17</v>
      </c>
      <c r="B102" s="26">
        <v>-614</v>
      </c>
      <c r="C102" s="26">
        <v>11163</v>
      </c>
      <c r="D102" s="26">
        <v>13076</v>
      </c>
      <c r="E102" s="26">
        <v>15061</v>
      </c>
      <c r="F102" s="26">
        <v>13145</v>
      </c>
      <c r="G102" s="27"/>
      <c r="H102" s="7"/>
      <c r="I102" s="28">
        <f t="shared" si="14"/>
        <v>-3898</v>
      </c>
      <c r="J102" s="27">
        <f t="shared" si="14"/>
        <v>-69</v>
      </c>
      <c r="K102" s="7"/>
      <c r="L102" s="124">
        <f t="shared" si="22"/>
        <v>0.99984309186288234</v>
      </c>
      <c r="M102" s="27">
        <f t="shared" ca="1" si="15"/>
        <v>3.1085777570566291E-6</v>
      </c>
      <c r="N102" s="44"/>
      <c r="O102" s="44"/>
      <c r="P102" s="7"/>
      <c r="Q102" s="28">
        <f t="shared" ca="1" si="16"/>
        <v>-3855.5640799809148</v>
      </c>
      <c r="R102" s="27">
        <f t="shared" ca="1" si="17"/>
        <v>-71.045818183975626</v>
      </c>
      <c r="S102" s="7"/>
      <c r="T102" s="28">
        <f t="shared" ca="1" si="18"/>
        <v>0.99795944329505193</v>
      </c>
      <c r="U102" s="27">
        <f t="shared" ca="1" si="19"/>
        <v>-1.8445014111092582E-2</v>
      </c>
      <c r="V102" s="7"/>
      <c r="W102" s="28">
        <f t="shared" ca="1" si="20"/>
        <v>0.99807997594013176</v>
      </c>
      <c r="X102" s="27">
        <f t="shared" ca="1" si="24"/>
        <v>264.17765962216367</v>
      </c>
      <c r="Y102" s="7"/>
      <c r="Z102" s="28">
        <f t="shared" si="23"/>
        <v>264.0150000000001</v>
      </c>
      <c r="AA102" s="27">
        <f t="shared" si="21"/>
        <v>4.6079310246528307</v>
      </c>
      <c r="AB102" s="7"/>
      <c r="AC102" s="28">
        <f t="shared" ca="1" si="13"/>
        <v>0.16265962216357366</v>
      </c>
      <c r="AD102" s="27"/>
      <c r="AE102" s="7"/>
    </row>
    <row r="103" spans="1:31" s="26" customFormat="1" x14ac:dyDescent="0.25">
      <c r="A103" s="26">
        <v>18</v>
      </c>
      <c r="B103" s="26">
        <v>-610</v>
      </c>
      <c r="C103" s="26">
        <v>11172</v>
      </c>
      <c r="D103" s="26">
        <v>13269</v>
      </c>
      <c r="E103" s="26">
        <v>15064</v>
      </c>
      <c r="F103" s="26">
        <v>12972</v>
      </c>
      <c r="G103" s="27"/>
      <c r="H103" s="7"/>
      <c r="I103" s="28">
        <f t="shared" si="14"/>
        <v>-3892</v>
      </c>
      <c r="J103" s="27">
        <f t="shared" si="14"/>
        <v>297</v>
      </c>
      <c r="K103" s="7"/>
      <c r="L103" s="124">
        <f t="shared" si="22"/>
        <v>0.99695147307126242</v>
      </c>
      <c r="M103" s="27">
        <f t="shared" ca="1" si="15"/>
        <v>9.2726780821307369E-7</v>
      </c>
      <c r="N103" s="44"/>
      <c r="O103" s="44"/>
      <c r="P103" s="7"/>
      <c r="Q103" s="28">
        <f t="shared" ca="1" si="16"/>
        <v>-3849.5640799809148</v>
      </c>
      <c r="R103" s="27">
        <f t="shared" ca="1" si="17"/>
        <v>294.95418181602435</v>
      </c>
      <c r="S103" s="7"/>
      <c r="T103" s="28">
        <f t="shared" ca="1" si="18"/>
        <v>0.99640642626938236</v>
      </c>
      <c r="U103" s="27">
        <f t="shared" ca="1" si="19"/>
        <v>7.6576414837452395E-2</v>
      </c>
      <c r="V103" s="7"/>
      <c r="W103" s="28">
        <f t="shared" ca="1" si="20"/>
        <v>0.99598852561256435</v>
      </c>
      <c r="X103" s="27">
        <f t="shared" ca="1" si="24"/>
        <v>258.72239843704108</v>
      </c>
      <c r="Y103" s="7"/>
      <c r="Z103" s="28">
        <f t="shared" si="23"/>
        <v>258.52500000000009</v>
      </c>
      <c r="AA103" s="27">
        <f t="shared" si="21"/>
        <v>4.5121124487183417</v>
      </c>
      <c r="AB103" s="7"/>
      <c r="AC103" s="28">
        <f t="shared" ca="1" si="13"/>
        <v>0.19739843704098803</v>
      </c>
      <c r="AD103" s="27"/>
      <c r="AE103" s="7"/>
    </row>
    <row r="104" spans="1:31" s="26" customFormat="1" x14ac:dyDescent="0.25">
      <c r="A104" s="26">
        <v>19</v>
      </c>
      <c r="B104" s="26">
        <v>-630</v>
      </c>
      <c r="C104" s="26">
        <v>11197</v>
      </c>
      <c r="D104" s="26">
        <v>13450</v>
      </c>
      <c r="E104" s="26">
        <v>15038</v>
      </c>
      <c r="F104" s="26">
        <v>12784</v>
      </c>
      <c r="G104" s="27"/>
      <c r="H104" s="7"/>
      <c r="I104" s="28">
        <f t="shared" si="14"/>
        <v>-3841</v>
      </c>
      <c r="J104" s="27">
        <f t="shared" si="14"/>
        <v>666</v>
      </c>
      <c r="K104" s="7"/>
      <c r="L104" s="124">
        <f t="shared" si="22"/>
        <v>0.98436514363849026</v>
      </c>
      <c r="M104" s="27">
        <f t="shared" ca="1" si="15"/>
        <v>4.4956559960908308E-6</v>
      </c>
      <c r="N104" s="44"/>
      <c r="O104" s="44"/>
      <c r="P104" s="7"/>
      <c r="Q104" s="28">
        <f t="shared" ca="1" si="16"/>
        <v>-3798.5640799809148</v>
      </c>
      <c r="R104" s="27">
        <f t="shared" ca="1" si="17"/>
        <v>663.9541818160244</v>
      </c>
      <c r="S104" s="7"/>
      <c r="T104" s="28">
        <f t="shared" ca="1" si="18"/>
        <v>0.9832057815511912</v>
      </c>
      <c r="U104" s="27">
        <f t="shared" ca="1" si="19"/>
        <v>0.17237670795770677</v>
      </c>
      <c r="V104" s="7"/>
      <c r="W104" s="28">
        <f t="shared" ca="1" si="20"/>
        <v>0.98224484743368989</v>
      </c>
      <c r="X104" s="27">
        <f t="shared" ca="1" si="24"/>
        <v>253.16529687955028</v>
      </c>
      <c r="Y104" s="7"/>
      <c r="Z104" s="28">
        <f t="shared" si="23"/>
        <v>252.8550000000001</v>
      </c>
      <c r="AA104" s="27">
        <f t="shared" si="21"/>
        <v>4.4131522801302641</v>
      </c>
      <c r="AB104" s="7"/>
      <c r="AC104" s="28">
        <f t="shared" ca="1" si="13"/>
        <v>0.31029687955017948</v>
      </c>
      <c r="AD104" s="27"/>
      <c r="AE104" s="7"/>
    </row>
    <row r="105" spans="1:31" s="26" customFormat="1" x14ac:dyDescent="0.25">
      <c r="A105" s="26">
        <v>20</v>
      </c>
      <c r="B105" s="26">
        <v>-623</v>
      </c>
      <c r="C105" s="26">
        <v>11233</v>
      </c>
      <c r="D105" s="26">
        <v>13633</v>
      </c>
      <c r="E105" s="26">
        <v>14988</v>
      </c>
      <c r="F105" s="26">
        <v>12594</v>
      </c>
      <c r="G105" s="27"/>
      <c r="H105" s="7"/>
      <c r="I105" s="28">
        <f t="shared" si="14"/>
        <v>-3755</v>
      </c>
      <c r="J105" s="27">
        <f t="shared" si="14"/>
        <v>1039</v>
      </c>
      <c r="K105" s="7"/>
      <c r="L105" s="124">
        <f t="shared" si="22"/>
        <v>0.96244576080814193</v>
      </c>
      <c r="M105" s="27">
        <f t="shared" ca="1" si="15"/>
        <v>9.0594209941566576E-6</v>
      </c>
      <c r="N105" s="44"/>
      <c r="O105" s="44"/>
      <c r="P105" s="7"/>
      <c r="Q105" s="28">
        <f t="shared" ca="1" si="16"/>
        <v>-3712.5640799809148</v>
      </c>
      <c r="R105" s="27">
        <f t="shared" ca="1" si="17"/>
        <v>1036.9541818160244</v>
      </c>
      <c r="S105" s="7"/>
      <c r="T105" s="28">
        <f t="shared" ca="1" si="18"/>
        <v>0.96094587084992766</v>
      </c>
      <c r="U105" s="27">
        <f t="shared" ca="1" si="19"/>
        <v>0.26921548664024031</v>
      </c>
      <c r="V105" s="7"/>
      <c r="W105" s="28">
        <f t="shared" ca="1" si="20"/>
        <v>0.95943587360192362</v>
      </c>
      <c r="X105" s="27">
        <f t="shared" ca="1" si="24"/>
        <v>247.44492881857605</v>
      </c>
      <c r="Y105" s="7"/>
      <c r="Z105" s="28">
        <f t="shared" si="23"/>
        <v>247.2480000000001</v>
      </c>
      <c r="AA105" s="27">
        <f t="shared" si="21"/>
        <v>4.315291668970942</v>
      </c>
      <c r="AB105" s="7"/>
      <c r="AC105" s="28">
        <f t="shared" ca="1" si="13"/>
        <v>0.19692881857594102</v>
      </c>
      <c r="AD105" s="27"/>
      <c r="AE105" s="7"/>
    </row>
    <row r="106" spans="1:31" s="26" customFormat="1" x14ac:dyDescent="0.25">
      <c r="A106" s="26">
        <v>21</v>
      </c>
      <c r="B106" s="26">
        <v>-631</v>
      </c>
      <c r="C106" s="26">
        <v>11294</v>
      </c>
      <c r="D106" s="26">
        <v>13809</v>
      </c>
      <c r="E106" s="26">
        <v>14932</v>
      </c>
      <c r="F106" s="26">
        <v>12413</v>
      </c>
      <c r="G106" s="27"/>
      <c r="H106" s="7"/>
      <c r="I106" s="28">
        <f t="shared" si="14"/>
        <v>-3638</v>
      </c>
      <c r="J106" s="27">
        <f t="shared" si="14"/>
        <v>1396</v>
      </c>
      <c r="K106" s="7"/>
      <c r="L106" s="124">
        <f t="shared" si="22"/>
        <v>0.93085826225598833</v>
      </c>
      <c r="M106" s="27">
        <f t="shared" ca="1" si="15"/>
        <v>4.9812687492333704E-6</v>
      </c>
      <c r="N106" s="44"/>
      <c r="O106" s="44"/>
      <c r="P106" s="7"/>
      <c r="Q106" s="28">
        <f t="shared" ca="1" si="16"/>
        <v>-3595.5640799809148</v>
      </c>
      <c r="R106" s="27">
        <f t="shared" ca="1" si="17"/>
        <v>1393.9541818160244</v>
      </c>
      <c r="S106" s="7"/>
      <c r="T106" s="28">
        <f t="shared" ca="1" si="18"/>
        <v>0.93066203884937138</v>
      </c>
      <c r="U106" s="27">
        <f t="shared" ca="1" si="19"/>
        <v>0.36190032307365716</v>
      </c>
      <c r="V106" s="7"/>
      <c r="W106" s="28">
        <f t="shared" ca="1" si="20"/>
        <v>0.92862638664358665</v>
      </c>
      <c r="X106" s="27">
        <f t="shared" ca="1" si="24"/>
        <v>241.82727990669696</v>
      </c>
      <c r="Y106" s="7"/>
      <c r="Z106" s="28">
        <f t="shared" si="23"/>
        <v>241.5690000000001</v>
      </c>
      <c r="AA106" s="27">
        <f t="shared" si="21"/>
        <v>4.2161744207501837</v>
      </c>
      <c r="AB106" s="7"/>
      <c r="AC106" s="28">
        <f t="shared" ca="1" si="13"/>
        <v>0.25827990669685619</v>
      </c>
      <c r="AD106" s="27"/>
      <c r="AE106" s="7"/>
    </row>
    <row r="107" spans="1:31" s="26" customFormat="1" x14ac:dyDescent="0.25">
      <c r="A107" s="26">
        <v>22</v>
      </c>
      <c r="B107" s="26">
        <v>-623</v>
      </c>
      <c r="C107" s="26">
        <v>11379</v>
      </c>
      <c r="D107" s="26">
        <v>13989</v>
      </c>
      <c r="E107" s="26">
        <v>14863</v>
      </c>
      <c r="F107" s="26">
        <v>12252</v>
      </c>
      <c r="G107" s="27"/>
      <c r="H107" s="7"/>
      <c r="I107" s="28">
        <f t="shared" si="14"/>
        <v>-3484</v>
      </c>
      <c r="J107" s="27">
        <f t="shared" si="14"/>
        <v>1737</v>
      </c>
      <c r="K107" s="7"/>
      <c r="L107" s="124">
        <f t="shared" si="22"/>
        <v>0.89070523034627669</v>
      </c>
      <c r="M107" s="27">
        <f t="shared" ca="1" si="15"/>
        <v>5.9628059834383846E-6</v>
      </c>
      <c r="N107" s="44"/>
      <c r="O107" s="44"/>
      <c r="P107" s="7"/>
      <c r="Q107" s="28">
        <f t="shared" ca="1" si="16"/>
        <v>-3441.5640799809148</v>
      </c>
      <c r="R107" s="27">
        <f t="shared" ca="1" si="17"/>
        <v>1734.9541818160244</v>
      </c>
      <c r="S107" s="7"/>
      <c r="T107" s="28">
        <f t="shared" ca="1" si="18"/>
        <v>0.890801268523853</v>
      </c>
      <c r="U107" s="27">
        <f t="shared" ca="1" si="19"/>
        <v>0.45043121725795726</v>
      </c>
      <c r="V107" s="7"/>
      <c r="W107" s="28">
        <f t="shared" ca="1" si="20"/>
        <v>0.88826334460295486</v>
      </c>
      <c r="X107" s="27">
        <f t="shared" ca="1" si="24"/>
        <v>236.22972511760929</v>
      </c>
      <c r="Y107" s="7"/>
      <c r="Z107" s="28">
        <f t="shared" si="23"/>
        <v>235.9620000000001</v>
      </c>
      <c r="AA107" s="27">
        <f t="shared" si="21"/>
        <v>4.1183138095908616</v>
      </c>
      <c r="AB107" s="7"/>
      <c r="AC107" s="28">
        <f t="shared" ca="1" si="13"/>
        <v>0.2677251176091886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11468</v>
      </c>
      <c r="D108" s="26">
        <v>14158</v>
      </c>
      <c r="E108" s="26">
        <v>14762</v>
      </c>
      <c r="F108" s="26">
        <v>12078</v>
      </c>
      <c r="G108" s="27"/>
      <c r="H108" s="7"/>
      <c r="I108" s="28">
        <f t="shared" si="14"/>
        <v>-3294</v>
      </c>
      <c r="J108" s="27">
        <f t="shared" si="14"/>
        <v>2080</v>
      </c>
      <c r="K108" s="7"/>
      <c r="L108" s="124">
        <f t="shared" si="22"/>
        <v>0.84033015869081418</v>
      </c>
      <c r="M108" s="27">
        <f t="shared" ca="1" si="15"/>
        <v>3.0661760502712967E-6</v>
      </c>
      <c r="N108" s="44"/>
      <c r="O108" s="44"/>
      <c r="P108" s="7"/>
      <c r="Q108" s="28">
        <f t="shared" ca="1" si="16"/>
        <v>-3251.5640799809148</v>
      </c>
      <c r="R108" s="27">
        <f t="shared" ca="1" si="17"/>
        <v>2077.9541818160242</v>
      </c>
      <c r="S108" s="7"/>
      <c r="T108" s="28">
        <f t="shared" ca="1" si="18"/>
        <v>0.84162239604431732</v>
      </c>
      <c r="U108" s="27">
        <f t="shared" ca="1" si="19"/>
        <v>0.53948135422339683</v>
      </c>
      <c r="V108" s="7"/>
      <c r="W108" s="28">
        <f t="shared" ca="1" si="20"/>
        <v>0.83857910870572772</v>
      </c>
      <c r="X108" s="27">
        <f t="shared" ca="1" si="24"/>
        <v>230.36461747234682</v>
      </c>
      <c r="Y108" s="7"/>
      <c r="Z108" s="28">
        <f t="shared" si="23"/>
        <v>230.1750000000001</v>
      </c>
      <c r="AA108" s="27">
        <f t="shared" si="21"/>
        <v>4.0173116057779499</v>
      </c>
      <c r="AB108" s="7"/>
      <c r="AC108" s="28">
        <f t="shared" ca="1" si="13"/>
        <v>0.18961747234672544</v>
      </c>
      <c r="AD108" s="27"/>
      <c r="AE108" s="7"/>
    </row>
    <row r="109" spans="1:31" s="26" customFormat="1" x14ac:dyDescent="0.25">
      <c r="A109" s="26">
        <v>24</v>
      </c>
      <c r="B109" s="26">
        <v>-625</v>
      </c>
      <c r="C109" s="26">
        <v>11585</v>
      </c>
      <c r="D109" s="26">
        <v>14317</v>
      </c>
      <c r="E109" s="26">
        <v>14660</v>
      </c>
      <c r="F109" s="26">
        <v>11926</v>
      </c>
      <c r="G109" s="27"/>
      <c r="H109" s="7"/>
      <c r="I109" s="28">
        <f t="shared" si="14"/>
        <v>-3075</v>
      </c>
      <c r="J109" s="27">
        <f t="shared" si="14"/>
        <v>2391</v>
      </c>
      <c r="K109" s="7"/>
      <c r="L109" s="124">
        <f t="shared" si="22"/>
        <v>0.78315110529094523</v>
      </c>
      <c r="M109" s="27">
        <f t="shared" ca="1" si="15"/>
        <v>2.9430362470860377E-6</v>
      </c>
      <c r="N109" s="44"/>
      <c r="O109" s="44"/>
      <c r="P109" s="7"/>
      <c r="Q109" s="28">
        <f t="shared" ca="1" si="16"/>
        <v>-3032.5640799809148</v>
      </c>
      <c r="R109" s="27">
        <f t="shared" ca="1" si="17"/>
        <v>2388.9541818160242</v>
      </c>
      <c r="S109" s="7"/>
      <c r="T109" s="28">
        <f t="shared" ca="1" si="18"/>
        <v>0.78493727460737872</v>
      </c>
      <c r="U109" s="27">
        <f t="shared" ca="1" si="19"/>
        <v>0.62022360669060317</v>
      </c>
      <c r="V109" s="7"/>
      <c r="W109" s="28">
        <f t="shared" ca="1" si="20"/>
        <v>0.78143557731184199</v>
      </c>
      <c r="X109" s="27">
        <f t="shared" ca="1" si="24"/>
        <v>224.6799759018279</v>
      </c>
      <c r="Y109" s="7"/>
      <c r="Z109" s="28">
        <f t="shared" si="23"/>
        <v>224.5500000000001</v>
      </c>
      <c r="AA109" s="27">
        <f t="shared" si="21"/>
        <v>3.9191368353532683</v>
      </c>
      <c r="AB109" s="7"/>
      <c r="AC109" s="28">
        <f t="shared" ca="1" si="13"/>
        <v>0.12997590182780527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11698</v>
      </c>
      <c r="D110" s="26">
        <v>14447</v>
      </c>
      <c r="E110" s="26">
        <v>14524</v>
      </c>
      <c r="F110" s="26">
        <v>11778</v>
      </c>
      <c r="G110" s="27"/>
      <c r="H110" s="7"/>
      <c r="I110" s="28">
        <f t="shared" si="14"/>
        <v>-2826</v>
      </c>
      <c r="J110" s="27">
        <f t="shared" si="14"/>
        <v>2669</v>
      </c>
      <c r="K110" s="7"/>
      <c r="L110" s="124">
        <f t="shared" si="22"/>
        <v>0.719194295653936</v>
      </c>
      <c r="M110" s="27">
        <f t="shared" ca="1" si="15"/>
        <v>6.8587131450427462E-6</v>
      </c>
      <c r="N110" s="44"/>
      <c r="O110" s="44"/>
      <c r="P110" s="7"/>
      <c r="Q110" s="28">
        <f t="shared" ca="1" si="16"/>
        <v>-2783.5640799809148</v>
      </c>
      <c r="R110" s="27">
        <f t="shared" ca="1" si="17"/>
        <v>2666.9541818160242</v>
      </c>
      <c r="S110" s="7"/>
      <c r="T110" s="28">
        <f t="shared" ca="1" si="18"/>
        <v>0.7204870680420925</v>
      </c>
      <c r="U110" s="27">
        <f t="shared" ca="1" si="19"/>
        <v>0.69239835326900612</v>
      </c>
      <c r="V110" s="7"/>
      <c r="W110" s="28">
        <f t="shared" ca="1" si="20"/>
        <v>0.71657538115646902</v>
      </c>
      <c r="X110" s="27">
        <f t="shared" ca="1" si="24"/>
        <v>219.10198565703877</v>
      </c>
      <c r="Y110" s="7"/>
      <c r="Z110" s="28">
        <f t="shared" si="23"/>
        <v>218.98800000000008</v>
      </c>
      <c r="AA110" s="27">
        <f t="shared" si="21"/>
        <v>3.822061622357344</v>
      </c>
      <c r="AB110" s="7"/>
      <c r="AC110" s="28">
        <f t="shared" ca="1" si="13"/>
        <v>0.11398565703868258</v>
      </c>
      <c r="AD110" s="27"/>
      <c r="AE110" s="7"/>
    </row>
    <row r="111" spans="1:31" s="26" customFormat="1" x14ac:dyDescent="0.25">
      <c r="A111" s="26">
        <v>26</v>
      </c>
      <c r="B111" s="26">
        <v>-602</v>
      </c>
      <c r="C111" s="26">
        <v>11842</v>
      </c>
      <c r="D111" s="26">
        <v>14583</v>
      </c>
      <c r="E111" s="26">
        <v>14403</v>
      </c>
      <c r="F111" s="26">
        <v>11656</v>
      </c>
      <c r="G111" s="27"/>
      <c r="H111" s="7"/>
      <c r="I111" s="28">
        <f t="shared" si="14"/>
        <v>-2561</v>
      </c>
      <c r="J111" s="27">
        <f t="shared" si="14"/>
        <v>2927</v>
      </c>
      <c r="K111" s="7"/>
      <c r="L111" s="124">
        <f t="shared" si="22"/>
        <v>0.65037657455042852</v>
      </c>
      <c r="M111" s="27">
        <f t="shared" ca="1" si="15"/>
        <v>7.6918226754589021E-6</v>
      </c>
      <c r="N111" s="44"/>
      <c r="O111" s="44"/>
      <c r="P111" s="7"/>
      <c r="Q111" s="28">
        <f t="shared" ca="1" si="16"/>
        <v>-2518.5640799809148</v>
      </c>
      <c r="R111" s="27">
        <f t="shared" ca="1" si="17"/>
        <v>2924.9541818160242</v>
      </c>
      <c r="S111" s="7"/>
      <c r="T111" s="28">
        <f t="shared" ca="1" si="18"/>
        <v>0.6518954827416874</v>
      </c>
      <c r="U111" s="27">
        <f t="shared" ca="1" si="19"/>
        <v>0.75938067203601323</v>
      </c>
      <c r="V111" s="7"/>
      <c r="W111" s="28">
        <f t="shared" ca="1" si="20"/>
        <v>0.64760316100833659</v>
      </c>
      <c r="X111" s="27">
        <f t="shared" ca="1" si="24"/>
        <v>213.57661565380545</v>
      </c>
      <c r="Y111" s="7"/>
      <c r="Z111" s="28">
        <f t="shared" si="23"/>
        <v>213.57000000000008</v>
      </c>
      <c r="AA111" s="27">
        <f t="shared" si="21"/>
        <v>3.7274996834842908</v>
      </c>
      <c r="AB111" s="7"/>
      <c r="AC111" s="28">
        <f t="shared" ca="1" si="13"/>
        <v>6.6156538053689928E-3</v>
      </c>
      <c r="AD111" s="27"/>
      <c r="AE111" s="7"/>
    </row>
    <row r="112" spans="1:31" s="26" customFormat="1" x14ac:dyDescent="0.25">
      <c r="A112" s="26">
        <v>27</v>
      </c>
      <c r="B112" s="26">
        <v>-614</v>
      </c>
      <c r="C112" s="26">
        <v>11978</v>
      </c>
      <c r="D112" s="26">
        <v>14685</v>
      </c>
      <c r="E112" s="26">
        <v>14244</v>
      </c>
      <c r="F112" s="26">
        <v>11534</v>
      </c>
      <c r="G112" s="27"/>
      <c r="H112" s="7"/>
      <c r="I112" s="28">
        <f t="shared" si="14"/>
        <v>-2266</v>
      </c>
      <c r="J112" s="27">
        <f t="shared" si="14"/>
        <v>3151</v>
      </c>
      <c r="K112" s="7"/>
      <c r="L112" s="124">
        <f t="shared" si="22"/>
        <v>0.57420533076981517</v>
      </c>
      <c r="M112" s="27">
        <f t="shared" ca="1" si="15"/>
        <v>1.0821360327003004E-5</v>
      </c>
      <c r="N112" s="44"/>
      <c r="O112" s="44"/>
      <c r="P112" s="7"/>
      <c r="Q112" s="28">
        <f t="shared" ca="1" si="16"/>
        <v>-2223.5640799809148</v>
      </c>
      <c r="R112" s="27">
        <f t="shared" ca="1" si="17"/>
        <v>3148.9541818160242</v>
      </c>
      <c r="S112" s="7"/>
      <c r="T112" s="28">
        <f t="shared" ca="1" si="18"/>
        <v>0.57553881231293458</v>
      </c>
      <c r="U112" s="27">
        <f t="shared" ca="1" si="19"/>
        <v>0.81753586352364738</v>
      </c>
      <c r="V112" s="7"/>
      <c r="W112" s="28">
        <f t="shared" ca="1" si="20"/>
        <v>0.57091574715984217</v>
      </c>
      <c r="X112" s="27">
        <f t="shared" ca="1" si="24"/>
        <v>208.04695728490367</v>
      </c>
      <c r="Y112" s="7"/>
      <c r="Z112" s="28">
        <f t="shared" si="23"/>
        <v>208.04400000000007</v>
      </c>
      <c r="AA112" s="27">
        <f t="shared" si="21"/>
        <v>3.6310527890190838</v>
      </c>
      <c r="AB112" s="7"/>
      <c r="AC112" s="28">
        <f t="shared" ca="1" si="13"/>
        <v>2.9572849036014759E-3</v>
      </c>
      <c r="AD112" s="27"/>
      <c r="AE112" s="7"/>
    </row>
    <row r="113" spans="1:31" s="26" customFormat="1" x14ac:dyDescent="0.25">
      <c r="A113" s="26">
        <v>28</v>
      </c>
      <c r="B113" s="26">
        <v>-644</v>
      </c>
      <c r="C113" s="26">
        <v>12145</v>
      </c>
      <c r="D113" s="26">
        <v>14792</v>
      </c>
      <c r="E113" s="26">
        <v>14083</v>
      </c>
      <c r="F113" s="26">
        <v>11428</v>
      </c>
      <c r="G113" s="27"/>
      <c r="H113" s="7"/>
      <c r="I113" s="28">
        <f t="shared" si="14"/>
        <v>-1938</v>
      </c>
      <c r="J113" s="27">
        <f t="shared" si="14"/>
        <v>3364</v>
      </c>
      <c r="K113" s="7"/>
      <c r="L113" s="124">
        <f t="shared" si="22"/>
        <v>0.48859078534320932</v>
      </c>
      <c r="M113" s="27">
        <f t="shared" ca="1" si="15"/>
        <v>8.3405504458239987E-6</v>
      </c>
      <c r="N113" s="44"/>
      <c r="O113" s="44"/>
      <c r="P113" s="7"/>
      <c r="Q113" s="28">
        <f t="shared" ca="1" si="16"/>
        <v>-1895.5640799809148</v>
      </c>
      <c r="R113" s="27">
        <f t="shared" ca="1" si="17"/>
        <v>3361.9541818160242</v>
      </c>
      <c r="S113" s="7"/>
      <c r="T113" s="28">
        <f t="shared" ca="1" si="18"/>
        <v>0.49064054824299924</v>
      </c>
      <c r="U113" s="27">
        <f t="shared" ca="1" si="19"/>
        <v>0.87283521971501365</v>
      </c>
      <c r="V113" s="7"/>
      <c r="W113" s="28">
        <f t="shared" ca="1" si="20"/>
        <v>0.48570278422724278</v>
      </c>
      <c r="X113" s="27">
        <f t="shared" ca="1" si="24"/>
        <v>202.21335899238102</v>
      </c>
      <c r="Y113" s="7"/>
      <c r="Z113" s="28">
        <f t="shared" si="23"/>
        <v>202.24800000000008</v>
      </c>
      <c r="AA113" s="27">
        <f t="shared" si="21"/>
        <v>3.5298935055734932</v>
      </c>
      <c r="AB113" s="7"/>
      <c r="AC113" s="28">
        <f t="shared" ca="1" si="13"/>
        <v>-3.4641007619057973E-2</v>
      </c>
      <c r="AD113" s="27"/>
      <c r="AE113" s="7"/>
    </row>
    <row r="114" spans="1:31" s="26" customFormat="1" x14ac:dyDescent="0.25">
      <c r="A114" s="26">
        <v>29</v>
      </c>
      <c r="B114" s="26">
        <v>-622</v>
      </c>
      <c r="C114" s="26">
        <v>12321</v>
      </c>
      <c r="D114" s="26">
        <v>14889</v>
      </c>
      <c r="E114" s="26">
        <v>13921</v>
      </c>
      <c r="F114" s="26">
        <v>11351</v>
      </c>
      <c r="G114" s="27"/>
      <c r="H114" s="7"/>
      <c r="I114" s="28">
        <f t="shared" si="14"/>
        <v>-1600</v>
      </c>
      <c r="J114" s="27">
        <f t="shared" si="14"/>
        <v>3538</v>
      </c>
      <c r="K114" s="7"/>
      <c r="L114" s="124">
        <f t="shared" si="22"/>
        <v>0.40114855735246696</v>
      </c>
      <c r="M114" s="27">
        <f t="shared" ca="1" si="15"/>
        <v>1.017461946945035E-5</v>
      </c>
      <c r="N114" s="44"/>
      <c r="O114" s="44"/>
      <c r="P114" s="7"/>
      <c r="Q114" s="28">
        <f t="shared" ca="1" si="16"/>
        <v>-1557.5640799809148</v>
      </c>
      <c r="R114" s="27">
        <f t="shared" ca="1" si="17"/>
        <v>3535.9541818160242</v>
      </c>
      <c r="S114" s="7"/>
      <c r="T114" s="28">
        <f t="shared" ca="1" si="18"/>
        <v>0.40315392246361464</v>
      </c>
      <c r="U114" s="27">
        <f t="shared" ca="1" si="19"/>
        <v>0.91800934167415804</v>
      </c>
      <c r="V114" s="7"/>
      <c r="W114" s="28">
        <f t="shared" ca="1" si="20"/>
        <v>0.39795878941898805</v>
      </c>
      <c r="X114" s="27">
        <f t="shared" ca="1" si="24"/>
        <v>196.55574901367925</v>
      </c>
      <c r="Y114" s="7"/>
      <c r="Z114" s="28">
        <f t="shared" si="23"/>
        <v>196.65000000000006</v>
      </c>
      <c r="AA114" s="27">
        <f t="shared" si="21"/>
        <v>3.43218997404685</v>
      </c>
      <c r="AB114" s="7"/>
      <c r="AC114" s="28">
        <f t="shared" ca="1" si="13"/>
        <v>-9.4250986320815855E-2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12494</v>
      </c>
      <c r="D115" s="26">
        <v>14953</v>
      </c>
      <c r="E115" s="26">
        <v>13736</v>
      </c>
      <c r="F115" s="26">
        <v>11276</v>
      </c>
      <c r="G115" s="27"/>
      <c r="H115" s="7"/>
      <c r="I115" s="28">
        <f t="shared" si="14"/>
        <v>-1242</v>
      </c>
      <c r="J115" s="27">
        <f t="shared" si="14"/>
        <v>3677</v>
      </c>
      <c r="K115" s="7"/>
      <c r="L115" s="124">
        <f t="shared" si="22"/>
        <v>0.30823673431735027</v>
      </c>
      <c r="M115" s="27">
        <f t="shared" ca="1" si="15"/>
        <v>9.9052397563833945E-6</v>
      </c>
      <c r="N115" s="44"/>
      <c r="O115" s="44"/>
      <c r="P115" s="7"/>
      <c r="Q115" s="28">
        <f t="shared" ca="1" si="16"/>
        <v>-1199.5640799809148</v>
      </c>
      <c r="R115" s="27">
        <f t="shared" ca="1" si="17"/>
        <v>3674.9541818160242</v>
      </c>
      <c r="S115" s="7"/>
      <c r="T115" s="28">
        <f t="shared" ca="1" si="18"/>
        <v>0.31049057326533153</v>
      </c>
      <c r="U115" s="27">
        <f t="shared" ca="1" si="19"/>
        <v>0.95409671496335957</v>
      </c>
      <c r="V115" s="7"/>
      <c r="W115" s="28">
        <f t="shared" ca="1" si="20"/>
        <v>0.30508947523103669</v>
      </c>
      <c r="X115" s="27">
        <f t="shared" ca="1" si="24"/>
        <v>190.85153186562093</v>
      </c>
      <c r="Y115" s="7"/>
      <c r="Z115" s="28">
        <f t="shared" si="23"/>
        <v>190.95300000000006</v>
      </c>
      <c r="AA115" s="27">
        <f t="shared" si="21"/>
        <v>3.3327585665607331</v>
      </c>
      <c r="AB115" s="7"/>
      <c r="AC115" s="28">
        <f t="shared" ca="1" si="13"/>
        <v>-0.10146813437913238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12684</v>
      </c>
      <c r="D116" s="26">
        <v>15003</v>
      </c>
      <c r="E116" s="26">
        <v>13549</v>
      </c>
      <c r="F116" s="26">
        <v>11224</v>
      </c>
      <c r="G116" s="27"/>
      <c r="H116" s="7"/>
      <c r="I116" s="28">
        <f t="shared" si="14"/>
        <v>-865</v>
      </c>
      <c r="J116" s="27">
        <f t="shared" si="14"/>
        <v>3779</v>
      </c>
      <c r="K116" s="7"/>
      <c r="L116" s="124">
        <f t="shared" si="22"/>
        <v>0.21212650416454024</v>
      </c>
      <c r="M116" s="27">
        <f t="shared" ca="1" si="15"/>
        <v>2.2751755719499938E-5</v>
      </c>
      <c r="N116" s="44"/>
      <c r="O116" s="44"/>
      <c r="P116" s="7"/>
      <c r="Q116" s="28">
        <f t="shared" ca="1" si="16"/>
        <v>-822.56407998091493</v>
      </c>
      <c r="R116" s="27">
        <f t="shared" ca="1" si="17"/>
        <v>3776.9541818160242</v>
      </c>
      <c r="S116" s="7"/>
      <c r="T116" s="28">
        <f t="shared" ca="1" si="18"/>
        <v>0.21290933681909491</v>
      </c>
      <c r="U116" s="27">
        <f t="shared" ca="1" si="19"/>
        <v>0.98057809680147856</v>
      </c>
      <c r="V116" s="7"/>
      <c r="W116" s="28">
        <f t="shared" ca="1" si="20"/>
        <v>0.20735662411159342</v>
      </c>
      <c r="X116" s="27">
        <f t="shared" ca="1" si="24"/>
        <v>185.05900002404815</v>
      </c>
      <c r="Y116" s="7"/>
      <c r="Z116" s="28">
        <f t="shared" si="23"/>
        <v>185.24700000000007</v>
      </c>
      <c r="AA116" s="27">
        <f t="shared" si="21"/>
        <v>3.2331700794419369</v>
      </c>
      <c r="AB116" s="7"/>
      <c r="AC116" s="28">
        <f t="shared" ca="1" si="13"/>
        <v>-0.18799997595192508</v>
      </c>
      <c r="AD116" s="27"/>
      <c r="AE116" s="7"/>
    </row>
    <row r="117" spans="1:31" s="26" customFormat="1" x14ac:dyDescent="0.25">
      <c r="A117" s="26">
        <v>32</v>
      </c>
      <c r="B117" s="26">
        <v>-626</v>
      </c>
      <c r="C117" s="26">
        <v>12872</v>
      </c>
      <c r="D117" s="26">
        <v>15037</v>
      </c>
      <c r="E117" s="26">
        <v>13362</v>
      </c>
      <c r="F117" s="26">
        <v>11194</v>
      </c>
      <c r="G117" s="27"/>
      <c r="H117" s="7"/>
      <c r="I117" s="28">
        <f t="shared" si="14"/>
        <v>-490</v>
      </c>
      <c r="J117" s="27">
        <f t="shared" si="14"/>
        <v>3843</v>
      </c>
      <c r="K117" s="7"/>
      <c r="L117" s="124">
        <f t="shared" si="22"/>
        <v>0.11516253666340402</v>
      </c>
      <c r="M117" s="27">
        <f t="shared" ca="1" si="15"/>
        <v>2.4653039210478911E-5</v>
      </c>
      <c r="N117" s="44"/>
      <c r="O117" s="44"/>
      <c r="P117" s="7"/>
      <c r="Q117" s="28">
        <f t="shared" ca="1" si="16"/>
        <v>-447.56407998091487</v>
      </c>
      <c r="R117" s="27">
        <f t="shared" ca="1" si="17"/>
        <v>3840.9541818160242</v>
      </c>
      <c r="S117" s="7"/>
      <c r="T117" s="28">
        <f t="shared" ca="1" si="18"/>
        <v>0.11584577271474809</v>
      </c>
      <c r="U117" s="27">
        <f t="shared" ca="1" si="19"/>
        <v>0.99719386579794544</v>
      </c>
      <c r="V117" s="7"/>
      <c r="W117" s="28">
        <f t="shared" ca="1" si="20"/>
        <v>0.11019735396681783</v>
      </c>
      <c r="X117" s="27">
        <f t="shared" ca="1" si="24"/>
        <v>179.4249498539848</v>
      </c>
      <c r="Y117" s="7"/>
      <c r="Z117" s="28">
        <f t="shared" si="23"/>
        <v>179.61300000000008</v>
      </c>
      <c r="AA117" s="27">
        <f t="shared" si="21"/>
        <v>3.1348382293845765</v>
      </c>
      <c r="AB117" s="7"/>
      <c r="AC117" s="28">
        <f t="shared" ca="1" si="13"/>
        <v>-0.18805014601528569</v>
      </c>
      <c r="AD117" s="27"/>
      <c r="AE117" s="7"/>
    </row>
    <row r="118" spans="1:31" s="26" customFormat="1" x14ac:dyDescent="0.25">
      <c r="A118" s="26">
        <v>33</v>
      </c>
      <c r="B118" s="26">
        <v>-616</v>
      </c>
      <c r="C118" s="26">
        <v>13059</v>
      </c>
      <c r="D118" s="26">
        <v>15049</v>
      </c>
      <c r="E118" s="26">
        <v>13177</v>
      </c>
      <c r="F118" s="26">
        <v>11180</v>
      </c>
      <c r="G118" s="27"/>
      <c r="H118" s="7"/>
      <c r="I118" s="28">
        <f t="shared" si="14"/>
        <v>-118</v>
      </c>
      <c r="J118" s="27">
        <f t="shared" si="14"/>
        <v>3869</v>
      </c>
      <c r="K118" s="7"/>
      <c r="L118" s="124">
        <f t="shared" si="22"/>
        <v>1.8656487257399199E-2</v>
      </c>
      <c r="M118" s="27">
        <f t="shared" ca="1" si="15"/>
        <v>2.2905624994004401E-5</v>
      </c>
      <c r="N118" s="44"/>
      <c r="O118" s="44"/>
      <c r="P118" s="7"/>
      <c r="Q118" s="28">
        <f t="shared" ca="1" si="16"/>
        <v>-75.564079980914897</v>
      </c>
      <c r="R118" s="27">
        <f t="shared" ca="1" si="17"/>
        <v>3866.9541818160242</v>
      </c>
      <c r="S118" s="7"/>
      <c r="T118" s="28">
        <f t="shared" ca="1" si="18"/>
        <v>1.955871712323606E-2</v>
      </c>
      <c r="U118" s="27">
        <f t="shared" ca="1" si="19"/>
        <v>1.0039440219527602</v>
      </c>
      <c r="V118" s="7"/>
      <c r="W118" s="28">
        <f t="shared" ca="1" si="20"/>
        <v>1.3870505122664009E-2</v>
      </c>
      <c r="X118" s="27">
        <f t="shared" ca="1" si="24"/>
        <v>173.91047460934396</v>
      </c>
      <c r="Y118" s="7"/>
      <c r="Z118" s="28">
        <f t="shared" si="23"/>
        <v>174.06900000000007</v>
      </c>
      <c r="AA118" s="27">
        <f t="shared" si="21"/>
        <v>3.0380771756540108</v>
      </c>
      <c r="AB118" s="7"/>
      <c r="AC118" s="28">
        <f t="shared" ca="1" si="13"/>
        <v>-0.15852539065610927</v>
      </c>
      <c r="AD118" s="27"/>
      <c r="AE118" s="7"/>
    </row>
    <row r="119" spans="1:31" s="26" customFormat="1" x14ac:dyDescent="0.25">
      <c r="A119" s="26">
        <v>34</v>
      </c>
      <c r="B119" s="26">
        <v>-599</v>
      </c>
      <c r="C119" s="26">
        <v>13249</v>
      </c>
      <c r="D119" s="26">
        <v>15048</v>
      </c>
      <c r="E119" s="26">
        <v>13001</v>
      </c>
      <c r="F119" s="26">
        <v>11188</v>
      </c>
      <c r="G119" s="27"/>
      <c r="H119" s="7"/>
      <c r="I119" s="28">
        <f t="shared" si="14"/>
        <v>248</v>
      </c>
      <c r="J119" s="27">
        <f t="shared" si="14"/>
        <v>3860</v>
      </c>
      <c r="K119" s="7"/>
      <c r="L119" s="124">
        <f t="shared" si="22"/>
        <v>-7.536161289398273E-2</v>
      </c>
      <c r="M119" s="27">
        <f t="shared" ca="1" si="15"/>
        <v>3.014231506243701E-5</v>
      </c>
      <c r="N119" s="44"/>
      <c r="O119" s="44"/>
      <c r="P119" s="7"/>
      <c r="Q119" s="28">
        <f t="shared" ca="1" si="16"/>
        <v>290.43592001908513</v>
      </c>
      <c r="R119" s="27">
        <f t="shared" ca="1" si="17"/>
        <v>3857.9541818160242</v>
      </c>
      <c r="S119" s="7"/>
      <c r="T119" s="28">
        <f t="shared" ca="1" si="18"/>
        <v>-7.5175321442606427E-2</v>
      </c>
      <c r="U119" s="27">
        <f t="shared" ca="1" si="19"/>
        <v>1.001607429437632</v>
      </c>
      <c r="V119" s="7"/>
      <c r="W119" s="28">
        <f t="shared" ca="1" si="20"/>
        <v>-8.0851814626381732E-2</v>
      </c>
      <c r="X119" s="27">
        <f t="shared" ca="1" si="24"/>
        <v>168.50389888146788</v>
      </c>
      <c r="Y119" s="7"/>
      <c r="Z119" s="28">
        <f t="shared" si="23"/>
        <v>168.67800000000008</v>
      </c>
      <c r="AA119" s="27">
        <f t="shared" si="21"/>
        <v>2.9439864756789969</v>
      </c>
      <c r="AB119" s="7"/>
      <c r="AC119" s="28">
        <f t="shared" ca="1" si="13"/>
        <v>-0.17410111853220656</v>
      </c>
      <c r="AD119" s="27"/>
      <c r="AE119" s="7"/>
    </row>
    <row r="120" spans="1:31" s="26" customFormat="1" x14ac:dyDescent="0.25">
      <c r="A120" s="26">
        <v>35</v>
      </c>
      <c r="B120" s="26">
        <v>-623</v>
      </c>
      <c r="C120" s="26">
        <v>13426</v>
      </c>
      <c r="D120" s="26">
        <v>15018</v>
      </c>
      <c r="E120" s="26">
        <v>12806</v>
      </c>
      <c r="F120" s="26">
        <v>11206</v>
      </c>
      <c r="G120" s="27"/>
      <c r="H120" s="7"/>
      <c r="I120" s="28">
        <f t="shared" si="14"/>
        <v>620</v>
      </c>
      <c r="J120" s="27">
        <f t="shared" si="14"/>
        <v>3812</v>
      </c>
      <c r="K120" s="7"/>
      <c r="L120" s="124">
        <f t="shared" si="22"/>
        <v>-0.17242768687121315</v>
      </c>
      <c r="M120" s="27">
        <f t="shared" ca="1" si="15"/>
        <v>2.1549260232022881E-5</v>
      </c>
      <c r="N120" s="44"/>
      <c r="O120" s="44"/>
      <c r="P120" s="7"/>
      <c r="Q120" s="28">
        <f t="shared" ca="1" si="16"/>
        <v>662.43592001908507</v>
      </c>
      <c r="R120" s="27">
        <f t="shared" ca="1" si="17"/>
        <v>3809.9541818160242</v>
      </c>
      <c r="S120" s="7"/>
      <c r="T120" s="28">
        <f t="shared" ca="1" si="18"/>
        <v>-0.17146237703411846</v>
      </c>
      <c r="U120" s="27">
        <f t="shared" ca="1" si="19"/>
        <v>0.98914560269028184</v>
      </c>
      <c r="V120" s="7"/>
      <c r="W120" s="28">
        <f t="shared" ca="1" si="20"/>
        <v>-0.17706980494726668</v>
      </c>
      <c r="X120" s="27">
        <f t="shared" ca="1" si="24"/>
        <v>162.96974408515223</v>
      </c>
      <c r="Y120" s="7"/>
      <c r="Z120" s="28">
        <f t="shared" si="23"/>
        <v>163.07100000000008</v>
      </c>
      <c r="AA120" s="27">
        <f t="shared" si="21"/>
        <v>2.8461258645196748</v>
      </c>
      <c r="AB120" s="7"/>
      <c r="AC120" s="28">
        <f t="shared" ca="1" si="13"/>
        <v>-0.10125591484785446</v>
      </c>
      <c r="AD120" s="27"/>
      <c r="AE120" s="7"/>
    </row>
    <row r="121" spans="1:31" s="26" customFormat="1" x14ac:dyDescent="0.25">
      <c r="A121" s="26">
        <v>36</v>
      </c>
      <c r="B121" s="26">
        <v>-623</v>
      </c>
      <c r="C121" s="26">
        <v>13611</v>
      </c>
      <c r="D121" s="26">
        <v>14969</v>
      </c>
      <c r="E121" s="26">
        <v>12617</v>
      </c>
      <c r="F121" s="26">
        <v>11245</v>
      </c>
      <c r="G121" s="27"/>
      <c r="H121" s="7"/>
      <c r="I121" s="28">
        <f t="shared" si="14"/>
        <v>994</v>
      </c>
      <c r="J121" s="27">
        <f t="shared" si="14"/>
        <v>3724</v>
      </c>
      <c r="K121" s="7"/>
      <c r="L121" s="124">
        <f t="shared" si="22"/>
        <v>-0.2678437901581931</v>
      </c>
      <c r="M121" s="27">
        <f t="shared" ca="1" si="15"/>
        <v>3.4843559223356511E-5</v>
      </c>
      <c r="N121" s="44"/>
      <c r="O121" s="44"/>
      <c r="P121" s="7"/>
      <c r="Q121" s="28">
        <f t="shared" ca="1" si="16"/>
        <v>1036.4359200190852</v>
      </c>
      <c r="R121" s="27">
        <f t="shared" ca="1" si="17"/>
        <v>3721.9541818160242</v>
      </c>
      <c r="S121" s="7"/>
      <c r="T121" s="28">
        <f t="shared" ca="1" si="18"/>
        <v>-0.26826710496752038</v>
      </c>
      <c r="U121" s="27">
        <f t="shared" ca="1" si="19"/>
        <v>0.96629892032013986</v>
      </c>
      <c r="V121" s="7"/>
      <c r="W121" s="28">
        <f t="shared" ca="1" si="20"/>
        <v>-0.27374663347504952</v>
      </c>
      <c r="X121" s="27">
        <f t="shared" ca="1" si="24"/>
        <v>157.30182078976702</v>
      </c>
      <c r="Y121" s="7"/>
      <c r="Z121" s="28">
        <f t="shared" si="23"/>
        <v>157.46400000000008</v>
      </c>
      <c r="AA121" s="27">
        <f t="shared" si="21"/>
        <v>2.7482652533603522</v>
      </c>
      <c r="AB121" s="7"/>
      <c r="AC121" s="28">
        <f t="shared" ca="1" si="13"/>
        <v>-0.16217921023306303</v>
      </c>
      <c r="AD121" s="27"/>
      <c r="AE121" s="7"/>
    </row>
    <row r="122" spans="1:31" s="26" customFormat="1" x14ac:dyDescent="0.25">
      <c r="A122" s="26">
        <v>37</v>
      </c>
      <c r="B122" s="26">
        <v>-638</v>
      </c>
      <c r="C122" s="26">
        <v>13804</v>
      </c>
      <c r="D122" s="26">
        <v>14916</v>
      </c>
      <c r="E122" s="26">
        <v>12442</v>
      </c>
      <c r="F122" s="26">
        <v>11315</v>
      </c>
      <c r="G122" s="27"/>
      <c r="H122" s="7"/>
      <c r="I122" s="28">
        <f t="shared" si="14"/>
        <v>1362</v>
      </c>
      <c r="J122" s="27">
        <f t="shared" si="14"/>
        <v>3601</v>
      </c>
      <c r="K122" s="7"/>
      <c r="L122" s="124">
        <f t="shared" si="22"/>
        <v>-0.36289345995409295</v>
      </c>
      <c r="M122" s="27">
        <f t="shared" ca="1" si="15"/>
        <v>3.5111229724215057E-5</v>
      </c>
      <c r="N122" s="44"/>
      <c r="O122" s="44"/>
      <c r="P122" s="7"/>
      <c r="Q122" s="28">
        <f t="shared" ca="1" si="16"/>
        <v>1404.4359200190852</v>
      </c>
      <c r="R122" s="27">
        <f t="shared" ca="1" si="17"/>
        <v>3598.9541818160242</v>
      </c>
      <c r="S122" s="7"/>
      <c r="T122" s="28">
        <f t="shared" ca="1" si="18"/>
        <v>-0.3635188158752527</v>
      </c>
      <c r="U122" s="27">
        <f t="shared" ca="1" si="19"/>
        <v>0.93436548928005514</v>
      </c>
      <c r="V122" s="7"/>
      <c r="W122" s="28">
        <f t="shared" ca="1" si="20"/>
        <v>-0.36881893290772416</v>
      </c>
      <c r="X122" s="27">
        <f t="shared" ca="1" si="24"/>
        <v>151.578456384334</v>
      </c>
      <c r="Y122" s="7"/>
      <c r="Z122" s="28">
        <f t="shared" si="23"/>
        <v>151.72200000000009</v>
      </c>
      <c r="AA122" s="27">
        <f t="shared" si="21"/>
        <v>2.6480484477108384</v>
      </c>
      <c r="AB122" s="7"/>
      <c r="AC122" s="28">
        <f t="shared" ca="1" si="13"/>
        <v>-0.14354361566608986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13969</v>
      </c>
      <c r="D123" s="26">
        <v>14833</v>
      </c>
      <c r="E123" s="26">
        <v>12258</v>
      </c>
      <c r="F123" s="26">
        <v>11387</v>
      </c>
      <c r="G123" s="27"/>
      <c r="H123" s="7"/>
      <c r="I123" s="28">
        <f t="shared" si="14"/>
        <v>1711</v>
      </c>
      <c r="J123" s="27">
        <f t="shared" si="14"/>
        <v>3446</v>
      </c>
      <c r="K123" s="7"/>
      <c r="L123" s="124">
        <f t="shared" si="22"/>
        <v>-0.45332167905739668</v>
      </c>
      <c r="M123" s="27">
        <f t="shared" ca="1" si="15"/>
        <v>3.1410567467694619E-5</v>
      </c>
      <c r="N123" s="44"/>
      <c r="O123" s="44"/>
      <c r="P123" s="7"/>
      <c r="Q123" s="28">
        <f t="shared" ca="1" si="16"/>
        <v>1753.4359200190852</v>
      </c>
      <c r="R123" s="27">
        <f t="shared" ca="1" si="17"/>
        <v>3443.9541818160242</v>
      </c>
      <c r="S123" s="7"/>
      <c r="T123" s="28">
        <f t="shared" ca="1" si="18"/>
        <v>-0.45385263953503147</v>
      </c>
      <c r="U123" s="27">
        <f t="shared" ca="1" si="19"/>
        <v>0.89412417374173692</v>
      </c>
      <c r="V123" s="7"/>
      <c r="W123" s="28">
        <f t="shared" ca="1" si="20"/>
        <v>-0.45892619219126429</v>
      </c>
      <c r="X123" s="27">
        <f t="shared" ca="1" si="24"/>
        <v>145.94890330971452</v>
      </c>
      <c r="Y123" s="7"/>
      <c r="Z123" s="28">
        <f t="shared" si="23"/>
        <v>146.04300000000009</v>
      </c>
      <c r="AA123" s="27">
        <f t="shared" si="21"/>
        <v>2.5489311994900801</v>
      </c>
      <c r="AB123" s="7"/>
      <c r="AC123" s="28">
        <f t="shared" ca="1" si="13"/>
        <v>-9.4096690285567774E-2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14144</v>
      </c>
      <c r="D124" s="26">
        <v>14738</v>
      </c>
      <c r="E124" s="26">
        <v>12097</v>
      </c>
      <c r="F124" s="26">
        <v>11487</v>
      </c>
      <c r="G124" s="27"/>
      <c r="H124" s="7"/>
      <c r="I124" s="28">
        <f t="shared" si="14"/>
        <v>2047</v>
      </c>
      <c r="J124" s="27">
        <f t="shared" si="14"/>
        <v>3251</v>
      </c>
      <c r="K124" s="7"/>
      <c r="L124" s="124">
        <f t="shared" si="22"/>
        <v>-0.53903542264137949</v>
      </c>
      <c r="M124" s="27">
        <f t="shared" ca="1" si="15"/>
        <v>4.322092283023448E-5</v>
      </c>
      <c r="N124" s="44"/>
      <c r="O124" s="44"/>
      <c r="P124" s="7"/>
      <c r="Q124" s="28">
        <f t="shared" ca="1" si="16"/>
        <v>2089.4359200190852</v>
      </c>
      <c r="R124" s="27">
        <f t="shared" ca="1" si="17"/>
        <v>3248.9541818160242</v>
      </c>
      <c r="S124" s="7"/>
      <c r="T124" s="28">
        <f t="shared" ca="1" si="18"/>
        <v>-0.54082159297252619</v>
      </c>
      <c r="U124" s="27">
        <f t="shared" ca="1" si="19"/>
        <v>0.84349800258062679</v>
      </c>
      <c r="V124" s="7"/>
      <c r="W124" s="28">
        <f t="shared" ca="1" si="20"/>
        <v>-0.54560968479239191</v>
      </c>
      <c r="X124" s="27">
        <f t="shared" ca="1" si="24"/>
        <v>140.22245232896353</v>
      </c>
      <c r="Y124" s="7"/>
      <c r="Z124" s="28">
        <f t="shared" si="23"/>
        <v>140.38200000000009</v>
      </c>
      <c r="AA124" s="27">
        <f t="shared" si="21"/>
        <v>2.4501281105346813</v>
      </c>
      <c r="AB124" s="7"/>
      <c r="AC124" s="28">
        <f t="shared" ca="1" si="13"/>
        <v>-0.15954767103656309</v>
      </c>
      <c r="AD124" s="27"/>
      <c r="AE124" s="7"/>
    </row>
    <row r="125" spans="1:31" s="26" customFormat="1" x14ac:dyDescent="0.25">
      <c r="A125" s="26">
        <v>40</v>
      </c>
      <c r="B125" s="26">
        <v>-623</v>
      </c>
      <c r="C125" s="26">
        <v>14294</v>
      </c>
      <c r="D125" s="26">
        <v>14624</v>
      </c>
      <c r="E125" s="26">
        <v>11938</v>
      </c>
      <c r="F125" s="26">
        <v>11592</v>
      </c>
      <c r="G125" s="27"/>
      <c r="H125" s="7"/>
      <c r="I125" s="28">
        <f t="shared" si="14"/>
        <v>2356</v>
      </c>
      <c r="J125" s="27">
        <f t="shared" si="14"/>
        <v>3032</v>
      </c>
      <c r="K125" s="7"/>
      <c r="L125" s="124">
        <f t="shared" si="22"/>
        <v>-0.61875123123444298</v>
      </c>
      <c r="M125" s="27">
        <f t="shared" ca="1" si="15"/>
        <v>4.2483696857453211E-5</v>
      </c>
      <c r="N125" s="44"/>
      <c r="O125" s="44"/>
      <c r="P125" s="7"/>
      <c r="Q125" s="28">
        <f t="shared" ca="1" si="16"/>
        <v>2398.4359200190852</v>
      </c>
      <c r="R125" s="27">
        <f t="shared" ca="1" si="17"/>
        <v>3029.9541818160242</v>
      </c>
      <c r="S125" s="7"/>
      <c r="T125" s="28">
        <f t="shared" ca="1" si="18"/>
        <v>-0.62080196979450797</v>
      </c>
      <c r="U125" s="27">
        <f t="shared" ca="1" si="19"/>
        <v>0.78664091804584169</v>
      </c>
      <c r="V125" s="7"/>
      <c r="W125" s="28">
        <f t="shared" ca="1" si="20"/>
        <v>-0.62526918312575464</v>
      </c>
      <c r="X125" s="27">
        <f t="shared" ca="1" si="24"/>
        <v>134.6391512286873</v>
      </c>
      <c r="Y125" s="7"/>
      <c r="Z125" s="28">
        <f t="shared" si="23"/>
        <v>134.77500000000009</v>
      </c>
      <c r="AA125" s="27">
        <f t="shared" si="21"/>
        <v>2.3522674993753592</v>
      </c>
      <c r="AB125" s="7"/>
      <c r="AC125" s="28">
        <f t="shared" ca="1" si="13"/>
        <v>-0.13584877131279427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14433</v>
      </c>
      <c r="D126" s="26">
        <v>14499</v>
      </c>
      <c r="E126" s="26">
        <v>11797</v>
      </c>
      <c r="F126" s="26">
        <v>11721</v>
      </c>
      <c r="G126" s="27"/>
      <c r="H126" s="7"/>
      <c r="I126" s="28">
        <f t="shared" si="14"/>
        <v>2636</v>
      </c>
      <c r="J126" s="27">
        <f t="shared" si="14"/>
        <v>2778</v>
      </c>
      <c r="K126" s="7"/>
      <c r="L126" s="124">
        <f t="shared" si="22"/>
        <v>-0.69243285122072074</v>
      </c>
      <c r="M126" s="27">
        <f t="shared" ca="1" si="15"/>
        <v>2.4383583732008324E-5</v>
      </c>
      <c r="N126" s="44"/>
      <c r="O126" s="44"/>
      <c r="P126" s="7"/>
      <c r="Q126" s="28">
        <f t="shared" ca="1" si="16"/>
        <v>2678.4359200190852</v>
      </c>
      <c r="R126" s="27">
        <f t="shared" ca="1" si="17"/>
        <v>2775.9541818160242</v>
      </c>
      <c r="S126" s="7"/>
      <c r="T126" s="28">
        <f t="shared" ca="1" si="18"/>
        <v>-0.69327609765908693</v>
      </c>
      <c r="U126" s="27">
        <f t="shared" ca="1" si="19"/>
        <v>0.72069708484111383</v>
      </c>
      <c r="V126" s="7"/>
      <c r="W126" s="28">
        <f t="shared" ca="1" si="20"/>
        <v>-0.69737082486706681</v>
      </c>
      <c r="X126" s="27">
        <f t="shared" ca="1" si="24"/>
        <v>129.06131756198357</v>
      </c>
      <c r="Y126" s="7"/>
      <c r="Z126" s="28">
        <f t="shared" si="23"/>
        <v>129.17700000000008</v>
      </c>
      <c r="AA126" s="27">
        <f t="shared" si="21"/>
        <v>2.2545639678487164</v>
      </c>
      <c r="AB126" s="7"/>
      <c r="AC126" s="28">
        <f t="shared" ca="1" si="13"/>
        <v>-0.11568243801650624</v>
      </c>
      <c r="AD126" s="27"/>
      <c r="AE126" s="7"/>
    </row>
    <row r="127" spans="1:31" s="26" customFormat="1" x14ac:dyDescent="0.25">
      <c r="A127" s="26">
        <v>42</v>
      </c>
      <c r="B127" s="26">
        <v>-600</v>
      </c>
      <c r="C127" s="26">
        <v>14565</v>
      </c>
      <c r="D127" s="26">
        <v>14368</v>
      </c>
      <c r="E127" s="26">
        <v>11673</v>
      </c>
      <c r="F127" s="26">
        <v>11854</v>
      </c>
      <c r="G127" s="27"/>
      <c r="H127" s="7"/>
      <c r="I127" s="28">
        <f t="shared" si="14"/>
        <v>2892</v>
      </c>
      <c r="J127" s="27">
        <f t="shared" si="14"/>
        <v>2514</v>
      </c>
      <c r="K127" s="7"/>
      <c r="L127" s="124">
        <f t="shared" si="22"/>
        <v>-0.75725729449425028</v>
      </c>
      <c r="M127" s="27">
        <f t="shared" ca="1" si="15"/>
        <v>3.5859661197683028E-5</v>
      </c>
      <c r="N127" s="44"/>
      <c r="O127" s="44"/>
      <c r="P127" s="7"/>
      <c r="Q127" s="28">
        <f t="shared" ca="1" si="16"/>
        <v>2934.4359200190852</v>
      </c>
      <c r="R127" s="27">
        <f t="shared" ca="1" si="17"/>
        <v>2511.9541818160242</v>
      </c>
      <c r="S127" s="7"/>
      <c r="T127" s="28">
        <f t="shared" ca="1" si="18"/>
        <v>-0.75953815742098774</v>
      </c>
      <c r="U127" s="27">
        <f t="shared" ca="1" si="19"/>
        <v>0.65215703773068789</v>
      </c>
      <c r="V127" s="7"/>
      <c r="W127" s="28">
        <f t="shared" ca="1" si="20"/>
        <v>-0.76324558817422983</v>
      </c>
      <c r="X127" s="27">
        <f t="shared" ca="1" si="24"/>
        <v>123.63123864419532</v>
      </c>
      <c r="Y127" s="7"/>
      <c r="Z127" s="28">
        <f t="shared" si="23"/>
        <v>123.77700000000007</v>
      </c>
      <c r="AA127" s="27">
        <f t="shared" si="21"/>
        <v>2.1603161882410222</v>
      </c>
      <c r="AB127" s="7"/>
      <c r="AC127" s="28">
        <f t="shared" ca="1" si="13"/>
        <v>-0.14576135580475125</v>
      </c>
      <c r="AD127" s="27"/>
      <c r="AE127" s="7"/>
    </row>
    <row r="128" spans="1:31" s="26" customFormat="1" x14ac:dyDescent="0.25">
      <c r="A128" s="26">
        <v>43</v>
      </c>
      <c r="B128" s="26">
        <v>-613</v>
      </c>
      <c r="C128" s="26">
        <v>14674</v>
      </c>
      <c r="D128" s="26">
        <v>14217</v>
      </c>
      <c r="E128" s="26">
        <v>11553</v>
      </c>
      <c r="F128" s="26">
        <v>11998</v>
      </c>
      <c r="G128" s="27"/>
      <c r="H128" s="7"/>
      <c r="I128" s="28">
        <f t="shared" si="14"/>
        <v>3121</v>
      </c>
      <c r="J128" s="27">
        <f t="shared" si="14"/>
        <v>2219</v>
      </c>
      <c r="K128" s="7"/>
      <c r="L128" s="124">
        <f t="shared" si="22"/>
        <v>-0.81654081188574534</v>
      </c>
      <c r="M128" s="27">
        <f t="shared" ca="1" si="15"/>
        <v>3.0749774272518374E-5</v>
      </c>
      <c r="N128" s="44"/>
      <c r="O128" s="44"/>
      <c r="P128" s="7"/>
      <c r="Q128" s="28">
        <f t="shared" ca="1" si="16"/>
        <v>3163.4359200190852</v>
      </c>
      <c r="R128" s="27">
        <f t="shared" ca="1" si="17"/>
        <v>2216.9541818160242</v>
      </c>
      <c r="S128" s="7"/>
      <c r="T128" s="28">
        <f t="shared" ca="1" si="18"/>
        <v>-0.81881164056737543</v>
      </c>
      <c r="U128" s="27">
        <f t="shared" ca="1" si="19"/>
        <v>0.57556872751259835</v>
      </c>
      <c r="V128" s="7"/>
      <c r="W128" s="28">
        <f t="shared" ca="1" si="20"/>
        <v>-0.82208605978575111</v>
      </c>
      <c r="X128" s="27">
        <f t="shared" ca="1" si="24"/>
        <v>118.11602001541416</v>
      </c>
      <c r="Y128" s="7"/>
      <c r="Z128" s="28">
        <f t="shared" si="23"/>
        <v>118.26000000000008</v>
      </c>
      <c r="AA128" s="27">
        <f t="shared" si="21"/>
        <v>2.0640263734084954</v>
      </c>
      <c r="AB128" s="7"/>
      <c r="AC128" s="28">
        <f t="shared" ca="1" si="13"/>
        <v>-0.14397998458591132</v>
      </c>
      <c r="AD128" s="27"/>
      <c r="AE128" s="7"/>
    </row>
    <row r="129" spans="1:31" s="26" customFormat="1" x14ac:dyDescent="0.25">
      <c r="A129" s="26">
        <v>44</v>
      </c>
      <c r="B129" s="26">
        <v>-642</v>
      </c>
      <c r="C129" s="26">
        <v>14783</v>
      </c>
      <c r="D129" s="26">
        <v>14055</v>
      </c>
      <c r="E129" s="26">
        <v>11457</v>
      </c>
      <c r="F129" s="26">
        <v>12168</v>
      </c>
      <c r="G129" s="27"/>
      <c r="H129" s="7"/>
      <c r="I129" s="28">
        <f t="shared" si="14"/>
        <v>3326</v>
      </c>
      <c r="J129" s="27">
        <f t="shared" si="14"/>
        <v>1887</v>
      </c>
      <c r="K129" s="7"/>
      <c r="L129" s="124">
        <f t="shared" si="22"/>
        <v>-0.87051035241091024</v>
      </c>
      <c r="M129" s="27">
        <f t="shared" ca="1" si="15"/>
        <v>1.7219029960006243E-5</v>
      </c>
      <c r="N129" s="44"/>
      <c r="O129" s="44"/>
      <c r="P129" s="7"/>
      <c r="Q129" s="28">
        <f t="shared" ca="1" si="16"/>
        <v>3368.4359200190852</v>
      </c>
      <c r="R129" s="27">
        <f t="shared" ca="1" si="17"/>
        <v>1884.9541818160244</v>
      </c>
      <c r="S129" s="7"/>
      <c r="T129" s="28">
        <f t="shared" ca="1" si="18"/>
        <v>-0.87187305561108508</v>
      </c>
      <c r="U129" s="27">
        <f t="shared" ca="1" si="19"/>
        <v>0.4893744258434265</v>
      </c>
      <c r="V129" s="7"/>
      <c r="W129" s="28">
        <f t="shared" ca="1" si="20"/>
        <v>-0.87465993431274158</v>
      </c>
      <c r="X129" s="27">
        <f t="shared" ca="1" si="24"/>
        <v>112.34604804137933</v>
      </c>
      <c r="Y129" s="7"/>
      <c r="Z129" s="28">
        <f t="shared" si="23"/>
        <v>112.48200000000007</v>
      </c>
      <c r="AA129" s="27">
        <f t="shared" si="21"/>
        <v>1.963181249228263</v>
      </c>
      <c r="AB129" s="7"/>
      <c r="AC129" s="28">
        <f t="shared" ca="1" si="13"/>
        <v>-0.13595195862073695</v>
      </c>
      <c r="AD129" s="27"/>
      <c r="AE129" s="7"/>
    </row>
    <row r="130" spans="1:31" s="26" customFormat="1" x14ac:dyDescent="0.25">
      <c r="A130" s="26">
        <v>45</v>
      </c>
      <c r="B130" s="26">
        <v>-625</v>
      </c>
      <c r="C130" s="26">
        <v>14869</v>
      </c>
      <c r="D130" s="26">
        <v>13882</v>
      </c>
      <c r="E130" s="26">
        <v>11365</v>
      </c>
      <c r="F130" s="26">
        <v>12336</v>
      </c>
      <c r="G130" s="27"/>
      <c r="H130" s="7"/>
      <c r="I130" s="28">
        <f t="shared" si="14"/>
        <v>3504</v>
      </c>
      <c r="J130" s="27">
        <f t="shared" si="14"/>
        <v>1546</v>
      </c>
      <c r="K130" s="7"/>
      <c r="L130" s="124">
        <f t="shared" si="22"/>
        <v>-0.91455775308354748</v>
      </c>
      <c r="M130" s="27">
        <f t="shared" ca="1" si="15"/>
        <v>3.2195721811560635E-5</v>
      </c>
      <c r="N130" s="44"/>
      <c r="O130" s="44"/>
      <c r="P130" s="7"/>
      <c r="Q130" s="28">
        <f t="shared" ca="1" si="16"/>
        <v>3546.4359200190852</v>
      </c>
      <c r="R130" s="27">
        <f t="shared" ca="1" si="17"/>
        <v>1543.9541818160244</v>
      </c>
      <c r="S130" s="7"/>
      <c r="T130" s="28">
        <f t="shared" ca="1" si="18"/>
        <v>-0.91794589403928173</v>
      </c>
      <c r="U130" s="27">
        <f t="shared" ca="1" si="19"/>
        <v>0.4008435316591264</v>
      </c>
      <c r="V130" s="7"/>
      <c r="W130" s="28">
        <f t="shared" ca="1" si="20"/>
        <v>-0.92023188048884608</v>
      </c>
      <c r="X130" s="27">
        <f t="shared" ca="1" si="24"/>
        <v>106.65637110972403</v>
      </c>
      <c r="Y130" s="7"/>
      <c r="Z130" s="28">
        <f t="shared" si="23"/>
        <v>106.85700000000007</v>
      </c>
      <c r="AA130" s="27">
        <f t="shared" si="21"/>
        <v>1.8650064788035821</v>
      </c>
      <c r="AB130" s="7"/>
      <c r="AC130" s="28">
        <f t="shared" ca="1" si="13"/>
        <v>-0.20062889027603603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14931</v>
      </c>
      <c r="D131" s="26">
        <v>13706</v>
      </c>
      <c r="E131" s="26">
        <v>11298</v>
      </c>
      <c r="F131" s="26">
        <v>12514</v>
      </c>
      <c r="G131" s="27"/>
      <c r="H131" s="7"/>
      <c r="I131" s="28">
        <f t="shared" si="14"/>
        <v>3633</v>
      </c>
      <c r="J131" s="27">
        <f t="shared" si="14"/>
        <v>1192</v>
      </c>
      <c r="K131" s="7"/>
      <c r="L131" s="124">
        <f t="shared" si="22"/>
        <v>-0.95004289361666105</v>
      </c>
      <c r="M131" s="27">
        <f t="shared" ca="1" si="15"/>
        <v>9.3552375532308004E-6</v>
      </c>
      <c r="N131" s="44"/>
      <c r="O131" s="44"/>
      <c r="P131" s="7"/>
      <c r="Q131" s="28">
        <f t="shared" ca="1" si="16"/>
        <v>3675.4359200190852</v>
      </c>
      <c r="R131" s="27">
        <f t="shared" ca="1" si="17"/>
        <v>1189.9541818160244</v>
      </c>
      <c r="S131" s="7"/>
      <c r="T131" s="28">
        <f t="shared" ca="1" si="18"/>
        <v>-0.95133576009117693</v>
      </c>
      <c r="U131" s="27">
        <f t="shared" ca="1" si="19"/>
        <v>0.30893755939741896</v>
      </c>
      <c r="V131" s="7"/>
      <c r="W131" s="28">
        <f t="shared" ca="1" si="20"/>
        <v>-0.95310152689857486</v>
      </c>
      <c r="X131" s="27">
        <f t="shared" ca="1" si="24"/>
        <v>101.07846715348592</v>
      </c>
      <c r="Y131" s="7"/>
      <c r="Z131" s="28">
        <f t="shared" si="23"/>
        <v>101.18700000000007</v>
      </c>
      <c r="AA131" s="27">
        <f t="shared" si="21"/>
        <v>1.7660463102155035</v>
      </c>
      <c r="AB131" s="7"/>
      <c r="AC131" s="28">
        <f t="shared" ca="1" si="13"/>
        <v>-0.10853284651415152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14993</v>
      </c>
      <c r="D132" s="26">
        <v>13516</v>
      </c>
      <c r="E132" s="26">
        <v>11249</v>
      </c>
      <c r="F132" s="26">
        <v>12696</v>
      </c>
      <c r="G132" s="27"/>
      <c r="H132" s="7"/>
      <c r="I132" s="28">
        <f t="shared" si="14"/>
        <v>3744</v>
      </c>
      <c r="J132" s="27">
        <f t="shared" si="14"/>
        <v>820</v>
      </c>
      <c r="K132" s="7"/>
      <c r="L132" s="124">
        <f t="shared" si="22"/>
        <v>-0.97636772753250545</v>
      </c>
      <c r="M132" s="27">
        <f t="shared" ca="1" si="15"/>
        <v>2.4185158216483378E-5</v>
      </c>
      <c r="N132" s="44"/>
      <c r="O132" s="44"/>
      <c r="P132" s="7"/>
      <c r="Q132" s="28">
        <f t="shared" ca="1" si="16"/>
        <v>3786.4359200190852</v>
      </c>
      <c r="R132" s="27">
        <f t="shared" ca="1" si="17"/>
        <v>817.9541818160244</v>
      </c>
      <c r="S132" s="7"/>
      <c r="T132" s="28">
        <f t="shared" ca="1" si="18"/>
        <v>-0.98006657506606365</v>
      </c>
      <c r="U132" s="27">
        <f t="shared" ca="1" si="19"/>
        <v>0.2123584021054552</v>
      </c>
      <c r="V132" s="7"/>
      <c r="W132" s="28">
        <f t="shared" ca="1" si="20"/>
        <v>-0.98128556834087688</v>
      </c>
      <c r="X132" s="27">
        <f t="shared" ca="1" si="24"/>
        <v>95.329911397848662</v>
      </c>
      <c r="Y132" s="7"/>
      <c r="Z132" s="28">
        <f t="shared" si="23"/>
        <v>95.481000000000066</v>
      </c>
      <c r="AA132" s="27">
        <f t="shared" si="21"/>
        <v>1.6664578230967069</v>
      </c>
      <c r="AB132" s="7"/>
      <c r="AC132" s="28">
        <f t="shared" ca="1" si="13"/>
        <v>-0.15108860215140396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15019</v>
      </c>
      <c r="D133" s="26">
        <v>13334</v>
      </c>
      <c r="E133" s="26">
        <v>11218</v>
      </c>
      <c r="F133" s="26">
        <v>12887</v>
      </c>
      <c r="G133" s="27"/>
      <c r="H133" s="7"/>
      <c r="I133" s="28">
        <f t="shared" si="14"/>
        <v>3801</v>
      </c>
      <c r="J133" s="27">
        <f t="shared" si="14"/>
        <v>447</v>
      </c>
      <c r="K133" s="7"/>
      <c r="L133" s="124">
        <f t="shared" si="22"/>
        <v>-0.99297996646953401</v>
      </c>
      <c r="M133" s="27">
        <f t="shared" ca="1" si="15"/>
        <v>6.3040897795003201E-6</v>
      </c>
      <c r="N133" s="44"/>
      <c r="O133" s="44"/>
      <c r="P133" s="7"/>
      <c r="Q133" s="28">
        <f t="shared" ca="1" si="16"/>
        <v>3843.4359200190852</v>
      </c>
      <c r="R133" s="27">
        <f t="shared" ca="1" si="17"/>
        <v>444.95418181602435</v>
      </c>
      <c r="S133" s="7"/>
      <c r="T133" s="28">
        <f t="shared" ca="1" si="18"/>
        <v>-0.99482023680992437</v>
      </c>
      <c r="U133" s="27">
        <f t="shared" ca="1" si="19"/>
        <v>0.11551962342292164</v>
      </c>
      <c r="V133" s="7"/>
      <c r="W133" s="28">
        <f t="shared" ca="1" si="20"/>
        <v>-0.99549076112053603</v>
      </c>
      <c r="X133" s="27">
        <f t="shared" ca="1" si="24"/>
        <v>89.738088243639993</v>
      </c>
      <c r="Y133" s="7"/>
      <c r="Z133" s="28">
        <f t="shared" si="23"/>
        <v>89.793000000000063</v>
      </c>
      <c r="AA133" s="27">
        <f t="shared" si="21"/>
        <v>1.5671834952432695</v>
      </c>
      <c r="AB133" s="7"/>
      <c r="AC133" s="28">
        <f t="shared" ca="1" si="13"/>
        <v>-5.4911756360070285E-2</v>
      </c>
      <c r="AD133" s="27"/>
      <c r="AE133" s="7"/>
    </row>
    <row r="134" spans="1:31" s="26" customFormat="1" x14ac:dyDescent="0.25">
      <c r="A134" s="26">
        <v>49</v>
      </c>
      <c r="B134" s="26">
        <v>-610</v>
      </c>
      <c r="C134" s="26">
        <v>15029</v>
      </c>
      <c r="D134" s="26">
        <v>13149</v>
      </c>
      <c r="E134" s="26">
        <v>11203</v>
      </c>
      <c r="F134" s="26">
        <v>13070</v>
      </c>
      <c r="G134" s="27"/>
      <c r="H134" s="7"/>
      <c r="I134" s="28">
        <f t="shared" si="14"/>
        <v>3826</v>
      </c>
      <c r="J134" s="27">
        <f t="shared" si="14"/>
        <v>79</v>
      </c>
      <c r="K134" s="7"/>
      <c r="L134" s="124">
        <f t="shared" si="22"/>
        <v>-0.99974142004626521</v>
      </c>
      <c r="M134" s="27">
        <f t="shared" ca="1" si="15"/>
        <v>2.8190367320764933E-6</v>
      </c>
      <c r="N134" s="44"/>
      <c r="O134" s="44"/>
      <c r="P134" s="7"/>
      <c r="Q134" s="28">
        <f t="shared" ca="1" si="16"/>
        <v>3868.4359200190852</v>
      </c>
      <c r="R134" s="27">
        <f t="shared" ca="1" si="17"/>
        <v>76.954181816024374</v>
      </c>
      <c r="S134" s="7"/>
      <c r="T134" s="28">
        <f t="shared" ca="1" si="18"/>
        <v>-1.0012911410835474</v>
      </c>
      <c r="U134" s="27">
        <f t="shared" ca="1" si="19"/>
        <v>1.9978951693237081E-2</v>
      </c>
      <c r="V134" s="7"/>
      <c r="W134" s="28">
        <f t="shared" ca="1" si="20"/>
        <v>-1.0014204187752929</v>
      </c>
      <c r="X134" s="27">
        <f t="shared" ca="1" si="24"/>
        <v>84.2618599797417</v>
      </c>
      <c r="Y134" s="7"/>
      <c r="Z134" s="28">
        <f t="shared" si="23"/>
        <v>84.303000000000068</v>
      </c>
      <c r="AA134" s="27">
        <f t="shared" si="21"/>
        <v>1.4713649193087808</v>
      </c>
      <c r="AB134" s="7"/>
      <c r="AC134" s="28">
        <f t="shared" ca="1" si="13"/>
        <v>-4.1140020258367827E-2</v>
      </c>
      <c r="AD134" s="27"/>
      <c r="AE134" s="7"/>
    </row>
    <row r="135" spans="1:31" s="26" customFormat="1" x14ac:dyDescent="0.25">
      <c r="A135" s="26">
        <v>50</v>
      </c>
      <c r="B135" s="26">
        <v>-607</v>
      </c>
      <c r="C135" s="26">
        <v>15025</v>
      </c>
      <c r="D135" s="26">
        <v>12958</v>
      </c>
      <c r="E135" s="26">
        <v>11207</v>
      </c>
      <c r="F135" s="26">
        <v>13249</v>
      </c>
      <c r="G135" s="27"/>
      <c r="H135" s="7"/>
      <c r="I135" s="28">
        <f t="shared" si="14"/>
        <v>3818</v>
      </c>
      <c r="J135" s="27">
        <f t="shared" si="14"/>
        <v>-291</v>
      </c>
      <c r="K135" s="7"/>
      <c r="L135" s="124">
        <f t="shared" si="22"/>
        <v>-0.99736536408794862</v>
      </c>
      <c r="M135" s="27">
        <f t="shared" ca="1" si="15"/>
        <v>2.0737136560562804E-6</v>
      </c>
      <c r="N135" s="44"/>
      <c r="O135" s="44"/>
      <c r="P135" s="7"/>
      <c r="Q135" s="28">
        <f t="shared" ca="1" si="16"/>
        <v>3860.4359200190852</v>
      </c>
      <c r="R135" s="27">
        <f t="shared" ca="1" si="17"/>
        <v>-293.04581818397565</v>
      </c>
      <c r="S135" s="7"/>
      <c r="T135" s="28">
        <f t="shared" ca="1" si="18"/>
        <v>-0.99922045171598806</v>
      </c>
      <c r="U135" s="27">
        <f t="shared" ca="1" si="19"/>
        <v>-7.6080962817587083E-2</v>
      </c>
      <c r="V135" s="7"/>
      <c r="W135" s="28">
        <f t="shared" ca="1" si="20"/>
        <v>-0.99880540355131631</v>
      </c>
      <c r="X135" s="27">
        <f t="shared" ca="1" si="24"/>
        <v>78.763005563639524</v>
      </c>
      <c r="Y135" s="7"/>
      <c r="Z135" s="28">
        <f t="shared" si="23"/>
        <v>78.840000000000074</v>
      </c>
      <c r="AA135" s="27">
        <f t="shared" si="21"/>
        <v>1.3760175822723306</v>
      </c>
      <c r="AB135" s="7"/>
      <c r="AC135" s="28">
        <f t="shared" ca="1" si="13"/>
        <v>-7.6994436360550367E-2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15008</v>
      </c>
      <c r="D136" s="26">
        <v>12782</v>
      </c>
      <c r="E136" s="26">
        <v>11235</v>
      </c>
      <c r="F136" s="26">
        <v>13442</v>
      </c>
      <c r="G136" s="27"/>
      <c r="H136" s="7"/>
      <c r="I136" s="28">
        <f t="shared" si="14"/>
        <v>3773</v>
      </c>
      <c r="J136" s="27">
        <f t="shared" si="14"/>
        <v>-660</v>
      </c>
      <c r="K136" s="7"/>
      <c r="L136" s="124">
        <f t="shared" si="22"/>
        <v>-0.98553240379976315</v>
      </c>
      <c r="M136" s="27">
        <f t="shared" ca="1" si="15"/>
        <v>1.1715108076166716E-6</v>
      </c>
      <c r="N136" s="44"/>
      <c r="O136" s="44"/>
      <c r="P136" s="7"/>
      <c r="Q136" s="28">
        <f t="shared" ca="1" si="16"/>
        <v>3815.4359200190852</v>
      </c>
      <c r="R136" s="27">
        <f t="shared" ca="1" si="17"/>
        <v>-662.0458181839756</v>
      </c>
      <c r="S136" s="7"/>
      <c r="T136" s="28">
        <f t="shared" ca="1" si="18"/>
        <v>-0.98757282402346647</v>
      </c>
      <c r="U136" s="27">
        <f t="shared" ca="1" si="19"/>
        <v>-0.17188125593784143</v>
      </c>
      <c r="V136" s="7"/>
      <c r="W136" s="28">
        <f t="shared" ca="1" si="20"/>
        <v>-0.986614767328166</v>
      </c>
      <c r="X136" s="27">
        <f t="shared" ca="1" si="24"/>
        <v>73.236430113811537</v>
      </c>
      <c r="Y136" s="7"/>
      <c r="Z136" s="28">
        <f t="shared" si="23"/>
        <v>73.242000000000075</v>
      </c>
      <c r="AA136" s="27">
        <f t="shared" si="21"/>
        <v>1.278314050745688</v>
      </c>
      <c r="AB136" s="7"/>
      <c r="AC136" s="28">
        <f t="shared" ca="1" si="13"/>
        <v>-5.5698861885389306E-3</v>
      </c>
      <c r="AD136" s="27"/>
      <c r="AE136" s="7"/>
    </row>
    <row r="137" spans="1:31" s="26" customFormat="1" x14ac:dyDescent="0.25">
      <c r="A137" s="26">
        <v>52</v>
      </c>
      <c r="B137" s="26">
        <v>-627</v>
      </c>
      <c r="C137" s="26">
        <v>14960</v>
      </c>
      <c r="D137" s="26">
        <v>12590</v>
      </c>
      <c r="E137" s="26">
        <v>11276</v>
      </c>
      <c r="F137" s="26">
        <v>13618</v>
      </c>
      <c r="G137" s="27"/>
      <c r="H137" s="7"/>
      <c r="I137" s="28">
        <f t="shared" si="14"/>
        <v>3684</v>
      </c>
      <c r="J137" s="27">
        <f t="shared" si="14"/>
        <v>-1028</v>
      </c>
      <c r="K137" s="7"/>
      <c r="L137" s="124">
        <f t="shared" si="22"/>
        <v>-0.96409076925867165</v>
      </c>
      <c r="M137" s="27">
        <f t="shared" ca="1" si="15"/>
        <v>1.1112141639456342E-6</v>
      </c>
      <c r="N137" s="44"/>
      <c r="O137" s="44"/>
      <c r="P137" s="7"/>
      <c r="Q137" s="28">
        <f t="shared" ca="1" si="16"/>
        <v>3726.4359200190852</v>
      </c>
      <c r="R137" s="27">
        <f t="shared" ca="1" si="17"/>
        <v>-1030.0458181839756</v>
      </c>
      <c r="S137" s="7"/>
      <c r="T137" s="28">
        <f t="shared" ca="1" si="18"/>
        <v>-0.9645364048093682</v>
      </c>
      <c r="U137" s="27">
        <f t="shared" ca="1" si="19"/>
        <v>-0.26742192766752598</v>
      </c>
      <c r="V137" s="7"/>
      <c r="W137" s="28">
        <f t="shared" ca="1" si="20"/>
        <v>-0.9630366278241641</v>
      </c>
      <c r="X137" s="27">
        <f t="shared" ca="1" si="24"/>
        <v>67.599688911517489</v>
      </c>
      <c r="Y137" s="7"/>
      <c r="Z137" s="28">
        <f t="shared" si="23"/>
        <v>67.599000000000075</v>
      </c>
      <c r="AA137" s="27">
        <f t="shared" si="21"/>
        <v>1.1798251210556481</v>
      </c>
      <c r="AB137" s="7"/>
      <c r="AC137" s="28">
        <f t="shared" ca="1" si="13"/>
        <v>6.8891151741468093E-4</v>
      </c>
      <c r="AD137" s="27"/>
      <c r="AE137" s="7"/>
    </row>
    <row r="138" spans="1:31" s="26" customFormat="1" x14ac:dyDescent="0.25">
      <c r="A138" s="26">
        <v>53</v>
      </c>
      <c r="B138" s="26">
        <v>-634</v>
      </c>
      <c r="C138" s="26">
        <v>14901</v>
      </c>
      <c r="D138" s="26">
        <v>12409</v>
      </c>
      <c r="E138" s="26">
        <v>11334</v>
      </c>
      <c r="F138" s="26">
        <v>13804</v>
      </c>
      <c r="G138" s="27"/>
      <c r="H138" s="7"/>
      <c r="I138" s="28">
        <f t="shared" si="14"/>
        <v>3567</v>
      </c>
      <c r="J138" s="27">
        <f t="shared" si="14"/>
        <v>-1395</v>
      </c>
      <c r="K138" s="7"/>
      <c r="L138" s="124">
        <f t="shared" si="22"/>
        <v>-0.93290954595565989</v>
      </c>
      <c r="M138" s="27">
        <f t="shared" ca="1" si="15"/>
        <v>4.8597030069984152E-7</v>
      </c>
      <c r="N138" s="44"/>
      <c r="O138" s="44"/>
      <c r="P138" s="7"/>
      <c r="Q138" s="28">
        <f t="shared" ca="1" si="16"/>
        <v>3609.4359200190852</v>
      </c>
      <c r="R138" s="27">
        <f t="shared" ca="1" si="17"/>
        <v>-1397.0458181839756</v>
      </c>
      <c r="S138" s="7"/>
      <c r="T138" s="28">
        <f t="shared" ca="1" si="18"/>
        <v>-0.93425257280881191</v>
      </c>
      <c r="U138" s="27">
        <f t="shared" ca="1" si="19"/>
        <v>-0.36270297800664075</v>
      </c>
      <c r="V138" s="7"/>
      <c r="W138" s="28">
        <f t="shared" ca="1" si="20"/>
        <v>-0.93221243025457445</v>
      </c>
      <c r="X138" s="27">
        <f t="shared" ca="1" si="24"/>
        <v>61.859028625784219</v>
      </c>
      <c r="Y138" s="7"/>
      <c r="Z138" s="28">
        <f t="shared" si="23"/>
        <v>61.893000000000072</v>
      </c>
      <c r="AA138" s="27">
        <f t="shared" si="21"/>
        <v>1.0802366339368517</v>
      </c>
      <c r="AB138" s="7"/>
      <c r="AC138" s="28">
        <f t="shared" ca="1" si="13"/>
        <v>-3.3971374215852279E-2</v>
      </c>
      <c r="AD138" s="27"/>
      <c r="AE138" s="7"/>
    </row>
    <row r="139" spans="1:31" s="26" customFormat="1" x14ac:dyDescent="0.25">
      <c r="A139" s="26">
        <v>54</v>
      </c>
      <c r="B139" s="26">
        <v>-628</v>
      </c>
      <c r="C139" s="26">
        <v>14822</v>
      </c>
      <c r="D139" s="26">
        <v>12239</v>
      </c>
      <c r="E139" s="26">
        <v>11412</v>
      </c>
      <c r="F139" s="26">
        <v>13979</v>
      </c>
      <c r="G139" s="27"/>
      <c r="H139" s="7"/>
      <c r="I139" s="28">
        <f t="shared" si="14"/>
        <v>3410</v>
      </c>
      <c r="J139" s="27">
        <f t="shared" si="14"/>
        <v>-1740</v>
      </c>
      <c r="K139" s="7"/>
      <c r="L139" s="124">
        <f t="shared" si="22"/>
        <v>-0.8929082310969545</v>
      </c>
      <c r="M139" s="27">
        <f t="shared" ca="1" si="15"/>
        <v>3.390194585546633E-6</v>
      </c>
      <c r="N139" s="44"/>
      <c r="O139" s="44"/>
      <c r="P139" s="7"/>
      <c r="Q139" s="28">
        <f t="shared" ca="1" si="16"/>
        <v>3452.4359200190852</v>
      </c>
      <c r="R139" s="27">
        <f t="shared" ca="1" si="17"/>
        <v>-1742.0458181839756</v>
      </c>
      <c r="S139" s="7"/>
      <c r="T139" s="28">
        <f t="shared" ca="1" si="18"/>
        <v>-0.89361529397045869</v>
      </c>
      <c r="U139" s="27">
        <f t="shared" ca="1" si="19"/>
        <v>-0.45227235775322006</v>
      </c>
      <c r="V139" s="7"/>
      <c r="W139" s="28">
        <f t="shared" ca="1" si="20"/>
        <v>-0.8910669829915796</v>
      </c>
      <c r="X139" s="27">
        <f t="shared" ca="1" si="24"/>
        <v>56.208275818491757</v>
      </c>
      <c r="Y139" s="7"/>
      <c r="Z139" s="28">
        <f t="shared" si="23"/>
        <v>56.241000000000071</v>
      </c>
      <c r="AA139" s="27">
        <f t="shared" si="21"/>
        <v>0.98159062461413216</v>
      </c>
      <c r="AB139" s="7"/>
      <c r="AC139" s="28">
        <f t="shared" ca="1" si="13"/>
        <v>-3.2724181508314132E-2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14731</v>
      </c>
      <c r="D140" s="26">
        <v>12071</v>
      </c>
      <c r="E140" s="26">
        <v>11511</v>
      </c>
      <c r="F140" s="26">
        <v>14151</v>
      </c>
      <c r="G140" s="27"/>
      <c r="H140" s="7"/>
      <c r="I140" s="28">
        <f t="shared" si="14"/>
        <v>3220</v>
      </c>
      <c r="J140" s="27">
        <f t="shared" si="14"/>
        <v>-2080</v>
      </c>
      <c r="K140" s="7"/>
      <c r="L140" s="124">
        <f t="shared" si="22"/>
        <v>-0.84329765649542288</v>
      </c>
      <c r="M140" s="27">
        <f t="shared" ca="1" si="15"/>
        <v>3.6499957978256755E-6</v>
      </c>
      <c r="N140" s="44"/>
      <c r="O140" s="44"/>
      <c r="P140" s="7"/>
      <c r="Q140" s="28">
        <f t="shared" ca="1" si="16"/>
        <v>3262.4359200190852</v>
      </c>
      <c r="R140" s="27">
        <f t="shared" ca="1" si="17"/>
        <v>-2082.0458181839758</v>
      </c>
      <c r="S140" s="7"/>
      <c r="T140" s="28">
        <f t="shared" ca="1" si="18"/>
        <v>-0.84443642149092302</v>
      </c>
      <c r="U140" s="27">
        <f t="shared" ca="1" si="19"/>
        <v>-0.54054363054695043</v>
      </c>
      <c r="V140" s="7"/>
      <c r="W140" s="28">
        <f t="shared" ca="1" si="20"/>
        <v>-0.8413871602777282</v>
      </c>
      <c r="X140" s="27">
        <f t="shared" ca="1" si="24"/>
        <v>50.400476135342785</v>
      </c>
      <c r="Y140" s="7"/>
      <c r="Z140" s="28">
        <f t="shared" si="23"/>
        <v>50.490000000000073</v>
      </c>
      <c r="AA140" s="27">
        <f t="shared" si="21"/>
        <v>0.88121673933193834</v>
      </c>
      <c r="AB140" s="7"/>
      <c r="AC140" s="28">
        <f t="shared" ca="1" si="13"/>
        <v>-8.9523864657287788E-2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14623</v>
      </c>
      <c r="D141" s="26">
        <v>11916</v>
      </c>
      <c r="E141" s="26">
        <v>11621</v>
      </c>
      <c r="F141" s="26">
        <v>14307</v>
      </c>
      <c r="G141" s="27"/>
      <c r="H141" s="7"/>
      <c r="I141" s="28">
        <f t="shared" si="14"/>
        <v>3002</v>
      </c>
      <c r="J141" s="27">
        <f t="shared" si="14"/>
        <v>-2391</v>
      </c>
      <c r="K141" s="7"/>
      <c r="L141" s="124">
        <f t="shared" si="22"/>
        <v>-0.78626686428846293</v>
      </c>
      <c r="M141" s="27">
        <f t="shared" ca="1" si="15"/>
        <v>3.1130899936223404E-6</v>
      </c>
      <c r="N141" s="44"/>
      <c r="O141" s="44"/>
      <c r="P141" s="7"/>
      <c r="Q141" s="28">
        <f t="shared" ca="1" si="16"/>
        <v>3044.4359200190852</v>
      </c>
      <c r="R141" s="27">
        <f t="shared" ca="1" si="17"/>
        <v>-2393.0458181839758</v>
      </c>
      <c r="S141" s="7"/>
      <c r="T141" s="28">
        <f t="shared" ca="1" si="18"/>
        <v>-0.78801013622492944</v>
      </c>
      <c r="U141" s="27">
        <f t="shared" ca="1" si="19"/>
        <v>-0.62128588301415666</v>
      </c>
      <c r="V141" s="7"/>
      <c r="W141" s="28">
        <f t="shared" ca="1" si="20"/>
        <v>-0.78450246920979649</v>
      </c>
      <c r="X141" s="27">
        <f t="shared" ca="1" si="24"/>
        <v>44.741500310434503</v>
      </c>
      <c r="Y141" s="7"/>
      <c r="Z141" s="28">
        <f t="shared" si="23"/>
        <v>44.838000000000072</v>
      </c>
      <c r="AA141" s="27">
        <f t="shared" si="21"/>
        <v>0.78257073000921873</v>
      </c>
      <c r="AB141" s="7"/>
      <c r="AC141" s="28">
        <f t="shared" ca="1" si="13"/>
        <v>-9.6499689565568758E-2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14493</v>
      </c>
      <c r="D142" s="26">
        <v>11769</v>
      </c>
      <c r="E142" s="26">
        <v>11742</v>
      </c>
      <c r="F142" s="26">
        <v>14442</v>
      </c>
      <c r="G142" s="27"/>
      <c r="H142" s="7"/>
      <c r="I142" s="28">
        <f t="shared" si="14"/>
        <v>2751</v>
      </c>
      <c r="J142" s="27">
        <f t="shared" si="14"/>
        <v>-2673</v>
      </c>
      <c r="K142" s="7"/>
      <c r="L142" s="124">
        <f t="shared" si="22"/>
        <v>-0.72256910631424165</v>
      </c>
      <c r="M142" s="27">
        <f t="shared" ca="1" si="15"/>
        <v>1.1905247436496575E-5</v>
      </c>
      <c r="N142" s="44"/>
      <c r="O142" s="44"/>
      <c r="P142" s="7"/>
      <c r="Q142" s="28">
        <f t="shared" ca="1" si="16"/>
        <v>2793.4359200190852</v>
      </c>
      <c r="R142" s="27">
        <f t="shared" ca="1" si="17"/>
        <v>-2675.0458181839758</v>
      </c>
      <c r="S142" s="7"/>
      <c r="T142" s="28">
        <f t="shared" ca="1" si="18"/>
        <v>-0.72304225731775329</v>
      </c>
      <c r="U142" s="27">
        <f t="shared" ca="1" si="19"/>
        <v>-0.69449911515483886</v>
      </c>
      <c r="V142" s="7"/>
      <c r="W142" s="28">
        <f t="shared" ca="1" si="20"/>
        <v>-0.71911870815801437</v>
      </c>
      <c r="X142" s="27">
        <f t="shared" ca="1" si="24"/>
        <v>39.116689090212844</v>
      </c>
      <c r="Y142" s="7"/>
      <c r="Z142" s="28">
        <f t="shared" si="23"/>
        <v>39.267000000000074</v>
      </c>
      <c r="AA142" s="27">
        <f t="shared" si="21"/>
        <v>0.68533843738061462</v>
      </c>
      <c r="AB142" s="7"/>
      <c r="AC142" s="28">
        <f t="shared" ca="1" si="13"/>
        <v>-0.15031090978722972</v>
      </c>
      <c r="AD142" s="27"/>
      <c r="AE142" s="7"/>
    </row>
    <row r="143" spans="1:31" s="26" customFormat="1" x14ac:dyDescent="0.25">
      <c r="A143" s="26">
        <v>58</v>
      </c>
      <c r="B143" s="26">
        <v>-603</v>
      </c>
      <c r="C143" s="26">
        <v>14354</v>
      </c>
      <c r="D143" s="26">
        <v>11640</v>
      </c>
      <c r="E143" s="26">
        <v>11868</v>
      </c>
      <c r="F143" s="26">
        <v>14565</v>
      </c>
      <c r="G143" s="27"/>
      <c r="H143" s="7"/>
      <c r="I143" s="28">
        <f t="shared" si="14"/>
        <v>2486</v>
      </c>
      <c r="J143" s="27">
        <f t="shared" si="14"/>
        <v>-2925</v>
      </c>
      <c r="K143" s="7"/>
      <c r="L143" s="124">
        <f t="shared" si="22"/>
        <v>-0.65394892695824258</v>
      </c>
      <c r="M143" s="27">
        <f t="shared" ca="1" si="15"/>
        <v>1.4391496419342409E-5</v>
      </c>
      <c r="N143" s="44"/>
      <c r="O143" s="44"/>
      <c r="P143" s="7"/>
      <c r="Q143" s="28">
        <f t="shared" ca="1" si="16"/>
        <v>2528.4359200190852</v>
      </c>
      <c r="R143" s="27">
        <f t="shared" ca="1" si="17"/>
        <v>-2927.0458181839758</v>
      </c>
      <c r="S143" s="7"/>
      <c r="T143" s="28">
        <f t="shared" ca="1" si="18"/>
        <v>-0.65445067201734819</v>
      </c>
      <c r="U143" s="27">
        <f t="shared" ca="1" si="19"/>
        <v>-0.75992370557842726</v>
      </c>
      <c r="V143" s="7"/>
      <c r="W143" s="28">
        <f t="shared" ca="1" si="20"/>
        <v>-0.65015531437663354</v>
      </c>
      <c r="X143" s="27">
        <f t="shared" ca="1" si="24"/>
        <v>33.667680529993902</v>
      </c>
      <c r="Y143" s="7"/>
      <c r="Z143" s="28">
        <f t="shared" si="23"/>
        <v>33.840000000000074</v>
      </c>
      <c r="AA143" s="27">
        <f t="shared" si="21"/>
        <v>0.59061941887488245</v>
      </c>
      <c r="AB143" s="7"/>
      <c r="AC143" s="28">
        <f t="shared" ca="1" si="13"/>
        <v>-0.17231947000617254</v>
      </c>
      <c r="AD143" s="27"/>
      <c r="AE143" s="7"/>
    </row>
    <row r="144" spans="1:31" s="26" customFormat="1" x14ac:dyDescent="0.25">
      <c r="A144" s="26">
        <v>59</v>
      </c>
      <c r="B144" s="26">
        <v>-615</v>
      </c>
      <c r="C144" s="26">
        <v>14215</v>
      </c>
      <c r="D144" s="26">
        <v>11529</v>
      </c>
      <c r="E144" s="26">
        <v>12023</v>
      </c>
      <c r="F144" s="26">
        <v>14689</v>
      </c>
      <c r="G144" s="27"/>
      <c r="H144" s="7"/>
      <c r="I144" s="28">
        <f t="shared" si="14"/>
        <v>2192</v>
      </c>
      <c r="J144" s="27">
        <f t="shared" si="14"/>
        <v>-3160</v>
      </c>
      <c r="K144" s="7"/>
      <c r="L144" s="124">
        <f t="shared" si="22"/>
        <v>-0.57792884362357821</v>
      </c>
      <c r="M144" s="27">
        <f t="shared" ca="1" si="15"/>
        <v>1.7793923632462567E-5</v>
      </c>
      <c r="N144" s="44"/>
      <c r="O144" s="44"/>
      <c r="P144" s="7"/>
      <c r="Q144" s="28">
        <f t="shared" ca="1" si="16"/>
        <v>2234.4359200190852</v>
      </c>
      <c r="R144" s="27">
        <f t="shared" ca="1" si="17"/>
        <v>-3162.0458181839758</v>
      </c>
      <c r="S144" s="7"/>
      <c r="T144" s="28">
        <f t="shared" ca="1" si="18"/>
        <v>-0.57835283775954027</v>
      </c>
      <c r="U144" s="27">
        <f t="shared" ca="1" si="19"/>
        <v>-0.82093473236232906</v>
      </c>
      <c r="V144" s="7"/>
      <c r="W144" s="28">
        <f t="shared" ca="1" si="20"/>
        <v>-0.57371055918171532</v>
      </c>
      <c r="X144" s="27">
        <f t="shared" ca="1" si="24"/>
        <v>28.066715455284907</v>
      </c>
      <c r="Y144" s="7"/>
      <c r="Z144" s="28">
        <f t="shared" si="23"/>
        <v>28.305000000000074</v>
      </c>
      <c r="AA144" s="27">
        <f t="shared" si="21"/>
        <v>0.49401544477699622</v>
      </c>
      <c r="AB144" s="7"/>
      <c r="AC144" s="28">
        <f t="shared" ca="1" si="13"/>
        <v>-0.23828454471516736</v>
      </c>
      <c r="AD144" s="27"/>
      <c r="AE144" s="7"/>
    </row>
    <row r="145" spans="1:31" s="26" customFormat="1" x14ac:dyDescent="0.25">
      <c r="A145" s="26">
        <v>60</v>
      </c>
      <c r="B145" s="26">
        <v>-641</v>
      </c>
      <c r="C145" s="26">
        <v>14047</v>
      </c>
      <c r="D145" s="26">
        <v>11421</v>
      </c>
      <c r="E145" s="26">
        <v>12186</v>
      </c>
      <c r="F145" s="26">
        <v>14786</v>
      </c>
      <c r="G145" s="27"/>
      <c r="H145" s="7"/>
      <c r="I145" s="28">
        <f t="shared" si="14"/>
        <v>1861</v>
      </c>
      <c r="J145" s="27">
        <f t="shared" si="14"/>
        <v>-3365</v>
      </c>
      <c r="K145" s="7"/>
      <c r="L145" s="124">
        <f t="shared" si="22"/>
        <v>-0.4929703234790499</v>
      </c>
      <c r="M145" s="27">
        <f t="shared" ca="1" si="15"/>
        <v>2.7431193804778621E-5</v>
      </c>
      <c r="N145" s="44"/>
      <c r="O145" s="44"/>
      <c r="P145" s="7"/>
      <c r="Q145" s="28">
        <f t="shared" ca="1" si="16"/>
        <v>1903.4359200190852</v>
      </c>
      <c r="R145" s="27">
        <f t="shared" ca="1" si="17"/>
        <v>-3367.0458181839758</v>
      </c>
      <c r="S145" s="7"/>
      <c r="T145" s="28">
        <f t="shared" ca="1" si="18"/>
        <v>-0.49267806517677021</v>
      </c>
      <c r="U145" s="27">
        <f t="shared" ca="1" si="19"/>
        <v>-0.87415711742913704</v>
      </c>
      <c r="V145" s="7"/>
      <c r="W145" s="28">
        <f t="shared" ca="1" si="20"/>
        <v>-0.48773284376025589</v>
      </c>
      <c r="X145" s="27">
        <f t="shared" ca="1" si="24"/>
        <v>22.27810229356129</v>
      </c>
      <c r="Y145" s="7"/>
      <c r="Z145" s="28">
        <f t="shared" si="23"/>
        <v>22.536000000000076</v>
      </c>
      <c r="AA145" s="27">
        <f t="shared" si="21"/>
        <v>0.39332740022944346</v>
      </c>
      <c r="AB145" s="7"/>
      <c r="AC145" s="28">
        <f t="shared" ca="1" si="13"/>
        <v>-0.2578977064387864</v>
      </c>
      <c r="AD145" s="27"/>
      <c r="AE145" s="7"/>
    </row>
    <row r="146" spans="1:31" s="26" customFormat="1" x14ac:dyDescent="0.25">
      <c r="A146" s="26">
        <v>61</v>
      </c>
      <c r="B146" s="26">
        <v>-624</v>
      </c>
      <c r="C146" s="26">
        <v>13869</v>
      </c>
      <c r="D146" s="26">
        <v>11334</v>
      </c>
      <c r="E146" s="26">
        <v>12349</v>
      </c>
      <c r="F146" s="26">
        <v>14869</v>
      </c>
      <c r="G146" s="27"/>
      <c r="H146" s="7"/>
      <c r="I146" s="28">
        <f t="shared" si="14"/>
        <v>1520</v>
      </c>
      <c r="J146" s="27">
        <f t="shared" si="14"/>
        <v>-3535</v>
      </c>
      <c r="K146" s="7"/>
      <c r="L146" s="124">
        <f t="shared" si="22"/>
        <v>-0.40546069692511039</v>
      </c>
      <c r="M146" s="27">
        <f t="shared" ca="1" si="15"/>
        <v>3.8968615310515827E-5</v>
      </c>
      <c r="N146" s="44"/>
      <c r="O146" s="44"/>
      <c r="P146" s="7"/>
      <c r="Q146" s="28">
        <f t="shared" ca="1" si="16"/>
        <v>1562.4359200190852</v>
      </c>
      <c r="R146" s="27">
        <f t="shared" ca="1" si="17"/>
        <v>-3537.0458181839758</v>
      </c>
      <c r="S146" s="7"/>
      <c r="T146" s="28">
        <f t="shared" ca="1" si="18"/>
        <v>-0.40441493088455083</v>
      </c>
      <c r="U146" s="27">
        <f t="shared" ca="1" si="19"/>
        <v>-0.91829275382600217</v>
      </c>
      <c r="V146" s="7"/>
      <c r="W146" s="28">
        <f t="shared" ca="1" si="20"/>
        <v>-0.39921821221864007</v>
      </c>
      <c r="X146" s="27">
        <f t="shared" ca="1" si="24"/>
        <v>16.615418203337185</v>
      </c>
      <c r="Y146" s="7"/>
      <c r="Z146" s="28">
        <f t="shared" si="23"/>
        <v>16.920000000000076</v>
      </c>
      <c r="AA146" s="27">
        <f t="shared" si="21"/>
        <v>0.29530970943744189</v>
      </c>
      <c r="AB146" s="7"/>
      <c r="AC146" s="28">
        <f t="shared" ca="1" si="13"/>
        <v>-0.30458179666289098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13705</v>
      </c>
      <c r="D147" s="26">
        <v>11271</v>
      </c>
      <c r="E147" s="26">
        <v>12541</v>
      </c>
      <c r="F147" s="26">
        <v>14947</v>
      </c>
      <c r="G147" s="27"/>
      <c r="H147" s="7"/>
      <c r="I147" s="28">
        <f t="shared" si="14"/>
        <v>1164</v>
      </c>
      <c r="J147" s="27">
        <f t="shared" si="14"/>
        <v>-3676</v>
      </c>
      <c r="K147" s="7"/>
      <c r="L147" s="124">
        <f t="shared" si="22"/>
        <v>-0.31256703114735823</v>
      </c>
      <c r="M147" s="27">
        <f t="shared" ca="1" si="15"/>
        <v>3.252870981515614E-5</v>
      </c>
      <c r="N147" s="44"/>
      <c r="O147" s="44"/>
      <c r="P147" s="7"/>
      <c r="Q147" s="28">
        <f t="shared" ca="1" si="16"/>
        <v>1206.4359200190852</v>
      </c>
      <c r="R147" s="27">
        <f t="shared" ca="1" si="17"/>
        <v>-3678.0458181839758</v>
      </c>
      <c r="S147" s="7"/>
      <c r="T147" s="28">
        <f t="shared" ca="1" si="18"/>
        <v>-0.31226925402815758</v>
      </c>
      <c r="U147" s="27">
        <f t="shared" ca="1" si="19"/>
        <v>-0.95489936989634328</v>
      </c>
      <c r="V147" s="7"/>
      <c r="W147" s="28">
        <f t="shared" ca="1" si="20"/>
        <v>-0.30686363656034638</v>
      </c>
      <c r="X147" s="27">
        <f t="shared" ca="1" si="24"/>
        <v>10.934099910831151</v>
      </c>
      <c r="Y147" s="7"/>
      <c r="Z147" s="28">
        <f t="shared" si="23"/>
        <v>11.214000000000077</v>
      </c>
      <c r="AA147" s="27">
        <f t="shared" si="21"/>
        <v>0.19572122231864547</v>
      </c>
      <c r="AB147" s="7"/>
      <c r="AC147" s="28">
        <f t="shared" ca="1" si="13"/>
        <v>-0.27990008916892606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13510</v>
      </c>
      <c r="D148" s="26">
        <v>11218</v>
      </c>
      <c r="E148" s="26">
        <v>12721</v>
      </c>
      <c r="F148" s="26">
        <v>14991</v>
      </c>
      <c r="G148" s="27"/>
      <c r="H148" s="7"/>
      <c r="I148" s="28">
        <f t="shared" si="14"/>
        <v>789</v>
      </c>
      <c r="J148" s="27">
        <f t="shared" si="14"/>
        <v>-3773</v>
      </c>
      <c r="K148" s="7"/>
      <c r="L148" s="124">
        <f t="shared" si="22"/>
        <v>-0.2158091043994286</v>
      </c>
      <c r="M148" s="27">
        <f t="shared" ca="1" si="15"/>
        <v>3.7862891690288499E-5</v>
      </c>
      <c r="N148" s="44"/>
      <c r="O148" s="44"/>
      <c r="P148" s="7"/>
      <c r="Q148" s="28">
        <f t="shared" ca="1" si="16"/>
        <v>831.43592001908507</v>
      </c>
      <c r="R148" s="27">
        <f t="shared" ca="1" si="17"/>
        <v>-3775.0458181839758</v>
      </c>
      <c r="S148" s="7"/>
      <c r="T148" s="28">
        <f t="shared" ca="1" si="18"/>
        <v>-0.21520568992381076</v>
      </c>
      <c r="U148" s="27">
        <f t="shared" ca="1" si="19"/>
        <v>-0.98008264478161344</v>
      </c>
      <c r="V148" s="7"/>
      <c r="W148" s="28">
        <f t="shared" ca="1" si="20"/>
        <v>-0.2096558213984373</v>
      </c>
      <c r="X148" s="27">
        <f t="shared" ca="1" si="24"/>
        <v>5.1934539633775785</v>
      </c>
      <c r="Y148" s="7"/>
      <c r="Z148" s="28">
        <f t="shared" si="23"/>
        <v>5.4630000000000773</v>
      </c>
      <c r="AA148" s="27">
        <f t="shared" si="21"/>
        <v>9.5347337036451568E-2</v>
      </c>
      <c r="AB148" s="7"/>
      <c r="AC148" s="28">
        <f t="shared" ref="AC148:AC149" ca="1" si="25">X148-Z148</f>
        <v>-0.26954603662249887</v>
      </c>
      <c r="AD148" s="27"/>
      <c r="AE148" s="7"/>
    </row>
    <row r="149" spans="1:31" s="26" customFormat="1" x14ac:dyDescent="0.25">
      <c r="A149" s="26">
        <v>64</v>
      </c>
      <c r="B149" s="26">
        <v>-624</v>
      </c>
      <c r="C149" s="26">
        <v>13321</v>
      </c>
      <c r="D149" s="26">
        <v>11190</v>
      </c>
      <c r="E149" s="26">
        <v>12909</v>
      </c>
      <c r="F149" s="26">
        <v>15028</v>
      </c>
      <c r="G149" s="27"/>
      <c r="H149" s="7"/>
      <c r="I149" s="28">
        <f t="shared" ref="I149:J149" si="26">C149-E149</f>
        <v>412</v>
      </c>
      <c r="J149" s="27">
        <f t="shared" si="26"/>
        <v>-3838</v>
      </c>
      <c r="K149" s="7"/>
      <c r="L149" s="124">
        <f t="shared" si="22"/>
        <v>-0.11921846269948043</v>
      </c>
      <c r="M149" s="27">
        <f t="shared" ref="M149" ca="1" si="27">(W149-L149)^2</f>
        <v>5.2432995670483604E-5</v>
      </c>
      <c r="N149" s="44"/>
      <c r="O149" s="44"/>
      <c r="P149" s="7"/>
      <c r="Q149" s="28">
        <f t="shared" ref="Q149" ca="1" si="28">I149-$J$4</f>
        <v>454.43592001908513</v>
      </c>
      <c r="R149" s="27">
        <f t="shared" ref="R149" ca="1" si="29">J149-$J$3</f>
        <v>-3840.0458181839758</v>
      </c>
      <c r="S149" s="7"/>
      <c r="T149" s="28">
        <f t="shared" ref="T149" ca="1" si="30">Q149/$J$7</f>
        <v>-0.11762445347757411</v>
      </c>
      <c r="U149" s="27">
        <f t="shared" ref="U149" ca="1" si="31">R149/$J$6</f>
        <v>-0.99695803516865011</v>
      </c>
      <c r="V149" s="7"/>
      <c r="W149" s="28">
        <f t="shared" ref="W149" ca="1" si="32">(T149-U149*SIN(-$J$11*PI()/180))/(COS(-$J$11*PI()/180))</f>
        <v>-0.11197739954062844</v>
      </c>
      <c r="X149" s="27">
        <f ca="1">IF(MOD(ATAN2(U149,W149)*180/PI()-$J$9+360,360)&gt;5,MOD(ATAN2(U149,W149)*180/PI()-$J$9+360,360)-360,MOD(ATAN2(U149,W149)*180/PI()-$J$9+360,360))</f>
        <v>-0.47252477495942458</v>
      </c>
      <c r="Y149" s="7"/>
      <c r="Z149" s="28">
        <f t="shared" si="23"/>
        <v>-0.15299999999992231</v>
      </c>
      <c r="AA149" s="27">
        <f t="shared" ref="AA149" si="33">Z149*PI()/180</f>
        <v>-2.6703537555499684E-3</v>
      </c>
      <c r="AB149" s="7"/>
      <c r="AC149" s="28">
        <f t="shared" ca="1" si="25"/>
        <v>-0.31952477495950227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39953</v>
      </c>
    </row>
    <row r="155" spans="1:31" x14ac:dyDescent="0.25">
      <c r="A155" t="s">
        <v>177</v>
      </c>
      <c r="B155">
        <v>39953</v>
      </c>
    </row>
    <row r="156" spans="1:31" x14ac:dyDescent="0.25">
      <c r="A156" s="31" t="s">
        <v>188</v>
      </c>
      <c r="B156" s="31">
        <v>-39970</v>
      </c>
    </row>
    <row r="157" spans="1:31" x14ac:dyDescent="0.25">
      <c r="A157" t="s">
        <v>183</v>
      </c>
      <c r="B157">
        <v>-39970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2.0458181839756295</v>
      </c>
      <c r="L3" s="102" t="s">
        <v>1</v>
      </c>
      <c r="M3" s="103">
        <v>1.0025074050398086</v>
      </c>
      <c r="N3" s="104" t="s">
        <v>18</v>
      </c>
      <c r="O3" s="102">
        <v>0.99943108991387974</v>
      </c>
      <c r="Q3" s="101" t="s">
        <v>194</v>
      </c>
      <c r="R3" s="101">
        <f ca="1">MAX(AC21:AC149)</f>
        <v>0.29304786694424934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-42.43592001908511</v>
      </c>
      <c r="L4" s="104" t="s">
        <v>5</v>
      </c>
      <c r="M4" s="106">
        <v>359.97849140894294</v>
      </c>
      <c r="N4" s="104" t="s">
        <v>21</v>
      </c>
      <c r="O4" s="104">
        <v>359.94691659888485</v>
      </c>
      <c r="Q4" s="105" t="s">
        <v>195</v>
      </c>
      <c r="R4" s="105">
        <f ca="1">MIN(AC21:AC149)</f>
        <v>-0.34554537762896587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-173.34363902501579</v>
      </c>
      <c r="N5" s="107" t="s">
        <v>24</v>
      </c>
      <c r="O5" s="107">
        <v>-173.32313351813372</v>
      </c>
      <c r="Q5" s="8"/>
      <c r="R5" s="8"/>
      <c r="T5" s="45" t="s">
        <v>55</v>
      </c>
      <c r="U5" s="47">
        <v>2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3851.7627449929482</v>
      </c>
      <c r="L6" s="107" t="s">
        <v>12</v>
      </c>
      <c r="M6" s="108">
        <v>-6.6351942828764526E-4</v>
      </c>
      <c r="N6" s="107" t="s">
        <v>26</v>
      </c>
      <c r="O6" s="107">
        <v>-7.2202422278217404E-4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-3863.4476640159387</v>
      </c>
      <c r="L7" s="109" t="s">
        <v>15</v>
      </c>
      <c r="M7" s="110">
        <f ca="1">SUM(M20:M84)</f>
        <v>1.0783186381456022E-4</v>
      </c>
      <c r="N7" s="109" t="s">
        <v>15</v>
      </c>
      <c r="O7" s="89">
        <f ca="1">SUM(M85:M149)</f>
        <v>1.3081542828409024E-4</v>
      </c>
      <c r="Q7" s="101" t="s">
        <v>194</v>
      </c>
      <c r="R7" s="101">
        <f ca="1">MAX(AD21:AD83)</f>
        <v>0.15767056749868402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-6.1622052619611623E-2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-173.11892565284268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-172.79428101665647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-0.32464463618618805</v>
      </c>
      <c r="L11" s="113" t="s">
        <v>208</v>
      </c>
      <c r="M11" s="114">
        <f>(M6+O6)/2</f>
        <v>-6.9277182553490965E-4</v>
      </c>
      <c r="N11" s="115"/>
      <c r="O11" s="115"/>
      <c r="Q11" s="101" t="s">
        <v>194</v>
      </c>
      <c r="R11" s="101">
        <f ca="1">MAX(W20:W149)</f>
        <v>0.99991539519981409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1.0009692474768441</v>
      </c>
      <c r="N12" s="118"/>
      <c r="O12" s="118"/>
      <c r="Q12" s="105" t="s">
        <v>195</v>
      </c>
      <c r="R12" s="105">
        <f ca="1">MIN(W20:W149)</f>
        <v>-1.0029896424033951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-173.33338627157474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13389</v>
      </c>
      <c r="D20" s="26">
        <v>11235</v>
      </c>
      <c r="E20" s="26">
        <v>12950</v>
      </c>
      <c r="F20" s="26">
        <v>15080</v>
      </c>
      <c r="G20" s="27"/>
      <c r="H20" s="7"/>
      <c r="I20" s="28">
        <f>C20-E20</f>
        <v>439</v>
      </c>
      <c r="J20" s="27">
        <f>D20-F20</f>
        <v>-3845</v>
      </c>
      <c r="K20" s="7"/>
      <c r="L20" s="124">
        <f>$M$3*SIN(2*PI()/$M$4*($Z20+$M$5))+$M$6</f>
        <v>-0.11668842240479095</v>
      </c>
      <c r="M20" s="27">
        <f ca="1">(W20-L20)^2</f>
        <v>5.1409599543323357E-6</v>
      </c>
      <c r="N20" s="44"/>
      <c r="O20" s="44"/>
      <c r="P20" s="7"/>
      <c r="Q20" s="28">
        <f ca="1">I20-$J$4</f>
        <v>481.43592001908513</v>
      </c>
      <c r="R20" s="27">
        <f ca="1">J20-$J$3</f>
        <v>-3847.0458181839758</v>
      </c>
      <c r="S20" s="7"/>
      <c r="T20" s="28">
        <f ca="1">Q20/$J$7</f>
        <v>-0.12461303009308708</v>
      </c>
      <c r="U20" s="27">
        <f ca="1">R20/$J$6</f>
        <v>-0.99877538490263862</v>
      </c>
      <c r="V20" s="7"/>
      <c r="W20" s="28">
        <f ca="1">(T20-U20*SIN(-$J$11*PI()/180))/(COS(-$J$11*PI()/180))</f>
        <v>-0.11895579091351033</v>
      </c>
      <c r="X20" s="27">
        <f ca="1">IF(MOD(ATAN2(U20,W20)*180/PI()-$J$9+360,360)&gt;5,MOD(ATAN2(U20,W20)*180/PI()-$J$9+360,360)-360,MOD(ATAN2(U20,W20)*180/PI()-$J$9+360,360))</f>
        <v>-8.9047613268121495E-2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-8.9047613268121495E-2</v>
      </c>
      <c r="AD20" s="27">
        <f ca="1">INDIRECT("AC"&amp;AE20)-AC20</f>
        <v>-0.16656282872757266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13572</v>
      </c>
      <c r="D21" s="26">
        <v>11268</v>
      </c>
      <c r="E21" s="26">
        <v>12756</v>
      </c>
      <c r="F21" s="26">
        <v>15046</v>
      </c>
      <c r="G21" s="27"/>
      <c r="H21" s="7"/>
      <c r="I21" s="28">
        <f t="shared" ref="I21:J84" si="1">C21-E21</f>
        <v>816</v>
      </c>
      <c r="J21" s="27">
        <f t="shared" si="1"/>
        <v>-3778</v>
      </c>
      <c r="K21" s="7"/>
      <c r="L21" s="124">
        <f t="shared" ref="L21:L84" si="2">$M$3*SIN(2*PI()/$M$4*($Z21+$M$5))+$M$6</f>
        <v>-0.21850595656085134</v>
      </c>
      <c r="M21" s="27">
        <f t="shared" ref="M21:M84" ca="1" si="3">(W21-L21)^2</f>
        <v>3.4924196716345705E-6</v>
      </c>
      <c r="N21" s="44"/>
      <c r="O21" s="44"/>
      <c r="P21" s="7"/>
      <c r="Q21" s="28">
        <f t="shared" ref="Q21:Q84" ca="1" si="4">I21-$J$4</f>
        <v>858.43592001908507</v>
      </c>
      <c r="R21" s="27">
        <f t="shared" ref="R21:R84" ca="1" si="5">J21-$J$3</f>
        <v>-3780.0458181839758</v>
      </c>
      <c r="S21" s="7"/>
      <c r="T21" s="28">
        <f t="shared" ref="T21:T84" ca="1" si="6">Q21/$J$7</f>
        <v>-0.22219426653932373</v>
      </c>
      <c r="U21" s="27">
        <f t="shared" ref="U21:U84" ca="1" si="7">R21/$J$6</f>
        <v>-0.98138075173446238</v>
      </c>
      <c r="V21" s="7"/>
      <c r="W21" s="28">
        <f t="shared" ref="W21:W84" ca="1" si="8">(T21-U21*SIN(-$J$11*PI()/180))/(COS(-$J$11*PI()/180))</f>
        <v>-0.21663715489356972</v>
      </c>
      <c r="X21" s="27">
        <f ca="1">MOD(ATAN2(U21,W21)*180/PI()-$J$9+360,360)</f>
        <v>5.5671784324171085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-0.33682156758289139</v>
      </c>
      <c r="AD21" s="27">
        <f t="shared" ref="AD21:AD83" ca="1" si="10">INDIRECT("AC"&amp;AE21)-AC21</f>
        <v>3.9355757252846679E-2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13764</v>
      </c>
      <c r="D22" s="26">
        <v>11320</v>
      </c>
      <c r="E22" s="26">
        <v>12570</v>
      </c>
      <c r="F22" s="26">
        <v>14997</v>
      </c>
      <c r="G22" s="27"/>
      <c r="H22" s="7"/>
      <c r="I22" s="28">
        <f t="shared" si="1"/>
        <v>1194</v>
      </c>
      <c r="J22" s="27">
        <f t="shared" si="1"/>
        <v>-3677</v>
      </c>
      <c r="K22" s="7"/>
      <c r="L22" s="124">
        <f t="shared" si="2"/>
        <v>-0.31592003987810419</v>
      </c>
      <c r="M22" s="27">
        <f t="shared" ca="1" si="3"/>
        <v>1.670981768771392E-6</v>
      </c>
      <c r="N22" s="44"/>
      <c r="O22" s="44"/>
      <c r="P22" s="7"/>
      <c r="Q22" s="28">
        <f t="shared" ca="1" si="4"/>
        <v>1236.4359200190852</v>
      </c>
      <c r="R22" s="27">
        <f t="shared" ca="1" si="5"/>
        <v>-3679.0458181839758</v>
      </c>
      <c r="S22" s="7"/>
      <c r="T22" s="28">
        <f t="shared" ca="1" si="6"/>
        <v>-0.32003433915650531</v>
      </c>
      <c r="U22" s="27">
        <f t="shared" ca="1" si="7"/>
        <v>-0.95515899128691306</v>
      </c>
      <c r="V22" s="7"/>
      <c r="W22" s="28">
        <f t="shared" ca="1" si="8"/>
        <v>-0.31462737527784185</v>
      </c>
      <c r="X22" s="27">
        <f t="shared" ref="X22:X83" ca="1" si="11">MOD(ATAN2(U22,W22)*180/PI()-$J$9+360,360)</f>
        <v>11.350700611802608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-0.33129938819739024</v>
      </c>
      <c r="AD22" s="27">
        <f t="shared" ca="1" si="10"/>
        <v>5.9089816919179583E-2</v>
      </c>
      <c r="AE22" s="7">
        <v>147</v>
      </c>
    </row>
    <row r="23" spans="1:31" s="26" customFormat="1" x14ac:dyDescent="0.25">
      <c r="A23" s="26">
        <v>3</v>
      </c>
      <c r="B23" s="26">
        <v>624</v>
      </c>
      <c r="C23" s="26">
        <v>13937</v>
      </c>
      <c r="D23" s="26">
        <v>11384</v>
      </c>
      <c r="E23" s="26">
        <v>12390</v>
      </c>
      <c r="F23" s="26">
        <v>14918</v>
      </c>
      <c r="G23" s="27"/>
      <c r="H23" s="7"/>
      <c r="I23" s="28">
        <f t="shared" si="1"/>
        <v>1547</v>
      </c>
      <c r="J23" s="27">
        <f t="shared" si="1"/>
        <v>-3534</v>
      </c>
      <c r="K23" s="7"/>
      <c r="L23" s="124">
        <f t="shared" si="2"/>
        <v>-0.40754128524789612</v>
      </c>
      <c r="M23" s="27">
        <f t="shared" ca="1" si="3"/>
        <v>1.7766575117540914E-6</v>
      </c>
      <c r="N23" s="44"/>
      <c r="O23" s="44"/>
      <c r="P23" s="7"/>
      <c r="Q23" s="28">
        <f t="shared" ca="1" si="4"/>
        <v>1589.4359200190852</v>
      </c>
      <c r="R23" s="27">
        <f t="shared" ca="1" si="5"/>
        <v>-3536.0458181839758</v>
      </c>
      <c r="S23" s="7"/>
      <c r="T23" s="28">
        <f t="shared" ca="1" si="6"/>
        <v>-0.41140350750006377</v>
      </c>
      <c r="U23" s="27">
        <f t="shared" ca="1" si="7"/>
        <v>-0.91803313243543239</v>
      </c>
      <c r="V23" s="7"/>
      <c r="W23" s="28">
        <f t="shared" ca="1" si="8"/>
        <v>-0.40620837208052396</v>
      </c>
      <c r="X23" s="27">
        <f t="shared" ca="1" si="11"/>
        <v>16.987204592627393</v>
      </c>
      <c r="Y23" s="7"/>
      <c r="Z23" s="28">
        <f t="shared" si="12"/>
        <v>17.297999999999998</v>
      </c>
      <c r="AA23" s="27">
        <f t="shared" si="9"/>
        <v>0.30190705400997908</v>
      </c>
      <c r="AB23" s="7"/>
      <c r="AC23" s="28">
        <f t="shared" ca="1" si="0"/>
        <v>-0.31079540737260558</v>
      </c>
      <c r="AD23" s="27">
        <f t="shared" ca="1" si="10"/>
        <v>2.2608553025147415E-2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14103</v>
      </c>
      <c r="D24" s="26">
        <v>11471</v>
      </c>
      <c r="E24" s="26">
        <v>12227</v>
      </c>
      <c r="F24" s="26">
        <v>14840</v>
      </c>
      <c r="G24" s="27"/>
      <c r="H24" s="7"/>
      <c r="I24" s="28">
        <f t="shared" si="1"/>
        <v>1876</v>
      </c>
      <c r="J24" s="27">
        <f t="shared" si="1"/>
        <v>-3369</v>
      </c>
      <c r="K24" s="7"/>
      <c r="L24" s="124">
        <f t="shared" si="2"/>
        <v>-0.49333717139685573</v>
      </c>
      <c r="M24" s="27">
        <f t="shared" ca="1" si="3"/>
        <v>2.984625918083337E-6</v>
      </c>
      <c r="N24" s="44"/>
      <c r="O24" s="44"/>
      <c r="P24" s="7"/>
      <c r="Q24" s="28">
        <f t="shared" ca="1" si="4"/>
        <v>1918.4359200190852</v>
      </c>
      <c r="R24" s="27">
        <f t="shared" ca="1" si="5"/>
        <v>-3371.0458181839758</v>
      </c>
      <c r="S24" s="7"/>
      <c r="T24" s="28">
        <f t="shared" ca="1" si="6"/>
        <v>-0.49656060774094407</v>
      </c>
      <c r="U24" s="27">
        <f t="shared" ca="1" si="7"/>
        <v>-0.87519560299141619</v>
      </c>
      <c r="V24" s="7"/>
      <c r="W24" s="28">
        <f t="shared" ca="1" si="8"/>
        <v>-0.49160956440506526</v>
      </c>
      <c r="X24" s="27">
        <f t="shared" ca="1" si="11"/>
        <v>22.442454622371031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-0.34554537762896587</v>
      </c>
      <c r="AD24" s="27">
        <f t="shared" ca="1" si="10"/>
        <v>5.3959360433292858E-2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14265</v>
      </c>
      <c r="D25" s="26">
        <v>11572</v>
      </c>
      <c r="E25" s="26">
        <v>12070</v>
      </c>
      <c r="F25" s="26">
        <v>14741</v>
      </c>
      <c r="G25" s="27"/>
      <c r="H25" s="7"/>
      <c r="I25" s="28">
        <f t="shared" si="1"/>
        <v>2195</v>
      </c>
      <c r="J25" s="27">
        <f t="shared" si="1"/>
        <v>-3169</v>
      </c>
      <c r="K25" s="7"/>
      <c r="L25" s="124">
        <f t="shared" si="2"/>
        <v>-0.574870853112047</v>
      </c>
      <c r="M25" s="27">
        <f t="shared" ca="1" si="3"/>
        <v>1.576189272181959E-7</v>
      </c>
      <c r="N25" s="44"/>
      <c r="O25" s="44"/>
      <c r="P25" s="7"/>
      <c r="Q25" s="28">
        <f t="shared" ca="1" si="4"/>
        <v>2237.4359200190852</v>
      </c>
      <c r="R25" s="27">
        <f t="shared" ca="1" si="5"/>
        <v>-3171.0458181839758</v>
      </c>
      <c r="S25" s="7"/>
      <c r="T25" s="28">
        <f t="shared" ca="1" si="6"/>
        <v>-0.57912934627237511</v>
      </c>
      <c r="U25" s="27">
        <f t="shared" ca="1" si="7"/>
        <v>-0.82327132487745724</v>
      </c>
      <c r="V25" s="7"/>
      <c r="W25" s="28">
        <f t="shared" ca="1" si="8"/>
        <v>-0.57447384060945017</v>
      </c>
      <c r="X25" s="27">
        <f t="shared" ca="1" si="11"/>
        <v>28.026031719616981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-0.26996828038301501</v>
      </c>
      <c r="AD25" s="27">
        <f t="shared" ca="1" si="10"/>
        <v>-5.0144280206865233E-4</v>
      </c>
      <c r="AE25" s="7">
        <v>144</v>
      </c>
    </row>
    <row r="26" spans="1:31" s="26" customFormat="1" x14ac:dyDescent="0.25">
      <c r="A26" s="26">
        <v>6</v>
      </c>
      <c r="B26" s="26">
        <v>627</v>
      </c>
      <c r="C26" s="26">
        <v>14410</v>
      </c>
      <c r="D26" s="26">
        <v>11683</v>
      </c>
      <c r="E26" s="26">
        <v>11917</v>
      </c>
      <c r="F26" s="26">
        <v>14615</v>
      </c>
      <c r="G26" s="27"/>
      <c r="H26" s="7"/>
      <c r="I26" s="28">
        <f t="shared" si="1"/>
        <v>2493</v>
      </c>
      <c r="J26" s="27">
        <f t="shared" si="1"/>
        <v>-2932</v>
      </c>
      <c r="K26" s="7"/>
      <c r="L26" s="124">
        <f t="shared" si="2"/>
        <v>-0.6528971891324642</v>
      </c>
      <c r="M26" s="27">
        <f t="shared" ca="1" si="3"/>
        <v>8.8414509985810541E-7</v>
      </c>
      <c r="N26" s="44"/>
      <c r="O26" s="44"/>
      <c r="P26" s="7"/>
      <c r="Q26" s="28">
        <f t="shared" ca="1" si="4"/>
        <v>2535.4359200190852</v>
      </c>
      <c r="R26" s="27">
        <f t="shared" ca="1" si="5"/>
        <v>-2934.0458181839758</v>
      </c>
      <c r="S26" s="7"/>
      <c r="T26" s="28">
        <f t="shared" ca="1" si="6"/>
        <v>-0.65626252521396267</v>
      </c>
      <c r="U26" s="27">
        <f t="shared" ca="1" si="7"/>
        <v>-0.76174105531241576</v>
      </c>
      <c r="V26" s="7"/>
      <c r="W26" s="28">
        <f t="shared" ca="1" si="8"/>
        <v>-0.65195689923043498</v>
      </c>
      <c r="X26" s="27">
        <f t="shared" ca="1" si="11"/>
        <v>33.678394576825895</v>
      </c>
      <c r="Y26" s="7"/>
      <c r="Z26" s="28">
        <f t="shared" si="12"/>
        <v>33.938999999999993</v>
      </c>
      <c r="AA26" s="27">
        <f t="shared" si="9"/>
        <v>0.59234729483435544</v>
      </c>
      <c r="AB26" s="7"/>
      <c r="AC26" s="28">
        <f t="shared" ca="1" si="0"/>
        <v>-0.26060542317409841</v>
      </c>
      <c r="AD26" s="27">
        <f t="shared" ca="1" si="10"/>
        <v>7.5789548063873724E-2</v>
      </c>
      <c r="AE26" s="7">
        <v>143</v>
      </c>
    </row>
    <row r="27" spans="1:31" s="26" customFormat="1" x14ac:dyDescent="0.25">
      <c r="A27" s="26">
        <v>7</v>
      </c>
      <c r="B27" s="26">
        <v>627</v>
      </c>
      <c r="C27" s="26">
        <v>14552</v>
      </c>
      <c r="D27" s="26">
        <v>11824</v>
      </c>
      <c r="E27" s="26">
        <v>11778</v>
      </c>
      <c r="F27" s="26">
        <v>14490</v>
      </c>
      <c r="G27" s="27"/>
      <c r="H27" s="7"/>
      <c r="I27" s="28">
        <f t="shared" si="1"/>
        <v>2774</v>
      </c>
      <c r="J27" s="27">
        <f t="shared" si="1"/>
        <v>-2666</v>
      </c>
      <c r="K27" s="7"/>
      <c r="L27" s="124">
        <f t="shared" si="2"/>
        <v>-0.72460117101229549</v>
      </c>
      <c r="M27" s="27">
        <f t="shared" ca="1" si="3"/>
        <v>2.3151693812457489E-7</v>
      </c>
      <c r="N27" s="44"/>
      <c r="O27" s="44"/>
      <c r="P27" s="7"/>
      <c r="Q27" s="28">
        <f t="shared" ca="1" si="4"/>
        <v>2816.4359200190852</v>
      </c>
      <c r="R27" s="27">
        <f t="shared" ca="1" si="5"/>
        <v>-2668.0458181839758</v>
      </c>
      <c r="S27" s="7"/>
      <c r="T27" s="28">
        <f t="shared" ca="1" si="6"/>
        <v>-0.72899548924948654</v>
      </c>
      <c r="U27" s="27">
        <f t="shared" ca="1" si="7"/>
        <v>-0.69268176542085036</v>
      </c>
      <c r="V27" s="7"/>
      <c r="W27" s="28">
        <f t="shared" ca="1" si="8"/>
        <v>-0.72508233308283365</v>
      </c>
      <c r="X27" s="27">
        <f t="shared" ca="1" si="11"/>
        <v>39.428094575224179</v>
      </c>
      <c r="Y27" s="7"/>
      <c r="Z27" s="28">
        <f t="shared" si="12"/>
        <v>39.581999999999994</v>
      </c>
      <c r="AA27" s="27">
        <f t="shared" si="9"/>
        <v>0.69083622452439541</v>
      </c>
      <c r="AB27" s="7"/>
      <c r="AC27" s="28">
        <f t="shared" ca="1" si="0"/>
        <v>-0.15390542477581448</v>
      </c>
      <c r="AD27" s="27">
        <f t="shared" ca="1" si="10"/>
        <v>-2.4010853203364491E-3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14673</v>
      </c>
      <c r="D28" s="26">
        <v>11959</v>
      </c>
      <c r="E28" s="26">
        <v>11653</v>
      </c>
      <c r="F28" s="26">
        <v>14338</v>
      </c>
      <c r="G28" s="27"/>
      <c r="H28" s="7"/>
      <c r="I28" s="28">
        <f t="shared" si="1"/>
        <v>3020</v>
      </c>
      <c r="J28" s="27">
        <f t="shared" si="1"/>
        <v>-2379</v>
      </c>
      <c r="K28" s="7"/>
      <c r="L28" s="124">
        <f t="shared" si="2"/>
        <v>-0.78870401722638439</v>
      </c>
      <c r="M28" s="27">
        <f t="shared" ca="1" si="3"/>
        <v>2.2584410805214045E-7</v>
      </c>
      <c r="N28" s="44"/>
      <c r="O28" s="44"/>
      <c r="P28" s="7"/>
      <c r="Q28" s="28">
        <f t="shared" ca="1" si="4"/>
        <v>3062.4359200190852</v>
      </c>
      <c r="R28" s="27">
        <f t="shared" ca="1" si="5"/>
        <v>-2381.0458181839758</v>
      </c>
      <c r="S28" s="7"/>
      <c r="T28" s="28">
        <f t="shared" ca="1" si="6"/>
        <v>-0.79266918730193803</v>
      </c>
      <c r="U28" s="27">
        <f t="shared" ca="1" si="7"/>
        <v>-0.61817042632731911</v>
      </c>
      <c r="V28" s="7"/>
      <c r="W28" s="28">
        <f t="shared" ca="1" si="8"/>
        <v>-0.78917924781047188</v>
      </c>
      <c r="X28" s="27">
        <f t="shared" ca="1" si="11"/>
        <v>45.047042957122812</v>
      </c>
      <c r="Y28" s="7"/>
      <c r="Z28" s="28">
        <f t="shared" si="12"/>
        <v>45.170999999999992</v>
      </c>
      <c r="AA28" s="27">
        <f t="shared" si="9"/>
        <v>0.78838267641835846</v>
      </c>
      <c r="AB28" s="7"/>
      <c r="AC28" s="28">
        <f t="shared" ca="1" si="0"/>
        <v>-0.1239570428771799</v>
      </c>
      <c r="AD28" s="27">
        <f t="shared" ca="1" si="10"/>
        <v>-1.7146956479059838E-2</v>
      </c>
      <c r="AE28" s="7">
        <v>141</v>
      </c>
    </row>
    <row r="29" spans="1:31" s="26" customFormat="1" x14ac:dyDescent="0.25">
      <c r="A29" s="26">
        <v>9</v>
      </c>
      <c r="B29" s="26">
        <v>639</v>
      </c>
      <c r="C29" s="26">
        <v>14786</v>
      </c>
      <c r="D29" s="26">
        <v>12123</v>
      </c>
      <c r="E29" s="26">
        <v>11545</v>
      </c>
      <c r="F29" s="26">
        <v>14184</v>
      </c>
      <c r="G29" s="27"/>
      <c r="H29" s="7"/>
      <c r="I29" s="28">
        <f t="shared" si="1"/>
        <v>3241</v>
      </c>
      <c r="J29" s="27">
        <f t="shared" si="1"/>
        <v>-2061</v>
      </c>
      <c r="K29" s="7"/>
      <c r="L29" s="124">
        <f t="shared" si="2"/>
        <v>-0.84683695693211214</v>
      </c>
      <c r="M29" s="27">
        <f t="shared" ca="1" si="3"/>
        <v>1.9044971616179419E-10</v>
      </c>
      <c r="N29" s="44"/>
      <c r="O29" s="44"/>
      <c r="P29" s="7"/>
      <c r="Q29" s="28">
        <f t="shared" ca="1" si="4"/>
        <v>3283.4359200190852</v>
      </c>
      <c r="R29" s="27">
        <f t="shared" ca="1" si="5"/>
        <v>-2063.0458181839758</v>
      </c>
      <c r="S29" s="7"/>
      <c r="T29" s="28">
        <f t="shared" ca="1" si="6"/>
        <v>-0.84987198108076645</v>
      </c>
      <c r="U29" s="27">
        <f t="shared" ca="1" si="7"/>
        <v>-0.53561082412612426</v>
      </c>
      <c r="V29" s="7"/>
      <c r="W29" s="28">
        <f t="shared" ca="1" si="8"/>
        <v>-0.8468507572841425</v>
      </c>
      <c r="X29" s="27">
        <f t="shared" ca="1" si="11"/>
        <v>50.806649258584173</v>
      </c>
      <c r="Y29" s="7"/>
      <c r="Z29" s="28">
        <f t="shared" si="12"/>
        <v>50.92199999999999</v>
      </c>
      <c r="AA29" s="27">
        <f t="shared" si="9"/>
        <v>0.88875656170055228</v>
      </c>
      <c r="AB29" s="7"/>
      <c r="AC29" s="28">
        <f t="shared" ca="1" si="0"/>
        <v>-0.11535074141581703</v>
      </c>
      <c r="AD29" s="27">
        <f t="shared" ca="1" si="10"/>
        <v>-1.2434559665166489E-3</v>
      </c>
      <c r="AE29" s="7">
        <v>140</v>
      </c>
    </row>
    <row r="30" spans="1:31" s="26" customFormat="1" x14ac:dyDescent="0.25">
      <c r="A30" s="26">
        <v>10</v>
      </c>
      <c r="B30" s="26">
        <v>644</v>
      </c>
      <c r="C30" s="26">
        <v>14876</v>
      </c>
      <c r="D30" s="26">
        <v>12293</v>
      </c>
      <c r="E30" s="26">
        <v>11447</v>
      </c>
      <c r="F30" s="26">
        <v>14012</v>
      </c>
      <c r="G30" s="27"/>
      <c r="H30" s="7"/>
      <c r="I30" s="28">
        <f t="shared" si="1"/>
        <v>3429</v>
      </c>
      <c r="J30" s="27">
        <f t="shared" si="1"/>
        <v>-1719</v>
      </c>
      <c r="K30" s="7"/>
      <c r="L30" s="124">
        <f t="shared" si="2"/>
        <v>-0.89680415667142566</v>
      </c>
      <c r="M30" s="27">
        <f t="shared" ca="1" si="3"/>
        <v>6.2144085942156033E-7</v>
      </c>
      <c r="N30" s="44"/>
      <c r="O30" s="44"/>
      <c r="P30" s="7"/>
      <c r="Q30" s="28">
        <f t="shared" ca="1" si="4"/>
        <v>3471.4359200190852</v>
      </c>
      <c r="R30" s="27">
        <f t="shared" ca="1" si="5"/>
        <v>-1721.0458181839756</v>
      </c>
      <c r="S30" s="7"/>
      <c r="T30" s="28">
        <f t="shared" ca="1" si="6"/>
        <v>-0.8985331812184123</v>
      </c>
      <c r="U30" s="27">
        <f t="shared" ca="1" si="7"/>
        <v>-0.44682030855125437</v>
      </c>
      <c r="V30" s="7"/>
      <c r="W30" s="28">
        <f t="shared" ca="1" si="8"/>
        <v>-0.89601584146833646</v>
      </c>
      <c r="X30" s="27">
        <f t="shared" ca="1" si="11"/>
        <v>56.614660218197798</v>
      </c>
      <c r="Y30" s="7"/>
      <c r="Z30" s="28">
        <f t="shared" si="12"/>
        <v>56.717999999999989</v>
      </c>
      <c r="AA30" s="27">
        <f t="shared" si="9"/>
        <v>0.98991584514614361</v>
      </c>
      <c r="AB30" s="7"/>
      <c r="AC30" s="28">
        <f t="shared" ca="1" si="0"/>
        <v>-0.10333978180219106</v>
      </c>
      <c r="AD30" s="27">
        <f t="shared" ca="1" si="10"/>
        <v>1.814167916131737E-2</v>
      </c>
      <c r="AE30" s="7">
        <v>139</v>
      </c>
    </row>
    <row r="31" spans="1:31" s="26" customFormat="1" x14ac:dyDescent="0.25">
      <c r="A31" s="26">
        <v>11</v>
      </c>
      <c r="B31" s="26">
        <v>618</v>
      </c>
      <c r="C31" s="26">
        <v>14959</v>
      </c>
      <c r="D31" s="26">
        <v>12465</v>
      </c>
      <c r="E31" s="26">
        <v>11375</v>
      </c>
      <c r="F31" s="26">
        <v>13844</v>
      </c>
      <c r="G31" s="27"/>
      <c r="H31" s="7"/>
      <c r="I31" s="28">
        <f t="shared" si="1"/>
        <v>3584</v>
      </c>
      <c r="J31" s="27">
        <f t="shared" si="1"/>
        <v>-1379</v>
      </c>
      <c r="K31" s="7"/>
      <c r="L31" s="124">
        <f t="shared" si="2"/>
        <v>-0.93614345485078421</v>
      </c>
      <c r="M31" s="27">
        <f t="shared" ca="1" si="3"/>
        <v>2.4284979292575134E-7</v>
      </c>
      <c r="N31" s="44"/>
      <c r="O31" s="44"/>
      <c r="P31" s="7"/>
      <c r="Q31" s="28">
        <f t="shared" ca="1" si="4"/>
        <v>3626.4359200190852</v>
      </c>
      <c r="R31" s="27">
        <f t="shared" ca="1" si="5"/>
        <v>-1381.0458181839756</v>
      </c>
      <c r="S31" s="7"/>
      <c r="T31" s="28">
        <f t="shared" ca="1" si="6"/>
        <v>-0.9386527877148757</v>
      </c>
      <c r="U31" s="27">
        <f t="shared" ca="1" si="7"/>
        <v>-0.35854903575752406</v>
      </c>
      <c r="V31" s="7"/>
      <c r="W31" s="28">
        <f t="shared" ca="1" si="8"/>
        <v>-0.93663625277379703</v>
      </c>
      <c r="X31" s="27">
        <f t="shared" ca="1" si="11"/>
        <v>62.17183012683148</v>
      </c>
      <c r="Y31" s="7"/>
      <c r="Z31" s="28">
        <f t="shared" si="12"/>
        <v>62.279999999999987</v>
      </c>
      <c r="AA31" s="27">
        <f t="shared" si="9"/>
        <v>1.0869910581420681</v>
      </c>
      <c r="AB31" s="7"/>
      <c r="AC31" s="28">
        <f t="shared" ca="1" si="0"/>
        <v>-0.10816987316850657</v>
      </c>
      <c r="AD31" s="27">
        <f t="shared" ca="1" si="10"/>
        <v>7.6018218538379756E-2</v>
      </c>
      <c r="AE31" s="7">
        <v>138</v>
      </c>
    </row>
    <row r="32" spans="1:31" s="26" customFormat="1" x14ac:dyDescent="0.25">
      <c r="A32" s="26">
        <v>12</v>
      </c>
      <c r="B32" s="26">
        <v>621</v>
      </c>
      <c r="C32" s="26">
        <v>15020</v>
      </c>
      <c r="D32" s="26">
        <v>12651</v>
      </c>
      <c r="E32" s="26">
        <v>11318</v>
      </c>
      <c r="F32" s="26">
        <v>13670</v>
      </c>
      <c r="G32" s="27"/>
      <c r="H32" s="7"/>
      <c r="I32" s="28">
        <f t="shared" si="1"/>
        <v>3702</v>
      </c>
      <c r="J32" s="27">
        <f t="shared" si="1"/>
        <v>-1019</v>
      </c>
      <c r="K32" s="7"/>
      <c r="L32" s="124">
        <f t="shared" si="2"/>
        <v>-0.96679924826740815</v>
      </c>
      <c r="M32" s="27">
        <f t="shared" ca="1" si="3"/>
        <v>8.276359178192297E-7</v>
      </c>
      <c r="N32" s="44"/>
      <c r="O32" s="44"/>
      <c r="P32" s="7"/>
      <c r="Q32" s="28">
        <f t="shared" ca="1" si="4"/>
        <v>3744.4359200190852</v>
      </c>
      <c r="R32" s="27">
        <f t="shared" ca="1" si="5"/>
        <v>-1021.0458181839756</v>
      </c>
      <c r="S32" s="7"/>
      <c r="T32" s="28">
        <f t="shared" ca="1" si="6"/>
        <v>-0.96919545588637679</v>
      </c>
      <c r="U32" s="27">
        <f t="shared" ca="1" si="7"/>
        <v>-0.26508533515239785</v>
      </c>
      <c r="V32" s="7"/>
      <c r="W32" s="28">
        <f t="shared" ca="1" si="8"/>
        <v>-0.96770899324146364</v>
      </c>
      <c r="X32" s="27">
        <f t="shared" ca="1" si="11"/>
        <v>67.799641486048131</v>
      </c>
      <c r="Y32" s="7"/>
      <c r="Z32" s="28">
        <f t="shared" si="12"/>
        <v>67.868999999999986</v>
      </c>
      <c r="AA32" s="27">
        <f t="shared" si="9"/>
        <v>1.1845375100360314</v>
      </c>
      <c r="AB32" s="7"/>
      <c r="AC32" s="28">
        <f t="shared" ca="1" si="0"/>
        <v>-6.9358513951854661E-2</v>
      </c>
      <c r="AD32" s="27">
        <f t="shared" ca="1" si="10"/>
        <v>7.6026798321535694E-2</v>
      </c>
      <c r="AE32" s="7">
        <v>137</v>
      </c>
    </row>
    <row r="33" spans="1:31" s="26" customFormat="1" x14ac:dyDescent="0.25">
      <c r="A33" s="26">
        <v>13</v>
      </c>
      <c r="B33" s="26">
        <v>605</v>
      </c>
      <c r="C33" s="26">
        <v>15054</v>
      </c>
      <c r="D33" s="26">
        <v>12827</v>
      </c>
      <c r="E33" s="26">
        <v>11276</v>
      </c>
      <c r="F33" s="26">
        <v>13483</v>
      </c>
      <c r="G33" s="27"/>
      <c r="H33" s="7"/>
      <c r="I33" s="28">
        <f t="shared" si="1"/>
        <v>3778</v>
      </c>
      <c r="J33" s="27">
        <f t="shared" si="1"/>
        <v>-656</v>
      </c>
      <c r="K33" s="7"/>
      <c r="L33" s="124">
        <f t="shared" si="2"/>
        <v>-0.98783218112994353</v>
      </c>
      <c r="M33" s="27">
        <f t="shared" ca="1" si="3"/>
        <v>6.8346715704008729E-9</v>
      </c>
      <c r="N33" s="44"/>
      <c r="O33" s="44"/>
      <c r="P33" s="7"/>
      <c r="Q33" s="28">
        <f t="shared" ca="1" si="4"/>
        <v>3820.4359200190852</v>
      </c>
      <c r="R33" s="27">
        <f t="shared" ca="1" si="5"/>
        <v>-658.0458181839756</v>
      </c>
      <c r="S33" s="7"/>
      <c r="T33" s="28">
        <f t="shared" ca="1" si="6"/>
        <v>-0.98886700487819112</v>
      </c>
      <c r="U33" s="27">
        <f t="shared" ca="1" si="7"/>
        <v>-0.17084277037556225</v>
      </c>
      <c r="V33" s="7"/>
      <c r="W33" s="28">
        <f t="shared" ca="1" si="8"/>
        <v>-0.98791485320243722</v>
      </c>
      <c r="X33" s="27">
        <f t="shared" ca="1" si="11"/>
        <v>73.307648954214642</v>
      </c>
      <c r="Y33" s="7"/>
      <c r="Z33" s="28">
        <f t="shared" si="12"/>
        <v>73.313999999999979</v>
      </c>
      <c r="AA33" s="27">
        <f t="shared" si="9"/>
        <v>1.2795706878071225</v>
      </c>
      <c r="AB33" s="7"/>
      <c r="AC33" s="28">
        <f t="shared" ca="1" si="0"/>
        <v>-6.3510457853368507E-3</v>
      </c>
      <c r="AD33" s="27">
        <f t="shared" ca="1" si="10"/>
        <v>-5.9326501978759438E-2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15076</v>
      </c>
      <c r="D34" s="26">
        <v>13005</v>
      </c>
      <c r="E34" s="26">
        <v>11249</v>
      </c>
      <c r="F34" s="26">
        <v>13298</v>
      </c>
      <c r="G34" s="27"/>
      <c r="H34" s="7"/>
      <c r="I34" s="28">
        <f t="shared" si="1"/>
        <v>3827</v>
      </c>
      <c r="J34" s="27">
        <f t="shared" si="1"/>
        <v>-293</v>
      </c>
      <c r="K34" s="7"/>
      <c r="L34" s="124">
        <f t="shared" si="2"/>
        <v>-1.0001048015513054</v>
      </c>
      <c r="M34" s="27">
        <f t="shared" ca="1" si="3"/>
        <v>1.0551867041508029E-6</v>
      </c>
      <c r="N34" s="44"/>
      <c r="O34" s="44"/>
      <c r="P34" s="7"/>
      <c r="Q34" s="28">
        <f t="shared" ca="1" si="4"/>
        <v>3869.4359200190852</v>
      </c>
      <c r="R34" s="27">
        <f t="shared" ca="1" si="5"/>
        <v>-295.04581818397565</v>
      </c>
      <c r="S34" s="7"/>
      <c r="T34" s="28">
        <f t="shared" ca="1" si="6"/>
        <v>-1.0015499772544925</v>
      </c>
      <c r="U34" s="27">
        <f t="shared" ca="1" si="7"/>
        <v>-7.660020559872667E-2</v>
      </c>
      <c r="V34" s="7"/>
      <c r="W34" s="28">
        <f t="shared" ca="1" si="8"/>
        <v>-1.001132024362652</v>
      </c>
      <c r="X34" s="27">
        <f t="shared" ca="1" si="11"/>
        <v>78.743544868423498</v>
      </c>
      <c r="Y34" s="7"/>
      <c r="Z34" s="28">
        <f t="shared" si="12"/>
        <v>78.866999999999976</v>
      </c>
      <c r="AA34" s="27">
        <f t="shared" si="9"/>
        <v>1.3764888211703674</v>
      </c>
      <c r="AB34" s="7"/>
      <c r="AC34" s="28">
        <f t="shared" ca="1" si="0"/>
        <v>-0.12345513157647758</v>
      </c>
      <c r="AD34" s="27">
        <f t="shared" ca="1" si="10"/>
        <v>6.5415627113793562E-2</v>
      </c>
      <c r="AE34" s="7">
        <v>135</v>
      </c>
    </row>
    <row r="35" spans="1:31" s="26" customFormat="1" x14ac:dyDescent="0.25">
      <c r="A35" s="26">
        <v>15</v>
      </c>
      <c r="B35" s="26">
        <v>629</v>
      </c>
      <c r="C35" s="26">
        <v>15082</v>
      </c>
      <c r="D35" s="26">
        <v>13203</v>
      </c>
      <c r="E35" s="26">
        <v>11250</v>
      </c>
      <c r="F35" s="26">
        <v>13113</v>
      </c>
      <c r="G35" s="27"/>
      <c r="H35" s="7"/>
      <c r="I35" s="28">
        <f t="shared" si="1"/>
        <v>3832</v>
      </c>
      <c r="J35" s="27">
        <f t="shared" si="1"/>
        <v>90</v>
      </c>
      <c r="K35" s="7"/>
      <c r="L35" s="124">
        <f t="shared" si="2"/>
        <v>-1.0029586662106604</v>
      </c>
      <c r="M35" s="27">
        <f t="shared" ca="1" si="3"/>
        <v>9.5952451633244462E-10</v>
      </c>
      <c r="N35" s="44"/>
      <c r="O35" s="44"/>
      <c r="P35" s="7"/>
      <c r="Q35" s="28">
        <f t="shared" ca="1" si="4"/>
        <v>3874.4359200190852</v>
      </c>
      <c r="R35" s="27">
        <f t="shared" ca="1" si="5"/>
        <v>87.954181816024374</v>
      </c>
      <c r="S35" s="7"/>
      <c r="T35" s="28">
        <f t="shared" ca="1" si="6"/>
        <v>-1.0028441581092171</v>
      </c>
      <c r="U35" s="27">
        <f t="shared" ca="1" si="7"/>
        <v>2.2834786989504828E-2</v>
      </c>
      <c r="V35" s="7"/>
      <c r="W35" s="28">
        <f t="shared" ca="1" si="8"/>
        <v>-1.0029896424033951</v>
      </c>
      <c r="X35" s="27">
        <f t="shared" ca="1" si="11"/>
        <v>84.42313746941835</v>
      </c>
      <c r="Y35" s="7"/>
      <c r="Z35" s="28">
        <f t="shared" si="12"/>
        <v>84.527999999999977</v>
      </c>
      <c r="AA35" s="27">
        <f t="shared" si="9"/>
        <v>1.4752919101257664</v>
      </c>
      <c r="AB35" s="7"/>
      <c r="AC35" s="28">
        <f t="shared" ca="1" si="0"/>
        <v>-0.10486253058162731</v>
      </c>
      <c r="AD35" s="27">
        <f t="shared" ca="1" si="10"/>
        <v>-3.1565398268739386E-2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15070</v>
      </c>
      <c r="D36" s="26">
        <v>13391</v>
      </c>
      <c r="E36" s="26">
        <v>11262</v>
      </c>
      <c r="F36" s="26">
        <v>12918</v>
      </c>
      <c r="G36" s="27"/>
      <c r="H36" s="7"/>
      <c r="I36" s="28">
        <f t="shared" si="1"/>
        <v>3808</v>
      </c>
      <c r="J36" s="27">
        <f t="shared" si="1"/>
        <v>473</v>
      </c>
      <c r="K36" s="7"/>
      <c r="L36" s="124">
        <f t="shared" si="2"/>
        <v>-0.99601609576236438</v>
      </c>
      <c r="M36" s="27">
        <f t="shared" ca="1" si="3"/>
        <v>1.7550823990632E-6</v>
      </c>
      <c r="N36" s="44"/>
      <c r="O36" s="44"/>
      <c r="P36" s="7"/>
      <c r="Q36" s="28">
        <f t="shared" ca="1" si="4"/>
        <v>3850.4359200190852</v>
      </c>
      <c r="R36" s="27">
        <f t="shared" ca="1" si="5"/>
        <v>470.95418181602435</v>
      </c>
      <c r="S36" s="7"/>
      <c r="T36" s="28">
        <f t="shared" ca="1" si="6"/>
        <v>-0.99663209000653885</v>
      </c>
      <c r="U36" s="27">
        <f t="shared" ca="1" si="7"/>
        <v>0.12226977957773631</v>
      </c>
      <c r="V36" s="7"/>
      <c r="W36" s="28">
        <f t="shared" ca="1" si="8"/>
        <v>-0.99734089099147083</v>
      </c>
      <c r="X36" s="27">
        <f t="shared" ca="1" si="11"/>
        <v>90.108269430386486</v>
      </c>
      <c r="Y36" s="7"/>
      <c r="Z36" s="28">
        <f t="shared" si="12"/>
        <v>90.197999999999979</v>
      </c>
      <c r="AA36" s="27">
        <f t="shared" si="9"/>
        <v>1.574252078713845</v>
      </c>
      <c r="AB36" s="7"/>
      <c r="AC36" s="28">
        <f t="shared" ca="1" si="0"/>
        <v>-8.9730569613493572E-2</v>
      </c>
      <c r="AD36" s="27">
        <f t="shared" ca="1" si="10"/>
        <v>-2.4218699486766582E-4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15034</v>
      </c>
      <c r="D37" s="26">
        <v>13572</v>
      </c>
      <c r="E37" s="26">
        <v>11292</v>
      </c>
      <c r="F37" s="26">
        <v>12731</v>
      </c>
      <c r="G37" s="27"/>
      <c r="H37" s="7"/>
      <c r="I37" s="28">
        <f t="shared" si="1"/>
        <v>3742</v>
      </c>
      <c r="J37" s="27">
        <f t="shared" si="1"/>
        <v>841</v>
      </c>
      <c r="K37" s="7"/>
      <c r="L37" s="124">
        <f t="shared" si="2"/>
        <v>-0.97936683889872</v>
      </c>
      <c r="M37" s="27">
        <f t="shared" ca="1" si="3"/>
        <v>2.0504552390620795E-6</v>
      </c>
      <c r="N37" s="44"/>
      <c r="O37" s="44"/>
      <c r="P37" s="7"/>
      <c r="Q37" s="28">
        <f t="shared" ca="1" si="4"/>
        <v>3784.4359200190852</v>
      </c>
      <c r="R37" s="27">
        <f t="shared" ca="1" si="5"/>
        <v>838.9541818160244</v>
      </c>
      <c r="S37" s="7"/>
      <c r="T37" s="28">
        <f t="shared" ca="1" si="6"/>
        <v>-0.97954890272417383</v>
      </c>
      <c r="U37" s="27">
        <f t="shared" ca="1" si="7"/>
        <v>0.21781045130742091</v>
      </c>
      <c r="V37" s="7"/>
      <c r="W37" s="28">
        <f t="shared" ca="1" si="8"/>
        <v>-0.98079877997259912</v>
      </c>
      <c r="X37" s="27">
        <f t="shared" ca="1" si="11"/>
        <v>95.639670479957431</v>
      </c>
      <c r="Y37" s="7"/>
      <c r="Z37" s="28">
        <f t="shared" si="12"/>
        <v>95.85899999999998</v>
      </c>
      <c r="AA37" s="27">
        <f t="shared" si="9"/>
        <v>1.673055167669244</v>
      </c>
      <c r="AB37" s="7"/>
      <c r="AC37" s="28">
        <f t="shared" ca="1" si="0"/>
        <v>-0.21932952004254958</v>
      </c>
      <c r="AD37" s="27">
        <f t="shared" ca="1" si="10"/>
        <v>5.5044761629289951E-2</v>
      </c>
      <c r="AE37" s="7">
        <v>132</v>
      </c>
    </row>
    <row r="38" spans="1:31" s="26" customFormat="1" x14ac:dyDescent="0.25">
      <c r="A38" s="26">
        <v>18</v>
      </c>
      <c r="B38" s="26">
        <v>641</v>
      </c>
      <c r="C38" s="26">
        <v>14984</v>
      </c>
      <c r="D38" s="26">
        <v>13766</v>
      </c>
      <c r="E38" s="26">
        <v>11350</v>
      </c>
      <c r="F38" s="26">
        <v>12549</v>
      </c>
      <c r="G38" s="27"/>
      <c r="H38" s="7"/>
      <c r="I38" s="28">
        <f t="shared" si="1"/>
        <v>3634</v>
      </c>
      <c r="J38" s="27">
        <f t="shared" si="1"/>
        <v>1217</v>
      </c>
      <c r="K38" s="7"/>
      <c r="L38" s="124">
        <f t="shared" si="2"/>
        <v>-0.95257899512746713</v>
      </c>
      <c r="M38" s="27">
        <f t="shared" ca="1" si="3"/>
        <v>6.693671729056035E-7</v>
      </c>
      <c r="N38" s="44"/>
      <c r="O38" s="44"/>
      <c r="P38" s="7"/>
      <c r="Q38" s="28">
        <f t="shared" ca="1" si="4"/>
        <v>3676.4359200190852</v>
      </c>
      <c r="R38" s="27">
        <f t="shared" ca="1" si="5"/>
        <v>1214.9541818160244</v>
      </c>
      <c r="S38" s="7"/>
      <c r="T38" s="28">
        <f t="shared" ca="1" si="6"/>
        <v>-0.95159459626212195</v>
      </c>
      <c r="U38" s="27">
        <f t="shared" ca="1" si="7"/>
        <v>0.31542809416166384</v>
      </c>
      <c r="V38" s="7"/>
      <c r="W38" s="28">
        <f t="shared" ca="1" si="8"/>
        <v>-0.95339714375266038</v>
      </c>
      <c r="X38" s="27">
        <f t="shared" ca="1" si="11"/>
        <v>101.42554164303044</v>
      </c>
      <c r="Y38" s="7"/>
      <c r="Z38" s="28">
        <f t="shared" si="12"/>
        <v>101.62799999999999</v>
      </c>
      <c r="AA38" s="27">
        <f t="shared" si="9"/>
        <v>1.7737432122167971</v>
      </c>
      <c r="AB38" s="7"/>
      <c r="AC38" s="28">
        <f t="shared" ca="1" si="0"/>
        <v>-0.20245835696954373</v>
      </c>
      <c r="AD38" s="27">
        <f t="shared" ca="1" si="10"/>
        <v>2.1897173899631639E-2</v>
      </c>
      <c r="AE38" s="7">
        <v>131</v>
      </c>
    </row>
    <row r="39" spans="1:31" s="26" customFormat="1" x14ac:dyDescent="0.25">
      <c r="A39" s="26">
        <v>19</v>
      </c>
      <c r="B39" s="26">
        <v>619</v>
      </c>
      <c r="C39" s="26">
        <v>14908</v>
      </c>
      <c r="D39" s="26">
        <v>13940</v>
      </c>
      <c r="E39" s="26">
        <v>11412</v>
      </c>
      <c r="F39" s="26">
        <v>12370</v>
      </c>
      <c r="G39" s="27"/>
      <c r="H39" s="7"/>
      <c r="I39" s="28">
        <f t="shared" si="1"/>
        <v>3496</v>
      </c>
      <c r="J39" s="27">
        <f t="shared" si="1"/>
        <v>1570</v>
      </c>
      <c r="K39" s="7"/>
      <c r="L39" s="124">
        <f t="shared" si="2"/>
        <v>-0.91755400214920813</v>
      </c>
      <c r="M39" s="27">
        <f t="shared" ca="1" si="3"/>
        <v>4.12756392235667E-7</v>
      </c>
      <c r="N39" s="44"/>
      <c r="O39" s="44"/>
      <c r="P39" s="7"/>
      <c r="Q39" s="28">
        <f t="shared" ca="1" si="4"/>
        <v>3538.4359200190852</v>
      </c>
      <c r="R39" s="27">
        <f t="shared" ca="1" si="5"/>
        <v>1567.9541818160244</v>
      </c>
      <c r="S39" s="7"/>
      <c r="T39" s="28">
        <f t="shared" ca="1" si="6"/>
        <v>-0.91587520467172223</v>
      </c>
      <c r="U39" s="27">
        <f t="shared" ca="1" si="7"/>
        <v>0.40707444503280149</v>
      </c>
      <c r="V39" s="7"/>
      <c r="W39" s="28">
        <f t="shared" ca="1" si="8"/>
        <v>-0.91819646334821992</v>
      </c>
      <c r="X39" s="27">
        <f t="shared" ca="1" si="11"/>
        <v>107.02861478990911</v>
      </c>
      <c r="Y39" s="7"/>
      <c r="Z39" s="28">
        <f t="shared" si="12"/>
        <v>107.19899999999998</v>
      </c>
      <c r="AA39" s="27">
        <f t="shared" si="9"/>
        <v>1.8709755048454011</v>
      </c>
      <c r="AB39" s="7"/>
      <c r="AC39" s="28">
        <f t="shared" ca="1" si="0"/>
        <v>-0.17038521009087049</v>
      </c>
      <c r="AD39" s="27">
        <f t="shared" ca="1" si="10"/>
        <v>-1.3087268605190161E-2</v>
      </c>
      <c r="AE39" s="7">
        <v>130</v>
      </c>
    </row>
    <row r="40" spans="1:31" s="26" customFormat="1" x14ac:dyDescent="0.25">
      <c r="A40" s="26">
        <v>20</v>
      </c>
      <c r="B40" s="26">
        <v>618</v>
      </c>
      <c r="C40" s="26">
        <v>14837</v>
      </c>
      <c r="D40" s="26">
        <v>14112</v>
      </c>
      <c r="E40" s="26">
        <v>11503</v>
      </c>
      <c r="F40" s="26">
        <v>12209</v>
      </c>
      <c r="G40" s="27"/>
      <c r="H40" s="7"/>
      <c r="I40" s="28">
        <f t="shared" si="1"/>
        <v>3334</v>
      </c>
      <c r="J40" s="27">
        <f t="shared" si="1"/>
        <v>1903</v>
      </c>
      <c r="K40" s="7"/>
      <c r="L40" s="124">
        <f t="shared" si="2"/>
        <v>-0.87394376322649814</v>
      </c>
      <c r="M40" s="27">
        <f t="shared" ca="1" si="3"/>
        <v>7.8985205614421455E-6</v>
      </c>
      <c r="N40" s="44"/>
      <c r="O40" s="44"/>
      <c r="P40" s="7"/>
      <c r="Q40" s="28">
        <f t="shared" ca="1" si="4"/>
        <v>3376.4359200190852</v>
      </c>
      <c r="R40" s="27">
        <f t="shared" ca="1" si="5"/>
        <v>1900.9541818160244</v>
      </c>
      <c r="S40" s="7"/>
      <c r="T40" s="28">
        <f t="shared" ca="1" si="6"/>
        <v>-0.87394374497864447</v>
      </c>
      <c r="U40" s="27">
        <f t="shared" ca="1" si="7"/>
        <v>0.49352836809254319</v>
      </c>
      <c r="V40" s="7"/>
      <c r="W40" s="28">
        <f t="shared" ca="1" si="8"/>
        <v>-0.87675419389837783</v>
      </c>
      <c r="X40" s="27">
        <f t="shared" ca="1" si="11"/>
        <v>112.49425630831422</v>
      </c>
      <c r="Y40" s="7"/>
      <c r="Z40" s="28">
        <f t="shared" si="12"/>
        <v>112.76099999999998</v>
      </c>
      <c r="AA40" s="27">
        <f t="shared" si="9"/>
        <v>1.9680507178413258</v>
      </c>
      <c r="AB40" s="7"/>
      <c r="AC40" s="28">
        <f t="shared" ca="1" si="0"/>
        <v>-0.26674369168576106</v>
      </c>
      <c r="AD40" s="27">
        <f t="shared" ca="1" si="10"/>
        <v>3.5664547142090441E-2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14733</v>
      </c>
      <c r="D41" s="26">
        <v>14266</v>
      </c>
      <c r="E41" s="26">
        <v>11602</v>
      </c>
      <c r="F41" s="26">
        <v>12049</v>
      </c>
      <c r="G41" s="27"/>
      <c r="H41" s="7"/>
      <c r="I41" s="28">
        <f t="shared" si="1"/>
        <v>3131</v>
      </c>
      <c r="J41" s="27">
        <f t="shared" si="1"/>
        <v>2217</v>
      </c>
      <c r="K41" s="7"/>
      <c r="L41" s="124">
        <f t="shared" si="2"/>
        <v>-0.82310135565528908</v>
      </c>
      <c r="M41" s="27">
        <f t="shared" ca="1" si="3"/>
        <v>2.4654189680543595E-6</v>
      </c>
      <c r="N41" s="44"/>
      <c r="O41" s="44"/>
      <c r="P41" s="7"/>
      <c r="Q41" s="28">
        <f t="shared" ca="1" si="4"/>
        <v>3173.4359200190852</v>
      </c>
      <c r="R41" s="27">
        <f t="shared" ca="1" si="5"/>
        <v>2214.9541818160242</v>
      </c>
      <c r="S41" s="7"/>
      <c r="T41" s="28">
        <f t="shared" ca="1" si="6"/>
        <v>-0.82140000227682475</v>
      </c>
      <c r="U41" s="27">
        <f t="shared" ca="1" si="7"/>
        <v>0.57504948473145878</v>
      </c>
      <c r="V41" s="7"/>
      <c r="W41" s="28">
        <f t="shared" ca="1" si="8"/>
        <v>-0.82467152092304097</v>
      </c>
      <c r="X41" s="27">
        <f t="shared" ca="1" si="11"/>
        <v>118.00727156875132</v>
      </c>
      <c r="Y41" s="7"/>
      <c r="Z41" s="28">
        <f t="shared" si="12"/>
        <v>118.22399999999998</v>
      </c>
      <c r="AA41" s="27">
        <f t="shared" si="9"/>
        <v>2.0633980548777759</v>
      </c>
      <c r="AB41" s="7"/>
      <c r="AC41" s="28">
        <f t="shared" ca="1" si="0"/>
        <v>-0.21672843124865437</v>
      </c>
      <c r="AD41" s="27">
        <f t="shared" ca="1" si="10"/>
        <v>0.10947656800040306</v>
      </c>
      <c r="AE41" s="7">
        <v>128</v>
      </c>
    </row>
    <row r="42" spans="1:31" s="26" customFormat="1" x14ac:dyDescent="0.25">
      <c r="A42" s="26">
        <v>22</v>
      </c>
      <c r="B42" s="26">
        <v>630</v>
      </c>
      <c r="C42" s="26">
        <v>14612</v>
      </c>
      <c r="D42" s="26">
        <v>14423</v>
      </c>
      <c r="E42" s="26">
        <v>11719</v>
      </c>
      <c r="F42" s="26">
        <v>11898</v>
      </c>
      <c r="G42" s="27"/>
      <c r="H42" s="7"/>
      <c r="I42" s="28">
        <f t="shared" si="1"/>
        <v>2893</v>
      </c>
      <c r="J42" s="27">
        <f t="shared" si="1"/>
        <v>2525</v>
      </c>
      <c r="K42" s="7"/>
      <c r="L42" s="124">
        <f t="shared" si="2"/>
        <v>-0.76243717095444885</v>
      </c>
      <c r="M42" s="27">
        <f t="shared" ca="1" si="3"/>
        <v>1.1738405393446889E-6</v>
      </c>
      <c r="N42" s="44"/>
      <c r="O42" s="44"/>
      <c r="P42" s="7"/>
      <c r="Q42" s="28">
        <f t="shared" ca="1" si="4"/>
        <v>2935.4359200190852</v>
      </c>
      <c r="R42" s="27">
        <f t="shared" ca="1" si="5"/>
        <v>2522.9541818160242</v>
      </c>
      <c r="S42" s="7"/>
      <c r="T42" s="28">
        <f t="shared" ca="1" si="6"/>
        <v>-0.75979699359193265</v>
      </c>
      <c r="U42" s="27">
        <f t="shared" ca="1" si="7"/>
        <v>0.65501287302695566</v>
      </c>
      <c r="V42" s="7"/>
      <c r="W42" s="28">
        <f t="shared" ca="1" si="8"/>
        <v>-0.76352061017256156</v>
      </c>
      <c r="X42" s="27">
        <f t="shared" ca="1" si="11"/>
        <v>123.7447235499771</v>
      </c>
      <c r="Y42" s="7"/>
      <c r="Z42" s="28">
        <f t="shared" si="12"/>
        <v>123.89399999999998</v>
      </c>
      <c r="AA42" s="27">
        <f t="shared" si="9"/>
        <v>2.162358223465854</v>
      </c>
      <c r="AB42" s="7"/>
      <c r="AC42" s="28">
        <f t="shared" ca="1" si="0"/>
        <v>-0.14927645002288159</v>
      </c>
      <c r="AD42" s="27">
        <f t="shared" ca="1" si="10"/>
        <v>-3.6896889477404216E-2</v>
      </c>
      <c r="AE42" s="7">
        <v>127</v>
      </c>
    </row>
    <row r="43" spans="1:31" s="26" customFormat="1" x14ac:dyDescent="0.25">
      <c r="A43" s="26">
        <v>23</v>
      </c>
      <c r="B43" s="26">
        <v>625</v>
      </c>
      <c r="C43" s="26">
        <v>14476</v>
      </c>
      <c r="D43" s="26">
        <v>14555</v>
      </c>
      <c r="E43" s="26">
        <v>11849</v>
      </c>
      <c r="F43" s="26">
        <v>11755</v>
      </c>
      <c r="G43" s="27"/>
      <c r="H43" s="7"/>
      <c r="I43" s="28">
        <f t="shared" si="1"/>
        <v>2627</v>
      </c>
      <c r="J43" s="27">
        <f t="shared" si="1"/>
        <v>2800</v>
      </c>
      <c r="K43" s="7"/>
      <c r="L43" s="124">
        <f t="shared" si="2"/>
        <v>-0.69488632465523026</v>
      </c>
      <c r="M43" s="27">
        <f t="shared" ca="1" si="3"/>
        <v>3.5081523378387213E-8</v>
      </c>
      <c r="N43" s="44"/>
      <c r="O43" s="44"/>
      <c r="P43" s="7"/>
      <c r="Q43" s="28">
        <f t="shared" ca="1" si="4"/>
        <v>2669.4359200190852</v>
      </c>
      <c r="R43" s="27">
        <f t="shared" ca="1" si="5"/>
        <v>2797.9541818160242</v>
      </c>
      <c r="S43" s="7"/>
      <c r="T43" s="28">
        <f t="shared" ca="1" si="6"/>
        <v>-0.69094657212058264</v>
      </c>
      <c r="U43" s="27">
        <f t="shared" ca="1" si="7"/>
        <v>0.72640875543364924</v>
      </c>
      <c r="V43" s="7"/>
      <c r="W43" s="28">
        <f t="shared" ca="1" si="8"/>
        <v>-0.69507362527823613</v>
      </c>
      <c r="X43" s="27">
        <f t="shared" ca="1" si="11"/>
        <v>129.38174818593455</v>
      </c>
      <c r="Y43" s="7"/>
      <c r="Z43" s="28">
        <f t="shared" si="12"/>
        <v>129.51899999999998</v>
      </c>
      <c r="AA43" s="27">
        <f t="shared" si="9"/>
        <v>2.2605329938905352</v>
      </c>
      <c r="AB43" s="7"/>
      <c r="AC43" s="28">
        <f t="shared" ca="1" si="0"/>
        <v>-0.1372518140654222</v>
      </c>
      <c r="AD43" s="27">
        <f t="shared" ca="1" si="10"/>
        <v>-6.1622052619611623E-2</v>
      </c>
      <c r="AE43" s="7">
        <v>126</v>
      </c>
    </row>
    <row r="44" spans="1:31" s="26" customFormat="1" x14ac:dyDescent="0.25">
      <c r="A44" s="26">
        <v>24</v>
      </c>
      <c r="B44" s="26">
        <v>616</v>
      </c>
      <c r="C44" s="26">
        <v>14336</v>
      </c>
      <c r="D44" s="26">
        <v>14675</v>
      </c>
      <c r="E44" s="26">
        <v>11988</v>
      </c>
      <c r="F44" s="26">
        <v>11631</v>
      </c>
      <c r="G44" s="27"/>
      <c r="H44" s="7"/>
      <c r="I44" s="28">
        <f t="shared" si="1"/>
        <v>2348</v>
      </c>
      <c r="J44" s="27">
        <f t="shared" si="1"/>
        <v>3044</v>
      </c>
      <c r="K44" s="7"/>
      <c r="L44" s="124">
        <f t="shared" si="2"/>
        <v>-0.62176211675822679</v>
      </c>
      <c r="M44" s="27">
        <f t="shared" ca="1" si="3"/>
        <v>2.1141058028154618E-6</v>
      </c>
      <c r="N44" s="44"/>
      <c r="O44" s="44"/>
      <c r="P44" s="7"/>
      <c r="Q44" s="28">
        <f t="shared" ca="1" si="4"/>
        <v>2390.4359200190852</v>
      </c>
      <c r="R44" s="27">
        <f t="shared" ca="1" si="5"/>
        <v>3041.9541818160242</v>
      </c>
      <c r="S44" s="7"/>
      <c r="T44" s="28">
        <f t="shared" ca="1" si="6"/>
        <v>-0.61873128042694858</v>
      </c>
      <c r="U44" s="27">
        <f t="shared" ca="1" si="7"/>
        <v>0.78975637473267923</v>
      </c>
      <c r="V44" s="7"/>
      <c r="W44" s="28">
        <f t="shared" ca="1" si="8"/>
        <v>-0.6232161132516254</v>
      </c>
      <c r="X44" s="27">
        <f t="shared" ca="1" si="11"/>
        <v>134.84108915192814</v>
      </c>
      <c r="Y44" s="7"/>
      <c r="Z44" s="28">
        <f t="shared" si="12"/>
        <v>135.06299999999999</v>
      </c>
      <c r="AA44" s="27">
        <f t="shared" si="9"/>
        <v>2.3572940476211008</v>
      </c>
      <c r="AB44" s="7"/>
      <c r="AC44" s="28">
        <f t="shared" ca="1" si="0"/>
        <v>-0.22191084807184325</v>
      </c>
      <c r="AD44" s="27">
        <f t="shared" ca="1" si="10"/>
        <v>5.8815055070823519E-2</v>
      </c>
      <c r="AE44" s="7">
        <v>125</v>
      </c>
    </row>
    <row r="45" spans="1:31" s="26" customFormat="1" x14ac:dyDescent="0.25">
      <c r="A45" s="26">
        <v>25</v>
      </c>
      <c r="B45" s="26">
        <v>644</v>
      </c>
      <c r="C45" s="26">
        <v>14172</v>
      </c>
      <c r="D45" s="26">
        <v>14795</v>
      </c>
      <c r="E45" s="26">
        <v>12150</v>
      </c>
      <c r="F45" s="26">
        <v>11519</v>
      </c>
      <c r="G45" s="27"/>
      <c r="H45" s="7"/>
      <c r="I45" s="28">
        <f t="shared" si="1"/>
        <v>2022</v>
      </c>
      <c r="J45" s="27">
        <f t="shared" si="1"/>
        <v>3276</v>
      </c>
      <c r="K45" s="7"/>
      <c r="L45" s="124">
        <f t="shared" si="2"/>
        <v>-0.53911230317137815</v>
      </c>
      <c r="M45" s="27">
        <f t="shared" ca="1" si="3"/>
        <v>3.9879225372021676E-9</v>
      </c>
      <c r="N45" s="44"/>
      <c r="O45" s="44"/>
      <c r="P45" s="7"/>
      <c r="Q45" s="28">
        <f t="shared" ca="1" si="4"/>
        <v>2064.4359200190852</v>
      </c>
      <c r="R45" s="27">
        <f t="shared" ca="1" si="5"/>
        <v>3273.9541818160242</v>
      </c>
      <c r="S45" s="7"/>
      <c r="T45" s="28">
        <f t="shared" ca="1" si="6"/>
        <v>-0.53435068869890312</v>
      </c>
      <c r="U45" s="27">
        <f t="shared" ca="1" si="7"/>
        <v>0.84998853734487168</v>
      </c>
      <c r="V45" s="7"/>
      <c r="W45" s="28">
        <f t="shared" ca="1" si="8"/>
        <v>-0.5391754531716727</v>
      </c>
      <c r="X45" s="27">
        <f t="shared" ca="1" si="11"/>
        <v>140.73063680808332</v>
      </c>
      <c r="Y45" s="7"/>
      <c r="Z45" s="28">
        <f t="shared" si="12"/>
        <v>140.85899999999998</v>
      </c>
      <c r="AA45" s="27">
        <f t="shared" si="9"/>
        <v>2.4584533310666923</v>
      </c>
      <c r="AB45" s="7"/>
      <c r="AC45" s="28">
        <f t="shared" ca="1" si="0"/>
        <v>-0.12836319191666234</v>
      </c>
      <c r="AD45" s="27">
        <f t="shared" ca="1" si="10"/>
        <v>-2.4623897769771474E-2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14014</v>
      </c>
      <c r="D46" s="26">
        <v>14890</v>
      </c>
      <c r="E46" s="26">
        <v>12322</v>
      </c>
      <c r="F46" s="26">
        <v>11426</v>
      </c>
      <c r="G46" s="27"/>
      <c r="H46" s="7"/>
      <c r="I46" s="28">
        <f t="shared" si="1"/>
        <v>1692</v>
      </c>
      <c r="J46" s="27">
        <f t="shared" si="1"/>
        <v>3464</v>
      </c>
      <c r="K46" s="7"/>
      <c r="L46" s="124">
        <f t="shared" si="2"/>
        <v>-0.45334681374835445</v>
      </c>
      <c r="M46" s="27">
        <f t="shared" ca="1" si="3"/>
        <v>4.7319450945709483E-7</v>
      </c>
      <c r="N46" s="44"/>
      <c r="O46" s="44"/>
      <c r="P46" s="7"/>
      <c r="Q46" s="28">
        <f t="shared" ca="1" si="4"/>
        <v>1734.4359200190852</v>
      </c>
      <c r="R46" s="27">
        <f t="shared" ca="1" si="5"/>
        <v>3461.9541818160242</v>
      </c>
      <c r="S46" s="7"/>
      <c r="T46" s="28">
        <f t="shared" ca="1" si="6"/>
        <v>-0.44893475228707791</v>
      </c>
      <c r="U46" s="27">
        <f t="shared" ca="1" si="7"/>
        <v>0.89879735877199318</v>
      </c>
      <c r="V46" s="7"/>
      <c r="W46" s="28">
        <f t="shared" ca="1" si="8"/>
        <v>-0.45403470509839244</v>
      </c>
      <c r="X46" s="27">
        <f t="shared" ca="1" si="11"/>
        <v>146.31793582356136</v>
      </c>
      <c r="Y46" s="7"/>
      <c r="Z46" s="28">
        <f t="shared" si="12"/>
        <v>146.50199999999998</v>
      </c>
      <c r="AA46" s="27">
        <f t="shared" si="9"/>
        <v>2.5569422607567325</v>
      </c>
      <c r="AB46" s="7"/>
      <c r="AC46" s="28">
        <f t="shared" ca="1" si="0"/>
        <v>-0.18406417643862483</v>
      </c>
      <c r="AD46" s="27">
        <f t="shared" ca="1" si="10"/>
        <v>3.6059728207987973E-2</v>
      </c>
      <c r="AE46" s="7">
        <v>123</v>
      </c>
    </row>
    <row r="47" spans="1:31" s="26" customFormat="1" x14ac:dyDescent="0.25">
      <c r="A47" s="26">
        <v>27</v>
      </c>
      <c r="B47" s="26">
        <v>624</v>
      </c>
      <c r="C47" s="26">
        <v>13838</v>
      </c>
      <c r="D47" s="26">
        <v>14969</v>
      </c>
      <c r="E47" s="26">
        <v>12497</v>
      </c>
      <c r="F47" s="26">
        <v>11352</v>
      </c>
      <c r="G47" s="27"/>
      <c r="H47" s="7"/>
      <c r="I47" s="28">
        <f t="shared" si="1"/>
        <v>1341</v>
      </c>
      <c r="J47" s="27">
        <f t="shared" si="1"/>
        <v>3617</v>
      </c>
      <c r="K47" s="7"/>
      <c r="L47" s="124">
        <f t="shared" si="2"/>
        <v>-0.36363372461994109</v>
      </c>
      <c r="M47" s="27">
        <f t="shared" ca="1" si="3"/>
        <v>5.1484326664927088E-8</v>
      </c>
      <c r="N47" s="44"/>
      <c r="O47" s="44"/>
      <c r="P47" s="7"/>
      <c r="Q47" s="28">
        <f t="shared" ca="1" si="4"/>
        <v>1383.4359200190852</v>
      </c>
      <c r="R47" s="27">
        <f t="shared" ca="1" si="5"/>
        <v>3614.9541818160242</v>
      </c>
      <c r="S47" s="7"/>
      <c r="T47" s="28">
        <f t="shared" ca="1" si="6"/>
        <v>-0.35808325628540927</v>
      </c>
      <c r="U47" s="27">
        <f t="shared" ca="1" si="7"/>
        <v>0.93851943152917183</v>
      </c>
      <c r="V47" s="7"/>
      <c r="W47" s="28">
        <f t="shared" ca="1" si="8"/>
        <v>-0.36340682304069377</v>
      </c>
      <c r="X47" s="27">
        <f t="shared" ca="1" si="11"/>
        <v>151.95188001984491</v>
      </c>
      <c r="Y47" s="7"/>
      <c r="Z47" s="28">
        <f t="shared" si="12"/>
        <v>152.11799999999999</v>
      </c>
      <c r="AA47" s="27">
        <f t="shared" si="9"/>
        <v>2.6549599515487339</v>
      </c>
      <c r="AB47" s="7"/>
      <c r="AC47" s="28">
        <f t="shared" ca="1" si="0"/>
        <v>-0.16611998015508789</v>
      </c>
      <c r="AD47" s="27">
        <f t="shared" ca="1" si="10"/>
        <v>3.2093323521195316E-2</v>
      </c>
      <c r="AE47" s="7">
        <v>122</v>
      </c>
    </row>
    <row r="48" spans="1:31" s="26" customFormat="1" x14ac:dyDescent="0.25">
      <c r="A48" s="26">
        <v>28</v>
      </c>
      <c r="B48" s="26">
        <v>617</v>
      </c>
      <c r="C48" s="26">
        <v>13653</v>
      </c>
      <c r="D48" s="26">
        <v>15026</v>
      </c>
      <c r="E48" s="26">
        <v>12671</v>
      </c>
      <c r="F48" s="26">
        <v>11288</v>
      </c>
      <c r="G48" s="27"/>
      <c r="H48" s="7"/>
      <c r="I48" s="28">
        <f t="shared" si="1"/>
        <v>982</v>
      </c>
      <c r="J48" s="27">
        <f t="shared" si="1"/>
        <v>3738</v>
      </c>
      <c r="K48" s="7"/>
      <c r="L48" s="124">
        <f t="shared" si="2"/>
        <v>-0.27149733939031895</v>
      </c>
      <c r="M48" s="27">
        <f t="shared" ca="1" si="3"/>
        <v>6.9922202946574359E-7</v>
      </c>
      <c r="N48" s="44"/>
      <c r="O48" s="44"/>
      <c r="P48" s="7"/>
      <c r="Q48" s="28">
        <f t="shared" ca="1" si="4"/>
        <v>1024.4359200190852</v>
      </c>
      <c r="R48" s="27">
        <f t="shared" ca="1" si="5"/>
        <v>3735.9541818160242</v>
      </c>
      <c r="S48" s="7"/>
      <c r="T48" s="28">
        <f t="shared" ca="1" si="6"/>
        <v>-0.2651610709161813</v>
      </c>
      <c r="U48" s="27">
        <f t="shared" ca="1" si="7"/>
        <v>0.96993361978811699</v>
      </c>
      <c r="V48" s="7"/>
      <c r="W48" s="28">
        <f t="shared" ca="1" si="8"/>
        <v>-0.27066114441935479</v>
      </c>
      <c r="X48" s="27">
        <f t="shared" ca="1" si="11"/>
        <v>157.52710147557184</v>
      </c>
      <c r="Y48" s="7"/>
      <c r="Z48" s="28">
        <f t="shared" si="12"/>
        <v>157.67099999999999</v>
      </c>
      <c r="AA48" s="27">
        <f t="shared" si="9"/>
        <v>2.7518780849119793</v>
      </c>
      <c r="AB48" s="7"/>
      <c r="AC48" s="28">
        <f t="shared" ca="1" si="0"/>
        <v>-0.14389852442815254</v>
      </c>
      <c r="AD48" s="27">
        <f t="shared" ca="1" si="10"/>
        <v>-4.6747258326746532E-2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13470</v>
      </c>
      <c r="D49" s="26">
        <v>15062</v>
      </c>
      <c r="E49" s="26">
        <v>12852</v>
      </c>
      <c r="F49" s="26">
        <v>11248</v>
      </c>
      <c r="G49" s="27"/>
      <c r="H49" s="7"/>
      <c r="I49" s="28">
        <f t="shared" si="1"/>
        <v>618</v>
      </c>
      <c r="J49" s="27">
        <f t="shared" si="1"/>
        <v>3814</v>
      </c>
      <c r="K49" s="7"/>
      <c r="L49" s="124">
        <f t="shared" si="2"/>
        <v>-0.17821378286798603</v>
      </c>
      <c r="M49" s="27">
        <f t="shared" ca="1" si="3"/>
        <v>2.7513402627508739E-6</v>
      </c>
      <c r="N49" s="44"/>
      <c r="O49" s="44"/>
      <c r="P49" s="7"/>
      <c r="Q49" s="28">
        <f t="shared" ca="1" si="4"/>
        <v>660.43592001908507</v>
      </c>
      <c r="R49" s="27">
        <f t="shared" ca="1" si="5"/>
        <v>3811.9541818160242</v>
      </c>
      <c r="S49" s="7"/>
      <c r="T49" s="28">
        <f t="shared" ca="1" si="6"/>
        <v>-0.17094470469222861</v>
      </c>
      <c r="U49" s="27">
        <f t="shared" ca="1" si="7"/>
        <v>0.98966484547142142</v>
      </c>
      <c r="V49" s="7"/>
      <c r="W49" s="28">
        <f t="shared" ca="1" si="8"/>
        <v>-0.17655506641760915</v>
      </c>
      <c r="X49" s="27">
        <f t="shared" ca="1" si="11"/>
        <v>163.00383696298491</v>
      </c>
      <c r="Y49" s="7"/>
      <c r="Z49" s="28">
        <f t="shared" si="12"/>
        <v>163.143</v>
      </c>
      <c r="AA49" s="27">
        <f t="shared" si="9"/>
        <v>2.8473825015811087</v>
      </c>
      <c r="AB49" s="7"/>
      <c r="AC49" s="28">
        <f t="shared" ca="1" si="0"/>
        <v>-0.13916303701509491</v>
      </c>
      <c r="AD49" s="27">
        <f t="shared" ca="1" si="10"/>
        <v>3.4008146942824169E-2</v>
      </c>
      <c r="AE49" s="7">
        <v>120</v>
      </c>
    </row>
    <row r="50" spans="1:31" s="26" customFormat="1" x14ac:dyDescent="0.25">
      <c r="A50" s="26">
        <v>30</v>
      </c>
      <c r="B50" s="26">
        <v>614</v>
      </c>
      <c r="C50" s="26">
        <v>13298</v>
      </c>
      <c r="D50" s="26">
        <v>15100</v>
      </c>
      <c r="E50" s="26">
        <v>13046</v>
      </c>
      <c r="F50" s="26">
        <v>11234</v>
      </c>
      <c r="G50" s="27"/>
      <c r="H50" s="7"/>
      <c r="I50" s="28">
        <f t="shared" si="1"/>
        <v>252</v>
      </c>
      <c r="J50" s="27">
        <f t="shared" si="1"/>
        <v>3866</v>
      </c>
      <c r="K50" s="7"/>
      <c r="L50" s="124">
        <f t="shared" si="2"/>
        <v>-8.2370093626471172E-2</v>
      </c>
      <c r="M50" s="27">
        <f t="shared" ca="1" si="3"/>
        <v>2.2476258872775604E-7</v>
      </c>
      <c r="N50" s="44"/>
      <c r="O50" s="44"/>
      <c r="P50" s="7"/>
      <c r="Q50" s="28">
        <f t="shared" ca="1" si="4"/>
        <v>294.43592001908513</v>
      </c>
      <c r="R50" s="27">
        <f t="shared" ca="1" si="5"/>
        <v>3863.9541818160242</v>
      </c>
      <c r="S50" s="7"/>
      <c r="T50" s="28">
        <f t="shared" ca="1" si="6"/>
        <v>-7.6210666126386134E-2</v>
      </c>
      <c r="U50" s="27">
        <f t="shared" ca="1" si="7"/>
        <v>1.0031651577810508</v>
      </c>
      <c r="V50" s="7"/>
      <c r="W50" s="28">
        <f t="shared" ca="1" si="8"/>
        <v>-8.1896002296949363E-2</v>
      </c>
      <c r="X50" s="27">
        <f t="shared" ca="1" si="11"/>
        <v>168.45178535530272</v>
      </c>
      <c r="Y50" s="7"/>
      <c r="Z50" s="28">
        <f t="shared" si="12"/>
        <v>168.66900000000001</v>
      </c>
      <c r="AA50" s="27">
        <f t="shared" si="9"/>
        <v>2.9438293960463158</v>
      </c>
      <c r="AB50" s="7"/>
      <c r="AC50" s="28">
        <f t="shared" ca="1" si="0"/>
        <v>-0.21721464469729312</v>
      </c>
      <c r="AD50" s="27">
        <f t="shared" ca="1" si="10"/>
        <v>7.9247194363290419E-2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13100</v>
      </c>
      <c r="D51" s="26">
        <v>15101</v>
      </c>
      <c r="E51" s="26">
        <v>13233</v>
      </c>
      <c r="F51" s="26">
        <v>11224</v>
      </c>
      <c r="G51" s="27"/>
      <c r="H51" s="7"/>
      <c r="I51" s="28">
        <f t="shared" si="1"/>
        <v>-133</v>
      </c>
      <c r="J51" s="27">
        <f t="shared" si="1"/>
        <v>3877</v>
      </c>
      <c r="K51" s="7"/>
      <c r="L51" s="124">
        <f t="shared" si="2"/>
        <v>1.6909989648563623E-2</v>
      </c>
      <c r="M51" s="27">
        <f t="shared" ca="1" si="3"/>
        <v>6.9114593908289226E-7</v>
      </c>
      <c r="N51" s="44"/>
      <c r="O51" s="44"/>
      <c r="P51" s="7"/>
      <c r="Q51" s="28">
        <f t="shared" ca="1" si="4"/>
        <v>-90.564079980914897</v>
      </c>
      <c r="R51" s="27">
        <f t="shared" ca="1" si="5"/>
        <v>3874.9541818160242</v>
      </c>
      <c r="S51" s="7"/>
      <c r="T51" s="28">
        <f t="shared" ca="1" si="6"/>
        <v>2.3441259687409934E-2</v>
      </c>
      <c r="U51" s="27">
        <f t="shared" ca="1" si="7"/>
        <v>1.0060209930773185</v>
      </c>
      <c r="V51" s="7"/>
      <c r="W51" s="28">
        <f t="shared" ca="1" si="8"/>
        <v>1.7741341522972343E-2</v>
      </c>
      <c r="X51" s="27">
        <f t="shared" ca="1" si="11"/>
        <v>174.12924118464412</v>
      </c>
      <c r="Y51" s="7"/>
      <c r="Z51" s="28">
        <f t="shared" si="12"/>
        <v>174.34800000000001</v>
      </c>
      <c r="AA51" s="27">
        <f t="shared" si="9"/>
        <v>3.0429466442670736</v>
      </c>
      <c r="AB51" s="7"/>
      <c r="AC51" s="28">
        <f t="shared" ca="1" si="0"/>
        <v>-0.2187588153558977</v>
      </c>
      <c r="AD51" s="27">
        <f t="shared" ca="1" si="10"/>
        <v>3.4947822936430839E-3</v>
      </c>
      <c r="AE51" s="7">
        <v>118</v>
      </c>
    </row>
    <row r="52" spans="1:31" s="26" customFormat="1" x14ac:dyDescent="0.25">
      <c r="A52" s="26">
        <v>32</v>
      </c>
      <c r="B52" s="26">
        <v>631</v>
      </c>
      <c r="C52" s="26">
        <v>12898</v>
      </c>
      <c r="D52" s="26">
        <v>15077</v>
      </c>
      <c r="E52" s="26">
        <v>13419</v>
      </c>
      <c r="F52" s="26">
        <v>11235</v>
      </c>
      <c r="G52" s="27"/>
      <c r="H52" s="7"/>
      <c r="I52" s="28">
        <f t="shared" si="1"/>
        <v>-521</v>
      </c>
      <c r="J52" s="27">
        <f t="shared" si="1"/>
        <v>3842</v>
      </c>
      <c r="K52" s="7"/>
      <c r="L52" s="124">
        <f t="shared" si="2"/>
        <v>0.11601754744667747</v>
      </c>
      <c r="M52" s="27">
        <f t="shared" ca="1" si="3"/>
        <v>4.8634702019340748E-6</v>
      </c>
      <c r="N52" s="44"/>
      <c r="O52" s="44"/>
      <c r="P52" s="7"/>
      <c r="Q52" s="28">
        <f t="shared" ca="1" si="4"/>
        <v>-478.56407998091487</v>
      </c>
      <c r="R52" s="27">
        <f t="shared" ca="1" si="5"/>
        <v>3839.9541818160242</v>
      </c>
      <c r="S52" s="7"/>
      <c r="T52" s="28">
        <f t="shared" ca="1" si="6"/>
        <v>0.12386969401404076</v>
      </c>
      <c r="U52" s="27">
        <f t="shared" ca="1" si="7"/>
        <v>0.99693424440737566</v>
      </c>
      <c r="V52" s="7"/>
      <c r="W52" s="28">
        <f t="shared" ca="1" si="8"/>
        <v>0.11822287513251785</v>
      </c>
      <c r="X52" s="27">
        <f t="shared" ca="1" si="11"/>
        <v>179.88184401314959</v>
      </c>
      <c r="Y52" s="7"/>
      <c r="Z52" s="28">
        <f t="shared" si="12"/>
        <v>180.02700000000002</v>
      </c>
      <c r="AA52" s="27">
        <f t="shared" si="9"/>
        <v>3.1420638924878324</v>
      </c>
      <c r="AB52" s="7"/>
      <c r="AC52" s="28">
        <f t="shared" ca="1" si="0"/>
        <v>-0.14515598685042619</v>
      </c>
      <c r="AD52" s="27">
        <f t="shared" ca="1" si="10"/>
        <v>1.3861966321172758E-2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12718</v>
      </c>
      <c r="D53" s="26">
        <v>15050</v>
      </c>
      <c r="E53" s="26">
        <v>13612</v>
      </c>
      <c r="F53" s="26">
        <v>11271</v>
      </c>
      <c r="G53" s="27"/>
      <c r="H53" s="7"/>
      <c r="I53" s="28">
        <f t="shared" si="1"/>
        <v>-894</v>
      </c>
      <c r="J53" s="27">
        <f t="shared" si="1"/>
        <v>3779</v>
      </c>
      <c r="K53" s="7"/>
      <c r="L53" s="124">
        <f t="shared" si="2"/>
        <v>0.21367193267091966</v>
      </c>
      <c r="M53" s="27">
        <f t="shared" ca="1" si="3"/>
        <v>1.4186260516449531E-6</v>
      </c>
      <c r="N53" s="44"/>
      <c r="O53" s="44"/>
      <c r="P53" s="7"/>
      <c r="Q53" s="28">
        <f t="shared" ca="1" si="4"/>
        <v>-851.56407998091493</v>
      </c>
      <c r="R53" s="27">
        <f t="shared" ca="1" si="5"/>
        <v>3776.9541818160242</v>
      </c>
      <c r="S53" s="7"/>
      <c r="T53" s="28">
        <f t="shared" ca="1" si="6"/>
        <v>0.22041558577649772</v>
      </c>
      <c r="U53" s="27">
        <f t="shared" ca="1" si="7"/>
        <v>0.98057809680147856</v>
      </c>
      <c r="V53" s="7"/>
      <c r="W53" s="28">
        <f t="shared" ca="1" si="8"/>
        <v>0.21486299356426011</v>
      </c>
      <c r="X53" s="27">
        <f t="shared" ca="1" si="11"/>
        <v>185.47817139571077</v>
      </c>
      <c r="Y53" s="7"/>
      <c r="Z53" s="28">
        <f t="shared" si="12"/>
        <v>185.68800000000002</v>
      </c>
      <c r="AA53" s="27">
        <f t="shared" si="9"/>
        <v>3.2408669814432307</v>
      </c>
      <c r="AB53" s="7"/>
      <c r="AC53" s="28">
        <f t="shared" ca="1" si="0"/>
        <v>-0.20982860428924255</v>
      </c>
      <c r="AD53" s="27">
        <f t="shared" ca="1" si="10"/>
        <v>4.1494929625571331E-2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12536</v>
      </c>
      <c r="D54" s="26">
        <v>15007</v>
      </c>
      <c r="E54" s="26">
        <v>13803</v>
      </c>
      <c r="F54" s="26">
        <v>11328</v>
      </c>
      <c r="G54" s="27"/>
      <c r="H54" s="7"/>
      <c r="I54" s="28">
        <f t="shared" si="1"/>
        <v>-1267</v>
      </c>
      <c r="J54" s="27">
        <f t="shared" si="1"/>
        <v>3679</v>
      </c>
      <c r="K54" s="7"/>
      <c r="L54" s="124">
        <f t="shared" si="2"/>
        <v>0.30983443383812487</v>
      </c>
      <c r="M54" s="27">
        <f t="shared" ca="1" si="3"/>
        <v>2.9690991791770508E-6</v>
      </c>
      <c r="N54" s="44"/>
      <c r="O54" s="44"/>
      <c r="P54" s="7"/>
      <c r="Q54" s="28">
        <f t="shared" ca="1" si="4"/>
        <v>-1224.5640799809148</v>
      </c>
      <c r="R54" s="27">
        <f t="shared" ca="1" si="5"/>
        <v>3676.9541818160242</v>
      </c>
      <c r="S54" s="7"/>
      <c r="T54" s="28">
        <f t="shared" ca="1" si="6"/>
        <v>0.31696147753895465</v>
      </c>
      <c r="U54" s="27">
        <f t="shared" ca="1" si="7"/>
        <v>0.95461595774449914</v>
      </c>
      <c r="V54" s="7"/>
      <c r="W54" s="28">
        <f t="shared" ca="1" si="8"/>
        <v>0.31155754125763679</v>
      </c>
      <c r="X54" s="27">
        <f t="shared" ca="1" si="11"/>
        <v>191.19402945038246</v>
      </c>
      <c r="Y54" s="7"/>
      <c r="Z54" s="28">
        <f t="shared" si="12"/>
        <v>191.38500000000002</v>
      </c>
      <c r="AA54" s="27">
        <f t="shared" si="9"/>
        <v>3.3402983889293481</v>
      </c>
      <c r="AB54" s="7"/>
      <c r="AC54" s="28">
        <f t="shared" ca="1" si="0"/>
        <v>-0.19097054961756044</v>
      </c>
      <c r="AD54" s="27">
        <f t="shared" ca="1" si="10"/>
        <v>3.7830884138656984E-2</v>
      </c>
      <c r="AE54" s="7">
        <v>115</v>
      </c>
    </row>
    <row r="55" spans="1:31" s="26" customFormat="1" x14ac:dyDescent="0.25">
      <c r="A55" s="26">
        <v>35</v>
      </c>
      <c r="B55" s="26">
        <v>632</v>
      </c>
      <c r="C55" s="26">
        <v>12355</v>
      </c>
      <c r="D55" s="26">
        <v>14937</v>
      </c>
      <c r="E55" s="26">
        <v>13983</v>
      </c>
      <c r="F55" s="26">
        <v>11397</v>
      </c>
      <c r="G55" s="27"/>
      <c r="H55" s="7"/>
      <c r="I55" s="28">
        <f t="shared" si="1"/>
        <v>-1628</v>
      </c>
      <c r="J55" s="27">
        <f t="shared" si="1"/>
        <v>3540</v>
      </c>
      <c r="K55" s="7"/>
      <c r="L55" s="124">
        <f t="shared" si="2"/>
        <v>0.40278516430958383</v>
      </c>
      <c r="M55" s="27">
        <f t="shared" ca="1" si="3"/>
        <v>5.8477498276498932E-6</v>
      </c>
      <c r="N55" s="44"/>
      <c r="O55" s="44"/>
      <c r="P55" s="7"/>
      <c r="Q55" s="28">
        <f t="shared" ca="1" si="4"/>
        <v>-1585.5640799809148</v>
      </c>
      <c r="R55" s="27">
        <f t="shared" ca="1" si="5"/>
        <v>3537.9541818160242</v>
      </c>
      <c r="S55" s="7"/>
      <c r="T55" s="28">
        <f t="shared" ca="1" si="6"/>
        <v>0.4104013352500725</v>
      </c>
      <c r="U55" s="27">
        <f t="shared" ca="1" si="7"/>
        <v>0.91852858445529761</v>
      </c>
      <c r="V55" s="7"/>
      <c r="W55" s="28">
        <f t="shared" ca="1" si="8"/>
        <v>0.40520337642345017</v>
      </c>
      <c r="X55" s="27">
        <f t="shared" ca="1" si="11"/>
        <v>196.92331196971782</v>
      </c>
      <c r="Y55" s="7"/>
      <c r="Z55" s="28">
        <f t="shared" si="12"/>
        <v>197.07300000000001</v>
      </c>
      <c r="AA55" s="27">
        <f t="shared" si="9"/>
        <v>3.4395727167827852</v>
      </c>
      <c r="AB55" s="7"/>
      <c r="AC55" s="28">
        <f t="shared" ca="1" si="0"/>
        <v>-0.14968803028219213</v>
      </c>
      <c r="AD55" s="27">
        <f t="shared" ca="1" si="10"/>
        <v>1.9222822014910435E-2</v>
      </c>
      <c r="AE55" s="7">
        <v>114</v>
      </c>
    </row>
    <row r="56" spans="1:31" s="26" customFormat="1" x14ac:dyDescent="0.25">
      <c r="A56" s="26">
        <v>36</v>
      </c>
      <c r="B56" s="26">
        <v>609</v>
      </c>
      <c r="C56" s="26">
        <v>12188</v>
      </c>
      <c r="D56" s="26">
        <v>14845</v>
      </c>
      <c r="E56" s="26">
        <v>14142</v>
      </c>
      <c r="F56" s="26">
        <v>11479</v>
      </c>
      <c r="G56" s="27"/>
      <c r="H56" s="7"/>
      <c r="I56" s="28">
        <f t="shared" si="1"/>
        <v>-1954</v>
      </c>
      <c r="J56" s="27">
        <f t="shared" si="1"/>
        <v>3366</v>
      </c>
      <c r="K56" s="7"/>
      <c r="L56" s="124">
        <f t="shared" si="2"/>
        <v>0.48860429668230404</v>
      </c>
      <c r="M56" s="27">
        <f t="shared" ca="1" si="3"/>
        <v>1.5301458383823136E-6</v>
      </c>
      <c r="N56" s="44"/>
      <c r="O56" s="44"/>
      <c r="P56" s="7"/>
      <c r="Q56" s="28">
        <f t="shared" ca="1" si="4"/>
        <v>-1911.5640799809148</v>
      </c>
      <c r="R56" s="27">
        <f t="shared" ca="1" si="5"/>
        <v>3363.9541818160242</v>
      </c>
      <c r="S56" s="7"/>
      <c r="T56" s="28">
        <f t="shared" ca="1" si="6"/>
        <v>0.49478192697811801</v>
      </c>
      <c r="U56" s="27">
        <f t="shared" ca="1" si="7"/>
        <v>0.87335446249615323</v>
      </c>
      <c r="V56" s="7"/>
      <c r="W56" s="28">
        <f t="shared" ca="1" si="8"/>
        <v>0.48984128732025661</v>
      </c>
      <c r="X56" s="27">
        <f t="shared" ca="1" si="11"/>
        <v>202.4058332438359</v>
      </c>
      <c r="Y56" s="7"/>
      <c r="Z56" s="28">
        <f t="shared" si="12"/>
        <v>202.554</v>
      </c>
      <c r="AA56" s="27">
        <f t="shared" si="9"/>
        <v>3.5352342130845944</v>
      </c>
      <c r="AB56" s="7"/>
      <c r="AC56" s="28">
        <f t="shared" ca="1" si="0"/>
        <v>-0.1481667561641018</v>
      </c>
      <c r="AD56" s="27">
        <f t="shared" ca="1" si="10"/>
        <v>7.2230163560647043E-2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12033</v>
      </c>
      <c r="D57" s="26">
        <v>14753</v>
      </c>
      <c r="E57" s="26">
        <v>14300</v>
      </c>
      <c r="F57" s="26">
        <v>11583</v>
      </c>
      <c r="G57" s="27"/>
      <c r="H57" s="7"/>
      <c r="I57" s="28">
        <f t="shared" si="1"/>
        <v>-2267</v>
      </c>
      <c r="J57" s="27">
        <f t="shared" si="1"/>
        <v>3170</v>
      </c>
      <c r="K57" s="7"/>
      <c r="L57" s="124">
        <f t="shared" si="2"/>
        <v>0.56968996278950557</v>
      </c>
      <c r="M57" s="27">
        <f t="shared" ca="1" si="3"/>
        <v>2.1219007006573564E-6</v>
      </c>
      <c r="N57" s="44"/>
      <c r="O57" s="44"/>
      <c r="P57" s="7"/>
      <c r="Q57" s="28">
        <f t="shared" ca="1" si="4"/>
        <v>-2224.5640799809148</v>
      </c>
      <c r="R57" s="27">
        <f t="shared" ca="1" si="5"/>
        <v>3167.9541818160242</v>
      </c>
      <c r="S57" s="7"/>
      <c r="T57" s="28">
        <f t="shared" ca="1" si="6"/>
        <v>0.57579764848387949</v>
      </c>
      <c r="U57" s="27">
        <f t="shared" ca="1" si="7"/>
        <v>0.82246866994447343</v>
      </c>
      <c r="V57" s="7"/>
      <c r="W57" s="28">
        <f t="shared" ca="1" si="8"/>
        <v>0.57114663732441628</v>
      </c>
      <c r="X57" s="27">
        <f t="shared" ca="1" si="11"/>
        <v>207.89618545889539</v>
      </c>
      <c r="Y57" s="7"/>
      <c r="Z57" s="28">
        <f t="shared" si="12"/>
        <v>208.017</v>
      </c>
      <c r="AA57" s="27">
        <f t="shared" si="9"/>
        <v>3.6305815501210441</v>
      </c>
      <c r="AB57" s="7"/>
      <c r="AC57" s="28">
        <f t="shared" ca="1" si="0"/>
        <v>-0.12081454110460754</v>
      </c>
      <c r="AD57" s="27">
        <f t="shared" ca="1" si="10"/>
        <v>0.10818322967190852</v>
      </c>
      <c r="AE57" s="7">
        <v>112</v>
      </c>
    </row>
    <row r="58" spans="1:31" s="26" customFormat="1" x14ac:dyDescent="0.25">
      <c r="A58" s="26">
        <v>38</v>
      </c>
      <c r="B58" s="26">
        <v>629</v>
      </c>
      <c r="C58" s="26">
        <v>11876</v>
      </c>
      <c r="D58" s="26">
        <v>14624</v>
      </c>
      <c r="E58" s="26">
        <v>14448</v>
      </c>
      <c r="F58" s="26">
        <v>11697</v>
      </c>
      <c r="G58" s="27"/>
      <c r="H58" s="7"/>
      <c r="I58" s="28">
        <f t="shared" si="1"/>
        <v>-2572</v>
      </c>
      <c r="J58" s="27">
        <f t="shared" si="1"/>
        <v>2927</v>
      </c>
      <c r="K58" s="7"/>
      <c r="L58" s="124">
        <f t="shared" si="2"/>
        <v>0.64823857841802413</v>
      </c>
      <c r="M58" s="27">
        <f t="shared" ca="1" si="3"/>
        <v>4.8921750319838255E-6</v>
      </c>
      <c r="N58" s="44"/>
      <c r="O58" s="44"/>
      <c r="P58" s="7"/>
      <c r="Q58" s="28">
        <f t="shared" ca="1" si="4"/>
        <v>-2529.5640799809148</v>
      </c>
      <c r="R58" s="27">
        <f t="shared" ca="1" si="5"/>
        <v>2924.9541818160242</v>
      </c>
      <c r="S58" s="7"/>
      <c r="T58" s="28">
        <f t="shared" ca="1" si="6"/>
        <v>0.65474268062208152</v>
      </c>
      <c r="U58" s="27">
        <f t="shared" ca="1" si="7"/>
        <v>0.75938067203601323</v>
      </c>
      <c r="V58" s="7"/>
      <c r="W58" s="28">
        <f t="shared" ca="1" si="8"/>
        <v>0.65045040459383086</v>
      </c>
      <c r="X58" s="27">
        <f t="shared" ca="1" si="11"/>
        <v>213.7007586579773</v>
      </c>
      <c r="Y58" s="7"/>
      <c r="Z58" s="28">
        <f t="shared" si="12"/>
        <v>213.678</v>
      </c>
      <c r="AA58" s="27">
        <f t="shared" si="9"/>
        <v>3.7293846390764434</v>
      </c>
      <c r="AB58" s="7"/>
      <c r="AC58" s="28">
        <f t="shared" ca="1" si="0"/>
        <v>2.2758657977306029E-2</v>
      </c>
      <c r="AD58" s="27">
        <f t="shared" ca="1" si="10"/>
        <v>-3.4665117061877027E-2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11740</v>
      </c>
      <c r="D59" s="26">
        <v>14490</v>
      </c>
      <c r="E59" s="26">
        <v>14580</v>
      </c>
      <c r="F59" s="26">
        <v>11828</v>
      </c>
      <c r="G59" s="27"/>
      <c r="H59" s="7"/>
      <c r="I59" s="28">
        <f t="shared" si="1"/>
        <v>-2840</v>
      </c>
      <c r="J59" s="27">
        <f t="shared" si="1"/>
        <v>2662</v>
      </c>
      <c r="K59" s="7"/>
      <c r="L59" s="124">
        <f t="shared" si="2"/>
        <v>0.72001923030170389</v>
      </c>
      <c r="M59" s="27">
        <f t="shared" ca="1" si="3"/>
        <v>3.6180926782728609E-8</v>
      </c>
      <c r="N59" s="44"/>
      <c r="O59" s="44"/>
      <c r="P59" s="7"/>
      <c r="Q59" s="28">
        <f t="shared" ca="1" si="4"/>
        <v>-2797.5640799809148</v>
      </c>
      <c r="R59" s="27">
        <f t="shared" ca="1" si="5"/>
        <v>2659.9541818160242</v>
      </c>
      <c r="S59" s="7"/>
      <c r="T59" s="28">
        <f t="shared" ca="1" si="6"/>
        <v>0.72411077443532146</v>
      </c>
      <c r="U59" s="27">
        <f t="shared" ca="1" si="7"/>
        <v>0.69058100353501761</v>
      </c>
      <c r="V59" s="7"/>
      <c r="W59" s="28">
        <f t="shared" ca="1" si="8"/>
        <v>0.72020944314770208</v>
      </c>
      <c r="X59" s="27">
        <f t="shared" ca="1" si="11"/>
        <v>219.32203490089</v>
      </c>
      <c r="Y59" s="7"/>
      <c r="Z59" s="28">
        <f t="shared" si="12"/>
        <v>219.303</v>
      </c>
      <c r="AA59" s="27">
        <f t="shared" si="9"/>
        <v>3.8275594095011241</v>
      </c>
      <c r="AB59" s="7"/>
      <c r="AC59" s="28">
        <f t="shared" ca="1" si="0"/>
        <v>1.9034900890005702E-2</v>
      </c>
      <c r="AD59" s="27">
        <f t="shared" ca="1" si="10"/>
        <v>8.2203873386617943E-2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11620</v>
      </c>
      <c r="D60" s="26">
        <v>14356</v>
      </c>
      <c r="E60" s="26">
        <v>14709</v>
      </c>
      <c r="F60" s="26">
        <v>11975</v>
      </c>
      <c r="G60" s="27"/>
      <c r="H60" s="7"/>
      <c r="I60" s="28">
        <f t="shared" si="1"/>
        <v>-3089</v>
      </c>
      <c r="J60" s="27">
        <f t="shared" si="1"/>
        <v>2381</v>
      </c>
      <c r="K60" s="7"/>
      <c r="L60" s="124">
        <f t="shared" si="2"/>
        <v>0.78427105254579599</v>
      </c>
      <c r="M60" s="27">
        <f t="shared" ca="1" si="3"/>
        <v>6.4480890469179506E-7</v>
      </c>
      <c r="N60" s="44"/>
      <c r="O60" s="44"/>
      <c r="P60" s="7"/>
      <c r="Q60" s="28">
        <f t="shared" ca="1" si="4"/>
        <v>-3046.5640799809148</v>
      </c>
      <c r="R60" s="27">
        <f t="shared" ca="1" si="5"/>
        <v>2378.9541818160242</v>
      </c>
      <c r="S60" s="7"/>
      <c r="T60" s="28">
        <f t="shared" ca="1" si="6"/>
        <v>0.78856098100060767</v>
      </c>
      <c r="U60" s="27">
        <f t="shared" ca="1" si="7"/>
        <v>0.61762739278490519</v>
      </c>
      <c r="V60" s="7"/>
      <c r="W60" s="28">
        <f t="shared" ca="1" si="8"/>
        <v>0.7850740524864509</v>
      </c>
      <c r="X60" s="27">
        <f t="shared" ca="1" si="11"/>
        <v>224.9263617011261</v>
      </c>
      <c r="Y60" s="7"/>
      <c r="Z60" s="28">
        <f t="shared" si="12"/>
        <v>224.874</v>
      </c>
      <c r="AA60" s="27">
        <f t="shared" si="9"/>
        <v>3.9247917021297281</v>
      </c>
      <c r="AB60" s="7"/>
      <c r="AC60" s="28">
        <f t="shared" ca="1" si="0"/>
        <v>5.2361701126102389E-2</v>
      </c>
      <c r="AD60" s="27">
        <f t="shared" ca="1" si="10"/>
        <v>2.2532802227317461E-2</v>
      </c>
      <c r="AE60" s="7">
        <v>109</v>
      </c>
    </row>
    <row r="61" spans="1:31" s="26" customFormat="1" x14ac:dyDescent="0.25">
      <c r="A61" s="26">
        <v>41</v>
      </c>
      <c r="B61" s="26">
        <v>641</v>
      </c>
      <c r="C61" s="26">
        <v>11502</v>
      </c>
      <c r="D61" s="26">
        <v>14186</v>
      </c>
      <c r="E61" s="26">
        <v>14814</v>
      </c>
      <c r="F61" s="26">
        <v>12130</v>
      </c>
      <c r="G61" s="27"/>
      <c r="H61" s="7"/>
      <c r="I61" s="28">
        <f t="shared" si="1"/>
        <v>-3312</v>
      </c>
      <c r="J61" s="27">
        <f t="shared" si="1"/>
        <v>2056</v>
      </c>
      <c r="K61" s="7"/>
      <c r="L61" s="124">
        <f t="shared" si="2"/>
        <v>0.84298359157229252</v>
      </c>
      <c r="M61" s="27">
        <f t="shared" ca="1" si="3"/>
        <v>8.4070113871570735E-8</v>
      </c>
      <c r="N61" s="44"/>
      <c r="O61" s="44"/>
      <c r="P61" s="7"/>
      <c r="Q61" s="28">
        <f t="shared" ca="1" si="4"/>
        <v>-3269.5640799809148</v>
      </c>
      <c r="R61" s="27">
        <f t="shared" ca="1" si="5"/>
        <v>2053.9541818160242</v>
      </c>
      <c r="S61" s="7"/>
      <c r="T61" s="28">
        <f t="shared" ca="1" si="6"/>
        <v>0.84628144712132591</v>
      </c>
      <c r="U61" s="27">
        <f t="shared" ca="1" si="7"/>
        <v>0.53325044084972184</v>
      </c>
      <c r="V61" s="7"/>
      <c r="W61" s="28">
        <f t="shared" ca="1" si="8"/>
        <v>0.84327354003990629</v>
      </c>
      <c r="X61" s="27">
        <f t="shared" ca="1" si="11"/>
        <v>230.81140008248053</v>
      </c>
      <c r="Y61" s="7"/>
      <c r="Z61" s="28">
        <f t="shared" si="12"/>
        <v>230.643</v>
      </c>
      <c r="AA61" s="27">
        <f t="shared" si="9"/>
        <v>4.0254797466772816</v>
      </c>
      <c r="AB61" s="7"/>
      <c r="AC61" s="28">
        <f t="shared" ca="1" si="0"/>
        <v>0.16840008248053095</v>
      </c>
      <c r="AD61" s="27">
        <f t="shared" ca="1" si="10"/>
        <v>1.3311925425426807E-2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11417</v>
      </c>
      <c r="D62" s="26">
        <v>14029</v>
      </c>
      <c r="E62" s="26">
        <v>14918</v>
      </c>
      <c r="F62" s="26">
        <v>12304</v>
      </c>
      <c r="G62" s="27"/>
      <c r="H62" s="7"/>
      <c r="I62" s="28">
        <f t="shared" si="1"/>
        <v>-3501</v>
      </c>
      <c r="J62" s="27">
        <f t="shared" si="1"/>
        <v>1725</v>
      </c>
      <c r="K62" s="7"/>
      <c r="L62" s="124">
        <f t="shared" si="2"/>
        <v>0.89293531344516563</v>
      </c>
      <c r="M62" s="27">
        <f t="shared" ca="1" si="3"/>
        <v>6.4531529218932749E-8</v>
      </c>
      <c r="N62" s="44"/>
      <c r="O62" s="44"/>
      <c r="P62" s="7"/>
      <c r="Q62" s="28">
        <f t="shared" ca="1" si="4"/>
        <v>-3458.5640799809148</v>
      </c>
      <c r="R62" s="27">
        <f t="shared" ca="1" si="5"/>
        <v>1722.9541818160244</v>
      </c>
      <c r="S62" s="7"/>
      <c r="T62" s="28">
        <f t="shared" ca="1" si="6"/>
        <v>0.89520148342991668</v>
      </c>
      <c r="U62" s="27">
        <f t="shared" ca="1" si="7"/>
        <v>0.44731576057111971</v>
      </c>
      <c r="V62" s="7"/>
      <c r="W62" s="28">
        <f t="shared" ca="1" si="8"/>
        <v>0.89268128287767634</v>
      </c>
      <c r="X62" s="27">
        <f t="shared" ca="1" si="11"/>
        <v>236.50382678556787</v>
      </c>
      <c r="Y62" s="7"/>
      <c r="Z62" s="28">
        <f t="shared" si="12"/>
        <v>236.38499999999999</v>
      </c>
      <c r="AA62" s="27">
        <f t="shared" si="9"/>
        <v>4.1256965523267954</v>
      </c>
      <c r="AB62" s="7"/>
      <c r="AC62" s="28">
        <f t="shared" ca="1" si="0"/>
        <v>0.11882678556787596</v>
      </c>
      <c r="AD62" s="27">
        <f t="shared" ca="1" si="10"/>
        <v>0.10603769545994624</v>
      </c>
      <c r="AE62" s="7">
        <v>107</v>
      </c>
    </row>
    <row r="63" spans="1:31" s="26" customFormat="1" x14ac:dyDescent="0.25">
      <c r="A63" s="26">
        <v>43</v>
      </c>
      <c r="B63" s="26">
        <v>621</v>
      </c>
      <c r="C63" s="26">
        <v>11336</v>
      </c>
      <c r="D63" s="26">
        <v>13852</v>
      </c>
      <c r="E63" s="26">
        <v>14985</v>
      </c>
      <c r="F63" s="26">
        <v>12472</v>
      </c>
      <c r="G63" s="27"/>
      <c r="H63" s="7"/>
      <c r="I63" s="28">
        <f t="shared" si="1"/>
        <v>-3649</v>
      </c>
      <c r="J63" s="27">
        <f t="shared" si="1"/>
        <v>1380</v>
      </c>
      <c r="K63" s="7"/>
      <c r="L63" s="124">
        <f t="shared" si="2"/>
        <v>0.93294667386101415</v>
      </c>
      <c r="M63" s="27">
        <f t="shared" ca="1" si="3"/>
        <v>2.1010695397849613E-6</v>
      </c>
      <c r="N63" s="44"/>
      <c r="O63" s="44"/>
      <c r="P63" s="7"/>
      <c r="Q63" s="28">
        <f t="shared" ca="1" si="4"/>
        <v>-3606.5640799809148</v>
      </c>
      <c r="R63" s="27">
        <f t="shared" ca="1" si="5"/>
        <v>1377.9541818160244</v>
      </c>
      <c r="S63" s="7"/>
      <c r="T63" s="28">
        <f t="shared" ca="1" si="6"/>
        <v>0.9335092367297656</v>
      </c>
      <c r="U63" s="27">
        <f t="shared" ca="1" si="7"/>
        <v>0.35774638082454041</v>
      </c>
      <c r="V63" s="7"/>
      <c r="W63" s="28">
        <f t="shared" ca="1" si="8"/>
        <v>0.93149716720708498</v>
      </c>
      <c r="X63" s="27">
        <f t="shared" ca="1" si="11"/>
        <v>242.10937729944555</v>
      </c>
      <c r="Y63" s="7"/>
      <c r="Z63" s="28">
        <f t="shared" si="12"/>
        <v>241.97399999999999</v>
      </c>
      <c r="AA63" s="27">
        <f t="shared" si="9"/>
        <v>4.2232430042207589</v>
      </c>
      <c r="AB63" s="7"/>
      <c r="AC63" s="28">
        <f t="shared" ca="1" si="0"/>
        <v>0.13537729944556531</v>
      </c>
      <c r="AD63" s="27">
        <f t="shared" ca="1" si="10"/>
        <v>0.15767056749868402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11278</v>
      </c>
      <c r="D64" s="26">
        <v>13672</v>
      </c>
      <c r="E64" s="26">
        <v>15051</v>
      </c>
      <c r="F64" s="26">
        <v>12654</v>
      </c>
      <c r="G64" s="27"/>
      <c r="H64" s="7"/>
      <c r="I64" s="28">
        <f t="shared" si="1"/>
        <v>-3773</v>
      </c>
      <c r="J64" s="27">
        <f t="shared" si="1"/>
        <v>1018</v>
      </c>
      <c r="K64" s="7"/>
      <c r="L64" s="124">
        <f t="shared" si="2"/>
        <v>0.96420876812611012</v>
      </c>
      <c r="M64" s="27">
        <f t="shared" ca="1" si="3"/>
        <v>6.8684932652289583E-9</v>
      </c>
      <c r="N64" s="44"/>
      <c r="O64" s="44"/>
      <c r="P64" s="7"/>
      <c r="Q64" s="28">
        <f t="shared" ca="1" si="4"/>
        <v>-3730.5640799809148</v>
      </c>
      <c r="R64" s="27">
        <f t="shared" ca="1" si="5"/>
        <v>1015.9541818160244</v>
      </c>
      <c r="S64" s="7"/>
      <c r="T64" s="28">
        <f t="shared" ca="1" si="6"/>
        <v>0.96560492192693625</v>
      </c>
      <c r="U64" s="27">
        <f t="shared" ca="1" si="7"/>
        <v>0.26376343743827463</v>
      </c>
      <c r="V64" s="7"/>
      <c r="W64" s="28">
        <f t="shared" ca="1" si="8"/>
        <v>0.96412589175272645</v>
      </c>
      <c r="X64" s="27">
        <f t="shared" ca="1" si="11"/>
        <v>247.81845901784391</v>
      </c>
      <c r="Y64" s="7"/>
      <c r="Z64" s="28">
        <f t="shared" si="12"/>
        <v>247.58999999999997</v>
      </c>
      <c r="AA64" s="27">
        <f t="shared" si="9"/>
        <v>4.3212606950127599</v>
      </c>
      <c r="AB64" s="7"/>
      <c r="AC64" s="28">
        <f t="shared" ca="1" si="0"/>
        <v>0.22845901784393163</v>
      </c>
      <c r="AD64" s="27">
        <f t="shared" ca="1" si="10"/>
        <v>3.1442544880405876E-2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11241</v>
      </c>
      <c r="D65" s="26">
        <v>13495</v>
      </c>
      <c r="E65" s="26">
        <v>15088</v>
      </c>
      <c r="F65" s="26">
        <v>12831</v>
      </c>
      <c r="G65" s="27"/>
      <c r="H65" s="7"/>
      <c r="I65" s="28">
        <f t="shared" si="1"/>
        <v>-3847</v>
      </c>
      <c r="J65" s="27">
        <f t="shared" si="1"/>
        <v>664</v>
      </c>
      <c r="K65" s="7"/>
      <c r="L65" s="124">
        <f t="shared" si="2"/>
        <v>0.98564820281552201</v>
      </c>
      <c r="M65" s="27">
        <f t="shared" ca="1" si="3"/>
        <v>3.4127807343160902E-6</v>
      </c>
      <c r="N65" s="44"/>
      <c r="O65" s="44"/>
      <c r="P65" s="7"/>
      <c r="Q65" s="28">
        <f t="shared" ca="1" si="4"/>
        <v>-3804.5640799809148</v>
      </c>
      <c r="R65" s="27">
        <f t="shared" ca="1" si="5"/>
        <v>661.9541818160244</v>
      </c>
      <c r="S65" s="7"/>
      <c r="T65" s="28">
        <f t="shared" ca="1" si="6"/>
        <v>0.98475879857686066</v>
      </c>
      <c r="U65" s="27">
        <f t="shared" ca="1" si="7"/>
        <v>0.17185746517656716</v>
      </c>
      <c r="V65" s="7"/>
      <c r="W65" s="28">
        <f t="shared" ca="1" si="8"/>
        <v>0.98380083151166453</v>
      </c>
      <c r="X65" s="27">
        <f t="shared" ca="1" si="11"/>
        <v>253.21006766321739</v>
      </c>
      <c r="Y65" s="7"/>
      <c r="Z65" s="28">
        <f t="shared" si="12"/>
        <v>253.02599999999998</v>
      </c>
      <c r="AA65" s="27">
        <f t="shared" si="9"/>
        <v>4.4161367931511721</v>
      </c>
      <c r="AB65" s="7"/>
      <c r="AC65" s="28">
        <f t="shared" ca="1" si="0"/>
        <v>0.1840676632174052</v>
      </c>
      <c r="AD65" s="27">
        <f t="shared" ca="1" si="10"/>
        <v>4.8320184596406079E-2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11214</v>
      </c>
      <c r="D66" s="26">
        <v>13308</v>
      </c>
      <c r="E66" s="26">
        <v>15108</v>
      </c>
      <c r="F66" s="26">
        <v>13014</v>
      </c>
      <c r="G66" s="27"/>
      <c r="H66" s="7"/>
      <c r="I66" s="28">
        <f t="shared" si="1"/>
        <v>-3894</v>
      </c>
      <c r="J66" s="27">
        <f t="shared" si="1"/>
        <v>294</v>
      </c>
      <c r="K66" s="7"/>
      <c r="L66" s="124">
        <f t="shared" si="2"/>
        <v>0.99843900188906209</v>
      </c>
      <c r="M66" s="27">
        <f t="shared" ca="1" si="3"/>
        <v>3.7186588395827421E-6</v>
      </c>
      <c r="N66" s="44"/>
      <c r="O66" s="44"/>
      <c r="P66" s="7"/>
      <c r="Q66" s="28">
        <f t="shared" ca="1" si="4"/>
        <v>-3851.5640799809148</v>
      </c>
      <c r="R66" s="27">
        <f t="shared" ca="1" si="5"/>
        <v>291.95418181602435</v>
      </c>
      <c r="S66" s="7"/>
      <c r="T66" s="28">
        <f t="shared" ca="1" si="6"/>
        <v>0.99692409861127218</v>
      </c>
      <c r="U66" s="27">
        <f t="shared" ca="1" si="7"/>
        <v>7.5797550665743008E-2</v>
      </c>
      <c r="V66" s="7"/>
      <c r="W66" s="28">
        <f t="shared" ca="1" si="8"/>
        <v>0.99651061944784802</v>
      </c>
      <c r="X66" s="27">
        <f t="shared" ca="1" si="11"/>
        <v>258.76921450192913</v>
      </c>
      <c r="Y66" s="7"/>
      <c r="Z66" s="28">
        <f t="shared" si="12"/>
        <v>258.61500000000001</v>
      </c>
      <c r="AA66" s="27">
        <f t="shared" si="9"/>
        <v>4.5136832450451356</v>
      </c>
      <c r="AB66" s="7"/>
      <c r="AC66" s="28">
        <f t="shared" ca="1" si="0"/>
        <v>0.15421450192911834</v>
      </c>
      <c r="AD66" s="27">
        <f t="shared" ca="1" si="10"/>
        <v>1.9705046930369008E-2</v>
      </c>
      <c r="AE66" s="7">
        <v>103</v>
      </c>
    </row>
    <row r="67" spans="1:31" s="26" customFormat="1" x14ac:dyDescent="0.25">
      <c r="A67" s="26">
        <v>47</v>
      </c>
      <c r="B67" s="26">
        <v>628</v>
      </c>
      <c r="C67" s="26">
        <v>11202</v>
      </c>
      <c r="D67" s="26">
        <v>13115</v>
      </c>
      <c r="E67" s="26">
        <v>15107</v>
      </c>
      <c r="F67" s="26">
        <v>13200</v>
      </c>
      <c r="G67" s="27"/>
      <c r="H67" s="7"/>
      <c r="I67" s="28">
        <f t="shared" si="1"/>
        <v>-3905</v>
      </c>
      <c r="J67" s="27">
        <f t="shared" si="1"/>
        <v>-85</v>
      </c>
      <c r="K67" s="7"/>
      <c r="L67" s="124">
        <f t="shared" si="2"/>
        <v>1.0017121687844914</v>
      </c>
      <c r="M67" s="27">
        <f t="shared" ca="1" si="3"/>
        <v>3.2283953145942432E-6</v>
      </c>
      <c r="N67" s="44"/>
      <c r="O67" s="44"/>
      <c r="P67" s="7"/>
      <c r="Q67" s="28">
        <f t="shared" ca="1" si="4"/>
        <v>-3862.5640799809148</v>
      </c>
      <c r="R67" s="27">
        <f t="shared" ca="1" si="5"/>
        <v>-87.045818183975626</v>
      </c>
      <c r="S67" s="7"/>
      <c r="T67" s="28">
        <f t="shared" ca="1" si="6"/>
        <v>0.99977129649166641</v>
      </c>
      <c r="U67" s="27">
        <f t="shared" ca="1" si="7"/>
        <v>-2.2598956360209303E-2</v>
      </c>
      <c r="V67" s="7"/>
      <c r="W67" s="28">
        <f t="shared" ca="1" si="8"/>
        <v>0.99991539519981409</v>
      </c>
      <c r="X67" s="27">
        <f t="shared" ca="1" si="11"/>
        <v>264.41363961505704</v>
      </c>
      <c r="Y67" s="7"/>
      <c r="Z67" s="28">
        <f t="shared" si="12"/>
        <v>264.267</v>
      </c>
      <c r="AA67" s="27">
        <f t="shared" si="9"/>
        <v>4.6123292543678547</v>
      </c>
      <c r="AB67" s="7"/>
      <c r="AC67" s="28">
        <f t="shared" ca="1" si="0"/>
        <v>0.14663961505704037</v>
      </c>
      <c r="AD67" s="27">
        <f t="shared" ca="1" si="10"/>
        <v>-1.5407970564808693E-2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11224</v>
      </c>
      <c r="D68" s="26">
        <v>12931</v>
      </c>
      <c r="E68" s="26">
        <v>15100</v>
      </c>
      <c r="F68" s="26">
        <v>13392</v>
      </c>
      <c r="G68" s="27"/>
      <c r="H68" s="7"/>
      <c r="I68" s="28">
        <f t="shared" si="1"/>
        <v>-3876</v>
      </c>
      <c r="J68" s="27">
        <f t="shared" si="1"/>
        <v>-461</v>
      </c>
      <c r="K68" s="7"/>
      <c r="L68" s="124">
        <f t="shared" si="2"/>
        <v>0.99516553305984967</v>
      </c>
      <c r="M68" s="27">
        <f t="shared" ca="1" si="3"/>
        <v>4.8549201310462854E-6</v>
      </c>
      <c r="N68" s="44"/>
      <c r="O68" s="44"/>
      <c r="P68" s="7"/>
      <c r="Q68" s="28">
        <f t="shared" ca="1" si="4"/>
        <v>-3833.5640799809148</v>
      </c>
      <c r="R68" s="27">
        <f t="shared" ca="1" si="5"/>
        <v>-463.04581818397565</v>
      </c>
      <c r="S68" s="7"/>
      <c r="T68" s="28">
        <f t="shared" ca="1" si="6"/>
        <v>0.99226504753426348</v>
      </c>
      <c r="U68" s="27">
        <f t="shared" ca="1" si="7"/>
        <v>-0.12021659921445224</v>
      </c>
      <c r="V68" s="7"/>
      <c r="W68" s="28">
        <f t="shared" ca="1" si="8"/>
        <v>0.99296214473024313</v>
      </c>
      <c r="X68" s="27">
        <f t="shared" ca="1" si="11"/>
        <v>270.02205209583974</v>
      </c>
      <c r="Y68" s="7"/>
      <c r="Z68" s="28">
        <f t="shared" si="12"/>
        <v>269.95499999999998</v>
      </c>
      <c r="AA68" s="27">
        <f t="shared" si="9"/>
        <v>4.7116035822212918</v>
      </c>
      <c r="AB68" s="7"/>
      <c r="AC68" s="28">
        <f t="shared" ca="1" si="0"/>
        <v>6.7052095839756021E-2</v>
      </c>
      <c r="AD68" s="27">
        <f t="shared" ca="1" si="10"/>
        <v>2.5852169136214798E-2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11256</v>
      </c>
      <c r="D69" s="26">
        <v>12742</v>
      </c>
      <c r="E69" s="26">
        <v>15070</v>
      </c>
      <c r="F69" s="26">
        <v>13583</v>
      </c>
      <c r="G69" s="27"/>
      <c r="H69" s="7"/>
      <c r="I69" s="28">
        <f t="shared" si="1"/>
        <v>-3814</v>
      </c>
      <c r="J69" s="27">
        <f t="shared" si="1"/>
        <v>-841</v>
      </c>
      <c r="K69" s="7"/>
      <c r="L69" s="124">
        <f t="shared" si="2"/>
        <v>0.97857596270828051</v>
      </c>
      <c r="M69" s="27">
        <f t="shared" ca="1" si="3"/>
        <v>1.2164214080872303E-6</v>
      </c>
      <c r="N69" s="44"/>
      <c r="O69" s="44"/>
      <c r="P69" s="7"/>
      <c r="Q69" s="28">
        <f t="shared" ca="1" si="4"/>
        <v>-3771.5640799809148</v>
      </c>
      <c r="R69" s="27">
        <f t="shared" ca="1" si="5"/>
        <v>-843.0458181839756</v>
      </c>
      <c r="S69" s="7"/>
      <c r="T69" s="28">
        <f t="shared" ca="1" si="6"/>
        <v>0.97621720493567821</v>
      </c>
      <c r="U69" s="27">
        <f t="shared" ca="1" si="7"/>
        <v>-0.21887272763097435</v>
      </c>
      <c r="V69" s="7"/>
      <c r="W69" s="28">
        <f t="shared" ca="1" si="8"/>
        <v>0.97747304774869059</v>
      </c>
      <c r="X69" s="27">
        <f t="shared" ca="1" si="11"/>
        <v>275.74022826589021</v>
      </c>
      <c r="Y69" s="7"/>
      <c r="Z69" s="28">
        <f t="shared" si="12"/>
        <v>275.70599999999996</v>
      </c>
      <c r="AA69" s="27">
        <f t="shared" si="9"/>
        <v>4.8119774675034854</v>
      </c>
      <c r="AB69" s="7"/>
      <c r="AC69" s="28">
        <f t="shared" ca="1" si="0"/>
        <v>3.4228265890249077E-2</v>
      </c>
      <c r="AD69" s="27">
        <f t="shared" ca="1" si="10"/>
        <v>2.3671357050091046E-2</v>
      </c>
      <c r="AE69" s="7">
        <v>100</v>
      </c>
    </row>
    <row r="70" spans="1:31" s="26" customFormat="1" x14ac:dyDescent="0.25">
      <c r="A70" s="26">
        <v>50</v>
      </c>
      <c r="B70" s="26">
        <v>627</v>
      </c>
      <c r="C70" s="26">
        <v>11311</v>
      </c>
      <c r="D70" s="26">
        <v>12563</v>
      </c>
      <c r="E70" s="26">
        <v>15022</v>
      </c>
      <c r="F70" s="26">
        <v>13768</v>
      </c>
      <c r="G70" s="27"/>
      <c r="H70" s="7"/>
      <c r="I70" s="28">
        <f t="shared" si="1"/>
        <v>-3711</v>
      </c>
      <c r="J70" s="27">
        <f t="shared" si="1"/>
        <v>-1205</v>
      </c>
      <c r="K70" s="7"/>
      <c r="L70" s="124">
        <f t="shared" si="2"/>
        <v>0.95271378213754143</v>
      </c>
      <c r="M70" s="27">
        <f t="shared" ca="1" si="3"/>
        <v>1.8654689503979774E-6</v>
      </c>
      <c r="N70" s="44"/>
      <c r="O70" s="44"/>
      <c r="P70" s="7"/>
      <c r="Q70" s="28">
        <f t="shared" ca="1" si="4"/>
        <v>-3668.5640799809148</v>
      </c>
      <c r="R70" s="27">
        <f t="shared" ca="1" si="5"/>
        <v>-1207.0458181839756</v>
      </c>
      <c r="S70" s="7"/>
      <c r="T70" s="28">
        <f t="shared" ca="1" si="6"/>
        <v>0.94955707932835098</v>
      </c>
      <c r="U70" s="27">
        <f t="shared" ca="1" si="7"/>
        <v>-0.31337491379837973</v>
      </c>
      <c r="V70" s="7"/>
      <c r="W70" s="28">
        <f t="shared" ca="1" si="8"/>
        <v>0.9513479604250189</v>
      </c>
      <c r="X70" s="27">
        <f t="shared" ca="1" si="11"/>
        <v>281.35085730834635</v>
      </c>
      <c r="Y70" s="7"/>
      <c r="Z70" s="28">
        <f t="shared" si="12"/>
        <v>281.34899999999993</v>
      </c>
      <c r="AA70" s="27">
        <f t="shared" si="9"/>
        <v>4.9104663971935247</v>
      </c>
      <c r="AB70" s="7"/>
      <c r="AC70" s="28">
        <f t="shared" ca="1" si="0"/>
        <v>1.8573083464161755E-3</v>
      </c>
      <c r="AD70" s="27">
        <f t="shared" ca="1" si="10"/>
        <v>-1.1057046304813412E-2</v>
      </c>
      <c r="AE70" s="7">
        <v>99</v>
      </c>
    </row>
    <row r="71" spans="1:31" s="26" customFormat="1" x14ac:dyDescent="0.25">
      <c r="A71" s="26">
        <v>51</v>
      </c>
      <c r="B71" s="26">
        <v>638</v>
      </c>
      <c r="C71" s="26">
        <v>11378</v>
      </c>
      <c r="D71" s="26">
        <v>12376</v>
      </c>
      <c r="E71" s="26">
        <v>14948</v>
      </c>
      <c r="F71" s="26">
        <v>13938</v>
      </c>
      <c r="G71" s="27"/>
      <c r="H71" s="7"/>
      <c r="I71" s="28">
        <f t="shared" si="1"/>
        <v>-3570</v>
      </c>
      <c r="J71" s="27">
        <f t="shared" si="1"/>
        <v>-1562</v>
      </c>
      <c r="K71" s="7"/>
      <c r="L71" s="124">
        <f t="shared" si="2"/>
        <v>0.91691371760640927</v>
      </c>
      <c r="M71" s="27">
        <f t="shared" ca="1" si="3"/>
        <v>2.36259746271897E-6</v>
      </c>
      <c r="N71" s="44"/>
      <c r="O71" s="44"/>
      <c r="P71" s="7"/>
      <c r="Q71" s="28">
        <f t="shared" ca="1" si="4"/>
        <v>-3527.5640799809148</v>
      </c>
      <c r="R71" s="27">
        <f t="shared" ca="1" si="5"/>
        <v>-1564.0458181839756</v>
      </c>
      <c r="S71" s="7"/>
      <c r="T71" s="28">
        <f t="shared" ca="1" si="6"/>
        <v>0.91306117922511654</v>
      </c>
      <c r="U71" s="27">
        <f t="shared" ca="1" si="7"/>
        <v>-0.40605975023179652</v>
      </c>
      <c r="V71" s="7"/>
      <c r="W71" s="28">
        <f t="shared" ca="1" si="8"/>
        <v>0.91537664328721746</v>
      </c>
      <c r="X71" s="27">
        <f t="shared" ca="1" si="11"/>
        <v>287.04093008956534</v>
      </c>
      <c r="Y71" s="7"/>
      <c r="Z71" s="28">
        <f t="shared" si="12"/>
        <v>287.09099999999995</v>
      </c>
      <c r="AA71" s="27">
        <f t="shared" si="9"/>
        <v>5.0106832028430395</v>
      </c>
      <c r="AB71" s="7"/>
      <c r="AC71" s="28">
        <f t="shared" ca="1" si="0"/>
        <v>-5.0069910434615394E-2</v>
      </c>
      <c r="AD71" s="27">
        <f t="shared" ca="1" si="10"/>
        <v>7.2470870362167261E-2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11465</v>
      </c>
      <c r="D72" s="26">
        <v>12216</v>
      </c>
      <c r="E72" s="26">
        <v>14868</v>
      </c>
      <c r="F72" s="26">
        <v>14110</v>
      </c>
      <c r="G72" s="27"/>
      <c r="H72" s="7"/>
      <c r="I72" s="28">
        <f t="shared" si="1"/>
        <v>-3403</v>
      </c>
      <c r="J72" s="27">
        <f t="shared" si="1"/>
        <v>-1894</v>
      </c>
      <c r="K72" s="7"/>
      <c r="L72" s="124">
        <f t="shared" si="2"/>
        <v>0.8737594137356528</v>
      </c>
      <c r="M72" s="27">
        <f t="shared" ca="1" si="3"/>
        <v>1.2559967075303783E-6</v>
      </c>
      <c r="N72" s="44"/>
      <c r="O72" s="44"/>
      <c r="P72" s="7"/>
      <c r="Q72" s="28">
        <f t="shared" ca="1" si="4"/>
        <v>-3360.5640799809148</v>
      </c>
      <c r="R72" s="27">
        <f t="shared" ca="1" si="5"/>
        <v>-1896.0458181839756</v>
      </c>
      <c r="S72" s="7"/>
      <c r="T72" s="28">
        <f t="shared" ca="1" si="6"/>
        <v>0.86983553867731411</v>
      </c>
      <c r="U72" s="27">
        <f t="shared" ca="1" si="7"/>
        <v>-0.49225405190096849</v>
      </c>
      <c r="V72" s="7"/>
      <c r="W72" s="28">
        <f t="shared" ca="1" si="8"/>
        <v>0.87263870114648001</v>
      </c>
      <c r="X72" s="27">
        <f t="shared" ca="1" si="11"/>
        <v>292.5461989124891</v>
      </c>
      <c r="Y72" s="7"/>
      <c r="Z72" s="28">
        <f t="shared" si="12"/>
        <v>292.61699999999996</v>
      </c>
      <c r="AA72" s="27">
        <f t="shared" si="9"/>
        <v>5.1071300973082465</v>
      </c>
      <c r="AB72" s="7"/>
      <c r="AC72" s="28">
        <f t="shared" ca="1" si="0"/>
        <v>-7.0801087510858451E-2</v>
      </c>
      <c r="AD72" s="27">
        <f t="shared" ca="1" si="10"/>
        <v>1.4368033350990572E-2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11555</v>
      </c>
      <c r="D73" s="26">
        <v>12051</v>
      </c>
      <c r="E73" s="26">
        <v>14762</v>
      </c>
      <c r="F73" s="26">
        <v>14258</v>
      </c>
      <c r="G73" s="27"/>
      <c r="H73" s="7"/>
      <c r="I73" s="28">
        <f t="shared" si="1"/>
        <v>-3207</v>
      </c>
      <c r="J73" s="27">
        <f t="shared" si="1"/>
        <v>-2207</v>
      </c>
      <c r="K73" s="7"/>
      <c r="L73" s="124">
        <f t="shared" si="2"/>
        <v>0.82283596691320438</v>
      </c>
      <c r="M73" s="27">
        <f t="shared" ca="1" si="3"/>
        <v>2.2045609345383712E-7</v>
      </c>
      <c r="N73" s="44"/>
      <c r="O73" s="44"/>
      <c r="P73" s="7"/>
      <c r="Q73" s="28">
        <f t="shared" ca="1" si="4"/>
        <v>-3164.5640799809148</v>
      </c>
      <c r="R73" s="27">
        <f t="shared" ca="1" si="5"/>
        <v>-2209.0458181839758</v>
      </c>
      <c r="S73" s="7"/>
      <c r="T73" s="28">
        <f t="shared" ca="1" si="6"/>
        <v>0.81910364917210887</v>
      </c>
      <c r="U73" s="27">
        <f t="shared" ca="1" si="7"/>
        <v>-0.57351554714931441</v>
      </c>
      <c r="V73" s="7"/>
      <c r="W73" s="28">
        <f t="shared" ca="1" si="8"/>
        <v>0.82236643939169596</v>
      </c>
      <c r="X73" s="27">
        <f t="shared" ca="1" si="11"/>
        <v>298.01071286177307</v>
      </c>
      <c r="Y73" s="7"/>
      <c r="Z73" s="28">
        <f t="shared" si="12"/>
        <v>298.10699999999997</v>
      </c>
      <c r="AA73" s="27">
        <f t="shared" si="9"/>
        <v>5.2029486732427355</v>
      </c>
      <c r="AB73" s="7"/>
      <c r="AC73" s="28">
        <f t="shared" ca="1" si="0"/>
        <v>-9.6287138226898605E-2</v>
      </c>
      <c r="AD73" s="27">
        <f t="shared" ca="1" si="10"/>
        <v>6.3647965782934079E-2</v>
      </c>
      <c r="AE73" s="7">
        <v>96</v>
      </c>
    </row>
    <row r="74" spans="1:31" s="26" customFormat="1" x14ac:dyDescent="0.25">
      <c r="A74" s="26">
        <v>54</v>
      </c>
      <c r="B74" s="26">
        <v>624</v>
      </c>
      <c r="C74" s="26">
        <v>11680</v>
      </c>
      <c r="D74" s="26">
        <v>11907</v>
      </c>
      <c r="E74" s="26">
        <v>14649</v>
      </c>
      <c r="F74" s="26">
        <v>14414</v>
      </c>
      <c r="G74" s="27"/>
      <c r="H74" s="7"/>
      <c r="I74" s="28">
        <f t="shared" si="1"/>
        <v>-2969</v>
      </c>
      <c r="J74" s="27">
        <f t="shared" si="1"/>
        <v>-2507</v>
      </c>
      <c r="K74" s="7"/>
      <c r="L74" s="124">
        <f t="shared" si="2"/>
        <v>0.7629299628964048</v>
      </c>
      <c r="M74" s="27">
        <f t="shared" ca="1" si="3"/>
        <v>2.9797759140494611E-6</v>
      </c>
      <c r="N74" s="44"/>
      <c r="O74" s="44"/>
      <c r="P74" s="7"/>
      <c r="Q74" s="28">
        <f t="shared" ca="1" si="4"/>
        <v>-2926.5640799809148</v>
      </c>
      <c r="R74" s="27">
        <f t="shared" ca="1" si="5"/>
        <v>-2509.0458181839758</v>
      </c>
      <c r="S74" s="7"/>
      <c r="T74" s="28">
        <f t="shared" ca="1" si="6"/>
        <v>0.75750064048721677</v>
      </c>
      <c r="U74" s="27">
        <f t="shared" ca="1" si="7"/>
        <v>-0.65140196432025288</v>
      </c>
      <c r="V74" s="7"/>
      <c r="W74" s="28">
        <f t="shared" ca="1" si="8"/>
        <v>0.76120376015221469</v>
      </c>
      <c r="X74" s="27">
        <f t="shared" ca="1" si="11"/>
        <v>303.67426371760405</v>
      </c>
      <c r="Y74" s="7"/>
      <c r="Z74" s="28">
        <f t="shared" si="12"/>
        <v>303.72299999999996</v>
      </c>
      <c r="AA74" s="27">
        <f t="shared" si="9"/>
        <v>5.3009663640347364</v>
      </c>
      <c r="AB74" s="7"/>
      <c r="AC74" s="28">
        <f t="shared" ca="1" si="0"/>
        <v>-4.8736282395907438E-2</v>
      </c>
      <c r="AD74" s="27">
        <f t="shared" ca="1" si="10"/>
        <v>4.4600971746888263E-2</v>
      </c>
      <c r="AE74" s="7">
        <v>95</v>
      </c>
    </row>
    <row r="75" spans="1:31" s="26" customFormat="1" x14ac:dyDescent="0.25">
      <c r="A75" s="26">
        <v>55</v>
      </c>
      <c r="B75" s="26">
        <v>628</v>
      </c>
      <c r="C75" s="26">
        <v>11808</v>
      </c>
      <c r="D75" s="26">
        <v>11767</v>
      </c>
      <c r="E75" s="26">
        <v>14519</v>
      </c>
      <c r="F75" s="26">
        <v>14553</v>
      </c>
      <c r="G75" s="27"/>
      <c r="H75" s="7"/>
      <c r="I75" s="28">
        <f t="shared" si="1"/>
        <v>-2711</v>
      </c>
      <c r="J75" s="27">
        <f t="shared" si="1"/>
        <v>-2786</v>
      </c>
      <c r="K75" s="7"/>
      <c r="L75" s="124">
        <f t="shared" si="2"/>
        <v>0.69523945655428809</v>
      </c>
      <c r="M75" s="27">
        <f t="shared" ca="1" si="3"/>
        <v>1.6489645428566324E-7</v>
      </c>
      <c r="N75" s="44"/>
      <c r="O75" s="44"/>
      <c r="P75" s="7"/>
      <c r="Q75" s="28">
        <f t="shared" ca="1" si="4"/>
        <v>-2668.5640799809148</v>
      </c>
      <c r="R75" s="27">
        <f t="shared" ca="1" si="5"/>
        <v>-2788.0458181839758</v>
      </c>
      <c r="S75" s="7"/>
      <c r="T75" s="28">
        <f t="shared" ca="1" si="6"/>
        <v>0.69072090838342615</v>
      </c>
      <c r="U75" s="27">
        <f t="shared" ca="1" si="7"/>
        <v>-0.72383633228922573</v>
      </c>
      <c r="V75" s="7"/>
      <c r="W75" s="28">
        <f t="shared" ca="1" si="8"/>
        <v>0.69483338211002244</v>
      </c>
      <c r="X75" s="27">
        <f t="shared" ca="1" si="11"/>
        <v>309.29010395617729</v>
      </c>
      <c r="Y75" s="7"/>
      <c r="Z75" s="28">
        <f t="shared" si="12"/>
        <v>309.37499999999994</v>
      </c>
      <c r="AA75" s="27">
        <f t="shared" si="9"/>
        <v>5.3996123733574555</v>
      </c>
      <c r="AB75" s="7"/>
      <c r="AC75" s="28">
        <f t="shared" ca="1" si="0"/>
        <v>-8.48960438226527E-2</v>
      </c>
      <c r="AD75" s="27">
        <f t="shared" ca="1" si="10"/>
        <v>2.4888333806529772E-2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11953</v>
      </c>
      <c r="D76" s="26">
        <v>11639</v>
      </c>
      <c r="E76" s="26">
        <v>14375</v>
      </c>
      <c r="F76" s="26">
        <v>14676</v>
      </c>
      <c r="G76" s="27"/>
      <c r="H76" s="7"/>
      <c r="I76" s="28">
        <f t="shared" si="1"/>
        <v>-2422</v>
      </c>
      <c r="J76" s="27">
        <f t="shared" si="1"/>
        <v>-3037</v>
      </c>
      <c r="K76" s="7"/>
      <c r="L76" s="124">
        <f t="shared" si="2"/>
        <v>0.62028735319618622</v>
      </c>
      <c r="M76" s="27">
        <f t="shared" ca="1" si="3"/>
        <v>1.2190601190334353E-8</v>
      </c>
      <c r="N76" s="44"/>
      <c r="O76" s="44"/>
      <c r="P76" s="7"/>
      <c r="Q76" s="28">
        <f t="shared" ca="1" si="4"/>
        <v>-2379.5640799809148</v>
      </c>
      <c r="R76" s="27">
        <f t="shared" ca="1" si="5"/>
        <v>-3039.0458181839758</v>
      </c>
      <c r="S76" s="7"/>
      <c r="T76" s="28">
        <f t="shared" ca="1" si="6"/>
        <v>0.61591725498034289</v>
      </c>
      <c r="U76" s="27">
        <f t="shared" ca="1" si="7"/>
        <v>-0.78900130132224422</v>
      </c>
      <c r="V76" s="7"/>
      <c r="W76" s="28">
        <f t="shared" ca="1" si="8"/>
        <v>0.62039776425174831</v>
      </c>
      <c r="X76" s="27">
        <f t="shared" ca="1" si="11"/>
        <v>314.94068449871702</v>
      </c>
      <c r="Y76" s="7"/>
      <c r="Z76" s="28">
        <f t="shared" si="12"/>
        <v>315.06299999999993</v>
      </c>
      <c r="AA76" s="27">
        <f t="shared" si="9"/>
        <v>5.4988867012108935</v>
      </c>
      <c r="AB76" s="7"/>
      <c r="AC76" s="28">
        <f t="shared" ca="1" si="0"/>
        <v>-0.12231550128291246</v>
      </c>
      <c r="AD76" s="27">
        <f t="shared" ca="1" si="10"/>
        <v>4.6735021948506983E-2</v>
      </c>
      <c r="AE76" s="7">
        <v>93</v>
      </c>
    </row>
    <row r="77" spans="1:31" s="26" customFormat="1" x14ac:dyDescent="0.25">
      <c r="A77" s="26">
        <v>57</v>
      </c>
      <c r="B77" s="26">
        <v>643</v>
      </c>
      <c r="C77" s="26">
        <v>12117</v>
      </c>
      <c r="D77" s="26">
        <v>11528</v>
      </c>
      <c r="E77" s="26">
        <v>14220</v>
      </c>
      <c r="F77" s="26">
        <v>14793</v>
      </c>
      <c r="G77" s="27"/>
      <c r="H77" s="7"/>
      <c r="I77" s="28">
        <f t="shared" si="1"/>
        <v>-2103</v>
      </c>
      <c r="J77" s="27">
        <f t="shared" si="1"/>
        <v>-3265</v>
      </c>
      <c r="K77" s="7"/>
      <c r="L77" s="124">
        <f t="shared" si="2"/>
        <v>0.53775937074822699</v>
      </c>
      <c r="M77" s="27">
        <f t="shared" ca="1" si="3"/>
        <v>1.6299909239575262E-7</v>
      </c>
      <c r="N77" s="44"/>
      <c r="O77" s="44"/>
      <c r="P77" s="7"/>
      <c r="Q77" s="28">
        <f t="shared" ca="1" si="4"/>
        <v>-2060.5640799809148</v>
      </c>
      <c r="R77" s="27">
        <f t="shared" ca="1" si="5"/>
        <v>-3267.0458181839758</v>
      </c>
      <c r="S77" s="7"/>
      <c r="T77" s="28">
        <f t="shared" ca="1" si="6"/>
        <v>0.53334851644891179</v>
      </c>
      <c r="U77" s="27">
        <f t="shared" ca="1" si="7"/>
        <v>-0.84819497837215752</v>
      </c>
      <c r="V77" s="7"/>
      <c r="W77" s="28">
        <f t="shared" ca="1" si="8"/>
        <v>0.53816310220897257</v>
      </c>
      <c r="X77" s="27">
        <f t="shared" ca="1" si="11"/>
        <v>320.72459872975651</v>
      </c>
      <c r="Y77" s="7"/>
      <c r="Z77" s="28">
        <f t="shared" si="12"/>
        <v>320.84999999999991</v>
      </c>
      <c r="AA77" s="27">
        <f t="shared" si="9"/>
        <v>5.5998889050238043</v>
      </c>
      <c r="AB77" s="7"/>
      <c r="AC77" s="28">
        <f t="shared" ca="1" si="0"/>
        <v>-0.12540127024340109</v>
      </c>
      <c r="AD77" s="27">
        <f t="shared" ca="1" si="10"/>
        <v>2.5748139132531378E-2</v>
      </c>
      <c r="AE77" s="7">
        <v>92</v>
      </c>
    </row>
    <row r="78" spans="1:31" s="26" customFormat="1" x14ac:dyDescent="0.25">
      <c r="A78" s="26">
        <v>58</v>
      </c>
      <c r="B78" s="26">
        <v>637</v>
      </c>
      <c r="C78" s="26">
        <v>12274</v>
      </c>
      <c r="D78" s="26">
        <v>11424</v>
      </c>
      <c r="E78" s="26">
        <v>14039</v>
      </c>
      <c r="F78" s="26">
        <v>14874</v>
      </c>
      <c r="G78" s="27"/>
      <c r="H78" s="7"/>
      <c r="I78" s="28">
        <f t="shared" si="1"/>
        <v>-1765</v>
      </c>
      <c r="J78" s="27">
        <f t="shared" si="1"/>
        <v>-3450</v>
      </c>
      <c r="K78" s="7"/>
      <c r="L78" s="124">
        <f t="shared" si="2"/>
        <v>0.45058667209812714</v>
      </c>
      <c r="M78" s="27">
        <f t="shared" ca="1" si="3"/>
        <v>1.2999359590655139E-7</v>
      </c>
      <c r="N78" s="44"/>
      <c r="O78" s="44"/>
      <c r="P78" s="7"/>
      <c r="Q78" s="28">
        <f t="shared" ca="1" si="4"/>
        <v>-1722.5640799809148</v>
      </c>
      <c r="R78" s="27">
        <f t="shared" ca="1" si="5"/>
        <v>-3452.0458181839758</v>
      </c>
      <c r="S78" s="7"/>
      <c r="T78" s="28">
        <f t="shared" ca="1" si="6"/>
        <v>0.44586189066952725</v>
      </c>
      <c r="U78" s="27">
        <f t="shared" ca="1" si="7"/>
        <v>-0.89622493562756955</v>
      </c>
      <c r="V78" s="7"/>
      <c r="W78" s="28">
        <f t="shared" ca="1" si="8"/>
        <v>0.45094721834468443</v>
      </c>
      <c r="X78" s="27">
        <f t="shared" ca="1" si="11"/>
        <v>326.40907719812503</v>
      </c>
      <c r="Y78" s="7"/>
      <c r="Z78" s="28">
        <f t="shared" si="12"/>
        <v>326.58299999999991</v>
      </c>
      <c r="AA78" s="27">
        <f t="shared" si="9"/>
        <v>5.6999486310406393</v>
      </c>
      <c r="AB78" s="7"/>
      <c r="AC78" s="28">
        <f t="shared" ca="1" si="0"/>
        <v>-0.17392280187488041</v>
      </c>
      <c r="AD78" s="27">
        <f t="shared" ca="1" si="10"/>
        <v>4.2337160565580234E-2</v>
      </c>
      <c r="AE78" s="7">
        <v>91</v>
      </c>
    </row>
    <row r="79" spans="1:31" s="26" customFormat="1" x14ac:dyDescent="0.25">
      <c r="A79" s="26">
        <v>59</v>
      </c>
      <c r="B79" s="26">
        <v>624</v>
      </c>
      <c r="C79" s="26">
        <v>12453</v>
      </c>
      <c r="D79" s="26">
        <v>11350</v>
      </c>
      <c r="E79" s="26">
        <v>13873</v>
      </c>
      <c r="F79" s="26">
        <v>14961</v>
      </c>
      <c r="G79" s="27"/>
      <c r="H79" s="7"/>
      <c r="I79" s="28">
        <f t="shared" si="1"/>
        <v>-1420</v>
      </c>
      <c r="J79" s="27">
        <f t="shared" si="1"/>
        <v>-3611</v>
      </c>
      <c r="K79" s="7"/>
      <c r="L79" s="124">
        <f t="shared" si="2"/>
        <v>0.36080962375909426</v>
      </c>
      <c r="M79" s="27">
        <f t="shared" ca="1" si="3"/>
        <v>1.1545996186830061E-6</v>
      </c>
      <c r="N79" s="44"/>
      <c r="O79" s="44"/>
      <c r="P79" s="7"/>
      <c r="Q79" s="28">
        <f t="shared" ca="1" si="4"/>
        <v>-1377.5640799809148</v>
      </c>
      <c r="R79" s="27">
        <f t="shared" ca="1" si="5"/>
        <v>-3613.0458181839758</v>
      </c>
      <c r="S79" s="7"/>
      <c r="T79" s="28">
        <f t="shared" ca="1" si="6"/>
        <v>0.35656341169352818</v>
      </c>
      <c r="U79" s="27">
        <f t="shared" ca="1" si="7"/>
        <v>-0.9380239795093066</v>
      </c>
      <c r="V79" s="7"/>
      <c r="W79" s="28">
        <f t="shared" ca="1" si="8"/>
        <v>0.36188414673171188</v>
      </c>
      <c r="X79" s="27">
        <f t="shared" ca="1" si="11"/>
        <v>332.02260389118283</v>
      </c>
      <c r="Y79" s="7"/>
      <c r="Z79" s="28">
        <f t="shared" si="12"/>
        <v>332.1989999999999</v>
      </c>
      <c r="AA79" s="27">
        <f t="shared" si="9"/>
        <v>5.7979663218326412</v>
      </c>
      <c r="AB79" s="7"/>
      <c r="AC79" s="28">
        <f t="shared" ca="1" si="0"/>
        <v>-0.17639610881707313</v>
      </c>
      <c r="AD79" s="27">
        <f t="shared" ca="1" si="10"/>
        <v>4.931381712935945E-2</v>
      </c>
      <c r="AE79" s="7">
        <v>90</v>
      </c>
    </row>
    <row r="80" spans="1:31" s="26" customFormat="1" x14ac:dyDescent="0.25">
      <c r="A80" s="26">
        <v>60</v>
      </c>
      <c r="B80" s="26">
        <v>625</v>
      </c>
      <c r="C80" s="26">
        <v>12638</v>
      </c>
      <c r="D80" s="26">
        <v>11295</v>
      </c>
      <c r="E80" s="26">
        <v>13696</v>
      </c>
      <c r="F80" s="26">
        <v>15026</v>
      </c>
      <c r="G80" s="27"/>
      <c r="H80" s="7"/>
      <c r="I80" s="28">
        <f t="shared" si="1"/>
        <v>-1058</v>
      </c>
      <c r="J80" s="27">
        <f t="shared" si="1"/>
        <v>-3731</v>
      </c>
      <c r="K80" s="7"/>
      <c r="L80" s="124">
        <f t="shared" si="2"/>
        <v>0.26741035425847753</v>
      </c>
      <c r="M80" s="27">
        <f t="shared" ca="1" si="3"/>
        <v>9.0273145936377485E-7</v>
      </c>
      <c r="N80" s="44"/>
      <c r="O80" s="44"/>
      <c r="P80" s="7"/>
      <c r="Q80" s="28">
        <f t="shared" ca="1" si="4"/>
        <v>-1015.5640799809149</v>
      </c>
      <c r="R80" s="27">
        <f t="shared" ca="1" si="5"/>
        <v>-3733.0458181839758</v>
      </c>
      <c r="S80" s="7"/>
      <c r="T80" s="28">
        <f t="shared" ca="1" si="6"/>
        <v>0.26286471781146542</v>
      </c>
      <c r="U80" s="27">
        <f t="shared" ca="1" si="7"/>
        <v>-0.96917854637768197</v>
      </c>
      <c r="V80" s="7"/>
      <c r="W80" s="28">
        <f t="shared" ca="1" si="8"/>
        <v>0.26836047607138563</v>
      </c>
      <c r="X80" s="27">
        <f t="shared" ca="1" si="11"/>
        <v>337.64179355344049</v>
      </c>
      <c r="Y80" s="7"/>
      <c r="Z80" s="28">
        <f t="shared" si="12"/>
        <v>337.8239999999999</v>
      </c>
      <c r="AA80" s="27">
        <f t="shared" si="9"/>
        <v>5.8961410922573227</v>
      </c>
      <c r="AB80" s="7"/>
      <c r="AC80" s="28">
        <f t="shared" ca="1" si="0"/>
        <v>-0.18220644655940532</v>
      </c>
      <c r="AD80" s="27">
        <f t="shared" ca="1" si="10"/>
        <v>-1.5914673870497609E-2</v>
      </c>
      <c r="AE80" s="7">
        <v>89</v>
      </c>
    </row>
    <row r="81" spans="1:31" s="26" customFormat="1" x14ac:dyDescent="0.25">
      <c r="A81" s="26">
        <v>61</v>
      </c>
      <c r="B81" s="26">
        <v>603</v>
      </c>
      <c r="C81" s="26">
        <v>12814</v>
      </c>
      <c r="D81" s="26">
        <v>11252</v>
      </c>
      <c r="E81" s="26">
        <v>13513</v>
      </c>
      <c r="F81" s="26">
        <v>15063</v>
      </c>
      <c r="G81" s="27"/>
      <c r="H81" s="7"/>
      <c r="I81" s="28">
        <f t="shared" si="1"/>
        <v>-699</v>
      </c>
      <c r="J81" s="27">
        <f t="shared" si="1"/>
        <v>-3811</v>
      </c>
      <c r="K81" s="7"/>
      <c r="L81" s="124">
        <f t="shared" si="2"/>
        <v>0.17484123861557441</v>
      </c>
      <c r="M81" s="27">
        <f t="shared" ca="1" si="3"/>
        <v>5.0871889839415571E-7</v>
      </c>
      <c r="N81" s="44"/>
      <c r="O81" s="44"/>
      <c r="P81" s="7"/>
      <c r="Q81" s="28">
        <f t="shared" ca="1" si="4"/>
        <v>-656.56407998091493</v>
      </c>
      <c r="R81" s="27">
        <f t="shared" ca="1" si="5"/>
        <v>-3813.0458181839758</v>
      </c>
      <c r="S81" s="7"/>
      <c r="T81" s="28">
        <f t="shared" ca="1" si="6"/>
        <v>0.16994253244223739</v>
      </c>
      <c r="U81" s="27">
        <f t="shared" ca="1" si="7"/>
        <v>-0.98994825762326566</v>
      </c>
      <c r="V81" s="7"/>
      <c r="W81" s="28">
        <f t="shared" ca="1" si="8"/>
        <v>0.17555448394391113</v>
      </c>
      <c r="X81" s="27">
        <f t="shared" ca="1" si="11"/>
        <v>343.06280883868942</v>
      </c>
      <c r="Y81" s="7"/>
      <c r="Z81" s="28">
        <f t="shared" si="12"/>
        <v>343.25099999999992</v>
      </c>
      <c r="AA81" s="27">
        <f t="shared" si="9"/>
        <v>5.9908601107630552</v>
      </c>
      <c r="AB81" s="7"/>
      <c r="AC81" s="28">
        <f t="shared" ca="1" si="0"/>
        <v>-0.18819116131049896</v>
      </c>
      <c r="AD81" s="27">
        <f t="shared" ca="1" si="10"/>
        <v>-4.5147198432061941E-2</v>
      </c>
      <c r="AE81" s="7">
        <v>88</v>
      </c>
    </row>
    <row r="82" spans="1:31" s="26" customFormat="1" x14ac:dyDescent="0.25">
      <c r="A82" s="26">
        <v>62</v>
      </c>
      <c r="B82" s="26">
        <v>618</v>
      </c>
      <c r="C82" s="26">
        <v>13002</v>
      </c>
      <c r="D82" s="26">
        <v>11234</v>
      </c>
      <c r="E82" s="26">
        <v>13334</v>
      </c>
      <c r="F82" s="26">
        <v>15093</v>
      </c>
      <c r="G82" s="27"/>
      <c r="H82" s="7"/>
      <c r="I82" s="28">
        <f t="shared" si="1"/>
        <v>-332</v>
      </c>
      <c r="J82" s="27">
        <f t="shared" si="1"/>
        <v>-3859</v>
      </c>
      <c r="K82" s="7"/>
      <c r="L82" s="124">
        <f t="shared" si="2"/>
        <v>7.8343862544531392E-2</v>
      </c>
      <c r="M82" s="27">
        <f t="shared" ca="1" si="3"/>
        <v>5.2296038355902756E-6</v>
      </c>
      <c r="N82" s="44"/>
      <c r="O82" s="44"/>
      <c r="P82" s="7"/>
      <c r="Q82" s="28">
        <f t="shared" ca="1" si="4"/>
        <v>-289.56407998091487</v>
      </c>
      <c r="R82" s="27">
        <f t="shared" ca="1" si="5"/>
        <v>-3861.0458181839758</v>
      </c>
      <c r="S82" s="7"/>
      <c r="T82" s="28">
        <f t="shared" ca="1" si="6"/>
        <v>7.4949657705449965E-2</v>
      </c>
      <c r="U82" s="27">
        <f t="shared" ca="1" si="7"/>
        <v>-1.0024100843706159</v>
      </c>
      <c r="V82" s="7"/>
      <c r="W82" s="28">
        <f t="shared" ca="1" si="8"/>
        <v>8.0630695252796314E-2</v>
      </c>
      <c r="X82" s="27">
        <f t="shared" ca="1" si="11"/>
        <v>348.52013558247938</v>
      </c>
      <c r="Y82" s="7"/>
      <c r="Z82" s="28">
        <f t="shared" si="12"/>
        <v>348.81299999999993</v>
      </c>
      <c r="AA82" s="27">
        <f t="shared" si="9"/>
        <v>6.0879353237589786</v>
      </c>
      <c r="AB82" s="7"/>
      <c r="AC82" s="28">
        <f t="shared" ca="1" si="0"/>
        <v>-0.2928644175205477</v>
      </c>
      <c r="AD82" s="27">
        <f t="shared" ca="1" si="10"/>
        <v>3.0357521902374174E-2</v>
      </c>
      <c r="AE82" s="7">
        <v>87</v>
      </c>
    </row>
    <row r="83" spans="1:31" s="26" customFormat="1" x14ac:dyDescent="0.25">
      <c r="A83" s="26">
        <v>63</v>
      </c>
      <c r="B83" s="26">
        <v>633</v>
      </c>
      <c r="C83" s="26">
        <v>13190</v>
      </c>
      <c r="D83" s="26">
        <v>11218</v>
      </c>
      <c r="E83" s="26">
        <v>13134</v>
      </c>
      <c r="F83" s="26">
        <v>15088</v>
      </c>
      <c r="G83" s="27"/>
      <c r="H83" s="7"/>
      <c r="I83" s="28">
        <f t="shared" si="1"/>
        <v>56</v>
      </c>
      <c r="J83" s="27">
        <f t="shared" si="1"/>
        <v>-3870</v>
      </c>
      <c r="K83" s="7"/>
      <c r="L83" s="124">
        <f t="shared" si="2"/>
        <v>-2.1259351571357915E-2</v>
      </c>
      <c r="M83" s="27">
        <f t="shared" ca="1" si="3"/>
        <v>2.179113374979149E-6</v>
      </c>
      <c r="N83" s="44"/>
      <c r="O83" s="44"/>
      <c r="P83" s="7"/>
      <c r="Q83" s="28">
        <f t="shared" ca="1" si="4"/>
        <v>98.435920019085103</v>
      </c>
      <c r="R83" s="27">
        <f t="shared" ca="1" si="5"/>
        <v>-3872.0458181839758</v>
      </c>
      <c r="S83" s="7"/>
      <c r="T83" s="28">
        <f t="shared" ca="1" si="6"/>
        <v>-2.5478776621180858E-2</v>
      </c>
      <c r="U83" s="27">
        <f t="shared" ca="1" si="7"/>
        <v>-1.0052659196668836</v>
      </c>
      <c r="V83" s="7"/>
      <c r="W83" s="28">
        <f t="shared" ca="1" si="8"/>
        <v>-1.9783169544987472E-2</v>
      </c>
      <c r="X83" s="27">
        <f t="shared" ca="1" si="11"/>
        <v>354.24633463414875</v>
      </c>
      <c r="Y83" s="7"/>
      <c r="Z83" s="28">
        <f t="shared" si="12"/>
        <v>354.50999999999993</v>
      </c>
      <c r="AA83" s="27">
        <f t="shared" si="9"/>
        <v>6.1873667312450964</v>
      </c>
      <c r="AB83" s="7"/>
      <c r="AC83" s="28">
        <f t="shared" ca="1" si="0"/>
        <v>-0.26366536585118183</v>
      </c>
      <c r="AD83" s="27">
        <f t="shared" ca="1" si="10"/>
        <v>-3.5413579480803037E-2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13382</v>
      </c>
      <c r="D84" s="26">
        <v>11228</v>
      </c>
      <c r="E84" s="26">
        <v>12943</v>
      </c>
      <c r="F84" s="26">
        <v>15073</v>
      </c>
      <c r="G84" s="27"/>
      <c r="H84" s="7"/>
      <c r="I84" s="28">
        <f t="shared" si="1"/>
        <v>439</v>
      </c>
      <c r="J84" s="27">
        <f t="shared" si="1"/>
        <v>-3845</v>
      </c>
      <c r="K84" s="7"/>
      <c r="L84" s="124">
        <f t="shared" si="2"/>
        <v>-0.12065908624727151</v>
      </c>
      <c r="M84" s="27">
        <f t="shared" ca="1" si="3"/>
        <v>2.9012149940126058E-6</v>
      </c>
      <c r="N84" s="44"/>
      <c r="O84" s="44"/>
      <c r="P84" s="7"/>
      <c r="Q84" s="28">
        <f t="shared" ca="1" si="4"/>
        <v>481.43592001908513</v>
      </c>
      <c r="R84" s="27">
        <f t="shared" ca="1" si="5"/>
        <v>-3847.0458181839758</v>
      </c>
      <c r="S84" s="7"/>
      <c r="T84" s="28">
        <f t="shared" ca="1" si="6"/>
        <v>-0.12461303009308708</v>
      </c>
      <c r="U84" s="27">
        <f t="shared" ca="1" si="7"/>
        <v>-0.99877538490263862</v>
      </c>
      <c r="V84" s="7"/>
      <c r="W84" s="28">
        <f t="shared" ca="1" si="8"/>
        <v>-0.11895579091351033</v>
      </c>
      <c r="X84" s="27">
        <f ca="1">IF(MOD(ATAN2(U84,W84)*180/PI()-$J$9+360,360)&lt;355,MOD(ATAN2(U84,W84)*180/PI()-$J$9+360,360)+360,MOD(ATAN2(U84,W84)*180/PI()-$J$9+360,360))</f>
        <v>359.91095238673188</v>
      </c>
      <c r="Y84" s="7"/>
      <c r="Z84" s="28">
        <f t="shared" si="12"/>
        <v>360.20699999999994</v>
      </c>
      <c r="AA84" s="27">
        <f t="shared" si="9"/>
        <v>6.2867981387312133</v>
      </c>
      <c r="AB84" s="7"/>
      <c r="AC84" s="28">
        <f t="shared" ref="AC84:AC147" ca="1" si="13">X84-Z84</f>
        <v>-0.29604761326805829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13340</v>
      </c>
      <c r="D85" s="26">
        <v>11189</v>
      </c>
      <c r="E85" s="26">
        <v>12899</v>
      </c>
      <c r="F85" s="26">
        <v>15019</v>
      </c>
      <c r="G85" s="27"/>
      <c r="H85" s="7"/>
      <c r="I85" s="28">
        <f t="shared" ref="I85:J148" si="14">C85-E85</f>
        <v>441</v>
      </c>
      <c r="J85" s="27">
        <f t="shared" si="14"/>
        <v>-3830</v>
      </c>
      <c r="K85" s="7"/>
      <c r="L85" s="124">
        <f>$O$3*SIN(2*PI()/$O$4*($Z85+$O$5))+$O$6</f>
        <v>-0.12098840045718642</v>
      </c>
      <c r="M85" s="27">
        <f t="shared" ref="M85:M148" ca="1" si="15">(W85-L85)^2</f>
        <v>2.228639861795141E-6</v>
      </c>
      <c r="N85" s="44"/>
      <c r="O85" s="44"/>
      <c r="P85" s="7"/>
      <c r="Q85" s="28">
        <f t="shared" ref="Q85:Q148" ca="1" si="16">I85-$J$4</f>
        <v>483.43592001908513</v>
      </c>
      <c r="R85" s="27">
        <f t="shared" ref="R85:R148" ca="1" si="17">J85-$J$3</f>
        <v>-3832.0458181839758</v>
      </c>
      <c r="S85" s="7"/>
      <c r="T85" s="28">
        <f t="shared" ref="T85:T148" ca="1" si="18">Q85/$J$7</f>
        <v>-0.12513070243497693</v>
      </c>
      <c r="U85" s="27">
        <f t="shared" ref="U85:U148" ca="1" si="19">R85/$J$6</f>
        <v>-0.99488106404409171</v>
      </c>
      <c r="V85" s="7"/>
      <c r="W85" s="28">
        <f t="shared" ref="W85:W148" ca="1" si="20">(T85-U85*SIN(-$J$11*PI()/180))/(COS(-$J$11*PI()/180))</f>
        <v>-0.11949553748229719</v>
      </c>
      <c r="X85" s="27">
        <f ca="1">IF(MOD(ATAN2(U85,W85)*180/PI()-$J$9+360,360)&lt;355,MOD(ATAN2(U85,W85)*180/PI()-$J$9+360,360)+360,MOD(ATAN2(U85,W85)*180/PI()-$J$9+360,360))</f>
        <v>359.96793322115604</v>
      </c>
      <c r="Y85" s="7"/>
      <c r="Z85" s="28">
        <f t="shared" si="12"/>
        <v>360.20699999999994</v>
      </c>
      <c r="AA85" s="27">
        <f t="shared" ref="AA85:AA148" si="21">Z85*PI()/180</f>
        <v>6.2867981387312133</v>
      </c>
      <c r="AB85" s="7"/>
      <c r="AC85" s="28">
        <f t="shared" ca="1" si="13"/>
        <v>-0.23906677884389183</v>
      </c>
      <c r="AD85" s="27"/>
      <c r="AE85" s="7"/>
    </row>
    <row r="86" spans="1:31" s="26" customFormat="1" x14ac:dyDescent="0.25">
      <c r="A86" s="26">
        <v>1</v>
      </c>
      <c r="B86" s="26">
        <v>-614</v>
      </c>
      <c r="C86" s="26">
        <v>13148</v>
      </c>
      <c r="D86" s="26">
        <v>11179</v>
      </c>
      <c r="E86" s="26">
        <v>13083</v>
      </c>
      <c r="F86" s="26">
        <v>15042</v>
      </c>
      <c r="G86" s="27"/>
      <c r="H86" s="7"/>
      <c r="I86" s="28">
        <f t="shared" si="14"/>
        <v>65</v>
      </c>
      <c r="J86" s="27">
        <f t="shared" si="14"/>
        <v>-3863</v>
      </c>
      <c r="K86" s="7"/>
      <c r="L86" s="124">
        <f t="shared" ref="L86:L149" si="22">$O$3*SIN(2*PI()/$O$4*($Z86+$O$5))+$O$6</f>
        <v>-2.4871969522968104E-2</v>
      </c>
      <c r="M86" s="27">
        <f t="shared" ca="1" si="15"/>
        <v>7.5566690152600806E-6</v>
      </c>
      <c r="N86" s="44"/>
      <c r="O86" s="44"/>
      <c r="P86" s="7"/>
      <c r="Q86" s="28">
        <f t="shared" ca="1" si="16"/>
        <v>107.4359200190851</v>
      </c>
      <c r="R86" s="27">
        <f t="shared" ca="1" si="17"/>
        <v>-3865.0458181839758</v>
      </c>
      <c r="S86" s="7"/>
      <c r="T86" s="28">
        <f t="shared" ca="1" si="18"/>
        <v>-2.7808302159685182E-2</v>
      </c>
      <c r="U86" s="27">
        <f t="shared" ca="1" si="19"/>
        <v>-1.003448569932895</v>
      </c>
      <c r="V86" s="7"/>
      <c r="W86" s="28">
        <f t="shared" ca="1" si="20"/>
        <v>-2.2123029906450476E-2</v>
      </c>
      <c r="X86" s="27">
        <f ca="1">MOD(ATAN2(U86,W86)*180/PI()-$J$9+360,360)</f>
        <v>354.38192105466794</v>
      </c>
      <c r="Y86" s="7"/>
      <c r="Z86" s="28">
        <f t="shared" ref="Z86:Z149" si="23">360/40000*B86+Z85</f>
        <v>354.68099999999993</v>
      </c>
      <c r="AA86" s="27">
        <f t="shared" si="21"/>
        <v>6.1903512442660071</v>
      </c>
      <c r="AB86" s="7"/>
      <c r="AC86" s="28">
        <f t="shared" ca="1" si="13"/>
        <v>-0.29907894533198487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12965</v>
      </c>
      <c r="D87" s="26">
        <v>11185</v>
      </c>
      <c r="E87" s="26">
        <v>13279</v>
      </c>
      <c r="F87" s="26">
        <v>15035</v>
      </c>
      <c r="G87" s="27"/>
      <c r="H87" s="7"/>
      <c r="I87" s="28">
        <f t="shared" si="14"/>
        <v>-314</v>
      </c>
      <c r="J87" s="27">
        <f t="shared" si="14"/>
        <v>-3850</v>
      </c>
      <c r="K87" s="7"/>
      <c r="L87" s="124">
        <f t="shared" si="22"/>
        <v>7.3504687004289235E-2</v>
      </c>
      <c r="M87" s="27">
        <f t="shared" ca="1" si="15"/>
        <v>6.020363143135127E-6</v>
      </c>
      <c r="N87" s="44"/>
      <c r="O87" s="44"/>
      <c r="P87" s="7"/>
      <c r="Q87" s="28">
        <f t="shared" ca="1" si="16"/>
        <v>-271.56407998091487</v>
      </c>
      <c r="R87" s="27">
        <f t="shared" ca="1" si="17"/>
        <v>-3852.0458181839758</v>
      </c>
      <c r="S87" s="7"/>
      <c r="T87" s="28">
        <f t="shared" ca="1" si="18"/>
        <v>7.0290606628441318E-2</v>
      </c>
      <c r="U87" s="27">
        <f t="shared" ca="1" si="19"/>
        <v>-1.0000734918554877</v>
      </c>
      <c r="V87" s="7"/>
      <c r="W87" s="28">
        <f t="shared" ca="1" si="20"/>
        <v>7.5958329835496566E-2</v>
      </c>
      <c r="X87" s="27">
        <f ca="1">MOD(ATAN2(U87,W87)*180/PI()-$J$9+360,360)</f>
        <v>348.77549310438178</v>
      </c>
      <c r="Y87" s="7"/>
      <c r="Z87" s="28">
        <f t="shared" si="23"/>
        <v>349.03799999999995</v>
      </c>
      <c r="AA87" s="27">
        <f t="shared" si="21"/>
        <v>6.0918623145759678</v>
      </c>
      <c r="AB87" s="7"/>
      <c r="AC87" s="28">
        <f t="shared" ca="1" si="13"/>
        <v>-0.26250689561817353</v>
      </c>
      <c r="AD87" s="27"/>
      <c r="AE87" s="7"/>
    </row>
    <row r="88" spans="1:31" s="26" customFormat="1" x14ac:dyDescent="0.25">
      <c r="A88" s="26">
        <v>3</v>
      </c>
      <c r="B88" s="26">
        <v>-620</v>
      </c>
      <c r="C88" s="26">
        <v>12774</v>
      </c>
      <c r="D88" s="26">
        <v>11212</v>
      </c>
      <c r="E88" s="26">
        <v>13460</v>
      </c>
      <c r="F88" s="26">
        <v>15012</v>
      </c>
      <c r="G88" s="27"/>
      <c r="H88" s="7"/>
      <c r="I88" s="28">
        <f t="shared" si="14"/>
        <v>-686</v>
      </c>
      <c r="J88" s="27">
        <f t="shared" si="14"/>
        <v>-3800</v>
      </c>
      <c r="K88" s="7"/>
      <c r="L88" s="124">
        <f t="shared" si="22"/>
        <v>0.17007888772511526</v>
      </c>
      <c r="M88" s="27">
        <f t="shared" ca="1" si="15"/>
        <v>4.3868896545609419E-6</v>
      </c>
      <c r="N88" s="44"/>
      <c r="O88" s="44"/>
      <c r="P88" s="7"/>
      <c r="Q88" s="28">
        <f t="shared" ca="1" si="16"/>
        <v>-643.56407998091493</v>
      </c>
      <c r="R88" s="27">
        <f t="shared" ca="1" si="17"/>
        <v>-3802.0458181839758</v>
      </c>
      <c r="S88" s="7"/>
      <c r="T88" s="28">
        <f t="shared" ca="1" si="18"/>
        <v>0.16657766221995338</v>
      </c>
      <c r="U88" s="27">
        <f t="shared" ca="1" si="19"/>
        <v>-0.9870924223269979</v>
      </c>
      <c r="V88" s="7"/>
      <c r="W88" s="28">
        <f t="shared" ca="1" si="20"/>
        <v>0.17217337803413102</v>
      </c>
      <c r="X88" s="27">
        <f t="shared" ref="X88:X148" ca="1" si="24">MOD(ATAN2(U88,W88)*180/PI()-$J$9+360,360)</f>
        <v>343.22466164025741</v>
      </c>
      <c r="Y88" s="7"/>
      <c r="Z88" s="28">
        <f t="shared" si="23"/>
        <v>343.45799999999997</v>
      </c>
      <c r="AA88" s="27">
        <f t="shared" si="21"/>
        <v>5.9944729423146832</v>
      </c>
      <c r="AB88" s="7"/>
      <c r="AC88" s="28">
        <f t="shared" ca="1" si="13"/>
        <v>-0.2333383597425609</v>
      </c>
      <c r="AD88" s="27"/>
      <c r="AE88" s="7"/>
    </row>
    <row r="89" spans="1:31" s="26" customFormat="1" x14ac:dyDescent="0.25">
      <c r="A89" s="26">
        <v>4</v>
      </c>
      <c r="B89" s="26">
        <v>-613</v>
      </c>
      <c r="C89" s="26">
        <v>12596</v>
      </c>
      <c r="D89" s="26">
        <v>11251</v>
      </c>
      <c r="E89" s="26">
        <v>13645</v>
      </c>
      <c r="F89" s="26">
        <v>14975</v>
      </c>
      <c r="G89" s="27"/>
      <c r="H89" s="7"/>
      <c r="I89" s="28">
        <f t="shared" si="14"/>
        <v>-1049</v>
      </c>
      <c r="J89" s="27">
        <f t="shared" si="14"/>
        <v>-3724</v>
      </c>
      <c r="K89" s="7"/>
      <c r="L89" s="124">
        <f t="shared" si="22"/>
        <v>0.26397421215190026</v>
      </c>
      <c r="M89" s="27">
        <f t="shared" ca="1" si="15"/>
        <v>4.1877675222864315E-6</v>
      </c>
      <c r="N89" s="44"/>
      <c r="O89" s="44"/>
      <c r="P89" s="7"/>
      <c r="Q89" s="28">
        <f t="shared" ca="1" si="16"/>
        <v>-1006.5640799809149</v>
      </c>
      <c r="R89" s="27">
        <f t="shared" ca="1" si="17"/>
        <v>-3726.0458181839758</v>
      </c>
      <c r="S89" s="7"/>
      <c r="T89" s="28">
        <f t="shared" ca="1" si="18"/>
        <v>0.26053519227296107</v>
      </c>
      <c r="U89" s="27">
        <f t="shared" ca="1" si="19"/>
        <v>-0.96736119664369347</v>
      </c>
      <c r="V89" s="7"/>
      <c r="W89" s="28">
        <f t="shared" ca="1" si="20"/>
        <v>0.26602061570992258</v>
      </c>
      <c r="X89" s="27">
        <f t="shared" ca="1" si="24"/>
        <v>337.74287887957007</v>
      </c>
      <c r="Y89" s="7"/>
      <c r="Z89" s="28">
        <f t="shared" si="23"/>
        <v>337.94099999999997</v>
      </c>
      <c r="AA89" s="27">
        <f t="shared" si="21"/>
        <v>5.8981831274821568</v>
      </c>
      <c r="AB89" s="7"/>
      <c r="AC89" s="28">
        <f t="shared" ca="1" si="13"/>
        <v>-0.19812112042990293</v>
      </c>
      <c r="AD89" s="27"/>
      <c r="AE89" s="7"/>
    </row>
    <row r="90" spans="1:31" s="26" customFormat="1" x14ac:dyDescent="0.25">
      <c r="A90" s="26">
        <v>5</v>
      </c>
      <c r="B90" s="26">
        <v>-619</v>
      </c>
      <c r="C90" s="26">
        <v>12417</v>
      </c>
      <c r="D90" s="26">
        <v>11309</v>
      </c>
      <c r="E90" s="26">
        <v>13818</v>
      </c>
      <c r="F90" s="26">
        <v>14912</v>
      </c>
      <c r="G90" s="27"/>
      <c r="H90" s="7"/>
      <c r="I90" s="28">
        <f t="shared" si="14"/>
        <v>-1401</v>
      </c>
      <c r="J90" s="27">
        <f t="shared" si="14"/>
        <v>-3603</v>
      </c>
      <c r="K90" s="7"/>
      <c r="L90" s="124">
        <f t="shared" si="22"/>
        <v>0.35629659790719603</v>
      </c>
      <c r="M90" s="27">
        <f t="shared" ca="1" si="15"/>
        <v>4.327194459248159E-7</v>
      </c>
      <c r="N90" s="44"/>
      <c r="O90" s="44"/>
      <c r="P90" s="7"/>
      <c r="Q90" s="28">
        <f t="shared" ca="1" si="16"/>
        <v>-1358.5640799809148</v>
      </c>
      <c r="R90" s="27">
        <f t="shared" ca="1" si="17"/>
        <v>-3605.0458181839758</v>
      </c>
      <c r="S90" s="7"/>
      <c r="T90" s="28">
        <f t="shared" ca="1" si="18"/>
        <v>0.35164552444557456</v>
      </c>
      <c r="U90" s="27">
        <f t="shared" ca="1" si="19"/>
        <v>-0.9359470083847482</v>
      </c>
      <c r="V90" s="7"/>
      <c r="W90" s="28">
        <f t="shared" ca="1" si="20"/>
        <v>0.35695441204958339</v>
      </c>
      <c r="X90" s="27">
        <f t="shared" ca="1" si="24"/>
        <v>332.24291770831223</v>
      </c>
      <c r="Y90" s="7"/>
      <c r="Z90" s="28">
        <f t="shared" si="23"/>
        <v>332.36999999999995</v>
      </c>
      <c r="AA90" s="27">
        <f t="shared" si="21"/>
        <v>5.8009508348535519</v>
      </c>
      <c r="AB90" s="7"/>
      <c r="AC90" s="28">
        <f t="shared" ca="1" si="13"/>
        <v>-0.12708229168771368</v>
      </c>
      <c r="AD90" s="27"/>
      <c r="AE90" s="7"/>
    </row>
    <row r="91" spans="1:31" s="26" customFormat="1" x14ac:dyDescent="0.25">
      <c r="A91" s="26">
        <v>6</v>
      </c>
      <c r="B91" s="26">
        <v>-619</v>
      </c>
      <c r="C91" s="26">
        <v>12234</v>
      </c>
      <c r="D91" s="26">
        <v>11378</v>
      </c>
      <c r="E91" s="26">
        <v>13978</v>
      </c>
      <c r="F91" s="26">
        <v>14825</v>
      </c>
      <c r="G91" s="27"/>
      <c r="H91" s="7"/>
      <c r="I91" s="28">
        <f t="shared" si="14"/>
        <v>-1744</v>
      </c>
      <c r="J91" s="27">
        <f t="shared" si="14"/>
        <v>-3447</v>
      </c>
      <c r="K91" s="7"/>
      <c r="L91" s="124">
        <f t="shared" si="22"/>
        <v>0.44524535153356631</v>
      </c>
      <c r="M91" s="27">
        <f t="shared" ca="1" si="15"/>
        <v>6.8542791471818915E-8</v>
      </c>
      <c r="N91" s="44"/>
      <c r="O91" s="44"/>
      <c r="P91" s="7"/>
      <c r="Q91" s="28">
        <f t="shared" ca="1" si="16"/>
        <v>-1701.5640799809148</v>
      </c>
      <c r="R91" s="27">
        <f t="shared" ca="1" si="17"/>
        <v>-3449.0458181839758</v>
      </c>
      <c r="S91" s="7"/>
      <c r="T91" s="28">
        <f t="shared" ca="1" si="18"/>
        <v>0.44042633107968382</v>
      </c>
      <c r="U91" s="27">
        <f t="shared" ca="1" si="19"/>
        <v>-0.89544607145586019</v>
      </c>
      <c r="V91" s="7"/>
      <c r="W91" s="28">
        <f t="shared" ca="1" si="20"/>
        <v>0.44550715831627413</v>
      </c>
      <c r="X91" s="27">
        <f t="shared" ca="1" si="24"/>
        <v>326.66741435869062</v>
      </c>
      <c r="Y91" s="7"/>
      <c r="Z91" s="28">
        <f t="shared" si="23"/>
        <v>326.79899999999992</v>
      </c>
      <c r="AA91" s="27">
        <f t="shared" si="21"/>
        <v>5.703718542224947</v>
      </c>
      <c r="AB91" s="7"/>
      <c r="AC91" s="28">
        <f t="shared" ca="1" si="13"/>
        <v>-0.13158564130930017</v>
      </c>
      <c r="AD91" s="27"/>
      <c r="AE91" s="7"/>
    </row>
    <row r="92" spans="1:31" s="26" customFormat="1" x14ac:dyDescent="0.25">
      <c r="A92" s="26">
        <v>7</v>
      </c>
      <c r="B92" s="26">
        <v>-642</v>
      </c>
      <c r="C92" s="26">
        <v>12078</v>
      </c>
      <c r="D92" s="26">
        <v>11480</v>
      </c>
      <c r="E92" s="26">
        <v>14164</v>
      </c>
      <c r="F92" s="26">
        <v>14743</v>
      </c>
      <c r="G92" s="27"/>
      <c r="H92" s="7"/>
      <c r="I92" s="28">
        <f t="shared" si="14"/>
        <v>-2086</v>
      </c>
      <c r="J92" s="27">
        <f t="shared" si="14"/>
        <v>-3263</v>
      </c>
      <c r="K92" s="7"/>
      <c r="L92" s="124">
        <f t="shared" si="22"/>
        <v>0.53303659640634526</v>
      </c>
      <c r="M92" s="27">
        <f t="shared" ca="1" si="15"/>
        <v>5.2313126658443911E-7</v>
      </c>
      <c r="N92" s="44"/>
      <c r="O92" s="44"/>
      <c r="P92" s="7"/>
      <c r="Q92" s="28">
        <f t="shared" ca="1" si="16"/>
        <v>-2043.5640799809148</v>
      </c>
      <c r="R92" s="27">
        <f t="shared" ca="1" si="17"/>
        <v>-3265.0458181839758</v>
      </c>
      <c r="S92" s="7"/>
      <c r="T92" s="28">
        <f t="shared" ca="1" si="18"/>
        <v>0.52894830154284811</v>
      </c>
      <c r="U92" s="27">
        <f t="shared" ca="1" si="19"/>
        <v>-0.84767573559101794</v>
      </c>
      <c r="V92" s="7"/>
      <c r="W92" s="28">
        <f t="shared" ca="1" si="20"/>
        <v>0.53375987454550367</v>
      </c>
      <c r="X92" s="27">
        <f t="shared" ca="1" si="24"/>
        <v>320.92134686888903</v>
      </c>
      <c r="Y92" s="7"/>
      <c r="Z92" s="28">
        <f t="shared" si="23"/>
        <v>321.0209999999999</v>
      </c>
      <c r="AA92" s="27">
        <f t="shared" si="21"/>
        <v>5.6028734180447142</v>
      </c>
      <c r="AB92" s="7"/>
      <c r="AC92" s="28">
        <f t="shared" ca="1" si="13"/>
        <v>-9.9653131110869708E-2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11922</v>
      </c>
      <c r="D93" s="26">
        <v>11599</v>
      </c>
      <c r="E93" s="26">
        <v>14323</v>
      </c>
      <c r="F93" s="26">
        <v>14636</v>
      </c>
      <c r="G93" s="27"/>
      <c r="H93" s="7"/>
      <c r="I93" s="28">
        <f t="shared" si="14"/>
        <v>-2401</v>
      </c>
      <c r="J93" s="27">
        <f t="shared" si="14"/>
        <v>-3037</v>
      </c>
      <c r="K93" s="7"/>
      <c r="L93" s="124">
        <f t="shared" si="22"/>
        <v>0.61515536860245879</v>
      </c>
      <c r="M93" s="27">
        <f t="shared" ca="1" si="15"/>
        <v>3.7346024656865028E-8</v>
      </c>
      <c r="N93" s="44"/>
      <c r="O93" s="44"/>
      <c r="P93" s="7"/>
      <c r="Q93" s="28">
        <f t="shared" ca="1" si="16"/>
        <v>-2358.5640799809148</v>
      </c>
      <c r="R93" s="27">
        <f t="shared" ca="1" si="17"/>
        <v>-3039.0458181839758</v>
      </c>
      <c r="S93" s="7"/>
      <c r="T93" s="28">
        <f t="shared" ca="1" si="18"/>
        <v>0.61048169539049946</v>
      </c>
      <c r="U93" s="27">
        <f t="shared" ca="1" si="19"/>
        <v>-0.78900130132224422</v>
      </c>
      <c r="V93" s="7"/>
      <c r="W93" s="28">
        <f t="shared" ca="1" si="20"/>
        <v>0.6149621174067138</v>
      </c>
      <c r="X93" s="27">
        <f t="shared" ca="1" si="24"/>
        <v>315.1854195206655</v>
      </c>
      <c r="Y93" s="7"/>
      <c r="Z93" s="28">
        <f t="shared" si="23"/>
        <v>315.26099999999991</v>
      </c>
      <c r="AA93" s="27">
        <f t="shared" si="21"/>
        <v>5.5023424531298417</v>
      </c>
      <c r="AB93" s="7"/>
      <c r="AC93" s="28">
        <f t="shared" ca="1" si="13"/>
        <v>-7.5580479334405481E-2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11768</v>
      </c>
      <c r="D94" s="26">
        <v>11716</v>
      </c>
      <c r="E94" s="26">
        <v>14457</v>
      </c>
      <c r="F94" s="26">
        <v>14499</v>
      </c>
      <c r="G94" s="27"/>
      <c r="H94" s="7"/>
      <c r="I94" s="28">
        <f t="shared" si="14"/>
        <v>-2689</v>
      </c>
      <c r="J94" s="27">
        <f t="shared" si="14"/>
        <v>-2783</v>
      </c>
      <c r="K94" s="7"/>
      <c r="L94" s="124">
        <f t="shared" si="22"/>
        <v>0.69037295873250193</v>
      </c>
      <c r="M94" s="27">
        <f t="shared" ca="1" si="15"/>
        <v>1.5338252221723365E-6</v>
      </c>
      <c r="N94" s="44"/>
      <c r="O94" s="44"/>
      <c r="P94" s="7"/>
      <c r="Q94" s="28">
        <f t="shared" ca="1" si="16"/>
        <v>-2646.5640799809148</v>
      </c>
      <c r="R94" s="27">
        <f t="shared" ca="1" si="17"/>
        <v>-2785.0458181839758</v>
      </c>
      <c r="S94" s="7"/>
      <c r="T94" s="28">
        <f t="shared" ca="1" si="18"/>
        <v>0.68502651262263781</v>
      </c>
      <c r="U94" s="27">
        <f t="shared" ca="1" si="19"/>
        <v>-0.72305746811751637</v>
      </c>
      <c r="V94" s="7"/>
      <c r="W94" s="28">
        <f t="shared" ca="1" si="20"/>
        <v>0.68913448175565806</v>
      </c>
      <c r="X94" s="27">
        <f t="shared" ca="1" si="24"/>
        <v>309.49499228998377</v>
      </c>
      <c r="Y94" s="7"/>
      <c r="Z94" s="28">
        <f t="shared" si="23"/>
        <v>309.55499999999989</v>
      </c>
      <c r="AA94" s="27">
        <f t="shared" si="21"/>
        <v>5.4027539660110451</v>
      </c>
      <c r="AB94" s="7"/>
      <c r="AC94" s="28">
        <f t="shared" ca="1" si="13"/>
        <v>-6.0007710016122928E-2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11643</v>
      </c>
      <c r="D95" s="26">
        <v>11854</v>
      </c>
      <c r="E95" s="26">
        <v>14592</v>
      </c>
      <c r="F95" s="26">
        <v>14367</v>
      </c>
      <c r="G95" s="27"/>
      <c r="H95" s="7"/>
      <c r="I95" s="28">
        <f t="shared" si="14"/>
        <v>-2949</v>
      </c>
      <c r="J95" s="27">
        <f t="shared" si="14"/>
        <v>-2513</v>
      </c>
      <c r="K95" s="7"/>
      <c r="L95" s="124">
        <f t="shared" si="22"/>
        <v>0.7577184082589058</v>
      </c>
      <c r="M95" s="27">
        <f t="shared" ca="1" si="15"/>
        <v>2.8312378580530213E-6</v>
      </c>
      <c r="N95" s="44"/>
      <c r="O95" s="44"/>
      <c r="P95" s="7"/>
      <c r="Q95" s="28">
        <f t="shared" ca="1" si="16"/>
        <v>-2906.5640799809148</v>
      </c>
      <c r="R95" s="27">
        <f t="shared" ca="1" si="17"/>
        <v>-2515.0458181839758</v>
      </c>
      <c r="S95" s="7"/>
      <c r="T95" s="28">
        <f t="shared" ca="1" si="18"/>
        <v>0.75232391706831825</v>
      </c>
      <c r="U95" s="27">
        <f t="shared" ca="1" si="19"/>
        <v>-0.65295969266367171</v>
      </c>
      <c r="V95" s="7"/>
      <c r="W95" s="28">
        <f t="shared" ca="1" si="20"/>
        <v>0.75603577999988569</v>
      </c>
      <c r="X95" s="27">
        <f t="shared" ca="1" si="24"/>
        <v>303.93486468935089</v>
      </c>
      <c r="Y95" s="7"/>
      <c r="Z95" s="28">
        <f t="shared" si="23"/>
        <v>303.93899999999991</v>
      </c>
      <c r="AA95" s="27">
        <f t="shared" si="21"/>
        <v>5.3047362752190432</v>
      </c>
      <c r="AB95" s="7"/>
      <c r="AC95" s="28">
        <f t="shared" ca="1" si="13"/>
        <v>-4.1353106490191749E-3</v>
      </c>
      <c r="AD95" s="27"/>
      <c r="AE95" s="7"/>
    </row>
    <row r="96" spans="1:31" s="26" customFormat="1" x14ac:dyDescent="0.25">
      <c r="A96" s="26">
        <v>11</v>
      </c>
      <c r="B96" s="26">
        <v>-622</v>
      </c>
      <c r="C96" s="26">
        <v>11529</v>
      </c>
      <c r="D96" s="26">
        <v>12008</v>
      </c>
      <c r="E96" s="26">
        <v>14711</v>
      </c>
      <c r="F96" s="26">
        <v>14222</v>
      </c>
      <c r="G96" s="27"/>
      <c r="H96" s="7"/>
      <c r="I96" s="28">
        <f t="shared" si="14"/>
        <v>-3182</v>
      </c>
      <c r="J96" s="27">
        <f t="shared" si="14"/>
        <v>-2214</v>
      </c>
      <c r="K96" s="7"/>
      <c r="L96" s="124">
        <f t="shared" si="22"/>
        <v>0.8176006109528946</v>
      </c>
      <c r="M96" s="27">
        <f t="shared" ca="1" si="15"/>
        <v>2.8726259504219407E-6</v>
      </c>
      <c r="N96" s="44"/>
      <c r="O96" s="44"/>
      <c r="P96" s="7"/>
      <c r="Q96" s="28">
        <f t="shared" ca="1" si="16"/>
        <v>-3139.5640799809148</v>
      </c>
      <c r="R96" s="27">
        <f t="shared" ca="1" si="17"/>
        <v>-2216.0458181839758</v>
      </c>
      <c r="S96" s="7"/>
      <c r="T96" s="28">
        <f t="shared" ca="1" si="18"/>
        <v>0.81263274489848569</v>
      </c>
      <c r="U96" s="27">
        <f t="shared" ca="1" si="19"/>
        <v>-0.57533289688330291</v>
      </c>
      <c r="V96" s="7"/>
      <c r="W96" s="28">
        <f t="shared" ca="1" si="20"/>
        <v>0.8159057286707222</v>
      </c>
      <c r="X96" s="27">
        <f t="shared" ca="1" si="24"/>
        <v>298.30836082755593</v>
      </c>
      <c r="Y96" s="7"/>
      <c r="Z96" s="28">
        <f t="shared" si="23"/>
        <v>298.34099999999989</v>
      </c>
      <c r="AA96" s="27">
        <f t="shared" si="21"/>
        <v>5.2070327436924009</v>
      </c>
      <c r="AB96" s="7"/>
      <c r="AC96" s="28">
        <f t="shared" ca="1" si="13"/>
        <v>-3.2639172443964526E-2</v>
      </c>
      <c r="AD96" s="27"/>
      <c r="AE96" s="7"/>
    </row>
    <row r="97" spans="1:31" s="26" customFormat="1" x14ac:dyDescent="0.25">
      <c r="A97" s="26">
        <v>12</v>
      </c>
      <c r="B97" s="26">
        <v>-615</v>
      </c>
      <c r="C97" s="26">
        <v>11422</v>
      </c>
      <c r="D97" s="26">
        <v>12159</v>
      </c>
      <c r="E97" s="26">
        <v>14806</v>
      </c>
      <c r="F97" s="26">
        <v>14058</v>
      </c>
      <c r="G97" s="27"/>
      <c r="H97" s="7"/>
      <c r="I97" s="28">
        <f t="shared" si="14"/>
        <v>-3384</v>
      </c>
      <c r="J97" s="27">
        <f t="shared" si="14"/>
        <v>-1899</v>
      </c>
      <c r="K97" s="7"/>
      <c r="L97" s="124">
        <f t="shared" si="22"/>
        <v>0.86913433193032485</v>
      </c>
      <c r="M97" s="27">
        <f t="shared" ca="1" si="15"/>
        <v>1.977515638227363E-6</v>
      </c>
      <c r="N97" s="44"/>
      <c r="O97" s="44"/>
      <c r="P97" s="7"/>
      <c r="Q97" s="28">
        <f t="shared" ca="1" si="16"/>
        <v>-3341.5640799809148</v>
      </c>
      <c r="R97" s="27">
        <f t="shared" ca="1" si="17"/>
        <v>-1901.0458181839756</v>
      </c>
      <c r="S97" s="7"/>
      <c r="T97" s="28">
        <f t="shared" ca="1" si="18"/>
        <v>0.8649176514293605</v>
      </c>
      <c r="U97" s="27">
        <f t="shared" ca="1" si="19"/>
        <v>-0.49355215885381748</v>
      </c>
      <c r="V97" s="7"/>
      <c r="W97" s="28">
        <f t="shared" ca="1" si="20"/>
        <v>0.86772809025897979</v>
      </c>
      <c r="X97" s="27">
        <f t="shared" ca="1" si="24"/>
        <v>292.74956694584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-5.6433054159867879E-2</v>
      </c>
      <c r="AD97" s="27"/>
      <c r="AE97" s="7"/>
    </row>
    <row r="98" spans="1:31" s="26" customFormat="1" x14ac:dyDescent="0.25">
      <c r="A98" s="26">
        <v>13</v>
      </c>
      <c r="B98" s="26">
        <v>-608</v>
      </c>
      <c r="C98" s="26">
        <v>11348</v>
      </c>
      <c r="D98" s="26">
        <v>12328</v>
      </c>
      <c r="E98" s="26">
        <v>14895</v>
      </c>
      <c r="F98" s="26">
        <v>13903</v>
      </c>
      <c r="G98" s="27"/>
      <c r="H98" s="7"/>
      <c r="I98" s="28">
        <f t="shared" si="14"/>
        <v>-3547</v>
      </c>
      <c r="J98" s="27">
        <f t="shared" si="14"/>
        <v>-1575</v>
      </c>
      <c r="K98" s="7"/>
      <c r="L98" s="124">
        <f t="shared" si="22"/>
        <v>0.91210721388865701</v>
      </c>
      <c r="M98" s="27">
        <f t="shared" ca="1" si="15"/>
        <v>7.101022089947039E-6</v>
      </c>
      <c r="N98" s="44"/>
      <c r="O98" s="44"/>
      <c r="P98" s="7"/>
      <c r="Q98" s="28">
        <f t="shared" ca="1" si="16"/>
        <v>-3504.5640799809148</v>
      </c>
      <c r="R98" s="27">
        <f t="shared" ca="1" si="17"/>
        <v>-1577.0458181839756</v>
      </c>
      <c r="S98" s="7"/>
      <c r="T98" s="28">
        <f t="shared" ca="1" si="18"/>
        <v>0.90710794729338329</v>
      </c>
      <c r="U98" s="27">
        <f t="shared" ca="1" si="19"/>
        <v>-0.40943482830920386</v>
      </c>
      <c r="V98" s="7"/>
      <c r="W98" s="28">
        <f t="shared" ca="1" si="20"/>
        <v>0.90944243958490312</v>
      </c>
      <c r="X98" s="27">
        <f t="shared" ca="1" si="24"/>
        <v>287.35640095992744</v>
      </c>
      <c r="Y98" s="7"/>
      <c r="Z98" s="28">
        <f t="shared" si="23"/>
        <v>287.33399999999989</v>
      </c>
      <c r="AA98" s="27">
        <f t="shared" si="21"/>
        <v>5.0149243529253846</v>
      </c>
      <c r="AB98" s="7"/>
      <c r="AC98" s="28">
        <f t="shared" ca="1" si="13"/>
        <v>2.2400959927551867E-2</v>
      </c>
      <c r="AD98" s="27"/>
      <c r="AE98" s="7"/>
    </row>
    <row r="99" spans="1:31" s="26" customFormat="1" x14ac:dyDescent="0.25">
      <c r="A99" s="26">
        <v>14</v>
      </c>
      <c r="B99" s="26">
        <v>-644</v>
      </c>
      <c r="C99" s="26">
        <v>11270</v>
      </c>
      <c r="D99" s="26">
        <v>12509</v>
      </c>
      <c r="E99" s="26">
        <v>14964</v>
      </c>
      <c r="F99" s="26">
        <v>13721</v>
      </c>
      <c r="G99" s="27"/>
      <c r="H99" s="7"/>
      <c r="I99" s="28">
        <f t="shared" si="14"/>
        <v>-3694</v>
      </c>
      <c r="J99" s="27">
        <f t="shared" si="14"/>
        <v>-1212</v>
      </c>
      <c r="K99" s="7"/>
      <c r="L99" s="124">
        <f t="shared" si="22"/>
        <v>0.94854149840435453</v>
      </c>
      <c r="M99" s="27">
        <f t="shared" ca="1" si="15"/>
        <v>2.5075548861902266E-6</v>
      </c>
      <c r="N99" s="44"/>
      <c r="O99" s="44"/>
      <c r="P99" s="7"/>
      <c r="Q99" s="28">
        <f t="shared" ca="1" si="16"/>
        <v>-3651.5640799809148</v>
      </c>
      <c r="R99" s="27">
        <f t="shared" ca="1" si="17"/>
        <v>-1214.0458181839756</v>
      </c>
      <c r="S99" s="7"/>
      <c r="T99" s="28">
        <f t="shared" ca="1" si="18"/>
        <v>0.94515686442228719</v>
      </c>
      <c r="U99" s="27">
        <f t="shared" ca="1" si="19"/>
        <v>-0.31519226353236829</v>
      </c>
      <c r="V99" s="7"/>
      <c r="W99" s="28">
        <f t="shared" ca="1" si="20"/>
        <v>0.94695797231167711</v>
      </c>
      <c r="X99" s="27">
        <f t="shared" ca="1" si="24"/>
        <v>281.5288002620415</v>
      </c>
      <c r="Y99" s="7"/>
      <c r="Z99" s="28">
        <f t="shared" si="23"/>
        <v>281.5379999999999</v>
      </c>
      <c r="AA99" s="27">
        <f t="shared" si="21"/>
        <v>4.9137650694797941</v>
      </c>
      <c r="AB99" s="7"/>
      <c r="AC99" s="28">
        <f t="shared" ca="1" si="13"/>
        <v>-9.1997379583972361E-3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11217</v>
      </c>
      <c r="D100" s="26">
        <v>12686</v>
      </c>
      <c r="E100" s="26">
        <v>15008</v>
      </c>
      <c r="F100" s="26">
        <v>13534</v>
      </c>
      <c r="G100" s="27"/>
      <c r="H100" s="7"/>
      <c r="I100" s="28">
        <f t="shared" si="14"/>
        <v>-3791</v>
      </c>
      <c r="J100" s="27">
        <f t="shared" si="14"/>
        <v>-848</v>
      </c>
      <c r="K100" s="7"/>
      <c r="L100" s="124">
        <f t="shared" si="22"/>
        <v>0.97482566995382336</v>
      </c>
      <c r="M100" s="27">
        <f t="shared" ca="1" si="15"/>
        <v>1.0861323912430342E-5</v>
      </c>
      <c r="N100" s="44"/>
      <c r="O100" s="44"/>
      <c r="P100" s="7"/>
      <c r="Q100" s="28">
        <f t="shared" ca="1" si="16"/>
        <v>-3748.5640799809148</v>
      </c>
      <c r="R100" s="27">
        <f t="shared" ca="1" si="17"/>
        <v>-850.0458181839756</v>
      </c>
      <c r="S100" s="7"/>
      <c r="T100" s="28">
        <f t="shared" ca="1" si="18"/>
        <v>0.97026397300394496</v>
      </c>
      <c r="U100" s="27">
        <f t="shared" ca="1" si="19"/>
        <v>-0.22069007736496291</v>
      </c>
      <c r="V100" s="7"/>
      <c r="W100" s="28">
        <f t="shared" ca="1" si="20"/>
        <v>0.97153001767962477</v>
      </c>
      <c r="X100" s="27">
        <f t="shared" ca="1" si="24"/>
        <v>275.91689962294026</v>
      </c>
      <c r="Y100" s="7"/>
      <c r="Z100" s="28">
        <f t="shared" si="23"/>
        <v>275.85899999999992</v>
      </c>
      <c r="AA100" s="27">
        <f t="shared" si="21"/>
        <v>4.8146478212590358</v>
      </c>
      <c r="AB100" s="7"/>
      <c r="AC100" s="28">
        <f t="shared" ca="1" si="13"/>
        <v>5.7899622940340123E-2</v>
      </c>
      <c r="AD100" s="27"/>
      <c r="AE100" s="7"/>
    </row>
    <row r="101" spans="1:31" s="26" customFormat="1" x14ac:dyDescent="0.25">
      <c r="A101" s="26">
        <v>16</v>
      </c>
      <c r="B101" s="26">
        <v>-638</v>
      </c>
      <c r="C101" s="26">
        <v>11190</v>
      </c>
      <c r="D101" s="26">
        <v>12883</v>
      </c>
      <c r="E101" s="26">
        <v>15052</v>
      </c>
      <c r="F101" s="26">
        <v>13355</v>
      </c>
      <c r="G101" s="27"/>
      <c r="H101" s="7"/>
      <c r="I101" s="28">
        <f t="shared" si="14"/>
        <v>-3862</v>
      </c>
      <c r="J101" s="27">
        <f t="shared" si="14"/>
        <v>-472</v>
      </c>
      <c r="K101" s="7"/>
      <c r="L101" s="124">
        <f t="shared" si="22"/>
        <v>0.99166175119681188</v>
      </c>
      <c r="M101" s="27">
        <f t="shared" ca="1" si="15"/>
        <v>5.3231227315793234E-6</v>
      </c>
      <c r="N101" s="44"/>
      <c r="O101" s="44"/>
      <c r="P101" s="7"/>
      <c r="Q101" s="28">
        <f t="shared" ca="1" si="16"/>
        <v>-3819.5640799809148</v>
      </c>
      <c r="R101" s="27">
        <f t="shared" ca="1" si="17"/>
        <v>-474.04581818397565</v>
      </c>
      <c r="S101" s="7"/>
      <c r="T101" s="28">
        <f t="shared" ca="1" si="18"/>
        <v>0.98864134114103464</v>
      </c>
      <c r="U101" s="27">
        <f t="shared" ca="1" si="19"/>
        <v>-0.12307243451071999</v>
      </c>
      <c r="V101" s="7"/>
      <c r="W101" s="28">
        <f t="shared" ca="1" si="20"/>
        <v>0.98935456183926462</v>
      </c>
      <c r="X101" s="27">
        <f t="shared" ca="1" si="24"/>
        <v>270.20990426497588</v>
      </c>
      <c r="Y101" s="7"/>
      <c r="Z101" s="28">
        <f t="shared" si="23"/>
        <v>270.1169999999999</v>
      </c>
      <c r="AA101" s="27">
        <f t="shared" si="21"/>
        <v>4.714431015609521</v>
      </c>
      <c r="AB101" s="7"/>
      <c r="AC101" s="28">
        <f t="shared" ca="1" si="13"/>
        <v>9.2904264975970818E-2</v>
      </c>
      <c r="AD101" s="27"/>
      <c r="AE101" s="7"/>
    </row>
    <row r="102" spans="1:31" s="26" customFormat="1" x14ac:dyDescent="0.25">
      <c r="A102" s="26">
        <v>17</v>
      </c>
      <c r="B102" s="26">
        <v>-628</v>
      </c>
      <c r="C102" s="26">
        <v>11168</v>
      </c>
      <c r="D102" s="26">
        <v>13065</v>
      </c>
      <c r="E102" s="26">
        <v>15062</v>
      </c>
      <c r="F102" s="26">
        <v>13162</v>
      </c>
      <c r="G102" s="27"/>
      <c r="H102" s="7"/>
      <c r="I102" s="28">
        <f t="shared" si="14"/>
        <v>-3894</v>
      </c>
      <c r="J102" s="27">
        <f t="shared" si="14"/>
        <v>-97</v>
      </c>
      <c r="K102" s="7"/>
      <c r="L102" s="124">
        <f t="shared" si="22"/>
        <v>0.99850589633430042</v>
      </c>
      <c r="M102" s="27">
        <f t="shared" ca="1" si="15"/>
        <v>2.0166612500579925E-6</v>
      </c>
      <c r="N102" s="44"/>
      <c r="O102" s="44"/>
      <c r="P102" s="7"/>
      <c r="Q102" s="28">
        <f t="shared" ca="1" si="16"/>
        <v>-3851.5640799809148</v>
      </c>
      <c r="R102" s="27">
        <f t="shared" ca="1" si="17"/>
        <v>-99.045818183975626</v>
      </c>
      <c r="S102" s="7"/>
      <c r="T102" s="28">
        <f t="shared" ca="1" si="18"/>
        <v>0.99692409861127218</v>
      </c>
      <c r="U102" s="27">
        <f t="shared" ca="1" si="19"/>
        <v>-2.5714413047046841E-2</v>
      </c>
      <c r="V102" s="7"/>
      <c r="W102" s="28">
        <f t="shared" ca="1" si="20"/>
        <v>0.99708580434782279</v>
      </c>
      <c r="X102" s="27">
        <f t="shared" ca="1" si="24"/>
        <v>264.59623164449215</v>
      </c>
      <c r="Y102" s="7"/>
      <c r="Z102" s="28">
        <f t="shared" si="23"/>
        <v>264.46499999999992</v>
      </c>
      <c r="AA102" s="27">
        <f t="shared" si="21"/>
        <v>4.615785006286802</v>
      </c>
      <c r="AB102" s="7"/>
      <c r="AC102" s="28">
        <f t="shared" ca="1" si="13"/>
        <v>0.13123164449223168</v>
      </c>
      <c r="AD102" s="27"/>
      <c r="AE102" s="7"/>
    </row>
    <row r="103" spans="1:31" s="26" customFormat="1" x14ac:dyDescent="0.25">
      <c r="A103" s="26">
        <v>18</v>
      </c>
      <c r="B103" s="26">
        <v>-620</v>
      </c>
      <c r="C103" s="26">
        <v>11174</v>
      </c>
      <c r="D103" s="26">
        <v>13256</v>
      </c>
      <c r="E103" s="26">
        <v>15061</v>
      </c>
      <c r="F103" s="26">
        <v>12982</v>
      </c>
      <c r="G103" s="27"/>
      <c r="H103" s="7"/>
      <c r="I103" s="28">
        <f t="shared" si="14"/>
        <v>-3887</v>
      </c>
      <c r="J103" s="27">
        <f t="shared" si="14"/>
        <v>274</v>
      </c>
      <c r="K103" s="7"/>
      <c r="L103" s="124">
        <f t="shared" si="22"/>
        <v>0.99572925038614546</v>
      </c>
      <c r="M103" s="27">
        <f t="shared" ca="1" si="15"/>
        <v>1.0021851873993736E-6</v>
      </c>
      <c r="N103" s="44"/>
      <c r="O103" s="44"/>
      <c r="P103" s="7"/>
      <c r="Q103" s="28">
        <f t="shared" ca="1" si="16"/>
        <v>-3844.5640799809148</v>
      </c>
      <c r="R103" s="27">
        <f t="shared" ca="1" si="17"/>
        <v>271.95418181602435</v>
      </c>
      <c r="S103" s="7"/>
      <c r="T103" s="28">
        <f t="shared" ca="1" si="18"/>
        <v>0.9951122454146577</v>
      </c>
      <c r="U103" s="27">
        <f t="shared" ca="1" si="19"/>
        <v>7.0605122854347099E-2</v>
      </c>
      <c r="V103" s="7"/>
      <c r="W103" s="28">
        <f t="shared" ca="1" si="20"/>
        <v>0.99472815838867501</v>
      </c>
      <c r="X103" s="27">
        <f t="shared" ca="1" si="24"/>
        <v>259.05891954885942</v>
      </c>
      <c r="Y103" s="7"/>
      <c r="Z103" s="28">
        <f t="shared" si="23"/>
        <v>258.88499999999993</v>
      </c>
      <c r="AA103" s="27">
        <f t="shared" si="21"/>
        <v>4.5183956340255182</v>
      </c>
      <c r="AB103" s="7"/>
      <c r="AC103" s="28">
        <f t="shared" ca="1" si="13"/>
        <v>0.17391954885948735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11195</v>
      </c>
      <c r="D104" s="26">
        <v>13436</v>
      </c>
      <c r="E104" s="26">
        <v>15034</v>
      </c>
      <c r="F104" s="26">
        <v>12795</v>
      </c>
      <c r="G104" s="27"/>
      <c r="H104" s="7"/>
      <c r="I104" s="28">
        <f t="shared" si="14"/>
        <v>-3839</v>
      </c>
      <c r="J104" s="27">
        <f t="shared" si="14"/>
        <v>641</v>
      </c>
      <c r="K104" s="7"/>
      <c r="L104" s="124">
        <f t="shared" si="22"/>
        <v>0.98347896307611871</v>
      </c>
      <c r="M104" s="27">
        <f t="shared" ca="1" si="15"/>
        <v>2.9412927984758534E-6</v>
      </c>
      <c r="N104" s="44"/>
      <c r="O104" s="44"/>
      <c r="P104" s="7"/>
      <c r="Q104" s="28">
        <f t="shared" ca="1" si="16"/>
        <v>-3796.5640799809148</v>
      </c>
      <c r="R104" s="27">
        <f t="shared" ca="1" si="17"/>
        <v>638.9541818160244</v>
      </c>
      <c r="S104" s="7"/>
      <c r="T104" s="28">
        <f t="shared" ca="1" si="18"/>
        <v>0.98268810920930127</v>
      </c>
      <c r="U104" s="27">
        <f t="shared" ca="1" si="19"/>
        <v>0.16588617319346188</v>
      </c>
      <c r="V104" s="7"/>
      <c r="W104" s="28">
        <f t="shared" ca="1" si="20"/>
        <v>0.98176394330991312</v>
      </c>
      <c r="X104" s="27">
        <f t="shared" ca="1" si="24"/>
        <v>253.52838784781375</v>
      </c>
      <c r="Y104" s="7"/>
      <c r="Z104" s="28">
        <f t="shared" si="23"/>
        <v>253.29599999999994</v>
      </c>
      <c r="AA104" s="27">
        <f t="shared" si="21"/>
        <v>4.4208491821315556</v>
      </c>
      <c r="AB104" s="7"/>
      <c r="AC104" s="28">
        <f t="shared" ca="1" si="13"/>
        <v>0.23238784781381128</v>
      </c>
      <c r="AD104" s="27"/>
      <c r="AE104" s="7"/>
    </row>
    <row r="105" spans="1:31" s="26" customFormat="1" x14ac:dyDescent="0.25">
      <c r="A105" s="26">
        <v>20</v>
      </c>
      <c r="B105" s="26">
        <v>-613</v>
      </c>
      <c r="C105" s="26">
        <v>11230</v>
      </c>
      <c r="D105" s="26">
        <v>13610</v>
      </c>
      <c r="E105" s="26">
        <v>14993</v>
      </c>
      <c r="F105" s="26">
        <v>12610</v>
      </c>
      <c r="G105" s="27"/>
      <c r="H105" s="7"/>
      <c r="I105" s="28">
        <f t="shared" si="14"/>
        <v>-3763</v>
      </c>
      <c r="J105" s="27">
        <f t="shared" si="14"/>
        <v>1000</v>
      </c>
      <c r="K105" s="7"/>
      <c r="L105" s="124">
        <f t="shared" si="22"/>
        <v>0.96220550435179386</v>
      </c>
      <c r="M105" s="27">
        <f t="shared" ca="1" si="15"/>
        <v>4.1156941231820467E-7</v>
      </c>
      <c r="N105" s="44"/>
      <c r="O105" s="44"/>
      <c r="P105" s="7"/>
      <c r="Q105" s="28">
        <f t="shared" ca="1" si="16"/>
        <v>-3720.5640799809148</v>
      </c>
      <c r="R105" s="27">
        <f t="shared" ca="1" si="17"/>
        <v>997.9541818160244</v>
      </c>
      <c r="S105" s="7"/>
      <c r="T105" s="28">
        <f t="shared" ca="1" si="18"/>
        <v>0.96301656021748705</v>
      </c>
      <c r="U105" s="27">
        <f t="shared" ca="1" si="19"/>
        <v>0.25909025240801831</v>
      </c>
      <c r="V105" s="7"/>
      <c r="W105" s="28">
        <f t="shared" ca="1" si="20"/>
        <v>0.96156396759344076</v>
      </c>
      <c r="X105" s="27">
        <f t="shared" ca="1" si="24"/>
        <v>248.03890156272428</v>
      </c>
      <c r="Y105" s="7"/>
      <c r="Z105" s="28">
        <f t="shared" si="23"/>
        <v>247.77899999999994</v>
      </c>
      <c r="AA105" s="27">
        <f t="shared" si="21"/>
        <v>4.3245593672990283</v>
      </c>
      <c r="AB105" s="7"/>
      <c r="AC105" s="28">
        <f t="shared" ca="1" si="13"/>
        <v>0.25990156272433751</v>
      </c>
      <c r="AD105" s="27"/>
      <c r="AE105" s="7"/>
    </row>
    <row r="106" spans="1:31" s="26" customFormat="1" x14ac:dyDescent="0.25">
      <c r="A106" s="26">
        <v>21</v>
      </c>
      <c r="B106" s="26">
        <v>-627</v>
      </c>
      <c r="C106" s="26">
        <v>11289</v>
      </c>
      <c r="D106" s="26">
        <v>13790</v>
      </c>
      <c r="E106" s="26">
        <v>14935</v>
      </c>
      <c r="F106" s="26">
        <v>12434</v>
      </c>
      <c r="G106" s="27"/>
      <c r="H106" s="7"/>
      <c r="I106" s="28">
        <f t="shared" si="14"/>
        <v>-3646</v>
      </c>
      <c r="J106" s="27">
        <f t="shared" si="14"/>
        <v>1356</v>
      </c>
      <c r="K106" s="7"/>
      <c r="L106" s="124">
        <f t="shared" si="22"/>
        <v>0.9312164689704836</v>
      </c>
      <c r="M106" s="27">
        <f t="shared" ca="1" si="15"/>
        <v>2.1207615988674473E-7</v>
      </c>
      <c r="N106" s="44"/>
      <c r="O106" s="44"/>
      <c r="P106" s="7"/>
      <c r="Q106" s="28">
        <f t="shared" ca="1" si="16"/>
        <v>-3603.5640799809148</v>
      </c>
      <c r="R106" s="27">
        <f t="shared" ca="1" si="17"/>
        <v>1353.9541818160244</v>
      </c>
      <c r="S106" s="7"/>
      <c r="T106" s="28">
        <f t="shared" ca="1" si="18"/>
        <v>0.93273272821693087</v>
      </c>
      <c r="U106" s="27">
        <f t="shared" ca="1" si="19"/>
        <v>0.35151546745086532</v>
      </c>
      <c r="V106" s="7"/>
      <c r="W106" s="28">
        <f t="shared" ca="1" si="20"/>
        <v>0.93075595169622916</v>
      </c>
      <c r="X106" s="27">
        <f t="shared" ca="1" si="24"/>
        <v>242.42904786694419</v>
      </c>
      <c r="Y106" s="7"/>
      <c r="Z106" s="28">
        <f t="shared" si="23"/>
        <v>242.13599999999994</v>
      </c>
      <c r="AA106" s="27">
        <f t="shared" si="21"/>
        <v>4.2260704376089882</v>
      </c>
      <c r="AB106" s="7"/>
      <c r="AC106" s="28">
        <f t="shared" ca="1" si="13"/>
        <v>0.29304786694424934</v>
      </c>
      <c r="AD106" s="27"/>
      <c r="AE106" s="7"/>
    </row>
    <row r="107" spans="1:31" s="26" customFormat="1" x14ac:dyDescent="0.25">
      <c r="A107" s="26">
        <v>22</v>
      </c>
      <c r="B107" s="26">
        <v>-618</v>
      </c>
      <c r="C107" s="26">
        <v>11367</v>
      </c>
      <c r="D107" s="26">
        <v>13964</v>
      </c>
      <c r="E107" s="26">
        <v>14864</v>
      </c>
      <c r="F107" s="26">
        <v>12263</v>
      </c>
      <c r="G107" s="27"/>
      <c r="H107" s="7"/>
      <c r="I107" s="28">
        <f t="shared" si="14"/>
        <v>-3497</v>
      </c>
      <c r="J107" s="27">
        <f t="shared" si="14"/>
        <v>1701</v>
      </c>
      <c r="K107" s="7"/>
      <c r="L107" s="124">
        <f t="shared" si="22"/>
        <v>0.8918289192618114</v>
      </c>
      <c r="M107" s="27">
        <f t="shared" ca="1" si="15"/>
        <v>2.181299212767175E-8</v>
      </c>
      <c r="N107" s="44"/>
      <c r="O107" s="44"/>
      <c r="P107" s="7"/>
      <c r="Q107" s="28">
        <f t="shared" ca="1" si="16"/>
        <v>-3454.5640799809148</v>
      </c>
      <c r="R107" s="27">
        <f t="shared" ca="1" si="17"/>
        <v>1698.9541818160244</v>
      </c>
      <c r="S107" s="7"/>
      <c r="T107" s="28">
        <f t="shared" ca="1" si="18"/>
        <v>0.89416613874613704</v>
      </c>
      <c r="U107" s="27">
        <f t="shared" ca="1" si="19"/>
        <v>0.44108484719744462</v>
      </c>
      <c r="V107" s="7"/>
      <c r="W107" s="28">
        <f t="shared" ca="1" si="20"/>
        <v>0.89168122704086639</v>
      </c>
      <c r="X107" s="27">
        <f t="shared" ca="1" si="24"/>
        <v>236.79886448102775</v>
      </c>
      <c r="Y107" s="7"/>
      <c r="Z107" s="28">
        <f t="shared" si="23"/>
        <v>236.57399999999993</v>
      </c>
      <c r="AA107" s="27">
        <f t="shared" si="21"/>
        <v>4.1289952246130639</v>
      </c>
      <c r="AB107" s="7"/>
      <c r="AC107" s="28">
        <f t="shared" ca="1" si="13"/>
        <v>0.22486448102782219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11463</v>
      </c>
      <c r="D108" s="26">
        <v>14139</v>
      </c>
      <c r="E108" s="26">
        <v>14772</v>
      </c>
      <c r="F108" s="26">
        <v>12098</v>
      </c>
      <c r="G108" s="27"/>
      <c r="H108" s="7"/>
      <c r="I108" s="28">
        <f t="shared" si="14"/>
        <v>-3309</v>
      </c>
      <c r="J108" s="27">
        <f t="shared" si="14"/>
        <v>2041</v>
      </c>
      <c r="K108" s="7"/>
      <c r="L108" s="124">
        <f t="shared" si="22"/>
        <v>0.84201469748925251</v>
      </c>
      <c r="M108" s="27">
        <f t="shared" ca="1" si="15"/>
        <v>2.5440673973613033E-7</v>
      </c>
      <c r="N108" s="44"/>
      <c r="O108" s="44"/>
      <c r="P108" s="7"/>
      <c r="Q108" s="28">
        <f t="shared" ca="1" si="16"/>
        <v>-3266.5640799809148</v>
      </c>
      <c r="R108" s="27">
        <f t="shared" ca="1" si="17"/>
        <v>2038.9541818160244</v>
      </c>
      <c r="S108" s="7"/>
      <c r="T108" s="28">
        <f t="shared" ca="1" si="18"/>
        <v>0.84550493860849119</v>
      </c>
      <c r="U108" s="27">
        <f t="shared" ca="1" si="19"/>
        <v>0.52935611999117493</v>
      </c>
      <c r="V108" s="7"/>
      <c r="W108" s="28">
        <f t="shared" ca="1" si="20"/>
        <v>0.84251908497892303</v>
      </c>
      <c r="X108" s="27">
        <f t="shared" ca="1" si="24"/>
        <v>230.97771200790589</v>
      </c>
      <c r="Y108" s="7"/>
      <c r="Z108" s="28">
        <f t="shared" si="23"/>
        <v>230.79599999999994</v>
      </c>
      <c r="AA108" s="27">
        <f t="shared" si="21"/>
        <v>4.0281501004328311</v>
      </c>
      <c r="AB108" s="7"/>
      <c r="AC108" s="28">
        <f t="shared" ca="1" si="13"/>
        <v>0.18171200790595776</v>
      </c>
      <c r="AD108" s="27"/>
      <c r="AE108" s="7"/>
    </row>
    <row r="109" spans="1:31" s="26" customFormat="1" x14ac:dyDescent="0.25">
      <c r="A109" s="26">
        <v>24</v>
      </c>
      <c r="B109" s="26">
        <v>-627</v>
      </c>
      <c r="C109" s="26">
        <v>11580</v>
      </c>
      <c r="D109" s="26">
        <v>14303</v>
      </c>
      <c r="E109" s="26">
        <v>14671</v>
      </c>
      <c r="F109" s="26">
        <v>11946</v>
      </c>
      <c r="G109" s="27"/>
      <c r="H109" s="7"/>
      <c r="I109" s="28">
        <f t="shared" si="14"/>
        <v>-3091</v>
      </c>
      <c r="J109" s="27">
        <f t="shared" si="14"/>
        <v>2357</v>
      </c>
      <c r="K109" s="7"/>
      <c r="L109" s="124">
        <f t="shared" si="22"/>
        <v>0.78509224499528185</v>
      </c>
      <c r="M109" s="27">
        <f t="shared" ca="1" si="15"/>
        <v>2.8600420538574532E-7</v>
      </c>
      <c r="N109" s="44"/>
      <c r="O109" s="44"/>
      <c r="P109" s="7"/>
      <c r="Q109" s="28">
        <f t="shared" ca="1" si="16"/>
        <v>-3048.5640799809148</v>
      </c>
      <c r="R109" s="27">
        <f t="shared" ca="1" si="17"/>
        <v>2354.9541818160242</v>
      </c>
      <c r="S109" s="7"/>
      <c r="T109" s="28">
        <f t="shared" ca="1" si="18"/>
        <v>0.78907865334249749</v>
      </c>
      <c r="U109" s="27">
        <f t="shared" ca="1" si="19"/>
        <v>0.6113964794112301</v>
      </c>
      <c r="V109" s="7"/>
      <c r="W109" s="28">
        <f t="shared" ca="1" si="20"/>
        <v>0.78562703860536498</v>
      </c>
      <c r="X109" s="27">
        <f t="shared" ca="1" si="24"/>
        <v>225.22789450335335</v>
      </c>
      <c r="Y109" s="7"/>
      <c r="Z109" s="28">
        <f t="shared" si="23"/>
        <v>225.15299999999993</v>
      </c>
      <c r="AA109" s="27">
        <f t="shared" si="21"/>
        <v>3.9296611707427918</v>
      </c>
      <c r="AB109" s="7"/>
      <c r="AC109" s="28">
        <f t="shared" ca="1" si="13"/>
        <v>7.489450335341985E-2</v>
      </c>
      <c r="AD109" s="27"/>
      <c r="AE109" s="7"/>
    </row>
    <row r="110" spans="1:31" s="26" customFormat="1" x14ac:dyDescent="0.25">
      <c r="A110" s="26">
        <v>25</v>
      </c>
      <c r="B110" s="26">
        <v>-634</v>
      </c>
      <c r="C110" s="26">
        <v>11690</v>
      </c>
      <c r="D110" s="26">
        <v>14432</v>
      </c>
      <c r="E110" s="26">
        <v>14533</v>
      </c>
      <c r="F110" s="26">
        <v>11788</v>
      </c>
      <c r="G110" s="27"/>
      <c r="H110" s="7"/>
      <c r="I110" s="28">
        <f t="shared" si="14"/>
        <v>-2843</v>
      </c>
      <c r="J110" s="27">
        <f t="shared" si="14"/>
        <v>2644</v>
      </c>
      <c r="K110" s="7"/>
      <c r="L110" s="124">
        <f t="shared" si="22"/>
        <v>0.71979000051289166</v>
      </c>
      <c r="M110" s="27">
        <f t="shared" ca="1" si="15"/>
        <v>1.4943661863884239E-6</v>
      </c>
      <c r="N110" s="44"/>
      <c r="O110" s="44"/>
      <c r="P110" s="7"/>
      <c r="Q110" s="28">
        <f t="shared" ca="1" si="16"/>
        <v>-2800.5640799809148</v>
      </c>
      <c r="R110" s="27">
        <f t="shared" ca="1" si="17"/>
        <v>2641.9541818160242</v>
      </c>
      <c r="S110" s="7"/>
      <c r="T110" s="28">
        <f t="shared" ca="1" si="18"/>
        <v>0.72488728294815619</v>
      </c>
      <c r="U110" s="27">
        <f t="shared" ca="1" si="19"/>
        <v>0.68590781850476124</v>
      </c>
      <c r="V110" s="7"/>
      <c r="W110" s="28">
        <f t="shared" ca="1" si="20"/>
        <v>0.7210124432258187</v>
      </c>
      <c r="X110" s="27">
        <f t="shared" ca="1" si="24"/>
        <v>219.54823877427657</v>
      </c>
      <c r="Y110" s="7"/>
      <c r="Z110" s="28">
        <f t="shared" si="23"/>
        <v>219.44699999999995</v>
      </c>
      <c r="AA110" s="27">
        <f t="shared" si="21"/>
        <v>3.8300726836239956</v>
      </c>
      <c r="AB110" s="7"/>
      <c r="AC110" s="28">
        <f t="shared" ca="1" si="13"/>
        <v>0.10123877427662364</v>
      </c>
      <c r="AD110" s="27"/>
      <c r="AE110" s="7"/>
    </row>
    <row r="111" spans="1:31" s="26" customFormat="1" x14ac:dyDescent="0.25">
      <c r="A111" s="26">
        <v>26</v>
      </c>
      <c r="B111" s="26">
        <v>-614</v>
      </c>
      <c r="C111" s="26">
        <v>11831</v>
      </c>
      <c r="D111" s="26">
        <v>14574</v>
      </c>
      <c r="E111" s="26">
        <v>14405</v>
      </c>
      <c r="F111" s="26">
        <v>11666</v>
      </c>
      <c r="G111" s="27"/>
      <c r="H111" s="7"/>
      <c r="I111" s="28">
        <f t="shared" si="14"/>
        <v>-2574</v>
      </c>
      <c r="J111" s="27">
        <f t="shared" si="14"/>
        <v>2908</v>
      </c>
      <c r="K111" s="7"/>
      <c r="L111" s="124">
        <f t="shared" si="22"/>
        <v>0.64973299861366429</v>
      </c>
      <c r="M111" s="27">
        <f t="shared" ca="1" si="15"/>
        <v>1.5952619416198745E-6</v>
      </c>
      <c r="N111" s="44"/>
      <c r="O111" s="44"/>
      <c r="P111" s="7"/>
      <c r="Q111" s="28">
        <f t="shared" ca="1" si="16"/>
        <v>-2531.5640799809148</v>
      </c>
      <c r="R111" s="27">
        <f t="shared" ca="1" si="17"/>
        <v>2905.9541818160242</v>
      </c>
      <c r="S111" s="7"/>
      <c r="T111" s="28">
        <f t="shared" ca="1" si="18"/>
        <v>0.65526035296397145</v>
      </c>
      <c r="U111" s="27">
        <f t="shared" ca="1" si="19"/>
        <v>0.75444786561518717</v>
      </c>
      <c r="V111" s="7"/>
      <c r="W111" s="28">
        <f t="shared" ca="1" si="20"/>
        <v>0.65099603540711881</v>
      </c>
      <c r="X111" s="27">
        <f t="shared" ca="1" si="24"/>
        <v>213.90909354091536</v>
      </c>
      <c r="Y111" s="7"/>
      <c r="Z111" s="28">
        <f t="shared" si="23"/>
        <v>213.92099999999994</v>
      </c>
      <c r="AA111" s="27">
        <f t="shared" si="21"/>
        <v>3.7336257891587885</v>
      </c>
      <c r="AB111" s="7"/>
      <c r="AC111" s="28">
        <f t="shared" ca="1" si="13"/>
        <v>-1.1906459084570997E-2</v>
      </c>
      <c r="AD111" s="27"/>
      <c r="AE111" s="7"/>
    </row>
    <row r="112" spans="1:31" s="26" customFormat="1" x14ac:dyDescent="0.25">
      <c r="A112" s="26">
        <v>27</v>
      </c>
      <c r="B112" s="26">
        <v>-637</v>
      </c>
      <c r="C112" s="26">
        <v>11978</v>
      </c>
      <c r="D112" s="26">
        <v>14685</v>
      </c>
      <c r="E112" s="26">
        <v>14251</v>
      </c>
      <c r="F112" s="26">
        <v>11539</v>
      </c>
      <c r="G112" s="27"/>
      <c r="H112" s="7"/>
      <c r="I112" s="28">
        <f t="shared" si="14"/>
        <v>-2273</v>
      </c>
      <c r="J112" s="27">
        <f t="shared" si="14"/>
        <v>3146</v>
      </c>
      <c r="K112" s="7"/>
      <c r="L112" s="124">
        <f t="shared" si="22"/>
        <v>0.57066920244751174</v>
      </c>
      <c r="M112" s="27">
        <f t="shared" ca="1" si="15"/>
        <v>4.2674565094850372E-6</v>
      </c>
      <c r="N112" s="44"/>
      <c r="O112" s="44"/>
      <c r="P112" s="7"/>
      <c r="Q112" s="28">
        <f t="shared" ca="1" si="16"/>
        <v>-2230.5640799809148</v>
      </c>
      <c r="R112" s="27">
        <f t="shared" ca="1" si="17"/>
        <v>3143.9541818160242</v>
      </c>
      <c r="S112" s="7"/>
      <c r="T112" s="28">
        <f t="shared" ca="1" si="18"/>
        <v>0.57735066550954905</v>
      </c>
      <c r="U112" s="27">
        <f t="shared" ca="1" si="19"/>
        <v>0.81623775657079833</v>
      </c>
      <c r="V112" s="7"/>
      <c r="W112" s="28">
        <f t="shared" ca="1" si="20"/>
        <v>0.57273498474714668</v>
      </c>
      <c r="X112" s="27">
        <f t="shared" ca="1" si="24"/>
        <v>208.17536868856723</v>
      </c>
      <c r="Y112" s="7"/>
      <c r="Z112" s="28">
        <f t="shared" si="23"/>
        <v>208.18799999999993</v>
      </c>
      <c r="AA112" s="27">
        <f t="shared" si="21"/>
        <v>3.6335660631419531</v>
      </c>
      <c r="AB112" s="7"/>
      <c r="AC112" s="28">
        <f t="shared" ca="1" si="13"/>
        <v>-1.2631311432699022E-2</v>
      </c>
      <c r="AD112" s="27"/>
      <c r="AE112" s="7"/>
    </row>
    <row r="113" spans="1:31" s="26" customFormat="1" x14ac:dyDescent="0.25">
      <c r="A113" s="26">
        <v>28</v>
      </c>
      <c r="B113" s="26">
        <v>-601</v>
      </c>
      <c r="C113" s="26">
        <v>12131</v>
      </c>
      <c r="D113" s="26">
        <v>14783</v>
      </c>
      <c r="E113" s="26">
        <v>14096</v>
      </c>
      <c r="F113" s="26">
        <v>11438</v>
      </c>
      <c r="G113" s="27"/>
      <c r="H113" s="7"/>
      <c r="I113" s="28">
        <f t="shared" si="14"/>
        <v>-1965</v>
      </c>
      <c r="J113" s="27">
        <f t="shared" si="14"/>
        <v>3345</v>
      </c>
      <c r="K113" s="7"/>
      <c r="L113" s="124">
        <f t="shared" si="22"/>
        <v>0.49081719117203504</v>
      </c>
      <c r="M113" s="27">
        <f t="shared" ca="1" si="15"/>
        <v>3.6184866478169321E-6</v>
      </c>
      <c r="N113" s="44"/>
      <c r="O113" s="44"/>
      <c r="P113" s="7"/>
      <c r="Q113" s="28">
        <f t="shared" ca="1" si="16"/>
        <v>-1922.5640799809148</v>
      </c>
      <c r="R113" s="27">
        <f t="shared" ca="1" si="17"/>
        <v>3342.9541818160242</v>
      </c>
      <c r="S113" s="7"/>
      <c r="T113" s="28">
        <f t="shared" ca="1" si="18"/>
        <v>0.49762912485851218</v>
      </c>
      <c r="U113" s="27">
        <f t="shared" ca="1" si="19"/>
        <v>0.8679024132941876</v>
      </c>
      <c r="V113" s="7"/>
      <c r="W113" s="28">
        <f t="shared" ca="1" si="20"/>
        <v>0.49271942318938122</v>
      </c>
      <c r="X113" s="27">
        <f t="shared" ca="1" si="24"/>
        <v>202.70306340739648</v>
      </c>
      <c r="Y113" s="7"/>
      <c r="Z113" s="28">
        <f t="shared" si="23"/>
        <v>202.77899999999994</v>
      </c>
      <c r="AA113" s="27">
        <f t="shared" si="21"/>
        <v>3.5391612039015805</v>
      </c>
      <c r="AB113" s="7"/>
      <c r="AC113" s="28">
        <f t="shared" ca="1" si="13"/>
        <v>-7.5936592603454756E-2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12292</v>
      </c>
      <c r="D114" s="26">
        <v>14872</v>
      </c>
      <c r="E114" s="26">
        <v>13931</v>
      </c>
      <c r="F114" s="26">
        <v>11355</v>
      </c>
      <c r="G114" s="27"/>
      <c r="H114" s="7"/>
      <c r="I114" s="28">
        <f t="shared" si="14"/>
        <v>-1639</v>
      </c>
      <c r="J114" s="27">
        <f t="shared" si="14"/>
        <v>3517</v>
      </c>
      <c r="K114" s="7"/>
      <c r="L114" s="124">
        <f t="shared" si="22"/>
        <v>0.4061562151388689</v>
      </c>
      <c r="M114" s="27">
        <f t="shared" ca="1" si="15"/>
        <v>3.718106705341163E-6</v>
      </c>
      <c r="N114" s="44"/>
      <c r="O114" s="44"/>
      <c r="P114" s="7"/>
      <c r="Q114" s="28">
        <f t="shared" ca="1" si="16"/>
        <v>-1596.5640799809148</v>
      </c>
      <c r="R114" s="27">
        <f t="shared" ca="1" si="17"/>
        <v>3514.9541818160242</v>
      </c>
      <c r="S114" s="7"/>
      <c r="T114" s="28">
        <f t="shared" ca="1" si="18"/>
        <v>0.41324853313046672</v>
      </c>
      <c r="U114" s="27">
        <f t="shared" ca="1" si="19"/>
        <v>0.91255729247219231</v>
      </c>
      <c r="V114" s="7"/>
      <c r="W114" s="28">
        <f t="shared" ca="1" si="20"/>
        <v>0.40808445441482538</v>
      </c>
      <c r="X114" s="27">
        <f t="shared" ca="1" si="24"/>
        <v>197.21253479173265</v>
      </c>
      <c r="Y114" s="7"/>
      <c r="Z114" s="28">
        <f t="shared" si="23"/>
        <v>197.34299999999993</v>
      </c>
      <c r="AA114" s="27">
        <f t="shared" si="21"/>
        <v>3.4442851057631687</v>
      </c>
      <c r="AB114" s="7"/>
      <c r="AC114" s="28">
        <f t="shared" ca="1" si="13"/>
        <v>-0.1304652082672817</v>
      </c>
      <c r="AD114" s="27"/>
      <c r="AE114" s="7"/>
    </row>
    <row r="115" spans="1:31" s="26" customFormat="1" x14ac:dyDescent="0.25">
      <c r="A115" s="26">
        <v>30</v>
      </c>
      <c r="B115" s="26">
        <v>-637</v>
      </c>
      <c r="C115" s="26">
        <v>12482</v>
      </c>
      <c r="D115" s="26">
        <v>14950</v>
      </c>
      <c r="E115" s="26">
        <v>13762</v>
      </c>
      <c r="F115" s="26">
        <v>11288</v>
      </c>
      <c r="G115" s="27"/>
      <c r="H115" s="7"/>
      <c r="I115" s="28">
        <f t="shared" si="14"/>
        <v>-1280</v>
      </c>
      <c r="J115" s="27">
        <f t="shared" si="14"/>
        <v>3662</v>
      </c>
      <c r="K115" s="7"/>
      <c r="L115" s="124">
        <f t="shared" si="22"/>
        <v>0.31291894987998053</v>
      </c>
      <c r="M115" s="27">
        <f t="shared" ca="1" si="15"/>
        <v>4.1149082155999543E-6</v>
      </c>
      <c r="N115" s="44"/>
      <c r="O115" s="44"/>
      <c r="P115" s="7"/>
      <c r="Q115" s="28">
        <f t="shared" ca="1" si="16"/>
        <v>-1237.5640799809148</v>
      </c>
      <c r="R115" s="27">
        <f t="shared" ca="1" si="17"/>
        <v>3659.9541818160242</v>
      </c>
      <c r="S115" s="7"/>
      <c r="T115" s="28">
        <f t="shared" ca="1" si="18"/>
        <v>0.32032634776123869</v>
      </c>
      <c r="U115" s="27">
        <f t="shared" ca="1" si="19"/>
        <v>0.95020239410481255</v>
      </c>
      <c r="V115" s="7"/>
      <c r="W115" s="28">
        <f t="shared" ca="1" si="20"/>
        <v>0.31494747353416847</v>
      </c>
      <c r="X115" s="27">
        <f t="shared" ca="1" si="24"/>
        <v>191.45686033452102</v>
      </c>
      <c r="Y115" s="7"/>
      <c r="Z115" s="28">
        <f t="shared" si="23"/>
        <v>191.60999999999993</v>
      </c>
      <c r="AA115" s="27">
        <f t="shared" si="21"/>
        <v>3.3442253797463333</v>
      </c>
      <c r="AB115" s="7"/>
      <c r="AC115" s="28">
        <f t="shared" ca="1" si="13"/>
        <v>-0.15313966547890345</v>
      </c>
      <c r="AD115" s="27"/>
      <c r="AE115" s="7"/>
    </row>
    <row r="116" spans="1:31" s="26" customFormat="1" x14ac:dyDescent="0.25">
      <c r="A116" s="26">
        <v>31</v>
      </c>
      <c r="B116" s="26">
        <v>-637</v>
      </c>
      <c r="C116" s="26">
        <v>12666</v>
      </c>
      <c r="D116" s="26">
        <v>14999</v>
      </c>
      <c r="E116" s="26">
        <v>13573</v>
      </c>
      <c r="F116" s="26">
        <v>11233</v>
      </c>
      <c r="G116" s="27"/>
      <c r="H116" s="7"/>
      <c r="I116" s="28">
        <f t="shared" si="14"/>
        <v>-907</v>
      </c>
      <c r="J116" s="27">
        <f t="shared" si="14"/>
        <v>3766</v>
      </c>
      <c r="K116" s="7"/>
      <c r="L116" s="124">
        <f t="shared" si="22"/>
        <v>0.2165432215897381</v>
      </c>
      <c r="M116" s="27">
        <f t="shared" ca="1" si="15"/>
        <v>2.9030026147290454E-6</v>
      </c>
      <c r="N116" s="44"/>
      <c r="O116" s="44"/>
      <c r="P116" s="7"/>
      <c r="Q116" s="28">
        <f t="shared" ca="1" si="16"/>
        <v>-864.56407998091493</v>
      </c>
      <c r="R116" s="27">
        <f t="shared" ca="1" si="17"/>
        <v>3763.9541818160242</v>
      </c>
      <c r="S116" s="7"/>
      <c r="T116" s="28">
        <f t="shared" ca="1" si="18"/>
        <v>0.22378045599878174</v>
      </c>
      <c r="U116" s="27">
        <f t="shared" ca="1" si="19"/>
        <v>0.97720301872407123</v>
      </c>
      <c r="V116" s="7"/>
      <c r="W116" s="28">
        <f t="shared" ca="1" si="20"/>
        <v>0.21824704159629074</v>
      </c>
      <c r="X116" s="27">
        <f t="shared" ca="1" si="24"/>
        <v>185.70866632533625</v>
      </c>
      <c r="Y116" s="7"/>
      <c r="Z116" s="28">
        <f t="shared" si="23"/>
        <v>185.87699999999992</v>
      </c>
      <c r="AA116" s="27">
        <f t="shared" si="21"/>
        <v>3.2441656537294983</v>
      </c>
      <c r="AB116" s="7"/>
      <c r="AC116" s="28">
        <f t="shared" ca="1" si="13"/>
        <v>-0.16833367466367122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12840</v>
      </c>
      <c r="D117" s="26">
        <v>15026</v>
      </c>
      <c r="E117" s="26">
        <v>13371</v>
      </c>
      <c r="F117" s="26">
        <v>11190</v>
      </c>
      <c r="G117" s="27"/>
      <c r="H117" s="7"/>
      <c r="I117" s="28">
        <f t="shared" si="14"/>
        <v>-531</v>
      </c>
      <c r="J117" s="27">
        <f t="shared" si="14"/>
        <v>3836</v>
      </c>
      <c r="K117" s="7"/>
      <c r="L117" s="124">
        <f t="shared" si="22"/>
        <v>0.11846111069252124</v>
      </c>
      <c r="M117" s="27">
        <f t="shared" ca="1" si="15"/>
        <v>5.5648530047837893E-6</v>
      </c>
      <c r="N117" s="44"/>
      <c r="O117" s="44"/>
      <c r="P117" s="7"/>
      <c r="Q117" s="28">
        <f t="shared" ca="1" si="16"/>
        <v>-488.56407998091487</v>
      </c>
      <c r="R117" s="27">
        <f t="shared" ca="1" si="17"/>
        <v>3833.9541818160242</v>
      </c>
      <c r="S117" s="7"/>
      <c r="T117" s="28">
        <f t="shared" ca="1" si="18"/>
        <v>0.12645805572349</v>
      </c>
      <c r="U117" s="27">
        <f t="shared" ca="1" si="19"/>
        <v>0.99537651606395694</v>
      </c>
      <c r="V117" s="7"/>
      <c r="W117" s="28">
        <f t="shared" ca="1" si="20"/>
        <v>0.12082010475880962</v>
      </c>
      <c r="X117" s="27">
        <f t="shared" ca="1" si="24"/>
        <v>180.03970597947068</v>
      </c>
      <c r="Y117" s="7"/>
      <c r="Z117" s="28">
        <f t="shared" si="23"/>
        <v>180.17099999999994</v>
      </c>
      <c r="AA117" s="27">
        <f t="shared" si="21"/>
        <v>3.1445771666107021</v>
      </c>
      <c r="AB117" s="7"/>
      <c r="AC117" s="28">
        <f t="shared" ca="1" si="13"/>
        <v>-0.13129402052925343</v>
      </c>
      <c r="AD117" s="27"/>
      <c r="AE117" s="7"/>
    </row>
    <row r="118" spans="1:31" s="26" customFormat="1" x14ac:dyDescent="0.25">
      <c r="A118" s="26">
        <v>33</v>
      </c>
      <c r="B118" s="26">
        <v>-627</v>
      </c>
      <c r="C118" s="26">
        <v>13048</v>
      </c>
      <c r="D118" s="26">
        <v>15042</v>
      </c>
      <c r="E118" s="26">
        <v>13193</v>
      </c>
      <c r="F118" s="26">
        <v>11182</v>
      </c>
      <c r="G118" s="27"/>
      <c r="H118" s="7"/>
      <c r="I118" s="28">
        <f t="shared" si="14"/>
        <v>-145</v>
      </c>
      <c r="J118" s="27">
        <f t="shared" si="14"/>
        <v>3860</v>
      </c>
      <c r="K118" s="7"/>
      <c r="L118" s="124">
        <f t="shared" si="22"/>
        <v>2.0296449223129235E-2</v>
      </c>
      <c r="M118" s="27">
        <f t="shared" ca="1" si="15"/>
        <v>3.3175785673273925E-7</v>
      </c>
      <c r="N118" s="44"/>
      <c r="O118" s="44"/>
      <c r="P118" s="7"/>
      <c r="Q118" s="28">
        <f t="shared" ca="1" si="16"/>
        <v>-102.5640799809149</v>
      </c>
      <c r="R118" s="27">
        <f t="shared" ca="1" si="17"/>
        <v>3857.9541818160242</v>
      </c>
      <c r="S118" s="7"/>
      <c r="T118" s="28">
        <f t="shared" ca="1" si="18"/>
        <v>2.654729373874903E-2</v>
      </c>
      <c r="U118" s="27">
        <f t="shared" ca="1" si="19"/>
        <v>1.001607429437632</v>
      </c>
      <c r="V118" s="7"/>
      <c r="W118" s="28">
        <f t="shared" ca="1" si="20"/>
        <v>2.0872433473549973E-2</v>
      </c>
      <c r="X118" s="27">
        <f t="shared" ca="1" si="24"/>
        <v>174.31273596693768</v>
      </c>
      <c r="Y118" s="7"/>
      <c r="Z118" s="28">
        <f t="shared" si="23"/>
        <v>174.52799999999993</v>
      </c>
      <c r="AA118" s="27">
        <f t="shared" si="21"/>
        <v>3.0460882369206623</v>
      </c>
      <c r="AB118" s="7"/>
      <c r="AC118" s="28">
        <f t="shared" ca="1" si="13"/>
        <v>-0.21526403306225461</v>
      </c>
      <c r="AD118" s="27"/>
      <c r="AE118" s="7"/>
    </row>
    <row r="119" spans="1:31" s="26" customFormat="1" x14ac:dyDescent="0.25">
      <c r="A119" s="26">
        <v>34</v>
      </c>
      <c r="B119" s="26">
        <v>-622</v>
      </c>
      <c r="C119" s="26">
        <v>13230</v>
      </c>
      <c r="D119" s="26">
        <v>15040</v>
      </c>
      <c r="E119" s="26">
        <v>13002</v>
      </c>
      <c r="F119" s="26">
        <v>11186</v>
      </c>
      <c r="G119" s="27"/>
      <c r="H119" s="7"/>
      <c r="I119" s="28">
        <f t="shared" si="14"/>
        <v>228</v>
      </c>
      <c r="J119" s="27">
        <f t="shared" si="14"/>
        <v>3854</v>
      </c>
      <c r="K119" s="7"/>
      <c r="L119" s="124">
        <f t="shared" si="22"/>
        <v>-7.7289252039265427E-2</v>
      </c>
      <c r="M119" s="27">
        <f t="shared" ca="1" si="15"/>
        <v>2.6343571945731013E-6</v>
      </c>
      <c r="N119" s="44"/>
      <c r="O119" s="44"/>
      <c r="P119" s="7"/>
      <c r="Q119" s="28">
        <f t="shared" ca="1" si="16"/>
        <v>270.43592001908513</v>
      </c>
      <c r="R119" s="27">
        <f t="shared" ca="1" si="17"/>
        <v>3851.9541818160242</v>
      </c>
      <c r="S119" s="7"/>
      <c r="T119" s="28">
        <f t="shared" ca="1" si="18"/>
        <v>-6.9998598023707934E-2</v>
      </c>
      <c r="U119" s="27">
        <f t="shared" ca="1" si="19"/>
        <v>1.0000497010942133</v>
      </c>
      <c r="V119" s="7"/>
      <c r="W119" s="28">
        <f t="shared" ca="1" si="20"/>
        <v>-7.5666181740549718E-2</v>
      </c>
      <c r="X119" s="27">
        <f t="shared" ca="1" si="24"/>
        <v>168.79203254966592</v>
      </c>
      <c r="Y119" s="7"/>
      <c r="Z119" s="28">
        <f t="shared" si="23"/>
        <v>168.92999999999992</v>
      </c>
      <c r="AA119" s="27">
        <f t="shared" si="21"/>
        <v>2.9483847053940191</v>
      </c>
      <c r="AB119" s="7"/>
      <c r="AC119" s="28">
        <f t="shared" ca="1" si="13"/>
        <v>-0.13796745033400271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13417</v>
      </c>
      <c r="D120" s="26">
        <v>15014</v>
      </c>
      <c r="E120" s="26">
        <v>12818</v>
      </c>
      <c r="F120" s="26">
        <v>11207</v>
      </c>
      <c r="G120" s="27"/>
      <c r="H120" s="7"/>
      <c r="I120" s="28">
        <f t="shared" si="14"/>
        <v>599</v>
      </c>
      <c r="J120" s="27">
        <f t="shared" si="14"/>
        <v>3807</v>
      </c>
      <c r="K120" s="7"/>
      <c r="L120" s="124">
        <f t="shared" si="22"/>
        <v>-0.17352584966212764</v>
      </c>
      <c r="M120" s="27">
        <f t="shared" ca="1" si="15"/>
        <v>3.6063789974479947E-6</v>
      </c>
      <c r="N120" s="44"/>
      <c r="O120" s="44"/>
      <c r="P120" s="7"/>
      <c r="Q120" s="28">
        <f t="shared" ca="1" si="16"/>
        <v>641.43592001908507</v>
      </c>
      <c r="R120" s="27">
        <f t="shared" ca="1" si="17"/>
        <v>3804.9541818160242</v>
      </c>
      <c r="S120" s="7"/>
      <c r="T120" s="28">
        <f t="shared" ca="1" si="18"/>
        <v>-0.16602681744427503</v>
      </c>
      <c r="U120" s="27">
        <f t="shared" ca="1" si="19"/>
        <v>0.98784749573743291</v>
      </c>
      <c r="V120" s="7"/>
      <c r="W120" s="28">
        <f t="shared" ca="1" si="20"/>
        <v>-0.17162680279660589</v>
      </c>
      <c r="X120" s="27">
        <f t="shared" ca="1" si="24"/>
        <v>163.26284510992764</v>
      </c>
      <c r="Y120" s="7"/>
      <c r="Z120" s="28">
        <f t="shared" si="23"/>
        <v>163.36799999999991</v>
      </c>
      <c r="AA120" s="27">
        <f t="shared" si="21"/>
        <v>2.8513094923980948</v>
      </c>
      <c r="AB120" s="7"/>
      <c r="AC120" s="28">
        <f t="shared" ca="1" si="13"/>
        <v>-0.10515489007227075</v>
      </c>
      <c r="AD120" s="27"/>
      <c r="AE120" s="7"/>
    </row>
    <row r="121" spans="1:31" s="26" customFormat="1" x14ac:dyDescent="0.25">
      <c r="A121" s="26">
        <v>36</v>
      </c>
      <c r="B121" s="26">
        <v>-610</v>
      </c>
      <c r="C121" s="26">
        <v>13603</v>
      </c>
      <c r="D121" s="26">
        <v>14975</v>
      </c>
      <c r="E121" s="26">
        <v>12635</v>
      </c>
      <c r="F121" s="26">
        <v>11247</v>
      </c>
      <c r="G121" s="27"/>
      <c r="H121" s="7"/>
      <c r="I121" s="28">
        <f t="shared" si="14"/>
        <v>968</v>
      </c>
      <c r="J121" s="27">
        <f t="shared" si="14"/>
        <v>3728</v>
      </c>
      <c r="K121" s="7"/>
      <c r="L121" s="124">
        <f t="shared" si="22"/>
        <v>-0.26692429215746261</v>
      </c>
      <c r="M121" s="27">
        <f t="shared" ca="1" si="15"/>
        <v>9.6780513023300955E-9</v>
      </c>
      <c r="N121" s="44"/>
      <c r="O121" s="44"/>
      <c r="P121" s="7"/>
      <c r="Q121" s="28">
        <f t="shared" ca="1" si="16"/>
        <v>1010.4359200190851</v>
      </c>
      <c r="R121" s="27">
        <f t="shared" ca="1" si="17"/>
        <v>3725.9541818160242</v>
      </c>
      <c r="S121" s="7"/>
      <c r="T121" s="28">
        <f t="shared" ca="1" si="18"/>
        <v>-0.26153736452295229</v>
      </c>
      <c r="U121" s="27">
        <f t="shared" ca="1" si="19"/>
        <v>0.96733740588241912</v>
      </c>
      <c r="V121" s="7"/>
      <c r="W121" s="28">
        <f t="shared" ca="1" si="20"/>
        <v>-0.26702266924474582</v>
      </c>
      <c r="X121" s="27">
        <f t="shared" ca="1" si="24"/>
        <v>157.687354217245</v>
      </c>
      <c r="Y121" s="7"/>
      <c r="Z121" s="28">
        <f t="shared" si="23"/>
        <v>157.8779999999999</v>
      </c>
      <c r="AA121" s="27">
        <f t="shared" si="21"/>
        <v>2.7554909164636059</v>
      </c>
      <c r="AB121" s="7"/>
      <c r="AC121" s="28">
        <f t="shared" ca="1" si="13"/>
        <v>-0.19064578275489907</v>
      </c>
      <c r="AD121" s="27"/>
      <c r="AE121" s="7"/>
    </row>
    <row r="122" spans="1:31" s="26" customFormat="1" x14ac:dyDescent="0.25">
      <c r="A122" s="26">
        <v>37</v>
      </c>
      <c r="B122" s="26">
        <v>-622</v>
      </c>
      <c r="C122" s="26">
        <v>13779</v>
      </c>
      <c r="D122" s="26">
        <v>14919</v>
      </c>
      <c r="E122" s="26">
        <v>12454</v>
      </c>
      <c r="F122" s="26">
        <v>11307</v>
      </c>
      <c r="G122" s="27"/>
      <c r="H122" s="7"/>
      <c r="I122" s="28">
        <f t="shared" si="14"/>
        <v>1325</v>
      </c>
      <c r="J122" s="27">
        <f t="shared" si="14"/>
        <v>3612</v>
      </c>
      <c r="K122" s="7"/>
      <c r="L122" s="124">
        <f t="shared" si="22"/>
        <v>-0.35963893525249219</v>
      </c>
      <c r="M122" s="27">
        <f t="shared" ca="1" si="15"/>
        <v>1.4509450992466792E-7</v>
      </c>
      <c r="N122" s="44"/>
      <c r="O122" s="44"/>
      <c r="P122" s="7"/>
      <c r="Q122" s="28">
        <f t="shared" ca="1" si="16"/>
        <v>1367.4359200190852</v>
      </c>
      <c r="R122" s="27">
        <f t="shared" ca="1" si="17"/>
        <v>3609.9541818160242</v>
      </c>
      <c r="S122" s="7"/>
      <c r="T122" s="28">
        <f t="shared" ca="1" si="18"/>
        <v>-0.3539418775502905</v>
      </c>
      <c r="U122" s="27">
        <f t="shared" ca="1" si="19"/>
        <v>0.9372213245763229</v>
      </c>
      <c r="V122" s="7"/>
      <c r="W122" s="28">
        <f t="shared" ca="1" si="20"/>
        <v>-0.3592580225198031</v>
      </c>
      <c r="X122" s="27">
        <f t="shared" ca="1" si="24"/>
        <v>152.14597334336599</v>
      </c>
      <c r="Y122" s="7"/>
      <c r="Z122" s="28">
        <f t="shared" si="23"/>
        <v>152.27999999999989</v>
      </c>
      <c r="AA122" s="27">
        <f t="shared" si="21"/>
        <v>2.6577873849369626</v>
      </c>
      <c r="AB122" s="7"/>
      <c r="AC122" s="28">
        <f t="shared" ca="1" si="13"/>
        <v>-0.13402665663389257</v>
      </c>
      <c r="AD122" s="27"/>
      <c r="AE122" s="7"/>
    </row>
    <row r="123" spans="1:31" s="26" customFormat="1" x14ac:dyDescent="0.25">
      <c r="A123" s="26">
        <v>38</v>
      </c>
      <c r="B123" s="26">
        <v>-613</v>
      </c>
      <c r="C123" s="26">
        <v>13947</v>
      </c>
      <c r="D123" s="26">
        <v>14833</v>
      </c>
      <c r="E123" s="26">
        <v>12281</v>
      </c>
      <c r="F123" s="26">
        <v>11376</v>
      </c>
      <c r="G123" s="27"/>
      <c r="H123" s="7"/>
      <c r="I123" s="28">
        <f t="shared" si="14"/>
        <v>1666</v>
      </c>
      <c r="J123" s="27">
        <f t="shared" si="14"/>
        <v>3457</v>
      </c>
      <c r="K123" s="7"/>
      <c r="L123" s="124">
        <f t="shared" si="22"/>
        <v>-0.44766558280340263</v>
      </c>
      <c r="M123" s="27">
        <f t="shared" ca="1" si="15"/>
        <v>1.3765851746448258E-7</v>
      </c>
      <c r="N123" s="44"/>
      <c r="O123" s="44"/>
      <c r="P123" s="7"/>
      <c r="Q123" s="28">
        <f t="shared" ca="1" si="16"/>
        <v>1708.4359200190852</v>
      </c>
      <c r="R123" s="27">
        <f t="shared" ca="1" si="17"/>
        <v>3454.9541818160242</v>
      </c>
      <c r="S123" s="7"/>
      <c r="T123" s="28">
        <f t="shared" ca="1" si="18"/>
        <v>-0.44220501184250988</v>
      </c>
      <c r="U123" s="27">
        <f t="shared" ca="1" si="19"/>
        <v>0.89698000903800457</v>
      </c>
      <c r="V123" s="7"/>
      <c r="W123" s="28">
        <f t="shared" ca="1" si="20"/>
        <v>-0.44729455919571104</v>
      </c>
      <c r="X123" s="27">
        <f t="shared" ca="1" si="24"/>
        <v>146.61499555176925</v>
      </c>
      <c r="Y123" s="7"/>
      <c r="Z123" s="28">
        <f t="shared" si="23"/>
        <v>146.76299999999989</v>
      </c>
      <c r="AA123" s="27">
        <f t="shared" si="21"/>
        <v>2.5614975701044358</v>
      </c>
      <c r="AB123" s="7"/>
      <c r="AC123" s="28">
        <f t="shared" ca="1" si="13"/>
        <v>-0.14800444823063685</v>
      </c>
      <c r="AD123" s="27"/>
      <c r="AE123" s="7"/>
    </row>
    <row r="124" spans="1:31" s="26" customFormat="1" x14ac:dyDescent="0.25">
      <c r="A124" s="26">
        <v>39</v>
      </c>
      <c r="B124" s="26">
        <v>-641</v>
      </c>
      <c r="C124" s="26">
        <v>14123</v>
      </c>
      <c r="D124" s="26">
        <v>14747</v>
      </c>
      <c r="E124" s="26">
        <v>12113</v>
      </c>
      <c r="F124" s="26">
        <v>11476</v>
      </c>
      <c r="G124" s="27"/>
      <c r="H124" s="7"/>
      <c r="I124" s="28">
        <f t="shared" si="14"/>
        <v>2010</v>
      </c>
      <c r="J124" s="27">
        <f t="shared" si="14"/>
        <v>3271</v>
      </c>
      <c r="K124" s="7"/>
      <c r="L124" s="124">
        <f t="shared" si="22"/>
        <v>-0.53527012918668382</v>
      </c>
      <c r="M124" s="27">
        <f t="shared" ca="1" si="15"/>
        <v>6.2708148565443392E-7</v>
      </c>
      <c r="N124" s="44"/>
      <c r="O124" s="44"/>
      <c r="P124" s="7"/>
      <c r="Q124" s="28">
        <f t="shared" ca="1" si="16"/>
        <v>2052.4359200190852</v>
      </c>
      <c r="R124" s="27">
        <f t="shared" ca="1" si="17"/>
        <v>3268.9541818160242</v>
      </c>
      <c r="S124" s="7"/>
      <c r="T124" s="28">
        <f t="shared" ca="1" si="18"/>
        <v>-0.53124465464756399</v>
      </c>
      <c r="U124" s="27">
        <f t="shared" ca="1" si="19"/>
        <v>0.84869043039202274</v>
      </c>
      <c r="V124" s="7"/>
      <c r="W124" s="28">
        <f t="shared" ca="1" si="20"/>
        <v>-0.53606201395459796</v>
      </c>
      <c r="X124" s="27">
        <f t="shared" ca="1" si="24"/>
        <v>140.84101291031345</v>
      </c>
      <c r="Y124" s="7"/>
      <c r="Z124" s="28">
        <f t="shared" si="23"/>
        <v>140.99399999999989</v>
      </c>
      <c r="AA124" s="27">
        <f t="shared" si="21"/>
        <v>2.4608095255568831</v>
      </c>
      <c r="AB124" s="7"/>
      <c r="AC124" s="28">
        <f t="shared" ca="1" si="13"/>
        <v>-0.15298708968643382</v>
      </c>
      <c r="AD124" s="27"/>
      <c r="AE124" s="7"/>
    </row>
    <row r="125" spans="1:31" s="26" customFormat="1" x14ac:dyDescent="0.25">
      <c r="A125" s="26">
        <v>40</v>
      </c>
      <c r="B125" s="26">
        <v>-637</v>
      </c>
      <c r="C125" s="26">
        <v>14286</v>
      </c>
      <c r="D125" s="26">
        <v>14639</v>
      </c>
      <c r="E125" s="26">
        <v>11957</v>
      </c>
      <c r="F125" s="26">
        <v>11591</v>
      </c>
      <c r="G125" s="27"/>
      <c r="H125" s="7"/>
      <c r="I125" s="28">
        <f t="shared" si="14"/>
        <v>2329</v>
      </c>
      <c r="J125" s="27">
        <f t="shared" si="14"/>
        <v>3048</v>
      </c>
      <c r="K125" s="7"/>
      <c r="L125" s="124">
        <f t="shared" si="22"/>
        <v>-0.61696403012275203</v>
      </c>
      <c r="M125" s="27">
        <f t="shared" ca="1" si="15"/>
        <v>1.7956031630657845E-6</v>
      </c>
      <c r="N125" s="44"/>
      <c r="O125" s="44"/>
      <c r="P125" s="7"/>
      <c r="Q125" s="28">
        <f t="shared" ca="1" si="16"/>
        <v>2371.4359200190852</v>
      </c>
      <c r="R125" s="27">
        <f t="shared" ca="1" si="17"/>
        <v>3045.9541818160242</v>
      </c>
      <c r="S125" s="7"/>
      <c r="T125" s="28">
        <f t="shared" ca="1" si="18"/>
        <v>-0.61381339317899497</v>
      </c>
      <c r="U125" s="27">
        <f t="shared" ca="1" si="19"/>
        <v>0.79079486029495849</v>
      </c>
      <c r="V125" s="7"/>
      <c r="W125" s="28">
        <f t="shared" ca="1" si="20"/>
        <v>-0.61830403130299993</v>
      </c>
      <c r="X125" s="27">
        <f t="shared" ca="1" si="24"/>
        <v>135.09790420699886</v>
      </c>
      <c r="Y125" s="7"/>
      <c r="Z125" s="28">
        <f t="shared" si="23"/>
        <v>135.26099999999988</v>
      </c>
      <c r="AA125" s="27">
        <f t="shared" si="21"/>
        <v>2.3607497995400477</v>
      </c>
      <c r="AB125" s="7"/>
      <c r="AC125" s="28">
        <f t="shared" ca="1" si="13"/>
        <v>-0.16309579300101973</v>
      </c>
      <c r="AD125" s="27"/>
      <c r="AE125" s="7"/>
    </row>
    <row r="126" spans="1:31" s="26" customFormat="1" x14ac:dyDescent="0.25">
      <c r="A126" s="26">
        <v>41</v>
      </c>
      <c r="B126" s="26">
        <v>-625</v>
      </c>
      <c r="C126" s="26">
        <v>14425</v>
      </c>
      <c r="D126" s="26">
        <v>14504</v>
      </c>
      <c r="E126" s="26">
        <v>11807</v>
      </c>
      <c r="F126" s="26">
        <v>11708</v>
      </c>
      <c r="G126" s="27"/>
      <c r="H126" s="7"/>
      <c r="I126" s="28">
        <f t="shared" si="14"/>
        <v>2618</v>
      </c>
      <c r="J126" s="27">
        <f t="shared" si="14"/>
        <v>2796</v>
      </c>
      <c r="K126" s="7"/>
      <c r="L126" s="124">
        <f t="shared" si="22"/>
        <v>-0.69113037192158155</v>
      </c>
      <c r="M126" s="27">
        <f t="shared" ca="1" si="15"/>
        <v>2.5850407078390609E-6</v>
      </c>
      <c r="N126" s="44"/>
      <c r="O126" s="44"/>
      <c r="P126" s="7"/>
      <c r="Q126" s="28">
        <f t="shared" ca="1" si="16"/>
        <v>2660.4359200190852</v>
      </c>
      <c r="R126" s="27">
        <f t="shared" ca="1" si="17"/>
        <v>2793.9541818160242</v>
      </c>
      <c r="S126" s="7"/>
      <c r="T126" s="28">
        <f t="shared" ca="1" si="18"/>
        <v>-0.68861704658207823</v>
      </c>
      <c r="U126" s="27">
        <f t="shared" ca="1" si="19"/>
        <v>0.7253702698713701</v>
      </c>
      <c r="V126" s="7"/>
      <c r="W126" s="28">
        <f t="shared" ca="1" si="20"/>
        <v>-0.69273817810014882</v>
      </c>
      <c r="X126" s="27">
        <f t="shared" ca="1" si="24"/>
        <v>129.43712613331485</v>
      </c>
      <c r="Y126" s="7"/>
      <c r="Z126" s="28">
        <f t="shared" si="23"/>
        <v>129.63599999999988</v>
      </c>
      <c r="AA126" s="27">
        <f t="shared" si="21"/>
        <v>2.262575029115367</v>
      </c>
      <c r="AB126" s="7"/>
      <c r="AC126" s="28">
        <f t="shared" ca="1" si="13"/>
        <v>-0.19887386668503382</v>
      </c>
      <c r="AD126" s="27"/>
      <c r="AE126" s="7"/>
    </row>
    <row r="127" spans="1:31" s="26" customFormat="1" x14ac:dyDescent="0.25">
      <c r="A127" s="26">
        <v>42</v>
      </c>
      <c r="B127" s="26">
        <v>-620</v>
      </c>
      <c r="C127" s="26">
        <v>14557</v>
      </c>
      <c r="D127" s="26">
        <v>14374</v>
      </c>
      <c r="E127" s="26">
        <v>11677</v>
      </c>
      <c r="F127" s="26">
        <v>11849</v>
      </c>
      <c r="G127" s="27"/>
      <c r="H127" s="7"/>
      <c r="I127" s="28">
        <f t="shared" si="14"/>
        <v>2880</v>
      </c>
      <c r="J127" s="27">
        <f t="shared" si="14"/>
        <v>2525</v>
      </c>
      <c r="K127" s="7"/>
      <c r="L127" s="124">
        <f t="shared" si="22"/>
        <v>-0.75813377104634427</v>
      </c>
      <c r="M127" s="27">
        <f t="shared" ca="1" si="15"/>
        <v>4.0881398176116914E-6</v>
      </c>
      <c r="N127" s="44"/>
      <c r="O127" s="44"/>
      <c r="P127" s="7"/>
      <c r="Q127" s="28">
        <f t="shared" ca="1" si="16"/>
        <v>2922.4359200190852</v>
      </c>
      <c r="R127" s="27">
        <f t="shared" ca="1" si="17"/>
        <v>2522.9541818160242</v>
      </c>
      <c r="S127" s="7"/>
      <c r="T127" s="28">
        <f t="shared" ca="1" si="18"/>
        <v>-0.7564321233696486</v>
      </c>
      <c r="U127" s="27">
        <f t="shared" ca="1" si="19"/>
        <v>0.65501287302695566</v>
      </c>
      <c r="V127" s="7"/>
      <c r="W127" s="28">
        <f t="shared" ca="1" si="20"/>
        <v>-0.76015568593515925</v>
      </c>
      <c r="X127" s="27">
        <f t="shared" ca="1" si="24"/>
        <v>123.8698266604996</v>
      </c>
      <c r="Y127" s="7"/>
      <c r="Z127" s="28">
        <f t="shared" si="23"/>
        <v>124.05599999999988</v>
      </c>
      <c r="AA127" s="27">
        <f t="shared" si="21"/>
        <v>2.1651856568540833</v>
      </c>
      <c r="AB127" s="7"/>
      <c r="AC127" s="28">
        <f t="shared" ca="1" si="13"/>
        <v>-0.18617333950028581</v>
      </c>
      <c r="AD127" s="27"/>
      <c r="AE127" s="7"/>
    </row>
    <row r="128" spans="1:31" s="26" customFormat="1" x14ac:dyDescent="0.25">
      <c r="A128" s="26">
        <v>43</v>
      </c>
      <c r="B128" s="26">
        <v>-626</v>
      </c>
      <c r="C128" s="26">
        <v>14673</v>
      </c>
      <c r="D128" s="26">
        <v>14223</v>
      </c>
      <c r="E128" s="26">
        <v>11564</v>
      </c>
      <c r="F128" s="26">
        <v>11996</v>
      </c>
      <c r="G128" s="27"/>
      <c r="H128" s="7"/>
      <c r="I128" s="28">
        <f t="shared" si="14"/>
        <v>3109</v>
      </c>
      <c r="J128" s="27">
        <f t="shared" si="14"/>
        <v>2227</v>
      </c>
      <c r="K128" s="7"/>
      <c r="L128" s="124">
        <f t="shared" si="22"/>
        <v>-0.81849885552688673</v>
      </c>
      <c r="M128" s="27">
        <f t="shared" ca="1" si="15"/>
        <v>2.429394050657784E-7</v>
      </c>
      <c r="N128" s="44"/>
      <c r="O128" s="44"/>
      <c r="P128" s="7"/>
      <c r="Q128" s="28">
        <f t="shared" ca="1" si="16"/>
        <v>3151.4359200190852</v>
      </c>
      <c r="R128" s="27">
        <f t="shared" ca="1" si="17"/>
        <v>2224.9541818160242</v>
      </c>
      <c r="S128" s="7"/>
      <c r="T128" s="28">
        <f t="shared" ca="1" si="18"/>
        <v>-0.81570560651603641</v>
      </c>
      <c r="U128" s="27">
        <f t="shared" ca="1" si="19"/>
        <v>0.57764569863715676</v>
      </c>
      <c r="V128" s="7"/>
      <c r="W128" s="28">
        <f t="shared" ca="1" si="20"/>
        <v>-0.81899174436330502</v>
      </c>
      <c r="X128" s="27">
        <f t="shared" ca="1" si="24"/>
        <v>118.31474813675163</v>
      </c>
      <c r="Y128" s="7"/>
      <c r="Z128" s="28">
        <f t="shared" si="23"/>
        <v>118.42199999999988</v>
      </c>
      <c r="AA128" s="27">
        <f t="shared" si="21"/>
        <v>2.0668538067967228</v>
      </c>
      <c r="AB128" s="7"/>
      <c r="AC128" s="28">
        <f t="shared" ca="1" si="13"/>
        <v>-0.10725186324825131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14775</v>
      </c>
      <c r="D129" s="26">
        <v>14065</v>
      </c>
      <c r="E129" s="26">
        <v>11462</v>
      </c>
      <c r="F129" s="26">
        <v>12155</v>
      </c>
      <c r="G129" s="27"/>
      <c r="H129" s="7"/>
      <c r="I129" s="28">
        <f t="shared" si="14"/>
        <v>3313</v>
      </c>
      <c r="J129" s="27">
        <f t="shared" si="14"/>
        <v>1910</v>
      </c>
      <c r="K129" s="7"/>
      <c r="L129" s="124">
        <f t="shared" si="22"/>
        <v>-0.86941223849095739</v>
      </c>
      <c r="M129" s="27">
        <f t="shared" ca="1" si="15"/>
        <v>3.6733785219107321E-6</v>
      </c>
      <c r="N129" s="44"/>
      <c r="O129" s="44"/>
      <c r="P129" s="7"/>
      <c r="Q129" s="28">
        <f t="shared" ca="1" si="16"/>
        <v>3355.4359200190852</v>
      </c>
      <c r="R129" s="27">
        <f t="shared" ca="1" si="17"/>
        <v>1907.9541818160244</v>
      </c>
      <c r="S129" s="7"/>
      <c r="T129" s="28">
        <f t="shared" ca="1" si="18"/>
        <v>-0.86850818538880104</v>
      </c>
      <c r="U129" s="27">
        <f t="shared" ca="1" si="19"/>
        <v>0.49534571782653175</v>
      </c>
      <c r="V129" s="7"/>
      <c r="W129" s="28">
        <f t="shared" ca="1" si="20"/>
        <v>-0.87132884448122006</v>
      </c>
      <c r="X129" s="27">
        <f t="shared" ca="1" si="24"/>
        <v>112.73692085545622</v>
      </c>
      <c r="Y129" s="7"/>
      <c r="Z129" s="28">
        <f t="shared" si="23"/>
        <v>112.96799999999989</v>
      </c>
      <c r="AA129" s="27">
        <f t="shared" si="21"/>
        <v>1.9716635493929522</v>
      </c>
      <c r="AB129" s="7"/>
      <c r="AC129" s="28">
        <f t="shared" ca="1" si="13"/>
        <v>-0.23107914454367062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14860</v>
      </c>
      <c r="D130" s="26">
        <v>13905</v>
      </c>
      <c r="E130" s="26">
        <v>11379</v>
      </c>
      <c r="F130" s="26">
        <v>12320</v>
      </c>
      <c r="G130" s="27"/>
      <c r="H130" s="7"/>
      <c r="I130" s="28">
        <f t="shared" si="14"/>
        <v>3481</v>
      </c>
      <c r="J130" s="27">
        <f t="shared" si="14"/>
        <v>1585</v>
      </c>
      <c r="K130" s="7"/>
      <c r="L130" s="124">
        <f t="shared" si="22"/>
        <v>-0.91252218722575906</v>
      </c>
      <c r="M130" s="27">
        <f t="shared" ca="1" si="15"/>
        <v>3.2896424493964228E-6</v>
      </c>
      <c r="N130" s="44"/>
      <c r="O130" s="44"/>
      <c r="P130" s="7"/>
      <c r="Q130" s="28">
        <f t="shared" ca="1" si="16"/>
        <v>3523.4359200190852</v>
      </c>
      <c r="R130" s="27">
        <f t="shared" ca="1" si="17"/>
        <v>1582.9541818160244</v>
      </c>
      <c r="S130" s="7"/>
      <c r="T130" s="28">
        <f t="shared" ca="1" si="18"/>
        <v>-0.91199266210754837</v>
      </c>
      <c r="U130" s="27">
        <f t="shared" ca="1" si="19"/>
        <v>0.4109687658913484</v>
      </c>
      <c r="V130" s="7"/>
      <c r="W130" s="28">
        <f t="shared" ca="1" si="20"/>
        <v>-0.91433592437578837</v>
      </c>
      <c r="X130" s="27">
        <f t="shared" ca="1" si="24"/>
        <v>107.32152752130384</v>
      </c>
      <c r="Y130" s="7"/>
      <c r="Z130" s="28">
        <f t="shared" si="23"/>
        <v>107.5049999999999</v>
      </c>
      <c r="AA130" s="27">
        <f t="shared" si="21"/>
        <v>1.876316212356502</v>
      </c>
      <c r="AB130" s="7"/>
      <c r="AC130" s="28">
        <f t="shared" ca="1" si="13"/>
        <v>-0.18347247869606065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14927</v>
      </c>
      <c r="D131" s="26">
        <v>13723</v>
      </c>
      <c r="E131" s="26">
        <v>11307</v>
      </c>
      <c r="F131" s="26">
        <v>12495</v>
      </c>
      <c r="G131" s="27"/>
      <c r="H131" s="7"/>
      <c r="I131" s="28">
        <f t="shared" si="14"/>
        <v>3620</v>
      </c>
      <c r="J131" s="27">
        <f t="shared" si="14"/>
        <v>1228</v>
      </c>
      <c r="K131" s="7"/>
      <c r="L131" s="124">
        <f t="shared" si="22"/>
        <v>-0.94854865449062264</v>
      </c>
      <c r="M131" s="27">
        <f t="shared" ca="1" si="15"/>
        <v>1.5398486217350994E-6</v>
      </c>
      <c r="N131" s="44"/>
      <c r="O131" s="44"/>
      <c r="P131" s="7"/>
      <c r="Q131" s="28">
        <f t="shared" ca="1" si="16"/>
        <v>3662.4359200190852</v>
      </c>
      <c r="R131" s="27">
        <f t="shared" ca="1" si="17"/>
        <v>1225.9541818160244</v>
      </c>
      <c r="S131" s="7"/>
      <c r="T131" s="28">
        <f t="shared" ca="1" si="18"/>
        <v>-0.947970889868893</v>
      </c>
      <c r="U131" s="27">
        <f t="shared" ca="1" si="19"/>
        <v>0.31828392945793155</v>
      </c>
      <c r="V131" s="7"/>
      <c r="W131" s="28">
        <f t="shared" ca="1" si="20"/>
        <v>-0.94978956086168176</v>
      </c>
      <c r="X131" s="27">
        <f t="shared" ca="1" si="24"/>
        <v>101.64543881692998</v>
      </c>
      <c r="Y131" s="7"/>
      <c r="Z131" s="28">
        <f t="shared" si="23"/>
        <v>101.82599999999989</v>
      </c>
      <c r="AA131" s="27">
        <f t="shared" si="21"/>
        <v>1.7771989641357442</v>
      </c>
      <c r="AB131" s="7"/>
      <c r="AC131" s="28">
        <f t="shared" ca="1" si="13"/>
        <v>-0.18056118306991209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14981</v>
      </c>
      <c r="D132" s="26">
        <v>13541</v>
      </c>
      <c r="E132" s="26">
        <v>11254</v>
      </c>
      <c r="F132" s="26">
        <v>12679</v>
      </c>
      <c r="G132" s="27"/>
      <c r="H132" s="7"/>
      <c r="I132" s="28">
        <f t="shared" si="14"/>
        <v>3727</v>
      </c>
      <c r="J132" s="27">
        <f t="shared" si="14"/>
        <v>862</v>
      </c>
      <c r="K132" s="7"/>
      <c r="L132" s="124">
        <f t="shared" si="22"/>
        <v>-0.97523350314828439</v>
      </c>
      <c r="M132" s="27">
        <f t="shared" ca="1" si="15"/>
        <v>2.9363023313854163E-6</v>
      </c>
      <c r="N132" s="44"/>
      <c r="O132" s="44"/>
      <c r="P132" s="7"/>
      <c r="Q132" s="28">
        <f t="shared" ca="1" si="16"/>
        <v>3769.4359200190852</v>
      </c>
      <c r="R132" s="27">
        <f t="shared" ca="1" si="17"/>
        <v>859.9541818160244</v>
      </c>
      <c r="S132" s="7"/>
      <c r="T132" s="28">
        <f t="shared" ca="1" si="18"/>
        <v>-0.97566636015999997</v>
      </c>
      <c r="U132" s="27">
        <f t="shared" ca="1" si="19"/>
        <v>0.22326250050938659</v>
      </c>
      <c r="V132" s="7"/>
      <c r="W132" s="28">
        <f t="shared" ca="1" si="20"/>
        <v>-0.97694706736691916</v>
      </c>
      <c r="X132" s="27">
        <f t="shared" ca="1" si="24"/>
        <v>95.991715241586633</v>
      </c>
      <c r="Y132" s="7"/>
      <c r="Z132" s="28">
        <f t="shared" si="23"/>
        <v>96.155999999999892</v>
      </c>
      <c r="AA132" s="27">
        <f t="shared" si="21"/>
        <v>1.6782387955476656</v>
      </c>
      <c r="AB132" s="7"/>
      <c r="AC132" s="28">
        <f t="shared" ca="1" si="13"/>
        <v>-0.16428475841325962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15013</v>
      </c>
      <c r="D133" s="26">
        <v>13351</v>
      </c>
      <c r="E133" s="26">
        <v>11222</v>
      </c>
      <c r="F133" s="26">
        <v>12863</v>
      </c>
      <c r="G133" s="27"/>
      <c r="H133" s="7"/>
      <c r="I133" s="28">
        <f t="shared" si="14"/>
        <v>3791</v>
      </c>
      <c r="J133" s="27">
        <f t="shared" si="14"/>
        <v>488</v>
      </c>
      <c r="K133" s="7"/>
      <c r="L133" s="124">
        <f t="shared" si="22"/>
        <v>-0.9924578076887367</v>
      </c>
      <c r="M133" s="27">
        <f t="shared" ca="1" si="15"/>
        <v>2.5488733376205467E-7</v>
      </c>
      <c r="N133" s="44"/>
      <c r="O133" s="44"/>
      <c r="P133" s="7"/>
      <c r="Q133" s="28">
        <f t="shared" ca="1" si="16"/>
        <v>3833.4359200190852</v>
      </c>
      <c r="R133" s="27">
        <f t="shared" ca="1" si="17"/>
        <v>485.95418181602435</v>
      </c>
      <c r="S133" s="7"/>
      <c r="T133" s="28">
        <f t="shared" ca="1" si="18"/>
        <v>-0.99223187510047506</v>
      </c>
      <c r="U133" s="27">
        <f t="shared" ca="1" si="19"/>
        <v>0.12616410043628323</v>
      </c>
      <c r="V133" s="7"/>
      <c r="W133" s="28">
        <f t="shared" ca="1" si="20"/>
        <v>-0.99296267136713123</v>
      </c>
      <c r="X133" s="27">
        <f t="shared" ca="1" si="24"/>
        <v>90.360027243391528</v>
      </c>
      <c r="Y133" s="7"/>
      <c r="Z133" s="28">
        <f t="shared" si="23"/>
        <v>90.449999999999889</v>
      </c>
      <c r="AA133" s="27">
        <f t="shared" si="21"/>
        <v>1.5786503084288692</v>
      </c>
      <c r="AB133" s="7"/>
      <c r="AC133" s="28">
        <f t="shared" ca="1" si="13"/>
        <v>-8.9972756608361237E-2</v>
      </c>
      <c r="AD133" s="27"/>
      <c r="AE133" s="7"/>
    </row>
    <row r="134" spans="1:31" s="26" customFormat="1" x14ac:dyDescent="0.25">
      <c r="A134" s="26">
        <v>49</v>
      </c>
      <c r="B134" s="26">
        <v>-636</v>
      </c>
      <c r="C134" s="26">
        <v>15028</v>
      </c>
      <c r="D134" s="26">
        <v>13158</v>
      </c>
      <c r="E134" s="26">
        <v>11205</v>
      </c>
      <c r="F134" s="26">
        <v>13057</v>
      </c>
      <c r="G134" s="27"/>
      <c r="H134" s="7"/>
      <c r="I134" s="28">
        <f t="shared" si="14"/>
        <v>3823</v>
      </c>
      <c r="J134" s="27">
        <f t="shared" si="14"/>
        <v>101</v>
      </c>
      <c r="K134" s="7"/>
      <c r="L134" s="124">
        <f t="shared" si="22"/>
        <v>-0.99985910470204753</v>
      </c>
      <c r="M134" s="27">
        <f t="shared" ca="1" si="15"/>
        <v>6.6774464766013454E-7</v>
      </c>
      <c r="N134" s="44"/>
      <c r="O134" s="44"/>
      <c r="P134" s="7"/>
      <c r="Q134" s="28">
        <f t="shared" ca="1" si="16"/>
        <v>3865.4359200190852</v>
      </c>
      <c r="R134" s="27">
        <f t="shared" ca="1" si="17"/>
        <v>98.954181816024374</v>
      </c>
      <c r="S134" s="7"/>
      <c r="T134" s="28">
        <f t="shared" ca="1" si="18"/>
        <v>-1.0005146325707126</v>
      </c>
      <c r="U134" s="27">
        <f t="shared" ca="1" si="19"/>
        <v>2.5690622285772572E-2</v>
      </c>
      <c r="V134" s="7"/>
      <c r="W134" s="28">
        <f t="shared" ca="1" si="20"/>
        <v>-1.0006762611421862</v>
      </c>
      <c r="X134" s="27">
        <f t="shared" ca="1" si="24"/>
        <v>84.589572071149519</v>
      </c>
      <c r="Y134" s="7"/>
      <c r="Z134" s="28">
        <f t="shared" si="23"/>
        <v>84.725999999999885</v>
      </c>
      <c r="AA134" s="27">
        <f t="shared" si="21"/>
        <v>1.4787476620447138</v>
      </c>
      <c r="AB134" s="7"/>
      <c r="AC134" s="28">
        <f t="shared" ca="1" si="13"/>
        <v>-0.1364279288503667</v>
      </c>
      <c r="AD134" s="27"/>
      <c r="AE134" s="7"/>
    </row>
    <row r="135" spans="1:31" s="26" customFormat="1" x14ac:dyDescent="0.25">
      <c r="A135" s="26">
        <v>50</v>
      </c>
      <c r="B135" s="26">
        <v>-630</v>
      </c>
      <c r="C135" s="26">
        <v>15023</v>
      </c>
      <c r="D135" s="26">
        <v>12970</v>
      </c>
      <c r="E135" s="26">
        <v>11207</v>
      </c>
      <c r="F135" s="26">
        <v>13245</v>
      </c>
      <c r="G135" s="27"/>
      <c r="H135" s="7"/>
      <c r="I135" s="28">
        <f t="shared" si="14"/>
        <v>3816</v>
      </c>
      <c r="J135" s="27">
        <f t="shared" si="14"/>
        <v>-275</v>
      </c>
      <c r="K135" s="7"/>
      <c r="L135" s="124">
        <f t="shared" si="22"/>
        <v>-0.99736459762547036</v>
      </c>
      <c r="M135" s="27">
        <f t="shared" ca="1" si="15"/>
        <v>8.9616941925160195E-7</v>
      </c>
      <c r="N135" s="44"/>
      <c r="O135" s="44"/>
      <c r="P135" s="7"/>
      <c r="Q135" s="28">
        <f t="shared" ca="1" si="16"/>
        <v>3858.4359200190852</v>
      </c>
      <c r="R135" s="27">
        <f t="shared" ca="1" si="17"/>
        <v>-277.04581818397565</v>
      </c>
      <c r="S135" s="7"/>
      <c r="T135" s="28">
        <f t="shared" ca="1" si="18"/>
        <v>-0.99870277937409824</v>
      </c>
      <c r="U135" s="27">
        <f t="shared" ca="1" si="19"/>
        <v>-7.1927020568470362E-2</v>
      </c>
      <c r="V135" s="7"/>
      <c r="W135" s="28">
        <f t="shared" ca="1" si="20"/>
        <v>-0.9983112598774122</v>
      </c>
      <c r="X135" s="27">
        <f t="shared" ca="1" si="24"/>
        <v>78.9979604955372</v>
      </c>
      <c r="Y135" s="7"/>
      <c r="Z135" s="28">
        <f t="shared" si="23"/>
        <v>79.055999999999884</v>
      </c>
      <c r="AA135" s="27">
        <f t="shared" si="21"/>
        <v>1.3797874934566352</v>
      </c>
      <c r="AB135" s="7"/>
      <c r="AC135" s="28">
        <f t="shared" ca="1" si="13"/>
        <v>-5.8039504462684022E-2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15003</v>
      </c>
      <c r="D136" s="26">
        <v>12784</v>
      </c>
      <c r="E136" s="26">
        <v>11234</v>
      </c>
      <c r="F136" s="26">
        <v>13429</v>
      </c>
      <c r="G136" s="27"/>
      <c r="H136" s="7"/>
      <c r="I136" s="28">
        <f t="shared" si="14"/>
        <v>3769</v>
      </c>
      <c r="J136" s="27">
        <f t="shared" si="14"/>
        <v>-645</v>
      </c>
      <c r="K136" s="7"/>
      <c r="L136" s="124">
        <f t="shared" si="22"/>
        <v>-0.98549245504649396</v>
      </c>
      <c r="M136" s="27">
        <f t="shared" ca="1" si="15"/>
        <v>1.1884683337607141E-8</v>
      </c>
      <c r="N136" s="44"/>
      <c r="O136" s="44"/>
      <c r="P136" s="7"/>
      <c r="Q136" s="28">
        <f t="shared" ca="1" si="16"/>
        <v>3811.4359200190852</v>
      </c>
      <c r="R136" s="27">
        <f t="shared" ca="1" si="17"/>
        <v>-647.0458181839756</v>
      </c>
      <c r="S136" s="7"/>
      <c r="T136" s="28">
        <f t="shared" ca="1" si="18"/>
        <v>-0.98653747933968672</v>
      </c>
      <c r="U136" s="27">
        <f t="shared" ca="1" si="19"/>
        <v>-0.16798693507929452</v>
      </c>
      <c r="V136" s="7"/>
      <c r="W136" s="28">
        <f t="shared" ca="1" si="20"/>
        <v>-0.98560147194122871</v>
      </c>
      <c r="X136" s="27">
        <f t="shared" ca="1" si="24"/>
        <v>73.44632245223579</v>
      </c>
      <c r="Y136" s="7"/>
      <c r="Z136" s="28">
        <f t="shared" si="23"/>
        <v>73.511999999999887</v>
      </c>
      <c r="AA136" s="27">
        <f t="shared" si="21"/>
        <v>1.2830264397260696</v>
      </c>
      <c r="AB136" s="7"/>
      <c r="AC136" s="28">
        <f t="shared" ca="1" si="13"/>
        <v>-6.5677547764096289E-2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14967</v>
      </c>
      <c r="D137" s="26">
        <v>12612</v>
      </c>
      <c r="E137" s="26">
        <v>11273</v>
      </c>
      <c r="F137" s="26">
        <v>13611</v>
      </c>
      <c r="G137" s="27"/>
      <c r="H137" s="7"/>
      <c r="I137" s="28">
        <f t="shared" si="14"/>
        <v>3694</v>
      </c>
      <c r="J137" s="27">
        <f t="shared" si="14"/>
        <v>-999</v>
      </c>
      <c r="K137" s="7"/>
      <c r="L137" s="124">
        <f t="shared" si="22"/>
        <v>-0.96477827895041224</v>
      </c>
      <c r="M137" s="27">
        <f t="shared" ca="1" si="15"/>
        <v>7.9105531722483118E-7</v>
      </c>
      <c r="N137" s="44"/>
      <c r="O137" s="44"/>
      <c r="P137" s="7"/>
      <c r="Q137" s="28">
        <f t="shared" ca="1" si="16"/>
        <v>3736.4359200190852</v>
      </c>
      <c r="R137" s="27">
        <f t="shared" ca="1" si="17"/>
        <v>-1001.0458181839756</v>
      </c>
      <c r="S137" s="7"/>
      <c r="T137" s="28">
        <f t="shared" ca="1" si="18"/>
        <v>-0.9671247665188174</v>
      </c>
      <c r="U137" s="27">
        <f t="shared" ca="1" si="19"/>
        <v>-0.25989290734100196</v>
      </c>
      <c r="V137" s="7"/>
      <c r="W137" s="28">
        <f t="shared" ca="1" si="20"/>
        <v>-0.96566769185633661</v>
      </c>
      <c r="X137" s="27">
        <f t="shared" ca="1" si="24"/>
        <v>68.055668284369574</v>
      </c>
      <c r="Y137" s="7"/>
      <c r="Z137" s="28">
        <f t="shared" si="23"/>
        <v>68.048999999999893</v>
      </c>
      <c r="AA137" s="27">
        <f t="shared" si="21"/>
        <v>1.1876791026896194</v>
      </c>
      <c r="AB137" s="7"/>
      <c r="AC137" s="28">
        <f t="shared" ca="1" si="13"/>
        <v>6.6682843696810323E-3</v>
      </c>
      <c r="AD137" s="27"/>
      <c r="AE137" s="7"/>
    </row>
    <row r="138" spans="1:31" s="26" customFormat="1" x14ac:dyDescent="0.25">
      <c r="A138" s="26">
        <v>53</v>
      </c>
      <c r="B138" s="26">
        <v>-623</v>
      </c>
      <c r="C138" s="26">
        <v>14905</v>
      </c>
      <c r="D138" s="26">
        <v>12425</v>
      </c>
      <c r="E138" s="26">
        <v>11326</v>
      </c>
      <c r="F138" s="26">
        <v>13785</v>
      </c>
      <c r="G138" s="27"/>
      <c r="H138" s="7"/>
      <c r="I138" s="28">
        <f t="shared" si="14"/>
        <v>3579</v>
      </c>
      <c r="J138" s="27">
        <f t="shared" si="14"/>
        <v>-1360</v>
      </c>
      <c r="K138" s="7"/>
      <c r="L138" s="124">
        <f t="shared" si="22"/>
        <v>-0.93441066453503374</v>
      </c>
      <c r="M138" s="27">
        <f t="shared" ca="1" si="15"/>
        <v>9.2032703898963088E-7</v>
      </c>
      <c r="N138" s="44"/>
      <c r="O138" s="44"/>
      <c r="P138" s="7"/>
      <c r="Q138" s="28">
        <f t="shared" ca="1" si="16"/>
        <v>3621.4359200190852</v>
      </c>
      <c r="R138" s="27">
        <f t="shared" ca="1" si="17"/>
        <v>-1362.0458181839756</v>
      </c>
      <c r="S138" s="7"/>
      <c r="T138" s="28">
        <f t="shared" ca="1" si="18"/>
        <v>-0.93735860686015104</v>
      </c>
      <c r="U138" s="27">
        <f t="shared" ca="1" si="19"/>
        <v>-0.35361622933669795</v>
      </c>
      <c r="V138" s="7"/>
      <c r="W138" s="28">
        <f t="shared" ca="1" si="20"/>
        <v>-0.93537000130540671</v>
      </c>
      <c r="X138" s="27">
        <f t="shared" ca="1" si="24"/>
        <v>62.409848345369767</v>
      </c>
      <c r="Y138" s="7"/>
      <c r="Z138" s="28">
        <f t="shared" si="23"/>
        <v>62.441999999999894</v>
      </c>
      <c r="AA138" s="27">
        <f t="shared" si="21"/>
        <v>1.0898184915302973</v>
      </c>
      <c r="AB138" s="7"/>
      <c r="AC138" s="28">
        <f t="shared" ca="1" si="13"/>
        <v>-3.2151654630126814E-2</v>
      </c>
      <c r="AD138" s="27"/>
      <c r="AE138" s="7"/>
    </row>
    <row r="139" spans="1:31" s="26" customFormat="1" x14ac:dyDescent="0.25">
      <c r="A139" s="26">
        <v>54</v>
      </c>
      <c r="B139" s="26">
        <v>-615</v>
      </c>
      <c r="C139" s="26">
        <v>14827</v>
      </c>
      <c r="D139" s="26">
        <v>12252</v>
      </c>
      <c r="E139" s="26">
        <v>11399</v>
      </c>
      <c r="F139" s="26">
        <v>13955</v>
      </c>
      <c r="G139" s="27"/>
      <c r="H139" s="7"/>
      <c r="I139" s="28">
        <f t="shared" si="14"/>
        <v>3428</v>
      </c>
      <c r="J139" s="27">
        <f t="shared" si="14"/>
        <v>-1703</v>
      </c>
      <c r="K139" s="7"/>
      <c r="L139" s="124">
        <f t="shared" si="22"/>
        <v>-0.89566576525339381</v>
      </c>
      <c r="M139" s="27">
        <f t="shared" ca="1" si="15"/>
        <v>1.3172810997720579E-8</v>
      </c>
      <c r="N139" s="44"/>
      <c r="O139" s="44"/>
      <c r="P139" s="7"/>
      <c r="Q139" s="28">
        <f t="shared" ca="1" si="16"/>
        <v>3470.4359200190852</v>
      </c>
      <c r="R139" s="27">
        <f t="shared" ca="1" si="17"/>
        <v>-1705.0458181839756</v>
      </c>
      <c r="S139" s="7"/>
      <c r="T139" s="28">
        <f t="shared" ca="1" si="18"/>
        <v>-0.89827434504746739</v>
      </c>
      <c r="U139" s="27">
        <f t="shared" ca="1" si="19"/>
        <v>-0.44266636630213763</v>
      </c>
      <c r="V139" s="7"/>
      <c r="W139" s="28">
        <f t="shared" ca="1" si="20"/>
        <v>-0.89578053812038649</v>
      </c>
      <c r="X139" s="27">
        <f t="shared" ca="1" si="24"/>
        <v>56.821801897359023</v>
      </c>
      <c r="Y139" s="7"/>
      <c r="Z139" s="28">
        <f t="shared" si="23"/>
        <v>56.906999999999897</v>
      </c>
      <c r="AA139" s="27">
        <f t="shared" si="21"/>
        <v>0.9932145174324114</v>
      </c>
      <c r="AB139" s="7"/>
      <c r="AC139" s="28">
        <f t="shared" ca="1" si="13"/>
        <v>-8.5198102640873685E-2</v>
      </c>
      <c r="AD139" s="27"/>
      <c r="AE139" s="7"/>
    </row>
    <row r="140" spans="1:31" s="26" customFormat="1" x14ac:dyDescent="0.25">
      <c r="A140" s="26">
        <v>55</v>
      </c>
      <c r="B140" s="26">
        <v>-644</v>
      </c>
      <c r="C140" s="26">
        <v>14728</v>
      </c>
      <c r="D140" s="26">
        <v>12078</v>
      </c>
      <c r="E140" s="26">
        <v>11492</v>
      </c>
      <c r="F140" s="26">
        <v>14121</v>
      </c>
      <c r="G140" s="27"/>
      <c r="H140" s="7"/>
      <c r="I140" s="28">
        <f t="shared" si="14"/>
        <v>3236</v>
      </c>
      <c r="J140" s="27">
        <f t="shared" si="14"/>
        <v>-2043</v>
      </c>
      <c r="K140" s="7"/>
      <c r="L140" s="124">
        <f t="shared" si="22"/>
        <v>-0.84615335299702055</v>
      </c>
      <c r="M140" s="27">
        <f t="shared" ca="1" si="15"/>
        <v>3.2526289760694709E-7</v>
      </c>
      <c r="N140" s="44"/>
      <c r="O140" s="44"/>
      <c r="P140" s="7"/>
      <c r="Q140" s="28">
        <f t="shared" ca="1" si="16"/>
        <v>3278.4359200190852</v>
      </c>
      <c r="R140" s="27">
        <f t="shared" ca="1" si="17"/>
        <v>-2045.0458181839756</v>
      </c>
      <c r="S140" s="7"/>
      <c r="T140" s="28">
        <f t="shared" ca="1" si="18"/>
        <v>-0.84857780022604179</v>
      </c>
      <c r="U140" s="27">
        <f t="shared" ca="1" si="19"/>
        <v>-0.530937639095868</v>
      </c>
      <c r="V140" s="7"/>
      <c r="W140" s="28">
        <f t="shared" ca="1" si="20"/>
        <v>-0.84558303475462693</v>
      </c>
      <c r="X140" s="27">
        <f t="shared" ca="1" si="24"/>
        <v>50.994405802617564</v>
      </c>
      <c r="Y140" s="7"/>
      <c r="Z140" s="28">
        <f t="shared" si="23"/>
        <v>51.110999999999898</v>
      </c>
      <c r="AA140" s="27">
        <f t="shared" si="21"/>
        <v>0.89205523398681996</v>
      </c>
      <c r="AB140" s="7"/>
      <c r="AC140" s="28">
        <f t="shared" ca="1" si="13"/>
        <v>-0.11659419738233368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14625</v>
      </c>
      <c r="D141" s="26">
        <v>11924</v>
      </c>
      <c r="E141" s="26">
        <v>11605</v>
      </c>
      <c r="F141" s="26">
        <v>14280</v>
      </c>
      <c r="G141" s="27"/>
      <c r="H141" s="7"/>
      <c r="I141" s="28">
        <f t="shared" si="14"/>
        <v>3020</v>
      </c>
      <c r="J141" s="27">
        <f t="shared" si="14"/>
        <v>-2356</v>
      </c>
      <c r="K141" s="7"/>
      <c r="L141" s="124">
        <f t="shared" si="22"/>
        <v>-0.78953941806911787</v>
      </c>
      <c r="M141" s="27">
        <f t="shared" ca="1" si="15"/>
        <v>1.0649508879984714E-7</v>
      </c>
      <c r="N141" s="44"/>
      <c r="O141" s="44"/>
      <c r="P141" s="7"/>
      <c r="Q141" s="28">
        <f t="shared" ca="1" si="16"/>
        <v>3062.4359200190852</v>
      </c>
      <c r="R141" s="27">
        <f t="shared" ca="1" si="17"/>
        <v>-2358.0458181839758</v>
      </c>
      <c r="S141" s="7"/>
      <c r="T141" s="28">
        <f t="shared" ca="1" si="18"/>
        <v>-0.79266918730193803</v>
      </c>
      <c r="U141" s="27">
        <f t="shared" ca="1" si="19"/>
        <v>-0.6121991343442138</v>
      </c>
      <c r="V141" s="7"/>
      <c r="W141" s="28">
        <f t="shared" ca="1" si="20"/>
        <v>-0.78921308221635289</v>
      </c>
      <c r="X141" s="27">
        <f t="shared" ca="1" si="24"/>
        <v>45.317896000643657</v>
      </c>
      <c r="Y141" s="7"/>
      <c r="Z141" s="28">
        <f t="shared" si="23"/>
        <v>45.458999999999897</v>
      </c>
      <c r="AA141" s="27">
        <f t="shared" si="21"/>
        <v>0.79340922466410035</v>
      </c>
      <c r="AB141" s="7"/>
      <c r="AC141" s="28">
        <f t="shared" ca="1" si="13"/>
        <v>-0.14110399935623974</v>
      </c>
      <c r="AD141" s="27"/>
      <c r="AE141" s="7"/>
    </row>
    <row r="142" spans="1:31" s="26" customFormat="1" x14ac:dyDescent="0.25">
      <c r="A142" s="26">
        <v>57</v>
      </c>
      <c r="B142" s="26">
        <v>-624</v>
      </c>
      <c r="C142" s="26">
        <v>14502</v>
      </c>
      <c r="D142" s="26">
        <v>11782</v>
      </c>
      <c r="E142" s="26">
        <v>11726</v>
      </c>
      <c r="F142" s="26">
        <v>14426</v>
      </c>
      <c r="G142" s="27"/>
      <c r="H142" s="7"/>
      <c r="I142" s="28">
        <f t="shared" si="14"/>
        <v>2776</v>
      </c>
      <c r="J142" s="27">
        <f t="shared" si="14"/>
        <v>-2644</v>
      </c>
      <c r="K142" s="7"/>
      <c r="L142" s="124">
        <f t="shared" si="22"/>
        <v>-0.72568590071358918</v>
      </c>
      <c r="M142" s="27">
        <f t="shared" ca="1" si="15"/>
        <v>2.8647794063965735E-9</v>
      </c>
      <c r="N142" s="44"/>
      <c r="O142" s="44"/>
      <c r="P142" s="7"/>
      <c r="Q142" s="28">
        <f t="shared" ca="1" si="16"/>
        <v>2818.4359200190852</v>
      </c>
      <c r="R142" s="27">
        <f t="shared" ca="1" si="17"/>
        <v>-2646.0458181839758</v>
      </c>
      <c r="S142" s="7"/>
      <c r="T142" s="28">
        <f t="shared" ca="1" si="18"/>
        <v>-0.72951316159137636</v>
      </c>
      <c r="U142" s="27">
        <f t="shared" ca="1" si="19"/>
        <v>-0.68697009482831484</v>
      </c>
      <c r="V142" s="7"/>
      <c r="W142" s="28">
        <f t="shared" ca="1" si="20"/>
        <v>-0.72563237707949735</v>
      </c>
      <c r="X142" s="27">
        <f t="shared" ca="1" si="24"/>
        <v>39.686693489903746</v>
      </c>
      <c r="Y142" s="7"/>
      <c r="Z142" s="28">
        <f t="shared" si="23"/>
        <v>39.842999999999897</v>
      </c>
      <c r="AA142" s="27">
        <f t="shared" si="21"/>
        <v>0.69539153387209895</v>
      </c>
      <c r="AB142" s="7"/>
      <c r="AC142" s="28">
        <f t="shared" ca="1" si="13"/>
        <v>-0.15630651009615093</v>
      </c>
      <c r="AD142" s="27"/>
      <c r="AE142" s="7"/>
    </row>
    <row r="143" spans="1:31" s="26" customFormat="1" x14ac:dyDescent="0.25">
      <c r="A143" s="26">
        <v>58</v>
      </c>
      <c r="B143" s="26">
        <v>-632</v>
      </c>
      <c r="C143" s="26">
        <v>14367</v>
      </c>
      <c r="D143" s="26">
        <v>11648</v>
      </c>
      <c r="E143" s="26">
        <v>11868</v>
      </c>
      <c r="F143" s="26">
        <v>14557</v>
      </c>
      <c r="G143" s="27"/>
      <c r="H143" s="7"/>
      <c r="I143" s="28">
        <f t="shared" si="14"/>
        <v>2499</v>
      </c>
      <c r="J143" s="27">
        <f t="shared" si="14"/>
        <v>-2909</v>
      </c>
      <c r="K143" s="7"/>
      <c r="L143" s="124">
        <f t="shared" si="22"/>
        <v>-0.65392065129322019</v>
      </c>
      <c r="M143" s="27">
        <f t="shared" ca="1" si="15"/>
        <v>1.4203529414004345E-7</v>
      </c>
      <c r="N143" s="44"/>
      <c r="O143" s="44"/>
      <c r="P143" s="7"/>
      <c r="Q143" s="28">
        <f t="shared" ca="1" si="16"/>
        <v>2541.4359200190852</v>
      </c>
      <c r="R143" s="27">
        <f t="shared" ca="1" si="17"/>
        <v>-2911.0458181839758</v>
      </c>
      <c r="S143" s="7"/>
      <c r="T143" s="28">
        <f t="shared" ca="1" si="18"/>
        <v>-0.65781554223963223</v>
      </c>
      <c r="U143" s="27">
        <f t="shared" ca="1" si="19"/>
        <v>-0.75576976332931045</v>
      </c>
      <c r="V143" s="7"/>
      <c r="W143" s="28">
        <f t="shared" ca="1" si="20"/>
        <v>-0.65354377559204002</v>
      </c>
      <c r="X143" s="27">
        <f t="shared" ca="1" si="24"/>
        <v>33.97018412488967</v>
      </c>
      <c r="Y143" s="7"/>
      <c r="Z143" s="28">
        <f t="shared" si="23"/>
        <v>34.154999999999895</v>
      </c>
      <c r="AA143" s="27">
        <f t="shared" si="21"/>
        <v>0.59611720601866136</v>
      </c>
      <c r="AB143" s="7"/>
      <c r="AC143" s="28">
        <f t="shared" ca="1" si="13"/>
        <v>-0.18481587511022468</v>
      </c>
      <c r="AD143" s="27"/>
      <c r="AE143" s="7"/>
    </row>
    <row r="144" spans="1:31" s="26" customFormat="1" x14ac:dyDescent="0.25">
      <c r="A144" s="26">
        <v>59</v>
      </c>
      <c r="B144" s="26">
        <v>-633</v>
      </c>
      <c r="C144" s="26">
        <v>14215</v>
      </c>
      <c r="D144" s="26">
        <v>11529</v>
      </c>
      <c r="E144" s="26">
        <v>12018</v>
      </c>
      <c r="F144" s="26">
        <v>14682</v>
      </c>
      <c r="G144" s="27"/>
      <c r="H144" s="7"/>
      <c r="I144" s="28">
        <f t="shared" si="14"/>
        <v>2197</v>
      </c>
      <c r="J144" s="27">
        <f t="shared" si="14"/>
        <v>-3153</v>
      </c>
      <c r="K144" s="7"/>
      <c r="L144" s="124">
        <f t="shared" si="22"/>
        <v>-0.5755928306415049</v>
      </c>
      <c r="M144" s="27">
        <f t="shared" ca="1" si="15"/>
        <v>3.3382094867766374E-7</v>
      </c>
      <c r="N144" s="44"/>
      <c r="O144" s="44"/>
      <c r="P144" s="7"/>
      <c r="Q144" s="28">
        <f t="shared" ca="1" si="16"/>
        <v>2239.4359200190852</v>
      </c>
      <c r="R144" s="27">
        <f t="shared" ca="1" si="17"/>
        <v>-3155.0458181839758</v>
      </c>
      <c r="S144" s="7"/>
      <c r="T144" s="28">
        <f t="shared" ca="1" si="18"/>
        <v>-0.57964701861426493</v>
      </c>
      <c r="U144" s="27">
        <f t="shared" ca="1" si="19"/>
        <v>-0.81911738262834044</v>
      </c>
      <c r="V144" s="7"/>
      <c r="W144" s="28">
        <f t="shared" ca="1" si="20"/>
        <v>-0.57501505823936228</v>
      </c>
      <c r="X144" s="27">
        <f t="shared" ca="1" si="24"/>
        <v>28.187530276814812</v>
      </c>
      <c r="Y144" s="7"/>
      <c r="Z144" s="28">
        <f t="shared" si="23"/>
        <v>28.457999999999895</v>
      </c>
      <c r="AA144" s="27">
        <f t="shared" si="21"/>
        <v>0.49668579853254446</v>
      </c>
      <c r="AB144" s="7"/>
      <c r="AC144" s="28">
        <f t="shared" ca="1" si="13"/>
        <v>-0.27046972318508367</v>
      </c>
      <c r="AD144" s="27"/>
      <c r="AE144" s="7"/>
    </row>
    <row r="145" spans="1:31" s="26" customFormat="1" x14ac:dyDescent="0.25">
      <c r="A145" s="26">
        <v>60</v>
      </c>
      <c r="B145" s="26">
        <v>-601</v>
      </c>
      <c r="C145" s="26">
        <v>14063</v>
      </c>
      <c r="D145" s="26">
        <v>11437</v>
      </c>
      <c r="E145" s="26">
        <v>12174</v>
      </c>
      <c r="F145" s="26">
        <v>14786</v>
      </c>
      <c r="G145" s="27"/>
      <c r="H145" s="7"/>
      <c r="I145" s="28">
        <f t="shared" si="14"/>
        <v>1889</v>
      </c>
      <c r="J145" s="27">
        <f t="shared" si="14"/>
        <v>-3349</v>
      </c>
      <c r="K145" s="7"/>
      <c r="L145" s="124">
        <f t="shared" si="22"/>
        <v>-0.49595495338723677</v>
      </c>
      <c r="M145" s="27">
        <f t="shared" ca="1" si="15"/>
        <v>9.0448378124062196E-7</v>
      </c>
      <c r="N145" s="44"/>
      <c r="O145" s="44"/>
      <c r="P145" s="7"/>
      <c r="Q145" s="28">
        <f t="shared" ca="1" si="16"/>
        <v>1931.4359200190852</v>
      </c>
      <c r="R145" s="27">
        <f t="shared" ca="1" si="17"/>
        <v>-3351.0458181839758</v>
      </c>
      <c r="S145" s="7"/>
      <c r="T145" s="28">
        <f t="shared" ca="1" si="18"/>
        <v>-0.49992547796322806</v>
      </c>
      <c r="U145" s="27">
        <f t="shared" ca="1" si="19"/>
        <v>-0.87000317518002035</v>
      </c>
      <c r="V145" s="7"/>
      <c r="W145" s="28">
        <f t="shared" ca="1" si="20"/>
        <v>-0.49500390986497261</v>
      </c>
      <c r="X145" s="27">
        <f t="shared" ca="1" si="24"/>
        <v>22.757413982804223</v>
      </c>
      <c r="Y145" s="7"/>
      <c r="Z145" s="28">
        <f t="shared" si="23"/>
        <v>23.048999999999896</v>
      </c>
      <c r="AA145" s="27">
        <f t="shared" si="21"/>
        <v>0.40228093929217124</v>
      </c>
      <c r="AB145" s="7"/>
      <c r="AC145" s="28">
        <f t="shared" ca="1" si="13"/>
        <v>-0.29158601719567301</v>
      </c>
      <c r="AD145" s="27"/>
      <c r="AE145" s="7"/>
    </row>
    <row r="146" spans="1:31" s="26" customFormat="1" x14ac:dyDescent="0.25">
      <c r="A146" s="26">
        <v>61</v>
      </c>
      <c r="B146" s="26">
        <v>-617</v>
      </c>
      <c r="C146" s="26">
        <v>13895</v>
      </c>
      <c r="D146" s="26">
        <v>11343</v>
      </c>
      <c r="E146" s="26">
        <v>12338</v>
      </c>
      <c r="F146" s="26">
        <v>14863</v>
      </c>
      <c r="G146" s="27"/>
      <c r="H146" s="7"/>
      <c r="I146" s="28">
        <f t="shared" si="14"/>
        <v>1557</v>
      </c>
      <c r="J146" s="27">
        <f t="shared" si="14"/>
        <v>-3520</v>
      </c>
      <c r="K146" s="7"/>
      <c r="L146" s="124">
        <f t="shared" si="22"/>
        <v>-0.40961435262874074</v>
      </c>
      <c r="M146" s="27">
        <f t="shared" ca="1" si="15"/>
        <v>6.3518099838773883E-7</v>
      </c>
      <c r="N146" s="44"/>
      <c r="O146" s="44"/>
      <c r="P146" s="7"/>
      <c r="Q146" s="28">
        <f t="shared" ca="1" si="16"/>
        <v>1599.4359200190852</v>
      </c>
      <c r="R146" s="27">
        <f t="shared" ca="1" si="17"/>
        <v>-3522.0458181839758</v>
      </c>
      <c r="S146" s="7"/>
      <c r="T146" s="28">
        <f t="shared" ca="1" si="18"/>
        <v>-0.41399186920951303</v>
      </c>
      <c r="U146" s="27">
        <f t="shared" ca="1" si="19"/>
        <v>-0.91439843296745527</v>
      </c>
      <c r="V146" s="7"/>
      <c r="W146" s="28">
        <f t="shared" ca="1" si="20"/>
        <v>-0.40881737019581782</v>
      </c>
      <c r="X146" s="27">
        <f t="shared" ca="1" si="24"/>
        <v>17.207813145652437</v>
      </c>
      <c r="Y146" s="7"/>
      <c r="Z146" s="28">
        <f t="shared" si="23"/>
        <v>17.495999999999896</v>
      </c>
      <c r="AA146" s="27">
        <f t="shared" si="21"/>
        <v>0.30536280592892606</v>
      </c>
      <c r="AB146" s="7"/>
      <c r="AC146" s="28">
        <f t="shared" ca="1" si="13"/>
        <v>-0.28818685434745817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13725</v>
      </c>
      <c r="D147" s="26">
        <v>11281</v>
      </c>
      <c r="E147" s="26">
        <v>12520</v>
      </c>
      <c r="F147" s="26">
        <v>14942</v>
      </c>
      <c r="G147" s="27"/>
      <c r="H147" s="7"/>
      <c r="I147" s="28">
        <f t="shared" si="14"/>
        <v>1205</v>
      </c>
      <c r="J147" s="27">
        <f t="shared" si="14"/>
        <v>-3661</v>
      </c>
      <c r="K147" s="7"/>
      <c r="L147" s="124">
        <f t="shared" si="22"/>
        <v>-0.31794629892967297</v>
      </c>
      <c r="M147" s="27">
        <f t="shared" ca="1" si="15"/>
        <v>2.0083222762045752E-7</v>
      </c>
      <c r="N147" s="44"/>
      <c r="O147" s="44"/>
      <c r="P147" s="7"/>
      <c r="Q147" s="28">
        <f t="shared" ca="1" si="16"/>
        <v>1247.4359200190852</v>
      </c>
      <c r="R147" s="27">
        <f t="shared" ca="1" si="17"/>
        <v>-3663.0458181839758</v>
      </c>
      <c r="S147" s="7"/>
      <c r="T147" s="28">
        <f t="shared" ca="1" si="18"/>
        <v>-0.32288153703689948</v>
      </c>
      <c r="U147" s="27">
        <f t="shared" ca="1" si="19"/>
        <v>-0.95100504903779637</v>
      </c>
      <c r="V147" s="7"/>
      <c r="W147" s="28">
        <f t="shared" ca="1" si="20"/>
        <v>-0.31749815584134017</v>
      </c>
      <c r="X147" s="27">
        <f t="shared" ca="1" si="24"/>
        <v>11.580790428721684</v>
      </c>
      <c r="Y147" s="7"/>
      <c r="Z147" s="28">
        <f t="shared" si="23"/>
        <v>11.852999999999895</v>
      </c>
      <c r="AA147" s="27">
        <f t="shared" si="21"/>
        <v>0.20687387623888603</v>
      </c>
      <c r="AB147" s="7"/>
      <c r="AC147" s="28">
        <f t="shared" ca="1" si="13"/>
        <v>-0.27220957127821066</v>
      </c>
      <c r="AD147" s="27"/>
      <c r="AE147" s="7"/>
    </row>
    <row r="148" spans="1:31" s="26" customFormat="1" x14ac:dyDescent="0.25">
      <c r="A148" s="26">
        <v>63</v>
      </c>
      <c r="B148" s="26">
        <v>-641</v>
      </c>
      <c r="C148" s="26">
        <v>13529</v>
      </c>
      <c r="D148" s="26">
        <v>11225</v>
      </c>
      <c r="E148" s="26">
        <v>12701</v>
      </c>
      <c r="F148" s="26">
        <v>14989</v>
      </c>
      <c r="G148" s="27"/>
      <c r="H148" s="7"/>
      <c r="I148" s="28">
        <f t="shared" si="14"/>
        <v>828</v>
      </c>
      <c r="J148" s="27">
        <f t="shared" si="14"/>
        <v>-3764</v>
      </c>
      <c r="K148" s="7"/>
      <c r="L148" s="124">
        <f t="shared" si="22"/>
        <v>-0.2210591603648068</v>
      </c>
      <c r="M148" s="27">
        <f t="shared" ca="1" si="15"/>
        <v>1.6778712701867784E-6</v>
      </c>
      <c r="N148" s="44"/>
      <c r="O148" s="44"/>
      <c r="P148" s="7"/>
      <c r="Q148" s="28">
        <f t="shared" ca="1" si="16"/>
        <v>870.43592001908507</v>
      </c>
      <c r="R148" s="27">
        <f t="shared" ca="1" si="17"/>
        <v>-3766.0458181839758</v>
      </c>
      <c r="S148" s="7"/>
      <c r="T148" s="28">
        <f t="shared" ca="1" si="18"/>
        <v>-0.22530030059066281</v>
      </c>
      <c r="U148" s="27">
        <f t="shared" ca="1" si="19"/>
        <v>-0.97774605226648525</v>
      </c>
      <c r="V148" s="7"/>
      <c r="W148" s="28">
        <f t="shared" ca="1" si="20"/>
        <v>-0.21976383366077157</v>
      </c>
      <c r="X148" s="27">
        <f t="shared" ca="1" si="24"/>
        <v>5.786534189669851</v>
      </c>
      <c r="Y148" s="7"/>
      <c r="Z148" s="28">
        <f t="shared" si="23"/>
        <v>6.0839999999998957</v>
      </c>
      <c r="AA148" s="27">
        <f t="shared" si="21"/>
        <v>0.10618583169133318</v>
      </c>
      <c r="AB148" s="7"/>
      <c r="AC148" s="28">
        <f t="shared" ref="AC148:AC149" ca="1" si="25">X148-Z148</f>
        <v>-0.29746581033004471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13349</v>
      </c>
      <c r="D149" s="26">
        <v>11193</v>
      </c>
      <c r="E149" s="26">
        <v>12895</v>
      </c>
      <c r="F149" s="26">
        <v>15028</v>
      </c>
      <c r="G149" s="27"/>
      <c r="H149" s="7"/>
      <c r="I149" s="28">
        <f t="shared" ref="I149:J149" si="26">C149-E149</f>
        <v>454</v>
      </c>
      <c r="J149" s="27">
        <f t="shared" si="26"/>
        <v>-3835</v>
      </c>
      <c r="K149" s="7"/>
      <c r="L149" s="124">
        <f t="shared" si="22"/>
        <v>-0.12349784708274644</v>
      </c>
      <c r="M149" s="27">
        <f t="shared" ref="M149" ca="1" si="27">(W149-L149)^2</f>
        <v>4.1569052984118927E-7</v>
      </c>
      <c r="N149" s="44"/>
      <c r="O149" s="44"/>
      <c r="P149" s="7"/>
      <c r="Q149" s="28">
        <f t="shared" ref="Q149" ca="1" si="28">I149-$J$4</f>
        <v>496.43592001908513</v>
      </c>
      <c r="R149" s="27">
        <f t="shared" ref="R149" ca="1" si="29">J149-$J$3</f>
        <v>-3837.0458181839758</v>
      </c>
      <c r="S149" s="7"/>
      <c r="T149" s="28">
        <f t="shared" ref="T149" ca="1" si="30">Q149/$J$7</f>
        <v>-0.12849557265726094</v>
      </c>
      <c r="U149" s="27">
        <f t="shared" ref="U149" ca="1" si="31">R149/$J$6</f>
        <v>-0.99617917099694064</v>
      </c>
      <c r="V149" s="7"/>
      <c r="W149" s="28">
        <f t="shared" ref="W149" ca="1" si="32">(T149-U149*SIN(-$J$11*PI()/180))/(COS(-$J$11*PI()/180))</f>
        <v>-0.12285310641407322</v>
      </c>
      <c r="X149" s="27">
        <f ca="1">IF(MOD(ATAN2(U149,W149)*180/PI()-$J$9+360,360)&gt;5,MOD(ATAN2(U149,W149)*180/PI()-$J$9+360,360)-360,MOD(ATAN2(U149,W149)*180/PI()-$J$9+360,360))</f>
        <v>0.14938955800420217</v>
      </c>
      <c r="Y149" s="7"/>
      <c r="Z149" s="28">
        <f t="shared" si="23"/>
        <v>0.40499999999989633</v>
      </c>
      <c r="AA149" s="27">
        <f t="shared" ref="AA149" si="33">Z149*PI()/180</f>
        <v>7.0685834705752253E-3</v>
      </c>
      <c r="AB149" s="7"/>
      <c r="AC149" s="28">
        <f t="shared" ca="1" si="25"/>
        <v>-0.25561044199569416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40023</v>
      </c>
    </row>
    <row r="155" spans="1:31" x14ac:dyDescent="0.25">
      <c r="A155" t="s">
        <v>177</v>
      </c>
      <c r="B155">
        <v>40023</v>
      </c>
    </row>
    <row r="156" spans="1:31" x14ac:dyDescent="0.25">
      <c r="A156" s="31" t="s">
        <v>188</v>
      </c>
      <c r="B156" s="31">
        <v>-39978</v>
      </c>
    </row>
    <row r="157" spans="1:31" x14ac:dyDescent="0.25">
      <c r="A157" t="s">
        <v>183</v>
      </c>
      <c r="B157">
        <v>-39978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0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2.0458181839756295</v>
      </c>
      <c r="L3" s="102" t="s">
        <v>1</v>
      </c>
      <c r="M3" s="103">
        <v>1.0004878973130651</v>
      </c>
      <c r="N3" s="104" t="s">
        <v>18</v>
      </c>
      <c r="O3" s="102">
        <v>0.99763305022806159</v>
      </c>
      <c r="Q3" s="101" t="s">
        <v>194</v>
      </c>
      <c r="R3" s="101">
        <f ca="1">MAX(AC21:AC149)</f>
        <v>0.25532644681189254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-42.43592001908511</v>
      </c>
      <c r="L4" s="104" t="s">
        <v>5</v>
      </c>
      <c r="M4" s="106">
        <v>360.00413415180009</v>
      </c>
      <c r="N4" s="104" t="s">
        <v>21</v>
      </c>
      <c r="O4" s="104">
        <v>359.91606701652671</v>
      </c>
      <c r="Q4" s="105" t="s">
        <v>195</v>
      </c>
      <c r="R4" s="105">
        <f ca="1">MIN(AC21:AC149)</f>
        <v>-0.29813931588793352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-173.05353028178681</v>
      </c>
      <c r="N5" s="107" t="s">
        <v>24</v>
      </c>
      <c r="O5" s="107">
        <v>-173.04059757804598</v>
      </c>
      <c r="Q5" s="8"/>
      <c r="R5" s="8"/>
      <c r="T5" s="45" t="s">
        <v>55</v>
      </c>
      <c r="U5" s="47">
        <v>2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3851.7627449929482</v>
      </c>
      <c r="L6" s="107" t="s">
        <v>12</v>
      </c>
      <c r="M6" s="108">
        <v>-1.3942124936754994E-4</v>
      </c>
      <c r="N6" s="107" t="s">
        <v>26</v>
      </c>
      <c r="O6" s="107">
        <v>-1.1340636600327984E-4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-3863.4476640159387</v>
      </c>
      <c r="L7" s="109" t="s">
        <v>15</v>
      </c>
      <c r="M7" s="110">
        <f ca="1">SUM(M20:M84)</f>
        <v>9.3585465929659135E-4</v>
      </c>
      <c r="N7" s="109" t="s">
        <v>15</v>
      </c>
      <c r="O7" s="89">
        <f ca="1">SUM(M85:M149)</f>
        <v>9.1857225854733359E-4</v>
      </c>
      <c r="Q7" s="101" t="s">
        <v>194</v>
      </c>
      <c r="R7" s="101">
        <f ca="1">MAX(AD21:AD83)</f>
        <v>0.14742985580204504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-6.9543363916977796E-2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-173.11892565284268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-172.79428101665647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-0.32464463618618805</v>
      </c>
      <c r="L11" s="113" t="s">
        <v>208</v>
      </c>
      <c r="M11" s="114">
        <f>(M6+O6)/2</f>
        <v>-1.2641380768541489E-4</v>
      </c>
      <c r="N11" s="115"/>
      <c r="O11" s="115"/>
      <c r="Q11" s="101" t="s">
        <v>194</v>
      </c>
      <c r="R11" s="101">
        <f ca="1">MAX(W20:W149)</f>
        <v>1.000172764464643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0.99906047377056328</v>
      </c>
      <c r="N12" s="118"/>
      <c r="O12" s="118"/>
      <c r="Q12" s="105" t="s">
        <v>195</v>
      </c>
      <c r="R12" s="105">
        <f ca="1">MIN(W20:W149)</f>
        <v>-1.0040235326460856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-173.04706392991639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13391</v>
      </c>
      <c r="D20" s="26">
        <v>11234</v>
      </c>
      <c r="E20" s="26">
        <v>12944</v>
      </c>
      <c r="F20" s="26">
        <v>15077</v>
      </c>
      <c r="G20" s="27"/>
      <c r="H20" s="7"/>
      <c r="I20" s="28">
        <f>C20-E20</f>
        <v>447</v>
      </c>
      <c r="J20" s="27">
        <f>D20-F20</f>
        <v>-3843</v>
      </c>
      <c r="K20" s="7"/>
      <c r="L20" s="124">
        <f>$M$3*SIN(2*PI()/$M$4*($Z20+$M$5))+$M$6</f>
        <v>-0.12117484990921323</v>
      </c>
      <c r="M20" s="27">
        <f ca="1">(W20-L20)^2</f>
        <v>2.1139492533396783E-8</v>
      </c>
      <c r="N20" s="44"/>
      <c r="O20" s="44"/>
      <c r="P20" s="7"/>
      <c r="Q20" s="28">
        <f ca="1">I20-$J$4</f>
        <v>489.43592001908513</v>
      </c>
      <c r="R20" s="27">
        <f ca="1">J20-$J$3</f>
        <v>-3845.0458181839758</v>
      </c>
      <c r="S20" s="7"/>
      <c r="T20" s="28">
        <f ca="1">Q20/$J$7</f>
        <v>-0.12668371946064647</v>
      </c>
      <c r="U20" s="27">
        <f ca="1">R20/$J$6</f>
        <v>-0.99825614212149905</v>
      </c>
      <c r="V20" s="7"/>
      <c r="W20" s="28">
        <f ca="1">(T20-U20*SIN(-$J$11*PI()/180))/(COS(-$J$11*PI()/180))</f>
        <v>-0.12102945564339303</v>
      </c>
      <c r="X20" s="27">
        <f ca="1">IF(MOD(ATAN2(U20,W20)*180/PI()-$J$9+360,360)&gt;5,MOD(ATAN2(U20,W20)*180/PI()-$J$9+360,360)-360,MOD(ATAN2(U20,W20)*180/PI()-$J$9+360,360))</f>
        <v>3.1776806347181719E-2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3.1776806347181719E-2</v>
      </c>
      <c r="AD20" s="27">
        <f ca="1">INDIRECT("AC"&amp;AE20)-AC20</f>
        <v>-0.26515532155926458</v>
      </c>
      <c r="AE20" s="7">
        <v>149</v>
      </c>
    </row>
    <row r="21" spans="1:31" s="26" customFormat="1" x14ac:dyDescent="0.25">
      <c r="A21" s="26">
        <v>1</v>
      </c>
      <c r="B21" s="26">
        <v>660</v>
      </c>
      <c r="C21" s="26">
        <v>13577</v>
      </c>
      <c r="D21" s="26">
        <v>11266</v>
      </c>
      <c r="E21" s="26">
        <v>12752</v>
      </c>
      <c r="F21" s="26">
        <v>15045</v>
      </c>
      <c r="G21" s="27"/>
      <c r="H21" s="7"/>
      <c r="I21" s="28">
        <f t="shared" ref="I21:J84" si="1">C21-E21</f>
        <v>825</v>
      </c>
      <c r="J21" s="27">
        <f t="shared" si="1"/>
        <v>-3779</v>
      </c>
      <c r="K21" s="7"/>
      <c r="L21" s="124">
        <f t="shared" ref="L21:L84" si="2">$M$3*SIN(2*PI()/$M$4*($Z21+$M$5))+$M$6</f>
        <v>-0.22330082027366221</v>
      </c>
      <c r="M21" s="27">
        <f t="shared" ref="M21:M84" ca="1" si="3">(W21-L21)^2</f>
        <v>1.8797197640076363E-5</v>
      </c>
      <c r="N21" s="44"/>
      <c r="O21" s="44"/>
      <c r="P21" s="7"/>
      <c r="Q21" s="28">
        <f t="shared" ref="Q21:Q84" ca="1" si="4">I21-$J$4</f>
        <v>867.43592001908507</v>
      </c>
      <c r="R21" s="27">
        <f t="shared" ref="R21:R84" ca="1" si="5">J21-$J$3</f>
        <v>-3781.0458181839758</v>
      </c>
      <c r="S21" s="7"/>
      <c r="T21" s="28">
        <f t="shared" ref="T21:T84" ca="1" si="6">Q21/$J$7</f>
        <v>-0.22452379207782805</v>
      </c>
      <c r="U21" s="27">
        <f t="shared" ref="U21:U84" ca="1" si="7">R21/$J$6</f>
        <v>-0.98164037312503216</v>
      </c>
      <c r="V21" s="7"/>
      <c r="W21" s="28">
        <f t="shared" ref="W21:W84" ca="1" si="8">(T21-U21*SIN(-$J$11*PI()/180))/(COS(-$J$11*PI()/180))</f>
        <v>-0.21896524676603069</v>
      </c>
      <c r="X21" s="27">
        <f ca="1">MOD(ATAN2(U21,W21)*180/PI()-$J$9+360,360)</f>
        <v>5.6934978026980048</v>
      </c>
      <c r="Y21" s="7"/>
      <c r="Z21" s="28">
        <f>360/40000*B21+Z20</f>
        <v>5.9399999999999995</v>
      </c>
      <c r="AA21" s="27">
        <f t="shared" ref="AA21:AA84" si="9">Z21*PI()/180</f>
        <v>0.10367255756846316</v>
      </c>
      <c r="AB21" s="7"/>
      <c r="AC21" s="28">
        <f t="shared" ca="1" si="0"/>
        <v>-0.24650219730199474</v>
      </c>
      <c r="AD21" s="27">
        <f t="shared" ref="AD21:AD83" ca="1" si="10">INDIRECT("AC"&amp;AE21)-AC21</f>
        <v>-4.0720358738847828E-2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13762</v>
      </c>
      <c r="D22" s="26">
        <v>11317</v>
      </c>
      <c r="E22" s="26">
        <v>12566</v>
      </c>
      <c r="F22" s="26">
        <v>14991</v>
      </c>
      <c r="G22" s="27"/>
      <c r="H22" s="7"/>
      <c r="I22" s="28">
        <f t="shared" si="1"/>
        <v>1196</v>
      </c>
      <c r="J22" s="27">
        <f t="shared" si="1"/>
        <v>-3674</v>
      </c>
      <c r="K22" s="7"/>
      <c r="L22" s="124">
        <f t="shared" si="2"/>
        <v>-0.31990505632282734</v>
      </c>
      <c r="M22" s="27">
        <f t="shared" ca="1" si="3"/>
        <v>2.261560970907793E-5</v>
      </c>
      <c r="N22" s="44"/>
      <c r="O22" s="44"/>
      <c r="P22" s="7"/>
      <c r="Q22" s="28">
        <f t="shared" ca="1" si="4"/>
        <v>1238.4359200190852</v>
      </c>
      <c r="R22" s="27">
        <f t="shared" ca="1" si="5"/>
        <v>-3676.0458181839758</v>
      </c>
      <c r="S22" s="7"/>
      <c r="T22" s="28">
        <f t="shared" ca="1" si="6"/>
        <v>-0.32055201149839518</v>
      </c>
      <c r="U22" s="27">
        <f t="shared" ca="1" si="7"/>
        <v>-0.9543801271152037</v>
      </c>
      <c r="V22" s="7"/>
      <c r="W22" s="28">
        <f t="shared" ca="1" si="8"/>
        <v>-0.31514946911312569</v>
      </c>
      <c r="X22" s="27">
        <f t="shared" ref="X22:X83" ca="1" si="11">MOD(ATAN2(U22,W22)*180/PI()-$J$9+360,360)</f>
        <v>11.392860684112065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-0.29813931588793352</v>
      </c>
      <c r="AD22" s="27">
        <f t="shared" ca="1" si="10"/>
        <v>4.6034024268141849E-2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13943</v>
      </c>
      <c r="D23" s="26">
        <v>11390</v>
      </c>
      <c r="E23" s="26">
        <v>12388</v>
      </c>
      <c r="F23" s="26">
        <v>14923</v>
      </c>
      <c r="G23" s="27"/>
      <c r="H23" s="7"/>
      <c r="I23" s="28">
        <f t="shared" si="1"/>
        <v>1555</v>
      </c>
      <c r="J23" s="27">
        <f t="shared" si="1"/>
        <v>-3533</v>
      </c>
      <c r="K23" s="7"/>
      <c r="L23" s="124">
        <f t="shared" si="2"/>
        <v>-0.41200188412752742</v>
      </c>
      <c r="M23" s="27">
        <f t="shared" ca="1" si="3"/>
        <v>1.3848210472271168E-5</v>
      </c>
      <c r="N23" s="44"/>
      <c r="O23" s="44"/>
      <c r="P23" s="7"/>
      <c r="Q23" s="28">
        <f t="shared" ca="1" si="4"/>
        <v>1597.4359200190852</v>
      </c>
      <c r="R23" s="27">
        <f t="shared" ca="1" si="5"/>
        <v>-3535.0458181839758</v>
      </c>
      <c r="S23" s="7"/>
      <c r="T23" s="28">
        <f t="shared" ca="1" si="6"/>
        <v>-0.41347419686762321</v>
      </c>
      <c r="U23" s="27">
        <f t="shared" ca="1" si="7"/>
        <v>-0.9177735110448626</v>
      </c>
      <c r="V23" s="7"/>
      <c r="W23" s="28">
        <f t="shared" ca="1" si="8"/>
        <v>-0.40828056574928145</v>
      </c>
      <c r="X23" s="27">
        <f t="shared" ca="1" si="11"/>
        <v>17.101285533154908</v>
      </c>
      <c r="Y23" s="7"/>
      <c r="Z23" s="28">
        <f t="shared" si="12"/>
        <v>17.360999999999997</v>
      </c>
      <c r="AA23" s="27">
        <f t="shared" si="9"/>
        <v>0.30300661143873547</v>
      </c>
      <c r="AB23" s="7"/>
      <c r="AC23" s="28">
        <f t="shared" ca="1" si="0"/>
        <v>-0.25971446684508948</v>
      </c>
      <c r="AD23" s="27">
        <f t="shared" ca="1" si="10"/>
        <v>-2.2267123498249219E-2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14106</v>
      </c>
      <c r="D24" s="26">
        <v>11476</v>
      </c>
      <c r="E24" s="26">
        <v>12225</v>
      </c>
      <c r="F24" s="26">
        <v>14842</v>
      </c>
      <c r="G24" s="27"/>
      <c r="H24" s="7"/>
      <c r="I24" s="28">
        <f t="shared" si="1"/>
        <v>1881</v>
      </c>
      <c r="J24" s="27">
        <f t="shared" si="1"/>
        <v>-3366</v>
      </c>
      <c r="K24" s="7"/>
      <c r="L24" s="124">
        <f t="shared" si="2"/>
        <v>-0.49652518368266502</v>
      </c>
      <c r="M24" s="27">
        <f t="shared" ca="1" si="3"/>
        <v>1.3082721295879437E-5</v>
      </c>
      <c r="N24" s="44"/>
      <c r="O24" s="44"/>
      <c r="P24" s="7"/>
      <c r="Q24" s="28">
        <f t="shared" ca="1" si="4"/>
        <v>1923.4359200190852</v>
      </c>
      <c r="R24" s="27">
        <f t="shared" ca="1" si="5"/>
        <v>-3368.0458181839758</v>
      </c>
      <c r="S24" s="7"/>
      <c r="T24" s="28">
        <f t="shared" ca="1" si="6"/>
        <v>-0.49785478859566867</v>
      </c>
      <c r="U24" s="27">
        <f t="shared" ca="1" si="7"/>
        <v>-0.87441673881970683</v>
      </c>
      <c r="V24" s="7"/>
      <c r="W24" s="28">
        <f t="shared" ca="1" si="8"/>
        <v>-0.49290817921821112</v>
      </c>
      <c r="X24" s="27">
        <f t="shared" ca="1" si="11"/>
        <v>22.528855007474533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-0.26814499252546398</v>
      </c>
      <c r="AD24" s="27">
        <f t="shared" ca="1" si="10"/>
        <v>2.5044230372859744E-2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14268</v>
      </c>
      <c r="D25" s="26">
        <v>11569</v>
      </c>
      <c r="E25" s="26">
        <v>12068</v>
      </c>
      <c r="F25" s="26">
        <v>14738</v>
      </c>
      <c r="G25" s="27"/>
      <c r="H25" s="7"/>
      <c r="I25" s="28">
        <f t="shared" si="1"/>
        <v>2200</v>
      </c>
      <c r="J25" s="27">
        <f t="shared" si="1"/>
        <v>-3169</v>
      </c>
      <c r="K25" s="7"/>
      <c r="L25" s="124">
        <f t="shared" si="2"/>
        <v>-0.57748251878631851</v>
      </c>
      <c r="M25" s="27">
        <f t="shared" ca="1" si="3"/>
        <v>2.9394298305502171E-6</v>
      </c>
      <c r="N25" s="44"/>
      <c r="O25" s="44"/>
      <c r="P25" s="7"/>
      <c r="Q25" s="28">
        <f t="shared" ca="1" si="4"/>
        <v>2242.4359200190852</v>
      </c>
      <c r="R25" s="27">
        <f t="shared" ca="1" si="5"/>
        <v>-3171.0458181839758</v>
      </c>
      <c r="S25" s="7"/>
      <c r="T25" s="28">
        <f t="shared" ca="1" si="6"/>
        <v>-0.58042352712709966</v>
      </c>
      <c r="U25" s="27">
        <f t="shared" ca="1" si="7"/>
        <v>-0.82327132487745724</v>
      </c>
      <c r="V25" s="7"/>
      <c r="W25" s="28">
        <f t="shared" ca="1" si="8"/>
        <v>-0.57576804223922018</v>
      </c>
      <c r="X25" s="27">
        <f t="shared" ca="1" si="11"/>
        <v>28.086562260297057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-0.20943773970293833</v>
      </c>
      <c r="AD25" s="27">
        <f t="shared" ca="1" si="10"/>
        <v>-2.5459907600914988E-2</v>
      </c>
      <c r="AE25" s="7">
        <v>144</v>
      </c>
    </row>
    <row r="26" spans="1:31" s="26" customFormat="1" x14ac:dyDescent="0.25">
      <c r="A26" s="26">
        <v>6</v>
      </c>
      <c r="B26" s="26">
        <v>625</v>
      </c>
      <c r="C26" s="26">
        <v>14419</v>
      </c>
      <c r="D26" s="26">
        <v>11688</v>
      </c>
      <c r="E26" s="26">
        <v>11923</v>
      </c>
      <c r="F26" s="26">
        <v>14625</v>
      </c>
      <c r="G26" s="27"/>
      <c r="H26" s="7"/>
      <c r="I26" s="28">
        <f t="shared" si="1"/>
        <v>2496</v>
      </c>
      <c r="J26" s="27">
        <f t="shared" si="1"/>
        <v>-2937</v>
      </c>
      <c r="K26" s="7"/>
      <c r="L26" s="124">
        <f t="shared" si="2"/>
        <v>-0.65479132062058332</v>
      </c>
      <c r="M26" s="27">
        <f t="shared" ca="1" si="3"/>
        <v>4.2652811803707145E-6</v>
      </c>
      <c r="N26" s="44"/>
      <c r="O26" s="44"/>
      <c r="P26" s="7"/>
      <c r="Q26" s="28">
        <f t="shared" ca="1" si="4"/>
        <v>2538.4359200190852</v>
      </c>
      <c r="R26" s="27">
        <f t="shared" ca="1" si="5"/>
        <v>-2939.0458181839758</v>
      </c>
      <c r="S26" s="7"/>
      <c r="T26" s="28">
        <f t="shared" ca="1" si="6"/>
        <v>-0.65703903372679751</v>
      </c>
      <c r="U26" s="27">
        <f t="shared" ca="1" si="7"/>
        <v>-0.7630391622652648</v>
      </c>
      <c r="V26" s="7"/>
      <c r="W26" s="28">
        <f t="shared" ca="1" si="8"/>
        <v>-0.65272606490267071</v>
      </c>
      <c r="X26" s="27">
        <f t="shared" ca="1" si="11"/>
        <v>33.663575073784273</v>
      </c>
      <c r="Y26" s="7"/>
      <c r="Z26" s="28">
        <f t="shared" si="12"/>
        <v>33.920999999999992</v>
      </c>
      <c r="AA26" s="27">
        <f t="shared" si="9"/>
        <v>0.59203313556899639</v>
      </c>
      <c r="AB26" s="7"/>
      <c r="AC26" s="28">
        <f t="shared" ca="1" si="0"/>
        <v>-0.25742492621571955</v>
      </c>
      <c r="AD26" s="27">
        <f t="shared" ca="1" si="10"/>
        <v>2.3647483230675448E-2</v>
      </c>
      <c r="AE26" s="7">
        <v>143</v>
      </c>
    </row>
    <row r="27" spans="1:31" s="26" customFormat="1" x14ac:dyDescent="0.25">
      <c r="A27" s="26">
        <v>7</v>
      </c>
      <c r="B27" s="26">
        <v>634</v>
      </c>
      <c r="C27" s="26">
        <v>14548</v>
      </c>
      <c r="D27" s="26">
        <v>11817</v>
      </c>
      <c r="E27" s="26">
        <v>11773</v>
      </c>
      <c r="F27" s="26">
        <v>14483</v>
      </c>
      <c r="G27" s="27"/>
      <c r="H27" s="7"/>
      <c r="I27" s="28">
        <f t="shared" si="1"/>
        <v>2775</v>
      </c>
      <c r="J27" s="27">
        <f t="shared" si="1"/>
        <v>-2666</v>
      </c>
      <c r="K27" s="7"/>
      <c r="L27" s="124">
        <f t="shared" si="2"/>
        <v>-0.72676859537221261</v>
      </c>
      <c r="M27" s="27">
        <f t="shared" ca="1" si="3"/>
        <v>2.037533461667897E-6</v>
      </c>
      <c r="N27" s="44"/>
      <c r="O27" s="44"/>
      <c r="P27" s="7"/>
      <c r="Q27" s="28">
        <f t="shared" ca="1" si="4"/>
        <v>2817.4359200190852</v>
      </c>
      <c r="R27" s="27">
        <f t="shared" ca="1" si="5"/>
        <v>-2668.0458181839758</v>
      </c>
      <c r="S27" s="7"/>
      <c r="T27" s="28">
        <f t="shared" ca="1" si="6"/>
        <v>-0.72925432542043145</v>
      </c>
      <c r="U27" s="27">
        <f t="shared" ca="1" si="7"/>
        <v>-0.69268176542085036</v>
      </c>
      <c r="V27" s="7"/>
      <c r="W27" s="28">
        <f t="shared" ca="1" si="8"/>
        <v>-0.72534117340878768</v>
      </c>
      <c r="X27" s="27">
        <f t="shared" ca="1" si="11"/>
        <v>39.438308732844234</v>
      </c>
      <c r="Y27" s="7"/>
      <c r="Z27" s="28">
        <f t="shared" si="12"/>
        <v>39.626999999999995</v>
      </c>
      <c r="AA27" s="27">
        <f t="shared" si="9"/>
        <v>0.69162162268779281</v>
      </c>
      <c r="AB27" s="7"/>
      <c r="AC27" s="28">
        <f t="shared" ca="1" si="0"/>
        <v>-0.18869126715576101</v>
      </c>
      <c r="AD27" s="27">
        <f t="shared" ca="1" si="10"/>
        <v>3.1524885979251849E-2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14675</v>
      </c>
      <c r="D28" s="26">
        <v>11961</v>
      </c>
      <c r="E28" s="26">
        <v>11655</v>
      </c>
      <c r="F28" s="26">
        <v>14342</v>
      </c>
      <c r="G28" s="27"/>
      <c r="H28" s="7"/>
      <c r="I28" s="28">
        <f t="shared" si="1"/>
        <v>3020</v>
      </c>
      <c r="J28" s="27">
        <f t="shared" si="1"/>
        <v>-2381</v>
      </c>
      <c r="K28" s="7"/>
      <c r="L28" s="124">
        <f t="shared" si="2"/>
        <v>-0.79029383666061559</v>
      </c>
      <c r="M28" s="27">
        <f t="shared" ca="1" si="3"/>
        <v>1.2488754742603226E-6</v>
      </c>
      <c r="N28" s="44"/>
      <c r="O28" s="44"/>
      <c r="P28" s="7"/>
      <c r="Q28" s="28">
        <f t="shared" ca="1" si="4"/>
        <v>3062.4359200190852</v>
      </c>
      <c r="R28" s="27">
        <f t="shared" ca="1" si="5"/>
        <v>-2383.0458181839758</v>
      </c>
      <c r="S28" s="7"/>
      <c r="T28" s="28">
        <f t="shared" ca="1" si="6"/>
        <v>-0.79266918730193803</v>
      </c>
      <c r="U28" s="27">
        <f t="shared" ca="1" si="7"/>
        <v>-0.61868966910845868</v>
      </c>
      <c r="V28" s="7"/>
      <c r="W28" s="28">
        <f t="shared" ca="1" si="8"/>
        <v>-0.78917630568822139</v>
      </c>
      <c r="X28" s="27">
        <f t="shared" ca="1" si="11"/>
        <v>45.023583669350273</v>
      </c>
      <c r="Y28" s="7"/>
      <c r="Z28" s="28">
        <f t="shared" si="12"/>
        <v>45.215999999999994</v>
      </c>
      <c r="AA28" s="27">
        <f t="shared" si="9"/>
        <v>0.78916807458175586</v>
      </c>
      <c r="AB28" s="7"/>
      <c r="AC28" s="28">
        <f t="shared" ca="1" si="0"/>
        <v>-0.19241633064972063</v>
      </c>
      <c r="AD28" s="27">
        <f t="shared" ca="1" si="10"/>
        <v>1.9263330013515656E-2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14780</v>
      </c>
      <c r="D29" s="26">
        <v>12118</v>
      </c>
      <c r="E29" s="26">
        <v>11537</v>
      </c>
      <c r="F29" s="26">
        <v>14179</v>
      </c>
      <c r="G29" s="27"/>
      <c r="H29" s="7"/>
      <c r="I29" s="28">
        <f t="shared" si="1"/>
        <v>3243</v>
      </c>
      <c r="J29" s="27">
        <f t="shared" si="1"/>
        <v>-2061</v>
      </c>
      <c r="K29" s="7"/>
      <c r="L29" s="124">
        <f t="shared" si="2"/>
        <v>-0.84747854419034496</v>
      </c>
      <c r="M29" s="27">
        <f t="shared" ca="1" si="3"/>
        <v>1.2123387234746946E-8</v>
      </c>
      <c r="N29" s="44"/>
      <c r="O29" s="44"/>
      <c r="P29" s="7"/>
      <c r="Q29" s="28">
        <f t="shared" ca="1" si="4"/>
        <v>3285.4359200190852</v>
      </c>
      <c r="R29" s="27">
        <f t="shared" ca="1" si="5"/>
        <v>-2063.0458181839758</v>
      </c>
      <c r="S29" s="7"/>
      <c r="T29" s="28">
        <f t="shared" ca="1" si="6"/>
        <v>-0.85038965342265627</v>
      </c>
      <c r="U29" s="27">
        <f t="shared" ca="1" si="7"/>
        <v>-0.53561082412612426</v>
      </c>
      <c r="V29" s="7"/>
      <c r="W29" s="28">
        <f t="shared" ca="1" si="8"/>
        <v>-0.84736843793605054</v>
      </c>
      <c r="X29" s="27">
        <f t="shared" ca="1" si="11"/>
        <v>50.822465212514373</v>
      </c>
      <c r="Y29" s="7"/>
      <c r="Z29" s="28">
        <f t="shared" si="12"/>
        <v>50.930999999999997</v>
      </c>
      <c r="AA29" s="27">
        <f t="shared" si="9"/>
        <v>0.88891364133323192</v>
      </c>
      <c r="AB29" s="7"/>
      <c r="AC29" s="28">
        <f t="shared" ca="1" si="0"/>
        <v>-0.10853478748562395</v>
      </c>
      <c r="AD29" s="27">
        <f t="shared" ca="1" si="10"/>
        <v>1.3941523149846091E-2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14880</v>
      </c>
      <c r="D30" s="26">
        <v>12296</v>
      </c>
      <c r="E30" s="26">
        <v>11448</v>
      </c>
      <c r="F30" s="26">
        <v>14014</v>
      </c>
      <c r="G30" s="27"/>
      <c r="H30" s="7"/>
      <c r="I30" s="28">
        <f t="shared" si="1"/>
        <v>3432</v>
      </c>
      <c r="J30" s="27">
        <f t="shared" si="1"/>
        <v>-1718</v>
      </c>
      <c r="K30" s="7"/>
      <c r="L30" s="124">
        <f t="shared" si="2"/>
        <v>-0.89665905611934016</v>
      </c>
      <c r="M30" s="27">
        <f t="shared" ca="1" si="3"/>
        <v>1.8164944311687249E-8</v>
      </c>
      <c r="N30" s="44"/>
      <c r="O30" s="44"/>
      <c r="P30" s="7"/>
      <c r="Q30" s="28">
        <f t="shared" ca="1" si="4"/>
        <v>3474.4359200190852</v>
      </c>
      <c r="R30" s="27">
        <f t="shared" ca="1" si="5"/>
        <v>-1720.0458181839756</v>
      </c>
      <c r="S30" s="7"/>
      <c r="T30" s="28">
        <f t="shared" ca="1" si="6"/>
        <v>-0.89930968973124714</v>
      </c>
      <c r="U30" s="27">
        <f t="shared" ca="1" si="7"/>
        <v>-0.44656068716068459</v>
      </c>
      <c r="V30" s="7"/>
      <c r="W30" s="28">
        <f t="shared" ca="1" si="8"/>
        <v>-0.89679383350732378</v>
      </c>
      <c r="X30" s="27">
        <f t="shared" ca="1" si="11"/>
        <v>56.647804068817777</v>
      </c>
      <c r="Y30" s="7"/>
      <c r="Z30" s="28">
        <f t="shared" si="12"/>
        <v>56.699999999999996</v>
      </c>
      <c r="AA30" s="27">
        <f t="shared" si="9"/>
        <v>0.98960168588078479</v>
      </c>
      <c r="AB30" s="7"/>
      <c r="AC30" s="28">
        <f t="shared" ca="1" si="0"/>
        <v>-5.2195931182218658E-2</v>
      </c>
      <c r="AD30" s="27">
        <f t="shared" ca="1" si="10"/>
        <v>-1.960944149852395E-2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14955</v>
      </c>
      <c r="D31" s="26">
        <v>12465</v>
      </c>
      <c r="E31" s="26">
        <v>11375</v>
      </c>
      <c r="F31" s="26">
        <v>13844</v>
      </c>
      <c r="G31" s="27"/>
      <c r="H31" s="7"/>
      <c r="I31" s="28">
        <f t="shared" si="1"/>
        <v>3580</v>
      </c>
      <c r="J31" s="27">
        <f t="shared" si="1"/>
        <v>-1379</v>
      </c>
      <c r="K31" s="7"/>
      <c r="L31" s="124">
        <f t="shared" si="2"/>
        <v>-0.93559310855967204</v>
      </c>
      <c r="M31" s="27">
        <f t="shared" ca="1" si="3"/>
        <v>6.0573692876312662E-11</v>
      </c>
      <c r="N31" s="44"/>
      <c r="O31" s="44"/>
      <c r="P31" s="7"/>
      <c r="Q31" s="28">
        <f t="shared" ca="1" si="4"/>
        <v>3622.4359200190852</v>
      </c>
      <c r="R31" s="27">
        <f t="shared" ca="1" si="5"/>
        <v>-1381.0458181839756</v>
      </c>
      <c r="S31" s="7"/>
      <c r="T31" s="28">
        <f t="shared" ca="1" si="6"/>
        <v>-0.93761744303109595</v>
      </c>
      <c r="U31" s="27">
        <f t="shared" ca="1" si="7"/>
        <v>-0.35854903575752406</v>
      </c>
      <c r="V31" s="7"/>
      <c r="W31" s="28">
        <f t="shared" ca="1" si="8"/>
        <v>-0.93560089146998093</v>
      </c>
      <c r="X31" s="27">
        <f t="shared" ca="1" si="11"/>
        <v>62.150663531563964</v>
      </c>
      <c r="Y31" s="7"/>
      <c r="Z31" s="28">
        <f t="shared" si="12"/>
        <v>62.279999999999994</v>
      </c>
      <c r="AA31" s="27">
        <f t="shared" si="9"/>
        <v>1.0869910581420683</v>
      </c>
      <c r="AB31" s="7"/>
      <c r="AC31" s="28">
        <f t="shared" ca="1" si="0"/>
        <v>-0.12933646843602986</v>
      </c>
      <c r="AD31" s="27">
        <f t="shared" ca="1" si="10"/>
        <v>7.1370562694575312E-2</v>
      </c>
      <c r="AE31" s="7">
        <v>138</v>
      </c>
    </row>
    <row r="32" spans="1:31" s="26" customFormat="1" x14ac:dyDescent="0.25">
      <c r="A32" s="26">
        <v>12</v>
      </c>
      <c r="B32" s="26">
        <v>620</v>
      </c>
      <c r="C32" s="26">
        <v>15016</v>
      </c>
      <c r="D32" s="26">
        <v>12647</v>
      </c>
      <c r="E32" s="26">
        <v>11316</v>
      </c>
      <c r="F32" s="26">
        <v>13667</v>
      </c>
      <c r="G32" s="27"/>
      <c r="H32" s="7"/>
      <c r="I32" s="28">
        <f t="shared" si="1"/>
        <v>3700</v>
      </c>
      <c r="J32" s="27">
        <f t="shared" si="1"/>
        <v>-1020</v>
      </c>
      <c r="K32" s="7"/>
      <c r="L32" s="124">
        <f t="shared" si="2"/>
        <v>-0.96566188689590537</v>
      </c>
      <c r="M32" s="27">
        <f t="shared" ca="1" si="3"/>
        <v>2.3346453590545311E-6</v>
      </c>
      <c r="N32" s="44"/>
      <c r="O32" s="44"/>
      <c r="P32" s="7"/>
      <c r="Q32" s="28">
        <f t="shared" ca="1" si="4"/>
        <v>3742.4359200190852</v>
      </c>
      <c r="R32" s="27">
        <f t="shared" ca="1" si="5"/>
        <v>-1022.0458181839756</v>
      </c>
      <c r="S32" s="7"/>
      <c r="T32" s="28">
        <f t="shared" ca="1" si="6"/>
        <v>-0.96867778354448697</v>
      </c>
      <c r="U32" s="27">
        <f t="shared" ca="1" si="7"/>
        <v>-0.26534495654296764</v>
      </c>
      <c r="V32" s="7"/>
      <c r="W32" s="28">
        <f t="shared" ca="1" si="8"/>
        <v>-0.96718984152843035</v>
      </c>
      <c r="X32" s="27">
        <f t="shared" ca="1" si="11"/>
        <v>67.777501022418505</v>
      </c>
      <c r="Y32" s="7"/>
      <c r="Z32" s="28">
        <f t="shared" si="12"/>
        <v>67.86</v>
      </c>
      <c r="AA32" s="27">
        <f t="shared" si="9"/>
        <v>1.1843804304033521</v>
      </c>
      <c r="AB32" s="7"/>
      <c r="AC32" s="28">
        <f t="shared" ca="1" si="0"/>
        <v>-8.2498977581494159E-2</v>
      </c>
      <c r="AD32" s="27">
        <f t="shared" ca="1" si="10"/>
        <v>6.0399915371888824E-2</v>
      </c>
      <c r="AE32" s="7">
        <v>137</v>
      </c>
    </row>
    <row r="33" spans="1:31" s="26" customFormat="1" x14ac:dyDescent="0.25">
      <c r="A33" s="26">
        <v>13</v>
      </c>
      <c r="B33" s="26">
        <v>606</v>
      </c>
      <c r="C33" s="26">
        <v>15057</v>
      </c>
      <c r="D33" s="26">
        <v>12825</v>
      </c>
      <c r="E33" s="26">
        <v>11277</v>
      </c>
      <c r="F33" s="26">
        <v>13484</v>
      </c>
      <c r="G33" s="27"/>
      <c r="H33" s="7"/>
      <c r="I33" s="28">
        <f t="shared" si="1"/>
        <v>3780</v>
      </c>
      <c r="J33" s="27">
        <f t="shared" si="1"/>
        <v>-659</v>
      </c>
      <c r="K33" s="7"/>
      <c r="L33" s="124">
        <f t="shared" si="2"/>
        <v>-0.98621065774348138</v>
      </c>
      <c r="M33" s="27">
        <f t="shared" ca="1" si="3"/>
        <v>4.9171418347838026E-6</v>
      </c>
      <c r="N33" s="44"/>
      <c r="O33" s="44"/>
      <c r="P33" s="7"/>
      <c r="Q33" s="28">
        <f t="shared" ca="1" si="4"/>
        <v>3822.4359200190852</v>
      </c>
      <c r="R33" s="27">
        <f t="shared" ca="1" si="5"/>
        <v>-661.0458181839756</v>
      </c>
      <c r="S33" s="7"/>
      <c r="T33" s="28">
        <f t="shared" ca="1" si="6"/>
        <v>-0.98938467722008094</v>
      </c>
      <c r="U33" s="27">
        <f t="shared" ca="1" si="7"/>
        <v>-0.17162163454727164</v>
      </c>
      <c r="V33" s="7"/>
      <c r="W33" s="28">
        <f t="shared" ca="1" si="8"/>
        <v>-0.98842812067096941</v>
      </c>
      <c r="X33" s="27">
        <f t="shared" ca="1" si="11"/>
        <v>73.268812167228475</v>
      </c>
      <c r="Y33" s="7"/>
      <c r="Z33" s="28">
        <f t="shared" si="12"/>
        <v>73.313999999999993</v>
      </c>
      <c r="AA33" s="27">
        <f t="shared" si="9"/>
        <v>1.2795706878071227</v>
      </c>
      <c r="AB33" s="7"/>
      <c r="AC33" s="28">
        <f t="shared" ca="1" si="0"/>
        <v>-4.5187832771517833E-2</v>
      </c>
      <c r="AD33" s="27">
        <f t="shared" ca="1" si="10"/>
        <v>-9.6160215598217746E-4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15078</v>
      </c>
      <c r="D34" s="26">
        <v>13010</v>
      </c>
      <c r="E34" s="26">
        <v>11254</v>
      </c>
      <c r="F34" s="26">
        <v>13303</v>
      </c>
      <c r="G34" s="27"/>
      <c r="H34" s="7"/>
      <c r="I34" s="28">
        <f t="shared" si="1"/>
        <v>3824</v>
      </c>
      <c r="J34" s="27">
        <f t="shared" si="1"/>
        <v>-293</v>
      </c>
      <c r="K34" s="7"/>
      <c r="L34" s="124">
        <f t="shared" si="2"/>
        <v>-0.99797052020979615</v>
      </c>
      <c r="M34" s="27">
        <f t="shared" ca="1" si="3"/>
        <v>5.6881447450035277E-6</v>
      </c>
      <c r="N34" s="44"/>
      <c r="O34" s="44"/>
      <c r="P34" s="7"/>
      <c r="Q34" s="28">
        <f t="shared" ca="1" si="4"/>
        <v>3866.4359200190852</v>
      </c>
      <c r="R34" s="27">
        <f t="shared" ca="1" si="5"/>
        <v>-295.04581818397565</v>
      </c>
      <c r="S34" s="7"/>
      <c r="T34" s="28">
        <f t="shared" ca="1" si="6"/>
        <v>-1.0007734687416576</v>
      </c>
      <c r="U34" s="27">
        <f t="shared" ca="1" si="7"/>
        <v>-7.660020559872667E-2</v>
      </c>
      <c r="V34" s="7"/>
      <c r="W34" s="28">
        <f t="shared" ca="1" si="8"/>
        <v>-1.00035550338479</v>
      </c>
      <c r="X34" s="27">
        <f t="shared" ca="1" si="11"/>
        <v>78.740161704908019</v>
      </c>
      <c r="Y34" s="7"/>
      <c r="Z34" s="28">
        <f t="shared" si="12"/>
        <v>78.875999999999991</v>
      </c>
      <c r="AA34" s="27">
        <f t="shared" si="9"/>
        <v>1.3766459008030472</v>
      </c>
      <c r="AB34" s="7"/>
      <c r="AC34" s="28">
        <f t="shared" ca="1" si="0"/>
        <v>-0.13583829509197187</v>
      </c>
      <c r="AD34" s="27">
        <f t="shared" ca="1" si="10"/>
        <v>7.3572029570527775E-2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15084</v>
      </c>
      <c r="D35" s="26">
        <v>13198</v>
      </c>
      <c r="E35" s="26">
        <v>11248</v>
      </c>
      <c r="F35" s="26">
        <v>13109</v>
      </c>
      <c r="G35" s="27"/>
      <c r="H35" s="7"/>
      <c r="I35" s="28">
        <f t="shared" si="1"/>
        <v>3836</v>
      </c>
      <c r="J35" s="27">
        <f t="shared" si="1"/>
        <v>89</v>
      </c>
      <c r="K35" s="7"/>
      <c r="L35" s="124">
        <f t="shared" si="2"/>
        <v>-1.0002833390626715</v>
      </c>
      <c r="M35" s="27">
        <f t="shared" ca="1" si="3"/>
        <v>1.3989048041411574E-5</v>
      </c>
      <c r="N35" s="44"/>
      <c r="O35" s="44"/>
      <c r="P35" s="7"/>
      <c r="Q35" s="28">
        <f t="shared" ca="1" si="4"/>
        <v>3878.4359200190852</v>
      </c>
      <c r="R35" s="27">
        <f t="shared" ca="1" si="5"/>
        <v>86.954181816024374</v>
      </c>
      <c r="S35" s="7"/>
      <c r="T35" s="28">
        <f t="shared" ca="1" si="6"/>
        <v>-1.0038795027929968</v>
      </c>
      <c r="U35" s="27">
        <f t="shared" ca="1" si="7"/>
        <v>2.2575165598935031E-2</v>
      </c>
      <c r="V35" s="7"/>
      <c r="W35" s="28">
        <f t="shared" ca="1" si="8"/>
        <v>-1.0040235326460856</v>
      </c>
      <c r="X35" s="27">
        <f t="shared" ca="1" si="11"/>
        <v>84.406986898225341</v>
      </c>
      <c r="Y35" s="7"/>
      <c r="Z35" s="28">
        <f t="shared" si="12"/>
        <v>84.554999999999993</v>
      </c>
      <c r="AA35" s="27">
        <f t="shared" si="9"/>
        <v>1.4757631490238052</v>
      </c>
      <c r="AB35" s="7"/>
      <c r="AC35" s="28">
        <f t="shared" ca="1" si="0"/>
        <v>-0.14801310177465155</v>
      </c>
      <c r="AD35" s="27">
        <f t="shared" ca="1" si="10"/>
        <v>0.1295814947266507</v>
      </c>
      <c r="AE35" s="7">
        <v>134</v>
      </c>
    </row>
    <row r="36" spans="1:31" s="26" customFormat="1" x14ac:dyDescent="0.25">
      <c r="A36" s="26">
        <v>16</v>
      </c>
      <c r="B36" s="26">
        <v>624</v>
      </c>
      <c r="C36" s="26">
        <v>15064</v>
      </c>
      <c r="D36" s="26">
        <v>13385</v>
      </c>
      <c r="E36" s="26">
        <v>11259</v>
      </c>
      <c r="F36" s="26">
        <v>12917</v>
      </c>
      <c r="G36" s="27"/>
      <c r="H36" s="7"/>
      <c r="I36" s="28">
        <f t="shared" si="1"/>
        <v>3805</v>
      </c>
      <c r="J36" s="27">
        <f t="shared" si="1"/>
        <v>468</v>
      </c>
      <c r="K36" s="7"/>
      <c r="L36" s="124">
        <f t="shared" si="2"/>
        <v>-0.99291570466514678</v>
      </c>
      <c r="M36" s="27">
        <f t="shared" ca="1" si="3"/>
        <v>1.3259138828055637E-5</v>
      </c>
      <c r="N36" s="44"/>
      <c r="O36" s="44"/>
      <c r="P36" s="7"/>
      <c r="Q36" s="28">
        <f t="shared" ca="1" si="4"/>
        <v>3847.4359200190852</v>
      </c>
      <c r="R36" s="27">
        <f t="shared" ca="1" si="5"/>
        <v>465.95418181602435</v>
      </c>
      <c r="S36" s="7"/>
      <c r="T36" s="28">
        <f t="shared" ca="1" si="6"/>
        <v>-0.99585558149370401</v>
      </c>
      <c r="U36" s="27">
        <f t="shared" ca="1" si="7"/>
        <v>0.12097167262488734</v>
      </c>
      <c r="V36" s="7"/>
      <c r="W36" s="28">
        <f t="shared" ca="1" si="8"/>
        <v>-0.99655701470798241</v>
      </c>
      <c r="X36" s="27">
        <f t="shared" ca="1" si="11"/>
        <v>90.040174967511462</v>
      </c>
      <c r="Y36" s="7"/>
      <c r="Z36" s="28">
        <f t="shared" si="12"/>
        <v>90.170999999999992</v>
      </c>
      <c r="AA36" s="27">
        <f t="shared" si="9"/>
        <v>1.5737808398158069</v>
      </c>
      <c r="AB36" s="7"/>
      <c r="AC36" s="28">
        <f t="shared" ca="1" si="0"/>
        <v>-0.13082503248853072</v>
      </c>
      <c r="AD36" s="27">
        <f t="shared" ca="1" si="10"/>
        <v>-3.2637558908618303E-2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15035</v>
      </c>
      <c r="D37" s="26">
        <v>13577</v>
      </c>
      <c r="E37" s="26">
        <v>11295</v>
      </c>
      <c r="F37" s="26">
        <v>12733</v>
      </c>
      <c r="G37" s="27"/>
      <c r="H37" s="7"/>
      <c r="I37" s="28">
        <f t="shared" si="1"/>
        <v>3740</v>
      </c>
      <c r="J37" s="27">
        <f t="shared" si="1"/>
        <v>844</v>
      </c>
      <c r="K37" s="7"/>
      <c r="L37" s="124">
        <f t="shared" si="2"/>
        <v>-0.97570510613098382</v>
      </c>
      <c r="M37" s="27">
        <f t="shared" ca="1" si="3"/>
        <v>2.0980122542578257E-5</v>
      </c>
      <c r="N37" s="44"/>
      <c r="O37" s="44"/>
      <c r="P37" s="7"/>
      <c r="Q37" s="28">
        <f t="shared" ca="1" si="4"/>
        <v>3782.4359200190852</v>
      </c>
      <c r="R37" s="27">
        <f t="shared" ca="1" si="5"/>
        <v>841.9541818160244</v>
      </c>
      <c r="S37" s="7"/>
      <c r="T37" s="28">
        <f t="shared" ca="1" si="6"/>
        <v>-0.9790312303822839</v>
      </c>
      <c r="U37" s="27">
        <f t="shared" ca="1" si="7"/>
        <v>0.21858931547913027</v>
      </c>
      <c r="V37" s="7"/>
      <c r="W37" s="28">
        <f t="shared" ca="1" si="8"/>
        <v>-0.9802855125040667</v>
      </c>
      <c r="X37" s="27">
        <f t="shared" ca="1" si="11"/>
        <v>95.689393433708972</v>
      </c>
      <c r="Y37" s="7"/>
      <c r="Z37" s="28">
        <f t="shared" si="12"/>
        <v>95.867999999999995</v>
      </c>
      <c r="AA37" s="27">
        <f t="shared" si="9"/>
        <v>1.6732122473019235</v>
      </c>
      <c r="AB37" s="7"/>
      <c r="AC37" s="28">
        <f t="shared" ca="1" si="0"/>
        <v>-0.17860656629102323</v>
      </c>
      <c r="AD37" s="27">
        <f t="shared" ca="1" si="10"/>
        <v>4.0056723030275521E-2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14979</v>
      </c>
      <c r="D38" s="26">
        <v>13760</v>
      </c>
      <c r="E38" s="26">
        <v>11344</v>
      </c>
      <c r="F38" s="26">
        <v>12543</v>
      </c>
      <c r="G38" s="27"/>
      <c r="H38" s="7"/>
      <c r="I38" s="28">
        <f t="shared" si="1"/>
        <v>3635</v>
      </c>
      <c r="J38" s="27">
        <f t="shared" si="1"/>
        <v>1217</v>
      </c>
      <c r="K38" s="7"/>
      <c r="L38" s="124">
        <f t="shared" si="2"/>
        <v>-0.9485578319630471</v>
      </c>
      <c r="M38" s="27">
        <f t="shared" ca="1" si="3"/>
        <v>2.5991154993463341E-5</v>
      </c>
      <c r="N38" s="44"/>
      <c r="O38" s="44"/>
      <c r="P38" s="7"/>
      <c r="Q38" s="28">
        <f t="shared" ca="1" si="4"/>
        <v>3677.4359200190852</v>
      </c>
      <c r="R38" s="27">
        <f t="shared" ca="1" si="5"/>
        <v>1214.9541818160244</v>
      </c>
      <c r="S38" s="7"/>
      <c r="T38" s="28">
        <f t="shared" ca="1" si="6"/>
        <v>-0.95185343243306686</v>
      </c>
      <c r="U38" s="27">
        <f t="shared" ca="1" si="7"/>
        <v>0.31542809416166384</v>
      </c>
      <c r="V38" s="7"/>
      <c r="W38" s="28">
        <f t="shared" ca="1" si="8"/>
        <v>-0.9536559840786144</v>
      </c>
      <c r="X38" s="27">
        <f t="shared" ca="1" si="11"/>
        <v>101.42090408268791</v>
      </c>
      <c r="Y38" s="7"/>
      <c r="Z38" s="28">
        <f t="shared" si="12"/>
        <v>101.619</v>
      </c>
      <c r="AA38" s="27">
        <f t="shared" si="9"/>
        <v>1.7735861325841178</v>
      </c>
      <c r="AB38" s="7"/>
      <c r="AC38" s="28">
        <f t="shared" ca="1" si="0"/>
        <v>-0.19809591731208798</v>
      </c>
      <c r="AD38" s="27">
        <f t="shared" ca="1" si="10"/>
        <v>3.6221172040754368E-2</v>
      </c>
      <c r="AE38" s="7">
        <v>131</v>
      </c>
    </row>
    <row r="39" spans="1:31" s="26" customFormat="1" x14ac:dyDescent="0.25">
      <c r="A39" s="26">
        <v>19</v>
      </c>
      <c r="B39" s="26">
        <v>625</v>
      </c>
      <c r="C39" s="26">
        <v>14917</v>
      </c>
      <c r="D39" s="26">
        <v>13945</v>
      </c>
      <c r="E39" s="26">
        <v>11416</v>
      </c>
      <c r="F39" s="26">
        <v>12373</v>
      </c>
      <c r="G39" s="27"/>
      <c r="H39" s="7"/>
      <c r="I39" s="28">
        <f t="shared" si="1"/>
        <v>3501</v>
      </c>
      <c r="J39" s="27">
        <f t="shared" si="1"/>
        <v>1572</v>
      </c>
      <c r="K39" s="7"/>
      <c r="L39" s="124">
        <f t="shared" si="2"/>
        <v>-0.91276735587859226</v>
      </c>
      <c r="M39" s="27">
        <f t="shared" ca="1" si="3"/>
        <v>4.524245549672487E-5</v>
      </c>
      <c r="N39" s="44"/>
      <c r="O39" s="44"/>
      <c r="P39" s="7"/>
      <c r="Q39" s="28">
        <f t="shared" ca="1" si="4"/>
        <v>3543.4359200190852</v>
      </c>
      <c r="R39" s="27">
        <f t="shared" ca="1" si="5"/>
        <v>1569.9541818160244</v>
      </c>
      <c r="S39" s="7"/>
      <c r="T39" s="28">
        <f t="shared" ca="1" si="6"/>
        <v>-0.91716938552644689</v>
      </c>
      <c r="U39" s="27">
        <f t="shared" ca="1" si="7"/>
        <v>0.40759368781394106</v>
      </c>
      <c r="V39" s="7"/>
      <c r="W39" s="28">
        <f t="shared" ca="1" si="8"/>
        <v>-0.91949360710024053</v>
      </c>
      <c r="X39" s="27">
        <f t="shared" ca="1" si="11"/>
        <v>107.02570704597264</v>
      </c>
      <c r="Y39" s="7"/>
      <c r="Z39" s="28">
        <f t="shared" si="12"/>
        <v>107.244</v>
      </c>
      <c r="AA39" s="27">
        <f t="shared" si="9"/>
        <v>1.8717609030087987</v>
      </c>
      <c r="AB39" s="7"/>
      <c r="AC39" s="28">
        <f t="shared" ca="1" si="0"/>
        <v>-0.21829295402736193</v>
      </c>
      <c r="AD39" s="27">
        <f t="shared" ca="1" si="10"/>
        <v>1.5252898423511851E-2</v>
      </c>
      <c r="AE39" s="7">
        <v>130</v>
      </c>
    </row>
    <row r="40" spans="1:31" s="26" customFormat="1" x14ac:dyDescent="0.25">
      <c r="A40" s="26">
        <v>20</v>
      </c>
      <c r="B40" s="26">
        <v>614</v>
      </c>
      <c r="C40" s="26">
        <v>14828</v>
      </c>
      <c r="D40" s="26">
        <v>14109</v>
      </c>
      <c r="E40" s="26">
        <v>11501</v>
      </c>
      <c r="F40" s="26">
        <v>12204</v>
      </c>
      <c r="G40" s="27"/>
      <c r="H40" s="7"/>
      <c r="I40" s="28">
        <f t="shared" si="1"/>
        <v>3327</v>
      </c>
      <c r="J40" s="27">
        <f t="shared" si="1"/>
        <v>1905</v>
      </c>
      <c r="K40" s="7"/>
      <c r="L40" s="124">
        <f t="shared" si="2"/>
        <v>-0.86904622092918293</v>
      </c>
      <c r="M40" s="27">
        <f t="shared" ca="1" si="3"/>
        <v>3.4798588090710191E-5</v>
      </c>
      <c r="N40" s="44"/>
      <c r="O40" s="44"/>
      <c r="P40" s="7"/>
      <c r="Q40" s="28">
        <f t="shared" ca="1" si="4"/>
        <v>3369.4359200190852</v>
      </c>
      <c r="R40" s="27">
        <f t="shared" ca="1" si="5"/>
        <v>1902.9541818160244</v>
      </c>
      <c r="S40" s="7"/>
      <c r="T40" s="28">
        <f t="shared" ca="1" si="6"/>
        <v>-0.87213189178202999</v>
      </c>
      <c r="U40" s="27">
        <f t="shared" ca="1" si="7"/>
        <v>0.49404761087368282</v>
      </c>
      <c r="V40" s="7"/>
      <c r="W40" s="28">
        <f t="shared" ca="1" si="8"/>
        <v>-0.87494525373895016</v>
      </c>
      <c r="X40" s="27">
        <f t="shared" ca="1" si="11"/>
        <v>112.57065594407925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-0.19934405592074711</v>
      </c>
      <c r="AD40" s="27">
        <f t="shared" ca="1" si="10"/>
        <v>5.6863260389278025E-2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14737</v>
      </c>
      <c r="D41" s="26">
        <v>14270</v>
      </c>
      <c r="E41" s="26">
        <v>11604</v>
      </c>
      <c r="F41" s="26">
        <v>12052</v>
      </c>
      <c r="G41" s="27"/>
      <c r="H41" s="7"/>
      <c r="I41" s="28">
        <f t="shared" si="1"/>
        <v>3133</v>
      </c>
      <c r="J41" s="27">
        <f t="shared" si="1"/>
        <v>2218</v>
      </c>
      <c r="K41" s="7"/>
      <c r="L41" s="124">
        <f t="shared" si="2"/>
        <v>-0.81788326500260933</v>
      </c>
      <c r="M41" s="27">
        <f t="shared" ca="1" si="3"/>
        <v>5.3398206321621605E-5</v>
      </c>
      <c r="N41" s="44"/>
      <c r="O41" s="44"/>
      <c r="P41" s="7"/>
      <c r="Q41" s="28">
        <f t="shared" ca="1" si="4"/>
        <v>3175.4359200190852</v>
      </c>
      <c r="R41" s="27">
        <f t="shared" ca="1" si="5"/>
        <v>2215.9541818160242</v>
      </c>
      <c r="S41" s="7"/>
      <c r="T41" s="28">
        <f t="shared" ca="1" si="6"/>
        <v>-0.82191767461871457</v>
      </c>
      <c r="U41" s="27">
        <f t="shared" ca="1" si="7"/>
        <v>0.57530910612202857</v>
      </c>
      <c r="V41" s="7"/>
      <c r="W41" s="28">
        <f t="shared" ca="1" si="8"/>
        <v>-0.82519067263607426</v>
      </c>
      <c r="X41" s="27">
        <f t="shared" ca="1" si="11"/>
        <v>118.00248802476381</v>
      </c>
      <c r="Y41" s="7"/>
      <c r="Z41" s="28">
        <f t="shared" si="12"/>
        <v>118.23299999999999</v>
      </c>
      <c r="AA41" s="27">
        <f t="shared" si="9"/>
        <v>2.0635551345104557</v>
      </c>
      <c r="AB41" s="7"/>
      <c r="AC41" s="28">
        <f t="shared" ca="1" si="0"/>
        <v>-0.23051197523618328</v>
      </c>
      <c r="AD41" s="27">
        <f t="shared" ca="1" si="10"/>
        <v>0.10620924030354217</v>
      </c>
      <c r="AE41" s="7">
        <v>128</v>
      </c>
    </row>
    <row r="42" spans="1:31" s="26" customFormat="1" x14ac:dyDescent="0.25">
      <c r="A42" s="26">
        <v>22</v>
      </c>
      <c r="B42" s="26">
        <v>629</v>
      </c>
      <c r="C42" s="26">
        <v>14610</v>
      </c>
      <c r="D42" s="26">
        <v>14420</v>
      </c>
      <c r="E42" s="26">
        <v>11718</v>
      </c>
      <c r="F42" s="26">
        <v>11895</v>
      </c>
      <c r="G42" s="27"/>
      <c r="H42" s="7"/>
      <c r="I42" s="28">
        <f t="shared" si="1"/>
        <v>2892</v>
      </c>
      <c r="J42" s="27">
        <f t="shared" si="1"/>
        <v>2525</v>
      </c>
      <c r="K42" s="7"/>
      <c r="L42" s="124">
        <f t="shared" si="2"/>
        <v>-0.75703542169006099</v>
      </c>
      <c r="M42" s="27">
        <f t="shared" ca="1" si="3"/>
        <v>3.8767411366531954E-5</v>
      </c>
      <c r="N42" s="44"/>
      <c r="O42" s="44"/>
      <c r="P42" s="7"/>
      <c r="Q42" s="28">
        <f t="shared" ca="1" si="4"/>
        <v>2934.4359200190852</v>
      </c>
      <c r="R42" s="27">
        <f t="shared" ca="1" si="5"/>
        <v>2522.9541818160242</v>
      </c>
      <c r="S42" s="7"/>
      <c r="T42" s="28">
        <f t="shared" ca="1" si="6"/>
        <v>-0.75953815742098774</v>
      </c>
      <c r="U42" s="27">
        <f t="shared" ca="1" si="7"/>
        <v>0.65501287302695566</v>
      </c>
      <c r="V42" s="7"/>
      <c r="W42" s="28">
        <f t="shared" ca="1" si="8"/>
        <v>-0.76326176984660765</v>
      </c>
      <c r="X42" s="27">
        <f t="shared" ca="1" si="11"/>
        <v>123.75432432541493</v>
      </c>
      <c r="Y42" s="7"/>
      <c r="Z42" s="28">
        <f t="shared" si="12"/>
        <v>123.89399999999999</v>
      </c>
      <c r="AA42" s="27">
        <f t="shared" si="9"/>
        <v>2.1623582234658545</v>
      </c>
      <c r="AB42" s="7"/>
      <c r="AC42" s="28">
        <f t="shared" ca="1" si="0"/>
        <v>-0.1396756745850638</v>
      </c>
      <c r="AD42" s="27">
        <f t="shared" ca="1" si="10"/>
        <v>-4.432416763475544E-2</v>
      </c>
      <c r="AE42" s="7">
        <v>127</v>
      </c>
    </row>
    <row r="43" spans="1:31" s="26" customFormat="1" x14ac:dyDescent="0.25">
      <c r="A43" s="26">
        <v>23</v>
      </c>
      <c r="B43" s="26">
        <v>621</v>
      </c>
      <c r="C43" s="26">
        <v>14476</v>
      </c>
      <c r="D43" s="26">
        <v>14555</v>
      </c>
      <c r="E43" s="26">
        <v>11846</v>
      </c>
      <c r="F43" s="26">
        <v>11754</v>
      </c>
      <c r="G43" s="27"/>
      <c r="H43" s="7"/>
      <c r="I43" s="28">
        <f t="shared" si="1"/>
        <v>2630</v>
      </c>
      <c r="J43" s="27">
        <f t="shared" si="1"/>
        <v>2801</v>
      </c>
      <c r="K43" s="7"/>
      <c r="L43" s="124">
        <f t="shared" si="2"/>
        <v>-0.68971635216594773</v>
      </c>
      <c r="M43" s="27">
        <f t="shared" ca="1" si="3"/>
        <v>3.7641478476458223E-5</v>
      </c>
      <c r="N43" s="44"/>
      <c r="O43" s="44"/>
      <c r="P43" s="7"/>
      <c r="Q43" s="28">
        <f t="shared" ca="1" si="4"/>
        <v>2672.4359200190852</v>
      </c>
      <c r="R43" s="27">
        <f t="shared" ca="1" si="5"/>
        <v>2798.9541818160242</v>
      </c>
      <c r="S43" s="7"/>
      <c r="T43" s="28">
        <f t="shared" ca="1" si="6"/>
        <v>-0.69172308063341736</v>
      </c>
      <c r="U43" s="27">
        <f t="shared" ca="1" si="7"/>
        <v>0.72666837682421903</v>
      </c>
      <c r="V43" s="7"/>
      <c r="W43" s="28">
        <f t="shared" ca="1" si="8"/>
        <v>-0.69585161731722345</v>
      </c>
      <c r="X43" s="27">
        <f t="shared" ca="1" si="11"/>
        <v>129.35995855863291</v>
      </c>
      <c r="Y43" s="7"/>
      <c r="Z43" s="28">
        <f t="shared" si="12"/>
        <v>129.483</v>
      </c>
      <c r="AA43" s="27">
        <f t="shared" si="9"/>
        <v>2.2599046753598175</v>
      </c>
      <c r="AB43" s="7"/>
      <c r="AC43" s="28">
        <f t="shared" ca="1" si="0"/>
        <v>-0.12304144136709283</v>
      </c>
      <c r="AD43" s="27">
        <f t="shared" ca="1" si="10"/>
        <v>2.5280699633441372E-2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14333</v>
      </c>
      <c r="D44" s="26">
        <v>14681</v>
      </c>
      <c r="E44" s="26">
        <v>11991</v>
      </c>
      <c r="F44" s="26">
        <v>11628</v>
      </c>
      <c r="G44" s="27"/>
      <c r="H44" s="7"/>
      <c r="I44" s="28">
        <f t="shared" si="1"/>
        <v>2342</v>
      </c>
      <c r="J44" s="27">
        <f t="shared" si="1"/>
        <v>3053</v>
      </c>
      <c r="K44" s="7"/>
      <c r="L44" s="124">
        <f t="shared" si="2"/>
        <v>-0.61546941358331109</v>
      </c>
      <c r="M44" s="27">
        <f t="shared" ca="1" si="3"/>
        <v>3.8525573629931412E-5</v>
      </c>
      <c r="N44" s="44"/>
      <c r="O44" s="44"/>
      <c r="P44" s="7"/>
      <c r="Q44" s="28">
        <f t="shared" ca="1" si="4"/>
        <v>2384.4359200190852</v>
      </c>
      <c r="R44" s="27">
        <f t="shared" ca="1" si="5"/>
        <v>3050.9541818160242</v>
      </c>
      <c r="S44" s="7"/>
      <c r="T44" s="28">
        <f t="shared" ca="1" si="6"/>
        <v>-0.61717826340127901</v>
      </c>
      <c r="U44" s="27">
        <f t="shared" ca="1" si="7"/>
        <v>0.79209296724780742</v>
      </c>
      <c r="V44" s="7"/>
      <c r="W44" s="28">
        <f t="shared" ca="1" si="8"/>
        <v>-0.6216763108460287</v>
      </c>
      <c r="X44" s="27">
        <f t="shared" ca="1" si="11"/>
        <v>134.99223388417909</v>
      </c>
      <c r="Y44" s="7"/>
      <c r="Z44" s="28">
        <f t="shared" si="12"/>
        <v>135.09899999999999</v>
      </c>
      <c r="AA44" s="27">
        <f t="shared" si="9"/>
        <v>2.3579223661518189</v>
      </c>
      <c r="AB44" s="7"/>
      <c r="AC44" s="28">
        <f t="shared" ca="1" si="0"/>
        <v>-0.10676611582090345</v>
      </c>
      <c r="AD44" s="27">
        <f t="shared" ca="1" si="10"/>
        <v>-1.2287166026311525E-2</v>
      </c>
      <c r="AE44" s="7">
        <v>125</v>
      </c>
    </row>
    <row r="45" spans="1:31" s="26" customFormat="1" x14ac:dyDescent="0.25">
      <c r="A45" s="26">
        <v>25</v>
      </c>
      <c r="B45" s="26">
        <v>640</v>
      </c>
      <c r="C45" s="26">
        <v>14173</v>
      </c>
      <c r="D45" s="26">
        <v>14794</v>
      </c>
      <c r="E45" s="26">
        <v>12150</v>
      </c>
      <c r="F45" s="26">
        <v>11518</v>
      </c>
      <c r="G45" s="27"/>
      <c r="H45" s="7"/>
      <c r="I45" s="28">
        <f t="shared" si="1"/>
        <v>2023</v>
      </c>
      <c r="J45" s="27">
        <f t="shared" si="1"/>
        <v>3276</v>
      </c>
      <c r="K45" s="7"/>
      <c r="L45" s="124">
        <f t="shared" si="2"/>
        <v>-0.53318939970035206</v>
      </c>
      <c r="M45" s="27">
        <f t="shared" ca="1" si="3"/>
        <v>3.8998698539239576E-5</v>
      </c>
      <c r="N45" s="44"/>
      <c r="O45" s="44"/>
      <c r="P45" s="7"/>
      <c r="Q45" s="28">
        <f t="shared" ca="1" si="4"/>
        <v>2065.4359200190852</v>
      </c>
      <c r="R45" s="27">
        <f t="shared" ca="1" si="5"/>
        <v>3273.9541818160242</v>
      </c>
      <c r="S45" s="7"/>
      <c r="T45" s="28">
        <f t="shared" ca="1" si="6"/>
        <v>-0.53460952486984803</v>
      </c>
      <c r="U45" s="27">
        <f t="shared" ca="1" si="7"/>
        <v>0.84998853734487168</v>
      </c>
      <c r="V45" s="7"/>
      <c r="W45" s="28">
        <f t="shared" ca="1" si="8"/>
        <v>-0.53943429349762673</v>
      </c>
      <c r="X45" s="27">
        <f t="shared" ca="1" si="11"/>
        <v>140.71819691556317</v>
      </c>
      <c r="Y45" s="7"/>
      <c r="Z45" s="28">
        <f t="shared" si="12"/>
        <v>140.85899999999998</v>
      </c>
      <c r="AA45" s="27">
        <f t="shared" si="9"/>
        <v>2.4584533310666923</v>
      </c>
      <c r="AB45" s="7"/>
      <c r="AC45" s="28">
        <f t="shared" ca="1" si="0"/>
        <v>-0.14080308443681133</v>
      </c>
      <c r="AD45" s="27">
        <f t="shared" ca="1" si="10"/>
        <v>-1.6192233362176012E-2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14007</v>
      </c>
      <c r="D46" s="26">
        <v>14889</v>
      </c>
      <c r="E46" s="26">
        <v>12319</v>
      </c>
      <c r="F46" s="26">
        <v>11425</v>
      </c>
      <c r="G46" s="27"/>
      <c r="H46" s="7"/>
      <c r="I46" s="28">
        <f t="shared" si="1"/>
        <v>1688</v>
      </c>
      <c r="J46" s="27">
        <f t="shared" si="1"/>
        <v>3464</v>
      </c>
      <c r="K46" s="7"/>
      <c r="L46" s="124">
        <f t="shared" si="2"/>
        <v>-0.44721467657769798</v>
      </c>
      <c r="M46" s="27">
        <f t="shared" ca="1" si="3"/>
        <v>3.346237481002734E-5</v>
      </c>
      <c r="N46" s="44"/>
      <c r="O46" s="44"/>
      <c r="P46" s="7"/>
      <c r="Q46" s="28">
        <f t="shared" ca="1" si="4"/>
        <v>1730.4359200190852</v>
      </c>
      <c r="R46" s="27">
        <f t="shared" ca="1" si="5"/>
        <v>3461.9541818160242</v>
      </c>
      <c r="S46" s="7"/>
      <c r="T46" s="28">
        <f t="shared" ca="1" si="6"/>
        <v>-0.44789940760329822</v>
      </c>
      <c r="U46" s="27">
        <f t="shared" ca="1" si="7"/>
        <v>0.89879735877199318</v>
      </c>
      <c r="V46" s="7"/>
      <c r="W46" s="28">
        <f t="shared" ca="1" si="8"/>
        <v>-0.45299934379457635</v>
      </c>
      <c r="X46" s="27">
        <f t="shared" ca="1" si="11"/>
        <v>146.37054317356831</v>
      </c>
      <c r="Y46" s="7"/>
      <c r="Z46" s="28">
        <f t="shared" si="12"/>
        <v>146.51099999999997</v>
      </c>
      <c r="AA46" s="27">
        <f t="shared" si="9"/>
        <v>2.5570993403894118</v>
      </c>
      <c r="AB46" s="7"/>
      <c r="AC46" s="28">
        <f t="shared" ca="1" si="0"/>
        <v>-0.14045682643165947</v>
      </c>
      <c r="AD46" s="27">
        <f t="shared" ca="1" si="10"/>
        <v>8.1296780844638761E-2</v>
      </c>
      <c r="AE46" s="7">
        <v>123</v>
      </c>
    </row>
    <row r="47" spans="1:31" s="26" customFormat="1" x14ac:dyDescent="0.25">
      <c r="A47" s="26">
        <v>27</v>
      </c>
      <c r="B47" s="26">
        <v>623</v>
      </c>
      <c r="C47" s="26">
        <v>13840</v>
      </c>
      <c r="D47" s="26">
        <v>14971</v>
      </c>
      <c r="E47" s="26">
        <v>12496</v>
      </c>
      <c r="F47" s="26">
        <v>11350</v>
      </c>
      <c r="G47" s="27"/>
      <c r="H47" s="7"/>
      <c r="I47" s="28">
        <f t="shared" si="1"/>
        <v>1344</v>
      </c>
      <c r="J47" s="27">
        <f t="shared" si="1"/>
        <v>3621</v>
      </c>
      <c r="K47" s="7"/>
      <c r="L47" s="124">
        <f t="shared" si="2"/>
        <v>-0.35762708436850749</v>
      </c>
      <c r="M47" s="27">
        <f t="shared" ca="1" si="3"/>
        <v>4.3061732492771956E-5</v>
      </c>
      <c r="N47" s="44"/>
      <c r="O47" s="44"/>
      <c r="P47" s="7"/>
      <c r="Q47" s="28">
        <f t="shared" ca="1" si="4"/>
        <v>1386.4359200190852</v>
      </c>
      <c r="R47" s="27">
        <f t="shared" ca="1" si="5"/>
        <v>3618.9541818160242</v>
      </c>
      <c r="S47" s="7"/>
      <c r="T47" s="28">
        <f t="shared" ca="1" si="6"/>
        <v>-0.35885976479824405</v>
      </c>
      <c r="U47" s="27">
        <f t="shared" ca="1" si="7"/>
        <v>0.93955791709145098</v>
      </c>
      <c r="V47" s="7"/>
      <c r="W47" s="28">
        <f t="shared" ca="1" si="8"/>
        <v>-0.36418922826305689</v>
      </c>
      <c r="X47" s="27">
        <f t="shared" ca="1" si="11"/>
        <v>151.93171576464118</v>
      </c>
      <c r="Y47" s="7"/>
      <c r="Z47" s="28">
        <f t="shared" si="12"/>
        <v>152.11799999999997</v>
      </c>
      <c r="AA47" s="27">
        <f t="shared" si="9"/>
        <v>2.6549599515487334</v>
      </c>
      <c r="AB47" s="7"/>
      <c r="AC47" s="28">
        <f t="shared" ca="1" si="0"/>
        <v>-0.18628423535878369</v>
      </c>
      <c r="AD47" s="27">
        <f t="shared" ca="1" si="10"/>
        <v>2.6704739226943275E-2</v>
      </c>
      <c r="AE47" s="7">
        <v>122</v>
      </c>
    </row>
    <row r="48" spans="1:31" s="26" customFormat="1" x14ac:dyDescent="0.25">
      <c r="A48" s="26">
        <v>28</v>
      </c>
      <c r="B48" s="26">
        <v>623</v>
      </c>
      <c r="C48" s="26">
        <v>13660</v>
      </c>
      <c r="D48" s="26">
        <v>15035</v>
      </c>
      <c r="E48" s="26">
        <v>12682</v>
      </c>
      <c r="F48" s="26">
        <v>11294</v>
      </c>
      <c r="G48" s="27"/>
      <c r="H48" s="7"/>
      <c r="I48" s="28">
        <f t="shared" si="1"/>
        <v>978</v>
      </c>
      <c r="J48" s="27">
        <f t="shared" si="1"/>
        <v>3741</v>
      </c>
      <c r="K48" s="7"/>
      <c r="L48" s="124">
        <f t="shared" si="2"/>
        <v>-0.26461875016149849</v>
      </c>
      <c r="M48" s="27">
        <f t="shared" ca="1" si="3"/>
        <v>2.511459238822117E-5</v>
      </c>
      <c r="N48" s="44"/>
      <c r="O48" s="44"/>
      <c r="P48" s="7"/>
      <c r="Q48" s="28">
        <f t="shared" ca="1" si="4"/>
        <v>1020.4359200190851</v>
      </c>
      <c r="R48" s="27">
        <f t="shared" ca="1" si="5"/>
        <v>3738.9541818160242</v>
      </c>
      <c r="S48" s="7"/>
      <c r="T48" s="28">
        <f t="shared" ca="1" si="6"/>
        <v>-0.26412572623240155</v>
      </c>
      <c r="U48" s="27">
        <f t="shared" ca="1" si="7"/>
        <v>0.97071248395982646</v>
      </c>
      <c r="V48" s="7"/>
      <c r="W48" s="28">
        <f t="shared" ca="1" si="8"/>
        <v>-0.26963019629891444</v>
      </c>
      <c r="X48" s="27">
        <f t="shared" ca="1" si="11"/>
        <v>157.59548100135055</v>
      </c>
      <c r="Y48" s="7"/>
      <c r="Z48" s="28">
        <f t="shared" si="12"/>
        <v>157.72499999999997</v>
      </c>
      <c r="AA48" s="27">
        <f t="shared" si="9"/>
        <v>2.7528205627080555</v>
      </c>
      <c r="AB48" s="7"/>
      <c r="AC48" s="28">
        <f t="shared" ca="1" si="0"/>
        <v>-0.12951899864941652</v>
      </c>
      <c r="AD48" s="27">
        <f t="shared" ca="1" si="10"/>
        <v>2.5498078132244473E-2</v>
      </c>
      <c r="AE48" s="7">
        <v>121</v>
      </c>
    </row>
    <row r="49" spans="1:31" s="26" customFormat="1" x14ac:dyDescent="0.25">
      <c r="A49" s="26">
        <v>29</v>
      </c>
      <c r="B49" s="26">
        <v>600</v>
      </c>
      <c r="C49" s="26">
        <v>13477</v>
      </c>
      <c r="D49" s="26">
        <v>15076</v>
      </c>
      <c r="E49" s="26">
        <v>12857</v>
      </c>
      <c r="F49" s="26">
        <v>11251</v>
      </c>
      <c r="G49" s="27"/>
      <c r="H49" s="7"/>
      <c r="I49" s="28">
        <f t="shared" si="1"/>
        <v>620</v>
      </c>
      <c r="J49" s="27">
        <f t="shared" si="1"/>
        <v>3825</v>
      </c>
      <c r="K49" s="7"/>
      <c r="L49" s="124">
        <f t="shared" si="2"/>
        <v>-0.17264119474038836</v>
      </c>
      <c r="M49" s="27">
        <f t="shared" ca="1" si="3"/>
        <v>1.9782337748158239E-5</v>
      </c>
      <c r="N49" s="44"/>
      <c r="O49" s="44"/>
      <c r="P49" s="7"/>
      <c r="Q49" s="28">
        <f t="shared" ca="1" si="4"/>
        <v>662.43592001908507</v>
      </c>
      <c r="R49" s="27">
        <f t="shared" ca="1" si="5"/>
        <v>3822.9541818160242</v>
      </c>
      <c r="S49" s="7"/>
      <c r="T49" s="28">
        <f t="shared" ca="1" si="6"/>
        <v>-0.17146237703411846</v>
      </c>
      <c r="U49" s="27">
        <f t="shared" ca="1" si="7"/>
        <v>0.99252068076768918</v>
      </c>
      <c r="V49" s="7"/>
      <c r="W49" s="28">
        <f t="shared" ca="1" si="8"/>
        <v>-0.177088928741895</v>
      </c>
      <c r="X49" s="27">
        <f t="shared" ca="1" si="11"/>
        <v>163.00247272423576</v>
      </c>
      <c r="Y49" s="7"/>
      <c r="Z49" s="28">
        <f t="shared" si="12"/>
        <v>163.12499999999997</v>
      </c>
      <c r="AA49" s="27">
        <f t="shared" si="9"/>
        <v>2.8470683423157492</v>
      </c>
      <c r="AB49" s="7"/>
      <c r="AC49" s="28">
        <f t="shared" ca="1" si="0"/>
        <v>-0.12252727576421307</v>
      </c>
      <c r="AD49" s="27">
        <f t="shared" ca="1" si="10"/>
        <v>-2.5724844936377167E-2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13292</v>
      </c>
      <c r="D50" s="26">
        <v>15095</v>
      </c>
      <c r="E50" s="26">
        <v>13047</v>
      </c>
      <c r="F50" s="26">
        <v>11227</v>
      </c>
      <c r="G50" s="27"/>
      <c r="H50" s="7"/>
      <c r="I50" s="28">
        <f t="shared" si="1"/>
        <v>245</v>
      </c>
      <c r="J50" s="27">
        <f t="shared" si="1"/>
        <v>3868</v>
      </c>
      <c r="K50" s="7"/>
      <c r="L50" s="124">
        <f t="shared" si="2"/>
        <v>-7.5528759954325481E-2</v>
      </c>
      <c r="M50" s="27">
        <f t="shared" ca="1" si="3"/>
        <v>2.0778118793331447E-5</v>
      </c>
      <c r="N50" s="44"/>
      <c r="O50" s="44"/>
      <c r="P50" s="7"/>
      <c r="Q50" s="28">
        <f t="shared" ca="1" si="4"/>
        <v>287.43592001908513</v>
      </c>
      <c r="R50" s="27">
        <f t="shared" ca="1" si="5"/>
        <v>3865.9541818160242</v>
      </c>
      <c r="S50" s="7"/>
      <c r="T50" s="28">
        <f t="shared" ca="1" si="6"/>
        <v>-7.4398812929771657E-2</v>
      </c>
      <c r="U50" s="27">
        <f t="shared" ca="1" si="7"/>
        <v>1.0036844005621903</v>
      </c>
      <c r="V50" s="7"/>
      <c r="W50" s="28">
        <f t="shared" ca="1" si="8"/>
        <v>-8.0087062137521703E-2</v>
      </c>
      <c r="X50" s="27">
        <f t="shared" ca="1" si="11"/>
        <v>168.55678526285408</v>
      </c>
      <c r="Y50" s="7"/>
      <c r="Z50" s="28">
        <f t="shared" si="12"/>
        <v>168.73199999999997</v>
      </c>
      <c r="AA50" s="27">
        <f t="shared" si="9"/>
        <v>2.9449289534750713</v>
      </c>
      <c r="AB50" s="7"/>
      <c r="AC50" s="28">
        <f t="shared" ca="1" si="0"/>
        <v>-0.1752147371458932</v>
      </c>
      <c r="AD50" s="27">
        <f t="shared" ca="1" si="10"/>
        <v>5.1992880840600719E-2</v>
      </c>
      <c r="AE50" s="7">
        <v>119</v>
      </c>
    </row>
    <row r="51" spans="1:31" s="26" customFormat="1" x14ac:dyDescent="0.25">
      <c r="A51" s="26">
        <v>31</v>
      </c>
      <c r="B51" s="26">
        <v>629</v>
      </c>
      <c r="C51" s="26">
        <v>13101</v>
      </c>
      <c r="D51" s="26">
        <v>15104</v>
      </c>
      <c r="E51" s="26">
        <v>13241</v>
      </c>
      <c r="F51" s="26">
        <v>11226</v>
      </c>
      <c r="G51" s="27"/>
      <c r="H51" s="7"/>
      <c r="I51" s="28">
        <f t="shared" si="1"/>
        <v>-140</v>
      </c>
      <c r="J51" s="27">
        <f t="shared" si="1"/>
        <v>3878</v>
      </c>
      <c r="K51" s="7"/>
      <c r="L51" s="124">
        <f t="shared" si="2"/>
        <v>2.3247742690461266E-2</v>
      </c>
      <c r="M51" s="27">
        <f t="shared" ca="1" si="3"/>
        <v>1.3660341687852042E-5</v>
      </c>
      <c r="N51" s="44"/>
      <c r="O51" s="44"/>
      <c r="P51" s="7"/>
      <c r="Q51" s="28">
        <f t="shared" ca="1" si="4"/>
        <v>-97.564079980914897</v>
      </c>
      <c r="R51" s="27">
        <f t="shared" ca="1" si="5"/>
        <v>3875.9541818160242</v>
      </c>
      <c r="S51" s="7"/>
      <c r="T51" s="28">
        <f t="shared" ca="1" si="6"/>
        <v>2.5253112884024407E-2</v>
      </c>
      <c r="U51" s="27">
        <f t="shared" ca="1" si="7"/>
        <v>1.0062806144678884</v>
      </c>
      <c r="V51" s="7"/>
      <c r="W51" s="28">
        <f t="shared" ca="1" si="8"/>
        <v>1.9551752743525257E-2</v>
      </c>
      <c r="X51" s="27">
        <f t="shared" ca="1" si="11"/>
        <v>174.23202667277394</v>
      </c>
      <c r="Y51" s="7"/>
      <c r="Z51" s="28">
        <f t="shared" si="12"/>
        <v>174.39299999999997</v>
      </c>
      <c r="AA51" s="27">
        <f t="shared" si="9"/>
        <v>3.0437320424304706</v>
      </c>
      <c r="AB51" s="7"/>
      <c r="AC51" s="28">
        <f t="shared" ca="1" si="0"/>
        <v>-0.16097332722603142</v>
      </c>
      <c r="AD51" s="27">
        <f t="shared" ca="1" si="10"/>
        <v>7.522950604678158E-2</v>
      </c>
      <c r="AE51" s="7">
        <v>118</v>
      </c>
    </row>
    <row r="52" spans="1:31" s="26" customFormat="1" x14ac:dyDescent="0.25">
      <c r="A52" s="26">
        <v>32</v>
      </c>
      <c r="B52" s="26">
        <v>619</v>
      </c>
      <c r="C52" s="26">
        <v>12904</v>
      </c>
      <c r="D52" s="26">
        <v>15087</v>
      </c>
      <c r="E52" s="26">
        <v>13424</v>
      </c>
      <c r="F52" s="26">
        <v>11238</v>
      </c>
      <c r="G52" s="27"/>
      <c r="H52" s="7"/>
      <c r="I52" s="28">
        <f t="shared" si="1"/>
        <v>-520</v>
      </c>
      <c r="J52" s="27">
        <f t="shared" si="1"/>
        <v>3849</v>
      </c>
      <c r="K52" s="7"/>
      <c r="L52" s="124">
        <f t="shared" si="2"/>
        <v>0.12023615046866591</v>
      </c>
      <c r="M52" s="27">
        <f t="shared" ca="1" si="3"/>
        <v>5.2094095133069501E-6</v>
      </c>
      <c r="N52" s="44"/>
      <c r="O52" s="44"/>
      <c r="P52" s="7"/>
      <c r="Q52" s="28">
        <f t="shared" ca="1" si="4"/>
        <v>-477.56407998091487</v>
      </c>
      <c r="R52" s="27">
        <f t="shared" ca="1" si="5"/>
        <v>3846.9541818160242</v>
      </c>
      <c r="S52" s="7"/>
      <c r="T52" s="28">
        <f t="shared" ca="1" si="6"/>
        <v>0.12361085784309583</v>
      </c>
      <c r="U52" s="27">
        <f t="shared" ca="1" si="7"/>
        <v>0.99875159414136427</v>
      </c>
      <c r="V52" s="7"/>
      <c r="W52" s="28">
        <f t="shared" ca="1" si="8"/>
        <v>0.11795373737868703</v>
      </c>
      <c r="X52" s="27">
        <f t="shared" ca="1" si="11"/>
        <v>179.85442487219302</v>
      </c>
      <c r="Y52" s="7"/>
      <c r="Z52" s="28">
        <f t="shared" si="12"/>
        <v>179.96399999999997</v>
      </c>
      <c r="AA52" s="27">
        <f t="shared" si="9"/>
        <v>3.1409643350590746</v>
      </c>
      <c r="AB52" s="7"/>
      <c r="AC52" s="28">
        <f t="shared" ca="1" si="0"/>
        <v>-0.10957512780694856</v>
      </c>
      <c r="AD52" s="27">
        <f t="shared" ca="1" si="10"/>
        <v>-4.6407652295187063E-2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12722</v>
      </c>
      <c r="D53" s="26">
        <v>15055</v>
      </c>
      <c r="E53" s="26">
        <v>13616</v>
      </c>
      <c r="F53" s="26">
        <v>11272</v>
      </c>
      <c r="G53" s="27"/>
      <c r="H53" s="7"/>
      <c r="I53" s="28">
        <f t="shared" si="1"/>
        <v>-894</v>
      </c>
      <c r="J53" s="27">
        <f t="shared" si="1"/>
        <v>3783</v>
      </c>
      <c r="K53" s="7"/>
      <c r="L53" s="124">
        <f t="shared" si="2"/>
        <v>0.21823507613188753</v>
      </c>
      <c r="M53" s="27">
        <f t="shared" ca="1" si="3"/>
        <v>1.1410659783840922E-5</v>
      </c>
      <c r="N53" s="44"/>
      <c r="O53" s="44"/>
      <c r="P53" s="7"/>
      <c r="Q53" s="28">
        <f t="shared" ca="1" si="4"/>
        <v>-851.56407998091493</v>
      </c>
      <c r="R53" s="27">
        <f t="shared" ca="1" si="5"/>
        <v>3780.9541818160242</v>
      </c>
      <c r="S53" s="7"/>
      <c r="T53" s="28">
        <f t="shared" ca="1" si="6"/>
        <v>0.22041558577649772</v>
      </c>
      <c r="U53" s="27">
        <f t="shared" ca="1" si="7"/>
        <v>0.98161658236375782</v>
      </c>
      <c r="V53" s="7"/>
      <c r="W53" s="28">
        <f t="shared" ca="1" si="8"/>
        <v>0.21485710931975913</v>
      </c>
      <c r="X53" s="27">
        <f t="shared" ca="1" si="11"/>
        <v>185.46516960386953</v>
      </c>
      <c r="Y53" s="7"/>
      <c r="Z53" s="28">
        <f t="shared" si="12"/>
        <v>185.66099999999997</v>
      </c>
      <c r="AA53" s="27">
        <f t="shared" si="9"/>
        <v>3.2403957425451919</v>
      </c>
      <c r="AB53" s="7"/>
      <c r="AC53" s="28">
        <f t="shared" ca="1" si="0"/>
        <v>-0.19583039613044662</v>
      </c>
      <c r="AD53" s="27">
        <f t="shared" ca="1" si="10"/>
        <v>5.3300779276781896E-2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12527</v>
      </c>
      <c r="D54" s="26">
        <v>14996</v>
      </c>
      <c r="E54" s="26">
        <v>13795</v>
      </c>
      <c r="F54" s="26">
        <v>11321</v>
      </c>
      <c r="G54" s="27"/>
      <c r="H54" s="7"/>
      <c r="I54" s="28">
        <f t="shared" si="1"/>
        <v>-1268</v>
      </c>
      <c r="J54" s="27">
        <f t="shared" si="1"/>
        <v>3675</v>
      </c>
      <c r="K54" s="7"/>
      <c r="L54" s="124">
        <f t="shared" si="2"/>
        <v>0.31422604601926069</v>
      </c>
      <c r="M54" s="27">
        <f t="shared" ca="1" si="3"/>
        <v>5.7781592074556334E-6</v>
      </c>
      <c r="N54" s="44"/>
      <c r="O54" s="44"/>
      <c r="P54" s="7"/>
      <c r="Q54" s="28">
        <f t="shared" ca="1" si="4"/>
        <v>-1225.5640799809148</v>
      </c>
      <c r="R54" s="27">
        <f t="shared" ca="1" si="5"/>
        <v>3672.9541818160242</v>
      </c>
      <c r="S54" s="7"/>
      <c r="T54" s="28">
        <f t="shared" ca="1" si="6"/>
        <v>0.31722031370989956</v>
      </c>
      <c r="U54" s="27">
        <f t="shared" ca="1" si="7"/>
        <v>0.95357747218221989</v>
      </c>
      <c r="V54" s="7"/>
      <c r="W54" s="28">
        <f t="shared" ca="1" si="8"/>
        <v>0.31182226582809186</v>
      </c>
      <c r="X54" s="27">
        <f t="shared" ca="1" si="11"/>
        <v>191.22680242916658</v>
      </c>
      <c r="Y54" s="7"/>
      <c r="Z54" s="28">
        <f t="shared" si="12"/>
        <v>191.36699999999996</v>
      </c>
      <c r="AA54" s="27">
        <f t="shared" si="9"/>
        <v>3.3399842296639881</v>
      </c>
      <c r="AB54" s="7"/>
      <c r="AC54" s="28">
        <f t="shared" ca="1" si="0"/>
        <v>-0.14019757083337936</v>
      </c>
      <c r="AD54" s="27">
        <f t="shared" ca="1" si="10"/>
        <v>-1.0953000245763178E-2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12350</v>
      </c>
      <c r="D55" s="26">
        <v>14935</v>
      </c>
      <c r="E55" s="26">
        <v>13979</v>
      </c>
      <c r="F55" s="26">
        <v>11396</v>
      </c>
      <c r="G55" s="27"/>
      <c r="H55" s="7"/>
      <c r="I55" s="28">
        <f t="shared" si="1"/>
        <v>-1629</v>
      </c>
      <c r="J55" s="27">
        <f t="shared" si="1"/>
        <v>3539</v>
      </c>
      <c r="K55" s="7"/>
      <c r="L55" s="124">
        <f t="shared" si="2"/>
        <v>0.40724536988310239</v>
      </c>
      <c r="M55" s="27">
        <f t="shared" ca="1" si="3"/>
        <v>3.1743910077276603E-6</v>
      </c>
      <c r="N55" s="44"/>
      <c r="O55" s="44"/>
      <c r="P55" s="7"/>
      <c r="Q55" s="28">
        <f t="shared" ca="1" si="4"/>
        <v>-1586.5640799809148</v>
      </c>
      <c r="R55" s="27">
        <f t="shared" ca="1" si="5"/>
        <v>3536.9541818160242</v>
      </c>
      <c r="S55" s="7"/>
      <c r="T55" s="28">
        <f t="shared" ca="1" si="6"/>
        <v>0.41066017142101746</v>
      </c>
      <c r="U55" s="27">
        <f t="shared" ca="1" si="7"/>
        <v>0.91826896306472783</v>
      </c>
      <c r="V55" s="7"/>
      <c r="W55" s="28">
        <f t="shared" ca="1" si="8"/>
        <v>0.40546368781052949</v>
      </c>
      <c r="X55" s="27">
        <f t="shared" ca="1" si="11"/>
        <v>196.94288733345854</v>
      </c>
      <c r="Y55" s="7"/>
      <c r="Z55" s="28">
        <f t="shared" si="12"/>
        <v>197.08199999999997</v>
      </c>
      <c r="AA55" s="27">
        <f t="shared" si="9"/>
        <v>3.4397297964154636</v>
      </c>
      <c r="AB55" s="7"/>
      <c r="AC55" s="28">
        <f t="shared" ca="1" si="0"/>
        <v>-0.13911266654142196</v>
      </c>
      <c r="AD55" s="27">
        <f t="shared" ca="1" si="10"/>
        <v>7.4497310684279228E-2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12185</v>
      </c>
      <c r="D56" s="26">
        <v>14844</v>
      </c>
      <c r="E56" s="26">
        <v>14139</v>
      </c>
      <c r="F56" s="26">
        <v>11477</v>
      </c>
      <c r="G56" s="27"/>
      <c r="H56" s="7"/>
      <c r="I56" s="28">
        <f t="shared" si="1"/>
        <v>-1954</v>
      </c>
      <c r="J56" s="27">
        <f t="shared" si="1"/>
        <v>3367</v>
      </c>
      <c r="K56" s="7"/>
      <c r="L56" s="124">
        <f t="shared" si="2"/>
        <v>0.49211598608810619</v>
      </c>
      <c r="M56" s="27">
        <f t="shared" ca="1" si="3"/>
        <v>5.1809490903352969E-6</v>
      </c>
      <c r="N56" s="44"/>
      <c r="O56" s="44"/>
      <c r="P56" s="7"/>
      <c r="Q56" s="28">
        <f t="shared" ca="1" si="4"/>
        <v>-1911.5640799809148</v>
      </c>
      <c r="R56" s="27">
        <f t="shared" ca="1" si="5"/>
        <v>3364.9541818160242</v>
      </c>
      <c r="S56" s="7"/>
      <c r="T56" s="28">
        <f t="shared" ca="1" si="6"/>
        <v>0.49478192697811801</v>
      </c>
      <c r="U56" s="27">
        <f t="shared" ca="1" si="7"/>
        <v>0.87361408388672301</v>
      </c>
      <c r="V56" s="7"/>
      <c r="W56" s="28">
        <f t="shared" ca="1" si="8"/>
        <v>0.48983981625913137</v>
      </c>
      <c r="X56" s="27">
        <f t="shared" ca="1" si="11"/>
        <v>202.39849455881961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-0.12850544118035145</v>
      </c>
      <c r="AD56" s="27">
        <f t="shared" ca="1" si="10"/>
        <v>4.044767510112024E-2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12031</v>
      </c>
      <c r="D57" s="26">
        <v>14750</v>
      </c>
      <c r="E57" s="26">
        <v>14303</v>
      </c>
      <c r="F57" s="26">
        <v>11584</v>
      </c>
      <c r="G57" s="27"/>
      <c r="H57" s="7"/>
      <c r="I57" s="28">
        <f t="shared" si="1"/>
        <v>-2272</v>
      </c>
      <c r="J57" s="27">
        <f t="shared" si="1"/>
        <v>3166</v>
      </c>
      <c r="K57" s="7"/>
      <c r="L57" s="124">
        <f t="shared" si="2"/>
        <v>0.57318847460666256</v>
      </c>
      <c r="M57" s="27">
        <f t="shared" ca="1" si="3"/>
        <v>5.5019515123297697E-7</v>
      </c>
      <c r="N57" s="44"/>
      <c r="O57" s="44"/>
      <c r="P57" s="7"/>
      <c r="Q57" s="28">
        <f t="shared" ca="1" si="4"/>
        <v>-2229.5640799809148</v>
      </c>
      <c r="R57" s="27">
        <f t="shared" ca="1" si="5"/>
        <v>3163.9541818160242</v>
      </c>
      <c r="S57" s="7"/>
      <c r="T57" s="28">
        <f t="shared" ca="1" si="6"/>
        <v>0.57709182933860415</v>
      </c>
      <c r="U57" s="27">
        <f t="shared" ca="1" si="7"/>
        <v>0.82143018438219428</v>
      </c>
      <c r="V57" s="7"/>
      <c r="W57" s="28">
        <f t="shared" ca="1" si="8"/>
        <v>0.5724467231986875</v>
      </c>
      <c r="X57" s="27">
        <f t="shared" ca="1" si="11"/>
        <v>207.99119188199995</v>
      </c>
      <c r="Y57" s="7"/>
      <c r="Z57" s="28">
        <f t="shared" si="12"/>
        <v>208.01699999999997</v>
      </c>
      <c r="AA57" s="27">
        <f t="shared" si="9"/>
        <v>3.6305815501210437</v>
      </c>
      <c r="AB57" s="7"/>
      <c r="AC57" s="28">
        <f t="shared" ca="1" si="0"/>
        <v>-2.5808118000014701E-2</v>
      </c>
      <c r="AD57" s="27">
        <f t="shared" ca="1" si="10"/>
        <v>9.3047807731920784E-3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11878</v>
      </c>
      <c r="D58" s="26">
        <v>14628</v>
      </c>
      <c r="E58" s="26">
        <v>14453</v>
      </c>
      <c r="F58" s="26">
        <v>11700</v>
      </c>
      <c r="G58" s="27"/>
      <c r="H58" s="7"/>
      <c r="I58" s="28">
        <f t="shared" si="1"/>
        <v>-2575</v>
      </c>
      <c r="J58" s="27">
        <f t="shared" si="1"/>
        <v>2928</v>
      </c>
      <c r="K58" s="7"/>
      <c r="L58" s="124">
        <f t="shared" si="2"/>
        <v>0.65174748178659292</v>
      </c>
      <c r="M58" s="27">
        <f t="shared" ca="1" si="3"/>
        <v>2.7251247691421481E-7</v>
      </c>
      <c r="N58" s="44"/>
      <c r="O58" s="44"/>
      <c r="P58" s="7"/>
      <c r="Q58" s="28">
        <f t="shared" ca="1" si="4"/>
        <v>-2532.5640799809148</v>
      </c>
      <c r="R58" s="27">
        <f t="shared" ca="1" si="5"/>
        <v>2925.9541818160242</v>
      </c>
      <c r="S58" s="7"/>
      <c r="T58" s="28">
        <f t="shared" ca="1" si="6"/>
        <v>0.65551918913491636</v>
      </c>
      <c r="U58" s="27">
        <f t="shared" ca="1" si="7"/>
        <v>0.75964029342658301</v>
      </c>
      <c r="V58" s="7"/>
      <c r="W58" s="28">
        <f t="shared" ca="1" si="8"/>
        <v>0.65122545451056779</v>
      </c>
      <c r="X58" s="27">
        <f t="shared" ca="1" si="11"/>
        <v>213.72479423515722</v>
      </c>
      <c r="Y58" s="7"/>
      <c r="Z58" s="28">
        <f t="shared" si="12"/>
        <v>213.71399999999997</v>
      </c>
      <c r="AA58" s="27">
        <f t="shared" si="9"/>
        <v>3.730012957607161</v>
      </c>
      <c r="AB58" s="7"/>
      <c r="AC58" s="28">
        <f t="shared" ca="1" si="0"/>
        <v>1.0794235157248977E-2</v>
      </c>
      <c r="AD58" s="27">
        <f t="shared" ca="1" si="10"/>
        <v>-2.9671746894337048E-2</v>
      </c>
      <c r="AE58" s="7">
        <v>111</v>
      </c>
    </row>
    <row r="59" spans="1:31" s="26" customFormat="1" x14ac:dyDescent="0.25">
      <c r="A59" s="26">
        <v>39</v>
      </c>
      <c r="B59" s="26">
        <v>618</v>
      </c>
      <c r="C59" s="26">
        <v>11743</v>
      </c>
      <c r="D59" s="26">
        <v>14498</v>
      </c>
      <c r="E59" s="26">
        <v>14587</v>
      </c>
      <c r="F59" s="26">
        <v>11831</v>
      </c>
      <c r="G59" s="27"/>
      <c r="H59" s="7"/>
      <c r="I59" s="28">
        <f t="shared" si="1"/>
        <v>-2844</v>
      </c>
      <c r="J59" s="27">
        <f t="shared" si="1"/>
        <v>2667</v>
      </c>
      <c r="K59" s="7"/>
      <c r="L59" s="124">
        <f t="shared" si="2"/>
        <v>0.72223805409103925</v>
      </c>
      <c r="M59" s="27">
        <f t="shared" ca="1" si="3"/>
        <v>1.0012102562534731E-6</v>
      </c>
      <c r="N59" s="44"/>
      <c r="O59" s="44"/>
      <c r="P59" s="7"/>
      <c r="Q59" s="28">
        <f t="shared" ca="1" si="4"/>
        <v>-2801.5640799809148</v>
      </c>
      <c r="R59" s="27">
        <f t="shared" ca="1" si="5"/>
        <v>2664.9541818160242</v>
      </c>
      <c r="S59" s="7"/>
      <c r="T59" s="28">
        <f t="shared" ca="1" si="6"/>
        <v>0.7251461191191011</v>
      </c>
      <c r="U59" s="27">
        <f t="shared" ca="1" si="7"/>
        <v>0.69187911048786654</v>
      </c>
      <c r="V59" s="7"/>
      <c r="W59" s="28">
        <f t="shared" ca="1" si="8"/>
        <v>0.72123744914589183</v>
      </c>
      <c r="X59" s="27">
        <f t="shared" ca="1" si="11"/>
        <v>219.30910839904027</v>
      </c>
      <c r="Y59" s="7"/>
      <c r="Z59" s="28">
        <f t="shared" si="12"/>
        <v>219.27599999999998</v>
      </c>
      <c r="AA59" s="27">
        <f t="shared" si="9"/>
        <v>3.8270881706030857</v>
      </c>
      <c r="AB59" s="7"/>
      <c r="AC59" s="28">
        <f t="shared" ca="1" si="0"/>
        <v>3.3108399040287395E-2</v>
      </c>
      <c r="AD59" s="27">
        <f t="shared" ca="1" si="10"/>
        <v>4.7667351269581104E-2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11621</v>
      </c>
      <c r="D60" s="26">
        <v>14360</v>
      </c>
      <c r="E60" s="26">
        <v>14717</v>
      </c>
      <c r="F60" s="26">
        <v>11978</v>
      </c>
      <c r="G60" s="27"/>
      <c r="H60" s="7"/>
      <c r="I60" s="28">
        <f t="shared" si="1"/>
        <v>-3096</v>
      </c>
      <c r="J60" s="27">
        <f t="shared" si="1"/>
        <v>2382</v>
      </c>
      <c r="K60" s="7"/>
      <c r="L60" s="124">
        <f t="shared" si="2"/>
        <v>0.78621830636545365</v>
      </c>
      <c r="M60" s="27">
        <f t="shared" ca="1" si="3"/>
        <v>4.4376560370119997E-7</v>
      </c>
      <c r="N60" s="44"/>
      <c r="O60" s="44"/>
      <c r="P60" s="7"/>
      <c r="Q60" s="28">
        <f t="shared" ca="1" si="4"/>
        <v>-3053.5640799809148</v>
      </c>
      <c r="R60" s="27">
        <f t="shared" ca="1" si="5"/>
        <v>2379.9541818160242</v>
      </c>
      <c r="S60" s="7"/>
      <c r="T60" s="28">
        <f t="shared" ca="1" si="6"/>
        <v>0.79037283419722215</v>
      </c>
      <c r="U60" s="27">
        <f t="shared" ca="1" si="7"/>
        <v>0.61788701417547498</v>
      </c>
      <c r="V60" s="7"/>
      <c r="W60" s="28">
        <f t="shared" ca="1" si="8"/>
        <v>0.78688446370700382</v>
      </c>
      <c r="X60" s="27">
        <f t="shared" ca="1" si="11"/>
        <v>224.97878152737337</v>
      </c>
      <c r="Y60" s="7"/>
      <c r="Z60" s="28">
        <f t="shared" si="12"/>
        <v>224.86499999999998</v>
      </c>
      <c r="AA60" s="27">
        <f t="shared" si="9"/>
        <v>3.9246346224970483</v>
      </c>
      <c r="AB60" s="7"/>
      <c r="AC60" s="28">
        <f t="shared" ca="1" si="0"/>
        <v>0.11378152737339065</v>
      </c>
      <c r="AD60" s="27">
        <f t="shared" ca="1" si="10"/>
        <v>2.7782740502971137E-2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11503</v>
      </c>
      <c r="D61" s="26">
        <v>14193</v>
      </c>
      <c r="E61" s="26">
        <v>14817</v>
      </c>
      <c r="F61" s="26">
        <v>12130</v>
      </c>
      <c r="G61" s="27"/>
      <c r="H61" s="7"/>
      <c r="I61" s="28">
        <f t="shared" si="1"/>
        <v>-3314</v>
      </c>
      <c r="J61" s="27">
        <f t="shared" si="1"/>
        <v>2063</v>
      </c>
      <c r="K61" s="7"/>
      <c r="L61" s="124">
        <f t="shared" si="2"/>
        <v>0.84415861838125028</v>
      </c>
      <c r="M61" s="27">
        <f t="shared" ca="1" si="3"/>
        <v>1.4265360164191601E-7</v>
      </c>
      <c r="N61" s="44"/>
      <c r="O61" s="44"/>
      <c r="P61" s="7"/>
      <c r="Q61" s="28">
        <f t="shared" ca="1" si="4"/>
        <v>-3271.5640799809148</v>
      </c>
      <c r="R61" s="27">
        <f t="shared" ca="1" si="5"/>
        <v>2060.9541818160242</v>
      </c>
      <c r="S61" s="7"/>
      <c r="T61" s="28">
        <f t="shared" ca="1" si="6"/>
        <v>0.84679911946321573</v>
      </c>
      <c r="U61" s="27">
        <f t="shared" ca="1" si="7"/>
        <v>0.53506779058371035</v>
      </c>
      <c r="V61" s="7"/>
      <c r="W61" s="28">
        <f t="shared" ca="1" si="8"/>
        <v>0.8437809232639375</v>
      </c>
      <c r="X61" s="27">
        <f t="shared" ca="1" si="11"/>
        <v>230.73886758843526</v>
      </c>
      <c r="Y61" s="7"/>
      <c r="Z61" s="28">
        <f t="shared" si="12"/>
        <v>230.60699999999997</v>
      </c>
      <c r="AA61" s="27">
        <f t="shared" si="9"/>
        <v>4.0248514281465626</v>
      </c>
      <c r="AB61" s="7"/>
      <c r="AC61" s="28">
        <f t="shared" ca="1" si="0"/>
        <v>0.13186758843528423</v>
      </c>
      <c r="AD61" s="27">
        <f t="shared" ca="1" si="10"/>
        <v>3.0772114943147244E-2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11414</v>
      </c>
      <c r="D62" s="26">
        <v>14025</v>
      </c>
      <c r="E62" s="26">
        <v>14916</v>
      </c>
      <c r="F62" s="26">
        <v>12302</v>
      </c>
      <c r="G62" s="27"/>
      <c r="H62" s="7"/>
      <c r="I62" s="28">
        <f t="shared" si="1"/>
        <v>-3502</v>
      </c>
      <c r="J62" s="27">
        <f t="shared" si="1"/>
        <v>1723</v>
      </c>
      <c r="K62" s="7"/>
      <c r="L62" s="124">
        <f t="shared" si="2"/>
        <v>0.89369720402393438</v>
      </c>
      <c r="M62" s="27">
        <f t="shared" ca="1" si="3"/>
        <v>5.6872517590168955E-7</v>
      </c>
      <c r="N62" s="44"/>
      <c r="O62" s="44"/>
      <c r="P62" s="7"/>
      <c r="Q62" s="28">
        <f t="shared" ca="1" si="4"/>
        <v>-3459.5640799809148</v>
      </c>
      <c r="R62" s="27">
        <f t="shared" ca="1" si="5"/>
        <v>1720.9541818160244</v>
      </c>
      <c r="S62" s="7"/>
      <c r="T62" s="28">
        <f t="shared" ca="1" si="6"/>
        <v>0.8954603196008617</v>
      </c>
      <c r="U62" s="27">
        <f t="shared" ca="1" si="7"/>
        <v>0.44679651778998009</v>
      </c>
      <c r="V62" s="7"/>
      <c r="W62" s="28">
        <f t="shared" ca="1" si="8"/>
        <v>0.89294306532588097</v>
      </c>
      <c r="X62" s="27">
        <f t="shared" ca="1" si="11"/>
        <v>236.53719474237687</v>
      </c>
      <c r="Y62" s="7"/>
      <c r="Z62" s="28">
        <f t="shared" si="12"/>
        <v>236.35799999999998</v>
      </c>
      <c r="AA62" s="27">
        <f t="shared" si="9"/>
        <v>4.1252253134287571</v>
      </c>
      <c r="AB62" s="7"/>
      <c r="AC62" s="28">
        <f t="shared" ca="1" si="0"/>
        <v>0.17919474237689315</v>
      </c>
      <c r="AD62" s="27">
        <f t="shared" ca="1" si="10"/>
        <v>7.6131704434999392E-2</v>
      </c>
      <c r="AE62" s="7">
        <v>107</v>
      </c>
    </row>
    <row r="63" spans="1:31" s="26" customFormat="1" x14ac:dyDescent="0.25">
      <c r="A63" s="26">
        <v>43</v>
      </c>
      <c r="B63" s="26">
        <v>626</v>
      </c>
      <c r="C63" s="26">
        <v>11335</v>
      </c>
      <c r="D63" s="26">
        <v>13848</v>
      </c>
      <c r="E63" s="26">
        <v>14990</v>
      </c>
      <c r="F63" s="26">
        <v>12472</v>
      </c>
      <c r="G63" s="27"/>
      <c r="H63" s="7"/>
      <c r="I63" s="28">
        <f t="shared" si="1"/>
        <v>-3655</v>
      </c>
      <c r="J63" s="27">
        <f t="shared" si="1"/>
        <v>1376</v>
      </c>
      <c r="K63" s="7"/>
      <c r="L63" s="124">
        <f t="shared" si="2"/>
        <v>0.93350594886185534</v>
      </c>
      <c r="M63" s="27">
        <f t="shared" ca="1" si="3"/>
        <v>2.0236992998399901E-7</v>
      </c>
      <c r="N63" s="44"/>
      <c r="O63" s="44"/>
      <c r="P63" s="7"/>
      <c r="Q63" s="28">
        <f t="shared" ca="1" si="4"/>
        <v>-3612.5640799809148</v>
      </c>
      <c r="R63" s="27">
        <f t="shared" ca="1" si="5"/>
        <v>1373.9541818160244</v>
      </c>
      <c r="S63" s="7"/>
      <c r="T63" s="28">
        <f t="shared" ca="1" si="6"/>
        <v>0.93506225375543517</v>
      </c>
      <c r="U63" s="27">
        <f t="shared" ca="1" si="7"/>
        <v>0.35670789526226121</v>
      </c>
      <c r="V63" s="7"/>
      <c r="W63" s="28">
        <f t="shared" ca="1" si="8"/>
        <v>0.93305609340731022</v>
      </c>
      <c r="X63" s="27">
        <f t="shared" ca="1" si="11"/>
        <v>242.19704086379295</v>
      </c>
      <c r="Y63" s="7"/>
      <c r="Z63" s="28">
        <f t="shared" si="12"/>
        <v>241.99199999999996</v>
      </c>
      <c r="AA63" s="27">
        <f t="shared" si="9"/>
        <v>4.2235571634861175</v>
      </c>
      <c r="AB63" s="7"/>
      <c r="AC63" s="28">
        <f t="shared" ca="1" si="0"/>
        <v>0.20504086379298769</v>
      </c>
      <c r="AD63" s="27">
        <f t="shared" ca="1" si="10"/>
        <v>2.506767162068968E-2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11274</v>
      </c>
      <c r="D64" s="26">
        <v>13673</v>
      </c>
      <c r="E64" s="26">
        <v>15045</v>
      </c>
      <c r="F64" s="26">
        <v>12651</v>
      </c>
      <c r="G64" s="27"/>
      <c r="H64" s="7"/>
      <c r="I64" s="28">
        <f t="shared" si="1"/>
        <v>-3771</v>
      </c>
      <c r="J64" s="27">
        <f t="shared" si="1"/>
        <v>1022</v>
      </c>
      <c r="K64" s="7"/>
      <c r="L64" s="124">
        <f t="shared" si="2"/>
        <v>0.96400137107445294</v>
      </c>
      <c r="M64" s="27">
        <f t="shared" ca="1" si="3"/>
        <v>1.5923628802739222E-7</v>
      </c>
      <c r="N64" s="44"/>
      <c r="O64" s="44"/>
      <c r="P64" s="7"/>
      <c r="Q64" s="28">
        <f t="shared" ca="1" si="4"/>
        <v>-3728.5640799809148</v>
      </c>
      <c r="R64" s="27">
        <f t="shared" ca="1" si="5"/>
        <v>1019.9541818160244</v>
      </c>
      <c r="S64" s="7"/>
      <c r="T64" s="28">
        <f t="shared" ca="1" si="6"/>
        <v>0.96508724958504644</v>
      </c>
      <c r="U64" s="27">
        <f t="shared" ca="1" si="7"/>
        <v>0.26480192300055377</v>
      </c>
      <c r="V64" s="7"/>
      <c r="W64" s="28">
        <f t="shared" ca="1" si="8"/>
        <v>0.96360232685631741</v>
      </c>
      <c r="X64" s="27">
        <f t="shared" ca="1" si="11"/>
        <v>247.75310709647476</v>
      </c>
      <c r="Y64" s="7"/>
      <c r="Z64" s="28">
        <f t="shared" si="12"/>
        <v>247.56299999999996</v>
      </c>
      <c r="AA64" s="27">
        <f t="shared" si="9"/>
        <v>4.3207894561147215</v>
      </c>
      <c r="AB64" s="7"/>
      <c r="AC64" s="28">
        <f t="shared" ca="1" si="0"/>
        <v>0.19010709647480439</v>
      </c>
      <c r="AD64" s="27">
        <f t="shared" ca="1" si="10"/>
        <v>5.378908601150556E-2</v>
      </c>
      <c r="AE64" s="7">
        <v>105</v>
      </c>
    </row>
    <row r="65" spans="1:31" s="26" customFormat="1" x14ac:dyDescent="0.25">
      <c r="A65" s="26">
        <v>45</v>
      </c>
      <c r="B65" s="26">
        <v>610</v>
      </c>
      <c r="C65" s="26">
        <v>11243</v>
      </c>
      <c r="D65" s="26">
        <v>13499</v>
      </c>
      <c r="E65" s="26">
        <v>15096</v>
      </c>
      <c r="F65" s="26">
        <v>12836</v>
      </c>
      <c r="G65" s="27"/>
      <c r="H65" s="7"/>
      <c r="I65" s="28">
        <f t="shared" si="1"/>
        <v>-3853</v>
      </c>
      <c r="J65" s="27">
        <f t="shared" si="1"/>
        <v>663</v>
      </c>
      <c r="K65" s="7"/>
      <c r="L65" s="124">
        <f t="shared" si="2"/>
        <v>0.9851444229348989</v>
      </c>
      <c r="M65" s="27">
        <f t="shared" ca="1" si="3"/>
        <v>4.448791865310009E-8</v>
      </c>
      <c r="N65" s="44"/>
      <c r="O65" s="44"/>
      <c r="P65" s="7"/>
      <c r="Q65" s="28">
        <f t="shared" ca="1" si="4"/>
        <v>-3810.5640799809148</v>
      </c>
      <c r="R65" s="27">
        <f t="shared" ca="1" si="5"/>
        <v>660.9541818160244</v>
      </c>
      <c r="S65" s="7"/>
      <c r="T65" s="28">
        <f t="shared" ca="1" si="6"/>
        <v>0.98631181560253023</v>
      </c>
      <c r="U65" s="27">
        <f t="shared" ca="1" si="7"/>
        <v>0.17159784378599738</v>
      </c>
      <c r="V65" s="7"/>
      <c r="W65" s="28">
        <f t="shared" ca="1" si="8"/>
        <v>0.98535534452851392</v>
      </c>
      <c r="X65" s="27">
        <f t="shared" ca="1" si="11"/>
        <v>253.24004219752374</v>
      </c>
      <c r="Y65" s="7"/>
      <c r="Z65" s="28">
        <f t="shared" si="12"/>
        <v>253.05299999999997</v>
      </c>
      <c r="AA65" s="27">
        <f t="shared" si="9"/>
        <v>4.4166080320492096</v>
      </c>
      <c r="AB65" s="7"/>
      <c r="AC65" s="28">
        <f t="shared" ca="1" si="0"/>
        <v>0.18704219752376616</v>
      </c>
      <c r="AD65" s="27">
        <f t="shared" ca="1" si="10"/>
        <v>5.0399682666835588E-2</v>
      </c>
      <c r="AE65" s="7">
        <v>104</v>
      </c>
    </row>
    <row r="66" spans="1:31" s="26" customFormat="1" x14ac:dyDescent="0.25">
      <c r="A66" s="26">
        <v>46</v>
      </c>
      <c r="B66" s="26">
        <v>611</v>
      </c>
      <c r="C66" s="26">
        <v>11219</v>
      </c>
      <c r="D66" s="26">
        <v>13316</v>
      </c>
      <c r="E66" s="26">
        <v>15116</v>
      </c>
      <c r="F66" s="26">
        <v>13016</v>
      </c>
      <c r="G66" s="27"/>
      <c r="H66" s="7"/>
      <c r="I66" s="28">
        <f t="shared" si="1"/>
        <v>-3897</v>
      </c>
      <c r="J66" s="27">
        <f t="shared" si="1"/>
        <v>300</v>
      </c>
      <c r="K66" s="7"/>
      <c r="L66" s="124">
        <f t="shared" si="2"/>
        <v>0.99726086312278184</v>
      </c>
      <c r="M66" s="27">
        <f t="shared" ca="1" si="3"/>
        <v>3.0453517344207555E-10</v>
      </c>
      <c r="N66" s="44"/>
      <c r="O66" s="44"/>
      <c r="P66" s="7"/>
      <c r="Q66" s="28">
        <f t="shared" ca="1" si="4"/>
        <v>-3854.5640799809148</v>
      </c>
      <c r="R66" s="27">
        <f t="shared" ca="1" si="5"/>
        <v>297.95418181602435</v>
      </c>
      <c r="S66" s="7"/>
      <c r="T66" s="28">
        <f t="shared" ca="1" si="6"/>
        <v>0.99770060712410691</v>
      </c>
      <c r="U66" s="27">
        <f t="shared" ca="1" si="7"/>
        <v>7.7355279009161781E-2</v>
      </c>
      <c r="V66" s="7"/>
      <c r="W66" s="28">
        <f t="shared" ca="1" si="8"/>
        <v>0.9972783140589585</v>
      </c>
      <c r="X66" s="27">
        <f t="shared" ca="1" si="11"/>
        <v>258.68357977882704</v>
      </c>
      <c r="Y66" s="7"/>
      <c r="Z66" s="28">
        <f t="shared" si="12"/>
        <v>258.55199999999996</v>
      </c>
      <c r="AA66" s="27">
        <f t="shared" si="9"/>
        <v>4.5125836876163783</v>
      </c>
      <c r="AB66" s="7"/>
      <c r="AC66" s="28">
        <f t="shared" ca="1" si="0"/>
        <v>0.13157977882707428</v>
      </c>
      <c r="AD66" s="27">
        <f t="shared" ca="1" si="10"/>
        <v>5.9072222526822316E-2</v>
      </c>
      <c r="AE66" s="7">
        <v>103</v>
      </c>
    </row>
    <row r="67" spans="1:31" s="26" customFormat="1" x14ac:dyDescent="0.25">
      <c r="A67" s="26">
        <v>47</v>
      </c>
      <c r="B67" s="26">
        <v>637</v>
      </c>
      <c r="C67" s="26">
        <v>11209</v>
      </c>
      <c r="D67" s="26">
        <v>13121</v>
      </c>
      <c r="E67" s="26">
        <v>15115</v>
      </c>
      <c r="F67" s="26">
        <v>13205</v>
      </c>
      <c r="G67" s="27"/>
      <c r="H67" s="7"/>
      <c r="I67" s="28">
        <f t="shared" si="1"/>
        <v>-3906</v>
      </c>
      <c r="J67" s="27">
        <f t="shared" si="1"/>
        <v>-84</v>
      </c>
      <c r="K67" s="7"/>
      <c r="L67" s="124">
        <f t="shared" si="2"/>
        <v>1.0001177864193136</v>
      </c>
      <c r="M67" s="27">
        <f t="shared" ca="1" si="3"/>
        <v>3.022585468240485E-9</v>
      </c>
      <c r="N67" s="44"/>
      <c r="O67" s="44"/>
      <c r="P67" s="7"/>
      <c r="Q67" s="28">
        <f t="shared" ca="1" si="4"/>
        <v>-3863.5640799809148</v>
      </c>
      <c r="R67" s="27">
        <f t="shared" ca="1" si="5"/>
        <v>-86.045818183975626</v>
      </c>
      <c r="S67" s="7"/>
      <c r="T67" s="28">
        <f t="shared" ca="1" si="6"/>
        <v>1.0000301326626113</v>
      </c>
      <c r="U67" s="27">
        <f t="shared" ca="1" si="7"/>
        <v>-2.2339334969639506E-2</v>
      </c>
      <c r="V67" s="7"/>
      <c r="W67" s="28">
        <f t="shared" ca="1" si="8"/>
        <v>1.000172764464643</v>
      </c>
      <c r="X67" s="27">
        <f t="shared" ca="1" si="11"/>
        <v>264.39844142824813</v>
      </c>
      <c r="Y67" s="7"/>
      <c r="Z67" s="28">
        <f t="shared" si="12"/>
        <v>264.28499999999997</v>
      </c>
      <c r="AA67" s="27">
        <f t="shared" si="9"/>
        <v>4.6126434136332133</v>
      </c>
      <c r="AB67" s="7"/>
      <c r="AC67" s="28">
        <f t="shared" ca="1" si="0"/>
        <v>0.11344142824816572</v>
      </c>
      <c r="AD67" s="27">
        <f t="shared" ca="1" si="10"/>
        <v>4.8932361304764527E-2</v>
      </c>
      <c r="AE67" s="7">
        <v>102</v>
      </c>
    </row>
    <row r="68" spans="1:31" s="26" customFormat="1" x14ac:dyDescent="0.25">
      <c r="A68" s="26">
        <v>48</v>
      </c>
      <c r="B68" s="26">
        <v>633</v>
      </c>
      <c r="C68" s="26">
        <v>11227</v>
      </c>
      <c r="D68" s="26">
        <v>12928</v>
      </c>
      <c r="E68" s="26">
        <v>15106</v>
      </c>
      <c r="F68" s="26">
        <v>13394</v>
      </c>
      <c r="G68" s="27"/>
      <c r="H68" s="7"/>
      <c r="I68" s="28">
        <f t="shared" si="1"/>
        <v>-3879</v>
      </c>
      <c r="J68" s="27">
        <f t="shared" si="1"/>
        <v>-466</v>
      </c>
      <c r="K68" s="7"/>
      <c r="L68" s="124">
        <f t="shared" si="2"/>
        <v>0.99304478219682524</v>
      </c>
      <c r="M68" s="27">
        <f t="shared" ca="1" si="3"/>
        <v>4.91735878336166E-7</v>
      </c>
      <c r="N68" s="44"/>
      <c r="O68" s="44"/>
      <c r="P68" s="7"/>
      <c r="Q68" s="28">
        <f t="shared" ca="1" si="4"/>
        <v>-3836.5640799809148</v>
      </c>
      <c r="R68" s="27">
        <f t="shared" ca="1" si="5"/>
        <v>-468.04581818397565</v>
      </c>
      <c r="S68" s="7"/>
      <c r="T68" s="28">
        <f t="shared" ca="1" si="6"/>
        <v>0.99304155604709832</v>
      </c>
      <c r="U68" s="27">
        <f t="shared" ca="1" si="7"/>
        <v>-0.12151470616730121</v>
      </c>
      <c r="V68" s="7"/>
      <c r="W68" s="28">
        <f t="shared" ca="1" si="8"/>
        <v>0.99374602101373155</v>
      </c>
      <c r="X68" s="27">
        <f t="shared" ca="1" si="11"/>
        <v>270.09041241268574</v>
      </c>
      <c r="Y68" s="7"/>
      <c r="Z68" s="28">
        <f t="shared" si="12"/>
        <v>269.98199999999997</v>
      </c>
      <c r="AA68" s="27">
        <f t="shared" si="9"/>
        <v>4.7120748211193302</v>
      </c>
      <c r="AB68" s="7"/>
      <c r="AC68" s="28">
        <f t="shared" ca="1" si="0"/>
        <v>0.10841241268576596</v>
      </c>
      <c r="AD68" s="27">
        <f t="shared" ca="1" si="10"/>
        <v>3.287464962102149E-2</v>
      </c>
      <c r="AE68" s="7">
        <v>101</v>
      </c>
    </row>
    <row r="69" spans="1:31" s="26" customFormat="1" x14ac:dyDescent="0.25">
      <c r="A69" s="26">
        <v>49</v>
      </c>
      <c r="B69" s="26">
        <v>631</v>
      </c>
      <c r="C69" s="26">
        <v>11264</v>
      </c>
      <c r="D69" s="26">
        <v>12745</v>
      </c>
      <c r="E69" s="26">
        <v>15077</v>
      </c>
      <c r="F69" s="26">
        <v>13587</v>
      </c>
      <c r="G69" s="27"/>
      <c r="H69" s="7"/>
      <c r="I69" s="28">
        <f t="shared" si="1"/>
        <v>-3813</v>
      </c>
      <c r="J69" s="27">
        <f t="shared" si="1"/>
        <v>-842</v>
      </c>
      <c r="K69" s="7"/>
      <c r="L69" s="124">
        <f t="shared" si="2"/>
        <v>0.97622951687462012</v>
      </c>
      <c r="M69" s="27">
        <f t="shared" ca="1" si="3"/>
        <v>9.7251471954217556E-7</v>
      </c>
      <c r="N69" s="44"/>
      <c r="O69" s="44"/>
      <c r="P69" s="7"/>
      <c r="Q69" s="28">
        <f t="shared" ca="1" si="4"/>
        <v>-3770.5640799809148</v>
      </c>
      <c r="R69" s="27">
        <f t="shared" ca="1" si="5"/>
        <v>-844.0458181839756</v>
      </c>
      <c r="S69" s="7"/>
      <c r="T69" s="28">
        <f t="shared" ca="1" si="6"/>
        <v>0.9759583687647333</v>
      </c>
      <c r="U69" s="27">
        <f t="shared" ca="1" si="7"/>
        <v>-0.21913234902154413</v>
      </c>
      <c r="V69" s="7"/>
      <c r="W69" s="28">
        <f t="shared" ca="1" si="8"/>
        <v>0.97721567848386182</v>
      </c>
      <c r="X69" s="27">
        <f t="shared" ca="1" si="11"/>
        <v>275.75793987616498</v>
      </c>
      <c r="Y69" s="7"/>
      <c r="Z69" s="28">
        <f t="shared" si="12"/>
        <v>275.66099999999994</v>
      </c>
      <c r="AA69" s="27">
        <f t="shared" si="9"/>
        <v>4.8111920693400876</v>
      </c>
      <c r="AB69" s="7"/>
      <c r="AC69" s="28">
        <f t="shared" ca="1" si="0"/>
        <v>9.6939876165038186E-2</v>
      </c>
      <c r="AD69" s="27">
        <f t="shared" ca="1" si="10"/>
        <v>-3.9633436423002877E-2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11313</v>
      </c>
      <c r="D70" s="26">
        <v>12560</v>
      </c>
      <c r="E70" s="26">
        <v>15022</v>
      </c>
      <c r="F70" s="26">
        <v>13766</v>
      </c>
      <c r="G70" s="27"/>
      <c r="H70" s="7"/>
      <c r="I70" s="28">
        <f t="shared" si="1"/>
        <v>-3709</v>
      </c>
      <c r="J70" s="27">
        <f t="shared" si="1"/>
        <v>-1206</v>
      </c>
      <c r="K70" s="7"/>
      <c r="L70" s="124">
        <f t="shared" si="2"/>
        <v>0.94943504519893696</v>
      </c>
      <c r="M70" s="27">
        <f t="shared" ca="1" si="3"/>
        <v>1.9507866316763875E-6</v>
      </c>
      <c r="N70" s="44"/>
      <c r="O70" s="44"/>
      <c r="P70" s="7"/>
      <c r="Q70" s="28">
        <f t="shared" ca="1" si="4"/>
        <v>-3666.5640799809148</v>
      </c>
      <c r="R70" s="27">
        <f t="shared" ca="1" si="5"/>
        <v>-1208.0458181839756</v>
      </c>
      <c r="S70" s="7"/>
      <c r="T70" s="28">
        <f t="shared" ca="1" si="6"/>
        <v>0.94903940698646105</v>
      </c>
      <c r="U70" s="27">
        <f t="shared" ca="1" si="7"/>
        <v>-0.31363453518894951</v>
      </c>
      <c r="V70" s="7"/>
      <c r="W70" s="28">
        <f t="shared" ca="1" si="8"/>
        <v>0.9508317508342361</v>
      </c>
      <c r="X70" s="27">
        <f t="shared" ca="1" si="11"/>
        <v>281.37421066034028</v>
      </c>
      <c r="Y70" s="7"/>
      <c r="Z70" s="28">
        <f t="shared" si="12"/>
        <v>281.41199999999992</v>
      </c>
      <c r="AA70" s="27">
        <f t="shared" si="9"/>
        <v>4.9115659546222812</v>
      </c>
      <c r="AB70" s="7"/>
      <c r="AC70" s="28">
        <f t="shared" ca="1" si="0"/>
        <v>-3.7789339659639154E-2</v>
      </c>
      <c r="AD70" s="27">
        <f t="shared" ca="1" si="10"/>
        <v>0.14742985580204504</v>
      </c>
      <c r="AE70" s="7">
        <v>99</v>
      </c>
    </row>
    <row r="71" spans="1:31" s="26" customFormat="1" x14ac:dyDescent="0.25">
      <c r="A71" s="26">
        <v>51</v>
      </c>
      <c r="B71" s="26">
        <v>623</v>
      </c>
      <c r="C71" s="26">
        <v>11380</v>
      </c>
      <c r="D71" s="26">
        <v>12376</v>
      </c>
      <c r="E71" s="26">
        <v>14949</v>
      </c>
      <c r="F71" s="26">
        <v>13939</v>
      </c>
      <c r="G71" s="27"/>
      <c r="H71" s="7"/>
      <c r="I71" s="28">
        <f t="shared" si="1"/>
        <v>-3569</v>
      </c>
      <c r="J71" s="27">
        <f t="shared" si="1"/>
        <v>-1563</v>
      </c>
      <c r="K71" s="7"/>
      <c r="L71" s="124">
        <f t="shared" si="2"/>
        <v>0.91410611545357079</v>
      </c>
      <c r="M71" s="27">
        <f t="shared" ca="1" si="3"/>
        <v>1.0264902855689017E-6</v>
      </c>
      <c r="N71" s="44"/>
      <c r="O71" s="44"/>
      <c r="P71" s="7"/>
      <c r="Q71" s="28">
        <f t="shared" ca="1" si="4"/>
        <v>-3526.5640799809148</v>
      </c>
      <c r="R71" s="27">
        <f t="shared" ca="1" si="5"/>
        <v>-1565.0458181839756</v>
      </c>
      <c r="S71" s="7"/>
      <c r="T71" s="28">
        <f t="shared" ca="1" si="6"/>
        <v>0.91280234305417163</v>
      </c>
      <c r="U71" s="27">
        <f t="shared" ca="1" si="7"/>
        <v>-0.40631937162236637</v>
      </c>
      <c r="V71" s="7"/>
      <c r="W71" s="28">
        <f t="shared" ca="1" si="8"/>
        <v>0.91511927402238857</v>
      </c>
      <c r="X71" s="27">
        <f t="shared" ca="1" si="11"/>
        <v>287.06048215612782</v>
      </c>
      <c r="Y71" s="7"/>
      <c r="Z71" s="28">
        <f t="shared" si="12"/>
        <v>287.01899999999989</v>
      </c>
      <c r="AA71" s="27">
        <f t="shared" si="9"/>
        <v>5.0094265657816024</v>
      </c>
      <c r="AB71" s="7"/>
      <c r="AC71" s="28">
        <f t="shared" ca="1" si="0"/>
        <v>4.1482156127926828E-2</v>
      </c>
      <c r="AD71" s="27">
        <f t="shared" ca="1" si="10"/>
        <v>-6.9543363916977796E-2</v>
      </c>
      <c r="AE71" s="7">
        <v>98</v>
      </c>
    </row>
    <row r="72" spans="1:31" s="26" customFormat="1" x14ac:dyDescent="0.25">
      <c r="A72" s="26">
        <v>52</v>
      </c>
      <c r="B72" s="26">
        <v>619</v>
      </c>
      <c r="C72" s="26">
        <v>11462</v>
      </c>
      <c r="D72" s="26">
        <v>12212</v>
      </c>
      <c r="E72" s="26">
        <v>14864</v>
      </c>
      <c r="F72" s="26">
        <v>14107</v>
      </c>
      <c r="G72" s="27"/>
      <c r="H72" s="7"/>
      <c r="I72" s="28">
        <f t="shared" si="1"/>
        <v>-3402</v>
      </c>
      <c r="J72" s="27">
        <f t="shared" si="1"/>
        <v>-1895</v>
      </c>
      <c r="K72" s="7"/>
      <c r="L72" s="124">
        <f t="shared" si="2"/>
        <v>0.87033897022724205</v>
      </c>
      <c r="M72" s="27">
        <f t="shared" ca="1" si="3"/>
        <v>4.1712411274010275E-6</v>
      </c>
      <c r="N72" s="44"/>
      <c r="O72" s="44"/>
      <c r="P72" s="7"/>
      <c r="Q72" s="28">
        <f t="shared" ca="1" si="4"/>
        <v>-3359.5640799809148</v>
      </c>
      <c r="R72" s="27">
        <f t="shared" ca="1" si="5"/>
        <v>-1897.0458181839756</v>
      </c>
      <c r="S72" s="7"/>
      <c r="T72" s="28">
        <f t="shared" ca="1" si="6"/>
        <v>0.8695767025063692</v>
      </c>
      <c r="U72" s="27">
        <f t="shared" ca="1" si="7"/>
        <v>-0.49251367329153828</v>
      </c>
      <c r="V72" s="7"/>
      <c r="W72" s="28">
        <f t="shared" ca="1" si="8"/>
        <v>0.87238133188165123</v>
      </c>
      <c r="X72" s="27">
        <f t="shared" ca="1" si="11"/>
        <v>292.56636353584031</v>
      </c>
      <c r="Y72" s="7"/>
      <c r="Z72" s="28">
        <f t="shared" si="12"/>
        <v>292.58999999999992</v>
      </c>
      <c r="AA72" s="27">
        <f t="shared" si="9"/>
        <v>5.1066588584102073</v>
      </c>
      <c r="AB72" s="7"/>
      <c r="AC72" s="28">
        <f t="shared" ca="1" si="0"/>
        <v>-2.3636464159608295E-2</v>
      </c>
      <c r="AD72" s="27">
        <f t="shared" ca="1" si="10"/>
        <v>-8.012363417378765E-3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11557</v>
      </c>
      <c r="D73" s="26">
        <v>12049</v>
      </c>
      <c r="E73" s="26">
        <v>14759</v>
      </c>
      <c r="F73" s="26">
        <v>14258</v>
      </c>
      <c r="G73" s="27"/>
      <c r="H73" s="7"/>
      <c r="I73" s="28">
        <f t="shared" si="1"/>
        <v>-3202</v>
      </c>
      <c r="J73" s="27">
        <f t="shared" si="1"/>
        <v>-2209</v>
      </c>
      <c r="K73" s="7"/>
      <c r="L73" s="124">
        <f t="shared" si="2"/>
        <v>0.81889079474709137</v>
      </c>
      <c r="M73" s="27">
        <f t="shared" ca="1" si="3"/>
        <v>4.7715384271177034E-6</v>
      </c>
      <c r="N73" s="44"/>
      <c r="O73" s="44"/>
      <c r="P73" s="7"/>
      <c r="Q73" s="28">
        <f t="shared" ca="1" si="4"/>
        <v>-3159.5640799809148</v>
      </c>
      <c r="R73" s="27">
        <f t="shared" ca="1" si="5"/>
        <v>-2211.0458181839758</v>
      </c>
      <c r="S73" s="7"/>
      <c r="T73" s="28">
        <f t="shared" ca="1" si="6"/>
        <v>0.81780946831738421</v>
      </c>
      <c r="U73" s="27">
        <f t="shared" ca="1" si="7"/>
        <v>-0.57403478993045398</v>
      </c>
      <c r="V73" s="7"/>
      <c r="W73" s="28">
        <f t="shared" ca="1" si="8"/>
        <v>0.82107517988417633</v>
      </c>
      <c r="X73" s="27">
        <f t="shared" ca="1" si="11"/>
        <v>298.07731351555219</v>
      </c>
      <c r="Y73" s="7"/>
      <c r="Z73" s="28">
        <f t="shared" si="12"/>
        <v>298.10699999999991</v>
      </c>
      <c r="AA73" s="27">
        <f t="shared" si="9"/>
        <v>5.2029486732427346</v>
      </c>
      <c r="AB73" s="7"/>
      <c r="AC73" s="28">
        <f t="shared" ca="1" si="0"/>
        <v>-2.9686484447722705E-2</v>
      </c>
      <c r="AD73" s="27">
        <f t="shared" ca="1" si="10"/>
        <v>-2.0460006709299705E-2</v>
      </c>
      <c r="AE73" s="7">
        <v>96</v>
      </c>
    </row>
    <row r="74" spans="1:31" s="26" customFormat="1" x14ac:dyDescent="0.25">
      <c r="A74" s="26">
        <v>54</v>
      </c>
      <c r="B74" s="26">
        <v>626</v>
      </c>
      <c r="C74" s="26">
        <v>11686</v>
      </c>
      <c r="D74" s="26">
        <v>11909</v>
      </c>
      <c r="E74" s="26">
        <v>14657</v>
      </c>
      <c r="F74" s="26">
        <v>14423</v>
      </c>
      <c r="G74" s="27"/>
      <c r="H74" s="7"/>
      <c r="I74" s="28">
        <f t="shared" si="1"/>
        <v>-2971</v>
      </c>
      <c r="J74" s="27">
        <f t="shared" si="1"/>
        <v>-2514</v>
      </c>
      <c r="K74" s="7"/>
      <c r="L74" s="124">
        <f t="shared" si="2"/>
        <v>0.75852455287909304</v>
      </c>
      <c r="M74" s="27">
        <f t="shared" ca="1" si="3"/>
        <v>1.0286037887897527E-5</v>
      </c>
      <c r="N74" s="44"/>
      <c r="O74" s="44"/>
      <c r="P74" s="7"/>
      <c r="Q74" s="28">
        <f t="shared" ca="1" si="4"/>
        <v>-2928.5640799809148</v>
      </c>
      <c r="R74" s="27">
        <f t="shared" ca="1" si="5"/>
        <v>-2516.0458181839758</v>
      </c>
      <c r="S74" s="7"/>
      <c r="T74" s="28">
        <f t="shared" ca="1" si="6"/>
        <v>0.75801831282910659</v>
      </c>
      <c r="U74" s="27">
        <f t="shared" ca="1" si="7"/>
        <v>-0.6532193140542415</v>
      </c>
      <c r="V74" s="7"/>
      <c r="W74" s="28">
        <f t="shared" ca="1" si="8"/>
        <v>0.76173173823199947</v>
      </c>
      <c r="X74" s="27">
        <f t="shared" ca="1" si="11"/>
        <v>303.73350322836382</v>
      </c>
      <c r="Y74" s="7"/>
      <c r="Z74" s="28">
        <f t="shared" si="12"/>
        <v>303.74099999999993</v>
      </c>
      <c r="AA74" s="27">
        <f t="shared" si="9"/>
        <v>5.301280523300095</v>
      </c>
      <c r="AB74" s="7"/>
      <c r="AC74" s="28">
        <f t="shared" ca="1" si="0"/>
        <v>-7.4967716361129533E-3</v>
      </c>
      <c r="AD74" s="27">
        <f t="shared" ca="1" si="10"/>
        <v>-1.1619622564410292E-2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11812</v>
      </c>
      <c r="D75" s="26">
        <v>11769</v>
      </c>
      <c r="E75" s="26">
        <v>14522</v>
      </c>
      <c r="F75" s="26">
        <v>14553</v>
      </c>
      <c r="G75" s="27"/>
      <c r="H75" s="7"/>
      <c r="I75" s="28">
        <f t="shared" si="1"/>
        <v>-2710</v>
      </c>
      <c r="J75" s="27">
        <f t="shared" si="1"/>
        <v>-2784</v>
      </c>
      <c r="K75" s="7"/>
      <c r="L75" s="124">
        <f t="shared" si="2"/>
        <v>0.69094239695915993</v>
      </c>
      <c r="M75" s="27">
        <f t="shared" ca="1" si="3"/>
        <v>1.3171112256980026E-5</v>
      </c>
      <c r="N75" s="44"/>
      <c r="O75" s="44"/>
      <c r="P75" s="7"/>
      <c r="Q75" s="28">
        <f t="shared" ca="1" si="4"/>
        <v>-2667.5640799809148</v>
      </c>
      <c r="R75" s="27">
        <f t="shared" ca="1" si="5"/>
        <v>-2786.0458181839758</v>
      </c>
      <c r="S75" s="7"/>
      <c r="T75" s="28">
        <f t="shared" ca="1" si="6"/>
        <v>0.69046207221248124</v>
      </c>
      <c r="U75" s="27">
        <f t="shared" ca="1" si="7"/>
        <v>-0.72331708950808615</v>
      </c>
      <c r="V75" s="7"/>
      <c r="W75" s="28">
        <f t="shared" ca="1" si="8"/>
        <v>0.69457159966181792</v>
      </c>
      <c r="X75" s="27">
        <f t="shared" ca="1" si="11"/>
        <v>309.28034944524654</v>
      </c>
      <c r="Y75" s="7"/>
      <c r="Z75" s="28">
        <f t="shared" si="12"/>
        <v>309.36599999999993</v>
      </c>
      <c r="AA75" s="27">
        <f t="shared" si="9"/>
        <v>5.3994552937247757</v>
      </c>
      <c r="AB75" s="7"/>
      <c r="AC75" s="28">
        <f t="shared" ca="1" si="0"/>
        <v>-8.5650554753385677E-2</v>
      </c>
      <c r="AD75" s="27">
        <f t="shared" ca="1" si="10"/>
        <v>-2.4252015302295149E-3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11957</v>
      </c>
      <c r="D76" s="26">
        <v>11643</v>
      </c>
      <c r="E76" s="26">
        <v>14376</v>
      </c>
      <c r="F76" s="26">
        <v>14682</v>
      </c>
      <c r="G76" s="27"/>
      <c r="H76" s="7"/>
      <c r="I76" s="28">
        <f t="shared" si="1"/>
        <v>-2419</v>
      </c>
      <c r="J76" s="27">
        <f t="shared" si="1"/>
        <v>-3039</v>
      </c>
      <c r="K76" s="7"/>
      <c r="L76" s="124">
        <f t="shared" si="2"/>
        <v>0.61559070317828013</v>
      </c>
      <c r="M76" s="27">
        <f t="shared" ca="1" si="3"/>
        <v>1.6268978801764491E-5</v>
      </c>
      <c r="N76" s="44"/>
      <c r="O76" s="44"/>
      <c r="P76" s="7"/>
      <c r="Q76" s="28">
        <f t="shared" ca="1" si="4"/>
        <v>-2376.5640799809148</v>
      </c>
      <c r="R76" s="27">
        <f t="shared" ca="1" si="5"/>
        <v>-3041.0458181839758</v>
      </c>
      <c r="S76" s="7"/>
      <c r="T76" s="28">
        <f t="shared" ca="1" si="6"/>
        <v>0.61514074646750805</v>
      </c>
      <c r="U76" s="27">
        <f t="shared" ca="1" si="7"/>
        <v>-0.7895205441033839</v>
      </c>
      <c r="V76" s="7"/>
      <c r="W76" s="28">
        <f t="shared" ca="1" si="8"/>
        <v>0.61962418539613662</v>
      </c>
      <c r="X76" s="27">
        <f t="shared" ca="1" si="11"/>
        <v>314.9937226981167</v>
      </c>
      <c r="Y76" s="7"/>
      <c r="Z76" s="28">
        <f t="shared" si="12"/>
        <v>315.07199999999995</v>
      </c>
      <c r="AA76" s="27">
        <f t="shared" si="9"/>
        <v>5.4990437808435733</v>
      </c>
      <c r="AB76" s="7"/>
      <c r="AC76" s="28">
        <f t="shared" ca="1" si="0"/>
        <v>-7.8277301883247219E-2</v>
      </c>
      <c r="AD76" s="27">
        <f t="shared" ca="1" si="10"/>
        <v>5.2365400397320627E-3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12116</v>
      </c>
      <c r="D77" s="26">
        <v>11529</v>
      </c>
      <c r="E77" s="26">
        <v>14221</v>
      </c>
      <c r="F77" s="26">
        <v>14797</v>
      </c>
      <c r="G77" s="27"/>
      <c r="H77" s="7"/>
      <c r="I77" s="28">
        <f t="shared" si="1"/>
        <v>-2105</v>
      </c>
      <c r="J77" s="27">
        <f t="shared" si="1"/>
        <v>-3268</v>
      </c>
      <c r="K77" s="7"/>
      <c r="L77" s="124">
        <f t="shared" si="2"/>
        <v>0.53320705249497136</v>
      </c>
      <c r="M77" s="27">
        <f t="shared" ca="1" si="3"/>
        <v>3.001005674657161E-5</v>
      </c>
      <c r="N77" s="44"/>
      <c r="O77" s="44"/>
      <c r="P77" s="7"/>
      <c r="Q77" s="28">
        <f t="shared" ca="1" si="4"/>
        <v>-2062.5640799809148</v>
      </c>
      <c r="R77" s="27">
        <f t="shared" ca="1" si="5"/>
        <v>-3270.0458181839758</v>
      </c>
      <c r="S77" s="7"/>
      <c r="T77" s="28">
        <f t="shared" ca="1" si="6"/>
        <v>0.53386618879080161</v>
      </c>
      <c r="U77" s="27">
        <f t="shared" ca="1" si="7"/>
        <v>-0.84897384254386687</v>
      </c>
      <c r="V77" s="7"/>
      <c r="W77" s="28">
        <f t="shared" ca="1" si="8"/>
        <v>0.53868519604425624</v>
      </c>
      <c r="X77" s="27">
        <f t="shared" ca="1" si="11"/>
        <v>320.72325531346598</v>
      </c>
      <c r="Y77" s="7"/>
      <c r="Z77" s="28">
        <f t="shared" si="12"/>
        <v>320.84099999999995</v>
      </c>
      <c r="AA77" s="27">
        <f t="shared" si="9"/>
        <v>5.5997318253911263</v>
      </c>
      <c r="AB77" s="7"/>
      <c r="AC77" s="28">
        <f t="shared" ca="1" si="0"/>
        <v>-0.11774468653396752</v>
      </c>
      <c r="AD77" s="27">
        <f t="shared" ca="1" si="10"/>
        <v>3.6940860677589171E-2</v>
      </c>
      <c r="AE77" s="7">
        <v>92</v>
      </c>
    </row>
    <row r="78" spans="1:31" s="26" customFormat="1" x14ac:dyDescent="0.25">
      <c r="A78" s="26">
        <v>58</v>
      </c>
      <c r="B78" s="26">
        <v>630</v>
      </c>
      <c r="C78" s="26">
        <v>12273</v>
      </c>
      <c r="D78" s="26">
        <v>11421</v>
      </c>
      <c r="E78" s="26">
        <v>14040</v>
      </c>
      <c r="F78" s="26">
        <v>14873</v>
      </c>
      <c r="G78" s="27"/>
      <c r="H78" s="7"/>
      <c r="I78" s="28">
        <f t="shared" si="1"/>
        <v>-1767</v>
      </c>
      <c r="J78" s="27">
        <f t="shared" si="1"/>
        <v>-3452</v>
      </c>
      <c r="K78" s="7"/>
      <c r="L78" s="124">
        <f t="shared" si="2"/>
        <v>0.44696812408962544</v>
      </c>
      <c r="M78" s="27">
        <f t="shared" ca="1" si="3"/>
        <v>2.0247453343029746E-5</v>
      </c>
      <c r="N78" s="44"/>
      <c r="O78" s="44"/>
      <c r="P78" s="7"/>
      <c r="Q78" s="28">
        <f t="shared" ca="1" si="4"/>
        <v>-1724.5640799809148</v>
      </c>
      <c r="R78" s="27">
        <f t="shared" ca="1" si="5"/>
        <v>-3454.0458181839758</v>
      </c>
      <c r="S78" s="7"/>
      <c r="T78" s="28">
        <f t="shared" ca="1" si="6"/>
        <v>0.44637956301141707</v>
      </c>
      <c r="U78" s="27">
        <f t="shared" ca="1" si="7"/>
        <v>-0.89674417840870924</v>
      </c>
      <c r="V78" s="7"/>
      <c r="W78" s="28">
        <f t="shared" ca="1" si="8"/>
        <v>0.45146784111884292</v>
      </c>
      <c r="X78" s="27">
        <f t="shared" ca="1" si="11"/>
        <v>326.39585529520082</v>
      </c>
      <c r="Y78" s="7"/>
      <c r="Z78" s="28">
        <f t="shared" si="12"/>
        <v>326.51099999999997</v>
      </c>
      <c r="AA78" s="27">
        <f t="shared" si="9"/>
        <v>5.6986919939792049</v>
      </c>
      <c r="AB78" s="7"/>
      <c r="AC78" s="28">
        <f t="shared" ca="1" si="0"/>
        <v>-0.11514470479914962</v>
      </c>
      <c r="AD78" s="27">
        <f t="shared" ca="1" si="10"/>
        <v>-7.6175776866307388E-3</v>
      </c>
      <c r="AE78" s="7">
        <v>91</v>
      </c>
    </row>
    <row r="79" spans="1:31" s="26" customFormat="1" x14ac:dyDescent="0.25">
      <c r="A79" s="26">
        <v>59</v>
      </c>
      <c r="B79" s="26">
        <v>632</v>
      </c>
      <c r="C79" s="26">
        <v>12452</v>
      </c>
      <c r="D79" s="26">
        <v>11352</v>
      </c>
      <c r="E79" s="26">
        <v>13871</v>
      </c>
      <c r="F79" s="26">
        <v>14962</v>
      </c>
      <c r="G79" s="27"/>
      <c r="H79" s="7"/>
      <c r="I79" s="28">
        <f t="shared" si="1"/>
        <v>-1419</v>
      </c>
      <c r="J79" s="27">
        <f t="shared" si="1"/>
        <v>-3610</v>
      </c>
      <c r="K79" s="7"/>
      <c r="L79" s="124">
        <f t="shared" si="2"/>
        <v>0.35606059609687696</v>
      </c>
      <c r="M79" s="27">
        <f t="shared" ca="1" si="3"/>
        <v>3.0949630927768816E-5</v>
      </c>
      <c r="N79" s="44"/>
      <c r="O79" s="44"/>
      <c r="P79" s="7"/>
      <c r="Q79" s="28">
        <f t="shared" ca="1" si="4"/>
        <v>-1376.5640799809148</v>
      </c>
      <c r="R79" s="27">
        <f t="shared" ca="1" si="5"/>
        <v>-3612.0458181839758</v>
      </c>
      <c r="S79" s="7"/>
      <c r="T79" s="28">
        <f t="shared" ca="1" si="6"/>
        <v>0.35630457552258321</v>
      </c>
      <c r="U79" s="27">
        <f t="shared" ca="1" si="7"/>
        <v>-0.93776435811873682</v>
      </c>
      <c r="V79" s="7"/>
      <c r="W79" s="28">
        <f t="shared" ca="1" si="8"/>
        <v>0.3616238353446326</v>
      </c>
      <c r="X79" s="27">
        <f t="shared" ca="1" si="11"/>
        <v>332.03112164243839</v>
      </c>
      <c r="Y79" s="7"/>
      <c r="Z79" s="28">
        <f t="shared" si="12"/>
        <v>332.19899999999996</v>
      </c>
      <c r="AA79" s="27">
        <f t="shared" si="9"/>
        <v>5.797966321832642</v>
      </c>
      <c r="AB79" s="7"/>
      <c r="AC79" s="28">
        <f t="shared" ca="1" si="0"/>
        <v>-0.16787835756156255</v>
      </c>
      <c r="AD79" s="27">
        <f t="shared" ca="1" si="10"/>
        <v>8.1956307464622569E-2</v>
      </c>
      <c r="AE79" s="7">
        <v>90</v>
      </c>
    </row>
    <row r="80" spans="1:31" s="26" customFormat="1" x14ac:dyDescent="0.25">
      <c r="A80" s="26">
        <v>60</v>
      </c>
      <c r="B80" s="26">
        <v>625</v>
      </c>
      <c r="C80" s="26">
        <v>12636</v>
      </c>
      <c r="D80" s="26">
        <v>11294</v>
      </c>
      <c r="E80" s="26">
        <v>13694</v>
      </c>
      <c r="F80" s="26">
        <v>15026</v>
      </c>
      <c r="G80" s="27"/>
      <c r="H80" s="7"/>
      <c r="I80" s="28">
        <f t="shared" si="1"/>
        <v>-1058</v>
      </c>
      <c r="J80" s="27">
        <f t="shared" si="1"/>
        <v>-3732</v>
      </c>
      <c r="K80" s="7"/>
      <c r="L80" s="124">
        <f t="shared" si="2"/>
        <v>0.26270713679665747</v>
      </c>
      <c r="M80" s="27">
        <f t="shared" ca="1" si="3"/>
        <v>3.1976879934474562E-5</v>
      </c>
      <c r="N80" s="44"/>
      <c r="O80" s="44"/>
      <c r="P80" s="7"/>
      <c r="Q80" s="28">
        <f t="shared" ca="1" si="4"/>
        <v>-1015.5640799809149</v>
      </c>
      <c r="R80" s="27">
        <f t="shared" ca="1" si="5"/>
        <v>-3734.0458181839758</v>
      </c>
      <c r="S80" s="7"/>
      <c r="T80" s="28">
        <f t="shared" ca="1" si="6"/>
        <v>0.26286471781146542</v>
      </c>
      <c r="U80" s="27">
        <f t="shared" ca="1" si="7"/>
        <v>-0.96943816776825176</v>
      </c>
      <c r="V80" s="7"/>
      <c r="W80" s="28">
        <f t="shared" ca="1" si="8"/>
        <v>0.26836194713251088</v>
      </c>
      <c r="X80" s="27">
        <f t="shared" ca="1" si="11"/>
        <v>337.64565903564653</v>
      </c>
      <c r="Y80" s="7"/>
      <c r="Z80" s="28">
        <f t="shared" si="12"/>
        <v>337.82399999999996</v>
      </c>
      <c r="AA80" s="27">
        <f t="shared" si="9"/>
        <v>5.8961410922573227</v>
      </c>
      <c r="AB80" s="7"/>
      <c r="AC80" s="28">
        <f t="shared" ca="1" si="0"/>
        <v>-0.17834096435342417</v>
      </c>
      <c r="AD80" s="27">
        <f t="shared" ca="1" si="10"/>
        <v>7.8376258499588403E-3</v>
      </c>
      <c r="AE80" s="7">
        <v>89</v>
      </c>
    </row>
    <row r="81" spans="1:31" s="26" customFormat="1" x14ac:dyDescent="0.25">
      <c r="A81" s="26">
        <v>61</v>
      </c>
      <c r="B81" s="26">
        <v>602</v>
      </c>
      <c r="C81" s="26">
        <v>12818</v>
      </c>
      <c r="D81" s="26">
        <v>11253</v>
      </c>
      <c r="E81" s="26">
        <v>13520</v>
      </c>
      <c r="F81" s="26">
        <v>15067</v>
      </c>
      <c r="G81" s="27"/>
      <c r="H81" s="7"/>
      <c r="I81" s="28">
        <f t="shared" si="1"/>
        <v>-702</v>
      </c>
      <c r="J81" s="27">
        <f t="shared" si="1"/>
        <v>-3814</v>
      </c>
      <c r="K81" s="7"/>
      <c r="L81" s="124">
        <f t="shared" si="2"/>
        <v>0.17038514858180456</v>
      </c>
      <c r="M81" s="27">
        <f t="shared" ca="1" si="3"/>
        <v>3.5405707400441566E-5</v>
      </c>
      <c r="N81" s="44"/>
      <c r="O81" s="44"/>
      <c r="P81" s="7"/>
      <c r="Q81" s="28">
        <f t="shared" ca="1" si="4"/>
        <v>-659.56407998091493</v>
      </c>
      <c r="R81" s="27">
        <f t="shared" ca="1" si="5"/>
        <v>-3816.0458181839758</v>
      </c>
      <c r="S81" s="7"/>
      <c r="T81" s="28">
        <f t="shared" ca="1" si="6"/>
        <v>0.17071904095507218</v>
      </c>
      <c r="U81" s="27">
        <f t="shared" ca="1" si="7"/>
        <v>-0.99072712179497502</v>
      </c>
      <c r="V81" s="7"/>
      <c r="W81" s="28">
        <f t="shared" ca="1" si="8"/>
        <v>0.17633541810514899</v>
      </c>
      <c r="X81" s="27">
        <f t="shared" ca="1" si="11"/>
        <v>343.0267711430796</v>
      </c>
      <c r="Y81" s="7"/>
      <c r="Z81" s="28">
        <f t="shared" si="12"/>
        <v>343.24199999999996</v>
      </c>
      <c r="AA81" s="27">
        <f t="shared" si="9"/>
        <v>5.9907030311303755</v>
      </c>
      <c r="AB81" s="7"/>
      <c r="AC81" s="28">
        <f t="shared" ca="1" si="0"/>
        <v>-0.21522885692036198</v>
      </c>
      <c r="AD81" s="27">
        <f t="shared" ca="1" si="10"/>
        <v>1.5004625474091426E-2</v>
      </c>
      <c r="AE81" s="7">
        <v>88</v>
      </c>
    </row>
    <row r="82" spans="1:31" s="26" customFormat="1" x14ac:dyDescent="0.25">
      <c r="A82" s="26">
        <v>62</v>
      </c>
      <c r="B82" s="26">
        <v>617</v>
      </c>
      <c r="C82" s="26">
        <v>12996</v>
      </c>
      <c r="D82" s="26">
        <v>11225</v>
      </c>
      <c r="E82" s="26">
        <v>13324</v>
      </c>
      <c r="F82" s="26">
        <v>15085</v>
      </c>
      <c r="G82" s="27"/>
      <c r="H82" s="7"/>
      <c r="I82" s="28">
        <f t="shared" si="1"/>
        <v>-328</v>
      </c>
      <c r="J82" s="27">
        <f t="shared" si="1"/>
        <v>-3860</v>
      </c>
      <c r="K82" s="7"/>
      <c r="L82" s="124">
        <f t="shared" si="2"/>
        <v>7.4188913189456043E-2</v>
      </c>
      <c r="M82" s="27">
        <f t="shared" ca="1" si="3"/>
        <v>2.9245293943846913E-5</v>
      </c>
      <c r="N82" s="44"/>
      <c r="O82" s="44"/>
      <c r="P82" s="7"/>
      <c r="Q82" s="28">
        <f t="shared" ca="1" si="4"/>
        <v>-285.56407998091487</v>
      </c>
      <c r="R82" s="27">
        <f t="shared" ca="1" si="5"/>
        <v>-3862.0458181839758</v>
      </c>
      <c r="S82" s="7"/>
      <c r="T82" s="28">
        <f t="shared" ca="1" si="6"/>
        <v>7.3914313021670272E-2</v>
      </c>
      <c r="U82" s="27">
        <f t="shared" ca="1" si="7"/>
        <v>-1.0026697057611855</v>
      </c>
      <c r="V82" s="7"/>
      <c r="W82" s="28">
        <f t="shared" ca="1" si="8"/>
        <v>7.9596805010105465E-2</v>
      </c>
      <c r="X82" s="27">
        <f t="shared" ca="1" si="11"/>
        <v>348.58002628102702</v>
      </c>
      <c r="Y82" s="7"/>
      <c r="Z82" s="28">
        <f t="shared" si="12"/>
        <v>348.79499999999996</v>
      </c>
      <c r="AA82" s="27">
        <f t="shared" si="9"/>
        <v>6.0876211644936209</v>
      </c>
      <c r="AB82" s="7"/>
      <c r="AC82" s="28">
        <f t="shared" ca="1" si="0"/>
        <v>-0.21497371897294215</v>
      </c>
      <c r="AD82" s="27">
        <f t="shared" ca="1" si="10"/>
        <v>6.092892409981232E-2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13194</v>
      </c>
      <c r="D83" s="26">
        <v>11223</v>
      </c>
      <c r="E83" s="26">
        <v>13140</v>
      </c>
      <c r="F83" s="26">
        <v>15095</v>
      </c>
      <c r="G83" s="27"/>
      <c r="H83" s="7"/>
      <c r="I83" s="28">
        <f t="shared" si="1"/>
        <v>54</v>
      </c>
      <c r="J83" s="27">
        <f t="shared" si="1"/>
        <v>-3872</v>
      </c>
      <c r="K83" s="7"/>
      <c r="L83" s="124">
        <f t="shared" si="2"/>
        <v>-2.5375797848807537E-2</v>
      </c>
      <c r="M83" s="27">
        <f t="shared" ca="1" si="3"/>
        <v>3.7371838742406846E-5</v>
      </c>
      <c r="N83" s="44"/>
      <c r="O83" s="44"/>
      <c r="P83" s="7"/>
      <c r="Q83" s="28">
        <f t="shared" ca="1" si="4"/>
        <v>96.435920019085103</v>
      </c>
      <c r="R83" s="27">
        <f t="shared" ca="1" si="5"/>
        <v>-3874.0458181839758</v>
      </c>
      <c r="S83" s="7"/>
      <c r="T83" s="28">
        <f t="shared" ca="1" si="6"/>
        <v>-2.4961104279291008E-2</v>
      </c>
      <c r="U83" s="27">
        <f t="shared" ca="1" si="7"/>
        <v>-1.0057851624480232</v>
      </c>
      <c r="V83" s="7"/>
      <c r="W83" s="28">
        <f t="shared" ca="1" si="8"/>
        <v>-1.926254677082891E-2</v>
      </c>
      <c r="X83" s="27">
        <f t="shared" ca="1" si="11"/>
        <v>354.21610601125496</v>
      </c>
      <c r="Y83" s="7"/>
      <c r="Z83" s="28">
        <f t="shared" si="12"/>
        <v>354.50099999999998</v>
      </c>
      <c r="AA83" s="27">
        <f t="shared" si="9"/>
        <v>6.1872096516124175</v>
      </c>
      <c r="AB83" s="7"/>
      <c r="AC83" s="28">
        <f t="shared" ca="1" si="0"/>
        <v>-0.28489398874501148</v>
      </c>
      <c r="AD83" s="27">
        <f t="shared" ca="1" si="10"/>
        <v>4.4687861950251317E-2</v>
      </c>
      <c r="AE83" s="7">
        <v>86</v>
      </c>
    </row>
    <row r="84" spans="1:31" s="26" customFormat="1" x14ac:dyDescent="0.25">
      <c r="A84" s="26">
        <v>64</v>
      </c>
      <c r="B84" s="26">
        <v>632</v>
      </c>
      <c r="C84" s="26">
        <v>13389</v>
      </c>
      <c r="D84" s="26">
        <v>11236</v>
      </c>
      <c r="E84" s="26">
        <v>12948</v>
      </c>
      <c r="F84" s="26">
        <v>15085</v>
      </c>
      <c r="G84" s="27"/>
      <c r="H84" s="7"/>
      <c r="I84" s="28">
        <f t="shared" si="1"/>
        <v>441</v>
      </c>
      <c r="J84" s="27">
        <f t="shared" si="1"/>
        <v>-3849</v>
      </c>
      <c r="K84" s="7"/>
      <c r="L84" s="124">
        <f t="shared" si="2"/>
        <v>-0.12437856038827284</v>
      </c>
      <c r="M84" s="27">
        <f t="shared" ca="1" si="3"/>
        <v>2.4117656468291178E-5</v>
      </c>
      <c r="N84" s="44"/>
      <c r="O84" s="44"/>
      <c r="P84" s="7"/>
      <c r="Q84" s="28">
        <f t="shared" ca="1" si="4"/>
        <v>483.43592001908513</v>
      </c>
      <c r="R84" s="27">
        <f t="shared" ca="1" si="5"/>
        <v>-3851.0458181839758</v>
      </c>
      <c r="S84" s="7"/>
      <c r="T84" s="28">
        <f t="shared" ca="1" si="6"/>
        <v>-0.12513070243497693</v>
      </c>
      <c r="U84" s="27">
        <f t="shared" ca="1" si="7"/>
        <v>-0.99981387046491776</v>
      </c>
      <c r="V84" s="7"/>
      <c r="W84" s="28">
        <f t="shared" ca="1" si="8"/>
        <v>-0.11946758732091733</v>
      </c>
      <c r="X84" s="27">
        <f ca="1">IF(MOD(ATAN2(U84,W84)*180/PI()-$J$9+360,360)&lt;355,MOD(ATAN2(U84,W84)*180/PI()-$J$9+360,360)+360,MOD(ATAN2(U84,W84)*180/PI()-$J$9+360,360))</f>
        <v>359.93288156792482</v>
      </c>
      <c r="Y84" s="7"/>
      <c r="Z84" s="28">
        <f t="shared" si="12"/>
        <v>360.18899999999996</v>
      </c>
      <c r="AA84" s="27">
        <f t="shared" si="9"/>
        <v>6.2864839794658556</v>
      </c>
      <c r="AB84" s="7"/>
      <c r="AC84" s="28">
        <f t="shared" ref="AC84:AC147" ca="1" si="13">X84-Z84</f>
        <v>-0.25611843207514084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13344</v>
      </c>
      <c r="D85" s="26">
        <v>11192</v>
      </c>
      <c r="E85" s="26">
        <v>12900</v>
      </c>
      <c r="F85" s="26">
        <v>15025</v>
      </c>
      <c r="G85" s="27"/>
      <c r="H85" s="7"/>
      <c r="I85" s="28">
        <f t="shared" ref="I85:J148" si="14">C85-E85</f>
        <v>444</v>
      </c>
      <c r="J85" s="27">
        <f t="shared" si="14"/>
        <v>-3833</v>
      </c>
      <c r="K85" s="7"/>
      <c r="L85" s="124">
        <f>$O$3*SIN(2*PI()/$O$4*($Z85+$O$5))+$O$6</f>
        <v>-0.12501257357347331</v>
      </c>
      <c r="M85" s="27">
        <f t="shared" ref="M85:M148" ca="1" si="15">(W85-L85)^2</f>
        <v>2.2514344540727635E-5</v>
      </c>
      <c r="N85" s="44"/>
      <c r="O85" s="44"/>
      <c r="P85" s="7"/>
      <c r="Q85" s="28">
        <f t="shared" ref="Q85:Q148" ca="1" si="16">I85-$J$4</f>
        <v>486.43592001908513</v>
      </c>
      <c r="R85" s="27">
        <f t="shared" ref="R85:R148" ca="1" si="17">J85-$J$3</f>
        <v>-3835.0458181839758</v>
      </c>
      <c r="S85" s="7"/>
      <c r="T85" s="28">
        <f t="shared" ref="T85:T148" ca="1" si="18">Q85/$J$7</f>
        <v>-0.12590721094781171</v>
      </c>
      <c r="U85" s="27">
        <f t="shared" ref="U85:U148" ca="1" si="19">R85/$J$6</f>
        <v>-0.99565992821580107</v>
      </c>
      <c r="V85" s="7"/>
      <c r="W85" s="28">
        <f t="shared" ref="W85:W148" ca="1" si="20">(T85-U85*SIN(-$J$11*PI()/180))/(COS(-$J$11*PI()/180))</f>
        <v>-0.12026764527678351</v>
      </c>
      <c r="X85" s="27">
        <f ca="1">IF(MOD(ATAN2(U85,W85)*180/PI()-$J$9+360,360)&lt;355,MOD(ATAN2(U85,W85)*180/PI()-$J$9+360,360)+360,MOD(ATAN2(U85,W85)*180/PI()-$J$9+360,360))</f>
        <v>360.00642278279031</v>
      </c>
      <c r="Y85" s="7"/>
      <c r="Z85" s="28">
        <f t="shared" si="12"/>
        <v>360.18899999999996</v>
      </c>
      <c r="AA85" s="27">
        <f t="shared" ref="AA85:AA148" si="21">Z85*PI()/180</f>
        <v>6.2864839794658556</v>
      </c>
      <c r="AB85" s="7"/>
      <c r="AC85" s="28">
        <f t="shared" ca="1" si="13"/>
        <v>-0.18257721720965492</v>
      </c>
      <c r="AD85" s="27"/>
      <c r="AE85" s="7"/>
    </row>
    <row r="86" spans="1:31" s="26" customFormat="1" x14ac:dyDescent="0.25">
      <c r="A86" s="26">
        <v>1</v>
      </c>
      <c r="B86" s="26">
        <v>-610</v>
      </c>
      <c r="C86" s="26">
        <v>13141</v>
      </c>
      <c r="D86" s="26">
        <v>11172</v>
      </c>
      <c r="E86" s="26">
        <v>13071</v>
      </c>
      <c r="F86" s="26">
        <v>15028</v>
      </c>
      <c r="G86" s="27"/>
      <c r="H86" s="7"/>
      <c r="I86" s="28">
        <f t="shared" si="14"/>
        <v>70</v>
      </c>
      <c r="J86" s="27">
        <f t="shared" si="14"/>
        <v>-3856</v>
      </c>
      <c r="K86" s="7"/>
      <c r="L86" s="124">
        <f t="shared" ref="L86:L149" si="22">$O$3*SIN(2*PI()/$O$4*($Z86+$O$5))+$O$6</f>
        <v>-2.9722753940695162E-2</v>
      </c>
      <c r="M86" s="27">
        <f t="shared" ca="1" si="15"/>
        <v>3.9629857505980437E-5</v>
      </c>
      <c r="N86" s="44"/>
      <c r="O86" s="44"/>
      <c r="P86" s="7"/>
      <c r="Q86" s="28">
        <f t="shared" ca="1" si="16"/>
        <v>112.4359200190851</v>
      </c>
      <c r="R86" s="27">
        <f t="shared" ca="1" si="17"/>
        <v>-3858.0458181839758</v>
      </c>
      <c r="S86" s="7"/>
      <c r="T86" s="28">
        <f t="shared" ca="1" si="18"/>
        <v>-2.9102483014409809E-2</v>
      </c>
      <c r="U86" s="27">
        <f t="shared" ca="1" si="19"/>
        <v>-1.0016312201989064</v>
      </c>
      <c r="V86" s="7"/>
      <c r="W86" s="28">
        <f t="shared" ca="1" si="20"/>
        <v>-2.3427528964097388E-2</v>
      </c>
      <c r="X86" s="27">
        <f ca="1">MOD(ATAN2(U86,W86)*180/PI()-$J$9+360,360)</f>
        <v>354.4587938732052</v>
      </c>
      <c r="Y86" s="7"/>
      <c r="Z86" s="28">
        <f t="shared" ref="Z86:Z149" si="23">360/40000*B86+Z85</f>
        <v>354.69899999999996</v>
      </c>
      <c r="AA86" s="27">
        <f t="shared" si="21"/>
        <v>6.1906654035313657</v>
      </c>
      <c r="AB86" s="7"/>
      <c r="AC86" s="28">
        <f t="shared" ca="1" si="13"/>
        <v>-0.24020612679476017</v>
      </c>
      <c r="AD86" s="27"/>
      <c r="AE86" s="7"/>
    </row>
    <row r="87" spans="1:31" s="26" customFormat="1" x14ac:dyDescent="0.25">
      <c r="A87" s="26">
        <v>2</v>
      </c>
      <c r="B87" s="26">
        <v>-618</v>
      </c>
      <c r="C87" s="26">
        <v>12974</v>
      </c>
      <c r="D87" s="26">
        <v>11188</v>
      </c>
      <c r="E87" s="26">
        <v>13274</v>
      </c>
      <c r="F87" s="26">
        <v>15039</v>
      </c>
      <c r="G87" s="27"/>
      <c r="H87" s="7"/>
      <c r="I87" s="28">
        <f t="shared" si="14"/>
        <v>-300</v>
      </c>
      <c r="J87" s="27">
        <f t="shared" si="14"/>
        <v>-3851</v>
      </c>
      <c r="K87" s="7"/>
      <c r="L87" s="124">
        <f t="shared" si="22"/>
        <v>6.7089993176817089E-2</v>
      </c>
      <c r="M87" s="27">
        <f t="shared" ca="1" si="15"/>
        <v>2.7520968799318818E-5</v>
      </c>
      <c r="N87" s="44"/>
      <c r="O87" s="44"/>
      <c r="P87" s="7"/>
      <c r="Q87" s="28">
        <f t="shared" ca="1" si="16"/>
        <v>-257.56407998091487</v>
      </c>
      <c r="R87" s="27">
        <f t="shared" ca="1" si="17"/>
        <v>-3853.0458181839758</v>
      </c>
      <c r="S87" s="7"/>
      <c r="T87" s="28">
        <f t="shared" ca="1" si="18"/>
        <v>6.6666900235212365E-2</v>
      </c>
      <c r="U87" s="27">
        <f t="shared" ca="1" si="19"/>
        <v>-1.0003331132460573</v>
      </c>
      <c r="V87" s="7"/>
      <c r="W87" s="28">
        <f t="shared" ca="1" si="20"/>
        <v>7.2336036333265463E-2</v>
      </c>
      <c r="X87" s="27">
        <f ca="1">MOD(ATAN2(U87,W87)*180/PI()-$J$9+360,360)</f>
        <v>348.98295520512681</v>
      </c>
      <c r="Y87" s="7"/>
      <c r="Z87" s="28">
        <f t="shared" si="23"/>
        <v>349.13699999999994</v>
      </c>
      <c r="AA87" s="27">
        <f t="shared" si="21"/>
        <v>6.0935901905354415</v>
      </c>
      <c r="AB87" s="7"/>
      <c r="AC87" s="28">
        <f t="shared" ca="1" si="13"/>
        <v>-0.15404479487312983</v>
      </c>
      <c r="AD87" s="27"/>
      <c r="AE87" s="7"/>
    </row>
    <row r="88" spans="1:31" s="26" customFormat="1" x14ac:dyDescent="0.25">
      <c r="A88" s="26">
        <v>3</v>
      </c>
      <c r="B88" s="26">
        <v>-629</v>
      </c>
      <c r="C88" s="26">
        <v>12776</v>
      </c>
      <c r="D88" s="26">
        <v>11210</v>
      </c>
      <c r="E88" s="26">
        <v>13459</v>
      </c>
      <c r="F88" s="26">
        <v>15013</v>
      </c>
      <c r="G88" s="27"/>
      <c r="H88" s="7"/>
      <c r="I88" s="28">
        <f t="shared" si="14"/>
        <v>-683</v>
      </c>
      <c r="J88" s="27">
        <f t="shared" si="14"/>
        <v>-3803</v>
      </c>
      <c r="K88" s="7"/>
      <c r="L88" s="124">
        <f t="shared" si="22"/>
        <v>0.16497030883075828</v>
      </c>
      <c r="M88" s="27">
        <f t="shared" ca="1" si="15"/>
        <v>4.135726464258663E-5</v>
      </c>
      <c r="N88" s="44"/>
      <c r="O88" s="44"/>
      <c r="P88" s="7"/>
      <c r="Q88" s="28">
        <f t="shared" ca="1" si="16"/>
        <v>-640.56407998091493</v>
      </c>
      <c r="R88" s="27">
        <f t="shared" ca="1" si="17"/>
        <v>-3805.0458181839758</v>
      </c>
      <c r="S88" s="7"/>
      <c r="T88" s="28">
        <f t="shared" ca="1" si="18"/>
        <v>0.16580115370711859</v>
      </c>
      <c r="U88" s="27">
        <f t="shared" ca="1" si="19"/>
        <v>-0.98787128649870726</v>
      </c>
      <c r="V88" s="7"/>
      <c r="W88" s="28">
        <f t="shared" ca="1" si="20"/>
        <v>0.17140127023964472</v>
      </c>
      <c r="X88" s="27">
        <f t="shared" ref="X88:X148" ca="1" si="24">MOD(ATAN2(U88,W88)*180/PI()-$J$9+360,360)</f>
        <v>343.27577576855367</v>
      </c>
      <c r="Y88" s="7"/>
      <c r="Z88" s="28">
        <f t="shared" si="23"/>
        <v>343.47599999999994</v>
      </c>
      <c r="AA88" s="27">
        <f t="shared" si="21"/>
        <v>5.9947871015800427</v>
      </c>
      <c r="AB88" s="7"/>
      <c r="AC88" s="28">
        <f t="shared" ca="1" si="13"/>
        <v>-0.20022423144627055</v>
      </c>
      <c r="AD88" s="27"/>
      <c r="AE88" s="7"/>
    </row>
    <row r="89" spans="1:31" s="26" customFormat="1" x14ac:dyDescent="0.25">
      <c r="A89" s="26">
        <v>4</v>
      </c>
      <c r="B89" s="26">
        <v>-611</v>
      </c>
      <c r="C89" s="26">
        <v>12600</v>
      </c>
      <c r="D89" s="26">
        <v>11253</v>
      </c>
      <c r="E89" s="26">
        <v>13644</v>
      </c>
      <c r="F89" s="26">
        <v>14975</v>
      </c>
      <c r="G89" s="27"/>
      <c r="H89" s="7"/>
      <c r="I89" s="28">
        <f t="shared" si="14"/>
        <v>-1044</v>
      </c>
      <c r="J89" s="27">
        <f t="shared" si="14"/>
        <v>-3722</v>
      </c>
      <c r="K89" s="7"/>
      <c r="L89" s="124">
        <f t="shared" si="22"/>
        <v>0.25851572555560909</v>
      </c>
      <c r="M89" s="27">
        <f t="shared" ca="1" si="15"/>
        <v>3.8536115395180192E-5</v>
      </c>
      <c r="N89" s="44"/>
      <c r="O89" s="44"/>
      <c r="P89" s="7"/>
      <c r="Q89" s="28">
        <f t="shared" ca="1" si="16"/>
        <v>-1001.5640799809149</v>
      </c>
      <c r="R89" s="27">
        <f t="shared" ca="1" si="17"/>
        <v>-3724.0458181839758</v>
      </c>
      <c r="S89" s="7"/>
      <c r="T89" s="28">
        <f t="shared" ca="1" si="18"/>
        <v>0.25924101141823647</v>
      </c>
      <c r="U89" s="27">
        <f t="shared" ca="1" si="19"/>
        <v>-0.96684195386255389</v>
      </c>
      <c r="V89" s="7"/>
      <c r="W89" s="28">
        <f t="shared" ca="1" si="20"/>
        <v>0.26472347195790197</v>
      </c>
      <c r="X89" s="27">
        <f t="shared" ca="1" si="24"/>
        <v>337.80649666149645</v>
      </c>
      <c r="Y89" s="7"/>
      <c r="Z89" s="28">
        <f t="shared" si="23"/>
        <v>337.97699999999992</v>
      </c>
      <c r="AA89" s="27">
        <f t="shared" si="21"/>
        <v>5.898811446012874</v>
      </c>
      <c r="AB89" s="7"/>
      <c r="AC89" s="28">
        <f t="shared" ca="1" si="13"/>
        <v>-0.17050333850346533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12419</v>
      </c>
      <c r="D90" s="26">
        <v>11307</v>
      </c>
      <c r="E90" s="26">
        <v>13815</v>
      </c>
      <c r="F90" s="26">
        <v>14915</v>
      </c>
      <c r="G90" s="27"/>
      <c r="H90" s="7"/>
      <c r="I90" s="28">
        <f t="shared" si="14"/>
        <v>-1396</v>
      </c>
      <c r="J90" s="27">
        <f t="shared" si="14"/>
        <v>-3608</v>
      </c>
      <c r="K90" s="7"/>
      <c r="L90" s="124">
        <f t="shared" si="22"/>
        <v>0.35056015034821153</v>
      </c>
      <c r="M90" s="27">
        <f t="shared" ca="1" si="15"/>
        <v>2.6085691835545346E-5</v>
      </c>
      <c r="N90" s="44"/>
      <c r="O90" s="44"/>
      <c r="P90" s="7"/>
      <c r="Q90" s="28">
        <f t="shared" ca="1" si="16"/>
        <v>-1353.5640799809148</v>
      </c>
      <c r="R90" s="27">
        <f t="shared" ca="1" si="17"/>
        <v>-3610.0458181839758</v>
      </c>
      <c r="S90" s="7"/>
      <c r="T90" s="28">
        <f t="shared" ca="1" si="18"/>
        <v>0.35035134359084996</v>
      </c>
      <c r="U90" s="27">
        <f t="shared" ca="1" si="19"/>
        <v>-0.93724511533759725</v>
      </c>
      <c r="V90" s="7"/>
      <c r="W90" s="28">
        <f t="shared" ca="1" si="20"/>
        <v>0.35566756572543956</v>
      </c>
      <c r="X90" s="27">
        <f t="shared" ca="1" si="24"/>
        <v>332.33807794990298</v>
      </c>
      <c r="Y90" s="7"/>
      <c r="Z90" s="28">
        <f t="shared" si="23"/>
        <v>332.42399999999992</v>
      </c>
      <c r="AA90" s="27">
        <f t="shared" si="21"/>
        <v>5.8018933126496286</v>
      </c>
      <c r="AB90" s="7"/>
      <c r="AC90" s="28">
        <f t="shared" ca="1" si="13"/>
        <v>-8.5922050096939984E-2</v>
      </c>
      <c r="AD90" s="27"/>
      <c r="AE90" s="7"/>
    </row>
    <row r="91" spans="1:31" s="26" customFormat="1" x14ac:dyDescent="0.25">
      <c r="A91" s="26">
        <v>6</v>
      </c>
      <c r="B91" s="26">
        <v>-626</v>
      </c>
      <c r="C91" s="26">
        <v>12239</v>
      </c>
      <c r="D91" s="26">
        <v>11380</v>
      </c>
      <c r="E91" s="26">
        <v>13984</v>
      </c>
      <c r="F91" s="26">
        <v>14829</v>
      </c>
      <c r="G91" s="27"/>
      <c r="H91" s="7"/>
      <c r="I91" s="28">
        <f t="shared" si="14"/>
        <v>-1745</v>
      </c>
      <c r="J91" s="27">
        <f t="shared" si="14"/>
        <v>-3449</v>
      </c>
      <c r="K91" s="7"/>
      <c r="L91" s="124">
        <f t="shared" si="22"/>
        <v>0.44057773991413202</v>
      </c>
      <c r="M91" s="27">
        <f t="shared" ca="1" si="15"/>
        <v>2.6948566268639608E-5</v>
      </c>
      <c r="N91" s="44"/>
      <c r="O91" s="44"/>
      <c r="P91" s="7"/>
      <c r="Q91" s="28">
        <f t="shared" ca="1" si="16"/>
        <v>-1702.5640799809148</v>
      </c>
      <c r="R91" s="27">
        <f t="shared" ca="1" si="17"/>
        <v>-3451.0458181839758</v>
      </c>
      <c r="S91" s="7"/>
      <c r="T91" s="28">
        <f t="shared" ca="1" si="18"/>
        <v>0.44068516725062873</v>
      </c>
      <c r="U91" s="27">
        <f t="shared" ca="1" si="19"/>
        <v>-0.89596531423699977</v>
      </c>
      <c r="V91" s="7"/>
      <c r="W91" s="28">
        <f t="shared" ca="1" si="20"/>
        <v>0.44576894076447865</v>
      </c>
      <c r="X91" s="27">
        <f t="shared" ca="1" si="24"/>
        <v>326.66723771751413</v>
      </c>
      <c r="Y91" s="7"/>
      <c r="Z91" s="28">
        <f t="shared" si="23"/>
        <v>326.78999999999991</v>
      </c>
      <c r="AA91" s="27">
        <f t="shared" si="21"/>
        <v>5.7035614625922673</v>
      </c>
      <c r="AB91" s="7"/>
      <c r="AC91" s="28">
        <f t="shared" ca="1" si="13"/>
        <v>-0.12276228248578036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12079</v>
      </c>
      <c r="D92" s="26">
        <v>11483</v>
      </c>
      <c r="E92" s="26">
        <v>14160</v>
      </c>
      <c r="F92" s="26">
        <v>14745</v>
      </c>
      <c r="G92" s="27"/>
      <c r="H92" s="7"/>
      <c r="I92" s="28">
        <f t="shared" si="14"/>
        <v>-2081</v>
      </c>
      <c r="J92" s="27">
        <f t="shared" si="14"/>
        <v>-3262</v>
      </c>
      <c r="K92" s="7"/>
      <c r="L92" s="124">
        <f t="shared" si="22"/>
        <v>0.5277994609981862</v>
      </c>
      <c r="M92" s="27">
        <f t="shared" ca="1" si="15"/>
        <v>2.1759807257572555E-5</v>
      </c>
      <c r="N92" s="44"/>
      <c r="O92" s="44"/>
      <c r="P92" s="7"/>
      <c r="Q92" s="28">
        <f t="shared" ca="1" si="16"/>
        <v>-2038.5640799809148</v>
      </c>
      <c r="R92" s="27">
        <f t="shared" ca="1" si="17"/>
        <v>-3264.0458181839758</v>
      </c>
      <c r="S92" s="7"/>
      <c r="T92" s="28">
        <f t="shared" ca="1" si="18"/>
        <v>0.52765412068812345</v>
      </c>
      <c r="U92" s="27">
        <f t="shared" ca="1" si="19"/>
        <v>-0.84741611420044816</v>
      </c>
      <c r="V92" s="7"/>
      <c r="W92" s="28">
        <f t="shared" ca="1" si="20"/>
        <v>0.53246420185460819</v>
      </c>
      <c r="X92" s="27">
        <f t="shared" ca="1" si="24"/>
        <v>320.97619617414352</v>
      </c>
      <c r="Y92" s="7"/>
      <c r="Z92" s="28">
        <f t="shared" si="23"/>
        <v>321.0569999999999</v>
      </c>
      <c r="AA92" s="27">
        <f t="shared" si="21"/>
        <v>5.6035017365754323</v>
      </c>
      <c r="AB92" s="7"/>
      <c r="AC92" s="28">
        <f t="shared" ca="1" si="13"/>
        <v>-8.0803825856378353E-2</v>
      </c>
      <c r="AD92" s="27"/>
      <c r="AE92" s="7"/>
    </row>
    <row r="93" spans="1:31" s="26" customFormat="1" x14ac:dyDescent="0.25">
      <c r="A93" s="26">
        <v>8</v>
      </c>
      <c r="B93" s="26">
        <v>-645</v>
      </c>
      <c r="C93" s="26">
        <v>11920</v>
      </c>
      <c r="D93" s="26">
        <v>11594</v>
      </c>
      <c r="E93" s="26">
        <v>14320</v>
      </c>
      <c r="F93" s="26">
        <v>14629</v>
      </c>
      <c r="G93" s="27"/>
      <c r="H93" s="7"/>
      <c r="I93" s="28">
        <f t="shared" si="14"/>
        <v>-2400</v>
      </c>
      <c r="J93" s="27">
        <f t="shared" si="14"/>
        <v>-3035</v>
      </c>
      <c r="K93" s="7"/>
      <c r="L93" s="124">
        <f t="shared" si="22"/>
        <v>0.61072959112042247</v>
      </c>
      <c r="M93" s="27">
        <f t="shared" ca="1" si="15"/>
        <v>1.5766806627703577E-5</v>
      </c>
      <c r="N93" s="44"/>
      <c r="O93" s="44"/>
      <c r="P93" s="7"/>
      <c r="Q93" s="28">
        <f t="shared" ca="1" si="16"/>
        <v>-2357.5640799809148</v>
      </c>
      <c r="R93" s="27">
        <f t="shared" ca="1" si="17"/>
        <v>-3037.0458181839758</v>
      </c>
      <c r="S93" s="7"/>
      <c r="T93" s="28">
        <f t="shared" ca="1" si="18"/>
        <v>0.61022285921955444</v>
      </c>
      <c r="U93" s="27">
        <f t="shared" ca="1" si="19"/>
        <v>-0.78848205854110465</v>
      </c>
      <c r="V93" s="7"/>
      <c r="W93" s="28">
        <f t="shared" ca="1" si="20"/>
        <v>0.61470033495850918</v>
      </c>
      <c r="X93" s="27">
        <f t="shared" ca="1" si="24"/>
        <v>315.17895923815638</v>
      </c>
      <c r="Y93" s="7"/>
      <c r="Z93" s="28">
        <f t="shared" si="23"/>
        <v>315.2519999999999</v>
      </c>
      <c r="AA93" s="27">
        <f t="shared" si="21"/>
        <v>5.502185373497162</v>
      </c>
      <c r="AB93" s="7"/>
      <c r="AC93" s="28">
        <f t="shared" ca="1" si="13"/>
        <v>-7.3040761843515156E-2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11772</v>
      </c>
      <c r="D94" s="26">
        <v>11718</v>
      </c>
      <c r="E94" s="26">
        <v>14463</v>
      </c>
      <c r="F94" s="26">
        <v>14503</v>
      </c>
      <c r="G94" s="27"/>
      <c r="H94" s="7"/>
      <c r="I94" s="28">
        <f t="shared" si="14"/>
        <v>-2691</v>
      </c>
      <c r="J94" s="27">
        <f t="shared" si="14"/>
        <v>-2785</v>
      </c>
      <c r="K94" s="7"/>
      <c r="L94" s="124">
        <f t="shared" si="22"/>
        <v>0.68568621990188316</v>
      </c>
      <c r="M94" s="27">
        <f t="shared" ca="1" si="15"/>
        <v>1.5752045189846308E-5</v>
      </c>
      <c r="N94" s="44"/>
      <c r="O94" s="44"/>
      <c r="P94" s="7"/>
      <c r="Q94" s="28">
        <f t="shared" ca="1" si="16"/>
        <v>-2648.5640799809148</v>
      </c>
      <c r="R94" s="27">
        <f t="shared" ca="1" si="17"/>
        <v>-2787.0458181839758</v>
      </c>
      <c r="S94" s="7"/>
      <c r="T94" s="28">
        <f t="shared" ca="1" si="18"/>
        <v>0.68554418496452763</v>
      </c>
      <c r="U94" s="27">
        <f t="shared" ca="1" si="19"/>
        <v>-0.72357671089865594</v>
      </c>
      <c r="V94" s="7"/>
      <c r="W94" s="28">
        <f t="shared" ca="1" si="20"/>
        <v>0.6896551045298166</v>
      </c>
      <c r="X94" s="27">
        <f t="shared" ca="1" si="24"/>
        <v>309.49392424371626</v>
      </c>
      <c r="Y94" s="7"/>
      <c r="Z94" s="28">
        <f t="shared" si="23"/>
        <v>309.58199999999988</v>
      </c>
      <c r="AA94" s="27">
        <f t="shared" si="21"/>
        <v>5.4032252049090834</v>
      </c>
      <c r="AB94" s="7"/>
      <c r="AC94" s="28">
        <f t="shared" ca="1" si="13"/>
        <v>-8.8075756283615192E-2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11647</v>
      </c>
      <c r="D95" s="26">
        <v>11863</v>
      </c>
      <c r="E95" s="26">
        <v>14598</v>
      </c>
      <c r="F95" s="26">
        <v>14378</v>
      </c>
      <c r="G95" s="27"/>
      <c r="H95" s="7"/>
      <c r="I95" s="28">
        <f t="shared" si="14"/>
        <v>-2951</v>
      </c>
      <c r="J95" s="27">
        <f t="shared" si="14"/>
        <v>-2515</v>
      </c>
      <c r="K95" s="7"/>
      <c r="L95" s="124">
        <f t="shared" si="22"/>
        <v>0.75341569841626155</v>
      </c>
      <c r="M95" s="27">
        <f t="shared" ca="1" si="15"/>
        <v>9.8640238629944602E-6</v>
      </c>
      <c r="N95" s="44"/>
      <c r="O95" s="44"/>
      <c r="P95" s="7"/>
      <c r="Q95" s="28">
        <f t="shared" ca="1" si="16"/>
        <v>-2908.5640799809148</v>
      </c>
      <c r="R95" s="27">
        <f t="shared" ca="1" si="17"/>
        <v>-2517.0458181839758</v>
      </c>
      <c r="S95" s="7"/>
      <c r="T95" s="28">
        <f t="shared" ca="1" si="18"/>
        <v>0.75284158941020807</v>
      </c>
      <c r="U95" s="27">
        <f t="shared" ca="1" si="19"/>
        <v>-0.65347893544481128</v>
      </c>
      <c r="V95" s="7"/>
      <c r="W95" s="28">
        <f t="shared" ca="1" si="20"/>
        <v>0.75655640277404412</v>
      </c>
      <c r="X95" s="27">
        <f t="shared" ca="1" si="24"/>
        <v>303.93788360579936</v>
      </c>
      <c r="Y95" s="7"/>
      <c r="Z95" s="28">
        <f t="shared" si="23"/>
        <v>303.95699999999988</v>
      </c>
      <c r="AA95" s="27">
        <f t="shared" si="21"/>
        <v>5.3050504344844018</v>
      </c>
      <c r="AB95" s="7"/>
      <c r="AC95" s="28">
        <f t="shared" ca="1" si="13"/>
        <v>-1.9116394200523246E-2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11529</v>
      </c>
      <c r="D96" s="26">
        <v>12009</v>
      </c>
      <c r="E96" s="26">
        <v>14713</v>
      </c>
      <c r="F96" s="26">
        <v>14220</v>
      </c>
      <c r="G96" s="27"/>
      <c r="H96" s="7"/>
      <c r="I96" s="28">
        <f t="shared" si="14"/>
        <v>-3184</v>
      </c>
      <c r="J96" s="27">
        <f t="shared" si="14"/>
        <v>-2211</v>
      </c>
      <c r="K96" s="7"/>
      <c r="L96" s="124">
        <f t="shared" si="22"/>
        <v>0.81415667288711457</v>
      </c>
      <c r="M96" s="27">
        <f t="shared" ca="1" si="15"/>
        <v>5.1181064971724893E-6</v>
      </c>
      <c r="N96" s="44"/>
      <c r="O96" s="44"/>
      <c r="P96" s="7"/>
      <c r="Q96" s="28">
        <f t="shared" ca="1" si="16"/>
        <v>-3141.5640799809148</v>
      </c>
      <c r="R96" s="27">
        <f t="shared" ca="1" si="17"/>
        <v>-2213.0458181839758</v>
      </c>
      <c r="S96" s="7"/>
      <c r="T96" s="28">
        <f t="shared" ca="1" si="18"/>
        <v>0.81315041724037551</v>
      </c>
      <c r="U96" s="27">
        <f t="shared" ca="1" si="19"/>
        <v>-0.57455403271159355</v>
      </c>
      <c r="V96" s="7"/>
      <c r="W96" s="28">
        <f t="shared" ca="1" si="20"/>
        <v>0.81641899613925439</v>
      </c>
      <c r="X96" s="27">
        <f t="shared" ca="1" si="24"/>
        <v>298.25485350884287</v>
      </c>
      <c r="Y96" s="7"/>
      <c r="Z96" s="28">
        <f t="shared" si="23"/>
        <v>298.30499999999989</v>
      </c>
      <c r="AA96" s="27">
        <f t="shared" si="21"/>
        <v>5.2064044251616828</v>
      </c>
      <c r="AB96" s="7"/>
      <c r="AC96" s="28">
        <f t="shared" ca="1" si="13"/>
        <v>-5.014649115702241E-2</v>
      </c>
      <c r="AD96" s="27"/>
      <c r="AE96" s="7"/>
    </row>
    <row r="97" spans="1:31" s="26" customFormat="1" x14ac:dyDescent="0.25">
      <c r="A97" s="26">
        <v>12</v>
      </c>
      <c r="B97" s="26">
        <v>-607</v>
      </c>
      <c r="C97" s="26">
        <v>11422</v>
      </c>
      <c r="D97" s="26">
        <v>12158</v>
      </c>
      <c r="E97" s="26">
        <v>14803</v>
      </c>
      <c r="F97" s="26">
        <v>14060</v>
      </c>
      <c r="G97" s="27"/>
      <c r="H97" s="7"/>
      <c r="I97" s="28">
        <f t="shared" si="14"/>
        <v>-3381</v>
      </c>
      <c r="J97" s="27">
        <f t="shared" si="14"/>
        <v>-1902</v>
      </c>
      <c r="K97" s="7"/>
      <c r="L97" s="124">
        <f t="shared" si="22"/>
        <v>0.86534408585461009</v>
      </c>
      <c r="M97" s="27">
        <f t="shared" ca="1" si="15"/>
        <v>2.5982106809538512E-6</v>
      </c>
      <c r="N97" s="44"/>
      <c r="O97" s="44"/>
      <c r="P97" s="7"/>
      <c r="Q97" s="28">
        <f t="shared" ca="1" si="16"/>
        <v>-3338.5640799809148</v>
      </c>
      <c r="R97" s="27">
        <f t="shared" ca="1" si="17"/>
        <v>-1904.0458181839756</v>
      </c>
      <c r="S97" s="7"/>
      <c r="T97" s="28">
        <f t="shared" ca="1" si="18"/>
        <v>0.86414114291652577</v>
      </c>
      <c r="U97" s="27">
        <f t="shared" ca="1" si="19"/>
        <v>-0.49433102302552684</v>
      </c>
      <c r="V97" s="7"/>
      <c r="W97" s="28">
        <f t="shared" ca="1" si="20"/>
        <v>0.86695598246449357</v>
      </c>
      <c r="X97" s="27">
        <f t="shared" ca="1" si="24"/>
        <v>292.81035117242288</v>
      </c>
      <c r="Y97" s="7"/>
      <c r="Z97" s="28">
        <f t="shared" si="23"/>
        <v>292.84199999999987</v>
      </c>
      <c r="AA97" s="27">
        <f t="shared" si="21"/>
        <v>5.1110570881252322</v>
      </c>
      <c r="AB97" s="7"/>
      <c r="AC97" s="28">
        <f t="shared" ca="1" si="13"/>
        <v>-3.164882757698706E-2</v>
      </c>
      <c r="AD97" s="27"/>
      <c r="AE97" s="7"/>
    </row>
    <row r="98" spans="1:31" s="26" customFormat="1" x14ac:dyDescent="0.25">
      <c r="A98" s="26">
        <v>13</v>
      </c>
      <c r="B98" s="26">
        <v>-617</v>
      </c>
      <c r="C98" s="26">
        <v>11342</v>
      </c>
      <c r="D98" s="26">
        <v>12333</v>
      </c>
      <c r="E98" s="26">
        <v>14898</v>
      </c>
      <c r="F98" s="26">
        <v>13905</v>
      </c>
      <c r="G98" s="27"/>
      <c r="H98" s="7"/>
      <c r="I98" s="28">
        <f t="shared" si="14"/>
        <v>-3556</v>
      </c>
      <c r="J98" s="27">
        <f t="shared" si="14"/>
        <v>-1572</v>
      </c>
      <c r="K98" s="7"/>
      <c r="L98" s="124">
        <f t="shared" si="22"/>
        <v>0.90931134548109027</v>
      </c>
      <c r="M98" s="27">
        <f t="shared" ca="1" si="15"/>
        <v>6.0331338704273384E-6</v>
      </c>
      <c r="N98" s="44"/>
      <c r="O98" s="44"/>
      <c r="P98" s="7"/>
      <c r="Q98" s="28">
        <f t="shared" ca="1" si="16"/>
        <v>-3513.5640799809148</v>
      </c>
      <c r="R98" s="27">
        <f t="shared" ca="1" si="17"/>
        <v>-1574.0458181839756</v>
      </c>
      <c r="S98" s="7"/>
      <c r="T98" s="28">
        <f t="shared" ca="1" si="18"/>
        <v>0.90943747283188758</v>
      </c>
      <c r="U98" s="27">
        <f t="shared" ca="1" si="19"/>
        <v>-0.4086559641374945</v>
      </c>
      <c r="V98" s="7"/>
      <c r="W98" s="28">
        <f t="shared" ca="1" si="20"/>
        <v>0.91176758933511359</v>
      </c>
      <c r="X98" s="27">
        <f t="shared" ca="1" si="24"/>
        <v>287.26093879221082</v>
      </c>
      <c r="Y98" s="7"/>
      <c r="Z98" s="28">
        <f t="shared" si="23"/>
        <v>287.28899999999987</v>
      </c>
      <c r="AA98" s="27">
        <f t="shared" si="21"/>
        <v>5.0141389547619868</v>
      </c>
      <c r="AB98" s="7"/>
      <c r="AC98" s="28">
        <f t="shared" ca="1" si="13"/>
        <v>-2.8061207789050968E-2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11279</v>
      </c>
      <c r="D99" s="26">
        <v>12508</v>
      </c>
      <c r="E99" s="26">
        <v>14969</v>
      </c>
      <c r="F99" s="26">
        <v>13729</v>
      </c>
      <c r="G99" s="27"/>
      <c r="H99" s="7"/>
      <c r="I99" s="28">
        <f t="shared" si="14"/>
        <v>-3690</v>
      </c>
      <c r="J99" s="27">
        <f t="shared" si="14"/>
        <v>-1221</v>
      </c>
      <c r="K99" s="7"/>
      <c r="L99" s="124">
        <f t="shared" si="22"/>
        <v>0.94569061276265431</v>
      </c>
      <c r="M99" s="27">
        <f t="shared" ca="1" si="15"/>
        <v>6.0141576260350102E-8</v>
      </c>
      <c r="N99" s="44"/>
      <c r="O99" s="44"/>
      <c r="P99" s="7"/>
      <c r="Q99" s="28">
        <f t="shared" ca="1" si="16"/>
        <v>-3647.5640799809148</v>
      </c>
      <c r="R99" s="27">
        <f t="shared" ca="1" si="17"/>
        <v>-1223.0458181839756</v>
      </c>
      <c r="S99" s="7"/>
      <c r="T99" s="28">
        <f t="shared" ca="1" si="18"/>
        <v>0.94412151973850755</v>
      </c>
      <c r="U99" s="27">
        <f t="shared" ca="1" si="19"/>
        <v>-0.31752885604749642</v>
      </c>
      <c r="V99" s="7"/>
      <c r="W99" s="28">
        <f t="shared" ca="1" si="20"/>
        <v>0.94593585055798846</v>
      </c>
      <c r="X99" s="27">
        <f t="shared" ca="1" si="24"/>
        <v>281.67464051614229</v>
      </c>
      <c r="Y99" s="7"/>
      <c r="Z99" s="28">
        <f t="shared" si="23"/>
        <v>281.56499999999988</v>
      </c>
      <c r="AA99" s="27">
        <f t="shared" si="21"/>
        <v>4.9142363083778324</v>
      </c>
      <c r="AB99" s="7"/>
      <c r="AC99" s="28">
        <f t="shared" ca="1" si="13"/>
        <v>0.10964051614240589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11213</v>
      </c>
      <c r="D100" s="26">
        <v>12685</v>
      </c>
      <c r="E100" s="26">
        <v>15013</v>
      </c>
      <c r="F100" s="26">
        <v>13535</v>
      </c>
      <c r="G100" s="27"/>
      <c r="H100" s="7"/>
      <c r="I100" s="28">
        <f t="shared" si="14"/>
        <v>-3800</v>
      </c>
      <c r="J100" s="27">
        <f t="shared" si="14"/>
        <v>-850</v>
      </c>
      <c r="K100" s="7"/>
      <c r="L100" s="124">
        <f t="shared" si="22"/>
        <v>0.97256406791718197</v>
      </c>
      <c r="M100" s="27">
        <f t="shared" ca="1" si="15"/>
        <v>1.6859849151132602E-6</v>
      </c>
      <c r="N100" s="44"/>
      <c r="O100" s="44"/>
      <c r="P100" s="7"/>
      <c r="Q100" s="28">
        <f t="shared" ca="1" si="16"/>
        <v>-3757.5640799809148</v>
      </c>
      <c r="R100" s="27">
        <f t="shared" ca="1" si="17"/>
        <v>-852.0458181839756</v>
      </c>
      <c r="S100" s="7"/>
      <c r="T100" s="28">
        <f t="shared" ca="1" si="18"/>
        <v>0.97259349854244925</v>
      </c>
      <c r="U100" s="27">
        <f t="shared" ca="1" si="19"/>
        <v>-0.22120932014610248</v>
      </c>
      <c r="V100" s="7"/>
      <c r="W100" s="28">
        <f t="shared" ca="1" si="20"/>
        <v>0.97386252273546148</v>
      </c>
      <c r="X100" s="27">
        <f t="shared" ca="1" si="24"/>
        <v>275.9163064397419</v>
      </c>
      <c r="Y100" s="7"/>
      <c r="Z100" s="28">
        <f t="shared" si="23"/>
        <v>275.85899999999987</v>
      </c>
      <c r="AA100" s="27">
        <f t="shared" si="21"/>
        <v>4.8146478212590349</v>
      </c>
      <c r="AB100" s="7"/>
      <c r="AC100" s="28">
        <f t="shared" ca="1" si="13"/>
        <v>5.7306439742035309E-2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11186</v>
      </c>
      <c r="D101" s="26">
        <v>12873</v>
      </c>
      <c r="E101" s="26">
        <v>15050</v>
      </c>
      <c r="F101" s="26">
        <v>13354</v>
      </c>
      <c r="G101" s="27"/>
      <c r="H101" s="7"/>
      <c r="I101" s="28">
        <f t="shared" si="14"/>
        <v>-3864</v>
      </c>
      <c r="J101" s="27">
        <f t="shared" si="14"/>
        <v>-481</v>
      </c>
      <c r="K101" s="7"/>
      <c r="L101" s="124">
        <f t="shared" si="22"/>
        <v>0.98969646510335152</v>
      </c>
      <c r="M101" s="27">
        <f t="shared" ca="1" si="15"/>
        <v>3.5727402831378688E-8</v>
      </c>
      <c r="N101" s="44"/>
      <c r="O101" s="44"/>
      <c r="P101" s="7"/>
      <c r="Q101" s="28">
        <f t="shared" ca="1" si="16"/>
        <v>-3821.5640799809148</v>
      </c>
      <c r="R101" s="27">
        <f t="shared" ca="1" si="17"/>
        <v>-483.04581818397565</v>
      </c>
      <c r="S101" s="7"/>
      <c r="T101" s="28">
        <f t="shared" ca="1" si="18"/>
        <v>0.98915901348292445</v>
      </c>
      <c r="U101" s="27">
        <f t="shared" ca="1" si="19"/>
        <v>-0.12540902702584814</v>
      </c>
      <c r="V101" s="7"/>
      <c r="W101" s="28">
        <f t="shared" ca="1" si="20"/>
        <v>0.98988548204129989</v>
      </c>
      <c r="X101" s="27">
        <f t="shared" ca="1" si="24"/>
        <v>270.33928706230665</v>
      </c>
      <c r="Y101" s="7"/>
      <c r="Z101" s="28">
        <f t="shared" si="23"/>
        <v>270.19799999999987</v>
      </c>
      <c r="AA101" s="27">
        <f t="shared" si="21"/>
        <v>4.7158447323036361</v>
      </c>
      <c r="AB101" s="7"/>
      <c r="AC101" s="28">
        <f t="shared" ca="1" si="13"/>
        <v>0.14128706230678745</v>
      </c>
      <c r="AD101" s="27"/>
      <c r="AE101" s="7"/>
    </row>
    <row r="102" spans="1:31" s="26" customFormat="1" x14ac:dyDescent="0.25">
      <c r="A102" s="26">
        <v>17</v>
      </c>
      <c r="B102" s="26">
        <v>-632</v>
      </c>
      <c r="C102" s="26">
        <v>11166</v>
      </c>
      <c r="D102" s="26">
        <v>13058</v>
      </c>
      <c r="E102" s="26">
        <v>15056</v>
      </c>
      <c r="F102" s="26">
        <v>13160</v>
      </c>
      <c r="G102" s="27"/>
      <c r="H102" s="7"/>
      <c r="I102" s="28">
        <f t="shared" si="14"/>
        <v>-3890</v>
      </c>
      <c r="J102" s="27">
        <f t="shared" si="14"/>
        <v>-102</v>
      </c>
      <c r="K102" s="7"/>
      <c r="L102" s="124">
        <f t="shared" si="22"/>
        <v>0.99718199061388535</v>
      </c>
      <c r="M102" s="27">
        <f t="shared" ca="1" si="15"/>
        <v>1.2638082470049865E-6</v>
      </c>
      <c r="N102" s="44"/>
      <c r="O102" s="44"/>
      <c r="P102" s="7"/>
      <c r="Q102" s="28">
        <f t="shared" ca="1" si="16"/>
        <v>-3847.5640799809148</v>
      </c>
      <c r="R102" s="27">
        <f t="shared" ca="1" si="17"/>
        <v>-104.04581818397563</v>
      </c>
      <c r="S102" s="7"/>
      <c r="T102" s="28">
        <f t="shared" ca="1" si="18"/>
        <v>0.99588875392749243</v>
      </c>
      <c r="U102" s="27">
        <f t="shared" ca="1" si="19"/>
        <v>-2.7012519999895818E-2</v>
      </c>
      <c r="V102" s="7"/>
      <c r="W102" s="28">
        <f t="shared" ca="1" si="20"/>
        <v>0.99605779834963293</v>
      </c>
      <c r="X102" s="27">
        <f t="shared" ca="1" si="24"/>
        <v>264.67237378955281</v>
      </c>
      <c r="Y102" s="7"/>
      <c r="Z102" s="28">
        <f t="shared" si="23"/>
        <v>264.50999999999988</v>
      </c>
      <c r="AA102" s="27">
        <f t="shared" si="21"/>
        <v>4.616570404450199</v>
      </c>
      <c r="AB102" s="7"/>
      <c r="AC102" s="28">
        <f t="shared" ca="1" si="13"/>
        <v>0.16237378955293025</v>
      </c>
      <c r="AD102" s="27"/>
      <c r="AE102" s="7"/>
    </row>
    <row r="103" spans="1:31" s="26" customFormat="1" x14ac:dyDescent="0.25">
      <c r="A103" s="26">
        <v>18</v>
      </c>
      <c r="B103" s="26">
        <v>-633</v>
      </c>
      <c r="C103" s="26">
        <v>11174</v>
      </c>
      <c r="D103" s="26">
        <v>13259</v>
      </c>
      <c r="E103" s="26">
        <v>15065</v>
      </c>
      <c r="F103" s="26">
        <v>12981</v>
      </c>
      <c r="G103" s="27"/>
      <c r="H103" s="7"/>
      <c r="I103" s="28">
        <f t="shared" si="14"/>
        <v>-3891</v>
      </c>
      <c r="J103" s="27">
        <f t="shared" si="14"/>
        <v>278</v>
      </c>
      <c r="K103" s="7"/>
      <c r="L103" s="124">
        <f t="shared" si="22"/>
        <v>0.99483078312027107</v>
      </c>
      <c r="M103" s="27">
        <f t="shared" ca="1" si="15"/>
        <v>8.5905523739822523E-7</v>
      </c>
      <c r="N103" s="44"/>
      <c r="O103" s="44"/>
      <c r="P103" s="7"/>
      <c r="Q103" s="28">
        <f t="shared" ca="1" si="16"/>
        <v>-3848.5640799809148</v>
      </c>
      <c r="R103" s="27">
        <f t="shared" ca="1" si="17"/>
        <v>275.95418181602435</v>
      </c>
      <c r="S103" s="7"/>
      <c r="T103" s="28">
        <f t="shared" ca="1" si="18"/>
        <v>0.99614759009843745</v>
      </c>
      <c r="U103" s="27">
        <f t="shared" ca="1" si="19"/>
        <v>7.1643608416626287E-2</v>
      </c>
      <c r="V103" s="7"/>
      <c r="W103" s="28">
        <f t="shared" ca="1" si="20"/>
        <v>0.99575763544799012</v>
      </c>
      <c r="X103" s="27">
        <f t="shared" ca="1" si="24"/>
        <v>259.00365200135377</v>
      </c>
      <c r="Y103" s="7"/>
      <c r="Z103" s="28">
        <f t="shared" si="23"/>
        <v>258.81299999999987</v>
      </c>
      <c r="AA103" s="27">
        <f t="shared" si="21"/>
        <v>4.5171389969640821</v>
      </c>
      <c r="AB103" s="7"/>
      <c r="AC103" s="28">
        <f t="shared" ca="1" si="13"/>
        <v>0.19065200135389659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11190</v>
      </c>
      <c r="D104" s="26">
        <v>13434</v>
      </c>
      <c r="E104" s="26">
        <v>15034</v>
      </c>
      <c r="F104" s="26">
        <v>12787</v>
      </c>
      <c r="G104" s="27"/>
      <c r="H104" s="7"/>
      <c r="I104" s="28">
        <f t="shared" si="14"/>
        <v>-3844</v>
      </c>
      <c r="J104" s="27">
        <f t="shared" si="14"/>
        <v>647</v>
      </c>
      <c r="K104" s="7"/>
      <c r="L104" s="124">
        <f t="shared" si="22"/>
        <v>0.98294162224084847</v>
      </c>
      <c r="M104" s="27">
        <f t="shared" ca="1" si="15"/>
        <v>1.159849994419552E-8</v>
      </c>
      <c r="N104" s="44"/>
      <c r="O104" s="44"/>
      <c r="P104" s="7"/>
      <c r="Q104" s="28">
        <f t="shared" ca="1" si="16"/>
        <v>-3801.5640799809148</v>
      </c>
      <c r="R104" s="27">
        <f t="shared" ca="1" si="17"/>
        <v>644.9541818160244</v>
      </c>
      <c r="S104" s="7"/>
      <c r="T104" s="28">
        <f t="shared" ca="1" si="18"/>
        <v>0.98398229006402593</v>
      </c>
      <c r="U104" s="27">
        <f t="shared" ca="1" si="19"/>
        <v>0.16744390153688066</v>
      </c>
      <c r="V104" s="7"/>
      <c r="W104" s="28">
        <f t="shared" ca="1" si="20"/>
        <v>0.98304931857293176</v>
      </c>
      <c r="X104" s="27">
        <f t="shared" ca="1" si="24"/>
        <v>253.45244188019046</v>
      </c>
      <c r="Y104" s="7"/>
      <c r="Z104" s="28">
        <f t="shared" si="23"/>
        <v>253.21499999999986</v>
      </c>
      <c r="AA104" s="27">
        <f t="shared" si="21"/>
        <v>4.4194354654374388</v>
      </c>
      <c r="AB104" s="7"/>
      <c r="AC104" s="28">
        <f t="shared" ca="1" si="13"/>
        <v>0.23744188019060175</v>
      </c>
      <c r="AD104" s="27"/>
      <c r="AE104" s="7"/>
    </row>
    <row r="105" spans="1:31" s="26" customFormat="1" x14ac:dyDescent="0.25">
      <c r="A105" s="26">
        <v>20</v>
      </c>
      <c r="B105" s="26">
        <v>-605</v>
      </c>
      <c r="C105" s="26">
        <v>11233</v>
      </c>
      <c r="D105" s="26">
        <v>13617</v>
      </c>
      <c r="E105" s="26">
        <v>14997</v>
      </c>
      <c r="F105" s="26">
        <v>12615</v>
      </c>
      <c r="G105" s="27"/>
      <c r="H105" s="7"/>
      <c r="I105" s="28">
        <f t="shared" si="14"/>
        <v>-3764</v>
      </c>
      <c r="J105" s="27">
        <f t="shared" si="14"/>
        <v>1002</v>
      </c>
      <c r="K105" s="7"/>
      <c r="L105" s="124">
        <f t="shared" si="22"/>
        <v>0.96237579199565071</v>
      </c>
      <c r="M105" s="27">
        <f t="shared" ca="1" si="15"/>
        <v>3.0905393818579712E-7</v>
      </c>
      <c r="N105" s="44"/>
      <c r="O105" s="44"/>
      <c r="P105" s="7"/>
      <c r="Q105" s="28">
        <f t="shared" ca="1" si="16"/>
        <v>-3721.5640799809148</v>
      </c>
      <c r="R105" s="27">
        <f t="shared" ca="1" si="17"/>
        <v>999.9541818160244</v>
      </c>
      <c r="S105" s="7"/>
      <c r="T105" s="28">
        <f t="shared" ca="1" si="18"/>
        <v>0.96327539638843196</v>
      </c>
      <c r="U105" s="27">
        <f t="shared" ca="1" si="19"/>
        <v>0.25960949518915788</v>
      </c>
      <c r="V105" s="7"/>
      <c r="W105" s="28">
        <f t="shared" ca="1" si="20"/>
        <v>0.96181986579714429</v>
      </c>
      <c r="X105" s="27">
        <f t="shared" ca="1" si="24"/>
        <v>248.01389618248618</v>
      </c>
      <c r="Y105" s="7"/>
      <c r="Z105" s="28">
        <f t="shared" si="23"/>
        <v>247.76999999999987</v>
      </c>
      <c r="AA105" s="27">
        <f t="shared" si="21"/>
        <v>4.3244022876663486</v>
      </c>
      <c r="AB105" s="7"/>
      <c r="AC105" s="28">
        <f t="shared" ca="1" si="13"/>
        <v>0.24389618248630995</v>
      </c>
      <c r="AD105" s="27"/>
      <c r="AE105" s="7"/>
    </row>
    <row r="106" spans="1:31" s="26" customFormat="1" x14ac:dyDescent="0.25">
      <c r="A106" s="26">
        <v>21</v>
      </c>
      <c r="B106" s="26">
        <v>-626</v>
      </c>
      <c r="C106" s="26">
        <v>11288</v>
      </c>
      <c r="D106" s="26">
        <v>13793</v>
      </c>
      <c r="E106" s="26">
        <v>14938</v>
      </c>
      <c r="F106" s="26">
        <v>12431</v>
      </c>
      <c r="G106" s="27"/>
      <c r="H106" s="7"/>
      <c r="I106" s="28">
        <f t="shared" si="14"/>
        <v>-3650</v>
      </c>
      <c r="J106" s="27">
        <f t="shared" si="14"/>
        <v>1362</v>
      </c>
      <c r="K106" s="7"/>
      <c r="L106" s="124">
        <f t="shared" si="22"/>
        <v>0.93195136324533012</v>
      </c>
      <c r="M106" s="27">
        <f t="shared" ca="1" si="15"/>
        <v>2.8519310092913547E-8</v>
      </c>
      <c r="N106" s="44"/>
      <c r="O106" s="44"/>
      <c r="P106" s="7"/>
      <c r="Q106" s="28">
        <f t="shared" ca="1" si="16"/>
        <v>-3607.5640799809148</v>
      </c>
      <c r="R106" s="27">
        <f t="shared" ca="1" si="17"/>
        <v>1359.9541818160244</v>
      </c>
      <c r="S106" s="7"/>
      <c r="T106" s="28">
        <f t="shared" ca="1" si="18"/>
        <v>0.93376807290071051</v>
      </c>
      <c r="U106" s="27">
        <f t="shared" ca="1" si="19"/>
        <v>0.35307319579428409</v>
      </c>
      <c r="V106" s="7"/>
      <c r="W106" s="28">
        <f t="shared" ca="1" si="20"/>
        <v>0.93178248663329366</v>
      </c>
      <c r="X106" s="27">
        <f t="shared" ca="1" si="24"/>
        <v>242.36610853541356</v>
      </c>
      <c r="Y106" s="7"/>
      <c r="Z106" s="28">
        <f t="shared" si="23"/>
        <v>242.13599999999988</v>
      </c>
      <c r="AA106" s="27">
        <f t="shared" si="21"/>
        <v>4.2260704376089882</v>
      </c>
      <c r="AB106" s="7"/>
      <c r="AC106" s="28">
        <f t="shared" ca="1" si="13"/>
        <v>0.23010853541367737</v>
      </c>
      <c r="AD106" s="27"/>
      <c r="AE106" s="7"/>
    </row>
    <row r="107" spans="1:31" s="26" customFormat="1" x14ac:dyDescent="0.25">
      <c r="A107" s="26">
        <v>22</v>
      </c>
      <c r="B107" s="26">
        <v>-614</v>
      </c>
      <c r="C107" s="26">
        <v>11363</v>
      </c>
      <c r="D107" s="26">
        <v>13963</v>
      </c>
      <c r="E107" s="26">
        <v>14866</v>
      </c>
      <c r="F107" s="26">
        <v>12264</v>
      </c>
      <c r="G107" s="27"/>
      <c r="H107" s="7"/>
      <c r="I107" s="28">
        <f t="shared" si="14"/>
        <v>-3503</v>
      </c>
      <c r="J107" s="27">
        <f t="shared" si="14"/>
        <v>1699</v>
      </c>
      <c r="K107" s="7"/>
      <c r="L107" s="124">
        <f t="shared" si="22"/>
        <v>0.89335610028879786</v>
      </c>
      <c r="M107" s="27">
        <f t="shared" ca="1" si="15"/>
        <v>1.4134634732999345E-8</v>
      </c>
      <c r="N107" s="44"/>
      <c r="O107" s="44"/>
      <c r="P107" s="7"/>
      <c r="Q107" s="28">
        <f t="shared" ca="1" si="16"/>
        <v>-3460.5640799809148</v>
      </c>
      <c r="R107" s="27">
        <f t="shared" ca="1" si="17"/>
        <v>1696.9541818160244</v>
      </c>
      <c r="S107" s="7"/>
      <c r="T107" s="28">
        <f t="shared" ca="1" si="18"/>
        <v>0.89571915577180661</v>
      </c>
      <c r="U107" s="27">
        <f t="shared" ca="1" si="19"/>
        <v>0.44056560441630505</v>
      </c>
      <c r="V107" s="7"/>
      <c r="W107" s="28">
        <f t="shared" ca="1" si="20"/>
        <v>0.89323721111884113</v>
      </c>
      <c r="X107" s="27">
        <f t="shared" ca="1" si="24"/>
        <v>236.86532644681176</v>
      </c>
      <c r="Y107" s="7"/>
      <c r="Z107" s="28">
        <f t="shared" si="23"/>
        <v>236.60999999999987</v>
      </c>
      <c r="AA107" s="27">
        <f t="shared" si="21"/>
        <v>4.1296235431437811</v>
      </c>
      <c r="AB107" s="7"/>
      <c r="AC107" s="28">
        <f t="shared" ca="1" si="13"/>
        <v>0.25532644681189254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11457</v>
      </c>
      <c r="D108" s="26">
        <v>14133</v>
      </c>
      <c r="E108" s="26">
        <v>14767</v>
      </c>
      <c r="F108" s="26">
        <v>12092</v>
      </c>
      <c r="G108" s="27"/>
      <c r="H108" s="7"/>
      <c r="I108" s="28">
        <f t="shared" si="14"/>
        <v>-3310</v>
      </c>
      <c r="J108" s="27">
        <f t="shared" si="14"/>
        <v>2041</v>
      </c>
      <c r="K108" s="7"/>
      <c r="L108" s="124">
        <f t="shared" si="22"/>
        <v>0.84403860929066155</v>
      </c>
      <c r="M108" s="27">
        <f t="shared" ca="1" si="15"/>
        <v>1.5893241120134788E-6</v>
      </c>
      <c r="N108" s="44"/>
      <c r="O108" s="44"/>
      <c r="P108" s="7"/>
      <c r="Q108" s="28">
        <f t="shared" ca="1" si="16"/>
        <v>-3267.5640799809148</v>
      </c>
      <c r="R108" s="27">
        <f t="shared" ca="1" si="17"/>
        <v>2038.9541818160244</v>
      </c>
      <c r="S108" s="7"/>
      <c r="T108" s="28">
        <f t="shared" ca="1" si="18"/>
        <v>0.84576377477943609</v>
      </c>
      <c r="U108" s="27">
        <f t="shared" ca="1" si="19"/>
        <v>0.52935611999117493</v>
      </c>
      <c r="V108" s="7"/>
      <c r="W108" s="28">
        <f t="shared" ca="1" si="20"/>
        <v>0.84277792530487705</v>
      </c>
      <c r="X108" s="27">
        <f t="shared" ca="1" si="24"/>
        <v>230.9856397033783</v>
      </c>
      <c r="Y108" s="7"/>
      <c r="Z108" s="28">
        <f t="shared" si="23"/>
        <v>230.82299999999987</v>
      </c>
      <c r="AA108" s="27">
        <f t="shared" si="21"/>
        <v>4.0286213393308694</v>
      </c>
      <c r="AB108" s="7"/>
      <c r="AC108" s="28">
        <f t="shared" ca="1" si="13"/>
        <v>0.16263970337843148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11574</v>
      </c>
      <c r="D109" s="26">
        <v>14300</v>
      </c>
      <c r="E109" s="26">
        <v>14671</v>
      </c>
      <c r="F109" s="26">
        <v>11944</v>
      </c>
      <c r="G109" s="27"/>
      <c r="H109" s="7"/>
      <c r="I109" s="28">
        <f t="shared" si="14"/>
        <v>-3097</v>
      </c>
      <c r="J109" s="27">
        <f t="shared" si="14"/>
        <v>2356</v>
      </c>
      <c r="K109" s="7"/>
      <c r="L109" s="124">
        <f t="shared" si="22"/>
        <v>0.78736552337702437</v>
      </c>
      <c r="M109" s="27">
        <f t="shared" ca="1" si="15"/>
        <v>3.3845606567828909E-8</v>
      </c>
      <c r="N109" s="44"/>
      <c r="O109" s="44"/>
      <c r="P109" s="7"/>
      <c r="Q109" s="28">
        <f t="shared" ca="1" si="16"/>
        <v>-3054.5640799809148</v>
      </c>
      <c r="R109" s="27">
        <f t="shared" ca="1" si="17"/>
        <v>2353.9541818160242</v>
      </c>
      <c r="S109" s="7"/>
      <c r="T109" s="28">
        <f t="shared" ca="1" si="18"/>
        <v>0.79063167036816706</v>
      </c>
      <c r="U109" s="27">
        <f t="shared" ca="1" si="19"/>
        <v>0.61113685802066031</v>
      </c>
      <c r="V109" s="7"/>
      <c r="W109" s="28">
        <f t="shared" ca="1" si="20"/>
        <v>0.78718155162221448</v>
      </c>
      <c r="X109" s="27">
        <f t="shared" ca="1" si="24"/>
        <v>225.29456426787624</v>
      </c>
      <c r="Y109" s="7"/>
      <c r="Z109" s="28">
        <f t="shared" si="23"/>
        <v>225.15299999999988</v>
      </c>
      <c r="AA109" s="27">
        <f t="shared" si="21"/>
        <v>3.9296611707427904</v>
      </c>
      <c r="AB109" s="7"/>
      <c r="AC109" s="28">
        <f t="shared" ca="1" si="13"/>
        <v>0.14156426787636178</v>
      </c>
      <c r="AD109" s="27"/>
      <c r="AE109" s="7"/>
    </row>
    <row r="110" spans="1:31" s="26" customFormat="1" x14ac:dyDescent="0.25">
      <c r="A110" s="26">
        <v>25</v>
      </c>
      <c r="B110" s="26">
        <v>-632</v>
      </c>
      <c r="C110" s="26">
        <v>11697</v>
      </c>
      <c r="D110" s="26">
        <v>14444</v>
      </c>
      <c r="E110" s="26">
        <v>14544</v>
      </c>
      <c r="F110" s="26">
        <v>11796</v>
      </c>
      <c r="G110" s="27"/>
      <c r="H110" s="7"/>
      <c r="I110" s="28">
        <f t="shared" si="14"/>
        <v>-2847</v>
      </c>
      <c r="J110" s="27">
        <f t="shared" si="14"/>
        <v>2648</v>
      </c>
      <c r="K110" s="7"/>
      <c r="L110" s="124">
        <f t="shared" si="22"/>
        <v>0.72276725327571756</v>
      </c>
      <c r="M110" s="27">
        <f t="shared" ca="1" si="15"/>
        <v>5.2610794722916504E-7</v>
      </c>
      <c r="N110" s="44"/>
      <c r="O110" s="44"/>
      <c r="P110" s="7"/>
      <c r="Q110" s="28">
        <f t="shared" ca="1" si="16"/>
        <v>-2804.5640799809148</v>
      </c>
      <c r="R110" s="27">
        <f t="shared" ca="1" si="17"/>
        <v>2645.9541818160242</v>
      </c>
      <c r="S110" s="7"/>
      <c r="T110" s="28">
        <f t="shared" ca="1" si="18"/>
        <v>0.72592262763193593</v>
      </c>
      <c r="U110" s="27">
        <f t="shared" ca="1" si="19"/>
        <v>0.68694630406704049</v>
      </c>
      <c r="V110" s="7"/>
      <c r="W110" s="28">
        <f t="shared" ca="1" si="20"/>
        <v>0.72204192028513381</v>
      </c>
      <c r="X110" s="27">
        <f t="shared" ca="1" si="24"/>
        <v>219.54577575030976</v>
      </c>
      <c r="Y110" s="7"/>
      <c r="Z110" s="28">
        <f t="shared" si="23"/>
        <v>219.46499999999989</v>
      </c>
      <c r="AA110" s="27">
        <f t="shared" si="21"/>
        <v>3.8303868428893533</v>
      </c>
      <c r="AB110" s="7"/>
      <c r="AC110" s="28">
        <f t="shared" ca="1" si="13"/>
        <v>8.0775750309868499E-2</v>
      </c>
      <c r="AD110" s="27"/>
      <c r="AE110" s="7"/>
    </row>
    <row r="111" spans="1:31" s="26" customFormat="1" x14ac:dyDescent="0.25">
      <c r="A111" s="26">
        <v>26</v>
      </c>
      <c r="B111" s="26">
        <v>-621</v>
      </c>
      <c r="C111" s="26">
        <v>11831</v>
      </c>
      <c r="D111" s="26">
        <v>14571</v>
      </c>
      <c r="E111" s="26">
        <v>14403</v>
      </c>
      <c r="F111" s="26">
        <v>11660</v>
      </c>
      <c r="G111" s="27"/>
      <c r="H111" s="7"/>
      <c r="I111" s="28">
        <f t="shared" si="14"/>
        <v>-2572</v>
      </c>
      <c r="J111" s="27">
        <f t="shared" si="14"/>
        <v>2911</v>
      </c>
      <c r="K111" s="7"/>
      <c r="L111" s="124">
        <f t="shared" si="22"/>
        <v>0.65235253410859484</v>
      </c>
      <c r="M111" s="27">
        <f t="shared" ca="1" si="15"/>
        <v>3.529109919170096E-6</v>
      </c>
      <c r="N111" s="44"/>
      <c r="O111" s="44"/>
      <c r="P111" s="7"/>
      <c r="Q111" s="28">
        <f t="shared" ca="1" si="16"/>
        <v>-2529.5640799809148</v>
      </c>
      <c r="R111" s="27">
        <f t="shared" ca="1" si="17"/>
        <v>2908.9541818160242</v>
      </c>
      <c r="S111" s="7"/>
      <c r="T111" s="28">
        <f t="shared" ca="1" si="18"/>
        <v>0.65474268062208152</v>
      </c>
      <c r="U111" s="27">
        <f t="shared" ca="1" si="19"/>
        <v>0.75522672978689653</v>
      </c>
      <c r="V111" s="7"/>
      <c r="W111" s="28">
        <f t="shared" ca="1" si="20"/>
        <v>0.65047394157183491</v>
      </c>
      <c r="X111" s="27">
        <f t="shared" ca="1" si="24"/>
        <v>213.8571224882628</v>
      </c>
      <c r="Y111" s="7"/>
      <c r="Z111" s="28">
        <f t="shared" si="23"/>
        <v>213.87599999999989</v>
      </c>
      <c r="AA111" s="27">
        <f t="shared" si="21"/>
        <v>3.7328403909953902</v>
      </c>
      <c r="AB111" s="7"/>
      <c r="AC111" s="28">
        <f t="shared" ca="1" si="13"/>
        <v>-1.8877511737088071E-2</v>
      </c>
      <c r="AD111" s="27"/>
      <c r="AE111" s="7"/>
    </row>
    <row r="112" spans="1:31" s="26" customFormat="1" x14ac:dyDescent="0.25">
      <c r="A112" s="26">
        <v>27</v>
      </c>
      <c r="B112" s="26">
        <v>-630</v>
      </c>
      <c r="C112" s="26">
        <v>11974</v>
      </c>
      <c r="D112" s="26">
        <v>14689</v>
      </c>
      <c r="E112" s="26">
        <v>14251</v>
      </c>
      <c r="F112" s="26">
        <v>11539</v>
      </c>
      <c r="G112" s="27"/>
      <c r="H112" s="7"/>
      <c r="I112" s="28">
        <f t="shared" si="14"/>
        <v>-2277</v>
      </c>
      <c r="J112" s="27">
        <f t="shared" si="14"/>
        <v>3150</v>
      </c>
      <c r="K112" s="7"/>
      <c r="L112" s="124">
        <f t="shared" si="22"/>
        <v>0.57457888366466969</v>
      </c>
      <c r="M112" s="27">
        <f t="shared" ca="1" si="15"/>
        <v>6.632829631269949E-7</v>
      </c>
      <c r="N112" s="44"/>
      <c r="O112" s="44"/>
      <c r="P112" s="7"/>
      <c r="Q112" s="28">
        <f t="shared" ca="1" si="16"/>
        <v>-2234.5640799809148</v>
      </c>
      <c r="R112" s="27">
        <f t="shared" ca="1" si="17"/>
        <v>3147.9541818160242</v>
      </c>
      <c r="S112" s="7"/>
      <c r="T112" s="28">
        <f t="shared" ca="1" si="18"/>
        <v>0.57838601019332869</v>
      </c>
      <c r="U112" s="27">
        <f t="shared" ca="1" si="19"/>
        <v>0.81727624213307759</v>
      </c>
      <c r="V112" s="7"/>
      <c r="W112" s="28">
        <f t="shared" ca="1" si="20"/>
        <v>0.57376446180646168</v>
      </c>
      <c r="X112" s="27">
        <f t="shared" ca="1" si="24"/>
        <v>208.18949666277308</v>
      </c>
      <c r="Y112" s="7"/>
      <c r="Z112" s="28">
        <f t="shared" si="23"/>
        <v>208.2059999999999</v>
      </c>
      <c r="AA112" s="27">
        <f t="shared" si="21"/>
        <v>3.6338802224073117</v>
      </c>
      <c r="AB112" s="7"/>
      <c r="AC112" s="28">
        <f t="shared" ca="1" si="13"/>
        <v>-1.6503337226822623E-2</v>
      </c>
      <c r="AD112" s="27"/>
      <c r="AE112" s="7"/>
    </row>
    <row r="113" spans="1:31" s="26" customFormat="1" x14ac:dyDescent="0.25">
      <c r="A113" s="26">
        <v>28</v>
      </c>
      <c r="B113" s="26">
        <v>-607</v>
      </c>
      <c r="C113" s="26">
        <v>12129</v>
      </c>
      <c r="D113" s="26">
        <v>14784</v>
      </c>
      <c r="E113" s="26">
        <v>14092</v>
      </c>
      <c r="F113" s="26">
        <v>11436</v>
      </c>
      <c r="G113" s="27"/>
      <c r="H113" s="7"/>
      <c r="I113" s="28">
        <f t="shared" si="14"/>
        <v>-1963</v>
      </c>
      <c r="J113" s="27">
        <f t="shared" si="14"/>
        <v>3348</v>
      </c>
      <c r="K113" s="7"/>
      <c r="L113" s="124">
        <f t="shared" si="22"/>
        <v>0.49431362811637591</v>
      </c>
      <c r="M113" s="27">
        <f t="shared" ca="1" si="15"/>
        <v>4.4787204512211872E-6</v>
      </c>
      <c r="N113" s="44"/>
      <c r="O113" s="44"/>
      <c r="P113" s="7"/>
      <c r="Q113" s="28">
        <f t="shared" ca="1" si="16"/>
        <v>-1920.5640799809148</v>
      </c>
      <c r="R113" s="27">
        <f t="shared" ca="1" si="17"/>
        <v>3345.9541818160242</v>
      </c>
      <c r="S113" s="7"/>
      <c r="T113" s="28">
        <f t="shared" ca="1" si="18"/>
        <v>0.49711145251662237</v>
      </c>
      <c r="U113" s="27">
        <f t="shared" ca="1" si="19"/>
        <v>0.86868127746589696</v>
      </c>
      <c r="V113" s="7"/>
      <c r="W113" s="28">
        <f t="shared" ca="1" si="20"/>
        <v>0.49219732935409749</v>
      </c>
      <c r="X113" s="27">
        <f t="shared" ca="1" si="24"/>
        <v>202.65494223392068</v>
      </c>
      <c r="Y113" s="7"/>
      <c r="Z113" s="28">
        <f t="shared" si="23"/>
        <v>202.74299999999991</v>
      </c>
      <c r="AA113" s="27">
        <f t="shared" si="21"/>
        <v>3.538532885370862</v>
      </c>
      <c r="AB113" s="7"/>
      <c r="AC113" s="28">
        <f t="shared" ca="1" si="13"/>
        <v>-8.8057766079231214E-2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12291</v>
      </c>
      <c r="D114" s="26">
        <v>14869</v>
      </c>
      <c r="E114" s="26">
        <v>13930</v>
      </c>
      <c r="F114" s="26">
        <v>11351</v>
      </c>
      <c r="G114" s="27"/>
      <c r="H114" s="7"/>
      <c r="I114" s="28">
        <f t="shared" si="14"/>
        <v>-1639</v>
      </c>
      <c r="J114" s="27">
        <f t="shared" si="14"/>
        <v>3518</v>
      </c>
      <c r="K114" s="7"/>
      <c r="L114" s="124">
        <f t="shared" si="22"/>
        <v>0.40941186627814452</v>
      </c>
      <c r="M114" s="27">
        <f t="shared" ca="1" si="15"/>
        <v>1.7659298268798626E-6</v>
      </c>
      <c r="N114" s="44"/>
      <c r="O114" s="44"/>
      <c r="P114" s="7"/>
      <c r="Q114" s="28">
        <f t="shared" ca="1" si="16"/>
        <v>-1596.5640799809148</v>
      </c>
      <c r="R114" s="27">
        <f t="shared" ca="1" si="17"/>
        <v>3515.9541818160242</v>
      </c>
      <c r="S114" s="7"/>
      <c r="T114" s="28">
        <f t="shared" ca="1" si="18"/>
        <v>0.41324853313046672</v>
      </c>
      <c r="U114" s="27">
        <f t="shared" ca="1" si="19"/>
        <v>0.91281691386276209</v>
      </c>
      <c r="V114" s="7"/>
      <c r="W114" s="28">
        <f t="shared" ca="1" si="20"/>
        <v>0.40808298335370013</v>
      </c>
      <c r="X114" s="27">
        <f t="shared" ca="1" si="24"/>
        <v>197.20638464414276</v>
      </c>
      <c r="Y114" s="7"/>
      <c r="Z114" s="28">
        <f t="shared" si="23"/>
        <v>197.2709999999999</v>
      </c>
      <c r="AA114" s="27">
        <f t="shared" si="21"/>
        <v>3.4430284687017321</v>
      </c>
      <c r="AB114" s="7"/>
      <c r="AC114" s="28">
        <f t="shared" ca="1" si="13"/>
        <v>-6.4615355857142731E-2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12473</v>
      </c>
      <c r="D115" s="26">
        <v>14943</v>
      </c>
      <c r="E115" s="26">
        <v>13749</v>
      </c>
      <c r="F115" s="26">
        <v>11280</v>
      </c>
      <c r="G115" s="27"/>
      <c r="H115" s="7"/>
      <c r="I115" s="28">
        <f t="shared" si="14"/>
        <v>-1276</v>
      </c>
      <c r="J115" s="27">
        <f t="shared" si="14"/>
        <v>3663</v>
      </c>
      <c r="K115" s="7"/>
      <c r="L115" s="124">
        <f t="shared" si="22"/>
        <v>0.31661718038087194</v>
      </c>
      <c r="M115" s="27">
        <f t="shared" ca="1" si="15"/>
        <v>7.3253545041709672E-6</v>
      </c>
      <c r="N115" s="44"/>
      <c r="O115" s="44"/>
      <c r="P115" s="7"/>
      <c r="Q115" s="28">
        <f t="shared" ca="1" si="16"/>
        <v>-1233.5640799809148</v>
      </c>
      <c r="R115" s="27">
        <f t="shared" ca="1" si="17"/>
        <v>3660.9541818160242</v>
      </c>
      <c r="S115" s="7"/>
      <c r="T115" s="28">
        <f t="shared" ca="1" si="18"/>
        <v>0.319291003077459</v>
      </c>
      <c r="U115" s="27">
        <f t="shared" ca="1" si="19"/>
        <v>0.95046201549538234</v>
      </c>
      <c r="V115" s="7"/>
      <c r="W115" s="28">
        <f t="shared" ca="1" si="20"/>
        <v>0.31391064116922712</v>
      </c>
      <c r="X115" s="27">
        <f t="shared" ca="1" si="24"/>
        <v>191.39584942892077</v>
      </c>
      <c r="Y115" s="7"/>
      <c r="Z115" s="28">
        <f t="shared" si="23"/>
        <v>191.54699999999991</v>
      </c>
      <c r="AA115" s="27">
        <f t="shared" si="21"/>
        <v>3.3431258223175764</v>
      </c>
      <c r="AB115" s="7"/>
      <c r="AC115" s="28">
        <f t="shared" ca="1" si="13"/>
        <v>-0.15115057107914254</v>
      </c>
      <c r="AD115" s="27"/>
      <c r="AE115" s="7"/>
    </row>
    <row r="116" spans="1:31" s="26" customFormat="1" x14ac:dyDescent="0.25">
      <c r="A116" s="26">
        <v>31</v>
      </c>
      <c r="B116" s="26">
        <v>-622</v>
      </c>
      <c r="C116" s="26">
        <v>12663</v>
      </c>
      <c r="D116" s="26">
        <v>14998</v>
      </c>
      <c r="E116" s="26">
        <v>13577</v>
      </c>
      <c r="F116" s="26">
        <v>11231</v>
      </c>
      <c r="G116" s="27"/>
      <c r="H116" s="7"/>
      <c r="I116" s="28">
        <f t="shared" si="14"/>
        <v>-914</v>
      </c>
      <c r="J116" s="27">
        <f t="shared" si="14"/>
        <v>3767</v>
      </c>
      <c r="K116" s="7"/>
      <c r="L116" s="124">
        <f t="shared" si="22"/>
        <v>0.22280198542056062</v>
      </c>
      <c r="M116" s="27">
        <f t="shared" ca="1" si="15"/>
        <v>7.5324592128652392E-6</v>
      </c>
      <c r="N116" s="44"/>
      <c r="O116" s="44"/>
      <c r="P116" s="7"/>
      <c r="Q116" s="28">
        <f t="shared" ca="1" si="16"/>
        <v>-871.56407998091493</v>
      </c>
      <c r="R116" s="27">
        <f t="shared" ca="1" si="17"/>
        <v>3764.9541818160242</v>
      </c>
      <c r="S116" s="7"/>
      <c r="T116" s="28">
        <f t="shared" ca="1" si="18"/>
        <v>0.22559230919539622</v>
      </c>
      <c r="U116" s="27">
        <f t="shared" ca="1" si="19"/>
        <v>0.97746264011464112</v>
      </c>
      <c r="V116" s="7"/>
      <c r="W116" s="28">
        <f t="shared" ca="1" si="20"/>
        <v>0.22005745281684369</v>
      </c>
      <c r="X116" s="27">
        <f t="shared" ca="1" si="24"/>
        <v>185.80647038314623</v>
      </c>
      <c r="Y116" s="7"/>
      <c r="Z116" s="28">
        <f t="shared" si="23"/>
        <v>185.9489999999999</v>
      </c>
      <c r="AA116" s="27">
        <f t="shared" si="21"/>
        <v>3.245422290790934</v>
      </c>
      <c r="AB116" s="7"/>
      <c r="AC116" s="28">
        <f t="shared" ca="1" si="13"/>
        <v>-0.14252961685366472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12852</v>
      </c>
      <c r="D117" s="26">
        <v>15031</v>
      </c>
      <c r="E117" s="26">
        <v>13384</v>
      </c>
      <c r="F117" s="26">
        <v>11198</v>
      </c>
      <c r="G117" s="27"/>
      <c r="H117" s="7"/>
      <c r="I117" s="28">
        <f t="shared" si="14"/>
        <v>-532</v>
      </c>
      <c r="J117" s="27">
        <f t="shared" si="14"/>
        <v>3833</v>
      </c>
      <c r="K117" s="7"/>
      <c r="L117" s="124">
        <f t="shared" si="22"/>
        <v>0.124527150359089</v>
      </c>
      <c r="M117" s="27">
        <f t="shared" ca="1" si="15"/>
        <v>1.1859703965686895E-5</v>
      </c>
      <c r="N117" s="44"/>
      <c r="O117" s="44"/>
      <c r="P117" s="7"/>
      <c r="Q117" s="28">
        <f t="shared" ca="1" si="16"/>
        <v>-489.56407998091487</v>
      </c>
      <c r="R117" s="27">
        <f t="shared" ca="1" si="17"/>
        <v>3830.9541818160242</v>
      </c>
      <c r="S117" s="7"/>
      <c r="T117" s="28">
        <f t="shared" ca="1" si="18"/>
        <v>0.12671689189443494</v>
      </c>
      <c r="U117" s="27">
        <f t="shared" ca="1" si="19"/>
        <v>0.99459765189224758</v>
      </c>
      <c r="V117" s="7"/>
      <c r="W117" s="28">
        <f t="shared" ca="1" si="20"/>
        <v>0.12108335826813942</v>
      </c>
      <c r="X117" s="27">
        <f t="shared" ca="1" si="24"/>
        <v>180.06001721989776</v>
      </c>
      <c r="Y117" s="7"/>
      <c r="Z117" s="28">
        <f t="shared" si="23"/>
        <v>180.21599999999989</v>
      </c>
      <c r="AA117" s="27">
        <f t="shared" si="21"/>
        <v>3.145362564774099</v>
      </c>
      <c r="AB117" s="7"/>
      <c r="AC117" s="28">
        <f t="shared" ca="1" si="13"/>
        <v>-0.15598278010213562</v>
      </c>
      <c r="AD117" s="27"/>
      <c r="AE117" s="7"/>
    </row>
    <row r="118" spans="1:31" s="26" customFormat="1" x14ac:dyDescent="0.25">
      <c r="A118" s="26">
        <v>33</v>
      </c>
      <c r="B118" s="26">
        <v>-627</v>
      </c>
      <c r="C118" s="26">
        <v>13043</v>
      </c>
      <c r="D118" s="26">
        <v>15053</v>
      </c>
      <c r="E118" s="26">
        <v>13200</v>
      </c>
      <c r="F118" s="26">
        <v>11186</v>
      </c>
      <c r="G118" s="27"/>
      <c r="H118" s="7"/>
      <c r="I118" s="28">
        <f t="shared" si="14"/>
        <v>-157</v>
      </c>
      <c r="J118" s="27">
        <f t="shared" si="14"/>
        <v>3867</v>
      </c>
      <c r="K118" s="7"/>
      <c r="L118" s="124">
        <f t="shared" si="22"/>
        <v>2.6571795345755017E-2</v>
      </c>
      <c r="M118" s="27">
        <f t="shared" ca="1" si="15"/>
        <v>6.7786048042982833E-6</v>
      </c>
      <c r="N118" s="44"/>
      <c r="O118" s="44"/>
      <c r="P118" s="7"/>
      <c r="Q118" s="28">
        <f t="shared" ca="1" si="16"/>
        <v>-114.5640799809149</v>
      </c>
      <c r="R118" s="27">
        <f t="shared" ca="1" si="17"/>
        <v>3864.9541818160242</v>
      </c>
      <c r="S118" s="7"/>
      <c r="T118" s="28">
        <f t="shared" ca="1" si="18"/>
        <v>2.9653327790088127E-2</v>
      </c>
      <c r="U118" s="27">
        <f t="shared" ca="1" si="19"/>
        <v>1.0034247791716207</v>
      </c>
      <c r="V118" s="7"/>
      <c r="W118" s="28">
        <f t="shared" ca="1" si="20"/>
        <v>2.3968219957121478E-2</v>
      </c>
      <c r="X118" s="27">
        <f t="shared" ca="1" si="24"/>
        <v>174.48725617882064</v>
      </c>
      <c r="Y118" s="7"/>
      <c r="Z118" s="28">
        <f t="shared" si="23"/>
        <v>174.57299999999989</v>
      </c>
      <c r="AA118" s="27">
        <f t="shared" si="21"/>
        <v>3.0468736350840593</v>
      </c>
      <c r="AB118" s="7"/>
      <c r="AC118" s="28">
        <f t="shared" ca="1" si="13"/>
        <v>-8.5743821179249835E-2</v>
      </c>
      <c r="AD118" s="27"/>
      <c r="AE118" s="7"/>
    </row>
    <row r="119" spans="1:31" s="26" customFormat="1" x14ac:dyDescent="0.25">
      <c r="A119" s="26">
        <v>34</v>
      </c>
      <c r="B119" s="26">
        <v>-627</v>
      </c>
      <c r="C119" s="26">
        <v>13233</v>
      </c>
      <c r="D119" s="26">
        <v>15038</v>
      </c>
      <c r="E119" s="26">
        <v>13006</v>
      </c>
      <c r="F119" s="26">
        <v>11184</v>
      </c>
      <c r="G119" s="27"/>
      <c r="H119" s="7"/>
      <c r="I119" s="28">
        <f t="shared" si="14"/>
        <v>227</v>
      </c>
      <c r="J119" s="27">
        <f t="shared" si="14"/>
        <v>3854</v>
      </c>
      <c r="K119" s="7"/>
      <c r="L119" s="124">
        <f t="shared" si="22"/>
        <v>-7.1642319349717071E-2</v>
      </c>
      <c r="M119" s="27">
        <f t="shared" ca="1" si="15"/>
        <v>1.4175391149022891E-5</v>
      </c>
      <c r="N119" s="44"/>
      <c r="O119" s="44"/>
      <c r="P119" s="7"/>
      <c r="Q119" s="28">
        <f t="shared" ca="1" si="16"/>
        <v>269.43592001908513</v>
      </c>
      <c r="R119" s="27">
        <f t="shared" ca="1" si="17"/>
        <v>3851.9541818160242</v>
      </c>
      <c r="S119" s="7"/>
      <c r="T119" s="28">
        <f t="shared" ca="1" si="18"/>
        <v>-6.973976185276301E-2</v>
      </c>
      <c r="U119" s="27">
        <f t="shared" ca="1" si="19"/>
        <v>1.0000497010942133</v>
      </c>
      <c r="V119" s="7"/>
      <c r="W119" s="28">
        <f t="shared" ca="1" si="20"/>
        <v>-7.5407341414595694E-2</v>
      </c>
      <c r="X119" s="27">
        <f t="shared" ca="1" si="24"/>
        <v>168.8067781436946</v>
      </c>
      <c r="Y119" s="7"/>
      <c r="Z119" s="28">
        <f t="shared" si="23"/>
        <v>168.92999999999989</v>
      </c>
      <c r="AA119" s="27">
        <f t="shared" si="21"/>
        <v>2.9483847053940191</v>
      </c>
      <c r="AB119" s="7"/>
      <c r="AC119" s="28">
        <f t="shared" ca="1" si="13"/>
        <v>-0.12322185630529248</v>
      </c>
      <c r="AD119" s="27"/>
      <c r="AE119" s="7"/>
    </row>
    <row r="120" spans="1:31" s="26" customFormat="1" x14ac:dyDescent="0.25">
      <c r="A120" s="26">
        <v>35</v>
      </c>
      <c r="B120" s="26">
        <v>-621</v>
      </c>
      <c r="C120" s="26">
        <v>13425</v>
      </c>
      <c r="D120" s="26">
        <v>15027</v>
      </c>
      <c r="E120" s="26">
        <v>12820</v>
      </c>
      <c r="F120" s="26">
        <v>11213</v>
      </c>
      <c r="G120" s="27"/>
      <c r="H120" s="7"/>
      <c r="I120" s="28">
        <f t="shared" si="14"/>
        <v>605</v>
      </c>
      <c r="J120" s="27">
        <f t="shared" si="14"/>
        <v>3814</v>
      </c>
      <c r="K120" s="7"/>
      <c r="L120" s="124">
        <f t="shared" si="22"/>
        <v>-0.16823589530922017</v>
      </c>
      <c r="M120" s="27">
        <f t="shared" ca="1" si="15"/>
        <v>2.4544562058680906E-5</v>
      </c>
      <c r="N120" s="44"/>
      <c r="O120" s="44"/>
      <c r="P120" s="7"/>
      <c r="Q120" s="28">
        <f t="shared" ca="1" si="16"/>
        <v>647.43592001908507</v>
      </c>
      <c r="R120" s="27">
        <f t="shared" ca="1" si="17"/>
        <v>3811.9541818160242</v>
      </c>
      <c r="S120" s="7"/>
      <c r="T120" s="28">
        <f t="shared" ca="1" si="18"/>
        <v>-0.16757983446994459</v>
      </c>
      <c r="U120" s="27">
        <f t="shared" ca="1" si="19"/>
        <v>0.98966484547142142</v>
      </c>
      <c r="V120" s="7"/>
      <c r="W120" s="28">
        <f t="shared" ca="1" si="20"/>
        <v>-0.17319014218020681</v>
      </c>
      <c r="X120" s="27">
        <f t="shared" ca="1" si="24"/>
        <v>163.1927478792993</v>
      </c>
      <c r="Y120" s="7"/>
      <c r="Z120" s="28">
        <f t="shared" si="23"/>
        <v>163.34099999999989</v>
      </c>
      <c r="AA120" s="27">
        <f t="shared" si="21"/>
        <v>2.850838253500056</v>
      </c>
      <c r="AB120" s="7"/>
      <c r="AC120" s="28">
        <f t="shared" ca="1" si="13"/>
        <v>-0.14825212070059024</v>
      </c>
      <c r="AD120" s="27"/>
      <c r="AE120" s="7"/>
    </row>
    <row r="121" spans="1:31" s="26" customFormat="1" x14ac:dyDescent="0.25">
      <c r="A121" s="26">
        <v>36</v>
      </c>
      <c r="B121" s="26">
        <v>-607</v>
      </c>
      <c r="C121" s="26">
        <v>13601</v>
      </c>
      <c r="D121" s="26">
        <v>14978</v>
      </c>
      <c r="E121" s="26">
        <v>12638</v>
      </c>
      <c r="F121" s="26">
        <v>11246</v>
      </c>
      <c r="G121" s="27"/>
      <c r="H121" s="7"/>
      <c r="I121" s="28">
        <f t="shared" si="14"/>
        <v>963</v>
      </c>
      <c r="J121" s="27">
        <f t="shared" si="14"/>
        <v>3732</v>
      </c>
      <c r="K121" s="7"/>
      <c r="L121" s="124">
        <f t="shared" si="22"/>
        <v>-0.26111289735786952</v>
      </c>
      <c r="M121" s="27">
        <f t="shared" ca="1" si="15"/>
        <v>2.1357841710425686E-5</v>
      </c>
      <c r="N121" s="44"/>
      <c r="O121" s="44"/>
      <c r="P121" s="7"/>
      <c r="Q121" s="28">
        <f t="shared" ca="1" si="16"/>
        <v>1005.4359200190851</v>
      </c>
      <c r="R121" s="27">
        <f t="shared" ca="1" si="17"/>
        <v>3729.9541818160242</v>
      </c>
      <c r="S121" s="7"/>
      <c r="T121" s="28">
        <f t="shared" ca="1" si="18"/>
        <v>-0.26024318366822768</v>
      </c>
      <c r="U121" s="27">
        <f t="shared" ca="1" si="19"/>
        <v>0.96837589144469827</v>
      </c>
      <c r="V121" s="7"/>
      <c r="W121" s="28">
        <f t="shared" ca="1" si="20"/>
        <v>-0.26573435185947675</v>
      </c>
      <c r="X121" s="27">
        <f t="shared" ca="1" si="24"/>
        <v>157.77397907948273</v>
      </c>
      <c r="Y121" s="7"/>
      <c r="Z121" s="28">
        <f t="shared" si="23"/>
        <v>157.8779999999999</v>
      </c>
      <c r="AA121" s="27">
        <f t="shared" si="21"/>
        <v>2.7554909164636059</v>
      </c>
      <c r="AB121" s="7"/>
      <c r="AC121" s="28">
        <f t="shared" ca="1" si="13"/>
        <v>-0.10402092051717204</v>
      </c>
      <c r="AD121" s="27"/>
      <c r="AE121" s="7"/>
    </row>
    <row r="122" spans="1:31" s="26" customFormat="1" x14ac:dyDescent="0.25">
      <c r="A122" s="26">
        <v>37</v>
      </c>
      <c r="B122" s="26">
        <v>-618</v>
      </c>
      <c r="C122" s="26">
        <v>13783</v>
      </c>
      <c r="D122" s="26">
        <v>14920</v>
      </c>
      <c r="E122" s="26">
        <v>12458</v>
      </c>
      <c r="F122" s="26">
        <v>11306</v>
      </c>
      <c r="G122" s="27"/>
      <c r="H122" s="7"/>
      <c r="I122" s="28">
        <f t="shared" si="14"/>
        <v>1325</v>
      </c>
      <c r="J122" s="27">
        <f t="shared" si="14"/>
        <v>3614</v>
      </c>
      <c r="K122" s="7"/>
      <c r="L122" s="124">
        <f t="shared" si="22"/>
        <v>-0.35323090985188377</v>
      </c>
      <c r="M122" s="27">
        <f t="shared" ca="1" si="15"/>
        <v>3.6361560772450725E-5</v>
      </c>
      <c r="N122" s="44"/>
      <c r="O122" s="44"/>
      <c r="P122" s="7"/>
      <c r="Q122" s="28">
        <f t="shared" ca="1" si="16"/>
        <v>1367.4359200190852</v>
      </c>
      <c r="R122" s="27">
        <f t="shared" ca="1" si="17"/>
        <v>3611.9541818160242</v>
      </c>
      <c r="S122" s="7"/>
      <c r="T122" s="28">
        <f t="shared" ca="1" si="18"/>
        <v>-0.3539418775502905</v>
      </c>
      <c r="U122" s="27">
        <f t="shared" ca="1" si="19"/>
        <v>0.93774056735746247</v>
      </c>
      <c r="V122" s="7"/>
      <c r="W122" s="28">
        <f t="shared" ca="1" si="20"/>
        <v>-0.35926096464205365</v>
      </c>
      <c r="X122" s="27">
        <f t="shared" ca="1" si="24"/>
        <v>152.15642050386805</v>
      </c>
      <c r="Y122" s="7"/>
      <c r="Z122" s="28">
        <f t="shared" si="23"/>
        <v>152.31599999999989</v>
      </c>
      <c r="AA122" s="27">
        <f t="shared" si="21"/>
        <v>2.6584157034676812</v>
      </c>
      <c r="AB122" s="7"/>
      <c r="AC122" s="28">
        <f t="shared" ca="1" si="13"/>
        <v>-0.15957949613184041</v>
      </c>
      <c r="AD122" s="27"/>
      <c r="AE122" s="7"/>
    </row>
    <row r="123" spans="1:31" s="26" customFormat="1" x14ac:dyDescent="0.25">
      <c r="A123" s="26">
        <v>38</v>
      </c>
      <c r="B123" s="26">
        <v>-624</v>
      </c>
      <c r="C123" s="26">
        <v>13954</v>
      </c>
      <c r="D123" s="26">
        <v>14849</v>
      </c>
      <c r="E123" s="26">
        <v>12286</v>
      </c>
      <c r="F123" s="26">
        <v>11384</v>
      </c>
      <c r="G123" s="27"/>
      <c r="H123" s="7"/>
      <c r="I123" s="28">
        <f t="shared" si="14"/>
        <v>1668</v>
      </c>
      <c r="J123" s="27">
        <f t="shared" si="14"/>
        <v>3465</v>
      </c>
      <c r="K123" s="7"/>
      <c r="L123" s="124">
        <f t="shared" si="22"/>
        <v>-0.44286531956052205</v>
      </c>
      <c r="M123" s="27">
        <f t="shared" ca="1" si="15"/>
        <v>2.458859437821082E-5</v>
      </c>
      <c r="N123" s="44"/>
      <c r="O123" s="44"/>
      <c r="P123" s="7"/>
      <c r="Q123" s="28">
        <f t="shared" ca="1" si="16"/>
        <v>1710.4359200190852</v>
      </c>
      <c r="R123" s="27">
        <f t="shared" ca="1" si="17"/>
        <v>3462.9541818160242</v>
      </c>
      <c r="S123" s="7"/>
      <c r="T123" s="28">
        <f t="shared" ca="1" si="18"/>
        <v>-0.4427226841843997</v>
      </c>
      <c r="U123" s="27">
        <f t="shared" ca="1" si="19"/>
        <v>0.89905698016256297</v>
      </c>
      <c r="V123" s="7"/>
      <c r="W123" s="28">
        <f t="shared" ca="1" si="20"/>
        <v>-0.44782400833662112</v>
      </c>
      <c r="X123" s="27">
        <f t="shared" ca="1" si="24"/>
        <v>146.64083995441285</v>
      </c>
      <c r="Y123" s="7"/>
      <c r="Z123" s="28">
        <f t="shared" si="23"/>
        <v>146.69999999999987</v>
      </c>
      <c r="AA123" s="27">
        <f t="shared" si="21"/>
        <v>2.5603980126756793</v>
      </c>
      <c r="AB123" s="7"/>
      <c r="AC123" s="28">
        <f t="shared" ca="1" si="13"/>
        <v>-5.9160045587020704E-2</v>
      </c>
      <c r="AD123" s="27"/>
      <c r="AE123" s="7"/>
    </row>
    <row r="124" spans="1:31" s="26" customFormat="1" x14ac:dyDescent="0.25">
      <c r="A124" s="26">
        <v>39</v>
      </c>
      <c r="B124" s="26">
        <v>-628</v>
      </c>
      <c r="C124" s="26">
        <v>14129</v>
      </c>
      <c r="D124" s="26">
        <v>14747</v>
      </c>
      <c r="E124" s="26">
        <v>12123</v>
      </c>
      <c r="F124" s="26">
        <v>11476</v>
      </c>
      <c r="G124" s="27"/>
      <c r="H124" s="7"/>
      <c r="I124" s="28">
        <f t="shared" si="14"/>
        <v>2006</v>
      </c>
      <c r="J124" s="27">
        <f t="shared" si="14"/>
        <v>3271</v>
      </c>
      <c r="K124" s="7"/>
      <c r="L124" s="124">
        <f t="shared" si="22"/>
        <v>-0.5287792392055537</v>
      </c>
      <c r="M124" s="27">
        <f t="shared" ca="1" si="15"/>
        <v>3.9030174755617675E-5</v>
      </c>
      <c r="N124" s="44"/>
      <c r="O124" s="44"/>
      <c r="P124" s="7"/>
      <c r="Q124" s="28">
        <f t="shared" ca="1" si="16"/>
        <v>2048.4359200190852</v>
      </c>
      <c r="R124" s="27">
        <f t="shared" ca="1" si="17"/>
        <v>3268.9541818160242</v>
      </c>
      <c r="S124" s="7"/>
      <c r="T124" s="28">
        <f t="shared" ca="1" si="18"/>
        <v>-0.53020930996378424</v>
      </c>
      <c r="U124" s="27">
        <f t="shared" ca="1" si="19"/>
        <v>0.84869043039202274</v>
      </c>
      <c r="V124" s="7"/>
      <c r="W124" s="28">
        <f t="shared" ca="1" si="20"/>
        <v>-0.53502665265078186</v>
      </c>
      <c r="X124" s="27">
        <f t="shared" ca="1" si="24"/>
        <v>140.8910046822009</v>
      </c>
      <c r="Y124" s="7"/>
      <c r="Z124" s="28">
        <f t="shared" si="23"/>
        <v>141.04799999999989</v>
      </c>
      <c r="AA124" s="27">
        <f t="shared" si="21"/>
        <v>2.4617520033529598</v>
      </c>
      <c r="AB124" s="7"/>
      <c r="AC124" s="28">
        <f t="shared" ca="1" si="13"/>
        <v>-0.15699531779898734</v>
      </c>
      <c r="AD124" s="27"/>
      <c r="AE124" s="7"/>
    </row>
    <row r="125" spans="1:31" s="26" customFormat="1" x14ac:dyDescent="0.25">
      <c r="A125" s="26">
        <v>40</v>
      </c>
      <c r="B125" s="26">
        <v>-642</v>
      </c>
      <c r="C125" s="26">
        <v>14284</v>
      </c>
      <c r="D125" s="26">
        <v>14639</v>
      </c>
      <c r="E125" s="26">
        <v>11958</v>
      </c>
      <c r="F125" s="26">
        <v>11589</v>
      </c>
      <c r="G125" s="27"/>
      <c r="H125" s="7"/>
      <c r="I125" s="28">
        <f t="shared" si="14"/>
        <v>2326</v>
      </c>
      <c r="J125" s="27">
        <f t="shared" si="14"/>
        <v>3050</v>
      </c>
      <c r="K125" s="7"/>
      <c r="L125" s="124">
        <f t="shared" si="22"/>
        <v>-0.61128636109782153</v>
      </c>
      <c r="M125" s="27">
        <f t="shared" ca="1" si="15"/>
        <v>3.8988676781736664E-5</v>
      </c>
      <c r="N125" s="44"/>
      <c r="O125" s="44"/>
      <c r="P125" s="7"/>
      <c r="Q125" s="28">
        <f t="shared" ca="1" si="16"/>
        <v>2368.4359200190852</v>
      </c>
      <c r="R125" s="27">
        <f t="shared" ca="1" si="17"/>
        <v>3047.9541818160242</v>
      </c>
      <c r="S125" s="7"/>
      <c r="T125" s="28">
        <f t="shared" ca="1" si="18"/>
        <v>-0.61303688466616024</v>
      </c>
      <c r="U125" s="27">
        <f t="shared" ca="1" si="19"/>
        <v>0.79131410307609806</v>
      </c>
      <c r="V125" s="7"/>
      <c r="W125" s="28">
        <f t="shared" ca="1" si="20"/>
        <v>-0.61753045244738847</v>
      </c>
      <c r="X125" s="27">
        <f t="shared" ca="1" si="24"/>
        <v>135.15094671815268</v>
      </c>
      <c r="Y125" s="7"/>
      <c r="Z125" s="28">
        <f t="shared" si="23"/>
        <v>135.2699999999999</v>
      </c>
      <c r="AA125" s="27">
        <f t="shared" si="21"/>
        <v>2.3609068791727279</v>
      </c>
      <c r="AB125" s="7"/>
      <c r="AC125" s="28">
        <f t="shared" ca="1" si="13"/>
        <v>-0.11905328184721498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14429</v>
      </c>
      <c r="D126" s="26">
        <v>14519</v>
      </c>
      <c r="E126" s="26">
        <v>11818</v>
      </c>
      <c r="F126" s="26">
        <v>11716</v>
      </c>
      <c r="G126" s="27"/>
      <c r="H126" s="7"/>
      <c r="I126" s="28">
        <f t="shared" si="14"/>
        <v>2611</v>
      </c>
      <c r="J126" s="27">
        <f t="shared" si="14"/>
        <v>2803</v>
      </c>
      <c r="K126" s="7"/>
      <c r="L126" s="124">
        <f t="shared" si="22"/>
        <v>-0.68519130646273796</v>
      </c>
      <c r="M126" s="27">
        <f t="shared" ca="1" si="15"/>
        <v>3.3008320225919579E-5</v>
      </c>
      <c r="N126" s="44"/>
      <c r="O126" s="44"/>
      <c r="P126" s="7"/>
      <c r="Q126" s="28">
        <f t="shared" ca="1" si="16"/>
        <v>2653.4359200190852</v>
      </c>
      <c r="R126" s="27">
        <f t="shared" ca="1" si="17"/>
        <v>2800.9541818160242</v>
      </c>
      <c r="S126" s="7"/>
      <c r="T126" s="28">
        <f t="shared" ca="1" si="18"/>
        <v>-0.68680519338546386</v>
      </c>
      <c r="U126" s="27">
        <f t="shared" ca="1" si="19"/>
        <v>0.72718761960535871</v>
      </c>
      <c r="V126" s="7"/>
      <c r="W126" s="28">
        <f t="shared" ca="1" si="20"/>
        <v>-0.6909365932463476</v>
      </c>
      <c r="X126" s="27">
        <f t="shared" ca="1" si="24"/>
        <v>129.58323925826625</v>
      </c>
      <c r="Y126" s="7"/>
      <c r="Z126" s="28">
        <f t="shared" si="23"/>
        <v>129.6809999999999</v>
      </c>
      <c r="AA126" s="27">
        <f t="shared" si="21"/>
        <v>2.2633604272787644</v>
      </c>
      <c r="AB126" s="7"/>
      <c r="AC126" s="28">
        <f t="shared" ca="1" si="13"/>
        <v>-9.7760741733651457E-2</v>
      </c>
      <c r="AD126" s="27"/>
      <c r="AE126" s="7"/>
    </row>
    <row r="127" spans="1:31" s="26" customFormat="1" x14ac:dyDescent="0.25">
      <c r="A127" s="26">
        <v>42</v>
      </c>
      <c r="B127" s="26">
        <v>-624</v>
      </c>
      <c r="C127" s="26">
        <v>14564</v>
      </c>
      <c r="D127" s="26">
        <v>14376</v>
      </c>
      <c r="E127" s="26">
        <v>11684</v>
      </c>
      <c r="F127" s="26">
        <v>11850</v>
      </c>
      <c r="G127" s="27"/>
      <c r="H127" s="7"/>
      <c r="I127" s="28">
        <f t="shared" si="14"/>
        <v>2880</v>
      </c>
      <c r="J127" s="27">
        <f t="shared" si="14"/>
        <v>2526</v>
      </c>
      <c r="K127" s="7"/>
      <c r="L127" s="124">
        <f t="shared" si="22"/>
        <v>-0.75288831919422461</v>
      </c>
      <c r="M127" s="27">
        <f t="shared" ca="1" si="15"/>
        <v>5.2836002992656477E-5</v>
      </c>
      <c r="N127" s="44"/>
      <c r="O127" s="44"/>
      <c r="P127" s="7"/>
      <c r="Q127" s="28">
        <f t="shared" ca="1" si="16"/>
        <v>2922.4359200190852</v>
      </c>
      <c r="R127" s="27">
        <f t="shared" ca="1" si="17"/>
        <v>2523.9541818160242</v>
      </c>
      <c r="S127" s="7"/>
      <c r="T127" s="28">
        <f t="shared" ca="1" si="18"/>
        <v>-0.7564321233696486</v>
      </c>
      <c r="U127" s="27">
        <f t="shared" ca="1" si="19"/>
        <v>0.65527249441752544</v>
      </c>
      <c r="V127" s="7"/>
      <c r="W127" s="28">
        <f t="shared" ca="1" si="20"/>
        <v>-0.76015715699628461</v>
      </c>
      <c r="X127" s="27">
        <f t="shared" ca="1" si="24"/>
        <v>123.88100015778008</v>
      </c>
      <c r="Y127" s="7"/>
      <c r="Z127" s="28">
        <f t="shared" si="23"/>
        <v>124.0649999999999</v>
      </c>
      <c r="AA127" s="27">
        <f t="shared" si="21"/>
        <v>2.1653427364867635</v>
      </c>
      <c r="AB127" s="7"/>
      <c r="AC127" s="28">
        <f t="shared" ca="1" si="13"/>
        <v>-0.18399984221981924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14674</v>
      </c>
      <c r="D128" s="26">
        <v>14226</v>
      </c>
      <c r="E128" s="26">
        <v>11563</v>
      </c>
      <c r="F128" s="26">
        <v>11999</v>
      </c>
      <c r="G128" s="27"/>
      <c r="H128" s="7"/>
      <c r="I128" s="28">
        <f t="shared" si="14"/>
        <v>3111</v>
      </c>
      <c r="J128" s="27">
        <f t="shared" si="14"/>
        <v>2227</v>
      </c>
      <c r="K128" s="7"/>
      <c r="L128" s="124">
        <f t="shared" si="22"/>
        <v>-0.81362776946705573</v>
      </c>
      <c r="M128" s="27">
        <f t="shared" ca="1" si="15"/>
        <v>3.4593871987168695E-5</v>
      </c>
      <c r="N128" s="44"/>
      <c r="O128" s="44"/>
      <c r="P128" s="7"/>
      <c r="Q128" s="28">
        <f t="shared" ca="1" si="16"/>
        <v>3153.4359200190852</v>
      </c>
      <c r="R128" s="27">
        <f t="shared" ca="1" si="17"/>
        <v>2224.9541818160242</v>
      </c>
      <c r="S128" s="7"/>
      <c r="T128" s="28">
        <f t="shared" ca="1" si="18"/>
        <v>-0.81622327885792623</v>
      </c>
      <c r="U128" s="27">
        <f t="shared" ca="1" si="19"/>
        <v>0.57764569863715676</v>
      </c>
      <c r="V128" s="7"/>
      <c r="W128" s="28">
        <f t="shared" ca="1" si="20"/>
        <v>-0.81950942501521296</v>
      </c>
      <c r="X128" s="27">
        <f t="shared" ca="1" si="24"/>
        <v>118.29769726506726</v>
      </c>
      <c r="Y128" s="7"/>
      <c r="Z128" s="28">
        <f t="shared" si="23"/>
        <v>118.4219999999999</v>
      </c>
      <c r="AA128" s="27">
        <f t="shared" si="21"/>
        <v>2.0668538067967228</v>
      </c>
      <c r="AB128" s="7"/>
      <c r="AC128" s="28">
        <f t="shared" ca="1" si="13"/>
        <v>-0.1243027349326411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14767</v>
      </c>
      <c r="D129" s="26">
        <v>14063</v>
      </c>
      <c r="E129" s="26">
        <v>11461</v>
      </c>
      <c r="F129" s="26">
        <v>12148</v>
      </c>
      <c r="G129" s="27"/>
      <c r="H129" s="7"/>
      <c r="I129" s="28">
        <f t="shared" si="14"/>
        <v>3306</v>
      </c>
      <c r="J129" s="27">
        <f t="shared" si="14"/>
        <v>1915</v>
      </c>
      <c r="K129" s="7"/>
      <c r="L129" s="124">
        <f t="shared" si="22"/>
        <v>-0.86460738368411083</v>
      </c>
      <c r="M129" s="27">
        <f t="shared" ca="1" si="15"/>
        <v>2.4176238200658132E-5</v>
      </c>
      <c r="N129" s="44"/>
      <c r="O129" s="44"/>
      <c r="P129" s="7"/>
      <c r="Q129" s="28">
        <f t="shared" ca="1" si="16"/>
        <v>3348.4359200190852</v>
      </c>
      <c r="R129" s="27">
        <f t="shared" ca="1" si="17"/>
        <v>1912.9541818160244</v>
      </c>
      <c r="S129" s="7"/>
      <c r="T129" s="28">
        <f t="shared" ca="1" si="18"/>
        <v>-0.86669633219218656</v>
      </c>
      <c r="U129" s="27">
        <f t="shared" ca="1" si="19"/>
        <v>0.49664382477938074</v>
      </c>
      <c r="V129" s="7"/>
      <c r="W129" s="28">
        <f t="shared" ca="1" si="20"/>
        <v>-0.86952431750516823</v>
      </c>
      <c r="X129" s="27">
        <f t="shared" ca="1" si="24"/>
        <v>112.85251920446842</v>
      </c>
      <c r="Y129" s="7"/>
      <c r="Z129" s="28">
        <f t="shared" si="23"/>
        <v>112.99499999999989</v>
      </c>
      <c r="AA129" s="27">
        <f t="shared" si="21"/>
        <v>1.9721347882909908</v>
      </c>
      <c r="AB129" s="7"/>
      <c r="AC129" s="28">
        <f t="shared" ca="1" si="13"/>
        <v>-0.14248079553146908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14863</v>
      </c>
      <c r="D130" s="26">
        <v>13904</v>
      </c>
      <c r="E130" s="26">
        <v>11381</v>
      </c>
      <c r="F130" s="26">
        <v>12318</v>
      </c>
      <c r="G130" s="27"/>
      <c r="H130" s="7"/>
      <c r="I130" s="28">
        <f t="shared" si="14"/>
        <v>3482</v>
      </c>
      <c r="J130" s="27">
        <f t="shared" si="14"/>
        <v>1586</v>
      </c>
      <c r="K130" s="7"/>
      <c r="L130" s="124">
        <f t="shared" si="22"/>
        <v>-0.90809315320400219</v>
      </c>
      <c r="M130" s="27">
        <f t="shared" ca="1" si="15"/>
        <v>4.2290082767418533E-5</v>
      </c>
      <c r="N130" s="44"/>
      <c r="O130" s="44"/>
      <c r="P130" s="7"/>
      <c r="Q130" s="28">
        <f t="shared" ca="1" si="16"/>
        <v>3524.4359200190852</v>
      </c>
      <c r="R130" s="27">
        <f t="shared" ca="1" si="17"/>
        <v>1583.9541818160244</v>
      </c>
      <c r="S130" s="7"/>
      <c r="T130" s="28">
        <f t="shared" ca="1" si="18"/>
        <v>-0.91225149827849328</v>
      </c>
      <c r="U130" s="27">
        <f t="shared" ca="1" si="19"/>
        <v>0.41122838728191818</v>
      </c>
      <c r="V130" s="7"/>
      <c r="W130" s="28">
        <f t="shared" ca="1" si="20"/>
        <v>-0.91459623576286753</v>
      </c>
      <c r="X130" s="27">
        <f t="shared" ca="1" si="24"/>
        <v>107.32895994439605</v>
      </c>
      <c r="Y130" s="7"/>
      <c r="Z130" s="28">
        <f t="shared" si="23"/>
        <v>107.5319999999999</v>
      </c>
      <c r="AA130" s="27">
        <f t="shared" si="21"/>
        <v>1.8767874512545408</v>
      </c>
      <c r="AB130" s="7"/>
      <c r="AC130" s="28">
        <f t="shared" ca="1" si="13"/>
        <v>-0.20304005560385008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14931</v>
      </c>
      <c r="D131" s="26">
        <v>13725</v>
      </c>
      <c r="E131" s="26">
        <v>11309</v>
      </c>
      <c r="F131" s="26">
        <v>12495</v>
      </c>
      <c r="G131" s="27"/>
      <c r="H131" s="7"/>
      <c r="I131" s="28">
        <f t="shared" si="14"/>
        <v>3622</v>
      </c>
      <c r="J131" s="27">
        <f t="shared" si="14"/>
        <v>1230</v>
      </c>
      <c r="K131" s="7"/>
      <c r="L131" s="124">
        <f t="shared" si="22"/>
        <v>-0.94469695490440742</v>
      </c>
      <c r="M131" s="27">
        <f t="shared" ca="1" si="15"/>
        <v>3.1508336791383631E-5</v>
      </c>
      <c r="N131" s="44"/>
      <c r="O131" s="44"/>
      <c r="P131" s="7"/>
      <c r="Q131" s="28">
        <f t="shared" ca="1" si="16"/>
        <v>3664.4359200190852</v>
      </c>
      <c r="R131" s="27">
        <f t="shared" ca="1" si="17"/>
        <v>1227.9541818160244</v>
      </c>
      <c r="S131" s="7"/>
      <c r="T131" s="28">
        <f t="shared" ca="1" si="18"/>
        <v>-0.94848856221078282</v>
      </c>
      <c r="U131" s="27">
        <f t="shared" ca="1" si="19"/>
        <v>0.31880317223907118</v>
      </c>
      <c r="V131" s="7"/>
      <c r="W131" s="28">
        <f t="shared" ca="1" si="20"/>
        <v>-0.9503101836358403</v>
      </c>
      <c r="X131" s="27">
        <f t="shared" ca="1" si="24"/>
        <v>101.66412525472856</v>
      </c>
      <c r="Y131" s="7"/>
      <c r="Z131" s="28">
        <f t="shared" si="23"/>
        <v>101.82599999999989</v>
      </c>
      <c r="AA131" s="27">
        <f t="shared" si="21"/>
        <v>1.7771989641357442</v>
      </c>
      <c r="AB131" s="7"/>
      <c r="AC131" s="28">
        <f t="shared" ca="1" si="13"/>
        <v>-0.16187474527133361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14984</v>
      </c>
      <c r="D132" s="26">
        <v>13541</v>
      </c>
      <c r="E132" s="26">
        <v>11261</v>
      </c>
      <c r="F132" s="26">
        <v>12680</v>
      </c>
      <c r="G132" s="27"/>
      <c r="H132" s="7"/>
      <c r="I132" s="28">
        <f t="shared" si="14"/>
        <v>3723</v>
      </c>
      <c r="J132" s="27">
        <f t="shared" si="14"/>
        <v>861</v>
      </c>
      <c r="K132" s="7"/>
      <c r="L132" s="124">
        <f t="shared" si="22"/>
        <v>-0.97190044472194792</v>
      </c>
      <c r="M132" s="27">
        <f t="shared" ca="1" si="15"/>
        <v>1.6078418089821384E-5</v>
      </c>
      <c r="N132" s="44"/>
      <c r="O132" s="44"/>
      <c r="P132" s="7"/>
      <c r="Q132" s="28">
        <f t="shared" ca="1" si="16"/>
        <v>3765.4359200190852</v>
      </c>
      <c r="R132" s="27">
        <f t="shared" ca="1" si="17"/>
        <v>858.9541818160244</v>
      </c>
      <c r="S132" s="7"/>
      <c r="T132" s="28">
        <f t="shared" ca="1" si="18"/>
        <v>-0.97463101547622022</v>
      </c>
      <c r="U132" s="27">
        <f t="shared" ca="1" si="19"/>
        <v>0.2230028791188168</v>
      </c>
      <c r="V132" s="7"/>
      <c r="W132" s="28">
        <f t="shared" ca="1" si="20"/>
        <v>-0.97591023500197771</v>
      </c>
      <c r="X132" s="27">
        <f t="shared" ca="1" si="24"/>
        <v>95.990450156739143</v>
      </c>
      <c r="Y132" s="7"/>
      <c r="Z132" s="28">
        <f t="shared" si="23"/>
        <v>96.128999999999891</v>
      </c>
      <c r="AA132" s="27">
        <f t="shared" si="21"/>
        <v>1.6777675566496271</v>
      </c>
      <c r="AB132" s="7"/>
      <c r="AC132" s="28">
        <f t="shared" ca="1" si="13"/>
        <v>-0.13854984326074771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15013</v>
      </c>
      <c r="D133" s="26">
        <v>13348</v>
      </c>
      <c r="E133" s="26">
        <v>11219</v>
      </c>
      <c r="F133" s="26">
        <v>12864</v>
      </c>
      <c r="G133" s="27"/>
      <c r="H133" s="7"/>
      <c r="I133" s="28">
        <f t="shared" si="14"/>
        <v>3794</v>
      </c>
      <c r="J133" s="27">
        <f t="shared" si="14"/>
        <v>484</v>
      </c>
      <c r="K133" s="7"/>
      <c r="L133" s="124">
        <f t="shared" si="22"/>
        <v>-0.98943925186538184</v>
      </c>
      <c r="M133" s="27">
        <f t="shared" ca="1" si="15"/>
        <v>1.8438918950291166E-5</v>
      </c>
      <c r="N133" s="44"/>
      <c r="O133" s="44"/>
      <c r="P133" s="7"/>
      <c r="Q133" s="28">
        <f t="shared" ca="1" si="16"/>
        <v>3836.4359200190852</v>
      </c>
      <c r="R133" s="27">
        <f t="shared" ca="1" si="17"/>
        <v>481.95418181602435</v>
      </c>
      <c r="S133" s="7"/>
      <c r="T133" s="28">
        <f t="shared" ca="1" si="18"/>
        <v>-0.9930083836133099</v>
      </c>
      <c r="U133" s="27">
        <f t="shared" ca="1" si="19"/>
        <v>0.12512561487400406</v>
      </c>
      <c r="V133" s="7"/>
      <c r="W133" s="28">
        <f t="shared" ca="1" si="20"/>
        <v>-0.99373330810049232</v>
      </c>
      <c r="X133" s="27">
        <f t="shared" ca="1" si="24"/>
        <v>90.29553740860274</v>
      </c>
      <c r="Y133" s="7"/>
      <c r="Z133" s="28">
        <f t="shared" si="23"/>
        <v>90.458999999999889</v>
      </c>
      <c r="AA133" s="27">
        <f t="shared" si="21"/>
        <v>1.5788073880615485</v>
      </c>
      <c r="AB133" s="7"/>
      <c r="AC133" s="28">
        <f t="shared" ca="1" si="13"/>
        <v>-0.16346259139714903</v>
      </c>
      <c r="AD133" s="27"/>
      <c r="AE133" s="7"/>
    </row>
    <row r="134" spans="1:31" s="26" customFormat="1" x14ac:dyDescent="0.25">
      <c r="A134" s="26">
        <v>49</v>
      </c>
      <c r="B134" s="26">
        <v>-637</v>
      </c>
      <c r="C134" s="26">
        <v>15033</v>
      </c>
      <c r="D134" s="26">
        <v>13166</v>
      </c>
      <c r="E134" s="26">
        <v>11208</v>
      </c>
      <c r="F134" s="26">
        <v>13057</v>
      </c>
      <c r="G134" s="27"/>
      <c r="H134" s="7"/>
      <c r="I134" s="28">
        <f t="shared" si="14"/>
        <v>3825</v>
      </c>
      <c r="J134" s="27">
        <f t="shared" si="14"/>
        <v>109</v>
      </c>
      <c r="K134" s="7"/>
      <c r="L134" s="124">
        <f t="shared" si="22"/>
        <v>-0.99732534910361259</v>
      </c>
      <c r="M134" s="27">
        <f t="shared" ca="1" si="15"/>
        <v>1.5057202883245458E-5</v>
      </c>
      <c r="N134" s="44"/>
      <c r="O134" s="44"/>
      <c r="P134" s="7"/>
      <c r="Q134" s="28">
        <f t="shared" ca="1" si="16"/>
        <v>3867.4359200190852</v>
      </c>
      <c r="R134" s="27">
        <f t="shared" ca="1" si="17"/>
        <v>106.95418181602437</v>
      </c>
      <c r="S134" s="7"/>
      <c r="T134" s="28">
        <f t="shared" ca="1" si="18"/>
        <v>-1.0010323049126026</v>
      </c>
      <c r="U134" s="27">
        <f t="shared" ca="1" si="19"/>
        <v>2.7767593410330933E-2</v>
      </c>
      <c r="V134" s="7"/>
      <c r="W134" s="28">
        <f t="shared" ca="1" si="20"/>
        <v>-1.0012057102830965</v>
      </c>
      <c r="X134" s="27">
        <f t="shared" ca="1" si="24"/>
        <v>84.707568392951885</v>
      </c>
      <c r="Y134" s="7"/>
      <c r="Z134" s="28">
        <f t="shared" si="23"/>
        <v>84.725999999999885</v>
      </c>
      <c r="AA134" s="27">
        <f t="shared" si="21"/>
        <v>1.4787476620447138</v>
      </c>
      <c r="AB134" s="7"/>
      <c r="AC134" s="28">
        <f t="shared" ca="1" si="13"/>
        <v>-1.8431607048000842E-2</v>
      </c>
      <c r="AD134" s="27"/>
      <c r="AE134" s="7"/>
    </row>
    <row r="135" spans="1:31" s="26" customFormat="1" x14ac:dyDescent="0.25">
      <c r="A135" s="26">
        <v>50</v>
      </c>
      <c r="B135" s="26">
        <v>-626</v>
      </c>
      <c r="C135" s="26">
        <v>15030</v>
      </c>
      <c r="D135" s="26">
        <v>12973</v>
      </c>
      <c r="E135" s="26">
        <v>11212</v>
      </c>
      <c r="F135" s="26">
        <v>13246</v>
      </c>
      <c r="G135" s="27"/>
      <c r="H135" s="7"/>
      <c r="I135" s="28">
        <f t="shared" si="14"/>
        <v>3818</v>
      </c>
      <c r="J135" s="27">
        <f t="shared" si="14"/>
        <v>-273</v>
      </c>
      <c r="K135" s="7"/>
      <c r="L135" s="124">
        <f t="shared" si="22"/>
        <v>-0.99535196348524624</v>
      </c>
      <c r="M135" s="27">
        <f t="shared" ca="1" si="15"/>
        <v>1.2109837404152657E-5</v>
      </c>
      <c r="N135" s="44"/>
      <c r="O135" s="44"/>
      <c r="P135" s="7"/>
      <c r="Q135" s="28">
        <f t="shared" ca="1" si="16"/>
        <v>3860.4359200190852</v>
      </c>
      <c r="R135" s="27">
        <f t="shared" ca="1" si="17"/>
        <v>-275.04581818397565</v>
      </c>
      <c r="S135" s="7"/>
      <c r="T135" s="28">
        <f t="shared" ca="1" si="18"/>
        <v>-0.99922045171598806</v>
      </c>
      <c r="U135" s="27">
        <f t="shared" ca="1" si="19"/>
        <v>-7.1407777787330776E-2</v>
      </c>
      <c r="V135" s="7"/>
      <c r="W135" s="28">
        <f t="shared" ca="1" si="20"/>
        <v>-0.99883188265157075</v>
      </c>
      <c r="X135" s="27">
        <f t="shared" ca="1" si="24"/>
        <v>79.029733734478441</v>
      </c>
      <c r="Y135" s="7"/>
      <c r="Z135" s="28">
        <f t="shared" si="23"/>
        <v>79.091999999999885</v>
      </c>
      <c r="AA135" s="27">
        <f t="shared" si="21"/>
        <v>1.3804158119873531</v>
      </c>
      <c r="AB135" s="7"/>
      <c r="AC135" s="28">
        <f t="shared" ca="1" si="13"/>
        <v>-6.2266265521444097E-2</v>
      </c>
      <c r="AD135" s="27"/>
      <c r="AE135" s="7"/>
    </row>
    <row r="136" spans="1:31" s="26" customFormat="1" x14ac:dyDescent="0.25">
      <c r="A136" s="26">
        <v>51</v>
      </c>
      <c r="B136" s="26">
        <v>-617</v>
      </c>
      <c r="C136" s="26">
        <v>15001</v>
      </c>
      <c r="D136" s="26">
        <v>12784</v>
      </c>
      <c r="E136" s="26">
        <v>11231</v>
      </c>
      <c r="F136" s="26">
        <v>13426</v>
      </c>
      <c r="G136" s="27"/>
      <c r="H136" s="7"/>
      <c r="I136" s="28">
        <f t="shared" si="14"/>
        <v>3770</v>
      </c>
      <c r="J136" s="27">
        <f t="shared" si="14"/>
        <v>-642</v>
      </c>
      <c r="K136" s="7"/>
      <c r="L136" s="124">
        <f t="shared" si="22"/>
        <v>-0.98399315253335395</v>
      </c>
      <c r="M136" s="27">
        <f t="shared" ca="1" si="15"/>
        <v>3.5027851844134467E-6</v>
      </c>
      <c r="N136" s="44"/>
      <c r="O136" s="44"/>
      <c r="P136" s="7"/>
      <c r="Q136" s="28">
        <f t="shared" ca="1" si="16"/>
        <v>3812.4359200190852</v>
      </c>
      <c r="R136" s="27">
        <f t="shared" ca="1" si="17"/>
        <v>-644.0458181839756</v>
      </c>
      <c r="S136" s="7"/>
      <c r="T136" s="28">
        <f t="shared" ca="1" si="18"/>
        <v>-0.98679631551063163</v>
      </c>
      <c r="U136" s="27">
        <f t="shared" ca="1" si="19"/>
        <v>-0.16720807090758513</v>
      </c>
      <c r="V136" s="7"/>
      <c r="W136" s="28">
        <f t="shared" ca="1" si="20"/>
        <v>-0.98586472545055848</v>
      </c>
      <c r="X136" s="27">
        <f t="shared" ca="1" si="24"/>
        <v>73.492850565072388</v>
      </c>
      <c r="Y136" s="7"/>
      <c r="Z136" s="28">
        <f t="shared" si="23"/>
        <v>73.538999999999888</v>
      </c>
      <c r="AA136" s="27">
        <f t="shared" si="21"/>
        <v>1.2834976786241079</v>
      </c>
      <c r="AB136" s="7"/>
      <c r="AC136" s="28">
        <f t="shared" ca="1" si="13"/>
        <v>-4.614943492750001E-2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14970</v>
      </c>
      <c r="D137" s="26">
        <v>12613</v>
      </c>
      <c r="E137" s="26">
        <v>11276</v>
      </c>
      <c r="F137" s="26">
        <v>13614</v>
      </c>
      <c r="G137" s="27"/>
      <c r="H137" s="7"/>
      <c r="I137" s="28">
        <f t="shared" si="14"/>
        <v>3694</v>
      </c>
      <c r="J137" s="27">
        <f t="shared" si="14"/>
        <v>-1001</v>
      </c>
      <c r="K137" s="7"/>
      <c r="L137" s="124">
        <f t="shared" si="22"/>
        <v>-0.96368042339451643</v>
      </c>
      <c r="M137" s="27">
        <f t="shared" ca="1" si="15"/>
        <v>3.9375510219100305E-6</v>
      </c>
      <c r="N137" s="44"/>
      <c r="O137" s="44"/>
      <c r="P137" s="7"/>
      <c r="Q137" s="28">
        <f t="shared" ca="1" si="16"/>
        <v>3736.4359200190852</v>
      </c>
      <c r="R137" s="27">
        <f t="shared" ca="1" si="17"/>
        <v>-1003.0458181839756</v>
      </c>
      <c r="S137" s="7"/>
      <c r="T137" s="28">
        <f t="shared" ca="1" si="18"/>
        <v>-0.9671247665188174</v>
      </c>
      <c r="U137" s="27">
        <f t="shared" ca="1" si="19"/>
        <v>-0.26041215012214153</v>
      </c>
      <c r="V137" s="7"/>
      <c r="W137" s="28">
        <f t="shared" ca="1" si="20"/>
        <v>-0.96566474973408611</v>
      </c>
      <c r="X137" s="27">
        <f t="shared" ca="1" si="24"/>
        <v>68.026900937790288</v>
      </c>
      <c r="Y137" s="7"/>
      <c r="Z137" s="28">
        <f t="shared" si="23"/>
        <v>68.048999999999893</v>
      </c>
      <c r="AA137" s="27">
        <f t="shared" si="21"/>
        <v>1.1876791026896194</v>
      </c>
      <c r="AB137" s="7"/>
      <c r="AC137" s="28">
        <f t="shared" ca="1" si="13"/>
        <v>-2.2099062209605336E-2</v>
      </c>
      <c r="AD137" s="27"/>
      <c r="AE137" s="7"/>
    </row>
    <row r="138" spans="1:31" s="26" customFormat="1" x14ac:dyDescent="0.25">
      <c r="A138" s="26">
        <v>53</v>
      </c>
      <c r="B138" s="26">
        <v>-618</v>
      </c>
      <c r="C138" s="26">
        <v>14903</v>
      </c>
      <c r="D138" s="26">
        <v>12423</v>
      </c>
      <c r="E138" s="26">
        <v>11323</v>
      </c>
      <c r="F138" s="26">
        <v>13782</v>
      </c>
      <c r="G138" s="27"/>
      <c r="H138" s="7"/>
      <c r="I138" s="28">
        <f t="shared" si="14"/>
        <v>3580</v>
      </c>
      <c r="J138" s="27">
        <f t="shared" si="14"/>
        <v>-1359</v>
      </c>
      <c r="K138" s="7"/>
      <c r="L138" s="124">
        <f t="shared" si="22"/>
        <v>-0.93408360625983067</v>
      </c>
      <c r="M138" s="27">
        <f t="shared" ca="1" si="15"/>
        <v>2.3923007888169695E-6</v>
      </c>
      <c r="N138" s="44"/>
      <c r="O138" s="44"/>
      <c r="P138" s="7"/>
      <c r="Q138" s="28">
        <f t="shared" ca="1" si="16"/>
        <v>3622.4359200190852</v>
      </c>
      <c r="R138" s="27">
        <f t="shared" ca="1" si="17"/>
        <v>-1361.0458181839756</v>
      </c>
      <c r="S138" s="7"/>
      <c r="T138" s="28">
        <f t="shared" ca="1" si="18"/>
        <v>-0.93761744303109595</v>
      </c>
      <c r="U138" s="27">
        <f t="shared" ca="1" si="19"/>
        <v>-0.35335660794612817</v>
      </c>
      <c r="V138" s="7"/>
      <c r="W138" s="28">
        <f t="shared" ca="1" si="20"/>
        <v>-0.93563031269248587</v>
      </c>
      <c r="X138" s="27">
        <f t="shared" ca="1" si="24"/>
        <v>62.429034094258441</v>
      </c>
      <c r="Y138" s="7"/>
      <c r="Z138" s="28">
        <f t="shared" si="23"/>
        <v>62.486999999999895</v>
      </c>
      <c r="AA138" s="27">
        <f t="shared" si="21"/>
        <v>1.0906038896936949</v>
      </c>
      <c r="AB138" s="7"/>
      <c r="AC138" s="28">
        <f t="shared" ca="1" si="13"/>
        <v>-5.7965905741454549E-2</v>
      </c>
      <c r="AD138" s="27"/>
      <c r="AE138" s="7"/>
    </row>
    <row r="139" spans="1:31" s="26" customFormat="1" x14ac:dyDescent="0.25">
      <c r="A139" s="26">
        <v>54</v>
      </c>
      <c r="B139" s="26">
        <v>-623</v>
      </c>
      <c r="C139" s="26">
        <v>14836</v>
      </c>
      <c r="D139" s="26">
        <v>12256</v>
      </c>
      <c r="E139" s="26">
        <v>11406</v>
      </c>
      <c r="F139" s="26">
        <v>13961</v>
      </c>
      <c r="G139" s="27"/>
      <c r="H139" s="7"/>
      <c r="I139" s="28">
        <f t="shared" si="14"/>
        <v>3430</v>
      </c>
      <c r="J139" s="27">
        <f t="shared" si="14"/>
        <v>-1705</v>
      </c>
      <c r="K139" s="7"/>
      <c r="L139" s="124">
        <f t="shared" si="22"/>
        <v>-0.89534265050256856</v>
      </c>
      <c r="M139" s="27">
        <f t="shared" ca="1" si="15"/>
        <v>9.0749657685399065E-7</v>
      </c>
      <c r="N139" s="44"/>
      <c r="O139" s="44"/>
      <c r="P139" s="7"/>
      <c r="Q139" s="28">
        <f t="shared" ca="1" si="16"/>
        <v>3472.4359200190852</v>
      </c>
      <c r="R139" s="27">
        <f t="shared" ca="1" si="17"/>
        <v>-1707.0458181839756</v>
      </c>
      <c r="S139" s="7"/>
      <c r="T139" s="28">
        <f t="shared" ca="1" si="18"/>
        <v>-0.89879201738935721</v>
      </c>
      <c r="U139" s="27">
        <f t="shared" ca="1" si="19"/>
        <v>-0.44318560908327725</v>
      </c>
      <c r="V139" s="7"/>
      <c r="W139" s="28">
        <f t="shared" ca="1" si="20"/>
        <v>-0.89629527665004405</v>
      </c>
      <c r="X139" s="27">
        <f t="shared" ca="1" si="24"/>
        <v>56.808194627319153</v>
      </c>
      <c r="Y139" s="7"/>
      <c r="Z139" s="28">
        <f t="shared" si="23"/>
        <v>56.879999999999896</v>
      </c>
      <c r="AA139" s="27">
        <f t="shared" si="21"/>
        <v>0.99274327853437283</v>
      </c>
      <c r="AB139" s="7"/>
      <c r="AC139" s="28">
        <f t="shared" ca="1" si="13"/>
        <v>-7.1805372680742607E-2</v>
      </c>
      <c r="AD139" s="27"/>
      <c r="AE139" s="7"/>
    </row>
    <row r="140" spans="1:31" s="26" customFormat="1" x14ac:dyDescent="0.25">
      <c r="A140" s="26">
        <v>55</v>
      </c>
      <c r="B140" s="26">
        <v>-638</v>
      </c>
      <c r="C140" s="26">
        <v>14738</v>
      </c>
      <c r="D140" s="26">
        <v>12088</v>
      </c>
      <c r="E140" s="26">
        <v>11499</v>
      </c>
      <c r="F140" s="26">
        <v>14129</v>
      </c>
      <c r="G140" s="27"/>
      <c r="H140" s="7"/>
      <c r="I140" s="28">
        <f t="shared" si="14"/>
        <v>3239</v>
      </c>
      <c r="J140" s="27">
        <f t="shared" si="14"/>
        <v>-2041</v>
      </c>
      <c r="K140" s="7"/>
      <c r="L140" s="124">
        <f t="shared" si="22"/>
        <v>-0.84679002639034284</v>
      </c>
      <c r="M140" s="27">
        <f t="shared" ca="1" si="15"/>
        <v>1.827806487550498E-7</v>
      </c>
      <c r="N140" s="44"/>
      <c r="O140" s="44"/>
      <c r="P140" s="7"/>
      <c r="Q140" s="28">
        <f t="shared" ca="1" si="16"/>
        <v>3281.4359200190852</v>
      </c>
      <c r="R140" s="27">
        <f t="shared" ca="1" si="17"/>
        <v>-2043.0458181839756</v>
      </c>
      <c r="S140" s="7"/>
      <c r="T140" s="28">
        <f t="shared" ca="1" si="18"/>
        <v>-0.84935430873887663</v>
      </c>
      <c r="U140" s="27">
        <f t="shared" ca="1" si="19"/>
        <v>-0.53041839631472831</v>
      </c>
      <c r="V140" s="7"/>
      <c r="W140" s="28">
        <f t="shared" ca="1" si="20"/>
        <v>-0.8463624978547396</v>
      </c>
      <c r="X140" s="27">
        <f t="shared" ca="1" si="24"/>
        <v>51.043406735664121</v>
      </c>
      <c r="Y140" s="7"/>
      <c r="Z140" s="28">
        <f t="shared" si="23"/>
        <v>51.137999999999899</v>
      </c>
      <c r="AA140" s="27">
        <f t="shared" si="21"/>
        <v>0.89252647288485842</v>
      </c>
      <c r="AB140" s="7"/>
      <c r="AC140" s="28">
        <f t="shared" ca="1" si="13"/>
        <v>-9.459326433577786E-2</v>
      </c>
      <c r="AD140" s="27"/>
      <c r="AE140" s="7"/>
    </row>
    <row r="141" spans="1:31" s="26" customFormat="1" x14ac:dyDescent="0.25">
      <c r="A141" s="26">
        <v>56</v>
      </c>
      <c r="B141" s="26">
        <v>-634</v>
      </c>
      <c r="C141" s="26">
        <v>14630</v>
      </c>
      <c r="D141" s="26">
        <v>11927</v>
      </c>
      <c r="E141" s="26">
        <v>11610</v>
      </c>
      <c r="F141" s="26">
        <v>14288</v>
      </c>
      <c r="G141" s="27"/>
      <c r="H141" s="7"/>
      <c r="I141" s="28">
        <f t="shared" si="14"/>
        <v>3020</v>
      </c>
      <c r="J141" s="27">
        <f t="shared" si="14"/>
        <v>-2361</v>
      </c>
      <c r="K141" s="7"/>
      <c r="L141" s="124">
        <f t="shared" si="22"/>
        <v>-0.79012007391832817</v>
      </c>
      <c r="M141" s="27">
        <f t="shared" ca="1" si="15"/>
        <v>8.3603045031004343E-7</v>
      </c>
      <c r="N141" s="44"/>
      <c r="O141" s="44"/>
      <c r="P141" s="7"/>
      <c r="Q141" s="28">
        <f t="shared" ca="1" si="16"/>
        <v>3062.4359200190852</v>
      </c>
      <c r="R141" s="27">
        <f t="shared" ca="1" si="17"/>
        <v>-2363.0458181839758</v>
      </c>
      <c r="S141" s="7"/>
      <c r="T141" s="28">
        <f t="shared" ca="1" si="18"/>
        <v>-0.79266918730193803</v>
      </c>
      <c r="U141" s="27">
        <f t="shared" ca="1" si="19"/>
        <v>-0.61349724129706285</v>
      </c>
      <c r="V141" s="7"/>
      <c r="W141" s="28">
        <f t="shared" ca="1" si="20"/>
        <v>-0.78920572691072655</v>
      </c>
      <c r="X141" s="27">
        <f t="shared" ca="1" si="24"/>
        <v>45.258846999363698</v>
      </c>
      <c r="Y141" s="7"/>
      <c r="Z141" s="28">
        <f t="shared" si="23"/>
        <v>45.431999999999903</v>
      </c>
      <c r="AA141" s="27">
        <f t="shared" si="21"/>
        <v>0.79293798576606211</v>
      </c>
      <c r="AB141" s="7"/>
      <c r="AC141" s="28">
        <f t="shared" ca="1" si="13"/>
        <v>-0.17315300063620498</v>
      </c>
      <c r="AD141" s="27"/>
      <c r="AE141" s="7"/>
    </row>
    <row r="142" spans="1:31" s="26" customFormat="1" x14ac:dyDescent="0.25">
      <c r="A142" s="26">
        <v>57</v>
      </c>
      <c r="B142" s="26">
        <v>-628</v>
      </c>
      <c r="C142" s="26">
        <v>14509</v>
      </c>
      <c r="D142" s="26">
        <v>11785</v>
      </c>
      <c r="E142" s="26">
        <v>11735</v>
      </c>
      <c r="F142" s="26">
        <v>14433</v>
      </c>
      <c r="G142" s="27"/>
      <c r="H142" s="7"/>
      <c r="I142" s="28">
        <f t="shared" si="14"/>
        <v>2774</v>
      </c>
      <c r="J142" s="27">
        <f t="shared" si="14"/>
        <v>-2648</v>
      </c>
      <c r="K142" s="7"/>
      <c r="L142" s="124">
        <f t="shared" si="22"/>
        <v>-0.72626297750388702</v>
      </c>
      <c r="M142" s="27">
        <f t="shared" ca="1" si="15"/>
        <v>1.3320975877343792E-6</v>
      </c>
      <c r="N142" s="44"/>
      <c r="O142" s="44"/>
      <c r="P142" s="7"/>
      <c r="Q142" s="28">
        <f t="shared" ca="1" si="16"/>
        <v>2816.4359200190852</v>
      </c>
      <c r="R142" s="27">
        <f t="shared" ca="1" si="17"/>
        <v>-2650.0458181839758</v>
      </c>
      <c r="S142" s="7"/>
      <c r="T142" s="28">
        <f t="shared" ca="1" si="18"/>
        <v>-0.72899548924948654</v>
      </c>
      <c r="U142" s="27">
        <f t="shared" ca="1" si="19"/>
        <v>-0.68800858039059398</v>
      </c>
      <c r="V142" s="7"/>
      <c r="W142" s="28">
        <f t="shared" ca="1" si="20"/>
        <v>-0.72510881218308831</v>
      </c>
      <c r="X142" s="27">
        <f t="shared" ca="1" si="24"/>
        <v>39.622833618823392</v>
      </c>
      <c r="Y142" s="7"/>
      <c r="Z142" s="28">
        <f t="shared" si="23"/>
        <v>39.779999999999902</v>
      </c>
      <c r="AA142" s="27">
        <f t="shared" si="21"/>
        <v>0.69429197644334262</v>
      </c>
      <c r="AB142" s="7"/>
      <c r="AC142" s="28">
        <f t="shared" ca="1" si="13"/>
        <v>-0.15716638117650916</v>
      </c>
      <c r="AD142" s="27"/>
      <c r="AE142" s="7"/>
    </row>
    <row r="143" spans="1:31" s="26" customFormat="1" x14ac:dyDescent="0.25">
      <c r="A143" s="26">
        <v>58</v>
      </c>
      <c r="B143" s="26">
        <v>-625</v>
      </c>
      <c r="C143" s="26">
        <v>14362</v>
      </c>
      <c r="D143" s="26">
        <v>11645</v>
      </c>
      <c r="E143" s="26">
        <v>11863</v>
      </c>
      <c r="F143" s="26">
        <v>14559</v>
      </c>
      <c r="G143" s="27"/>
      <c r="H143" s="7"/>
      <c r="I143" s="28">
        <f t="shared" si="14"/>
        <v>2499</v>
      </c>
      <c r="J143" s="27">
        <f t="shared" si="14"/>
        <v>-2914</v>
      </c>
      <c r="K143" s="7"/>
      <c r="L143" s="124">
        <f t="shared" si="22"/>
        <v>-0.65569665191073534</v>
      </c>
      <c r="M143" s="27">
        <f t="shared" ca="1" si="15"/>
        <v>4.6666006707194076E-6</v>
      </c>
      <c r="N143" s="44"/>
      <c r="O143" s="44"/>
      <c r="P143" s="7"/>
      <c r="Q143" s="28">
        <f t="shared" ca="1" si="16"/>
        <v>2541.4359200190852</v>
      </c>
      <c r="R143" s="27">
        <f t="shared" ca="1" si="17"/>
        <v>-2916.0458181839758</v>
      </c>
      <c r="S143" s="7"/>
      <c r="T143" s="28">
        <f t="shared" ca="1" si="18"/>
        <v>-0.65781554223963223</v>
      </c>
      <c r="U143" s="27">
        <f t="shared" ca="1" si="19"/>
        <v>-0.75706787028215949</v>
      </c>
      <c r="V143" s="7"/>
      <c r="W143" s="28">
        <f t="shared" ca="1" si="20"/>
        <v>-0.65353642028641368</v>
      </c>
      <c r="X143" s="27">
        <f t="shared" ca="1" si="24"/>
        <v>33.921222557014858</v>
      </c>
      <c r="Y143" s="7"/>
      <c r="Z143" s="28">
        <f t="shared" si="23"/>
        <v>34.154999999999902</v>
      </c>
      <c r="AA143" s="27">
        <f t="shared" si="21"/>
        <v>0.59611720601866158</v>
      </c>
      <c r="AB143" s="7"/>
      <c r="AC143" s="28">
        <f t="shared" ca="1" si="13"/>
        <v>-0.2337774429850441</v>
      </c>
      <c r="AD143" s="27"/>
      <c r="AE143" s="7"/>
    </row>
    <row r="144" spans="1:31" s="26" customFormat="1" x14ac:dyDescent="0.25">
      <c r="A144" s="26">
        <v>59</v>
      </c>
      <c r="B144" s="26">
        <v>-626</v>
      </c>
      <c r="C144" s="26">
        <v>14224</v>
      </c>
      <c r="D144" s="26">
        <v>11537</v>
      </c>
      <c r="E144" s="26">
        <v>12021</v>
      </c>
      <c r="F144" s="26">
        <v>14687</v>
      </c>
      <c r="G144" s="27"/>
      <c r="H144" s="7"/>
      <c r="I144" s="28">
        <f t="shared" si="14"/>
        <v>2203</v>
      </c>
      <c r="J144" s="27">
        <f t="shared" si="14"/>
        <v>-3150</v>
      </c>
      <c r="K144" s="7"/>
      <c r="L144" s="124">
        <f t="shared" si="22"/>
        <v>-0.57868607310703268</v>
      </c>
      <c r="M144" s="27">
        <f t="shared" ca="1" si="15"/>
        <v>4.4671347262351083E-6</v>
      </c>
      <c r="N144" s="44"/>
      <c r="O144" s="44"/>
      <c r="P144" s="7"/>
      <c r="Q144" s="28">
        <f t="shared" ca="1" si="16"/>
        <v>2245.4359200190852</v>
      </c>
      <c r="R144" s="27">
        <f t="shared" ca="1" si="17"/>
        <v>-3152.0458181839758</v>
      </c>
      <c r="S144" s="7"/>
      <c r="T144" s="28">
        <f t="shared" ca="1" si="18"/>
        <v>-0.5812000356399345</v>
      </c>
      <c r="U144" s="27">
        <f t="shared" ca="1" si="19"/>
        <v>-0.81833851845663108</v>
      </c>
      <c r="V144" s="7"/>
      <c r="W144" s="28">
        <f t="shared" ca="1" si="20"/>
        <v>-0.57657251337846216</v>
      </c>
      <c r="X144" s="27">
        <f t="shared" ca="1" si="24"/>
        <v>28.286102352696048</v>
      </c>
      <c r="Y144" s="7"/>
      <c r="Z144" s="28">
        <f t="shared" si="23"/>
        <v>28.520999999999901</v>
      </c>
      <c r="AA144" s="27">
        <f t="shared" si="21"/>
        <v>0.49778535596130097</v>
      </c>
      <c r="AB144" s="7"/>
      <c r="AC144" s="28">
        <f t="shared" ca="1" si="13"/>
        <v>-0.23489764730385332</v>
      </c>
      <c r="AD144" s="27"/>
      <c r="AE144" s="7"/>
    </row>
    <row r="145" spans="1:31" s="26" customFormat="1" x14ac:dyDescent="0.25">
      <c r="A145" s="26">
        <v>60</v>
      </c>
      <c r="B145" s="26">
        <v>-613</v>
      </c>
      <c r="C145" s="26">
        <v>14066</v>
      </c>
      <c r="D145" s="26">
        <v>11435</v>
      </c>
      <c r="E145" s="26">
        <v>12175</v>
      </c>
      <c r="F145" s="26">
        <v>14787</v>
      </c>
      <c r="G145" s="27"/>
      <c r="H145" s="7"/>
      <c r="I145" s="28">
        <f t="shared" si="14"/>
        <v>1891</v>
      </c>
      <c r="J145" s="27">
        <f t="shared" si="14"/>
        <v>-3352</v>
      </c>
      <c r="K145" s="7"/>
      <c r="L145" s="124">
        <f t="shared" si="22"/>
        <v>-0.49785007630769795</v>
      </c>
      <c r="M145" s="27">
        <f t="shared" ca="1" si="15"/>
        <v>5.4424176237906407E-6</v>
      </c>
      <c r="N145" s="44"/>
      <c r="O145" s="44"/>
      <c r="P145" s="7"/>
      <c r="Q145" s="28">
        <f t="shared" ca="1" si="16"/>
        <v>1933.4359200190852</v>
      </c>
      <c r="R145" s="27">
        <f t="shared" ca="1" si="17"/>
        <v>-3354.0458181839758</v>
      </c>
      <c r="S145" s="7"/>
      <c r="T145" s="28">
        <f t="shared" ca="1" si="18"/>
        <v>-0.50044315030511799</v>
      </c>
      <c r="U145" s="27">
        <f t="shared" ca="1" si="19"/>
        <v>-0.87078203935172971</v>
      </c>
      <c r="V145" s="7"/>
      <c r="W145" s="28">
        <f t="shared" ca="1" si="20"/>
        <v>-0.49551717733350498</v>
      </c>
      <c r="X145" s="27">
        <f t="shared" ca="1" si="24"/>
        <v>22.760899237847298</v>
      </c>
      <c r="Y145" s="7"/>
      <c r="Z145" s="28">
        <f t="shared" si="23"/>
        <v>23.003999999999902</v>
      </c>
      <c r="AA145" s="27">
        <f t="shared" si="21"/>
        <v>0.40149554112877384</v>
      </c>
      <c r="AB145" s="7"/>
      <c r="AC145" s="28">
        <f t="shared" ca="1" si="13"/>
        <v>-0.24310076215260423</v>
      </c>
      <c r="AD145" s="27"/>
      <c r="AE145" s="7"/>
    </row>
    <row r="146" spans="1:31" s="26" customFormat="1" x14ac:dyDescent="0.25">
      <c r="A146" s="26">
        <v>61</v>
      </c>
      <c r="B146" s="26">
        <v>-603</v>
      </c>
      <c r="C146" s="26">
        <v>13898</v>
      </c>
      <c r="D146" s="26">
        <v>11348</v>
      </c>
      <c r="E146" s="26">
        <v>12335</v>
      </c>
      <c r="F146" s="26">
        <v>14867</v>
      </c>
      <c r="G146" s="27"/>
      <c r="H146" s="7"/>
      <c r="I146" s="28">
        <f t="shared" si="14"/>
        <v>1563</v>
      </c>
      <c r="J146" s="27">
        <f t="shared" si="14"/>
        <v>-3519</v>
      </c>
      <c r="K146" s="7"/>
      <c r="L146" s="124">
        <f t="shared" si="22"/>
        <v>-0.41382743700854618</v>
      </c>
      <c r="M146" s="27">
        <f t="shared" ca="1" si="15"/>
        <v>1.1940852036213201E-5</v>
      </c>
      <c r="N146" s="44"/>
      <c r="O146" s="44"/>
      <c r="P146" s="7"/>
      <c r="Q146" s="28">
        <f t="shared" ca="1" si="16"/>
        <v>1605.4359200190852</v>
      </c>
      <c r="R146" s="27">
        <f t="shared" ca="1" si="17"/>
        <v>-3521.0458181839758</v>
      </c>
      <c r="S146" s="7"/>
      <c r="T146" s="28">
        <f t="shared" ca="1" si="18"/>
        <v>-0.4155448862351826</v>
      </c>
      <c r="U146" s="27">
        <f t="shared" ca="1" si="19"/>
        <v>-0.91413881157688548</v>
      </c>
      <c r="V146" s="7"/>
      <c r="W146" s="28">
        <f t="shared" ca="1" si="20"/>
        <v>-0.41037188321266727</v>
      </c>
      <c r="X146" s="27">
        <f t="shared" ca="1" si="24"/>
        <v>17.295018409656564</v>
      </c>
      <c r="Y146" s="7"/>
      <c r="Z146" s="28">
        <f t="shared" si="23"/>
        <v>17.576999999999902</v>
      </c>
      <c r="AA146" s="27">
        <f t="shared" si="21"/>
        <v>0.30677652262304161</v>
      </c>
      <c r="AB146" s="7"/>
      <c r="AC146" s="28">
        <f t="shared" ca="1" si="13"/>
        <v>-0.28198159034333869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13730</v>
      </c>
      <c r="D147" s="26">
        <v>11284</v>
      </c>
      <c r="E147" s="26">
        <v>12521</v>
      </c>
      <c r="F147" s="26">
        <v>14945</v>
      </c>
      <c r="G147" s="27"/>
      <c r="H147" s="7"/>
      <c r="I147" s="28">
        <f t="shared" si="14"/>
        <v>1209</v>
      </c>
      <c r="J147" s="27">
        <f t="shared" si="14"/>
        <v>-3661</v>
      </c>
      <c r="K147" s="7"/>
      <c r="L147" s="124">
        <f t="shared" si="22"/>
        <v>-0.32179468233821223</v>
      </c>
      <c r="M147" s="27">
        <f t="shared" ca="1" si="15"/>
        <v>1.0635198416399422E-5</v>
      </c>
      <c r="N147" s="44"/>
      <c r="O147" s="44"/>
      <c r="P147" s="7"/>
      <c r="Q147" s="28">
        <f t="shared" ca="1" si="16"/>
        <v>1251.4359200190852</v>
      </c>
      <c r="R147" s="27">
        <f t="shared" ca="1" si="17"/>
        <v>-3663.0458181839758</v>
      </c>
      <c r="S147" s="7"/>
      <c r="T147" s="28">
        <f t="shared" ca="1" si="18"/>
        <v>-0.32391688172067923</v>
      </c>
      <c r="U147" s="27">
        <f t="shared" ca="1" si="19"/>
        <v>-0.95100504903779637</v>
      </c>
      <c r="V147" s="7"/>
      <c r="W147" s="28">
        <f t="shared" ca="1" si="20"/>
        <v>-0.31853351714515632</v>
      </c>
      <c r="X147" s="27">
        <f t="shared" ca="1" si="24"/>
        <v>11.636894708380112</v>
      </c>
      <c r="Y147" s="7"/>
      <c r="Z147" s="28">
        <f t="shared" si="23"/>
        <v>11.888999999999903</v>
      </c>
      <c r="AA147" s="27">
        <f t="shared" si="21"/>
        <v>0.20750219476960416</v>
      </c>
      <c r="AB147" s="7"/>
      <c r="AC147" s="28">
        <f t="shared" ca="1" si="13"/>
        <v>-0.25210529161979167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13535</v>
      </c>
      <c r="D148" s="26">
        <v>11230</v>
      </c>
      <c r="E148" s="26">
        <v>12702</v>
      </c>
      <c r="F148" s="26">
        <v>14991</v>
      </c>
      <c r="G148" s="27"/>
      <c r="H148" s="7"/>
      <c r="I148" s="28">
        <f t="shared" si="14"/>
        <v>833</v>
      </c>
      <c r="J148" s="27">
        <f t="shared" si="14"/>
        <v>-3761</v>
      </c>
      <c r="K148" s="7"/>
      <c r="L148" s="124">
        <f t="shared" si="22"/>
        <v>-0.22582942961737448</v>
      </c>
      <c r="M148" s="27">
        <f t="shared" ca="1" si="15"/>
        <v>2.2724109222074871E-5</v>
      </c>
      <c r="N148" s="44"/>
      <c r="O148" s="44"/>
      <c r="P148" s="7"/>
      <c r="Q148" s="28">
        <f t="shared" ca="1" si="16"/>
        <v>875.43592001908507</v>
      </c>
      <c r="R148" s="27">
        <f t="shared" ca="1" si="17"/>
        <v>-3763.0458181839758</v>
      </c>
      <c r="S148" s="7"/>
      <c r="T148" s="28">
        <f t="shared" ca="1" si="18"/>
        <v>-0.22659448144538744</v>
      </c>
      <c r="U148" s="27">
        <f t="shared" ca="1" si="19"/>
        <v>-0.9769671880947759</v>
      </c>
      <c r="V148" s="7"/>
      <c r="W148" s="28">
        <f t="shared" ca="1" si="20"/>
        <v>-0.22106244847391746</v>
      </c>
      <c r="X148" s="27">
        <f t="shared" ca="1" si="24"/>
        <v>5.8687774439590612</v>
      </c>
      <c r="Y148" s="7"/>
      <c r="Z148" s="28">
        <f t="shared" si="23"/>
        <v>6.1559999999999038</v>
      </c>
      <c r="AA148" s="27">
        <f t="shared" si="21"/>
        <v>0.10744246875276924</v>
      </c>
      <c r="AB148" s="7"/>
      <c r="AC148" s="28">
        <f t="shared" ref="AC148:AC149" ca="1" si="25">X148-Z148</f>
        <v>-0.28722255604084257</v>
      </c>
      <c r="AD148" s="27"/>
      <c r="AE148" s="7"/>
    </row>
    <row r="149" spans="1:31" s="26" customFormat="1" x14ac:dyDescent="0.25">
      <c r="A149" s="26">
        <v>64</v>
      </c>
      <c r="B149" s="26">
        <v>-638</v>
      </c>
      <c r="C149" s="26">
        <v>13349</v>
      </c>
      <c r="D149" s="26">
        <v>11191</v>
      </c>
      <c r="E149" s="26">
        <v>12893</v>
      </c>
      <c r="F149" s="26">
        <v>15025</v>
      </c>
      <c r="G149" s="27"/>
      <c r="H149" s="7"/>
      <c r="I149" s="28">
        <f t="shared" ref="I149:J149" si="26">C149-E149</f>
        <v>456</v>
      </c>
      <c r="J149" s="27">
        <f t="shared" si="26"/>
        <v>-3834</v>
      </c>
      <c r="K149" s="7"/>
      <c r="L149" s="124">
        <f t="shared" si="22"/>
        <v>-0.12744969134480644</v>
      </c>
      <c r="M149" s="27">
        <f t="shared" ref="M149" ca="1" si="27">(W149-L149)^2</f>
        <v>1.6625461644802603E-5</v>
      </c>
      <c r="N149" s="44"/>
      <c r="O149" s="44"/>
      <c r="P149" s="7"/>
      <c r="Q149" s="28">
        <f t="shared" ref="Q149" ca="1" si="28">I149-$J$4</f>
        <v>498.43592001908513</v>
      </c>
      <c r="R149" s="27">
        <f t="shared" ref="R149" ca="1" si="29">J149-$J$3</f>
        <v>-3836.0458181839758</v>
      </c>
      <c r="S149" s="7"/>
      <c r="T149" s="28">
        <f t="shared" ref="T149" ca="1" si="30">Q149/$J$7</f>
        <v>-0.12901324499915079</v>
      </c>
      <c r="U149" s="27">
        <f t="shared" ref="U149" ca="1" si="31">R149/$J$6</f>
        <v>-0.99591954960637086</v>
      </c>
      <c r="V149" s="7"/>
      <c r="W149" s="28">
        <f t="shared" ref="W149" ca="1" si="32">(T149-U149*SIN(-$J$11*PI()/180))/(COS(-$J$11*PI()/180))</f>
        <v>-0.12337225812710653</v>
      </c>
      <c r="X149" s="27">
        <f ca="1">IF(MOD(ATAN2(U149,W149)*180/PI()-$J$9+360,360)&gt;5,MOD(ATAN2(U149,W149)*180/PI()-$J$9+360,360)-360,MOD(ATAN2(U149,W149)*180/PI()-$J$9+360,360))</f>
        <v>0.18062148478782092</v>
      </c>
      <c r="Y149" s="7"/>
      <c r="Z149" s="28">
        <f t="shared" si="23"/>
        <v>0.41399999999990378</v>
      </c>
      <c r="AA149" s="27">
        <f t="shared" ref="AA149" si="33">Z149*PI()/180</f>
        <v>7.225663103254845E-3</v>
      </c>
      <c r="AB149" s="7"/>
      <c r="AC149" s="28">
        <f t="shared" ca="1" si="25"/>
        <v>-0.23337851521208286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40021</v>
      </c>
    </row>
    <row r="155" spans="1:31" x14ac:dyDescent="0.25">
      <c r="A155" t="s">
        <v>177</v>
      </c>
      <c r="B155">
        <v>40021</v>
      </c>
    </row>
    <row r="156" spans="1:31" x14ac:dyDescent="0.25">
      <c r="A156" s="31" t="s">
        <v>188</v>
      </c>
      <c r="B156" s="31">
        <v>-39975</v>
      </c>
    </row>
    <row r="157" spans="1:31" x14ac:dyDescent="0.25">
      <c r="A157" t="s">
        <v>183</v>
      </c>
      <c r="B157">
        <v>-39975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21.354537611878573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0.17468597203458103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-18.608519325361723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-0.40707850094428721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6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3845.2093166992186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-3849.2960310548865</v>
      </c>
      <c r="L7" s="109" t="s">
        <v>15</v>
      </c>
      <c r="M7" s="110">
        <f ca="1">SUM(M20:M84)</f>
        <v>4.4654233715647843E-4</v>
      </c>
      <c r="N7" s="109" t="s">
        <v>15</v>
      </c>
      <c r="O7" s="89">
        <f ca="1">SUM(M85:M149)</f>
        <v>2.6388721289684412E-4</v>
      </c>
      <c r="Q7" s="101" t="s">
        <v>194</v>
      </c>
      <c r="R7" s="101">
        <f ca="1">MAX(AD21:AD83)</f>
        <v>0.13332692693902004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-0.1495302792801656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-172.7388469820045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-172.62665486428534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-0.11219211771917988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0.99850533912901762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-1.0037627289408031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13410</v>
      </c>
      <c r="D20" s="26">
        <v>11248</v>
      </c>
      <c r="E20" s="26">
        <v>12960</v>
      </c>
      <c r="F20" s="26">
        <v>15069</v>
      </c>
      <c r="G20" s="27"/>
      <c r="H20" s="7"/>
      <c r="I20" s="28">
        <f>C20-E20</f>
        <v>450</v>
      </c>
      <c r="J20" s="27">
        <f>D20-F20</f>
        <v>-3821</v>
      </c>
      <c r="K20" s="7"/>
      <c r="L20" s="124">
        <f>$M$3*SIN(2*PI()/$M$4*($Z20+$M$5))+$M$6</f>
        <v>-0.12186934340514755</v>
      </c>
      <c r="M20" s="27">
        <f ca="1">(W20-L20)^2</f>
        <v>4.355661924789339E-6</v>
      </c>
      <c r="N20" s="44"/>
      <c r="O20" s="44"/>
      <c r="P20" s="7"/>
      <c r="Q20" s="28">
        <f ca="1">I20-$J$4</f>
        <v>468.60851932536173</v>
      </c>
      <c r="R20" s="27">
        <f ca="1">J20-$J$3</f>
        <v>-3842.3545376118786</v>
      </c>
      <c r="S20" s="7"/>
      <c r="T20" s="28">
        <f ca="1">Q20/$J$7</f>
        <v>-0.12173875834562434</v>
      </c>
      <c r="U20" s="27">
        <f ca="1">R20/$J$6</f>
        <v>-0.99925757511432678</v>
      </c>
      <c r="V20" s="7"/>
      <c r="W20" s="28">
        <f ca="1">(T20-U20*SIN(-$J$11*PI()/180))/(COS(-$J$11*PI()/180))</f>
        <v>-0.11978232114249932</v>
      </c>
      <c r="X20" s="27">
        <f ca="1">IF(MOD(ATAN2(U20,W20)*180/PI()-$J$9+360,360)&gt;5,MOD(ATAN2(U20,W20)*180/PI()-$J$9+360,360)-360,MOD(ATAN2(U20,W20)*180/PI()-$J$9+360,360))</f>
        <v>-0.42564806793188836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-0.42564806793188836</v>
      </c>
      <c r="AD20" s="27">
        <f ca="1">INDIRECT("AC"&amp;AE20)-AC20</f>
        <v>0.15895552926750511</v>
      </c>
      <c r="AE20" s="7">
        <v>149</v>
      </c>
    </row>
    <row r="21" spans="1:31" s="26" customFormat="1" x14ac:dyDescent="0.25">
      <c r="A21" s="26">
        <v>1</v>
      </c>
      <c r="B21" s="26">
        <v>587</v>
      </c>
      <c r="C21" s="26">
        <v>13579</v>
      </c>
      <c r="D21" s="26">
        <v>11271</v>
      </c>
      <c r="E21" s="26">
        <v>12766</v>
      </c>
      <c r="F21" s="26">
        <v>15030</v>
      </c>
      <c r="G21" s="27"/>
      <c r="H21" s="7"/>
      <c r="I21" s="28">
        <f t="shared" ref="I21:J84" si="1">C21-E21</f>
        <v>813</v>
      </c>
      <c r="J21" s="27">
        <f t="shared" si="1"/>
        <v>-3759</v>
      </c>
      <c r="K21" s="7"/>
      <c r="L21" s="124">
        <f t="shared" ref="L21:L84" si="2">$M$3*SIN(2*PI()/$M$4*($Z21+$M$5))+$M$6</f>
        <v>-0.2127404816445542</v>
      </c>
      <c r="M21" s="27">
        <f t="shared" ref="M21:M84" ca="1" si="3">(W21-L21)^2</f>
        <v>1.8948912815154114E-6</v>
      </c>
      <c r="N21" s="44"/>
      <c r="O21" s="44"/>
      <c r="P21" s="7"/>
      <c r="Q21" s="28">
        <f t="shared" ref="Q21:Q84" ca="1" si="4">I21-$J$4</f>
        <v>831.60851932536173</v>
      </c>
      <c r="R21" s="27">
        <f t="shared" ref="R21:R84" ca="1" si="5">J21-$J$3</f>
        <v>-3780.3545376118786</v>
      </c>
      <c r="S21" s="7"/>
      <c r="T21" s="28">
        <f t="shared" ref="T21:T84" ca="1" si="6">Q21/$J$7</f>
        <v>-0.21604171584004211</v>
      </c>
      <c r="U21" s="27">
        <f t="shared" ref="U21:U84" ca="1" si="7">R21/$J$6</f>
        <v>-0.98313361543006661</v>
      </c>
      <c r="V21" s="7"/>
      <c r="W21" s="28">
        <f t="shared" ref="W21:W84" ca="1" si="8">(T21-U21*SIN(-$J$11*PI()/180))/(COS(-$J$11*PI()/180))</f>
        <v>-0.21411703214544961</v>
      </c>
      <c r="X21" s="27">
        <f ca="1">MOD(ATAN2(U21,W21)*180/PI()-$J$9+360,360)</f>
        <v>5.0254517783358779</v>
      </c>
      <c r="Y21" s="7"/>
      <c r="Z21" s="28">
        <f>360/40000*B21+Z20</f>
        <v>5.2829999999999995</v>
      </c>
      <c r="AA21" s="27">
        <f t="shared" ref="AA21:AA84" si="9">Z21*PI()/180</f>
        <v>9.220574438286043E-2</v>
      </c>
      <c r="AB21" s="7"/>
      <c r="AC21" s="28">
        <f t="shared" ca="1" si="0"/>
        <v>-0.25754822166412161</v>
      </c>
      <c r="AD21" s="27">
        <f t="shared" ref="AD21:AD83" ca="1" si="10">INDIRECT("AC"&amp;AE21)-AC21</f>
        <v>-0.1495302792801656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13765</v>
      </c>
      <c r="D22" s="26">
        <v>11322</v>
      </c>
      <c r="E22" s="26">
        <v>12580</v>
      </c>
      <c r="F22" s="26">
        <v>14977</v>
      </c>
      <c r="G22" s="27"/>
      <c r="H22" s="7"/>
      <c r="I22" s="28">
        <f t="shared" si="1"/>
        <v>1185</v>
      </c>
      <c r="J22" s="27">
        <f t="shared" si="1"/>
        <v>-3655</v>
      </c>
      <c r="K22" s="7"/>
      <c r="L22" s="124">
        <f t="shared" si="2"/>
        <v>-0.30943194163509047</v>
      </c>
      <c r="M22" s="27">
        <f t="shared" ca="1" si="3"/>
        <v>1.9024238596383203E-6</v>
      </c>
      <c r="N22" s="44"/>
      <c r="O22" s="44"/>
      <c r="P22" s="7"/>
      <c r="Q22" s="28">
        <f t="shared" ca="1" si="4"/>
        <v>1203.6085193253616</v>
      </c>
      <c r="R22" s="27">
        <f t="shared" ca="1" si="5"/>
        <v>-3676.3545376118786</v>
      </c>
      <c r="S22" s="7"/>
      <c r="T22" s="28">
        <f t="shared" ca="1" si="6"/>
        <v>-0.31268276318969335</v>
      </c>
      <c r="U22" s="27">
        <f t="shared" ca="1" si="7"/>
        <v>-0.95608697337904947</v>
      </c>
      <c r="V22" s="7"/>
      <c r="W22" s="28">
        <f t="shared" ca="1" si="8"/>
        <v>-0.31081122545636813</v>
      </c>
      <c r="X22" s="27">
        <f t="shared" ref="X22:X83" ca="1" si="11">MOD(ATAN2(U22,W22)*180/PI()-$J$9+360,360)</f>
        <v>10.747505044228319</v>
      </c>
      <c r="Y22" s="7"/>
      <c r="Z22" s="28">
        <f t="shared" ref="Z22:Z85" si="12">360/40000*B22+Z21</f>
        <v>11.024999999999999</v>
      </c>
      <c r="AA22" s="27">
        <f t="shared" si="9"/>
        <v>0.1924225500323748</v>
      </c>
      <c r="AB22" s="7"/>
      <c r="AC22" s="28">
        <f t="shared" ca="1" si="0"/>
        <v>-0.27749495577167949</v>
      </c>
      <c r="AD22" s="27">
        <f t="shared" ca="1" si="10"/>
        <v>3.0039229744266649E-2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13932</v>
      </c>
      <c r="D23" s="26">
        <v>11385</v>
      </c>
      <c r="E23" s="26">
        <v>12395</v>
      </c>
      <c r="F23" s="26">
        <v>14904</v>
      </c>
      <c r="G23" s="27"/>
      <c r="H23" s="7"/>
      <c r="I23" s="28">
        <f t="shared" si="1"/>
        <v>1537</v>
      </c>
      <c r="J23" s="27">
        <f t="shared" si="1"/>
        <v>-3519</v>
      </c>
      <c r="K23" s="7"/>
      <c r="L23" s="124">
        <f t="shared" si="2"/>
        <v>-0.40143631152620202</v>
      </c>
      <c r="M23" s="27">
        <f t="shared" ca="1" si="3"/>
        <v>7.9145513542823069E-7</v>
      </c>
      <c r="N23" s="44"/>
      <c r="O23" s="44"/>
      <c r="P23" s="7"/>
      <c r="Q23" s="28">
        <f t="shared" ca="1" si="4"/>
        <v>1555.6085193253616</v>
      </c>
      <c r="R23" s="27">
        <f t="shared" ca="1" si="5"/>
        <v>-3540.3545376118786</v>
      </c>
      <c r="S23" s="7"/>
      <c r="T23" s="28">
        <f t="shared" ca="1" si="6"/>
        <v>-0.4041280553054924</v>
      </c>
      <c r="U23" s="27">
        <f t="shared" ca="1" si="7"/>
        <v>-0.92071828762002705</v>
      </c>
      <c r="V23" s="7"/>
      <c r="W23" s="28">
        <f t="shared" ca="1" si="8"/>
        <v>-0.40232594916896913</v>
      </c>
      <c r="X23" s="27">
        <f t="shared" ca="1" si="11"/>
        <v>16.342714812859072</v>
      </c>
      <c r="Y23" s="7"/>
      <c r="Z23" s="28">
        <f t="shared" si="12"/>
        <v>16.667999999999999</v>
      </c>
      <c r="AA23" s="27">
        <f t="shared" si="9"/>
        <v>0.29091147972241482</v>
      </c>
      <c r="AB23" s="7"/>
      <c r="AC23" s="28">
        <f t="shared" ca="1" si="0"/>
        <v>-0.32528518714092769</v>
      </c>
      <c r="AD23" s="27">
        <f t="shared" ca="1" si="10"/>
        <v>4.1299240278227956E-2</v>
      </c>
      <c r="AE23" s="7">
        <v>146</v>
      </c>
    </row>
    <row r="24" spans="1:31" s="26" customFormat="1" x14ac:dyDescent="0.25">
      <c r="A24" s="26">
        <v>4</v>
      </c>
      <c r="B24" s="26">
        <v>629</v>
      </c>
      <c r="C24" s="26">
        <v>14114</v>
      </c>
      <c r="D24" s="26">
        <v>11478</v>
      </c>
      <c r="E24" s="26">
        <v>12232</v>
      </c>
      <c r="F24" s="26">
        <v>14828</v>
      </c>
      <c r="G24" s="27"/>
      <c r="H24" s="7"/>
      <c r="I24" s="28">
        <f t="shared" si="1"/>
        <v>1882</v>
      </c>
      <c r="J24" s="27">
        <f t="shared" si="1"/>
        <v>-3350</v>
      </c>
      <c r="K24" s="7"/>
      <c r="L24" s="124">
        <f t="shared" si="2"/>
        <v>-0.48982378296738077</v>
      </c>
      <c r="M24" s="27">
        <f t="shared" ca="1" si="3"/>
        <v>4.9070088305530217E-6</v>
      </c>
      <c r="N24" s="44"/>
      <c r="O24" s="44"/>
      <c r="P24" s="7"/>
      <c r="Q24" s="28">
        <f t="shared" ca="1" si="4"/>
        <v>1900.6085193253616</v>
      </c>
      <c r="R24" s="27">
        <f t="shared" ca="1" si="5"/>
        <v>-3371.3545376118786</v>
      </c>
      <c r="S24" s="7"/>
      <c r="T24" s="28">
        <f t="shared" ca="1" si="6"/>
        <v>-0.49375483308944318</v>
      </c>
      <c r="U24" s="27">
        <f t="shared" ca="1" si="7"/>
        <v>-0.87676749428712419</v>
      </c>
      <c r="V24" s="7"/>
      <c r="W24" s="28">
        <f t="shared" ca="1" si="8"/>
        <v>-0.49203895989723379</v>
      </c>
      <c r="X24" s="27">
        <f t="shared" ca="1" si="11"/>
        <v>22.039840388815662</v>
      </c>
      <c r="Y24" s="7"/>
      <c r="Z24" s="28">
        <f t="shared" si="12"/>
        <v>22.329000000000001</v>
      </c>
      <c r="AA24" s="27">
        <f t="shared" si="9"/>
        <v>0.38971456867781384</v>
      </c>
      <c r="AB24" s="7"/>
      <c r="AC24" s="28">
        <f t="shared" ca="1" si="0"/>
        <v>-0.28915961118433842</v>
      </c>
      <c r="AD24" s="27">
        <f t="shared" ca="1" si="10"/>
        <v>9.0035297177273321E-3</v>
      </c>
      <c r="AE24" s="7">
        <v>145</v>
      </c>
    </row>
    <row r="25" spans="1:31" s="26" customFormat="1" x14ac:dyDescent="0.25">
      <c r="A25" s="26">
        <v>5</v>
      </c>
      <c r="B25" s="26">
        <v>633</v>
      </c>
      <c r="C25" s="26">
        <v>14279</v>
      </c>
      <c r="D25" s="26">
        <v>11585</v>
      </c>
      <c r="E25" s="26">
        <v>12073</v>
      </c>
      <c r="F25" s="26">
        <v>14728</v>
      </c>
      <c r="G25" s="27"/>
      <c r="H25" s="7"/>
      <c r="I25" s="28">
        <f t="shared" si="1"/>
        <v>2206</v>
      </c>
      <c r="J25" s="27">
        <f t="shared" si="1"/>
        <v>-3143</v>
      </c>
      <c r="K25" s="7"/>
      <c r="L25" s="124">
        <f t="shared" si="2"/>
        <v>-0.5739480966888949</v>
      </c>
      <c r="M25" s="27">
        <f t="shared" ca="1" si="3"/>
        <v>5.6058683455530759E-6</v>
      </c>
      <c r="N25" s="44"/>
      <c r="O25" s="44"/>
      <c r="P25" s="7"/>
      <c r="Q25" s="28">
        <f t="shared" ca="1" si="4"/>
        <v>2224.6085193253616</v>
      </c>
      <c r="R25" s="27">
        <f t="shared" ca="1" si="5"/>
        <v>-3164.3545376118786</v>
      </c>
      <c r="S25" s="7"/>
      <c r="T25" s="28">
        <f t="shared" ca="1" si="6"/>
        <v>-0.57792606787784917</v>
      </c>
      <c r="U25" s="27">
        <f t="shared" ca="1" si="7"/>
        <v>-0.82293427405096498</v>
      </c>
      <c r="V25" s="7"/>
      <c r="W25" s="28">
        <f t="shared" ca="1" si="8"/>
        <v>-0.57631576819177555</v>
      </c>
      <c r="X25" s="27">
        <f t="shared" ca="1" si="11"/>
        <v>27.743097469785994</v>
      </c>
      <c r="Y25" s="7"/>
      <c r="Z25" s="28">
        <f t="shared" si="12"/>
        <v>28.026</v>
      </c>
      <c r="AA25" s="27">
        <f t="shared" si="9"/>
        <v>0.4891459761639308</v>
      </c>
      <c r="AB25" s="7"/>
      <c r="AC25" s="28">
        <f t="shared" ca="1" si="0"/>
        <v>-0.28290253021400602</v>
      </c>
      <c r="AD25" s="27">
        <f t="shared" ca="1" si="10"/>
        <v>-3.3489763380174509E-3</v>
      </c>
      <c r="AE25" s="7">
        <v>144</v>
      </c>
    </row>
    <row r="26" spans="1:31" s="26" customFormat="1" x14ac:dyDescent="0.25">
      <c r="A26" s="26">
        <v>6</v>
      </c>
      <c r="B26" s="26">
        <v>626</v>
      </c>
      <c r="C26" s="26">
        <v>14413</v>
      </c>
      <c r="D26" s="26">
        <v>11694</v>
      </c>
      <c r="E26" s="26">
        <v>11909</v>
      </c>
      <c r="F26" s="26">
        <v>14600</v>
      </c>
      <c r="G26" s="27"/>
      <c r="H26" s="7"/>
      <c r="I26" s="28">
        <f t="shared" si="1"/>
        <v>2504</v>
      </c>
      <c r="J26" s="27">
        <f t="shared" si="1"/>
        <v>-2906</v>
      </c>
      <c r="K26" s="7"/>
      <c r="L26" s="124">
        <f t="shared" si="2"/>
        <v>-0.65156896734740311</v>
      </c>
      <c r="M26" s="27">
        <f t="shared" ca="1" si="3"/>
        <v>5.2184445590437436E-6</v>
      </c>
      <c r="N26" s="44"/>
      <c r="O26" s="44"/>
      <c r="P26" s="7"/>
      <c r="Q26" s="28">
        <f t="shared" ca="1" si="4"/>
        <v>2522.6085193253616</v>
      </c>
      <c r="R26" s="27">
        <f t="shared" ca="1" si="5"/>
        <v>-2927.3545376118786</v>
      </c>
      <c r="S26" s="7"/>
      <c r="T26" s="28">
        <f t="shared" ca="1" si="6"/>
        <v>-0.65534282086224716</v>
      </c>
      <c r="U26" s="27">
        <f t="shared" ca="1" si="7"/>
        <v>-0.76129913783855097</v>
      </c>
      <c r="V26" s="7"/>
      <c r="W26" s="28">
        <f t="shared" ca="1" si="8"/>
        <v>-0.6538533588547949</v>
      </c>
      <c r="X26" s="27">
        <f t="shared" ca="1" si="11"/>
        <v>33.396982047043878</v>
      </c>
      <c r="Y26" s="7"/>
      <c r="Z26" s="28">
        <f t="shared" si="12"/>
        <v>33.659999999999997</v>
      </c>
      <c r="AA26" s="27">
        <f t="shared" si="9"/>
        <v>0.5874778262212913</v>
      </c>
      <c r="AB26" s="7"/>
      <c r="AC26" s="28">
        <f t="shared" ca="1" si="0"/>
        <v>-0.26301795295611896</v>
      </c>
      <c r="AD26" s="27">
        <f t="shared" ca="1" si="10"/>
        <v>3.4180659751719134E-2</v>
      </c>
      <c r="AE26" s="7">
        <v>143</v>
      </c>
    </row>
    <row r="27" spans="1:31" s="26" customFormat="1" x14ac:dyDescent="0.25">
      <c r="A27" s="26">
        <v>7</v>
      </c>
      <c r="B27" s="26">
        <v>602</v>
      </c>
      <c r="C27" s="26">
        <v>14560</v>
      </c>
      <c r="D27" s="26">
        <v>11827</v>
      </c>
      <c r="E27" s="26">
        <v>11790</v>
      </c>
      <c r="F27" s="26">
        <v>14484</v>
      </c>
      <c r="G27" s="27"/>
      <c r="H27" s="7"/>
      <c r="I27" s="28">
        <f t="shared" si="1"/>
        <v>2770</v>
      </c>
      <c r="J27" s="27">
        <f t="shared" si="1"/>
        <v>-2657</v>
      </c>
      <c r="K27" s="7"/>
      <c r="L27" s="124">
        <f t="shared" si="2"/>
        <v>-0.72028481138096678</v>
      </c>
      <c r="M27" s="27">
        <f t="shared" ca="1" si="3"/>
        <v>7.8345391251055205E-6</v>
      </c>
      <c r="N27" s="44"/>
      <c r="O27" s="44"/>
      <c r="P27" s="7"/>
      <c r="Q27" s="28">
        <f t="shared" ca="1" si="4"/>
        <v>2788.6085193253616</v>
      </c>
      <c r="R27" s="27">
        <f t="shared" ca="1" si="5"/>
        <v>-2678.3545376118786</v>
      </c>
      <c r="S27" s="7"/>
      <c r="T27" s="28">
        <f t="shared" ca="1" si="6"/>
        <v>-0.72444636547248176</v>
      </c>
      <c r="U27" s="27">
        <f t="shared" ca="1" si="7"/>
        <v>-0.69654323523563488</v>
      </c>
      <c r="V27" s="7"/>
      <c r="W27" s="28">
        <f t="shared" ca="1" si="8"/>
        <v>-0.72308383605486759</v>
      </c>
      <c r="X27" s="27">
        <f t="shared" ca="1" si="11"/>
        <v>38.809893958114742</v>
      </c>
      <c r="Y27" s="7"/>
      <c r="Z27" s="28">
        <f t="shared" si="12"/>
        <v>39.077999999999996</v>
      </c>
      <c r="AA27" s="27">
        <f t="shared" si="9"/>
        <v>0.68203976509434405</v>
      </c>
      <c r="AB27" s="7"/>
      <c r="AC27" s="28">
        <f t="shared" ca="1" si="0"/>
        <v>-0.26810604188525389</v>
      </c>
      <c r="AD27" s="27">
        <f t="shared" ca="1" si="10"/>
        <v>7.9398988120750857E-2</v>
      </c>
      <c r="AE27" s="7">
        <v>142</v>
      </c>
    </row>
    <row r="28" spans="1:31" s="26" customFormat="1" x14ac:dyDescent="0.25">
      <c r="A28" s="26">
        <v>8</v>
      </c>
      <c r="B28" s="26">
        <v>616</v>
      </c>
      <c r="C28" s="26">
        <v>14678</v>
      </c>
      <c r="D28" s="26">
        <v>11968</v>
      </c>
      <c r="E28" s="26">
        <v>11659</v>
      </c>
      <c r="F28" s="26">
        <v>14339</v>
      </c>
      <c r="G28" s="27"/>
      <c r="H28" s="7"/>
      <c r="I28" s="28">
        <f t="shared" si="1"/>
        <v>3019</v>
      </c>
      <c r="J28" s="27">
        <f t="shared" si="1"/>
        <v>-2371</v>
      </c>
      <c r="K28" s="7"/>
      <c r="L28" s="124">
        <f t="shared" si="2"/>
        <v>-0.78393190317408434</v>
      </c>
      <c r="M28" s="27">
        <f t="shared" ca="1" si="3"/>
        <v>1.5879041068170032E-5</v>
      </c>
      <c r="N28" s="44"/>
      <c r="O28" s="44"/>
      <c r="P28" s="7"/>
      <c r="Q28" s="28">
        <f t="shared" ca="1" si="4"/>
        <v>3037.6085193253616</v>
      </c>
      <c r="R28" s="27">
        <f t="shared" ca="1" si="5"/>
        <v>-2392.3545376118786</v>
      </c>
      <c r="S28" s="7"/>
      <c r="T28" s="28">
        <f t="shared" ca="1" si="6"/>
        <v>-0.78913351813394184</v>
      </c>
      <c r="U28" s="27">
        <f t="shared" ca="1" si="7"/>
        <v>-0.62216496959533774</v>
      </c>
      <c r="V28" s="7"/>
      <c r="W28" s="28">
        <f t="shared" ca="1" si="8"/>
        <v>-0.78791675462277977</v>
      </c>
      <c r="X28" s="27">
        <f t="shared" ca="1" si="11"/>
        <v>44.443065456893123</v>
      </c>
      <c r="Y28" s="7"/>
      <c r="Z28" s="28">
        <f t="shared" si="12"/>
        <v>44.621999999999993</v>
      </c>
      <c r="AA28" s="27">
        <f t="shared" si="9"/>
        <v>0.77880081882490959</v>
      </c>
      <c r="AB28" s="7"/>
      <c r="AC28" s="28">
        <f t="shared" ca="1" si="0"/>
        <v>-0.17893454310686963</v>
      </c>
      <c r="AD28" s="27">
        <f t="shared" ca="1" si="10"/>
        <v>-1.8633707732909954E-2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14783</v>
      </c>
      <c r="D29" s="26">
        <v>12128</v>
      </c>
      <c r="E29" s="26">
        <v>11545</v>
      </c>
      <c r="F29" s="26">
        <v>14183</v>
      </c>
      <c r="G29" s="27"/>
      <c r="H29" s="7"/>
      <c r="I29" s="28">
        <f t="shared" si="1"/>
        <v>3238</v>
      </c>
      <c r="J29" s="27">
        <f t="shared" si="1"/>
        <v>-2055</v>
      </c>
      <c r="K29" s="7"/>
      <c r="L29" s="124">
        <f t="shared" si="2"/>
        <v>-0.84160505885132897</v>
      </c>
      <c r="M29" s="27">
        <f t="shared" ca="1" si="3"/>
        <v>1.133159643833783E-5</v>
      </c>
      <c r="N29" s="44"/>
      <c r="O29" s="44"/>
      <c r="P29" s="7"/>
      <c r="Q29" s="28">
        <f t="shared" ca="1" si="4"/>
        <v>3256.6085193253616</v>
      </c>
      <c r="R29" s="27">
        <f t="shared" ca="1" si="5"/>
        <v>-2076.3545376118786</v>
      </c>
      <c r="S29" s="7"/>
      <c r="T29" s="28">
        <f t="shared" ca="1" si="6"/>
        <v>-0.84602703794462364</v>
      </c>
      <c r="U29" s="27">
        <f t="shared" ca="1" si="7"/>
        <v>-0.53998478797878557</v>
      </c>
      <c r="V29" s="7"/>
      <c r="W29" s="28">
        <f t="shared" ca="1" si="8"/>
        <v>-0.84497130252021835</v>
      </c>
      <c r="X29" s="27">
        <f t="shared" ca="1" si="11"/>
        <v>50.157952103979653</v>
      </c>
      <c r="Y29" s="7"/>
      <c r="Z29" s="28">
        <f t="shared" si="12"/>
        <v>50.309999999999995</v>
      </c>
      <c r="AA29" s="27">
        <f t="shared" si="9"/>
        <v>0.87807514667834707</v>
      </c>
      <c r="AB29" s="7"/>
      <c r="AC29" s="28">
        <f t="shared" ca="1" si="0"/>
        <v>-0.15204789602034197</v>
      </c>
      <c r="AD29" s="27">
        <f t="shared" ca="1" si="10"/>
        <v>-1.2908163881157009E-2</v>
      </c>
      <c r="AE29" s="7">
        <v>140</v>
      </c>
    </row>
    <row r="30" spans="1:31" s="26" customFormat="1" x14ac:dyDescent="0.25">
      <c r="A30" s="26">
        <v>10</v>
      </c>
      <c r="B30" s="26">
        <v>634</v>
      </c>
      <c r="C30" s="26">
        <v>14870</v>
      </c>
      <c r="D30" s="26">
        <v>12282</v>
      </c>
      <c r="E30" s="26">
        <v>11441</v>
      </c>
      <c r="F30" s="26">
        <v>14004</v>
      </c>
      <c r="G30" s="27"/>
      <c r="H30" s="7"/>
      <c r="I30" s="28">
        <f t="shared" si="1"/>
        <v>3429</v>
      </c>
      <c r="J30" s="27">
        <f t="shared" si="1"/>
        <v>-1722</v>
      </c>
      <c r="K30" s="7"/>
      <c r="L30" s="124">
        <f t="shared" si="2"/>
        <v>-0.89113326750935007</v>
      </c>
      <c r="M30" s="27">
        <f t="shared" ca="1" si="3"/>
        <v>1.315635256973464E-5</v>
      </c>
      <c r="N30" s="44"/>
      <c r="O30" s="44"/>
      <c r="P30" s="7"/>
      <c r="Q30" s="28">
        <f t="shared" ca="1" si="4"/>
        <v>3447.6085193253616</v>
      </c>
      <c r="R30" s="27">
        <f t="shared" ca="1" si="5"/>
        <v>-1743.3545376118786</v>
      </c>
      <c r="S30" s="7"/>
      <c r="T30" s="28">
        <f t="shared" ca="1" si="6"/>
        <v>-0.89564650042791227</v>
      </c>
      <c r="U30" s="27">
        <f t="shared" ca="1" si="7"/>
        <v>-0.45338352064235571</v>
      </c>
      <c r="V30" s="7"/>
      <c r="W30" s="28">
        <f t="shared" ca="1" si="8"/>
        <v>-0.89476043618060519</v>
      </c>
      <c r="X30" s="27">
        <f t="shared" ca="1" si="11"/>
        <v>55.867085795410617</v>
      </c>
      <c r="Y30" s="7"/>
      <c r="Z30" s="28">
        <f t="shared" si="12"/>
        <v>56.015999999999991</v>
      </c>
      <c r="AA30" s="27">
        <f t="shared" si="9"/>
        <v>0.97766363379714349</v>
      </c>
      <c r="AB30" s="7"/>
      <c r="AC30" s="28">
        <f t="shared" ca="1" si="0"/>
        <v>-0.14891420458937432</v>
      </c>
      <c r="AD30" s="27">
        <f t="shared" ca="1" si="10"/>
        <v>-1.2128740222529188E-2</v>
      </c>
      <c r="AE30" s="7">
        <v>139</v>
      </c>
    </row>
    <row r="31" spans="1:31" s="26" customFormat="1" x14ac:dyDescent="0.25">
      <c r="A31" s="26">
        <v>11</v>
      </c>
      <c r="B31" s="26">
        <v>635</v>
      </c>
      <c r="C31" s="26">
        <v>14952</v>
      </c>
      <c r="D31" s="26">
        <v>12465</v>
      </c>
      <c r="E31" s="26">
        <v>11367</v>
      </c>
      <c r="F31" s="26">
        <v>13832</v>
      </c>
      <c r="G31" s="27"/>
      <c r="H31" s="7"/>
      <c r="I31" s="28">
        <f t="shared" si="1"/>
        <v>3585</v>
      </c>
      <c r="J31" s="27">
        <f t="shared" si="1"/>
        <v>-1367</v>
      </c>
      <c r="K31" s="7"/>
      <c r="L31" s="124">
        <f t="shared" si="2"/>
        <v>-0.93188762903505118</v>
      </c>
      <c r="M31" s="27">
        <f t="shared" ca="1" si="3"/>
        <v>1.2820373661657591E-5</v>
      </c>
      <c r="N31" s="44"/>
      <c r="O31" s="44"/>
      <c r="P31" s="7"/>
      <c r="Q31" s="28">
        <f t="shared" ca="1" si="4"/>
        <v>3603.6085193253616</v>
      </c>
      <c r="R31" s="27">
        <f t="shared" ca="1" si="5"/>
        <v>-1388.3545376118786</v>
      </c>
      <c r="S31" s="7"/>
      <c r="T31" s="28">
        <f t="shared" ca="1" si="6"/>
        <v>-0.93617339125195964</v>
      </c>
      <c r="U31" s="27">
        <f t="shared" ca="1" si="7"/>
        <v>-0.36106084825667217</v>
      </c>
      <c r="V31" s="7"/>
      <c r="W31" s="28">
        <f t="shared" ca="1" si="8"/>
        <v>-0.93546818397271903</v>
      </c>
      <c r="X31" s="27">
        <f t="shared" ca="1" si="11"/>
        <v>61.633850997893774</v>
      </c>
      <c r="Y31" s="7"/>
      <c r="Z31" s="28">
        <f t="shared" si="12"/>
        <v>61.730999999999995</v>
      </c>
      <c r="AA31" s="27">
        <f t="shared" si="9"/>
        <v>1.0774092005486193</v>
      </c>
      <c r="AB31" s="7"/>
      <c r="AC31" s="28">
        <f t="shared" ca="1" si="0"/>
        <v>-9.7149002106220905E-2</v>
      </c>
      <c r="AD31" s="27">
        <f t="shared" ca="1" si="10"/>
        <v>2.7113119113693074E-3</v>
      </c>
      <c r="AE31" s="7">
        <v>138</v>
      </c>
    </row>
    <row r="32" spans="1:31" s="26" customFormat="1" x14ac:dyDescent="0.25">
      <c r="A32" s="26">
        <v>12</v>
      </c>
      <c r="B32" s="26">
        <v>630</v>
      </c>
      <c r="C32" s="26">
        <v>15011</v>
      </c>
      <c r="D32" s="26">
        <v>12650</v>
      </c>
      <c r="E32" s="26">
        <v>11305</v>
      </c>
      <c r="F32" s="26">
        <v>13653</v>
      </c>
      <c r="G32" s="27"/>
      <c r="H32" s="7"/>
      <c r="I32" s="28">
        <f t="shared" si="1"/>
        <v>3706</v>
      </c>
      <c r="J32" s="27">
        <f t="shared" si="1"/>
        <v>-1003</v>
      </c>
      <c r="K32" s="7"/>
      <c r="L32" s="124">
        <f t="shared" si="2"/>
        <v>-0.9631672601872534</v>
      </c>
      <c r="M32" s="27">
        <f t="shared" ca="1" si="3"/>
        <v>1.537161892935344E-5</v>
      </c>
      <c r="N32" s="44"/>
      <c r="O32" s="44"/>
      <c r="P32" s="7"/>
      <c r="Q32" s="28">
        <f t="shared" ca="1" si="4"/>
        <v>3724.6085193253616</v>
      </c>
      <c r="R32" s="27">
        <f t="shared" ca="1" si="5"/>
        <v>-1024.3545376118786</v>
      </c>
      <c r="S32" s="7"/>
      <c r="T32" s="28">
        <f t="shared" ca="1" si="6"/>
        <v>-0.96760771041676552</v>
      </c>
      <c r="U32" s="27">
        <f t="shared" ca="1" si="7"/>
        <v>-0.26639760107811217</v>
      </c>
      <c r="V32" s="7"/>
      <c r="W32" s="28">
        <f t="shared" ca="1" si="8"/>
        <v>-0.96708792581050584</v>
      </c>
      <c r="X32" s="27">
        <f t="shared" ca="1" si="11"/>
        <v>67.337899501923914</v>
      </c>
      <c r="Y32" s="7"/>
      <c r="Z32" s="28">
        <f t="shared" si="12"/>
        <v>67.400999999999996</v>
      </c>
      <c r="AA32" s="27">
        <f t="shared" si="9"/>
        <v>1.1763693691366979</v>
      </c>
      <c r="AB32" s="7"/>
      <c r="AC32" s="28">
        <f t="shared" ca="1" si="0"/>
        <v>-6.310049807608209E-2</v>
      </c>
      <c r="AD32" s="27">
        <f t="shared" ca="1" si="10"/>
        <v>-7.2553694850540751E-2</v>
      </c>
      <c r="AE32" s="7">
        <v>137</v>
      </c>
    </row>
    <row r="33" spans="1:31" s="26" customFormat="1" x14ac:dyDescent="0.25">
      <c r="A33" s="26">
        <v>13</v>
      </c>
      <c r="B33" s="26">
        <v>623</v>
      </c>
      <c r="C33" s="26">
        <v>15047</v>
      </c>
      <c r="D33" s="26">
        <v>12825</v>
      </c>
      <c r="E33" s="26">
        <v>11258</v>
      </c>
      <c r="F33" s="26">
        <v>13468</v>
      </c>
      <c r="G33" s="27"/>
      <c r="H33" s="7"/>
      <c r="I33" s="28">
        <f t="shared" si="1"/>
        <v>3789</v>
      </c>
      <c r="J33" s="27">
        <f t="shared" si="1"/>
        <v>-643</v>
      </c>
      <c r="K33" s="7"/>
      <c r="L33" s="124">
        <f t="shared" si="2"/>
        <v>-0.98483198927198523</v>
      </c>
      <c r="M33" s="27">
        <f t="shared" ca="1" si="3"/>
        <v>1.6013503301554649E-5</v>
      </c>
      <c r="N33" s="44"/>
      <c r="O33" s="44"/>
      <c r="P33" s="7"/>
      <c r="Q33" s="28">
        <f t="shared" ca="1" si="4"/>
        <v>3807.6085193253616</v>
      </c>
      <c r="R33" s="27">
        <f t="shared" ca="1" si="5"/>
        <v>-664.35453761187853</v>
      </c>
      <c r="S33" s="7"/>
      <c r="T33" s="28">
        <f t="shared" ca="1" si="6"/>
        <v>-0.98917009463725225</v>
      </c>
      <c r="U33" s="27">
        <f t="shared" ca="1" si="7"/>
        <v>-0.17277460936305275</v>
      </c>
      <c r="V33" s="7"/>
      <c r="W33" s="28">
        <f t="shared" ca="1" si="8"/>
        <v>-0.9888336768286986</v>
      </c>
      <c r="X33" s="27">
        <f t="shared" ca="1" si="11"/>
        <v>72.827854052968064</v>
      </c>
      <c r="Y33" s="7"/>
      <c r="Z33" s="28">
        <f t="shared" si="12"/>
        <v>73.007999999999996</v>
      </c>
      <c r="AA33" s="27">
        <f t="shared" si="9"/>
        <v>1.27422998029602</v>
      </c>
      <c r="AB33" s="7"/>
      <c r="AC33" s="28">
        <f t="shared" ca="1" si="0"/>
        <v>-0.18014594703193154</v>
      </c>
      <c r="AD33" s="27">
        <f t="shared" ca="1" si="10"/>
        <v>0.10086396309974077</v>
      </c>
      <c r="AE33" s="7">
        <v>136</v>
      </c>
    </row>
    <row r="34" spans="1:31" s="26" customFormat="1" x14ac:dyDescent="0.25">
      <c r="A34" s="26">
        <v>14</v>
      </c>
      <c r="B34" s="26">
        <v>623</v>
      </c>
      <c r="C34" s="26">
        <v>15071</v>
      </c>
      <c r="D34" s="26">
        <v>13016</v>
      </c>
      <c r="E34" s="26">
        <v>11235</v>
      </c>
      <c r="F34" s="26">
        <v>13282</v>
      </c>
      <c r="G34" s="27"/>
      <c r="H34" s="7"/>
      <c r="I34" s="28">
        <f t="shared" si="1"/>
        <v>3836</v>
      </c>
      <c r="J34" s="27">
        <f t="shared" si="1"/>
        <v>-266</v>
      </c>
      <c r="K34" s="7"/>
      <c r="L34" s="124">
        <f t="shared" si="2"/>
        <v>-0.99707280305282797</v>
      </c>
      <c r="M34" s="27">
        <f t="shared" ca="1" si="3"/>
        <v>1.7329773702185293E-5</v>
      </c>
      <c r="N34" s="44"/>
      <c r="O34" s="44"/>
      <c r="P34" s="7"/>
      <c r="Q34" s="28">
        <f t="shared" ca="1" si="4"/>
        <v>3854.6085193253616</v>
      </c>
      <c r="R34" s="27">
        <f t="shared" ca="1" si="5"/>
        <v>-287.35453761187858</v>
      </c>
      <c r="S34" s="7"/>
      <c r="T34" s="28">
        <f t="shared" ca="1" si="6"/>
        <v>-1.001380119436805</v>
      </c>
      <c r="U34" s="27">
        <f t="shared" ca="1" si="7"/>
        <v>-7.4730531928115615E-2</v>
      </c>
      <c r="V34" s="7"/>
      <c r="W34" s="28">
        <f t="shared" ca="1" si="8"/>
        <v>-1.0012357075319369</v>
      </c>
      <c r="X34" s="27">
        <f t="shared" ca="1" si="11"/>
        <v>78.470302125294666</v>
      </c>
      <c r="Y34" s="7"/>
      <c r="Z34" s="28">
        <f t="shared" si="12"/>
        <v>78.614999999999995</v>
      </c>
      <c r="AA34" s="27">
        <f t="shared" si="9"/>
        <v>1.3720905914553421</v>
      </c>
      <c r="AB34" s="7"/>
      <c r="AC34" s="28">
        <f t="shared" ca="1" si="0"/>
        <v>-0.14469787470532935</v>
      </c>
      <c r="AD34" s="27">
        <f t="shared" ca="1" si="10"/>
        <v>4.810455949719028E-2</v>
      </c>
      <c r="AE34" s="7">
        <v>135</v>
      </c>
    </row>
    <row r="35" spans="1:31" s="26" customFormat="1" x14ac:dyDescent="0.25">
      <c r="A35" s="26">
        <v>15</v>
      </c>
      <c r="B35" s="26">
        <v>610</v>
      </c>
      <c r="C35" s="26">
        <v>15075</v>
      </c>
      <c r="D35" s="26">
        <v>13202</v>
      </c>
      <c r="E35" s="26">
        <v>11230</v>
      </c>
      <c r="F35" s="26">
        <v>13097</v>
      </c>
      <c r="G35" s="27"/>
      <c r="H35" s="7"/>
      <c r="I35" s="28">
        <f t="shared" si="1"/>
        <v>3845</v>
      </c>
      <c r="J35" s="27">
        <f t="shared" si="1"/>
        <v>105</v>
      </c>
      <c r="K35" s="7"/>
      <c r="L35" s="124">
        <f t="shared" si="2"/>
        <v>-0.99981403302174121</v>
      </c>
      <c r="M35" s="27">
        <f t="shared" ca="1" si="3"/>
        <v>1.5592199461215979E-5</v>
      </c>
      <c r="N35" s="44"/>
      <c r="O35" s="44"/>
      <c r="P35" s="7"/>
      <c r="Q35" s="28">
        <f t="shared" ca="1" si="4"/>
        <v>3863.6085193253616</v>
      </c>
      <c r="R35" s="27">
        <f t="shared" ca="1" si="5"/>
        <v>83.64546238812143</v>
      </c>
      <c r="S35" s="7"/>
      <c r="T35" s="28">
        <f t="shared" ca="1" si="6"/>
        <v>-1.0037182092920385</v>
      </c>
      <c r="U35" s="27">
        <f t="shared" ca="1" si="7"/>
        <v>2.1753162311570561E-2</v>
      </c>
      <c r="V35" s="7"/>
      <c r="W35" s="28">
        <f t="shared" ca="1" si="8"/>
        <v>-1.0037627289408031</v>
      </c>
      <c r="X35" s="27">
        <f t="shared" ca="1" si="11"/>
        <v>83.980344886298496</v>
      </c>
      <c r="Y35" s="7"/>
      <c r="Z35" s="28">
        <f t="shared" si="12"/>
        <v>84.10499999999999</v>
      </c>
      <c r="AA35" s="27">
        <f t="shared" si="9"/>
        <v>1.4679091673898306</v>
      </c>
      <c r="AB35" s="7"/>
      <c r="AC35" s="28">
        <f t="shared" ca="1" si="0"/>
        <v>-0.12465511370149329</v>
      </c>
      <c r="AD35" s="27">
        <f t="shared" ca="1" si="10"/>
        <v>1.6190916597125238E-2</v>
      </c>
      <c r="AE35" s="7">
        <v>134</v>
      </c>
    </row>
    <row r="36" spans="1:31" s="26" customFormat="1" x14ac:dyDescent="0.25">
      <c r="A36" s="26">
        <v>16</v>
      </c>
      <c r="B36" s="26">
        <v>610</v>
      </c>
      <c r="C36" s="26">
        <v>15058</v>
      </c>
      <c r="D36" s="26">
        <v>13382</v>
      </c>
      <c r="E36" s="26">
        <v>11239</v>
      </c>
      <c r="F36" s="26">
        <v>12913</v>
      </c>
      <c r="G36" s="27"/>
      <c r="H36" s="7"/>
      <c r="I36" s="28">
        <f t="shared" si="1"/>
        <v>3819</v>
      </c>
      <c r="J36" s="27">
        <f t="shared" si="1"/>
        <v>469</v>
      </c>
      <c r="K36" s="7"/>
      <c r="L36" s="124">
        <f t="shared" si="2"/>
        <v>-0.99338279197644541</v>
      </c>
      <c r="M36" s="27">
        <f t="shared" ca="1" si="3"/>
        <v>1.4522231856976217E-5</v>
      </c>
      <c r="N36" s="44"/>
      <c r="O36" s="44"/>
      <c r="P36" s="7"/>
      <c r="Q36" s="28">
        <f t="shared" ca="1" si="4"/>
        <v>3837.6085193253616</v>
      </c>
      <c r="R36" s="27">
        <f t="shared" ca="1" si="5"/>
        <v>447.64546238812142</v>
      </c>
      <c r="S36" s="7"/>
      <c r="T36" s="28">
        <f t="shared" ca="1" si="6"/>
        <v>-0.99696372748803064</v>
      </c>
      <c r="U36" s="27">
        <f t="shared" ca="1" si="7"/>
        <v>0.11641640949013057</v>
      </c>
      <c r="V36" s="7"/>
      <c r="W36" s="28">
        <f t="shared" ca="1" si="8"/>
        <v>-0.99719359659712281</v>
      </c>
      <c r="X36" s="27">
        <f t="shared" ca="1" si="11"/>
        <v>89.39764564493953</v>
      </c>
      <c r="Y36" s="7"/>
      <c r="Z36" s="28">
        <f t="shared" si="12"/>
        <v>89.594999999999985</v>
      </c>
      <c r="AA36" s="27">
        <f t="shared" si="9"/>
        <v>1.5637277433243193</v>
      </c>
      <c r="AB36" s="7"/>
      <c r="AC36" s="28">
        <f t="shared" ca="1" si="0"/>
        <v>-0.19735435506045462</v>
      </c>
      <c r="AD36" s="27">
        <f t="shared" ca="1" si="10"/>
        <v>0.13332692693902004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15031</v>
      </c>
      <c r="D37" s="26">
        <v>13574</v>
      </c>
      <c r="E37" s="26">
        <v>11272</v>
      </c>
      <c r="F37" s="26">
        <v>12726</v>
      </c>
      <c r="G37" s="27"/>
      <c r="H37" s="7"/>
      <c r="I37" s="28">
        <f t="shared" si="1"/>
        <v>3759</v>
      </c>
      <c r="J37" s="27">
        <f t="shared" si="1"/>
        <v>848</v>
      </c>
      <c r="K37" s="7"/>
      <c r="L37" s="124">
        <f t="shared" si="2"/>
        <v>-0.97727552341701773</v>
      </c>
      <c r="M37" s="27">
        <f t="shared" ca="1" si="3"/>
        <v>2.0464572515722329E-5</v>
      </c>
      <c r="N37" s="44"/>
      <c r="O37" s="44"/>
      <c r="P37" s="7"/>
      <c r="Q37" s="28">
        <f t="shared" ca="1" si="4"/>
        <v>3777.6085193253616</v>
      </c>
      <c r="R37" s="27">
        <f t="shared" ca="1" si="5"/>
        <v>826.64546238812147</v>
      </c>
      <c r="S37" s="7"/>
      <c r="T37" s="28">
        <f t="shared" ca="1" si="6"/>
        <v>-0.98137646178647397</v>
      </c>
      <c r="U37" s="27">
        <f t="shared" ca="1" si="7"/>
        <v>0.21498061465681809</v>
      </c>
      <c r="V37" s="7"/>
      <c r="W37" s="28">
        <f t="shared" ca="1" si="8"/>
        <v>-0.98179930198318588</v>
      </c>
      <c r="X37" s="27">
        <f t="shared" ca="1" si="11"/>
        <v>95.089741597406658</v>
      </c>
      <c r="Y37" s="7"/>
      <c r="Z37" s="28">
        <f t="shared" si="12"/>
        <v>95.237999999999985</v>
      </c>
      <c r="AA37" s="27">
        <f t="shared" si="9"/>
        <v>1.6622166730143593</v>
      </c>
      <c r="AB37" s="7"/>
      <c r="AC37" s="28">
        <f t="shared" ca="1" si="0"/>
        <v>-0.14825840259332779</v>
      </c>
      <c r="AD37" s="27">
        <f t="shared" ca="1" si="10"/>
        <v>-9.1927290824855845E-5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14980</v>
      </c>
      <c r="D38" s="26">
        <v>13763</v>
      </c>
      <c r="E38" s="26">
        <v>11320</v>
      </c>
      <c r="F38" s="26">
        <v>12546</v>
      </c>
      <c r="G38" s="27"/>
      <c r="H38" s="7"/>
      <c r="I38" s="28">
        <f t="shared" si="1"/>
        <v>3660</v>
      </c>
      <c r="J38" s="27">
        <f t="shared" si="1"/>
        <v>1217</v>
      </c>
      <c r="K38" s="7"/>
      <c r="L38" s="124">
        <f t="shared" si="2"/>
        <v>-0.95126125494254998</v>
      </c>
      <c r="M38" s="27">
        <f t="shared" ca="1" si="3"/>
        <v>2.5069227088004485E-5</v>
      </c>
      <c r="N38" s="44"/>
      <c r="O38" s="44"/>
      <c r="P38" s="7"/>
      <c r="Q38" s="28">
        <f t="shared" ca="1" si="4"/>
        <v>3678.6085193253616</v>
      </c>
      <c r="R38" s="27">
        <f t="shared" ca="1" si="5"/>
        <v>1195.6454623881214</v>
      </c>
      <c r="S38" s="7"/>
      <c r="T38" s="28">
        <f t="shared" ca="1" si="6"/>
        <v>-0.9556574733789055</v>
      </c>
      <c r="U38" s="27">
        <f t="shared" ca="1" si="7"/>
        <v>0.31094418116475392</v>
      </c>
      <c r="V38" s="7"/>
      <c r="W38" s="28">
        <f t="shared" ca="1" si="8"/>
        <v>-0.95626817286558452</v>
      </c>
      <c r="X38" s="27">
        <f t="shared" ca="1" si="11"/>
        <v>100.75151767310257</v>
      </c>
      <c r="Y38" s="7"/>
      <c r="Z38" s="28">
        <f t="shared" si="12"/>
        <v>100.96199999999999</v>
      </c>
      <c r="AA38" s="27">
        <f t="shared" si="9"/>
        <v>1.7621193193985147</v>
      </c>
      <c r="AB38" s="7"/>
      <c r="AC38" s="28">
        <f t="shared" ca="1" si="0"/>
        <v>-0.21048232689742008</v>
      </c>
      <c r="AD38" s="27">
        <f t="shared" ca="1" si="10"/>
        <v>6.7169616827996492E-2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14912</v>
      </c>
      <c r="D39" s="26">
        <v>13939</v>
      </c>
      <c r="E39" s="26">
        <v>11389</v>
      </c>
      <c r="F39" s="26">
        <v>12366</v>
      </c>
      <c r="G39" s="27"/>
      <c r="H39" s="7"/>
      <c r="I39" s="28">
        <f t="shared" si="1"/>
        <v>3523</v>
      </c>
      <c r="J39" s="27">
        <f t="shared" si="1"/>
        <v>1573</v>
      </c>
      <c r="K39" s="7"/>
      <c r="L39" s="124">
        <f t="shared" si="2"/>
        <v>-0.91626487848463423</v>
      </c>
      <c r="M39" s="27">
        <f t="shared" ca="1" si="3"/>
        <v>2.1101081098098967E-5</v>
      </c>
      <c r="N39" s="44"/>
      <c r="O39" s="44"/>
      <c r="P39" s="7"/>
      <c r="Q39" s="28">
        <f t="shared" ca="1" si="4"/>
        <v>3541.6085193253616</v>
      </c>
      <c r="R39" s="27">
        <f t="shared" ca="1" si="5"/>
        <v>1551.6454623881214</v>
      </c>
      <c r="S39" s="7"/>
      <c r="T39" s="28">
        <f t="shared" ca="1" si="6"/>
        <v>-0.92006655002701776</v>
      </c>
      <c r="U39" s="27">
        <f t="shared" ca="1" si="7"/>
        <v>0.40352691741631258</v>
      </c>
      <c r="V39" s="7"/>
      <c r="W39" s="28">
        <f t="shared" ca="1" si="8"/>
        <v>-0.92085846979189034</v>
      </c>
      <c r="X39" s="27">
        <f t="shared" ca="1" si="11"/>
        <v>106.402231272839</v>
      </c>
      <c r="Y39" s="7"/>
      <c r="Z39" s="28">
        <f t="shared" si="12"/>
        <v>106.61399999999999</v>
      </c>
      <c r="AA39" s="27">
        <f t="shared" si="9"/>
        <v>1.8607653287212345</v>
      </c>
      <c r="AB39" s="7"/>
      <c r="AC39" s="28">
        <f t="shared" ca="1" si="0"/>
        <v>-0.21176872716098671</v>
      </c>
      <c r="AD39" s="27">
        <f t="shared" ca="1" si="10"/>
        <v>2.4389174845836692E-2</v>
      </c>
      <c r="AE39" s="7">
        <v>130</v>
      </c>
    </row>
    <row r="40" spans="1:31" s="26" customFormat="1" x14ac:dyDescent="0.25">
      <c r="A40" s="26">
        <v>20</v>
      </c>
      <c r="B40" s="26">
        <v>638</v>
      </c>
      <c r="C40" s="26">
        <v>14816</v>
      </c>
      <c r="D40" s="26">
        <v>14106</v>
      </c>
      <c r="E40" s="26">
        <v>11468</v>
      </c>
      <c r="F40" s="26">
        <v>12185</v>
      </c>
      <c r="G40" s="27"/>
      <c r="H40" s="7"/>
      <c r="I40" s="28">
        <f t="shared" si="1"/>
        <v>3348</v>
      </c>
      <c r="J40" s="27">
        <f t="shared" si="1"/>
        <v>1921</v>
      </c>
      <c r="K40" s="7"/>
      <c r="L40" s="124">
        <f t="shared" si="2"/>
        <v>-0.87159054120830903</v>
      </c>
      <c r="M40" s="27">
        <f t="shared" ca="1" si="3"/>
        <v>1.5857898846337439E-5</v>
      </c>
      <c r="N40" s="44"/>
      <c r="O40" s="44"/>
      <c r="P40" s="7"/>
      <c r="Q40" s="28">
        <f t="shared" ca="1" si="4"/>
        <v>3366.6085193253616</v>
      </c>
      <c r="R40" s="27">
        <f t="shared" ca="1" si="5"/>
        <v>1899.6454623881214</v>
      </c>
      <c r="S40" s="7"/>
      <c r="T40" s="28">
        <f t="shared" ca="1" si="6"/>
        <v>-0.87460369173081087</v>
      </c>
      <c r="U40" s="27">
        <f t="shared" ca="1" si="7"/>
        <v>0.49402914274086995</v>
      </c>
      <c r="V40" s="7"/>
      <c r="W40" s="28">
        <f t="shared" ca="1" si="8"/>
        <v>-0.87557273894904686</v>
      </c>
      <c r="X40" s="27">
        <f t="shared" ca="1" si="11"/>
        <v>112.1720771444086</v>
      </c>
      <c r="Y40" s="7"/>
      <c r="Z40" s="28">
        <f t="shared" si="12"/>
        <v>112.35599999999999</v>
      </c>
      <c r="AA40" s="27">
        <f t="shared" si="9"/>
        <v>1.9609821343707488</v>
      </c>
      <c r="AB40" s="7"/>
      <c r="AC40" s="28">
        <f t="shared" ca="1" si="0"/>
        <v>-0.18392285559139054</v>
      </c>
      <c r="AD40" s="27">
        <f t="shared" ca="1" si="10"/>
        <v>-2.1625814786759179E-2</v>
      </c>
      <c r="AE40" s="7">
        <v>129</v>
      </c>
    </row>
    <row r="41" spans="1:31" s="26" customFormat="1" x14ac:dyDescent="0.25">
      <c r="A41" s="26">
        <v>21</v>
      </c>
      <c r="B41" s="26">
        <v>624</v>
      </c>
      <c r="C41" s="26">
        <v>14711</v>
      </c>
      <c r="D41" s="26">
        <v>14269</v>
      </c>
      <c r="E41" s="26">
        <v>11568</v>
      </c>
      <c r="F41" s="26">
        <v>12027</v>
      </c>
      <c r="G41" s="27"/>
      <c r="H41" s="7"/>
      <c r="I41" s="28">
        <f t="shared" si="1"/>
        <v>3143</v>
      </c>
      <c r="J41" s="27">
        <f t="shared" si="1"/>
        <v>2242</v>
      </c>
      <c r="K41" s="7"/>
      <c r="L41" s="124">
        <f t="shared" si="2"/>
        <v>-0.81943224878800092</v>
      </c>
      <c r="M41" s="27">
        <f t="shared" ca="1" si="3"/>
        <v>9.2864158695065075E-6</v>
      </c>
      <c r="N41" s="44"/>
      <c r="O41" s="44"/>
      <c r="P41" s="7"/>
      <c r="Q41" s="28">
        <f t="shared" ca="1" si="4"/>
        <v>3161.6085193253616</v>
      </c>
      <c r="R41" s="27">
        <f t="shared" ca="1" si="5"/>
        <v>2220.6454623881214</v>
      </c>
      <c r="S41" s="7"/>
      <c r="T41" s="28">
        <f t="shared" ca="1" si="6"/>
        <v>-0.8213472005838256</v>
      </c>
      <c r="U41" s="27">
        <f t="shared" ca="1" si="7"/>
        <v>0.57750964368679791</v>
      </c>
      <c r="V41" s="7"/>
      <c r="W41" s="28">
        <f t="shared" ca="1" si="8"/>
        <v>-0.822479610904571</v>
      </c>
      <c r="X41" s="27">
        <f t="shared" ca="1" si="11"/>
        <v>117.81371940165127</v>
      </c>
      <c r="Y41" s="7"/>
      <c r="Z41" s="28">
        <f t="shared" si="12"/>
        <v>117.97199999999999</v>
      </c>
      <c r="AA41" s="27">
        <f t="shared" si="9"/>
        <v>2.0589998251627506</v>
      </c>
      <c r="AB41" s="7"/>
      <c r="AC41" s="28">
        <f t="shared" ca="1" si="0"/>
        <v>-0.15828059834872477</v>
      </c>
      <c r="AD41" s="27">
        <f t="shared" ca="1" si="10"/>
        <v>4.8705786023546693E-2</v>
      </c>
      <c r="AE41" s="7">
        <v>128</v>
      </c>
    </row>
    <row r="42" spans="1:31" s="26" customFormat="1" x14ac:dyDescent="0.25">
      <c r="A42" s="26">
        <v>22</v>
      </c>
      <c r="B42" s="26">
        <v>612</v>
      </c>
      <c r="C42" s="26">
        <v>14602</v>
      </c>
      <c r="D42" s="26">
        <v>14412</v>
      </c>
      <c r="E42" s="26">
        <v>11682</v>
      </c>
      <c r="F42" s="26">
        <v>11881</v>
      </c>
      <c r="G42" s="27"/>
      <c r="H42" s="7"/>
      <c r="I42" s="28">
        <f t="shared" si="1"/>
        <v>2920</v>
      </c>
      <c r="J42" s="27">
        <f t="shared" si="1"/>
        <v>2531</v>
      </c>
      <c r="K42" s="7"/>
      <c r="L42" s="124">
        <f t="shared" si="2"/>
        <v>-0.7606326194041273</v>
      </c>
      <c r="M42" s="27">
        <f t="shared" ca="1" si="3"/>
        <v>1.6494800878228375E-5</v>
      </c>
      <c r="N42" s="44"/>
      <c r="O42" s="44"/>
      <c r="P42" s="7"/>
      <c r="Q42" s="28">
        <f t="shared" ca="1" si="4"/>
        <v>2938.6085193253616</v>
      </c>
      <c r="R42" s="27">
        <f t="shared" ca="1" si="5"/>
        <v>2509.6454623881214</v>
      </c>
      <c r="S42" s="7"/>
      <c r="T42" s="28">
        <f t="shared" ca="1" si="6"/>
        <v>-0.76341452972637336</v>
      </c>
      <c r="U42" s="27">
        <f t="shared" ca="1" si="7"/>
        <v>0.65266810092472061</v>
      </c>
      <c r="V42" s="7"/>
      <c r="W42" s="28">
        <f t="shared" ca="1" si="8"/>
        <v>-0.7646939985883735</v>
      </c>
      <c r="X42" s="27">
        <f t="shared" ca="1" si="11"/>
        <v>123.21968056186267</v>
      </c>
      <c r="Y42" s="7"/>
      <c r="Z42" s="28">
        <f t="shared" si="12"/>
        <v>123.47999999999999</v>
      </c>
      <c r="AA42" s="27">
        <f t="shared" si="9"/>
        <v>2.1551325603625977</v>
      </c>
      <c r="AB42" s="7"/>
      <c r="AC42" s="28">
        <f t="shared" ca="1" si="0"/>
        <v>-0.26031943813731573</v>
      </c>
      <c r="AD42" s="27">
        <f t="shared" ca="1" si="10"/>
        <v>0.10045672498719682</v>
      </c>
      <c r="AE42" s="7">
        <v>127</v>
      </c>
    </row>
    <row r="43" spans="1:31" s="26" customFormat="1" x14ac:dyDescent="0.25">
      <c r="A43" s="26">
        <v>23</v>
      </c>
      <c r="B43" s="26">
        <v>611</v>
      </c>
      <c r="C43" s="26">
        <v>14476</v>
      </c>
      <c r="D43" s="26">
        <v>14553</v>
      </c>
      <c r="E43" s="26">
        <v>11811</v>
      </c>
      <c r="F43" s="26">
        <v>11747</v>
      </c>
      <c r="G43" s="27"/>
      <c r="H43" s="7"/>
      <c r="I43" s="28">
        <f t="shared" si="1"/>
        <v>2665</v>
      </c>
      <c r="J43" s="27">
        <f t="shared" si="1"/>
        <v>2806</v>
      </c>
      <c r="K43" s="7"/>
      <c r="L43" s="124">
        <f t="shared" si="2"/>
        <v>-0.694921975601271</v>
      </c>
      <c r="M43" s="27">
        <f t="shared" ca="1" si="3"/>
        <v>1.3439974190109285E-5</v>
      </c>
      <c r="N43" s="44"/>
      <c r="O43" s="44"/>
      <c r="P43" s="7"/>
      <c r="Q43" s="28">
        <f t="shared" ca="1" si="4"/>
        <v>2683.6085193253616</v>
      </c>
      <c r="R43" s="27">
        <f t="shared" ca="1" si="5"/>
        <v>2784.6454623881214</v>
      </c>
      <c r="S43" s="7"/>
      <c r="T43" s="28">
        <f t="shared" ca="1" si="6"/>
        <v>-0.69716865049475751</v>
      </c>
      <c r="U43" s="27">
        <f t="shared" ca="1" si="7"/>
        <v>0.72418566404039086</v>
      </c>
      <c r="V43" s="7"/>
      <c r="W43" s="28">
        <f t="shared" ca="1" si="8"/>
        <v>-0.69858803263712155</v>
      </c>
      <c r="X43" s="27">
        <f t="shared" ca="1" si="11"/>
        <v>128.76956468112189</v>
      </c>
      <c r="Y43" s="7"/>
      <c r="Z43" s="28">
        <f t="shared" si="12"/>
        <v>128.97899999999998</v>
      </c>
      <c r="AA43" s="27">
        <f t="shared" si="9"/>
        <v>2.251108215929766</v>
      </c>
      <c r="AB43" s="7"/>
      <c r="AC43" s="28">
        <f t="shared" ca="1" si="0"/>
        <v>-0.20943531887809286</v>
      </c>
      <c r="AD43" s="27">
        <f t="shared" ca="1" si="10"/>
        <v>-5.1812193712805765E-3</v>
      </c>
      <c r="AE43" s="7">
        <v>126</v>
      </c>
    </row>
    <row r="44" spans="1:31" s="26" customFormat="1" x14ac:dyDescent="0.25">
      <c r="A44" s="26">
        <v>24</v>
      </c>
      <c r="B44" s="26">
        <v>615</v>
      </c>
      <c r="C44" s="26">
        <v>14332</v>
      </c>
      <c r="D44" s="26">
        <v>14680</v>
      </c>
      <c r="E44" s="26">
        <v>11955</v>
      </c>
      <c r="F44" s="26">
        <v>11629</v>
      </c>
      <c r="G44" s="27"/>
      <c r="H44" s="7"/>
      <c r="I44" s="28">
        <f t="shared" si="1"/>
        <v>2377</v>
      </c>
      <c r="J44" s="27">
        <f t="shared" si="1"/>
        <v>3051</v>
      </c>
      <c r="K44" s="7"/>
      <c r="L44" s="124">
        <f t="shared" si="2"/>
        <v>-0.62232339080863963</v>
      </c>
      <c r="M44" s="27">
        <f t="shared" ca="1" si="3"/>
        <v>2.4661127675824493E-6</v>
      </c>
      <c r="N44" s="44"/>
      <c r="O44" s="44"/>
      <c r="P44" s="7"/>
      <c r="Q44" s="28">
        <f t="shared" ca="1" si="4"/>
        <v>2395.6085193253616</v>
      </c>
      <c r="R44" s="27">
        <f t="shared" ca="1" si="5"/>
        <v>3029.6454623881214</v>
      </c>
      <c r="S44" s="7"/>
      <c r="T44" s="28">
        <f t="shared" ca="1" si="6"/>
        <v>-0.62234977512728562</v>
      </c>
      <c r="U44" s="27">
        <f t="shared" ca="1" si="7"/>
        <v>0.78790131117980633</v>
      </c>
      <c r="V44" s="7"/>
      <c r="W44" s="28">
        <f t="shared" ca="1" si="8"/>
        <v>-0.62389377699285753</v>
      </c>
      <c r="X44" s="27">
        <f t="shared" ca="1" si="11"/>
        <v>134.36516757172973</v>
      </c>
      <c r="Y44" s="7"/>
      <c r="Z44" s="28">
        <f t="shared" si="12"/>
        <v>134.51399999999998</v>
      </c>
      <c r="AA44" s="27">
        <f t="shared" si="9"/>
        <v>2.3477121900276519</v>
      </c>
      <c r="AB44" s="7"/>
      <c r="AC44" s="28">
        <f t="shared" ca="1" si="0"/>
        <v>-0.14883242827025356</v>
      </c>
      <c r="AD44" s="27">
        <f t="shared" ca="1" si="10"/>
        <v>5.203274095396182E-2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14173</v>
      </c>
      <c r="D45" s="26">
        <v>14782</v>
      </c>
      <c r="E45" s="26">
        <v>12108</v>
      </c>
      <c r="F45" s="26">
        <v>11513</v>
      </c>
      <c r="G45" s="27"/>
      <c r="H45" s="7"/>
      <c r="I45" s="28">
        <f t="shared" si="1"/>
        <v>2065</v>
      </c>
      <c r="J45" s="27">
        <f t="shared" si="1"/>
        <v>3269</v>
      </c>
      <c r="K45" s="7"/>
      <c r="L45" s="124">
        <f t="shared" si="2"/>
        <v>-0.54154682309745283</v>
      </c>
      <c r="M45" s="27">
        <f t="shared" ca="1" si="3"/>
        <v>1.9713019480193627E-6</v>
      </c>
      <c r="N45" s="44"/>
      <c r="O45" s="44"/>
      <c r="P45" s="7"/>
      <c r="Q45" s="28">
        <f t="shared" ca="1" si="4"/>
        <v>2083.6085193253616</v>
      </c>
      <c r="R45" s="27">
        <f t="shared" ca="1" si="5"/>
        <v>3247.6454623881214</v>
      </c>
      <c r="S45" s="7"/>
      <c r="T45" s="28">
        <f t="shared" ca="1" si="6"/>
        <v>-0.541295993479191</v>
      </c>
      <c r="U45" s="27">
        <f t="shared" ca="1" si="7"/>
        <v>0.84459523394059222</v>
      </c>
      <c r="V45" s="7"/>
      <c r="W45" s="28">
        <f t="shared" ca="1" si="8"/>
        <v>-0.5429508537053882</v>
      </c>
      <c r="X45" s="27">
        <f t="shared" ca="1" si="11"/>
        <v>140.00377552570757</v>
      </c>
      <c r="Y45" s="7"/>
      <c r="Z45" s="28">
        <f t="shared" si="12"/>
        <v>140.21099999999998</v>
      </c>
      <c r="AA45" s="27">
        <f t="shared" si="9"/>
        <v>2.4471435975137692</v>
      </c>
      <c r="AB45" s="7"/>
      <c r="AC45" s="28">
        <f t="shared" ca="1" si="0"/>
        <v>-0.20722447429241697</v>
      </c>
      <c r="AD45" s="27">
        <f t="shared" ca="1" si="10"/>
        <v>4.0468126064780563E-2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14011</v>
      </c>
      <c r="D46" s="26">
        <v>14888</v>
      </c>
      <c r="E46" s="26">
        <v>12280</v>
      </c>
      <c r="F46" s="26">
        <v>11421</v>
      </c>
      <c r="G46" s="27"/>
      <c r="H46" s="7"/>
      <c r="I46" s="28">
        <f t="shared" si="1"/>
        <v>1731</v>
      </c>
      <c r="J46" s="27">
        <f t="shared" si="1"/>
        <v>3467</v>
      </c>
      <c r="K46" s="7"/>
      <c r="L46" s="124">
        <f t="shared" si="2"/>
        <v>-0.45625946898760678</v>
      </c>
      <c r="M46" s="27">
        <f t="shared" ca="1" si="3"/>
        <v>5.2601277109887921E-10</v>
      </c>
      <c r="N46" s="44"/>
      <c r="O46" s="44"/>
      <c r="P46" s="7"/>
      <c r="Q46" s="28">
        <f t="shared" ca="1" si="4"/>
        <v>1749.6085193253616</v>
      </c>
      <c r="R46" s="27">
        <f t="shared" ca="1" si="5"/>
        <v>3445.6454623881214</v>
      </c>
      <c r="S46" s="7"/>
      <c r="T46" s="28">
        <f t="shared" ca="1" si="6"/>
        <v>-0.45452688107385891</v>
      </c>
      <c r="U46" s="27">
        <f t="shared" ca="1" si="7"/>
        <v>0.89608787938387491</v>
      </c>
      <c r="V46" s="7"/>
      <c r="W46" s="28">
        <f t="shared" ca="1" si="8"/>
        <v>-0.45628240395591063</v>
      </c>
      <c r="X46" s="27">
        <f t="shared" ca="1" si="11"/>
        <v>145.75393406090836</v>
      </c>
      <c r="Y46" s="7"/>
      <c r="Z46" s="28">
        <f t="shared" si="12"/>
        <v>145.85399999999998</v>
      </c>
      <c r="AA46" s="27">
        <f t="shared" si="9"/>
        <v>2.5456325272038089</v>
      </c>
      <c r="AB46" s="7"/>
      <c r="AC46" s="28">
        <f t="shared" ca="1" si="0"/>
        <v>-0.1000659390916212</v>
      </c>
      <c r="AD46" s="27">
        <f t="shared" ca="1" si="10"/>
        <v>-7.0349821859792883E-2</v>
      </c>
      <c r="AE46" s="7">
        <v>123</v>
      </c>
    </row>
    <row r="47" spans="1:31" s="26" customFormat="1" x14ac:dyDescent="0.25">
      <c r="A47" s="26">
        <v>27</v>
      </c>
      <c r="B47" s="26">
        <v>637</v>
      </c>
      <c r="C47" s="26">
        <v>13832</v>
      </c>
      <c r="D47" s="26">
        <v>14966</v>
      </c>
      <c r="E47" s="26">
        <v>12451</v>
      </c>
      <c r="F47" s="26">
        <v>11336</v>
      </c>
      <c r="G47" s="27"/>
      <c r="H47" s="7"/>
      <c r="I47" s="28">
        <f t="shared" si="1"/>
        <v>1381</v>
      </c>
      <c r="J47" s="27">
        <f t="shared" si="1"/>
        <v>3630</v>
      </c>
      <c r="K47" s="7"/>
      <c r="L47" s="124">
        <f t="shared" si="2"/>
        <v>-0.36508802480740254</v>
      </c>
      <c r="M47" s="27">
        <f t="shared" ca="1" si="3"/>
        <v>1.2354798607361525E-7</v>
      </c>
      <c r="N47" s="44"/>
      <c r="O47" s="44"/>
      <c r="P47" s="7"/>
      <c r="Q47" s="28">
        <f t="shared" ca="1" si="4"/>
        <v>1399.6085193253616</v>
      </c>
      <c r="R47" s="27">
        <f t="shared" ca="1" si="5"/>
        <v>3608.6454623881214</v>
      </c>
      <c r="S47" s="7"/>
      <c r="T47" s="28">
        <f t="shared" ca="1" si="6"/>
        <v>-0.36360116448144508</v>
      </c>
      <c r="U47" s="27">
        <f t="shared" ca="1" si="7"/>
        <v>0.93847828952152679</v>
      </c>
      <c r="V47" s="7"/>
      <c r="W47" s="28">
        <f t="shared" ca="1" si="8"/>
        <v>-0.36543951874202107</v>
      </c>
      <c r="X47" s="27">
        <f t="shared" ca="1" si="11"/>
        <v>151.4631165787228</v>
      </c>
      <c r="Y47" s="7"/>
      <c r="Z47" s="28">
        <f t="shared" si="12"/>
        <v>151.58699999999999</v>
      </c>
      <c r="AA47" s="27">
        <f t="shared" si="9"/>
        <v>2.6456922532206444</v>
      </c>
      <c r="AB47" s="7"/>
      <c r="AC47" s="28">
        <f t="shared" ca="1" si="0"/>
        <v>-0.12388342127718488</v>
      </c>
      <c r="AD47" s="27">
        <f t="shared" ca="1" si="10"/>
        <v>8.7946220716617063E-3</v>
      </c>
      <c r="AE47" s="7">
        <v>122</v>
      </c>
    </row>
    <row r="48" spans="1:31" s="26" customFormat="1" x14ac:dyDescent="0.25">
      <c r="A48" s="26">
        <v>28</v>
      </c>
      <c r="B48" s="26">
        <v>625</v>
      </c>
      <c r="C48" s="26">
        <v>13646</v>
      </c>
      <c r="D48" s="26">
        <v>15016</v>
      </c>
      <c r="E48" s="26">
        <v>12628</v>
      </c>
      <c r="F48" s="26">
        <v>11274</v>
      </c>
      <c r="G48" s="27"/>
      <c r="H48" s="7"/>
      <c r="I48" s="28">
        <f t="shared" si="1"/>
        <v>1018</v>
      </c>
      <c r="J48" s="27">
        <f t="shared" si="1"/>
        <v>3742</v>
      </c>
      <c r="K48" s="7"/>
      <c r="L48" s="124">
        <f t="shared" si="2"/>
        <v>-0.27207871460496558</v>
      </c>
      <c r="M48" s="27">
        <f t="shared" ca="1" si="3"/>
        <v>7.8375531138349672E-7</v>
      </c>
      <c r="N48" s="44"/>
      <c r="O48" s="44"/>
      <c r="P48" s="7"/>
      <c r="Q48" s="28">
        <f t="shared" ca="1" si="4"/>
        <v>1036.6085193253616</v>
      </c>
      <c r="R48" s="27">
        <f t="shared" ca="1" si="5"/>
        <v>3720.6454623881214</v>
      </c>
      <c r="S48" s="7"/>
      <c r="T48" s="28">
        <f t="shared" ca="1" si="6"/>
        <v>-0.26929820698702733</v>
      </c>
      <c r="U48" s="27">
        <f t="shared" ca="1" si="7"/>
        <v>0.96760544249954528</v>
      </c>
      <c r="V48" s="7"/>
      <c r="W48" s="28">
        <f t="shared" ca="1" si="8"/>
        <v>-0.27119341504471295</v>
      </c>
      <c r="X48" s="27">
        <f t="shared" ca="1" si="11"/>
        <v>157.08211152165052</v>
      </c>
      <c r="Y48" s="7"/>
      <c r="Z48" s="28">
        <f t="shared" si="12"/>
        <v>157.21199999999999</v>
      </c>
      <c r="AA48" s="27">
        <f t="shared" si="9"/>
        <v>2.7438670236453251</v>
      </c>
      <c r="AB48" s="7"/>
      <c r="AC48" s="28">
        <f t="shared" ca="1" si="0"/>
        <v>-0.12988847834947137</v>
      </c>
      <c r="AD48" s="27">
        <f t="shared" ca="1" si="10"/>
        <v>5.8611284088954108E-2</v>
      </c>
      <c r="AE48" s="7">
        <v>121</v>
      </c>
    </row>
    <row r="49" spans="1:31" s="26" customFormat="1" x14ac:dyDescent="0.25">
      <c r="A49" s="26">
        <v>29</v>
      </c>
      <c r="B49" s="26">
        <v>629</v>
      </c>
      <c r="C49" s="26">
        <v>13468</v>
      </c>
      <c r="D49" s="26">
        <v>15067</v>
      </c>
      <c r="E49" s="26">
        <v>12820</v>
      </c>
      <c r="F49" s="26">
        <v>11237</v>
      </c>
      <c r="G49" s="27"/>
      <c r="H49" s="7"/>
      <c r="I49" s="28">
        <f t="shared" si="1"/>
        <v>648</v>
      </c>
      <c r="J49" s="27">
        <f t="shared" si="1"/>
        <v>3830</v>
      </c>
      <c r="K49" s="7"/>
      <c r="L49" s="124">
        <f t="shared" si="2"/>
        <v>-0.17583064279696101</v>
      </c>
      <c r="M49" s="27">
        <f t="shared" ca="1" si="3"/>
        <v>5.0989734312913629E-7</v>
      </c>
      <c r="N49" s="44"/>
      <c r="O49" s="44"/>
      <c r="P49" s="7"/>
      <c r="Q49" s="28">
        <f t="shared" ca="1" si="4"/>
        <v>666.60851932536173</v>
      </c>
      <c r="R49" s="27">
        <f t="shared" ca="1" si="5"/>
        <v>3808.6454623881214</v>
      </c>
      <c r="S49" s="7"/>
      <c r="T49" s="28">
        <f t="shared" ca="1" si="6"/>
        <v>-0.17317673516076132</v>
      </c>
      <c r="U49" s="27">
        <f t="shared" ca="1" si="7"/>
        <v>0.99049106269655973</v>
      </c>
      <c r="V49" s="7"/>
      <c r="W49" s="28">
        <f t="shared" ca="1" si="8"/>
        <v>-0.17511657183190982</v>
      </c>
      <c r="X49" s="27">
        <f t="shared" ca="1" si="11"/>
        <v>162.71269042532253</v>
      </c>
      <c r="Y49" s="7"/>
      <c r="Z49" s="28">
        <f t="shared" si="12"/>
        <v>162.87299999999999</v>
      </c>
      <c r="AA49" s="27">
        <f t="shared" si="9"/>
        <v>2.8426701126007239</v>
      </c>
      <c r="AB49" s="7"/>
      <c r="AC49" s="28">
        <f t="shared" ca="1" si="0"/>
        <v>-0.16030957467745566</v>
      </c>
      <c r="AD49" s="27">
        <f t="shared" ca="1" si="10"/>
        <v>0.12068518320717203</v>
      </c>
      <c r="AE49" s="7">
        <v>120</v>
      </c>
    </row>
    <row r="50" spans="1:31" s="26" customFormat="1" x14ac:dyDescent="0.25">
      <c r="A50" s="26">
        <v>30</v>
      </c>
      <c r="B50" s="26">
        <v>624</v>
      </c>
      <c r="C50" s="26">
        <v>13277</v>
      </c>
      <c r="D50" s="26">
        <v>15089</v>
      </c>
      <c r="E50" s="26">
        <v>13008</v>
      </c>
      <c r="F50" s="26">
        <v>11212</v>
      </c>
      <c r="G50" s="27"/>
      <c r="H50" s="7"/>
      <c r="I50" s="28">
        <f t="shared" si="1"/>
        <v>269</v>
      </c>
      <c r="J50" s="27">
        <f t="shared" si="1"/>
        <v>3877</v>
      </c>
      <c r="K50" s="7"/>
      <c r="L50" s="124">
        <f t="shared" si="2"/>
        <v>-7.865048866900147E-2</v>
      </c>
      <c r="M50" s="27">
        <f t="shared" ca="1" si="3"/>
        <v>3.8798485658936905E-6</v>
      </c>
      <c r="N50" s="44"/>
      <c r="O50" s="44"/>
      <c r="P50" s="7"/>
      <c r="Q50" s="28">
        <f t="shared" ca="1" si="4"/>
        <v>287.60851932536173</v>
      </c>
      <c r="R50" s="27">
        <f t="shared" ca="1" si="5"/>
        <v>3855.6454623881214</v>
      </c>
      <c r="S50" s="7"/>
      <c r="T50" s="28">
        <f t="shared" ca="1" si="6"/>
        <v>-7.4717173479261767E-2</v>
      </c>
      <c r="U50" s="27">
        <f t="shared" ca="1" si="7"/>
        <v>1.0027140643926924</v>
      </c>
      <c r="V50" s="7"/>
      <c r="W50" s="28">
        <f t="shared" ca="1" si="8"/>
        <v>-7.6680755548527102E-2</v>
      </c>
      <c r="X50" s="27">
        <f t="shared" ca="1" si="11"/>
        <v>168.36576679801169</v>
      </c>
      <c r="Y50" s="7"/>
      <c r="Z50" s="28">
        <f t="shared" si="12"/>
        <v>168.48899999999998</v>
      </c>
      <c r="AA50" s="27">
        <f t="shared" si="9"/>
        <v>2.9406878033927253</v>
      </c>
      <c r="AB50" s="7"/>
      <c r="AC50" s="28">
        <f t="shared" ca="1" si="0"/>
        <v>-0.12323320198828469</v>
      </c>
      <c r="AD50" s="27">
        <f t="shared" ca="1" si="10"/>
        <v>3.1557794920104243E-2</v>
      </c>
      <c r="AE50" s="7">
        <v>119</v>
      </c>
    </row>
    <row r="51" spans="1:31" s="26" customFormat="1" x14ac:dyDescent="0.25">
      <c r="A51" s="26">
        <v>31</v>
      </c>
      <c r="B51" s="26">
        <v>597</v>
      </c>
      <c r="C51" s="26">
        <v>13098</v>
      </c>
      <c r="D51" s="26">
        <v>15104</v>
      </c>
      <c r="E51" s="26">
        <v>13194</v>
      </c>
      <c r="F51" s="26">
        <v>11213</v>
      </c>
      <c r="G51" s="27"/>
      <c r="H51" s="7"/>
      <c r="I51" s="28">
        <f t="shared" si="1"/>
        <v>-96</v>
      </c>
      <c r="J51" s="27">
        <f t="shared" si="1"/>
        <v>3891</v>
      </c>
      <c r="K51" s="7"/>
      <c r="L51" s="124">
        <f t="shared" si="2"/>
        <v>1.5044170610545245E-2</v>
      </c>
      <c r="M51" s="27">
        <f t="shared" ca="1" si="3"/>
        <v>9.5521750434838523E-6</v>
      </c>
      <c r="N51" s="44"/>
      <c r="O51" s="44"/>
      <c r="P51" s="7"/>
      <c r="Q51" s="28">
        <f t="shared" ca="1" si="4"/>
        <v>-77.391480674638274</v>
      </c>
      <c r="R51" s="27">
        <f t="shared" ca="1" si="5"/>
        <v>3869.6454623881214</v>
      </c>
      <c r="S51" s="7"/>
      <c r="T51" s="28">
        <f t="shared" ca="1" si="6"/>
        <v>2.0105359538541232E-2</v>
      </c>
      <c r="U51" s="27">
        <f t="shared" ca="1" si="7"/>
        <v>1.0063549585149447</v>
      </c>
      <c r="V51" s="7"/>
      <c r="W51" s="28">
        <f t="shared" ca="1" si="8"/>
        <v>1.8134829932354081E-2</v>
      </c>
      <c r="X51" s="27">
        <f t="shared" ca="1" si="11"/>
        <v>173.77122304346676</v>
      </c>
      <c r="Y51" s="7"/>
      <c r="Z51" s="28">
        <f t="shared" si="12"/>
        <v>173.86199999999997</v>
      </c>
      <c r="AA51" s="27">
        <f t="shared" si="9"/>
        <v>3.0344643441023811</v>
      </c>
      <c r="AB51" s="7"/>
      <c r="AC51" s="28">
        <f t="shared" ca="1" si="0"/>
        <v>-9.0776956533204611E-2</v>
      </c>
      <c r="AD51" s="27">
        <f t="shared" ca="1" si="10"/>
        <v>-5.4246275748766948E-2</v>
      </c>
      <c r="AE51" s="7">
        <v>118</v>
      </c>
    </row>
    <row r="52" spans="1:31" s="26" customFormat="1" x14ac:dyDescent="0.25">
      <c r="A52" s="26">
        <v>32</v>
      </c>
      <c r="B52" s="26">
        <v>607</v>
      </c>
      <c r="C52" s="26">
        <v>12914</v>
      </c>
      <c r="D52" s="26">
        <v>15079</v>
      </c>
      <c r="E52" s="26">
        <v>13371</v>
      </c>
      <c r="F52" s="26">
        <v>11220</v>
      </c>
      <c r="G52" s="27"/>
      <c r="H52" s="7"/>
      <c r="I52" s="28">
        <f t="shared" si="1"/>
        <v>-457</v>
      </c>
      <c r="J52" s="27">
        <f t="shared" si="1"/>
        <v>3859</v>
      </c>
      <c r="K52" s="7"/>
      <c r="L52" s="124">
        <f t="shared" si="2"/>
        <v>0.11016799791407504</v>
      </c>
      <c r="M52" s="27">
        <f t="shared" ca="1" si="3"/>
        <v>3.1211913657268201E-6</v>
      </c>
      <c r="N52" s="44"/>
      <c r="O52" s="44"/>
      <c r="P52" s="7"/>
      <c r="Q52" s="28">
        <f t="shared" ca="1" si="4"/>
        <v>-438.39148067463827</v>
      </c>
      <c r="R52" s="27">
        <f t="shared" ca="1" si="5"/>
        <v>3837.6454623881214</v>
      </c>
      <c r="S52" s="7"/>
      <c r="T52" s="28">
        <f t="shared" ca="1" si="6"/>
        <v>0.11388874150957379</v>
      </c>
      <c r="U52" s="27">
        <f t="shared" ca="1" si="7"/>
        <v>0.99803291480693956</v>
      </c>
      <c r="V52" s="7"/>
      <c r="W52" s="28">
        <f t="shared" ca="1" si="8"/>
        <v>0.11193468729416618</v>
      </c>
      <c r="X52" s="27">
        <f t="shared" ca="1" si="11"/>
        <v>179.13813030456697</v>
      </c>
      <c r="Y52" s="7"/>
      <c r="Z52" s="28">
        <f t="shared" si="12"/>
        <v>179.32499999999996</v>
      </c>
      <c r="AA52" s="27">
        <f t="shared" si="9"/>
        <v>3.1298116811388308</v>
      </c>
      <c r="AB52" s="7"/>
      <c r="AC52" s="28">
        <f t="shared" ca="1" si="0"/>
        <v>-0.18686969543298915</v>
      </c>
      <c r="AD52" s="27">
        <f t="shared" ca="1" si="10"/>
        <v>9.1177014371112364E-2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12716</v>
      </c>
      <c r="D53" s="26">
        <v>15045</v>
      </c>
      <c r="E53" s="26">
        <v>13558</v>
      </c>
      <c r="F53" s="26">
        <v>11247</v>
      </c>
      <c r="G53" s="27"/>
      <c r="H53" s="7"/>
      <c r="I53" s="28">
        <f t="shared" si="1"/>
        <v>-842</v>
      </c>
      <c r="J53" s="27">
        <f t="shared" si="1"/>
        <v>3798</v>
      </c>
      <c r="K53" s="7"/>
      <c r="L53" s="124">
        <f t="shared" si="2"/>
        <v>0.2092089716415467</v>
      </c>
      <c r="M53" s="27">
        <f t="shared" ca="1" si="3"/>
        <v>7.702063252048532E-6</v>
      </c>
      <c r="N53" s="44"/>
      <c r="O53" s="44"/>
      <c r="P53" s="7"/>
      <c r="Q53" s="28">
        <f t="shared" ca="1" si="4"/>
        <v>-823.39148067463827</v>
      </c>
      <c r="R53" s="27">
        <f t="shared" ca="1" si="5"/>
        <v>3776.6454623881214</v>
      </c>
      <c r="S53" s="7"/>
      <c r="T53" s="28">
        <f t="shared" ca="1" si="6"/>
        <v>0.213907029761229</v>
      </c>
      <c r="U53" s="27">
        <f t="shared" ca="1" si="7"/>
        <v>0.98216901898855447</v>
      </c>
      <c r="V53" s="7"/>
      <c r="W53" s="28">
        <f t="shared" ca="1" si="8"/>
        <v>0.21198423077396092</v>
      </c>
      <c r="X53" s="27">
        <f t="shared" ca="1" si="11"/>
        <v>184.91832377773676</v>
      </c>
      <c r="Y53" s="7"/>
      <c r="Z53" s="28">
        <f t="shared" si="12"/>
        <v>185.07599999999996</v>
      </c>
      <c r="AA53" s="27">
        <f t="shared" si="9"/>
        <v>3.2301855664210248</v>
      </c>
      <c r="AB53" s="7"/>
      <c r="AC53" s="28">
        <f t="shared" ca="1" si="0"/>
        <v>-0.15767622226320555</v>
      </c>
      <c r="AD53" s="27">
        <f t="shared" ca="1" si="10"/>
        <v>4.3335784346169248E-2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12530</v>
      </c>
      <c r="D54" s="26">
        <v>14998</v>
      </c>
      <c r="E54" s="26">
        <v>13746</v>
      </c>
      <c r="F54" s="26">
        <v>11302</v>
      </c>
      <c r="G54" s="27"/>
      <c r="H54" s="7"/>
      <c r="I54" s="28">
        <f t="shared" si="1"/>
        <v>-1216</v>
      </c>
      <c r="J54" s="27">
        <f t="shared" si="1"/>
        <v>3696</v>
      </c>
      <c r="K54" s="7"/>
      <c r="L54" s="124">
        <f t="shared" si="2"/>
        <v>0.30569530496310493</v>
      </c>
      <c r="M54" s="27">
        <f t="shared" ca="1" si="3"/>
        <v>1.2261742978197092E-5</v>
      </c>
      <c r="N54" s="44"/>
      <c r="O54" s="44"/>
      <c r="P54" s="7"/>
      <c r="Q54" s="28">
        <f t="shared" ca="1" si="4"/>
        <v>-1197.3914806746384</v>
      </c>
      <c r="R54" s="27">
        <f t="shared" ca="1" si="5"/>
        <v>3674.6454623881214</v>
      </c>
      <c r="S54" s="7"/>
      <c r="T54" s="28">
        <f t="shared" ca="1" si="6"/>
        <v>0.3110676526342655</v>
      </c>
      <c r="U54" s="27">
        <f t="shared" ca="1" si="7"/>
        <v>0.95564250466928768</v>
      </c>
      <c r="V54" s="7"/>
      <c r="W54" s="28">
        <f t="shared" ca="1" si="8"/>
        <v>0.30919698212957775</v>
      </c>
      <c r="X54" s="27">
        <f t="shared" ca="1" si="11"/>
        <v>190.66777215513719</v>
      </c>
      <c r="Y54" s="7"/>
      <c r="Z54" s="28">
        <f t="shared" si="12"/>
        <v>190.79999999999995</v>
      </c>
      <c r="AA54" s="27">
        <f t="shared" si="9"/>
        <v>3.3300882128051796</v>
      </c>
      <c r="AB54" s="7"/>
      <c r="AC54" s="28">
        <f t="shared" ca="1" si="0"/>
        <v>-0.13222784486276851</v>
      </c>
      <c r="AD54" s="27">
        <f t="shared" ca="1" si="10"/>
        <v>4.3240476287564888E-2</v>
      </c>
      <c r="AE54" s="7">
        <v>115</v>
      </c>
    </row>
    <row r="55" spans="1:31" s="26" customFormat="1" x14ac:dyDescent="0.25">
      <c r="A55" s="26">
        <v>35</v>
      </c>
      <c r="B55" s="26">
        <v>622</v>
      </c>
      <c r="C55" s="26">
        <v>12365</v>
      </c>
      <c r="D55" s="26">
        <v>14934</v>
      </c>
      <c r="E55" s="26">
        <v>13935</v>
      </c>
      <c r="F55" s="26">
        <v>11378</v>
      </c>
      <c r="G55" s="27"/>
      <c r="H55" s="7"/>
      <c r="I55" s="28">
        <f t="shared" si="1"/>
        <v>-1570</v>
      </c>
      <c r="J55" s="27">
        <f t="shared" si="1"/>
        <v>3556</v>
      </c>
      <c r="K55" s="7"/>
      <c r="L55" s="124">
        <f t="shared" si="2"/>
        <v>0.39711585471294308</v>
      </c>
      <c r="M55" s="27">
        <f t="shared" ca="1" si="3"/>
        <v>1.6953514717977511E-5</v>
      </c>
      <c r="N55" s="44"/>
      <c r="O55" s="44"/>
      <c r="P55" s="7"/>
      <c r="Q55" s="28">
        <f t="shared" ca="1" si="4"/>
        <v>-1551.3914806746384</v>
      </c>
      <c r="R55" s="27">
        <f t="shared" ca="1" si="5"/>
        <v>3534.6454623881214</v>
      </c>
      <c r="S55" s="7"/>
      <c r="T55" s="28">
        <f t="shared" ca="1" si="6"/>
        <v>0.40303252027344982</v>
      </c>
      <c r="U55" s="27">
        <f t="shared" ca="1" si="7"/>
        <v>0.91923356344676455</v>
      </c>
      <c r="V55" s="7"/>
      <c r="W55" s="28">
        <f t="shared" ca="1" si="8"/>
        <v>0.40123331931120954</v>
      </c>
      <c r="X55" s="27">
        <f t="shared" ca="1" si="11"/>
        <v>196.31948104928847</v>
      </c>
      <c r="Y55" s="7"/>
      <c r="Z55" s="28">
        <f t="shared" si="12"/>
        <v>196.39799999999997</v>
      </c>
      <c r="AA55" s="27">
        <f t="shared" si="9"/>
        <v>3.4277917443318224</v>
      </c>
      <c r="AB55" s="7"/>
      <c r="AC55" s="28">
        <f t="shared" ca="1" si="0"/>
        <v>-7.8518950711497837E-2</v>
      </c>
      <c r="AD55" s="27">
        <f t="shared" ca="1" si="10"/>
        <v>-3.4871472014771143E-2</v>
      </c>
      <c r="AE55" s="7">
        <v>114</v>
      </c>
    </row>
    <row r="56" spans="1:31" s="26" customFormat="1" x14ac:dyDescent="0.25">
      <c r="A56" s="26">
        <v>36</v>
      </c>
      <c r="B56" s="26">
        <v>631</v>
      </c>
      <c r="C56" s="26">
        <v>12189</v>
      </c>
      <c r="D56" s="26">
        <v>14849</v>
      </c>
      <c r="E56" s="26">
        <v>14101</v>
      </c>
      <c r="F56" s="26">
        <v>11464</v>
      </c>
      <c r="G56" s="27"/>
      <c r="H56" s="7"/>
      <c r="I56" s="28">
        <f t="shared" si="1"/>
        <v>-1912</v>
      </c>
      <c r="J56" s="27">
        <f t="shared" si="1"/>
        <v>3385</v>
      </c>
      <c r="K56" s="7"/>
      <c r="L56" s="124">
        <f t="shared" si="2"/>
        <v>0.48598458659753119</v>
      </c>
      <c r="M56" s="27">
        <f t="shared" ca="1" si="3"/>
        <v>1.7500811610100227E-5</v>
      </c>
      <c r="N56" s="44"/>
      <c r="O56" s="44"/>
      <c r="P56" s="7"/>
      <c r="Q56" s="28">
        <f t="shared" ca="1" si="4"/>
        <v>-1893.3914806746384</v>
      </c>
      <c r="R56" s="27">
        <f t="shared" ca="1" si="5"/>
        <v>3363.6454623881214</v>
      </c>
      <c r="S56" s="7"/>
      <c r="T56" s="28">
        <f t="shared" ca="1" si="6"/>
        <v>0.49187993477232272</v>
      </c>
      <c r="U56" s="27">
        <f t="shared" ca="1" si="7"/>
        <v>0.87476264238211132</v>
      </c>
      <c r="V56" s="7"/>
      <c r="W56" s="28">
        <f t="shared" ca="1" si="8"/>
        <v>0.490167983735038</v>
      </c>
      <c r="X56" s="27">
        <f t="shared" ca="1" si="11"/>
        <v>202.00267477880493</v>
      </c>
      <c r="Y56" s="7"/>
      <c r="Z56" s="28">
        <f t="shared" si="12"/>
        <v>202.07699999999997</v>
      </c>
      <c r="AA56" s="27">
        <f t="shared" si="9"/>
        <v>3.5269089925525803</v>
      </c>
      <c r="AB56" s="7"/>
      <c r="AC56" s="28">
        <f t="shared" ca="1" si="0"/>
        <v>-7.4325221195039148E-2</v>
      </c>
      <c r="AD56" s="27">
        <f t="shared" ca="1" si="10"/>
        <v>3.5203043508829523E-2</v>
      </c>
      <c r="AE56" s="7">
        <v>113</v>
      </c>
    </row>
    <row r="57" spans="1:31" s="26" customFormat="1" x14ac:dyDescent="0.25">
      <c r="A57" s="26">
        <v>37</v>
      </c>
      <c r="B57" s="26">
        <v>635</v>
      </c>
      <c r="C57" s="26">
        <v>12019</v>
      </c>
      <c r="D57" s="26">
        <v>14737</v>
      </c>
      <c r="E57" s="26">
        <v>14258</v>
      </c>
      <c r="F57" s="26">
        <v>11559</v>
      </c>
      <c r="G57" s="27"/>
      <c r="H57" s="7"/>
      <c r="I57" s="28">
        <f t="shared" si="1"/>
        <v>-2239</v>
      </c>
      <c r="J57" s="27">
        <f t="shared" si="1"/>
        <v>3178</v>
      </c>
      <c r="K57" s="7"/>
      <c r="L57" s="124">
        <f t="shared" si="2"/>
        <v>0.5705989080628302</v>
      </c>
      <c r="M57" s="27">
        <f t="shared" ca="1" si="3"/>
        <v>2.1392925962033701E-5</v>
      </c>
      <c r="N57" s="44"/>
      <c r="O57" s="44"/>
      <c r="P57" s="7"/>
      <c r="Q57" s="28">
        <f t="shared" ca="1" si="4"/>
        <v>-2220.3914806746384</v>
      </c>
      <c r="R57" s="27">
        <f t="shared" ca="1" si="5"/>
        <v>3156.6454623881214</v>
      </c>
      <c r="S57" s="7"/>
      <c r="T57" s="28">
        <f t="shared" ca="1" si="6"/>
        <v>0.57683053284580654</v>
      </c>
      <c r="U57" s="27">
        <f t="shared" ca="1" si="7"/>
        <v>0.82092942214595221</v>
      </c>
      <c r="V57" s="7"/>
      <c r="W57" s="28">
        <f t="shared" ca="1" si="8"/>
        <v>0.57522415680879335</v>
      </c>
      <c r="X57" s="27">
        <f t="shared" ca="1" si="11"/>
        <v>207.7577248193727</v>
      </c>
      <c r="Y57" s="7"/>
      <c r="Z57" s="28">
        <f t="shared" si="12"/>
        <v>207.79199999999997</v>
      </c>
      <c r="AA57" s="27">
        <f t="shared" si="9"/>
        <v>3.6266545593040571</v>
      </c>
      <c r="AB57" s="7"/>
      <c r="AC57" s="28">
        <f t="shared" ca="1" si="0"/>
        <v>-3.4275180627275859E-2</v>
      </c>
      <c r="AD57" s="27">
        <f t="shared" ca="1" si="10"/>
        <v>-4.4731626956888704E-3</v>
      </c>
      <c r="AE57" s="7">
        <v>112</v>
      </c>
    </row>
    <row r="58" spans="1:31" s="26" customFormat="1" x14ac:dyDescent="0.25">
      <c r="A58" s="26">
        <v>38</v>
      </c>
      <c r="B58" s="26">
        <v>619</v>
      </c>
      <c r="C58" s="26">
        <v>11883</v>
      </c>
      <c r="D58" s="26">
        <v>14624</v>
      </c>
      <c r="E58" s="26">
        <v>14411</v>
      </c>
      <c r="F58" s="26">
        <v>11679</v>
      </c>
      <c r="G58" s="27"/>
      <c r="H58" s="7"/>
      <c r="I58" s="28">
        <f t="shared" si="1"/>
        <v>-2528</v>
      </c>
      <c r="J58" s="27">
        <f t="shared" si="1"/>
        <v>2945</v>
      </c>
      <c r="K58" s="7"/>
      <c r="L58" s="124">
        <f t="shared" si="2"/>
        <v>0.64762798597610716</v>
      </c>
      <c r="M58" s="27">
        <f t="shared" ca="1" si="3"/>
        <v>7.8043697418988853E-6</v>
      </c>
      <c r="N58" s="44"/>
      <c r="O58" s="44"/>
      <c r="P58" s="7"/>
      <c r="Q58" s="28">
        <f t="shared" ca="1" si="4"/>
        <v>-2509.3914806746384</v>
      </c>
      <c r="R58" s="27">
        <f t="shared" ca="1" si="5"/>
        <v>2923.6454623881214</v>
      </c>
      <c r="S58" s="7"/>
      <c r="T58" s="28">
        <f t="shared" ca="1" si="6"/>
        <v>0.6519091959749711</v>
      </c>
      <c r="U58" s="27">
        <f t="shared" ca="1" si="7"/>
        <v>0.76033454139703882</v>
      </c>
      <c r="V58" s="7"/>
      <c r="W58" s="28">
        <f t="shared" ca="1" si="8"/>
        <v>0.65042161618461702</v>
      </c>
      <c r="X58" s="27">
        <f t="shared" ca="1" si="11"/>
        <v>213.28389513140678</v>
      </c>
      <c r="Y58" s="7"/>
      <c r="Z58" s="28">
        <f t="shared" si="12"/>
        <v>213.36299999999997</v>
      </c>
      <c r="AA58" s="27">
        <f t="shared" si="9"/>
        <v>3.7238868519326611</v>
      </c>
      <c r="AB58" s="7"/>
      <c r="AC58" s="28">
        <f t="shared" ca="1" si="0"/>
        <v>-7.9104868593191213E-2</v>
      </c>
      <c r="AD58" s="27">
        <f t="shared" ca="1" si="10"/>
        <v>0.1105737670632152</v>
      </c>
      <c r="AE58" s="7">
        <v>111</v>
      </c>
    </row>
    <row r="59" spans="1:31" s="26" customFormat="1" x14ac:dyDescent="0.25">
      <c r="A59" s="26">
        <v>39</v>
      </c>
      <c r="B59" s="26">
        <v>599</v>
      </c>
      <c r="C59" s="26">
        <v>11752</v>
      </c>
      <c r="D59" s="26">
        <v>14507</v>
      </c>
      <c r="E59" s="26">
        <v>14547</v>
      </c>
      <c r="F59" s="26">
        <v>11812</v>
      </c>
      <c r="G59" s="27"/>
      <c r="H59" s="7"/>
      <c r="I59" s="28">
        <f t="shared" si="1"/>
        <v>-2795</v>
      </c>
      <c r="J59" s="27">
        <f t="shared" si="1"/>
        <v>2695</v>
      </c>
      <c r="K59" s="7"/>
      <c r="L59" s="124">
        <f t="shared" si="2"/>
        <v>0.71635065664308273</v>
      </c>
      <c r="M59" s="27">
        <f t="shared" ca="1" si="3"/>
        <v>1.2685950787365827E-5</v>
      </c>
      <c r="N59" s="44"/>
      <c r="O59" s="44"/>
      <c r="P59" s="7"/>
      <c r="Q59" s="28">
        <f t="shared" ca="1" si="4"/>
        <v>-2776.3914806746384</v>
      </c>
      <c r="R59" s="27">
        <f t="shared" ca="1" si="5"/>
        <v>2673.6454623881214</v>
      </c>
      <c r="S59" s="7"/>
      <c r="T59" s="28">
        <f t="shared" ca="1" si="6"/>
        <v>0.72127252834689826</v>
      </c>
      <c r="U59" s="27">
        <f t="shared" ca="1" si="7"/>
        <v>0.69531857492824756</v>
      </c>
      <c r="V59" s="7"/>
      <c r="W59" s="28">
        <f t="shared" ca="1" si="8"/>
        <v>0.71991239088181613</v>
      </c>
      <c r="X59" s="27">
        <f t="shared" ca="1" si="11"/>
        <v>218.73443008298329</v>
      </c>
      <c r="Y59" s="7"/>
      <c r="Z59" s="28">
        <f t="shared" si="12"/>
        <v>218.75399999999996</v>
      </c>
      <c r="AA59" s="27">
        <f t="shared" si="9"/>
        <v>3.8179775519076751</v>
      </c>
      <c r="AB59" s="7"/>
      <c r="AC59" s="28">
        <f t="shared" ca="1" si="0"/>
        <v>-1.9569917016667659E-2</v>
      </c>
      <c r="AD59" s="27">
        <f t="shared" ca="1" si="10"/>
        <v>-1.238220888129149E-2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11630</v>
      </c>
      <c r="D60" s="26">
        <v>14361</v>
      </c>
      <c r="E60" s="26">
        <v>14671</v>
      </c>
      <c r="F60" s="26">
        <v>11947</v>
      </c>
      <c r="G60" s="27"/>
      <c r="H60" s="7"/>
      <c r="I60" s="28">
        <f t="shared" si="1"/>
        <v>-3041</v>
      </c>
      <c r="J60" s="27">
        <f t="shared" si="1"/>
        <v>2414</v>
      </c>
      <c r="K60" s="7"/>
      <c r="L60" s="124">
        <f t="shared" si="2"/>
        <v>0.78070314661263041</v>
      </c>
      <c r="M60" s="27">
        <f t="shared" ca="1" si="3"/>
        <v>1.0629242261971612E-5</v>
      </c>
      <c r="N60" s="44"/>
      <c r="O60" s="44"/>
      <c r="P60" s="7"/>
      <c r="Q60" s="28">
        <f t="shared" ca="1" si="4"/>
        <v>-3022.3914806746384</v>
      </c>
      <c r="R60" s="27">
        <f t="shared" ca="1" si="5"/>
        <v>2392.6454623881214</v>
      </c>
      <c r="S60" s="7"/>
      <c r="T60" s="28">
        <f t="shared" ca="1" si="6"/>
        <v>0.78518031772328045</v>
      </c>
      <c r="U60" s="27">
        <f t="shared" ca="1" si="7"/>
        <v>0.62224062861732632</v>
      </c>
      <c r="V60" s="7"/>
      <c r="W60" s="28">
        <f t="shared" ca="1" si="8"/>
        <v>0.78396339848357099</v>
      </c>
      <c r="X60" s="27">
        <f t="shared" ca="1" si="11"/>
        <v>224.2994176362763</v>
      </c>
      <c r="Y60" s="7"/>
      <c r="Z60" s="28">
        <f t="shared" si="12"/>
        <v>224.32499999999996</v>
      </c>
      <c r="AA60" s="27">
        <f t="shared" si="9"/>
        <v>3.9152098445362791</v>
      </c>
      <c r="AB60" s="7"/>
      <c r="AC60" s="28">
        <f t="shared" ca="1" si="0"/>
        <v>-2.5582363723657409E-2</v>
      </c>
      <c r="AD60" s="27">
        <f t="shared" ca="1" si="10"/>
        <v>8.9320207109381045E-2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11522</v>
      </c>
      <c r="D61" s="26">
        <v>14203</v>
      </c>
      <c r="E61" s="26">
        <v>14780</v>
      </c>
      <c r="F61" s="26">
        <v>12104</v>
      </c>
      <c r="G61" s="27"/>
      <c r="H61" s="7"/>
      <c r="I61" s="28">
        <f t="shared" si="1"/>
        <v>-3258</v>
      </c>
      <c r="J61" s="27">
        <f t="shared" si="1"/>
        <v>2099</v>
      </c>
      <c r="K61" s="7"/>
      <c r="L61" s="124">
        <f t="shared" si="2"/>
        <v>0.83862303603008359</v>
      </c>
      <c r="M61" s="27">
        <f t="shared" ca="1" si="3"/>
        <v>3.5149672584979409E-6</v>
      </c>
      <c r="N61" s="44"/>
      <c r="O61" s="44"/>
      <c r="P61" s="7"/>
      <c r="Q61" s="28">
        <f t="shared" ca="1" si="4"/>
        <v>-3239.3914806746384</v>
      </c>
      <c r="R61" s="27">
        <f t="shared" ca="1" si="5"/>
        <v>2077.6454623881214</v>
      </c>
      <c r="S61" s="7"/>
      <c r="T61" s="28">
        <f t="shared" ca="1" si="6"/>
        <v>0.84155426201057704</v>
      </c>
      <c r="U61" s="27">
        <f t="shared" ca="1" si="7"/>
        <v>0.54032051086664934</v>
      </c>
      <c r="V61" s="7"/>
      <c r="W61" s="28">
        <f t="shared" ca="1" si="8"/>
        <v>0.84049786062414511</v>
      </c>
      <c r="X61" s="27">
        <f t="shared" ca="1" si="11"/>
        <v>230.0035986371654</v>
      </c>
      <c r="Y61" s="7"/>
      <c r="Z61" s="28">
        <f t="shared" si="12"/>
        <v>229.99499999999995</v>
      </c>
      <c r="AA61" s="27">
        <f t="shared" si="9"/>
        <v>4.0141700131243576</v>
      </c>
      <c r="AB61" s="7"/>
      <c r="AC61" s="28">
        <f t="shared" ca="1" si="0"/>
        <v>8.5986371654485083E-3</v>
      </c>
      <c r="AD61" s="27">
        <f t="shared" ca="1" si="10"/>
        <v>5.1055009022661579E-2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11430</v>
      </c>
      <c r="D62" s="26">
        <v>14042</v>
      </c>
      <c r="E62" s="26">
        <v>14884</v>
      </c>
      <c r="F62" s="26">
        <v>12275</v>
      </c>
      <c r="G62" s="27"/>
      <c r="H62" s="7"/>
      <c r="I62" s="28">
        <f t="shared" si="1"/>
        <v>-3454</v>
      </c>
      <c r="J62" s="27">
        <f t="shared" si="1"/>
        <v>1767</v>
      </c>
      <c r="K62" s="7"/>
      <c r="L62" s="124">
        <f t="shared" si="2"/>
        <v>0.88869726856851317</v>
      </c>
      <c r="M62" s="27">
        <f t="shared" ca="1" si="3"/>
        <v>8.3414553466907292E-6</v>
      </c>
      <c r="N62" s="44"/>
      <c r="O62" s="44"/>
      <c r="P62" s="7"/>
      <c r="Q62" s="28">
        <f t="shared" ca="1" si="4"/>
        <v>-3435.3914806746384</v>
      </c>
      <c r="R62" s="27">
        <f t="shared" ca="1" si="5"/>
        <v>1745.6454623881214</v>
      </c>
      <c r="S62" s="7"/>
      <c r="T62" s="28">
        <f t="shared" ca="1" si="6"/>
        <v>0.89247266330232877</v>
      </c>
      <c r="U62" s="27">
        <f t="shared" ca="1" si="7"/>
        <v>0.4539793073960946</v>
      </c>
      <c r="V62" s="7"/>
      <c r="W62" s="28">
        <f t="shared" ca="1" si="8"/>
        <v>0.8915854263458326</v>
      </c>
      <c r="X62" s="27">
        <f t="shared" ca="1" si="11"/>
        <v>235.75446863477293</v>
      </c>
      <c r="Y62" s="7"/>
      <c r="Z62" s="28">
        <f t="shared" si="12"/>
        <v>235.70999999999995</v>
      </c>
      <c r="AA62" s="27">
        <f t="shared" si="9"/>
        <v>4.1139155798758331</v>
      </c>
      <c r="AB62" s="7"/>
      <c r="AC62" s="28">
        <f t="shared" ca="1" si="0"/>
        <v>4.4468634772982796E-2</v>
      </c>
      <c r="AD62" s="27">
        <f t="shared" ca="1" si="10"/>
        <v>5.878840193349788E-2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11344</v>
      </c>
      <c r="D63" s="26">
        <v>13857</v>
      </c>
      <c r="E63" s="26">
        <v>14954</v>
      </c>
      <c r="F63" s="26">
        <v>12444</v>
      </c>
      <c r="G63" s="27"/>
      <c r="H63" s="7"/>
      <c r="I63" s="28">
        <f t="shared" si="1"/>
        <v>-3610</v>
      </c>
      <c r="J63" s="27">
        <f t="shared" si="1"/>
        <v>1413</v>
      </c>
      <c r="K63" s="7"/>
      <c r="L63" s="124">
        <f t="shared" si="2"/>
        <v>0.92993702201253958</v>
      </c>
      <c r="M63" s="27">
        <f t="shared" ca="1" si="3"/>
        <v>5.5490534158699681E-6</v>
      </c>
      <c r="N63" s="44"/>
      <c r="O63" s="44"/>
      <c r="P63" s="7"/>
      <c r="Q63" s="28">
        <f t="shared" ca="1" si="4"/>
        <v>-3591.3914806746384</v>
      </c>
      <c r="R63" s="27">
        <f t="shared" ca="1" si="5"/>
        <v>1391.6454623881214</v>
      </c>
      <c r="S63" s="7"/>
      <c r="T63" s="28">
        <f t="shared" ca="1" si="6"/>
        <v>0.93299955412637614</v>
      </c>
      <c r="U63" s="27">
        <f t="shared" ca="1" si="7"/>
        <v>0.36191669887628619</v>
      </c>
      <c r="V63" s="7"/>
      <c r="W63" s="28">
        <f t="shared" ca="1" si="8"/>
        <v>0.93229266490055762</v>
      </c>
      <c r="X63" s="27">
        <f t="shared" ca="1" si="11"/>
        <v>241.52259809661052</v>
      </c>
      <c r="Y63" s="7"/>
      <c r="Z63" s="28">
        <f t="shared" si="12"/>
        <v>241.42499999999995</v>
      </c>
      <c r="AA63" s="27">
        <f t="shared" si="9"/>
        <v>4.2136611466273086</v>
      </c>
      <c r="AB63" s="7"/>
      <c r="AC63" s="28">
        <f t="shared" ca="1" si="0"/>
        <v>9.7598096610568064E-2</v>
      </c>
      <c r="AD63" s="27">
        <f t="shared" ca="1" si="10"/>
        <v>7.7087875424012964E-2</v>
      </c>
      <c r="AE63" s="7">
        <v>106</v>
      </c>
    </row>
    <row r="64" spans="1:31" s="26" customFormat="1" x14ac:dyDescent="0.25">
      <c r="A64" s="26">
        <v>44</v>
      </c>
      <c r="B64" s="26">
        <v>635</v>
      </c>
      <c r="C64" s="26">
        <v>11291</v>
      </c>
      <c r="D64" s="26">
        <v>13676</v>
      </c>
      <c r="E64" s="26">
        <v>15015</v>
      </c>
      <c r="F64" s="26">
        <v>12627</v>
      </c>
      <c r="G64" s="27"/>
      <c r="H64" s="7"/>
      <c r="I64" s="28">
        <f t="shared" si="1"/>
        <v>-3724</v>
      </c>
      <c r="J64" s="27">
        <f t="shared" si="1"/>
        <v>1049</v>
      </c>
      <c r="K64" s="7"/>
      <c r="L64" s="124">
        <f t="shared" si="2"/>
        <v>0.96193233477845441</v>
      </c>
      <c r="M64" s="27">
        <f t="shared" ca="1" si="3"/>
        <v>2.6099740708546563E-8</v>
      </c>
      <c r="N64" s="44"/>
      <c r="O64" s="44"/>
      <c r="P64" s="7"/>
      <c r="Q64" s="28">
        <f t="shared" ca="1" si="4"/>
        <v>-3705.3914806746384</v>
      </c>
      <c r="R64" s="27">
        <f t="shared" ca="1" si="5"/>
        <v>1027.6454623881214</v>
      </c>
      <c r="S64" s="7"/>
      <c r="T64" s="28">
        <f t="shared" ca="1" si="6"/>
        <v>0.96261535895933381</v>
      </c>
      <c r="U64" s="27">
        <f t="shared" ca="1" si="7"/>
        <v>0.26725345169772619</v>
      </c>
      <c r="V64" s="7"/>
      <c r="W64" s="28">
        <f t="shared" ca="1" si="8"/>
        <v>0.96209388892017955</v>
      </c>
      <c r="X64" s="27">
        <f t="shared" ca="1" si="11"/>
        <v>247.21445129958545</v>
      </c>
      <c r="Y64" s="7"/>
      <c r="Z64" s="28">
        <f t="shared" si="12"/>
        <v>247.13999999999996</v>
      </c>
      <c r="AA64" s="27">
        <f t="shared" si="9"/>
        <v>4.3134067133787859</v>
      </c>
      <c r="AB64" s="7"/>
      <c r="AC64" s="28">
        <f t="shared" ca="1" si="0"/>
        <v>7.445129958549046E-2</v>
      </c>
      <c r="AD64" s="27">
        <f t="shared" ca="1" si="10"/>
        <v>-1.86131261150706E-2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11259</v>
      </c>
      <c r="D65" s="26">
        <v>13500</v>
      </c>
      <c r="E65" s="26">
        <v>15068</v>
      </c>
      <c r="F65" s="26">
        <v>12815</v>
      </c>
      <c r="G65" s="27"/>
      <c r="H65" s="7"/>
      <c r="I65" s="28">
        <f t="shared" si="1"/>
        <v>-3809</v>
      </c>
      <c r="J65" s="27">
        <f t="shared" si="1"/>
        <v>685</v>
      </c>
      <c r="K65" s="7"/>
      <c r="L65" s="124">
        <f t="shared" si="2"/>
        <v>0.9840034076551214</v>
      </c>
      <c r="M65" s="27">
        <f t="shared" ca="1" si="3"/>
        <v>1.2805358242597968E-7</v>
      </c>
      <c r="N65" s="44"/>
      <c r="O65" s="44"/>
      <c r="P65" s="7"/>
      <c r="Q65" s="28">
        <f t="shared" ca="1" si="4"/>
        <v>-3790.3914806746384</v>
      </c>
      <c r="R65" s="27">
        <f t="shared" ca="1" si="5"/>
        <v>663.64546238812147</v>
      </c>
      <c r="S65" s="7"/>
      <c r="T65" s="28">
        <f t="shared" ca="1" si="6"/>
        <v>0.98469731870320576</v>
      </c>
      <c r="U65" s="27">
        <f t="shared" ca="1" si="7"/>
        <v>0.17259020451916621</v>
      </c>
      <c r="V65" s="7"/>
      <c r="W65" s="28">
        <f t="shared" ca="1" si="8"/>
        <v>0.98436125340740299</v>
      </c>
      <c r="X65" s="27">
        <f t="shared" ca="1" si="11"/>
        <v>252.79413555327847</v>
      </c>
      <c r="Y65" s="7"/>
      <c r="Z65" s="28">
        <f t="shared" si="12"/>
        <v>252.73799999999997</v>
      </c>
      <c r="AA65" s="27">
        <f t="shared" si="9"/>
        <v>4.4111102449054282</v>
      </c>
      <c r="AB65" s="7"/>
      <c r="AC65" s="28">
        <f t="shared" ca="1" si="0"/>
        <v>5.6135553278494399E-2</v>
      </c>
      <c r="AD65" s="27">
        <f t="shared" ca="1" si="10"/>
        <v>3.1493657567978062E-2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11235</v>
      </c>
      <c r="D66" s="26">
        <v>13316</v>
      </c>
      <c r="E66" s="26">
        <v>15091</v>
      </c>
      <c r="F66" s="26">
        <v>13005</v>
      </c>
      <c r="G66" s="27"/>
      <c r="H66" s="7"/>
      <c r="I66" s="28">
        <f t="shared" si="1"/>
        <v>-3856</v>
      </c>
      <c r="J66" s="27">
        <f t="shared" si="1"/>
        <v>311</v>
      </c>
      <c r="K66" s="7"/>
      <c r="L66" s="124">
        <f t="shared" si="2"/>
        <v>0.99676486592164681</v>
      </c>
      <c r="M66" s="27">
        <f t="shared" ca="1" si="3"/>
        <v>9.6691343569023538E-12</v>
      </c>
      <c r="N66" s="44"/>
      <c r="O66" s="44"/>
      <c r="P66" s="7"/>
      <c r="Q66" s="28">
        <f t="shared" ca="1" si="4"/>
        <v>-3837.3914806746384</v>
      </c>
      <c r="R66" s="27">
        <f t="shared" ca="1" si="5"/>
        <v>289.64546238812142</v>
      </c>
      <c r="S66" s="7"/>
      <c r="T66" s="28">
        <f t="shared" ca="1" si="6"/>
        <v>0.99690734350275845</v>
      </c>
      <c r="U66" s="27">
        <f t="shared" ca="1" si="7"/>
        <v>7.5326318681854521E-2</v>
      </c>
      <c r="V66" s="7"/>
      <c r="W66" s="28">
        <f t="shared" ca="1" si="8"/>
        <v>0.99676175639847486</v>
      </c>
      <c r="X66" s="27">
        <f t="shared" ca="1" si="11"/>
        <v>258.41716009249592</v>
      </c>
      <c r="Y66" s="7"/>
      <c r="Z66" s="28">
        <f t="shared" si="12"/>
        <v>258.39</v>
      </c>
      <c r="AA66" s="27">
        <f t="shared" si="9"/>
        <v>4.5097562542281482</v>
      </c>
      <c r="AB66" s="7"/>
      <c r="AC66" s="28">
        <f t="shared" ca="1" si="0"/>
        <v>2.7160092495932986E-2</v>
      </c>
      <c r="AD66" s="27">
        <f t="shared" ca="1" si="10"/>
        <v>-2.2718393751688382E-3</v>
      </c>
      <c r="AE66" s="7">
        <v>103</v>
      </c>
    </row>
    <row r="67" spans="1:31" s="26" customFormat="1" x14ac:dyDescent="0.25">
      <c r="A67" s="26">
        <v>47</v>
      </c>
      <c r="B67" s="26">
        <v>603</v>
      </c>
      <c r="C67" s="26">
        <v>11228</v>
      </c>
      <c r="D67" s="26">
        <v>13122</v>
      </c>
      <c r="E67" s="26">
        <v>15090</v>
      </c>
      <c r="F67" s="26">
        <v>13174</v>
      </c>
      <c r="G67" s="27"/>
      <c r="H67" s="7"/>
      <c r="I67" s="28">
        <f t="shared" si="1"/>
        <v>-3862</v>
      </c>
      <c r="J67" s="27">
        <f t="shared" si="1"/>
        <v>-52</v>
      </c>
      <c r="K67" s="7"/>
      <c r="L67" s="124">
        <f t="shared" si="2"/>
        <v>0.99989833733413835</v>
      </c>
      <c r="M67" s="27">
        <f t="shared" ca="1" si="3"/>
        <v>1.9404439994695821E-6</v>
      </c>
      <c r="N67" s="44"/>
      <c r="O67" s="44"/>
      <c r="P67" s="7"/>
      <c r="Q67" s="28">
        <f t="shared" ca="1" si="4"/>
        <v>-3843.3914806746384</v>
      </c>
      <c r="R67" s="27">
        <f t="shared" ca="1" si="5"/>
        <v>-73.35453761187857</v>
      </c>
      <c r="S67" s="7"/>
      <c r="T67" s="28">
        <f t="shared" ca="1" si="6"/>
        <v>0.9984660700729141</v>
      </c>
      <c r="U67" s="27">
        <f t="shared" ca="1" si="7"/>
        <v>-1.9076864630830328E-2</v>
      </c>
      <c r="V67" s="7"/>
      <c r="W67" s="28">
        <f t="shared" ca="1" si="8"/>
        <v>0.99850533912901762</v>
      </c>
      <c r="X67" s="27">
        <f t="shared" ca="1" si="11"/>
        <v>263.83337379641694</v>
      </c>
      <c r="Y67" s="7"/>
      <c r="Z67" s="28">
        <f t="shared" si="12"/>
        <v>263.81700000000001</v>
      </c>
      <c r="AA67" s="27">
        <f t="shared" si="9"/>
        <v>4.6044752727338798</v>
      </c>
      <c r="AB67" s="7"/>
      <c r="AC67" s="28">
        <f t="shared" ca="1" si="0"/>
        <v>1.6373796416928599E-2</v>
      </c>
      <c r="AD67" s="27">
        <f t="shared" ca="1" si="10"/>
        <v>5.4291471983560768E-3</v>
      </c>
      <c r="AE67" s="7">
        <v>102</v>
      </c>
    </row>
    <row r="68" spans="1:31" s="26" customFormat="1" x14ac:dyDescent="0.25">
      <c r="A68" s="26">
        <v>48</v>
      </c>
      <c r="B68" s="26">
        <v>619</v>
      </c>
      <c r="C68" s="26">
        <v>11242</v>
      </c>
      <c r="D68" s="26">
        <v>12938</v>
      </c>
      <c r="E68" s="26">
        <v>15077</v>
      </c>
      <c r="F68" s="26">
        <v>13360</v>
      </c>
      <c r="G68" s="27"/>
      <c r="H68" s="7"/>
      <c r="I68" s="28">
        <f t="shared" si="1"/>
        <v>-3835</v>
      </c>
      <c r="J68" s="27">
        <f t="shared" si="1"/>
        <v>-422</v>
      </c>
      <c r="K68" s="7"/>
      <c r="L68" s="124">
        <f t="shared" si="2"/>
        <v>0.99379124336322455</v>
      </c>
      <c r="M68" s="27">
        <f t="shared" ca="1" si="3"/>
        <v>4.4595700549186746E-6</v>
      </c>
      <c r="N68" s="44"/>
      <c r="O68" s="44"/>
      <c r="P68" s="7"/>
      <c r="Q68" s="28">
        <f t="shared" ca="1" si="4"/>
        <v>-3816.3914806746384</v>
      </c>
      <c r="R68" s="27">
        <f t="shared" ca="1" si="5"/>
        <v>-443.35453761187858</v>
      </c>
      <c r="S68" s="7"/>
      <c r="T68" s="28">
        <f t="shared" ca="1" si="6"/>
        <v>0.9914518005072136</v>
      </c>
      <c r="U68" s="27">
        <f t="shared" ca="1" si="7"/>
        <v>-0.11530049500464133</v>
      </c>
      <c r="V68" s="7"/>
      <c r="W68" s="28">
        <f t="shared" ca="1" si="8"/>
        <v>0.99167947394993183</v>
      </c>
      <c r="X68" s="27">
        <f t="shared" ca="1" si="11"/>
        <v>269.37073044389501</v>
      </c>
      <c r="Y68" s="7"/>
      <c r="Z68" s="28">
        <f t="shared" si="12"/>
        <v>269.38800000000003</v>
      </c>
      <c r="AA68" s="27">
        <f t="shared" si="9"/>
        <v>4.7017075653624847</v>
      </c>
      <c r="AB68" s="7"/>
      <c r="AC68" s="28">
        <f t="shared" ca="1" si="0"/>
        <v>-1.7269556105020456E-2</v>
      </c>
      <c r="AD68" s="27">
        <f t="shared" ca="1" si="10"/>
        <v>9.648461301583211E-2</v>
      </c>
      <c r="AE68" s="7">
        <v>101</v>
      </c>
    </row>
    <row r="69" spans="1:31" s="26" customFormat="1" x14ac:dyDescent="0.25">
      <c r="A69" s="26">
        <v>49</v>
      </c>
      <c r="B69" s="26">
        <v>626</v>
      </c>
      <c r="C69" s="26">
        <v>11275</v>
      </c>
      <c r="D69" s="26">
        <v>12760</v>
      </c>
      <c r="E69" s="26">
        <v>15053</v>
      </c>
      <c r="F69" s="26">
        <v>13551</v>
      </c>
      <c r="G69" s="27"/>
      <c r="H69" s="7"/>
      <c r="I69" s="28">
        <f t="shared" si="1"/>
        <v>-3778</v>
      </c>
      <c r="J69" s="27">
        <f t="shared" si="1"/>
        <v>-791</v>
      </c>
      <c r="K69" s="7"/>
      <c r="L69" s="124">
        <f t="shared" si="2"/>
        <v>0.97806769627097534</v>
      </c>
      <c r="M69" s="27">
        <f t="shared" ca="1" si="3"/>
        <v>1.0165570315773968E-6</v>
      </c>
      <c r="N69" s="44"/>
      <c r="O69" s="44"/>
      <c r="P69" s="7"/>
      <c r="Q69" s="28">
        <f t="shared" ca="1" si="4"/>
        <v>-3759.3914806746384</v>
      </c>
      <c r="R69" s="27">
        <f t="shared" ca="1" si="5"/>
        <v>-812.35453761187853</v>
      </c>
      <c r="S69" s="7"/>
      <c r="T69" s="28">
        <f t="shared" ca="1" si="6"/>
        <v>0.97664389809073482</v>
      </c>
      <c r="U69" s="27">
        <f t="shared" ca="1" si="7"/>
        <v>-0.21126406151257718</v>
      </c>
      <c r="V69" s="7"/>
      <c r="W69" s="28">
        <f t="shared" ca="1" si="8"/>
        <v>0.97705945174132125</v>
      </c>
      <c r="X69" s="27">
        <f t="shared" ca="1" si="11"/>
        <v>274.93976185910878</v>
      </c>
      <c r="Y69" s="7"/>
      <c r="Z69" s="28">
        <f t="shared" si="12"/>
        <v>275.02200000000005</v>
      </c>
      <c r="AA69" s="27">
        <f t="shared" si="9"/>
        <v>4.800039415419846</v>
      </c>
      <c r="AB69" s="7"/>
      <c r="AC69" s="28">
        <f t="shared" ca="1" si="0"/>
        <v>-8.2238140891263356E-2</v>
      </c>
      <c r="AD69" s="27">
        <f t="shared" ca="1" si="10"/>
        <v>2.6848971583490311E-2</v>
      </c>
      <c r="AE69" s="7">
        <v>100</v>
      </c>
    </row>
    <row r="70" spans="1:31" s="26" customFormat="1" x14ac:dyDescent="0.25">
      <c r="A70" s="26">
        <v>50</v>
      </c>
      <c r="B70" s="26">
        <v>640</v>
      </c>
      <c r="C70" s="26">
        <v>11333</v>
      </c>
      <c r="D70" s="26">
        <v>12572</v>
      </c>
      <c r="E70" s="26">
        <v>15009</v>
      </c>
      <c r="F70" s="26">
        <v>13739</v>
      </c>
      <c r="G70" s="27"/>
      <c r="H70" s="7"/>
      <c r="I70" s="28">
        <f t="shared" si="1"/>
        <v>-3676</v>
      </c>
      <c r="J70" s="27">
        <f t="shared" si="1"/>
        <v>-1167</v>
      </c>
      <c r="K70" s="7"/>
      <c r="L70" s="124">
        <f t="shared" si="2"/>
        <v>0.95222538276728774</v>
      </c>
      <c r="M70" s="27">
        <f t="shared" ca="1" si="3"/>
        <v>2.1693173486109564E-6</v>
      </c>
      <c r="N70" s="44"/>
      <c r="O70" s="44"/>
      <c r="P70" s="7"/>
      <c r="Q70" s="28">
        <f t="shared" ca="1" si="4"/>
        <v>-3657.3914806746384</v>
      </c>
      <c r="R70" s="27">
        <f t="shared" ca="1" si="5"/>
        <v>-1188.3545376118786</v>
      </c>
      <c r="S70" s="7"/>
      <c r="T70" s="28">
        <f t="shared" ca="1" si="6"/>
        <v>0.95014554639808846</v>
      </c>
      <c r="U70" s="27">
        <f t="shared" ca="1" si="7"/>
        <v>-0.30904807508163917</v>
      </c>
      <c r="V70" s="7"/>
      <c r="W70" s="28">
        <f t="shared" ca="1" si="8"/>
        <v>0.95075252250622733</v>
      </c>
      <c r="X70" s="27">
        <f t="shared" ca="1" si="11"/>
        <v>280.74592491779867</v>
      </c>
      <c r="Y70" s="7"/>
      <c r="Z70" s="28">
        <f t="shared" si="12"/>
        <v>280.78200000000004</v>
      </c>
      <c r="AA70" s="27">
        <f t="shared" si="9"/>
        <v>4.9005703803347194</v>
      </c>
      <c r="AB70" s="7"/>
      <c r="AC70" s="28">
        <f t="shared" ca="1" si="0"/>
        <v>-3.6075082201364239E-2</v>
      </c>
      <c r="AD70" s="27">
        <f t="shared" ca="1" si="10"/>
        <v>-1.3691882574562442E-2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11396</v>
      </c>
      <c r="D71" s="26">
        <v>12394</v>
      </c>
      <c r="E71" s="26">
        <v>14940</v>
      </c>
      <c r="F71" s="26">
        <v>13917</v>
      </c>
      <c r="G71" s="27"/>
      <c r="H71" s="7"/>
      <c r="I71" s="28">
        <f t="shared" si="1"/>
        <v>-3544</v>
      </c>
      <c r="J71" s="27">
        <f t="shared" si="1"/>
        <v>-1523</v>
      </c>
      <c r="K71" s="7"/>
      <c r="L71" s="124">
        <f t="shared" si="2"/>
        <v>0.91720616195161397</v>
      </c>
      <c r="M71" s="27">
        <f t="shared" ca="1" si="3"/>
        <v>3.1854873757938634E-7</v>
      </c>
      <c r="N71" s="44"/>
      <c r="O71" s="44"/>
      <c r="P71" s="7"/>
      <c r="Q71" s="28">
        <f t="shared" ca="1" si="4"/>
        <v>-3525.3914806746384</v>
      </c>
      <c r="R71" s="27">
        <f t="shared" ca="1" si="5"/>
        <v>-1544.3545376118786</v>
      </c>
      <c r="S71" s="7"/>
      <c r="T71" s="28">
        <f t="shared" ca="1" si="6"/>
        <v>0.91585356185466382</v>
      </c>
      <c r="U71" s="27">
        <f t="shared" ca="1" si="7"/>
        <v>-0.40163081133319789</v>
      </c>
      <c r="V71" s="7"/>
      <c r="W71" s="28">
        <f t="shared" ca="1" si="8"/>
        <v>0.9166417607312225</v>
      </c>
      <c r="X71" s="27">
        <f t="shared" ca="1" si="11"/>
        <v>286.39969782036258</v>
      </c>
      <c r="Y71" s="7"/>
      <c r="Z71" s="28">
        <f t="shared" si="12"/>
        <v>286.47900000000004</v>
      </c>
      <c r="AA71" s="27">
        <f t="shared" si="9"/>
        <v>5.0000017878208354</v>
      </c>
      <c r="AB71" s="7"/>
      <c r="AC71" s="28">
        <f t="shared" ca="1" si="0"/>
        <v>-7.9302179637465997E-2</v>
      </c>
      <c r="AD71" s="27">
        <f t="shared" ca="1" si="10"/>
        <v>1.1385659983488949E-2</v>
      </c>
      <c r="AE71" s="7">
        <v>98</v>
      </c>
    </row>
    <row r="72" spans="1:31" s="26" customFormat="1" x14ac:dyDescent="0.25">
      <c r="A72" s="26">
        <v>52</v>
      </c>
      <c r="B72" s="26">
        <v>634</v>
      </c>
      <c r="C72" s="26">
        <v>11477</v>
      </c>
      <c r="D72" s="26">
        <v>12217</v>
      </c>
      <c r="E72" s="26">
        <v>14852</v>
      </c>
      <c r="F72" s="26">
        <v>14081</v>
      </c>
      <c r="G72" s="27"/>
      <c r="H72" s="7"/>
      <c r="I72" s="28">
        <f t="shared" si="1"/>
        <v>-3375</v>
      </c>
      <c r="J72" s="27">
        <f t="shared" si="1"/>
        <v>-1864</v>
      </c>
      <c r="K72" s="7"/>
      <c r="L72" s="124">
        <f t="shared" si="2"/>
        <v>0.87304976871387674</v>
      </c>
      <c r="M72" s="27">
        <f t="shared" ca="1" si="3"/>
        <v>1.9202733740793864E-8</v>
      </c>
      <c r="N72" s="44"/>
      <c r="O72" s="44"/>
      <c r="P72" s="7"/>
      <c r="Q72" s="28">
        <f t="shared" ca="1" si="4"/>
        <v>-3356.3914806746384</v>
      </c>
      <c r="R72" s="27">
        <f t="shared" ca="1" si="5"/>
        <v>-1885.3545376118786</v>
      </c>
      <c r="S72" s="7"/>
      <c r="T72" s="28">
        <f t="shared" ca="1" si="6"/>
        <v>0.87194943012861259</v>
      </c>
      <c r="U72" s="27">
        <f t="shared" ca="1" si="7"/>
        <v>-0.4903125895966291</v>
      </c>
      <c r="V72" s="7"/>
      <c r="W72" s="28">
        <f t="shared" ca="1" si="8"/>
        <v>0.87291119478508494</v>
      </c>
      <c r="X72" s="27">
        <f t="shared" ca="1" si="11"/>
        <v>292.06168785479485</v>
      </c>
      <c r="Y72" s="7"/>
      <c r="Z72" s="28">
        <f t="shared" si="12"/>
        <v>292.18500000000006</v>
      </c>
      <c r="AA72" s="27">
        <f t="shared" si="9"/>
        <v>5.0995902749396329</v>
      </c>
      <c r="AB72" s="7"/>
      <c r="AC72" s="28">
        <f t="shared" ca="1" si="0"/>
        <v>-0.12331214520520462</v>
      </c>
      <c r="AD72" s="27">
        <f t="shared" ca="1" si="10"/>
        <v>-2.008248920145661E-2</v>
      </c>
      <c r="AE72" s="7">
        <v>97</v>
      </c>
    </row>
    <row r="73" spans="1:31" s="26" customFormat="1" x14ac:dyDescent="0.25">
      <c r="A73" s="26">
        <v>53</v>
      </c>
      <c r="B73" s="26">
        <v>627</v>
      </c>
      <c r="C73" s="26">
        <v>11579</v>
      </c>
      <c r="D73" s="26">
        <v>12054</v>
      </c>
      <c r="E73" s="26">
        <v>14750</v>
      </c>
      <c r="F73" s="26">
        <v>14239</v>
      </c>
      <c r="G73" s="27"/>
      <c r="H73" s="7"/>
      <c r="I73" s="28">
        <f t="shared" si="1"/>
        <v>-3171</v>
      </c>
      <c r="J73" s="27">
        <f t="shared" si="1"/>
        <v>-2185</v>
      </c>
      <c r="K73" s="7"/>
      <c r="L73" s="124">
        <f t="shared" si="2"/>
        <v>0.82087020782778342</v>
      </c>
      <c r="M73" s="27">
        <f t="shared" ca="1" si="3"/>
        <v>6.2782300314644697E-7</v>
      </c>
      <c r="N73" s="44"/>
      <c r="O73" s="44"/>
      <c r="P73" s="7"/>
      <c r="Q73" s="28">
        <f t="shared" ca="1" si="4"/>
        <v>-3152.3914806746384</v>
      </c>
      <c r="R73" s="27">
        <f t="shared" ca="1" si="5"/>
        <v>-2206.3545376118786</v>
      </c>
      <c r="S73" s="7"/>
      <c r="T73" s="28">
        <f t="shared" ca="1" si="6"/>
        <v>0.81895272674331987</v>
      </c>
      <c r="U73" s="27">
        <f t="shared" ca="1" si="7"/>
        <v>-0.573793090542557</v>
      </c>
      <c r="V73" s="7"/>
      <c r="W73" s="28">
        <f t="shared" ca="1" si="8"/>
        <v>0.82007785500034702</v>
      </c>
      <c r="X73" s="27">
        <f t="shared" ca="1" si="11"/>
        <v>297.71860789620837</v>
      </c>
      <c r="Y73" s="7"/>
      <c r="Z73" s="28">
        <f t="shared" si="12"/>
        <v>297.82800000000003</v>
      </c>
      <c r="AA73" s="27">
        <f t="shared" si="9"/>
        <v>5.1980792046296722</v>
      </c>
      <c r="AB73" s="7"/>
      <c r="AC73" s="28">
        <f t="shared" ca="1" si="0"/>
        <v>-0.10939210379166298</v>
      </c>
      <c r="AD73" s="27">
        <f t="shared" ca="1" si="10"/>
        <v>-1.0841394564238271E-2</v>
      </c>
      <c r="AE73" s="7">
        <v>96</v>
      </c>
    </row>
    <row r="74" spans="1:31" s="26" customFormat="1" x14ac:dyDescent="0.25">
      <c r="A74" s="26">
        <v>54</v>
      </c>
      <c r="B74" s="26">
        <v>622</v>
      </c>
      <c r="C74" s="26">
        <v>11707</v>
      </c>
      <c r="D74" s="26">
        <v>11919</v>
      </c>
      <c r="E74" s="26">
        <v>14652</v>
      </c>
      <c r="F74" s="26">
        <v>14402</v>
      </c>
      <c r="G74" s="27"/>
      <c r="H74" s="7"/>
      <c r="I74" s="28">
        <f t="shared" si="1"/>
        <v>-2945</v>
      </c>
      <c r="J74" s="27">
        <f t="shared" si="1"/>
        <v>-2483</v>
      </c>
      <c r="K74" s="7"/>
      <c r="L74" s="124">
        <f t="shared" si="2"/>
        <v>0.76124412165657096</v>
      </c>
      <c r="M74" s="27">
        <f t="shared" ca="1" si="3"/>
        <v>7.4714419317685346E-8</v>
      </c>
      <c r="N74" s="44"/>
      <c r="O74" s="44"/>
      <c r="P74" s="7"/>
      <c r="Q74" s="28">
        <f t="shared" ca="1" si="4"/>
        <v>-2926.3914806746384</v>
      </c>
      <c r="R74" s="27">
        <f t="shared" ca="1" si="5"/>
        <v>-2504.3545376118786</v>
      </c>
      <c r="S74" s="7"/>
      <c r="T74" s="28">
        <f t="shared" ca="1" si="6"/>
        <v>0.76024069260078986</v>
      </c>
      <c r="U74" s="27">
        <f t="shared" ca="1" si="7"/>
        <v>-0.65129212257335622</v>
      </c>
      <c r="V74" s="7"/>
      <c r="W74" s="28">
        <f t="shared" ca="1" si="8"/>
        <v>0.7615174610414347</v>
      </c>
      <c r="X74" s="27">
        <f t="shared" ca="1" si="11"/>
        <v>303.27775077811339</v>
      </c>
      <c r="Y74" s="7"/>
      <c r="Z74" s="28">
        <f t="shared" si="12"/>
        <v>303.42600000000004</v>
      </c>
      <c r="AA74" s="27">
        <f t="shared" si="9"/>
        <v>5.2957827361563146</v>
      </c>
      <c r="AB74" s="7"/>
      <c r="AC74" s="28">
        <f t="shared" ca="1" si="0"/>
        <v>-0.14824922188665823</v>
      </c>
      <c r="AD74" s="27">
        <f t="shared" ca="1" si="10"/>
        <v>3.2738658192897674E-2</v>
      </c>
      <c r="AE74" s="7">
        <v>95</v>
      </c>
    </row>
    <row r="75" spans="1:31" s="26" customFormat="1" x14ac:dyDescent="0.25">
      <c r="A75" s="26">
        <v>55</v>
      </c>
      <c r="B75" s="26">
        <v>610</v>
      </c>
      <c r="C75" s="26">
        <v>11822</v>
      </c>
      <c r="D75" s="26">
        <v>11773</v>
      </c>
      <c r="E75" s="26">
        <v>14514</v>
      </c>
      <c r="F75" s="26">
        <v>14524</v>
      </c>
      <c r="G75" s="27"/>
      <c r="H75" s="7"/>
      <c r="I75" s="28">
        <f t="shared" si="1"/>
        <v>-2692</v>
      </c>
      <c r="J75" s="27">
        <f t="shared" si="1"/>
        <v>-2751</v>
      </c>
      <c r="K75" s="7"/>
      <c r="L75" s="124">
        <f t="shared" si="2"/>
        <v>0.69571223076710575</v>
      </c>
      <c r="M75" s="27">
        <f t="shared" ca="1" si="3"/>
        <v>4.6343834033397941E-8</v>
      </c>
      <c r="N75" s="44"/>
      <c r="O75" s="44"/>
      <c r="P75" s="7"/>
      <c r="Q75" s="28">
        <f t="shared" ca="1" si="4"/>
        <v>-2673.3914806746384</v>
      </c>
      <c r="R75" s="27">
        <f t="shared" ca="1" si="5"/>
        <v>-2772.3545376118786</v>
      </c>
      <c r="S75" s="7"/>
      <c r="T75" s="28">
        <f t="shared" ca="1" si="6"/>
        <v>0.69451438889255923</v>
      </c>
      <c r="U75" s="27">
        <f t="shared" ca="1" si="7"/>
        <v>-0.72098923862790043</v>
      </c>
      <c r="V75" s="7"/>
      <c r="W75" s="28">
        <f t="shared" ca="1" si="8"/>
        <v>0.69592750694793726</v>
      </c>
      <c r="X75" s="27">
        <f t="shared" ca="1" si="11"/>
        <v>308.75216109685243</v>
      </c>
      <c r="Y75" s="7"/>
      <c r="Z75" s="28">
        <f t="shared" si="12"/>
        <v>308.91600000000005</v>
      </c>
      <c r="AA75" s="27">
        <f t="shared" si="9"/>
        <v>5.3916013120908035</v>
      </c>
      <c r="AB75" s="7"/>
      <c r="AC75" s="28">
        <f t="shared" ca="1" si="0"/>
        <v>-0.16383890314762084</v>
      </c>
      <c r="AD75" s="27">
        <f t="shared" ca="1" si="10"/>
        <v>1.938578780266198E-2</v>
      </c>
      <c r="AE75" s="7">
        <v>94</v>
      </c>
    </row>
    <row r="76" spans="1:31" s="26" customFormat="1" x14ac:dyDescent="0.25">
      <c r="A76" s="26">
        <v>56</v>
      </c>
      <c r="B76" s="26">
        <v>622</v>
      </c>
      <c r="C76" s="26">
        <v>11976</v>
      </c>
      <c r="D76" s="26">
        <v>11657</v>
      </c>
      <c r="E76" s="26">
        <v>14384</v>
      </c>
      <c r="F76" s="26">
        <v>14659</v>
      </c>
      <c r="G76" s="27"/>
      <c r="H76" s="7"/>
      <c r="I76" s="28">
        <f t="shared" si="1"/>
        <v>-2408</v>
      </c>
      <c r="J76" s="27">
        <f t="shared" si="1"/>
        <v>-3002</v>
      </c>
      <c r="K76" s="7"/>
      <c r="L76" s="124">
        <f t="shared" si="2"/>
        <v>0.62232339080863852</v>
      </c>
      <c r="M76" s="27">
        <f t="shared" ca="1" si="3"/>
        <v>2.2973847566676643E-9</v>
      </c>
      <c r="N76" s="44"/>
      <c r="O76" s="44"/>
      <c r="P76" s="7"/>
      <c r="Q76" s="28">
        <f t="shared" ca="1" si="4"/>
        <v>-2389.3914806746384</v>
      </c>
      <c r="R76" s="27">
        <f t="shared" ca="1" si="5"/>
        <v>-3023.3545376118786</v>
      </c>
      <c r="S76" s="7"/>
      <c r="T76" s="28">
        <f t="shared" ca="1" si="6"/>
        <v>0.62073466457185777</v>
      </c>
      <c r="U76" s="27">
        <f t="shared" ca="1" si="7"/>
        <v>-0.78626526896256677</v>
      </c>
      <c r="V76" s="7"/>
      <c r="W76" s="28">
        <f t="shared" ca="1" si="8"/>
        <v>0.62227545976695708</v>
      </c>
      <c r="X76" s="27">
        <f t="shared" ca="1" si="11"/>
        <v>314.3796293582343</v>
      </c>
      <c r="Y76" s="7"/>
      <c r="Z76" s="28">
        <f t="shared" si="12"/>
        <v>314.51400000000007</v>
      </c>
      <c r="AA76" s="27">
        <f t="shared" si="9"/>
        <v>5.4893048436174467</v>
      </c>
      <c r="AB76" s="7"/>
      <c r="AC76" s="28">
        <f t="shared" ca="1" si="0"/>
        <v>-0.13437064176576996</v>
      </c>
      <c r="AD76" s="27">
        <f t="shared" ca="1" si="10"/>
        <v>-5.9953033614931428E-2</v>
      </c>
      <c r="AE76" s="7">
        <v>93</v>
      </c>
    </row>
    <row r="77" spans="1:31" s="26" customFormat="1" x14ac:dyDescent="0.25">
      <c r="A77" s="26">
        <v>57</v>
      </c>
      <c r="B77" s="26">
        <v>628</v>
      </c>
      <c r="C77" s="26">
        <v>12129</v>
      </c>
      <c r="D77" s="26">
        <v>11545</v>
      </c>
      <c r="E77" s="26">
        <v>14230</v>
      </c>
      <c r="F77" s="26">
        <v>14770</v>
      </c>
      <c r="G77" s="27"/>
      <c r="H77" s="7"/>
      <c r="I77" s="28">
        <f t="shared" si="1"/>
        <v>-2101</v>
      </c>
      <c r="J77" s="27">
        <f t="shared" si="1"/>
        <v>-3225</v>
      </c>
      <c r="K77" s="7"/>
      <c r="L77" s="124">
        <f t="shared" si="2"/>
        <v>0.54220691713916791</v>
      </c>
      <c r="M77" s="27">
        <f t="shared" ca="1" si="3"/>
        <v>1.8242024077567922E-7</v>
      </c>
      <c r="N77" s="44"/>
      <c r="O77" s="44"/>
      <c r="P77" s="7"/>
      <c r="Q77" s="28">
        <f t="shared" ca="1" si="4"/>
        <v>-2082.3914806746384</v>
      </c>
      <c r="R77" s="27">
        <f t="shared" ca="1" si="5"/>
        <v>-3246.3545376118786</v>
      </c>
      <c r="S77" s="7"/>
      <c r="T77" s="28">
        <f t="shared" ca="1" si="6"/>
        <v>0.54097982173222625</v>
      </c>
      <c r="U77" s="27">
        <f t="shared" ca="1" si="7"/>
        <v>-0.84425951105272856</v>
      </c>
      <c r="V77" s="7"/>
      <c r="W77" s="28">
        <f t="shared" ca="1" si="8"/>
        <v>0.54263402396512095</v>
      </c>
      <c r="X77" s="27">
        <f t="shared" ca="1" si="11"/>
        <v>320.00862627580204</v>
      </c>
      <c r="Y77" s="7"/>
      <c r="Z77" s="28">
        <f t="shared" si="12"/>
        <v>320.16600000000005</v>
      </c>
      <c r="AA77" s="27">
        <f t="shared" si="9"/>
        <v>5.5879508529401658</v>
      </c>
      <c r="AB77" s="7"/>
      <c r="AC77" s="28">
        <f t="shared" ca="1" si="0"/>
        <v>-0.15737372419800977</v>
      </c>
      <c r="AD77" s="27">
        <f t="shared" ca="1" si="10"/>
        <v>4.2750792018864558E-2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12280</v>
      </c>
      <c r="D78" s="26">
        <v>11435</v>
      </c>
      <c r="E78" s="26">
        <v>14046</v>
      </c>
      <c r="F78" s="26">
        <v>14848</v>
      </c>
      <c r="G78" s="27"/>
      <c r="H78" s="7"/>
      <c r="I78" s="28">
        <f t="shared" si="1"/>
        <v>-1766</v>
      </c>
      <c r="J78" s="27">
        <f t="shared" si="1"/>
        <v>-3413</v>
      </c>
      <c r="K78" s="7"/>
      <c r="L78" s="124">
        <f t="shared" si="2"/>
        <v>0.45542060563750592</v>
      </c>
      <c r="M78" s="27">
        <f t="shared" ca="1" si="3"/>
        <v>7.8449256661086377E-8</v>
      </c>
      <c r="N78" s="44"/>
      <c r="O78" s="44"/>
      <c r="P78" s="7"/>
      <c r="Q78" s="28">
        <f t="shared" ca="1" si="4"/>
        <v>-1747.3914806746384</v>
      </c>
      <c r="R78" s="27">
        <f t="shared" ca="1" si="5"/>
        <v>-3434.3545376118786</v>
      </c>
      <c r="S78" s="7"/>
      <c r="T78" s="28">
        <f t="shared" ca="1" si="6"/>
        <v>0.45395092156520156</v>
      </c>
      <c r="U78" s="27">
        <f t="shared" ca="1" si="7"/>
        <v>-0.89315151783725955</v>
      </c>
      <c r="V78" s="7"/>
      <c r="W78" s="28">
        <f t="shared" ca="1" si="8"/>
        <v>0.45570069358201815</v>
      </c>
      <c r="X78" s="27">
        <f t="shared" ca="1" si="11"/>
        <v>325.70741950862805</v>
      </c>
      <c r="Y78" s="7"/>
      <c r="Z78" s="28">
        <f t="shared" si="12"/>
        <v>325.90800000000007</v>
      </c>
      <c r="AA78" s="27">
        <f t="shared" si="9"/>
        <v>5.6881676585896805</v>
      </c>
      <c r="AB78" s="7"/>
      <c r="AC78" s="28">
        <f t="shared" ca="1" si="0"/>
        <v>-0.20058049137202261</v>
      </c>
      <c r="AD78" s="27">
        <f t="shared" ca="1" si="10"/>
        <v>-4.9099902614102575E-3</v>
      </c>
      <c r="AE78" s="7">
        <v>91</v>
      </c>
    </row>
    <row r="79" spans="1:31" s="26" customFormat="1" x14ac:dyDescent="0.25">
      <c r="A79" s="26">
        <v>59</v>
      </c>
      <c r="B79" s="26">
        <v>631</v>
      </c>
      <c r="C79" s="26">
        <v>12465</v>
      </c>
      <c r="D79" s="26">
        <v>11363</v>
      </c>
      <c r="E79" s="26">
        <v>13885</v>
      </c>
      <c r="F79" s="26">
        <v>14941</v>
      </c>
      <c r="G79" s="27"/>
      <c r="H79" s="7"/>
      <c r="I79" s="28">
        <f t="shared" si="1"/>
        <v>-1420</v>
      </c>
      <c r="J79" s="27">
        <f t="shared" si="1"/>
        <v>-3578</v>
      </c>
      <c r="K79" s="7"/>
      <c r="L79" s="124">
        <f t="shared" si="2"/>
        <v>0.36508802480740155</v>
      </c>
      <c r="M79" s="27">
        <f t="shared" ca="1" si="3"/>
        <v>6.5602722263688642E-7</v>
      </c>
      <c r="N79" s="44"/>
      <c r="O79" s="44"/>
      <c r="P79" s="7"/>
      <c r="Q79" s="28">
        <f t="shared" ca="1" si="4"/>
        <v>-1401.3914806746384</v>
      </c>
      <c r="R79" s="27">
        <f t="shared" ca="1" si="5"/>
        <v>-3599.3545376118786</v>
      </c>
      <c r="S79" s="7"/>
      <c r="T79" s="28">
        <f t="shared" ca="1" si="6"/>
        <v>0.36406435601955817</v>
      </c>
      <c r="U79" s="27">
        <f t="shared" ca="1" si="7"/>
        <v>-0.93606205570666179</v>
      </c>
      <c r="V79" s="7"/>
      <c r="W79" s="28">
        <f t="shared" ca="1" si="8"/>
        <v>0.36589797988185746</v>
      </c>
      <c r="X79" s="27">
        <f t="shared" ca="1" si="11"/>
        <v>331.38877931632339</v>
      </c>
      <c r="Y79" s="7"/>
      <c r="Z79" s="28">
        <f t="shared" si="12"/>
        <v>331.58700000000005</v>
      </c>
      <c r="AA79" s="27">
        <f t="shared" si="9"/>
        <v>5.7872849068104379</v>
      </c>
      <c r="AB79" s="7"/>
      <c r="AC79" s="28">
        <f t="shared" ca="1" si="0"/>
        <v>-0.19822068367665224</v>
      </c>
      <c r="AD79" s="27">
        <f t="shared" ca="1" si="10"/>
        <v>-6.9047161385356048E-3</v>
      </c>
      <c r="AE79" s="7">
        <v>90</v>
      </c>
    </row>
    <row r="80" spans="1:31" s="26" customFormat="1" x14ac:dyDescent="0.25">
      <c r="A80" s="26">
        <v>60</v>
      </c>
      <c r="B80" s="26">
        <v>636</v>
      </c>
      <c r="C80" s="26">
        <v>12650</v>
      </c>
      <c r="D80" s="26">
        <v>11303</v>
      </c>
      <c r="E80" s="26">
        <v>13705</v>
      </c>
      <c r="F80" s="26">
        <v>15003</v>
      </c>
      <c r="G80" s="27"/>
      <c r="H80" s="7"/>
      <c r="I80" s="28">
        <f t="shared" si="1"/>
        <v>-1055</v>
      </c>
      <c r="J80" s="27">
        <f t="shared" si="1"/>
        <v>-3700</v>
      </c>
      <c r="K80" s="7"/>
      <c r="L80" s="124">
        <f t="shared" si="2"/>
        <v>0.27041561744278092</v>
      </c>
      <c r="M80" s="27">
        <f t="shared" ca="1" si="3"/>
        <v>5.2095856769104624E-7</v>
      </c>
      <c r="N80" s="44"/>
      <c r="O80" s="44"/>
      <c r="P80" s="7"/>
      <c r="Q80" s="28">
        <f t="shared" ca="1" si="4"/>
        <v>-1036.3914806746384</v>
      </c>
      <c r="R80" s="27">
        <f t="shared" ca="1" si="5"/>
        <v>-3721.3545376118786</v>
      </c>
      <c r="S80" s="7"/>
      <c r="T80" s="28">
        <f t="shared" ca="1" si="6"/>
        <v>0.26924182300175514</v>
      </c>
      <c r="U80" s="27">
        <f t="shared" ca="1" si="7"/>
        <v>-0.96778984734343187</v>
      </c>
      <c r="V80" s="7"/>
      <c r="W80" s="28">
        <f t="shared" ca="1" si="8"/>
        <v>0.27113739203896109</v>
      </c>
      <c r="X80" s="27">
        <f t="shared" ca="1" si="11"/>
        <v>337.08802380517602</v>
      </c>
      <c r="Y80" s="7"/>
      <c r="Z80" s="28">
        <f t="shared" si="12"/>
        <v>337.31100000000004</v>
      </c>
      <c r="AA80" s="27">
        <f t="shared" si="9"/>
        <v>5.8871875531945941</v>
      </c>
      <c r="AB80" s="7"/>
      <c r="AC80" s="28">
        <f t="shared" ca="1" si="0"/>
        <v>-0.22297619482401387</v>
      </c>
      <c r="AD80" s="27">
        <f t="shared" ca="1" si="10"/>
        <v>2.3977972830607541E-2</v>
      </c>
      <c r="AE80" s="7">
        <v>89</v>
      </c>
    </row>
    <row r="81" spans="1:31" s="26" customFormat="1" x14ac:dyDescent="0.25">
      <c r="A81" s="26">
        <v>61</v>
      </c>
      <c r="B81" s="26">
        <v>628</v>
      </c>
      <c r="C81" s="26">
        <v>12833</v>
      </c>
      <c r="D81" s="26">
        <v>11263</v>
      </c>
      <c r="E81" s="26">
        <v>13518</v>
      </c>
      <c r="F81" s="26">
        <v>15047</v>
      </c>
      <c r="G81" s="27"/>
      <c r="H81" s="7"/>
      <c r="I81" s="28">
        <f t="shared" si="1"/>
        <v>-685</v>
      </c>
      <c r="J81" s="27">
        <f t="shared" si="1"/>
        <v>-3784</v>
      </c>
      <c r="K81" s="7"/>
      <c r="L81" s="124">
        <f t="shared" si="2"/>
        <v>0.17428410251344151</v>
      </c>
      <c r="M81" s="27">
        <f t="shared" ca="1" si="3"/>
        <v>5.9970986175199208E-7</v>
      </c>
      <c r="N81" s="44"/>
      <c r="O81" s="44"/>
      <c r="P81" s="7"/>
      <c r="Q81" s="28">
        <f t="shared" ca="1" si="4"/>
        <v>-666.39148067463827</v>
      </c>
      <c r="R81" s="27">
        <f t="shared" ca="1" si="5"/>
        <v>-3805.3545376118786</v>
      </c>
      <c r="S81" s="7"/>
      <c r="T81" s="28">
        <f t="shared" ca="1" si="6"/>
        <v>0.17312035117548907</v>
      </c>
      <c r="U81" s="27">
        <f t="shared" ca="1" si="7"/>
        <v>-0.98963521207694571</v>
      </c>
      <c r="V81" s="7"/>
      <c r="W81" s="28">
        <f t="shared" ca="1" si="8"/>
        <v>0.17505851187660287</v>
      </c>
      <c r="X81" s="27">
        <f t="shared" ca="1" si="11"/>
        <v>342.70745521869401</v>
      </c>
      <c r="Y81" s="7"/>
      <c r="Z81" s="28">
        <f t="shared" si="12"/>
        <v>342.96300000000002</v>
      </c>
      <c r="AA81" s="27">
        <f t="shared" si="9"/>
        <v>5.9858335625173131</v>
      </c>
      <c r="AB81" s="7"/>
      <c r="AC81" s="28">
        <f t="shared" ca="1" si="0"/>
        <v>-0.2555447813060141</v>
      </c>
      <c r="AD81" s="27">
        <f t="shared" ca="1" si="10"/>
        <v>1.4018917663065622E-3</v>
      </c>
      <c r="AE81" s="7">
        <v>88</v>
      </c>
    </row>
    <row r="82" spans="1:31" s="26" customFormat="1" x14ac:dyDescent="0.25">
      <c r="A82" s="26">
        <v>62</v>
      </c>
      <c r="B82" s="26">
        <v>632</v>
      </c>
      <c r="C82" s="26">
        <v>13026</v>
      </c>
      <c r="D82" s="26">
        <v>11235</v>
      </c>
      <c r="E82" s="26">
        <v>13328</v>
      </c>
      <c r="F82" s="26">
        <v>15071</v>
      </c>
      <c r="G82" s="27"/>
      <c r="H82" s="7"/>
      <c r="I82" s="28">
        <f t="shared" si="1"/>
        <v>-302</v>
      </c>
      <c r="J82" s="27">
        <f t="shared" si="1"/>
        <v>-3836</v>
      </c>
      <c r="K82" s="7"/>
      <c r="L82" s="124">
        <f t="shared" si="2"/>
        <v>7.5831503330928349E-2</v>
      </c>
      <c r="M82" s="27">
        <f t="shared" ca="1" si="3"/>
        <v>6.0228320845444189E-8</v>
      </c>
      <c r="N82" s="44"/>
      <c r="O82" s="44"/>
      <c r="P82" s="7"/>
      <c r="Q82" s="28">
        <f t="shared" ca="1" si="4"/>
        <v>-283.39148067463827</v>
      </c>
      <c r="R82" s="27">
        <f t="shared" ca="1" si="5"/>
        <v>-3857.3545376118786</v>
      </c>
      <c r="S82" s="7"/>
      <c r="T82" s="28">
        <f t="shared" ca="1" si="6"/>
        <v>7.3621638447219084E-2</v>
      </c>
      <c r="U82" s="27">
        <f t="shared" ca="1" si="7"/>
        <v>-1.0031585331024542</v>
      </c>
      <c r="V82" s="7"/>
      <c r="W82" s="28">
        <f t="shared" ca="1" si="8"/>
        <v>7.5586088741212407E-2</v>
      </c>
      <c r="X82" s="27">
        <f t="shared" ca="1" si="11"/>
        <v>348.4298611104773</v>
      </c>
      <c r="Y82" s="7"/>
      <c r="Z82" s="28">
        <f t="shared" si="12"/>
        <v>348.65100000000001</v>
      </c>
      <c r="AA82" s="27">
        <f t="shared" si="9"/>
        <v>6.0851078903707503</v>
      </c>
      <c r="AB82" s="7"/>
      <c r="AC82" s="28">
        <f t="shared" ca="1" si="0"/>
        <v>-0.22113888952270599</v>
      </c>
      <c r="AD82" s="27">
        <f t="shared" ca="1" si="10"/>
        <v>-4.0771441424681143E-2</v>
      </c>
      <c r="AE82" s="7">
        <v>87</v>
      </c>
    </row>
    <row r="83" spans="1:31" s="26" customFormat="1" x14ac:dyDescent="0.25">
      <c r="A83" s="26">
        <v>63</v>
      </c>
      <c r="B83" s="26">
        <v>602</v>
      </c>
      <c r="C83" s="26">
        <v>13208</v>
      </c>
      <c r="D83" s="26">
        <v>11230</v>
      </c>
      <c r="E83" s="26">
        <v>13146</v>
      </c>
      <c r="F83" s="26">
        <v>15077</v>
      </c>
      <c r="G83" s="27"/>
      <c r="H83" s="7"/>
      <c r="I83" s="28">
        <f t="shared" si="1"/>
        <v>62</v>
      </c>
      <c r="J83" s="27">
        <f t="shared" si="1"/>
        <v>-3847</v>
      </c>
      <c r="K83" s="7"/>
      <c r="L83" s="124">
        <f t="shared" si="2"/>
        <v>-1.8656487257398231E-2</v>
      </c>
      <c r="M83" s="27">
        <f t="shared" ca="1" si="3"/>
        <v>9.9066891894091316E-8</v>
      </c>
      <c r="N83" s="44"/>
      <c r="O83" s="44"/>
      <c r="P83" s="7"/>
      <c r="Q83" s="28">
        <f t="shared" ca="1" si="4"/>
        <v>80.608519325361726</v>
      </c>
      <c r="R83" s="27">
        <f t="shared" ca="1" si="5"/>
        <v>-3868.3545376118786</v>
      </c>
      <c r="S83" s="7"/>
      <c r="T83" s="28">
        <f t="shared" ca="1" si="6"/>
        <v>-2.0941106808891295E-2</v>
      </c>
      <c r="U83" s="27">
        <f t="shared" ca="1" si="7"/>
        <v>-1.0060192356270812</v>
      </c>
      <c r="V83" s="7"/>
      <c r="W83" s="28">
        <f t="shared" ca="1" si="8"/>
        <v>-1.8971236192097129E-2</v>
      </c>
      <c r="X83" s="27">
        <f t="shared" ca="1" si="11"/>
        <v>353.81918710626474</v>
      </c>
      <c r="Y83" s="7"/>
      <c r="Z83" s="28">
        <f t="shared" si="12"/>
        <v>354.06900000000002</v>
      </c>
      <c r="AA83" s="27">
        <f t="shared" si="9"/>
        <v>6.179669829243803</v>
      </c>
      <c r="AB83" s="7"/>
      <c r="AC83" s="28">
        <f t="shared" ca="1" si="0"/>
        <v>-0.2498128937352817</v>
      </c>
      <c r="AD83" s="27">
        <f t="shared" ca="1" si="10"/>
        <v>-8.9426785793932595E-2</v>
      </c>
      <c r="AE83" s="7">
        <v>86</v>
      </c>
    </row>
    <row r="84" spans="1:31" s="26" customFormat="1" x14ac:dyDescent="0.25">
      <c r="A84" s="26">
        <v>64</v>
      </c>
      <c r="B84" s="26">
        <v>607</v>
      </c>
      <c r="C84" s="26">
        <v>13382</v>
      </c>
      <c r="D84" s="26">
        <v>11243</v>
      </c>
      <c r="E84" s="26">
        <v>12958</v>
      </c>
      <c r="F84" s="26">
        <v>15061</v>
      </c>
      <c r="G84" s="27"/>
      <c r="H84" s="7"/>
      <c r="I84" s="28">
        <f t="shared" si="1"/>
        <v>424</v>
      </c>
      <c r="J84" s="27">
        <f t="shared" si="1"/>
        <v>-3818</v>
      </c>
      <c r="K84" s="7"/>
      <c r="L84" s="124">
        <f t="shared" si="2"/>
        <v>-0.11375811129099402</v>
      </c>
      <c r="M84" s="27">
        <f t="shared" ca="1" si="3"/>
        <v>5.3108704126712792E-7</v>
      </c>
      <c r="N84" s="44"/>
      <c r="O84" s="44"/>
      <c r="P84" s="7"/>
      <c r="Q84" s="28">
        <f t="shared" ca="1" si="4"/>
        <v>442.60851932536173</v>
      </c>
      <c r="R84" s="27">
        <f t="shared" ca="1" si="5"/>
        <v>-3839.3545376118786</v>
      </c>
      <c r="S84" s="7"/>
      <c r="T84" s="28">
        <f t="shared" ca="1" si="6"/>
        <v>-0.11498427654161646</v>
      </c>
      <c r="U84" s="27">
        <f t="shared" ca="1" si="7"/>
        <v>-0.99847738351670134</v>
      </c>
      <c r="V84" s="7"/>
      <c r="W84" s="28">
        <f t="shared" ca="1" si="8"/>
        <v>-0.11302935410148085</v>
      </c>
      <c r="X84" s="27">
        <f ca="1">IF(MOD(ATAN2(U84,W84)*180/PI()-$J$9+360,360)&lt;355,MOD(ATAN2(U84,W84)*180/PI()-$J$9+360,360)+360,MOD(ATAN2(U84,W84)*180/PI()-$J$9+360,360))</f>
        <v>359.19733353773648</v>
      </c>
      <c r="Y84" s="7"/>
      <c r="Z84" s="28">
        <f t="shared" si="12"/>
        <v>359.53200000000004</v>
      </c>
      <c r="AA84" s="27">
        <f t="shared" si="9"/>
        <v>6.2750171662802536</v>
      </c>
      <c r="AB84" s="7"/>
      <c r="AC84" s="28">
        <f t="shared" ref="AC84:AC147" ca="1" si="13">X84-Z84</f>
        <v>-0.33466646226355579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13342</v>
      </c>
      <c r="D85" s="26">
        <v>11200</v>
      </c>
      <c r="E85" s="26">
        <v>12914</v>
      </c>
      <c r="F85" s="26">
        <v>15007</v>
      </c>
      <c r="G85" s="27"/>
      <c r="H85" s="7"/>
      <c r="I85" s="28">
        <f t="shared" ref="I85:J148" si="14">C85-E85</f>
        <v>428</v>
      </c>
      <c r="J85" s="27">
        <f t="shared" si="14"/>
        <v>-3807</v>
      </c>
      <c r="K85" s="7"/>
      <c r="L85" s="124">
        <f>$O$3*SIN(2*PI()/$O$4*($Z85+$O$5))+$O$6</f>
        <v>-0.11375811129099402</v>
      </c>
      <c r="M85" s="27">
        <f t="shared" ref="M85:M148" ca="1" si="15">(W85-L85)^2</f>
        <v>9.9854395178051241E-8</v>
      </c>
      <c r="N85" s="44"/>
      <c r="O85" s="44"/>
      <c r="P85" s="7"/>
      <c r="Q85" s="28">
        <f t="shared" ref="Q85:Q148" ca="1" si="16">I85-$J$4</f>
        <v>446.60851932536173</v>
      </c>
      <c r="R85" s="27">
        <f t="shared" ref="R85:R148" ca="1" si="17">J85-$J$3</f>
        <v>-3828.3545376118786</v>
      </c>
      <c r="S85" s="7"/>
      <c r="T85" s="28">
        <f t="shared" ref="T85:T148" ca="1" si="18">Q85/$J$7</f>
        <v>-0.11602342758838691</v>
      </c>
      <c r="U85" s="27">
        <f t="shared" ref="U85:U148" ca="1" si="19">R85/$J$6</f>
        <v>-0.99561668099207445</v>
      </c>
      <c r="V85" s="7"/>
      <c r="W85" s="28">
        <f t="shared" ref="W85:W148" ca="1" si="20">(T85-U85*SIN(-$J$11*PI()/180))/(COS(-$J$11*PI()/180))</f>
        <v>-0.11407410875170858</v>
      </c>
      <c r="X85" s="27">
        <f ca="1">IF(MOD(ATAN2(U85,W85)*180/PI()-$J$9+360,360)&lt;355,MOD(ATAN2(U85,W85)*180/PI()-$J$9+360,360)+360,MOD(ATAN2(U85,W85)*180/PI()-$J$9+360,360))</f>
        <v>359.27508475974776</v>
      </c>
      <c r="Y85" s="7"/>
      <c r="Z85" s="28">
        <f t="shared" si="12"/>
        <v>359.53200000000004</v>
      </c>
      <c r="AA85" s="27">
        <f t="shared" ref="AA85:AA148" si="21">Z85*PI()/180</f>
        <v>6.2750171662802536</v>
      </c>
      <c r="AB85" s="7"/>
      <c r="AC85" s="28">
        <f t="shared" ca="1" si="13"/>
        <v>-0.25691524025228318</v>
      </c>
      <c r="AD85" s="27"/>
      <c r="AE85" s="7"/>
    </row>
    <row r="86" spans="1:31" s="26" customFormat="1" x14ac:dyDescent="0.25">
      <c r="A86" s="26">
        <v>1</v>
      </c>
      <c r="B86" s="26">
        <v>-585</v>
      </c>
      <c r="C86" s="26">
        <v>13161</v>
      </c>
      <c r="D86" s="26">
        <v>11188</v>
      </c>
      <c r="E86" s="26">
        <v>13092</v>
      </c>
      <c r="F86" s="26">
        <v>15020</v>
      </c>
      <c r="G86" s="27"/>
      <c r="H86" s="7"/>
      <c r="I86" s="28">
        <f t="shared" si="14"/>
        <v>69</v>
      </c>
      <c r="J86" s="27">
        <f t="shared" si="14"/>
        <v>-3832</v>
      </c>
      <c r="K86" s="7"/>
      <c r="L86" s="124">
        <f t="shared" ref="L86:L149" si="22">$O$3*SIN(2*PI()/$O$4*($Z86+$O$5))+$O$6</f>
        <v>-2.211151943483159E-2</v>
      </c>
      <c r="M86" s="27">
        <f t="shared" ca="1" si="15"/>
        <v>1.7269294139982095E-6</v>
      </c>
      <c r="N86" s="44"/>
      <c r="O86" s="44"/>
      <c r="P86" s="7"/>
      <c r="Q86" s="28">
        <f t="shared" ca="1" si="16"/>
        <v>87.608519325361726</v>
      </c>
      <c r="R86" s="27">
        <f t="shared" ca="1" si="17"/>
        <v>-3853.3545376118786</v>
      </c>
      <c r="S86" s="7"/>
      <c r="T86" s="28">
        <f t="shared" ca="1" si="18"/>
        <v>-2.2759621140739573E-2</v>
      </c>
      <c r="U86" s="27">
        <f t="shared" ca="1" si="19"/>
        <v>-1.0021182776389537</v>
      </c>
      <c r="V86" s="7"/>
      <c r="W86" s="28">
        <f t="shared" ca="1" si="20"/>
        <v>-2.0797392571093462E-2</v>
      </c>
      <c r="X86" s="27">
        <f ca="1">MOD(ATAN2(U86,W86)*180/PI()-$J$9+360,360)</f>
        <v>353.92776032047084</v>
      </c>
      <c r="Y86" s="7"/>
      <c r="Z86" s="28">
        <f t="shared" ref="Z86:Z149" si="23">360/40000*B86+Z85</f>
        <v>354.26700000000005</v>
      </c>
      <c r="AA86" s="27">
        <f t="shared" si="21"/>
        <v>6.1831255811627521</v>
      </c>
      <c r="AB86" s="7"/>
      <c r="AC86" s="28">
        <f t="shared" ca="1" si="13"/>
        <v>-0.3392396795292143</v>
      </c>
      <c r="AD86" s="27"/>
      <c r="AE86" s="7"/>
    </row>
    <row r="87" spans="1:31" s="26" customFormat="1" x14ac:dyDescent="0.25">
      <c r="A87" s="26">
        <v>2</v>
      </c>
      <c r="B87" s="26">
        <v>-606</v>
      </c>
      <c r="C87" s="26">
        <v>12981</v>
      </c>
      <c r="D87" s="26">
        <v>11194</v>
      </c>
      <c r="E87" s="26">
        <v>13274</v>
      </c>
      <c r="F87" s="26">
        <v>15019</v>
      </c>
      <c r="G87" s="27"/>
      <c r="H87" s="7"/>
      <c r="I87" s="28">
        <f t="shared" si="14"/>
        <v>-293</v>
      </c>
      <c r="J87" s="27">
        <f t="shared" si="14"/>
        <v>-3825</v>
      </c>
      <c r="K87" s="7"/>
      <c r="L87" s="124">
        <f t="shared" si="22"/>
        <v>7.3011911767439069E-2</v>
      </c>
      <c r="M87" s="27">
        <f t="shared" ca="1" si="15"/>
        <v>5.3121502818792191E-8</v>
      </c>
      <c r="N87" s="44"/>
      <c r="O87" s="44"/>
      <c r="P87" s="7"/>
      <c r="Q87" s="28">
        <f t="shared" ca="1" si="16"/>
        <v>-274.39148067463827</v>
      </c>
      <c r="R87" s="27">
        <f t="shared" ca="1" si="17"/>
        <v>-3846.3545376118786</v>
      </c>
      <c r="S87" s="7"/>
      <c r="T87" s="28">
        <f t="shared" ca="1" si="18"/>
        <v>7.1283548591985588E-2</v>
      </c>
      <c r="U87" s="27">
        <f t="shared" ca="1" si="19"/>
        <v>-1.0002978305778274</v>
      </c>
      <c r="V87" s="7"/>
      <c r="W87" s="28">
        <f t="shared" ca="1" si="20"/>
        <v>7.324239279229533E-2</v>
      </c>
      <c r="X87" s="27">
        <f ca="1">MOD(ATAN2(U87,W87)*180/PI()-$J$9+360,360)</f>
        <v>348.55108966905266</v>
      </c>
      <c r="Y87" s="7"/>
      <c r="Z87" s="28">
        <f t="shared" si="23"/>
        <v>348.81300000000005</v>
      </c>
      <c r="AA87" s="27">
        <f t="shared" si="21"/>
        <v>6.0879353237589813</v>
      </c>
      <c r="AB87" s="7"/>
      <c r="AC87" s="28">
        <f t="shared" ca="1" si="13"/>
        <v>-0.26191033094738714</v>
      </c>
      <c r="AD87" s="27"/>
      <c r="AE87" s="7"/>
    </row>
    <row r="88" spans="1:31" s="26" customFormat="1" x14ac:dyDescent="0.25">
      <c r="A88" s="26">
        <v>3</v>
      </c>
      <c r="B88" s="26">
        <v>-621</v>
      </c>
      <c r="C88" s="26">
        <v>12796</v>
      </c>
      <c r="D88" s="26">
        <v>11216</v>
      </c>
      <c r="E88" s="26">
        <v>13462</v>
      </c>
      <c r="F88" s="26">
        <v>14994</v>
      </c>
      <c r="G88" s="27"/>
      <c r="H88" s="7"/>
      <c r="I88" s="28">
        <f t="shared" si="14"/>
        <v>-666</v>
      </c>
      <c r="J88" s="27">
        <f t="shared" si="14"/>
        <v>-3778</v>
      </c>
      <c r="K88" s="7"/>
      <c r="L88" s="124">
        <f t="shared" si="22"/>
        <v>0.16979671755036602</v>
      </c>
      <c r="M88" s="27">
        <f t="shared" ca="1" si="15"/>
        <v>1.0417528726734421E-7</v>
      </c>
      <c r="N88" s="44"/>
      <c r="O88" s="44"/>
      <c r="P88" s="7"/>
      <c r="Q88" s="28">
        <f t="shared" ca="1" si="16"/>
        <v>-647.39148067463827</v>
      </c>
      <c r="R88" s="27">
        <f t="shared" ca="1" si="17"/>
        <v>-3799.3545376118786</v>
      </c>
      <c r="S88" s="7"/>
      <c r="T88" s="28">
        <f t="shared" ca="1" si="18"/>
        <v>0.16818438370332947</v>
      </c>
      <c r="U88" s="27">
        <f t="shared" ca="1" si="19"/>
        <v>-0.98807482888169473</v>
      </c>
      <c r="V88" s="7"/>
      <c r="W88" s="28">
        <f t="shared" ca="1" si="20"/>
        <v>0.17011947951725082</v>
      </c>
      <c r="X88" s="27">
        <f t="shared" ref="X88:X148" ca="1" si="24">MOD(ATAN2(U88,W88)*180/PI()-$J$9+360,360)</f>
        <v>342.96985711046034</v>
      </c>
      <c r="Y88" s="7"/>
      <c r="Z88" s="28">
        <f t="shared" si="23"/>
        <v>343.22400000000005</v>
      </c>
      <c r="AA88" s="27">
        <f t="shared" si="21"/>
        <v>5.9903888718650187</v>
      </c>
      <c r="AB88" s="7"/>
      <c r="AC88" s="28">
        <f t="shared" ca="1" si="13"/>
        <v>-0.25414288953970754</v>
      </c>
      <c r="AD88" s="27"/>
      <c r="AE88" s="7"/>
    </row>
    <row r="89" spans="1:31" s="26" customFormat="1" x14ac:dyDescent="0.25">
      <c r="A89" s="26">
        <v>4</v>
      </c>
      <c r="B89" s="26">
        <v>-633</v>
      </c>
      <c r="C89" s="26">
        <v>12609</v>
      </c>
      <c r="D89" s="26">
        <v>11259</v>
      </c>
      <c r="E89" s="26">
        <v>13645</v>
      </c>
      <c r="F89" s="26">
        <v>14951</v>
      </c>
      <c r="G89" s="27"/>
      <c r="H89" s="7"/>
      <c r="I89" s="28">
        <f t="shared" si="14"/>
        <v>-1036</v>
      </c>
      <c r="J89" s="27">
        <f t="shared" si="14"/>
        <v>-3692</v>
      </c>
      <c r="K89" s="7"/>
      <c r="L89" s="124">
        <f t="shared" si="22"/>
        <v>0.26678424626988534</v>
      </c>
      <c r="M89" s="27">
        <f t="shared" ca="1" si="15"/>
        <v>3.4445755538583116E-7</v>
      </c>
      <c r="N89" s="44"/>
      <c r="O89" s="44"/>
      <c r="P89" s="7"/>
      <c r="Q89" s="28">
        <f t="shared" ca="1" si="16"/>
        <v>-1017.3914806746383</v>
      </c>
      <c r="R89" s="27">
        <f t="shared" ca="1" si="17"/>
        <v>-3713.3545376118786</v>
      </c>
      <c r="S89" s="7"/>
      <c r="T89" s="28">
        <f t="shared" ca="1" si="18"/>
        <v>0.26430585552959551</v>
      </c>
      <c r="U89" s="27">
        <f t="shared" ca="1" si="19"/>
        <v>-0.96570933641643053</v>
      </c>
      <c r="V89" s="7"/>
      <c r="W89" s="28">
        <f t="shared" ca="1" si="20"/>
        <v>0.26619734120483152</v>
      </c>
      <c r="X89" s="27">
        <f t="shared" ca="1" si="24"/>
        <v>337.32800177800664</v>
      </c>
      <c r="Y89" s="7"/>
      <c r="Z89" s="28">
        <f t="shared" si="23"/>
        <v>337.52700000000004</v>
      </c>
      <c r="AA89" s="27">
        <f t="shared" si="21"/>
        <v>5.8909574643789018</v>
      </c>
      <c r="AB89" s="7"/>
      <c r="AC89" s="28">
        <f t="shared" ca="1" si="13"/>
        <v>-0.19899822199340633</v>
      </c>
      <c r="AD89" s="27"/>
      <c r="AE89" s="7"/>
    </row>
    <row r="90" spans="1:31" s="26" customFormat="1" x14ac:dyDescent="0.25">
      <c r="A90" s="26">
        <v>5</v>
      </c>
      <c r="B90" s="26">
        <v>-631</v>
      </c>
      <c r="C90" s="26">
        <v>12427</v>
      </c>
      <c r="D90" s="26">
        <v>11319</v>
      </c>
      <c r="E90" s="26">
        <v>13824</v>
      </c>
      <c r="F90" s="26">
        <v>14885</v>
      </c>
      <c r="G90" s="27"/>
      <c r="H90" s="7"/>
      <c r="I90" s="28">
        <f t="shared" si="14"/>
        <v>-1397</v>
      </c>
      <c r="J90" s="27">
        <f t="shared" si="14"/>
        <v>-3566</v>
      </c>
      <c r="K90" s="7"/>
      <c r="L90" s="124">
        <f t="shared" si="22"/>
        <v>0.36084338151118839</v>
      </c>
      <c r="M90" s="27">
        <f t="shared" ca="1" si="15"/>
        <v>8.5866623378730531E-7</v>
      </c>
      <c r="N90" s="44"/>
      <c r="O90" s="44"/>
      <c r="P90" s="7"/>
      <c r="Q90" s="28">
        <f t="shared" ca="1" si="16"/>
        <v>-1378.3914806746384</v>
      </c>
      <c r="R90" s="27">
        <f t="shared" ca="1" si="17"/>
        <v>-3587.3545376118786</v>
      </c>
      <c r="S90" s="7"/>
      <c r="T90" s="28">
        <f t="shared" ca="1" si="18"/>
        <v>0.3580892375006281</v>
      </c>
      <c r="U90" s="27">
        <f t="shared" ca="1" si="19"/>
        <v>-0.93294128931615972</v>
      </c>
      <c r="V90" s="7"/>
      <c r="W90" s="28">
        <f t="shared" ca="1" si="20"/>
        <v>0.35991673905922145</v>
      </c>
      <c r="X90" s="27">
        <f t="shared" ca="1" si="24"/>
        <v>331.64287460018488</v>
      </c>
      <c r="Y90" s="7"/>
      <c r="Z90" s="28">
        <f t="shared" si="23"/>
        <v>331.84800000000007</v>
      </c>
      <c r="AA90" s="27">
        <f t="shared" si="21"/>
        <v>5.7918402161581435</v>
      </c>
      <c r="AB90" s="7"/>
      <c r="AC90" s="28">
        <f t="shared" ca="1" si="13"/>
        <v>-0.20512539981518785</v>
      </c>
      <c r="AD90" s="27"/>
      <c r="AE90" s="7"/>
    </row>
    <row r="91" spans="1:31" s="26" customFormat="1" x14ac:dyDescent="0.25">
      <c r="A91" s="26">
        <v>6</v>
      </c>
      <c r="B91" s="26">
        <v>-647</v>
      </c>
      <c r="C91" s="26">
        <v>12243</v>
      </c>
      <c r="D91" s="26">
        <v>11396</v>
      </c>
      <c r="E91" s="26">
        <v>13998</v>
      </c>
      <c r="F91" s="26">
        <v>14804</v>
      </c>
      <c r="G91" s="27"/>
      <c r="H91" s="7"/>
      <c r="I91" s="28">
        <f t="shared" si="14"/>
        <v>-1755</v>
      </c>
      <c r="J91" s="27">
        <f t="shared" si="14"/>
        <v>-3408</v>
      </c>
      <c r="K91" s="7"/>
      <c r="L91" s="124">
        <f t="shared" si="22"/>
        <v>0.45360168159759423</v>
      </c>
      <c r="M91" s="27">
        <f t="shared" ca="1" si="15"/>
        <v>5.7943314281621509E-7</v>
      </c>
      <c r="N91" s="44"/>
      <c r="O91" s="44"/>
      <c r="P91" s="7"/>
      <c r="Q91" s="28">
        <f t="shared" ca="1" si="16"/>
        <v>-1736.3914806746384</v>
      </c>
      <c r="R91" s="27">
        <f t="shared" ca="1" si="17"/>
        <v>-3429.3545376118786</v>
      </c>
      <c r="S91" s="7"/>
      <c r="T91" s="28">
        <f t="shared" ca="1" si="18"/>
        <v>0.4510932561865828</v>
      </c>
      <c r="U91" s="27">
        <f t="shared" ca="1" si="19"/>
        <v>-0.89185119850788375</v>
      </c>
      <c r="V91" s="7"/>
      <c r="W91" s="28">
        <f t="shared" ca="1" si="20"/>
        <v>0.45284047653795773</v>
      </c>
      <c r="X91" s="27">
        <f t="shared" ca="1" si="24"/>
        <v>325.81950951836666</v>
      </c>
      <c r="Y91" s="7"/>
      <c r="Z91" s="28">
        <f t="shared" si="23"/>
        <v>326.02500000000009</v>
      </c>
      <c r="AA91" s="27">
        <f t="shared" si="21"/>
        <v>5.6902096938145137</v>
      </c>
      <c r="AB91" s="7"/>
      <c r="AC91" s="28">
        <f t="shared" ca="1" si="13"/>
        <v>-0.20549048163343286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12088</v>
      </c>
      <c r="D92" s="26">
        <v>11497</v>
      </c>
      <c r="E92" s="26">
        <v>14170</v>
      </c>
      <c r="F92" s="26">
        <v>14719</v>
      </c>
      <c r="G92" s="27"/>
      <c r="H92" s="7"/>
      <c r="I92" s="28">
        <f t="shared" si="14"/>
        <v>-2082</v>
      </c>
      <c r="J92" s="27">
        <f t="shared" si="14"/>
        <v>-3222</v>
      </c>
      <c r="K92" s="7"/>
      <c r="L92" s="124">
        <f t="shared" si="22"/>
        <v>0.53969678391764975</v>
      </c>
      <c r="M92" s="27">
        <f t="shared" ca="1" si="15"/>
        <v>4.0010584688713498E-6</v>
      </c>
      <c r="N92" s="44"/>
      <c r="O92" s="44"/>
      <c r="P92" s="7"/>
      <c r="Q92" s="28">
        <f t="shared" ca="1" si="16"/>
        <v>-2063.3914806746384</v>
      </c>
      <c r="R92" s="27">
        <f t="shared" ca="1" si="17"/>
        <v>-3243.3545376118786</v>
      </c>
      <c r="S92" s="7"/>
      <c r="T92" s="28">
        <f t="shared" ca="1" si="18"/>
        <v>0.53604385426006662</v>
      </c>
      <c r="U92" s="27">
        <f t="shared" ca="1" si="19"/>
        <v>-0.84347931945510302</v>
      </c>
      <c r="V92" s="7"/>
      <c r="W92" s="28">
        <f t="shared" ca="1" si="20"/>
        <v>0.53769651931793516</v>
      </c>
      <c r="X92" s="27">
        <f t="shared" ca="1" si="24"/>
        <v>320.22237706782096</v>
      </c>
      <c r="Y92" s="7"/>
      <c r="Z92" s="28">
        <f t="shared" si="23"/>
        <v>320.3370000000001</v>
      </c>
      <c r="AA92" s="27">
        <f t="shared" si="21"/>
        <v>5.5909353659610774</v>
      </c>
      <c r="AB92" s="7"/>
      <c r="AC92" s="28">
        <f t="shared" ca="1" si="13"/>
        <v>-0.11462293217914521</v>
      </c>
      <c r="AD92" s="27"/>
      <c r="AE92" s="7"/>
    </row>
    <row r="93" spans="1:31" s="26" customFormat="1" x14ac:dyDescent="0.25">
      <c r="A93" s="26">
        <v>8</v>
      </c>
      <c r="B93" s="26">
        <v>-626</v>
      </c>
      <c r="C93" s="26">
        <v>11926</v>
      </c>
      <c r="D93" s="26">
        <v>11605</v>
      </c>
      <c r="E93" s="26">
        <v>14319</v>
      </c>
      <c r="F93" s="26">
        <v>14602</v>
      </c>
      <c r="G93" s="27"/>
      <c r="H93" s="7"/>
      <c r="I93" s="28">
        <f t="shared" si="14"/>
        <v>-2393</v>
      </c>
      <c r="J93" s="27">
        <f t="shared" si="14"/>
        <v>-2997</v>
      </c>
      <c r="K93" s="7"/>
      <c r="L93" s="124">
        <f t="shared" si="22"/>
        <v>0.619737940150905</v>
      </c>
      <c r="M93" s="27">
        <f t="shared" ca="1" si="15"/>
        <v>1.8546366943586307E-6</v>
      </c>
      <c r="N93" s="44"/>
      <c r="O93" s="44"/>
      <c r="P93" s="7"/>
      <c r="Q93" s="28">
        <f t="shared" ca="1" si="16"/>
        <v>-2374.3914806746384</v>
      </c>
      <c r="R93" s="27">
        <f t="shared" ca="1" si="17"/>
        <v>-3018.3545376118786</v>
      </c>
      <c r="S93" s="7"/>
      <c r="T93" s="28">
        <f t="shared" ca="1" si="18"/>
        <v>0.61683784814646858</v>
      </c>
      <c r="U93" s="27">
        <f t="shared" ca="1" si="19"/>
        <v>-0.78496494963319097</v>
      </c>
      <c r="V93" s="7"/>
      <c r="W93" s="28">
        <f t="shared" ca="1" si="20"/>
        <v>0.6183760896839452</v>
      </c>
      <c r="X93" s="27">
        <f t="shared" ca="1" si="24"/>
        <v>314.50867632461939</v>
      </c>
      <c r="Y93" s="7"/>
      <c r="Z93" s="28">
        <f t="shared" si="23"/>
        <v>314.70300000000009</v>
      </c>
      <c r="AA93" s="27">
        <f t="shared" si="21"/>
        <v>5.4926035159037161</v>
      </c>
      <c r="AB93" s="7"/>
      <c r="AC93" s="28">
        <f t="shared" ca="1" si="13"/>
        <v>-0.19432367538070139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11788</v>
      </c>
      <c r="D94" s="26">
        <v>11733</v>
      </c>
      <c r="E94" s="26">
        <v>14462</v>
      </c>
      <c r="F94" s="26">
        <v>14482</v>
      </c>
      <c r="G94" s="27"/>
      <c r="H94" s="7"/>
      <c r="I94" s="28">
        <f t="shared" si="14"/>
        <v>-2674</v>
      </c>
      <c r="J94" s="27">
        <f t="shared" si="14"/>
        <v>-2749</v>
      </c>
      <c r="K94" s="7"/>
      <c r="L94" s="124">
        <f t="shared" si="22"/>
        <v>0.69379158243364969</v>
      </c>
      <c r="M94" s="27">
        <f t="shared" ca="1" si="15"/>
        <v>6.4581174348747135E-6</v>
      </c>
      <c r="N94" s="44"/>
      <c r="O94" s="44"/>
      <c r="P94" s="7"/>
      <c r="Q94" s="28">
        <f t="shared" ca="1" si="16"/>
        <v>-2655.3914806746384</v>
      </c>
      <c r="R94" s="27">
        <f t="shared" ca="1" si="17"/>
        <v>-2770.3545376118786</v>
      </c>
      <c r="S94" s="7"/>
      <c r="T94" s="28">
        <f t="shared" ca="1" si="18"/>
        <v>0.68983820918209227</v>
      </c>
      <c r="U94" s="27">
        <f t="shared" ca="1" si="19"/>
        <v>-0.72046911089615007</v>
      </c>
      <c r="V94" s="7"/>
      <c r="W94" s="28">
        <f t="shared" ca="1" si="20"/>
        <v>0.691250299797878</v>
      </c>
      <c r="X94" s="27">
        <f t="shared" ca="1" si="24"/>
        <v>308.92454688465511</v>
      </c>
      <c r="Y94" s="7"/>
      <c r="Z94" s="28">
        <f t="shared" si="23"/>
        <v>309.06900000000007</v>
      </c>
      <c r="AA94" s="27">
        <f t="shared" si="21"/>
        <v>5.3942716658463556</v>
      </c>
      <c r="AB94" s="7"/>
      <c r="AC94" s="28">
        <f t="shared" ca="1" si="13"/>
        <v>-0.14445311534495886</v>
      </c>
      <c r="AD94" s="27"/>
      <c r="AE94" s="7"/>
    </row>
    <row r="95" spans="1:31" s="26" customFormat="1" x14ac:dyDescent="0.25">
      <c r="A95" s="26">
        <v>10</v>
      </c>
      <c r="B95" s="26">
        <v>-603</v>
      </c>
      <c r="C95" s="26">
        <v>11670</v>
      </c>
      <c r="D95" s="26">
        <v>11868</v>
      </c>
      <c r="E95" s="26">
        <v>14594</v>
      </c>
      <c r="F95" s="26">
        <v>14355</v>
      </c>
      <c r="G95" s="27"/>
      <c r="H95" s="7"/>
      <c r="I95" s="28">
        <f t="shared" si="14"/>
        <v>-2924</v>
      </c>
      <c r="J95" s="27">
        <f t="shared" si="14"/>
        <v>-2487</v>
      </c>
      <c r="K95" s="7"/>
      <c r="L95" s="124">
        <f t="shared" si="22"/>
        <v>0.75879406096555102</v>
      </c>
      <c r="M95" s="27">
        <f t="shared" ca="1" si="15"/>
        <v>7.4535357162055218E-6</v>
      </c>
      <c r="N95" s="44"/>
      <c r="O95" s="44"/>
      <c r="P95" s="7"/>
      <c r="Q95" s="28">
        <f t="shared" ca="1" si="16"/>
        <v>-2905.3914806746384</v>
      </c>
      <c r="R95" s="27">
        <f t="shared" ca="1" si="17"/>
        <v>-2508.3545376118786</v>
      </c>
      <c r="S95" s="7"/>
      <c r="T95" s="28">
        <f t="shared" ca="1" si="18"/>
        <v>0.75478514960524501</v>
      </c>
      <c r="U95" s="27">
        <f t="shared" ca="1" si="19"/>
        <v>-0.65233237803685684</v>
      </c>
      <c r="V95" s="7"/>
      <c r="W95" s="28">
        <f t="shared" ca="1" si="20"/>
        <v>0.75606394453649428</v>
      </c>
      <c r="X95" s="27">
        <f t="shared" ca="1" si="24"/>
        <v>303.52648943630629</v>
      </c>
      <c r="Y95" s="7"/>
      <c r="Z95" s="28">
        <f t="shared" si="23"/>
        <v>303.64200000000005</v>
      </c>
      <c r="AA95" s="27">
        <f t="shared" si="21"/>
        <v>5.2995526473406231</v>
      </c>
      <c r="AB95" s="7"/>
      <c r="AC95" s="28">
        <f t="shared" ca="1" si="13"/>
        <v>-0.11551056369376056</v>
      </c>
      <c r="AD95" s="27"/>
      <c r="AE95" s="7"/>
    </row>
    <row r="96" spans="1:31" s="26" customFormat="1" x14ac:dyDescent="0.25">
      <c r="A96" s="26">
        <v>11</v>
      </c>
      <c r="B96" s="26">
        <v>-608</v>
      </c>
      <c r="C96" s="26">
        <v>11552</v>
      </c>
      <c r="D96" s="26">
        <v>12007</v>
      </c>
      <c r="E96" s="26">
        <v>14700</v>
      </c>
      <c r="F96" s="26">
        <v>14203</v>
      </c>
      <c r="G96" s="27"/>
      <c r="H96" s="7"/>
      <c r="I96" s="28">
        <f t="shared" si="14"/>
        <v>-3148</v>
      </c>
      <c r="J96" s="27">
        <f t="shared" si="14"/>
        <v>-2196</v>
      </c>
      <c r="K96" s="7"/>
      <c r="L96" s="124">
        <f t="shared" si="22"/>
        <v>0.81744660556384452</v>
      </c>
      <c r="M96" s="27">
        <f t="shared" ca="1" si="15"/>
        <v>1.1144106189058991E-5</v>
      </c>
      <c r="N96" s="44"/>
      <c r="O96" s="44"/>
      <c r="P96" s="7"/>
      <c r="Q96" s="28">
        <f t="shared" ca="1" si="16"/>
        <v>-3129.3914806746384</v>
      </c>
      <c r="R96" s="27">
        <f t="shared" ca="1" si="17"/>
        <v>-2217.3545376118786</v>
      </c>
      <c r="S96" s="7"/>
      <c r="T96" s="28">
        <f t="shared" ca="1" si="18"/>
        <v>0.81297760822438991</v>
      </c>
      <c r="U96" s="27">
        <f t="shared" ca="1" si="19"/>
        <v>-0.5766537930671839</v>
      </c>
      <c r="V96" s="7"/>
      <c r="W96" s="28">
        <f t="shared" ca="1" si="20"/>
        <v>0.81410832663765231</v>
      </c>
      <c r="X96" s="27">
        <f t="shared" ca="1" si="24"/>
        <v>298.04976650164417</v>
      </c>
      <c r="Y96" s="7"/>
      <c r="Z96" s="28">
        <f t="shared" si="23"/>
        <v>298.17000000000007</v>
      </c>
      <c r="AA96" s="27">
        <f t="shared" si="21"/>
        <v>5.2040482306714937</v>
      </c>
      <c r="AB96" s="7"/>
      <c r="AC96" s="28">
        <f t="shared" ca="1" si="13"/>
        <v>-0.12023349835590125</v>
      </c>
      <c r="AD96" s="27"/>
      <c r="AE96" s="7"/>
    </row>
    <row r="97" spans="1:31" s="26" customFormat="1" x14ac:dyDescent="0.25">
      <c r="A97" s="26">
        <v>12</v>
      </c>
      <c r="B97" s="26">
        <v>-643</v>
      </c>
      <c r="C97" s="26">
        <v>11435</v>
      </c>
      <c r="D97" s="26">
        <v>12168</v>
      </c>
      <c r="E97" s="26">
        <v>14791</v>
      </c>
      <c r="F97" s="26">
        <v>14035</v>
      </c>
      <c r="G97" s="27"/>
      <c r="H97" s="7"/>
      <c r="I97" s="28">
        <f t="shared" si="14"/>
        <v>-3356</v>
      </c>
      <c r="J97" s="27">
        <f t="shared" si="14"/>
        <v>-1867</v>
      </c>
      <c r="K97" s="7"/>
      <c r="L97" s="124">
        <f t="shared" si="22"/>
        <v>0.87135942684543111</v>
      </c>
      <c r="M97" s="27">
        <f t="shared" ca="1" si="15"/>
        <v>1.1442532663708336E-5</v>
      </c>
      <c r="N97" s="44"/>
      <c r="O97" s="44"/>
      <c r="P97" s="7"/>
      <c r="Q97" s="28">
        <f t="shared" ca="1" si="16"/>
        <v>-3337.3914806746384</v>
      </c>
      <c r="R97" s="27">
        <f t="shared" ca="1" si="17"/>
        <v>-1888.3545376118786</v>
      </c>
      <c r="S97" s="7"/>
      <c r="T97" s="28">
        <f t="shared" ca="1" si="18"/>
        <v>0.86701346265645296</v>
      </c>
      <c r="U97" s="27">
        <f t="shared" ca="1" si="19"/>
        <v>-0.49109278119425459</v>
      </c>
      <c r="V97" s="7"/>
      <c r="W97" s="28">
        <f t="shared" ca="1" si="20"/>
        <v>0.86797674556223159</v>
      </c>
      <c r="X97" s="27">
        <f t="shared" ca="1" si="24"/>
        <v>292.23960536559343</v>
      </c>
      <c r="Y97" s="7"/>
      <c r="Z97" s="28">
        <f t="shared" si="23"/>
        <v>292.3830000000001</v>
      </c>
      <c r="AA97" s="27">
        <f t="shared" si="21"/>
        <v>5.103046026858582</v>
      </c>
      <c r="AB97" s="7"/>
      <c r="AC97" s="28">
        <f t="shared" ca="1" si="13"/>
        <v>-0.14339463440666123</v>
      </c>
      <c r="AD97" s="27"/>
      <c r="AE97" s="7"/>
    </row>
    <row r="98" spans="1:31" s="26" customFormat="1" x14ac:dyDescent="0.25">
      <c r="A98" s="26">
        <v>13</v>
      </c>
      <c r="B98" s="26">
        <v>-638</v>
      </c>
      <c r="C98" s="26">
        <v>11358</v>
      </c>
      <c r="D98" s="26">
        <v>12342</v>
      </c>
      <c r="E98" s="26">
        <v>14889</v>
      </c>
      <c r="F98" s="26">
        <v>13872</v>
      </c>
      <c r="G98" s="27"/>
      <c r="H98" s="7"/>
      <c r="I98" s="28">
        <f t="shared" si="14"/>
        <v>-3531</v>
      </c>
      <c r="J98" s="27">
        <f t="shared" si="14"/>
        <v>-1530</v>
      </c>
      <c r="K98" s="7"/>
      <c r="L98" s="124">
        <f t="shared" si="22"/>
        <v>0.91607601120969939</v>
      </c>
      <c r="M98" s="27">
        <f t="shared" ca="1" si="15"/>
        <v>7.8844888183063696E-6</v>
      </c>
      <c r="N98" s="44"/>
      <c r="O98" s="44"/>
      <c r="P98" s="7"/>
      <c r="Q98" s="28">
        <f t="shared" ca="1" si="16"/>
        <v>-3512.3914806746384</v>
      </c>
      <c r="R98" s="27">
        <f t="shared" ca="1" si="17"/>
        <v>-1551.3545376118786</v>
      </c>
      <c r="S98" s="7"/>
      <c r="T98" s="28">
        <f t="shared" ca="1" si="18"/>
        <v>0.91247632095265985</v>
      </c>
      <c r="U98" s="27">
        <f t="shared" ca="1" si="19"/>
        <v>-0.40345125839432405</v>
      </c>
      <c r="V98" s="7"/>
      <c r="W98" s="28">
        <f t="shared" ca="1" si="20"/>
        <v>0.91326807801635124</v>
      </c>
      <c r="X98" s="27">
        <f t="shared" ca="1" si="24"/>
        <v>286.5730834803461</v>
      </c>
      <c r="Y98" s="7"/>
      <c r="Z98" s="28">
        <f t="shared" si="23"/>
        <v>286.64100000000008</v>
      </c>
      <c r="AA98" s="27">
        <f t="shared" si="21"/>
        <v>5.0028292212090673</v>
      </c>
      <c r="AB98" s="7"/>
      <c r="AC98" s="28">
        <f t="shared" ca="1" si="13"/>
        <v>-6.7916519653977048E-2</v>
      </c>
      <c r="AD98" s="27"/>
      <c r="AE98" s="7"/>
    </row>
    <row r="99" spans="1:31" s="26" customFormat="1" x14ac:dyDescent="0.25">
      <c r="A99" s="26">
        <v>14</v>
      </c>
      <c r="B99" s="26">
        <v>-626</v>
      </c>
      <c r="C99" s="26">
        <v>11291</v>
      </c>
      <c r="D99" s="26">
        <v>12519</v>
      </c>
      <c r="E99" s="26">
        <v>14952</v>
      </c>
      <c r="F99" s="26">
        <v>13696</v>
      </c>
      <c r="G99" s="27"/>
      <c r="H99" s="7"/>
      <c r="I99" s="28">
        <f t="shared" si="14"/>
        <v>-3661</v>
      </c>
      <c r="J99" s="27">
        <f t="shared" si="14"/>
        <v>-1177</v>
      </c>
      <c r="K99" s="7"/>
      <c r="L99" s="124">
        <f t="shared" si="22"/>
        <v>0.95101875564941662</v>
      </c>
      <c r="M99" s="27">
        <f t="shared" ca="1" si="15"/>
        <v>1.7288670158464493E-5</v>
      </c>
      <c r="N99" s="44"/>
      <c r="O99" s="44"/>
      <c r="P99" s="7"/>
      <c r="Q99" s="28">
        <f t="shared" ca="1" si="16"/>
        <v>-3642.3914806746384</v>
      </c>
      <c r="R99" s="27">
        <f t="shared" ca="1" si="17"/>
        <v>-1198.3545376118786</v>
      </c>
      <c r="S99" s="7"/>
      <c r="T99" s="28">
        <f t="shared" ca="1" si="18"/>
        <v>0.94624872997269927</v>
      </c>
      <c r="U99" s="27">
        <f t="shared" ca="1" si="19"/>
        <v>-0.31164871374039083</v>
      </c>
      <c r="V99" s="7"/>
      <c r="W99" s="28">
        <f t="shared" ca="1" si="20"/>
        <v>0.94686079098404674</v>
      </c>
      <c r="X99" s="27">
        <f t="shared" ca="1" si="24"/>
        <v>280.95723303522414</v>
      </c>
      <c r="Y99" s="7"/>
      <c r="Z99" s="28">
        <f t="shared" si="23"/>
        <v>281.00700000000006</v>
      </c>
      <c r="AA99" s="27">
        <f t="shared" si="21"/>
        <v>4.9044973711517068</v>
      </c>
      <c r="AB99" s="7"/>
      <c r="AC99" s="28">
        <f t="shared" ca="1" si="13"/>
        <v>-4.9766964775926681E-2</v>
      </c>
      <c r="AD99" s="27"/>
      <c r="AE99" s="7"/>
    </row>
    <row r="100" spans="1:31" s="26" customFormat="1" x14ac:dyDescent="0.25">
      <c r="A100" s="26">
        <v>15</v>
      </c>
      <c r="B100" s="26">
        <v>-640</v>
      </c>
      <c r="C100" s="26">
        <v>11232</v>
      </c>
      <c r="D100" s="26">
        <v>12702</v>
      </c>
      <c r="E100" s="26">
        <v>14995</v>
      </c>
      <c r="F100" s="26">
        <v>13507</v>
      </c>
      <c r="G100" s="27"/>
      <c r="H100" s="7"/>
      <c r="I100" s="28">
        <f t="shared" si="14"/>
        <v>-3763</v>
      </c>
      <c r="J100" s="27">
        <f t="shared" si="14"/>
        <v>-805</v>
      </c>
      <c r="K100" s="7"/>
      <c r="L100" s="124">
        <f t="shared" si="22"/>
        <v>0.97724221472004125</v>
      </c>
      <c r="M100" s="27">
        <f t="shared" ca="1" si="15"/>
        <v>1.6584910507513236E-5</v>
      </c>
      <c r="N100" s="44"/>
      <c r="O100" s="44"/>
      <c r="P100" s="7"/>
      <c r="Q100" s="28">
        <f t="shared" ca="1" si="16"/>
        <v>-3744.3914806746384</v>
      </c>
      <c r="R100" s="27">
        <f t="shared" ca="1" si="17"/>
        <v>-826.35453761187853</v>
      </c>
      <c r="S100" s="7"/>
      <c r="T100" s="28">
        <f t="shared" ca="1" si="18"/>
        <v>0.97274708166534563</v>
      </c>
      <c r="U100" s="27">
        <f t="shared" ca="1" si="19"/>
        <v>-0.21490495563482948</v>
      </c>
      <c r="V100" s="7"/>
      <c r="W100" s="28">
        <f t="shared" ca="1" si="20"/>
        <v>0.97316975716869547</v>
      </c>
      <c r="X100" s="27">
        <f t="shared" ca="1" si="24"/>
        <v>275.1916108306923</v>
      </c>
      <c r="Y100" s="7"/>
      <c r="Z100" s="28">
        <f t="shared" si="23"/>
        <v>275.24700000000007</v>
      </c>
      <c r="AA100" s="27">
        <f t="shared" si="21"/>
        <v>4.8039664062368335</v>
      </c>
      <c r="AB100" s="7"/>
      <c r="AC100" s="28">
        <f t="shared" ca="1" si="13"/>
        <v>-5.5389169307773045E-2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11211</v>
      </c>
      <c r="D101" s="26">
        <v>12890</v>
      </c>
      <c r="E101" s="26">
        <v>15034</v>
      </c>
      <c r="F101" s="26">
        <v>13328</v>
      </c>
      <c r="G101" s="27"/>
      <c r="H101" s="7"/>
      <c r="I101" s="28">
        <f t="shared" si="14"/>
        <v>-3823</v>
      </c>
      <c r="J101" s="27">
        <f t="shared" si="14"/>
        <v>-438</v>
      </c>
      <c r="K101" s="7"/>
      <c r="L101" s="124">
        <f t="shared" si="22"/>
        <v>0.99347268892482676</v>
      </c>
      <c r="M101" s="27">
        <f t="shared" ca="1" si="15"/>
        <v>2.4034764058748064E-5</v>
      </c>
      <c r="N101" s="44"/>
      <c r="O101" s="44"/>
      <c r="P101" s="7"/>
      <c r="Q101" s="28">
        <f t="shared" ca="1" si="16"/>
        <v>-3804.3914806746384</v>
      </c>
      <c r="R101" s="27">
        <f t="shared" ca="1" si="17"/>
        <v>-459.35453761187858</v>
      </c>
      <c r="S101" s="7"/>
      <c r="T101" s="28">
        <f t="shared" ca="1" si="18"/>
        <v>0.98833434736690229</v>
      </c>
      <c r="U101" s="27">
        <f t="shared" ca="1" si="19"/>
        <v>-0.11946151685864398</v>
      </c>
      <c r="V101" s="7"/>
      <c r="W101" s="28">
        <f t="shared" ca="1" si="20"/>
        <v>0.98857016263129727</v>
      </c>
      <c r="X101" s="27">
        <f t="shared" ca="1" si="24"/>
        <v>269.62921505691088</v>
      </c>
      <c r="Y101" s="7"/>
      <c r="Z101" s="28">
        <f t="shared" si="23"/>
        <v>269.55000000000007</v>
      </c>
      <c r="AA101" s="27">
        <f t="shared" si="21"/>
        <v>4.7045349987507166</v>
      </c>
      <c r="AB101" s="7"/>
      <c r="AC101" s="28">
        <f t="shared" ca="1" si="13"/>
        <v>7.9215056910811654E-2</v>
      </c>
      <c r="AD101" s="27"/>
      <c r="AE101" s="7"/>
    </row>
    <row r="102" spans="1:31" s="26" customFormat="1" x14ac:dyDescent="0.25">
      <c r="A102" s="26">
        <v>17</v>
      </c>
      <c r="B102" s="26">
        <v>-609</v>
      </c>
      <c r="C102" s="26">
        <v>11180</v>
      </c>
      <c r="D102" s="26">
        <v>13067</v>
      </c>
      <c r="E102" s="26">
        <v>15031</v>
      </c>
      <c r="F102" s="26">
        <v>13136</v>
      </c>
      <c r="G102" s="27"/>
      <c r="H102" s="7"/>
      <c r="I102" s="28">
        <f t="shared" si="14"/>
        <v>-3851</v>
      </c>
      <c r="J102" s="27">
        <f t="shared" si="14"/>
        <v>-69</v>
      </c>
      <c r="K102" s="7"/>
      <c r="L102" s="124">
        <f t="shared" si="22"/>
        <v>0.99982595259535767</v>
      </c>
      <c r="M102" s="27">
        <f t="shared" ca="1" si="15"/>
        <v>1.7385791719566473E-5</v>
      </c>
      <c r="N102" s="44"/>
      <c r="O102" s="44"/>
      <c r="P102" s="7"/>
      <c r="Q102" s="28">
        <f t="shared" ca="1" si="16"/>
        <v>-3832.3914806746384</v>
      </c>
      <c r="R102" s="27">
        <f t="shared" ca="1" si="17"/>
        <v>-90.35453761187857</v>
      </c>
      <c r="S102" s="7"/>
      <c r="T102" s="28">
        <f t="shared" ca="1" si="18"/>
        <v>0.99560840469429535</v>
      </c>
      <c r="U102" s="27">
        <f t="shared" ca="1" si="19"/>
        <v>-2.3497950350708129E-2</v>
      </c>
      <c r="V102" s="7"/>
      <c r="W102" s="28">
        <f t="shared" ca="1" si="20"/>
        <v>0.99565632530750969</v>
      </c>
      <c r="X102" s="27">
        <f t="shared" ca="1" si="24"/>
        <v>264.09080294361536</v>
      </c>
      <c r="Y102" s="7"/>
      <c r="Z102" s="28">
        <f t="shared" si="23"/>
        <v>264.06900000000007</v>
      </c>
      <c r="AA102" s="27">
        <f t="shared" si="21"/>
        <v>4.6088735024489074</v>
      </c>
      <c r="AB102" s="7"/>
      <c r="AC102" s="28">
        <f t="shared" ca="1" si="13"/>
        <v>2.1802943615284676E-2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11191</v>
      </c>
      <c r="D103" s="26">
        <v>13260</v>
      </c>
      <c r="E103" s="26">
        <v>15038</v>
      </c>
      <c r="F103" s="26">
        <v>12961</v>
      </c>
      <c r="G103" s="27"/>
      <c r="H103" s="7"/>
      <c r="I103" s="28">
        <f t="shared" si="14"/>
        <v>-3847</v>
      </c>
      <c r="J103" s="27">
        <f t="shared" si="14"/>
        <v>299</v>
      </c>
      <c r="K103" s="7"/>
      <c r="L103" s="124">
        <f t="shared" si="22"/>
        <v>0.9970003002662281</v>
      </c>
      <c r="M103" s="27">
        <f t="shared" ca="1" si="15"/>
        <v>6.6076108916928754E-6</v>
      </c>
      <c r="N103" s="44"/>
      <c r="O103" s="44"/>
      <c r="P103" s="7"/>
      <c r="Q103" s="28">
        <f t="shared" ca="1" si="16"/>
        <v>-3828.3914806746384</v>
      </c>
      <c r="R103" s="27">
        <f t="shared" ca="1" si="17"/>
        <v>277.64546238812142</v>
      </c>
      <c r="S103" s="7"/>
      <c r="T103" s="28">
        <f t="shared" ca="1" si="18"/>
        <v>0.99456925364752491</v>
      </c>
      <c r="U103" s="27">
        <f t="shared" ca="1" si="19"/>
        <v>7.2205552291352545E-2</v>
      </c>
      <c r="V103" s="7"/>
      <c r="W103" s="28">
        <f t="shared" ca="1" si="20"/>
        <v>0.99442977290949897</v>
      </c>
      <c r="X103" s="27">
        <f t="shared" ca="1" si="24"/>
        <v>258.58588825312086</v>
      </c>
      <c r="Y103" s="7"/>
      <c r="Z103" s="28">
        <f t="shared" si="23"/>
        <v>258.56100000000009</v>
      </c>
      <c r="AA103" s="27">
        <f t="shared" si="21"/>
        <v>4.5127407672490598</v>
      </c>
      <c r="AB103" s="7"/>
      <c r="AC103" s="28">
        <f t="shared" ca="1" si="13"/>
        <v>2.4888253120764148E-2</v>
      </c>
      <c r="AD103" s="27"/>
      <c r="AE103" s="7"/>
    </row>
    <row r="104" spans="1:31" s="26" customFormat="1" x14ac:dyDescent="0.25">
      <c r="A104" s="26">
        <v>19</v>
      </c>
      <c r="B104" s="26">
        <v>-634</v>
      </c>
      <c r="C104" s="26">
        <v>11212</v>
      </c>
      <c r="D104" s="26">
        <v>13443</v>
      </c>
      <c r="E104" s="26">
        <v>15010</v>
      </c>
      <c r="F104" s="26">
        <v>12770</v>
      </c>
      <c r="G104" s="27"/>
      <c r="H104" s="7"/>
      <c r="I104" s="28">
        <f t="shared" si="14"/>
        <v>-3798</v>
      </c>
      <c r="J104" s="27">
        <f t="shared" si="14"/>
        <v>673</v>
      </c>
      <c r="K104" s="7"/>
      <c r="L104" s="124">
        <f t="shared" si="22"/>
        <v>0.98436514363849026</v>
      </c>
      <c r="M104" s="27">
        <f t="shared" ca="1" si="15"/>
        <v>8.1535960704822757E-6</v>
      </c>
      <c r="N104" s="44"/>
      <c r="O104" s="44"/>
      <c r="P104" s="7"/>
      <c r="Q104" s="28">
        <f t="shared" ca="1" si="16"/>
        <v>-3779.3914806746384</v>
      </c>
      <c r="R104" s="27">
        <f t="shared" ca="1" si="17"/>
        <v>651.64546238812147</v>
      </c>
      <c r="S104" s="7"/>
      <c r="T104" s="28">
        <f t="shared" ca="1" si="18"/>
        <v>0.981839653324587</v>
      </c>
      <c r="U104" s="27">
        <f t="shared" ca="1" si="19"/>
        <v>0.16946943812866422</v>
      </c>
      <c r="V104" s="7"/>
      <c r="W104" s="28">
        <f t="shared" ca="1" si="20"/>
        <v>0.98150969339895144</v>
      </c>
      <c r="X104" s="27">
        <f t="shared" ca="1" si="24"/>
        <v>252.94262921084658</v>
      </c>
      <c r="Y104" s="7"/>
      <c r="Z104" s="28">
        <f t="shared" si="23"/>
        <v>252.8550000000001</v>
      </c>
      <c r="AA104" s="27">
        <f t="shared" si="21"/>
        <v>4.4131522801302641</v>
      </c>
      <c r="AB104" s="7"/>
      <c r="AC104" s="28">
        <f t="shared" ca="1" si="13"/>
        <v>8.7629210846472461E-2</v>
      </c>
      <c r="AD104" s="27"/>
      <c r="AE104" s="7"/>
    </row>
    <row r="105" spans="1:31" s="26" customFormat="1" x14ac:dyDescent="0.25">
      <c r="A105" s="26">
        <v>20</v>
      </c>
      <c r="B105" s="26">
        <v>-612</v>
      </c>
      <c r="C105" s="26">
        <v>11247</v>
      </c>
      <c r="D105" s="26">
        <v>13624</v>
      </c>
      <c r="E105" s="26">
        <v>14964</v>
      </c>
      <c r="F105" s="26">
        <v>12590</v>
      </c>
      <c r="G105" s="27"/>
      <c r="H105" s="7"/>
      <c r="I105" s="28">
        <f t="shared" si="14"/>
        <v>-3717</v>
      </c>
      <c r="J105" s="27">
        <f t="shared" si="14"/>
        <v>1034</v>
      </c>
      <c r="K105" s="7"/>
      <c r="L105" s="124">
        <f t="shared" si="22"/>
        <v>0.96291339733478565</v>
      </c>
      <c r="M105" s="27">
        <f t="shared" ca="1" si="15"/>
        <v>6.9189393046940141E-6</v>
      </c>
      <c r="N105" s="44"/>
      <c r="O105" s="44"/>
      <c r="P105" s="7"/>
      <c r="Q105" s="28">
        <f t="shared" ca="1" si="16"/>
        <v>-3698.3914806746384</v>
      </c>
      <c r="R105" s="27">
        <f t="shared" ca="1" si="17"/>
        <v>1012.6454623881215</v>
      </c>
      <c r="S105" s="7"/>
      <c r="T105" s="28">
        <f t="shared" ca="1" si="18"/>
        <v>0.96079684462748549</v>
      </c>
      <c r="U105" s="27">
        <f t="shared" ca="1" si="19"/>
        <v>0.26335249370959873</v>
      </c>
      <c r="V105" s="7"/>
      <c r="W105" s="28">
        <f t="shared" ca="1" si="20"/>
        <v>0.96028300966284563</v>
      </c>
      <c r="X105" s="27">
        <f t="shared" ca="1" si="24"/>
        <v>247.40283817347051</v>
      </c>
      <c r="Y105" s="7"/>
      <c r="Z105" s="28">
        <f t="shared" si="23"/>
        <v>247.34700000000009</v>
      </c>
      <c r="AA105" s="27">
        <f t="shared" si="21"/>
        <v>4.3170195449304165</v>
      </c>
      <c r="AB105" s="7"/>
      <c r="AC105" s="28">
        <f t="shared" ca="1" si="13"/>
        <v>5.5838173470419861E-2</v>
      </c>
      <c r="AD105" s="27"/>
      <c r="AE105" s="7"/>
    </row>
    <row r="106" spans="1:31" s="26" customFormat="1" x14ac:dyDescent="0.25">
      <c r="A106" s="26">
        <v>21</v>
      </c>
      <c r="B106" s="26">
        <v>-640</v>
      </c>
      <c r="C106" s="26">
        <v>11298</v>
      </c>
      <c r="D106" s="26">
        <v>13793</v>
      </c>
      <c r="E106" s="26">
        <v>14898</v>
      </c>
      <c r="F106" s="26">
        <v>12401</v>
      </c>
      <c r="G106" s="27"/>
      <c r="H106" s="7"/>
      <c r="I106" s="28">
        <f t="shared" si="14"/>
        <v>-3600</v>
      </c>
      <c r="J106" s="27">
        <f t="shared" si="14"/>
        <v>1392</v>
      </c>
      <c r="K106" s="7"/>
      <c r="L106" s="124">
        <f t="shared" si="22"/>
        <v>0.93097300398144245</v>
      </c>
      <c r="M106" s="27">
        <f t="shared" ca="1" si="15"/>
        <v>1.6066264527745947E-6</v>
      </c>
      <c r="N106" s="44"/>
      <c r="O106" s="44"/>
      <c r="P106" s="7"/>
      <c r="Q106" s="28">
        <f t="shared" ca="1" si="16"/>
        <v>-3581.3914806746384</v>
      </c>
      <c r="R106" s="27">
        <f t="shared" ca="1" si="17"/>
        <v>1370.6454623881214</v>
      </c>
      <c r="S106" s="7"/>
      <c r="T106" s="28">
        <f t="shared" ca="1" si="18"/>
        <v>0.93040167650945005</v>
      </c>
      <c r="U106" s="27">
        <f t="shared" ca="1" si="19"/>
        <v>0.35645535769290776</v>
      </c>
      <c r="V106" s="7"/>
      <c r="W106" s="28">
        <f t="shared" ca="1" si="20"/>
        <v>0.92970547628834277</v>
      </c>
      <c r="X106" s="27">
        <f t="shared" ca="1" si="24"/>
        <v>241.76168597203468</v>
      </c>
      <c r="Y106" s="7"/>
      <c r="Z106" s="28">
        <f t="shared" si="23"/>
        <v>241.5870000000001</v>
      </c>
      <c r="AA106" s="27">
        <f t="shared" si="21"/>
        <v>4.2164885800155423</v>
      </c>
      <c r="AB106" s="7"/>
      <c r="AC106" s="28">
        <f t="shared" ca="1" si="13"/>
        <v>0.17468597203458103</v>
      </c>
      <c r="AD106" s="27"/>
      <c r="AE106" s="7"/>
    </row>
    <row r="107" spans="1:31" s="26" customFormat="1" x14ac:dyDescent="0.25">
      <c r="A107" s="26">
        <v>22</v>
      </c>
      <c r="B107" s="26">
        <v>-627</v>
      </c>
      <c r="C107" s="26">
        <v>11378</v>
      </c>
      <c r="D107" s="26">
        <v>13972</v>
      </c>
      <c r="E107" s="26">
        <v>14822</v>
      </c>
      <c r="F107" s="26">
        <v>12232</v>
      </c>
      <c r="G107" s="27"/>
      <c r="H107" s="7"/>
      <c r="I107" s="28">
        <f t="shared" si="14"/>
        <v>-3444</v>
      </c>
      <c r="J107" s="27">
        <f t="shared" si="14"/>
        <v>1740</v>
      </c>
      <c r="K107" s="7"/>
      <c r="L107" s="124">
        <f t="shared" si="22"/>
        <v>0.89056237545497041</v>
      </c>
      <c r="M107" s="27">
        <f t="shared" ca="1" si="15"/>
        <v>2.4369779380703143E-6</v>
      </c>
      <c r="N107" s="44"/>
      <c r="O107" s="44"/>
      <c r="P107" s="7"/>
      <c r="Q107" s="28">
        <f t="shared" ca="1" si="16"/>
        <v>-3425.3914806746384</v>
      </c>
      <c r="R107" s="27">
        <f t="shared" ca="1" si="17"/>
        <v>1718.6454623881214</v>
      </c>
      <c r="S107" s="7"/>
      <c r="T107" s="28">
        <f t="shared" ca="1" si="18"/>
        <v>0.88987478568540268</v>
      </c>
      <c r="U107" s="27">
        <f t="shared" ca="1" si="19"/>
        <v>0.44695758301746513</v>
      </c>
      <c r="V107" s="7"/>
      <c r="W107" s="28">
        <f t="shared" ca="1" si="20"/>
        <v>0.88900129315795007</v>
      </c>
      <c r="X107" s="27">
        <f t="shared" ca="1" si="24"/>
        <v>236.04725703670658</v>
      </c>
      <c r="Y107" s="7"/>
      <c r="Z107" s="28">
        <f t="shared" si="23"/>
        <v>235.9440000000001</v>
      </c>
      <c r="AA107" s="27">
        <f t="shared" si="21"/>
        <v>4.117999650325503</v>
      </c>
      <c r="AB107" s="7"/>
      <c r="AC107" s="28">
        <f t="shared" ca="1" si="13"/>
        <v>0.10325703670648068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11477</v>
      </c>
      <c r="D108" s="26">
        <v>14151</v>
      </c>
      <c r="E108" s="26">
        <v>14736</v>
      </c>
      <c r="F108" s="26">
        <v>12069</v>
      </c>
      <c r="G108" s="27"/>
      <c r="H108" s="7"/>
      <c r="I108" s="28">
        <f t="shared" si="14"/>
        <v>-3259</v>
      </c>
      <c r="J108" s="27">
        <f t="shared" si="14"/>
        <v>2082</v>
      </c>
      <c r="K108" s="7"/>
      <c r="L108" s="124">
        <f t="shared" si="22"/>
        <v>0.84024499939389119</v>
      </c>
      <c r="M108" s="27">
        <f t="shared" ca="1" si="15"/>
        <v>2.7176049363372965E-7</v>
      </c>
      <c r="N108" s="44"/>
      <c r="O108" s="44"/>
      <c r="P108" s="7"/>
      <c r="Q108" s="28">
        <f t="shared" ca="1" si="16"/>
        <v>-3240.3914806746384</v>
      </c>
      <c r="R108" s="27">
        <f t="shared" ca="1" si="17"/>
        <v>2060.6454623881214</v>
      </c>
      <c r="S108" s="7"/>
      <c r="T108" s="28">
        <f t="shared" ca="1" si="18"/>
        <v>0.8418140497722697</v>
      </c>
      <c r="U108" s="27">
        <f t="shared" ca="1" si="19"/>
        <v>0.53589942514677158</v>
      </c>
      <c r="V108" s="7"/>
      <c r="W108" s="28">
        <f t="shared" ca="1" si="20"/>
        <v>0.84076630591949175</v>
      </c>
      <c r="X108" s="27">
        <f t="shared" ca="1" si="24"/>
        <v>230.22565364618822</v>
      </c>
      <c r="Y108" s="7"/>
      <c r="Z108" s="28">
        <f t="shared" si="23"/>
        <v>230.16600000000011</v>
      </c>
      <c r="AA108" s="27">
        <f t="shared" si="21"/>
        <v>4.017154526145271</v>
      </c>
      <c r="AB108" s="7"/>
      <c r="AC108" s="28">
        <f t="shared" ca="1" si="13"/>
        <v>5.9653646188110088E-2</v>
      </c>
      <c r="AD108" s="27"/>
      <c r="AE108" s="7"/>
    </row>
    <row r="109" spans="1:31" s="26" customFormat="1" x14ac:dyDescent="0.25">
      <c r="A109" s="26">
        <v>24</v>
      </c>
      <c r="B109" s="26">
        <v>-616</v>
      </c>
      <c r="C109" s="26">
        <v>11585</v>
      </c>
      <c r="D109" s="26">
        <v>14302</v>
      </c>
      <c r="E109" s="26">
        <v>14631</v>
      </c>
      <c r="F109" s="26">
        <v>11917</v>
      </c>
      <c r="G109" s="27"/>
      <c r="H109" s="7"/>
      <c r="I109" s="28">
        <f t="shared" si="14"/>
        <v>-3046</v>
      </c>
      <c r="J109" s="27">
        <f t="shared" si="14"/>
        <v>2385</v>
      </c>
      <c r="K109" s="7"/>
      <c r="L109" s="124">
        <f t="shared" si="22"/>
        <v>0.78393190317408545</v>
      </c>
      <c r="M109" s="27">
        <f t="shared" ca="1" si="15"/>
        <v>1.8095751265041152E-6</v>
      </c>
      <c r="N109" s="44"/>
      <c r="O109" s="44"/>
      <c r="P109" s="7"/>
      <c r="Q109" s="28">
        <f t="shared" ca="1" si="16"/>
        <v>-3027.3914806746384</v>
      </c>
      <c r="R109" s="27">
        <f t="shared" ca="1" si="17"/>
        <v>2363.6454623881214</v>
      </c>
      <c r="S109" s="7"/>
      <c r="T109" s="28">
        <f t="shared" ca="1" si="18"/>
        <v>0.78647925653174355</v>
      </c>
      <c r="U109" s="27">
        <f t="shared" ca="1" si="19"/>
        <v>0.61469877650694649</v>
      </c>
      <c r="V109" s="7"/>
      <c r="W109" s="28">
        <f t="shared" ca="1" si="20"/>
        <v>0.78527710766653414</v>
      </c>
      <c r="X109" s="27">
        <f t="shared" ca="1" si="24"/>
        <v>224.68573784338582</v>
      </c>
      <c r="Y109" s="7"/>
      <c r="Z109" s="28">
        <f t="shared" si="23"/>
        <v>224.6220000000001</v>
      </c>
      <c r="AA109" s="27">
        <f t="shared" si="21"/>
        <v>3.9203934724147045</v>
      </c>
      <c r="AB109" s="7"/>
      <c r="AC109" s="28">
        <f t="shared" ca="1" si="13"/>
        <v>6.3737843385723636E-2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11694</v>
      </c>
      <c r="D110" s="26">
        <v>14437</v>
      </c>
      <c r="E110" s="26">
        <v>14491</v>
      </c>
      <c r="F110" s="26">
        <v>11764</v>
      </c>
      <c r="G110" s="27"/>
      <c r="H110" s="7"/>
      <c r="I110" s="28">
        <f t="shared" si="14"/>
        <v>-2797</v>
      </c>
      <c r="J110" s="27">
        <f t="shared" si="14"/>
        <v>2673</v>
      </c>
      <c r="K110" s="7"/>
      <c r="L110" s="124">
        <f t="shared" si="22"/>
        <v>0.71963071504038012</v>
      </c>
      <c r="M110" s="27">
        <f t="shared" ca="1" si="15"/>
        <v>6.6008407510235205E-7</v>
      </c>
      <c r="N110" s="44"/>
      <c r="O110" s="44"/>
      <c r="P110" s="7"/>
      <c r="Q110" s="28">
        <f t="shared" ca="1" si="16"/>
        <v>-2778.3914806746384</v>
      </c>
      <c r="R110" s="27">
        <f t="shared" ca="1" si="17"/>
        <v>2651.6454623881214</v>
      </c>
      <c r="S110" s="7"/>
      <c r="T110" s="28">
        <f t="shared" ca="1" si="18"/>
        <v>0.72179210387028347</v>
      </c>
      <c r="U110" s="27">
        <f t="shared" ca="1" si="19"/>
        <v>0.689597169878994</v>
      </c>
      <c r="V110" s="7"/>
      <c r="W110" s="28">
        <f t="shared" ca="1" si="20"/>
        <v>0.72044317062384444</v>
      </c>
      <c r="X110" s="27">
        <f t="shared" ca="1" si="24"/>
        <v>218.99204787410213</v>
      </c>
      <c r="Y110" s="7"/>
      <c r="Z110" s="28">
        <f t="shared" si="23"/>
        <v>219.02400000000009</v>
      </c>
      <c r="AA110" s="27">
        <f t="shared" si="21"/>
        <v>3.8226899408880621</v>
      </c>
      <c r="AB110" s="7"/>
      <c r="AC110" s="28">
        <f t="shared" ca="1" si="13"/>
        <v>-3.1952125897959149E-2</v>
      </c>
      <c r="AD110" s="27"/>
      <c r="AE110" s="7"/>
    </row>
    <row r="111" spans="1:31" s="26" customFormat="1" x14ac:dyDescent="0.25">
      <c r="A111" s="26">
        <v>26</v>
      </c>
      <c r="B111" s="26">
        <v>-606</v>
      </c>
      <c r="C111" s="26">
        <v>11832</v>
      </c>
      <c r="D111" s="26">
        <v>14573</v>
      </c>
      <c r="E111" s="26">
        <v>14370</v>
      </c>
      <c r="F111" s="26">
        <v>11649</v>
      </c>
      <c r="G111" s="27"/>
      <c r="H111" s="7"/>
      <c r="I111" s="28">
        <f t="shared" si="14"/>
        <v>-2538</v>
      </c>
      <c r="J111" s="27">
        <f t="shared" si="14"/>
        <v>2924</v>
      </c>
      <c r="K111" s="7"/>
      <c r="L111" s="124">
        <f t="shared" si="22"/>
        <v>0.65037657455042852</v>
      </c>
      <c r="M111" s="27">
        <f t="shared" ca="1" si="15"/>
        <v>7.0416896401662687E-6</v>
      </c>
      <c r="N111" s="44"/>
      <c r="O111" s="44"/>
      <c r="P111" s="7"/>
      <c r="Q111" s="28">
        <f t="shared" ca="1" si="16"/>
        <v>-2519.3914806746384</v>
      </c>
      <c r="R111" s="27">
        <f t="shared" ca="1" si="17"/>
        <v>2902.6454623881214</v>
      </c>
      <c r="S111" s="7"/>
      <c r="T111" s="28">
        <f t="shared" ca="1" si="18"/>
        <v>0.65450707359189719</v>
      </c>
      <c r="U111" s="27">
        <f t="shared" ca="1" si="19"/>
        <v>0.75487320021366033</v>
      </c>
      <c r="V111" s="7"/>
      <c r="W111" s="28">
        <f t="shared" ca="1" si="20"/>
        <v>0.65303019276715946</v>
      </c>
      <c r="X111" s="27">
        <f t="shared" ca="1" si="24"/>
        <v>213.6014688984701</v>
      </c>
      <c r="Y111" s="7"/>
      <c r="Z111" s="28">
        <f t="shared" si="23"/>
        <v>213.57000000000008</v>
      </c>
      <c r="AA111" s="27">
        <f t="shared" si="21"/>
        <v>3.7274996834842908</v>
      </c>
      <c r="AB111" s="7"/>
      <c r="AC111" s="28">
        <f t="shared" ca="1" si="13"/>
        <v>3.1468898470023987E-2</v>
      </c>
      <c r="AD111" s="27"/>
      <c r="AE111" s="7"/>
    </row>
    <row r="112" spans="1:31" s="26" customFormat="1" x14ac:dyDescent="0.25">
      <c r="A112" s="26">
        <v>27</v>
      </c>
      <c r="B112" s="26">
        <v>-617</v>
      </c>
      <c r="C112" s="26">
        <v>11976</v>
      </c>
      <c r="D112" s="26">
        <v>14684</v>
      </c>
      <c r="E112" s="26">
        <v>14219</v>
      </c>
      <c r="F112" s="26">
        <v>11526</v>
      </c>
      <c r="G112" s="27"/>
      <c r="H112" s="7"/>
      <c r="I112" s="28">
        <f t="shared" si="14"/>
        <v>-2243</v>
      </c>
      <c r="J112" s="27">
        <f t="shared" si="14"/>
        <v>3158</v>
      </c>
      <c r="K112" s="7"/>
      <c r="L112" s="124">
        <f t="shared" si="22"/>
        <v>0.57381945840444659</v>
      </c>
      <c r="M112" s="27">
        <f t="shared" ca="1" si="15"/>
        <v>6.0222936270976313E-6</v>
      </c>
      <c r="N112" s="44"/>
      <c r="O112" s="44"/>
      <c r="P112" s="7"/>
      <c r="Q112" s="28">
        <f t="shared" ca="1" si="16"/>
        <v>-2224.3914806746384</v>
      </c>
      <c r="R112" s="27">
        <f t="shared" ca="1" si="17"/>
        <v>3136.6454623881214</v>
      </c>
      <c r="S112" s="7"/>
      <c r="T112" s="28">
        <f t="shared" ca="1" si="18"/>
        <v>0.57786968389257698</v>
      </c>
      <c r="U112" s="27">
        <f t="shared" ca="1" si="19"/>
        <v>0.81572814482844891</v>
      </c>
      <c r="V112" s="7"/>
      <c r="W112" s="28">
        <f t="shared" ca="1" si="20"/>
        <v>0.57627349459551991</v>
      </c>
      <c r="X112" s="27">
        <f t="shared" ca="1" si="24"/>
        <v>207.97825165667712</v>
      </c>
      <c r="Y112" s="7"/>
      <c r="Z112" s="28">
        <f t="shared" si="23"/>
        <v>208.01700000000008</v>
      </c>
      <c r="AA112" s="27">
        <f t="shared" si="21"/>
        <v>3.6305815501210454</v>
      </c>
      <c r="AB112" s="7"/>
      <c r="AC112" s="28">
        <f t="shared" ca="1" si="13"/>
        <v>-3.8748343322964729E-2</v>
      </c>
      <c r="AD112" s="27"/>
      <c r="AE112" s="7"/>
    </row>
    <row r="113" spans="1:31" s="26" customFormat="1" x14ac:dyDescent="0.25">
      <c r="A113" s="26">
        <v>28</v>
      </c>
      <c r="B113" s="26">
        <v>-640</v>
      </c>
      <c r="C113" s="26">
        <v>12139</v>
      </c>
      <c r="D113" s="26">
        <v>14792</v>
      </c>
      <c r="E113" s="26">
        <v>14058</v>
      </c>
      <c r="F113" s="26">
        <v>11424</v>
      </c>
      <c r="G113" s="27"/>
      <c r="H113" s="7"/>
      <c r="I113" s="28">
        <f t="shared" si="14"/>
        <v>-1919</v>
      </c>
      <c r="J113" s="27">
        <f t="shared" si="14"/>
        <v>3368</v>
      </c>
      <c r="K113" s="7"/>
      <c r="L113" s="124">
        <f t="shared" si="22"/>
        <v>0.48872783334628633</v>
      </c>
      <c r="M113" s="27">
        <f t="shared" ca="1" si="15"/>
        <v>1.0675414240444598E-5</v>
      </c>
      <c r="N113" s="44"/>
      <c r="O113" s="44"/>
      <c r="P113" s="7"/>
      <c r="Q113" s="28">
        <f t="shared" ca="1" si="16"/>
        <v>-1900.3914806746384</v>
      </c>
      <c r="R113" s="27">
        <f t="shared" ca="1" si="17"/>
        <v>3346.6454623881214</v>
      </c>
      <c r="S113" s="7"/>
      <c r="T113" s="28">
        <f t="shared" ca="1" si="18"/>
        <v>0.49369844910417104</v>
      </c>
      <c r="U113" s="27">
        <f t="shared" ca="1" si="19"/>
        <v>0.87034155666223356</v>
      </c>
      <c r="V113" s="7"/>
      <c r="W113" s="28">
        <f t="shared" ca="1" si="20"/>
        <v>0.49199515858881188</v>
      </c>
      <c r="X113" s="27">
        <f t="shared" ca="1" si="24"/>
        <v>202.21787782231388</v>
      </c>
      <c r="Y113" s="7"/>
      <c r="Z113" s="28">
        <f t="shared" si="23"/>
        <v>202.25700000000009</v>
      </c>
      <c r="AA113" s="27">
        <f t="shared" si="21"/>
        <v>3.530050585206173</v>
      </c>
      <c r="AB113" s="7"/>
      <c r="AC113" s="28">
        <f t="shared" ca="1" si="13"/>
        <v>-3.9122177686209625E-2</v>
      </c>
      <c r="AD113" s="27"/>
      <c r="AE113" s="7"/>
    </row>
    <row r="114" spans="1:31" s="26" customFormat="1" x14ac:dyDescent="0.25">
      <c r="A114" s="26">
        <v>29</v>
      </c>
      <c r="B114" s="26">
        <v>-622</v>
      </c>
      <c r="C114" s="26">
        <v>12307</v>
      </c>
      <c r="D114" s="26">
        <v>14874</v>
      </c>
      <c r="E114" s="26">
        <v>13887</v>
      </c>
      <c r="F114" s="26">
        <v>11333</v>
      </c>
      <c r="G114" s="27"/>
      <c r="H114" s="7"/>
      <c r="I114" s="28">
        <f t="shared" si="14"/>
        <v>-1580</v>
      </c>
      <c r="J114" s="27">
        <f t="shared" si="14"/>
        <v>3541</v>
      </c>
      <c r="K114" s="7"/>
      <c r="L114" s="124">
        <f t="shared" si="22"/>
        <v>0.40129243939008208</v>
      </c>
      <c r="M114" s="27">
        <f t="shared" ca="1" si="15"/>
        <v>6.4841584568506834E-6</v>
      </c>
      <c r="N114" s="44"/>
      <c r="O114" s="44"/>
      <c r="P114" s="7"/>
      <c r="Q114" s="28">
        <f t="shared" ca="1" si="16"/>
        <v>-1561.3914806746384</v>
      </c>
      <c r="R114" s="27">
        <f t="shared" ca="1" si="17"/>
        <v>3519.6454623881214</v>
      </c>
      <c r="S114" s="7"/>
      <c r="T114" s="28">
        <f t="shared" ca="1" si="18"/>
        <v>0.40563039789037592</v>
      </c>
      <c r="U114" s="27">
        <f t="shared" ca="1" si="19"/>
        <v>0.91533260545863715</v>
      </c>
      <c r="V114" s="7"/>
      <c r="W114" s="28">
        <f t="shared" ca="1" si="20"/>
        <v>0.40383884046941948</v>
      </c>
      <c r="X114" s="27">
        <f t="shared" ca="1" si="24"/>
        <v>196.54560957727381</v>
      </c>
      <c r="Y114" s="7"/>
      <c r="Z114" s="28">
        <f t="shared" si="23"/>
        <v>196.65900000000008</v>
      </c>
      <c r="AA114" s="27">
        <f t="shared" si="21"/>
        <v>3.4323470536795297</v>
      </c>
      <c r="AB114" s="7"/>
      <c r="AC114" s="28">
        <f t="shared" ca="1" si="13"/>
        <v>-0.11339042272626898</v>
      </c>
      <c r="AD114" s="27"/>
      <c r="AE114" s="7"/>
    </row>
    <row r="115" spans="1:31" s="26" customFormat="1" x14ac:dyDescent="0.25">
      <c r="A115" s="26">
        <v>30</v>
      </c>
      <c r="B115" s="26">
        <v>-634</v>
      </c>
      <c r="C115" s="26">
        <v>12480</v>
      </c>
      <c r="D115" s="26">
        <v>14943</v>
      </c>
      <c r="E115" s="26">
        <v>13704</v>
      </c>
      <c r="F115" s="26">
        <v>11265</v>
      </c>
      <c r="G115" s="27"/>
      <c r="H115" s="7"/>
      <c r="I115" s="28">
        <f t="shared" si="14"/>
        <v>-1224</v>
      </c>
      <c r="J115" s="27">
        <f t="shared" si="14"/>
        <v>3678</v>
      </c>
      <c r="K115" s="7"/>
      <c r="L115" s="124">
        <f t="shared" si="22"/>
        <v>0.30823673431735077</v>
      </c>
      <c r="M115" s="27">
        <f t="shared" ca="1" si="15"/>
        <v>9.2885981927335014E-6</v>
      </c>
      <c r="N115" s="44"/>
      <c r="O115" s="44"/>
      <c r="P115" s="7"/>
      <c r="Q115" s="28">
        <f t="shared" ca="1" si="16"/>
        <v>-1205.3914806746384</v>
      </c>
      <c r="R115" s="27">
        <f t="shared" ca="1" si="17"/>
        <v>3656.6454623881214</v>
      </c>
      <c r="S115" s="7"/>
      <c r="T115" s="28">
        <f t="shared" ca="1" si="18"/>
        <v>0.31314595472780643</v>
      </c>
      <c r="U115" s="27">
        <f t="shared" ca="1" si="19"/>
        <v>0.95096135508353463</v>
      </c>
      <c r="V115" s="7"/>
      <c r="W115" s="28">
        <f t="shared" ca="1" si="20"/>
        <v>0.3112844544804782</v>
      </c>
      <c r="X115" s="27">
        <f t="shared" ca="1" si="24"/>
        <v>190.86401263142488</v>
      </c>
      <c r="Y115" s="7"/>
      <c r="Z115" s="28">
        <f t="shared" si="23"/>
        <v>190.95300000000009</v>
      </c>
      <c r="AA115" s="27">
        <f t="shared" si="21"/>
        <v>3.3327585665607335</v>
      </c>
      <c r="AB115" s="7"/>
      <c r="AC115" s="28">
        <f t="shared" ca="1" si="13"/>
        <v>-8.8987368575203618E-2</v>
      </c>
      <c r="AD115" s="27"/>
      <c r="AE115" s="7"/>
    </row>
    <row r="116" spans="1:31" s="26" customFormat="1" x14ac:dyDescent="0.25">
      <c r="A116" s="26">
        <v>31</v>
      </c>
      <c r="B116" s="26">
        <v>-626</v>
      </c>
      <c r="C116" s="26">
        <v>12663</v>
      </c>
      <c r="D116" s="26">
        <v>14991</v>
      </c>
      <c r="E116" s="26">
        <v>13521</v>
      </c>
      <c r="F116" s="26">
        <v>11210</v>
      </c>
      <c r="G116" s="27"/>
      <c r="H116" s="7"/>
      <c r="I116" s="28">
        <f t="shared" si="14"/>
        <v>-858</v>
      </c>
      <c r="J116" s="27">
        <f t="shared" si="14"/>
        <v>3781</v>
      </c>
      <c r="K116" s="7"/>
      <c r="L116" s="124">
        <f t="shared" si="22"/>
        <v>0.2133543751379986</v>
      </c>
      <c r="M116" s="27">
        <f t="shared" ca="1" si="15"/>
        <v>7.812722800619361E-6</v>
      </c>
      <c r="N116" s="44"/>
      <c r="O116" s="44"/>
      <c r="P116" s="7"/>
      <c r="Q116" s="28">
        <f t="shared" ca="1" si="16"/>
        <v>-839.39148067463827</v>
      </c>
      <c r="R116" s="27">
        <f t="shared" ca="1" si="17"/>
        <v>3759.6454623881214</v>
      </c>
      <c r="S116" s="7"/>
      <c r="T116" s="28">
        <f t="shared" ca="1" si="18"/>
        <v>0.21806363394831077</v>
      </c>
      <c r="U116" s="27">
        <f t="shared" ca="1" si="19"/>
        <v>0.97774793326867671</v>
      </c>
      <c r="V116" s="7"/>
      <c r="W116" s="28">
        <f t="shared" ca="1" si="20"/>
        <v>0.21614949996537561</v>
      </c>
      <c r="X116" s="27">
        <f t="shared" ca="1" si="24"/>
        <v>185.20465956208307</v>
      </c>
      <c r="Y116" s="7"/>
      <c r="Z116" s="28">
        <f t="shared" si="23"/>
        <v>185.3190000000001</v>
      </c>
      <c r="AA116" s="27">
        <f t="shared" si="21"/>
        <v>3.2344267165033735</v>
      </c>
      <c r="AB116" s="7"/>
      <c r="AC116" s="28">
        <f t="shared" ca="1" si="13"/>
        <v>-0.1143404379170363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12856</v>
      </c>
      <c r="D117" s="26">
        <v>15025</v>
      </c>
      <c r="E117" s="26">
        <v>13335</v>
      </c>
      <c r="F117" s="26">
        <v>11182</v>
      </c>
      <c r="G117" s="27"/>
      <c r="H117" s="7"/>
      <c r="I117" s="28">
        <f t="shared" si="14"/>
        <v>-479</v>
      </c>
      <c r="J117" s="27">
        <f t="shared" si="14"/>
        <v>3843</v>
      </c>
      <c r="K117" s="7"/>
      <c r="L117" s="124">
        <f t="shared" si="22"/>
        <v>0.11469442030769039</v>
      </c>
      <c r="M117" s="27">
        <f t="shared" ca="1" si="15"/>
        <v>8.7838525849436801E-6</v>
      </c>
      <c r="N117" s="44"/>
      <c r="O117" s="44"/>
      <c r="P117" s="7"/>
      <c r="Q117" s="28">
        <f t="shared" ca="1" si="16"/>
        <v>-460.39148067463827</v>
      </c>
      <c r="R117" s="27">
        <f t="shared" ca="1" si="17"/>
        <v>3821.6454623881214</v>
      </c>
      <c r="S117" s="7"/>
      <c r="T117" s="28">
        <f t="shared" ca="1" si="18"/>
        <v>0.11960407226681123</v>
      </c>
      <c r="U117" s="27">
        <f t="shared" ca="1" si="19"/>
        <v>0.99387189295293688</v>
      </c>
      <c r="V117" s="7"/>
      <c r="W117" s="28">
        <f t="shared" ca="1" si="20"/>
        <v>0.11765817680661936</v>
      </c>
      <c r="X117" s="27">
        <f t="shared" ca="1" si="24"/>
        <v>179.49030731893822</v>
      </c>
      <c r="Y117" s="7"/>
      <c r="Z117" s="28">
        <f t="shared" si="23"/>
        <v>179.5860000000001</v>
      </c>
      <c r="AA117" s="27">
        <f t="shared" si="21"/>
        <v>3.1343669904865381</v>
      </c>
      <c r="AB117" s="7"/>
      <c r="AC117" s="28">
        <f t="shared" ca="1" si="13"/>
        <v>-9.5692681061876783E-2</v>
      </c>
      <c r="AD117" s="27"/>
      <c r="AE117" s="7"/>
    </row>
    <row r="118" spans="1:31" s="26" customFormat="1" x14ac:dyDescent="0.25">
      <c r="A118" s="26">
        <v>33</v>
      </c>
      <c r="B118" s="26">
        <v>-608</v>
      </c>
      <c r="C118" s="26">
        <v>13042</v>
      </c>
      <c r="D118" s="26">
        <v>15043</v>
      </c>
      <c r="E118" s="26">
        <v>13151</v>
      </c>
      <c r="F118" s="26">
        <v>11168</v>
      </c>
      <c r="G118" s="27"/>
      <c r="H118" s="7"/>
      <c r="I118" s="28">
        <f t="shared" si="14"/>
        <v>-109</v>
      </c>
      <c r="J118" s="27">
        <f t="shared" si="14"/>
        <v>3875</v>
      </c>
      <c r="K118" s="7"/>
      <c r="L118" s="124">
        <f t="shared" si="22"/>
        <v>1.9441742889424168E-2</v>
      </c>
      <c r="M118" s="27">
        <f t="shared" ca="1" si="15"/>
        <v>4.3200883294706732E-6</v>
      </c>
      <c r="N118" s="44"/>
      <c r="O118" s="44"/>
      <c r="P118" s="7"/>
      <c r="Q118" s="28">
        <f t="shared" ca="1" si="16"/>
        <v>-90.391480674638274</v>
      </c>
      <c r="R118" s="27">
        <f t="shared" ca="1" si="17"/>
        <v>3853.6454623881214</v>
      </c>
      <c r="S118" s="7"/>
      <c r="T118" s="28">
        <f t="shared" ca="1" si="18"/>
        <v>2.3482600440545176E-2</v>
      </c>
      <c r="U118" s="27">
        <f t="shared" ca="1" si="19"/>
        <v>1.0021939366609423</v>
      </c>
      <c r="V118" s="7"/>
      <c r="W118" s="28">
        <f t="shared" ca="1" si="20"/>
        <v>2.1520225107166401E-2</v>
      </c>
      <c r="X118" s="27">
        <f t="shared" ca="1" si="24"/>
        <v>173.96897676771812</v>
      </c>
      <c r="Y118" s="7"/>
      <c r="Z118" s="28">
        <f t="shared" si="23"/>
        <v>174.11400000000009</v>
      </c>
      <c r="AA118" s="27">
        <f t="shared" si="21"/>
        <v>3.0388625738174087</v>
      </c>
      <c r="AB118" s="7"/>
      <c r="AC118" s="28">
        <f t="shared" ca="1" si="13"/>
        <v>-0.14502323228197156</v>
      </c>
      <c r="AD118" s="27"/>
      <c r="AE118" s="7"/>
    </row>
    <row r="119" spans="1:31" s="26" customFormat="1" x14ac:dyDescent="0.25">
      <c r="A119" s="26">
        <v>34</v>
      </c>
      <c r="B119" s="26">
        <v>-610</v>
      </c>
      <c r="C119" s="26">
        <v>13218</v>
      </c>
      <c r="D119" s="26">
        <v>15031</v>
      </c>
      <c r="E119" s="26">
        <v>12961</v>
      </c>
      <c r="F119" s="26">
        <v>11164</v>
      </c>
      <c r="G119" s="27"/>
      <c r="H119" s="7"/>
      <c r="I119" s="28">
        <f t="shared" si="14"/>
        <v>257</v>
      </c>
      <c r="J119" s="27">
        <f t="shared" si="14"/>
        <v>3867</v>
      </c>
      <c r="K119" s="7"/>
      <c r="L119" s="124">
        <f t="shared" si="22"/>
        <v>-7.6301376928265996E-2</v>
      </c>
      <c r="M119" s="27">
        <f t="shared" ca="1" si="15"/>
        <v>7.5249973973422561E-6</v>
      </c>
      <c r="N119" s="44"/>
      <c r="O119" s="44"/>
      <c r="P119" s="7"/>
      <c r="Q119" s="28">
        <f t="shared" ca="1" si="16"/>
        <v>275.60851932536173</v>
      </c>
      <c r="R119" s="27">
        <f t="shared" ca="1" si="17"/>
        <v>3845.6454623881214</v>
      </c>
      <c r="S119" s="7"/>
      <c r="T119" s="28">
        <f t="shared" ca="1" si="18"/>
        <v>-7.1599720338950429E-2</v>
      </c>
      <c r="U119" s="27">
        <f t="shared" ca="1" si="19"/>
        <v>1.0001134257339408</v>
      </c>
      <c r="V119" s="7"/>
      <c r="W119" s="28">
        <f t="shared" ca="1" si="20"/>
        <v>-7.3558204057785126E-2</v>
      </c>
      <c r="X119" s="27">
        <f t="shared" ca="1" si="24"/>
        <v>168.5323245929319</v>
      </c>
      <c r="Y119" s="7"/>
      <c r="Z119" s="28">
        <f t="shared" si="23"/>
        <v>168.62400000000008</v>
      </c>
      <c r="AA119" s="27">
        <f t="shared" si="21"/>
        <v>2.9430439978829193</v>
      </c>
      <c r="AB119" s="7"/>
      <c r="AC119" s="28">
        <f t="shared" ca="1" si="13"/>
        <v>-9.1675407068180448E-2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13401</v>
      </c>
      <c r="D120" s="26">
        <v>15011</v>
      </c>
      <c r="E120" s="26">
        <v>12779</v>
      </c>
      <c r="F120" s="26">
        <v>11191</v>
      </c>
      <c r="G120" s="27"/>
      <c r="H120" s="7"/>
      <c r="I120" s="28">
        <f t="shared" si="14"/>
        <v>622</v>
      </c>
      <c r="J120" s="27">
        <f t="shared" si="14"/>
        <v>3820</v>
      </c>
      <c r="K120" s="7"/>
      <c r="L120" s="124">
        <f t="shared" si="22"/>
        <v>-0.17180874518794431</v>
      </c>
      <c r="M120" s="27">
        <f t="shared" ca="1" si="15"/>
        <v>1.1914650432736942E-5</v>
      </c>
      <c r="N120" s="44"/>
      <c r="O120" s="44"/>
      <c r="P120" s="7"/>
      <c r="Q120" s="28">
        <f t="shared" ca="1" si="16"/>
        <v>640.60851932536173</v>
      </c>
      <c r="R120" s="27">
        <f t="shared" ca="1" si="17"/>
        <v>3798.6454623881214</v>
      </c>
      <c r="S120" s="7"/>
      <c r="T120" s="28">
        <f t="shared" ca="1" si="18"/>
        <v>-0.16642225335675342</v>
      </c>
      <c r="U120" s="27">
        <f t="shared" ca="1" si="19"/>
        <v>0.98789042403780813</v>
      </c>
      <c r="V120" s="7"/>
      <c r="W120" s="28">
        <f t="shared" ca="1" si="20"/>
        <v>-0.16835698470483762</v>
      </c>
      <c r="X120" s="27">
        <f t="shared" ca="1" si="24"/>
        <v>163.0673756085298</v>
      </c>
      <c r="Y120" s="7"/>
      <c r="Z120" s="28">
        <f t="shared" si="23"/>
        <v>163.10700000000008</v>
      </c>
      <c r="AA120" s="27">
        <f t="shared" si="21"/>
        <v>2.8467541830503929</v>
      </c>
      <c r="AB120" s="7"/>
      <c r="AC120" s="28">
        <f t="shared" ca="1" si="13"/>
        <v>-3.9624391470283626E-2</v>
      </c>
      <c r="AD120" s="27"/>
      <c r="AE120" s="7"/>
    </row>
    <row r="121" spans="1:31" s="26" customFormat="1" x14ac:dyDescent="0.25">
      <c r="A121" s="26">
        <v>36</v>
      </c>
      <c r="B121" s="26">
        <v>-637</v>
      </c>
      <c r="C121" s="26">
        <v>13598</v>
      </c>
      <c r="D121" s="26">
        <v>14973</v>
      </c>
      <c r="E121" s="26">
        <v>12596</v>
      </c>
      <c r="F121" s="26">
        <v>11233</v>
      </c>
      <c r="G121" s="27"/>
      <c r="H121" s="7"/>
      <c r="I121" s="28">
        <f t="shared" si="14"/>
        <v>1002</v>
      </c>
      <c r="J121" s="27">
        <f t="shared" si="14"/>
        <v>3740</v>
      </c>
      <c r="K121" s="7"/>
      <c r="L121" s="124">
        <f t="shared" si="22"/>
        <v>-0.26935686222068184</v>
      </c>
      <c r="M121" s="27">
        <f t="shared" ca="1" si="15"/>
        <v>5.3874021840697741E-6</v>
      </c>
      <c r="N121" s="44"/>
      <c r="O121" s="44"/>
      <c r="P121" s="7"/>
      <c r="Q121" s="28">
        <f t="shared" ca="1" si="16"/>
        <v>1020.6085193253617</v>
      </c>
      <c r="R121" s="27">
        <f t="shared" ca="1" si="17"/>
        <v>3718.6454623881214</v>
      </c>
      <c r="S121" s="7"/>
      <c r="T121" s="28">
        <f t="shared" ca="1" si="18"/>
        <v>-0.26514160279994559</v>
      </c>
      <c r="U121" s="27">
        <f t="shared" ca="1" si="19"/>
        <v>0.96708531476779491</v>
      </c>
      <c r="V121" s="7"/>
      <c r="W121" s="28">
        <f t="shared" ca="1" si="20"/>
        <v>-0.26703578441412951</v>
      </c>
      <c r="X121" s="27">
        <f t="shared" ca="1" si="24"/>
        <v>157.30272280573956</v>
      </c>
      <c r="Y121" s="7"/>
      <c r="Z121" s="28">
        <f t="shared" si="23"/>
        <v>157.37400000000008</v>
      </c>
      <c r="AA121" s="27">
        <f t="shared" si="21"/>
        <v>2.7466944570335574</v>
      </c>
      <c r="AB121" s="7"/>
      <c r="AC121" s="28">
        <f t="shared" ca="1" si="13"/>
        <v>-7.1277194260517263E-2</v>
      </c>
      <c r="AD121" s="27"/>
      <c r="AE121" s="7"/>
    </row>
    <row r="122" spans="1:31" s="26" customFormat="1" x14ac:dyDescent="0.25">
      <c r="A122" s="26">
        <v>37</v>
      </c>
      <c r="B122" s="26">
        <v>-625</v>
      </c>
      <c r="C122" s="26">
        <v>13773</v>
      </c>
      <c r="D122" s="26">
        <v>14911</v>
      </c>
      <c r="E122" s="26">
        <v>12409</v>
      </c>
      <c r="F122" s="26">
        <v>11293</v>
      </c>
      <c r="G122" s="27"/>
      <c r="H122" s="7"/>
      <c r="I122" s="28">
        <f t="shared" si="14"/>
        <v>1364</v>
      </c>
      <c r="J122" s="27">
        <f t="shared" si="14"/>
        <v>3618</v>
      </c>
      <c r="K122" s="7"/>
      <c r="L122" s="124">
        <f t="shared" si="22"/>
        <v>-0.3624543048344705</v>
      </c>
      <c r="M122" s="27">
        <f t="shared" ca="1" si="15"/>
        <v>2.0658236914566692E-6</v>
      </c>
      <c r="N122" s="44"/>
      <c r="O122" s="44"/>
      <c r="P122" s="7"/>
      <c r="Q122" s="28">
        <f t="shared" ca="1" si="16"/>
        <v>1382.6085193253616</v>
      </c>
      <c r="R122" s="27">
        <f t="shared" ca="1" si="17"/>
        <v>3596.6454623881214</v>
      </c>
      <c r="S122" s="7"/>
      <c r="T122" s="28">
        <f t="shared" ca="1" si="18"/>
        <v>-0.35918477253267073</v>
      </c>
      <c r="U122" s="27">
        <f t="shared" ca="1" si="19"/>
        <v>0.93535752313102483</v>
      </c>
      <c r="V122" s="7"/>
      <c r="W122" s="28">
        <f t="shared" ca="1" si="20"/>
        <v>-0.36101700747781229</v>
      </c>
      <c r="X122" s="27">
        <f t="shared" ca="1" si="24"/>
        <v>151.63391120079456</v>
      </c>
      <c r="Y122" s="7"/>
      <c r="Z122" s="28">
        <f t="shared" si="23"/>
        <v>151.74900000000008</v>
      </c>
      <c r="AA122" s="27">
        <f t="shared" si="21"/>
        <v>2.6485196866088767</v>
      </c>
      <c r="AB122" s="7"/>
      <c r="AC122" s="28">
        <f t="shared" ca="1" si="13"/>
        <v>-0.11508879920552317</v>
      </c>
      <c r="AD122" s="27"/>
      <c r="AE122" s="7"/>
    </row>
    <row r="123" spans="1:31" s="26" customFormat="1" x14ac:dyDescent="0.25">
      <c r="A123" s="26">
        <v>38</v>
      </c>
      <c r="B123" s="26">
        <v>-637</v>
      </c>
      <c r="C123" s="26">
        <v>13947</v>
      </c>
      <c r="D123" s="26">
        <v>14825</v>
      </c>
      <c r="E123" s="26">
        <v>12228</v>
      </c>
      <c r="F123" s="26">
        <v>11368</v>
      </c>
      <c r="G123" s="27"/>
      <c r="H123" s="7"/>
      <c r="I123" s="28">
        <f t="shared" si="14"/>
        <v>1719</v>
      </c>
      <c r="J123" s="27">
        <f t="shared" si="14"/>
        <v>3457</v>
      </c>
      <c r="K123" s="7"/>
      <c r="L123" s="124">
        <f t="shared" si="22"/>
        <v>-0.45374166608116112</v>
      </c>
      <c r="M123" s="27">
        <f t="shared" ca="1" si="15"/>
        <v>3.3850708375416392E-7</v>
      </c>
      <c r="N123" s="44"/>
      <c r="O123" s="44"/>
      <c r="P123" s="7"/>
      <c r="Q123" s="28">
        <f t="shared" ca="1" si="16"/>
        <v>1737.6085193253616</v>
      </c>
      <c r="R123" s="27">
        <f t="shared" ca="1" si="17"/>
        <v>3435.6454623881214</v>
      </c>
      <c r="S123" s="7"/>
      <c r="T123" s="28">
        <f t="shared" ca="1" si="18"/>
        <v>-0.4514094279335476</v>
      </c>
      <c r="U123" s="27">
        <f t="shared" ca="1" si="19"/>
        <v>0.8934872407251232</v>
      </c>
      <c r="V123" s="7"/>
      <c r="W123" s="28">
        <f t="shared" ca="1" si="20"/>
        <v>-0.45315985246516871</v>
      </c>
      <c r="X123" s="27">
        <f t="shared" ca="1" si="24"/>
        <v>145.84558423904866</v>
      </c>
      <c r="Y123" s="7"/>
      <c r="Z123" s="28">
        <f t="shared" si="23"/>
        <v>146.01600000000008</v>
      </c>
      <c r="AA123" s="27">
        <f t="shared" si="21"/>
        <v>2.5484599605920413</v>
      </c>
      <c r="AB123" s="7"/>
      <c r="AC123" s="28">
        <f t="shared" ca="1" si="13"/>
        <v>-0.17041576095141409</v>
      </c>
      <c r="AD123" s="27"/>
      <c r="AE123" s="7"/>
    </row>
    <row r="124" spans="1:31" s="26" customFormat="1" x14ac:dyDescent="0.25">
      <c r="A124" s="26">
        <v>39</v>
      </c>
      <c r="B124" s="26">
        <v>-625</v>
      </c>
      <c r="C124" s="26">
        <v>14118</v>
      </c>
      <c r="D124" s="26">
        <v>14737</v>
      </c>
      <c r="E124" s="26">
        <v>12070</v>
      </c>
      <c r="F124" s="26">
        <v>11467</v>
      </c>
      <c r="G124" s="27"/>
      <c r="H124" s="7"/>
      <c r="I124" s="28">
        <f t="shared" si="14"/>
        <v>2048</v>
      </c>
      <c r="J124" s="27">
        <f t="shared" si="14"/>
        <v>3270</v>
      </c>
      <c r="K124" s="7"/>
      <c r="L124" s="124">
        <f t="shared" si="22"/>
        <v>-0.53890311047257144</v>
      </c>
      <c r="M124" s="27">
        <f t="shared" ca="1" si="15"/>
        <v>1.3553290965684762E-7</v>
      </c>
      <c r="N124" s="44"/>
      <c r="O124" s="44"/>
      <c r="P124" s="7"/>
      <c r="Q124" s="28">
        <f t="shared" ca="1" si="16"/>
        <v>2066.6085193253616</v>
      </c>
      <c r="R124" s="27">
        <f t="shared" ca="1" si="17"/>
        <v>3248.6454623881214</v>
      </c>
      <c r="S124" s="7"/>
      <c r="T124" s="28">
        <f t="shared" ca="1" si="18"/>
        <v>-0.53687960153041658</v>
      </c>
      <c r="U124" s="27">
        <f t="shared" ca="1" si="19"/>
        <v>0.8448552978064674</v>
      </c>
      <c r="V124" s="7"/>
      <c r="W124" s="28">
        <f t="shared" ca="1" si="20"/>
        <v>-0.5385349625272331</v>
      </c>
      <c r="X124" s="27">
        <f t="shared" ca="1" si="24"/>
        <v>140.22424365177244</v>
      </c>
      <c r="Y124" s="7"/>
      <c r="Z124" s="28">
        <f t="shared" si="23"/>
        <v>140.39100000000008</v>
      </c>
      <c r="AA124" s="27">
        <f t="shared" si="21"/>
        <v>2.4502851901673606</v>
      </c>
      <c r="AB124" s="7"/>
      <c r="AC124" s="28">
        <f t="shared" ca="1" si="13"/>
        <v>-0.16675634822763641</v>
      </c>
      <c r="AD124" s="27"/>
      <c r="AE124" s="7"/>
    </row>
    <row r="125" spans="1:31" s="26" customFormat="1" x14ac:dyDescent="0.25">
      <c r="A125" s="26">
        <v>40</v>
      </c>
      <c r="B125" s="26">
        <v>-619</v>
      </c>
      <c r="C125" s="26">
        <v>14265</v>
      </c>
      <c r="D125" s="26">
        <v>14627</v>
      </c>
      <c r="E125" s="26">
        <v>11914</v>
      </c>
      <c r="F125" s="26">
        <v>11570</v>
      </c>
      <c r="G125" s="27"/>
      <c r="H125" s="7"/>
      <c r="I125" s="28">
        <f t="shared" si="14"/>
        <v>2351</v>
      </c>
      <c r="J125" s="27">
        <f t="shared" si="14"/>
        <v>3057</v>
      </c>
      <c r="K125" s="7"/>
      <c r="L125" s="124">
        <f t="shared" si="22"/>
        <v>-0.61813404188282217</v>
      </c>
      <c r="M125" s="27">
        <f t="shared" ca="1" si="15"/>
        <v>9.8347725761922044E-7</v>
      </c>
      <c r="N125" s="44"/>
      <c r="O125" s="44"/>
      <c r="P125" s="7"/>
      <c r="Q125" s="28">
        <f t="shared" ca="1" si="16"/>
        <v>2369.6085193253616</v>
      </c>
      <c r="R125" s="27">
        <f t="shared" ca="1" si="17"/>
        <v>3035.6454623881214</v>
      </c>
      <c r="S125" s="7"/>
      <c r="T125" s="28">
        <f t="shared" ca="1" si="18"/>
        <v>-0.61559529332327767</v>
      </c>
      <c r="U125" s="27">
        <f t="shared" ca="1" si="19"/>
        <v>0.78946169437505731</v>
      </c>
      <c r="V125" s="7"/>
      <c r="W125" s="28">
        <f t="shared" ca="1" si="20"/>
        <v>-0.61714233766400528</v>
      </c>
      <c r="X125" s="27">
        <f t="shared" ca="1" si="24"/>
        <v>134.72320031268379</v>
      </c>
      <c r="Y125" s="7"/>
      <c r="Z125" s="28">
        <f t="shared" si="23"/>
        <v>134.82000000000008</v>
      </c>
      <c r="AA125" s="27">
        <f t="shared" si="21"/>
        <v>2.3530528975387566</v>
      </c>
      <c r="AB125" s="7"/>
      <c r="AC125" s="28">
        <f t="shared" ca="1" si="13"/>
        <v>-9.6799687316291738E-2</v>
      </c>
      <c r="AD125" s="27"/>
      <c r="AE125" s="7"/>
    </row>
    <row r="126" spans="1:31" s="26" customFormat="1" x14ac:dyDescent="0.25">
      <c r="A126" s="26">
        <v>41</v>
      </c>
      <c r="B126" s="26">
        <v>-628</v>
      </c>
      <c r="C126" s="26">
        <v>14414</v>
      </c>
      <c r="D126" s="26">
        <v>14498</v>
      </c>
      <c r="E126" s="26">
        <v>11771</v>
      </c>
      <c r="F126" s="26">
        <v>11697</v>
      </c>
      <c r="G126" s="27"/>
      <c r="H126" s="7"/>
      <c r="I126" s="28">
        <f t="shared" si="14"/>
        <v>2643</v>
      </c>
      <c r="J126" s="27">
        <f t="shared" si="14"/>
        <v>2801</v>
      </c>
      <c r="K126" s="7"/>
      <c r="L126" s="124">
        <f t="shared" si="22"/>
        <v>-0.69254617285643982</v>
      </c>
      <c r="M126" s="27">
        <f t="shared" ca="1" si="15"/>
        <v>1.0495777870989618E-7</v>
      </c>
      <c r="N126" s="44"/>
      <c r="O126" s="44"/>
      <c r="P126" s="7"/>
      <c r="Q126" s="28">
        <f t="shared" ca="1" si="16"/>
        <v>2661.6085193253616</v>
      </c>
      <c r="R126" s="27">
        <f t="shared" ca="1" si="17"/>
        <v>2779.6454623881214</v>
      </c>
      <c r="S126" s="7"/>
      <c r="T126" s="28">
        <f t="shared" ca="1" si="18"/>
        <v>-0.69145331973752011</v>
      </c>
      <c r="U126" s="27">
        <f t="shared" ca="1" si="19"/>
        <v>0.72288534471101507</v>
      </c>
      <c r="V126" s="7"/>
      <c r="W126" s="28">
        <f t="shared" ca="1" si="20"/>
        <v>-0.69287014473594466</v>
      </c>
      <c r="X126" s="27">
        <f t="shared" ca="1" si="24"/>
        <v>128.95338346175072</v>
      </c>
      <c r="Y126" s="7"/>
      <c r="Z126" s="28">
        <f t="shared" si="23"/>
        <v>129.16800000000009</v>
      </c>
      <c r="AA126" s="27">
        <f t="shared" si="21"/>
        <v>2.2544068882160371</v>
      </c>
      <c r="AB126" s="7"/>
      <c r="AC126" s="28">
        <f t="shared" ca="1" si="13"/>
        <v>-0.21461653824937343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14540</v>
      </c>
      <c r="D127" s="26">
        <v>14371</v>
      </c>
      <c r="E127" s="26">
        <v>11646</v>
      </c>
      <c r="F127" s="26">
        <v>11831</v>
      </c>
      <c r="G127" s="27"/>
      <c r="H127" s="7"/>
      <c r="I127" s="28">
        <f t="shared" si="14"/>
        <v>2894</v>
      </c>
      <c r="J127" s="27">
        <f t="shared" si="14"/>
        <v>2540</v>
      </c>
      <c r="K127" s="7"/>
      <c r="L127" s="124">
        <f t="shared" si="22"/>
        <v>-0.75777001752063178</v>
      </c>
      <c r="M127" s="27">
        <f t="shared" ca="1" si="15"/>
        <v>3.0300173790868508E-8</v>
      </c>
      <c r="N127" s="44"/>
      <c r="O127" s="44"/>
      <c r="P127" s="7"/>
      <c r="Q127" s="28">
        <f t="shared" ca="1" si="16"/>
        <v>2912.6085193253616</v>
      </c>
      <c r="R127" s="27">
        <f t="shared" ca="1" si="17"/>
        <v>2518.6454623881214</v>
      </c>
      <c r="S127" s="7"/>
      <c r="T127" s="28">
        <f t="shared" ca="1" si="18"/>
        <v>-0.75666004792236552</v>
      </c>
      <c r="U127" s="27">
        <f t="shared" ca="1" si="19"/>
        <v>0.65500867571759702</v>
      </c>
      <c r="V127" s="7"/>
      <c r="W127" s="28">
        <f t="shared" ca="1" si="20"/>
        <v>-0.75794408697168758</v>
      </c>
      <c r="X127" s="27">
        <f t="shared" ca="1" si="24"/>
        <v>123.57213728684997</v>
      </c>
      <c r="Y127" s="7"/>
      <c r="Z127" s="28">
        <f t="shared" si="23"/>
        <v>123.73200000000008</v>
      </c>
      <c r="AA127" s="27">
        <f t="shared" si="21"/>
        <v>2.1595307900776253</v>
      </c>
      <c r="AB127" s="7"/>
      <c r="AC127" s="28">
        <f t="shared" ca="1" si="13"/>
        <v>-0.15986271315011891</v>
      </c>
      <c r="AD127" s="27"/>
      <c r="AE127" s="7"/>
    </row>
    <row r="128" spans="1:31" s="26" customFormat="1" x14ac:dyDescent="0.25">
      <c r="A128" s="26">
        <v>43</v>
      </c>
      <c r="B128" s="26">
        <v>-607</v>
      </c>
      <c r="C128" s="26">
        <v>14659</v>
      </c>
      <c r="D128" s="26">
        <v>14233</v>
      </c>
      <c r="E128" s="26">
        <v>11538</v>
      </c>
      <c r="F128" s="26">
        <v>11978</v>
      </c>
      <c r="G128" s="27"/>
      <c r="H128" s="7"/>
      <c r="I128" s="28">
        <f t="shared" si="14"/>
        <v>3121</v>
      </c>
      <c r="J128" s="27">
        <f t="shared" si="14"/>
        <v>2255</v>
      </c>
      <c r="K128" s="7"/>
      <c r="L128" s="124">
        <f t="shared" si="22"/>
        <v>-0.81645012167068487</v>
      </c>
      <c r="M128" s="27">
        <f t="shared" ca="1" si="15"/>
        <v>1.0289185687077757E-7</v>
      </c>
      <c r="N128" s="44"/>
      <c r="O128" s="44"/>
      <c r="P128" s="7"/>
      <c r="Q128" s="28">
        <f t="shared" ca="1" si="16"/>
        <v>3139.6085193253616</v>
      </c>
      <c r="R128" s="27">
        <f t="shared" ca="1" si="17"/>
        <v>2233.6454623881214</v>
      </c>
      <c r="S128" s="7"/>
      <c r="T128" s="28">
        <f t="shared" ca="1" si="18"/>
        <v>-0.8156318698265882</v>
      </c>
      <c r="U128" s="27">
        <f t="shared" ca="1" si="19"/>
        <v>0.58089047394317506</v>
      </c>
      <c r="V128" s="7"/>
      <c r="W128" s="28">
        <f t="shared" ca="1" si="20"/>
        <v>-0.81677088927639152</v>
      </c>
      <c r="X128" s="27">
        <f t="shared" ca="1" si="24"/>
        <v>118.15942518767491</v>
      </c>
      <c r="Y128" s="7"/>
      <c r="Z128" s="28">
        <f t="shared" si="23"/>
        <v>118.26900000000009</v>
      </c>
      <c r="AA128" s="27">
        <f t="shared" si="21"/>
        <v>2.0641834530411751</v>
      </c>
      <c r="AB128" s="7"/>
      <c r="AC128" s="28">
        <f t="shared" ca="1" si="13"/>
        <v>-0.10957481232517807</v>
      </c>
      <c r="AD128" s="27"/>
      <c r="AE128" s="7"/>
    </row>
    <row r="129" spans="1:31" s="26" customFormat="1" x14ac:dyDescent="0.25">
      <c r="A129" s="26">
        <v>44</v>
      </c>
      <c r="B129" s="26">
        <v>-642</v>
      </c>
      <c r="C129" s="26">
        <v>14765</v>
      </c>
      <c r="D129" s="26">
        <v>14063</v>
      </c>
      <c r="E129" s="26">
        <v>11429</v>
      </c>
      <c r="F129" s="26">
        <v>12140</v>
      </c>
      <c r="G129" s="27"/>
      <c r="H129" s="7"/>
      <c r="I129" s="28">
        <f t="shared" si="14"/>
        <v>3336</v>
      </c>
      <c r="J129" s="27">
        <f t="shared" si="14"/>
        <v>1923</v>
      </c>
      <c r="K129" s="7"/>
      <c r="L129" s="124">
        <f t="shared" si="22"/>
        <v>-0.87043303491394164</v>
      </c>
      <c r="M129" s="27">
        <f t="shared" ca="1" si="15"/>
        <v>4.0935947575678344E-6</v>
      </c>
      <c r="N129" s="44"/>
      <c r="O129" s="44"/>
      <c r="P129" s="7"/>
      <c r="Q129" s="28">
        <f t="shared" ca="1" si="16"/>
        <v>3354.6085193253616</v>
      </c>
      <c r="R129" s="27">
        <f t="shared" ca="1" si="17"/>
        <v>1901.6454623881214</v>
      </c>
      <c r="S129" s="7"/>
      <c r="T129" s="28">
        <f t="shared" ca="1" si="18"/>
        <v>-0.87148623859049945</v>
      </c>
      <c r="U129" s="27">
        <f t="shared" ca="1" si="19"/>
        <v>0.49454927047262032</v>
      </c>
      <c r="V129" s="7"/>
      <c r="W129" s="28">
        <f t="shared" ca="1" si="20"/>
        <v>-0.8724562983069698</v>
      </c>
      <c r="X129" s="27">
        <f t="shared" ca="1" si="24"/>
        <v>112.28545132962194</v>
      </c>
      <c r="Y129" s="7"/>
      <c r="Z129" s="28">
        <f t="shared" si="23"/>
        <v>112.49100000000008</v>
      </c>
      <c r="AA129" s="27">
        <f t="shared" si="21"/>
        <v>1.9633383288609425</v>
      </c>
      <c r="AB129" s="7"/>
      <c r="AC129" s="28">
        <f t="shared" ca="1" si="13"/>
        <v>-0.20554867037814972</v>
      </c>
      <c r="AD129" s="27"/>
      <c r="AE129" s="7"/>
    </row>
    <row r="130" spans="1:31" s="26" customFormat="1" x14ac:dyDescent="0.25">
      <c r="A130" s="26">
        <v>45</v>
      </c>
      <c r="B130" s="26">
        <v>-628</v>
      </c>
      <c r="C130" s="26">
        <v>14847</v>
      </c>
      <c r="D130" s="26">
        <v>13893</v>
      </c>
      <c r="E130" s="26">
        <v>11343</v>
      </c>
      <c r="F130" s="26">
        <v>12310</v>
      </c>
      <c r="G130" s="27"/>
      <c r="H130" s="7"/>
      <c r="I130" s="28">
        <f t="shared" si="14"/>
        <v>3504</v>
      </c>
      <c r="J130" s="27">
        <f t="shared" si="14"/>
        <v>1583</v>
      </c>
      <c r="K130" s="7"/>
      <c r="L130" s="124">
        <f t="shared" si="22"/>
        <v>-0.91468477134008175</v>
      </c>
      <c r="M130" s="27">
        <f t="shared" ca="1" si="15"/>
        <v>1.5445863668581493E-6</v>
      </c>
      <c r="N130" s="44"/>
      <c r="O130" s="44"/>
      <c r="P130" s="7"/>
      <c r="Q130" s="28">
        <f t="shared" ca="1" si="16"/>
        <v>3522.6085193253616</v>
      </c>
      <c r="R130" s="27">
        <f t="shared" ca="1" si="17"/>
        <v>1561.6454623881214</v>
      </c>
      <c r="S130" s="7"/>
      <c r="T130" s="28">
        <f t="shared" ca="1" si="18"/>
        <v>-0.91513058255485813</v>
      </c>
      <c r="U130" s="27">
        <f t="shared" ca="1" si="19"/>
        <v>0.40612755607506423</v>
      </c>
      <c r="V130" s="7"/>
      <c r="W130" s="28">
        <f t="shared" ca="1" si="20"/>
        <v>-0.91592758523075812</v>
      </c>
      <c r="X130" s="27">
        <f t="shared" ca="1" si="24"/>
        <v>106.65162044768493</v>
      </c>
      <c r="Y130" s="7"/>
      <c r="Z130" s="28">
        <f t="shared" si="23"/>
        <v>106.83900000000008</v>
      </c>
      <c r="AA130" s="27">
        <f t="shared" si="21"/>
        <v>1.864692319538223</v>
      </c>
      <c r="AB130" s="7"/>
      <c r="AC130" s="28">
        <f t="shared" ca="1" si="13"/>
        <v>-0.18737955231515002</v>
      </c>
      <c r="AD130" s="27"/>
      <c r="AE130" s="7"/>
    </row>
    <row r="131" spans="1:31" s="26" customFormat="1" x14ac:dyDescent="0.25">
      <c r="A131" s="26">
        <v>46</v>
      </c>
      <c r="B131" s="26">
        <v>-622</v>
      </c>
      <c r="C131" s="26">
        <v>14920</v>
      </c>
      <c r="D131" s="26">
        <v>13718</v>
      </c>
      <c r="E131" s="26">
        <v>11283</v>
      </c>
      <c r="F131" s="26">
        <v>12484</v>
      </c>
      <c r="G131" s="27"/>
      <c r="H131" s="7"/>
      <c r="I131" s="28">
        <f t="shared" si="14"/>
        <v>3637</v>
      </c>
      <c r="J131" s="27">
        <f t="shared" si="14"/>
        <v>1234</v>
      </c>
      <c r="K131" s="7"/>
      <c r="L131" s="124">
        <f t="shared" si="22"/>
        <v>-0.94974830614092187</v>
      </c>
      <c r="M131" s="27">
        <f t="shared" ca="1" si="15"/>
        <v>3.0624468271586101E-7</v>
      </c>
      <c r="N131" s="44"/>
      <c r="O131" s="44"/>
      <c r="P131" s="7"/>
      <c r="Q131" s="28">
        <f t="shared" ca="1" si="16"/>
        <v>3655.6085193253616</v>
      </c>
      <c r="R131" s="27">
        <f t="shared" ca="1" si="17"/>
        <v>1212.6454623881214</v>
      </c>
      <c r="S131" s="7"/>
      <c r="T131" s="28">
        <f t="shared" ca="1" si="18"/>
        <v>-0.94968235485997543</v>
      </c>
      <c r="U131" s="27">
        <f t="shared" ca="1" si="19"/>
        <v>0.31536526688463168</v>
      </c>
      <c r="V131" s="7"/>
      <c r="W131" s="28">
        <f t="shared" ca="1" si="20"/>
        <v>-0.95030169992722224</v>
      </c>
      <c r="X131" s="27">
        <f t="shared" ca="1" si="24"/>
        <v>101.09768728993066</v>
      </c>
      <c r="Y131" s="7"/>
      <c r="Z131" s="28">
        <f t="shared" si="23"/>
        <v>101.24100000000008</v>
      </c>
      <c r="AA131" s="27">
        <f t="shared" si="21"/>
        <v>1.7669887880115807</v>
      </c>
      <c r="AB131" s="7"/>
      <c r="AC131" s="28">
        <f t="shared" ca="1" si="13"/>
        <v>-0.14331271006942359</v>
      </c>
      <c r="AD131" s="27"/>
      <c r="AE131" s="7"/>
    </row>
    <row r="132" spans="1:31" s="26" customFormat="1" x14ac:dyDescent="0.25">
      <c r="A132" s="26">
        <v>47</v>
      </c>
      <c r="B132" s="26">
        <v>-640</v>
      </c>
      <c r="C132" s="26">
        <v>14972</v>
      </c>
      <c r="D132" s="26">
        <v>13533</v>
      </c>
      <c r="E132" s="26">
        <v>11230</v>
      </c>
      <c r="F132" s="26">
        <v>12672</v>
      </c>
      <c r="G132" s="27"/>
      <c r="H132" s="7"/>
      <c r="I132" s="28">
        <f t="shared" si="14"/>
        <v>3742</v>
      </c>
      <c r="J132" s="27">
        <f t="shared" si="14"/>
        <v>861</v>
      </c>
      <c r="K132" s="7"/>
      <c r="L132" s="124">
        <f t="shared" si="22"/>
        <v>-0.97636772753250534</v>
      </c>
      <c r="M132" s="27">
        <f t="shared" ca="1" si="15"/>
        <v>1.0440632260995119E-6</v>
      </c>
      <c r="N132" s="44"/>
      <c r="O132" s="44"/>
      <c r="P132" s="7"/>
      <c r="Q132" s="28">
        <f t="shared" ca="1" si="16"/>
        <v>3760.6085193253616</v>
      </c>
      <c r="R132" s="27">
        <f t="shared" ca="1" si="17"/>
        <v>839.64546238812147</v>
      </c>
      <c r="S132" s="7"/>
      <c r="T132" s="28">
        <f t="shared" ca="1" si="18"/>
        <v>-0.97696006983769956</v>
      </c>
      <c r="U132" s="27">
        <f t="shared" ca="1" si="19"/>
        <v>0.21836144491319523</v>
      </c>
      <c r="V132" s="7"/>
      <c r="W132" s="28">
        <f t="shared" ca="1" si="20"/>
        <v>-0.97738952165369586</v>
      </c>
      <c r="X132" s="27">
        <f t="shared" ca="1" si="24"/>
        <v>95.332649670115927</v>
      </c>
      <c r="Y132" s="7"/>
      <c r="Z132" s="28">
        <f t="shared" si="23"/>
        <v>95.48100000000008</v>
      </c>
      <c r="AA132" s="27">
        <f t="shared" si="21"/>
        <v>1.6664578230967073</v>
      </c>
      <c r="AB132" s="7"/>
      <c r="AC132" s="28">
        <f t="shared" ca="1" si="13"/>
        <v>-0.14835032988415264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15004</v>
      </c>
      <c r="D133" s="26">
        <v>13348</v>
      </c>
      <c r="E133" s="26">
        <v>11199</v>
      </c>
      <c r="F133" s="26">
        <v>12857</v>
      </c>
      <c r="G133" s="27"/>
      <c r="H133" s="7"/>
      <c r="I133" s="28">
        <f t="shared" si="14"/>
        <v>3805</v>
      </c>
      <c r="J133" s="27">
        <f t="shared" si="14"/>
        <v>491</v>
      </c>
      <c r="K133" s="7"/>
      <c r="L133" s="124">
        <f t="shared" si="22"/>
        <v>-0.99294275787692565</v>
      </c>
      <c r="M133" s="27">
        <f t="shared" ca="1" si="15"/>
        <v>3.9063288306384889E-7</v>
      </c>
      <c r="N133" s="44"/>
      <c r="O133" s="44"/>
      <c r="P133" s="7"/>
      <c r="Q133" s="28">
        <f t="shared" ca="1" si="16"/>
        <v>3823.6085193253616</v>
      </c>
      <c r="R133" s="27">
        <f t="shared" ca="1" si="17"/>
        <v>469.64546238812142</v>
      </c>
      <c r="S133" s="7"/>
      <c r="T133" s="28">
        <f t="shared" ca="1" si="18"/>
        <v>-0.993326698824334</v>
      </c>
      <c r="U133" s="27">
        <f t="shared" ca="1" si="19"/>
        <v>0.1221378145393842</v>
      </c>
      <c r="V133" s="7"/>
      <c r="W133" s="28">
        <f t="shared" ca="1" si="20"/>
        <v>-0.99356776418334491</v>
      </c>
      <c r="X133" s="27">
        <f t="shared" ca="1" si="24"/>
        <v>89.746972571878644</v>
      </c>
      <c r="Y133" s="7"/>
      <c r="Z133" s="28">
        <f t="shared" si="23"/>
        <v>89.811000000000078</v>
      </c>
      <c r="AA133" s="27">
        <f t="shared" si="21"/>
        <v>1.5674976545086288</v>
      </c>
      <c r="AB133" s="7"/>
      <c r="AC133" s="28">
        <f t="shared" ca="1" si="13"/>
        <v>-6.4027428121434582E-2</v>
      </c>
      <c r="AD133" s="27"/>
      <c r="AE133" s="7"/>
    </row>
    <row r="134" spans="1:31" s="26" customFormat="1" x14ac:dyDescent="0.25">
      <c r="A134" s="26">
        <v>49</v>
      </c>
      <c r="B134" s="26">
        <v>-607</v>
      </c>
      <c r="C134" s="26">
        <v>15012</v>
      </c>
      <c r="D134" s="26">
        <v>13157</v>
      </c>
      <c r="E134" s="26">
        <v>11185</v>
      </c>
      <c r="F134" s="26">
        <v>13035</v>
      </c>
      <c r="G134" s="27"/>
      <c r="H134" s="7"/>
      <c r="I134" s="28">
        <f t="shared" si="14"/>
        <v>3827</v>
      </c>
      <c r="J134" s="27">
        <f t="shared" si="14"/>
        <v>122</v>
      </c>
      <c r="K134" s="7"/>
      <c r="L134" s="124">
        <f t="shared" si="22"/>
        <v>-0.99972325199986933</v>
      </c>
      <c r="M134" s="27">
        <f t="shared" ca="1" si="15"/>
        <v>3.9445270460834537E-7</v>
      </c>
      <c r="N134" s="44"/>
      <c r="O134" s="44"/>
      <c r="P134" s="7"/>
      <c r="Q134" s="28">
        <f t="shared" ca="1" si="16"/>
        <v>3845.6085193253616</v>
      </c>
      <c r="R134" s="27">
        <f t="shared" ca="1" si="17"/>
        <v>100.64546238812143</v>
      </c>
      <c r="S134" s="7"/>
      <c r="T134" s="28">
        <f t="shared" ca="1" si="18"/>
        <v>-0.99904202958157151</v>
      </c>
      <c r="U134" s="27">
        <f t="shared" ca="1" si="19"/>
        <v>2.6174248031448365E-2</v>
      </c>
      <c r="V134" s="7"/>
      <c r="W134" s="28">
        <f t="shared" ca="1" si="20"/>
        <v>-0.99909519730113017</v>
      </c>
      <c r="X134" s="27">
        <f t="shared" ca="1" si="24"/>
        <v>84.239535802895716</v>
      </c>
      <c r="Y134" s="7"/>
      <c r="Z134" s="28">
        <f t="shared" si="23"/>
        <v>84.348000000000084</v>
      </c>
      <c r="AA134" s="27">
        <f t="shared" si="21"/>
        <v>1.4721503174721786</v>
      </c>
      <c r="AB134" s="7"/>
      <c r="AC134" s="28">
        <f t="shared" ca="1" si="13"/>
        <v>-0.10846419710436805</v>
      </c>
      <c r="AD134" s="27"/>
      <c r="AE134" s="7"/>
    </row>
    <row r="135" spans="1:31" s="26" customFormat="1" x14ac:dyDescent="0.25">
      <c r="A135" s="26">
        <v>50</v>
      </c>
      <c r="B135" s="26">
        <v>-614</v>
      </c>
      <c r="C135" s="26">
        <v>15022</v>
      </c>
      <c r="D135" s="26">
        <v>12983</v>
      </c>
      <c r="E135" s="26">
        <v>11197</v>
      </c>
      <c r="F135" s="26">
        <v>13231</v>
      </c>
      <c r="G135" s="27"/>
      <c r="H135" s="7"/>
      <c r="I135" s="28">
        <f t="shared" si="14"/>
        <v>3825</v>
      </c>
      <c r="J135" s="27">
        <f t="shared" si="14"/>
        <v>-248</v>
      </c>
      <c r="K135" s="7"/>
      <c r="L135" s="124">
        <f t="shared" si="22"/>
        <v>-0.99734252515324051</v>
      </c>
      <c r="M135" s="27">
        <f t="shared" ca="1" si="15"/>
        <v>1.0913516944823998E-6</v>
      </c>
      <c r="N135" s="44"/>
      <c r="O135" s="44"/>
      <c r="P135" s="7"/>
      <c r="Q135" s="28">
        <f t="shared" ca="1" si="16"/>
        <v>3843.6085193253616</v>
      </c>
      <c r="R135" s="27">
        <f t="shared" ca="1" si="17"/>
        <v>-269.35453761187858</v>
      </c>
      <c r="S135" s="7"/>
      <c r="T135" s="28">
        <f t="shared" ca="1" si="18"/>
        <v>-0.99852245405818629</v>
      </c>
      <c r="U135" s="27">
        <f t="shared" ca="1" si="19"/>
        <v>-7.0049382342362645E-2</v>
      </c>
      <c r="V135" s="7"/>
      <c r="W135" s="28">
        <f t="shared" ca="1" si="20"/>
        <v>-0.99838720294781758</v>
      </c>
      <c r="X135" s="27">
        <f t="shared" ca="1" si="24"/>
        <v>78.725406684791949</v>
      </c>
      <c r="Y135" s="7"/>
      <c r="Z135" s="28">
        <f t="shared" si="23"/>
        <v>78.822000000000088</v>
      </c>
      <c r="AA135" s="27">
        <f t="shared" si="21"/>
        <v>1.3757034230069718</v>
      </c>
      <c r="AB135" s="7"/>
      <c r="AC135" s="28">
        <f t="shared" ca="1" si="13"/>
        <v>-9.6593315208139074E-2</v>
      </c>
      <c r="AD135" s="27"/>
      <c r="AE135" s="7"/>
    </row>
    <row r="136" spans="1:31" s="26" customFormat="1" x14ac:dyDescent="0.25">
      <c r="A136" s="26">
        <v>51</v>
      </c>
      <c r="B136" s="26">
        <v>-625</v>
      </c>
      <c r="C136" s="26">
        <v>14997</v>
      </c>
      <c r="D136" s="26">
        <v>12793</v>
      </c>
      <c r="E136" s="26">
        <v>11221</v>
      </c>
      <c r="F136" s="26">
        <v>13414</v>
      </c>
      <c r="G136" s="27"/>
      <c r="H136" s="7"/>
      <c r="I136" s="28">
        <f t="shared" si="14"/>
        <v>3776</v>
      </c>
      <c r="J136" s="27">
        <f t="shared" si="14"/>
        <v>-621</v>
      </c>
      <c r="K136" s="7"/>
      <c r="L136" s="124">
        <f t="shared" si="22"/>
        <v>-0.98539898498418277</v>
      </c>
      <c r="M136" s="27">
        <f t="shared" ca="1" si="15"/>
        <v>4.7125054076869101E-9</v>
      </c>
      <c r="N136" s="44"/>
      <c r="O136" s="44"/>
      <c r="P136" s="7"/>
      <c r="Q136" s="28">
        <f t="shared" ca="1" si="16"/>
        <v>3794.6085193253616</v>
      </c>
      <c r="R136" s="27">
        <f t="shared" ca="1" si="17"/>
        <v>-642.35453761187853</v>
      </c>
      <c r="S136" s="7"/>
      <c r="T136" s="28">
        <f t="shared" ca="1" si="18"/>
        <v>-0.98579285373524828</v>
      </c>
      <c r="U136" s="27">
        <f t="shared" ca="1" si="19"/>
        <v>-0.16705320431379914</v>
      </c>
      <c r="V136" s="7"/>
      <c r="W136" s="28">
        <f t="shared" ca="1" si="20"/>
        <v>-0.98546763267465876</v>
      </c>
      <c r="X136" s="27">
        <f t="shared" ca="1" si="24"/>
        <v>73.117718016067897</v>
      </c>
      <c r="Y136" s="7"/>
      <c r="Z136" s="28">
        <f t="shared" si="23"/>
        <v>73.197000000000088</v>
      </c>
      <c r="AA136" s="27">
        <f t="shared" si="21"/>
        <v>1.2775286525822909</v>
      </c>
      <c r="AB136" s="7"/>
      <c r="AC136" s="28">
        <f t="shared" ca="1" si="13"/>
        <v>-7.9281983932190769E-2</v>
      </c>
      <c r="AD136" s="27"/>
      <c r="AE136" s="7"/>
    </row>
    <row r="137" spans="1:31" s="26" customFormat="1" x14ac:dyDescent="0.25">
      <c r="A137" s="26">
        <v>52</v>
      </c>
      <c r="B137" s="26">
        <v>-620</v>
      </c>
      <c r="C137" s="26">
        <v>14956</v>
      </c>
      <c r="D137" s="26">
        <v>12606</v>
      </c>
      <c r="E137" s="26">
        <v>11261</v>
      </c>
      <c r="F137" s="26">
        <v>13596</v>
      </c>
      <c r="G137" s="27"/>
      <c r="H137" s="7"/>
      <c r="I137" s="28">
        <f t="shared" si="14"/>
        <v>3695</v>
      </c>
      <c r="J137" s="27">
        <f t="shared" si="14"/>
        <v>-990</v>
      </c>
      <c r="K137" s="7"/>
      <c r="L137" s="124">
        <f t="shared" si="22"/>
        <v>-0.96417415388234029</v>
      </c>
      <c r="M137" s="27">
        <f t="shared" ca="1" si="15"/>
        <v>3.9339435483164468E-9</v>
      </c>
      <c r="N137" s="44"/>
      <c r="O137" s="44"/>
      <c r="P137" s="7"/>
      <c r="Q137" s="28">
        <f t="shared" ca="1" si="16"/>
        <v>3713.6085193253616</v>
      </c>
      <c r="R137" s="27">
        <f t="shared" ca="1" si="17"/>
        <v>-1011.3545376118785</v>
      </c>
      <c r="S137" s="7"/>
      <c r="T137" s="28">
        <f t="shared" ca="1" si="18"/>
        <v>-0.96475004503814688</v>
      </c>
      <c r="U137" s="27">
        <f t="shared" ca="1" si="19"/>
        <v>-0.26301677082173497</v>
      </c>
      <c r="V137" s="7"/>
      <c r="W137" s="28">
        <f t="shared" ca="1" si="20"/>
        <v>-0.96423687503944311</v>
      </c>
      <c r="X137" s="27">
        <f t="shared" ca="1" si="24"/>
        <v>67.481345807073467</v>
      </c>
      <c r="Y137" s="7"/>
      <c r="Z137" s="28">
        <f t="shared" si="23"/>
        <v>67.61700000000009</v>
      </c>
      <c r="AA137" s="27">
        <f t="shared" si="21"/>
        <v>1.1801392803210073</v>
      </c>
      <c r="AB137" s="7"/>
      <c r="AC137" s="28">
        <f t="shared" ca="1" si="13"/>
        <v>-0.13565419292662284</v>
      </c>
      <c r="AD137" s="27"/>
      <c r="AE137" s="7"/>
    </row>
    <row r="138" spans="1:31" s="26" customFormat="1" x14ac:dyDescent="0.25">
      <c r="A138" s="26">
        <v>53</v>
      </c>
      <c r="B138" s="26">
        <v>-631</v>
      </c>
      <c r="C138" s="26">
        <v>14904</v>
      </c>
      <c r="D138" s="26">
        <v>12430</v>
      </c>
      <c r="E138" s="26">
        <v>11324</v>
      </c>
      <c r="F138" s="26">
        <v>13780</v>
      </c>
      <c r="G138" s="27"/>
      <c r="H138" s="7"/>
      <c r="I138" s="28">
        <f t="shared" si="14"/>
        <v>3580</v>
      </c>
      <c r="J138" s="27">
        <f t="shared" si="14"/>
        <v>-1350</v>
      </c>
      <c r="K138" s="7"/>
      <c r="L138" s="124">
        <f t="shared" si="22"/>
        <v>-0.93319208854473656</v>
      </c>
      <c r="M138" s="27">
        <f t="shared" ca="1" si="15"/>
        <v>9.7182365284507841E-7</v>
      </c>
      <c r="N138" s="44"/>
      <c r="O138" s="44"/>
      <c r="P138" s="7"/>
      <c r="Q138" s="28">
        <f t="shared" ca="1" si="16"/>
        <v>3598.6085193253616</v>
      </c>
      <c r="R138" s="27">
        <f t="shared" ca="1" si="17"/>
        <v>-1371.3545376118786</v>
      </c>
      <c r="S138" s="7"/>
      <c r="T138" s="28">
        <f t="shared" ca="1" si="18"/>
        <v>-0.93487445244349654</v>
      </c>
      <c r="U138" s="27">
        <f t="shared" ca="1" si="19"/>
        <v>-0.35663976253679436</v>
      </c>
      <c r="V138" s="7"/>
      <c r="W138" s="28">
        <f t="shared" ca="1" si="20"/>
        <v>-0.93417789970963838</v>
      </c>
      <c r="X138" s="27">
        <f t="shared" ca="1" si="24"/>
        <v>61.843562309805236</v>
      </c>
      <c r="Y138" s="7"/>
      <c r="Z138" s="28">
        <f t="shared" si="23"/>
        <v>61.938000000000088</v>
      </c>
      <c r="AA138" s="27">
        <f t="shared" si="21"/>
        <v>1.0810220321002493</v>
      </c>
      <c r="AB138" s="7"/>
      <c r="AC138" s="28">
        <f t="shared" ca="1" si="13"/>
        <v>-9.4437690194851598E-2</v>
      </c>
      <c r="AD138" s="27"/>
      <c r="AE138" s="7"/>
    </row>
    <row r="139" spans="1:31" s="26" customFormat="1" x14ac:dyDescent="0.25">
      <c r="A139" s="26">
        <v>54</v>
      </c>
      <c r="B139" s="26">
        <v>-636</v>
      </c>
      <c r="C139" s="26">
        <v>14829</v>
      </c>
      <c r="D139" s="26">
        <v>12254</v>
      </c>
      <c r="E139" s="26">
        <v>11406</v>
      </c>
      <c r="F139" s="26">
        <v>13959</v>
      </c>
      <c r="G139" s="27"/>
      <c r="H139" s="7"/>
      <c r="I139" s="28">
        <f t="shared" si="14"/>
        <v>3423</v>
      </c>
      <c r="J139" s="27">
        <f t="shared" si="14"/>
        <v>-1705</v>
      </c>
      <c r="K139" s="7"/>
      <c r="L139" s="124">
        <f t="shared" si="22"/>
        <v>-0.89269596197162204</v>
      </c>
      <c r="M139" s="27">
        <f t="shared" ca="1" si="15"/>
        <v>2.6460909472894997E-7</v>
      </c>
      <c r="N139" s="44"/>
      <c r="O139" s="44"/>
      <c r="P139" s="7"/>
      <c r="Q139" s="28">
        <f t="shared" ca="1" si="16"/>
        <v>3441.6085193253616</v>
      </c>
      <c r="R139" s="27">
        <f t="shared" ca="1" si="17"/>
        <v>-1726.3545376118786</v>
      </c>
      <c r="S139" s="7"/>
      <c r="T139" s="28">
        <f t="shared" ca="1" si="18"/>
        <v>-0.89408777385775662</v>
      </c>
      <c r="U139" s="27">
        <f t="shared" ca="1" si="19"/>
        <v>-0.44896243492247789</v>
      </c>
      <c r="V139" s="7"/>
      <c r="W139" s="28">
        <f t="shared" ca="1" si="20"/>
        <v>-0.89321036365778661</v>
      </c>
      <c r="X139" s="27">
        <f t="shared" ca="1" si="24"/>
        <v>56.052957055188187</v>
      </c>
      <c r="Y139" s="7"/>
      <c r="Z139" s="28">
        <f t="shared" si="23"/>
        <v>56.214000000000091</v>
      </c>
      <c r="AA139" s="27">
        <f t="shared" si="21"/>
        <v>0.98111938571609392</v>
      </c>
      <c r="AB139" s="7"/>
      <c r="AC139" s="28">
        <f t="shared" ca="1" si="13"/>
        <v>-0.16104294481190351</v>
      </c>
      <c r="AD139" s="27"/>
      <c r="AE139" s="7"/>
    </row>
    <row r="140" spans="1:31" s="26" customFormat="1" x14ac:dyDescent="0.25">
      <c r="A140" s="26">
        <v>55</v>
      </c>
      <c r="B140" s="26">
        <v>-634</v>
      </c>
      <c r="C140" s="26">
        <v>14726</v>
      </c>
      <c r="D140" s="26">
        <v>12078</v>
      </c>
      <c r="E140" s="26">
        <v>11490</v>
      </c>
      <c r="F140" s="26">
        <v>14117</v>
      </c>
      <c r="G140" s="27"/>
      <c r="H140" s="7"/>
      <c r="I140" s="28">
        <f t="shared" si="14"/>
        <v>3236</v>
      </c>
      <c r="J140" s="27">
        <f t="shared" si="14"/>
        <v>-2039</v>
      </c>
      <c r="K140" s="7"/>
      <c r="L140" s="124">
        <f t="shared" si="22"/>
        <v>-0.84346645876935022</v>
      </c>
      <c r="M140" s="27">
        <f t="shared" ca="1" si="15"/>
        <v>9.8687342105973728E-7</v>
      </c>
      <c r="N140" s="44"/>
      <c r="O140" s="44"/>
      <c r="P140" s="7"/>
      <c r="Q140" s="28">
        <f t="shared" ca="1" si="16"/>
        <v>3254.6085193253616</v>
      </c>
      <c r="R140" s="27">
        <f t="shared" ca="1" si="17"/>
        <v>-2060.3545376118786</v>
      </c>
      <c r="S140" s="7"/>
      <c r="T140" s="28">
        <f t="shared" ca="1" si="18"/>
        <v>-0.84550746242123842</v>
      </c>
      <c r="U140" s="27">
        <f t="shared" ca="1" si="19"/>
        <v>-0.535823766124783</v>
      </c>
      <c r="V140" s="7"/>
      <c r="W140" s="28">
        <f t="shared" ca="1" si="20"/>
        <v>-0.84445987379896259</v>
      </c>
      <c r="X140" s="27">
        <f t="shared" ca="1" si="24"/>
        <v>50.343043940098596</v>
      </c>
      <c r="Y140" s="7"/>
      <c r="Z140" s="28">
        <f t="shared" si="23"/>
        <v>50.508000000000095</v>
      </c>
      <c r="AA140" s="27">
        <f t="shared" si="21"/>
        <v>0.88153089859729761</v>
      </c>
      <c r="AB140" s="7"/>
      <c r="AC140" s="28">
        <f t="shared" ca="1" si="13"/>
        <v>-0.16495605990149897</v>
      </c>
      <c r="AD140" s="27"/>
      <c r="AE140" s="7"/>
    </row>
    <row r="141" spans="1:31" s="26" customFormat="1" x14ac:dyDescent="0.25">
      <c r="A141" s="26">
        <v>56</v>
      </c>
      <c r="B141" s="26">
        <v>-630</v>
      </c>
      <c r="C141" s="26">
        <v>14628</v>
      </c>
      <c r="D141" s="26">
        <v>11930</v>
      </c>
      <c r="E141" s="26">
        <v>11613</v>
      </c>
      <c r="F141" s="26">
        <v>14281</v>
      </c>
      <c r="G141" s="27"/>
      <c r="H141" s="7"/>
      <c r="I141" s="28">
        <f t="shared" si="14"/>
        <v>3015</v>
      </c>
      <c r="J141" s="27">
        <f t="shared" si="14"/>
        <v>-2351</v>
      </c>
      <c r="K141" s="7"/>
      <c r="L141" s="124">
        <f t="shared" si="22"/>
        <v>-0.78626686428846293</v>
      </c>
      <c r="M141" s="27">
        <f t="shared" ca="1" si="15"/>
        <v>3.8554418365758464E-7</v>
      </c>
      <c r="N141" s="44"/>
      <c r="O141" s="44"/>
      <c r="P141" s="7"/>
      <c r="Q141" s="28">
        <f t="shared" ca="1" si="16"/>
        <v>3033.6085193253616</v>
      </c>
      <c r="R141" s="27">
        <f t="shared" ca="1" si="17"/>
        <v>-2372.3545376118786</v>
      </c>
      <c r="S141" s="7"/>
      <c r="T141" s="28">
        <f t="shared" ca="1" si="18"/>
        <v>-0.7880943670871714</v>
      </c>
      <c r="U141" s="27">
        <f t="shared" ca="1" si="19"/>
        <v>-0.61696369227783443</v>
      </c>
      <c r="V141" s="7"/>
      <c r="W141" s="28">
        <f t="shared" ca="1" si="20"/>
        <v>-0.78688778633160328</v>
      </c>
      <c r="X141" s="27">
        <f t="shared" ca="1" si="24"/>
        <v>44.640431749160314</v>
      </c>
      <c r="Y141" s="7"/>
      <c r="Z141" s="28">
        <f t="shared" si="23"/>
        <v>44.838000000000093</v>
      </c>
      <c r="AA141" s="27">
        <f t="shared" si="21"/>
        <v>0.78257073000921906</v>
      </c>
      <c r="AB141" s="7"/>
      <c r="AC141" s="28">
        <f t="shared" ca="1" si="13"/>
        <v>-0.19756825083977958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14503</v>
      </c>
      <c r="D142" s="26">
        <v>11785</v>
      </c>
      <c r="E142" s="26">
        <v>11732</v>
      </c>
      <c r="F142" s="26">
        <v>14418</v>
      </c>
      <c r="G142" s="27"/>
      <c r="H142" s="7"/>
      <c r="I142" s="28">
        <f t="shared" si="14"/>
        <v>2771</v>
      </c>
      <c r="J142" s="27">
        <f t="shared" si="14"/>
        <v>-2633</v>
      </c>
      <c r="K142" s="7"/>
      <c r="L142" s="124">
        <f t="shared" si="22"/>
        <v>-0.72256910631424198</v>
      </c>
      <c r="M142" s="27">
        <f t="shared" ca="1" si="15"/>
        <v>6.1895935192650227E-7</v>
      </c>
      <c r="N142" s="44"/>
      <c r="O142" s="44"/>
      <c r="P142" s="7"/>
      <c r="Q142" s="28">
        <f t="shared" ca="1" si="16"/>
        <v>2789.6085193253616</v>
      </c>
      <c r="R142" s="27">
        <f t="shared" ca="1" si="17"/>
        <v>-2654.3545376118786</v>
      </c>
      <c r="S142" s="7"/>
      <c r="T142" s="28">
        <f t="shared" ca="1" si="18"/>
        <v>-0.72470615323417431</v>
      </c>
      <c r="U142" s="27">
        <f t="shared" ca="1" si="19"/>
        <v>-0.69030170245463096</v>
      </c>
      <c r="V142" s="7"/>
      <c r="W142" s="28">
        <f t="shared" ca="1" si="20"/>
        <v>-0.72335584601193526</v>
      </c>
      <c r="X142" s="27">
        <f t="shared" ca="1" si="24"/>
        <v>39.078292946235592</v>
      </c>
      <c r="Y142" s="7"/>
      <c r="Z142" s="28">
        <f t="shared" si="23"/>
        <v>39.267000000000095</v>
      </c>
      <c r="AA142" s="27">
        <f t="shared" si="21"/>
        <v>0.68533843738061506</v>
      </c>
      <c r="AB142" s="7"/>
      <c r="AC142" s="28">
        <f t="shared" ca="1" si="13"/>
        <v>-0.18870705376450303</v>
      </c>
      <c r="AD142" s="27"/>
      <c r="AE142" s="7"/>
    </row>
    <row r="143" spans="1:31" s="26" customFormat="1" x14ac:dyDescent="0.25">
      <c r="A143" s="26">
        <v>58</v>
      </c>
      <c r="B143" s="26">
        <v>-600</v>
      </c>
      <c r="C143" s="26">
        <v>14374</v>
      </c>
      <c r="D143" s="26">
        <v>11658</v>
      </c>
      <c r="E143" s="26">
        <v>11865</v>
      </c>
      <c r="F143" s="26">
        <v>14545</v>
      </c>
      <c r="G143" s="27"/>
      <c r="H143" s="7"/>
      <c r="I143" s="28">
        <f t="shared" si="14"/>
        <v>2509</v>
      </c>
      <c r="J143" s="27">
        <f t="shared" si="14"/>
        <v>-2887</v>
      </c>
      <c r="K143" s="7"/>
      <c r="L143" s="124">
        <f t="shared" si="22"/>
        <v>-0.65430536479727508</v>
      </c>
      <c r="M143" s="27">
        <f t="shared" ca="1" si="15"/>
        <v>7.3378217676929894E-7</v>
      </c>
      <c r="N143" s="44"/>
      <c r="O143" s="44"/>
      <c r="P143" s="7"/>
      <c r="Q143" s="28">
        <f t="shared" ca="1" si="16"/>
        <v>2527.6085193253616</v>
      </c>
      <c r="R143" s="27">
        <f t="shared" ca="1" si="17"/>
        <v>-2908.3545376118786</v>
      </c>
      <c r="S143" s="7"/>
      <c r="T143" s="28">
        <f t="shared" ca="1" si="18"/>
        <v>-0.65664175967071026</v>
      </c>
      <c r="U143" s="27">
        <f t="shared" ca="1" si="19"/>
        <v>-0.75635792438692284</v>
      </c>
      <c r="V143" s="7"/>
      <c r="W143" s="28">
        <f t="shared" ca="1" si="20"/>
        <v>-0.65516197566387047</v>
      </c>
      <c r="X143" s="27">
        <f t="shared" ca="1" si="24"/>
        <v>33.638162706795697</v>
      </c>
      <c r="Y143" s="7"/>
      <c r="Z143" s="28">
        <f t="shared" si="23"/>
        <v>33.867000000000097</v>
      </c>
      <c r="AA143" s="27">
        <f t="shared" si="21"/>
        <v>0.59109065777292125</v>
      </c>
      <c r="AB143" s="7"/>
      <c r="AC143" s="28">
        <f t="shared" ca="1" si="13"/>
        <v>-0.22883729320439983</v>
      </c>
      <c r="AD143" s="27"/>
      <c r="AE143" s="7"/>
    </row>
    <row r="144" spans="1:31" s="26" customFormat="1" x14ac:dyDescent="0.25">
      <c r="A144" s="26">
        <v>59</v>
      </c>
      <c r="B144" s="26">
        <v>-614</v>
      </c>
      <c r="C144" s="26">
        <v>14230</v>
      </c>
      <c r="D144" s="26">
        <v>11545</v>
      </c>
      <c r="E144" s="26">
        <v>12016</v>
      </c>
      <c r="F144" s="26">
        <v>14663</v>
      </c>
      <c r="G144" s="27"/>
      <c r="H144" s="7"/>
      <c r="I144" s="28">
        <f t="shared" si="14"/>
        <v>2214</v>
      </c>
      <c r="J144" s="27">
        <f t="shared" si="14"/>
        <v>-3118</v>
      </c>
      <c r="K144" s="7"/>
      <c r="L144" s="124">
        <f t="shared" si="22"/>
        <v>-0.57844149219618346</v>
      </c>
      <c r="M144" s="27">
        <f t="shared" ca="1" si="15"/>
        <v>1.2031873991769264E-9</v>
      </c>
      <c r="N144" s="44"/>
      <c r="O144" s="44"/>
      <c r="P144" s="7"/>
      <c r="Q144" s="28">
        <f t="shared" ca="1" si="16"/>
        <v>2232.6085193253616</v>
      </c>
      <c r="R144" s="27">
        <f t="shared" ca="1" si="17"/>
        <v>-3139.3545376118786</v>
      </c>
      <c r="S144" s="7"/>
      <c r="T144" s="28">
        <f t="shared" ca="1" si="18"/>
        <v>-0.58000436997139004</v>
      </c>
      <c r="U144" s="27">
        <f t="shared" ca="1" si="19"/>
        <v>-0.81643267740408587</v>
      </c>
      <c r="V144" s="7"/>
      <c r="W144" s="28">
        <f t="shared" ca="1" si="20"/>
        <v>-0.57840680520439725</v>
      </c>
      <c r="X144" s="27">
        <f t="shared" ca="1" si="24"/>
        <v>28.054748493448074</v>
      </c>
      <c r="Y144" s="7"/>
      <c r="Z144" s="28">
        <f t="shared" si="23"/>
        <v>28.341000000000097</v>
      </c>
      <c r="AA144" s="27">
        <f t="shared" si="21"/>
        <v>0.49464376330771465</v>
      </c>
      <c r="AB144" s="7"/>
      <c r="AC144" s="28">
        <f t="shared" ca="1" si="13"/>
        <v>-0.28625150655202347</v>
      </c>
      <c r="AD144" s="27"/>
      <c r="AE144" s="7"/>
    </row>
    <row r="145" spans="1:31" s="26" customFormat="1" x14ac:dyDescent="0.25">
      <c r="A145" s="26">
        <v>60</v>
      </c>
      <c r="B145" s="26">
        <v>-647</v>
      </c>
      <c r="C145" s="26">
        <v>14068</v>
      </c>
      <c r="D145" s="26">
        <v>11445</v>
      </c>
      <c r="E145" s="26">
        <v>12182</v>
      </c>
      <c r="F145" s="26">
        <v>14775</v>
      </c>
      <c r="G145" s="27"/>
      <c r="H145" s="7"/>
      <c r="I145" s="28">
        <f t="shared" si="14"/>
        <v>1886</v>
      </c>
      <c r="J145" s="27">
        <f t="shared" si="14"/>
        <v>-3330</v>
      </c>
      <c r="K145" s="7"/>
      <c r="L145" s="124">
        <f t="shared" si="22"/>
        <v>-0.49269696610487962</v>
      </c>
      <c r="M145" s="27">
        <f t="shared" ca="1" si="15"/>
        <v>1.5314040478572493E-7</v>
      </c>
      <c r="N145" s="44"/>
      <c r="O145" s="44"/>
      <c r="P145" s="7"/>
      <c r="Q145" s="28">
        <f t="shared" ca="1" si="16"/>
        <v>1904.6085193253616</v>
      </c>
      <c r="R145" s="27">
        <f t="shared" ca="1" si="17"/>
        <v>-3351.3545376118786</v>
      </c>
      <c r="S145" s="7"/>
      <c r="T145" s="28">
        <f t="shared" ca="1" si="18"/>
        <v>-0.49479398413621362</v>
      </c>
      <c r="U145" s="27">
        <f t="shared" ca="1" si="19"/>
        <v>-0.87156621696962089</v>
      </c>
      <c r="V145" s="7"/>
      <c r="W145" s="28">
        <f t="shared" ca="1" si="20"/>
        <v>-0.49308829768396023</v>
      </c>
      <c r="X145" s="27">
        <f t="shared" ca="1" si="24"/>
        <v>22.237843918533486</v>
      </c>
      <c r="Y145" s="7"/>
      <c r="Z145" s="28">
        <f t="shared" si="23"/>
        <v>22.518000000000097</v>
      </c>
      <c r="AA145" s="27">
        <f t="shared" si="21"/>
        <v>0.3930132409640848</v>
      </c>
      <c r="AB145" s="7"/>
      <c r="AC145" s="28">
        <f t="shared" ca="1" si="13"/>
        <v>-0.28015608146661108</v>
      </c>
      <c r="AD145" s="27"/>
      <c r="AE145" s="7"/>
    </row>
    <row r="146" spans="1:31" s="26" customFormat="1" x14ac:dyDescent="0.25">
      <c r="A146" s="26">
        <v>61</v>
      </c>
      <c r="B146" s="26">
        <v>-629</v>
      </c>
      <c r="C146" s="26">
        <v>13893</v>
      </c>
      <c r="D146" s="26">
        <v>11349</v>
      </c>
      <c r="E146" s="26">
        <v>12347</v>
      </c>
      <c r="F146" s="26">
        <v>14850</v>
      </c>
      <c r="G146" s="27"/>
      <c r="H146" s="7"/>
      <c r="I146" s="28">
        <f t="shared" si="14"/>
        <v>1546</v>
      </c>
      <c r="J146" s="27">
        <f t="shared" si="14"/>
        <v>-3501</v>
      </c>
      <c r="K146" s="7"/>
      <c r="L146" s="124">
        <f t="shared" si="22"/>
        <v>-0.40445533285490659</v>
      </c>
      <c r="M146" s="27">
        <f t="shared" ca="1" si="15"/>
        <v>4.7470354317135886E-8</v>
      </c>
      <c r="N146" s="44"/>
      <c r="O146" s="44"/>
      <c r="P146" s="7"/>
      <c r="Q146" s="28">
        <f t="shared" ca="1" si="16"/>
        <v>1564.6085193253616</v>
      </c>
      <c r="R146" s="27">
        <f t="shared" ca="1" si="17"/>
        <v>-3522.3545376118786</v>
      </c>
      <c r="S146" s="7"/>
      <c r="T146" s="28">
        <f t="shared" ca="1" si="18"/>
        <v>-0.40646614516072593</v>
      </c>
      <c r="U146" s="27">
        <f t="shared" ca="1" si="19"/>
        <v>-0.916037138034274</v>
      </c>
      <c r="V146" s="7"/>
      <c r="W146" s="28">
        <f t="shared" ca="1" si="20"/>
        <v>-0.40467320977960752</v>
      </c>
      <c r="X146" s="27">
        <f t="shared" ca="1" si="24"/>
        <v>16.573014053137399</v>
      </c>
      <c r="Y146" s="7"/>
      <c r="Z146" s="28">
        <f t="shared" si="23"/>
        <v>16.857000000000099</v>
      </c>
      <c r="AA146" s="27">
        <f t="shared" si="21"/>
        <v>0.29421015200868583</v>
      </c>
      <c r="AB146" s="7"/>
      <c r="AC146" s="28">
        <f t="shared" ca="1" si="13"/>
        <v>-0.28398594686269973</v>
      </c>
      <c r="AD146" s="27"/>
      <c r="AE146" s="7"/>
    </row>
    <row r="147" spans="1:31" s="26" customFormat="1" x14ac:dyDescent="0.25">
      <c r="A147" s="26">
        <v>62</v>
      </c>
      <c r="B147" s="26">
        <v>-629</v>
      </c>
      <c r="C147" s="26">
        <v>13717</v>
      </c>
      <c r="D147" s="26">
        <v>11284</v>
      </c>
      <c r="E147" s="26">
        <v>12524</v>
      </c>
      <c r="F147" s="26">
        <v>14920</v>
      </c>
      <c r="G147" s="27"/>
      <c r="H147" s="7"/>
      <c r="I147" s="28">
        <f t="shared" si="14"/>
        <v>1193</v>
      </c>
      <c r="J147" s="27">
        <f t="shared" si="14"/>
        <v>-3636</v>
      </c>
      <c r="K147" s="7"/>
      <c r="L147" s="124">
        <f t="shared" si="22"/>
        <v>-0.31226859719074279</v>
      </c>
      <c r="M147" s="27">
        <f t="shared" ca="1" si="15"/>
        <v>3.9766878785406558E-7</v>
      </c>
      <c r="N147" s="44"/>
      <c r="O147" s="44"/>
      <c r="P147" s="7"/>
      <c r="Q147" s="28">
        <f t="shared" ca="1" si="16"/>
        <v>1211.6085193253616</v>
      </c>
      <c r="R147" s="27">
        <f t="shared" ca="1" si="17"/>
        <v>-3657.3545376118786</v>
      </c>
      <c r="S147" s="7"/>
      <c r="T147" s="28">
        <f t="shared" ca="1" si="18"/>
        <v>-0.31476106528323422</v>
      </c>
      <c r="U147" s="27">
        <f t="shared" ca="1" si="19"/>
        <v>-0.95114575992742134</v>
      </c>
      <c r="V147" s="7"/>
      <c r="W147" s="28">
        <f t="shared" ca="1" si="20"/>
        <v>-0.31289920704465729</v>
      </c>
      <c r="X147" s="27">
        <f t="shared" ca="1" si="24"/>
        <v>10.948544273972686</v>
      </c>
      <c r="Y147" s="7"/>
      <c r="Z147" s="28">
        <f t="shared" si="23"/>
        <v>11.196000000000099</v>
      </c>
      <c r="AA147" s="27">
        <f t="shared" si="21"/>
        <v>0.19540706305328687</v>
      </c>
      <c r="AB147" s="7"/>
      <c r="AC147" s="28">
        <f t="shared" ca="1" si="13"/>
        <v>-0.24745572602741284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13529</v>
      </c>
      <c r="D148" s="26">
        <v>11231</v>
      </c>
      <c r="E148" s="26">
        <v>12718</v>
      </c>
      <c r="F148" s="26">
        <v>14977</v>
      </c>
      <c r="G148" s="27"/>
      <c r="H148" s="7"/>
      <c r="I148" s="28">
        <f t="shared" si="14"/>
        <v>811</v>
      </c>
      <c r="J148" s="27">
        <f t="shared" si="14"/>
        <v>-3746</v>
      </c>
      <c r="K148" s="7"/>
      <c r="L148" s="124">
        <f t="shared" si="22"/>
        <v>-0.21550233747207842</v>
      </c>
      <c r="M148" s="27">
        <f t="shared" ca="1" si="15"/>
        <v>3.6033977096713127E-6</v>
      </c>
      <c r="N148" s="44"/>
      <c r="O148" s="44"/>
      <c r="P148" s="7"/>
      <c r="Q148" s="28">
        <f t="shared" ca="1" si="16"/>
        <v>829.60851932536173</v>
      </c>
      <c r="R148" s="27">
        <f t="shared" ca="1" si="17"/>
        <v>-3767.3545376118786</v>
      </c>
      <c r="S148" s="7"/>
      <c r="T148" s="28">
        <f t="shared" ca="1" si="18"/>
        <v>-0.2155221403166569</v>
      </c>
      <c r="U148" s="27">
        <f t="shared" ca="1" si="19"/>
        <v>-0.97975278517368947</v>
      </c>
      <c r="V148" s="7"/>
      <c r="W148" s="28">
        <f t="shared" ca="1" si="20"/>
        <v>-0.21360407571202758</v>
      </c>
      <c r="X148" s="27">
        <f t="shared" ca="1" si="24"/>
        <v>5.0379214990558125</v>
      </c>
      <c r="Y148" s="7"/>
      <c r="Z148" s="28">
        <f t="shared" si="23"/>
        <v>5.4450000000000998</v>
      </c>
      <c r="AA148" s="27">
        <f t="shared" si="21"/>
        <v>9.5033177771092978E-2</v>
      </c>
      <c r="AB148" s="7"/>
      <c r="AC148" s="28">
        <f t="shared" ref="AC148:AC149" ca="1" si="25">X148-Z148</f>
        <v>-0.40707850094428721</v>
      </c>
      <c r="AD148" s="27"/>
      <c r="AE148" s="7"/>
    </row>
    <row r="149" spans="1:31" s="26" customFormat="1" x14ac:dyDescent="0.25">
      <c r="A149" s="26">
        <v>64</v>
      </c>
      <c r="B149" s="26">
        <v>-635</v>
      </c>
      <c r="C149" s="26">
        <v>13352</v>
      </c>
      <c r="D149" s="26">
        <v>11203</v>
      </c>
      <c r="E149" s="26">
        <v>12911</v>
      </c>
      <c r="F149" s="26">
        <v>15012</v>
      </c>
      <c r="G149" s="27"/>
      <c r="H149" s="7"/>
      <c r="I149" s="28">
        <f t="shared" ref="I149:J149" si="26">C149-E149</f>
        <v>441</v>
      </c>
      <c r="J149" s="27">
        <f t="shared" si="26"/>
        <v>-3809</v>
      </c>
      <c r="K149" s="7"/>
      <c r="L149" s="124">
        <f t="shared" si="22"/>
        <v>-0.11719074401866002</v>
      </c>
      <c r="M149" s="27">
        <f t="shared" ref="M149" ca="1" si="27">(W149-L149)^2</f>
        <v>6.738885526159244E-8</v>
      </c>
      <c r="N149" s="44"/>
      <c r="O149" s="44"/>
      <c r="P149" s="7"/>
      <c r="Q149" s="28">
        <f t="shared" ref="Q149" ca="1" si="28">I149-$J$4</f>
        <v>459.60851932536173</v>
      </c>
      <c r="R149" s="27">
        <f t="shared" ref="R149" ca="1" si="29">J149-$J$3</f>
        <v>-3830.3545376118786</v>
      </c>
      <c r="S149" s="7"/>
      <c r="T149" s="28">
        <f t="shared" ref="T149" ca="1" si="30">Q149/$J$7</f>
        <v>-0.11940066849039084</v>
      </c>
      <c r="U149" s="27">
        <f t="shared" ref="U149" ca="1" si="31">R149/$J$6</f>
        <v>-0.99613680872382482</v>
      </c>
      <c r="V149" s="7"/>
      <c r="W149" s="28">
        <f t="shared" ref="W149" ca="1" si="32">(T149-U149*SIN(-$J$11*PI()/180))/(COS(-$J$11*PI()/180))</f>
        <v>-0.11745033765352342</v>
      </c>
      <c r="X149" s="27">
        <f ca="1">IF(MOD(ATAN2(U149,W149)*180/PI()-$J$9+360,360)&gt;5,MOD(ATAN2(U149,W149)*180/PI()-$J$9+360,360)-360,MOD(ATAN2(U149,W149)*180/PI()-$J$9+360,360))</f>
        <v>-0.53669253866428335</v>
      </c>
      <c r="Y149" s="7"/>
      <c r="Z149" s="28">
        <f t="shared" si="23"/>
        <v>-0.2699999999999001</v>
      </c>
      <c r="AA149" s="27">
        <f t="shared" ref="AA149" si="33">Z149*PI()/180</f>
        <v>-4.7123889803829455E-3</v>
      </c>
      <c r="AB149" s="7"/>
      <c r="AC149" s="28">
        <f t="shared" ca="1" si="25"/>
        <v>-0.26669253866438325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39948</v>
      </c>
    </row>
    <row r="155" spans="1:31" x14ac:dyDescent="0.25">
      <c r="A155" t="s">
        <v>177</v>
      </c>
      <c r="B155">
        <v>39948</v>
      </c>
    </row>
    <row r="156" spans="1:31" x14ac:dyDescent="0.25">
      <c r="A156" s="31" t="s">
        <v>188</v>
      </c>
      <c r="B156" s="31">
        <v>-39978</v>
      </c>
    </row>
    <row r="157" spans="1:31" x14ac:dyDescent="0.25">
      <c r="A157" t="s">
        <v>183</v>
      </c>
      <c r="B157">
        <v>-39978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21.354537611878573</v>
      </c>
      <c r="L3" s="102" t="s">
        <v>1</v>
      </c>
      <c r="M3" s="103">
        <v>1.0017651543771375</v>
      </c>
      <c r="N3" s="104" t="s">
        <v>18</v>
      </c>
      <c r="O3" s="102">
        <v>0.99867994377885483</v>
      </c>
      <c r="Q3" s="101" t="s">
        <v>194</v>
      </c>
      <c r="R3" s="101">
        <f ca="1">MAX(AC21:AC149)</f>
        <v>0.14877750979769644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-18.608519325361723</v>
      </c>
      <c r="L4" s="104" t="s">
        <v>5</v>
      </c>
      <c r="M4" s="106">
        <v>360.07982742489128</v>
      </c>
      <c r="N4" s="104" t="s">
        <v>21</v>
      </c>
      <c r="O4" s="104">
        <v>359.97033000978337</v>
      </c>
      <c r="Q4" s="105" t="s">
        <v>195</v>
      </c>
      <c r="R4" s="105">
        <f ca="1">MIN(AC21:AC149)</f>
        <v>-0.34365290761310163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-172.88327225569469</v>
      </c>
      <c r="N5" s="107" t="s">
        <v>24</v>
      </c>
      <c r="O5" s="107">
        <v>-172.87305608952462</v>
      </c>
      <c r="Q5" s="8"/>
      <c r="R5" s="8"/>
      <c r="T5" s="45" t="s">
        <v>55</v>
      </c>
      <c r="U5" s="47">
        <v>6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3845.2093166992186</v>
      </c>
      <c r="L6" s="107" t="s">
        <v>12</v>
      </c>
      <c r="M6" s="108">
        <v>-7.2406083250855385E-4</v>
      </c>
      <c r="N6" s="107" t="s">
        <v>26</v>
      </c>
      <c r="O6" s="107">
        <v>-4.8635128110880186E-4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-3849.2960310548865</v>
      </c>
      <c r="L7" s="109" t="s">
        <v>15</v>
      </c>
      <c r="M7" s="110">
        <f ca="1">SUM(M20:M84)</f>
        <v>1.9295435750341054E-4</v>
      </c>
      <c r="N7" s="109" t="s">
        <v>15</v>
      </c>
      <c r="O7" s="89">
        <f ca="1">SUM(M85:M149)</f>
        <v>1.7812075084193968E-4</v>
      </c>
      <c r="Q7" s="101" t="s">
        <v>194</v>
      </c>
      <c r="R7" s="101">
        <f ca="1">MAX(AD21:AD83)</f>
        <v>0.1366345573372314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-5.3888537271689074E-2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-172.7388469820045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-172.62665486428534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-0.11219211771917988</v>
      </c>
      <c r="L11" s="113" t="s">
        <v>208</v>
      </c>
      <c r="M11" s="114">
        <f>(M6+O6)/2</f>
        <v>-6.0520605680867783E-4</v>
      </c>
      <c r="N11" s="115"/>
      <c r="O11" s="115"/>
      <c r="Q11" s="101" t="s">
        <v>194</v>
      </c>
      <c r="R11" s="101">
        <f ca="1">MAX(W20:W149)</f>
        <v>0.99800307668075938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1.0002225490779961</v>
      </c>
      <c r="N12" s="118"/>
      <c r="O12" s="118"/>
      <c r="Q12" s="105" t="s">
        <v>195</v>
      </c>
      <c r="R12" s="105">
        <f ca="1">MIN(W20:W149)</f>
        <v>-1.0032599572551559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-172.87816417260967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13419</v>
      </c>
      <c r="D20" s="26">
        <v>11244</v>
      </c>
      <c r="E20" s="26">
        <v>12933</v>
      </c>
      <c r="F20" s="26">
        <v>15053</v>
      </c>
      <c r="G20" s="27"/>
      <c r="H20" s="7"/>
      <c r="I20" s="28">
        <f>C20-E20</f>
        <v>486</v>
      </c>
      <c r="J20" s="27">
        <f>D20-F20</f>
        <v>-3809</v>
      </c>
      <c r="K20" s="7"/>
      <c r="L20" s="124">
        <f>$M$3*SIN(2*PI()/$M$4*($Z20+$M$5))+$M$6</f>
        <v>-0.12549885973739633</v>
      </c>
      <c r="M20" s="27">
        <f ca="1">(W20-L20)^2</f>
        <v>1.3263796920489612E-5</v>
      </c>
      <c r="N20" s="44"/>
      <c r="O20" s="44"/>
      <c r="P20" s="7"/>
      <c r="Q20" s="28">
        <f ca="1">I20-$J$4</f>
        <v>504.60851932536173</v>
      </c>
      <c r="R20" s="27">
        <f ca="1">J20-$J$3</f>
        <v>-3830.3545376118786</v>
      </c>
      <c r="S20" s="7"/>
      <c r="T20" s="28">
        <f ca="1">Q20/$J$7</f>
        <v>-0.13109111776655835</v>
      </c>
      <c r="U20" s="27">
        <f ca="1">R20/$J$6</f>
        <v>-0.99613680872382482</v>
      </c>
      <c r="V20" s="7"/>
      <c r="W20" s="28">
        <f ca="1">(T20-U20*SIN(-$J$11*PI()/180))/(COS(-$J$11*PI()/180))</f>
        <v>-0.12914080934172772</v>
      </c>
      <c r="X20" s="27">
        <f ca="1">IF(MOD(ATAN2(U20,W20)*180/PI()-$J$9+360,360)&gt;5,MOD(ATAN2(U20,W20)*180/PI()-$J$9+360,360)-360,MOD(ATAN2(U20,W20)*180/PI()-$J$9+360,360))</f>
        <v>0.12556689178296665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0.12556689178296665</v>
      </c>
      <c r="AD20" s="27">
        <f ca="1">INDIRECT("AC"&amp;AE20)-AC20</f>
        <v>-0.39714576555053949</v>
      </c>
      <c r="AE20" s="7">
        <v>149</v>
      </c>
    </row>
    <row r="21" spans="1:31" s="26" customFormat="1" x14ac:dyDescent="0.25">
      <c r="A21" s="26">
        <v>1</v>
      </c>
      <c r="B21" s="26">
        <v>659</v>
      </c>
      <c r="C21" s="26">
        <v>13602</v>
      </c>
      <c r="D21" s="26">
        <v>11279</v>
      </c>
      <c r="E21" s="26">
        <v>12745</v>
      </c>
      <c r="F21" s="26">
        <v>15026</v>
      </c>
      <c r="G21" s="27"/>
      <c r="H21" s="7"/>
      <c r="I21" s="28">
        <f t="shared" ref="I21:J84" si="1">C21-E21</f>
        <v>857</v>
      </c>
      <c r="J21" s="27">
        <f t="shared" si="1"/>
        <v>-3747</v>
      </c>
      <c r="K21" s="7"/>
      <c r="L21" s="124">
        <f t="shared" ref="L21:L84" si="2">$M$3*SIN(2*PI()/$M$4*($Z21+$M$5))+$M$6</f>
        <v>-0.22751557095789404</v>
      </c>
      <c r="M21" s="27">
        <f t="shared" ref="M21:M84" ca="1" si="3">(W21-L21)^2</f>
        <v>3.84844162183065E-6</v>
      </c>
      <c r="N21" s="44"/>
      <c r="O21" s="44"/>
      <c r="P21" s="7"/>
      <c r="Q21" s="28">
        <f t="shared" ref="Q21:Q84" ca="1" si="4">I21-$J$4</f>
        <v>875.60851932536173</v>
      </c>
      <c r="R21" s="27">
        <f t="shared" ref="R21:R84" ca="1" si="5">J21-$J$3</f>
        <v>-3768.3545376118786</v>
      </c>
      <c r="S21" s="7"/>
      <c r="T21" s="28">
        <f t="shared" ref="T21:T84" ca="1" si="6">Q21/$J$7</f>
        <v>-0.227472377354517</v>
      </c>
      <c r="U21" s="27">
        <f t="shared" ref="U21:U84" ca="1" si="7">R21/$J$6</f>
        <v>-0.98001284903956465</v>
      </c>
      <c r="V21" s="7"/>
      <c r="W21" s="28">
        <f t="shared" ref="W21:W84" ca="1" si="8">(T21-U21*SIN(-$J$11*PI()/180))/(COS(-$J$11*PI()/180))</f>
        <v>-0.22555382642258098</v>
      </c>
      <c r="X21" s="27">
        <f ca="1">MOD(ATAN2(U21,W21)*180/PI()-$J$9+360,360)</f>
        <v>5.6999886264607085</v>
      </c>
      <c r="Y21" s="7"/>
      <c r="Z21" s="28">
        <f>360/40000*B21+Z20</f>
        <v>5.9309999999999992</v>
      </c>
      <c r="AA21" s="27">
        <f t="shared" ref="AA21:AA84" si="9">Z21*PI()/180</f>
        <v>0.10351547793578367</v>
      </c>
      <c r="AB21" s="7"/>
      <c r="AC21" s="28">
        <f t="shared" ca="1" si="0"/>
        <v>-0.23101137353929069</v>
      </c>
      <c r="AD21" s="27">
        <f t="shared" ref="AD21:AD83" ca="1" si="10">INDIRECT("AC"&amp;AE21)-AC21</f>
        <v>-3.7859448105793447E-2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13789</v>
      </c>
      <c r="D22" s="26">
        <v>11332</v>
      </c>
      <c r="E22" s="26">
        <v>12564</v>
      </c>
      <c r="F22" s="26">
        <v>14977</v>
      </c>
      <c r="G22" s="27"/>
      <c r="H22" s="7"/>
      <c r="I22" s="28">
        <f t="shared" si="1"/>
        <v>1225</v>
      </c>
      <c r="J22" s="27">
        <f t="shared" si="1"/>
        <v>-3645</v>
      </c>
      <c r="K22" s="7"/>
      <c r="L22" s="124">
        <f t="shared" si="2"/>
        <v>-0.3244267685898477</v>
      </c>
      <c r="M22" s="27">
        <f t="shared" ca="1" si="3"/>
        <v>1.0361448348897972E-5</v>
      </c>
      <c r="N22" s="44"/>
      <c r="O22" s="44"/>
      <c r="P22" s="7"/>
      <c r="Q22" s="28">
        <f t="shared" ca="1" si="4"/>
        <v>1243.6085193253616</v>
      </c>
      <c r="R22" s="27">
        <f t="shared" ca="1" si="5"/>
        <v>-3666.3545376118786</v>
      </c>
      <c r="S22" s="7"/>
      <c r="T22" s="28">
        <f t="shared" ca="1" si="6"/>
        <v>-0.32307427365739777</v>
      </c>
      <c r="U22" s="27">
        <f t="shared" ca="1" si="7"/>
        <v>-0.95348633472029776</v>
      </c>
      <c r="V22" s="7"/>
      <c r="W22" s="28">
        <f t="shared" ca="1" si="8"/>
        <v>-0.3212078482197705</v>
      </c>
      <c r="X22" s="27">
        <f t="shared" ref="X22:X83" ca="1" si="11">MOD(ATAN2(U22,W22)*180/PI()-$J$9+360,360)</f>
        <v>11.356347092386898</v>
      </c>
      <c r="Y22" s="7"/>
      <c r="Z22" s="28">
        <f t="shared" ref="Z22:Z85" si="12">360/40000*B22+Z21</f>
        <v>11.7</v>
      </c>
      <c r="AA22" s="27">
        <f t="shared" si="9"/>
        <v>0.20420352248333654</v>
      </c>
      <c r="AB22" s="7"/>
      <c r="AC22" s="28">
        <f t="shared" ca="1" si="0"/>
        <v>-0.34365290761310163</v>
      </c>
      <c r="AD22" s="27">
        <f t="shared" ca="1" si="10"/>
        <v>3.7607012338810364E-2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13972</v>
      </c>
      <c r="D23" s="26">
        <v>11408</v>
      </c>
      <c r="E23" s="26">
        <v>12386</v>
      </c>
      <c r="F23" s="26">
        <v>14908</v>
      </c>
      <c r="G23" s="27"/>
      <c r="H23" s="7"/>
      <c r="I23" s="28">
        <f t="shared" si="1"/>
        <v>1586</v>
      </c>
      <c r="J23" s="27">
        <f t="shared" si="1"/>
        <v>-3500</v>
      </c>
      <c r="K23" s="7"/>
      <c r="L23" s="124">
        <f t="shared" si="2"/>
        <v>-0.41634348813388211</v>
      </c>
      <c r="M23" s="27">
        <f t="shared" ca="1" si="3"/>
        <v>1.6338942441508504E-6</v>
      </c>
      <c r="N23" s="44"/>
      <c r="O23" s="44"/>
      <c r="P23" s="7"/>
      <c r="Q23" s="28">
        <f t="shared" ca="1" si="4"/>
        <v>1604.6085193253616</v>
      </c>
      <c r="R23" s="27">
        <f t="shared" ca="1" si="5"/>
        <v>-3521.3545376118786</v>
      </c>
      <c r="S23" s="7"/>
      <c r="T23" s="28">
        <f t="shared" ca="1" si="6"/>
        <v>-0.41685765562843036</v>
      </c>
      <c r="U23" s="27">
        <f t="shared" ca="1" si="7"/>
        <v>-0.91577707416839893</v>
      </c>
      <c r="V23" s="7"/>
      <c r="W23" s="28">
        <f t="shared" ca="1" si="8"/>
        <v>-0.41506524940651118</v>
      </c>
      <c r="X23" s="27">
        <f t="shared" ca="1" si="11"/>
        <v>17.120701424958497</v>
      </c>
      <c r="Y23" s="7"/>
      <c r="Z23" s="28">
        <f t="shared" si="12"/>
        <v>17.360999999999997</v>
      </c>
      <c r="AA23" s="27">
        <f t="shared" si="9"/>
        <v>0.30300661143873547</v>
      </c>
      <c r="AB23" s="7"/>
      <c r="AC23" s="28">
        <f t="shared" ca="1" si="0"/>
        <v>-0.24029857504149987</v>
      </c>
      <c r="AD23" s="27">
        <f t="shared" ca="1" si="10"/>
        <v>3.7011693240227572E-2</v>
      </c>
      <c r="AE23" s="7">
        <v>146</v>
      </c>
    </row>
    <row r="24" spans="1:31" s="26" customFormat="1" x14ac:dyDescent="0.25">
      <c r="A24" s="26">
        <v>4</v>
      </c>
      <c r="B24" s="26">
        <v>605</v>
      </c>
      <c r="C24" s="26">
        <v>14126</v>
      </c>
      <c r="D24" s="26">
        <v>11488</v>
      </c>
      <c r="E24" s="26">
        <v>12216</v>
      </c>
      <c r="F24" s="26">
        <v>14816</v>
      </c>
      <c r="G24" s="27"/>
      <c r="H24" s="7"/>
      <c r="I24" s="28">
        <f t="shared" si="1"/>
        <v>1910</v>
      </c>
      <c r="J24" s="27">
        <f t="shared" si="1"/>
        <v>-3328</v>
      </c>
      <c r="K24" s="7"/>
      <c r="L24" s="124">
        <f t="shared" si="2"/>
        <v>-0.50094024045641306</v>
      </c>
      <c r="M24" s="27">
        <f t="shared" ca="1" si="3"/>
        <v>2.611475598776147E-6</v>
      </c>
      <c r="N24" s="44"/>
      <c r="O24" s="44"/>
      <c r="P24" s="7"/>
      <c r="Q24" s="28">
        <f t="shared" ca="1" si="4"/>
        <v>1928.6085193253616</v>
      </c>
      <c r="R24" s="27">
        <f t="shared" ca="1" si="5"/>
        <v>-3349.3545376118786</v>
      </c>
      <c r="S24" s="7"/>
      <c r="T24" s="28">
        <f t="shared" ca="1" si="6"/>
        <v>-0.50102889041683629</v>
      </c>
      <c r="U24" s="27">
        <f t="shared" ca="1" si="7"/>
        <v>-0.87104608923787052</v>
      </c>
      <c r="V24" s="7"/>
      <c r="W24" s="28">
        <f t="shared" ca="1" si="8"/>
        <v>-0.49932423439244666</v>
      </c>
      <c r="X24" s="27">
        <f t="shared" ca="1" si="11"/>
        <v>22.562192692778524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-0.24380730722147348</v>
      </c>
      <c r="AD24" s="27">
        <f t="shared" ca="1" si="10"/>
        <v>7.7509930635656588E-2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14286</v>
      </c>
      <c r="D25" s="26">
        <v>11592</v>
      </c>
      <c r="E25" s="26">
        <v>12065</v>
      </c>
      <c r="F25" s="26">
        <v>14720</v>
      </c>
      <c r="G25" s="27"/>
      <c r="H25" s="7"/>
      <c r="I25" s="28">
        <f t="shared" si="1"/>
        <v>2221</v>
      </c>
      <c r="J25" s="27">
        <f t="shared" si="1"/>
        <v>-3128</v>
      </c>
      <c r="K25" s="7"/>
      <c r="L25" s="124">
        <f t="shared" si="2"/>
        <v>-0.58179395628885633</v>
      </c>
      <c r="M25" s="27">
        <f t="shared" ca="1" si="3"/>
        <v>2.4766123905648126E-6</v>
      </c>
      <c r="N25" s="44"/>
      <c r="O25" s="44"/>
      <c r="P25" s="7"/>
      <c r="Q25" s="28">
        <f t="shared" ca="1" si="4"/>
        <v>2239.6085193253616</v>
      </c>
      <c r="R25" s="27">
        <f t="shared" ca="1" si="5"/>
        <v>-3149.3545376118786</v>
      </c>
      <c r="S25" s="7"/>
      <c r="T25" s="28">
        <f t="shared" ca="1" si="6"/>
        <v>-0.58182288430323825</v>
      </c>
      <c r="U25" s="27">
        <f t="shared" ca="1" si="7"/>
        <v>-0.81903331606283758</v>
      </c>
      <c r="V25" s="7"/>
      <c r="W25" s="28">
        <f t="shared" ca="1" si="8"/>
        <v>-0.58022023064867478</v>
      </c>
      <c r="X25" s="27">
        <f t="shared" ca="1" si="11"/>
        <v>28.053397106662203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-0.25160289333779318</v>
      </c>
      <c r="AD25" s="27">
        <f t="shared" ca="1" si="10"/>
        <v>-2.7606950295933075E-4</v>
      </c>
      <c r="AE25" s="7">
        <v>144</v>
      </c>
    </row>
    <row r="26" spans="1:31" s="26" customFormat="1" x14ac:dyDescent="0.25">
      <c r="A26" s="26">
        <v>6</v>
      </c>
      <c r="B26" s="26">
        <v>635</v>
      </c>
      <c r="C26" s="26">
        <v>14432</v>
      </c>
      <c r="D26" s="26">
        <v>11708</v>
      </c>
      <c r="E26" s="26">
        <v>11906</v>
      </c>
      <c r="F26" s="26">
        <v>14596</v>
      </c>
      <c r="G26" s="27"/>
      <c r="H26" s="7"/>
      <c r="I26" s="28">
        <f t="shared" si="1"/>
        <v>2526</v>
      </c>
      <c r="J26" s="27">
        <f t="shared" si="1"/>
        <v>-2888</v>
      </c>
      <c r="K26" s="7"/>
      <c r="L26" s="124">
        <f t="shared" si="2"/>
        <v>-0.66014872542620029</v>
      </c>
      <c r="M26" s="27">
        <f t="shared" ca="1" si="3"/>
        <v>3.258795231258346E-7</v>
      </c>
      <c r="N26" s="44"/>
      <c r="O26" s="44"/>
      <c r="P26" s="7"/>
      <c r="Q26" s="28">
        <f t="shared" ca="1" si="4"/>
        <v>2544.6085193253616</v>
      </c>
      <c r="R26" s="27">
        <f t="shared" ca="1" si="5"/>
        <v>-2909.3545376118786</v>
      </c>
      <c r="S26" s="7"/>
      <c r="T26" s="28">
        <f t="shared" ca="1" si="6"/>
        <v>-0.66105815161948467</v>
      </c>
      <c r="U26" s="27">
        <f t="shared" ca="1" si="7"/>
        <v>-0.75661798825279791</v>
      </c>
      <c r="V26" s="7"/>
      <c r="W26" s="28">
        <f t="shared" ca="1" si="8"/>
        <v>-0.65957786684202568</v>
      </c>
      <c r="X26" s="27">
        <f t="shared" ca="1" si="11"/>
        <v>33.818971055391899</v>
      </c>
      <c r="Y26" s="7"/>
      <c r="Z26" s="28">
        <f t="shared" si="12"/>
        <v>34.019999999999996</v>
      </c>
      <c r="AA26" s="27">
        <f t="shared" si="9"/>
        <v>0.59376101152847083</v>
      </c>
      <c r="AB26" s="7"/>
      <c r="AC26" s="28">
        <f t="shared" ca="1" si="0"/>
        <v>-0.2010289446080975</v>
      </c>
      <c r="AD26" s="27">
        <f t="shared" ca="1" si="10"/>
        <v>-2.3589375598930928E-2</v>
      </c>
      <c r="AE26" s="7">
        <v>143</v>
      </c>
    </row>
    <row r="27" spans="1:31" s="26" customFormat="1" x14ac:dyDescent="0.25">
      <c r="A27" s="26">
        <v>7</v>
      </c>
      <c r="B27" s="26">
        <v>613</v>
      </c>
      <c r="C27" s="26">
        <v>14569</v>
      </c>
      <c r="D27" s="26">
        <v>11840</v>
      </c>
      <c r="E27" s="26">
        <v>11775</v>
      </c>
      <c r="F27" s="26">
        <v>14471</v>
      </c>
      <c r="G27" s="27"/>
      <c r="H27" s="7"/>
      <c r="I27" s="28">
        <f t="shared" si="1"/>
        <v>2794</v>
      </c>
      <c r="J27" s="27">
        <f t="shared" si="1"/>
        <v>-2631</v>
      </c>
      <c r="K27" s="7"/>
      <c r="L27" s="124">
        <f t="shared" si="2"/>
        <v>-0.72958104779044541</v>
      </c>
      <c r="M27" s="27">
        <f t="shared" ca="1" si="3"/>
        <v>6.2027561065315611E-8</v>
      </c>
      <c r="N27" s="44"/>
      <c r="O27" s="44"/>
      <c r="P27" s="7"/>
      <c r="Q27" s="28">
        <f t="shared" ca="1" si="4"/>
        <v>2812.6085193253616</v>
      </c>
      <c r="R27" s="27">
        <f t="shared" ca="1" si="5"/>
        <v>-2652.3545376118786</v>
      </c>
      <c r="S27" s="7"/>
      <c r="T27" s="28">
        <f t="shared" ca="1" si="6"/>
        <v>-0.73068127175310438</v>
      </c>
      <c r="U27" s="27">
        <f t="shared" ca="1" si="7"/>
        <v>-0.6897815747228806</v>
      </c>
      <c r="V27" s="7"/>
      <c r="W27" s="28">
        <f t="shared" ca="1" si="8"/>
        <v>-0.72933199446068386</v>
      </c>
      <c r="X27" s="27">
        <f t="shared" ca="1" si="11"/>
        <v>39.335255997915453</v>
      </c>
      <c r="Y27" s="7"/>
      <c r="Z27" s="28">
        <f t="shared" si="12"/>
        <v>39.536999999999992</v>
      </c>
      <c r="AA27" s="27">
        <f t="shared" si="9"/>
        <v>0.6900508263609979</v>
      </c>
      <c r="AB27" s="7"/>
      <c r="AC27" s="28">
        <f t="shared" ca="1" si="0"/>
        <v>-0.20174400208453847</v>
      </c>
      <c r="AD27" s="27">
        <f t="shared" ca="1" si="10"/>
        <v>6.754180803434906E-2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14681</v>
      </c>
      <c r="D28" s="26">
        <v>11984</v>
      </c>
      <c r="E28" s="26">
        <v>11645</v>
      </c>
      <c r="F28" s="26">
        <v>14320</v>
      </c>
      <c r="G28" s="27"/>
      <c r="H28" s="7"/>
      <c r="I28" s="28">
        <f t="shared" si="1"/>
        <v>3036</v>
      </c>
      <c r="J28" s="27">
        <f t="shared" si="1"/>
        <v>-2336</v>
      </c>
      <c r="K28" s="7"/>
      <c r="L28" s="124">
        <f t="shared" si="2"/>
        <v>-0.79341952051584008</v>
      </c>
      <c r="M28" s="27">
        <f t="shared" ca="1" si="3"/>
        <v>1.141782366739486E-6</v>
      </c>
      <c r="N28" s="44"/>
      <c r="O28" s="44"/>
      <c r="P28" s="7"/>
      <c r="Q28" s="28">
        <f t="shared" ca="1" si="4"/>
        <v>3054.6085193253616</v>
      </c>
      <c r="R28" s="27">
        <f t="shared" ca="1" si="5"/>
        <v>-2357.3545376118786</v>
      </c>
      <c r="S28" s="7"/>
      <c r="T28" s="28">
        <f t="shared" ca="1" si="6"/>
        <v>-0.79354991008271625</v>
      </c>
      <c r="U28" s="27">
        <f t="shared" ca="1" si="7"/>
        <v>-0.61306273428970692</v>
      </c>
      <c r="V28" s="7"/>
      <c r="W28" s="28">
        <f t="shared" ca="1" si="8"/>
        <v>-0.7923509783469298</v>
      </c>
      <c r="X28" s="27">
        <f t="shared" ca="1" si="11"/>
        <v>45.008786568164965</v>
      </c>
      <c r="Y28" s="7"/>
      <c r="Z28" s="28">
        <f t="shared" si="12"/>
        <v>45.161999999999992</v>
      </c>
      <c r="AA28" s="27">
        <f t="shared" si="9"/>
        <v>0.78822559678567894</v>
      </c>
      <c r="AB28" s="7"/>
      <c r="AC28" s="28">
        <f t="shared" ca="1" si="0"/>
        <v>-0.15321343183502734</v>
      </c>
      <c r="AD28" s="27">
        <f t="shared" ca="1" si="10"/>
        <v>1.1297222767140624E-2</v>
      </c>
      <c r="AE28" s="7">
        <v>141</v>
      </c>
    </row>
    <row r="29" spans="1:31" s="26" customFormat="1" x14ac:dyDescent="0.25">
      <c r="A29" s="26">
        <v>9</v>
      </c>
      <c r="B29" s="26">
        <v>643</v>
      </c>
      <c r="C29" s="26">
        <v>14797</v>
      </c>
      <c r="D29" s="26">
        <v>12146</v>
      </c>
      <c r="E29" s="26">
        <v>11533</v>
      </c>
      <c r="F29" s="26">
        <v>14161</v>
      </c>
      <c r="G29" s="27"/>
      <c r="H29" s="7"/>
      <c r="I29" s="28">
        <f t="shared" si="1"/>
        <v>3264</v>
      </c>
      <c r="J29" s="27">
        <f t="shared" si="1"/>
        <v>-2015</v>
      </c>
      <c r="K29" s="7"/>
      <c r="L29" s="124">
        <f t="shared" si="2"/>
        <v>-0.8511274136338024</v>
      </c>
      <c r="M29" s="27">
        <f t="shared" ca="1" si="3"/>
        <v>3.8285544225867789E-7</v>
      </c>
      <c r="N29" s="44"/>
      <c r="O29" s="44"/>
      <c r="P29" s="7"/>
      <c r="Q29" s="28">
        <f t="shared" ca="1" si="4"/>
        <v>3282.6085193253616</v>
      </c>
      <c r="R29" s="27">
        <f t="shared" ca="1" si="5"/>
        <v>-2036.3545376118786</v>
      </c>
      <c r="S29" s="7"/>
      <c r="T29" s="28">
        <f t="shared" ca="1" si="6"/>
        <v>-0.85278151974863148</v>
      </c>
      <c r="U29" s="27">
        <f t="shared" ca="1" si="7"/>
        <v>-0.52958223334377907</v>
      </c>
      <c r="V29" s="7"/>
      <c r="W29" s="28">
        <f t="shared" ca="1" si="8"/>
        <v>-0.85174616676895298</v>
      </c>
      <c r="X29" s="27">
        <f t="shared" ca="1" si="11"/>
        <v>50.867124895677193</v>
      </c>
      <c r="Y29" s="7"/>
      <c r="Z29" s="28">
        <f t="shared" si="12"/>
        <v>50.948999999999991</v>
      </c>
      <c r="AA29" s="27">
        <f t="shared" si="9"/>
        <v>0.88922780059859075</v>
      </c>
      <c r="AB29" s="7"/>
      <c r="AC29" s="28">
        <f t="shared" ca="1" si="0"/>
        <v>-8.1875104322797654E-2</v>
      </c>
      <c r="AD29" s="27">
        <f t="shared" ca="1" si="10"/>
        <v>-5.3888537271689074E-2</v>
      </c>
      <c r="AE29" s="7">
        <v>140</v>
      </c>
    </row>
    <row r="30" spans="1:31" s="26" customFormat="1" x14ac:dyDescent="0.25">
      <c r="A30" s="26">
        <v>10</v>
      </c>
      <c r="B30" s="26">
        <v>637</v>
      </c>
      <c r="C30" s="26">
        <v>14887</v>
      </c>
      <c r="D30" s="26">
        <v>12308</v>
      </c>
      <c r="E30" s="26">
        <v>11436</v>
      </c>
      <c r="F30" s="26">
        <v>13987</v>
      </c>
      <c r="G30" s="27"/>
      <c r="H30" s="7"/>
      <c r="I30" s="28">
        <f t="shared" si="1"/>
        <v>3451</v>
      </c>
      <c r="J30" s="27">
        <f t="shared" si="1"/>
        <v>-1679</v>
      </c>
      <c r="K30" s="7"/>
      <c r="L30" s="124">
        <f t="shared" si="2"/>
        <v>-0.89975518538566512</v>
      </c>
      <c r="M30" s="27">
        <f t="shared" ca="1" si="3"/>
        <v>5.5129097968665733E-7</v>
      </c>
      <c r="N30" s="44"/>
      <c r="O30" s="44"/>
      <c r="P30" s="7"/>
      <c r="Q30" s="28">
        <f t="shared" ca="1" si="4"/>
        <v>3469.6085193253616</v>
      </c>
      <c r="R30" s="27">
        <f t="shared" ca="1" si="5"/>
        <v>-1700.3545376118786</v>
      </c>
      <c r="S30" s="7"/>
      <c r="T30" s="28">
        <f t="shared" ca="1" si="6"/>
        <v>-0.90136183118514979</v>
      </c>
      <c r="U30" s="27">
        <f t="shared" ca="1" si="7"/>
        <v>-0.44220077440972361</v>
      </c>
      <c r="V30" s="7"/>
      <c r="W30" s="28">
        <f t="shared" ca="1" si="8"/>
        <v>-0.90049767510255463</v>
      </c>
      <c r="X30" s="27">
        <f t="shared" ca="1" si="11"/>
        <v>56.584916466521975</v>
      </c>
      <c r="Y30" s="7"/>
      <c r="Z30" s="28">
        <f t="shared" si="12"/>
        <v>56.681999999999988</v>
      </c>
      <c r="AA30" s="27">
        <f t="shared" si="9"/>
        <v>0.98928752661542574</v>
      </c>
      <c r="AB30" s="7"/>
      <c r="AC30" s="28">
        <f t="shared" ca="1" si="0"/>
        <v>-9.7083533478013351E-2</v>
      </c>
      <c r="AD30" s="27">
        <f t="shared" ca="1" si="10"/>
        <v>-2.5640727108708461E-2</v>
      </c>
      <c r="AE30" s="7">
        <v>139</v>
      </c>
    </row>
    <row r="31" spans="1:31" s="26" customFormat="1" x14ac:dyDescent="0.25">
      <c r="A31" s="26">
        <v>11</v>
      </c>
      <c r="B31" s="26">
        <v>622</v>
      </c>
      <c r="C31" s="26">
        <v>14959</v>
      </c>
      <c r="D31" s="26">
        <v>12486</v>
      </c>
      <c r="E31" s="26">
        <v>11363</v>
      </c>
      <c r="F31" s="26">
        <v>13819</v>
      </c>
      <c r="G31" s="27"/>
      <c r="H31" s="7"/>
      <c r="I31" s="28">
        <f t="shared" si="1"/>
        <v>3596</v>
      </c>
      <c r="J31" s="27">
        <f t="shared" si="1"/>
        <v>-1333</v>
      </c>
      <c r="K31" s="7"/>
      <c r="L31" s="124">
        <f t="shared" si="2"/>
        <v>-0.93856653032721926</v>
      </c>
      <c r="M31" s="27">
        <f t="shared" ca="1" si="3"/>
        <v>4.9890326698994759E-8</v>
      </c>
      <c r="N31" s="44"/>
      <c r="O31" s="44"/>
      <c r="P31" s="7"/>
      <c r="Q31" s="28">
        <f t="shared" ca="1" si="4"/>
        <v>3614.6085193253616</v>
      </c>
      <c r="R31" s="27">
        <f t="shared" ca="1" si="5"/>
        <v>-1354.3545376118786</v>
      </c>
      <c r="S31" s="7"/>
      <c r="T31" s="28">
        <f t="shared" ca="1" si="6"/>
        <v>-0.9390310566305784</v>
      </c>
      <c r="U31" s="27">
        <f t="shared" ca="1" si="7"/>
        <v>-0.35221867681691654</v>
      </c>
      <c r="V31" s="7"/>
      <c r="W31" s="28">
        <f t="shared" ca="1" si="8"/>
        <v>-0.93834316890105307</v>
      </c>
      <c r="X31" s="27">
        <f t="shared" ca="1" si="11"/>
        <v>62.164603475634976</v>
      </c>
      <c r="Y31" s="7"/>
      <c r="Z31" s="28">
        <f t="shared" si="12"/>
        <v>62.279999999999987</v>
      </c>
      <c r="AA31" s="27">
        <f t="shared" si="9"/>
        <v>1.0869910581420681</v>
      </c>
      <c r="AB31" s="7"/>
      <c r="AC31" s="28">
        <f t="shared" ca="1" si="0"/>
        <v>-0.11539652436501058</v>
      </c>
      <c r="AD31" s="27">
        <f t="shared" ca="1" si="10"/>
        <v>4.2527414207668812E-2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15019</v>
      </c>
      <c r="D32" s="26">
        <v>12665</v>
      </c>
      <c r="E32" s="26">
        <v>11302</v>
      </c>
      <c r="F32" s="26">
        <v>13637</v>
      </c>
      <c r="G32" s="27"/>
      <c r="H32" s="7"/>
      <c r="I32" s="28">
        <f t="shared" si="1"/>
        <v>3717</v>
      </c>
      <c r="J32" s="27">
        <f t="shared" si="1"/>
        <v>-972</v>
      </c>
      <c r="K32" s="7"/>
      <c r="L32" s="124">
        <f t="shared" si="2"/>
        <v>-0.96851762462117708</v>
      </c>
      <c r="M32" s="27">
        <f t="shared" ca="1" si="3"/>
        <v>2.0844383334420791E-6</v>
      </c>
      <c r="N32" s="44"/>
      <c r="O32" s="44"/>
      <c r="P32" s="7"/>
      <c r="Q32" s="28">
        <f t="shared" ca="1" si="4"/>
        <v>3735.6085193253616</v>
      </c>
      <c r="R32" s="27">
        <f t="shared" ca="1" si="5"/>
        <v>-993.35453761187853</v>
      </c>
      <c r="S32" s="7"/>
      <c r="T32" s="28">
        <f t="shared" ca="1" si="6"/>
        <v>-0.97046537579538428</v>
      </c>
      <c r="U32" s="27">
        <f t="shared" ca="1" si="7"/>
        <v>-0.25833562123598203</v>
      </c>
      <c r="V32" s="7"/>
      <c r="W32" s="28">
        <f t="shared" ca="1" si="8"/>
        <v>-0.96996138302667367</v>
      </c>
      <c r="X32" s="27">
        <f t="shared" ca="1" si="11"/>
        <v>67.825120005462736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-7.0879994537250468E-2</v>
      </c>
      <c r="AD32" s="27">
        <f t="shared" ca="1" si="10"/>
        <v>-2.4665485761232731E-3</v>
      </c>
      <c r="AE32" s="7">
        <v>137</v>
      </c>
    </row>
    <row r="33" spans="1:31" s="26" customFormat="1" x14ac:dyDescent="0.25">
      <c r="A33" s="26">
        <v>13</v>
      </c>
      <c r="B33" s="26">
        <v>597</v>
      </c>
      <c r="C33" s="26">
        <v>15057</v>
      </c>
      <c r="D33" s="26">
        <v>12844</v>
      </c>
      <c r="E33" s="26">
        <v>11265</v>
      </c>
      <c r="F33" s="26">
        <v>13463</v>
      </c>
      <c r="G33" s="27"/>
      <c r="H33" s="7"/>
      <c r="I33" s="28">
        <f t="shared" si="1"/>
        <v>3792</v>
      </c>
      <c r="J33" s="27">
        <f t="shared" si="1"/>
        <v>-619</v>
      </c>
      <c r="K33" s="7"/>
      <c r="L33" s="124">
        <f t="shared" si="2"/>
        <v>-0.98848330101757753</v>
      </c>
      <c r="M33" s="27">
        <f t="shared" ca="1" si="3"/>
        <v>1.3040778664486982E-6</v>
      </c>
      <c r="N33" s="44"/>
      <c r="O33" s="44"/>
      <c r="P33" s="7"/>
      <c r="Q33" s="28">
        <f t="shared" ca="1" si="4"/>
        <v>3810.6085193253616</v>
      </c>
      <c r="R33" s="27">
        <f t="shared" ca="1" si="5"/>
        <v>-640.35453761187853</v>
      </c>
      <c r="S33" s="7"/>
      <c r="T33" s="28">
        <f t="shared" ca="1" si="6"/>
        <v>-0.98994945792233013</v>
      </c>
      <c r="U33" s="27">
        <f t="shared" ca="1" si="7"/>
        <v>-0.1665330765820488</v>
      </c>
      <c r="V33" s="7"/>
      <c r="W33" s="28">
        <f t="shared" ca="1" si="8"/>
        <v>-0.98962526330524236</v>
      </c>
      <c r="X33" s="27">
        <f t="shared" ca="1" si="11"/>
        <v>73.186669316842881</v>
      </c>
      <c r="Y33" s="7"/>
      <c r="Z33" s="28">
        <f t="shared" si="12"/>
        <v>73.268999999999991</v>
      </c>
      <c r="AA33" s="27">
        <f t="shared" si="9"/>
        <v>1.2787852896437251</v>
      </c>
      <c r="AB33" s="7"/>
      <c r="AC33" s="28">
        <f t="shared" ca="1" si="0"/>
        <v>-8.2330683157110229E-2</v>
      </c>
      <c r="AD33" s="27">
        <f t="shared" ca="1" si="10"/>
        <v>-5.5270268447173976E-3</v>
      </c>
      <c r="AE33" s="7">
        <v>136</v>
      </c>
    </row>
    <row r="34" spans="1:31" s="26" customFormat="1" x14ac:dyDescent="0.25">
      <c r="A34" s="26">
        <v>14</v>
      </c>
      <c r="B34" s="26">
        <v>622</v>
      </c>
      <c r="C34" s="26">
        <v>15065</v>
      </c>
      <c r="D34" s="26">
        <v>13027</v>
      </c>
      <c r="E34" s="26">
        <v>11231</v>
      </c>
      <c r="F34" s="26">
        <v>13268</v>
      </c>
      <c r="G34" s="27"/>
      <c r="H34" s="7"/>
      <c r="I34" s="28">
        <f t="shared" si="1"/>
        <v>3834</v>
      </c>
      <c r="J34" s="27">
        <f t="shared" si="1"/>
        <v>-241</v>
      </c>
      <c r="K34" s="7"/>
      <c r="L34" s="124">
        <f t="shared" si="2"/>
        <v>-1.0000545368489715</v>
      </c>
      <c r="M34" s="27">
        <f t="shared" ca="1" si="3"/>
        <v>4.5471433807349179E-7</v>
      </c>
      <c r="N34" s="44"/>
      <c r="O34" s="44"/>
      <c r="P34" s="7"/>
      <c r="Q34" s="28">
        <f t="shared" ca="1" si="4"/>
        <v>3852.6085193253616</v>
      </c>
      <c r="R34" s="27">
        <f t="shared" ca="1" si="5"/>
        <v>-262.35453761187858</v>
      </c>
      <c r="S34" s="7"/>
      <c r="T34" s="28">
        <f t="shared" ca="1" si="6"/>
        <v>-1.0008605439134197</v>
      </c>
      <c r="U34" s="27">
        <f t="shared" ca="1" si="7"/>
        <v>-6.8228935281236497E-2</v>
      </c>
      <c r="V34" s="7"/>
      <c r="W34" s="28">
        <f t="shared" ca="1" si="8"/>
        <v>-1.0007288619471797</v>
      </c>
      <c r="X34" s="27">
        <f t="shared" ca="1" si="11"/>
        <v>78.838500159501052</v>
      </c>
      <c r="Y34" s="7"/>
      <c r="Z34" s="28">
        <f t="shared" si="12"/>
        <v>78.86699999999999</v>
      </c>
      <c r="AA34" s="27">
        <f t="shared" si="9"/>
        <v>1.3764888211703676</v>
      </c>
      <c r="AB34" s="7"/>
      <c r="AC34" s="28">
        <f t="shared" ca="1" si="0"/>
        <v>-2.8499840498938056E-2</v>
      </c>
      <c r="AD34" s="27">
        <f t="shared" ca="1" si="10"/>
        <v>6.004922670527435E-3</v>
      </c>
      <c r="AE34" s="7">
        <v>135</v>
      </c>
    </row>
    <row r="35" spans="1:31" s="26" customFormat="1" x14ac:dyDescent="0.25">
      <c r="A35" s="26">
        <v>15</v>
      </c>
      <c r="B35" s="26">
        <v>638</v>
      </c>
      <c r="C35" s="26">
        <v>15077</v>
      </c>
      <c r="D35" s="26">
        <v>13221</v>
      </c>
      <c r="E35" s="26">
        <v>11234</v>
      </c>
      <c r="F35" s="26">
        <v>13083</v>
      </c>
      <c r="G35" s="27"/>
      <c r="H35" s="7"/>
      <c r="I35" s="28">
        <f t="shared" si="1"/>
        <v>3843</v>
      </c>
      <c r="J35" s="27">
        <f t="shared" si="1"/>
        <v>138</v>
      </c>
      <c r="K35" s="7"/>
      <c r="L35" s="124">
        <f t="shared" si="2"/>
        <v>-1.0020244901855158</v>
      </c>
      <c r="M35" s="27">
        <f t="shared" ca="1" si="3"/>
        <v>1.5263788801652751E-6</v>
      </c>
      <c r="N35" s="44"/>
      <c r="O35" s="44"/>
      <c r="P35" s="7"/>
      <c r="Q35" s="28">
        <f t="shared" ca="1" si="4"/>
        <v>3861.6085193253616</v>
      </c>
      <c r="R35" s="27">
        <f t="shared" ca="1" si="5"/>
        <v>116.64546238812143</v>
      </c>
      <c r="S35" s="7"/>
      <c r="T35" s="28">
        <f t="shared" ca="1" si="6"/>
        <v>-1.0031986337686531</v>
      </c>
      <c r="U35" s="27">
        <f t="shared" ca="1" si="7"/>
        <v>3.0335269885451002E-2</v>
      </c>
      <c r="V35" s="7"/>
      <c r="W35" s="28">
        <f t="shared" ca="1" si="8"/>
        <v>-1.0032599572551559</v>
      </c>
      <c r="X35" s="27">
        <f t="shared" ca="1" si="11"/>
        <v>84.470754577064554</v>
      </c>
      <c r="Y35" s="7"/>
      <c r="Z35" s="28">
        <f t="shared" si="12"/>
        <v>84.608999999999995</v>
      </c>
      <c r="AA35" s="27">
        <f t="shared" si="9"/>
        <v>1.4767056268198822</v>
      </c>
      <c r="AB35" s="7"/>
      <c r="AC35" s="28">
        <f t="shared" ca="1" si="0"/>
        <v>-0.13824542293544084</v>
      </c>
      <c r="AD35" s="27">
        <f t="shared" ca="1" si="10"/>
        <v>6.4866239422073591E-2</v>
      </c>
      <c r="AE35" s="7">
        <v>134</v>
      </c>
    </row>
    <row r="36" spans="1:31" s="26" customFormat="1" x14ac:dyDescent="0.25">
      <c r="A36" s="26">
        <v>16</v>
      </c>
      <c r="B36" s="26">
        <v>619</v>
      </c>
      <c r="C36" s="26">
        <v>15058</v>
      </c>
      <c r="D36" s="26">
        <v>13406</v>
      </c>
      <c r="E36" s="26">
        <v>11246</v>
      </c>
      <c r="F36" s="26">
        <v>12892</v>
      </c>
      <c r="G36" s="27"/>
      <c r="H36" s="7"/>
      <c r="I36" s="28">
        <f t="shared" si="1"/>
        <v>3812</v>
      </c>
      <c r="J36" s="27">
        <f t="shared" si="1"/>
        <v>514</v>
      </c>
      <c r="K36" s="7"/>
      <c r="L36" s="124">
        <f t="shared" si="2"/>
        <v>-0.99433585281385017</v>
      </c>
      <c r="M36" s="27">
        <f t="shared" ca="1" si="3"/>
        <v>1.12814487956878E-6</v>
      </c>
      <c r="N36" s="44"/>
      <c r="O36" s="44"/>
      <c r="P36" s="7"/>
      <c r="Q36" s="28">
        <f t="shared" ca="1" si="4"/>
        <v>3830.6085193253616</v>
      </c>
      <c r="R36" s="27">
        <f t="shared" ca="1" si="5"/>
        <v>492.64546238812142</v>
      </c>
      <c r="S36" s="7"/>
      <c r="T36" s="28">
        <f t="shared" ca="1" si="6"/>
        <v>-0.99514521315618232</v>
      </c>
      <c r="U36" s="27">
        <f t="shared" ca="1" si="7"/>
        <v>0.12811928345451298</v>
      </c>
      <c r="V36" s="7"/>
      <c r="W36" s="28">
        <f t="shared" ca="1" si="8"/>
        <v>-0.99539799446145127</v>
      </c>
      <c r="X36" s="27">
        <f t="shared" ca="1" si="11"/>
        <v>90.073154977628519</v>
      </c>
      <c r="Y36" s="7"/>
      <c r="Z36" s="28">
        <f t="shared" si="12"/>
        <v>90.179999999999993</v>
      </c>
      <c r="AA36" s="27">
        <f t="shared" si="9"/>
        <v>1.5739379194484862</v>
      </c>
      <c r="AB36" s="7"/>
      <c r="AC36" s="28">
        <f t="shared" ca="1" si="0"/>
        <v>-0.10684502237147342</v>
      </c>
      <c r="AD36" s="27">
        <f t="shared" ca="1" si="10"/>
        <v>4.0370453307957632E-2</v>
      </c>
      <c r="AE36" s="7">
        <v>133</v>
      </c>
    </row>
    <row r="37" spans="1:31" s="26" customFormat="1" x14ac:dyDescent="0.25">
      <c r="A37" s="26">
        <v>17</v>
      </c>
      <c r="B37" s="26">
        <v>635</v>
      </c>
      <c r="C37" s="26">
        <v>15014</v>
      </c>
      <c r="D37" s="26">
        <v>13590</v>
      </c>
      <c r="E37" s="26">
        <v>11273</v>
      </c>
      <c r="F37" s="26">
        <v>12698</v>
      </c>
      <c r="G37" s="27"/>
      <c r="H37" s="7"/>
      <c r="I37" s="28">
        <f t="shared" si="1"/>
        <v>3741</v>
      </c>
      <c r="J37" s="27">
        <f t="shared" si="1"/>
        <v>892</v>
      </c>
      <c r="K37" s="7"/>
      <c r="L37" s="124">
        <f t="shared" si="2"/>
        <v>-0.97670066108087172</v>
      </c>
      <c r="M37" s="27">
        <f t="shared" ca="1" si="3"/>
        <v>1.9789923817584516E-7</v>
      </c>
      <c r="N37" s="44"/>
      <c r="O37" s="44"/>
      <c r="P37" s="7"/>
      <c r="Q37" s="28">
        <f t="shared" ca="1" si="4"/>
        <v>3759.6085193253616</v>
      </c>
      <c r="R37" s="27">
        <f t="shared" ca="1" si="5"/>
        <v>870.64546238812147</v>
      </c>
      <c r="S37" s="7"/>
      <c r="T37" s="28">
        <f t="shared" ca="1" si="6"/>
        <v>-0.9767002820760069</v>
      </c>
      <c r="U37" s="27">
        <f t="shared" ca="1" si="7"/>
        <v>0.22642342475532534</v>
      </c>
      <c r="V37" s="7"/>
      <c r="W37" s="28">
        <f t="shared" ca="1" si="8"/>
        <v>-0.97714551975300912</v>
      </c>
      <c r="X37" s="27">
        <f t="shared" ca="1" si="11"/>
        <v>95.785132789210309</v>
      </c>
      <c r="Y37" s="7"/>
      <c r="Z37" s="28">
        <f t="shared" si="12"/>
        <v>95.894999999999996</v>
      </c>
      <c r="AA37" s="27">
        <f t="shared" si="9"/>
        <v>1.6736834861999623</v>
      </c>
      <c r="AB37" s="7"/>
      <c r="AC37" s="28">
        <f t="shared" ca="1" si="0"/>
        <v>-0.10986721078968742</v>
      </c>
      <c r="AD37" s="27">
        <f t="shared" ca="1" si="10"/>
        <v>5.7565950335458638E-4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14966</v>
      </c>
      <c r="D38" s="26">
        <v>13776</v>
      </c>
      <c r="E38" s="26">
        <v>11324</v>
      </c>
      <c r="F38" s="26">
        <v>12516</v>
      </c>
      <c r="G38" s="27"/>
      <c r="H38" s="7"/>
      <c r="I38" s="28">
        <f t="shared" si="1"/>
        <v>3642</v>
      </c>
      <c r="J38" s="27">
        <f t="shared" si="1"/>
        <v>1260</v>
      </c>
      <c r="K38" s="7"/>
      <c r="L38" s="124">
        <f t="shared" si="2"/>
        <v>-0.9493170883318901</v>
      </c>
      <c r="M38" s="27">
        <f t="shared" ca="1" si="3"/>
        <v>5.2752583886175357E-6</v>
      </c>
      <c r="N38" s="44"/>
      <c r="O38" s="44"/>
      <c r="P38" s="7"/>
      <c r="Q38" s="28">
        <f t="shared" ca="1" si="4"/>
        <v>3660.6085193253616</v>
      </c>
      <c r="R38" s="27">
        <f t="shared" ca="1" si="5"/>
        <v>1238.6454623881214</v>
      </c>
      <c r="S38" s="7"/>
      <c r="T38" s="28">
        <f t="shared" ca="1" si="6"/>
        <v>-0.95098129366843842</v>
      </c>
      <c r="U38" s="27">
        <f t="shared" ca="1" si="7"/>
        <v>0.32212692739738596</v>
      </c>
      <c r="V38" s="7"/>
      <c r="W38" s="28">
        <f t="shared" ca="1" si="8"/>
        <v>-0.95161388139801895</v>
      </c>
      <c r="X38" s="27">
        <f t="shared" ca="1" si="11"/>
        <v>101.44011099811496</v>
      </c>
      <c r="Y38" s="7"/>
      <c r="Z38" s="28">
        <f t="shared" si="12"/>
        <v>101.619</v>
      </c>
      <c r="AA38" s="27">
        <f t="shared" si="9"/>
        <v>1.7735861325841178</v>
      </c>
      <c r="AB38" s="7"/>
      <c r="AC38" s="28">
        <f t="shared" ca="1" si="0"/>
        <v>-0.17888900188503953</v>
      </c>
      <c r="AD38" s="27">
        <f t="shared" ca="1" si="10"/>
        <v>-1.1956649349556869E-2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14896</v>
      </c>
      <c r="D39" s="26">
        <v>13955</v>
      </c>
      <c r="E39" s="26">
        <v>11392</v>
      </c>
      <c r="F39" s="26">
        <v>12340</v>
      </c>
      <c r="G39" s="27"/>
      <c r="H39" s="7"/>
      <c r="I39" s="28">
        <f t="shared" si="1"/>
        <v>3504</v>
      </c>
      <c r="J39" s="27">
        <f t="shared" si="1"/>
        <v>1615</v>
      </c>
      <c r="K39" s="7"/>
      <c r="L39" s="124">
        <f t="shared" si="2"/>
        <v>-0.91299879671508444</v>
      </c>
      <c r="M39" s="27">
        <f t="shared" ca="1" si="3"/>
        <v>8.6735204274238508E-6</v>
      </c>
      <c r="N39" s="44"/>
      <c r="O39" s="44"/>
      <c r="P39" s="7"/>
      <c r="Q39" s="28">
        <f t="shared" ca="1" si="4"/>
        <v>3522.6085193253616</v>
      </c>
      <c r="R39" s="27">
        <f t="shared" ca="1" si="5"/>
        <v>1593.6454623881214</v>
      </c>
      <c r="S39" s="7"/>
      <c r="T39" s="28">
        <f t="shared" ca="1" si="6"/>
        <v>-0.91513058255485813</v>
      </c>
      <c r="U39" s="27">
        <f t="shared" ca="1" si="7"/>
        <v>0.4144495997830695</v>
      </c>
      <c r="V39" s="7"/>
      <c r="W39" s="28">
        <f t="shared" ca="1" si="8"/>
        <v>-0.91594388082719802</v>
      </c>
      <c r="X39" s="27">
        <f t="shared" ca="1" si="11"/>
        <v>107.08481966958118</v>
      </c>
      <c r="Y39" s="7"/>
      <c r="Z39" s="28">
        <f t="shared" si="12"/>
        <v>107.271</v>
      </c>
      <c r="AA39" s="27">
        <f t="shared" si="9"/>
        <v>1.8722321419068373</v>
      </c>
      <c r="AB39" s="7"/>
      <c r="AC39" s="28">
        <f t="shared" ca="1" si="0"/>
        <v>-0.18618033041882143</v>
      </c>
      <c r="AD39" s="27">
        <f t="shared" ca="1" si="10"/>
        <v>0.11691308865408701</v>
      </c>
      <c r="AE39" s="7">
        <v>130</v>
      </c>
    </row>
    <row r="40" spans="1:31" s="26" customFormat="1" x14ac:dyDescent="0.25">
      <c r="A40" s="26">
        <v>20</v>
      </c>
      <c r="B40" s="26">
        <v>611</v>
      </c>
      <c r="C40" s="26">
        <v>14811</v>
      </c>
      <c r="D40" s="26">
        <v>14124</v>
      </c>
      <c r="E40" s="26">
        <v>11481</v>
      </c>
      <c r="F40" s="26">
        <v>12178</v>
      </c>
      <c r="G40" s="27"/>
      <c r="H40" s="7"/>
      <c r="I40" s="28">
        <f t="shared" si="1"/>
        <v>3330</v>
      </c>
      <c r="J40" s="27">
        <f t="shared" si="1"/>
        <v>1946</v>
      </c>
      <c r="K40" s="7"/>
      <c r="L40" s="124">
        <f t="shared" si="2"/>
        <v>-0.86915054155552829</v>
      </c>
      <c r="M40" s="27">
        <f t="shared" ca="1" si="3"/>
        <v>3.0931651668779504E-6</v>
      </c>
      <c r="N40" s="44"/>
      <c r="O40" s="44"/>
      <c r="P40" s="7"/>
      <c r="Q40" s="28">
        <f t="shared" ca="1" si="4"/>
        <v>3348.6085193253616</v>
      </c>
      <c r="R40" s="27">
        <f t="shared" ca="1" si="5"/>
        <v>1924.6454623881214</v>
      </c>
      <c r="S40" s="7"/>
      <c r="T40" s="28">
        <f t="shared" ca="1" si="6"/>
        <v>-0.8699275120203438</v>
      </c>
      <c r="U40" s="27">
        <f t="shared" ca="1" si="7"/>
        <v>0.50053073938774906</v>
      </c>
      <c r="V40" s="7"/>
      <c r="W40" s="28">
        <f t="shared" ca="1" si="8"/>
        <v>-0.87090928120848377</v>
      </c>
      <c r="X40" s="27">
        <f t="shared" ca="1" si="11"/>
        <v>112.62577766271033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-0.14422233728966205</v>
      </c>
      <c r="AD40" s="27">
        <f t="shared" ca="1" si="10"/>
        <v>2.7325753374313422E-2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14710</v>
      </c>
      <c r="D41" s="26">
        <v>14278</v>
      </c>
      <c r="E41" s="26">
        <v>11578</v>
      </c>
      <c r="F41" s="26">
        <v>12024</v>
      </c>
      <c r="G41" s="27"/>
      <c r="H41" s="7"/>
      <c r="I41" s="28">
        <f t="shared" si="1"/>
        <v>3132</v>
      </c>
      <c r="J41" s="27">
        <f t="shared" si="1"/>
        <v>2254</v>
      </c>
      <c r="K41" s="7"/>
      <c r="L41" s="124">
        <f t="shared" si="2"/>
        <v>-0.8177679984609294</v>
      </c>
      <c r="M41" s="27">
        <f t="shared" ca="1" si="3"/>
        <v>3.4597950616560279E-6</v>
      </c>
      <c r="N41" s="44"/>
      <c r="O41" s="44"/>
      <c r="P41" s="7"/>
      <c r="Q41" s="28">
        <f t="shared" ca="1" si="4"/>
        <v>3150.6085193253616</v>
      </c>
      <c r="R41" s="27">
        <f t="shared" ca="1" si="5"/>
        <v>2232.6454623881214</v>
      </c>
      <c r="S41" s="7"/>
      <c r="T41" s="28">
        <f t="shared" ca="1" si="6"/>
        <v>-0.81848953520520684</v>
      </c>
      <c r="U41" s="27">
        <f t="shared" ca="1" si="7"/>
        <v>0.58063041007729987</v>
      </c>
      <c r="V41" s="7"/>
      <c r="W41" s="28">
        <f t="shared" ca="1" si="8"/>
        <v>-0.81962805089611934</v>
      </c>
      <c r="X41" s="27">
        <f t="shared" ca="1" si="11"/>
        <v>118.05287844409042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-0.1711215559095649</v>
      </c>
      <c r="AD41" s="27">
        <f t="shared" ca="1" si="10"/>
        <v>-1.5539618158840085E-2</v>
      </c>
      <c r="AE41" s="7">
        <v>128</v>
      </c>
    </row>
    <row r="42" spans="1:31" s="26" customFormat="1" x14ac:dyDescent="0.25">
      <c r="A42" s="26">
        <v>22</v>
      </c>
      <c r="B42" s="26">
        <v>632</v>
      </c>
      <c r="C42" s="26">
        <v>14595</v>
      </c>
      <c r="D42" s="26">
        <v>14430</v>
      </c>
      <c r="E42" s="26">
        <v>11701</v>
      </c>
      <c r="F42" s="26">
        <v>11874</v>
      </c>
      <c r="G42" s="27"/>
      <c r="H42" s="7"/>
      <c r="I42" s="28">
        <f t="shared" si="1"/>
        <v>2894</v>
      </c>
      <c r="J42" s="27">
        <f t="shared" si="1"/>
        <v>2556</v>
      </c>
      <c r="K42" s="7"/>
      <c r="L42" s="124">
        <f t="shared" si="2"/>
        <v>-0.756311583071826</v>
      </c>
      <c r="M42" s="27">
        <f t="shared" ca="1" si="3"/>
        <v>2.69173799441799E-6</v>
      </c>
      <c r="N42" s="44"/>
      <c r="O42" s="44"/>
      <c r="P42" s="7"/>
      <c r="Q42" s="28">
        <f t="shared" ca="1" si="4"/>
        <v>2912.6085193253616</v>
      </c>
      <c r="R42" s="27">
        <f t="shared" ca="1" si="5"/>
        <v>2534.6454623881214</v>
      </c>
      <c r="S42" s="7"/>
      <c r="T42" s="28">
        <f t="shared" ca="1" si="6"/>
        <v>-0.75666004792236552</v>
      </c>
      <c r="U42" s="27">
        <f t="shared" ca="1" si="7"/>
        <v>0.65916969757159971</v>
      </c>
      <c r="V42" s="7"/>
      <c r="W42" s="28">
        <f t="shared" ca="1" si="8"/>
        <v>-0.75795223476990758</v>
      </c>
      <c r="X42" s="27">
        <f t="shared" ca="1" si="11"/>
        <v>123.7514116243924</v>
      </c>
      <c r="Y42" s="7"/>
      <c r="Z42" s="28">
        <f t="shared" si="12"/>
        <v>123.91199999999999</v>
      </c>
      <c r="AA42" s="27">
        <f t="shared" si="9"/>
        <v>2.1626723827312135</v>
      </c>
      <c r="AB42" s="7"/>
      <c r="AC42" s="28">
        <f t="shared" ca="1" si="0"/>
        <v>-0.16058837560758832</v>
      </c>
      <c r="AD42" s="27">
        <f t="shared" ca="1" si="10"/>
        <v>3.9072685570445742E-2</v>
      </c>
      <c r="AE42" s="7">
        <v>127</v>
      </c>
    </row>
    <row r="43" spans="1:31" s="26" customFormat="1" x14ac:dyDescent="0.25">
      <c r="A43" s="26">
        <v>23</v>
      </c>
      <c r="B43" s="26">
        <v>616</v>
      </c>
      <c r="C43" s="26">
        <v>14463</v>
      </c>
      <c r="D43" s="26">
        <v>14566</v>
      </c>
      <c r="E43" s="26">
        <v>11828</v>
      </c>
      <c r="F43" s="26">
        <v>11738</v>
      </c>
      <c r="G43" s="27"/>
      <c r="H43" s="7"/>
      <c r="I43" s="28">
        <f t="shared" si="1"/>
        <v>2635</v>
      </c>
      <c r="J43" s="27">
        <f t="shared" si="1"/>
        <v>2828</v>
      </c>
      <c r="K43" s="7"/>
      <c r="L43" s="124">
        <f t="shared" si="2"/>
        <v>-0.68924850409125948</v>
      </c>
      <c r="M43" s="27">
        <f t="shared" ca="1" si="3"/>
        <v>2.424510509182972E-6</v>
      </c>
      <c r="N43" s="44"/>
      <c r="O43" s="44"/>
      <c r="P43" s="7"/>
      <c r="Q43" s="28">
        <f t="shared" ca="1" si="4"/>
        <v>2653.6085193253616</v>
      </c>
      <c r="R43" s="27">
        <f t="shared" ca="1" si="5"/>
        <v>2806.6454623881214</v>
      </c>
      <c r="S43" s="7"/>
      <c r="T43" s="28">
        <f t="shared" ca="1" si="6"/>
        <v>-0.68937501764397924</v>
      </c>
      <c r="U43" s="27">
        <f t="shared" ca="1" si="7"/>
        <v>0.72990706908964453</v>
      </c>
      <c r="V43" s="7"/>
      <c r="W43" s="28">
        <f t="shared" ca="1" si="8"/>
        <v>-0.69080558806753789</v>
      </c>
      <c r="X43" s="27">
        <f t="shared" ca="1" si="11"/>
        <v>129.3153687395727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-0.14063126042728413</v>
      </c>
      <c r="AD43" s="27">
        <f t="shared" ca="1" si="10"/>
        <v>4.8090729414184352E-2</v>
      </c>
      <c r="AE43" s="7">
        <v>126</v>
      </c>
    </row>
    <row r="44" spans="1:31" s="26" customFormat="1" x14ac:dyDescent="0.25">
      <c r="A44" s="26">
        <v>24</v>
      </c>
      <c r="B44" s="26">
        <v>627</v>
      </c>
      <c r="C44" s="26">
        <v>14306</v>
      </c>
      <c r="D44" s="26">
        <v>14679</v>
      </c>
      <c r="E44" s="26">
        <v>11967</v>
      </c>
      <c r="F44" s="26">
        <v>11608</v>
      </c>
      <c r="G44" s="27"/>
      <c r="H44" s="7"/>
      <c r="I44" s="28">
        <f t="shared" si="1"/>
        <v>2339</v>
      </c>
      <c r="J44" s="27">
        <f t="shared" si="1"/>
        <v>3071</v>
      </c>
      <c r="K44" s="7"/>
      <c r="L44" s="124">
        <f t="shared" si="2"/>
        <v>-0.61437993151281245</v>
      </c>
      <c r="M44" s="27">
        <f t="shared" ca="1" si="3"/>
        <v>1.2105086081510866E-7</v>
      </c>
      <c r="N44" s="44"/>
      <c r="O44" s="44"/>
      <c r="P44" s="7"/>
      <c r="Q44" s="28">
        <f t="shared" ca="1" si="4"/>
        <v>2357.6085193253616</v>
      </c>
      <c r="R44" s="27">
        <f t="shared" ca="1" si="5"/>
        <v>3049.6454623881214</v>
      </c>
      <c r="S44" s="7"/>
      <c r="T44" s="28">
        <f t="shared" ca="1" si="6"/>
        <v>-0.61247784018296636</v>
      </c>
      <c r="U44" s="27">
        <f t="shared" ca="1" si="7"/>
        <v>0.79310258849730964</v>
      </c>
      <c r="V44" s="7"/>
      <c r="W44" s="28">
        <f t="shared" ca="1" si="8"/>
        <v>-0.6140320078705932</v>
      </c>
      <c r="X44" s="27">
        <f t="shared" ca="1" si="11"/>
        <v>134.99126917956568</v>
      </c>
      <c r="Y44" s="7"/>
      <c r="Z44" s="28">
        <f t="shared" si="12"/>
        <v>135.09899999999999</v>
      </c>
      <c r="AA44" s="27">
        <f t="shared" si="9"/>
        <v>2.3579223661518189</v>
      </c>
      <c r="AB44" s="7"/>
      <c r="AC44" s="28">
        <f t="shared" ca="1" si="0"/>
        <v>-0.10773082043431259</v>
      </c>
      <c r="AD44" s="27">
        <f t="shared" ca="1" si="10"/>
        <v>-3.3300479230149449E-2</v>
      </c>
      <c r="AE44" s="7">
        <v>125</v>
      </c>
    </row>
    <row r="45" spans="1:31" s="26" customFormat="1" x14ac:dyDescent="0.25">
      <c r="A45" s="26">
        <v>25</v>
      </c>
      <c r="B45" s="26">
        <v>641</v>
      </c>
      <c r="C45" s="26">
        <v>14158</v>
      </c>
      <c r="D45" s="26">
        <v>14799</v>
      </c>
      <c r="E45" s="26">
        <v>12132</v>
      </c>
      <c r="F45" s="26">
        <v>11502</v>
      </c>
      <c r="G45" s="27"/>
      <c r="H45" s="7"/>
      <c r="I45" s="28">
        <f t="shared" si="1"/>
        <v>2026</v>
      </c>
      <c r="J45" s="27">
        <f t="shared" si="1"/>
        <v>3297</v>
      </c>
      <c r="K45" s="7"/>
      <c r="L45" s="124">
        <f t="shared" si="2"/>
        <v>-0.53169991775768732</v>
      </c>
      <c r="M45" s="27">
        <f t="shared" ca="1" si="3"/>
        <v>1.2847144899811027E-6</v>
      </c>
      <c r="N45" s="44"/>
      <c r="O45" s="44"/>
      <c r="P45" s="7"/>
      <c r="Q45" s="28">
        <f t="shared" ca="1" si="4"/>
        <v>2044.6085193253616</v>
      </c>
      <c r="R45" s="27">
        <f t="shared" ca="1" si="5"/>
        <v>3275.6454623881214</v>
      </c>
      <c r="S45" s="7"/>
      <c r="T45" s="28">
        <f t="shared" ca="1" si="6"/>
        <v>-0.53116427077317918</v>
      </c>
      <c r="U45" s="27">
        <f t="shared" ca="1" si="7"/>
        <v>0.85187702218509687</v>
      </c>
      <c r="V45" s="7"/>
      <c r="W45" s="28">
        <f t="shared" ca="1" si="8"/>
        <v>-0.53283337022249611</v>
      </c>
      <c r="X45" s="27">
        <f t="shared" ca="1" si="11"/>
        <v>140.71362702270801</v>
      </c>
      <c r="Y45" s="7"/>
      <c r="Z45" s="28">
        <f t="shared" si="12"/>
        <v>140.86799999999999</v>
      </c>
      <c r="AA45" s="27">
        <f t="shared" si="9"/>
        <v>2.458610410699372</v>
      </c>
      <c r="AB45" s="7"/>
      <c r="AC45" s="28">
        <f t="shared" ca="1" si="0"/>
        <v>-0.15437297729198463</v>
      </c>
      <c r="AD45" s="27">
        <f t="shared" ca="1" si="10"/>
        <v>0.10321337879355497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13981</v>
      </c>
      <c r="D46" s="26">
        <v>14891</v>
      </c>
      <c r="E46" s="26">
        <v>12293</v>
      </c>
      <c r="F46" s="26">
        <v>11405</v>
      </c>
      <c r="G46" s="27"/>
      <c r="H46" s="7"/>
      <c r="I46" s="28">
        <f t="shared" si="1"/>
        <v>1688</v>
      </c>
      <c r="J46" s="27">
        <f t="shared" si="1"/>
        <v>3486</v>
      </c>
      <c r="K46" s="7"/>
      <c r="L46" s="124">
        <f t="shared" si="2"/>
        <v>-0.44561821562327264</v>
      </c>
      <c r="M46" s="27">
        <f t="shared" ca="1" si="3"/>
        <v>2.4704013873135206E-7</v>
      </c>
      <c r="N46" s="44"/>
      <c r="O46" s="44"/>
      <c r="P46" s="7"/>
      <c r="Q46" s="28">
        <f t="shared" ca="1" si="4"/>
        <v>1706.6085193253616</v>
      </c>
      <c r="R46" s="27">
        <f t="shared" ca="1" si="5"/>
        <v>3464.6454623881214</v>
      </c>
      <c r="S46" s="7"/>
      <c r="T46" s="28">
        <f t="shared" ca="1" si="6"/>
        <v>-0.44335600732107666</v>
      </c>
      <c r="U46" s="27">
        <f t="shared" ca="1" si="7"/>
        <v>0.90102909283550303</v>
      </c>
      <c r="V46" s="7"/>
      <c r="W46" s="28">
        <f t="shared" ca="1" si="8"/>
        <v>-0.44512118429756836</v>
      </c>
      <c r="X46" s="27">
        <f t="shared" ca="1" si="11"/>
        <v>146.44882014670287</v>
      </c>
      <c r="Y46" s="7"/>
      <c r="Z46" s="28">
        <f t="shared" si="12"/>
        <v>146.511</v>
      </c>
      <c r="AA46" s="27">
        <f t="shared" si="9"/>
        <v>2.5570993403894118</v>
      </c>
      <c r="AB46" s="7"/>
      <c r="AC46" s="28">
        <f t="shared" ca="1" si="0"/>
        <v>-6.2179853297124055E-2</v>
      </c>
      <c r="AD46" s="27">
        <f t="shared" ca="1" si="10"/>
        <v>6.1880013713562221E-3</v>
      </c>
      <c r="AE46" s="7">
        <v>123</v>
      </c>
    </row>
    <row r="47" spans="1:31" s="26" customFormat="1" x14ac:dyDescent="0.25">
      <c r="A47" s="26">
        <v>27</v>
      </c>
      <c r="B47" s="26">
        <v>619</v>
      </c>
      <c r="C47" s="26">
        <v>13811</v>
      </c>
      <c r="D47" s="26">
        <v>14966</v>
      </c>
      <c r="E47" s="26">
        <v>12470</v>
      </c>
      <c r="F47" s="26">
        <v>11333</v>
      </c>
      <c r="G47" s="27"/>
      <c r="H47" s="7"/>
      <c r="I47" s="28">
        <f t="shared" si="1"/>
        <v>1341</v>
      </c>
      <c r="J47" s="27">
        <f t="shared" si="1"/>
        <v>3633</v>
      </c>
      <c r="K47" s="7"/>
      <c r="L47" s="124">
        <f t="shared" si="2"/>
        <v>-0.35640326250442261</v>
      </c>
      <c r="M47" s="27">
        <f t="shared" ca="1" si="3"/>
        <v>1.83262942313626E-6</v>
      </c>
      <c r="N47" s="44"/>
      <c r="O47" s="44"/>
      <c r="P47" s="7"/>
      <c r="Q47" s="28">
        <f t="shared" ca="1" si="4"/>
        <v>1359.6085193253616</v>
      </c>
      <c r="R47" s="27">
        <f t="shared" ca="1" si="5"/>
        <v>3611.6454623881214</v>
      </c>
      <c r="S47" s="7"/>
      <c r="T47" s="28">
        <f t="shared" ca="1" si="6"/>
        <v>-0.35320965401374066</v>
      </c>
      <c r="U47" s="27">
        <f t="shared" ca="1" si="7"/>
        <v>0.93925848111915222</v>
      </c>
      <c r="V47" s="7"/>
      <c r="W47" s="28">
        <f t="shared" ca="1" si="8"/>
        <v>-0.35504951606467244</v>
      </c>
      <c r="X47" s="27">
        <f t="shared" ca="1" si="11"/>
        <v>152.03173123034651</v>
      </c>
      <c r="Y47" s="7"/>
      <c r="Z47" s="28">
        <f t="shared" si="12"/>
        <v>152.08199999999999</v>
      </c>
      <c r="AA47" s="27">
        <f t="shared" si="9"/>
        <v>2.6543316330180158</v>
      </c>
      <c r="AB47" s="7"/>
      <c r="AC47" s="28">
        <f t="shared" ca="1" si="0"/>
        <v>-5.0268769653484924E-2</v>
      </c>
      <c r="AD47" s="27">
        <f t="shared" ca="1" si="10"/>
        <v>-3.8828683987873092E-2</v>
      </c>
      <c r="AE47" s="7">
        <v>122</v>
      </c>
    </row>
    <row r="48" spans="1:31" s="26" customFormat="1" x14ac:dyDescent="0.25">
      <c r="A48" s="26">
        <v>28</v>
      </c>
      <c r="B48" s="26">
        <v>623</v>
      </c>
      <c r="C48" s="26">
        <v>13639</v>
      </c>
      <c r="D48" s="26">
        <v>15031</v>
      </c>
      <c r="E48" s="26">
        <v>12651</v>
      </c>
      <c r="F48" s="26">
        <v>11277</v>
      </c>
      <c r="G48" s="27"/>
      <c r="H48" s="7"/>
      <c r="I48" s="28">
        <f t="shared" si="1"/>
        <v>988</v>
      </c>
      <c r="J48" s="27">
        <f t="shared" si="1"/>
        <v>3754</v>
      </c>
      <c r="K48" s="7"/>
      <c r="L48" s="124">
        <f t="shared" si="2"/>
        <v>-0.26322256509159953</v>
      </c>
      <c r="M48" s="27">
        <f t="shared" ca="1" si="3"/>
        <v>3.3603659504119892E-8</v>
      </c>
      <c r="N48" s="44"/>
      <c r="O48" s="44"/>
      <c r="P48" s="7"/>
      <c r="Q48" s="28">
        <f t="shared" ca="1" si="4"/>
        <v>1006.6085193253617</v>
      </c>
      <c r="R48" s="27">
        <f t="shared" ca="1" si="5"/>
        <v>3732.6454623881214</v>
      </c>
      <c r="S48" s="7"/>
      <c r="T48" s="28">
        <f t="shared" ca="1" si="6"/>
        <v>-0.26150457413624906</v>
      </c>
      <c r="U48" s="27">
        <f t="shared" ca="1" si="7"/>
        <v>0.97072620889004724</v>
      </c>
      <c r="V48" s="7"/>
      <c r="W48" s="28">
        <f t="shared" ca="1" si="8"/>
        <v>-0.26340587810124183</v>
      </c>
      <c r="X48" s="27">
        <f t="shared" ca="1" si="11"/>
        <v>157.55724001942974</v>
      </c>
      <c r="Y48" s="7"/>
      <c r="Z48" s="28">
        <f t="shared" si="12"/>
        <v>157.68899999999999</v>
      </c>
      <c r="AA48" s="27">
        <f t="shared" si="9"/>
        <v>2.7521922441773383</v>
      </c>
      <c r="AB48" s="7"/>
      <c r="AC48" s="28">
        <f t="shared" ca="1" si="0"/>
        <v>-0.1317599805702514</v>
      </c>
      <c r="AD48" s="27">
        <f t="shared" ca="1" si="10"/>
        <v>7.73816522507218E-2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13454</v>
      </c>
      <c r="D49" s="26">
        <v>15064</v>
      </c>
      <c r="E49" s="26">
        <v>12828</v>
      </c>
      <c r="F49" s="26">
        <v>11232</v>
      </c>
      <c r="G49" s="27"/>
      <c r="H49" s="7"/>
      <c r="I49" s="28">
        <f t="shared" si="1"/>
        <v>626</v>
      </c>
      <c r="J49" s="27">
        <f t="shared" si="1"/>
        <v>3832</v>
      </c>
      <c r="K49" s="7"/>
      <c r="L49" s="124">
        <f t="shared" si="2"/>
        <v>-0.17032270884266487</v>
      </c>
      <c r="M49" s="27">
        <f t="shared" ca="1" si="3"/>
        <v>8.4724707221809286E-7</v>
      </c>
      <c r="N49" s="44"/>
      <c r="O49" s="44"/>
      <c r="P49" s="7"/>
      <c r="Q49" s="28">
        <f t="shared" ca="1" si="4"/>
        <v>644.60851932536173</v>
      </c>
      <c r="R49" s="27">
        <f t="shared" ca="1" si="5"/>
        <v>3810.6454623881214</v>
      </c>
      <c r="S49" s="7"/>
      <c r="T49" s="28">
        <f t="shared" ca="1" si="6"/>
        <v>-0.16746140440352386</v>
      </c>
      <c r="U49" s="27">
        <f t="shared" ca="1" si="7"/>
        <v>0.9910111904283101</v>
      </c>
      <c r="V49" s="7"/>
      <c r="W49" s="28">
        <f t="shared" ca="1" si="8"/>
        <v>-0.16940224859245409</v>
      </c>
      <c r="X49" s="27">
        <f t="shared" ca="1" si="11"/>
        <v>163.03853220451731</v>
      </c>
      <c r="Y49" s="7"/>
      <c r="Z49" s="28">
        <f t="shared" si="12"/>
        <v>163.13399999999999</v>
      </c>
      <c r="AA49" s="27">
        <f t="shared" si="9"/>
        <v>2.847225421948429</v>
      </c>
      <c r="AB49" s="7"/>
      <c r="AC49" s="28">
        <f t="shared" ca="1" si="0"/>
        <v>-9.5467795482676365E-2</v>
      </c>
      <c r="AD49" s="27">
        <f t="shared" ca="1" si="10"/>
        <v>-7.4437846668899965E-3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13266</v>
      </c>
      <c r="D50" s="26">
        <v>15092</v>
      </c>
      <c r="E50" s="26">
        <v>13017</v>
      </c>
      <c r="F50" s="26">
        <v>11213</v>
      </c>
      <c r="G50" s="27"/>
      <c r="H50" s="7"/>
      <c r="I50" s="28">
        <f t="shared" si="1"/>
        <v>249</v>
      </c>
      <c r="J50" s="27">
        <f t="shared" si="1"/>
        <v>3879</v>
      </c>
      <c r="K50" s="7"/>
      <c r="L50" s="124">
        <f t="shared" si="2"/>
        <v>-7.3539602165766757E-2</v>
      </c>
      <c r="M50" s="27">
        <f t="shared" ca="1" si="3"/>
        <v>4.2172455946728712E-6</v>
      </c>
      <c r="N50" s="44"/>
      <c r="O50" s="44"/>
      <c r="P50" s="7"/>
      <c r="Q50" s="28">
        <f t="shared" ca="1" si="4"/>
        <v>267.60851932536173</v>
      </c>
      <c r="R50" s="27">
        <f t="shared" ca="1" si="5"/>
        <v>3857.6454623881214</v>
      </c>
      <c r="S50" s="7"/>
      <c r="T50" s="28">
        <f t="shared" ca="1" si="6"/>
        <v>-6.9521418245409541E-2</v>
      </c>
      <c r="U50" s="27">
        <f t="shared" ca="1" si="7"/>
        <v>1.0032341921244428</v>
      </c>
      <c r="V50" s="7"/>
      <c r="W50" s="28">
        <f t="shared" ca="1" si="8"/>
        <v>-7.1486008828547123E-2</v>
      </c>
      <c r="X50" s="27">
        <f t="shared" ca="1" si="11"/>
        <v>168.66309313252361</v>
      </c>
      <c r="Y50" s="7"/>
      <c r="Z50" s="28">
        <f t="shared" si="12"/>
        <v>168.714</v>
      </c>
      <c r="AA50" s="27">
        <f t="shared" si="9"/>
        <v>2.9446147942097132</v>
      </c>
      <c r="AB50" s="7"/>
      <c r="AC50" s="28">
        <f t="shared" ca="1" si="0"/>
        <v>-5.0906867476385287E-2</v>
      </c>
      <c r="AD50" s="27">
        <f t="shared" ca="1" si="10"/>
        <v>-9.0763839893384102E-3</v>
      </c>
      <c r="AE50" s="7">
        <v>119</v>
      </c>
    </row>
    <row r="51" spans="1:31" s="26" customFormat="1" x14ac:dyDescent="0.25">
      <c r="A51" s="26">
        <v>31</v>
      </c>
      <c r="B51" s="26">
        <v>625</v>
      </c>
      <c r="C51" s="26">
        <v>13078</v>
      </c>
      <c r="D51" s="26">
        <v>15092</v>
      </c>
      <c r="E51" s="26">
        <v>13201</v>
      </c>
      <c r="F51" s="26">
        <v>11206</v>
      </c>
      <c r="G51" s="27"/>
      <c r="H51" s="7"/>
      <c r="I51" s="28">
        <f t="shared" si="1"/>
        <v>-123</v>
      </c>
      <c r="J51" s="27">
        <f t="shared" si="1"/>
        <v>3886</v>
      </c>
      <c r="K51" s="7"/>
      <c r="L51" s="124">
        <f t="shared" si="2"/>
        <v>2.4719650025128291E-2</v>
      </c>
      <c r="M51" s="27">
        <f t="shared" ca="1" si="3"/>
        <v>1.8663186861051922E-7</v>
      </c>
      <c r="N51" s="44"/>
      <c r="O51" s="44"/>
      <c r="P51" s="7"/>
      <c r="Q51" s="28">
        <f t="shared" ca="1" si="4"/>
        <v>-104.39148067463827</v>
      </c>
      <c r="R51" s="27">
        <f t="shared" ca="1" si="5"/>
        <v>3864.6454623881214</v>
      </c>
      <c r="S51" s="7"/>
      <c r="T51" s="28">
        <f t="shared" ca="1" si="6"/>
        <v>2.7119629104241729E-2</v>
      </c>
      <c r="U51" s="27">
        <f t="shared" ca="1" si="7"/>
        <v>1.005054639185569</v>
      </c>
      <c r="V51" s="7"/>
      <c r="W51" s="28">
        <f t="shared" ca="1" si="8"/>
        <v>2.5151659132220398E-2</v>
      </c>
      <c r="X51" s="27">
        <f t="shared" ca="1" si="11"/>
        <v>174.17238416723274</v>
      </c>
      <c r="Y51" s="7"/>
      <c r="Z51" s="28">
        <f t="shared" si="12"/>
        <v>174.339</v>
      </c>
      <c r="AA51" s="27">
        <f t="shared" si="9"/>
        <v>3.0427895646343939</v>
      </c>
      <c r="AB51" s="7"/>
      <c r="AC51" s="28">
        <f t="shared" ca="1" si="0"/>
        <v>-0.16661583276726333</v>
      </c>
      <c r="AD51" s="27">
        <f t="shared" ca="1" si="10"/>
        <v>0.1168510208796647</v>
      </c>
      <c r="AE51" s="7">
        <v>118</v>
      </c>
    </row>
    <row r="52" spans="1:31" s="26" customFormat="1" x14ac:dyDescent="0.25">
      <c r="A52" s="26">
        <v>32</v>
      </c>
      <c r="B52" s="26">
        <v>625</v>
      </c>
      <c r="C52" s="26">
        <v>12889</v>
      </c>
      <c r="D52" s="26">
        <v>15077</v>
      </c>
      <c r="E52" s="26">
        <v>13396</v>
      </c>
      <c r="F52" s="26">
        <v>11221</v>
      </c>
      <c r="G52" s="27"/>
      <c r="H52" s="7"/>
      <c r="I52" s="28">
        <f t="shared" si="1"/>
        <v>-507</v>
      </c>
      <c r="J52" s="27">
        <f t="shared" si="1"/>
        <v>3856</v>
      </c>
      <c r="K52" s="7"/>
      <c r="L52" s="124">
        <f t="shared" si="2"/>
        <v>0.12273397391848818</v>
      </c>
      <c r="M52" s="27">
        <f t="shared" ca="1" si="3"/>
        <v>4.8033475833152298E-6</v>
      </c>
      <c r="N52" s="44"/>
      <c r="O52" s="44"/>
      <c r="P52" s="7"/>
      <c r="Q52" s="28">
        <f t="shared" ca="1" si="4"/>
        <v>-488.39148067463827</v>
      </c>
      <c r="R52" s="27">
        <f t="shared" ca="1" si="5"/>
        <v>3834.6454623881214</v>
      </c>
      <c r="S52" s="7"/>
      <c r="T52" s="28">
        <f t="shared" ca="1" si="6"/>
        <v>0.12687812959420433</v>
      </c>
      <c r="U52" s="27">
        <f t="shared" ca="1" si="7"/>
        <v>0.99725272320931402</v>
      </c>
      <c r="V52" s="7"/>
      <c r="W52" s="28">
        <f t="shared" ca="1" si="8"/>
        <v>0.12492562799322608</v>
      </c>
      <c r="X52" s="27">
        <f t="shared" ca="1" si="11"/>
        <v>179.87908220611905</v>
      </c>
      <c r="Y52" s="7"/>
      <c r="Z52" s="28">
        <f t="shared" si="12"/>
        <v>179.964</v>
      </c>
      <c r="AA52" s="27">
        <f t="shared" si="9"/>
        <v>3.140964335059075</v>
      </c>
      <c r="AB52" s="7"/>
      <c r="AC52" s="28">
        <f t="shared" ca="1" si="0"/>
        <v>-8.4917793880947556E-2</v>
      </c>
      <c r="AD52" s="27">
        <f t="shared" ca="1" si="10"/>
        <v>-2.4457940375526732E-2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12700</v>
      </c>
      <c r="D53" s="26">
        <v>15048</v>
      </c>
      <c r="E53" s="26">
        <v>13587</v>
      </c>
      <c r="F53" s="26">
        <v>11261</v>
      </c>
      <c r="G53" s="27"/>
      <c r="H53" s="7"/>
      <c r="I53" s="28">
        <f t="shared" si="1"/>
        <v>-887</v>
      </c>
      <c r="J53" s="27">
        <f t="shared" si="1"/>
        <v>3787</v>
      </c>
      <c r="K53" s="7"/>
      <c r="L53" s="124">
        <f t="shared" si="2"/>
        <v>0.22078745240609163</v>
      </c>
      <c r="M53" s="27">
        <f t="shared" ca="1" si="3"/>
        <v>8.3685907692886117E-6</v>
      </c>
      <c r="N53" s="44"/>
      <c r="O53" s="44"/>
      <c r="P53" s="7"/>
      <c r="Q53" s="28">
        <f t="shared" ca="1" si="4"/>
        <v>-868.39148067463827</v>
      </c>
      <c r="R53" s="27">
        <f t="shared" ca="1" si="5"/>
        <v>3765.6454623881214</v>
      </c>
      <c r="S53" s="7"/>
      <c r="T53" s="28">
        <f t="shared" ca="1" si="6"/>
        <v>0.22559747903739649</v>
      </c>
      <c r="U53" s="27">
        <f t="shared" ca="1" si="7"/>
        <v>0.97930831646392769</v>
      </c>
      <c r="V53" s="7"/>
      <c r="W53" s="28">
        <f t="shared" ca="1" si="8"/>
        <v>0.22368030407344144</v>
      </c>
      <c r="X53" s="27">
        <f t="shared" ca="1" si="11"/>
        <v>185.60486319636925</v>
      </c>
      <c r="Y53" s="7"/>
      <c r="Z53" s="28">
        <f t="shared" si="12"/>
        <v>185.661</v>
      </c>
      <c r="AA53" s="27">
        <f t="shared" si="9"/>
        <v>3.2403957425451924</v>
      </c>
      <c r="AB53" s="7"/>
      <c r="AC53" s="28">
        <f t="shared" ca="1" si="0"/>
        <v>-5.613680363074991E-2</v>
      </c>
      <c r="AD53" s="27">
        <f t="shared" ca="1" si="10"/>
        <v>2.3497992108929111E-2</v>
      </c>
      <c r="AE53" s="7">
        <v>116</v>
      </c>
    </row>
    <row r="54" spans="1:31" s="26" customFormat="1" x14ac:dyDescent="0.25">
      <c r="A54" s="26">
        <v>34</v>
      </c>
      <c r="B54" s="26">
        <v>637</v>
      </c>
      <c r="C54" s="26">
        <v>12516</v>
      </c>
      <c r="D54" s="26">
        <v>14990</v>
      </c>
      <c r="E54" s="26">
        <v>13769</v>
      </c>
      <c r="F54" s="26">
        <v>11311</v>
      </c>
      <c r="G54" s="27"/>
      <c r="H54" s="7"/>
      <c r="I54" s="28">
        <f t="shared" si="1"/>
        <v>-1253</v>
      </c>
      <c r="J54" s="27">
        <f t="shared" si="1"/>
        <v>3679</v>
      </c>
      <c r="K54" s="7"/>
      <c r="L54" s="124">
        <f t="shared" si="2"/>
        <v>0.31725051549600802</v>
      </c>
      <c r="M54" s="27">
        <f t="shared" ca="1" si="3"/>
        <v>2.4563956855723103E-6</v>
      </c>
      <c r="N54" s="44"/>
      <c r="O54" s="44"/>
      <c r="P54" s="7"/>
      <c r="Q54" s="28">
        <f t="shared" ca="1" si="4"/>
        <v>-1234.3914806746384</v>
      </c>
      <c r="R54" s="27">
        <f t="shared" ca="1" si="5"/>
        <v>3657.6454623881214</v>
      </c>
      <c r="S54" s="7"/>
      <c r="T54" s="28">
        <f t="shared" ca="1" si="6"/>
        <v>0.32067979981689215</v>
      </c>
      <c r="U54" s="27">
        <f t="shared" ca="1" si="7"/>
        <v>0.95122141894940981</v>
      </c>
      <c r="V54" s="7"/>
      <c r="W54" s="28">
        <f t="shared" ca="1" si="8"/>
        <v>0.31881780477548782</v>
      </c>
      <c r="X54" s="27">
        <f t="shared" ca="1" si="11"/>
        <v>191.26828679839548</v>
      </c>
      <c r="Y54" s="7"/>
      <c r="Z54" s="28">
        <f t="shared" si="12"/>
        <v>191.39400000000001</v>
      </c>
      <c r="AA54" s="27">
        <f t="shared" si="9"/>
        <v>3.3404554685620269</v>
      </c>
      <c r="AB54" s="7"/>
      <c r="AC54" s="28">
        <f t="shared" ca="1" si="0"/>
        <v>-0.12571320160452615</v>
      </c>
      <c r="AD54" s="27">
        <f t="shared" ca="1" si="10"/>
        <v>9.5073652993704627E-2</v>
      </c>
      <c r="AE54" s="7">
        <v>115</v>
      </c>
    </row>
    <row r="55" spans="1:31" s="26" customFormat="1" x14ac:dyDescent="0.25">
      <c r="A55" s="26">
        <v>35</v>
      </c>
      <c r="B55" s="26">
        <v>634</v>
      </c>
      <c r="C55" s="26">
        <v>12337</v>
      </c>
      <c r="D55" s="26">
        <v>14921</v>
      </c>
      <c r="E55" s="26">
        <v>13951</v>
      </c>
      <c r="F55" s="26">
        <v>11384</v>
      </c>
      <c r="G55" s="27"/>
      <c r="H55" s="7"/>
      <c r="I55" s="28">
        <f t="shared" si="1"/>
        <v>-1614</v>
      </c>
      <c r="J55" s="27">
        <f t="shared" si="1"/>
        <v>3537</v>
      </c>
      <c r="K55" s="7"/>
      <c r="L55" s="124">
        <f t="shared" si="2"/>
        <v>0.41010369193426266</v>
      </c>
      <c r="M55" s="27">
        <f t="shared" ca="1" si="3"/>
        <v>6.6048296633967989E-6</v>
      </c>
      <c r="N55" s="44"/>
      <c r="O55" s="44"/>
      <c r="P55" s="7"/>
      <c r="Q55" s="28">
        <f t="shared" ca="1" si="4"/>
        <v>-1595.3914806746384</v>
      </c>
      <c r="R55" s="27">
        <f t="shared" ca="1" si="5"/>
        <v>3515.6454623881214</v>
      </c>
      <c r="S55" s="7"/>
      <c r="T55" s="28">
        <f t="shared" ca="1" si="6"/>
        <v>0.41446318178792468</v>
      </c>
      <c r="U55" s="27">
        <f t="shared" ca="1" si="7"/>
        <v>0.91429234999513642</v>
      </c>
      <c r="V55" s="7"/>
      <c r="W55" s="28">
        <f t="shared" ca="1" si="8"/>
        <v>0.41267367825006218</v>
      </c>
      <c r="X55" s="27">
        <f t="shared" ca="1" si="11"/>
        <v>197.03129097023839</v>
      </c>
      <c r="Y55" s="7"/>
      <c r="Z55" s="28">
        <f t="shared" si="12"/>
        <v>197.1</v>
      </c>
      <c r="AA55" s="27">
        <f t="shared" si="9"/>
        <v>3.4400439556808231</v>
      </c>
      <c r="AB55" s="7"/>
      <c r="AC55" s="28">
        <f t="shared" ca="1" si="0"/>
        <v>-6.8709029761606644E-2</v>
      </c>
      <c r="AD55" s="27">
        <f t="shared" ca="1" si="10"/>
        <v>3.8290468328369798E-2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12172</v>
      </c>
      <c r="D56" s="26">
        <v>14838</v>
      </c>
      <c r="E56" s="26">
        <v>14113</v>
      </c>
      <c r="F56" s="26">
        <v>11470</v>
      </c>
      <c r="G56" s="27"/>
      <c r="H56" s="7"/>
      <c r="I56" s="28">
        <f t="shared" si="1"/>
        <v>-1941</v>
      </c>
      <c r="J56" s="27">
        <f t="shared" si="1"/>
        <v>3368</v>
      </c>
      <c r="K56" s="7"/>
      <c r="L56" s="124">
        <f t="shared" si="2"/>
        <v>0.49506460789869922</v>
      </c>
      <c r="M56" s="27">
        <f t="shared" ca="1" si="3"/>
        <v>7.0007466153751856E-6</v>
      </c>
      <c r="N56" s="44"/>
      <c r="O56" s="44"/>
      <c r="P56" s="7"/>
      <c r="Q56" s="28">
        <f t="shared" ca="1" si="4"/>
        <v>-1922.3914806746384</v>
      </c>
      <c r="R56" s="27">
        <f t="shared" ca="1" si="5"/>
        <v>3346.6454623881214</v>
      </c>
      <c r="S56" s="7"/>
      <c r="T56" s="28">
        <f t="shared" ca="1" si="6"/>
        <v>0.49941377986140845</v>
      </c>
      <c r="U56" s="27">
        <f t="shared" ca="1" si="7"/>
        <v>0.87034155666223356</v>
      </c>
      <c r="V56" s="7"/>
      <c r="W56" s="28">
        <f t="shared" ca="1" si="8"/>
        <v>0.49771050030304509</v>
      </c>
      <c r="X56" s="27">
        <f t="shared" ca="1" si="11"/>
        <v>202.50220923542815</v>
      </c>
      <c r="Y56" s="7"/>
      <c r="Z56" s="28">
        <f t="shared" si="12"/>
        <v>202.554</v>
      </c>
      <c r="AA56" s="27">
        <f t="shared" si="9"/>
        <v>3.5352342130845944</v>
      </c>
      <c r="AB56" s="7"/>
      <c r="AC56" s="28">
        <f t="shared" ca="1" si="0"/>
        <v>-5.1790764571848058E-2</v>
      </c>
      <c r="AD56" s="27">
        <f t="shared" ca="1" si="10"/>
        <v>2.0935899997937213E-2</v>
      </c>
      <c r="AE56" s="7">
        <v>113</v>
      </c>
    </row>
    <row r="57" spans="1:31" s="26" customFormat="1" x14ac:dyDescent="0.25">
      <c r="A57" s="26">
        <v>37</v>
      </c>
      <c r="B57" s="26">
        <v>606</v>
      </c>
      <c r="C57" s="26">
        <v>12022</v>
      </c>
      <c r="D57" s="26">
        <v>14735</v>
      </c>
      <c r="E57" s="26">
        <v>14269</v>
      </c>
      <c r="F57" s="26">
        <v>11571</v>
      </c>
      <c r="G57" s="27"/>
      <c r="H57" s="7"/>
      <c r="I57" s="28">
        <f t="shared" si="1"/>
        <v>-2247</v>
      </c>
      <c r="J57" s="27">
        <f t="shared" si="1"/>
        <v>3164</v>
      </c>
      <c r="K57" s="7"/>
      <c r="L57" s="124">
        <f t="shared" si="2"/>
        <v>0.57553847083054366</v>
      </c>
      <c r="M57" s="27">
        <f t="shared" ca="1" si="3"/>
        <v>3.1368709412593136E-6</v>
      </c>
      <c r="N57" s="44"/>
      <c r="O57" s="44"/>
      <c r="P57" s="7"/>
      <c r="Q57" s="28">
        <f t="shared" ca="1" si="4"/>
        <v>-2228.3914806746384</v>
      </c>
      <c r="R57" s="27">
        <f t="shared" ca="1" si="5"/>
        <v>3142.6454623881214</v>
      </c>
      <c r="S57" s="7"/>
      <c r="T57" s="28">
        <f t="shared" ca="1" si="6"/>
        <v>0.57890883493934742</v>
      </c>
      <c r="U57" s="27">
        <f t="shared" ca="1" si="7"/>
        <v>0.81728852802369989</v>
      </c>
      <c r="V57" s="7"/>
      <c r="W57" s="28">
        <f t="shared" ca="1" si="8"/>
        <v>0.57730959221013889</v>
      </c>
      <c r="X57" s="27">
        <f t="shared" ca="1" si="11"/>
        <v>207.97515382476581</v>
      </c>
      <c r="Y57" s="7"/>
      <c r="Z57" s="28">
        <f t="shared" si="12"/>
        <v>208.00800000000001</v>
      </c>
      <c r="AA57" s="27">
        <f t="shared" si="9"/>
        <v>3.6304244704883653</v>
      </c>
      <c r="AB57" s="7"/>
      <c r="AC57" s="28">
        <f t="shared" ca="1" si="0"/>
        <v>-3.2846175234197972E-2</v>
      </c>
      <c r="AD57" s="27">
        <f t="shared" ca="1" si="10"/>
        <v>1.7059395743387995E-2</v>
      </c>
      <c r="AE57" s="7">
        <v>112</v>
      </c>
    </row>
    <row r="58" spans="1:31" s="26" customFormat="1" x14ac:dyDescent="0.25">
      <c r="A58" s="26">
        <v>38</v>
      </c>
      <c r="B58" s="26">
        <v>627</v>
      </c>
      <c r="C58" s="26">
        <v>11870</v>
      </c>
      <c r="D58" s="26">
        <v>14616</v>
      </c>
      <c r="E58" s="26">
        <v>14416</v>
      </c>
      <c r="F58" s="26">
        <v>11688</v>
      </c>
      <c r="G58" s="27"/>
      <c r="H58" s="7"/>
      <c r="I58" s="28">
        <f t="shared" si="1"/>
        <v>-2546</v>
      </c>
      <c r="J58" s="27">
        <f t="shared" si="1"/>
        <v>2928</v>
      </c>
      <c r="K58" s="7"/>
      <c r="L58" s="124">
        <f t="shared" si="2"/>
        <v>0.65330300516972606</v>
      </c>
      <c r="M58" s="27">
        <f t="shared" ca="1" si="3"/>
        <v>3.2524561617658252E-6</v>
      </c>
      <c r="N58" s="44"/>
      <c r="O58" s="44"/>
      <c r="P58" s="7"/>
      <c r="Q58" s="28">
        <f t="shared" ca="1" si="4"/>
        <v>-2527.3914806746384</v>
      </c>
      <c r="R58" s="27">
        <f t="shared" ca="1" si="5"/>
        <v>2906.6454623881214</v>
      </c>
      <c r="S58" s="7"/>
      <c r="T58" s="28">
        <f t="shared" ca="1" si="6"/>
        <v>0.65658537568543807</v>
      </c>
      <c r="U58" s="27">
        <f t="shared" ca="1" si="7"/>
        <v>0.75591345567716106</v>
      </c>
      <c r="V58" s="7"/>
      <c r="W58" s="28">
        <f t="shared" ca="1" si="8"/>
        <v>0.65510646189550736</v>
      </c>
      <c r="X58" s="27">
        <f t="shared" ca="1" si="11"/>
        <v>213.65242799137286</v>
      </c>
      <c r="Y58" s="7"/>
      <c r="Z58" s="28">
        <f t="shared" si="12"/>
        <v>213.65100000000001</v>
      </c>
      <c r="AA58" s="27">
        <f t="shared" si="9"/>
        <v>3.7289134001784054</v>
      </c>
      <c r="AB58" s="7"/>
      <c r="AC58" s="28">
        <f t="shared" ca="1" si="0"/>
        <v>1.4279913728501015E-3</v>
      </c>
      <c r="AD58" s="27">
        <f t="shared" ca="1" si="10"/>
        <v>7.4654263760180584E-2</v>
      </c>
      <c r="AE58" s="7">
        <v>111</v>
      </c>
    </row>
    <row r="59" spans="1:31" s="26" customFormat="1" x14ac:dyDescent="0.25">
      <c r="A59" s="26">
        <v>39</v>
      </c>
      <c r="B59" s="26">
        <v>629</v>
      </c>
      <c r="C59" s="26">
        <v>11737</v>
      </c>
      <c r="D59" s="26">
        <v>14489</v>
      </c>
      <c r="E59" s="26">
        <v>14560</v>
      </c>
      <c r="F59" s="26">
        <v>11822</v>
      </c>
      <c r="G59" s="27"/>
      <c r="H59" s="7"/>
      <c r="I59" s="28">
        <f t="shared" si="1"/>
        <v>-2823</v>
      </c>
      <c r="J59" s="27">
        <f t="shared" si="1"/>
        <v>2667</v>
      </c>
      <c r="K59" s="7"/>
      <c r="L59" s="124">
        <f t="shared" si="2"/>
        <v>0.72494831338091459</v>
      </c>
      <c r="M59" s="27">
        <f t="shared" ca="1" si="3"/>
        <v>5.0733391876840589E-6</v>
      </c>
      <c r="N59" s="44"/>
      <c r="O59" s="44"/>
      <c r="P59" s="7"/>
      <c r="Q59" s="28">
        <f t="shared" ca="1" si="4"/>
        <v>-2804.3914806746384</v>
      </c>
      <c r="R59" s="27">
        <f t="shared" ca="1" si="5"/>
        <v>2645.6454623881214</v>
      </c>
      <c r="S59" s="7"/>
      <c r="T59" s="28">
        <f t="shared" ca="1" si="6"/>
        <v>0.72854658567429131</v>
      </c>
      <c r="U59" s="27">
        <f t="shared" ca="1" si="7"/>
        <v>0.68803678668374302</v>
      </c>
      <c r="V59" s="7"/>
      <c r="W59" s="28">
        <f t="shared" ca="1" si="8"/>
        <v>0.72720072080136144</v>
      </c>
      <c r="X59" s="27">
        <f t="shared" ca="1" si="11"/>
        <v>219.32399123308483</v>
      </c>
      <c r="Y59" s="7"/>
      <c r="Z59" s="28">
        <f t="shared" si="12"/>
        <v>219.31200000000001</v>
      </c>
      <c r="AA59" s="27">
        <f t="shared" si="9"/>
        <v>3.8277164891338042</v>
      </c>
      <c r="AB59" s="7"/>
      <c r="AC59" s="28">
        <f t="shared" ca="1" si="0"/>
        <v>1.1991233084813757E-2</v>
      </c>
      <c r="AD59" s="27">
        <f t="shared" ca="1" si="10"/>
        <v>2.4065857013425784E-2</v>
      </c>
      <c r="AE59" s="7">
        <v>110</v>
      </c>
    </row>
    <row r="60" spans="1:31" s="26" customFormat="1" x14ac:dyDescent="0.25">
      <c r="A60" s="26">
        <v>40</v>
      </c>
      <c r="B60" s="26">
        <v>623</v>
      </c>
      <c r="C60" s="26">
        <v>11618</v>
      </c>
      <c r="D60" s="26">
        <v>14336</v>
      </c>
      <c r="E60" s="26">
        <v>14677</v>
      </c>
      <c r="F60" s="26">
        <v>11963</v>
      </c>
      <c r="G60" s="27"/>
      <c r="H60" s="7"/>
      <c r="I60" s="28">
        <f t="shared" si="1"/>
        <v>-3059</v>
      </c>
      <c r="J60" s="27">
        <f t="shared" si="1"/>
        <v>2373</v>
      </c>
      <c r="K60" s="7"/>
      <c r="L60" s="124">
        <f t="shared" si="2"/>
        <v>0.78893798999227327</v>
      </c>
      <c r="M60" s="27">
        <f t="shared" ca="1" si="3"/>
        <v>7.7019626348211688E-8</v>
      </c>
      <c r="N60" s="44"/>
      <c r="O60" s="44"/>
      <c r="P60" s="7"/>
      <c r="Q60" s="28">
        <f t="shared" ca="1" si="4"/>
        <v>-3040.3914806746384</v>
      </c>
      <c r="R60" s="27">
        <f t="shared" ca="1" si="5"/>
        <v>2351.6454623881214</v>
      </c>
      <c r="S60" s="7"/>
      <c r="T60" s="28">
        <f t="shared" ca="1" si="6"/>
        <v>0.78985649743374753</v>
      </c>
      <c r="U60" s="27">
        <f t="shared" ca="1" si="7"/>
        <v>0.61157801011644453</v>
      </c>
      <c r="V60" s="7"/>
      <c r="W60" s="28">
        <f t="shared" ca="1" si="8"/>
        <v>0.78866046589179151</v>
      </c>
      <c r="X60" s="27">
        <f t="shared" ca="1" si="11"/>
        <v>224.94654756490763</v>
      </c>
      <c r="Y60" s="7"/>
      <c r="Z60" s="28">
        <f t="shared" si="12"/>
        <v>224.91900000000001</v>
      </c>
      <c r="AA60" s="27">
        <f t="shared" si="9"/>
        <v>3.9255771002931263</v>
      </c>
      <c r="AB60" s="7"/>
      <c r="AC60" s="28">
        <f t="shared" ca="1" si="0"/>
        <v>2.7547564907621336E-2</v>
      </c>
      <c r="AD60" s="27">
        <f t="shared" ca="1" si="10"/>
        <v>6.1160188886020705E-2</v>
      </c>
      <c r="AE60" s="7">
        <v>109</v>
      </c>
    </row>
    <row r="61" spans="1:31" s="26" customFormat="1" x14ac:dyDescent="0.25">
      <c r="A61" s="26">
        <v>41</v>
      </c>
      <c r="B61" s="26">
        <v>639</v>
      </c>
      <c r="C61" s="26">
        <v>11508</v>
      </c>
      <c r="D61" s="26">
        <v>14185</v>
      </c>
      <c r="E61" s="26">
        <v>14791</v>
      </c>
      <c r="F61" s="26">
        <v>12124</v>
      </c>
      <c r="G61" s="27"/>
      <c r="H61" s="7"/>
      <c r="I61" s="28">
        <f t="shared" si="1"/>
        <v>-3283</v>
      </c>
      <c r="J61" s="27">
        <f t="shared" si="1"/>
        <v>2061</v>
      </c>
      <c r="K61" s="7"/>
      <c r="L61" s="124">
        <f t="shared" si="2"/>
        <v>0.84671966537625243</v>
      </c>
      <c r="M61" s="27">
        <f t="shared" ca="1" si="3"/>
        <v>8.5411676962080099E-8</v>
      </c>
      <c r="N61" s="44"/>
      <c r="O61" s="44"/>
      <c r="P61" s="7"/>
      <c r="Q61" s="28">
        <f t="shared" ca="1" si="4"/>
        <v>-3264.3914806746384</v>
      </c>
      <c r="R61" s="27">
        <f t="shared" ca="1" si="5"/>
        <v>2039.6454623881214</v>
      </c>
      <c r="S61" s="7"/>
      <c r="T61" s="28">
        <f t="shared" ca="1" si="6"/>
        <v>0.84804895605289232</v>
      </c>
      <c r="U61" s="27">
        <f t="shared" ca="1" si="7"/>
        <v>0.53043808396339309</v>
      </c>
      <c r="V61" s="7"/>
      <c r="W61" s="28">
        <f t="shared" ca="1" si="8"/>
        <v>0.84701191813836441</v>
      </c>
      <c r="X61" s="27">
        <f t="shared" ca="1" si="11"/>
        <v>230.68214295246048</v>
      </c>
      <c r="Y61" s="7"/>
      <c r="Z61" s="28">
        <f t="shared" si="12"/>
        <v>230.67000000000002</v>
      </c>
      <c r="AA61" s="27">
        <f t="shared" si="9"/>
        <v>4.0259509855753199</v>
      </c>
      <c r="AB61" s="7"/>
      <c r="AC61" s="28">
        <f t="shared" ca="1" si="0"/>
        <v>1.214295246046504E-2</v>
      </c>
      <c r="AD61" s="27">
        <f t="shared" ca="1" si="10"/>
        <v>0.1366345573372314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11418</v>
      </c>
      <c r="D62" s="26">
        <v>14017</v>
      </c>
      <c r="E62" s="26">
        <v>14891</v>
      </c>
      <c r="F62" s="26">
        <v>12295</v>
      </c>
      <c r="G62" s="27"/>
      <c r="H62" s="7"/>
      <c r="I62" s="28">
        <f t="shared" si="1"/>
        <v>-3473</v>
      </c>
      <c r="J62" s="27">
        <f t="shared" si="1"/>
        <v>1722</v>
      </c>
      <c r="K62" s="7"/>
      <c r="L62" s="124">
        <f t="shared" si="2"/>
        <v>0.89597436035728728</v>
      </c>
      <c r="M62" s="27">
        <f t="shared" ca="1" si="3"/>
        <v>3.2485281262023245E-7</v>
      </c>
      <c r="N62" s="44"/>
      <c r="O62" s="44"/>
      <c r="P62" s="7"/>
      <c r="Q62" s="28">
        <f t="shared" ca="1" si="4"/>
        <v>-3454.3914806746384</v>
      </c>
      <c r="R62" s="27">
        <f t="shared" ca="1" si="5"/>
        <v>1700.6454623881214</v>
      </c>
      <c r="S62" s="7"/>
      <c r="T62" s="28">
        <f t="shared" ca="1" si="6"/>
        <v>0.8974086307744884</v>
      </c>
      <c r="U62" s="27">
        <f t="shared" ca="1" si="7"/>
        <v>0.44227643343171219</v>
      </c>
      <c r="V62" s="7"/>
      <c r="W62" s="28">
        <f t="shared" ca="1" si="8"/>
        <v>0.89654431896334585</v>
      </c>
      <c r="X62" s="27">
        <f t="shared" ca="1" si="11"/>
        <v>236.48115186678604</v>
      </c>
      <c r="Y62" s="7"/>
      <c r="Z62" s="28">
        <f t="shared" si="12"/>
        <v>236.42100000000002</v>
      </c>
      <c r="AA62" s="27">
        <f t="shared" si="9"/>
        <v>4.1263248708575144</v>
      </c>
      <c r="AB62" s="7"/>
      <c r="AC62" s="28">
        <f t="shared" ca="1" si="0"/>
        <v>6.0151866786014807E-2</v>
      </c>
      <c r="AD62" s="27">
        <f t="shared" ca="1" si="10"/>
        <v>4.0663646250720831E-2</v>
      </c>
      <c r="AE62" s="7">
        <v>107</v>
      </c>
    </row>
    <row r="63" spans="1:31" s="26" customFormat="1" x14ac:dyDescent="0.25">
      <c r="A63" s="26">
        <v>43</v>
      </c>
      <c r="B63" s="26">
        <v>614</v>
      </c>
      <c r="C63" s="26">
        <v>11340</v>
      </c>
      <c r="D63" s="26">
        <v>13838</v>
      </c>
      <c r="E63" s="26">
        <v>14954</v>
      </c>
      <c r="F63" s="26">
        <v>12458</v>
      </c>
      <c r="G63" s="27"/>
      <c r="H63" s="7"/>
      <c r="I63" s="28">
        <f t="shared" si="1"/>
        <v>-3614</v>
      </c>
      <c r="J63" s="27">
        <f t="shared" si="1"/>
        <v>1380</v>
      </c>
      <c r="K63" s="7"/>
      <c r="L63" s="124">
        <f t="shared" si="2"/>
        <v>0.93480731212641088</v>
      </c>
      <c r="M63" s="27">
        <f t="shared" ca="1" si="3"/>
        <v>2.1277746287686096E-6</v>
      </c>
      <c r="N63" s="44"/>
      <c r="O63" s="44"/>
      <c r="P63" s="7"/>
      <c r="Q63" s="28">
        <f t="shared" ca="1" si="4"/>
        <v>-3595.3914806746384</v>
      </c>
      <c r="R63" s="27">
        <f t="shared" ca="1" si="5"/>
        <v>1358.6454623881214</v>
      </c>
      <c r="S63" s="7"/>
      <c r="T63" s="28">
        <f t="shared" ca="1" si="6"/>
        <v>0.93403870517314658</v>
      </c>
      <c r="U63" s="27">
        <f t="shared" ca="1" si="7"/>
        <v>0.3533345913024058</v>
      </c>
      <c r="V63" s="7"/>
      <c r="W63" s="28">
        <f t="shared" ca="1" si="8"/>
        <v>0.93334862277333785</v>
      </c>
      <c r="X63" s="27">
        <f t="shared" ca="1" si="11"/>
        <v>242.00385628015488</v>
      </c>
      <c r="Y63" s="7"/>
      <c r="Z63" s="28">
        <f t="shared" si="12"/>
        <v>241.94700000000003</v>
      </c>
      <c r="AA63" s="27">
        <f t="shared" si="9"/>
        <v>4.2227717653227206</v>
      </c>
      <c r="AB63" s="7"/>
      <c r="AC63" s="28">
        <f t="shared" ca="1" si="0"/>
        <v>5.6856280154846672E-2</v>
      </c>
      <c r="AD63" s="27">
        <f t="shared" ca="1" si="10"/>
        <v>7.8560223232813087E-2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11293</v>
      </c>
      <c r="D64" s="26">
        <v>13668</v>
      </c>
      <c r="E64" s="26">
        <v>15023</v>
      </c>
      <c r="F64" s="26">
        <v>12645</v>
      </c>
      <c r="G64" s="27"/>
      <c r="H64" s="7"/>
      <c r="I64" s="28">
        <f t="shared" si="1"/>
        <v>-3730</v>
      </c>
      <c r="J64" s="27">
        <f t="shared" si="1"/>
        <v>1023</v>
      </c>
      <c r="K64" s="7"/>
      <c r="L64" s="124">
        <f t="shared" si="2"/>
        <v>0.96540743911215943</v>
      </c>
      <c r="M64" s="27">
        <f t="shared" ca="1" si="3"/>
        <v>3.0331025036878002E-6</v>
      </c>
      <c r="N64" s="44"/>
      <c r="O64" s="44"/>
      <c r="P64" s="7"/>
      <c r="Q64" s="28">
        <f t="shared" ca="1" si="4"/>
        <v>-3711.3914806746384</v>
      </c>
      <c r="R64" s="27">
        <f t="shared" ca="1" si="5"/>
        <v>1001.6454623881215</v>
      </c>
      <c r="S64" s="7"/>
      <c r="T64" s="28">
        <f t="shared" ca="1" si="6"/>
        <v>0.96417408552948947</v>
      </c>
      <c r="U64" s="27">
        <f t="shared" ca="1" si="7"/>
        <v>0.26049179118497195</v>
      </c>
      <c r="V64" s="7"/>
      <c r="W64" s="28">
        <f t="shared" ca="1" si="8"/>
        <v>0.96366585865071419</v>
      </c>
      <c r="X64" s="27">
        <f t="shared" ca="1" si="11"/>
        <v>247.6125369628395</v>
      </c>
      <c r="Y64" s="7"/>
      <c r="Z64" s="28">
        <f t="shared" si="12"/>
        <v>247.57200000000003</v>
      </c>
      <c r="AA64" s="27">
        <f t="shared" si="9"/>
        <v>4.3209465357474022</v>
      </c>
      <c r="AB64" s="7"/>
      <c r="AC64" s="28">
        <f t="shared" ca="1" si="0"/>
        <v>4.053696283946806E-2</v>
      </c>
      <c r="AD64" s="27">
        <f t="shared" ca="1" si="10"/>
        <v>7.2917876676115156E-2</v>
      </c>
      <c r="AE64" s="7">
        <v>105</v>
      </c>
    </row>
    <row r="65" spans="1:31" s="26" customFormat="1" x14ac:dyDescent="0.25">
      <c r="A65" s="26">
        <v>45</v>
      </c>
      <c r="B65" s="26">
        <v>605</v>
      </c>
      <c r="C65" s="26">
        <v>11256</v>
      </c>
      <c r="D65" s="26">
        <v>13492</v>
      </c>
      <c r="E65" s="26">
        <v>15064</v>
      </c>
      <c r="F65" s="26">
        <v>12825</v>
      </c>
      <c r="G65" s="27"/>
      <c r="H65" s="7"/>
      <c r="I65" s="28">
        <f t="shared" si="1"/>
        <v>-3808</v>
      </c>
      <c r="J65" s="27">
        <f t="shared" si="1"/>
        <v>667</v>
      </c>
      <c r="K65" s="7"/>
      <c r="L65" s="124">
        <f t="shared" si="2"/>
        <v>0.98617208105485443</v>
      </c>
      <c r="M65" s="27">
        <f t="shared" ca="1" si="3"/>
        <v>4.249574594309748E-6</v>
      </c>
      <c r="N65" s="44"/>
      <c r="O65" s="44"/>
      <c r="P65" s="7"/>
      <c r="Q65" s="28">
        <f t="shared" ca="1" si="4"/>
        <v>-3789.3914806746384</v>
      </c>
      <c r="R65" s="27">
        <f t="shared" ca="1" si="5"/>
        <v>645.64546238812147</v>
      </c>
      <c r="S65" s="7"/>
      <c r="T65" s="28">
        <f t="shared" ca="1" si="6"/>
        <v>0.98443753094151309</v>
      </c>
      <c r="U65" s="27">
        <f t="shared" ca="1" si="7"/>
        <v>0.16790905493341324</v>
      </c>
      <c r="V65" s="7"/>
      <c r="W65" s="28">
        <f t="shared" ca="1" si="8"/>
        <v>0.98411063142066257</v>
      </c>
      <c r="X65" s="27">
        <f t="shared" ca="1" si="11"/>
        <v>253.05627401202082</v>
      </c>
      <c r="Y65" s="7"/>
      <c r="Z65" s="28">
        <f t="shared" si="12"/>
        <v>253.01700000000002</v>
      </c>
      <c r="AA65" s="27">
        <f t="shared" si="9"/>
        <v>4.4159797135184933</v>
      </c>
      <c r="AB65" s="7"/>
      <c r="AC65" s="28">
        <f t="shared" ca="1" si="0"/>
        <v>3.92740120207975E-2</v>
      </c>
      <c r="AD65" s="27">
        <f t="shared" ca="1" si="10"/>
        <v>5.8215963780668289E-2</v>
      </c>
      <c r="AE65" s="7">
        <v>104</v>
      </c>
    </row>
    <row r="66" spans="1:31" s="26" customFormat="1" x14ac:dyDescent="0.25">
      <c r="A66" s="26">
        <v>46</v>
      </c>
      <c r="B66" s="26">
        <v>616</v>
      </c>
      <c r="C66" s="26">
        <v>11238</v>
      </c>
      <c r="D66" s="26">
        <v>13307</v>
      </c>
      <c r="E66" s="26">
        <v>15092</v>
      </c>
      <c r="F66" s="26">
        <v>13011</v>
      </c>
      <c r="G66" s="27"/>
      <c r="H66" s="7"/>
      <c r="I66" s="28">
        <f t="shared" si="1"/>
        <v>-3854</v>
      </c>
      <c r="J66" s="27">
        <f t="shared" si="1"/>
        <v>296</v>
      </c>
      <c r="K66" s="7"/>
      <c r="L66" s="124">
        <f t="shared" si="2"/>
        <v>0.99816690162440169</v>
      </c>
      <c r="M66" s="27">
        <f t="shared" ca="1" si="3"/>
        <v>3.6752079365664198E-6</v>
      </c>
      <c r="N66" s="44"/>
      <c r="O66" s="44"/>
      <c r="P66" s="7"/>
      <c r="Q66" s="28">
        <f t="shared" ca="1" si="4"/>
        <v>-3835.3914806746384</v>
      </c>
      <c r="R66" s="27">
        <f t="shared" ca="1" si="5"/>
        <v>274.64546238812142</v>
      </c>
      <c r="S66" s="7"/>
      <c r="T66" s="28">
        <f t="shared" ca="1" si="6"/>
        <v>0.99638776797937323</v>
      </c>
      <c r="U66" s="27">
        <f t="shared" ca="1" si="7"/>
        <v>7.1425360693727055E-2</v>
      </c>
      <c r="V66" s="7"/>
      <c r="W66" s="28">
        <f t="shared" ca="1" si="8"/>
        <v>0.99624981843983029</v>
      </c>
      <c r="X66" s="27">
        <f t="shared" ca="1" si="11"/>
        <v>258.63808680536317</v>
      </c>
      <c r="Y66" s="7"/>
      <c r="Z66" s="28">
        <f t="shared" si="12"/>
        <v>258.56100000000004</v>
      </c>
      <c r="AA66" s="27">
        <f t="shared" si="9"/>
        <v>4.5127407672490589</v>
      </c>
      <c r="AB66" s="7"/>
      <c r="AC66" s="28">
        <f t="shared" ca="1" si="0"/>
        <v>7.7086805363137501E-2</v>
      </c>
      <c r="AD66" s="27">
        <f t="shared" ca="1" si="10"/>
        <v>8.8367950683618801E-3</v>
      </c>
      <c r="AE66" s="7">
        <v>103</v>
      </c>
    </row>
    <row r="67" spans="1:31" s="26" customFormat="1" x14ac:dyDescent="0.25">
      <c r="A67" s="26">
        <v>47</v>
      </c>
      <c r="B67" s="26">
        <v>637</v>
      </c>
      <c r="C67" s="26">
        <v>11227</v>
      </c>
      <c r="D67" s="26">
        <v>13104</v>
      </c>
      <c r="E67" s="26">
        <v>15087</v>
      </c>
      <c r="F67" s="26">
        <v>13190</v>
      </c>
      <c r="G67" s="27"/>
      <c r="H67" s="7"/>
      <c r="I67" s="28">
        <f t="shared" si="1"/>
        <v>-3860</v>
      </c>
      <c r="J67" s="27">
        <f t="shared" si="1"/>
        <v>-86</v>
      </c>
      <c r="K67" s="7"/>
      <c r="L67" s="124">
        <f t="shared" si="2"/>
        <v>1.0007461166858074</v>
      </c>
      <c r="M67" s="27">
        <f t="shared" ca="1" si="3"/>
        <v>7.5242684692936875E-6</v>
      </c>
      <c r="N67" s="44"/>
      <c r="O67" s="44"/>
      <c r="P67" s="7"/>
      <c r="Q67" s="28">
        <f t="shared" ca="1" si="4"/>
        <v>-3841.3914806746384</v>
      </c>
      <c r="R67" s="27">
        <f t="shared" ca="1" si="5"/>
        <v>-107.35453761187857</v>
      </c>
      <c r="S67" s="7"/>
      <c r="T67" s="28">
        <f t="shared" ca="1" si="6"/>
        <v>0.99794649454952888</v>
      </c>
      <c r="U67" s="27">
        <f t="shared" ca="1" si="7"/>
        <v>-2.7919036070585934E-2</v>
      </c>
      <c r="V67" s="7"/>
      <c r="W67" s="28">
        <f t="shared" ca="1" si="8"/>
        <v>0.99800307668075938</v>
      </c>
      <c r="X67" s="27">
        <f t="shared" ca="1" si="11"/>
        <v>264.34127274326079</v>
      </c>
      <c r="Y67" s="7"/>
      <c r="Z67" s="28">
        <f t="shared" si="12"/>
        <v>264.29400000000004</v>
      </c>
      <c r="AA67" s="27">
        <f t="shared" si="9"/>
        <v>4.6128004932658939</v>
      </c>
      <c r="AB67" s="7"/>
      <c r="AC67" s="28">
        <f t="shared" ca="1" si="0"/>
        <v>4.7272743260748484E-2</v>
      </c>
      <c r="AD67" s="27">
        <f t="shared" ca="1" si="10"/>
        <v>2.7396824789377661E-2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11246</v>
      </c>
      <c r="D68" s="26">
        <v>12923</v>
      </c>
      <c r="E68" s="26">
        <v>15078</v>
      </c>
      <c r="F68" s="26">
        <v>13385</v>
      </c>
      <c r="G68" s="27"/>
      <c r="H68" s="7"/>
      <c r="I68" s="28">
        <f t="shared" si="1"/>
        <v>-3832</v>
      </c>
      <c r="J68" s="27">
        <f t="shared" si="1"/>
        <v>-462</v>
      </c>
      <c r="K68" s="7"/>
      <c r="L68" s="124">
        <f t="shared" si="2"/>
        <v>0.99340868620925515</v>
      </c>
      <c r="M68" s="27">
        <f t="shared" ca="1" si="3"/>
        <v>6.1911767769771708E-6</v>
      </c>
      <c r="N68" s="44"/>
      <c r="O68" s="44"/>
      <c r="P68" s="7"/>
      <c r="Q68" s="28">
        <f t="shared" ca="1" si="4"/>
        <v>-3813.3914806746384</v>
      </c>
      <c r="R68" s="27">
        <f t="shared" ca="1" si="5"/>
        <v>-483.35453761187858</v>
      </c>
      <c r="S68" s="7"/>
      <c r="T68" s="28">
        <f t="shared" ca="1" si="6"/>
        <v>0.99067243722213572</v>
      </c>
      <c r="U68" s="27">
        <f t="shared" ca="1" si="7"/>
        <v>-0.12570304963964793</v>
      </c>
      <c r="V68" s="7"/>
      <c r="W68" s="28">
        <f t="shared" ca="1" si="8"/>
        <v>0.9909204786662682</v>
      </c>
      <c r="X68" s="27">
        <f t="shared" ca="1" si="11"/>
        <v>269.96847832367678</v>
      </c>
      <c r="Y68" s="7"/>
      <c r="Z68" s="28">
        <f t="shared" si="12"/>
        <v>269.98200000000003</v>
      </c>
      <c r="AA68" s="27">
        <f t="shared" si="9"/>
        <v>4.7120748211193311</v>
      </c>
      <c r="AB68" s="7"/>
      <c r="AC68" s="28">
        <f t="shared" ca="1" si="0"/>
        <v>-1.3521676323250631E-2</v>
      </c>
      <c r="AD68" s="27">
        <f t="shared" ca="1" si="10"/>
        <v>8.1123711465579618E-2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11281</v>
      </c>
      <c r="D69" s="26">
        <v>12733</v>
      </c>
      <c r="E69" s="26">
        <v>15044</v>
      </c>
      <c r="F69" s="26">
        <v>13567</v>
      </c>
      <c r="G69" s="27"/>
      <c r="H69" s="7"/>
      <c r="I69" s="28">
        <f t="shared" si="1"/>
        <v>-3763</v>
      </c>
      <c r="J69" s="27">
        <f t="shared" si="1"/>
        <v>-834</v>
      </c>
      <c r="K69" s="7"/>
      <c r="L69" s="124">
        <f t="shared" si="2"/>
        <v>0.97642490689484807</v>
      </c>
      <c r="M69" s="27">
        <f t="shared" ca="1" si="3"/>
        <v>1.0500074481178586E-5</v>
      </c>
      <c r="N69" s="44"/>
      <c r="O69" s="44"/>
      <c r="P69" s="7"/>
      <c r="Q69" s="28">
        <f t="shared" ca="1" si="4"/>
        <v>-3744.3914806746384</v>
      </c>
      <c r="R69" s="27">
        <f t="shared" ca="1" si="5"/>
        <v>-855.35453761187853</v>
      </c>
      <c r="S69" s="7"/>
      <c r="T69" s="28">
        <f t="shared" ca="1" si="6"/>
        <v>0.97274708166534563</v>
      </c>
      <c r="U69" s="27">
        <f t="shared" ca="1" si="7"/>
        <v>-0.22244680774520925</v>
      </c>
      <c r="V69" s="7"/>
      <c r="W69" s="28">
        <f t="shared" ca="1" si="8"/>
        <v>0.97318452505296915</v>
      </c>
      <c r="X69" s="27">
        <f t="shared" ca="1" si="11"/>
        <v>275.61410762914829</v>
      </c>
      <c r="Y69" s="7"/>
      <c r="Z69" s="28">
        <f t="shared" si="12"/>
        <v>275.63400000000001</v>
      </c>
      <c r="AA69" s="27">
        <f t="shared" si="9"/>
        <v>4.8107208304420501</v>
      </c>
      <c r="AB69" s="7"/>
      <c r="AC69" s="28">
        <f t="shared" ca="1" si="0"/>
        <v>-1.9892370851721353E-2</v>
      </c>
      <c r="AD69" s="27">
        <f t="shared" ca="1" si="10"/>
        <v>3.135762391246999E-2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11337</v>
      </c>
      <c r="D70" s="26">
        <v>12556</v>
      </c>
      <c r="E70" s="26">
        <v>15003</v>
      </c>
      <c r="F70" s="26">
        <v>13760</v>
      </c>
      <c r="G70" s="27"/>
      <c r="H70" s="7"/>
      <c r="I70" s="28">
        <f t="shared" si="1"/>
        <v>-3666</v>
      </c>
      <c r="J70" s="27">
        <f t="shared" si="1"/>
        <v>-1204</v>
      </c>
      <c r="K70" s="7"/>
      <c r="L70" s="124">
        <f t="shared" si="2"/>
        <v>0.94939732201706373</v>
      </c>
      <c r="M70" s="27">
        <f t="shared" ca="1" si="3"/>
        <v>1.4977851406836007E-6</v>
      </c>
      <c r="N70" s="44"/>
      <c r="O70" s="44"/>
      <c r="P70" s="7"/>
      <c r="Q70" s="28">
        <f t="shared" ca="1" si="4"/>
        <v>-3647.3914806746384</v>
      </c>
      <c r="R70" s="27">
        <f t="shared" ca="1" si="5"/>
        <v>-1225.3545376118786</v>
      </c>
      <c r="S70" s="7"/>
      <c r="T70" s="28">
        <f t="shared" ca="1" si="6"/>
        <v>0.94754766878116237</v>
      </c>
      <c r="U70" s="27">
        <f t="shared" ca="1" si="7"/>
        <v>-0.31867043811902029</v>
      </c>
      <c r="V70" s="7"/>
      <c r="W70" s="28">
        <f t="shared" ca="1" si="8"/>
        <v>0.94817348169223226</v>
      </c>
      <c r="X70" s="27">
        <f t="shared" ca="1" si="11"/>
        <v>281.31576441502989</v>
      </c>
      <c r="Y70" s="7"/>
      <c r="Z70" s="28">
        <f t="shared" si="12"/>
        <v>281.38499999999999</v>
      </c>
      <c r="AA70" s="27">
        <f t="shared" si="9"/>
        <v>4.9110947157242446</v>
      </c>
      <c r="AB70" s="7"/>
      <c r="AC70" s="28">
        <f t="shared" ca="1" si="0"/>
        <v>-6.9235584970101627E-2</v>
      </c>
      <c r="AD70" s="27">
        <f t="shared" ca="1" si="10"/>
        <v>6.7805477623210209E-2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11404</v>
      </c>
      <c r="D71" s="26">
        <v>12376</v>
      </c>
      <c r="E71" s="26">
        <v>14929</v>
      </c>
      <c r="F71" s="26">
        <v>13933</v>
      </c>
      <c r="G71" s="27"/>
      <c r="H71" s="7"/>
      <c r="I71" s="28">
        <f t="shared" si="1"/>
        <v>-3525</v>
      </c>
      <c r="J71" s="27">
        <f t="shared" si="1"/>
        <v>-1557</v>
      </c>
      <c r="K71" s="7"/>
      <c r="L71" s="124">
        <f t="shared" si="2"/>
        <v>0.9131965595357302</v>
      </c>
      <c r="M71" s="27">
        <f t="shared" ca="1" si="3"/>
        <v>2.1710892879784794E-6</v>
      </c>
      <c r="N71" s="44"/>
      <c r="O71" s="44"/>
      <c r="P71" s="7"/>
      <c r="Q71" s="28">
        <f t="shared" ca="1" si="4"/>
        <v>-3506.3914806746384</v>
      </c>
      <c r="R71" s="27">
        <f t="shared" ca="1" si="5"/>
        <v>-1578.3545376118786</v>
      </c>
      <c r="S71" s="7"/>
      <c r="T71" s="28">
        <f t="shared" ca="1" si="6"/>
        <v>0.91091759438250419</v>
      </c>
      <c r="U71" s="27">
        <f t="shared" ca="1" si="7"/>
        <v>-0.41047298277295352</v>
      </c>
      <c r="V71" s="7"/>
      <c r="W71" s="28">
        <f t="shared" ca="1" si="8"/>
        <v>0.91172309786742034</v>
      </c>
      <c r="X71" s="27">
        <f t="shared" ca="1" si="11"/>
        <v>286.97691757289203</v>
      </c>
      <c r="Y71" s="7"/>
      <c r="Z71" s="28">
        <f t="shared" si="12"/>
        <v>287.08199999999999</v>
      </c>
      <c r="AA71" s="27">
        <f t="shared" si="9"/>
        <v>5.0105261232103606</v>
      </c>
      <c r="AB71" s="7"/>
      <c r="AC71" s="28">
        <f t="shared" ca="1" si="0"/>
        <v>-0.10508242710795912</v>
      </c>
      <c r="AD71" s="27">
        <f t="shared" ca="1" si="10"/>
        <v>1.0915419551281502E-2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11494</v>
      </c>
      <c r="D72" s="26">
        <v>12204</v>
      </c>
      <c r="E72" s="26">
        <v>14847</v>
      </c>
      <c r="F72" s="26">
        <v>14093</v>
      </c>
      <c r="G72" s="27"/>
      <c r="H72" s="7"/>
      <c r="I72" s="28">
        <f t="shared" si="1"/>
        <v>-3353</v>
      </c>
      <c r="J72" s="27">
        <f t="shared" si="1"/>
        <v>-1889</v>
      </c>
      <c r="K72" s="7"/>
      <c r="L72" s="124">
        <f t="shared" si="2"/>
        <v>0.86945644002438094</v>
      </c>
      <c r="M72" s="27">
        <f t="shared" ca="1" si="3"/>
        <v>5.0528566813020971E-6</v>
      </c>
      <c r="N72" s="44"/>
      <c r="O72" s="44"/>
      <c r="P72" s="7"/>
      <c r="Q72" s="28">
        <f t="shared" ca="1" si="4"/>
        <v>-3334.3914806746384</v>
      </c>
      <c r="R72" s="27">
        <f t="shared" ca="1" si="5"/>
        <v>-1910.3545376118786</v>
      </c>
      <c r="S72" s="7"/>
      <c r="T72" s="28">
        <f t="shared" ca="1" si="6"/>
        <v>0.86623409937137508</v>
      </c>
      <c r="U72" s="27">
        <f t="shared" ca="1" si="7"/>
        <v>-0.49681418624350826</v>
      </c>
      <c r="V72" s="7"/>
      <c r="W72" s="28">
        <f t="shared" ca="1" si="8"/>
        <v>0.86720858400557055</v>
      </c>
      <c r="X72" s="27">
        <f t="shared" ca="1" si="11"/>
        <v>292.5467641288418</v>
      </c>
      <c r="Y72" s="7"/>
      <c r="Z72" s="28">
        <f t="shared" si="12"/>
        <v>292.608</v>
      </c>
      <c r="AA72" s="27">
        <f t="shared" si="9"/>
        <v>5.1069730176755677</v>
      </c>
      <c r="AB72" s="7"/>
      <c r="AC72" s="28">
        <f t="shared" ca="1" si="0"/>
        <v>-6.1235871158203281E-2</v>
      </c>
      <c r="AD72" s="27">
        <f t="shared" ca="1" si="10"/>
        <v>-6.9264096575807343E-3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11587</v>
      </c>
      <c r="D73" s="26">
        <v>12046</v>
      </c>
      <c r="E73" s="26">
        <v>14740</v>
      </c>
      <c r="F73" s="26">
        <v>14243</v>
      </c>
      <c r="G73" s="27"/>
      <c r="H73" s="7"/>
      <c r="I73" s="28">
        <f t="shared" si="1"/>
        <v>-3153</v>
      </c>
      <c r="J73" s="27">
        <f t="shared" si="1"/>
        <v>-2197</v>
      </c>
      <c r="K73" s="7"/>
      <c r="L73" s="124">
        <f t="shared" si="2"/>
        <v>0.81790387425855648</v>
      </c>
      <c r="M73" s="27">
        <f t="shared" ca="1" si="3"/>
        <v>6.2305006568780138E-6</v>
      </c>
      <c r="N73" s="44"/>
      <c r="O73" s="44"/>
      <c r="P73" s="7"/>
      <c r="Q73" s="28">
        <f t="shared" ca="1" si="4"/>
        <v>-3134.3914806746384</v>
      </c>
      <c r="R73" s="27">
        <f t="shared" ca="1" si="5"/>
        <v>-2218.3545376118786</v>
      </c>
      <c r="S73" s="7"/>
      <c r="T73" s="28">
        <f t="shared" ca="1" si="6"/>
        <v>0.8142765470328529</v>
      </c>
      <c r="U73" s="27">
        <f t="shared" ca="1" si="7"/>
        <v>-0.57691385693305908</v>
      </c>
      <c r="V73" s="7"/>
      <c r="W73" s="28">
        <f t="shared" ca="1" si="8"/>
        <v>0.81540777717373025</v>
      </c>
      <c r="X73" s="27">
        <f t="shared" ca="1" si="11"/>
        <v>298.01885566897886</v>
      </c>
      <c r="Y73" s="7"/>
      <c r="Z73" s="28">
        <f t="shared" si="12"/>
        <v>298.10700000000003</v>
      </c>
      <c r="AA73" s="27">
        <f t="shared" si="9"/>
        <v>5.2029486732427364</v>
      </c>
      <c r="AB73" s="7"/>
      <c r="AC73" s="28">
        <f t="shared" ca="1" si="0"/>
        <v>-8.8144331021169364E-2</v>
      </c>
      <c r="AD73" s="27">
        <f t="shared" ca="1" si="10"/>
        <v>3.2735515352158018E-2</v>
      </c>
      <c r="AE73" s="7">
        <v>96</v>
      </c>
    </row>
    <row r="74" spans="1:31" s="26" customFormat="1" x14ac:dyDescent="0.25">
      <c r="A74" s="26">
        <v>54</v>
      </c>
      <c r="B74" s="26">
        <v>627</v>
      </c>
      <c r="C74" s="26">
        <v>11709</v>
      </c>
      <c r="D74" s="26">
        <v>11907</v>
      </c>
      <c r="E74" s="26">
        <v>14639</v>
      </c>
      <c r="F74" s="26">
        <v>14404</v>
      </c>
      <c r="G74" s="27"/>
      <c r="H74" s="7"/>
      <c r="I74" s="28">
        <f t="shared" si="1"/>
        <v>-2930</v>
      </c>
      <c r="J74" s="27">
        <f t="shared" si="1"/>
        <v>-2497</v>
      </c>
      <c r="K74" s="7"/>
      <c r="L74" s="124">
        <f t="shared" si="2"/>
        <v>0.75717616499319429</v>
      </c>
      <c r="M74" s="27">
        <f t="shared" ca="1" si="3"/>
        <v>2.0394389277740877E-7</v>
      </c>
      <c r="N74" s="44"/>
      <c r="O74" s="44"/>
      <c r="P74" s="7"/>
      <c r="Q74" s="28">
        <f t="shared" ca="1" si="4"/>
        <v>-2911.3914806746384</v>
      </c>
      <c r="R74" s="27">
        <f t="shared" ca="1" si="5"/>
        <v>-2518.3545376118786</v>
      </c>
      <c r="S74" s="7"/>
      <c r="T74" s="28">
        <f t="shared" ca="1" si="6"/>
        <v>0.75634387617540066</v>
      </c>
      <c r="U74" s="27">
        <f t="shared" ca="1" si="7"/>
        <v>-0.65493301669560855</v>
      </c>
      <c r="V74" s="7"/>
      <c r="W74" s="28">
        <f t="shared" ca="1" si="8"/>
        <v>0.75762776646880903</v>
      </c>
      <c r="X74" s="27">
        <f t="shared" ca="1" si="11"/>
        <v>303.58069529773559</v>
      </c>
      <c r="Y74" s="7"/>
      <c r="Z74" s="28">
        <f t="shared" si="12"/>
        <v>303.75</v>
      </c>
      <c r="AA74" s="27">
        <f t="shared" si="9"/>
        <v>5.3014376029327757</v>
      </c>
      <c r="AB74" s="7"/>
      <c r="AC74" s="28">
        <f t="shared" ca="1" si="0"/>
        <v>-0.1693047022644123</v>
      </c>
      <c r="AD74" s="27">
        <f t="shared" ca="1" si="10"/>
        <v>2.3494862309235032E-2</v>
      </c>
      <c r="AE74" s="7">
        <v>95</v>
      </c>
    </row>
    <row r="75" spans="1:31" s="26" customFormat="1" x14ac:dyDescent="0.25">
      <c r="A75" s="26">
        <v>55</v>
      </c>
      <c r="B75" s="26">
        <v>632</v>
      </c>
      <c r="C75" s="26">
        <v>11843</v>
      </c>
      <c r="D75" s="26">
        <v>11765</v>
      </c>
      <c r="E75" s="26">
        <v>14504</v>
      </c>
      <c r="F75" s="26">
        <v>14540</v>
      </c>
      <c r="G75" s="27"/>
      <c r="H75" s="7"/>
      <c r="I75" s="28">
        <f t="shared" si="1"/>
        <v>-2661</v>
      </c>
      <c r="J75" s="27">
        <f t="shared" si="1"/>
        <v>-2775</v>
      </c>
      <c r="K75" s="7"/>
      <c r="L75" s="124">
        <f t="shared" si="2"/>
        <v>0.68853536048746378</v>
      </c>
      <c r="M75" s="27">
        <f t="shared" ca="1" si="3"/>
        <v>4.212891311133858E-7</v>
      </c>
      <c r="N75" s="44"/>
      <c r="O75" s="44"/>
      <c r="P75" s="7"/>
      <c r="Q75" s="28">
        <f t="shared" ca="1" si="4"/>
        <v>-2642.3914806746384</v>
      </c>
      <c r="R75" s="27">
        <f t="shared" ca="1" si="5"/>
        <v>-2796.3545376118786</v>
      </c>
      <c r="S75" s="7"/>
      <c r="T75" s="28">
        <f t="shared" ca="1" si="6"/>
        <v>0.68646096828008829</v>
      </c>
      <c r="U75" s="27">
        <f t="shared" ca="1" si="7"/>
        <v>-0.72723077140890435</v>
      </c>
      <c r="V75" s="7"/>
      <c r="W75" s="28">
        <f t="shared" ca="1" si="8"/>
        <v>0.68788629259339307</v>
      </c>
      <c r="X75" s="27">
        <f t="shared" ca="1" si="11"/>
        <v>309.33143041870596</v>
      </c>
      <c r="Y75" s="7"/>
      <c r="Z75" s="28">
        <f t="shared" si="12"/>
        <v>309.43799999999999</v>
      </c>
      <c r="AA75" s="27">
        <f t="shared" si="9"/>
        <v>5.4007119307862137</v>
      </c>
      <c r="AB75" s="7"/>
      <c r="AC75" s="28">
        <f t="shared" ca="1" si="0"/>
        <v>-0.10656958129402483</v>
      </c>
      <c r="AD75" s="27">
        <f t="shared" ca="1" si="10"/>
        <v>-6.2357835668649386E-3</v>
      </c>
      <c r="AE75" s="7">
        <v>94</v>
      </c>
    </row>
    <row r="76" spans="1:31" s="26" customFormat="1" x14ac:dyDescent="0.25">
      <c r="A76" s="26">
        <v>56</v>
      </c>
      <c r="B76" s="26">
        <v>621</v>
      </c>
      <c r="C76" s="26">
        <v>11982</v>
      </c>
      <c r="D76" s="26">
        <v>11643</v>
      </c>
      <c r="E76" s="26">
        <v>14363</v>
      </c>
      <c r="F76" s="26">
        <v>14664</v>
      </c>
      <c r="G76" s="27"/>
      <c r="H76" s="7"/>
      <c r="I76" s="28">
        <f t="shared" si="1"/>
        <v>-2381</v>
      </c>
      <c r="J76" s="27">
        <f t="shared" si="1"/>
        <v>-3021</v>
      </c>
      <c r="K76" s="7"/>
      <c r="L76" s="124">
        <f t="shared" si="2"/>
        <v>0.6144769049550457</v>
      </c>
      <c r="M76" s="27">
        <f t="shared" ca="1" si="3"/>
        <v>6.3035233006378159E-7</v>
      </c>
      <c r="N76" s="44"/>
      <c r="O76" s="44"/>
      <c r="P76" s="7"/>
      <c r="Q76" s="28">
        <f t="shared" ca="1" si="4"/>
        <v>-2362.3914806746384</v>
      </c>
      <c r="R76" s="27">
        <f t="shared" ca="1" si="5"/>
        <v>-3042.3545376118786</v>
      </c>
      <c r="S76" s="7"/>
      <c r="T76" s="28">
        <f t="shared" ca="1" si="6"/>
        <v>0.61372039500615727</v>
      </c>
      <c r="U76" s="27">
        <f t="shared" ca="1" si="7"/>
        <v>-0.79120648241419489</v>
      </c>
      <c r="V76" s="7"/>
      <c r="W76" s="28">
        <f t="shared" ca="1" si="8"/>
        <v>0.61527085226442069</v>
      </c>
      <c r="X76" s="27">
        <f t="shared" ca="1" si="11"/>
        <v>314.86891570855255</v>
      </c>
      <c r="Y76" s="7"/>
      <c r="Z76" s="28">
        <f t="shared" si="12"/>
        <v>315.02699999999999</v>
      </c>
      <c r="AA76" s="27">
        <f t="shared" si="9"/>
        <v>5.4982583826801763</v>
      </c>
      <c r="AB76" s="7"/>
      <c r="AC76" s="28">
        <f t="shared" ca="1" si="0"/>
        <v>-0.15808429144743741</v>
      </c>
      <c r="AD76" s="27">
        <f t="shared" ca="1" si="10"/>
        <v>1.2554602102284207E-2</v>
      </c>
      <c r="AE76" s="7">
        <v>93</v>
      </c>
    </row>
    <row r="77" spans="1:31" s="26" customFormat="1" x14ac:dyDescent="0.25">
      <c r="A77" s="26">
        <v>57</v>
      </c>
      <c r="B77" s="26">
        <v>644</v>
      </c>
      <c r="C77" s="26">
        <v>12139</v>
      </c>
      <c r="D77" s="26">
        <v>11529</v>
      </c>
      <c r="E77" s="26">
        <v>14201</v>
      </c>
      <c r="F77" s="26">
        <v>14771</v>
      </c>
      <c r="G77" s="27"/>
      <c r="H77" s="7"/>
      <c r="I77" s="28">
        <f t="shared" si="1"/>
        <v>-2062</v>
      </c>
      <c r="J77" s="27">
        <f t="shared" si="1"/>
        <v>-3242</v>
      </c>
      <c r="K77" s="7"/>
      <c r="L77" s="124">
        <f t="shared" si="2"/>
        <v>0.53150986742544881</v>
      </c>
      <c r="M77" s="27">
        <f t="shared" ca="1" si="3"/>
        <v>1.0021440390032199E-6</v>
      </c>
      <c r="N77" s="44"/>
      <c r="O77" s="44"/>
      <c r="P77" s="7"/>
      <c r="Q77" s="28">
        <f t="shared" ca="1" si="4"/>
        <v>-2043.3914806746384</v>
      </c>
      <c r="R77" s="27">
        <f t="shared" ca="1" si="5"/>
        <v>-3263.3545376118786</v>
      </c>
      <c r="S77" s="7"/>
      <c r="T77" s="28">
        <f t="shared" ca="1" si="6"/>
        <v>0.53084809902621444</v>
      </c>
      <c r="U77" s="27">
        <f t="shared" ca="1" si="7"/>
        <v>-0.84868059677260632</v>
      </c>
      <c r="V77" s="7"/>
      <c r="W77" s="28">
        <f t="shared" ca="1" si="8"/>
        <v>0.53251093887095269</v>
      </c>
      <c r="X77" s="27">
        <f t="shared" ca="1" si="11"/>
        <v>320.63232623190447</v>
      </c>
      <c r="Y77" s="7"/>
      <c r="Z77" s="28">
        <f t="shared" si="12"/>
        <v>320.82299999999998</v>
      </c>
      <c r="AA77" s="27">
        <f t="shared" si="9"/>
        <v>5.5994176661257677</v>
      </c>
      <c r="AB77" s="7"/>
      <c r="AC77" s="28">
        <f t="shared" ca="1" si="0"/>
        <v>-0.19067376809550751</v>
      </c>
      <c r="AD77" s="27">
        <f t="shared" ca="1" si="10"/>
        <v>7.4680834350147052E-2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12310</v>
      </c>
      <c r="D78" s="26">
        <v>11432</v>
      </c>
      <c r="E78" s="26">
        <v>14033</v>
      </c>
      <c r="F78" s="26">
        <v>14865</v>
      </c>
      <c r="G78" s="27"/>
      <c r="H78" s="7"/>
      <c r="I78" s="28">
        <f t="shared" si="1"/>
        <v>-1723</v>
      </c>
      <c r="J78" s="27">
        <f t="shared" si="1"/>
        <v>-3433</v>
      </c>
      <c r="K78" s="7"/>
      <c r="L78" s="124">
        <f t="shared" si="2"/>
        <v>0.44465419340634471</v>
      </c>
      <c r="M78" s="27">
        <f t="shared" ca="1" si="3"/>
        <v>1.3043980126960825E-8</v>
      </c>
      <c r="N78" s="44"/>
      <c r="O78" s="44"/>
      <c r="P78" s="7"/>
      <c r="Q78" s="28">
        <f t="shared" ca="1" si="4"/>
        <v>-1704.3914806746384</v>
      </c>
      <c r="R78" s="27">
        <f t="shared" ca="1" si="5"/>
        <v>-3454.3545376118786</v>
      </c>
      <c r="S78" s="7"/>
      <c r="T78" s="28">
        <f t="shared" ca="1" si="6"/>
        <v>0.44278004781241925</v>
      </c>
      <c r="U78" s="27">
        <f t="shared" ca="1" si="7"/>
        <v>-0.89835279515476285</v>
      </c>
      <c r="V78" s="7"/>
      <c r="W78" s="28">
        <f t="shared" ca="1" si="8"/>
        <v>0.44453998316106452</v>
      </c>
      <c r="X78" s="27">
        <f t="shared" ca="1" si="11"/>
        <v>326.4108474386544</v>
      </c>
      <c r="Y78" s="7"/>
      <c r="Z78" s="28">
        <f t="shared" si="12"/>
        <v>326.52</v>
      </c>
      <c r="AA78" s="27">
        <f t="shared" si="9"/>
        <v>5.6988490736118846</v>
      </c>
      <c r="AB78" s="7"/>
      <c r="AC78" s="28">
        <f t="shared" ca="1" si="0"/>
        <v>-0.10915256134558149</v>
      </c>
      <c r="AD78" s="27">
        <f t="shared" ca="1" si="10"/>
        <v>3.0420602112315009E-2</v>
      </c>
      <c r="AE78" s="7">
        <v>91</v>
      </c>
    </row>
    <row r="79" spans="1:31" s="26" customFormat="1" x14ac:dyDescent="0.25">
      <c r="A79" s="26">
        <v>59</v>
      </c>
      <c r="B79" s="26">
        <v>626</v>
      </c>
      <c r="C79" s="26">
        <v>12486</v>
      </c>
      <c r="D79" s="26">
        <v>11360</v>
      </c>
      <c r="E79" s="26">
        <v>13867</v>
      </c>
      <c r="F79" s="26">
        <v>14946</v>
      </c>
      <c r="G79" s="27"/>
      <c r="H79" s="7"/>
      <c r="I79" s="28">
        <f t="shared" si="1"/>
        <v>-1381</v>
      </c>
      <c r="J79" s="27">
        <f t="shared" si="1"/>
        <v>-3586</v>
      </c>
      <c r="K79" s="7"/>
      <c r="L79" s="124">
        <f t="shared" si="2"/>
        <v>0.35443075269410967</v>
      </c>
      <c r="M79" s="27">
        <f t="shared" ca="1" si="3"/>
        <v>1.7944181994953107E-6</v>
      </c>
      <c r="N79" s="44"/>
      <c r="O79" s="44"/>
      <c r="P79" s="7"/>
      <c r="Q79" s="28">
        <f t="shared" ca="1" si="4"/>
        <v>-1362.3914806746384</v>
      </c>
      <c r="R79" s="27">
        <f t="shared" ca="1" si="5"/>
        <v>-3607.3545376118786</v>
      </c>
      <c r="S79" s="7"/>
      <c r="T79" s="28">
        <f t="shared" ca="1" si="6"/>
        <v>0.35393263331354635</v>
      </c>
      <c r="U79" s="27">
        <f t="shared" ca="1" si="7"/>
        <v>-0.93814256663366302</v>
      </c>
      <c r="V79" s="7"/>
      <c r="W79" s="28">
        <f t="shared" ca="1" si="8"/>
        <v>0.35577031165119044</v>
      </c>
      <c r="X79" s="27">
        <f t="shared" ca="1" si="11"/>
        <v>331.97069657628754</v>
      </c>
      <c r="Y79" s="7"/>
      <c r="Z79" s="28">
        <f t="shared" si="12"/>
        <v>332.154</v>
      </c>
      <c r="AA79" s="27">
        <f t="shared" si="9"/>
        <v>5.7971809236692451</v>
      </c>
      <c r="AB79" s="7"/>
      <c r="AC79" s="28">
        <f t="shared" ca="1" si="0"/>
        <v>-0.18330342371245933</v>
      </c>
      <c r="AD79" s="27">
        <f t="shared" ca="1" si="10"/>
        <v>4.1820639139530158E-2</v>
      </c>
      <c r="AE79" s="7">
        <v>90</v>
      </c>
    </row>
    <row r="80" spans="1:31" s="26" customFormat="1" x14ac:dyDescent="0.25">
      <c r="A80" s="26">
        <v>60</v>
      </c>
      <c r="B80" s="26">
        <v>628</v>
      </c>
      <c r="C80" s="26">
        <v>12667</v>
      </c>
      <c r="D80" s="26">
        <v>11299</v>
      </c>
      <c r="E80" s="26">
        <v>13688</v>
      </c>
      <c r="F80" s="26">
        <v>15006</v>
      </c>
      <c r="G80" s="27"/>
      <c r="H80" s="7"/>
      <c r="I80" s="28">
        <f t="shared" si="1"/>
        <v>-1021</v>
      </c>
      <c r="J80" s="27">
        <f t="shared" si="1"/>
        <v>-3707</v>
      </c>
      <c r="K80" s="7"/>
      <c r="L80" s="124">
        <f t="shared" si="2"/>
        <v>0.26047380445702423</v>
      </c>
      <c r="M80" s="27">
        <f t="shared" ca="1" si="3"/>
        <v>3.3648451047991469E-6</v>
      </c>
      <c r="N80" s="44"/>
      <c r="O80" s="44"/>
      <c r="P80" s="7"/>
      <c r="Q80" s="28">
        <f t="shared" ca="1" si="4"/>
        <v>-1002.3914806746383</v>
      </c>
      <c r="R80" s="27">
        <f t="shared" ca="1" si="5"/>
        <v>-3728.3545376118786</v>
      </c>
      <c r="S80" s="7"/>
      <c r="T80" s="28">
        <f t="shared" ca="1" si="6"/>
        <v>0.26040903910420637</v>
      </c>
      <c r="U80" s="27">
        <f t="shared" ca="1" si="7"/>
        <v>-0.96961029440455804</v>
      </c>
      <c r="V80" s="7"/>
      <c r="W80" s="28">
        <f t="shared" ca="1" si="8"/>
        <v>0.26230815586959466</v>
      </c>
      <c r="X80" s="27">
        <f t="shared" ca="1" si="11"/>
        <v>337.60100066538905</v>
      </c>
      <c r="Y80" s="7"/>
      <c r="Z80" s="28">
        <f t="shared" si="12"/>
        <v>337.80599999999998</v>
      </c>
      <c r="AA80" s="27">
        <f t="shared" si="9"/>
        <v>5.8958269329919641</v>
      </c>
      <c r="AB80" s="7"/>
      <c r="AC80" s="28">
        <f t="shared" ca="1" si="0"/>
        <v>-0.20499933461093178</v>
      </c>
      <c r="AD80" s="27">
        <f t="shared" ca="1" si="10"/>
        <v>1.8362491771654277E-2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12852</v>
      </c>
      <c r="D81" s="26">
        <v>11260</v>
      </c>
      <c r="E81" s="26">
        <v>13508</v>
      </c>
      <c r="F81" s="26">
        <v>15051</v>
      </c>
      <c r="G81" s="27"/>
      <c r="H81" s="7"/>
      <c r="I81" s="28">
        <f t="shared" si="1"/>
        <v>-656</v>
      </c>
      <c r="J81" s="27">
        <f t="shared" si="1"/>
        <v>-3791</v>
      </c>
      <c r="K81" s="7"/>
      <c r="L81" s="124">
        <f t="shared" si="2"/>
        <v>0.16646069172317726</v>
      </c>
      <c r="M81" s="27">
        <f t="shared" ca="1" si="3"/>
        <v>1.1396102293073345E-6</v>
      </c>
      <c r="N81" s="44"/>
      <c r="O81" s="44"/>
      <c r="P81" s="7"/>
      <c r="Q81" s="28">
        <f t="shared" ca="1" si="4"/>
        <v>-637.39148067463827</v>
      </c>
      <c r="R81" s="27">
        <f t="shared" ca="1" si="5"/>
        <v>-3812.3545376118786</v>
      </c>
      <c r="S81" s="7"/>
      <c r="T81" s="28">
        <f t="shared" ca="1" si="6"/>
        <v>0.16558650608640335</v>
      </c>
      <c r="U81" s="27">
        <f t="shared" ca="1" si="7"/>
        <v>-0.99145565913807188</v>
      </c>
      <c r="V81" s="7"/>
      <c r="W81" s="28">
        <f t="shared" ca="1" si="8"/>
        <v>0.16752821700592579</v>
      </c>
      <c r="X81" s="27">
        <f t="shared" ca="1" si="11"/>
        <v>343.14805864205027</v>
      </c>
      <c r="Y81" s="7"/>
      <c r="Z81" s="28">
        <f t="shared" si="12"/>
        <v>343.31399999999996</v>
      </c>
      <c r="AA81" s="27">
        <f t="shared" si="9"/>
        <v>5.9919596681918117</v>
      </c>
      <c r="AB81" s="7"/>
      <c r="AC81" s="28">
        <f t="shared" ca="1" si="0"/>
        <v>-0.16594135794969134</v>
      </c>
      <c r="AD81" s="27">
        <f t="shared" ca="1" si="10"/>
        <v>1.4641584776313721E-2</v>
      </c>
      <c r="AE81" s="7">
        <v>88</v>
      </c>
    </row>
    <row r="82" spans="1:31" s="26" customFormat="1" x14ac:dyDescent="0.25">
      <c r="A82" s="26">
        <v>62</v>
      </c>
      <c r="B82" s="26">
        <v>609</v>
      </c>
      <c r="C82" s="26">
        <v>13026</v>
      </c>
      <c r="D82" s="26">
        <v>11235</v>
      </c>
      <c r="E82" s="26">
        <v>13319</v>
      </c>
      <c r="F82" s="26">
        <v>15066</v>
      </c>
      <c r="G82" s="27"/>
      <c r="H82" s="7"/>
      <c r="I82" s="28">
        <f t="shared" si="1"/>
        <v>-293</v>
      </c>
      <c r="J82" s="27">
        <f t="shared" si="1"/>
        <v>-3831</v>
      </c>
      <c r="K82" s="7"/>
      <c r="L82" s="124">
        <f t="shared" si="2"/>
        <v>7.1375164119856685E-2</v>
      </c>
      <c r="M82" s="27">
        <f t="shared" ca="1" si="3"/>
        <v>3.4979626026350112E-6</v>
      </c>
      <c r="N82" s="44"/>
      <c r="O82" s="44"/>
      <c r="P82" s="7"/>
      <c r="Q82" s="28">
        <f t="shared" ca="1" si="4"/>
        <v>-274.39148067463827</v>
      </c>
      <c r="R82" s="27">
        <f t="shared" ca="1" si="5"/>
        <v>-3852.3545376118786</v>
      </c>
      <c r="S82" s="7"/>
      <c r="T82" s="28">
        <f t="shared" ca="1" si="6"/>
        <v>7.1283548591985588E-2</v>
      </c>
      <c r="U82" s="27">
        <f t="shared" ca="1" si="7"/>
        <v>-1.0018582137730785</v>
      </c>
      <c r="V82" s="7"/>
      <c r="W82" s="28">
        <f t="shared" ca="1" si="8"/>
        <v>7.3245448216627818E-2</v>
      </c>
      <c r="X82" s="27">
        <f t="shared" ca="1" si="11"/>
        <v>348.55741509558322</v>
      </c>
      <c r="Y82" s="7"/>
      <c r="Z82" s="28">
        <f t="shared" si="12"/>
        <v>348.79499999999996</v>
      </c>
      <c r="AA82" s="27">
        <f t="shared" si="9"/>
        <v>6.0876211644936209</v>
      </c>
      <c r="AB82" s="7"/>
      <c r="AC82" s="28">
        <f t="shared" ca="1" si="0"/>
        <v>-0.2375849044167353</v>
      </c>
      <c r="AD82" s="27">
        <f t="shared" ca="1" si="10"/>
        <v>6.3647095668670772E-3</v>
      </c>
      <c r="AE82" s="7">
        <v>87</v>
      </c>
    </row>
    <row r="83" spans="1:31" s="26" customFormat="1" x14ac:dyDescent="0.25">
      <c r="A83" s="26">
        <v>63</v>
      </c>
      <c r="B83" s="26">
        <v>633</v>
      </c>
      <c r="C83" s="26">
        <v>13215</v>
      </c>
      <c r="D83" s="26">
        <v>11234</v>
      </c>
      <c r="E83" s="26">
        <v>13128</v>
      </c>
      <c r="F83" s="26">
        <v>15076</v>
      </c>
      <c r="G83" s="27"/>
      <c r="H83" s="7"/>
      <c r="I83" s="28">
        <f t="shared" si="1"/>
        <v>87</v>
      </c>
      <c r="J83" s="27">
        <f t="shared" si="1"/>
        <v>-3842</v>
      </c>
      <c r="K83" s="7"/>
      <c r="L83" s="124">
        <f t="shared" si="2"/>
        <v>-2.8143856812179527E-2</v>
      </c>
      <c r="M83" s="27">
        <f t="shared" ca="1" si="3"/>
        <v>7.157593612730903E-6</v>
      </c>
      <c r="N83" s="44"/>
      <c r="O83" s="44"/>
      <c r="P83" s="7"/>
      <c r="Q83" s="28">
        <f t="shared" ca="1" si="4"/>
        <v>105.60851932536173</v>
      </c>
      <c r="R83" s="27">
        <f t="shared" ca="1" si="5"/>
        <v>-3863.3545376118786</v>
      </c>
      <c r="S83" s="7"/>
      <c r="T83" s="28">
        <f t="shared" ca="1" si="6"/>
        <v>-2.743580085120657E-2</v>
      </c>
      <c r="U83" s="27">
        <f t="shared" ca="1" si="7"/>
        <v>-1.0047189162977053</v>
      </c>
      <c r="V83" s="7"/>
      <c r="W83" s="28">
        <f t="shared" ca="1" si="8"/>
        <v>-2.5468488872487698E-2</v>
      </c>
      <c r="X83" s="27">
        <f t="shared" ca="1" si="11"/>
        <v>354.19091926623321</v>
      </c>
      <c r="Y83" s="7"/>
      <c r="Z83" s="28">
        <f t="shared" si="12"/>
        <v>354.49199999999996</v>
      </c>
      <c r="AA83" s="27">
        <f t="shared" si="9"/>
        <v>6.1870525719797378</v>
      </c>
      <c r="AB83" s="7"/>
      <c r="AC83" s="28">
        <f t="shared" ca="1" si="0"/>
        <v>-0.30108073376675293</v>
      </c>
      <c r="AD83" s="27">
        <f t="shared" ca="1" si="10"/>
        <v>4.9481672000354138E-2</v>
      </c>
      <c r="AE83" s="7">
        <v>86</v>
      </c>
    </row>
    <row r="84" spans="1:31" s="26" customFormat="1" x14ac:dyDescent="0.25">
      <c r="A84" s="26">
        <v>64</v>
      </c>
      <c r="B84" s="26">
        <v>636</v>
      </c>
      <c r="C84" s="26">
        <v>13415</v>
      </c>
      <c r="D84" s="26">
        <v>11246</v>
      </c>
      <c r="E84" s="26">
        <v>12940</v>
      </c>
      <c r="F84" s="26">
        <v>15062</v>
      </c>
      <c r="G84" s="27"/>
      <c r="H84" s="7"/>
      <c r="I84" s="28">
        <f t="shared" si="1"/>
        <v>475</v>
      </c>
      <c r="J84" s="27">
        <f t="shared" si="1"/>
        <v>-3816</v>
      </c>
      <c r="K84" s="7"/>
      <c r="L84" s="124">
        <f t="shared" si="2"/>
        <v>-0.12786029612112604</v>
      </c>
      <c r="M84" s="27">
        <f t="shared" ca="1" si="3"/>
        <v>2.4986829841410221E-6</v>
      </c>
      <c r="N84" s="44"/>
      <c r="O84" s="44"/>
      <c r="P84" s="7"/>
      <c r="Q84" s="28">
        <f t="shared" ca="1" si="4"/>
        <v>493.60851932536173</v>
      </c>
      <c r="R84" s="27">
        <f t="shared" ca="1" si="5"/>
        <v>-3837.3545376118786</v>
      </c>
      <c r="S84" s="7"/>
      <c r="T84" s="28">
        <f t="shared" ca="1" si="6"/>
        <v>-0.12823345238793962</v>
      </c>
      <c r="U84" s="27">
        <f t="shared" ca="1" si="7"/>
        <v>-0.99795725578495098</v>
      </c>
      <c r="V84" s="7"/>
      <c r="W84" s="28">
        <f t="shared" ca="1" si="8"/>
        <v>-0.12627957382288987</v>
      </c>
      <c r="X84" s="27">
        <f ca="1">IF(MOD(ATAN2(U84,W84)*180/PI()-$J$9+360,360)&lt;355,MOD(ATAN2(U84,W84)*180/PI()-$J$9+360,360)+360,MOD(ATAN2(U84,W84)*180/PI()-$J$9+360,360))</f>
        <v>359.95061535718344</v>
      </c>
      <c r="Y84" s="7"/>
      <c r="Z84" s="28">
        <f t="shared" si="12"/>
        <v>360.21599999999995</v>
      </c>
      <c r="AA84" s="27">
        <f t="shared" si="9"/>
        <v>6.286955218363893</v>
      </c>
      <c r="AB84" s="7"/>
      <c r="AC84" s="28">
        <f t="shared" ref="AC84:AC147" ca="1" si="13">X84-Z84</f>
        <v>-0.26538464281651386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13370</v>
      </c>
      <c r="D85" s="26">
        <v>11204</v>
      </c>
      <c r="E85" s="26">
        <v>12892</v>
      </c>
      <c r="F85" s="26">
        <v>15003</v>
      </c>
      <c r="G85" s="27"/>
      <c r="H85" s="7"/>
      <c r="I85" s="28">
        <f t="shared" ref="I85:J148" si="14">C85-E85</f>
        <v>478</v>
      </c>
      <c r="J85" s="27">
        <f t="shared" si="14"/>
        <v>-3799</v>
      </c>
      <c r="K85" s="7"/>
      <c r="L85" s="124">
        <f>$O$3*SIN(2*PI()/$O$4*($Z85+$O$5))+$O$6</f>
        <v>-0.12839258419036062</v>
      </c>
      <c r="M85" s="27">
        <f t="shared" ref="M85:M148" ca="1" si="15">(W85-L85)^2</f>
        <v>1.7555946646492976E-6</v>
      </c>
      <c r="N85" s="44"/>
      <c r="O85" s="44"/>
      <c r="P85" s="7"/>
      <c r="Q85" s="28">
        <f t="shared" ref="Q85:Q148" ca="1" si="16">I85-$J$4</f>
        <v>496.60851932536173</v>
      </c>
      <c r="R85" s="27">
        <f t="shared" ref="R85:R148" ca="1" si="17">J85-$J$3</f>
        <v>-3820.3545376118786</v>
      </c>
      <c r="S85" s="7"/>
      <c r="T85" s="28">
        <f t="shared" ref="T85:T148" ca="1" si="18">Q85/$J$7</f>
        <v>-0.12901281567301745</v>
      </c>
      <c r="U85" s="27">
        <f t="shared" ref="U85:U148" ca="1" si="19">R85/$J$6</f>
        <v>-0.99353617006507322</v>
      </c>
      <c r="V85" s="7"/>
      <c r="W85" s="28">
        <f t="shared" ref="W85:W148" ca="1" si="20">(T85-U85*SIN(-$J$11*PI()/180))/(COS(-$J$11*PI()/180))</f>
        <v>-0.12706759563771222</v>
      </c>
      <c r="X85" s="27">
        <f ca="1">IF(MOD(ATAN2(U85,W85)*180/PI()-$J$9+360,360)&lt;355,MOD(ATAN2(U85,W85)*180/PI()-$J$9+360,360)+360,MOD(ATAN2(U85,W85)*180/PI()-$J$9+360,360))</f>
        <v>360.02708368719141</v>
      </c>
      <c r="Y85" s="7"/>
      <c r="Z85" s="28">
        <f t="shared" si="12"/>
        <v>360.21599999999995</v>
      </c>
      <c r="AA85" s="27">
        <f t="shared" ref="AA85:AA148" si="21">Z85*PI()/180</f>
        <v>6.286955218363893</v>
      </c>
      <c r="AB85" s="7"/>
      <c r="AC85" s="28">
        <f t="shared" ca="1" si="13"/>
        <v>-0.18891631280854426</v>
      </c>
      <c r="AD85" s="27"/>
      <c r="AE85" s="7"/>
    </row>
    <row r="86" spans="1:31" s="26" customFormat="1" x14ac:dyDescent="0.25">
      <c r="A86" s="26">
        <v>1</v>
      </c>
      <c r="B86" s="26">
        <v>-616</v>
      </c>
      <c r="C86" s="26">
        <v>13178</v>
      </c>
      <c r="D86" s="26">
        <v>11192</v>
      </c>
      <c r="E86" s="26">
        <v>13076</v>
      </c>
      <c r="F86" s="26">
        <v>15018</v>
      </c>
      <c r="G86" s="27"/>
      <c r="H86" s="7"/>
      <c r="I86" s="28">
        <f t="shared" si="14"/>
        <v>102</v>
      </c>
      <c r="J86" s="27">
        <f t="shared" si="14"/>
        <v>-3826</v>
      </c>
      <c r="K86" s="7"/>
      <c r="L86" s="124">
        <f t="shared" ref="L86:L149" si="22">$O$3*SIN(2*PI()/$O$4*($Z86+$O$5))+$O$6</f>
        <v>-3.2098301265910949E-2</v>
      </c>
      <c r="M86" s="27">
        <f t="shared" ca="1" si="15"/>
        <v>7.4247568356635502E-6</v>
      </c>
      <c r="N86" s="44"/>
      <c r="O86" s="44"/>
      <c r="P86" s="7"/>
      <c r="Q86" s="28">
        <f t="shared" ca="1" si="16"/>
        <v>120.60851932536173</v>
      </c>
      <c r="R86" s="27">
        <f t="shared" ca="1" si="17"/>
        <v>-3847.3545376118786</v>
      </c>
      <c r="S86" s="7"/>
      <c r="T86" s="28">
        <f t="shared" ca="1" si="18"/>
        <v>-3.1332617276595733E-2</v>
      </c>
      <c r="U86" s="27">
        <f t="shared" ca="1" si="19"/>
        <v>-1.0005578944437026</v>
      </c>
      <c r="V86" s="7"/>
      <c r="W86" s="28">
        <f t="shared" ca="1" si="20"/>
        <v>-2.9373460566775759E-2</v>
      </c>
      <c r="X86" s="27">
        <f ca="1">MOD(ATAN2(U86,W86)*180/PI()-$J$9+360,360)</f>
        <v>354.42040093823357</v>
      </c>
      <c r="Y86" s="7"/>
      <c r="Z86" s="28">
        <f t="shared" ref="Z86:Z149" si="23">360/40000*B86+Z85</f>
        <v>354.67199999999997</v>
      </c>
      <c r="AA86" s="27">
        <f t="shared" si="21"/>
        <v>6.1901941646333274</v>
      </c>
      <c r="AB86" s="7"/>
      <c r="AC86" s="28">
        <f t="shared" ca="1" si="13"/>
        <v>-0.25159906176639879</v>
      </c>
      <c r="AD86" s="27"/>
      <c r="AE86" s="7"/>
    </row>
    <row r="87" spans="1:31" s="26" customFormat="1" x14ac:dyDescent="0.25">
      <c r="A87" s="26">
        <v>2</v>
      </c>
      <c r="B87" s="26">
        <v>-617</v>
      </c>
      <c r="C87" s="26">
        <v>12989</v>
      </c>
      <c r="D87" s="26">
        <v>11191</v>
      </c>
      <c r="E87" s="26">
        <v>13259</v>
      </c>
      <c r="F87" s="26">
        <v>15012</v>
      </c>
      <c r="G87" s="27"/>
      <c r="H87" s="7"/>
      <c r="I87" s="28">
        <f t="shared" si="14"/>
        <v>-270</v>
      </c>
      <c r="J87" s="27">
        <f t="shared" si="14"/>
        <v>-3821</v>
      </c>
      <c r="K87" s="7"/>
      <c r="L87" s="124">
        <f t="shared" si="22"/>
        <v>6.464832475412903E-2</v>
      </c>
      <c r="M87" s="27">
        <f t="shared" ca="1" si="15"/>
        <v>6.8481714438052198E-6</v>
      </c>
      <c r="N87" s="44"/>
      <c r="O87" s="44"/>
      <c r="P87" s="7"/>
      <c r="Q87" s="28">
        <f t="shared" ca="1" si="16"/>
        <v>-251.39148067463827</v>
      </c>
      <c r="R87" s="27">
        <f t="shared" ca="1" si="17"/>
        <v>-3842.3545376118786</v>
      </c>
      <c r="S87" s="7"/>
      <c r="T87" s="28">
        <f t="shared" ca="1" si="18"/>
        <v>6.5308430073055534E-2</v>
      </c>
      <c r="U87" s="27">
        <f t="shared" ca="1" si="19"/>
        <v>-0.99925757511432678</v>
      </c>
      <c r="V87" s="7"/>
      <c r="W87" s="28">
        <f t="shared" ca="1" si="20"/>
        <v>6.7265225868769249E-2</v>
      </c>
      <c r="X87" s="27">
        <f ca="1">MOD(ATAN2(U87,W87)*180/PI()-$J$9+360,360)</f>
        <v>348.8877798051501</v>
      </c>
      <c r="Y87" s="7"/>
      <c r="Z87" s="28">
        <f t="shared" si="23"/>
        <v>349.11899999999997</v>
      </c>
      <c r="AA87" s="27">
        <f t="shared" si="21"/>
        <v>6.0932760312700829</v>
      </c>
      <c r="AB87" s="7"/>
      <c r="AC87" s="28">
        <f t="shared" ca="1" si="13"/>
        <v>-0.23122019484986822</v>
      </c>
      <c r="AD87" s="27"/>
      <c r="AE87" s="7"/>
    </row>
    <row r="88" spans="1:31" s="26" customFormat="1" x14ac:dyDescent="0.25">
      <c r="A88" s="26">
        <v>3</v>
      </c>
      <c r="B88" s="26">
        <v>-629</v>
      </c>
      <c r="C88" s="26">
        <v>12809</v>
      </c>
      <c r="D88" s="26">
        <v>11217</v>
      </c>
      <c r="E88" s="26">
        <v>13452</v>
      </c>
      <c r="F88" s="26">
        <v>14995</v>
      </c>
      <c r="G88" s="27"/>
      <c r="H88" s="7"/>
      <c r="I88" s="28">
        <f t="shared" si="14"/>
        <v>-643</v>
      </c>
      <c r="J88" s="27">
        <f t="shared" si="14"/>
        <v>-3778</v>
      </c>
      <c r="K88" s="7"/>
      <c r="L88" s="124">
        <f t="shared" si="22"/>
        <v>0.16264113705948577</v>
      </c>
      <c r="M88" s="27">
        <f t="shared" ca="1" si="15"/>
        <v>2.2596477714340693E-6</v>
      </c>
      <c r="N88" s="44"/>
      <c r="O88" s="44"/>
      <c r="P88" s="7"/>
      <c r="Q88" s="28">
        <f t="shared" ca="1" si="16"/>
        <v>-624.39148067463827</v>
      </c>
      <c r="R88" s="27">
        <f t="shared" ca="1" si="17"/>
        <v>-3799.3545376118786</v>
      </c>
      <c r="S88" s="7"/>
      <c r="T88" s="28">
        <f t="shared" ca="1" si="18"/>
        <v>0.16220926518439943</v>
      </c>
      <c r="U88" s="27">
        <f t="shared" ca="1" si="19"/>
        <v>-0.98807482888169473</v>
      </c>
      <c r="V88" s="7"/>
      <c r="W88" s="28">
        <f t="shared" ca="1" si="20"/>
        <v>0.16414434954327975</v>
      </c>
      <c r="X88" s="27">
        <f t="shared" ref="X88:X148" ca="1" si="24">MOD(ATAN2(U88,W88)*180/PI()-$J$9+360,360)</f>
        <v>343.30670022682659</v>
      </c>
      <c r="Y88" s="7"/>
      <c r="Z88" s="28">
        <f t="shared" si="23"/>
        <v>343.45799999999997</v>
      </c>
      <c r="AA88" s="27">
        <f t="shared" si="21"/>
        <v>5.9944729423146832</v>
      </c>
      <c r="AB88" s="7"/>
      <c r="AC88" s="28">
        <f t="shared" ca="1" si="13"/>
        <v>-0.15129977317337762</v>
      </c>
      <c r="AD88" s="27"/>
      <c r="AE88" s="7"/>
    </row>
    <row r="89" spans="1:31" s="26" customFormat="1" x14ac:dyDescent="0.25">
      <c r="A89" s="26">
        <v>4</v>
      </c>
      <c r="B89" s="26">
        <v>-612</v>
      </c>
      <c r="C89" s="26">
        <v>12623</v>
      </c>
      <c r="D89" s="26">
        <v>11257</v>
      </c>
      <c r="E89" s="26">
        <v>13630</v>
      </c>
      <c r="F89" s="26">
        <v>14954</v>
      </c>
      <c r="G89" s="27"/>
      <c r="H89" s="7"/>
      <c r="I89" s="28">
        <f t="shared" si="14"/>
        <v>-1007</v>
      </c>
      <c r="J89" s="27">
        <f t="shared" si="14"/>
        <v>-3697</v>
      </c>
      <c r="K89" s="7"/>
      <c r="L89" s="124">
        <f t="shared" si="22"/>
        <v>0.25646618413390515</v>
      </c>
      <c r="M89" s="27">
        <f t="shared" ca="1" si="15"/>
        <v>4.8393124164972843E-6</v>
      </c>
      <c r="N89" s="44"/>
      <c r="O89" s="44"/>
      <c r="P89" s="7"/>
      <c r="Q89" s="28">
        <f t="shared" ca="1" si="16"/>
        <v>-988.39148067463827</v>
      </c>
      <c r="R89" s="27">
        <f t="shared" ca="1" si="17"/>
        <v>-3718.3545376118786</v>
      </c>
      <c r="S89" s="7"/>
      <c r="T89" s="28">
        <f t="shared" ca="1" si="18"/>
        <v>0.25677201044050979</v>
      </c>
      <c r="U89" s="27">
        <f t="shared" ca="1" si="19"/>
        <v>-0.96700965574580633</v>
      </c>
      <c r="V89" s="7"/>
      <c r="W89" s="28">
        <f t="shared" ca="1" si="20"/>
        <v>0.25866602785937687</v>
      </c>
      <c r="X89" s="27">
        <f t="shared" ca="1" si="24"/>
        <v>337.76336315716071</v>
      </c>
      <c r="Y89" s="7"/>
      <c r="Z89" s="28">
        <f t="shared" si="23"/>
        <v>337.95</v>
      </c>
      <c r="AA89" s="27">
        <f t="shared" si="21"/>
        <v>5.8983402071148365</v>
      </c>
      <c r="AB89" s="7"/>
      <c r="AC89" s="28">
        <f t="shared" ca="1" si="13"/>
        <v>-0.18663684283927751</v>
      </c>
      <c r="AD89" s="27"/>
      <c r="AE89" s="7"/>
    </row>
    <row r="90" spans="1:31" s="26" customFormat="1" x14ac:dyDescent="0.25">
      <c r="A90" s="26">
        <v>5</v>
      </c>
      <c r="B90" s="26">
        <v>-616</v>
      </c>
      <c r="C90" s="26">
        <v>12448</v>
      </c>
      <c r="D90" s="26">
        <v>11314</v>
      </c>
      <c r="E90" s="26">
        <v>13806</v>
      </c>
      <c r="F90" s="26">
        <v>14895</v>
      </c>
      <c r="G90" s="27"/>
      <c r="H90" s="7"/>
      <c r="I90" s="28">
        <f t="shared" si="14"/>
        <v>-1358</v>
      </c>
      <c r="J90" s="27">
        <f t="shared" si="14"/>
        <v>-3581</v>
      </c>
      <c r="K90" s="7"/>
      <c r="L90" s="124">
        <f t="shared" si="22"/>
        <v>0.34850608649061537</v>
      </c>
      <c r="M90" s="27">
        <f t="shared" ca="1" si="15"/>
        <v>1.6552083285267691E-6</v>
      </c>
      <c r="N90" s="44"/>
      <c r="O90" s="44"/>
      <c r="P90" s="7"/>
      <c r="Q90" s="28">
        <f t="shared" ca="1" si="16"/>
        <v>-1339.3914806746384</v>
      </c>
      <c r="R90" s="27">
        <f t="shared" ca="1" si="17"/>
        <v>-3602.3545376118786</v>
      </c>
      <c r="S90" s="7"/>
      <c r="T90" s="28">
        <f t="shared" ca="1" si="18"/>
        <v>0.34795751479461628</v>
      </c>
      <c r="U90" s="27">
        <f t="shared" ca="1" si="19"/>
        <v>-0.93684224730428722</v>
      </c>
      <c r="V90" s="7"/>
      <c r="W90" s="28">
        <f t="shared" ca="1" si="20"/>
        <v>0.34979263549027562</v>
      </c>
      <c r="X90" s="27">
        <f t="shared" ca="1" si="24"/>
        <v>332.26451721542708</v>
      </c>
      <c r="Y90" s="7"/>
      <c r="Z90" s="28">
        <f t="shared" si="23"/>
        <v>332.40600000000001</v>
      </c>
      <c r="AA90" s="27">
        <f t="shared" si="21"/>
        <v>5.8015791533842709</v>
      </c>
      <c r="AB90" s="7"/>
      <c r="AC90" s="28">
        <f t="shared" ca="1" si="13"/>
        <v>-0.14148278457292918</v>
      </c>
      <c r="AD90" s="27"/>
      <c r="AE90" s="7"/>
    </row>
    <row r="91" spans="1:31" s="26" customFormat="1" x14ac:dyDescent="0.25">
      <c r="A91" s="26">
        <v>6</v>
      </c>
      <c r="B91" s="26">
        <v>-624</v>
      </c>
      <c r="C91" s="26">
        <v>12270</v>
      </c>
      <c r="D91" s="26">
        <v>11380</v>
      </c>
      <c r="E91" s="26">
        <v>13970</v>
      </c>
      <c r="F91" s="26">
        <v>14812</v>
      </c>
      <c r="G91" s="27"/>
      <c r="H91" s="7"/>
      <c r="I91" s="28">
        <f t="shared" si="14"/>
        <v>-1700</v>
      </c>
      <c r="J91" s="27">
        <f t="shared" si="14"/>
        <v>-3432</v>
      </c>
      <c r="K91" s="7"/>
      <c r="L91" s="124">
        <f t="shared" si="22"/>
        <v>0.43840821724136003</v>
      </c>
      <c r="M91" s="27">
        <f t="shared" ca="1" si="15"/>
        <v>2.437554905854942E-8</v>
      </c>
      <c r="N91" s="44"/>
      <c r="O91" s="44"/>
      <c r="P91" s="7"/>
      <c r="Q91" s="28">
        <f t="shared" ca="1" si="16"/>
        <v>-1681.3914806746384</v>
      </c>
      <c r="R91" s="27">
        <f t="shared" ca="1" si="17"/>
        <v>-3453.3545376118786</v>
      </c>
      <c r="S91" s="7"/>
      <c r="T91" s="28">
        <f t="shared" ca="1" si="18"/>
        <v>0.43680492929348924</v>
      </c>
      <c r="U91" s="27">
        <f t="shared" ca="1" si="19"/>
        <v>-0.89809273128888767</v>
      </c>
      <c r="V91" s="7"/>
      <c r="W91" s="28">
        <f t="shared" ca="1" si="20"/>
        <v>0.43856434394970473</v>
      </c>
      <c r="X91" s="27">
        <f t="shared" ca="1" si="24"/>
        <v>326.71126804076675</v>
      </c>
      <c r="Y91" s="7"/>
      <c r="Z91" s="28">
        <f t="shared" si="23"/>
        <v>326.79000000000002</v>
      </c>
      <c r="AA91" s="27">
        <f t="shared" si="21"/>
        <v>5.7035614625922699</v>
      </c>
      <c r="AB91" s="7"/>
      <c r="AC91" s="28">
        <f t="shared" ca="1" si="13"/>
        <v>-7.873195923326648E-2</v>
      </c>
      <c r="AD91" s="27"/>
      <c r="AE91" s="7"/>
    </row>
    <row r="92" spans="1:31" s="26" customFormat="1" x14ac:dyDescent="0.25">
      <c r="A92" s="26">
        <v>7</v>
      </c>
      <c r="B92" s="26">
        <v>-645</v>
      </c>
      <c r="C92" s="26">
        <v>12107</v>
      </c>
      <c r="D92" s="26">
        <v>11486</v>
      </c>
      <c r="E92" s="26">
        <v>14149</v>
      </c>
      <c r="F92" s="26">
        <v>14726</v>
      </c>
      <c r="G92" s="27"/>
      <c r="H92" s="7"/>
      <c r="I92" s="28">
        <f t="shared" si="14"/>
        <v>-2042</v>
      </c>
      <c r="J92" s="27">
        <f t="shared" si="14"/>
        <v>-3240</v>
      </c>
      <c r="K92" s="7"/>
      <c r="L92" s="124">
        <f t="shared" si="22"/>
        <v>0.52689697487608833</v>
      </c>
      <c r="M92" s="27">
        <f t="shared" ca="1" si="15"/>
        <v>1.7403942384179801E-7</v>
      </c>
      <c r="N92" s="44"/>
      <c r="O92" s="44"/>
      <c r="P92" s="7"/>
      <c r="Q92" s="28">
        <f t="shared" ca="1" si="16"/>
        <v>-2023.3914806746384</v>
      </c>
      <c r="R92" s="27">
        <f t="shared" ca="1" si="17"/>
        <v>-3261.3545376118786</v>
      </c>
      <c r="S92" s="7"/>
      <c r="T92" s="28">
        <f t="shared" ca="1" si="18"/>
        <v>0.52565234379236214</v>
      </c>
      <c r="U92" s="27">
        <f t="shared" ca="1" si="19"/>
        <v>-0.84816046904085596</v>
      </c>
      <c r="V92" s="7"/>
      <c r="W92" s="28">
        <f t="shared" ca="1" si="20"/>
        <v>0.52731415520141756</v>
      </c>
      <c r="X92" s="27">
        <f t="shared" ca="1" si="24"/>
        <v>320.86900706625465</v>
      </c>
      <c r="Y92" s="7"/>
      <c r="Z92" s="28">
        <f t="shared" si="23"/>
        <v>320.98500000000001</v>
      </c>
      <c r="AA92" s="27">
        <f t="shared" si="21"/>
        <v>5.6022450995139987</v>
      </c>
      <c r="AB92" s="7"/>
      <c r="AC92" s="28">
        <f t="shared" ca="1" si="13"/>
        <v>-0.11599293374536046</v>
      </c>
      <c r="AD92" s="27"/>
      <c r="AE92" s="7"/>
    </row>
    <row r="93" spans="1:31" s="26" customFormat="1" x14ac:dyDescent="0.25">
      <c r="A93" s="26">
        <v>8</v>
      </c>
      <c r="B93" s="26">
        <v>-641</v>
      </c>
      <c r="C93" s="26">
        <v>11945</v>
      </c>
      <c r="D93" s="26">
        <v>11598</v>
      </c>
      <c r="E93" s="26">
        <v>14305</v>
      </c>
      <c r="F93" s="26">
        <v>14614</v>
      </c>
      <c r="G93" s="27"/>
      <c r="H93" s="7"/>
      <c r="I93" s="28">
        <f t="shared" si="14"/>
        <v>-2360</v>
      </c>
      <c r="J93" s="27">
        <f t="shared" si="14"/>
        <v>-3016</v>
      </c>
      <c r="K93" s="7"/>
      <c r="L93" s="124">
        <f t="shared" si="22"/>
        <v>0.60947910756807178</v>
      </c>
      <c r="M93" s="27">
        <f t="shared" ca="1" si="15"/>
        <v>1.1131902266586955E-7</v>
      </c>
      <c r="N93" s="44"/>
      <c r="O93" s="44"/>
      <c r="P93" s="7"/>
      <c r="Q93" s="28">
        <f t="shared" ca="1" si="16"/>
        <v>-2341.3914806746384</v>
      </c>
      <c r="R93" s="27">
        <f t="shared" ca="1" si="17"/>
        <v>-3037.3545376118786</v>
      </c>
      <c r="S93" s="7"/>
      <c r="T93" s="28">
        <f t="shared" ca="1" si="18"/>
        <v>0.60826485201061242</v>
      </c>
      <c r="U93" s="27">
        <f t="shared" ca="1" si="19"/>
        <v>-0.78990616308481909</v>
      </c>
      <c r="V93" s="7"/>
      <c r="W93" s="28">
        <f t="shared" ca="1" si="20"/>
        <v>0.60981275262298174</v>
      </c>
      <c r="X93" s="27">
        <f t="shared" ca="1" si="24"/>
        <v>315.07047031065485</v>
      </c>
      <c r="Y93" s="7"/>
      <c r="Z93" s="28">
        <f t="shared" si="23"/>
        <v>315.21600000000001</v>
      </c>
      <c r="AA93" s="27">
        <f t="shared" si="21"/>
        <v>5.5015570549664456</v>
      </c>
      <c r="AB93" s="7"/>
      <c r="AC93" s="28">
        <f t="shared" ca="1" si="13"/>
        <v>-0.1455296893451532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11795</v>
      </c>
      <c r="D94" s="26">
        <v>11714</v>
      </c>
      <c r="E94" s="26">
        <v>14442</v>
      </c>
      <c r="F94" s="26">
        <v>14485</v>
      </c>
      <c r="G94" s="27"/>
      <c r="H94" s="7"/>
      <c r="I94" s="28">
        <f t="shared" si="14"/>
        <v>-2647</v>
      </c>
      <c r="J94" s="27">
        <f t="shared" si="14"/>
        <v>-2771</v>
      </c>
      <c r="K94" s="7"/>
      <c r="L94" s="124">
        <f t="shared" si="22"/>
        <v>0.68451281472781222</v>
      </c>
      <c r="M94" s="27">
        <f t="shared" ca="1" si="15"/>
        <v>7.0540555453517385E-8</v>
      </c>
      <c r="N94" s="44"/>
      <c r="O94" s="44"/>
      <c r="P94" s="7"/>
      <c r="Q94" s="28">
        <f t="shared" ca="1" si="16"/>
        <v>-2628.3914806746384</v>
      </c>
      <c r="R94" s="27">
        <f t="shared" ca="1" si="17"/>
        <v>-2792.3545376118786</v>
      </c>
      <c r="S94" s="7"/>
      <c r="T94" s="28">
        <f t="shared" ca="1" si="18"/>
        <v>0.68282393961639176</v>
      </c>
      <c r="U94" s="27">
        <f t="shared" ca="1" si="19"/>
        <v>-0.72619051594540363</v>
      </c>
      <c r="V94" s="7"/>
      <c r="W94" s="28">
        <f t="shared" ca="1" si="20"/>
        <v>0.68424722000750793</v>
      </c>
      <c r="X94" s="27">
        <f t="shared" ca="1" si="24"/>
        <v>309.44219463513912</v>
      </c>
      <c r="Y94" s="7"/>
      <c r="Z94" s="28">
        <f t="shared" si="23"/>
        <v>309.55500000000001</v>
      </c>
      <c r="AA94" s="27">
        <f t="shared" si="21"/>
        <v>5.4027539660110468</v>
      </c>
      <c r="AB94" s="7"/>
      <c r="AC94" s="28">
        <f t="shared" ca="1" si="13"/>
        <v>-0.11280536486088977</v>
      </c>
      <c r="AD94" s="27"/>
      <c r="AE94" s="7"/>
    </row>
    <row r="95" spans="1:31" s="26" customFormat="1" x14ac:dyDescent="0.25">
      <c r="A95" s="26">
        <v>10</v>
      </c>
      <c r="B95" s="26">
        <v>-620</v>
      </c>
      <c r="C95" s="26">
        <v>11669</v>
      </c>
      <c r="D95" s="26">
        <v>11852</v>
      </c>
      <c r="E95" s="26">
        <v>14577</v>
      </c>
      <c r="F95" s="26">
        <v>14352</v>
      </c>
      <c r="G95" s="27"/>
      <c r="H95" s="7"/>
      <c r="I95" s="28">
        <f t="shared" si="14"/>
        <v>-2908</v>
      </c>
      <c r="J95" s="27">
        <f t="shared" si="14"/>
        <v>-2500</v>
      </c>
      <c r="K95" s="7"/>
      <c r="L95" s="124">
        <f t="shared" si="22"/>
        <v>0.75193618656831118</v>
      </c>
      <c r="M95" s="27">
        <f t="shared" ca="1" si="15"/>
        <v>4.9435527257995499E-10</v>
      </c>
      <c r="N95" s="44"/>
      <c r="O95" s="44"/>
      <c r="P95" s="7"/>
      <c r="Q95" s="28">
        <f t="shared" ca="1" si="16"/>
        <v>-2889.3914806746384</v>
      </c>
      <c r="R95" s="27">
        <f t="shared" ca="1" si="17"/>
        <v>-2521.3545376118786</v>
      </c>
      <c r="S95" s="7"/>
      <c r="T95" s="28">
        <f t="shared" ca="1" si="18"/>
        <v>0.75062854541816326</v>
      </c>
      <c r="U95" s="27">
        <f t="shared" ca="1" si="19"/>
        <v>-0.65571320829323398</v>
      </c>
      <c r="V95" s="7"/>
      <c r="W95" s="28">
        <f t="shared" ca="1" si="20"/>
        <v>0.7519139524667422</v>
      </c>
      <c r="X95" s="27">
        <f t="shared" ca="1" si="24"/>
        <v>303.82919016004485</v>
      </c>
      <c r="Y95" s="7"/>
      <c r="Z95" s="28">
        <f t="shared" si="23"/>
        <v>303.97500000000002</v>
      </c>
      <c r="AA95" s="27">
        <f t="shared" si="21"/>
        <v>5.305364593749764</v>
      </c>
      <c r="AB95" s="7"/>
      <c r="AC95" s="28">
        <f t="shared" ca="1" si="13"/>
        <v>-0.14580983995517727</v>
      </c>
      <c r="AD95" s="27"/>
      <c r="AE95" s="7"/>
    </row>
    <row r="96" spans="1:31" s="26" customFormat="1" x14ac:dyDescent="0.25">
      <c r="A96" s="26">
        <v>11</v>
      </c>
      <c r="B96" s="26">
        <v>-626</v>
      </c>
      <c r="C96" s="26">
        <v>11554</v>
      </c>
      <c r="D96" s="26">
        <v>12001</v>
      </c>
      <c r="E96" s="26">
        <v>14693</v>
      </c>
      <c r="F96" s="26">
        <v>14210</v>
      </c>
      <c r="G96" s="27"/>
      <c r="H96" s="7"/>
      <c r="I96" s="28">
        <f t="shared" si="14"/>
        <v>-3139</v>
      </c>
      <c r="J96" s="27">
        <f t="shared" si="14"/>
        <v>-2209</v>
      </c>
      <c r="K96" s="7"/>
      <c r="L96" s="124">
        <f t="shared" si="22"/>
        <v>0.8127742211614265</v>
      </c>
      <c r="M96" s="27">
        <f t="shared" ca="1" si="15"/>
        <v>9.947444740660897E-7</v>
      </c>
      <c r="N96" s="44"/>
      <c r="O96" s="44"/>
      <c r="P96" s="7"/>
      <c r="Q96" s="28">
        <f t="shared" ca="1" si="16"/>
        <v>-3120.3914806746384</v>
      </c>
      <c r="R96" s="27">
        <f t="shared" ca="1" si="17"/>
        <v>-2230.3545376118786</v>
      </c>
      <c r="S96" s="7"/>
      <c r="T96" s="28">
        <f t="shared" ca="1" si="18"/>
        <v>0.81063951836915638</v>
      </c>
      <c r="U96" s="27">
        <f t="shared" ca="1" si="19"/>
        <v>-0.58003462332356104</v>
      </c>
      <c r="V96" s="7"/>
      <c r="W96" s="28">
        <f t="shared" ca="1" si="20"/>
        <v>0.81177685238606501</v>
      </c>
      <c r="X96" s="27">
        <f t="shared" ca="1" si="24"/>
        <v>298.285591184331</v>
      </c>
      <c r="Y96" s="7"/>
      <c r="Z96" s="28">
        <f t="shared" si="23"/>
        <v>298.34100000000001</v>
      </c>
      <c r="AA96" s="27">
        <f t="shared" si="21"/>
        <v>5.2070327436924027</v>
      </c>
      <c r="AB96" s="7"/>
      <c r="AC96" s="28">
        <f t="shared" ca="1" si="13"/>
        <v>-5.5408815669011346E-2</v>
      </c>
      <c r="AD96" s="27"/>
      <c r="AE96" s="7"/>
    </row>
    <row r="97" spans="1:31" s="26" customFormat="1" x14ac:dyDescent="0.25">
      <c r="A97" s="26">
        <v>12</v>
      </c>
      <c r="B97" s="26">
        <v>-615</v>
      </c>
      <c r="C97" s="26">
        <v>11448</v>
      </c>
      <c r="D97" s="26">
        <v>12152</v>
      </c>
      <c r="E97" s="26">
        <v>14784</v>
      </c>
      <c r="F97" s="26">
        <v>14046</v>
      </c>
      <c r="G97" s="27"/>
      <c r="H97" s="7"/>
      <c r="I97" s="28">
        <f t="shared" si="14"/>
        <v>-3336</v>
      </c>
      <c r="J97" s="27">
        <f t="shared" si="14"/>
        <v>-1894</v>
      </c>
      <c r="K97" s="7"/>
      <c r="L97" s="124">
        <f t="shared" si="22"/>
        <v>0.86489367044189303</v>
      </c>
      <c r="M97" s="27">
        <f t="shared" ca="1" si="15"/>
        <v>4.4055519148660036E-6</v>
      </c>
      <c r="N97" s="44"/>
      <c r="O97" s="44"/>
      <c r="P97" s="7"/>
      <c r="Q97" s="28">
        <f t="shared" ca="1" si="16"/>
        <v>-3317.3914806746384</v>
      </c>
      <c r="R97" s="27">
        <f t="shared" ca="1" si="17"/>
        <v>-1915.3545376118786</v>
      </c>
      <c r="S97" s="7"/>
      <c r="T97" s="28">
        <f t="shared" ca="1" si="18"/>
        <v>0.86181770742260078</v>
      </c>
      <c r="U97" s="27">
        <f t="shared" ca="1" si="19"/>
        <v>-0.49811450557288406</v>
      </c>
      <c r="V97" s="7"/>
      <c r="W97" s="28">
        <f t="shared" ca="1" si="20"/>
        <v>0.86279472977697036</v>
      </c>
      <c r="X97" s="27">
        <f t="shared" ca="1" si="24"/>
        <v>292.7378377191842</v>
      </c>
      <c r="Y97" s="7"/>
      <c r="Z97" s="28">
        <f t="shared" si="23"/>
        <v>292.80599999999998</v>
      </c>
      <c r="AA97" s="27">
        <f t="shared" si="21"/>
        <v>5.1104287695945159</v>
      </c>
      <c r="AB97" s="7"/>
      <c r="AC97" s="28">
        <f t="shared" ca="1" si="13"/>
        <v>-6.8162280815784015E-2</v>
      </c>
      <c r="AD97" s="27"/>
      <c r="AE97" s="7"/>
    </row>
    <row r="98" spans="1:31" s="26" customFormat="1" x14ac:dyDescent="0.25">
      <c r="A98" s="26">
        <v>13</v>
      </c>
      <c r="B98" s="26">
        <v>-616</v>
      </c>
      <c r="C98" s="26">
        <v>11367</v>
      </c>
      <c r="D98" s="26">
        <v>12323</v>
      </c>
      <c r="E98" s="26">
        <v>14872</v>
      </c>
      <c r="F98" s="26">
        <v>13885</v>
      </c>
      <c r="G98" s="27"/>
      <c r="H98" s="7"/>
      <c r="I98" s="28">
        <f t="shared" si="14"/>
        <v>-3505</v>
      </c>
      <c r="J98" s="27">
        <f t="shared" si="14"/>
        <v>-1562</v>
      </c>
      <c r="K98" s="7"/>
      <c r="L98" s="124">
        <f t="shared" si="22"/>
        <v>0.90900687623695231</v>
      </c>
      <c r="M98" s="27">
        <f t="shared" ca="1" si="15"/>
        <v>6.1355160073777065E-6</v>
      </c>
      <c r="N98" s="44"/>
      <c r="O98" s="44"/>
      <c r="P98" s="7"/>
      <c r="Q98" s="28">
        <f t="shared" ca="1" si="16"/>
        <v>-3486.3914806746384</v>
      </c>
      <c r="R98" s="27">
        <f t="shared" ca="1" si="17"/>
        <v>-1583.3545376118786</v>
      </c>
      <c r="S98" s="7"/>
      <c r="T98" s="28">
        <f t="shared" ca="1" si="18"/>
        <v>0.90572183914865201</v>
      </c>
      <c r="U98" s="27">
        <f t="shared" ca="1" si="19"/>
        <v>-0.41177330210232932</v>
      </c>
      <c r="V98" s="7"/>
      <c r="W98" s="28">
        <f t="shared" ca="1" si="20"/>
        <v>0.90652987885960656</v>
      </c>
      <c r="X98" s="27">
        <f t="shared" ca="1" si="24"/>
        <v>287.16783299244332</v>
      </c>
      <c r="Y98" s="7"/>
      <c r="Z98" s="28">
        <f t="shared" si="23"/>
        <v>287.262</v>
      </c>
      <c r="AA98" s="27">
        <f t="shared" si="21"/>
        <v>5.0136677158639511</v>
      </c>
      <c r="AB98" s="7"/>
      <c r="AC98" s="28">
        <f t="shared" ca="1" si="13"/>
        <v>-9.4167007556677618E-2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11296</v>
      </c>
      <c r="D99" s="26">
        <v>12500</v>
      </c>
      <c r="E99" s="26">
        <v>14944</v>
      </c>
      <c r="F99" s="26">
        <v>13718</v>
      </c>
      <c r="G99" s="27"/>
      <c r="H99" s="7"/>
      <c r="I99" s="28">
        <f t="shared" si="14"/>
        <v>-3648</v>
      </c>
      <c r="J99" s="27">
        <f t="shared" si="14"/>
        <v>-1218</v>
      </c>
      <c r="K99" s="7"/>
      <c r="L99" s="124">
        <f t="shared" si="22"/>
        <v>0.94526711720763545</v>
      </c>
      <c r="M99" s="27">
        <f t="shared" ca="1" si="15"/>
        <v>3.1070931950024999E-6</v>
      </c>
      <c r="N99" s="44"/>
      <c r="O99" s="44"/>
      <c r="P99" s="7"/>
      <c r="Q99" s="28">
        <f t="shared" ca="1" si="16"/>
        <v>-3629.3914806746384</v>
      </c>
      <c r="R99" s="27">
        <f t="shared" ca="1" si="17"/>
        <v>-1239.3545376118786</v>
      </c>
      <c r="S99" s="7"/>
      <c r="T99" s="28">
        <f t="shared" ca="1" si="18"/>
        <v>0.9428714890706954</v>
      </c>
      <c r="U99" s="27">
        <f t="shared" ca="1" si="19"/>
        <v>-0.32231133224127262</v>
      </c>
      <c r="V99" s="7"/>
      <c r="W99" s="28">
        <f t="shared" ca="1" si="20"/>
        <v>0.94350442234039311</v>
      </c>
      <c r="X99" s="27">
        <f t="shared" ca="1" si="24"/>
        <v>281.59956989265311</v>
      </c>
      <c r="Y99" s="7"/>
      <c r="Z99" s="28">
        <f t="shared" si="23"/>
        <v>281.601</v>
      </c>
      <c r="AA99" s="27">
        <f t="shared" si="21"/>
        <v>4.9148646269085523</v>
      </c>
      <c r="AB99" s="7"/>
      <c r="AC99" s="28">
        <f t="shared" ca="1" si="13"/>
        <v>-1.4301073468914183E-3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11241</v>
      </c>
      <c r="D100" s="26">
        <v>12679</v>
      </c>
      <c r="E100" s="26">
        <v>14989</v>
      </c>
      <c r="F100" s="26">
        <v>13529</v>
      </c>
      <c r="G100" s="27"/>
      <c r="H100" s="7"/>
      <c r="I100" s="28">
        <f t="shared" si="14"/>
        <v>-3748</v>
      </c>
      <c r="J100" s="27">
        <f t="shared" si="14"/>
        <v>-850</v>
      </c>
      <c r="K100" s="7"/>
      <c r="L100" s="124">
        <f t="shared" si="22"/>
        <v>0.97251337810552063</v>
      </c>
      <c r="M100" s="27">
        <f t="shared" ca="1" si="15"/>
        <v>1.0352493833670676E-5</v>
      </c>
      <c r="N100" s="44"/>
      <c r="O100" s="44"/>
      <c r="P100" s="7"/>
      <c r="Q100" s="28">
        <f t="shared" ca="1" si="16"/>
        <v>-3729.3914806746384</v>
      </c>
      <c r="R100" s="27">
        <f t="shared" ca="1" si="17"/>
        <v>-871.35453761187853</v>
      </c>
      <c r="S100" s="7"/>
      <c r="T100" s="28">
        <f t="shared" ca="1" si="18"/>
        <v>0.96885026523995643</v>
      </c>
      <c r="U100" s="27">
        <f t="shared" ca="1" si="19"/>
        <v>-0.22660782959921189</v>
      </c>
      <c r="V100" s="7"/>
      <c r="W100" s="28">
        <f t="shared" ca="1" si="20"/>
        <v>0.96929584895512111</v>
      </c>
      <c r="X100" s="27">
        <f t="shared" ca="1" si="24"/>
        <v>275.89746525306077</v>
      </c>
      <c r="Y100" s="7"/>
      <c r="Z100" s="28">
        <f t="shared" si="23"/>
        <v>275.88600000000002</v>
      </c>
      <c r="AA100" s="27">
        <f t="shared" si="21"/>
        <v>4.8151190601570759</v>
      </c>
      <c r="AB100" s="7"/>
      <c r="AC100" s="28">
        <f t="shared" ca="1" si="13"/>
        <v>1.1465253060748637E-2</v>
      </c>
      <c r="AD100" s="27"/>
      <c r="AE100" s="7"/>
    </row>
    <row r="101" spans="1:31" s="26" customFormat="1" x14ac:dyDescent="0.25">
      <c r="A101" s="26">
        <v>16</v>
      </c>
      <c r="B101" s="26">
        <v>-639</v>
      </c>
      <c r="C101" s="26">
        <v>11200</v>
      </c>
      <c r="D101" s="26">
        <v>12865</v>
      </c>
      <c r="E101" s="26">
        <v>15018</v>
      </c>
      <c r="F101" s="26">
        <v>13341</v>
      </c>
      <c r="G101" s="27"/>
      <c r="H101" s="7"/>
      <c r="I101" s="28">
        <f t="shared" si="14"/>
        <v>-3818</v>
      </c>
      <c r="J101" s="27">
        <f t="shared" si="14"/>
        <v>-476</v>
      </c>
      <c r="K101" s="7"/>
      <c r="L101" s="124">
        <f t="shared" si="22"/>
        <v>0.99016512910081511</v>
      </c>
      <c r="M101" s="27">
        <f t="shared" ca="1" si="15"/>
        <v>8.2630764942226674E-6</v>
      </c>
      <c r="N101" s="44"/>
      <c r="O101" s="44"/>
      <c r="P101" s="7"/>
      <c r="Q101" s="28">
        <f t="shared" ca="1" si="16"/>
        <v>-3799.3914806746384</v>
      </c>
      <c r="R101" s="27">
        <f t="shared" ca="1" si="17"/>
        <v>-497.35453761187858</v>
      </c>
      <c r="S101" s="7"/>
      <c r="T101" s="28">
        <f t="shared" ca="1" si="18"/>
        <v>0.98703540855843919</v>
      </c>
      <c r="U101" s="27">
        <f t="shared" ca="1" si="19"/>
        <v>-0.12934394376190025</v>
      </c>
      <c r="V101" s="7"/>
      <c r="W101" s="28">
        <f t="shared" ca="1" si="20"/>
        <v>0.98729057235338036</v>
      </c>
      <c r="X101" s="27">
        <f t="shared" ca="1" si="24"/>
        <v>270.20260203514238</v>
      </c>
      <c r="Y101" s="7"/>
      <c r="Z101" s="28">
        <f t="shared" si="23"/>
        <v>270.13500000000005</v>
      </c>
      <c r="AA101" s="27">
        <f t="shared" si="21"/>
        <v>4.7147451748748832</v>
      </c>
      <c r="AB101" s="7"/>
      <c r="AC101" s="28">
        <f t="shared" ca="1" si="13"/>
        <v>6.7602035142328987E-2</v>
      </c>
      <c r="AD101" s="27"/>
      <c r="AE101" s="7"/>
    </row>
    <row r="102" spans="1:31" s="26" customFormat="1" x14ac:dyDescent="0.25">
      <c r="A102" s="26">
        <v>17</v>
      </c>
      <c r="B102" s="26">
        <v>-628</v>
      </c>
      <c r="C102" s="26">
        <v>11183</v>
      </c>
      <c r="D102" s="26">
        <v>13048</v>
      </c>
      <c r="E102" s="26">
        <v>15027</v>
      </c>
      <c r="F102" s="26">
        <v>13148</v>
      </c>
      <c r="G102" s="27"/>
      <c r="H102" s="7"/>
      <c r="I102" s="28">
        <f t="shared" si="14"/>
        <v>-3844</v>
      </c>
      <c r="J102" s="27">
        <f t="shared" si="14"/>
        <v>-100</v>
      </c>
      <c r="K102" s="7"/>
      <c r="L102" s="124">
        <f t="shared" si="22"/>
        <v>0.99779566132141273</v>
      </c>
      <c r="M102" s="27">
        <f t="shared" ca="1" si="15"/>
        <v>1.5539895961818261E-5</v>
      </c>
      <c r="N102" s="44"/>
      <c r="O102" s="44"/>
      <c r="P102" s="7"/>
      <c r="Q102" s="28">
        <f t="shared" ca="1" si="16"/>
        <v>-3825.3914806746384</v>
      </c>
      <c r="R102" s="27">
        <f t="shared" ca="1" si="17"/>
        <v>-121.35453761187857</v>
      </c>
      <c r="S102" s="7"/>
      <c r="T102" s="28">
        <f t="shared" ca="1" si="18"/>
        <v>0.99378989036244714</v>
      </c>
      <c r="U102" s="27">
        <f t="shared" ca="1" si="19"/>
        <v>-3.1559930192838238E-2</v>
      </c>
      <c r="V102" s="7"/>
      <c r="W102" s="28">
        <f t="shared" ca="1" si="20"/>
        <v>0.99385359384839578</v>
      </c>
      <c r="X102" s="27">
        <f t="shared" ca="1" si="24"/>
        <v>264.55766956805019</v>
      </c>
      <c r="Y102" s="7"/>
      <c r="Z102" s="28">
        <f t="shared" si="23"/>
        <v>264.48300000000006</v>
      </c>
      <c r="AA102" s="27">
        <f t="shared" si="21"/>
        <v>4.6160991655521633</v>
      </c>
      <c r="AB102" s="7"/>
      <c r="AC102" s="28">
        <f t="shared" ca="1" si="13"/>
        <v>7.4669568050126145E-2</v>
      </c>
      <c r="AD102" s="27"/>
      <c r="AE102" s="7"/>
    </row>
    <row r="103" spans="1:31" s="26" customFormat="1" x14ac:dyDescent="0.25">
      <c r="A103" s="26">
        <v>18</v>
      </c>
      <c r="B103" s="26">
        <v>-627</v>
      </c>
      <c r="C103" s="26">
        <v>11194</v>
      </c>
      <c r="D103" s="26">
        <v>13246</v>
      </c>
      <c r="E103" s="26">
        <v>15038</v>
      </c>
      <c r="F103" s="26">
        <v>12970</v>
      </c>
      <c r="G103" s="27"/>
      <c r="H103" s="7"/>
      <c r="I103" s="28">
        <f t="shared" si="14"/>
        <v>-3844</v>
      </c>
      <c r="J103" s="27">
        <f t="shared" si="14"/>
        <v>276</v>
      </c>
      <c r="K103" s="7"/>
      <c r="L103" s="124">
        <f t="shared" si="22"/>
        <v>0.99572917930156712</v>
      </c>
      <c r="M103" s="27">
        <f t="shared" ca="1" si="15"/>
        <v>4.2727317161286364E-6</v>
      </c>
      <c r="N103" s="44"/>
      <c r="O103" s="44"/>
      <c r="P103" s="7"/>
      <c r="Q103" s="28">
        <f t="shared" ca="1" si="16"/>
        <v>-3825.3914806746384</v>
      </c>
      <c r="R103" s="27">
        <f t="shared" ca="1" si="17"/>
        <v>254.64546238812142</v>
      </c>
      <c r="S103" s="7"/>
      <c r="T103" s="28">
        <f t="shared" ca="1" si="18"/>
        <v>0.99378989036244714</v>
      </c>
      <c r="U103" s="27">
        <f t="shared" ca="1" si="19"/>
        <v>6.622408337622375E-2</v>
      </c>
      <c r="V103" s="7"/>
      <c r="W103" s="28">
        <f t="shared" ca="1" si="20"/>
        <v>0.99366212059022663</v>
      </c>
      <c r="X103" s="27">
        <f t="shared" ca="1" si="24"/>
        <v>258.92592360043159</v>
      </c>
      <c r="Y103" s="7"/>
      <c r="Z103" s="28">
        <f t="shared" si="23"/>
        <v>258.84000000000009</v>
      </c>
      <c r="AA103" s="27">
        <f t="shared" si="21"/>
        <v>4.517610235862124</v>
      </c>
      <c r="AB103" s="7"/>
      <c r="AC103" s="28">
        <f t="shared" ca="1" si="13"/>
        <v>8.5923600431499381E-2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11208</v>
      </c>
      <c r="D104" s="26">
        <v>13433</v>
      </c>
      <c r="E104" s="26">
        <v>15010</v>
      </c>
      <c r="F104" s="26">
        <v>12785</v>
      </c>
      <c r="G104" s="27"/>
      <c r="H104" s="7"/>
      <c r="I104" s="28">
        <f t="shared" si="14"/>
        <v>-3802</v>
      </c>
      <c r="J104" s="27">
        <f t="shared" si="14"/>
        <v>648</v>
      </c>
      <c r="K104" s="7"/>
      <c r="L104" s="124">
        <f t="shared" si="22"/>
        <v>0.9840844995550676</v>
      </c>
      <c r="M104" s="27">
        <f t="shared" ca="1" si="15"/>
        <v>2.3192919737860415E-6</v>
      </c>
      <c r="N104" s="44"/>
      <c r="O104" s="44"/>
      <c r="P104" s="7"/>
      <c r="Q104" s="28">
        <f t="shared" ca="1" si="16"/>
        <v>-3783.3914806746384</v>
      </c>
      <c r="R104" s="27">
        <f t="shared" ca="1" si="17"/>
        <v>626.64546238812147</v>
      </c>
      <c r="S104" s="7"/>
      <c r="T104" s="28">
        <f t="shared" ca="1" si="18"/>
        <v>0.98287880437135744</v>
      </c>
      <c r="U104" s="27">
        <f t="shared" ca="1" si="19"/>
        <v>0.16296784148178511</v>
      </c>
      <c r="V104" s="7"/>
      <c r="W104" s="28">
        <f t="shared" ca="1" si="20"/>
        <v>0.98256157737262162</v>
      </c>
      <c r="X104" s="27">
        <f t="shared" ca="1" si="24"/>
        <v>253.32148997580157</v>
      </c>
      <c r="Y104" s="7"/>
      <c r="Z104" s="28">
        <f t="shared" si="23"/>
        <v>253.2240000000001</v>
      </c>
      <c r="AA104" s="27">
        <f t="shared" si="21"/>
        <v>4.4195925450701221</v>
      </c>
      <c r="AB104" s="7"/>
      <c r="AC104" s="28">
        <f t="shared" ca="1" si="13"/>
        <v>9.7489975801465789E-2</v>
      </c>
      <c r="AD104" s="27"/>
      <c r="AE104" s="7"/>
    </row>
    <row r="105" spans="1:31" s="26" customFormat="1" x14ac:dyDescent="0.25">
      <c r="A105" s="26">
        <v>20</v>
      </c>
      <c r="B105" s="26">
        <v>-607</v>
      </c>
      <c r="C105" s="26">
        <v>11251</v>
      </c>
      <c r="D105" s="26">
        <v>13610</v>
      </c>
      <c r="E105" s="26">
        <v>14974</v>
      </c>
      <c r="F105" s="26">
        <v>12607</v>
      </c>
      <c r="G105" s="27"/>
      <c r="H105" s="7"/>
      <c r="I105" s="28">
        <f t="shared" si="14"/>
        <v>-3723</v>
      </c>
      <c r="J105" s="27">
        <f t="shared" si="14"/>
        <v>1003</v>
      </c>
      <c r="K105" s="7"/>
      <c r="L105" s="124">
        <f t="shared" si="22"/>
        <v>0.96368508108202944</v>
      </c>
      <c r="M105" s="27">
        <f t="shared" ca="1" si="15"/>
        <v>3.3399591118138066E-6</v>
      </c>
      <c r="N105" s="44"/>
      <c r="O105" s="44"/>
      <c r="P105" s="7"/>
      <c r="Q105" s="28">
        <f t="shared" ca="1" si="16"/>
        <v>-3704.3914806746384</v>
      </c>
      <c r="R105" s="27">
        <f t="shared" ca="1" si="17"/>
        <v>981.64546238812147</v>
      </c>
      <c r="S105" s="7"/>
      <c r="T105" s="28">
        <f t="shared" ca="1" si="18"/>
        <v>0.96235557119764115</v>
      </c>
      <c r="U105" s="27">
        <f t="shared" ca="1" si="19"/>
        <v>0.25529051386746865</v>
      </c>
      <c r="V105" s="7"/>
      <c r="W105" s="28">
        <f t="shared" ca="1" si="20"/>
        <v>0.961857525580324</v>
      </c>
      <c r="X105" s="27">
        <f t="shared" ca="1" si="24"/>
        <v>247.87445483951569</v>
      </c>
      <c r="Y105" s="7"/>
      <c r="Z105" s="28">
        <f t="shared" si="23"/>
        <v>247.76100000000011</v>
      </c>
      <c r="AA105" s="27">
        <f t="shared" si="21"/>
        <v>4.3242452080336724</v>
      </c>
      <c r="AB105" s="7"/>
      <c r="AC105" s="28">
        <f t="shared" ca="1" si="13"/>
        <v>0.11345483951558322</v>
      </c>
      <c r="AD105" s="27"/>
      <c r="AE105" s="7"/>
    </row>
    <row r="106" spans="1:31" s="26" customFormat="1" x14ac:dyDescent="0.25">
      <c r="A106" s="26">
        <v>21</v>
      </c>
      <c r="B106" s="26">
        <v>-616</v>
      </c>
      <c r="C106" s="26">
        <v>11298</v>
      </c>
      <c r="D106" s="26">
        <v>13782</v>
      </c>
      <c r="E106" s="26">
        <v>14909</v>
      </c>
      <c r="F106" s="26">
        <v>12428</v>
      </c>
      <c r="G106" s="27"/>
      <c r="H106" s="7"/>
      <c r="I106" s="28">
        <f t="shared" si="14"/>
        <v>-3611</v>
      </c>
      <c r="J106" s="27">
        <f t="shared" si="14"/>
        <v>1354</v>
      </c>
      <c r="K106" s="7"/>
      <c r="L106" s="124">
        <f t="shared" si="22"/>
        <v>0.93402844968823584</v>
      </c>
      <c r="M106" s="27">
        <f t="shared" ca="1" si="15"/>
        <v>2.090775803986316E-6</v>
      </c>
      <c r="N106" s="44"/>
      <c r="O106" s="44"/>
      <c r="P106" s="7"/>
      <c r="Q106" s="28">
        <f t="shared" ca="1" si="16"/>
        <v>-3592.3914806746384</v>
      </c>
      <c r="R106" s="27">
        <f t="shared" ca="1" si="17"/>
        <v>1332.6454623881214</v>
      </c>
      <c r="S106" s="7"/>
      <c r="T106" s="28">
        <f t="shared" ca="1" si="18"/>
        <v>0.93325934188806869</v>
      </c>
      <c r="U106" s="27">
        <f t="shared" ca="1" si="19"/>
        <v>0.34657293078965151</v>
      </c>
      <c r="V106" s="7"/>
      <c r="W106" s="28">
        <f t="shared" ca="1" si="20"/>
        <v>0.93258249816623162</v>
      </c>
      <c r="X106" s="27">
        <f t="shared" ca="1" si="24"/>
        <v>242.35241650338776</v>
      </c>
      <c r="Y106" s="7"/>
      <c r="Z106" s="28">
        <f t="shared" si="23"/>
        <v>242.2170000000001</v>
      </c>
      <c r="AA106" s="27">
        <f t="shared" si="21"/>
        <v>4.2274841543031068</v>
      </c>
      <c r="AB106" s="7"/>
      <c r="AC106" s="28">
        <f t="shared" ca="1" si="13"/>
        <v>0.13541650338765976</v>
      </c>
      <c r="AD106" s="27"/>
      <c r="AE106" s="7"/>
    </row>
    <row r="107" spans="1:31" s="26" customFormat="1" x14ac:dyDescent="0.25">
      <c r="A107" s="26">
        <v>22</v>
      </c>
      <c r="B107" s="26">
        <v>-626</v>
      </c>
      <c r="C107" s="26">
        <v>11366</v>
      </c>
      <c r="D107" s="26">
        <v>13952</v>
      </c>
      <c r="E107" s="26">
        <v>14829</v>
      </c>
      <c r="F107" s="26">
        <v>12250</v>
      </c>
      <c r="G107" s="27"/>
      <c r="H107" s="7"/>
      <c r="I107" s="28">
        <f t="shared" si="14"/>
        <v>-3463</v>
      </c>
      <c r="J107" s="27">
        <f t="shared" si="14"/>
        <v>1702</v>
      </c>
      <c r="K107" s="7"/>
      <c r="L107" s="124">
        <f t="shared" si="22"/>
        <v>0.89493398451989037</v>
      </c>
      <c r="M107" s="27">
        <f t="shared" ca="1" si="15"/>
        <v>9.5523922767757138E-7</v>
      </c>
      <c r="N107" s="44"/>
      <c r="O107" s="44"/>
      <c r="P107" s="7"/>
      <c r="Q107" s="28">
        <f t="shared" ca="1" si="16"/>
        <v>-3444.3914806746384</v>
      </c>
      <c r="R107" s="27">
        <f t="shared" ca="1" si="17"/>
        <v>1680.6454623881214</v>
      </c>
      <c r="S107" s="7"/>
      <c r="T107" s="28">
        <f t="shared" ca="1" si="18"/>
        <v>0.89481075315756231</v>
      </c>
      <c r="U107" s="27">
        <f t="shared" ca="1" si="19"/>
        <v>0.43707515611420888</v>
      </c>
      <c r="V107" s="7"/>
      <c r="W107" s="28">
        <f t="shared" ca="1" si="20"/>
        <v>0.89395662111374219</v>
      </c>
      <c r="X107" s="27">
        <f t="shared" ca="1" si="24"/>
        <v>236.68381551303685</v>
      </c>
      <c r="Y107" s="7"/>
      <c r="Z107" s="28">
        <f t="shared" si="23"/>
        <v>236.58300000000011</v>
      </c>
      <c r="AA107" s="27">
        <f t="shared" si="21"/>
        <v>4.1291523042457463</v>
      </c>
      <c r="AB107" s="7"/>
      <c r="AC107" s="28">
        <f t="shared" ca="1" si="13"/>
        <v>0.10081551303673564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11465</v>
      </c>
      <c r="D108" s="26">
        <v>14126</v>
      </c>
      <c r="E108" s="26">
        <v>14750</v>
      </c>
      <c r="F108" s="26">
        <v>12088</v>
      </c>
      <c r="G108" s="27"/>
      <c r="H108" s="7"/>
      <c r="I108" s="28">
        <f t="shared" si="14"/>
        <v>-3285</v>
      </c>
      <c r="J108" s="27">
        <f t="shared" si="14"/>
        <v>2038</v>
      </c>
      <c r="K108" s="7"/>
      <c r="L108" s="124">
        <f t="shared" si="22"/>
        <v>0.84619021943076256</v>
      </c>
      <c r="M108" s="27">
        <f t="shared" ca="1" si="15"/>
        <v>1.8305756812246404E-6</v>
      </c>
      <c r="N108" s="44"/>
      <c r="O108" s="44"/>
      <c r="P108" s="7"/>
      <c r="Q108" s="28">
        <f t="shared" ca="1" si="16"/>
        <v>-3266.3914806746384</v>
      </c>
      <c r="R108" s="27">
        <f t="shared" ca="1" si="17"/>
        <v>2016.6454623881214</v>
      </c>
      <c r="S108" s="7"/>
      <c r="T108" s="28">
        <f t="shared" ca="1" si="18"/>
        <v>0.84856853157627754</v>
      </c>
      <c r="U108" s="27">
        <f t="shared" ca="1" si="19"/>
        <v>0.52445661504826424</v>
      </c>
      <c r="V108" s="7"/>
      <c r="W108" s="28">
        <f t="shared" ca="1" si="20"/>
        <v>0.84754320711778142</v>
      </c>
      <c r="X108" s="27">
        <f t="shared" ca="1" si="24"/>
        <v>230.98977750979782</v>
      </c>
      <c r="Y108" s="7"/>
      <c r="Z108" s="28">
        <f t="shared" si="23"/>
        <v>230.84100000000012</v>
      </c>
      <c r="AA108" s="27">
        <f t="shared" si="21"/>
        <v>4.0289354985962325</v>
      </c>
      <c r="AB108" s="7"/>
      <c r="AC108" s="28">
        <f t="shared" ca="1" si="13"/>
        <v>0.14877750979769644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11569</v>
      </c>
      <c r="D109" s="26">
        <v>14286</v>
      </c>
      <c r="E109" s="26">
        <v>14636</v>
      </c>
      <c r="F109" s="26">
        <v>11931</v>
      </c>
      <c r="G109" s="27"/>
      <c r="H109" s="7"/>
      <c r="I109" s="28">
        <f t="shared" si="14"/>
        <v>-3067</v>
      </c>
      <c r="J109" s="27">
        <f t="shared" si="14"/>
        <v>2355</v>
      </c>
      <c r="K109" s="7"/>
      <c r="L109" s="124">
        <f t="shared" si="22"/>
        <v>0.78942886052878836</v>
      </c>
      <c r="M109" s="27">
        <f t="shared" ca="1" si="15"/>
        <v>1.7399660153171602E-6</v>
      </c>
      <c r="N109" s="44"/>
      <c r="O109" s="44"/>
      <c r="P109" s="7"/>
      <c r="Q109" s="28">
        <f t="shared" ca="1" si="16"/>
        <v>-3048.3914806746384</v>
      </c>
      <c r="R109" s="27">
        <f t="shared" ca="1" si="17"/>
        <v>2333.6454623881214</v>
      </c>
      <c r="S109" s="7"/>
      <c r="T109" s="28">
        <f t="shared" ca="1" si="18"/>
        <v>0.7919347995272884</v>
      </c>
      <c r="U109" s="27">
        <f t="shared" ca="1" si="19"/>
        <v>0.60689686053069158</v>
      </c>
      <c r="V109" s="7"/>
      <c r="W109" s="28">
        <f t="shared" ca="1" si="20"/>
        <v>0.79074793824269196</v>
      </c>
      <c r="X109" s="27">
        <f t="shared" ca="1" si="24"/>
        <v>225.23270775379376</v>
      </c>
      <c r="Y109" s="7"/>
      <c r="Z109" s="28">
        <f t="shared" si="23"/>
        <v>225.14400000000012</v>
      </c>
      <c r="AA109" s="27">
        <f t="shared" si="21"/>
        <v>3.9295040911101151</v>
      </c>
      <c r="AB109" s="7"/>
      <c r="AC109" s="28">
        <f t="shared" ca="1" si="13"/>
        <v>8.8707753793642041E-2</v>
      </c>
      <c r="AD109" s="27"/>
      <c r="AE109" s="7"/>
    </row>
    <row r="110" spans="1:31" s="26" customFormat="1" x14ac:dyDescent="0.25">
      <c r="A110" s="26">
        <v>25</v>
      </c>
      <c r="B110" s="26">
        <v>-630</v>
      </c>
      <c r="C110" s="26">
        <v>11689</v>
      </c>
      <c r="D110" s="26">
        <v>14429</v>
      </c>
      <c r="E110" s="26">
        <v>14510</v>
      </c>
      <c r="F110" s="26">
        <v>11781</v>
      </c>
      <c r="G110" s="27"/>
      <c r="H110" s="7"/>
      <c r="I110" s="28">
        <f t="shared" si="14"/>
        <v>-2821</v>
      </c>
      <c r="J110" s="27">
        <f t="shared" si="14"/>
        <v>2648</v>
      </c>
      <c r="K110" s="7"/>
      <c r="L110" s="124">
        <f t="shared" si="22"/>
        <v>0.72518650247250638</v>
      </c>
      <c r="M110" s="27">
        <f t="shared" ca="1" si="15"/>
        <v>2.2629705985468657E-6</v>
      </c>
      <c r="N110" s="44"/>
      <c r="O110" s="44"/>
      <c r="P110" s="7"/>
      <c r="Q110" s="28">
        <f t="shared" ca="1" si="16"/>
        <v>-2802.3914806746384</v>
      </c>
      <c r="R110" s="27">
        <f t="shared" ca="1" si="17"/>
        <v>2626.6454623881214</v>
      </c>
      <c r="S110" s="7"/>
      <c r="T110" s="28">
        <f t="shared" ca="1" si="18"/>
        <v>0.7280270101509061</v>
      </c>
      <c r="U110" s="27">
        <f t="shared" ca="1" si="19"/>
        <v>0.68309557323211489</v>
      </c>
      <c r="V110" s="7"/>
      <c r="W110" s="28">
        <f t="shared" ca="1" si="20"/>
        <v>0.72669081979227201</v>
      </c>
      <c r="X110" s="27">
        <f t="shared" ca="1" si="24"/>
        <v>219.51005709009837</v>
      </c>
      <c r="Y110" s="7"/>
      <c r="Z110" s="28">
        <f t="shared" si="23"/>
        <v>219.47400000000013</v>
      </c>
      <c r="AA110" s="27">
        <f t="shared" si="21"/>
        <v>3.830543922522037</v>
      </c>
      <c r="AB110" s="7"/>
      <c r="AC110" s="28">
        <f t="shared" ca="1" si="13"/>
        <v>3.6057090098239541E-2</v>
      </c>
      <c r="AD110" s="27"/>
      <c r="AE110" s="7"/>
    </row>
    <row r="111" spans="1:31" s="26" customFormat="1" x14ac:dyDescent="0.25">
      <c r="A111" s="26">
        <v>26</v>
      </c>
      <c r="B111" s="26">
        <v>-623</v>
      </c>
      <c r="C111" s="26">
        <v>11819</v>
      </c>
      <c r="D111" s="26">
        <v>14551</v>
      </c>
      <c r="E111" s="26">
        <v>14369</v>
      </c>
      <c r="F111" s="26">
        <v>11648</v>
      </c>
      <c r="G111" s="27"/>
      <c r="H111" s="7"/>
      <c r="I111" s="28">
        <f t="shared" si="14"/>
        <v>-2550</v>
      </c>
      <c r="J111" s="27">
        <f t="shared" si="14"/>
        <v>2903</v>
      </c>
      <c r="K111" s="7"/>
      <c r="L111" s="124">
        <f t="shared" si="22"/>
        <v>0.65467142384924371</v>
      </c>
      <c r="M111" s="27">
        <f t="shared" ca="1" si="15"/>
        <v>2.2109370933641128E-6</v>
      </c>
      <c r="N111" s="44"/>
      <c r="O111" s="44"/>
      <c r="P111" s="7"/>
      <c r="Q111" s="28">
        <f t="shared" ca="1" si="16"/>
        <v>-2531.3914806746384</v>
      </c>
      <c r="R111" s="27">
        <f t="shared" ca="1" si="17"/>
        <v>2881.6454623881214</v>
      </c>
      <c r="S111" s="7"/>
      <c r="T111" s="28">
        <f t="shared" ca="1" si="18"/>
        <v>0.6576245267322085</v>
      </c>
      <c r="U111" s="27">
        <f t="shared" ca="1" si="19"/>
        <v>0.74941185903028185</v>
      </c>
      <c r="V111" s="7"/>
      <c r="W111" s="28">
        <f t="shared" ca="1" si="20"/>
        <v>0.65615834586917754</v>
      </c>
      <c r="X111" s="27">
        <f t="shared" ca="1" si="24"/>
        <v>213.94308225513316</v>
      </c>
      <c r="Y111" s="7"/>
      <c r="Z111" s="28">
        <f t="shared" si="23"/>
        <v>213.86700000000013</v>
      </c>
      <c r="AA111" s="27">
        <f t="shared" si="21"/>
        <v>3.7326833113627149</v>
      </c>
      <c r="AB111" s="7"/>
      <c r="AC111" s="28">
        <f t="shared" ca="1" si="13"/>
        <v>7.6082255133030685E-2</v>
      </c>
      <c r="AD111" s="27"/>
      <c r="AE111" s="7"/>
    </row>
    <row r="112" spans="1:31" s="26" customFormat="1" x14ac:dyDescent="0.25">
      <c r="A112" s="26">
        <v>27</v>
      </c>
      <c r="B112" s="26">
        <v>-630</v>
      </c>
      <c r="C112" s="26">
        <v>11969</v>
      </c>
      <c r="D112" s="26">
        <v>14680</v>
      </c>
      <c r="E112" s="26">
        <v>14223</v>
      </c>
      <c r="F112" s="26">
        <v>11530</v>
      </c>
      <c r="G112" s="27"/>
      <c r="H112" s="7"/>
      <c r="I112" s="28">
        <f t="shared" si="14"/>
        <v>-2254</v>
      </c>
      <c r="J112" s="27">
        <f t="shared" si="14"/>
        <v>3150</v>
      </c>
      <c r="K112" s="7"/>
      <c r="L112" s="124">
        <f t="shared" si="22"/>
        <v>0.57699043667320071</v>
      </c>
      <c r="M112" s="27">
        <f t="shared" ca="1" si="15"/>
        <v>4.6001785298966606E-6</v>
      </c>
      <c r="N112" s="44"/>
      <c r="O112" s="44"/>
      <c r="P112" s="7"/>
      <c r="Q112" s="28">
        <f t="shared" ca="1" si="16"/>
        <v>-2235.3914806746384</v>
      </c>
      <c r="R112" s="27">
        <f t="shared" ca="1" si="17"/>
        <v>3128.6454623881214</v>
      </c>
      <c r="S112" s="7"/>
      <c r="T112" s="28">
        <f t="shared" ca="1" si="18"/>
        <v>0.58072734927119574</v>
      </c>
      <c r="U112" s="27">
        <f t="shared" ca="1" si="19"/>
        <v>0.81364763390144768</v>
      </c>
      <c r="V112" s="7"/>
      <c r="W112" s="28">
        <f t="shared" ca="1" si="20"/>
        <v>0.57913523935174638</v>
      </c>
      <c r="X112" s="27">
        <f t="shared" ca="1" si="24"/>
        <v>208.18121322050933</v>
      </c>
      <c r="Y112" s="7"/>
      <c r="Z112" s="28">
        <f t="shared" si="23"/>
        <v>208.19700000000014</v>
      </c>
      <c r="AA112" s="27">
        <f t="shared" si="21"/>
        <v>3.6337231427746368</v>
      </c>
      <c r="AB112" s="7"/>
      <c r="AC112" s="28">
        <f t="shared" ca="1" si="13"/>
        <v>-1.5786779490809977E-2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12121</v>
      </c>
      <c r="D113" s="26">
        <v>14771</v>
      </c>
      <c r="E113" s="26">
        <v>14065</v>
      </c>
      <c r="F113" s="26">
        <v>11426</v>
      </c>
      <c r="G113" s="27"/>
      <c r="H113" s="7"/>
      <c r="I113" s="28">
        <f t="shared" si="14"/>
        <v>-1944</v>
      </c>
      <c r="J113" s="27">
        <f t="shared" si="14"/>
        <v>3345</v>
      </c>
      <c r="K113" s="7"/>
      <c r="L113" s="124">
        <f t="shared" si="22"/>
        <v>0.49692634562516297</v>
      </c>
      <c r="M113" s="27">
        <f t="shared" ca="1" si="15"/>
        <v>2.4813555924521004E-6</v>
      </c>
      <c r="N113" s="44"/>
      <c r="O113" s="44"/>
      <c r="P113" s="7"/>
      <c r="Q113" s="28">
        <f t="shared" ca="1" si="16"/>
        <v>-1925.3914806746384</v>
      </c>
      <c r="R113" s="27">
        <f t="shared" ca="1" si="17"/>
        <v>3323.6454623881214</v>
      </c>
      <c r="S113" s="7"/>
      <c r="T113" s="28">
        <f t="shared" ca="1" si="18"/>
        <v>0.50019314314648633</v>
      </c>
      <c r="U113" s="27">
        <f t="shared" ca="1" si="19"/>
        <v>0.86436008774710482</v>
      </c>
      <c r="V113" s="7"/>
      <c r="W113" s="28">
        <f t="shared" ca="1" si="20"/>
        <v>0.49850157754219998</v>
      </c>
      <c r="X113" s="27">
        <f t="shared" ca="1" si="24"/>
        <v>202.71214513542623</v>
      </c>
      <c r="Y113" s="7"/>
      <c r="Z113" s="28">
        <f t="shared" si="23"/>
        <v>202.74300000000014</v>
      </c>
      <c r="AA113" s="27">
        <f t="shared" si="21"/>
        <v>3.538532885370866</v>
      </c>
      <c r="AB113" s="7"/>
      <c r="AC113" s="28">
        <f t="shared" ca="1" si="13"/>
        <v>-3.0854864573910845E-2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12283</v>
      </c>
      <c r="D114" s="26">
        <v>14862</v>
      </c>
      <c r="E114" s="26">
        <v>13904</v>
      </c>
      <c r="F114" s="26">
        <v>11345</v>
      </c>
      <c r="G114" s="27"/>
      <c r="H114" s="7"/>
      <c r="I114" s="28">
        <f t="shared" si="14"/>
        <v>-1621</v>
      </c>
      <c r="J114" s="27">
        <f t="shared" si="14"/>
        <v>3517</v>
      </c>
      <c r="K114" s="7"/>
      <c r="L114" s="124">
        <f t="shared" si="22"/>
        <v>0.41221490890194251</v>
      </c>
      <c r="M114" s="27">
        <f t="shared" ca="1" si="15"/>
        <v>5.2325277576122118E-6</v>
      </c>
      <c r="N114" s="44"/>
      <c r="O114" s="44"/>
      <c r="P114" s="7"/>
      <c r="Q114" s="28">
        <f t="shared" ca="1" si="16"/>
        <v>-1602.3914806746384</v>
      </c>
      <c r="R114" s="27">
        <f t="shared" ca="1" si="17"/>
        <v>3495.6454623881214</v>
      </c>
      <c r="S114" s="7"/>
      <c r="T114" s="28">
        <f t="shared" ca="1" si="18"/>
        <v>0.41628169611977295</v>
      </c>
      <c r="U114" s="27">
        <f t="shared" ca="1" si="19"/>
        <v>0.90909107267763312</v>
      </c>
      <c r="V114" s="7"/>
      <c r="W114" s="28">
        <f t="shared" ca="1" si="20"/>
        <v>0.41450238081600227</v>
      </c>
      <c r="X114" s="27">
        <f t="shared" ca="1" si="24"/>
        <v>197.24958143856691</v>
      </c>
      <c r="Y114" s="7"/>
      <c r="Z114" s="28">
        <f t="shared" si="23"/>
        <v>197.28000000000014</v>
      </c>
      <c r="AA114" s="27">
        <f t="shared" si="21"/>
        <v>3.4431855483344163</v>
      </c>
      <c r="AB114" s="7"/>
      <c r="AC114" s="28">
        <f t="shared" ca="1" si="13"/>
        <v>-3.0418561433236846E-2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12459</v>
      </c>
      <c r="D115" s="26">
        <v>14937</v>
      </c>
      <c r="E115" s="26">
        <v>13729</v>
      </c>
      <c r="F115" s="26">
        <v>11273</v>
      </c>
      <c r="G115" s="27"/>
      <c r="H115" s="7"/>
      <c r="I115" s="28">
        <f t="shared" si="14"/>
        <v>-1270</v>
      </c>
      <c r="J115" s="27">
        <f t="shared" si="14"/>
        <v>3664</v>
      </c>
      <c r="K115" s="7"/>
      <c r="L115" s="124">
        <f t="shared" si="22"/>
        <v>0.32033878566592733</v>
      </c>
      <c r="M115" s="27">
        <f t="shared" ca="1" si="15"/>
        <v>8.4277462503157811E-6</v>
      </c>
      <c r="N115" s="44"/>
      <c r="O115" s="44"/>
      <c r="P115" s="7"/>
      <c r="Q115" s="28">
        <f t="shared" ca="1" si="16"/>
        <v>-1251.3914806746384</v>
      </c>
      <c r="R115" s="27">
        <f t="shared" ca="1" si="17"/>
        <v>3642.6454623881214</v>
      </c>
      <c r="S115" s="7"/>
      <c r="T115" s="28">
        <f t="shared" ca="1" si="18"/>
        <v>0.32509619176566651</v>
      </c>
      <c r="U115" s="27">
        <f t="shared" ca="1" si="19"/>
        <v>0.94732046096128242</v>
      </c>
      <c r="V115" s="7"/>
      <c r="W115" s="28">
        <f t="shared" ca="1" si="20"/>
        <v>0.32324184375186288</v>
      </c>
      <c r="X115" s="27">
        <f t="shared" ca="1" si="24"/>
        <v>191.57936045138933</v>
      </c>
      <c r="Y115" s="7"/>
      <c r="Z115" s="28">
        <f t="shared" si="23"/>
        <v>191.61000000000016</v>
      </c>
      <c r="AA115" s="27">
        <f t="shared" si="21"/>
        <v>3.3442253797463373</v>
      </c>
      <c r="AB115" s="7"/>
      <c r="AC115" s="28">
        <f t="shared" ca="1" si="13"/>
        <v>-3.0639548610821521E-2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12639</v>
      </c>
      <c r="D116" s="26">
        <v>14984</v>
      </c>
      <c r="E116" s="26">
        <v>13541</v>
      </c>
      <c r="F116" s="26">
        <v>11217</v>
      </c>
      <c r="G116" s="27"/>
      <c r="H116" s="7"/>
      <c r="I116" s="28">
        <f t="shared" si="14"/>
        <v>-902</v>
      </c>
      <c r="J116" s="27">
        <f t="shared" si="14"/>
        <v>3767</v>
      </c>
      <c r="K116" s="7"/>
      <c r="L116" s="124">
        <f t="shared" si="22"/>
        <v>0.22501717547045647</v>
      </c>
      <c r="M116" s="27">
        <f t="shared" ca="1" si="15"/>
        <v>6.6056054675329103E-6</v>
      </c>
      <c r="N116" s="44"/>
      <c r="O116" s="44"/>
      <c r="P116" s="7"/>
      <c r="Q116" s="28">
        <f t="shared" ca="1" si="16"/>
        <v>-883.39148067463827</v>
      </c>
      <c r="R116" s="27">
        <f t="shared" ca="1" si="17"/>
        <v>3745.6454623881214</v>
      </c>
      <c r="S116" s="7"/>
      <c r="T116" s="28">
        <f t="shared" ca="1" si="18"/>
        <v>0.22949429546278566</v>
      </c>
      <c r="U116" s="27">
        <f t="shared" ca="1" si="19"/>
        <v>0.97410703914642438</v>
      </c>
      <c r="V116" s="7"/>
      <c r="W116" s="28">
        <f t="shared" ca="1" si="20"/>
        <v>0.22758731271728452</v>
      </c>
      <c r="X116" s="27">
        <f t="shared" ca="1" si="24"/>
        <v>185.88936118847835</v>
      </c>
      <c r="Y116" s="7"/>
      <c r="Z116" s="28">
        <f t="shared" si="23"/>
        <v>185.92200000000017</v>
      </c>
      <c r="AA116" s="27">
        <f t="shared" si="21"/>
        <v>3.2449510518929001</v>
      </c>
      <c r="AB116" s="7"/>
      <c r="AC116" s="28">
        <f t="shared" ca="1" si="13"/>
        <v>-3.2638811521820799E-2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12835</v>
      </c>
      <c r="D117" s="26">
        <v>15026</v>
      </c>
      <c r="E117" s="26">
        <v>13356</v>
      </c>
      <c r="F117" s="26">
        <v>11186</v>
      </c>
      <c r="G117" s="27"/>
      <c r="H117" s="7"/>
      <c r="I117" s="28">
        <f t="shared" si="14"/>
        <v>-521</v>
      </c>
      <c r="J117" s="27">
        <f t="shared" si="14"/>
        <v>3840</v>
      </c>
      <c r="K117" s="7"/>
      <c r="L117" s="124">
        <f t="shared" si="22"/>
        <v>0.12731900480953579</v>
      </c>
      <c r="M117" s="27">
        <f t="shared" ca="1" si="15"/>
        <v>1.5670198094706688E-6</v>
      </c>
      <c r="N117" s="44"/>
      <c r="O117" s="44"/>
      <c r="P117" s="7"/>
      <c r="Q117" s="28">
        <f t="shared" ca="1" si="16"/>
        <v>-502.39148067463827</v>
      </c>
      <c r="R117" s="27">
        <f t="shared" ca="1" si="17"/>
        <v>3818.6454623881214</v>
      </c>
      <c r="S117" s="7"/>
      <c r="T117" s="28">
        <f t="shared" ca="1" si="18"/>
        <v>0.13051515825790089</v>
      </c>
      <c r="U117" s="27">
        <f t="shared" ca="1" si="19"/>
        <v>0.99309170135531144</v>
      </c>
      <c r="V117" s="7"/>
      <c r="W117" s="28">
        <f t="shared" ca="1" si="20"/>
        <v>0.12857081142777627</v>
      </c>
      <c r="X117" s="27">
        <f t="shared" ca="1" si="24"/>
        <v>180.11562426574369</v>
      </c>
      <c r="Y117" s="7"/>
      <c r="Z117" s="28">
        <f t="shared" si="23"/>
        <v>180.22500000000016</v>
      </c>
      <c r="AA117" s="27">
        <f t="shared" si="21"/>
        <v>3.1455196444067832</v>
      </c>
      <c r="AB117" s="7"/>
      <c r="AC117" s="28">
        <f t="shared" ca="1" si="13"/>
        <v>-0.10937573425647429</v>
      </c>
      <c r="AD117" s="27"/>
      <c r="AE117" s="7"/>
    </row>
    <row r="118" spans="1:31" s="26" customFormat="1" x14ac:dyDescent="0.25">
      <c r="A118" s="26">
        <v>33</v>
      </c>
      <c r="B118" s="26">
        <v>-630</v>
      </c>
      <c r="C118" s="26">
        <v>13015</v>
      </c>
      <c r="D118" s="26">
        <v>15032</v>
      </c>
      <c r="E118" s="26">
        <v>13160</v>
      </c>
      <c r="F118" s="26">
        <v>11161</v>
      </c>
      <c r="G118" s="27"/>
      <c r="H118" s="7"/>
      <c r="I118" s="28">
        <f t="shared" si="14"/>
        <v>-145</v>
      </c>
      <c r="J118" s="27">
        <f t="shared" si="14"/>
        <v>3871</v>
      </c>
      <c r="K118" s="7"/>
      <c r="L118" s="124">
        <f t="shared" si="22"/>
        <v>2.8828561880260936E-2</v>
      </c>
      <c r="M118" s="27">
        <f t="shared" ca="1" si="15"/>
        <v>4.1864332465921836E-6</v>
      </c>
      <c r="N118" s="44"/>
      <c r="O118" s="44"/>
      <c r="P118" s="7"/>
      <c r="Q118" s="28">
        <f t="shared" ca="1" si="16"/>
        <v>-126.39148067463827</v>
      </c>
      <c r="R118" s="27">
        <f t="shared" ca="1" si="17"/>
        <v>3849.6454623881214</v>
      </c>
      <c r="S118" s="7"/>
      <c r="T118" s="28">
        <f t="shared" ca="1" si="18"/>
        <v>3.283495986147917E-2</v>
      </c>
      <c r="U118" s="27">
        <f t="shared" ca="1" si="19"/>
        <v>1.0011536811974415</v>
      </c>
      <c r="V118" s="7"/>
      <c r="W118" s="28">
        <f t="shared" ca="1" si="20"/>
        <v>3.0874639407284823E-2</v>
      </c>
      <c r="X118" s="27">
        <f t="shared" ca="1" si="24"/>
        <v>174.50523518811258</v>
      </c>
      <c r="Y118" s="7"/>
      <c r="Z118" s="28">
        <f t="shared" si="23"/>
        <v>174.55500000000018</v>
      </c>
      <c r="AA118" s="27">
        <f t="shared" si="21"/>
        <v>3.0465594758187047</v>
      </c>
      <c r="AB118" s="7"/>
      <c r="AC118" s="28">
        <f t="shared" ca="1" si="13"/>
        <v>-4.9764811887598626E-2</v>
      </c>
      <c r="AD118" s="27"/>
      <c r="AE118" s="7"/>
    </row>
    <row r="119" spans="1:31" s="26" customFormat="1" x14ac:dyDescent="0.25">
      <c r="A119" s="26">
        <v>34</v>
      </c>
      <c r="B119" s="26">
        <v>-625</v>
      </c>
      <c r="C119" s="26">
        <v>13208</v>
      </c>
      <c r="D119" s="26">
        <v>15032</v>
      </c>
      <c r="E119" s="26">
        <v>12974</v>
      </c>
      <c r="F119" s="26">
        <v>11168</v>
      </c>
      <c r="G119" s="27"/>
      <c r="H119" s="7"/>
      <c r="I119" s="28">
        <f t="shared" si="14"/>
        <v>234</v>
      </c>
      <c r="J119" s="27">
        <f t="shared" si="14"/>
        <v>3864</v>
      </c>
      <c r="K119" s="7"/>
      <c r="L119" s="124">
        <f t="shared" si="22"/>
        <v>-6.916623075778737E-2</v>
      </c>
      <c r="M119" s="27">
        <f t="shared" ca="1" si="15"/>
        <v>2.5112246036745383E-6</v>
      </c>
      <c r="N119" s="44"/>
      <c r="O119" s="44"/>
      <c r="P119" s="7"/>
      <c r="Q119" s="28">
        <f t="shared" ca="1" si="16"/>
        <v>252.60851932536173</v>
      </c>
      <c r="R119" s="27">
        <f t="shared" ca="1" si="17"/>
        <v>3842.6454623881214</v>
      </c>
      <c r="S119" s="7"/>
      <c r="T119" s="28">
        <f t="shared" ca="1" si="18"/>
        <v>-6.5624601820020376E-2</v>
      </c>
      <c r="U119" s="27">
        <f t="shared" ca="1" si="19"/>
        <v>0.99933323413631536</v>
      </c>
      <c r="V119" s="7"/>
      <c r="W119" s="28">
        <f t="shared" ca="1" si="20"/>
        <v>-6.7581546371647802E-2</v>
      </c>
      <c r="X119" s="27">
        <f t="shared" ca="1" si="24"/>
        <v>168.87001674853445</v>
      </c>
      <c r="Y119" s="7"/>
      <c r="Z119" s="28">
        <f t="shared" si="23"/>
        <v>168.93000000000018</v>
      </c>
      <c r="AA119" s="27">
        <f t="shared" si="21"/>
        <v>2.9483847053940235</v>
      </c>
      <c r="AB119" s="7"/>
      <c r="AC119" s="28">
        <f t="shared" ca="1" si="13"/>
        <v>-5.9983251465723697E-2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13400</v>
      </c>
      <c r="D120" s="26">
        <v>15014</v>
      </c>
      <c r="E120" s="26">
        <v>12791</v>
      </c>
      <c r="F120" s="26">
        <v>11191</v>
      </c>
      <c r="G120" s="27"/>
      <c r="H120" s="7"/>
      <c r="I120" s="28">
        <f t="shared" si="14"/>
        <v>609</v>
      </c>
      <c r="J120" s="27">
        <f t="shared" si="14"/>
        <v>3823</v>
      </c>
      <c r="K120" s="7"/>
      <c r="L120" s="124">
        <f t="shared" si="22"/>
        <v>-0.16541647272069163</v>
      </c>
      <c r="M120" s="27">
        <f t="shared" ca="1" si="15"/>
        <v>1.8940572497478839E-7</v>
      </c>
      <c r="N120" s="44"/>
      <c r="O120" s="44"/>
      <c r="P120" s="7"/>
      <c r="Q120" s="28">
        <f t="shared" ca="1" si="16"/>
        <v>627.60851932536173</v>
      </c>
      <c r="R120" s="27">
        <f t="shared" ca="1" si="17"/>
        <v>3801.6454623881214</v>
      </c>
      <c r="S120" s="7"/>
      <c r="T120" s="28">
        <f t="shared" ca="1" si="18"/>
        <v>-0.16304501245474948</v>
      </c>
      <c r="U120" s="27">
        <f t="shared" ca="1" si="19"/>
        <v>0.98867061563543357</v>
      </c>
      <c r="V120" s="7"/>
      <c r="W120" s="28">
        <f t="shared" ca="1" si="20"/>
        <v>-0.16498126504041152</v>
      </c>
      <c r="X120" s="27">
        <f t="shared" ca="1" si="24"/>
        <v>163.2650884198506</v>
      </c>
      <c r="Y120" s="7"/>
      <c r="Z120" s="28">
        <f t="shared" si="23"/>
        <v>163.36800000000017</v>
      </c>
      <c r="AA120" s="27">
        <f t="shared" si="21"/>
        <v>2.8513094923980993</v>
      </c>
      <c r="AB120" s="7"/>
      <c r="AC120" s="28">
        <f t="shared" ca="1" si="13"/>
        <v>-0.10291158014956636</v>
      </c>
      <c r="AD120" s="27"/>
      <c r="AE120" s="7"/>
    </row>
    <row r="121" spans="1:31" s="26" customFormat="1" x14ac:dyDescent="0.25">
      <c r="A121" s="26">
        <v>36</v>
      </c>
      <c r="B121" s="26">
        <v>-608</v>
      </c>
      <c r="C121" s="26">
        <v>13576</v>
      </c>
      <c r="D121" s="26">
        <v>14976</v>
      </c>
      <c r="E121" s="26">
        <v>12610</v>
      </c>
      <c r="F121" s="26">
        <v>11230</v>
      </c>
      <c r="G121" s="27"/>
      <c r="H121" s="7"/>
      <c r="I121" s="28">
        <f t="shared" si="14"/>
        <v>966</v>
      </c>
      <c r="J121" s="27">
        <f t="shared" si="14"/>
        <v>3746</v>
      </c>
      <c r="K121" s="7"/>
      <c r="L121" s="124">
        <f t="shared" si="22"/>
        <v>-0.25859821464408184</v>
      </c>
      <c r="M121" s="27">
        <f t="shared" ca="1" si="15"/>
        <v>8.3129199430475246E-7</v>
      </c>
      <c r="N121" s="44"/>
      <c r="O121" s="44"/>
      <c r="P121" s="7"/>
      <c r="Q121" s="28">
        <f t="shared" ca="1" si="16"/>
        <v>984.60851932536173</v>
      </c>
      <c r="R121" s="27">
        <f t="shared" ca="1" si="17"/>
        <v>3724.6454623881214</v>
      </c>
      <c r="S121" s="7"/>
      <c r="T121" s="28">
        <f t="shared" ca="1" si="18"/>
        <v>-0.2557892433790116</v>
      </c>
      <c r="U121" s="27">
        <f t="shared" ca="1" si="19"/>
        <v>0.96864569796304589</v>
      </c>
      <c r="V121" s="7"/>
      <c r="W121" s="28">
        <f t="shared" ca="1" si="20"/>
        <v>-0.25768646248789862</v>
      </c>
      <c r="X121" s="27">
        <f t="shared" ca="1" si="24"/>
        <v>157.84162167168063</v>
      </c>
      <c r="Y121" s="7"/>
      <c r="Z121" s="28">
        <f t="shared" si="23"/>
        <v>157.89600000000016</v>
      </c>
      <c r="AA121" s="27">
        <f t="shared" si="21"/>
        <v>2.7558050757289694</v>
      </c>
      <c r="AB121" s="7"/>
      <c r="AC121" s="28">
        <f t="shared" ca="1" si="13"/>
        <v>-5.4378328319529601E-2</v>
      </c>
      <c r="AD121" s="27"/>
      <c r="AE121" s="7"/>
    </row>
    <row r="122" spans="1:31" s="26" customFormat="1" x14ac:dyDescent="0.25">
      <c r="A122" s="26">
        <v>37</v>
      </c>
      <c r="B122" s="26">
        <v>-622</v>
      </c>
      <c r="C122" s="26">
        <v>13754</v>
      </c>
      <c r="D122" s="26">
        <v>14914</v>
      </c>
      <c r="E122" s="26">
        <v>12428</v>
      </c>
      <c r="F122" s="26">
        <v>11287</v>
      </c>
      <c r="G122" s="27"/>
      <c r="H122" s="7"/>
      <c r="I122" s="28">
        <f t="shared" si="14"/>
        <v>1326</v>
      </c>
      <c r="J122" s="27">
        <f t="shared" si="14"/>
        <v>3627</v>
      </c>
      <c r="K122" s="7"/>
      <c r="L122" s="124">
        <f t="shared" si="22"/>
        <v>-0.35148421063555579</v>
      </c>
      <c r="M122" s="27">
        <f t="shared" ca="1" si="15"/>
        <v>1.1193968872887785E-7</v>
      </c>
      <c r="N122" s="44"/>
      <c r="O122" s="44"/>
      <c r="P122" s="7"/>
      <c r="Q122" s="28">
        <f t="shared" ca="1" si="16"/>
        <v>1344.6085193253616</v>
      </c>
      <c r="R122" s="27">
        <f t="shared" ca="1" si="17"/>
        <v>3605.6454623881214</v>
      </c>
      <c r="S122" s="7"/>
      <c r="T122" s="28">
        <f t="shared" ca="1" si="18"/>
        <v>-0.34931283758835152</v>
      </c>
      <c r="U122" s="27">
        <f t="shared" ca="1" si="19"/>
        <v>0.93769809792390124</v>
      </c>
      <c r="V122" s="7"/>
      <c r="W122" s="28">
        <f t="shared" ca="1" si="20"/>
        <v>-0.35114963674427185</v>
      </c>
      <c r="X122" s="27">
        <f t="shared" ca="1" si="24"/>
        <v>152.20890254635879</v>
      </c>
      <c r="Y122" s="7"/>
      <c r="Z122" s="28">
        <f t="shared" si="23"/>
        <v>152.29800000000014</v>
      </c>
      <c r="AA122" s="27">
        <f t="shared" si="21"/>
        <v>2.6581015442023266</v>
      </c>
      <c r="AB122" s="7"/>
      <c r="AC122" s="28">
        <f t="shared" ca="1" si="13"/>
        <v>-8.9097453641358015E-2</v>
      </c>
      <c r="AD122" s="27"/>
      <c r="AE122" s="7"/>
    </row>
    <row r="123" spans="1:31" s="26" customFormat="1" x14ac:dyDescent="0.25">
      <c r="A123" s="26">
        <v>38</v>
      </c>
      <c r="B123" s="26">
        <v>-617</v>
      </c>
      <c r="C123" s="26">
        <v>13931</v>
      </c>
      <c r="D123" s="26">
        <v>14845</v>
      </c>
      <c r="E123" s="26">
        <v>12263</v>
      </c>
      <c r="F123" s="26">
        <v>11363</v>
      </c>
      <c r="G123" s="27"/>
      <c r="H123" s="7"/>
      <c r="I123" s="28">
        <f t="shared" si="14"/>
        <v>1668</v>
      </c>
      <c r="J123" s="27">
        <f t="shared" si="14"/>
        <v>3482</v>
      </c>
      <c r="K123" s="7"/>
      <c r="L123" s="124">
        <f t="shared" si="22"/>
        <v>-0.44031758272241522</v>
      </c>
      <c r="M123" s="27">
        <f t="shared" ca="1" si="15"/>
        <v>1.5539408872554918E-7</v>
      </c>
      <c r="N123" s="44"/>
      <c r="O123" s="44"/>
      <c r="P123" s="7"/>
      <c r="Q123" s="28">
        <f t="shared" ca="1" si="16"/>
        <v>1686.6085193253616</v>
      </c>
      <c r="R123" s="27">
        <f t="shared" ca="1" si="17"/>
        <v>3460.6454623881214</v>
      </c>
      <c r="S123" s="7"/>
      <c r="T123" s="28">
        <f t="shared" ca="1" si="18"/>
        <v>-0.43816025208722442</v>
      </c>
      <c r="U123" s="27">
        <f t="shared" ca="1" si="19"/>
        <v>0.89998883737200241</v>
      </c>
      <c r="V123" s="7"/>
      <c r="W123" s="28">
        <f t="shared" ca="1" si="20"/>
        <v>-0.43992338215325588</v>
      </c>
      <c r="X123" s="27">
        <f t="shared" ca="1" si="24"/>
        <v>146.68900814807438</v>
      </c>
      <c r="Y123" s="7"/>
      <c r="Z123" s="28">
        <f t="shared" si="23"/>
        <v>146.74500000000015</v>
      </c>
      <c r="AA123" s="27">
        <f t="shared" si="21"/>
        <v>2.5611834108390816</v>
      </c>
      <c r="AB123" s="7"/>
      <c r="AC123" s="28">
        <f t="shared" ca="1" si="13"/>
        <v>-5.5991851925767833E-2</v>
      </c>
      <c r="AD123" s="27"/>
      <c r="AE123" s="7"/>
    </row>
    <row r="124" spans="1:31" s="26" customFormat="1" x14ac:dyDescent="0.25">
      <c r="A124" s="26">
        <v>39</v>
      </c>
      <c r="B124" s="26">
        <v>-630</v>
      </c>
      <c r="C124" s="26">
        <v>14091</v>
      </c>
      <c r="D124" s="26">
        <v>14749</v>
      </c>
      <c r="E124" s="26">
        <v>12089</v>
      </c>
      <c r="F124" s="26">
        <v>11451</v>
      </c>
      <c r="G124" s="27"/>
      <c r="H124" s="7"/>
      <c r="I124" s="28">
        <f t="shared" si="14"/>
        <v>2002</v>
      </c>
      <c r="J124" s="27">
        <f t="shared" si="14"/>
        <v>3298</v>
      </c>
      <c r="K124" s="7"/>
      <c r="L124" s="124">
        <f t="shared" si="22"/>
        <v>-0.5267565643557528</v>
      </c>
      <c r="M124" s="27">
        <f t="shared" ca="1" si="15"/>
        <v>2.4838746452471567E-8</v>
      </c>
      <c r="N124" s="44"/>
      <c r="O124" s="44"/>
      <c r="P124" s="7"/>
      <c r="Q124" s="28">
        <f t="shared" ca="1" si="16"/>
        <v>2020.6085193253616</v>
      </c>
      <c r="R124" s="27">
        <f t="shared" ca="1" si="17"/>
        <v>3276.6454623881214</v>
      </c>
      <c r="S124" s="7"/>
      <c r="T124" s="28">
        <f t="shared" ca="1" si="18"/>
        <v>-0.52492936449255645</v>
      </c>
      <c r="U124" s="27">
        <f t="shared" ca="1" si="19"/>
        <v>0.85213708605097205</v>
      </c>
      <c r="V124" s="7"/>
      <c r="W124" s="28">
        <f t="shared" ca="1" si="20"/>
        <v>-0.52659896122617578</v>
      </c>
      <c r="X124" s="27">
        <f t="shared" ca="1" si="24"/>
        <v>141.02384040150173</v>
      </c>
      <c r="Y124" s="7"/>
      <c r="Z124" s="28">
        <f t="shared" si="23"/>
        <v>141.07500000000016</v>
      </c>
      <c r="AA124" s="27">
        <f t="shared" si="21"/>
        <v>2.4622232422510031</v>
      </c>
      <c r="AB124" s="7"/>
      <c r="AC124" s="28">
        <f t="shared" ca="1" si="13"/>
        <v>-5.1159598498429659E-2</v>
      </c>
      <c r="AD124" s="27"/>
      <c r="AE124" s="7"/>
    </row>
    <row r="125" spans="1:31" s="26" customFormat="1" x14ac:dyDescent="0.25">
      <c r="A125" s="26">
        <v>40</v>
      </c>
      <c r="B125" s="26">
        <v>-641</v>
      </c>
      <c r="C125" s="26">
        <v>14258</v>
      </c>
      <c r="D125" s="26">
        <v>14636</v>
      </c>
      <c r="E125" s="26">
        <v>11933</v>
      </c>
      <c r="F125" s="26">
        <v>11564</v>
      </c>
      <c r="G125" s="27"/>
      <c r="H125" s="7"/>
      <c r="I125" s="28">
        <f t="shared" si="14"/>
        <v>2325</v>
      </c>
      <c r="J125" s="27">
        <f t="shared" si="14"/>
        <v>3072</v>
      </c>
      <c r="K125" s="7"/>
      <c r="L125" s="124">
        <f t="shared" si="22"/>
        <v>-0.6094138182592046</v>
      </c>
      <c r="M125" s="27">
        <f t="shared" ca="1" si="15"/>
        <v>9.6366266267214167E-7</v>
      </c>
      <c r="N125" s="44"/>
      <c r="O125" s="44"/>
      <c r="P125" s="7"/>
      <c r="Q125" s="28">
        <f t="shared" ca="1" si="16"/>
        <v>2343.6085193253616</v>
      </c>
      <c r="R125" s="27">
        <f t="shared" ca="1" si="17"/>
        <v>3050.6454623881214</v>
      </c>
      <c r="S125" s="7"/>
      <c r="T125" s="28">
        <f t="shared" ca="1" si="18"/>
        <v>-0.60884081151926983</v>
      </c>
      <c r="U125" s="27">
        <f t="shared" ca="1" si="19"/>
        <v>0.79336265236318482</v>
      </c>
      <c r="V125" s="7"/>
      <c r="W125" s="28">
        <f t="shared" ca="1" si="20"/>
        <v>-0.61039548147165179</v>
      </c>
      <c r="X125" s="27">
        <f t="shared" ca="1" si="24"/>
        <v>135.16496870033569</v>
      </c>
      <c r="Y125" s="7"/>
      <c r="Z125" s="28">
        <f t="shared" si="23"/>
        <v>135.30600000000015</v>
      </c>
      <c r="AA125" s="27">
        <f t="shared" si="21"/>
        <v>2.3615351977034504</v>
      </c>
      <c r="AB125" s="7"/>
      <c r="AC125" s="28">
        <f t="shared" ca="1" si="13"/>
        <v>-0.14103129966446204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14403</v>
      </c>
      <c r="D126" s="26">
        <v>14516</v>
      </c>
      <c r="E126" s="26">
        <v>11791</v>
      </c>
      <c r="F126" s="26">
        <v>11690</v>
      </c>
      <c r="G126" s="27"/>
      <c r="H126" s="7"/>
      <c r="I126" s="28">
        <f t="shared" si="14"/>
        <v>2612</v>
      </c>
      <c r="J126" s="27">
        <f t="shared" si="14"/>
        <v>2826</v>
      </c>
      <c r="K126" s="7"/>
      <c r="L126" s="124">
        <f t="shared" si="22"/>
        <v>-0.68464576471182104</v>
      </c>
      <c r="M126" s="27">
        <f t="shared" ca="1" si="15"/>
        <v>3.373647144979356E-8</v>
      </c>
      <c r="N126" s="44"/>
      <c r="O126" s="44"/>
      <c r="P126" s="7"/>
      <c r="Q126" s="28">
        <f t="shared" ca="1" si="16"/>
        <v>2630.6085193253616</v>
      </c>
      <c r="R126" s="27">
        <f t="shared" ca="1" si="17"/>
        <v>2804.6454623881214</v>
      </c>
      <c r="S126" s="7"/>
      <c r="T126" s="28">
        <f t="shared" ca="1" si="18"/>
        <v>-0.68339989912504917</v>
      </c>
      <c r="U126" s="27">
        <f t="shared" ca="1" si="19"/>
        <v>0.72938694135789417</v>
      </c>
      <c r="V126" s="7"/>
      <c r="W126" s="28">
        <f t="shared" ca="1" si="20"/>
        <v>-0.68482943961878928</v>
      </c>
      <c r="X126" s="27">
        <f t="shared" ca="1" si="24"/>
        <v>129.54345946898707</v>
      </c>
      <c r="Y126" s="7"/>
      <c r="Z126" s="28">
        <f t="shared" si="23"/>
        <v>129.63600000000017</v>
      </c>
      <c r="AA126" s="27">
        <f t="shared" si="21"/>
        <v>2.2625750291153719</v>
      </c>
      <c r="AB126" s="7"/>
      <c r="AC126" s="28">
        <f t="shared" ca="1" si="13"/>
        <v>-9.254053101309978E-2</v>
      </c>
      <c r="AD126" s="27"/>
      <c r="AE126" s="7"/>
    </row>
    <row r="127" spans="1:31" s="26" customFormat="1" x14ac:dyDescent="0.25">
      <c r="A127" s="26">
        <v>42</v>
      </c>
      <c r="B127" s="26">
        <v>-623</v>
      </c>
      <c r="C127" s="26">
        <v>14537</v>
      </c>
      <c r="D127" s="26">
        <v>14384</v>
      </c>
      <c r="E127" s="26">
        <v>11659</v>
      </c>
      <c r="F127" s="26">
        <v>11828</v>
      </c>
      <c r="G127" s="27"/>
      <c r="H127" s="7"/>
      <c r="I127" s="28">
        <f t="shared" si="14"/>
        <v>2878</v>
      </c>
      <c r="J127" s="27">
        <f t="shared" si="14"/>
        <v>2556</v>
      </c>
      <c r="K127" s="7"/>
      <c r="L127" s="124">
        <f t="shared" si="22"/>
        <v>-0.75245980076770702</v>
      </c>
      <c r="M127" s="27">
        <f t="shared" ca="1" si="15"/>
        <v>1.7844200053047293E-6</v>
      </c>
      <c r="N127" s="44"/>
      <c r="O127" s="44"/>
      <c r="P127" s="7"/>
      <c r="Q127" s="28">
        <f t="shared" ca="1" si="16"/>
        <v>2896.6085193253616</v>
      </c>
      <c r="R127" s="27">
        <f t="shared" ca="1" si="17"/>
        <v>2534.6454623881214</v>
      </c>
      <c r="S127" s="7"/>
      <c r="T127" s="28">
        <f t="shared" ca="1" si="18"/>
        <v>-0.75250344373528366</v>
      </c>
      <c r="U127" s="27">
        <f t="shared" ca="1" si="19"/>
        <v>0.65916969757159971</v>
      </c>
      <c r="V127" s="7"/>
      <c r="W127" s="28">
        <f t="shared" ca="1" si="20"/>
        <v>-0.75379562261410149</v>
      </c>
      <c r="X127" s="27">
        <f t="shared" ca="1" si="24"/>
        <v>123.90748430996302</v>
      </c>
      <c r="Y127" s="7"/>
      <c r="Z127" s="28">
        <f t="shared" si="23"/>
        <v>124.02900000000017</v>
      </c>
      <c r="AA127" s="27">
        <f t="shared" si="21"/>
        <v>2.1647144179560498</v>
      </c>
      <c r="AB127" s="7"/>
      <c r="AC127" s="28">
        <f t="shared" ca="1" si="13"/>
        <v>-0.12151569003714258</v>
      </c>
      <c r="AD127" s="27"/>
      <c r="AE127" s="7"/>
    </row>
    <row r="128" spans="1:31" s="26" customFormat="1" x14ac:dyDescent="0.25">
      <c r="A128" s="26">
        <v>43</v>
      </c>
      <c r="B128" s="26">
        <v>-623</v>
      </c>
      <c r="C128" s="26">
        <v>14655</v>
      </c>
      <c r="D128" s="26">
        <v>14230</v>
      </c>
      <c r="E128" s="26">
        <v>11540</v>
      </c>
      <c r="F128" s="26">
        <v>11973</v>
      </c>
      <c r="G128" s="27"/>
      <c r="H128" s="7"/>
      <c r="I128" s="28">
        <f t="shared" si="14"/>
        <v>3115</v>
      </c>
      <c r="J128" s="27">
        <f t="shared" si="14"/>
        <v>2257</v>
      </c>
      <c r="K128" s="7"/>
      <c r="L128" s="124">
        <f t="shared" si="22"/>
        <v>-0.8130769733134815</v>
      </c>
      <c r="M128" s="27">
        <f t="shared" ca="1" si="15"/>
        <v>4.5633712861757759E-6</v>
      </c>
      <c r="N128" s="44"/>
      <c r="O128" s="44"/>
      <c r="P128" s="7"/>
      <c r="Q128" s="28">
        <f t="shared" ca="1" si="16"/>
        <v>3133.6085193253616</v>
      </c>
      <c r="R128" s="27">
        <f t="shared" ca="1" si="17"/>
        <v>2235.6454623881214</v>
      </c>
      <c r="S128" s="7"/>
      <c r="T128" s="28">
        <f t="shared" ca="1" si="18"/>
        <v>-0.81407314325643254</v>
      </c>
      <c r="U128" s="27">
        <f t="shared" ca="1" si="19"/>
        <v>0.58141060167492542</v>
      </c>
      <c r="V128" s="7"/>
      <c r="W128" s="28">
        <f t="shared" ca="1" si="20"/>
        <v>-0.81521317819274186</v>
      </c>
      <c r="X128" s="27">
        <f t="shared" ca="1" si="24"/>
        <v>118.23533882593176</v>
      </c>
      <c r="Y128" s="7"/>
      <c r="Z128" s="28">
        <f t="shared" si="23"/>
        <v>118.42200000000017</v>
      </c>
      <c r="AA128" s="27">
        <f t="shared" si="21"/>
        <v>2.0668538067967277</v>
      </c>
      <c r="AB128" s="7"/>
      <c r="AC128" s="28">
        <f t="shared" ca="1" si="13"/>
        <v>-0.18666117406840499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14757</v>
      </c>
      <c r="D129" s="26">
        <v>14084</v>
      </c>
      <c r="E129" s="26">
        <v>11443</v>
      </c>
      <c r="F129" s="26">
        <v>12129</v>
      </c>
      <c r="G129" s="27"/>
      <c r="H129" s="7"/>
      <c r="I129" s="28">
        <f t="shared" si="14"/>
        <v>3314</v>
      </c>
      <c r="J129" s="27">
        <f t="shared" si="14"/>
        <v>1955</v>
      </c>
      <c r="K129" s="7"/>
      <c r="L129" s="124">
        <f t="shared" si="22"/>
        <v>-0.86450440284620145</v>
      </c>
      <c r="M129" s="27">
        <f t="shared" ca="1" si="15"/>
        <v>5.0753301621433123E-6</v>
      </c>
      <c r="N129" s="44"/>
      <c r="O129" s="44"/>
      <c r="P129" s="7"/>
      <c r="Q129" s="28">
        <f t="shared" ca="1" si="16"/>
        <v>3332.6085193253616</v>
      </c>
      <c r="R129" s="27">
        <f t="shared" ca="1" si="17"/>
        <v>1933.6454623881214</v>
      </c>
      <c r="S129" s="7"/>
      <c r="T129" s="28">
        <f t="shared" ca="1" si="18"/>
        <v>-0.86577090783326205</v>
      </c>
      <c r="U129" s="27">
        <f t="shared" ca="1" si="19"/>
        <v>0.50287131418062558</v>
      </c>
      <c r="V129" s="7"/>
      <c r="W129" s="28">
        <f t="shared" ca="1" si="20"/>
        <v>-0.86675725218917654</v>
      </c>
      <c r="X129" s="27">
        <f t="shared" ca="1" si="24"/>
        <v>112.86010341608483</v>
      </c>
      <c r="Y129" s="7"/>
      <c r="Z129" s="28">
        <f t="shared" si="23"/>
        <v>112.97700000000017</v>
      </c>
      <c r="AA129" s="27">
        <f t="shared" si="21"/>
        <v>1.9718206290256366</v>
      </c>
      <c r="AB129" s="7"/>
      <c r="AC129" s="28">
        <f t="shared" ca="1" si="13"/>
        <v>-0.11689658391534863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14832</v>
      </c>
      <c r="D130" s="26">
        <v>13914</v>
      </c>
      <c r="E130" s="26">
        <v>11355</v>
      </c>
      <c r="F130" s="26">
        <v>12284</v>
      </c>
      <c r="G130" s="27"/>
      <c r="H130" s="7"/>
      <c r="I130" s="28">
        <f t="shared" si="14"/>
        <v>3477</v>
      </c>
      <c r="J130" s="27">
        <f t="shared" si="14"/>
        <v>1630</v>
      </c>
      <c r="K130" s="7"/>
      <c r="L130" s="124">
        <f t="shared" si="22"/>
        <v>-0.90819863889158703</v>
      </c>
      <c r="M130" s="27">
        <f t="shared" ca="1" si="15"/>
        <v>5.4552624266159839E-7</v>
      </c>
      <c r="N130" s="44"/>
      <c r="O130" s="44"/>
      <c r="P130" s="7"/>
      <c r="Q130" s="28">
        <f t="shared" ca="1" si="16"/>
        <v>3495.6085193253616</v>
      </c>
      <c r="R130" s="27">
        <f t="shared" ca="1" si="17"/>
        <v>1608.6454623881214</v>
      </c>
      <c r="S130" s="7"/>
      <c r="T130" s="28">
        <f t="shared" ca="1" si="18"/>
        <v>-0.90811631298915763</v>
      </c>
      <c r="U130" s="27">
        <f t="shared" ca="1" si="19"/>
        <v>0.41835055777119701</v>
      </c>
      <c r="V130" s="7"/>
      <c r="W130" s="28">
        <f t="shared" ca="1" si="20"/>
        <v>-0.90893723637510671</v>
      </c>
      <c r="X130" s="27">
        <f t="shared" ca="1" si="24"/>
        <v>107.45373275823545</v>
      </c>
      <c r="Y130" s="7"/>
      <c r="Z130" s="28">
        <f t="shared" si="23"/>
        <v>107.52300000000018</v>
      </c>
      <c r="AA130" s="27">
        <f t="shared" si="21"/>
        <v>1.8766303716218662</v>
      </c>
      <c r="AB130" s="7"/>
      <c r="AC130" s="28">
        <f t="shared" ca="1" si="13"/>
        <v>-6.9267241764734422E-2</v>
      </c>
      <c r="AD130" s="27"/>
      <c r="AE130" s="7"/>
    </row>
    <row r="131" spans="1:31" s="26" customFormat="1" x14ac:dyDescent="0.25">
      <c r="A131" s="26">
        <v>46</v>
      </c>
      <c r="B131" s="26">
        <v>-641</v>
      </c>
      <c r="C131" s="26">
        <v>14916</v>
      </c>
      <c r="D131" s="26">
        <v>13734</v>
      </c>
      <c r="E131" s="26">
        <v>11288</v>
      </c>
      <c r="F131" s="26">
        <v>12470</v>
      </c>
      <c r="G131" s="27"/>
      <c r="H131" s="7"/>
      <c r="I131" s="28">
        <f t="shared" si="14"/>
        <v>3628</v>
      </c>
      <c r="J131" s="27">
        <f t="shared" si="14"/>
        <v>1264</v>
      </c>
      <c r="K131" s="7"/>
      <c r="L131" s="124">
        <f t="shared" si="22"/>
        <v>-0.94546342079390944</v>
      </c>
      <c r="M131" s="27">
        <f t="shared" ca="1" si="15"/>
        <v>6.3275486575592346E-6</v>
      </c>
      <c r="N131" s="44"/>
      <c r="O131" s="44"/>
      <c r="P131" s="7"/>
      <c r="Q131" s="28">
        <f t="shared" ca="1" si="16"/>
        <v>3646.6085193253616</v>
      </c>
      <c r="R131" s="27">
        <f t="shared" ca="1" si="17"/>
        <v>1242.6454623881214</v>
      </c>
      <c r="S131" s="7"/>
      <c r="T131" s="28">
        <f t="shared" ca="1" si="18"/>
        <v>-0.94734426500474189</v>
      </c>
      <c r="U131" s="27">
        <f t="shared" ca="1" si="19"/>
        <v>0.32316718286088664</v>
      </c>
      <c r="V131" s="7"/>
      <c r="W131" s="28">
        <f t="shared" ca="1" si="20"/>
        <v>-0.94797888271124375</v>
      </c>
      <c r="X131" s="27">
        <f t="shared" ca="1" si="24"/>
        <v>101.56315434876558</v>
      </c>
      <c r="Y131" s="7"/>
      <c r="Z131" s="28">
        <f t="shared" si="23"/>
        <v>101.75400000000018</v>
      </c>
      <c r="AA131" s="27">
        <f t="shared" si="21"/>
        <v>1.7759423270743131</v>
      </c>
      <c r="AB131" s="7"/>
      <c r="AC131" s="28">
        <f t="shared" ca="1" si="13"/>
        <v>-0.1908456512345964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14967</v>
      </c>
      <c r="D132" s="26">
        <v>13554</v>
      </c>
      <c r="E132" s="26">
        <v>11235</v>
      </c>
      <c r="F132" s="26">
        <v>12651</v>
      </c>
      <c r="G132" s="27"/>
      <c r="H132" s="7"/>
      <c r="I132" s="28">
        <f t="shared" si="14"/>
        <v>3732</v>
      </c>
      <c r="J132" s="27">
        <f t="shared" si="14"/>
        <v>903</v>
      </c>
      <c r="K132" s="7"/>
      <c r="L132" s="124">
        <f t="shared" si="22"/>
        <v>-0.97276170465030642</v>
      </c>
      <c r="M132" s="27">
        <f t="shared" ca="1" si="15"/>
        <v>4.2079234916658202E-6</v>
      </c>
      <c r="N132" s="44"/>
      <c r="O132" s="44"/>
      <c r="P132" s="7"/>
      <c r="Q132" s="28">
        <f t="shared" ca="1" si="16"/>
        <v>3750.6085193253616</v>
      </c>
      <c r="R132" s="27">
        <f t="shared" ca="1" si="17"/>
        <v>881.64546238812147</v>
      </c>
      <c r="S132" s="7"/>
      <c r="T132" s="28">
        <f t="shared" ca="1" si="18"/>
        <v>-0.97436219222077347</v>
      </c>
      <c r="U132" s="27">
        <f t="shared" ca="1" si="19"/>
        <v>0.22928412727995215</v>
      </c>
      <c r="V132" s="7"/>
      <c r="W132" s="28">
        <f t="shared" ca="1" si="20"/>
        <v>-0.97481302702664463</v>
      </c>
      <c r="X132" s="27">
        <f t="shared" ca="1" si="24"/>
        <v>95.974708448713841</v>
      </c>
      <c r="Y132" s="7"/>
      <c r="Z132" s="28">
        <f t="shared" si="23"/>
        <v>96.084000000000174</v>
      </c>
      <c r="AA132" s="27">
        <f t="shared" si="21"/>
        <v>1.6769821584862346</v>
      </c>
      <c r="AB132" s="7"/>
      <c r="AC132" s="28">
        <f t="shared" ca="1" si="13"/>
        <v>-0.10929155128633283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15003</v>
      </c>
      <c r="D133" s="26">
        <v>13369</v>
      </c>
      <c r="E133" s="26">
        <v>11205</v>
      </c>
      <c r="F133" s="26">
        <v>12837</v>
      </c>
      <c r="G133" s="27"/>
      <c r="H133" s="7"/>
      <c r="I133" s="28">
        <f t="shared" si="14"/>
        <v>3798</v>
      </c>
      <c r="J133" s="27">
        <f t="shared" si="14"/>
        <v>532</v>
      </c>
      <c r="K133" s="7"/>
      <c r="L133" s="124">
        <f t="shared" si="22"/>
        <v>-0.99050339554135869</v>
      </c>
      <c r="M133" s="27">
        <f t="shared" ca="1" si="15"/>
        <v>1.6046037699693694E-6</v>
      </c>
      <c r="N133" s="44"/>
      <c r="O133" s="44"/>
      <c r="P133" s="7"/>
      <c r="Q133" s="28">
        <f t="shared" ca="1" si="16"/>
        <v>3816.6085193253616</v>
      </c>
      <c r="R133" s="27">
        <f t="shared" ca="1" si="17"/>
        <v>510.64546238812142</v>
      </c>
      <c r="S133" s="7"/>
      <c r="T133" s="28">
        <f t="shared" ca="1" si="18"/>
        <v>-0.99150818449248579</v>
      </c>
      <c r="U133" s="27">
        <f t="shared" ca="1" si="19"/>
        <v>0.13280043304026595</v>
      </c>
      <c r="V133" s="7"/>
      <c r="W133" s="28">
        <f t="shared" ca="1" si="20"/>
        <v>-0.99177012509811868</v>
      </c>
      <c r="X133" s="27">
        <f t="shared" ca="1" si="24"/>
        <v>90.365525430936657</v>
      </c>
      <c r="Y133" s="7"/>
      <c r="Z133" s="28">
        <f t="shared" si="23"/>
        <v>90.432000000000173</v>
      </c>
      <c r="AA133" s="27">
        <f t="shared" si="21"/>
        <v>1.5783361491635151</v>
      </c>
      <c r="AB133" s="7"/>
      <c r="AC133" s="28">
        <f t="shared" ca="1" si="13"/>
        <v>-6.6474569063515787E-2</v>
      </c>
      <c r="AD133" s="27"/>
      <c r="AE133" s="7"/>
    </row>
    <row r="134" spans="1:31" s="26" customFormat="1" x14ac:dyDescent="0.25">
      <c r="A134" s="26">
        <v>49</v>
      </c>
      <c r="B134" s="26">
        <v>-632</v>
      </c>
      <c r="C134" s="26">
        <v>15021</v>
      </c>
      <c r="D134" s="26">
        <v>13180</v>
      </c>
      <c r="E134" s="26">
        <v>11192</v>
      </c>
      <c r="F134" s="26">
        <v>13029</v>
      </c>
      <c r="G134" s="27"/>
      <c r="H134" s="7"/>
      <c r="I134" s="28">
        <f t="shared" si="14"/>
        <v>3829</v>
      </c>
      <c r="J134" s="27">
        <f t="shared" si="14"/>
        <v>151</v>
      </c>
      <c r="K134" s="7"/>
      <c r="L134" s="124">
        <f t="shared" si="22"/>
        <v>-0.99863802564107051</v>
      </c>
      <c r="M134" s="27">
        <f t="shared" ca="1" si="15"/>
        <v>9.8310410479148073E-7</v>
      </c>
      <c r="N134" s="44"/>
      <c r="O134" s="44"/>
      <c r="P134" s="7"/>
      <c r="Q134" s="28">
        <f t="shared" ca="1" si="16"/>
        <v>3847.6085193253616</v>
      </c>
      <c r="R134" s="27">
        <f t="shared" ca="1" si="17"/>
        <v>129.64546238812142</v>
      </c>
      <c r="S134" s="7"/>
      <c r="T134" s="28">
        <f t="shared" ca="1" si="18"/>
        <v>-0.99956160510495673</v>
      </c>
      <c r="U134" s="27">
        <f t="shared" ca="1" si="19"/>
        <v>3.3716100141828145E-2</v>
      </c>
      <c r="V134" s="7"/>
      <c r="W134" s="28">
        <f t="shared" ca="1" si="20"/>
        <v>-0.99962954170487961</v>
      </c>
      <c r="X134" s="27">
        <f t="shared" ca="1" si="24"/>
        <v>84.670620816486803</v>
      </c>
      <c r="Y134" s="7"/>
      <c r="Z134" s="28">
        <f t="shared" si="23"/>
        <v>84.74400000000017</v>
      </c>
      <c r="AA134" s="27">
        <f t="shared" si="21"/>
        <v>1.4790618213100775</v>
      </c>
      <c r="AB134" s="7"/>
      <c r="AC134" s="28">
        <f t="shared" ca="1" si="13"/>
        <v>-7.3379183513367252E-2</v>
      </c>
      <c r="AD134" s="27"/>
      <c r="AE134" s="7"/>
    </row>
    <row r="135" spans="1:31" s="26" customFormat="1" x14ac:dyDescent="0.25">
      <c r="A135" s="26">
        <v>50</v>
      </c>
      <c r="B135" s="26">
        <v>-620</v>
      </c>
      <c r="C135" s="26">
        <v>15016</v>
      </c>
      <c r="D135" s="26">
        <v>12993</v>
      </c>
      <c r="E135" s="26">
        <v>11191</v>
      </c>
      <c r="F135" s="26">
        <v>13213</v>
      </c>
      <c r="G135" s="27"/>
      <c r="H135" s="7"/>
      <c r="I135" s="28">
        <f t="shared" si="14"/>
        <v>3825</v>
      </c>
      <c r="J135" s="27">
        <f t="shared" si="14"/>
        <v>-220</v>
      </c>
      <c r="K135" s="7"/>
      <c r="L135" s="124">
        <f t="shared" si="22"/>
        <v>-0.99706574780709989</v>
      </c>
      <c r="M135" s="27">
        <f t="shared" ca="1" si="15"/>
        <v>1.7841313223918596E-6</v>
      </c>
      <c r="N135" s="44"/>
      <c r="O135" s="44"/>
      <c r="P135" s="7"/>
      <c r="Q135" s="28">
        <f t="shared" ca="1" si="16"/>
        <v>3843.6085193253616</v>
      </c>
      <c r="R135" s="27">
        <f t="shared" ca="1" si="17"/>
        <v>-241.35453761187858</v>
      </c>
      <c r="S135" s="7"/>
      <c r="T135" s="28">
        <f t="shared" ca="1" si="18"/>
        <v>-0.99852245405818629</v>
      </c>
      <c r="U135" s="27">
        <f t="shared" ca="1" si="19"/>
        <v>-6.2767594097858037E-2</v>
      </c>
      <c r="V135" s="7"/>
      <c r="W135" s="28">
        <f t="shared" ca="1" si="20"/>
        <v>-0.99840146159470256</v>
      </c>
      <c r="X135" s="27">
        <f t="shared" ca="1" si="24"/>
        <v>79.141505082171761</v>
      </c>
      <c r="Y135" s="7"/>
      <c r="Z135" s="28">
        <f t="shared" si="23"/>
        <v>79.164000000000172</v>
      </c>
      <c r="AA135" s="27">
        <f t="shared" si="21"/>
        <v>1.3816724490487942</v>
      </c>
      <c r="AB135" s="7"/>
      <c r="AC135" s="28">
        <f t="shared" ca="1" si="13"/>
        <v>-2.2494917828410621E-2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14999</v>
      </c>
      <c r="D136" s="26">
        <v>12802</v>
      </c>
      <c r="E136" s="26">
        <v>11220</v>
      </c>
      <c r="F136" s="26">
        <v>13399</v>
      </c>
      <c r="G136" s="27"/>
      <c r="H136" s="7"/>
      <c r="I136" s="28">
        <f t="shared" si="14"/>
        <v>3779</v>
      </c>
      <c r="J136" s="27">
        <f t="shared" si="14"/>
        <v>-597</v>
      </c>
      <c r="K136" s="7"/>
      <c r="L136" s="124">
        <f t="shared" si="22"/>
        <v>-0.98599639611464096</v>
      </c>
      <c r="M136" s="27">
        <f t="shared" ca="1" si="15"/>
        <v>6.9075948547377955E-8</v>
      </c>
      <c r="N136" s="44"/>
      <c r="O136" s="44"/>
      <c r="P136" s="7"/>
      <c r="Q136" s="28">
        <f t="shared" ca="1" si="16"/>
        <v>3797.6085193253616</v>
      </c>
      <c r="R136" s="27">
        <f t="shared" ca="1" si="17"/>
        <v>-618.35453761187853</v>
      </c>
      <c r="S136" s="7"/>
      <c r="T136" s="28">
        <f t="shared" ca="1" si="18"/>
        <v>-0.98657221702032616</v>
      </c>
      <c r="U136" s="27">
        <f t="shared" ca="1" si="19"/>
        <v>-0.16081167153279519</v>
      </c>
      <c r="V136" s="7"/>
      <c r="W136" s="28">
        <f t="shared" ca="1" si="20"/>
        <v>-0.9862592191512024</v>
      </c>
      <c r="X136" s="27">
        <f t="shared" ca="1" si="24"/>
        <v>73.478142289998345</v>
      </c>
      <c r="Y136" s="7"/>
      <c r="Z136" s="28">
        <f t="shared" si="23"/>
        <v>73.566000000000173</v>
      </c>
      <c r="AA136" s="27">
        <f t="shared" si="21"/>
        <v>1.2839689175221514</v>
      </c>
      <c r="AB136" s="7"/>
      <c r="AC136" s="28">
        <f t="shared" ca="1" si="13"/>
        <v>-8.7857710001827627E-2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14962</v>
      </c>
      <c r="D137" s="26">
        <v>12624</v>
      </c>
      <c r="E137" s="26">
        <v>11256</v>
      </c>
      <c r="F137" s="26">
        <v>13582</v>
      </c>
      <c r="G137" s="27"/>
      <c r="H137" s="7"/>
      <c r="I137" s="28">
        <f t="shared" si="14"/>
        <v>3706</v>
      </c>
      <c r="J137" s="27">
        <f t="shared" si="14"/>
        <v>-958</v>
      </c>
      <c r="K137" s="7"/>
      <c r="L137" s="124">
        <f t="shared" si="22"/>
        <v>-0.96592789311208893</v>
      </c>
      <c r="M137" s="27">
        <f t="shared" ca="1" si="15"/>
        <v>1.3993668718992675E-6</v>
      </c>
      <c r="N137" s="44"/>
      <c r="O137" s="44"/>
      <c r="P137" s="7"/>
      <c r="Q137" s="28">
        <f t="shared" ca="1" si="16"/>
        <v>3724.6085193253616</v>
      </c>
      <c r="R137" s="27">
        <f t="shared" ca="1" si="17"/>
        <v>-979.35453761187853</v>
      </c>
      <c r="S137" s="7"/>
      <c r="T137" s="28">
        <f t="shared" ca="1" si="18"/>
        <v>-0.96760771041676552</v>
      </c>
      <c r="U137" s="27">
        <f t="shared" ca="1" si="19"/>
        <v>-0.2546947271137297</v>
      </c>
      <c r="V137" s="7"/>
      <c r="W137" s="28">
        <f t="shared" ca="1" si="20"/>
        <v>-0.96711084149299964</v>
      </c>
      <c r="X137" s="27">
        <f t="shared" ca="1" si="24"/>
        <v>67.984653456886804</v>
      </c>
      <c r="Y137" s="7"/>
      <c r="Z137" s="28">
        <f t="shared" si="23"/>
        <v>68.058000000000177</v>
      </c>
      <c r="AA137" s="27">
        <f t="shared" si="21"/>
        <v>1.1878361823223038</v>
      </c>
      <c r="AB137" s="7"/>
      <c r="AC137" s="28">
        <f t="shared" ca="1" si="13"/>
        <v>-7.3346543113373741E-2</v>
      </c>
      <c r="AD137" s="27"/>
      <c r="AE137" s="7"/>
    </row>
    <row r="138" spans="1:31" s="26" customFormat="1" x14ac:dyDescent="0.25">
      <c r="A138" s="26">
        <v>53</v>
      </c>
      <c r="B138" s="26">
        <v>-624</v>
      </c>
      <c r="C138" s="26">
        <v>14903</v>
      </c>
      <c r="D138" s="26">
        <v>12442</v>
      </c>
      <c r="E138" s="26">
        <v>11316</v>
      </c>
      <c r="F138" s="26">
        <v>13757</v>
      </c>
      <c r="G138" s="27"/>
      <c r="H138" s="7"/>
      <c r="I138" s="28">
        <f t="shared" si="14"/>
        <v>3587</v>
      </c>
      <c r="J138" s="27">
        <f t="shared" si="14"/>
        <v>-1315</v>
      </c>
      <c r="K138" s="7"/>
      <c r="L138" s="124">
        <f t="shared" si="22"/>
        <v>-0.93628685684120849</v>
      </c>
      <c r="M138" s="27">
        <f t="shared" ca="1" si="15"/>
        <v>7.431948607244614E-8</v>
      </c>
      <c r="N138" s="44"/>
      <c r="O138" s="44"/>
      <c r="P138" s="7"/>
      <c r="Q138" s="28">
        <f t="shared" ca="1" si="16"/>
        <v>3605.6085193253616</v>
      </c>
      <c r="R138" s="27">
        <f t="shared" ca="1" si="17"/>
        <v>-1336.3545376118786</v>
      </c>
      <c r="S138" s="7"/>
      <c r="T138" s="28">
        <f t="shared" ca="1" si="18"/>
        <v>-0.93669296677534486</v>
      </c>
      <c r="U138" s="27">
        <f t="shared" ca="1" si="19"/>
        <v>-0.3475375272311636</v>
      </c>
      <c r="V138" s="7"/>
      <c r="W138" s="28">
        <f t="shared" ca="1" si="20"/>
        <v>-0.93601424083640972</v>
      </c>
      <c r="X138" s="27">
        <f t="shared" ca="1" si="24"/>
        <v>62.369130889842836</v>
      </c>
      <c r="Y138" s="7"/>
      <c r="Z138" s="28">
        <f t="shared" si="23"/>
        <v>62.442000000000178</v>
      </c>
      <c r="AA138" s="27">
        <f t="shared" si="21"/>
        <v>1.0898184915303022</v>
      </c>
      <c r="AB138" s="7"/>
      <c r="AC138" s="28">
        <f t="shared" ca="1" si="13"/>
        <v>-7.2869110157341765E-2</v>
      </c>
      <c r="AD138" s="27"/>
      <c r="AE138" s="7"/>
    </row>
    <row r="139" spans="1:31" s="26" customFormat="1" x14ac:dyDescent="0.25">
      <c r="A139" s="26">
        <v>54</v>
      </c>
      <c r="B139" s="26">
        <v>-617</v>
      </c>
      <c r="C139" s="26">
        <v>14838</v>
      </c>
      <c r="D139" s="26">
        <v>12274</v>
      </c>
      <c r="E139" s="26">
        <v>11392</v>
      </c>
      <c r="F139" s="26">
        <v>13937</v>
      </c>
      <c r="G139" s="27"/>
      <c r="H139" s="7"/>
      <c r="I139" s="28">
        <f t="shared" si="14"/>
        <v>3446</v>
      </c>
      <c r="J139" s="27">
        <f t="shared" si="14"/>
        <v>-1663</v>
      </c>
      <c r="K139" s="7"/>
      <c r="L139" s="124">
        <f t="shared" si="22"/>
        <v>-0.89814271378300614</v>
      </c>
      <c r="M139" s="27">
        <f t="shared" ca="1" si="15"/>
        <v>1.1324531471634224E-6</v>
      </c>
      <c r="N139" s="44"/>
      <c r="O139" s="44"/>
      <c r="P139" s="7"/>
      <c r="Q139" s="28">
        <f t="shared" ca="1" si="16"/>
        <v>3464.6085193253616</v>
      </c>
      <c r="R139" s="27">
        <f t="shared" ca="1" si="17"/>
        <v>-1684.3545376118786</v>
      </c>
      <c r="S139" s="7"/>
      <c r="T139" s="28">
        <f t="shared" ca="1" si="18"/>
        <v>-0.90006289237668669</v>
      </c>
      <c r="U139" s="27">
        <f t="shared" ca="1" si="19"/>
        <v>-0.43803975255572097</v>
      </c>
      <c r="V139" s="7"/>
      <c r="W139" s="28">
        <f t="shared" ca="1" si="20"/>
        <v>-0.89920688160208517</v>
      </c>
      <c r="X139" s="27">
        <f t="shared" ca="1" si="24"/>
        <v>56.766275739413459</v>
      </c>
      <c r="Y139" s="7"/>
      <c r="Z139" s="28">
        <f t="shared" si="23"/>
        <v>56.889000000000181</v>
      </c>
      <c r="AA139" s="27">
        <f t="shared" si="21"/>
        <v>0.99290035816705724</v>
      </c>
      <c r="AB139" s="7"/>
      <c r="AC139" s="28">
        <f t="shared" ca="1" si="13"/>
        <v>-0.12272426058672181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14742</v>
      </c>
      <c r="D140" s="26">
        <v>12103</v>
      </c>
      <c r="E140" s="26">
        <v>11485</v>
      </c>
      <c r="F140" s="26">
        <v>14103</v>
      </c>
      <c r="G140" s="27"/>
      <c r="H140" s="7"/>
      <c r="I140" s="28">
        <f t="shared" si="14"/>
        <v>3257</v>
      </c>
      <c r="J140" s="27">
        <f t="shared" si="14"/>
        <v>-2000</v>
      </c>
      <c r="K140" s="7"/>
      <c r="L140" s="124">
        <f t="shared" si="22"/>
        <v>-0.84976109595828697</v>
      </c>
      <c r="M140" s="27">
        <f t="shared" ca="1" si="15"/>
        <v>3.0342697252285933E-8</v>
      </c>
      <c r="N140" s="44"/>
      <c r="O140" s="44"/>
      <c r="P140" s="7"/>
      <c r="Q140" s="28">
        <f t="shared" ca="1" si="16"/>
        <v>3275.6085193253616</v>
      </c>
      <c r="R140" s="27">
        <f t="shared" ca="1" si="17"/>
        <v>-2021.3545376118786</v>
      </c>
      <c r="S140" s="7"/>
      <c r="T140" s="28">
        <f t="shared" ca="1" si="18"/>
        <v>-0.85096300541678327</v>
      </c>
      <c r="U140" s="27">
        <f t="shared" ca="1" si="19"/>
        <v>-0.52568127535565157</v>
      </c>
      <c r="V140" s="7"/>
      <c r="W140" s="28">
        <f t="shared" ca="1" si="20"/>
        <v>-0.84993528751161918</v>
      </c>
      <c r="X140" s="27">
        <f t="shared" ca="1" si="24"/>
        <v>51.002236358405696</v>
      </c>
      <c r="Y140" s="7"/>
      <c r="Z140" s="28">
        <f t="shared" si="23"/>
        <v>51.138000000000183</v>
      </c>
      <c r="AA140" s="27">
        <f t="shared" si="21"/>
        <v>0.89252647288486342</v>
      </c>
      <c r="AB140" s="7"/>
      <c r="AC140" s="28">
        <f t="shared" ca="1" si="13"/>
        <v>-0.13576364159448673</v>
      </c>
      <c r="AD140" s="27"/>
      <c r="AE140" s="7"/>
    </row>
    <row r="141" spans="1:31" s="26" customFormat="1" x14ac:dyDescent="0.25">
      <c r="A141" s="26">
        <v>56</v>
      </c>
      <c r="B141" s="26">
        <v>-640</v>
      </c>
      <c r="C141" s="26">
        <v>14636</v>
      </c>
      <c r="D141" s="26">
        <v>11944</v>
      </c>
      <c r="E141" s="26">
        <v>11601</v>
      </c>
      <c r="F141" s="26">
        <v>14260</v>
      </c>
      <c r="G141" s="27"/>
      <c r="H141" s="7"/>
      <c r="I141" s="28">
        <f t="shared" si="14"/>
        <v>3035</v>
      </c>
      <c r="J141" s="27">
        <f t="shared" si="14"/>
        <v>-2316</v>
      </c>
      <c r="K141" s="7"/>
      <c r="L141" s="124">
        <f t="shared" si="22"/>
        <v>-0.79273337085981199</v>
      </c>
      <c r="M141" s="27">
        <f t="shared" ca="1" si="15"/>
        <v>3.9941897542014099E-7</v>
      </c>
      <c r="N141" s="44"/>
      <c r="O141" s="44"/>
      <c r="P141" s="7"/>
      <c r="Q141" s="28">
        <f t="shared" ca="1" si="16"/>
        <v>3053.6085193253616</v>
      </c>
      <c r="R141" s="27">
        <f t="shared" ca="1" si="17"/>
        <v>-2337.3545376118786</v>
      </c>
      <c r="S141" s="7"/>
      <c r="T141" s="28">
        <f t="shared" ca="1" si="18"/>
        <v>-0.79329012232102358</v>
      </c>
      <c r="U141" s="27">
        <f t="shared" ca="1" si="19"/>
        <v>-0.60786145697220362</v>
      </c>
      <c r="V141" s="7"/>
      <c r="W141" s="28">
        <f t="shared" ca="1" si="20"/>
        <v>-0.79210137483496679</v>
      </c>
      <c r="X141" s="27">
        <f t="shared" ca="1" si="24"/>
        <v>45.236083790932298</v>
      </c>
      <c r="Y141" s="7"/>
      <c r="Z141" s="28">
        <f t="shared" si="23"/>
        <v>45.378000000000185</v>
      </c>
      <c r="AA141" s="27">
        <f t="shared" si="21"/>
        <v>0.79199550796999008</v>
      </c>
      <c r="AB141" s="7"/>
      <c r="AC141" s="28">
        <f t="shared" ca="1" si="13"/>
        <v>-0.14191620906788671</v>
      </c>
      <c r="AD141" s="27"/>
      <c r="AE141" s="7"/>
    </row>
    <row r="142" spans="1:31" s="26" customFormat="1" x14ac:dyDescent="0.25">
      <c r="A142" s="26">
        <v>57</v>
      </c>
      <c r="B142" s="26">
        <v>-622</v>
      </c>
      <c r="C142" s="26">
        <v>14520</v>
      </c>
      <c r="D142" s="26">
        <v>11800</v>
      </c>
      <c r="E142" s="26">
        <v>11720</v>
      </c>
      <c r="F142" s="26">
        <v>14408</v>
      </c>
      <c r="G142" s="27"/>
      <c r="H142" s="7"/>
      <c r="I142" s="28">
        <f t="shared" si="14"/>
        <v>2800</v>
      </c>
      <c r="J142" s="27">
        <f t="shared" si="14"/>
        <v>-2608</v>
      </c>
      <c r="K142" s="7"/>
      <c r="L142" s="124">
        <f t="shared" si="22"/>
        <v>-0.72963682175013533</v>
      </c>
      <c r="M142" s="27">
        <f t="shared" ca="1" si="15"/>
        <v>1.6017806420515319E-6</v>
      </c>
      <c r="N142" s="44"/>
      <c r="O142" s="44"/>
      <c r="P142" s="7"/>
      <c r="Q142" s="28">
        <f t="shared" ca="1" si="16"/>
        <v>2818.6085193253616</v>
      </c>
      <c r="R142" s="27">
        <f t="shared" ca="1" si="17"/>
        <v>-2629.3545376118786</v>
      </c>
      <c r="S142" s="7"/>
      <c r="T142" s="28">
        <f t="shared" ca="1" si="18"/>
        <v>-0.73223999832326003</v>
      </c>
      <c r="U142" s="27">
        <f t="shared" ca="1" si="19"/>
        <v>-0.68380010580775175</v>
      </c>
      <c r="V142" s="7"/>
      <c r="W142" s="28">
        <f t="shared" ca="1" si="20"/>
        <v>-0.73090243647905229</v>
      </c>
      <c r="X142" s="27">
        <f t="shared" ca="1" si="24"/>
        <v>39.645797805949996</v>
      </c>
      <c r="Y142" s="7"/>
      <c r="Z142" s="28">
        <f t="shared" si="23"/>
        <v>39.780000000000186</v>
      </c>
      <c r="AA142" s="27">
        <f t="shared" si="21"/>
        <v>0.6942919764433475</v>
      </c>
      <c r="AB142" s="7"/>
      <c r="AC142" s="28">
        <f t="shared" ca="1" si="13"/>
        <v>-0.13420219405018941</v>
      </c>
      <c r="AD142" s="27"/>
      <c r="AE142" s="7"/>
    </row>
    <row r="143" spans="1:31" s="26" customFormat="1" x14ac:dyDescent="0.25">
      <c r="A143" s="26">
        <v>58</v>
      </c>
      <c r="B143" s="26">
        <v>-619</v>
      </c>
      <c r="C143" s="26">
        <v>14386</v>
      </c>
      <c r="D143" s="26">
        <v>11670</v>
      </c>
      <c r="E143" s="26">
        <v>11861</v>
      </c>
      <c r="F143" s="26">
        <v>14540</v>
      </c>
      <c r="G143" s="27"/>
      <c r="H143" s="7"/>
      <c r="I143" s="28">
        <f t="shared" si="14"/>
        <v>2525</v>
      </c>
      <c r="J143" s="27">
        <f t="shared" si="14"/>
        <v>-2870</v>
      </c>
      <c r="K143" s="7"/>
      <c r="L143" s="124">
        <f t="shared" si="22"/>
        <v>-0.65993773338710338</v>
      </c>
      <c r="M143" s="27">
        <f t="shared" ca="1" si="15"/>
        <v>3.7269624748143112E-7</v>
      </c>
      <c r="N143" s="44"/>
      <c r="O143" s="44"/>
      <c r="P143" s="7"/>
      <c r="Q143" s="28">
        <f t="shared" ca="1" si="16"/>
        <v>2543.6085193253616</v>
      </c>
      <c r="R143" s="27">
        <f t="shared" ca="1" si="17"/>
        <v>-2891.3545376118786</v>
      </c>
      <c r="S143" s="7"/>
      <c r="T143" s="28">
        <f t="shared" ca="1" si="18"/>
        <v>-0.660798363857792</v>
      </c>
      <c r="U143" s="27">
        <f t="shared" ca="1" si="19"/>
        <v>-0.75193683866704497</v>
      </c>
      <c r="V143" s="7"/>
      <c r="W143" s="28">
        <f t="shared" ca="1" si="20"/>
        <v>-0.65932724485528527</v>
      </c>
      <c r="X143" s="27">
        <f t="shared" ca="1" si="24"/>
        <v>33.984381679793159</v>
      </c>
      <c r="Y143" s="7"/>
      <c r="Z143" s="28">
        <f t="shared" si="23"/>
        <v>34.209000000000188</v>
      </c>
      <c r="AA143" s="27">
        <f t="shared" si="21"/>
        <v>0.5970596838147435</v>
      </c>
      <c r="AB143" s="7"/>
      <c r="AC143" s="28">
        <f t="shared" ca="1" si="13"/>
        <v>-0.22461832020702843</v>
      </c>
      <c r="AD143" s="27"/>
      <c r="AE143" s="7"/>
    </row>
    <row r="144" spans="1:31" s="26" customFormat="1" x14ac:dyDescent="0.25">
      <c r="A144" s="26">
        <v>59</v>
      </c>
      <c r="B144" s="26">
        <v>-636</v>
      </c>
      <c r="C144" s="26">
        <v>14234</v>
      </c>
      <c r="D144" s="26">
        <v>11551</v>
      </c>
      <c r="E144" s="26">
        <v>12011</v>
      </c>
      <c r="F144" s="26">
        <v>14661</v>
      </c>
      <c r="G144" s="27"/>
      <c r="H144" s="7"/>
      <c r="I144" s="28">
        <f t="shared" si="14"/>
        <v>2223</v>
      </c>
      <c r="J144" s="27">
        <f t="shared" si="14"/>
        <v>-3110</v>
      </c>
      <c r="K144" s="7"/>
      <c r="L144" s="124">
        <f t="shared" si="22"/>
        <v>-0.58184149511916372</v>
      </c>
      <c r="M144" s="27">
        <f t="shared" ca="1" si="15"/>
        <v>1.1936036169341459E-6</v>
      </c>
      <c r="N144" s="44"/>
      <c r="O144" s="44"/>
      <c r="P144" s="7"/>
      <c r="Q144" s="28">
        <f t="shared" ca="1" si="16"/>
        <v>2241.6085193253616</v>
      </c>
      <c r="R144" s="27">
        <f t="shared" ca="1" si="17"/>
        <v>-3131.3545376118786</v>
      </c>
      <c r="S144" s="7"/>
      <c r="T144" s="28">
        <f t="shared" ca="1" si="18"/>
        <v>-0.58234245982662347</v>
      </c>
      <c r="U144" s="27">
        <f t="shared" ca="1" si="19"/>
        <v>-0.81435216647708453</v>
      </c>
      <c r="V144" s="7"/>
      <c r="W144" s="28">
        <f t="shared" ca="1" si="20"/>
        <v>-0.58074897344114806</v>
      </c>
      <c r="X144" s="27">
        <f t="shared" ca="1" si="24"/>
        <v>28.233121037159435</v>
      </c>
      <c r="Y144" s="7"/>
      <c r="Z144" s="28">
        <f t="shared" si="23"/>
        <v>28.485000000000188</v>
      </c>
      <c r="AA144" s="27">
        <f t="shared" si="21"/>
        <v>0.49715703743058809</v>
      </c>
      <c r="AB144" s="7"/>
      <c r="AC144" s="28">
        <f t="shared" ca="1" si="13"/>
        <v>-0.25187896284075251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14085</v>
      </c>
      <c r="D145" s="26">
        <v>11449</v>
      </c>
      <c r="E145" s="26">
        <v>12164</v>
      </c>
      <c r="F145" s="26">
        <v>14759</v>
      </c>
      <c r="G145" s="27"/>
      <c r="H145" s="7"/>
      <c r="I145" s="28">
        <f t="shared" si="14"/>
        <v>1921</v>
      </c>
      <c r="J145" s="27">
        <f t="shared" si="14"/>
        <v>-3310</v>
      </c>
      <c r="K145" s="7"/>
      <c r="L145" s="124">
        <f t="shared" si="22"/>
        <v>-0.5016153912589324</v>
      </c>
      <c r="M145" s="27">
        <f t="shared" ca="1" si="15"/>
        <v>3.3140776593128686E-7</v>
      </c>
      <c r="N145" s="44"/>
      <c r="O145" s="44"/>
      <c r="P145" s="7"/>
      <c r="Q145" s="28">
        <f t="shared" ca="1" si="16"/>
        <v>1939.6085193253616</v>
      </c>
      <c r="R145" s="27">
        <f t="shared" ca="1" si="17"/>
        <v>-3331.3545376118786</v>
      </c>
      <c r="S145" s="7"/>
      <c r="T145" s="28">
        <f t="shared" ca="1" si="18"/>
        <v>-0.50388655579545505</v>
      </c>
      <c r="U145" s="27">
        <f t="shared" ca="1" si="19"/>
        <v>-0.86636493965211758</v>
      </c>
      <c r="V145" s="7"/>
      <c r="W145" s="28">
        <f t="shared" ca="1" si="20"/>
        <v>-0.50219107152256082</v>
      </c>
      <c r="X145" s="27">
        <f t="shared" ca="1" si="24"/>
        <v>22.837702623414373</v>
      </c>
      <c r="Y145" s="7"/>
      <c r="Z145" s="28">
        <f t="shared" si="23"/>
        <v>23.00400000000019</v>
      </c>
      <c r="AA145" s="27">
        <f t="shared" si="21"/>
        <v>0.40149554112877889</v>
      </c>
      <c r="AB145" s="7"/>
      <c r="AC145" s="28">
        <f t="shared" ca="1" si="13"/>
        <v>-0.16629737658581689</v>
      </c>
      <c r="AD145" s="27"/>
      <c r="AE145" s="7"/>
    </row>
    <row r="146" spans="1:31" s="26" customFormat="1" x14ac:dyDescent="0.25">
      <c r="A146" s="26">
        <v>61</v>
      </c>
      <c r="B146" s="26">
        <v>-610</v>
      </c>
      <c r="C146" s="26">
        <v>13916</v>
      </c>
      <c r="D146" s="26">
        <v>11359</v>
      </c>
      <c r="E146" s="26">
        <v>12326</v>
      </c>
      <c r="F146" s="26">
        <v>14837</v>
      </c>
      <c r="G146" s="27"/>
      <c r="H146" s="7"/>
      <c r="I146" s="28">
        <f t="shared" si="14"/>
        <v>1590</v>
      </c>
      <c r="J146" s="27">
        <f t="shared" si="14"/>
        <v>-3478</v>
      </c>
      <c r="K146" s="7"/>
      <c r="L146" s="124">
        <f t="shared" si="22"/>
        <v>-0.4166635272658234</v>
      </c>
      <c r="M146" s="27">
        <f t="shared" ca="1" si="15"/>
        <v>3.00218077344811E-7</v>
      </c>
      <c r="N146" s="44"/>
      <c r="O146" s="44"/>
      <c r="P146" s="7"/>
      <c r="Q146" s="28">
        <f t="shared" ca="1" si="16"/>
        <v>1608.6085193253616</v>
      </c>
      <c r="R146" s="27">
        <f t="shared" ca="1" si="17"/>
        <v>-3499.3545376118786</v>
      </c>
      <c r="S146" s="7"/>
      <c r="T146" s="28">
        <f t="shared" ca="1" si="18"/>
        <v>-0.41789680667520079</v>
      </c>
      <c r="U146" s="27">
        <f t="shared" ca="1" si="19"/>
        <v>-0.91005566911914526</v>
      </c>
      <c r="V146" s="7"/>
      <c r="W146" s="28">
        <f t="shared" ca="1" si="20"/>
        <v>-0.41611560566801509</v>
      </c>
      <c r="X146" s="27">
        <f t="shared" ca="1" si="24"/>
        <v>17.310713118198919</v>
      </c>
      <c r="Y146" s="7"/>
      <c r="Z146" s="28">
        <f t="shared" si="23"/>
        <v>17.514000000000191</v>
      </c>
      <c r="AA146" s="27">
        <f t="shared" si="21"/>
        <v>0.30567696519429022</v>
      </c>
      <c r="AB146" s="7"/>
      <c r="AC146" s="28">
        <f t="shared" ca="1" si="13"/>
        <v>-0.2032868818012723</v>
      </c>
      <c r="AD146" s="27"/>
      <c r="AE146" s="7"/>
    </row>
    <row r="147" spans="1:31" s="26" customFormat="1" x14ac:dyDescent="0.25">
      <c r="A147" s="26">
        <v>62</v>
      </c>
      <c r="B147" s="26">
        <v>-625</v>
      </c>
      <c r="C147" s="26">
        <v>13746</v>
      </c>
      <c r="D147" s="26">
        <v>11298</v>
      </c>
      <c r="E147" s="26">
        <v>12511</v>
      </c>
      <c r="F147" s="26">
        <v>14925</v>
      </c>
      <c r="G147" s="27"/>
      <c r="H147" s="7"/>
      <c r="I147" s="28">
        <f t="shared" si="14"/>
        <v>1235</v>
      </c>
      <c r="J147" s="27">
        <f t="shared" si="14"/>
        <v>-3627</v>
      </c>
      <c r="K147" s="7"/>
      <c r="L147" s="124">
        <f t="shared" si="22"/>
        <v>-0.32566882365330674</v>
      </c>
      <c r="M147" s="27">
        <f t="shared" ca="1" si="15"/>
        <v>3.4370437015903399E-6</v>
      </c>
      <c r="N147" s="44"/>
      <c r="O147" s="44"/>
      <c r="P147" s="7"/>
      <c r="Q147" s="28">
        <f t="shared" ca="1" si="16"/>
        <v>1253.6085193253616</v>
      </c>
      <c r="R147" s="27">
        <f t="shared" ca="1" si="17"/>
        <v>-3648.3545376118786</v>
      </c>
      <c r="S147" s="7"/>
      <c r="T147" s="28">
        <f t="shared" ca="1" si="18"/>
        <v>-0.32567215127432392</v>
      </c>
      <c r="U147" s="27">
        <f t="shared" ca="1" si="19"/>
        <v>-0.94880518513454482</v>
      </c>
      <c r="V147" s="7"/>
      <c r="W147" s="28">
        <f t="shared" ca="1" si="20"/>
        <v>-0.32381489709014671</v>
      </c>
      <c r="X147" s="27">
        <f t="shared" ca="1" si="24"/>
        <v>11.5829541047259</v>
      </c>
      <c r="Y147" s="7"/>
      <c r="Z147" s="28">
        <f t="shared" si="23"/>
        <v>11.889000000000191</v>
      </c>
      <c r="AA147" s="27">
        <f t="shared" si="21"/>
        <v>0.20750219476960916</v>
      </c>
      <c r="AB147" s="7"/>
      <c r="AC147" s="28">
        <f t="shared" ca="1" si="13"/>
        <v>-0.30604589527429127</v>
      </c>
      <c r="AD147" s="27"/>
      <c r="AE147" s="7"/>
    </row>
    <row r="148" spans="1:31" s="26" customFormat="1" x14ac:dyDescent="0.25">
      <c r="A148" s="26">
        <v>63</v>
      </c>
      <c r="B148" s="26">
        <v>-645</v>
      </c>
      <c r="C148" s="26">
        <v>13556</v>
      </c>
      <c r="D148" s="26">
        <v>11238</v>
      </c>
      <c r="E148" s="26">
        <v>12695</v>
      </c>
      <c r="F148" s="26">
        <v>14968</v>
      </c>
      <c r="G148" s="27"/>
      <c r="H148" s="7"/>
      <c r="I148" s="28">
        <f t="shared" si="14"/>
        <v>861</v>
      </c>
      <c r="J148" s="27">
        <f t="shared" si="14"/>
        <v>-3730</v>
      </c>
      <c r="K148" s="7"/>
      <c r="L148" s="124">
        <f t="shared" si="22"/>
        <v>-0.22848821192786906</v>
      </c>
      <c r="M148" s="27">
        <f t="shared" ca="1" si="15"/>
        <v>3.5591668558260539E-6</v>
      </c>
      <c r="N148" s="44"/>
      <c r="O148" s="44"/>
      <c r="P148" s="7"/>
      <c r="Q148" s="28">
        <f t="shared" ca="1" si="16"/>
        <v>879.60851932536173</v>
      </c>
      <c r="R148" s="27">
        <f t="shared" ca="1" si="17"/>
        <v>-3751.3545376118786</v>
      </c>
      <c r="S148" s="7"/>
      <c r="T148" s="28">
        <f t="shared" ca="1" si="18"/>
        <v>-0.22851152840128744</v>
      </c>
      <c r="U148" s="27">
        <f t="shared" ca="1" si="19"/>
        <v>-0.97559176331968678</v>
      </c>
      <c r="V148" s="7"/>
      <c r="W148" s="28">
        <f t="shared" ca="1" si="20"/>
        <v>-0.22660163649714118</v>
      </c>
      <c r="X148" s="27">
        <f t="shared" ca="1" si="24"/>
        <v>5.8151291783551073</v>
      </c>
      <c r="Y148" s="7"/>
      <c r="Z148" s="28">
        <f t="shared" si="23"/>
        <v>6.0840000000001915</v>
      </c>
      <c r="AA148" s="27">
        <f t="shared" si="21"/>
        <v>0.10618583169133836</v>
      </c>
      <c r="AB148" s="7"/>
      <c r="AC148" s="28">
        <f t="shared" ref="AC148:AC149" ca="1" si="25">X148-Z148</f>
        <v>-0.26887082164508413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13373</v>
      </c>
      <c r="D149" s="26">
        <v>11205</v>
      </c>
      <c r="E149" s="26">
        <v>12888</v>
      </c>
      <c r="F149" s="26">
        <v>15007</v>
      </c>
      <c r="G149" s="27"/>
      <c r="H149" s="7"/>
      <c r="I149" s="28">
        <f t="shared" ref="I149:J149" si="26">C149-E149</f>
        <v>485</v>
      </c>
      <c r="J149" s="27">
        <f t="shared" si="26"/>
        <v>-3802</v>
      </c>
      <c r="K149" s="7"/>
      <c r="L149" s="124">
        <f t="shared" si="22"/>
        <v>-0.13099106566556384</v>
      </c>
      <c r="M149" s="27">
        <f t="shared" ref="M149" ca="1" si="27">(W149-L149)^2</f>
        <v>4.4372576611689063E-6</v>
      </c>
      <c r="N149" s="44"/>
      <c r="O149" s="44"/>
      <c r="P149" s="7"/>
      <c r="Q149" s="28">
        <f t="shared" ref="Q149" ca="1" si="28">I149-$J$4</f>
        <v>503.60851932536173</v>
      </c>
      <c r="R149" s="27">
        <f t="shared" ref="R149" ca="1" si="29">J149-$J$3</f>
        <v>-3823.3545376118786</v>
      </c>
      <c r="S149" s="7"/>
      <c r="T149" s="28">
        <f t="shared" ref="T149" ca="1" si="30">Q149/$J$7</f>
        <v>-0.13083133000486571</v>
      </c>
      <c r="U149" s="27">
        <f t="shared" ref="U149" ca="1" si="31">R149/$J$6</f>
        <v>-0.99431636166269866</v>
      </c>
      <c r="V149" s="7"/>
      <c r="W149" s="28">
        <f t="shared" ref="W149" ca="1" si="32">(T149-U149*SIN(-$J$11*PI()/180))/(COS(-$J$11*PI()/180))</f>
        <v>-0.12888458574371106</v>
      </c>
      <c r="X149" s="27">
        <f ca="1">IF(MOD(ATAN2(U149,W149)*180/PI()-$J$9+360,360)&gt;5,MOD(ATAN2(U149,W149)*180/PI()-$J$9+360,360)-360,MOD(ATAN2(U149,W149)*180/PI()-$J$9+360,360))</f>
        <v>0.12442112623261892</v>
      </c>
      <c r="Y149" s="7"/>
      <c r="Z149" s="28">
        <f t="shared" si="23"/>
        <v>0.39600000000019175</v>
      </c>
      <c r="AA149" s="27">
        <f t="shared" ref="AA149" si="33">Z149*PI()/180</f>
        <v>6.9115038379008922E-3</v>
      </c>
      <c r="AB149" s="7"/>
      <c r="AC149" s="28">
        <f t="shared" ca="1" si="25"/>
        <v>-0.27157887376757284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40024</v>
      </c>
    </row>
    <row r="155" spans="1:31" x14ac:dyDescent="0.25">
      <c r="A155" t="s">
        <v>177</v>
      </c>
      <c r="B155">
        <v>40024</v>
      </c>
    </row>
    <row r="156" spans="1:31" x14ac:dyDescent="0.25">
      <c r="A156" s="31" t="s">
        <v>188</v>
      </c>
      <c r="B156" s="31">
        <v>-39980</v>
      </c>
    </row>
    <row r="157" spans="1:31" x14ac:dyDescent="0.25">
      <c r="A157" t="s">
        <v>183</v>
      </c>
      <c r="B157">
        <v>-39980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21.354537611878573</v>
      </c>
      <c r="L3" s="102" t="s">
        <v>1</v>
      </c>
      <c r="M3" s="103">
        <v>1.0011382427620801</v>
      </c>
      <c r="N3" s="104" t="s">
        <v>18</v>
      </c>
      <c r="O3" s="102">
        <v>0.99780370512688288</v>
      </c>
      <c r="Q3" s="101" t="s">
        <v>194</v>
      </c>
      <c r="R3" s="101">
        <f ca="1">MAX(AC21:AC149)</f>
        <v>0.16427260296120494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-18.608519325361723</v>
      </c>
      <c r="L4" s="104" t="s">
        <v>5</v>
      </c>
      <c r="M4" s="106">
        <v>360.05700520276315</v>
      </c>
      <c r="N4" s="104" t="s">
        <v>21</v>
      </c>
      <c r="O4" s="104">
        <v>359.98430619137258</v>
      </c>
      <c r="Q4" s="105" t="s">
        <v>195</v>
      </c>
      <c r="R4" s="105">
        <f ca="1">MIN(AC21:AC149)</f>
        <v>-0.34646614740012183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-172.78875877025925</v>
      </c>
      <c r="N5" s="107" t="s">
        <v>24</v>
      </c>
      <c r="O5" s="107">
        <v>-172.76696134041649</v>
      </c>
      <c r="Q5" s="8"/>
      <c r="R5" s="8"/>
      <c r="T5" s="45" t="s">
        <v>55</v>
      </c>
      <c r="U5" s="47">
        <v>6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3845.2093166992186</v>
      </c>
      <c r="L6" s="107" t="s">
        <v>12</v>
      </c>
      <c r="M6" s="108">
        <v>-1.9839198079877162E-4</v>
      </c>
      <c r="N6" s="107" t="s">
        <v>26</v>
      </c>
      <c r="O6" s="107">
        <v>1.5147275147384863E-5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-3849.2960310548865</v>
      </c>
      <c r="L7" s="109" t="s">
        <v>15</v>
      </c>
      <c r="M7" s="110">
        <f ca="1">SUM(M20:M84)</f>
        <v>3.5680139018093619E-4</v>
      </c>
      <c r="N7" s="109" t="s">
        <v>15</v>
      </c>
      <c r="O7" s="89">
        <f ca="1">SUM(M85:M149)</f>
        <v>3.7156445554708135E-4</v>
      </c>
      <c r="Q7" s="101" t="s">
        <v>194</v>
      </c>
      <c r="R7" s="101">
        <f ca="1">MAX(AD21:AD83)</f>
        <v>0.13352455853112843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-7.9760904724594184E-2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-172.7388469820045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-172.62665486428534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-0.11219211771917988</v>
      </c>
      <c r="L11" s="113" t="s">
        <v>208</v>
      </c>
      <c r="M11" s="114">
        <f>(M6+O6)/2</f>
        <v>-9.1622352825693383E-5</v>
      </c>
      <c r="N11" s="115"/>
      <c r="O11" s="115"/>
      <c r="Q11" s="101" t="s">
        <v>194</v>
      </c>
      <c r="R11" s="101">
        <f ca="1">MAX(W20:W149)</f>
        <v>0.99877989527302913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0.99947097394448148</v>
      </c>
      <c r="N12" s="118"/>
      <c r="O12" s="118"/>
      <c r="Q12" s="105" t="s">
        <v>195</v>
      </c>
      <c r="R12" s="105">
        <f ca="1">MIN(W20:W149)</f>
        <v>-1.004034738897871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-172.77786005533787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13419</v>
      </c>
      <c r="D20" s="26">
        <v>11250</v>
      </c>
      <c r="E20" s="26">
        <v>12943</v>
      </c>
      <c r="F20" s="26">
        <v>15064</v>
      </c>
      <c r="G20" s="27"/>
      <c r="H20" s="7"/>
      <c r="I20" s="28">
        <f>C20-E20</f>
        <v>476</v>
      </c>
      <c r="J20" s="27">
        <f>D20-F20</f>
        <v>-3814</v>
      </c>
      <c r="K20" s="7"/>
      <c r="L20" s="124">
        <f>$M$3*SIN(2*PI()/$M$4*($Z20+$M$5))+$M$6</f>
        <v>-0.12634336090080647</v>
      </c>
      <c r="M20" s="27">
        <f ca="1">(W20-L20)^2</f>
        <v>3.8816745086296495E-8</v>
      </c>
      <c r="N20" s="44"/>
      <c r="O20" s="44"/>
      <c r="P20" s="7"/>
      <c r="Q20" s="28">
        <f ca="1">I20-$J$4</f>
        <v>494.60851932536173</v>
      </c>
      <c r="R20" s="27">
        <f ca="1">J20-$J$3</f>
        <v>-3835.3545376118786</v>
      </c>
      <c r="S20" s="7"/>
      <c r="T20" s="28">
        <f ca="1">Q20/$J$7</f>
        <v>-0.12849324014963223</v>
      </c>
      <c r="U20" s="27">
        <f ca="1">R20/$J$6</f>
        <v>-0.99743712805320062</v>
      </c>
      <c r="V20" s="7"/>
      <c r="W20" s="28">
        <f ca="1">(T20-U20*SIN(-$J$11*PI()/180))/(COS(-$J$11*PI()/180))</f>
        <v>-0.12654038055740524</v>
      </c>
      <c r="X20" s="27">
        <f ca="1">IF(MOD(ATAN2(U20,W20)*180/PI()-$J$9+360,360)&gt;5,MOD(ATAN2(U20,W20)*180/PI()-$J$9+360,360)-360,MOD(ATAN2(U20,W20)*180/PI()-$J$9+360,360))</f>
        <v>-3.0918893394073166E-2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-3.0918893394073166E-2</v>
      </c>
      <c r="AD20" s="27">
        <f ca="1">INDIRECT("AC"&amp;AE20)-AC20</f>
        <v>-0.30176757115064667</v>
      </c>
      <c r="AE20" s="7">
        <v>149</v>
      </c>
    </row>
    <row r="21" spans="1:31" s="26" customFormat="1" x14ac:dyDescent="0.25">
      <c r="A21" s="26">
        <v>1</v>
      </c>
      <c r="B21" s="26">
        <v>646</v>
      </c>
      <c r="C21" s="26">
        <v>13600</v>
      </c>
      <c r="D21" s="26">
        <v>11282</v>
      </c>
      <c r="E21" s="26">
        <v>12754</v>
      </c>
      <c r="F21" s="26">
        <v>15030</v>
      </c>
      <c r="G21" s="27"/>
      <c r="H21" s="7"/>
      <c r="I21" s="28">
        <f t="shared" ref="I21:J84" si="1">C21-E21</f>
        <v>846</v>
      </c>
      <c r="J21" s="27">
        <f t="shared" si="1"/>
        <v>-3748</v>
      </c>
      <c r="K21" s="7"/>
      <c r="L21" s="124">
        <f t="shared" ref="L21:L84" si="2">$M$3*SIN(2*PI()/$M$4*($Z21+$M$5))+$M$6</f>
        <v>-0.22628522327469891</v>
      </c>
      <c r="M21" s="27">
        <f t="shared" ref="M21:M84" ca="1" si="3">(W21-L21)^2</f>
        <v>1.2885062655729386E-5</v>
      </c>
      <c r="N21" s="44"/>
      <c r="O21" s="44"/>
      <c r="P21" s="7"/>
      <c r="Q21" s="28">
        <f t="shared" ref="Q21:Q84" ca="1" si="4">I21-$J$4</f>
        <v>864.60851932536173</v>
      </c>
      <c r="R21" s="27">
        <f t="shared" ref="R21:R84" ca="1" si="5">J21-$J$3</f>
        <v>-3769.3545376118786</v>
      </c>
      <c r="S21" s="7"/>
      <c r="T21" s="28">
        <f t="shared" ref="T21:T84" ca="1" si="6">Q21/$J$7</f>
        <v>-0.22461471197589827</v>
      </c>
      <c r="U21" s="27">
        <f t="shared" ref="U21:U84" ca="1" si="7">R21/$J$6</f>
        <v>-0.98027291290543972</v>
      </c>
      <c r="V21" s="7"/>
      <c r="W21" s="28">
        <f t="shared" ref="W21:W84" ca="1" si="8">(T21-U21*SIN(-$J$11*PI()/180))/(COS(-$J$11*PI()/180))</f>
        <v>-0.22269564632807562</v>
      </c>
      <c r="X21" s="27">
        <f ca="1">MOD(ATAN2(U21,W21)*180/PI()-$J$9+360,360)</f>
        <v>5.5379079421389861</v>
      </c>
      <c r="Y21" s="7"/>
      <c r="Z21" s="28">
        <f>360/40000*B21+Z20</f>
        <v>5.8139999999999992</v>
      </c>
      <c r="AA21" s="27">
        <f t="shared" ref="AA21:AA84" si="9">Z21*PI()/180</f>
        <v>0.1014734427109503</v>
      </c>
      <c r="AB21" s="7"/>
      <c r="AC21" s="28">
        <f t="shared" ca="1" si="0"/>
        <v>-0.2760920578610131</v>
      </c>
      <c r="AD21" s="27">
        <f t="shared" ref="AD21:AD83" ca="1" si="10">INDIRECT("AC"&amp;AE21)-AC21</f>
        <v>-2.427500769424551E-2</v>
      </c>
      <c r="AE21" s="7">
        <v>148</v>
      </c>
    </row>
    <row r="22" spans="1:31" s="26" customFormat="1" x14ac:dyDescent="0.25">
      <c r="A22" s="26">
        <v>2</v>
      </c>
      <c r="B22" s="26">
        <v>645</v>
      </c>
      <c r="C22" s="26">
        <v>13786</v>
      </c>
      <c r="D22" s="26">
        <v>11332</v>
      </c>
      <c r="E22" s="26">
        <v>12563</v>
      </c>
      <c r="F22" s="26">
        <v>14975</v>
      </c>
      <c r="G22" s="27"/>
      <c r="H22" s="7"/>
      <c r="I22" s="28">
        <f t="shared" si="1"/>
        <v>1223</v>
      </c>
      <c r="J22" s="27">
        <f t="shared" si="1"/>
        <v>-3643</v>
      </c>
      <c r="K22" s="7"/>
      <c r="L22" s="124">
        <f t="shared" si="2"/>
        <v>-0.32375304237772545</v>
      </c>
      <c r="M22" s="27">
        <f t="shared" ca="1" si="3"/>
        <v>9.3865775592623512E-6</v>
      </c>
      <c r="N22" s="44"/>
      <c r="O22" s="44"/>
      <c r="P22" s="7"/>
      <c r="Q22" s="28">
        <f t="shared" ca="1" si="4"/>
        <v>1241.6085193253616</v>
      </c>
      <c r="R22" s="27">
        <f t="shared" ca="1" si="5"/>
        <v>-3664.3545376118786</v>
      </c>
      <c r="S22" s="7"/>
      <c r="T22" s="28">
        <f t="shared" ca="1" si="6"/>
        <v>-0.32255469813401255</v>
      </c>
      <c r="U22" s="27">
        <f t="shared" ca="1" si="7"/>
        <v>-0.9529662069885475</v>
      </c>
      <c r="V22" s="7"/>
      <c r="W22" s="28">
        <f t="shared" ca="1" si="8"/>
        <v>-0.32068929017507225</v>
      </c>
      <c r="X22" s="27">
        <f t="shared" ref="X22:X83" ca="1" si="11">MOD(ATAN2(U22,W22)*180/PI()-$J$9+360,360)</f>
        <v>11.337806204202366</v>
      </c>
      <c r="Y22" s="7"/>
      <c r="Z22" s="28">
        <f t="shared" ref="Z22:Z85" si="12">360/40000*B22+Z21</f>
        <v>11.619</v>
      </c>
      <c r="AA22" s="27">
        <f t="shared" si="9"/>
        <v>0.20278980578922115</v>
      </c>
      <c r="AB22" s="7"/>
      <c r="AC22" s="28">
        <f t="shared" ca="1" si="0"/>
        <v>-0.28119379579763404</v>
      </c>
      <c r="AD22" s="27">
        <f t="shared" ca="1" si="10"/>
        <v>2.4977230139327844E-2</v>
      </c>
      <c r="AE22" s="7">
        <v>147</v>
      </c>
    </row>
    <row r="23" spans="1:31" s="26" customFormat="1" x14ac:dyDescent="0.25">
      <c r="A23" s="26">
        <v>3</v>
      </c>
      <c r="B23" s="26">
        <v>621</v>
      </c>
      <c r="C23" s="26">
        <v>13961</v>
      </c>
      <c r="D23" s="26">
        <v>11401</v>
      </c>
      <c r="E23" s="26">
        <v>12389</v>
      </c>
      <c r="F23" s="26">
        <v>14905</v>
      </c>
      <c r="G23" s="27"/>
      <c r="H23" s="7"/>
      <c r="I23" s="28">
        <f t="shared" si="1"/>
        <v>1572</v>
      </c>
      <c r="J23" s="27">
        <f t="shared" si="1"/>
        <v>-3504</v>
      </c>
      <c r="K23" s="7"/>
      <c r="L23" s="124">
        <f t="shared" si="2"/>
        <v>-0.41447104675709157</v>
      </c>
      <c r="M23" s="27">
        <f t="shared" ca="1" si="3"/>
        <v>9.2712329299922277E-6</v>
      </c>
      <c r="N23" s="44"/>
      <c r="O23" s="44"/>
      <c r="P23" s="7"/>
      <c r="Q23" s="28">
        <f t="shared" ca="1" si="4"/>
        <v>1590.6085193253616</v>
      </c>
      <c r="R23" s="27">
        <f t="shared" ca="1" si="5"/>
        <v>-3525.3545376118786</v>
      </c>
      <c r="S23" s="7"/>
      <c r="T23" s="28">
        <f t="shared" ca="1" si="6"/>
        <v>-0.41322062696473377</v>
      </c>
      <c r="U23" s="27">
        <f t="shared" ca="1" si="7"/>
        <v>-0.91681732963189955</v>
      </c>
      <c r="V23" s="7"/>
      <c r="W23" s="28">
        <f t="shared" ca="1" si="8"/>
        <v>-0.41142617682062593</v>
      </c>
      <c r="X23" s="27">
        <f t="shared" ca="1" si="11"/>
        <v>16.907234315991104</v>
      </c>
      <c r="Y23" s="7"/>
      <c r="Z23" s="28">
        <f t="shared" si="12"/>
        <v>17.207999999999998</v>
      </c>
      <c r="AA23" s="27">
        <f t="shared" si="9"/>
        <v>0.30033625768318423</v>
      </c>
      <c r="AB23" s="7"/>
      <c r="AC23" s="28">
        <f t="shared" ca="1" si="0"/>
        <v>-0.30076568400889414</v>
      </c>
      <c r="AD23" s="27">
        <f t="shared" ca="1" si="10"/>
        <v>-1.3241101942142564E-2</v>
      </c>
      <c r="AE23" s="7">
        <v>146</v>
      </c>
    </row>
    <row r="24" spans="1:31" s="26" customFormat="1" x14ac:dyDescent="0.25">
      <c r="A24" s="26">
        <v>4</v>
      </c>
      <c r="B24" s="26">
        <v>620</v>
      </c>
      <c r="C24" s="26">
        <v>14129</v>
      </c>
      <c r="D24" s="26">
        <v>11491</v>
      </c>
      <c r="E24" s="26">
        <v>12223</v>
      </c>
      <c r="F24" s="26">
        <v>14824</v>
      </c>
      <c r="G24" s="27"/>
      <c r="H24" s="7"/>
      <c r="I24" s="28">
        <f t="shared" si="1"/>
        <v>1906</v>
      </c>
      <c r="J24" s="27">
        <f t="shared" si="1"/>
        <v>-3333</v>
      </c>
      <c r="K24" s="7"/>
      <c r="L24" s="124">
        <f t="shared" si="2"/>
        <v>-0.50111535864295242</v>
      </c>
      <c r="M24" s="27">
        <f t="shared" ca="1" si="3"/>
        <v>8.0248888484484127E-6</v>
      </c>
      <c r="N24" s="44"/>
      <c r="O24" s="44"/>
      <c r="P24" s="7"/>
      <c r="Q24" s="28">
        <f t="shared" ca="1" si="4"/>
        <v>1924.6085193253616</v>
      </c>
      <c r="R24" s="27">
        <f t="shared" ca="1" si="5"/>
        <v>-3354.3545376118786</v>
      </c>
      <c r="S24" s="7"/>
      <c r="T24" s="28">
        <f t="shared" ca="1" si="6"/>
        <v>-0.49998973937006586</v>
      </c>
      <c r="U24" s="27">
        <f t="shared" ca="1" si="7"/>
        <v>-0.87234640856724632</v>
      </c>
      <c r="V24" s="7"/>
      <c r="W24" s="28">
        <f t="shared" ca="1" si="8"/>
        <v>-0.49828253516655147</v>
      </c>
      <c r="X24" s="27">
        <f t="shared" ca="1" si="11"/>
        <v>22.47376896074752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-0.31423103925247631</v>
      </c>
      <c r="AD24" s="27">
        <f t="shared" ca="1" si="10"/>
        <v>0.10092175616639665</v>
      </c>
      <c r="AE24" s="7">
        <v>145</v>
      </c>
    </row>
    <row r="25" spans="1:31" s="26" customFormat="1" x14ac:dyDescent="0.25">
      <c r="A25" s="26">
        <v>5</v>
      </c>
      <c r="B25" s="26">
        <v>607</v>
      </c>
      <c r="C25" s="26">
        <v>14282</v>
      </c>
      <c r="D25" s="26">
        <v>11587</v>
      </c>
      <c r="E25" s="26">
        <v>12060</v>
      </c>
      <c r="F25" s="26">
        <v>14718</v>
      </c>
      <c r="G25" s="27"/>
      <c r="H25" s="7"/>
      <c r="I25" s="28">
        <f t="shared" si="1"/>
        <v>2222</v>
      </c>
      <c r="J25" s="27">
        <f t="shared" si="1"/>
        <v>-3131</v>
      </c>
      <c r="K25" s="7"/>
      <c r="L25" s="124">
        <f t="shared" si="2"/>
        <v>-0.58135070736681405</v>
      </c>
      <c r="M25" s="27">
        <f t="shared" ca="1" si="3"/>
        <v>7.6076104819970002E-7</v>
      </c>
      <c r="N25" s="44"/>
      <c r="O25" s="44"/>
      <c r="P25" s="7"/>
      <c r="Q25" s="28">
        <f t="shared" ca="1" si="4"/>
        <v>2240.6085193253616</v>
      </c>
      <c r="R25" s="27">
        <f t="shared" ca="1" si="5"/>
        <v>-3152.3545376118786</v>
      </c>
      <c r="S25" s="7"/>
      <c r="T25" s="28">
        <f t="shared" ca="1" si="6"/>
        <v>-0.58208267206493092</v>
      </c>
      <c r="U25" s="27">
        <f t="shared" ca="1" si="7"/>
        <v>-0.81981350766046301</v>
      </c>
      <c r="V25" s="7"/>
      <c r="W25" s="28">
        <f t="shared" ca="1" si="8"/>
        <v>-0.58047849119624639</v>
      </c>
      <c r="X25" s="27">
        <f t="shared" ca="1" si="11"/>
        <v>28.039692912372516</v>
      </c>
      <c r="Y25" s="7"/>
      <c r="Z25" s="28">
        <f t="shared" si="12"/>
        <v>28.250999999999998</v>
      </c>
      <c r="AA25" s="27">
        <f t="shared" si="9"/>
        <v>0.49307296698091801</v>
      </c>
      <c r="AB25" s="7"/>
      <c r="AC25" s="28">
        <f t="shared" ca="1" si="0"/>
        <v>-0.21130708762748185</v>
      </c>
      <c r="AD25" s="27">
        <f t="shared" ca="1" si="10"/>
        <v>-3.33492553531336E-2</v>
      </c>
      <c r="AE25" s="7">
        <v>144</v>
      </c>
    </row>
    <row r="26" spans="1:31" s="26" customFormat="1" x14ac:dyDescent="0.25">
      <c r="A26" s="26">
        <v>6</v>
      </c>
      <c r="B26" s="26">
        <v>634</v>
      </c>
      <c r="C26" s="26">
        <v>14439</v>
      </c>
      <c r="D26" s="26">
        <v>11712</v>
      </c>
      <c r="E26" s="26">
        <v>11916</v>
      </c>
      <c r="F26" s="26">
        <v>14605</v>
      </c>
      <c r="G26" s="27"/>
      <c r="H26" s="7"/>
      <c r="I26" s="28">
        <f t="shared" si="1"/>
        <v>2523</v>
      </c>
      <c r="J26" s="27">
        <f t="shared" si="1"/>
        <v>-2893</v>
      </c>
      <c r="K26" s="7"/>
      <c r="L26" s="124">
        <f t="shared" si="2"/>
        <v>-0.6595090317839547</v>
      </c>
      <c r="M26" s="27">
        <f t="shared" ca="1" si="3"/>
        <v>5.084772506933108E-7</v>
      </c>
      <c r="N26" s="44"/>
      <c r="O26" s="44"/>
      <c r="P26" s="7"/>
      <c r="Q26" s="28">
        <f t="shared" ca="1" si="4"/>
        <v>2541.6085193253616</v>
      </c>
      <c r="R26" s="27">
        <f t="shared" ca="1" si="5"/>
        <v>-2914.3545376118786</v>
      </c>
      <c r="S26" s="7"/>
      <c r="T26" s="28">
        <f t="shared" ca="1" si="6"/>
        <v>-0.66027878833440679</v>
      </c>
      <c r="U26" s="27">
        <f t="shared" ca="1" si="7"/>
        <v>-0.75791830758217382</v>
      </c>
      <c r="V26" s="7"/>
      <c r="W26" s="28">
        <f t="shared" ca="1" si="8"/>
        <v>-0.65879595587586826</v>
      </c>
      <c r="X26" s="27">
        <f t="shared" ca="1" si="11"/>
        <v>33.736591613340522</v>
      </c>
      <c r="Y26" s="7"/>
      <c r="Z26" s="28">
        <f t="shared" si="12"/>
        <v>33.956999999999994</v>
      </c>
      <c r="AA26" s="27">
        <f t="shared" si="9"/>
        <v>0.59266145409971438</v>
      </c>
      <c r="AB26" s="7"/>
      <c r="AC26" s="28">
        <f t="shared" ca="1" si="0"/>
        <v>-0.22040838665947149</v>
      </c>
      <c r="AD26" s="27">
        <f t="shared" ca="1" si="10"/>
        <v>3.6915605236792715E-2</v>
      </c>
      <c r="AE26" s="7">
        <v>143</v>
      </c>
    </row>
    <row r="27" spans="1:31" s="26" customFormat="1" x14ac:dyDescent="0.25">
      <c r="A27" s="26">
        <v>7</v>
      </c>
      <c r="B27" s="26">
        <v>613</v>
      </c>
      <c r="C27" s="26">
        <v>14563</v>
      </c>
      <c r="D27" s="26">
        <v>11839</v>
      </c>
      <c r="E27" s="26">
        <v>11774</v>
      </c>
      <c r="F27" s="26">
        <v>14471</v>
      </c>
      <c r="G27" s="27"/>
      <c r="H27" s="7"/>
      <c r="I27" s="28">
        <f t="shared" si="1"/>
        <v>2789</v>
      </c>
      <c r="J27" s="27">
        <f t="shared" si="1"/>
        <v>-2632</v>
      </c>
      <c r="K27" s="7"/>
      <c r="L27" s="124">
        <f t="shared" si="2"/>
        <v>-0.72887559775714195</v>
      </c>
      <c r="M27" s="27">
        <f t="shared" ca="1" si="3"/>
        <v>7.1073976455405046E-7</v>
      </c>
      <c r="N27" s="44"/>
      <c r="O27" s="44"/>
      <c r="P27" s="7"/>
      <c r="Q27" s="28">
        <f t="shared" ca="1" si="4"/>
        <v>2807.6085193253616</v>
      </c>
      <c r="R27" s="27">
        <f t="shared" ca="1" si="5"/>
        <v>-2653.3545376118786</v>
      </c>
      <c r="S27" s="7"/>
      <c r="T27" s="28">
        <f t="shared" ca="1" si="6"/>
        <v>-0.72938233294464128</v>
      </c>
      <c r="U27" s="27">
        <f t="shared" ca="1" si="7"/>
        <v>-0.69004163858875578</v>
      </c>
      <c r="V27" s="7"/>
      <c r="W27" s="28">
        <f t="shared" ca="1" si="8"/>
        <v>-0.7280325439246057</v>
      </c>
      <c r="X27" s="27">
        <f t="shared" ca="1" si="11"/>
        <v>39.273462040134802</v>
      </c>
      <c r="Y27" s="7"/>
      <c r="Z27" s="28">
        <f t="shared" si="12"/>
        <v>39.47399999999999</v>
      </c>
      <c r="AA27" s="27">
        <f t="shared" si="9"/>
        <v>0.68895126893224146</v>
      </c>
      <c r="AB27" s="7"/>
      <c r="AC27" s="28">
        <f t="shared" ca="1" si="0"/>
        <v>-0.20053795986518708</v>
      </c>
      <c r="AD27" s="27">
        <f t="shared" ca="1" si="10"/>
        <v>2.0230865685867627E-2</v>
      </c>
      <c r="AE27" s="7">
        <v>142</v>
      </c>
    </row>
    <row r="28" spans="1:31" s="26" customFormat="1" x14ac:dyDescent="0.25">
      <c r="A28" s="26">
        <v>8</v>
      </c>
      <c r="B28" s="26">
        <v>631</v>
      </c>
      <c r="C28" s="26">
        <v>14687</v>
      </c>
      <c r="D28" s="26">
        <v>11986</v>
      </c>
      <c r="E28" s="26">
        <v>11652</v>
      </c>
      <c r="F28" s="26">
        <v>14332</v>
      </c>
      <c r="G28" s="27"/>
      <c r="H28" s="7"/>
      <c r="I28" s="28">
        <f t="shared" si="1"/>
        <v>3035</v>
      </c>
      <c r="J28" s="27">
        <f t="shared" si="1"/>
        <v>-2346</v>
      </c>
      <c r="K28" s="7"/>
      <c r="L28" s="124">
        <f t="shared" si="2"/>
        <v>-0.79322403093474336</v>
      </c>
      <c r="M28" s="27">
        <f t="shared" ca="1" si="3"/>
        <v>1.294892016454445E-6</v>
      </c>
      <c r="N28" s="44"/>
      <c r="O28" s="44"/>
      <c r="P28" s="7"/>
      <c r="Q28" s="28">
        <f t="shared" ca="1" si="4"/>
        <v>3053.6085193253616</v>
      </c>
      <c r="R28" s="27">
        <f t="shared" ca="1" si="5"/>
        <v>-2367.3545376118786</v>
      </c>
      <c r="S28" s="7"/>
      <c r="T28" s="28">
        <f t="shared" ca="1" si="6"/>
        <v>-0.79329012232102358</v>
      </c>
      <c r="U28" s="27">
        <f t="shared" ca="1" si="7"/>
        <v>-0.61566337294845863</v>
      </c>
      <c r="V28" s="7"/>
      <c r="W28" s="28">
        <f t="shared" ca="1" si="8"/>
        <v>-0.7920860977133044</v>
      </c>
      <c r="X28" s="27">
        <f t="shared" ca="1" si="11"/>
        <v>44.8820578939293</v>
      </c>
      <c r="Y28" s="7"/>
      <c r="Z28" s="28">
        <f t="shared" si="12"/>
        <v>45.152999999999992</v>
      </c>
      <c r="AA28" s="27">
        <f t="shared" si="9"/>
        <v>0.78806851715299941</v>
      </c>
      <c r="AB28" s="7"/>
      <c r="AC28" s="28">
        <f t="shared" ca="1" si="0"/>
        <v>-0.27094210607069158</v>
      </c>
      <c r="AD28" s="27">
        <f t="shared" ca="1" si="10"/>
        <v>0.13352455853112843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14796</v>
      </c>
      <c r="D29" s="26">
        <v>12141</v>
      </c>
      <c r="E29" s="26">
        <v>11540</v>
      </c>
      <c r="F29" s="26">
        <v>14167</v>
      </c>
      <c r="G29" s="27"/>
      <c r="H29" s="7"/>
      <c r="I29" s="28">
        <f t="shared" si="1"/>
        <v>3256</v>
      </c>
      <c r="J29" s="27">
        <f t="shared" si="1"/>
        <v>-2026</v>
      </c>
      <c r="K29" s="7"/>
      <c r="L29" s="124">
        <f t="shared" si="2"/>
        <v>-0.8497904376081159</v>
      </c>
      <c r="M29" s="27">
        <f t="shared" ca="1" si="3"/>
        <v>1.6429735127953357E-8</v>
      </c>
      <c r="N29" s="44"/>
      <c r="O29" s="44"/>
      <c r="P29" s="7"/>
      <c r="Q29" s="28">
        <f t="shared" ca="1" si="4"/>
        <v>3274.6085193253616</v>
      </c>
      <c r="R29" s="27">
        <f t="shared" ca="1" si="5"/>
        <v>-2047.3545376118786</v>
      </c>
      <c r="S29" s="7"/>
      <c r="T29" s="28">
        <f t="shared" ca="1" si="6"/>
        <v>-0.8507032176550906</v>
      </c>
      <c r="U29" s="27">
        <f t="shared" ca="1" si="7"/>
        <v>-0.53244293586840585</v>
      </c>
      <c r="V29" s="7"/>
      <c r="W29" s="28">
        <f t="shared" ca="1" si="8"/>
        <v>-0.84966225907977377</v>
      </c>
      <c r="X29" s="27">
        <f t="shared" ca="1" si="11"/>
        <v>50.665431002590594</v>
      </c>
      <c r="Y29" s="7"/>
      <c r="Z29" s="28">
        <f t="shared" si="12"/>
        <v>50.831999999999994</v>
      </c>
      <c r="AA29" s="27">
        <f t="shared" si="9"/>
        <v>0.88718576537375748</v>
      </c>
      <c r="AB29" s="7"/>
      <c r="AC29" s="28">
        <f t="shared" ca="1" si="0"/>
        <v>-0.16656899740939934</v>
      </c>
      <c r="AD29" s="27">
        <f t="shared" ca="1" si="10"/>
        <v>8.1405143342493602E-2</v>
      </c>
      <c r="AE29" s="7">
        <v>140</v>
      </c>
    </row>
    <row r="30" spans="1:31" s="26" customFormat="1" x14ac:dyDescent="0.25">
      <c r="A30" s="26">
        <v>10</v>
      </c>
      <c r="B30" s="26">
        <v>634</v>
      </c>
      <c r="C30" s="26">
        <v>14887</v>
      </c>
      <c r="D30" s="26">
        <v>12314</v>
      </c>
      <c r="E30" s="26">
        <v>11441</v>
      </c>
      <c r="F30" s="26">
        <v>13998</v>
      </c>
      <c r="G30" s="27"/>
      <c r="H30" s="7"/>
      <c r="I30" s="28">
        <f t="shared" si="1"/>
        <v>3446</v>
      </c>
      <c r="J30" s="27">
        <f t="shared" si="1"/>
        <v>-1684</v>
      </c>
      <c r="K30" s="7"/>
      <c r="L30" s="124">
        <f t="shared" si="2"/>
        <v>-0.89822832412939679</v>
      </c>
      <c r="M30" s="27">
        <f t="shared" ca="1" si="3"/>
        <v>9.3675973048358361E-7</v>
      </c>
      <c r="N30" s="44"/>
      <c r="O30" s="44"/>
      <c r="P30" s="7"/>
      <c r="Q30" s="28">
        <f t="shared" ca="1" si="4"/>
        <v>3464.6085193253616</v>
      </c>
      <c r="R30" s="27">
        <f t="shared" ca="1" si="5"/>
        <v>-1705.3545376118786</v>
      </c>
      <c r="S30" s="7"/>
      <c r="T30" s="28">
        <f t="shared" ca="1" si="6"/>
        <v>-0.90006289237668669</v>
      </c>
      <c r="U30" s="27">
        <f t="shared" ca="1" si="7"/>
        <v>-0.44350109373909946</v>
      </c>
      <c r="V30" s="7"/>
      <c r="W30" s="28">
        <f t="shared" ca="1" si="8"/>
        <v>-0.89919618761692155</v>
      </c>
      <c r="X30" s="27">
        <f t="shared" ca="1" si="11"/>
        <v>56.485433205752315</v>
      </c>
      <c r="Y30" s="7"/>
      <c r="Z30" s="28">
        <f t="shared" si="12"/>
        <v>56.537999999999997</v>
      </c>
      <c r="AA30" s="27">
        <f t="shared" si="9"/>
        <v>0.98677425249255402</v>
      </c>
      <c r="AB30" s="7"/>
      <c r="AC30" s="28">
        <f t="shared" ca="1" si="0"/>
        <v>-5.2566794247681514E-2</v>
      </c>
      <c r="AD30" s="27">
        <f t="shared" ca="1" si="10"/>
        <v>-8.3625369800586213E-3</v>
      </c>
      <c r="AE30" s="7">
        <v>139</v>
      </c>
    </row>
    <row r="31" spans="1:31" s="26" customFormat="1" x14ac:dyDescent="0.25">
      <c r="A31" s="26">
        <v>11</v>
      </c>
      <c r="B31" s="26">
        <v>633</v>
      </c>
      <c r="C31" s="26">
        <v>14958</v>
      </c>
      <c r="D31" s="26">
        <v>12481</v>
      </c>
      <c r="E31" s="26">
        <v>11362</v>
      </c>
      <c r="F31" s="26">
        <v>13818</v>
      </c>
      <c r="G31" s="27"/>
      <c r="H31" s="7"/>
      <c r="I31" s="28">
        <f t="shared" si="1"/>
        <v>3596</v>
      </c>
      <c r="J31" s="27">
        <f t="shared" si="1"/>
        <v>-1337</v>
      </c>
      <c r="K31" s="7"/>
      <c r="L31" s="124">
        <f t="shared" si="2"/>
        <v>-0.93771469752707226</v>
      </c>
      <c r="M31" s="27">
        <f t="shared" ca="1" si="3"/>
        <v>3.9242008810565997E-7</v>
      </c>
      <c r="N31" s="44"/>
      <c r="O31" s="44"/>
      <c r="P31" s="7"/>
      <c r="Q31" s="28">
        <f t="shared" ca="1" si="4"/>
        <v>3614.6085193253616</v>
      </c>
      <c r="R31" s="27">
        <f t="shared" ca="1" si="5"/>
        <v>-1358.3545376118786</v>
      </c>
      <c r="S31" s="7"/>
      <c r="T31" s="28">
        <f t="shared" ca="1" si="6"/>
        <v>-0.9390310566305784</v>
      </c>
      <c r="U31" s="27">
        <f t="shared" ca="1" si="7"/>
        <v>-0.35325893228041721</v>
      </c>
      <c r="V31" s="7"/>
      <c r="W31" s="28">
        <f t="shared" ca="1" si="8"/>
        <v>-0.93834113195149804</v>
      </c>
      <c r="X31" s="27">
        <f t="shared" ca="1" si="11"/>
        <v>62.108908508085449</v>
      </c>
      <c r="Y31" s="7"/>
      <c r="Z31" s="28">
        <f t="shared" si="12"/>
        <v>62.234999999999999</v>
      </c>
      <c r="AA31" s="27">
        <f t="shared" si="9"/>
        <v>1.0862056599786709</v>
      </c>
      <c r="AB31" s="7"/>
      <c r="AC31" s="28">
        <f t="shared" ca="1" si="0"/>
        <v>-0.1260914919145506</v>
      </c>
      <c r="AD31" s="27">
        <f t="shared" ca="1" si="10"/>
        <v>3.0123304243183213E-2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15025</v>
      </c>
      <c r="D32" s="26">
        <v>12670</v>
      </c>
      <c r="E32" s="26">
        <v>11309</v>
      </c>
      <c r="F32" s="26">
        <v>13646</v>
      </c>
      <c r="G32" s="27"/>
      <c r="H32" s="7"/>
      <c r="I32" s="28">
        <f t="shared" si="1"/>
        <v>3716</v>
      </c>
      <c r="J32" s="27">
        <f t="shared" si="1"/>
        <v>-976</v>
      </c>
      <c r="K32" s="7"/>
      <c r="L32" s="124">
        <f t="shared" si="2"/>
        <v>-0.96766029854718916</v>
      </c>
      <c r="M32" s="27">
        <f t="shared" ca="1" si="3"/>
        <v>4.1585783710626312E-6</v>
      </c>
      <c r="N32" s="44"/>
      <c r="O32" s="44"/>
      <c r="P32" s="7"/>
      <c r="Q32" s="28">
        <f t="shared" ca="1" si="4"/>
        <v>3734.6085193253616</v>
      </c>
      <c r="R32" s="27">
        <f t="shared" ca="1" si="5"/>
        <v>-997.35453761187853</v>
      </c>
      <c r="S32" s="7"/>
      <c r="T32" s="28">
        <f t="shared" ca="1" si="6"/>
        <v>-0.97020558803369161</v>
      </c>
      <c r="U32" s="27">
        <f t="shared" ca="1" si="7"/>
        <v>-0.25937587669948264</v>
      </c>
      <c r="V32" s="7"/>
      <c r="W32" s="28">
        <f t="shared" ca="1" si="8"/>
        <v>-0.96969955781738082</v>
      </c>
      <c r="X32" s="27">
        <f t="shared" ca="1" si="11"/>
        <v>67.763896632668889</v>
      </c>
      <c r="Y32" s="7"/>
      <c r="Z32" s="28">
        <f t="shared" si="12"/>
        <v>67.869</v>
      </c>
      <c r="AA32" s="27">
        <f t="shared" si="9"/>
        <v>1.1845375100360314</v>
      </c>
      <c r="AB32" s="7"/>
      <c r="AC32" s="28">
        <f t="shared" ca="1" si="0"/>
        <v>-0.10510336733111103</v>
      </c>
      <c r="AD32" s="27">
        <f t="shared" ca="1" si="10"/>
        <v>8.3376995325096459E-2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15050</v>
      </c>
      <c r="D33" s="26">
        <v>12843</v>
      </c>
      <c r="E33" s="26">
        <v>11264</v>
      </c>
      <c r="F33" s="26">
        <v>13462</v>
      </c>
      <c r="G33" s="27"/>
      <c r="H33" s="7"/>
      <c r="I33" s="28">
        <f t="shared" si="1"/>
        <v>3786</v>
      </c>
      <c r="J33" s="27">
        <f t="shared" si="1"/>
        <v>-619</v>
      </c>
      <c r="K33" s="7"/>
      <c r="L33" s="124">
        <f t="shared" si="2"/>
        <v>-0.98762103031565984</v>
      </c>
      <c r="M33" s="27">
        <f t="shared" ca="1" si="3"/>
        <v>1.9847330717118738E-7</v>
      </c>
      <c r="N33" s="44"/>
      <c r="O33" s="44"/>
      <c r="P33" s="7"/>
      <c r="Q33" s="28">
        <f t="shared" ca="1" si="4"/>
        <v>3804.6085193253616</v>
      </c>
      <c r="R33" s="27">
        <f t="shared" ca="1" si="5"/>
        <v>-640.35453761187853</v>
      </c>
      <c r="S33" s="7"/>
      <c r="T33" s="28">
        <f t="shared" ca="1" si="6"/>
        <v>-0.98839073135217448</v>
      </c>
      <c r="U33" s="27">
        <f t="shared" ca="1" si="7"/>
        <v>-0.1665330765820488</v>
      </c>
      <c r="V33" s="7"/>
      <c r="W33" s="28">
        <f t="shared" ca="1" si="8"/>
        <v>-0.98806653374681519</v>
      </c>
      <c r="X33" s="27">
        <f t="shared" ca="1" si="11"/>
        <v>73.171878549105827</v>
      </c>
      <c r="Y33" s="7"/>
      <c r="Z33" s="28">
        <f t="shared" si="12"/>
        <v>73.278000000000006</v>
      </c>
      <c r="AA33" s="27">
        <f t="shared" si="9"/>
        <v>1.278942369276405</v>
      </c>
      <c r="AB33" s="7"/>
      <c r="AC33" s="28">
        <f t="shared" ca="1" si="0"/>
        <v>-0.10612145089417879</v>
      </c>
      <c r="AD33" s="27">
        <f t="shared" ca="1" si="10"/>
        <v>3.0511936841762122E-2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15069</v>
      </c>
      <c r="D34" s="26">
        <v>13027</v>
      </c>
      <c r="E34" s="26">
        <v>11239</v>
      </c>
      <c r="F34" s="26">
        <v>13273</v>
      </c>
      <c r="G34" s="27"/>
      <c r="H34" s="7"/>
      <c r="I34" s="28">
        <f t="shared" si="1"/>
        <v>3830</v>
      </c>
      <c r="J34" s="27">
        <f t="shared" si="1"/>
        <v>-246</v>
      </c>
      <c r="K34" s="7"/>
      <c r="L34" s="124">
        <f t="shared" si="2"/>
        <v>-0.99896703386846031</v>
      </c>
      <c r="M34" s="27">
        <f t="shared" ca="1" si="3"/>
        <v>5.1858556466979918E-7</v>
      </c>
      <c r="N34" s="44"/>
      <c r="O34" s="44"/>
      <c r="P34" s="7"/>
      <c r="Q34" s="28">
        <f t="shared" ca="1" si="4"/>
        <v>3848.6085193253616</v>
      </c>
      <c r="R34" s="27">
        <f t="shared" ca="1" si="5"/>
        <v>-267.35453761187858</v>
      </c>
      <c r="S34" s="7"/>
      <c r="T34" s="28">
        <f t="shared" ca="1" si="6"/>
        <v>-0.99982139286664928</v>
      </c>
      <c r="U34" s="27">
        <f t="shared" ca="1" si="7"/>
        <v>-6.9529254610612323E-2</v>
      </c>
      <c r="V34" s="7"/>
      <c r="W34" s="28">
        <f t="shared" ca="1" si="8"/>
        <v>-0.99968716272128444</v>
      </c>
      <c r="X34" s="27">
        <f t="shared" ca="1" si="11"/>
        <v>78.760274475949302</v>
      </c>
      <c r="Y34" s="7"/>
      <c r="Z34" s="28">
        <f t="shared" si="12"/>
        <v>78.831000000000003</v>
      </c>
      <c r="AA34" s="27">
        <f t="shared" si="9"/>
        <v>1.37586050263965</v>
      </c>
      <c r="AB34" s="7"/>
      <c r="AC34" s="28">
        <f t="shared" ca="1" si="0"/>
        <v>-7.0725524050700983E-2</v>
      </c>
      <c r="AD34" s="27">
        <f t="shared" ca="1" si="10"/>
        <v>-2.5464182208011721E-2</v>
      </c>
      <c r="AE34" s="7">
        <v>135</v>
      </c>
    </row>
    <row r="35" spans="1:31" s="26" customFormat="1" x14ac:dyDescent="0.25">
      <c r="A35" s="26">
        <v>15</v>
      </c>
      <c r="B35" s="26">
        <v>626</v>
      </c>
      <c r="C35" s="26">
        <v>15084</v>
      </c>
      <c r="D35" s="26">
        <v>13223</v>
      </c>
      <c r="E35" s="26">
        <v>11238</v>
      </c>
      <c r="F35" s="26">
        <v>13094</v>
      </c>
      <c r="G35" s="27"/>
      <c r="H35" s="7"/>
      <c r="I35" s="28">
        <f t="shared" si="1"/>
        <v>3846</v>
      </c>
      <c r="J35" s="27">
        <f t="shared" si="1"/>
        <v>129</v>
      </c>
      <c r="K35" s="7"/>
      <c r="L35" s="124">
        <f t="shared" si="2"/>
        <v>-1.0009010463692742</v>
      </c>
      <c r="M35" s="27">
        <f t="shared" ca="1" si="3"/>
        <v>9.82002886378305E-6</v>
      </c>
      <c r="N35" s="44"/>
      <c r="O35" s="44"/>
      <c r="P35" s="7"/>
      <c r="Q35" s="28">
        <f t="shared" ca="1" si="4"/>
        <v>3864.6085193253616</v>
      </c>
      <c r="R35" s="27">
        <f t="shared" ca="1" si="5"/>
        <v>107.64546238812143</v>
      </c>
      <c r="S35" s="7"/>
      <c r="T35" s="28">
        <f t="shared" ca="1" si="6"/>
        <v>-1.003977997053731</v>
      </c>
      <c r="U35" s="27">
        <f t="shared" ca="1" si="7"/>
        <v>2.7994695092574517E-2</v>
      </c>
      <c r="V35" s="7"/>
      <c r="W35" s="28">
        <f t="shared" ca="1" si="8"/>
        <v>-1.004034738897871</v>
      </c>
      <c r="X35" s="27">
        <f t="shared" ca="1" si="11"/>
        <v>84.335965444158887</v>
      </c>
      <c r="Y35" s="7"/>
      <c r="Z35" s="28">
        <f t="shared" si="12"/>
        <v>84.465000000000003</v>
      </c>
      <c r="AA35" s="27">
        <f t="shared" si="9"/>
        <v>1.4741923526970107</v>
      </c>
      <c r="AB35" s="7"/>
      <c r="AC35" s="28">
        <f t="shared" ca="1" si="0"/>
        <v>-0.12903455584111612</v>
      </c>
      <c r="AD35" s="27">
        <f t="shared" ca="1" si="10"/>
        <v>6.2693629554345875E-2</v>
      </c>
      <c r="AE35" s="7">
        <v>134</v>
      </c>
    </row>
    <row r="36" spans="1:31" s="26" customFormat="1" x14ac:dyDescent="0.25">
      <c r="A36" s="26">
        <v>16</v>
      </c>
      <c r="B36" s="26">
        <v>637</v>
      </c>
      <c r="C36" s="26">
        <v>15059</v>
      </c>
      <c r="D36" s="26">
        <v>13412</v>
      </c>
      <c r="E36" s="26">
        <v>11246</v>
      </c>
      <c r="F36" s="26">
        <v>12894</v>
      </c>
      <c r="G36" s="27"/>
      <c r="H36" s="7"/>
      <c r="I36" s="28">
        <f t="shared" si="1"/>
        <v>3813</v>
      </c>
      <c r="J36" s="27">
        <f t="shared" si="1"/>
        <v>518</v>
      </c>
      <c r="K36" s="7"/>
      <c r="L36" s="124">
        <f t="shared" si="2"/>
        <v>-0.99294801742675654</v>
      </c>
      <c r="M36" s="27">
        <f t="shared" ca="1" si="3"/>
        <v>7.3538714104967487E-6</v>
      </c>
      <c r="N36" s="44"/>
      <c r="O36" s="44"/>
      <c r="P36" s="7"/>
      <c r="Q36" s="28">
        <f t="shared" ca="1" si="4"/>
        <v>3831.6085193253616</v>
      </c>
      <c r="R36" s="27">
        <f t="shared" ca="1" si="5"/>
        <v>496.64546238812142</v>
      </c>
      <c r="S36" s="7"/>
      <c r="T36" s="28">
        <f t="shared" ca="1" si="6"/>
        <v>-0.99540500091787498</v>
      </c>
      <c r="U36" s="27">
        <f t="shared" ca="1" si="7"/>
        <v>0.12915953891801366</v>
      </c>
      <c r="V36" s="7"/>
      <c r="W36" s="28">
        <f t="shared" ca="1" si="8"/>
        <v>-0.99565981967074424</v>
      </c>
      <c r="X36" s="27">
        <f t="shared" ca="1" si="11"/>
        <v>90.130126494839601</v>
      </c>
      <c r="Y36" s="7"/>
      <c r="Z36" s="28">
        <f t="shared" si="12"/>
        <v>90.198000000000008</v>
      </c>
      <c r="AA36" s="27">
        <f t="shared" si="9"/>
        <v>1.5742520787138454</v>
      </c>
      <c r="AB36" s="7"/>
      <c r="AC36" s="28">
        <f t="shared" ca="1" si="0"/>
        <v>-6.7873505160406467E-2</v>
      </c>
      <c r="AD36" s="27">
        <f t="shared" ca="1" si="10"/>
        <v>-2.8623473751949291E-2</v>
      </c>
      <c r="AE36" s="7">
        <v>133</v>
      </c>
    </row>
    <row r="37" spans="1:31" s="26" customFormat="1" x14ac:dyDescent="0.25">
      <c r="A37" s="26">
        <v>17</v>
      </c>
      <c r="B37" s="26">
        <v>625</v>
      </c>
      <c r="C37" s="26">
        <v>15019</v>
      </c>
      <c r="D37" s="26">
        <v>13593</v>
      </c>
      <c r="E37" s="26">
        <v>11277</v>
      </c>
      <c r="F37" s="26">
        <v>12704</v>
      </c>
      <c r="G37" s="27"/>
      <c r="H37" s="7"/>
      <c r="I37" s="28">
        <f t="shared" si="1"/>
        <v>3742</v>
      </c>
      <c r="J37" s="27">
        <f t="shared" si="1"/>
        <v>889</v>
      </c>
      <c r="K37" s="7"/>
      <c r="L37" s="124">
        <f t="shared" si="2"/>
        <v>-0.97549472134472393</v>
      </c>
      <c r="M37" s="27">
        <f t="shared" ca="1" si="3"/>
        <v>3.6445060969370616E-6</v>
      </c>
      <c r="N37" s="44"/>
      <c r="O37" s="44"/>
      <c r="P37" s="7"/>
      <c r="Q37" s="28">
        <f t="shared" ca="1" si="4"/>
        <v>3760.6085193253616</v>
      </c>
      <c r="R37" s="27">
        <f t="shared" ca="1" si="5"/>
        <v>867.64546238812147</v>
      </c>
      <c r="S37" s="7"/>
      <c r="T37" s="28">
        <f t="shared" ca="1" si="6"/>
        <v>-0.97696006983769956</v>
      </c>
      <c r="U37" s="27">
        <f t="shared" ca="1" si="7"/>
        <v>0.22564323315769985</v>
      </c>
      <c r="V37" s="7"/>
      <c r="W37" s="28">
        <f t="shared" ca="1" si="8"/>
        <v>-0.97740378030058073</v>
      </c>
      <c r="X37" s="27">
        <f t="shared" ca="1" si="11"/>
        <v>95.738390084003015</v>
      </c>
      <c r="Y37" s="7"/>
      <c r="Z37" s="28">
        <f t="shared" si="12"/>
        <v>95.823000000000008</v>
      </c>
      <c r="AA37" s="27">
        <f t="shared" si="9"/>
        <v>1.6724268491385266</v>
      </c>
      <c r="AB37" s="7"/>
      <c r="AC37" s="28">
        <f t="shared" ca="1" si="0"/>
        <v>-8.4609915996992413E-2</v>
      </c>
      <c r="AD37" s="27">
        <f t="shared" ca="1" si="10"/>
        <v>1.7462930142443156E-2</v>
      </c>
      <c r="AE37" s="7">
        <v>132</v>
      </c>
    </row>
    <row r="38" spans="1:31" s="26" customFormat="1" x14ac:dyDescent="0.25">
      <c r="A38" s="26">
        <v>18</v>
      </c>
      <c r="B38" s="26">
        <v>632</v>
      </c>
      <c r="C38" s="26">
        <v>14969</v>
      </c>
      <c r="D38" s="26">
        <v>13778</v>
      </c>
      <c r="E38" s="26">
        <v>11329</v>
      </c>
      <c r="F38" s="26">
        <v>12524</v>
      </c>
      <c r="G38" s="27"/>
      <c r="H38" s="7"/>
      <c r="I38" s="28">
        <f t="shared" si="1"/>
        <v>3640</v>
      </c>
      <c r="J38" s="27">
        <f t="shared" si="1"/>
        <v>1254</v>
      </c>
      <c r="K38" s="7"/>
      <c r="L38" s="124">
        <f t="shared" si="2"/>
        <v>-0.94829884524674479</v>
      </c>
      <c r="M38" s="27">
        <f t="shared" ca="1" si="3"/>
        <v>7.7975212578735923E-6</v>
      </c>
      <c r="N38" s="44"/>
      <c r="O38" s="44"/>
      <c r="P38" s="7"/>
      <c r="Q38" s="28">
        <f t="shared" ca="1" si="4"/>
        <v>3658.6085193253616</v>
      </c>
      <c r="R38" s="27">
        <f t="shared" ca="1" si="5"/>
        <v>1232.6454623881214</v>
      </c>
      <c r="S38" s="7"/>
      <c r="T38" s="28">
        <f t="shared" ca="1" si="6"/>
        <v>-0.9504617181450532</v>
      </c>
      <c r="U38" s="27">
        <f t="shared" ca="1" si="7"/>
        <v>0.32056654420213498</v>
      </c>
      <c r="V38" s="7"/>
      <c r="W38" s="28">
        <f t="shared" ca="1" si="8"/>
        <v>-0.95109124945421075</v>
      </c>
      <c r="X38" s="27">
        <f t="shared" ca="1" si="11"/>
        <v>101.36530302097208</v>
      </c>
      <c r="Y38" s="7"/>
      <c r="Z38" s="28">
        <f t="shared" si="12"/>
        <v>101.51100000000001</v>
      </c>
      <c r="AA38" s="27">
        <f t="shared" si="9"/>
        <v>1.7717011769919642</v>
      </c>
      <c r="AB38" s="7"/>
      <c r="AC38" s="28">
        <f t="shared" ca="1" si="0"/>
        <v>-0.14569697902793166</v>
      </c>
      <c r="AD38" s="27">
        <f t="shared" ca="1" si="10"/>
        <v>3.9874775899889414E-2</v>
      </c>
      <c r="AE38" s="7">
        <v>131</v>
      </c>
    </row>
    <row r="39" spans="1:31" s="26" customFormat="1" x14ac:dyDescent="0.25">
      <c r="A39" s="26">
        <v>19</v>
      </c>
      <c r="B39" s="26">
        <v>635</v>
      </c>
      <c r="C39" s="26">
        <v>14904</v>
      </c>
      <c r="D39" s="26">
        <v>13962</v>
      </c>
      <c r="E39" s="26">
        <v>11400</v>
      </c>
      <c r="F39" s="26">
        <v>12348</v>
      </c>
      <c r="G39" s="27"/>
      <c r="H39" s="7"/>
      <c r="I39" s="28">
        <f t="shared" si="1"/>
        <v>3504</v>
      </c>
      <c r="J39" s="27">
        <f t="shared" si="1"/>
        <v>1614</v>
      </c>
      <c r="K39" s="7"/>
      <c r="L39" s="124">
        <f t="shared" si="2"/>
        <v>-0.9115745750377936</v>
      </c>
      <c r="M39" s="27">
        <f t="shared" ca="1" si="3"/>
        <v>1.9086383312904434E-5</v>
      </c>
      <c r="N39" s="44"/>
      <c r="O39" s="44"/>
      <c r="P39" s="7"/>
      <c r="Q39" s="28">
        <f t="shared" ca="1" si="4"/>
        <v>3522.6085193253616</v>
      </c>
      <c r="R39" s="27">
        <f t="shared" ca="1" si="5"/>
        <v>1592.6454623881214</v>
      </c>
      <c r="S39" s="7"/>
      <c r="T39" s="28">
        <f t="shared" ca="1" si="6"/>
        <v>-0.91513058255485813</v>
      </c>
      <c r="U39" s="27">
        <f t="shared" ca="1" si="7"/>
        <v>0.41418953591719437</v>
      </c>
      <c r="V39" s="7"/>
      <c r="W39" s="28">
        <f t="shared" ca="1" si="8"/>
        <v>-0.91594337158980932</v>
      </c>
      <c r="X39" s="27">
        <f t="shared" ca="1" si="11"/>
        <v>107.07132688825391</v>
      </c>
      <c r="Y39" s="7"/>
      <c r="Z39" s="28">
        <f t="shared" si="12"/>
        <v>107.22600000000001</v>
      </c>
      <c r="AA39" s="27">
        <f t="shared" si="9"/>
        <v>1.8714467437434399</v>
      </c>
      <c r="AB39" s="7"/>
      <c r="AC39" s="28">
        <f t="shared" ca="1" si="0"/>
        <v>-0.15467311174610643</v>
      </c>
      <c r="AD39" s="27">
        <f t="shared" ca="1" si="10"/>
        <v>4.698696947315284E-3</v>
      </c>
      <c r="AE39" s="7">
        <v>130</v>
      </c>
    </row>
    <row r="40" spans="1:31" s="26" customFormat="1" x14ac:dyDescent="0.25">
      <c r="A40" s="26">
        <v>20</v>
      </c>
      <c r="B40" s="26">
        <v>609</v>
      </c>
      <c r="C40" s="26">
        <v>14809</v>
      </c>
      <c r="D40" s="26">
        <v>14121</v>
      </c>
      <c r="E40" s="26">
        <v>11477</v>
      </c>
      <c r="F40" s="26">
        <v>12181</v>
      </c>
      <c r="G40" s="27"/>
      <c r="H40" s="7"/>
      <c r="I40" s="28">
        <f t="shared" si="1"/>
        <v>3332</v>
      </c>
      <c r="J40" s="27">
        <f t="shared" si="1"/>
        <v>1940</v>
      </c>
      <c r="K40" s="7"/>
      <c r="L40" s="124">
        <f t="shared" si="2"/>
        <v>-0.86784004044029905</v>
      </c>
      <c r="M40" s="27">
        <f t="shared" ca="1" si="3"/>
        <v>1.2857688140496987E-5</v>
      </c>
      <c r="N40" s="44"/>
      <c r="O40" s="44"/>
      <c r="P40" s="7"/>
      <c r="Q40" s="28">
        <f t="shared" ca="1" si="4"/>
        <v>3350.6085193253616</v>
      </c>
      <c r="R40" s="27">
        <f t="shared" ca="1" si="5"/>
        <v>1918.6454623881214</v>
      </c>
      <c r="S40" s="7"/>
      <c r="T40" s="28">
        <f t="shared" ca="1" si="6"/>
        <v>-0.87044708754372901</v>
      </c>
      <c r="U40" s="27">
        <f t="shared" ca="1" si="7"/>
        <v>0.49897035619249813</v>
      </c>
      <c r="V40" s="7"/>
      <c r="W40" s="28">
        <f t="shared" ca="1" si="8"/>
        <v>-0.87142580230362698</v>
      </c>
      <c r="X40" s="27">
        <f t="shared" ca="1" si="11"/>
        <v>112.53390032421089</v>
      </c>
      <c r="Y40" s="7"/>
      <c r="Z40" s="28">
        <f t="shared" si="12"/>
        <v>112.70700000000001</v>
      </c>
      <c r="AA40" s="27">
        <f t="shared" si="9"/>
        <v>1.9671082400452491</v>
      </c>
      <c r="AB40" s="7"/>
      <c r="AC40" s="28">
        <f t="shared" ca="1" si="0"/>
        <v>-0.17309967578911767</v>
      </c>
      <c r="AD40" s="27">
        <f t="shared" ca="1" si="10"/>
        <v>5.8795729045755252E-2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14718</v>
      </c>
      <c r="D41" s="26">
        <v>14281</v>
      </c>
      <c r="E41" s="26">
        <v>11582</v>
      </c>
      <c r="F41" s="26">
        <v>12030</v>
      </c>
      <c r="G41" s="27"/>
      <c r="H41" s="7"/>
      <c r="I41" s="28">
        <f t="shared" si="1"/>
        <v>3136</v>
      </c>
      <c r="J41" s="27">
        <f t="shared" si="1"/>
        <v>2251</v>
      </c>
      <c r="K41" s="7"/>
      <c r="L41" s="124">
        <f t="shared" si="2"/>
        <v>-0.81617417453976837</v>
      </c>
      <c r="M41" s="27">
        <f t="shared" ca="1" si="3"/>
        <v>2.0173587369615028E-5</v>
      </c>
      <c r="N41" s="44"/>
      <c r="O41" s="44"/>
      <c r="P41" s="7"/>
      <c r="Q41" s="28">
        <f t="shared" ca="1" si="4"/>
        <v>3154.6085193253616</v>
      </c>
      <c r="R41" s="27">
        <f t="shared" ca="1" si="5"/>
        <v>2229.6454623881214</v>
      </c>
      <c r="S41" s="7"/>
      <c r="T41" s="28">
        <f t="shared" ca="1" si="6"/>
        <v>-0.81952868625197728</v>
      </c>
      <c r="U41" s="27">
        <f t="shared" ca="1" si="7"/>
        <v>0.57985021847967444</v>
      </c>
      <c r="V41" s="7"/>
      <c r="W41" s="28">
        <f t="shared" ca="1" si="8"/>
        <v>-0.82066567622290454</v>
      </c>
      <c r="X41" s="27">
        <f t="shared" ca="1" si="11"/>
        <v>117.98237736466604</v>
      </c>
      <c r="Y41" s="7"/>
      <c r="Z41" s="28">
        <f t="shared" si="12"/>
        <v>118.188</v>
      </c>
      <c r="AA41" s="27">
        <f t="shared" si="9"/>
        <v>2.0627697363470583</v>
      </c>
      <c r="AB41" s="7"/>
      <c r="AC41" s="28">
        <f t="shared" ca="1" si="0"/>
        <v>-0.20562263533396674</v>
      </c>
      <c r="AD41" s="27">
        <f t="shared" ca="1" si="10"/>
        <v>6.086104818456306E-2</v>
      </c>
      <c r="AE41" s="7">
        <v>128</v>
      </c>
    </row>
    <row r="42" spans="1:31" s="26" customFormat="1" x14ac:dyDescent="0.25">
      <c r="A42" s="26">
        <v>22</v>
      </c>
      <c r="B42" s="26">
        <v>621</v>
      </c>
      <c r="C42" s="26">
        <v>14604</v>
      </c>
      <c r="D42" s="26">
        <v>14430</v>
      </c>
      <c r="E42" s="26">
        <v>11699</v>
      </c>
      <c r="F42" s="26">
        <v>11880</v>
      </c>
      <c r="G42" s="27"/>
      <c r="H42" s="7"/>
      <c r="I42" s="28">
        <f t="shared" si="1"/>
        <v>2905</v>
      </c>
      <c r="J42" s="27">
        <f t="shared" si="1"/>
        <v>2550</v>
      </c>
      <c r="K42" s="7"/>
      <c r="L42" s="124">
        <f t="shared" si="2"/>
        <v>-0.75581285640573026</v>
      </c>
      <c r="M42" s="27">
        <f t="shared" ca="1" si="3"/>
        <v>2.4939974044087988E-5</v>
      </c>
      <c r="N42" s="44"/>
      <c r="O42" s="44"/>
      <c r="P42" s="7"/>
      <c r="Q42" s="28">
        <f t="shared" ca="1" si="4"/>
        <v>2923.6085193253616</v>
      </c>
      <c r="R42" s="27">
        <f t="shared" ca="1" si="5"/>
        <v>2528.6454623881214</v>
      </c>
      <c r="S42" s="7"/>
      <c r="T42" s="28">
        <f t="shared" ca="1" si="6"/>
        <v>-0.75951771330098417</v>
      </c>
      <c r="U42" s="27">
        <f t="shared" ca="1" si="7"/>
        <v>0.65760931437634873</v>
      </c>
      <c r="V42" s="7"/>
      <c r="W42" s="28">
        <f t="shared" ca="1" si="8"/>
        <v>-0.76080685020269156</v>
      </c>
      <c r="X42" s="27">
        <f t="shared" ca="1" si="11"/>
        <v>123.5775975622563</v>
      </c>
      <c r="Y42" s="7"/>
      <c r="Z42" s="28">
        <f t="shared" si="12"/>
        <v>123.777</v>
      </c>
      <c r="AA42" s="27">
        <f t="shared" si="9"/>
        <v>2.1603161882410213</v>
      </c>
      <c r="AB42" s="7"/>
      <c r="AC42" s="28">
        <f t="shared" ca="1" si="0"/>
        <v>-0.19940243774370003</v>
      </c>
      <c r="AD42" s="27">
        <f t="shared" ca="1" si="10"/>
        <v>1.268994472651741E-2</v>
      </c>
      <c r="AE42" s="7">
        <v>127</v>
      </c>
    </row>
    <row r="43" spans="1:31" s="26" customFormat="1" x14ac:dyDescent="0.25">
      <c r="A43" s="26">
        <v>23</v>
      </c>
      <c r="B43" s="26">
        <v>621</v>
      </c>
      <c r="C43" s="26">
        <v>14462</v>
      </c>
      <c r="D43" s="26">
        <v>14565</v>
      </c>
      <c r="E43" s="26">
        <v>11823</v>
      </c>
      <c r="F43" s="26">
        <v>11740</v>
      </c>
      <c r="G43" s="27"/>
      <c r="H43" s="7"/>
      <c r="I43" s="28">
        <f t="shared" si="1"/>
        <v>2639</v>
      </c>
      <c r="J43" s="27">
        <f t="shared" si="1"/>
        <v>2825</v>
      </c>
      <c r="K43" s="7"/>
      <c r="L43" s="124">
        <f t="shared" si="2"/>
        <v>-0.68826960442986573</v>
      </c>
      <c r="M43" s="27">
        <f t="shared" ca="1" si="3"/>
        <v>1.2770681030849956E-5</v>
      </c>
      <c r="N43" s="44"/>
      <c r="O43" s="44"/>
      <c r="P43" s="7"/>
      <c r="Q43" s="28">
        <f t="shared" ca="1" si="4"/>
        <v>2657.6085193253616</v>
      </c>
      <c r="R43" s="27">
        <f t="shared" ca="1" si="5"/>
        <v>2803.6454623881214</v>
      </c>
      <c r="S43" s="7"/>
      <c r="T43" s="28">
        <f t="shared" ca="1" si="6"/>
        <v>-0.69041416869074967</v>
      </c>
      <c r="U43" s="27">
        <f t="shared" ca="1" si="7"/>
        <v>0.72912687749201899</v>
      </c>
      <c r="V43" s="7"/>
      <c r="W43" s="28">
        <f t="shared" ca="1" si="8"/>
        <v>-0.69184321339432309</v>
      </c>
      <c r="X43" s="27">
        <f t="shared" ca="1" si="11"/>
        <v>129.24183891541452</v>
      </c>
      <c r="Y43" s="7"/>
      <c r="Z43" s="28">
        <f t="shared" si="12"/>
        <v>129.36600000000001</v>
      </c>
      <c r="AA43" s="27">
        <f t="shared" si="9"/>
        <v>2.2578626401349844</v>
      </c>
      <c r="AB43" s="7"/>
      <c r="AC43" s="28">
        <f t="shared" ca="1" si="0"/>
        <v>-0.12416108458549502</v>
      </c>
      <c r="AD43" s="27">
        <f t="shared" ca="1" si="10"/>
        <v>5.7786692408939189E-2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14325</v>
      </c>
      <c r="D44" s="26">
        <v>14688</v>
      </c>
      <c r="E44" s="26">
        <v>11974</v>
      </c>
      <c r="F44" s="26">
        <v>11617</v>
      </c>
      <c r="G44" s="27"/>
      <c r="H44" s="7"/>
      <c r="I44" s="28">
        <f t="shared" si="1"/>
        <v>2351</v>
      </c>
      <c r="J44" s="27">
        <f t="shared" si="1"/>
        <v>3071</v>
      </c>
      <c r="K44" s="7"/>
      <c r="L44" s="124">
        <f t="shared" si="2"/>
        <v>-0.61294372284943799</v>
      </c>
      <c r="M44" s="27">
        <f t="shared" ca="1" si="3"/>
        <v>1.7688283754402706E-5</v>
      </c>
      <c r="N44" s="44"/>
      <c r="O44" s="44"/>
      <c r="P44" s="7"/>
      <c r="Q44" s="28">
        <f t="shared" ca="1" si="4"/>
        <v>2369.6085193253616</v>
      </c>
      <c r="R44" s="27">
        <f t="shared" ca="1" si="5"/>
        <v>3049.6454623881214</v>
      </c>
      <c r="S44" s="7"/>
      <c r="T44" s="28">
        <f t="shared" ca="1" si="6"/>
        <v>-0.61559529332327767</v>
      </c>
      <c r="U44" s="27">
        <f t="shared" ca="1" si="7"/>
        <v>0.79310258849730964</v>
      </c>
      <c r="V44" s="7"/>
      <c r="W44" s="28">
        <f t="shared" ca="1" si="8"/>
        <v>-0.61714946698744766</v>
      </c>
      <c r="X44" s="27">
        <f t="shared" ca="1" si="11"/>
        <v>134.8507265540901</v>
      </c>
      <c r="Y44" s="7"/>
      <c r="Z44" s="28">
        <f t="shared" si="12"/>
        <v>135.04500000000002</v>
      </c>
      <c r="AA44" s="27">
        <f t="shared" si="9"/>
        <v>2.3569798883557427</v>
      </c>
      <c r="AB44" s="7"/>
      <c r="AC44" s="28">
        <f t="shared" ca="1" si="0"/>
        <v>-0.19427344590991424</v>
      </c>
      <c r="AD44" s="27">
        <f t="shared" ca="1" si="10"/>
        <v>9.8342514092166766E-2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14157</v>
      </c>
      <c r="D45" s="26">
        <v>14795</v>
      </c>
      <c r="E45" s="26">
        <v>12124</v>
      </c>
      <c r="F45" s="26">
        <v>11502</v>
      </c>
      <c r="G45" s="27"/>
      <c r="H45" s="7"/>
      <c r="I45" s="28">
        <f t="shared" si="1"/>
        <v>2033</v>
      </c>
      <c r="J45" s="27">
        <f t="shared" si="1"/>
        <v>3293</v>
      </c>
      <c r="K45" s="7"/>
      <c r="L45" s="124">
        <f t="shared" si="2"/>
        <v>-0.53120509724551235</v>
      </c>
      <c r="M45" s="27">
        <f t="shared" ca="1" si="3"/>
        <v>1.1866329056733548E-5</v>
      </c>
      <c r="N45" s="44"/>
      <c r="O45" s="44"/>
      <c r="P45" s="7"/>
      <c r="Q45" s="28">
        <f t="shared" ca="1" si="4"/>
        <v>2051.6085193253616</v>
      </c>
      <c r="R45" s="27">
        <f t="shared" ca="1" si="5"/>
        <v>3271.6454623881214</v>
      </c>
      <c r="S45" s="7"/>
      <c r="T45" s="28">
        <f t="shared" ca="1" si="6"/>
        <v>-0.53298278510502739</v>
      </c>
      <c r="U45" s="27">
        <f t="shared" ca="1" si="7"/>
        <v>0.85083676672159625</v>
      </c>
      <c r="V45" s="7"/>
      <c r="W45" s="28">
        <f t="shared" ca="1" si="8"/>
        <v>-0.53464985109110619</v>
      </c>
      <c r="X45" s="27">
        <f t="shared" ca="1" si="11"/>
        <v>140.59436396127802</v>
      </c>
      <c r="Y45" s="7"/>
      <c r="Z45" s="28">
        <f t="shared" si="12"/>
        <v>140.751</v>
      </c>
      <c r="AA45" s="27">
        <f t="shared" si="9"/>
        <v>2.4565683754745389</v>
      </c>
      <c r="AB45" s="7"/>
      <c r="AC45" s="28">
        <f t="shared" ca="1" si="0"/>
        <v>-0.15663603872198451</v>
      </c>
      <c r="AD45" s="27">
        <f t="shared" ca="1" si="10"/>
        <v>5.4759651052336267E-3</v>
      </c>
      <c r="AE45" s="7">
        <v>124</v>
      </c>
    </row>
    <row r="46" spans="1:31" s="26" customFormat="1" x14ac:dyDescent="0.25">
      <c r="A46" s="26">
        <v>26</v>
      </c>
      <c r="B46" s="26">
        <v>638</v>
      </c>
      <c r="C46" s="26">
        <v>13994</v>
      </c>
      <c r="D46" s="26">
        <v>14901</v>
      </c>
      <c r="E46" s="26">
        <v>12302</v>
      </c>
      <c r="F46" s="26">
        <v>11415</v>
      </c>
      <c r="G46" s="27"/>
      <c r="H46" s="7"/>
      <c r="I46" s="28">
        <f t="shared" si="1"/>
        <v>1692</v>
      </c>
      <c r="J46" s="27">
        <f t="shared" si="1"/>
        <v>3486</v>
      </c>
      <c r="K46" s="7"/>
      <c r="L46" s="124">
        <f t="shared" si="2"/>
        <v>-0.4436422495938569</v>
      </c>
      <c r="M46" s="27">
        <f t="shared" ca="1" si="3"/>
        <v>6.3407658797493073E-6</v>
      </c>
      <c r="N46" s="44"/>
      <c r="O46" s="44"/>
      <c r="P46" s="7"/>
      <c r="Q46" s="28">
        <f t="shared" ca="1" si="4"/>
        <v>1710.6085193253616</v>
      </c>
      <c r="R46" s="27">
        <f t="shared" ca="1" si="5"/>
        <v>3464.6454623881214</v>
      </c>
      <c r="S46" s="7"/>
      <c r="T46" s="28">
        <f t="shared" ca="1" si="6"/>
        <v>-0.4443951583678471</v>
      </c>
      <c r="U46" s="27">
        <f t="shared" ca="1" si="7"/>
        <v>0.90102909283550303</v>
      </c>
      <c r="V46" s="7"/>
      <c r="W46" s="28">
        <f t="shared" ca="1" si="8"/>
        <v>-0.44616033733651983</v>
      </c>
      <c r="X46" s="27">
        <f t="shared" ca="1" si="11"/>
        <v>146.39572846247256</v>
      </c>
      <c r="Y46" s="7"/>
      <c r="Z46" s="28">
        <f t="shared" si="12"/>
        <v>146.49299999999999</v>
      </c>
      <c r="AA46" s="27">
        <f t="shared" si="9"/>
        <v>2.5567851811240532</v>
      </c>
      <c r="AB46" s="7"/>
      <c r="AC46" s="28">
        <f t="shared" ca="1" si="0"/>
        <v>-9.7271537527433338E-2</v>
      </c>
      <c r="AD46" s="27">
        <f t="shared" ca="1" si="10"/>
        <v>3.5390059797947515E-2</v>
      </c>
      <c r="AE46" s="7">
        <v>123</v>
      </c>
    </row>
    <row r="47" spans="1:31" s="26" customFormat="1" x14ac:dyDescent="0.25">
      <c r="A47" s="26">
        <v>27</v>
      </c>
      <c r="B47" s="26">
        <v>612</v>
      </c>
      <c r="C47" s="26">
        <v>13829</v>
      </c>
      <c r="D47" s="26">
        <v>14973</v>
      </c>
      <c r="E47" s="26">
        <v>12473</v>
      </c>
      <c r="F47" s="26">
        <v>11340</v>
      </c>
      <c r="G47" s="27"/>
      <c r="H47" s="7"/>
      <c r="I47" s="28">
        <f t="shared" si="1"/>
        <v>1356</v>
      </c>
      <c r="J47" s="27">
        <f t="shared" si="1"/>
        <v>3633</v>
      </c>
      <c r="K47" s="7"/>
      <c r="L47" s="124">
        <f t="shared" si="2"/>
        <v>-0.35545582741901238</v>
      </c>
      <c r="M47" s="27">
        <f t="shared" ca="1" si="3"/>
        <v>1.2183677803961605E-5</v>
      </c>
      <c r="N47" s="44"/>
      <c r="O47" s="44"/>
      <c r="P47" s="7"/>
      <c r="Q47" s="28">
        <f t="shared" ca="1" si="4"/>
        <v>1374.6085193253616</v>
      </c>
      <c r="R47" s="27">
        <f t="shared" ca="1" si="5"/>
        <v>3611.6454623881214</v>
      </c>
      <c r="S47" s="7"/>
      <c r="T47" s="28">
        <f t="shared" ca="1" si="6"/>
        <v>-0.35710647043912985</v>
      </c>
      <c r="U47" s="27">
        <f t="shared" ca="1" si="7"/>
        <v>0.93925848111915222</v>
      </c>
      <c r="V47" s="7"/>
      <c r="W47" s="28">
        <f t="shared" ca="1" si="8"/>
        <v>-0.35894633996074055</v>
      </c>
      <c r="X47" s="27">
        <f t="shared" ca="1" si="11"/>
        <v>151.82402683292685</v>
      </c>
      <c r="Y47" s="7"/>
      <c r="Z47" s="28">
        <f t="shared" si="12"/>
        <v>152.001</v>
      </c>
      <c r="AA47" s="27">
        <f t="shared" si="9"/>
        <v>2.6529179163239007</v>
      </c>
      <c r="AB47" s="7"/>
      <c r="AC47" s="28">
        <f t="shared" ca="1" si="0"/>
        <v>-0.17697316707315736</v>
      </c>
      <c r="AD47" s="27">
        <f t="shared" ca="1" si="10"/>
        <v>0.12303787911289987</v>
      </c>
      <c r="AE47" s="7">
        <v>122</v>
      </c>
    </row>
    <row r="48" spans="1:31" s="26" customFormat="1" x14ac:dyDescent="0.25">
      <c r="A48" s="26">
        <v>28</v>
      </c>
      <c r="B48" s="26">
        <v>628</v>
      </c>
      <c r="C48" s="26">
        <v>13639</v>
      </c>
      <c r="D48" s="26">
        <v>15032</v>
      </c>
      <c r="E48" s="26">
        <v>12651</v>
      </c>
      <c r="F48" s="26">
        <v>11277</v>
      </c>
      <c r="G48" s="27"/>
      <c r="H48" s="7"/>
      <c r="I48" s="28">
        <f t="shared" si="1"/>
        <v>988</v>
      </c>
      <c r="J48" s="27">
        <f t="shared" si="1"/>
        <v>3755</v>
      </c>
      <c r="K48" s="7"/>
      <c r="L48" s="124">
        <f t="shared" si="2"/>
        <v>-0.26156219325199948</v>
      </c>
      <c r="M48" s="27">
        <f t="shared" ca="1" si="3"/>
        <v>3.401051829164958E-6</v>
      </c>
      <c r="N48" s="44"/>
      <c r="O48" s="44"/>
      <c r="P48" s="7"/>
      <c r="Q48" s="28">
        <f t="shared" ca="1" si="4"/>
        <v>1006.6085193253617</v>
      </c>
      <c r="R48" s="27">
        <f t="shared" ca="1" si="5"/>
        <v>3733.6454623881214</v>
      </c>
      <c r="S48" s="7"/>
      <c r="T48" s="28">
        <f t="shared" ca="1" si="6"/>
        <v>-0.26150457413624906</v>
      </c>
      <c r="U48" s="27">
        <f t="shared" ca="1" si="7"/>
        <v>0.97098627275592242</v>
      </c>
      <c r="V48" s="7"/>
      <c r="W48" s="28">
        <f t="shared" ca="1" si="8"/>
        <v>-0.26340638733863053</v>
      </c>
      <c r="X48" s="27">
        <f t="shared" ca="1" si="11"/>
        <v>157.56109059831374</v>
      </c>
      <c r="Y48" s="7"/>
      <c r="Z48" s="28">
        <f t="shared" si="12"/>
        <v>157.65299999999999</v>
      </c>
      <c r="AA48" s="27">
        <f t="shared" si="9"/>
        <v>2.7515639256466202</v>
      </c>
      <c r="AB48" s="7"/>
      <c r="AC48" s="28">
        <f t="shared" ca="1" si="0"/>
        <v>-9.1909401686251613E-2</v>
      </c>
      <c r="AD48" s="27">
        <f t="shared" ca="1" si="10"/>
        <v>4.2423328649135783E-2</v>
      </c>
      <c r="AE48" s="7">
        <v>121</v>
      </c>
    </row>
    <row r="49" spans="1:31" s="26" customFormat="1" x14ac:dyDescent="0.25">
      <c r="A49" s="26">
        <v>29</v>
      </c>
      <c r="B49" s="26">
        <v>603</v>
      </c>
      <c r="C49" s="26">
        <v>13455</v>
      </c>
      <c r="D49" s="26">
        <v>15071</v>
      </c>
      <c r="E49" s="26">
        <v>12828</v>
      </c>
      <c r="F49" s="26">
        <v>11235</v>
      </c>
      <c r="G49" s="27"/>
      <c r="H49" s="7"/>
      <c r="I49" s="28">
        <f t="shared" si="1"/>
        <v>627</v>
      </c>
      <c r="J49" s="27">
        <f t="shared" si="1"/>
        <v>3836</v>
      </c>
      <c r="K49" s="7"/>
      <c r="L49" s="124">
        <f t="shared" si="2"/>
        <v>-0.16900393310518461</v>
      </c>
      <c r="M49" s="27">
        <f t="shared" ca="1" si="3"/>
        <v>4.3578573925781027E-7</v>
      </c>
      <c r="N49" s="44"/>
      <c r="O49" s="44"/>
      <c r="P49" s="7"/>
      <c r="Q49" s="28">
        <f t="shared" ca="1" si="4"/>
        <v>645.60851932536173</v>
      </c>
      <c r="R49" s="27">
        <f t="shared" ca="1" si="5"/>
        <v>3814.6454623881214</v>
      </c>
      <c r="S49" s="7"/>
      <c r="T49" s="28">
        <f t="shared" ca="1" si="6"/>
        <v>-0.16772119216521647</v>
      </c>
      <c r="U49" s="27">
        <f t="shared" ca="1" si="7"/>
        <v>0.99205144589181071</v>
      </c>
      <c r="V49" s="7"/>
      <c r="W49" s="28">
        <f t="shared" ca="1" si="8"/>
        <v>-0.16966407380174695</v>
      </c>
      <c r="X49" s="27">
        <f t="shared" ca="1" si="11"/>
        <v>163.03381830547551</v>
      </c>
      <c r="Y49" s="7"/>
      <c r="Z49" s="28">
        <f t="shared" si="12"/>
        <v>163.07999999999998</v>
      </c>
      <c r="AA49" s="27">
        <f t="shared" si="9"/>
        <v>2.8462829441523523</v>
      </c>
      <c r="AB49" s="7"/>
      <c r="AC49" s="28">
        <f t="shared" ca="1" si="0"/>
        <v>-4.6181694524477734E-2</v>
      </c>
      <c r="AD49" s="27">
        <f t="shared" ca="1" si="10"/>
        <v>-5.487563522726191E-2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13278</v>
      </c>
      <c r="D50" s="26">
        <v>15093</v>
      </c>
      <c r="E50" s="26">
        <v>13017</v>
      </c>
      <c r="F50" s="26">
        <v>11218</v>
      </c>
      <c r="G50" s="27"/>
      <c r="H50" s="7"/>
      <c r="I50" s="28">
        <f t="shared" si="1"/>
        <v>261</v>
      </c>
      <c r="J50" s="27">
        <f t="shared" si="1"/>
        <v>3875</v>
      </c>
      <c r="K50" s="7"/>
      <c r="L50" s="124">
        <f t="shared" si="2"/>
        <v>-7.2737505891355164E-2</v>
      </c>
      <c r="M50" s="27">
        <f t="shared" ca="1" si="3"/>
        <v>3.4742167951534465E-6</v>
      </c>
      <c r="N50" s="44"/>
      <c r="O50" s="44"/>
      <c r="P50" s="7"/>
      <c r="Q50" s="28">
        <f t="shared" ca="1" si="4"/>
        <v>279.60851932536173</v>
      </c>
      <c r="R50" s="27">
        <f t="shared" ca="1" si="5"/>
        <v>3853.6454623881214</v>
      </c>
      <c r="S50" s="7"/>
      <c r="T50" s="28">
        <f t="shared" ca="1" si="6"/>
        <v>-7.263887138572088E-2</v>
      </c>
      <c r="U50" s="27">
        <f t="shared" ca="1" si="7"/>
        <v>1.0021939366609423</v>
      </c>
      <c r="V50" s="7"/>
      <c r="W50" s="28">
        <f t="shared" ca="1" si="8"/>
        <v>-7.460143099584661E-2</v>
      </c>
      <c r="X50" s="27">
        <f t="shared" ca="1" si="11"/>
        <v>168.48170835602116</v>
      </c>
      <c r="Y50" s="7"/>
      <c r="Z50" s="28">
        <f t="shared" si="12"/>
        <v>168.63299999999998</v>
      </c>
      <c r="AA50" s="27">
        <f t="shared" si="9"/>
        <v>2.9432010775155972</v>
      </c>
      <c r="AB50" s="7"/>
      <c r="AC50" s="28">
        <f t="shared" ca="1" si="0"/>
        <v>-0.15129164397882278</v>
      </c>
      <c r="AD50" s="27">
        <f t="shared" ca="1" si="10"/>
        <v>4.7276817101788993E-2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13076</v>
      </c>
      <c r="D51" s="26">
        <v>15090</v>
      </c>
      <c r="E51" s="26">
        <v>13197</v>
      </c>
      <c r="F51" s="26">
        <v>11204</v>
      </c>
      <c r="G51" s="27"/>
      <c r="H51" s="7"/>
      <c r="I51" s="28">
        <f t="shared" si="1"/>
        <v>-121</v>
      </c>
      <c r="J51" s="27">
        <f t="shared" si="1"/>
        <v>3886</v>
      </c>
      <c r="K51" s="7"/>
      <c r="L51" s="124">
        <f t="shared" si="2"/>
        <v>2.5624197965075333E-2</v>
      </c>
      <c r="M51" s="27">
        <f t="shared" ca="1" si="3"/>
        <v>9.8429287233023678E-7</v>
      </c>
      <c r="N51" s="44"/>
      <c r="O51" s="44"/>
      <c r="P51" s="7"/>
      <c r="Q51" s="28">
        <f t="shared" ca="1" si="4"/>
        <v>-102.39148067463827</v>
      </c>
      <c r="R51" s="27">
        <f t="shared" ca="1" si="5"/>
        <v>3864.6454623881214</v>
      </c>
      <c r="S51" s="7"/>
      <c r="T51" s="28">
        <f t="shared" ca="1" si="6"/>
        <v>2.6600053580856507E-2</v>
      </c>
      <c r="U51" s="27">
        <f t="shared" ca="1" si="7"/>
        <v>1.005054639185569</v>
      </c>
      <c r="V51" s="7"/>
      <c r="W51" s="28">
        <f t="shared" ca="1" si="8"/>
        <v>2.463208261274465E-2</v>
      </c>
      <c r="X51" s="27">
        <f t="shared" ca="1" si="11"/>
        <v>174.14278250104019</v>
      </c>
      <c r="Y51" s="7"/>
      <c r="Z51" s="28">
        <f t="shared" si="12"/>
        <v>174.26699999999997</v>
      </c>
      <c r="AA51" s="27">
        <f t="shared" si="9"/>
        <v>3.0415329275729572</v>
      </c>
      <c r="AB51" s="7"/>
      <c r="AC51" s="28">
        <f t="shared" ca="1" si="0"/>
        <v>-0.12421749895977996</v>
      </c>
      <c r="AD51" s="27">
        <f t="shared" ca="1" si="10"/>
        <v>4.0668366172695869E-2</v>
      </c>
      <c r="AE51" s="7">
        <v>118</v>
      </c>
    </row>
    <row r="52" spans="1:31" s="26" customFormat="1" x14ac:dyDescent="0.25">
      <c r="A52" s="26">
        <v>32</v>
      </c>
      <c r="B52" s="26">
        <v>625</v>
      </c>
      <c r="C52" s="26">
        <v>12894</v>
      </c>
      <c r="D52" s="26">
        <v>15080</v>
      </c>
      <c r="E52" s="26">
        <v>13394</v>
      </c>
      <c r="F52" s="26">
        <v>11224</v>
      </c>
      <c r="G52" s="27"/>
      <c r="H52" s="7"/>
      <c r="I52" s="28">
        <f t="shared" si="1"/>
        <v>-500</v>
      </c>
      <c r="J52" s="27">
        <f t="shared" si="1"/>
        <v>3856</v>
      </c>
      <c r="K52" s="7"/>
      <c r="L52" s="124">
        <f t="shared" si="2"/>
        <v>0.12358047369451886</v>
      </c>
      <c r="M52" s="27">
        <f t="shared" ca="1" si="3"/>
        <v>2.2407302155354129E-7</v>
      </c>
      <c r="N52" s="44"/>
      <c r="O52" s="44"/>
      <c r="P52" s="7"/>
      <c r="Q52" s="28">
        <f t="shared" ca="1" si="4"/>
        <v>-481.39148067463827</v>
      </c>
      <c r="R52" s="27">
        <f t="shared" ca="1" si="5"/>
        <v>3834.6454623881214</v>
      </c>
      <c r="S52" s="7"/>
      <c r="T52" s="28">
        <f t="shared" ca="1" si="6"/>
        <v>0.12505961526235607</v>
      </c>
      <c r="U52" s="27">
        <f t="shared" ca="1" si="7"/>
        <v>0.99725272320931402</v>
      </c>
      <c r="V52" s="7"/>
      <c r="W52" s="28">
        <f t="shared" ca="1" si="8"/>
        <v>0.12310711017506099</v>
      </c>
      <c r="X52" s="27">
        <f t="shared" ca="1" si="11"/>
        <v>179.77619297360206</v>
      </c>
      <c r="Y52" s="7"/>
      <c r="Z52" s="28">
        <f t="shared" si="12"/>
        <v>179.89199999999997</v>
      </c>
      <c r="AA52" s="27">
        <f t="shared" si="9"/>
        <v>3.1397076979976388</v>
      </c>
      <c r="AB52" s="7"/>
      <c r="AC52" s="28">
        <f t="shared" ca="1" si="0"/>
        <v>-0.11580702639790275</v>
      </c>
      <c r="AD52" s="27">
        <f t="shared" ca="1" si="10"/>
        <v>-8.3197042940241772E-4</v>
      </c>
      <c r="AE52" s="7">
        <v>117</v>
      </c>
    </row>
    <row r="53" spans="1:31" s="26" customFormat="1" x14ac:dyDescent="0.25">
      <c r="A53" s="26">
        <v>33</v>
      </c>
      <c r="B53" s="26">
        <v>636</v>
      </c>
      <c r="C53" s="26">
        <v>12703</v>
      </c>
      <c r="D53" s="26">
        <v>15044</v>
      </c>
      <c r="E53" s="26">
        <v>13579</v>
      </c>
      <c r="F53" s="26">
        <v>11259</v>
      </c>
      <c r="G53" s="27"/>
      <c r="H53" s="7"/>
      <c r="I53" s="28">
        <f t="shared" si="1"/>
        <v>-876</v>
      </c>
      <c r="J53" s="27">
        <f t="shared" si="1"/>
        <v>3785</v>
      </c>
      <c r="K53" s="7"/>
      <c r="L53" s="124">
        <f t="shared" si="2"/>
        <v>0.22203181836682973</v>
      </c>
      <c r="M53" s="27">
        <f t="shared" ca="1" si="3"/>
        <v>1.4596667163381994E-6</v>
      </c>
      <c r="N53" s="44"/>
      <c r="O53" s="44"/>
      <c r="P53" s="7"/>
      <c r="Q53" s="28">
        <f t="shared" ca="1" si="4"/>
        <v>-857.39148067463827</v>
      </c>
      <c r="R53" s="27">
        <f t="shared" ca="1" si="5"/>
        <v>3763.6454623881214</v>
      </c>
      <c r="S53" s="7"/>
      <c r="T53" s="28">
        <f t="shared" ca="1" si="6"/>
        <v>0.22273981365877776</v>
      </c>
      <c r="U53" s="27">
        <f t="shared" ca="1" si="7"/>
        <v>0.97878818873217732</v>
      </c>
      <c r="V53" s="7"/>
      <c r="W53" s="28">
        <f t="shared" ca="1" si="8"/>
        <v>0.22082365169110232</v>
      </c>
      <c r="X53" s="27">
        <f t="shared" ca="1" si="11"/>
        <v>185.45245057894374</v>
      </c>
      <c r="Y53" s="7"/>
      <c r="Z53" s="28">
        <f t="shared" si="12"/>
        <v>185.61599999999996</v>
      </c>
      <c r="AA53" s="27">
        <f t="shared" si="9"/>
        <v>3.2396103443817941</v>
      </c>
      <c r="AB53" s="7"/>
      <c r="AC53" s="28">
        <f t="shared" ca="1" si="0"/>
        <v>-0.16354942105621717</v>
      </c>
      <c r="AD53" s="27">
        <f t="shared" ca="1" si="10"/>
        <v>5.2539026813917644E-2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12526</v>
      </c>
      <c r="D54" s="26">
        <v>14999</v>
      </c>
      <c r="E54" s="26">
        <v>13772</v>
      </c>
      <c r="F54" s="26">
        <v>11316</v>
      </c>
      <c r="G54" s="27"/>
      <c r="H54" s="7"/>
      <c r="I54" s="28">
        <f t="shared" si="1"/>
        <v>-1246</v>
      </c>
      <c r="J54" s="27">
        <f t="shared" si="1"/>
        <v>3683</v>
      </c>
      <c r="K54" s="7"/>
      <c r="L54" s="124">
        <f t="shared" si="2"/>
        <v>0.31782049718869776</v>
      </c>
      <c r="M54" s="27">
        <f t="shared" ca="1" si="3"/>
        <v>6.7773592090931671E-7</v>
      </c>
      <c r="N54" s="44"/>
      <c r="O54" s="44"/>
      <c r="P54" s="7"/>
      <c r="Q54" s="28">
        <f t="shared" ca="1" si="4"/>
        <v>-1227.3914806746384</v>
      </c>
      <c r="R54" s="27">
        <f t="shared" ca="1" si="5"/>
        <v>3661.6454623881214</v>
      </c>
      <c r="S54" s="7"/>
      <c r="T54" s="28">
        <f t="shared" ca="1" si="6"/>
        <v>0.31886128548504383</v>
      </c>
      <c r="U54" s="27">
        <f t="shared" ca="1" si="7"/>
        <v>0.95226167441291054</v>
      </c>
      <c r="V54" s="7"/>
      <c r="W54" s="28">
        <f t="shared" ca="1" si="8"/>
        <v>0.31699725000776768</v>
      </c>
      <c r="X54" s="27">
        <f t="shared" ca="1" si="11"/>
        <v>191.15087006595718</v>
      </c>
      <c r="Y54" s="7"/>
      <c r="Z54" s="28">
        <f t="shared" si="12"/>
        <v>191.31299999999996</v>
      </c>
      <c r="AA54" s="27">
        <f t="shared" si="9"/>
        <v>3.3390417518679105</v>
      </c>
      <c r="AB54" s="7"/>
      <c r="AC54" s="28">
        <f t="shared" ca="1" si="0"/>
        <v>-0.16212993404278109</v>
      </c>
      <c r="AD54" s="27">
        <f t="shared" ca="1" si="10"/>
        <v>7.2207701563002047E-2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12340</v>
      </c>
      <c r="D55" s="26">
        <v>14923</v>
      </c>
      <c r="E55" s="26">
        <v>13947</v>
      </c>
      <c r="F55" s="26">
        <v>11383</v>
      </c>
      <c r="G55" s="27"/>
      <c r="H55" s="7"/>
      <c r="I55" s="28">
        <f t="shared" si="1"/>
        <v>-1607</v>
      </c>
      <c r="J55" s="27">
        <f t="shared" si="1"/>
        <v>3540</v>
      </c>
      <c r="K55" s="7"/>
      <c r="L55" s="124">
        <f t="shared" si="2"/>
        <v>0.40989496622257271</v>
      </c>
      <c r="M55" s="27">
        <f t="shared" ca="1" si="3"/>
        <v>9.1904145277336101E-7</v>
      </c>
      <c r="N55" s="44"/>
      <c r="O55" s="44"/>
      <c r="P55" s="7"/>
      <c r="Q55" s="28">
        <f t="shared" ca="1" si="4"/>
        <v>-1588.3914806746384</v>
      </c>
      <c r="R55" s="27">
        <f t="shared" ca="1" si="5"/>
        <v>3518.6454623881214</v>
      </c>
      <c r="S55" s="7"/>
      <c r="T55" s="28">
        <f t="shared" ca="1" si="6"/>
        <v>0.41264466745607642</v>
      </c>
      <c r="U55" s="27">
        <f t="shared" ca="1" si="7"/>
        <v>0.91507254159276197</v>
      </c>
      <c r="V55" s="7"/>
      <c r="W55" s="28">
        <f t="shared" ca="1" si="8"/>
        <v>0.4108536327197308</v>
      </c>
      <c r="X55" s="27">
        <f t="shared" ca="1" si="11"/>
        <v>196.91820094260834</v>
      </c>
      <c r="Y55" s="7"/>
      <c r="Z55" s="28">
        <f t="shared" si="12"/>
        <v>196.97399999999996</v>
      </c>
      <c r="AA55" s="27">
        <f t="shared" si="9"/>
        <v>3.4378448408233098</v>
      </c>
      <c r="AB55" s="7"/>
      <c r="AC55" s="28">
        <f t="shared" ca="1" si="0"/>
        <v>-5.5799057391624274E-2</v>
      </c>
      <c r="AD55" s="27">
        <f t="shared" ca="1" si="10"/>
        <v>1.4719519987380636E-2</v>
      </c>
      <c r="AE55" s="7">
        <v>114</v>
      </c>
    </row>
    <row r="56" spans="1:31" s="26" customFormat="1" x14ac:dyDescent="0.25">
      <c r="A56" s="26">
        <v>36</v>
      </c>
      <c r="B56" s="26">
        <v>616</v>
      </c>
      <c r="C56" s="26">
        <v>12179</v>
      </c>
      <c r="D56" s="26">
        <v>14835</v>
      </c>
      <c r="E56" s="26">
        <v>14108</v>
      </c>
      <c r="F56" s="26">
        <v>11469</v>
      </c>
      <c r="G56" s="27"/>
      <c r="H56" s="7"/>
      <c r="I56" s="28">
        <f t="shared" si="1"/>
        <v>-1929</v>
      </c>
      <c r="J56" s="27">
        <f t="shared" si="1"/>
        <v>3366</v>
      </c>
      <c r="K56" s="7"/>
      <c r="L56" s="124">
        <f t="shared" si="2"/>
        <v>0.49619656009538032</v>
      </c>
      <c r="M56" s="27">
        <f t="shared" ca="1" si="3"/>
        <v>2.5680076422914024E-6</v>
      </c>
      <c r="N56" s="44"/>
      <c r="O56" s="44"/>
      <c r="P56" s="7"/>
      <c r="Q56" s="28">
        <f t="shared" ca="1" si="4"/>
        <v>-1910.3914806746384</v>
      </c>
      <c r="R56" s="27">
        <f t="shared" ca="1" si="5"/>
        <v>3344.6454623881214</v>
      </c>
      <c r="S56" s="7"/>
      <c r="T56" s="28">
        <f t="shared" ca="1" si="6"/>
        <v>0.49629632672109714</v>
      </c>
      <c r="U56" s="27">
        <f t="shared" ca="1" si="7"/>
        <v>0.8698214289304832</v>
      </c>
      <c r="V56" s="7"/>
      <c r="W56" s="28">
        <f t="shared" ca="1" si="8"/>
        <v>0.49459405966096809</v>
      </c>
      <c r="X56" s="27">
        <f t="shared" ca="1" si="11"/>
        <v>202.36208391743151</v>
      </c>
      <c r="Y56" s="7"/>
      <c r="Z56" s="28">
        <f t="shared" si="12"/>
        <v>202.51799999999997</v>
      </c>
      <c r="AA56" s="27">
        <f t="shared" si="9"/>
        <v>3.5346058945538754</v>
      </c>
      <c r="AB56" s="7"/>
      <c r="AC56" s="28">
        <f t="shared" ca="1" si="0"/>
        <v>-0.15591608256846712</v>
      </c>
      <c r="AD56" s="27">
        <f t="shared" ca="1" si="10"/>
        <v>0.1037787520659208</v>
      </c>
      <c r="AE56" s="7">
        <v>113</v>
      </c>
    </row>
    <row r="57" spans="1:31" s="26" customFormat="1" x14ac:dyDescent="0.25">
      <c r="A57" s="26">
        <v>37</v>
      </c>
      <c r="B57" s="26">
        <v>605</v>
      </c>
      <c r="C57" s="26">
        <v>12019</v>
      </c>
      <c r="D57" s="26">
        <v>14734</v>
      </c>
      <c r="E57" s="26">
        <v>14264</v>
      </c>
      <c r="F57" s="26">
        <v>11564</v>
      </c>
      <c r="G57" s="27"/>
      <c r="H57" s="7"/>
      <c r="I57" s="28">
        <f t="shared" si="1"/>
        <v>-2245</v>
      </c>
      <c r="J57" s="27">
        <f t="shared" si="1"/>
        <v>3170</v>
      </c>
      <c r="K57" s="7"/>
      <c r="L57" s="124">
        <f t="shared" si="2"/>
        <v>0.57644265844189169</v>
      </c>
      <c r="M57" s="27">
        <f t="shared" ca="1" si="3"/>
        <v>1.1854374631195329E-7</v>
      </c>
      <c r="N57" s="44"/>
      <c r="O57" s="44"/>
      <c r="P57" s="7"/>
      <c r="Q57" s="28">
        <f t="shared" ca="1" si="4"/>
        <v>-2226.3914806746384</v>
      </c>
      <c r="R57" s="27">
        <f t="shared" ca="1" si="5"/>
        <v>3148.6454623881214</v>
      </c>
      <c r="S57" s="7"/>
      <c r="T57" s="28">
        <f t="shared" ca="1" si="6"/>
        <v>0.5783892594159622</v>
      </c>
      <c r="U57" s="27">
        <f t="shared" ca="1" si="7"/>
        <v>0.81884891121895087</v>
      </c>
      <c r="V57" s="7"/>
      <c r="W57" s="28">
        <f t="shared" ca="1" si="8"/>
        <v>0.57678696026633058</v>
      </c>
      <c r="X57" s="27">
        <f t="shared" ca="1" si="11"/>
        <v>207.89923563727871</v>
      </c>
      <c r="Y57" s="7"/>
      <c r="Z57" s="28">
        <f t="shared" si="12"/>
        <v>207.96299999999997</v>
      </c>
      <c r="AA57" s="27">
        <f t="shared" si="9"/>
        <v>3.629639072324967</v>
      </c>
      <c r="AB57" s="7"/>
      <c r="AC57" s="28">
        <f t="shared" ca="1" si="0"/>
        <v>-6.3764362721258294E-2</v>
      </c>
      <c r="AD57" s="27">
        <f t="shared" ca="1" si="10"/>
        <v>3.505146571893647E-2</v>
      </c>
      <c r="AE57" s="7">
        <v>112</v>
      </c>
    </row>
    <row r="58" spans="1:31" s="26" customFormat="1" x14ac:dyDescent="0.25">
      <c r="A58" s="26">
        <v>38</v>
      </c>
      <c r="B58" s="26">
        <v>627</v>
      </c>
      <c r="C58" s="26">
        <v>11876</v>
      </c>
      <c r="D58" s="26">
        <v>14623</v>
      </c>
      <c r="E58" s="26">
        <v>14419</v>
      </c>
      <c r="F58" s="26">
        <v>11690</v>
      </c>
      <c r="G58" s="27"/>
      <c r="H58" s="7"/>
      <c r="I58" s="28">
        <f t="shared" si="1"/>
        <v>-2543</v>
      </c>
      <c r="J58" s="27">
        <f t="shared" si="1"/>
        <v>2933</v>
      </c>
      <c r="K58" s="7"/>
      <c r="L58" s="124">
        <f t="shared" si="2"/>
        <v>0.65410852567628086</v>
      </c>
      <c r="M58" s="27">
        <f t="shared" ca="1" si="3"/>
        <v>4.666690996360555E-8</v>
      </c>
      <c r="N58" s="44"/>
      <c r="O58" s="44"/>
      <c r="P58" s="7"/>
      <c r="Q58" s="28">
        <f t="shared" ca="1" si="4"/>
        <v>-2524.3914806746384</v>
      </c>
      <c r="R58" s="27">
        <f t="shared" ca="1" si="5"/>
        <v>2911.6454623881214</v>
      </c>
      <c r="S58" s="7"/>
      <c r="T58" s="28">
        <f t="shared" ca="1" si="6"/>
        <v>0.65580601240036029</v>
      </c>
      <c r="U58" s="27">
        <f t="shared" ca="1" si="7"/>
        <v>0.75721377500653686</v>
      </c>
      <c r="V58" s="7"/>
      <c r="W58" s="28">
        <f t="shared" ca="1" si="8"/>
        <v>0.65432455092935005</v>
      </c>
      <c r="X58" s="27">
        <f t="shared" ca="1" si="11"/>
        <v>213.56984162039828</v>
      </c>
      <c r="Y58" s="7"/>
      <c r="Z58" s="28">
        <f t="shared" si="12"/>
        <v>213.60599999999997</v>
      </c>
      <c r="AA58" s="27">
        <f t="shared" si="9"/>
        <v>3.7281280020150072</v>
      </c>
      <c r="AB58" s="7"/>
      <c r="AC58" s="28">
        <f t="shared" ca="1" si="0"/>
        <v>-3.6158379601687329E-2</v>
      </c>
      <c r="AD58" s="27">
        <f t="shared" ca="1" si="10"/>
        <v>3.7867797575245277E-2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11740</v>
      </c>
      <c r="D59" s="26">
        <v>14486</v>
      </c>
      <c r="E59" s="26">
        <v>14552</v>
      </c>
      <c r="F59" s="26">
        <v>11818</v>
      </c>
      <c r="G59" s="27"/>
      <c r="H59" s="7"/>
      <c r="I59" s="28">
        <f t="shared" si="1"/>
        <v>-2812</v>
      </c>
      <c r="J59" s="27">
        <f t="shared" si="1"/>
        <v>2668</v>
      </c>
      <c r="K59" s="7"/>
      <c r="L59" s="124">
        <f t="shared" si="2"/>
        <v>0.72521801736495073</v>
      </c>
      <c r="M59" s="27">
        <f t="shared" ca="1" si="3"/>
        <v>7.6645937886852505E-7</v>
      </c>
      <c r="N59" s="44"/>
      <c r="O59" s="44"/>
      <c r="P59" s="7"/>
      <c r="Q59" s="28">
        <f t="shared" ca="1" si="4"/>
        <v>-2793.3914806746384</v>
      </c>
      <c r="R59" s="27">
        <f t="shared" ca="1" si="5"/>
        <v>2646.6454623881214</v>
      </c>
      <c r="S59" s="7"/>
      <c r="T59" s="28">
        <f t="shared" ca="1" si="6"/>
        <v>0.72568892029567256</v>
      </c>
      <c r="U59" s="27">
        <f t="shared" ca="1" si="7"/>
        <v>0.6882968505496182</v>
      </c>
      <c r="V59" s="7"/>
      <c r="W59" s="28">
        <f t="shared" ca="1" si="8"/>
        <v>0.72434254070685611</v>
      </c>
      <c r="X59" s="27">
        <f t="shared" ca="1" si="11"/>
        <v>219.20052069409837</v>
      </c>
      <c r="Y59" s="7"/>
      <c r="Z59" s="28">
        <f t="shared" si="12"/>
        <v>219.23099999999997</v>
      </c>
      <c r="AA59" s="27">
        <f t="shared" si="9"/>
        <v>3.8263027724396883</v>
      </c>
      <c r="AB59" s="7"/>
      <c r="AC59" s="28">
        <f t="shared" ca="1" si="0"/>
        <v>-3.0479305901593534E-2</v>
      </c>
      <c r="AD59" s="27">
        <f t="shared" ca="1" si="10"/>
        <v>9.4355715523590789E-2</v>
      </c>
      <c r="AE59" s="7">
        <v>110</v>
      </c>
    </row>
    <row r="60" spans="1:31" s="26" customFormat="1" x14ac:dyDescent="0.25">
      <c r="A60" s="26">
        <v>40</v>
      </c>
      <c r="B60" s="26">
        <v>626</v>
      </c>
      <c r="C60" s="26">
        <v>11624</v>
      </c>
      <c r="D60" s="26">
        <v>14346</v>
      </c>
      <c r="E60" s="26">
        <v>14687</v>
      </c>
      <c r="F60" s="26">
        <v>11969</v>
      </c>
      <c r="G60" s="27"/>
      <c r="H60" s="7"/>
      <c r="I60" s="28">
        <f t="shared" si="1"/>
        <v>-3063</v>
      </c>
      <c r="J60" s="27">
        <f t="shared" si="1"/>
        <v>2377</v>
      </c>
      <c r="K60" s="7"/>
      <c r="L60" s="124">
        <f t="shared" si="2"/>
        <v>0.78944022791720958</v>
      </c>
      <c r="M60" s="27">
        <f t="shared" ca="1" si="3"/>
        <v>6.623111424620926E-8</v>
      </c>
      <c r="N60" s="44"/>
      <c r="O60" s="44"/>
      <c r="P60" s="7"/>
      <c r="Q60" s="28">
        <f t="shared" ca="1" si="4"/>
        <v>-3044.3914806746384</v>
      </c>
      <c r="R60" s="27">
        <f t="shared" ca="1" si="5"/>
        <v>2355.6454623881214</v>
      </c>
      <c r="S60" s="7"/>
      <c r="T60" s="28">
        <f t="shared" ca="1" si="6"/>
        <v>0.79089564848051797</v>
      </c>
      <c r="U60" s="27">
        <f t="shared" ca="1" si="7"/>
        <v>0.61261826557994514</v>
      </c>
      <c r="V60" s="7"/>
      <c r="W60" s="28">
        <f t="shared" ca="1" si="8"/>
        <v>0.789697581981188</v>
      </c>
      <c r="X60" s="27">
        <f t="shared" ca="1" si="11"/>
        <v>224.93585596583341</v>
      </c>
      <c r="Y60" s="7"/>
      <c r="Z60" s="28">
        <f t="shared" si="12"/>
        <v>224.86499999999995</v>
      </c>
      <c r="AA60" s="27">
        <f t="shared" si="9"/>
        <v>3.9246346224970483</v>
      </c>
      <c r="AB60" s="7"/>
      <c r="AC60" s="28">
        <f t="shared" ca="1" si="0"/>
        <v>7.0855965833459322E-2</v>
      </c>
      <c r="AD60" s="27">
        <f t="shared" ca="1" si="10"/>
        <v>-8.5538411777292822E-3</v>
      </c>
      <c r="AE60" s="7">
        <v>109</v>
      </c>
    </row>
    <row r="61" spans="1:31" s="26" customFormat="1" x14ac:dyDescent="0.25">
      <c r="A61" s="26">
        <v>41</v>
      </c>
      <c r="B61" s="26">
        <v>633</v>
      </c>
      <c r="C61" s="26">
        <v>11510</v>
      </c>
      <c r="D61" s="26">
        <v>14185</v>
      </c>
      <c r="E61" s="26">
        <v>14789</v>
      </c>
      <c r="F61" s="26">
        <v>12120</v>
      </c>
      <c r="G61" s="27"/>
      <c r="H61" s="7"/>
      <c r="I61" s="28">
        <f t="shared" si="1"/>
        <v>-3279</v>
      </c>
      <c r="J61" s="27">
        <f t="shared" si="1"/>
        <v>2065</v>
      </c>
      <c r="K61" s="7"/>
      <c r="L61" s="124">
        <f t="shared" si="2"/>
        <v>0.84662346301388858</v>
      </c>
      <c r="M61" s="27">
        <f t="shared" ca="1" si="3"/>
        <v>4.2606280272106283E-7</v>
      </c>
      <c r="N61" s="44"/>
      <c r="O61" s="44"/>
      <c r="P61" s="7"/>
      <c r="Q61" s="28">
        <f t="shared" ca="1" si="4"/>
        <v>-3260.3914806746384</v>
      </c>
      <c r="R61" s="27">
        <f t="shared" ca="1" si="5"/>
        <v>2043.6454623881214</v>
      </c>
      <c r="S61" s="7"/>
      <c r="T61" s="28">
        <f t="shared" ca="1" si="6"/>
        <v>0.84700980500612189</v>
      </c>
      <c r="U61" s="27">
        <f t="shared" ca="1" si="7"/>
        <v>0.53147833942689371</v>
      </c>
      <c r="V61" s="7"/>
      <c r="W61" s="28">
        <f t="shared" ca="1" si="8"/>
        <v>0.84597072814985796</v>
      </c>
      <c r="X61" s="27">
        <f t="shared" ca="1" si="11"/>
        <v>230.59988911933783</v>
      </c>
      <c r="Y61" s="7"/>
      <c r="Z61" s="28">
        <f t="shared" si="12"/>
        <v>230.56199999999995</v>
      </c>
      <c r="AA61" s="27">
        <f t="shared" si="9"/>
        <v>4.0240660299831648</v>
      </c>
      <c r="AB61" s="7"/>
      <c r="AC61" s="28">
        <f t="shared" ca="1" si="0"/>
        <v>3.7889119337876309E-2</v>
      </c>
      <c r="AD61" s="27">
        <f t="shared" ca="1" si="10"/>
        <v>2.2007782302580381E-2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11424</v>
      </c>
      <c r="D62" s="26">
        <v>14019</v>
      </c>
      <c r="E62" s="26">
        <v>14889</v>
      </c>
      <c r="F62" s="26">
        <v>12292</v>
      </c>
      <c r="G62" s="27"/>
      <c r="H62" s="7"/>
      <c r="I62" s="28">
        <f t="shared" si="1"/>
        <v>-3465</v>
      </c>
      <c r="J62" s="27">
        <f t="shared" si="1"/>
        <v>1727</v>
      </c>
      <c r="K62" s="7"/>
      <c r="L62" s="124">
        <f t="shared" si="2"/>
        <v>0.89551429093929324</v>
      </c>
      <c r="M62" s="27">
        <f t="shared" ca="1" si="3"/>
        <v>1.1042315850404065E-6</v>
      </c>
      <c r="N62" s="44"/>
      <c r="O62" s="44"/>
      <c r="P62" s="7"/>
      <c r="Q62" s="28">
        <f t="shared" ca="1" si="4"/>
        <v>-3446.3914806746384</v>
      </c>
      <c r="R62" s="27">
        <f t="shared" ca="1" si="5"/>
        <v>1705.6454623881214</v>
      </c>
      <c r="S62" s="7"/>
      <c r="T62" s="28">
        <f t="shared" ca="1" si="6"/>
        <v>0.89533032868094753</v>
      </c>
      <c r="U62" s="27">
        <f t="shared" ca="1" si="7"/>
        <v>0.44357675276108799</v>
      </c>
      <c r="V62" s="7"/>
      <c r="W62" s="28">
        <f t="shared" ca="1" si="8"/>
        <v>0.89446346669849919</v>
      </c>
      <c r="X62" s="27">
        <f t="shared" ca="1" si="11"/>
        <v>236.3614006136529</v>
      </c>
      <c r="Y62" s="7"/>
      <c r="Z62" s="28">
        <f t="shared" si="12"/>
        <v>236.26799999999994</v>
      </c>
      <c r="AA62" s="27">
        <f t="shared" si="9"/>
        <v>4.1236545171019614</v>
      </c>
      <c r="AB62" s="7"/>
      <c r="AC62" s="28">
        <f t="shared" ca="1" si="0"/>
        <v>9.3400613652960374E-2</v>
      </c>
      <c r="AD62" s="27">
        <f t="shared" ca="1" si="10"/>
        <v>7.0871989308244565E-2</v>
      </c>
      <c r="AE62" s="7">
        <v>107</v>
      </c>
    </row>
    <row r="63" spans="1:31" s="26" customFormat="1" x14ac:dyDescent="0.25">
      <c r="A63" s="26">
        <v>43</v>
      </c>
      <c r="B63" s="26">
        <v>621</v>
      </c>
      <c r="C63" s="26">
        <v>11349</v>
      </c>
      <c r="D63" s="26">
        <v>13851</v>
      </c>
      <c r="E63" s="26">
        <v>14964</v>
      </c>
      <c r="F63" s="26">
        <v>12466</v>
      </c>
      <c r="G63" s="27"/>
      <c r="H63" s="7"/>
      <c r="I63" s="28">
        <f t="shared" si="1"/>
        <v>-3615</v>
      </c>
      <c r="J63" s="27">
        <f t="shared" si="1"/>
        <v>1385</v>
      </c>
      <c r="K63" s="7"/>
      <c r="L63" s="124">
        <f t="shared" si="2"/>
        <v>0.93480304897803768</v>
      </c>
      <c r="M63" s="27">
        <f t="shared" ca="1" si="3"/>
        <v>1.4332498456871334E-6</v>
      </c>
      <c r="N63" s="44"/>
      <c r="O63" s="44"/>
      <c r="P63" s="7"/>
      <c r="Q63" s="28">
        <f t="shared" ca="1" si="4"/>
        <v>-3596.3914806746384</v>
      </c>
      <c r="R63" s="27">
        <f t="shared" ca="1" si="5"/>
        <v>1363.6454623881214</v>
      </c>
      <c r="S63" s="7"/>
      <c r="T63" s="28">
        <f t="shared" ca="1" si="6"/>
        <v>0.93429849293483913</v>
      </c>
      <c r="U63" s="27">
        <f t="shared" ca="1" si="7"/>
        <v>0.3546349106317816</v>
      </c>
      <c r="V63" s="7"/>
      <c r="W63" s="28">
        <f t="shared" ca="1" si="8"/>
        <v>0.93360586484613184</v>
      </c>
      <c r="X63" s="27">
        <f t="shared" ca="1" si="11"/>
        <v>241.93931297915924</v>
      </c>
      <c r="Y63" s="7"/>
      <c r="Z63" s="28">
        <f t="shared" si="12"/>
        <v>241.85699999999994</v>
      </c>
      <c r="AA63" s="27">
        <f t="shared" si="9"/>
        <v>4.2212009689959249</v>
      </c>
      <c r="AB63" s="7"/>
      <c r="AC63" s="28">
        <f t="shared" ca="1" si="0"/>
        <v>8.2312979159297583E-2</v>
      </c>
      <c r="AD63" s="27">
        <f t="shared" ca="1" si="10"/>
        <v>4.2497445804144718E-2</v>
      </c>
      <c r="AE63" s="7">
        <v>106</v>
      </c>
    </row>
    <row r="64" spans="1:31" s="26" customFormat="1" x14ac:dyDescent="0.25">
      <c r="A64" s="26">
        <v>44</v>
      </c>
      <c r="B64" s="26">
        <v>636</v>
      </c>
      <c r="C64" s="26">
        <v>11294</v>
      </c>
      <c r="D64" s="26">
        <v>13670</v>
      </c>
      <c r="E64" s="26">
        <v>15026</v>
      </c>
      <c r="F64" s="26">
        <v>12648</v>
      </c>
      <c r="G64" s="27"/>
      <c r="H64" s="7"/>
      <c r="I64" s="28">
        <f t="shared" si="1"/>
        <v>-3732</v>
      </c>
      <c r="J64" s="27">
        <f t="shared" si="1"/>
        <v>1022</v>
      </c>
      <c r="K64" s="7"/>
      <c r="L64" s="124">
        <f t="shared" si="2"/>
        <v>0.96582667568084091</v>
      </c>
      <c r="M64" s="27">
        <f t="shared" ca="1" si="3"/>
        <v>2.6919991110607726E-6</v>
      </c>
      <c r="N64" s="44"/>
      <c r="O64" s="44"/>
      <c r="P64" s="7"/>
      <c r="Q64" s="28">
        <f t="shared" ca="1" si="4"/>
        <v>-3713.3914806746384</v>
      </c>
      <c r="R64" s="27">
        <f t="shared" ca="1" si="5"/>
        <v>1000.6454623881215</v>
      </c>
      <c r="S64" s="7"/>
      <c r="T64" s="28">
        <f t="shared" ca="1" si="6"/>
        <v>0.96469366105287468</v>
      </c>
      <c r="U64" s="27">
        <f t="shared" ca="1" si="7"/>
        <v>0.26023172731909677</v>
      </c>
      <c r="V64" s="7"/>
      <c r="W64" s="28">
        <f t="shared" ca="1" si="8"/>
        <v>0.96418594440757865</v>
      </c>
      <c r="X64" s="27">
        <f t="shared" ca="1" si="11"/>
        <v>247.63472631664843</v>
      </c>
      <c r="Y64" s="7"/>
      <c r="Z64" s="28">
        <f t="shared" si="12"/>
        <v>247.58099999999993</v>
      </c>
      <c r="AA64" s="27">
        <f t="shared" si="9"/>
        <v>4.3211036153800801</v>
      </c>
      <c r="AB64" s="7"/>
      <c r="AC64" s="28">
        <f t="shared" ca="1" si="0"/>
        <v>5.3726316648493366E-2</v>
      </c>
      <c r="AD64" s="27">
        <f t="shared" ca="1" si="10"/>
        <v>8.5859103789232449E-2</v>
      </c>
      <c r="AE64" s="7">
        <v>105</v>
      </c>
    </row>
    <row r="65" spans="1:31" s="26" customFormat="1" x14ac:dyDescent="0.25">
      <c r="A65" s="26">
        <v>45</v>
      </c>
      <c r="B65" s="26">
        <v>600</v>
      </c>
      <c r="C65" s="26">
        <v>11259</v>
      </c>
      <c r="D65" s="26">
        <v>13491</v>
      </c>
      <c r="E65" s="26">
        <v>15067</v>
      </c>
      <c r="F65" s="26">
        <v>12823</v>
      </c>
      <c r="G65" s="27"/>
      <c r="H65" s="7"/>
      <c r="I65" s="28">
        <f t="shared" si="1"/>
        <v>-3808</v>
      </c>
      <c r="J65" s="27">
        <f t="shared" si="1"/>
        <v>668</v>
      </c>
      <c r="K65" s="7"/>
      <c r="L65" s="124">
        <f t="shared" si="2"/>
        <v>0.98627024180716805</v>
      </c>
      <c r="M65" s="27">
        <f t="shared" ca="1" si="3"/>
        <v>4.6661167895327099E-6</v>
      </c>
      <c r="N65" s="44"/>
      <c r="O65" s="44"/>
      <c r="P65" s="7"/>
      <c r="Q65" s="28">
        <f t="shared" ca="1" si="4"/>
        <v>-3789.3914806746384</v>
      </c>
      <c r="R65" s="27">
        <f t="shared" ca="1" si="5"/>
        <v>646.64546238812147</v>
      </c>
      <c r="S65" s="7"/>
      <c r="T65" s="28">
        <f t="shared" ca="1" si="6"/>
        <v>0.98443753094151309</v>
      </c>
      <c r="U65" s="27">
        <f t="shared" ca="1" si="7"/>
        <v>0.16816911879928839</v>
      </c>
      <c r="V65" s="7"/>
      <c r="W65" s="28">
        <f t="shared" ca="1" si="8"/>
        <v>0.98411012218327387</v>
      </c>
      <c r="X65" s="27">
        <f t="shared" ca="1" si="11"/>
        <v>253.04155689770448</v>
      </c>
      <c r="Y65" s="7"/>
      <c r="Z65" s="28">
        <f t="shared" si="12"/>
        <v>252.98099999999994</v>
      </c>
      <c r="AA65" s="27">
        <f t="shared" si="9"/>
        <v>4.4153513949877743</v>
      </c>
      <c r="AB65" s="7"/>
      <c r="AC65" s="28">
        <f t="shared" ca="1" si="0"/>
        <v>6.0556897704543644E-2</v>
      </c>
      <c r="AD65" s="27">
        <f t="shared" ca="1" si="10"/>
        <v>8.2134616874441235E-2</v>
      </c>
      <c r="AE65" s="7">
        <v>104</v>
      </c>
    </row>
    <row r="66" spans="1:31" s="26" customFormat="1" x14ac:dyDescent="0.25">
      <c r="A66" s="26">
        <v>46</v>
      </c>
      <c r="B66" s="26">
        <v>615</v>
      </c>
      <c r="C66" s="26">
        <v>11235</v>
      </c>
      <c r="D66" s="26">
        <v>13308</v>
      </c>
      <c r="E66" s="26">
        <v>15087</v>
      </c>
      <c r="F66" s="26">
        <v>13007</v>
      </c>
      <c r="G66" s="27"/>
      <c r="H66" s="7"/>
      <c r="I66" s="28">
        <f t="shared" si="1"/>
        <v>-3852</v>
      </c>
      <c r="J66" s="27">
        <f t="shared" si="1"/>
        <v>301</v>
      </c>
      <c r="K66" s="7"/>
      <c r="L66" s="124">
        <f t="shared" si="2"/>
        <v>0.99813965941565463</v>
      </c>
      <c r="M66" s="27">
        <f t="shared" ca="1" si="3"/>
        <v>5.8175688044626984E-6</v>
      </c>
      <c r="N66" s="44"/>
      <c r="O66" s="44"/>
      <c r="P66" s="7"/>
      <c r="Q66" s="28">
        <f t="shared" ca="1" si="4"/>
        <v>-3833.3914806746384</v>
      </c>
      <c r="R66" s="27">
        <f t="shared" ca="1" si="5"/>
        <v>279.64546238812142</v>
      </c>
      <c r="S66" s="7"/>
      <c r="T66" s="28">
        <f t="shared" ca="1" si="6"/>
        <v>0.99586819245598801</v>
      </c>
      <c r="U66" s="27">
        <f t="shared" ca="1" si="7"/>
        <v>7.2725680023102882E-2</v>
      </c>
      <c r="V66" s="7"/>
      <c r="W66" s="28">
        <f t="shared" ca="1" si="8"/>
        <v>0.99572769573341091</v>
      </c>
      <c r="X66" s="27">
        <f t="shared" ca="1" si="11"/>
        <v>258.56151138957421</v>
      </c>
      <c r="Y66" s="7"/>
      <c r="Z66" s="28">
        <f t="shared" si="12"/>
        <v>258.51599999999996</v>
      </c>
      <c r="AA66" s="27">
        <f t="shared" si="9"/>
        <v>4.5119553690856602</v>
      </c>
      <c r="AB66" s="7"/>
      <c r="AC66" s="28">
        <f t="shared" ca="1" si="0"/>
        <v>4.5511389574244276E-2</v>
      </c>
      <c r="AD66" s="27">
        <f t="shared" ca="1" si="10"/>
        <v>2.9993141271404511E-2</v>
      </c>
      <c r="AE66" s="7">
        <v>103</v>
      </c>
    </row>
    <row r="67" spans="1:31" s="26" customFormat="1" x14ac:dyDescent="0.25">
      <c r="A67" s="26">
        <v>47</v>
      </c>
      <c r="B67" s="26">
        <v>637</v>
      </c>
      <c r="C67" s="26">
        <v>11230</v>
      </c>
      <c r="D67" s="26">
        <v>13113</v>
      </c>
      <c r="E67" s="26">
        <v>15093</v>
      </c>
      <c r="F67" s="26">
        <v>13194</v>
      </c>
      <c r="G67" s="27"/>
      <c r="H67" s="7"/>
      <c r="I67" s="28">
        <f t="shared" si="1"/>
        <v>-3863</v>
      </c>
      <c r="J67" s="27">
        <f t="shared" si="1"/>
        <v>-81</v>
      </c>
      <c r="K67" s="7"/>
      <c r="L67" s="124">
        <f t="shared" si="2"/>
        <v>1.0006211458704914</v>
      </c>
      <c r="M67" s="27">
        <f t="shared" ca="1" si="3"/>
        <v>3.3902037626553444E-6</v>
      </c>
      <c r="N67" s="44"/>
      <c r="O67" s="44"/>
      <c r="P67" s="7"/>
      <c r="Q67" s="28">
        <f t="shared" ca="1" si="4"/>
        <v>-3844.3914806746384</v>
      </c>
      <c r="R67" s="27">
        <f t="shared" ca="1" si="5"/>
        <v>-102.35453761187857</v>
      </c>
      <c r="S67" s="7"/>
      <c r="T67" s="28">
        <f t="shared" ca="1" si="6"/>
        <v>0.99872585783460666</v>
      </c>
      <c r="U67" s="27">
        <f t="shared" ca="1" si="7"/>
        <v>-2.6618716741210108E-2</v>
      </c>
      <c r="V67" s="7"/>
      <c r="W67" s="28">
        <f t="shared" ca="1" si="8"/>
        <v>0.99877989527302913</v>
      </c>
      <c r="X67" s="27">
        <f t="shared" ca="1" si="11"/>
        <v>264.26548882769055</v>
      </c>
      <c r="Y67" s="7"/>
      <c r="Z67" s="28">
        <f t="shared" si="12"/>
        <v>264.24899999999997</v>
      </c>
      <c r="AA67" s="27">
        <f t="shared" si="9"/>
        <v>4.6120150951024952</v>
      </c>
      <c r="AB67" s="7"/>
      <c r="AC67" s="28">
        <f t="shared" ca="1" si="0"/>
        <v>1.648882769057991E-2</v>
      </c>
      <c r="AD67" s="27">
        <f t="shared" ca="1" si="10"/>
        <v>-2.6971474878507706E-2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11253</v>
      </c>
      <c r="D68" s="26">
        <v>12928</v>
      </c>
      <c r="E68" s="26">
        <v>15084</v>
      </c>
      <c r="F68" s="26">
        <v>13390</v>
      </c>
      <c r="G68" s="27"/>
      <c r="H68" s="7"/>
      <c r="I68" s="28">
        <f t="shared" si="1"/>
        <v>-3831</v>
      </c>
      <c r="J68" s="27">
        <f t="shared" si="1"/>
        <v>-462</v>
      </c>
      <c r="K68" s="7"/>
      <c r="L68" s="124">
        <f t="shared" si="2"/>
        <v>0.99319192816806723</v>
      </c>
      <c r="M68" s="27">
        <f t="shared" ca="1" si="3"/>
        <v>6.4071646054300984E-6</v>
      </c>
      <c r="N68" s="44"/>
      <c r="O68" s="44"/>
      <c r="P68" s="7"/>
      <c r="Q68" s="28">
        <f t="shared" ca="1" si="4"/>
        <v>-3812.3914806746384</v>
      </c>
      <c r="R68" s="27">
        <f t="shared" ca="1" si="5"/>
        <v>-483.35453761187858</v>
      </c>
      <c r="S68" s="7"/>
      <c r="T68" s="28">
        <f t="shared" ca="1" si="6"/>
        <v>0.99041264946044316</v>
      </c>
      <c r="U68" s="27">
        <f t="shared" ca="1" si="7"/>
        <v>-0.12570304963964793</v>
      </c>
      <c r="V68" s="7"/>
      <c r="W68" s="28">
        <f t="shared" ca="1" si="8"/>
        <v>0.99066069040653038</v>
      </c>
      <c r="X68" s="27">
        <f t="shared" ca="1" si="11"/>
        <v>269.97035413578033</v>
      </c>
      <c r="Y68" s="7"/>
      <c r="Z68" s="28">
        <f t="shared" si="12"/>
        <v>269.93699999999995</v>
      </c>
      <c r="AA68" s="27">
        <f t="shared" si="9"/>
        <v>4.7112894229559323</v>
      </c>
      <c r="AB68" s="7"/>
      <c r="AC68" s="28">
        <f t="shared" ca="1" si="0"/>
        <v>3.3354135780371053E-2</v>
      </c>
      <c r="AD68" s="27">
        <f t="shared" ca="1" si="10"/>
        <v>-2.4017500915647361E-2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11274</v>
      </c>
      <c r="D69" s="26">
        <v>12731</v>
      </c>
      <c r="E69" s="26">
        <v>15039</v>
      </c>
      <c r="F69" s="26">
        <v>13557</v>
      </c>
      <c r="G69" s="27"/>
      <c r="H69" s="7"/>
      <c r="I69" s="28">
        <f t="shared" si="1"/>
        <v>-3765</v>
      </c>
      <c r="J69" s="27">
        <f t="shared" si="1"/>
        <v>-826</v>
      </c>
      <c r="K69" s="7"/>
      <c r="L69" s="124">
        <f t="shared" si="2"/>
        <v>0.97605332027851099</v>
      </c>
      <c r="M69" s="27">
        <f t="shared" ca="1" si="3"/>
        <v>5.5379860855761734E-6</v>
      </c>
      <c r="N69" s="44"/>
      <c r="O69" s="44"/>
      <c r="P69" s="7"/>
      <c r="Q69" s="28">
        <f t="shared" ca="1" si="4"/>
        <v>-3746.3914806746384</v>
      </c>
      <c r="R69" s="27">
        <f t="shared" ca="1" si="5"/>
        <v>-847.35453761187853</v>
      </c>
      <c r="S69" s="7"/>
      <c r="T69" s="28">
        <f t="shared" ca="1" si="6"/>
        <v>0.97326665718873084</v>
      </c>
      <c r="U69" s="27">
        <f t="shared" ca="1" si="7"/>
        <v>-0.22036629681820794</v>
      </c>
      <c r="V69" s="7"/>
      <c r="W69" s="28">
        <f t="shared" ca="1" si="8"/>
        <v>0.97370002767333497</v>
      </c>
      <c r="X69" s="27">
        <f t="shared" ca="1" si="11"/>
        <v>275.4911126257075</v>
      </c>
      <c r="Y69" s="7"/>
      <c r="Z69" s="28">
        <f t="shared" si="12"/>
        <v>275.60699999999997</v>
      </c>
      <c r="AA69" s="27">
        <f t="shared" si="9"/>
        <v>4.8102495915440118</v>
      </c>
      <c r="AB69" s="7"/>
      <c r="AC69" s="28">
        <f t="shared" ca="1" si="0"/>
        <v>-0.11588737429246976</v>
      </c>
      <c r="AD69" s="27">
        <f t="shared" ca="1" si="10"/>
        <v>0.11194663006438077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11336</v>
      </c>
      <c r="D70" s="26">
        <v>12559</v>
      </c>
      <c r="E70" s="26">
        <v>15007</v>
      </c>
      <c r="F70" s="26">
        <v>13757</v>
      </c>
      <c r="G70" s="27"/>
      <c r="H70" s="7"/>
      <c r="I70" s="28">
        <f t="shared" si="1"/>
        <v>-3671</v>
      </c>
      <c r="J70" s="27">
        <f t="shared" si="1"/>
        <v>-1198</v>
      </c>
      <c r="K70" s="7"/>
      <c r="L70" s="124">
        <f t="shared" si="2"/>
        <v>0.94921543674154862</v>
      </c>
      <c r="M70" s="27">
        <f t="shared" ca="1" si="3"/>
        <v>6.4480863905717626E-8</v>
      </c>
      <c r="N70" s="44"/>
      <c r="O70" s="44"/>
      <c r="P70" s="7"/>
      <c r="Q70" s="28">
        <f t="shared" ca="1" si="4"/>
        <v>-3652.3914806746384</v>
      </c>
      <c r="R70" s="27">
        <f t="shared" ca="1" si="5"/>
        <v>-1219.3545376118786</v>
      </c>
      <c r="S70" s="7"/>
      <c r="T70" s="28">
        <f t="shared" ca="1" si="6"/>
        <v>0.94884660758962536</v>
      </c>
      <c r="U70" s="27">
        <f t="shared" ca="1" si="7"/>
        <v>-0.31711005492376931</v>
      </c>
      <c r="V70" s="7"/>
      <c r="W70" s="28">
        <f t="shared" ca="1" si="8"/>
        <v>0.94946936756658906</v>
      </c>
      <c r="X70" s="27">
        <f t="shared" ca="1" si="11"/>
        <v>281.20747617217478</v>
      </c>
      <c r="Y70" s="7"/>
      <c r="Z70" s="28">
        <f t="shared" si="12"/>
        <v>281.30399999999997</v>
      </c>
      <c r="AA70" s="27">
        <f t="shared" si="9"/>
        <v>4.9096809990301278</v>
      </c>
      <c r="AB70" s="7"/>
      <c r="AC70" s="28">
        <f t="shared" ca="1" si="0"/>
        <v>-9.652382782519453E-2</v>
      </c>
      <c r="AD70" s="27">
        <f t="shared" ca="1" si="10"/>
        <v>8.8025207578198206E-2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11405</v>
      </c>
      <c r="D71" s="26">
        <v>12372</v>
      </c>
      <c r="E71" s="26">
        <v>14927</v>
      </c>
      <c r="F71" s="26">
        <v>13929</v>
      </c>
      <c r="G71" s="27"/>
      <c r="H71" s="7"/>
      <c r="I71" s="28">
        <f t="shared" si="1"/>
        <v>-3522</v>
      </c>
      <c r="J71" s="27">
        <f t="shared" si="1"/>
        <v>-1557</v>
      </c>
      <c r="K71" s="7"/>
      <c r="L71" s="124">
        <f t="shared" si="2"/>
        <v>0.91287284867259388</v>
      </c>
      <c r="M71" s="27">
        <f t="shared" ca="1" si="3"/>
        <v>3.721486937925302E-6</v>
      </c>
      <c r="N71" s="44"/>
      <c r="O71" s="44"/>
      <c r="P71" s="7"/>
      <c r="Q71" s="28">
        <f t="shared" ca="1" si="4"/>
        <v>-3503.3914806746384</v>
      </c>
      <c r="R71" s="27">
        <f t="shared" ca="1" si="5"/>
        <v>-1578.3545376118786</v>
      </c>
      <c r="S71" s="7"/>
      <c r="T71" s="28">
        <f t="shared" ca="1" si="6"/>
        <v>0.91013823109742642</v>
      </c>
      <c r="U71" s="27">
        <f t="shared" ca="1" si="7"/>
        <v>-0.41047298277295352</v>
      </c>
      <c r="V71" s="7"/>
      <c r="W71" s="28">
        <f t="shared" ca="1" si="8"/>
        <v>0.91094373308820675</v>
      </c>
      <c r="X71" s="27">
        <f t="shared" ca="1" si="11"/>
        <v>286.99526500561331</v>
      </c>
      <c r="Y71" s="7"/>
      <c r="Z71" s="28">
        <f t="shared" si="12"/>
        <v>287.01899999999995</v>
      </c>
      <c r="AA71" s="27">
        <f t="shared" si="9"/>
        <v>5.0094265657816042</v>
      </c>
      <c r="AB71" s="7"/>
      <c r="AC71" s="28">
        <f t="shared" ca="1" si="0"/>
        <v>-2.3734994386643393E-2</v>
      </c>
      <c r="AD71" s="27">
        <f t="shared" ca="1" si="10"/>
        <v>-7.9760904724594184E-2</v>
      </c>
      <c r="AE71" s="7">
        <v>98</v>
      </c>
    </row>
    <row r="72" spans="1:31" s="26" customFormat="1" x14ac:dyDescent="0.25">
      <c r="A72" s="26">
        <v>52</v>
      </c>
      <c r="B72" s="26">
        <v>617</v>
      </c>
      <c r="C72" s="26">
        <v>11493</v>
      </c>
      <c r="D72" s="26">
        <v>12211</v>
      </c>
      <c r="E72" s="26">
        <v>14851</v>
      </c>
      <c r="F72" s="26">
        <v>14098</v>
      </c>
      <c r="G72" s="27"/>
      <c r="H72" s="7"/>
      <c r="I72" s="28">
        <f t="shared" si="1"/>
        <v>-3358</v>
      </c>
      <c r="J72" s="27">
        <f t="shared" si="1"/>
        <v>-1887</v>
      </c>
      <c r="K72" s="7"/>
      <c r="L72" s="124">
        <f t="shared" si="2"/>
        <v>0.86886482979279323</v>
      </c>
      <c r="M72" s="27">
        <f t="shared" ca="1" si="3"/>
        <v>1.2839534603586302E-7</v>
      </c>
      <c r="N72" s="44"/>
      <c r="O72" s="44"/>
      <c r="P72" s="7"/>
      <c r="Q72" s="28">
        <f t="shared" ca="1" si="4"/>
        <v>-3339.3914806746384</v>
      </c>
      <c r="R72" s="27">
        <f t="shared" ca="1" si="5"/>
        <v>-1908.3545376118786</v>
      </c>
      <c r="S72" s="7"/>
      <c r="T72" s="28">
        <f t="shared" ca="1" si="6"/>
        <v>0.86753303817983818</v>
      </c>
      <c r="U72" s="27">
        <f t="shared" ca="1" si="7"/>
        <v>-0.4962940585117579</v>
      </c>
      <c r="V72" s="7"/>
      <c r="W72" s="28">
        <f t="shared" ca="1" si="8"/>
        <v>0.86850650682948238</v>
      </c>
      <c r="X72" s="27">
        <f t="shared" ca="1" si="11"/>
        <v>292.48395833859786</v>
      </c>
      <c r="Y72" s="7"/>
      <c r="Z72" s="28">
        <f t="shared" si="12"/>
        <v>292.57199999999995</v>
      </c>
      <c r="AA72" s="27">
        <f t="shared" si="9"/>
        <v>5.1063446991448487</v>
      </c>
      <c r="AB72" s="7"/>
      <c r="AC72" s="28">
        <f t="shared" ca="1" si="0"/>
        <v>-8.8041661402087357E-2</v>
      </c>
      <c r="AD72" s="27">
        <f t="shared" ca="1" si="10"/>
        <v>-9.720906673862828E-3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11586</v>
      </c>
      <c r="D73" s="26">
        <v>12050</v>
      </c>
      <c r="E73" s="26">
        <v>14746</v>
      </c>
      <c r="F73" s="26">
        <v>14246</v>
      </c>
      <c r="G73" s="27"/>
      <c r="H73" s="7"/>
      <c r="I73" s="28">
        <f t="shared" si="1"/>
        <v>-3160</v>
      </c>
      <c r="J73" s="27">
        <f t="shared" si="1"/>
        <v>-2196</v>
      </c>
      <c r="K73" s="7"/>
      <c r="L73" s="124">
        <f t="shared" si="2"/>
        <v>0.81724756936647236</v>
      </c>
      <c r="M73" s="27">
        <f t="shared" ca="1" si="3"/>
        <v>4.7452575026725462E-10</v>
      </c>
      <c r="N73" s="44"/>
      <c r="O73" s="44"/>
      <c r="P73" s="7"/>
      <c r="Q73" s="28">
        <f t="shared" ca="1" si="4"/>
        <v>-3141.3914806746384</v>
      </c>
      <c r="R73" s="27">
        <f t="shared" ca="1" si="5"/>
        <v>-2217.3545376118786</v>
      </c>
      <c r="S73" s="7"/>
      <c r="T73" s="28">
        <f t="shared" ca="1" si="6"/>
        <v>0.81609506136470122</v>
      </c>
      <c r="U73" s="27">
        <f t="shared" ca="1" si="7"/>
        <v>-0.5766537930671839</v>
      </c>
      <c r="V73" s="7"/>
      <c r="W73" s="28">
        <f t="shared" ca="1" si="8"/>
        <v>0.81722578575450677</v>
      </c>
      <c r="X73" s="27">
        <f t="shared" ca="1" si="11"/>
        <v>297.94654332730988</v>
      </c>
      <c r="Y73" s="7"/>
      <c r="Z73" s="28">
        <f t="shared" si="12"/>
        <v>298.07099999999997</v>
      </c>
      <c r="AA73" s="27">
        <f t="shared" si="9"/>
        <v>5.2023203547120174</v>
      </c>
      <c r="AB73" s="7"/>
      <c r="AC73" s="28">
        <f t="shared" ca="1" si="0"/>
        <v>-0.12445667269008709</v>
      </c>
      <c r="AD73" s="27">
        <f t="shared" ca="1" si="10"/>
        <v>7.751008531727166E-2</v>
      </c>
      <c r="AE73" s="7">
        <v>96</v>
      </c>
    </row>
    <row r="74" spans="1:31" s="26" customFormat="1" x14ac:dyDescent="0.25">
      <c r="A74" s="26">
        <v>54</v>
      </c>
      <c r="B74" s="26">
        <v>621</v>
      </c>
      <c r="C74" s="26">
        <v>11713</v>
      </c>
      <c r="D74" s="26">
        <v>11912</v>
      </c>
      <c r="E74" s="26">
        <v>14645</v>
      </c>
      <c r="F74" s="26">
        <v>14407</v>
      </c>
      <c r="G74" s="27"/>
      <c r="H74" s="7"/>
      <c r="I74" s="28">
        <f t="shared" si="1"/>
        <v>-2932</v>
      </c>
      <c r="J74" s="27">
        <f t="shared" si="1"/>
        <v>-2495</v>
      </c>
      <c r="K74" s="7"/>
      <c r="L74" s="124">
        <f t="shared" si="2"/>
        <v>0.7570811948763625</v>
      </c>
      <c r="M74" s="27">
        <f t="shared" ca="1" si="3"/>
        <v>1.1345011439241694E-6</v>
      </c>
      <c r="N74" s="44"/>
      <c r="O74" s="44"/>
      <c r="P74" s="7"/>
      <c r="Q74" s="28">
        <f t="shared" ca="1" si="4"/>
        <v>-2913.3914806746384</v>
      </c>
      <c r="R74" s="27">
        <f t="shared" ca="1" si="5"/>
        <v>-2516.3545376118786</v>
      </c>
      <c r="S74" s="7"/>
      <c r="T74" s="28">
        <f t="shared" ca="1" si="6"/>
        <v>0.75686345169878588</v>
      </c>
      <c r="U74" s="27">
        <f t="shared" ca="1" si="7"/>
        <v>-0.65441288896385819</v>
      </c>
      <c r="V74" s="7"/>
      <c r="W74" s="28">
        <f t="shared" ca="1" si="8"/>
        <v>0.75814632451350727</v>
      </c>
      <c r="X74" s="27">
        <f t="shared" ca="1" si="11"/>
        <v>303.53878359599116</v>
      </c>
      <c r="Y74" s="7"/>
      <c r="Z74" s="28">
        <f t="shared" si="12"/>
        <v>303.65999999999997</v>
      </c>
      <c r="AA74" s="27">
        <f t="shared" si="9"/>
        <v>5.2998668066059809</v>
      </c>
      <c r="AB74" s="7"/>
      <c r="AC74" s="28">
        <f t="shared" ca="1" si="0"/>
        <v>-0.12121640400880551</v>
      </c>
      <c r="AD74" s="27">
        <f t="shared" ca="1" si="10"/>
        <v>3.2976704264626733E-2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11846</v>
      </c>
      <c r="D75" s="26">
        <v>11777</v>
      </c>
      <c r="E75" s="26">
        <v>14519</v>
      </c>
      <c r="F75" s="26">
        <v>14545</v>
      </c>
      <c r="G75" s="27"/>
      <c r="H75" s="7"/>
      <c r="I75" s="28">
        <f t="shared" si="1"/>
        <v>-2673</v>
      </c>
      <c r="J75" s="27">
        <f t="shared" si="1"/>
        <v>-2768</v>
      </c>
      <c r="K75" s="7"/>
      <c r="L75" s="124">
        <f t="shared" si="2"/>
        <v>0.68926117508128515</v>
      </c>
      <c r="M75" s="27">
        <f t="shared" ca="1" si="3"/>
        <v>3.0241626222086479E-6</v>
      </c>
      <c r="N75" s="44"/>
      <c r="O75" s="44"/>
      <c r="P75" s="7"/>
      <c r="Q75" s="28">
        <f t="shared" ca="1" si="4"/>
        <v>-2654.3914806746384</v>
      </c>
      <c r="R75" s="27">
        <f t="shared" ca="1" si="5"/>
        <v>-2789.3545376118786</v>
      </c>
      <c r="S75" s="7"/>
      <c r="T75" s="28">
        <f t="shared" ca="1" si="6"/>
        <v>0.68957842142039971</v>
      </c>
      <c r="U75" s="27">
        <f t="shared" ca="1" si="7"/>
        <v>-0.72541032434777819</v>
      </c>
      <c r="V75" s="7"/>
      <c r="W75" s="28">
        <f t="shared" ca="1" si="8"/>
        <v>0.6910001870485265</v>
      </c>
      <c r="X75" s="27">
        <f t="shared" ca="1" si="11"/>
        <v>309.13051125913921</v>
      </c>
      <c r="Y75" s="7"/>
      <c r="Z75" s="28">
        <f t="shared" si="12"/>
        <v>309.28499999999997</v>
      </c>
      <c r="AA75" s="27">
        <f t="shared" si="9"/>
        <v>5.3980415770306616</v>
      </c>
      <c r="AB75" s="7"/>
      <c r="AC75" s="28">
        <f t="shared" ca="1" si="0"/>
        <v>-0.15448874086075648</v>
      </c>
      <c r="AD75" s="27">
        <f t="shared" ca="1" si="10"/>
        <v>2.9976193420282016E-2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11987</v>
      </c>
      <c r="D76" s="26">
        <v>11651</v>
      </c>
      <c r="E76" s="26">
        <v>14367</v>
      </c>
      <c r="F76" s="26">
        <v>14667</v>
      </c>
      <c r="G76" s="27"/>
      <c r="H76" s="7"/>
      <c r="I76" s="28">
        <f t="shared" si="1"/>
        <v>-2380</v>
      </c>
      <c r="J76" s="27">
        <f t="shared" si="1"/>
        <v>-3016</v>
      </c>
      <c r="K76" s="7"/>
      <c r="L76" s="124">
        <f t="shared" si="2"/>
        <v>0.61381035139972506</v>
      </c>
      <c r="M76" s="27">
        <f t="shared" ca="1" si="3"/>
        <v>1.4356027652569291E-6</v>
      </c>
      <c r="N76" s="44"/>
      <c r="O76" s="44"/>
      <c r="P76" s="7"/>
      <c r="Q76" s="28">
        <f t="shared" ca="1" si="4"/>
        <v>-2361.3914806746384</v>
      </c>
      <c r="R76" s="27">
        <f t="shared" ca="1" si="5"/>
        <v>-3037.3545376118786</v>
      </c>
      <c r="S76" s="7"/>
      <c r="T76" s="28">
        <f t="shared" ca="1" si="6"/>
        <v>0.61346060724446472</v>
      </c>
      <c r="U76" s="27">
        <f t="shared" ca="1" si="7"/>
        <v>-0.78990616308481909</v>
      </c>
      <c r="V76" s="7"/>
      <c r="W76" s="28">
        <f t="shared" ca="1" si="8"/>
        <v>0.61500851781773924</v>
      </c>
      <c r="X76" s="27">
        <f t="shared" ca="1" si="11"/>
        <v>314.83508286753192</v>
      </c>
      <c r="Y76" s="7"/>
      <c r="Z76" s="28">
        <f t="shared" si="12"/>
        <v>314.98199999999997</v>
      </c>
      <c r="AA76" s="27">
        <f t="shared" si="9"/>
        <v>5.4974729845167785</v>
      </c>
      <c r="AB76" s="7"/>
      <c r="AC76" s="28">
        <f t="shared" ca="1" si="0"/>
        <v>-0.14691713246804738</v>
      </c>
      <c r="AD76" s="27">
        <f t="shared" ca="1" si="10"/>
        <v>7.3582962982129629E-2</v>
      </c>
      <c r="AE76" s="7">
        <v>93</v>
      </c>
    </row>
    <row r="77" spans="1:31" s="26" customFormat="1" x14ac:dyDescent="0.25">
      <c r="A77" s="26">
        <v>57</v>
      </c>
      <c r="B77" s="26">
        <v>648</v>
      </c>
      <c r="C77" s="26">
        <v>12150</v>
      </c>
      <c r="D77" s="26">
        <v>11531</v>
      </c>
      <c r="E77" s="26">
        <v>14209</v>
      </c>
      <c r="F77" s="26">
        <v>14776</v>
      </c>
      <c r="G77" s="27"/>
      <c r="H77" s="7"/>
      <c r="I77" s="28">
        <f t="shared" si="1"/>
        <v>-2059</v>
      </c>
      <c r="J77" s="27">
        <f t="shared" si="1"/>
        <v>-3245</v>
      </c>
      <c r="K77" s="7"/>
      <c r="L77" s="124">
        <f t="shared" si="2"/>
        <v>0.53029729513539836</v>
      </c>
      <c r="M77" s="27">
        <f t="shared" ca="1" si="3"/>
        <v>2.0615407893287247E-6</v>
      </c>
      <c r="N77" s="44"/>
      <c r="O77" s="44"/>
      <c r="P77" s="7"/>
      <c r="Q77" s="28">
        <f t="shared" ca="1" si="4"/>
        <v>-2040.3914806746384</v>
      </c>
      <c r="R77" s="27">
        <f t="shared" ca="1" si="5"/>
        <v>-3266.3545376118786</v>
      </c>
      <c r="S77" s="7"/>
      <c r="T77" s="28">
        <f t="shared" ca="1" si="6"/>
        <v>0.53006873574113655</v>
      </c>
      <c r="U77" s="27">
        <f t="shared" ca="1" si="7"/>
        <v>-0.84946078837023187</v>
      </c>
      <c r="V77" s="7"/>
      <c r="W77" s="28">
        <f t="shared" ca="1" si="8"/>
        <v>0.53173310180390521</v>
      </c>
      <c r="X77" s="27">
        <f t="shared" ca="1" si="11"/>
        <v>320.69370322177144</v>
      </c>
      <c r="Y77" s="7"/>
      <c r="Z77" s="28">
        <f t="shared" si="12"/>
        <v>320.81399999999996</v>
      </c>
      <c r="AA77" s="27">
        <f t="shared" si="9"/>
        <v>5.599260586493088</v>
      </c>
      <c r="AB77" s="7"/>
      <c r="AC77" s="28">
        <f t="shared" ca="1" si="0"/>
        <v>-0.12029677822852136</v>
      </c>
      <c r="AD77" s="27">
        <f t="shared" ca="1" si="10"/>
        <v>-1.7587417592494603E-2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12313</v>
      </c>
      <c r="D78" s="26">
        <v>11436</v>
      </c>
      <c r="E78" s="26">
        <v>14040</v>
      </c>
      <c r="F78" s="26">
        <v>14871</v>
      </c>
      <c r="G78" s="27"/>
      <c r="H78" s="7"/>
      <c r="I78" s="28">
        <f t="shared" si="1"/>
        <v>-1727</v>
      </c>
      <c r="J78" s="27">
        <f t="shared" si="1"/>
        <v>-3435</v>
      </c>
      <c r="K78" s="7"/>
      <c r="L78" s="124">
        <f t="shared" si="2"/>
        <v>0.44312802929689893</v>
      </c>
      <c r="M78" s="27">
        <f t="shared" ca="1" si="3"/>
        <v>6.0129188689143457E-6</v>
      </c>
      <c r="N78" s="44"/>
      <c r="O78" s="44"/>
      <c r="P78" s="7"/>
      <c r="Q78" s="28">
        <f t="shared" ca="1" si="4"/>
        <v>-1708.3914806746384</v>
      </c>
      <c r="R78" s="27">
        <f t="shared" ca="1" si="5"/>
        <v>-3456.3545376118786</v>
      </c>
      <c r="S78" s="7"/>
      <c r="T78" s="28">
        <f t="shared" ca="1" si="6"/>
        <v>0.44381919885918969</v>
      </c>
      <c r="U78" s="27">
        <f t="shared" ca="1" si="7"/>
        <v>-0.8988729228865131</v>
      </c>
      <c r="V78" s="7"/>
      <c r="W78" s="28">
        <f t="shared" ca="1" si="8"/>
        <v>0.44558015467479345</v>
      </c>
      <c r="X78" s="27">
        <f t="shared" ca="1" si="11"/>
        <v>326.37077941921848</v>
      </c>
      <c r="Y78" s="7"/>
      <c r="Z78" s="28">
        <f t="shared" si="12"/>
        <v>326.52899999999994</v>
      </c>
      <c r="AA78" s="27">
        <f t="shared" si="9"/>
        <v>5.6990061532445626</v>
      </c>
      <c r="AB78" s="7"/>
      <c r="AC78" s="28">
        <f t="shared" ca="1" si="0"/>
        <v>-0.15822058078146028</v>
      </c>
      <c r="AD78" s="27">
        <f t="shared" ca="1" si="10"/>
        <v>2.9845647253807783E-2</v>
      </c>
      <c r="AE78" s="7">
        <v>91</v>
      </c>
    </row>
    <row r="79" spans="1:31" s="26" customFormat="1" x14ac:dyDescent="0.25">
      <c r="A79" s="26">
        <v>59</v>
      </c>
      <c r="B79" s="26">
        <v>620</v>
      </c>
      <c r="C79" s="26">
        <v>12488</v>
      </c>
      <c r="D79" s="26">
        <v>11368</v>
      </c>
      <c r="E79" s="26">
        <v>13874</v>
      </c>
      <c r="F79" s="26">
        <v>14953</v>
      </c>
      <c r="G79" s="27"/>
      <c r="H79" s="7"/>
      <c r="I79" s="28">
        <f t="shared" si="1"/>
        <v>-1386</v>
      </c>
      <c r="J79" s="27">
        <f t="shared" si="1"/>
        <v>-3585</v>
      </c>
      <c r="K79" s="7"/>
      <c r="L79" s="124">
        <f t="shared" si="2"/>
        <v>0.35376023504526061</v>
      </c>
      <c r="M79" s="27">
        <f t="shared" ca="1" si="3"/>
        <v>1.0946229601139213E-5</v>
      </c>
      <c r="N79" s="44"/>
      <c r="O79" s="44"/>
      <c r="P79" s="7"/>
      <c r="Q79" s="28">
        <f t="shared" ca="1" si="4"/>
        <v>-1367.3914806746384</v>
      </c>
      <c r="R79" s="27">
        <f t="shared" ca="1" si="5"/>
        <v>-3606.3545376118786</v>
      </c>
      <c r="S79" s="7"/>
      <c r="T79" s="28">
        <f t="shared" ca="1" si="6"/>
        <v>0.3552315721220094</v>
      </c>
      <c r="U79" s="27">
        <f t="shared" ca="1" si="7"/>
        <v>-0.93788250276778784</v>
      </c>
      <c r="V79" s="7"/>
      <c r="W79" s="28">
        <f t="shared" ca="1" si="8"/>
        <v>0.35706874371249109</v>
      </c>
      <c r="X79" s="27">
        <f t="shared" ca="1" si="11"/>
        <v>331.89611737026667</v>
      </c>
      <c r="Y79" s="7"/>
      <c r="Z79" s="28">
        <f t="shared" si="12"/>
        <v>332.10899999999992</v>
      </c>
      <c r="AA79" s="27">
        <f t="shared" si="9"/>
        <v>5.7963955255058455</v>
      </c>
      <c r="AB79" s="7"/>
      <c r="AC79" s="28">
        <f t="shared" ca="1" si="0"/>
        <v>-0.212882629733258</v>
      </c>
      <c r="AD79" s="27">
        <f t="shared" ca="1" si="10"/>
        <v>4.6504578168253374E-2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12669</v>
      </c>
      <c r="D80" s="26">
        <v>11304</v>
      </c>
      <c r="E80" s="26">
        <v>13692</v>
      </c>
      <c r="F80" s="26">
        <v>15011</v>
      </c>
      <c r="G80" s="27"/>
      <c r="H80" s="7"/>
      <c r="I80" s="28">
        <f t="shared" si="1"/>
        <v>-1023</v>
      </c>
      <c r="J80" s="27">
        <f t="shared" si="1"/>
        <v>-3707</v>
      </c>
      <c r="K80" s="7"/>
      <c r="L80" s="124">
        <f t="shared" si="2"/>
        <v>0.25997630613311762</v>
      </c>
      <c r="M80" s="27">
        <f t="shared" ca="1" si="3"/>
        <v>8.130631693136713E-6</v>
      </c>
      <c r="N80" s="44"/>
      <c r="O80" s="44"/>
      <c r="P80" s="7"/>
      <c r="Q80" s="28">
        <f t="shared" ca="1" si="4"/>
        <v>-1004.3914806746383</v>
      </c>
      <c r="R80" s="27">
        <f t="shared" ca="1" si="5"/>
        <v>-3728.3545376118786</v>
      </c>
      <c r="S80" s="7"/>
      <c r="T80" s="28">
        <f t="shared" ca="1" si="6"/>
        <v>0.26092861462759159</v>
      </c>
      <c r="U80" s="27">
        <f t="shared" ca="1" si="7"/>
        <v>-0.96961029440455804</v>
      </c>
      <c r="V80" s="7"/>
      <c r="W80" s="28">
        <f t="shared" ca="1" si="8"/>
        <v>0.26282773238907037</v>
      </c>
      <c r="X80" s="27">
        <f t="shared" ca="1" si="11"/>
        <v>337.57239571770106</v>
      </c>
      <c r="Y80" s="7"/>
      <c r="Z80" s="28">
        <f t="shared" si="12"/>
        <v>337.7519999999999</v>
      </c>
      <c r="AA80" s="27">
        <f t="shared" si="9"/>
        <v>5.8948844551958866</v>
      </c>
      <c r="AB80" s="7"/>
      <c r="AC80" s="28">
        <f t="shared" ca="1" si="0"/>
        <v>-0.17960428229883973</v>
      </c>
      <c r="AD80" s="27">
        <f t="shared" ca="1" si="10"/>
        <v>-3.8043613678041766E-2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12850</v>
      </c>
      <c r="D81" s="26">
        <v>11265</v>
      </c>
      <c r="E81" s="26">
        <v>13513</v>
      </c>
      <c r="F81" s="26">
        <v>15054</v>
      </c>
      <c r="G81" s="27"/>
      <c r="H81" s="7"/>
      <c r="I81" s="28">
        <f t="shared" si="1"/>
        <v>-663</v>
      </c>
      <c r="J81" s="27">
        <f t="shared" si="1"/>
        <v>-3789</v>
      </c>
      <c r="K81" s="7"/>
      <c r="L81" s="124">
        <f t="shared" si="2"/>
        <v>0.16630783391289905</v>
      </c>
      <c r="M81" s="27">
        <f t="shared" ca="1" si="3"/>
        <v>9.2287296974749008E-6</v>
      </c>
      <c r="N81" s="44"/>
      <c r="O81" s="44"/>
      <c r="P81" s="7"/>
      <c r="Q81" s="28">
        <f t="shared" ca="1" si="4"/>
        <v>-644.39148067463827</v>
      </c>
      <c r="R81" s="27">
        <f t="shared" ca="1" si="5"/>
        <v>-3810.3545376118786</v>
      </c>
      <c r="S81" s="7"/>
      <c r="T81" s="28">
        <f t="shared" ca="1" si="6"/>
        <v>0.16740502041825164</v>
      </c>
      <c r="U81" s="27">
        <f t="shared" ca="1" si="7"/>
        <v>-0.99093553140632151</v>
      </c>
      <c r="V81" s="7"/>
      <c r="W81" s="28">
        <f t="shared" ca="1" si="8"/>
        <v>0.16934571634931342</v>
      </c>
      <c r="X81" s="27">
        <f t="shared" ca="1" si="11"/>
        <v>343.04098155254837</v>
      </c>
      <c r="Y81" s="7"/>
      <c r="Z81" s="28">
        <f t="shared" si="12"/>
        <v>343.2419999999999</v>
      </c>
      <c r="AA81" s="27">
        <f t="shared" si="9"/>
        <v>5.9907030311303746</v>
      </c>
      <c r="AB81" s="7"/>
      <c r="AC81" s="28">
        <f t="shared" ca="1" si="0"/>
        <v>-0.2010184474515313</v>
      </c>
      <c r="AD81" s="27">
        <f t="shared" ca="1" si="10"/>
        <v>-2.1255227877247762E-2</v>
      </c>
      <c r="AE81" s="7">
        <v>88</v>
      </c>
    </row>
    <row r="82" spans="1:31" s="26" customFormat="1" x14ac:dyDescent="0.25">
      <c r="A82" s="26">
        <v>62</v>
      </c>
      <c r="B82" s="26">
        <v>616</v>
      </c>
      <c r="C82" s="26">
        <v>13032</v>
      </c>
      <c r="D82" s="26">
        <v>11241</v>
      </c>
      <c r="E82" s="26">
        <v>13327</v>
      </c>
      <c r="F82" s="26">
        <v>15072</v>
      </c>
      <c r="G82" s="27"/>
      <c r="H82" s="7"/>
      <c r="I82" s="28">
        <f t="shared" si="1"/>
        <v>-295</v>
      </c>
      <c r="J82" s="27">
        <f t="shared" si="1"/>
        <v>-3831</v>
      </c>
      <c r="K82" s="7"/>
      <c r="L82" s="124">
        <f t="shared" si="2"/>
        <v>7.0171250961409762E-2</v>
      </c>
      <c r="M82" s="27">
        <f t="shared" ca="1" si="3"/>
        <v>1.2915209943676949E-5</v>
      </c>
      <c r="N82" s="44"/>
      <c r="O82" s="44"/>
      <c r="P82" s="7"/>
      <c r="Q82" s="28">
        <f t="shared" ca="1" si="4"/>
        <v>-276.39148067463827</v>
      </c>
      <c r="R82" s="27">
        <f t="shared" ca="1" si="5"/>
        <v>-3852.3545376118786</v>
      </c>
      <c r="S82" s="7"/>
      <c r="T82" s="28">
        <f t="shared" ca="1" si="6"/>
        <v>7.1803124115370806E-2</v>
      </c>
      <c r="U82" s="27">
        <f t="shared" ca="1" si="7"/>
        <v>-1.0018582137730785</v>
      </c>
      <c r="V82" s="7"/>
      <c r="W82" s="28">
        <f t="shared" ca="1" si="8"/>
        <v>7.3765024736103565E-2</v>
      </c>
      <c r="X82" s="27">
        <f t="shared" ca="1" si="11"/>
        <v>348.52785986577612</v>
      </c>
      <c r="Y82" s="7"/>
      <c r="Z82" s="28">
        <f t="shared" si="12"/>
        <v>348.78599999999989</v>
      </c>
      <c r="AA82" s="27">
        <f t="shared" si="9"/>
        <v>6.0874640848609403</v>
      </c>
      <c r="AB82" s="7"/>
      <c r="AC82" s="28">
        <f t="shared" ca="1" si="0"/>
        <v>-0.25814013422376547</v>
      </c>
      <c r="AD82" s="27">
        <f t="shared" ca="1" si="10"/>
        <v>6.675529992094198E-3</v>
      </c>
      <c r="AE82" s="7">
        <v>87</v>
      </c>
    </row>
    <row r="83" spans="1:31" s="26" customFormat="1" x14ac:dyDescent="0.25">
      <c r="A83" s="26">
        <v>63</v>
      </c>
      <c r="B83" s="26">
        <v>625</v>
      </c>
      <c r="C83" s="26">
        <v>13212</v>
      </c>
      <c r="D83" s="26">
        <v>11227</v>
      </c>
      <c r="E83" s="26">
        <v>13131</v>
      </c>
      <c r="F83" s="26">
        <v>15072</v>
      </c>
      <c r="G83" s="27"/>
      <c r="H83" s="7"/>
      <c r="I83" s="28">
        <f t="shared" si="1"/>
        <v>81</v>
      </c>
      <c r="J83" s="27">
        <f t="shared" si="1"/>
        <v>-3845</v>
      </c>
      <c r="K83" s="7"/>
      <c r="L83" s="124">
        <f t="shared" si="2"/>
        <v>-2.8038041646873527E-2</v>
      </c>
      <c r="M83" s="27">
        <f t="shared" ca="1" si="3"/>
        <v>1.7055331007612035E-5</v>
      </c>
      <c r="N83" s="44"/>
      <c r="O83" s="44"/>
      <c r="P83" s="7"/>
      <c r="Q83" s="28">
        <f t="shared" ca="1" si="4"/>
        <v>99.608519325361726</v>
      </c>
      <c r="R83" s="27">
        <f t="shared" ca="1" si="5"/>
        <v>-3866.3545376118786</v>
      </c>
      <c r="S83" s="7"/>
      <c r="T83" s="28">
        <f t="shared" ca="1" si="6"/>
        <v>-2.5877074281050905E-2</v>
      </c>
      <c r="U83" s="27">
        <f t="shared" ca="1" si="7"/>
        <v>-1.0054991078953308</v>
      </c>
      <c r="V83" s="7"/>
      <c r="W83" s="28">
        <f t="shared" ca="1" si="8"/>
        <v>-2.3908231601894214E-2</v>
      </c>
      <c r="X83" s="27">
        <f t="shared" ca="1" si="11"/>
        <v>354.1009393879537</v>
      </c>
      <c r="Y83" s="7"/>
      <c r="Z83" s="28">
        <f t="shared" si="12"/>
        <v>354.41099999999989</v>
      </c>
      <c r="AA83" s="27">
        <f t="shared" si="9"/>
        <v>6.185638855285621</v>
      </c>
      <c r="AB83" s="7"/>
      <c r="AC83" s="28">
        <f t="shared" ca="1" si="0"/>
        <v>-0.31006061204618618</v>
      </c>
      <c r="AD83" s="27">
        <f t="shared" ca="1" si="10"/>
        <v>-8.9993065785165527E-5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13412</v>
      </c>
      <c r="D84" s="26">
        <v>11250</v>
      </c>
      <c r="E84" s="26">
        <v>12950</v>
      </c>
      <c r="F84" s="26">
        <v>15065</v>
      </c>
      <c r="G84" s="27"/>
      <c r="H84" s="7"/>
      <c r="I84" s="28">
        <f t="shared" si="1"/>
        <v>462</v>
      </c>
      <c r="J84" s="27">
        <f t="shared" si="1"/>
        <v>-3815</v>
      </c>
      <c r="K84" s="7"/>
      <c r="L84" s="124">
        <f t="shared" si="2"/>
        <v>-0.1272271095194169</v>
      </c>
      <c r="M84" s="27">
        <f t="shared" ca="1" si="3"/>
        <v>1.8699344206384469E-5</v>
      </c>
      <c r="N84" s="44"/>
      <c r="O84" s="44"/>
      <c r="P84" s="7"/>
      <c r="Q84" s="28">
        <f t="shared" ca="1" si="4"/>
        <v>480.60851932536173</v>
      </c>
      <c r="R84" s="27">
        <f t="shared" ca="1" si="5"/>
        <v>-3836.3545376118786</v>
      </c>
      <c r="S84" s="7"/>
      <c r="T84" s="28">
        <f t="shared" ca="1" si="6"/>
        <v>-0.12485621148593568</v>
      </c>
      <c r="U84" s="27">
        <f t="shared" ca="1" si="7"/>
        <v>-0.9976971919190758</v>
      </c>
      <c r="V84" s="7"/>
      <c r="W84" s="28">
        <f t="shared" ca="1" si="8"/>
        <v>-0.12290283568368628</v>
      </c>
      <c r="X84" s="27">
        <f ca="1">IF(MOD(ATAN2(U84,W84)*180/PI()-$J$9+360,360)&lt;355,MOD(ATAN2(U84,W84)*180/PI()-$J$9+360,360)+360,MOD(ATAN2(U84,W84)*180/PI()-$J$9+360,360))</f>
        <v>359.76153385259977</v>
      </c>
      <c r="Y84" s="7"/>
      <c r="Z84" s="28">
        <f t="shared" si="12"/>
        <v>360.10799999999989</v>
      </c>
      <c r="AA84" s="27">
        <f t="shared" si="9"/>
        <v>6.2850702627717387</v>
      </c>
      <c r="AB84" s="7"/>
      <c r="AC84" s="28">
        <f t="shared" ref="AC84:AC147" ca="1" si="13">X84-Z84</f>
        <v>-0.34646614740012183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13366</v>
      </c>
      <c r="D85" s="26">
        <v>11210</v>
      </c>
      <c r="E85" s="26">
        <v>12898</v>
      </c>
      <c r="F85" s="26">
        <v>15010</v>
      </c>
      <c r="G85" s="27"/>
      <c r="H85" s="7"/>
      <c r="I85" s="28">
        <f t="shared" ref="I85:J148" si="14">C85-E85</f>
        <v>468</v>
      </c>
      <c r="J85" s="27">
        <f t="shared" si="14"/>
        <v>-3800</v>
      </c>
      <c r="K85" s="7"/>
      <c r="L85" s="124">
        <f>$O$3*SIN(2*PI()/$O$4*($Z85+$O$5))+$O$6</f>
        <v>-0.1276203168606333</v>
      </c>
      <c r="M85" s="27">
        <f t="shared" ref="M85:M148" ca="1" si="15">(W85-L85)^2</f>
        <v>9.9295135023354297E-6</v>
      </c>
      <c r="N85" s="44"/>
      <c r="O85" s="44"/>
      <c r="P85" s="7"/>
      <c r="Q85" s="28">
        <f t="shared" ref="Q85:Q148" ca="1" si="16">I85-$J$4</f>
        <v>486.60851932536173</v>
      </c>
      <c r="R85" s="27">
        <f t="shared" ref="R85:R148" ca="1" si="17">J85-$J$3</f>
        <v>-3821.3545376118786</v>
      </c>
      <c r="S85" s="7"/>
      <c r="T85" s="28">
        <f t="shared" ref="T85:T148" ca="1" si="18">Q85/$J$7</f>
        <v>-0.12641493805609133</v>
      </c>
      <c r="U85" s="27">
        <f t="shared" ref="U85:U148" ca="1" si="19">R85/$J$6</f>
        <v>-0.99379623393094829</v>
      </c>
      <c r="V85" s="7"/>
      <c r="W85" s="28">
        <f t="shared" ref="W85:W148" ca="1" si="20">(T85-U85*SIN(-$J$11*PI()/180))/(COS(-$J$11*PI()/180))</f>
        <v>-0.12446920380294473</v>
      </c>
      <c r="X85" s="27">
        <f ca="1">IF(MOD(ATAN2(U85,W85)*180/PI()-$J$9+360,360)&lt;355,MOD(ATAN2(U85,W85)*180/PI()-$J$9+360,360)+360,MOD(ATAN2(U85,W85)*180/PI()-$J$9+360,360))</f>
        <v>359.87775222139913</v>
      </c>
      <c r="Y85" s="7"/>
      <c r="Z85" s="28">
        <f t="shared" si="12"/>
        <v>360.10799999999989</v>
      </c>
      <c r="AA85" s="27">
        <f t="shared" ref="AA85:AA148" si="21">Z85*PI()/180</f>
        <v>6.2850702627717387</v>
      </c>
      <c r="AB85" s="7"/>
      <c r="AC85" s="28">
        <f t="shared" ca="1" si="13"/>
        <v>-0.23024777860075574</v>
      </c>
      <c r="AD85" s="27"/>
      <c r="AE85" s="7"/>
    </row>
    <row r="86" spans="1:31" s="26" customFormat="1" x14ac:dyDescent="0.25">
      <c r="A86" s="26">
        <v>1</v>
      </c>
      <c r="B86" s="26">
        <v>-606</v>
      </c>
      <c r="C86" s="26">
        <v>13176</v>
      </c>
      <c r="D86" s="26">
        <v>11190</v>
      </c>
      <c r="E86" s="26">
        <v>13079</v>
      </c>
      <c r="F86" s="26">
        <v>15021</v>
      </c>
      <c r="G86" s="27"/>
      <c r="H86" s="7"/>
      <c r="I86" s="28">
        <f t="shared" si="14"/>
        <v>97</v>
      </c>
      <c r="J86" s="27">
        <f t="shared" si="14"/>
        <v>-3831</v>
      </c>
      <c r="K86" s="7"/>
      <c r="L86" s="124">
        <f t="shared" ref="L86:L149" si="22">$O$3*SIN(2*PI()/$O$4*($Z86+$O$5))+$O$6</f>
        <v>-3.2979631548576388E-2</v>
      </c>
      <c r="M86" s="27">
        <f t="shared" ca="1" si="15"/>
        <v>2.4085111632974014E-5</v>
      </c>
      <c r="N86" s="44"/>
      <c r="O86" s="44"/>
      <c r="P86" s="7"/>
      <c r="Q86" s="28">
        <f t="shared" ca="1" si="16"/>
        <v>115.60851932536173</v>
      </c>
      <c r="R86" s="27">
        <f t="shared" ca="1" si="17"/>
        <v>-3852.3545376118786</v>
      </c>
      <c r="S86" s="7"/>
      <c r="T86" s="28">
        <f t="shared" ca="1" si="18"/>
        <v>-3.003367846813268E-2</v>
      </c>
      <c r="U86" s="27">
        <f t="shared" ca="1" si="19"/>
        <v>-1.0018582137730785</v>
      </c>
      <c r="V86" s="7"/>
      <c r="W86" s="28">
        <f t="shared" ca="1" si="20"/>
        <v>-2.8071973081142655E-2</v>
      </c>
      <c r="X86" s="27">
        <f ca="1">MOD(ATAN2(U86,W86)*180/PI()-$J$9+360,360)</f>
        <v>354.34384939488791</v>
      </c>
      <c r="Y86" s="7"/>
      <c r="Z86" s="28">
        <f t="shared" ref="Z86:Z149" si="23">360/40000*B86+Z85</f>
        <v>354.65399999999988</v>
      </c>
      <c r="AA86" s="27">
        <f t="shared" si="21"/>
        <v>6.1898800053679679</v>
      </c>
      <c r="AB86" s="7"/>
      <c r="AC86" s="28">
        <f t="shared" ca="1" si="13"/>
        <v>-0.31015060511197134</v>
      </c>
      <c r="AD86" s="27"/>
      <c r="AE86" s="7"/>
    </row>
    <row r="87" spans="1:31" s="26" customFormat="1" x14ac:dyDescent="0.25">
      <c r="A87" s="26">
        <v>2</v>
      </c>
      <c r="B87" s="26">
        <v>-629</v>
      </c>
      <c r="C87" s="26">
        <v>12996</v>
      </c>
      <c r="D87" s="26">
        <v>11201</v>
      </c>
      <c r="E87" s="26">
        <v>13276</v>
      </c>
      <c r="F87" s="26">
        <v>15024</v>
      </c>
      <c r="G87" s="27"/>
      <c r="H87" s="7"/>
      <c r="I87" s="28">
        <f t="shared" si="14"/>
        <v>-280</v>
      </c>
      <c r="J87" s="27">
        <f t="shared" si="14"/>
        <v>-3823</v>
      </c>
      <c r="K87" s="7"/>
      <c r="L87" s="124">
        <f t="shared" si="22"/>
        <v>6.5557513899106287E-2</v>
      </c>
      <c r="M87" s="27">
        <f t="shared" ca="1" si="15"/>
        <v>1.8546915891967355E-5</v>
      </c>
      <c r="N87" s="44"/>
      <c r="O87" s="44"/>
      <c r="P87" s="7"/>
      <c r="Q87" s="28">
        <f t="shared" ca="1" si="16"/>
        <v>-261.39148067463827</v>
      </c>
      <c r="R87" s="27">
        <f t="shared" ca="1" si="17"/>
        <v>-3844.3545376118786</v>
      </c>
      <c r="S87" s="7"/>
      <c r="T87" s="28">
        <f t="shared" ca="1" si="18"/>
        <v>6.7906307689981654E-2</v>
      </c>
      <c r="U87" s="27">
        <f t="shared" ca="1" si="19"/>
        <v>-0.99977770284607714</v>
      </c>
      <c r="V87" s="7"/>
      <c r="W87" s="28">
        <f t="shared" ca="1" si="20"/>
        <v>6.9864126940925503E-2</v>
      </c>
      <c r="X87" s="27">
        <f ca="1">MOD(ATAN2(U87,W87)*180/PI()-$J$9+360,360)</f>
        <v>348.74153539576821</v>
      </c>
      <c r="Y87" s="7"/>
      <c r="Z87" s="28">
        <f t="shared" si="23"/>
        <v>348.99299999999988</v>
      </c>
      <c r="AA87" s="27">
        <f t="shared" si="21"/>
        <v>6.0910769164125682</v>
      </c>
      <c r="AB87" s="7"/>
      <c r="AC87" s="28">
        <f t="shared" ca="1" si="13"/>
        <v>-0.25146460423167127</v>
      </c>
      <c r="AD87" s="27"/>
      <c r="AE87" s="7"/>
    </row>
    <row r="88" spans="1:31" s="26" customFormat="1" x14ac:dyDescent="0.25">
      <c r="A88" s="26">
        <v>3</v>
      </c>
      <c r="B88" s="26">
        <v>-612</v>
      </c>
      <c r="C88" s="26">
        <v>12812</v>
      </c>
      <c r="D88" s="26">
        <v>11224</v>
      </c>
      <c r="E88" s="26">
        <v>13458</v>
      </c>
      <c r="F88" s="26">
        <v>15002</v>
      </c>
      <c r="G88" s="27"/>
      <c r="H88" s="7"/>
      <c r="I88" s="28">
        <f t="shared" si="14"/>
        <v>-646</v>
      </c>
      <c r="J88" s="27">
        <f t="shared" si="14"/>
        <v>-3778</v>
      </c>
      <c r="K88" s="7"/>
      <c r="L88" s="124">
        <f t="shared" si="22"/>
        <v>0.1608261006726574</v>
      </c>
      <c r="M88" s="27">
        <f t="shared" ca="1" si="15"/>
        <v>1.6790437623322E-5</v>
      </c>
      <c r="N88" s="44"/>
      <c r="O88" s="44"/>
      <c r="P88" s="7"/>
      <c r="Q88" s="28">
        <f t="shared" ca="1" si="16"/>
        <v>-627.39148067463827</v>
      </c>
      <c r="R88" s="27">
        <f t="shared" ca="1" si="17"/>
        <v>-3799.3545376118786</v>
      </c>
      <c r="S88" s="7"/>
      <c r="T88" s="28">
        <f t="shared" ca="1" si="18"/>
        <v>0.16298862846947726</v>
      </c>
      <c r="U88" s="27">
        <f t="shared" ca="1" si="19"/>
        <v>-0.98807482888169473</v>
      </c>
      <c r="V88" s="7"/>
      <c r="W88" s="28">
        <f t="shared" ca="1" si="20"/>
        <v>0.16492371432249336</v>
      </c>
      <c r="X88" s="27">
        <f t="shared" ref="X88:X148" ca="1" si="24">MOD(ATAN2(U88,W88)*180/PI()-$J$9+360,360)</f>
        <v>343.26272632467112</v>
      </c>
      <c r="Y88" s="7"/>
      <c r="Z88" s="28">
        <f t="shared" si="23"/>
        <v>343.4849999999999</v>
      </c>
      <c r="AA88" s="27">
        <f t="shared" si="21"/>
        <v>5.9949441812127207</v>
      </c>
      <c r="AB88" s="7"/>
      <c r="AC88" s="28">
        <f t="shared" ca="1" si="13"/>
        <v>-0.22227367532877906</v>
      </c>
      <c r="AD88" s="27"/>
      <c r="AE88" s="7"/>
    </row>
    <row r="89" spans="1:31" s="26" customFormat="1" x14ac:dyDescent="0.25">
      <c r="A89" s="26">
        <v>4</v>
      </c>
      <c r="B89" s="26">
        <v>-614</v>
      </c>
      <c r="C89" s="26">
        <v>12622</v>
      </c>
      <c r="D89" s="26">
        <v>11256</v>
      </c>
      <c r="E89" s="26">
        <v>13630</v>
      </c>
      <c r="F89" s="26">
        <v>14951</v>
      </c>
      <c r="G89" s="27"/>
      <c r="H89" s="7"/>
      <c r="I89" s="28">
        <f t="shared" si="14"/>
        <v>-1008</v>
      </c>
      <c r="J89" s="27">
        <f t="shared" si="14"/>
        <v>-3695</v>
      </c>
      <c r="K89" s="7"/>
      <c r="L89" s="124">
        <f t="shared" si="22"/>
        <v>0.25491266150556596</v>
      </c>
      <c r="M89" s="27">
        <f t="shared" ca="1" si="15"/>
        <v>1.609723639603445E-5</v>
      </c>
      <c r="N89" s="44"/>
      <c r="O89" s="44"/>
      <c r="P89" s="7"/>
      <c r="Q89" s="28">
        <f t="shared" ca="1" si="16"/>
        <v>-989.39148067463827</v>
      </c>
      <c r="R89" s="27">
        <f t="shared" ca="1" si="17"/>
        <v>-3716.3545376118786</v>
      </c>
      <c r="S89" s="7"/>
      <c r="T89" s="28">
        <f t="shared" ca="1" si="18"/>
        <v>0.2570317982022024</v>
      </c>
      <c r="U89" s="27">
        <f t="shared" ca="1" si="19"/>
        <v>-0.96648952801405608</v>
      </c>
      <c r="V89" s="7"/>
      <c r="W89" s="28">
        <f t="shared" ca="1" si="20"/>
        <v>0.25892479764433723</v>
      </c>
      <c r="X89" s="27">
        <f t="shared" ca="1" si="24"/>
        <v>337.74135210402301</v>
      </c>
      <c r="Y89" s="7"/>
      <c r="Z89" s="28">
        <f t="shared" si="23"/>
        <v>337.95899999999989</v>
      </c>
      <c r="AA89" s="27">
        <f t="shared" si="21"/>
        <v>5.8984972867475145</v>
      </c>
      <c r="AB89" s="7"/>
      <c r="AC89" s="28">
        <f t="shared" ca="1" si="13"/>
        <v>-0.2176478959768815</v>
      </c>
      <c r="AD89" s="27"/>
      <c r="AE89" s="7"/>
    </row>
    <row r="90" spans="1:31" s="26" customFormat="1" x14ac:dyDescent="0.25">
      <c r="A90" s="26">
        <v>5</v>
      </c>
      <c r="B90" s="26">
        <v>-633</v>
      </c>
      <c r="C90" s="26">
        <v>12446</v>
      </c>
      <c r="D90" s="26">
        <v>11320</v>
      </c>
      <c r="E90" s="26">
        <v>13815</v>
      </c>
      <c r="F90" s="26">
        <v>14898</v>
      </c>
      <c r="G90" s="27"/>
      <c r="H90" s="7"/>
      <c r="I90" s="28">
        <f t="shared" si="14"/>
        <v>-1369</v>
      </c>
      <c r="J90" s="27">
        <f t="shared" si="14"/>
        <v>-3578</v>
      </c>
      <c r="K90" s="7"/>
      <c r="L90" s="124">
        <f t="shared" si="22"/>
        <v>0.34942087632630092</v>
      </c>
      <c r="M90" s="27">
        <f t="shared" ca="1" si="15"/>
        <v>1.0419353315963356E-5</v>
      </c>
      <c r="N90" s="44"/>
      <c r="O90" s="44"/>
      <c r="P90" s="7"/>
      <c r="Q90" s="28">
        <f t="shared" ca="1" si="16"/>
        <v>-1350.3914806746384</v>
      </c>
      <c r="R90" s="27">
        <f t="shared" ca="1" si="17"/>
        <v>-3599.3545376118786</v>
      </c>
      <c r="S90" s="7"/>
      <c r="T90" s="28">
        <f t="shared" ca="1" si="18"/>
        <v>0.35081518017323499</v>
      </c>
      <c r="U90" s="27">
        <f t="shared" ca="1" si="19"/>
        <v>-0.93606205570666179</v>
      </c>
      <c r="V90" s="7"/>
      <c r="W90" s="28">
        <f t="shared" ca="1" si="20"/>
        <v>0.35264877863522592</v>
      </c>
      <c r="X90" s="27">
        <f t="shared" ca="1" si="24"/>
        <v>332.09562194843488</v>
      </c>
      <c r="Y90" s="7"/>
      <c r="Z90" s="28">
        <f t="shared" si="23"/>
        <v>332.26199999999989</v>
      </c>
      <c r="AA90" s="27">
        <f t="shared" si="21"/>
        <v>5.7990658792613976</v>
      </c>
      <c r="AB90" s="7"/>
      <c r="AC90" s="28">
        <f t="shared" ca="1" si="13"/>
        <v>-0.16637805156500463</v>
      </c>
      <c r="AD90" s="27"/>
      <c r="AE90" s="7"/>
    </row>
    <row r="91" spans="1:31" s="26" customFormat="1" x14ac:dyDescent="0.25">
      <c r="A91" s="26">
        <v>6</v>
      </c>
      <c r="B91" s="26">
        <v>-615</v>
      </c>
      <c r="C91" s="26">
        <v>12268</v>
      </c>
      <c r="D91" s="26">
        <v>11385</v>
      </c>
      <c r="E91" s="26">
        <v>13973</v>
      </c>
      <c r="F91" s="26">
        <v>14810</v>
      </c>
      <c r="G91" s="27"/>
      <c r="H91" s="7"/>
      <c r="I91" s="28">
        <f t="shared" si="14"/>
        <v>-1705</v>
      </c>
      <c r="J91" s="27">
        <f t="shared" si="14"/>
        <v>-3425</v>
      </c>
      <c r="K91" s="7"/>
      <c r="L91" s="124">
        <f t="shared" si="22"/>
        <v>0.43794386192458173</v>
      </c>
      <c r="M91" s="27">
        <f t="shared" ca="1" si="15"/>
        <v>3.670514413109487E-6</v>
      </c>
      <c r="N91" s="44"/>
      <c r="O91" s="44"/>
      <c r="P91" s="7"/>
      <c r="Q91" s="28">
        <f t="shared" ca="1" si="16"/>
        <v>-1686.3914806746384</v>
      </c>
      <c r="R91" s="27">
        <f t="shared" ca="1" si="17"/>
        <v>-3446.3545376118786</v>
      </c>
      <c r="S91" s="7"/>
      <c r="T91" s="28">
        <f t="shared" ca="1" si="18"/>
        <v>0.43810386810195229</v>
      </c>
      <c r="U91" s="27">
        <f t="shared" ca="1" si="19"/>
        <v>-0.89627228422776151</v>
      </c>
      <c r="V91" s="7"/>
      <c r="W91" s="28">
        <f t="shared" ca="1" si="20"/>
        <v>0.43985972058667283</v>
      </c>
      <c r="X91" s="27">
        <f t="shared" ca="1" si="24"/>
        <v>326.59862506647221</v>
      </c>
      <c r="Y91" s="7"/>
      <c r="Z91" s="28">
        <f t="shared" si="23"/>
        <v>326.72699999999986</v>
      </c>
      <c r="AA91" s="27">
        <f t="shared" si="21"/>
        <v>5.7024619051635099</v>
      </c>
      <c r="AB91" s="7"/>
      <c r="AC91" s="28">
        <f t="shared" ca="1" si="13"/>
        <v>-0.1283749335276525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12106</v>
      </c>
      <c r="D92" s="26">
        <v>11488</v>
      </c>
      <c r="E92" s="26">
        <v>14150</v>
      </c>
      <c r="F92" s="26">
        <v>14725</v>
      </c>
      <c r="G92" s="27"/>
      <c r="H92" s="7"/>
      <c r="I92" s="28">
        <f t="shared" si="14"/>
        <v>-2044</v>
      </c>
      <c r="J92" s="27">
        <f t="shared" si="14"/>
        <v>-3237</v>
      </c>
      <c r="K92" s="7"/>
      <c r="L92" s="124">
        <f t="shared" si="22"/>
        <v>0.52585060638464376</v>
      </c>
      <c r="M92" s="27">
        <f t="shared" ca="1" si="15"/>
        <v>3.9267291437727469E-6</v>
      </c>
      <c r="N92" s="44"/>
      <c r="O92" s="44"/>
      <c r="P92" s="7"/>
      <c r="Q92" s="28">
        <f t="shared" ca="1" si="16"/>
        <v>-2025.3914806746384</v>
      </c>
      <c r="R92" s="27">
        <f t="shared" ca="1" si="17"/>
        <v>-3258.3545376118786</v>
      </c>
      <c r="S92" s="7"/>
      <c r="T92" s="28">
        <f t="shared" ca="1" si="18"/>
        <v>0.52617191931574736</v>
      </c>
      <c r="U92" s="27">
        <f t="shared" ca="1" si="19"/>
        <v>-0.84738027744323052</v>
      </c>
      <c r="V92" s="7"/>
      <c r="W92" s="28">
        <f t="shared" ca="1" si="20"/>
        <v>0.5278322040087271</v>
      </c>
      <c r="X92" s="27">
        <f t="shared" ca="1" si="24"/>
        <v>320.82011580417884</v>
      </c>
      <c r="Y92" s="7"/>
      <c r="Z92" s="28">
        <f t="shared" si="23"/>
        <v>320.95799999999986</v>
      </c>
      <c r="AA92" s="27">
        <f t="shared" si="21"/>
        <v>5.6017738606159577</v>
      </c>
      <c r="AB92" s="7"/>
      <c r="AC92" s="28">
        <f t="shared" ca="1" si="13"/>
        <v>-0.13788419582101596</v>
      </c>
      <c r="AD92" s="27"/>
      <c r="AE92" s="7"/>
    </row>
    <row r="93" spans="1:31" s="26" customFormat="1" x14ac:dyDescent="0.25">
      <c r="A93" s="26">
        <v>8</v>
      </c>
      <c r="B93" s="26">
        <v>-644</v>
      </c>
      <c r="C93" s="26">
        <v>11952</v>
      </c>
      <c r="D93" s="26">
        <v>11599</v>
      </c>
      <c r="E93" s="26">
        <v>14312</v>
      </c>
      <c r="F93" s="26">
        <v>14617</v>
      </c>
      <c r="G93" s="27"/>
      <c r="H93" s="7"/>
      <c r="I93" s="28">
        <f t="shared" si="14"/>
        <v>-2360</v>
      </c>
      <c r="J93" s="27">
        <f t="shared" si="14"/>
        <v>-3018</v>
      </c>
      <c r="K93" s="7"/>
      <c r="L93" s="124">
        <f t="shared" si="22"/>
        <v>0.6088030536912421</v>
      </c>
      <c r="M93" s="27">
        <f t="shared" ca="1" si="15"/>
        <v>1.0215496758365246E-6</v>
      </c>
      <c r="N93" s="44"/>
      <c r="O93" s="44"/>
      <c r="P93" s="7"/>
      <c r="Q93" s="28">
        <f t="shared" ca="1" si="16"/>
        <v>-2341.3914806746384</v>
      </c>
      <c r="R93" s="27">
        <f t="shared" ca="1" si="17"/>
        <v>-3039.3545376118786</v>
      </c>
      <c r="S93" s="7"/>
      <c r="T93" s="28">
        <f t="shared" ca="1" si="18"/>
        <v>0.60826485201061242</v>
      </c>
      <c r="U93" s="27">
        <f t="shared" ca="1" si="19"/>
        <v>-0.79042629081656945</v>
      </c>
      <c r="V93" s="7"/>
      <c r="W93" s="28">
        <f t="shared" ca="1" si="20"/>
        <v>0.60981377109775914</v>
      </c>
      <c r="X93" s="27">
        <f t="shared" ca="1" si="24"/>
        <v>315.08866583051395</v>
      </c>
      <c r="Y93" s="7"/>
      <c r="Z93" s="28">
        <f t="shared" si="23"/>
        <v>315.16199999999986</v>
      </c>
      <c r="AA93" s="27">
        <f t="shared" si="21"/>
        <v>5.5006145771703663</v>
      </c>
      <c r="AB93" s="7"/>
      <c r="AC93" s="28">
        <f t="shared" ca="1" si="13"/>
        <v>-7.3334169485917755E-2</v>
      </c>
      <c r="AD93" s="27"/>
      <c r="AE93" s="7"/>
    </row>
    <row r="94" spans="1:31" s="26" customFormat="1" x14ac:dyDescent="0.25">
      <c r="A94" s="26">
        <v>9</v>
      </c>
      <c r="B94" s="26">
        <v>-631</v>
      </c>
      <c r="C94" s="26">
        <v>11799</v>
      </c>
      <c r="D94" s="26">
        <v>11719</v>
      </c>
      <c r="E94" s="26">
        <v>14449</v>
      </c>
      <c r="F94" s="26">
        <v>14485</v>
      </c>
      <c r="G94" s="27"/>
      <c r="H94" s="7"/>
      <c r="I94" s="28">
        <f t="shared" si="14"/>
        <v>-2650</v>
      </c>
      <c r="J94" s="27">
        <f t="shared" si="14"/>
        <v>-2766</v>
      </c>
      <c r="K94" s="7"/>
      <c r="L94" s="124">
        <f t="shared" si="22"/>
        <v>0.68404837336026181</v>
      </c>
      <c r="M94" s="27">
        <f t="shared" ca="1" si="15"/>
        <v>9.5192265959998549E-7</v>
      </c>
      <c r="N94" s="44"/>
      <c r="O94" s="44"/>
      <c r="P94" s="7"/>
      <c r="Q94" s="28">
        <f t="shared" ca="1" si="16"/>
        <v>-2631.3914806746384</v>
      </c>
      <c r="R94" s="27">
        <f t="shared" ca="1" si="17"/>
        <v>-2787.3545376118786</v>
      </c>
      <c r="S94" s="7"/>
      <c r="T94" s="28">
        <f t="shared" ca="1" si="18"/>
        <v>0.68360330290146964</v>
      </c>
      <c r="U94" s="27">
        <f t="shared" ca="1" si="19"/>
        <v>-0.72489019661602783</v>
      </c>
      <c r="V94" s="7"/>
      <c r="W94" s="28">
        <f t="shared" ca="1" si="20"/>
        <v>0.6850240385997779</v>
      </c>
      <c r="X94" s="27">
        <f t="shared" ca="1" si="24"/>
        <v>309.35848745255942</v>
      </c>
      <c r="Y94" s="7"/>
      <c r="Z94" s="28">
        <f t="shared" si="23"/>
        <v>309.48299999999989</v>
      </c>
      <c r="AA94" s="27">
        <f t="shared" si="21"/>
        <v>5.4014973289496089</v>
      </c>
      <c r="AB94" s="7"/>
      <c r="AC94" s="28">
        <f t="shared" ca="1" si="13"/>
        <v>-0.12451254744047446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11668</v>
      </c>
      <c r="D95" s="26">
        <v>11857</v>
      </c>
      <c r="E95" s="26">
        <v>14580</v>
      </c>
      <c r="F95" s="26">
        <v>14356</v>
      </c>
      <c r="G95" s="27"/>
      <c r="H95" s="7"/>
      <c r="I95" s="28">
        <f t="shared" si="14"/>
        <v>-2912</v>
      </c>
      <c r="J95" s="27">
        <f t="shared" si="14"/>
        <v>-2499</v>
      </c>
      <c r="K95" s="7"/>
      <c r="L95" s="124">
        <f t="shared" si="22"/>
        <v>0.75185761480800106</v>
      </c>
      <c r="M95" s="27">
        <f t="shared" ca="1" si="15"/>
        <v>1.1989843984091419E-6</v>
      </c>
      <c r="N95" s="44"/>
      <c r="O95" s="44"/>
      <c r="P95" s="7"/>
      <c r="Q95" s="28">
        <f t="shared" ca="1" si="16"/>
        <v>-2893.3914806746384</v>
      </c>
      <c r="R95" s="27">
        <f t="shared" ca="1" si="17"/>
        <v>-2520.3545376118786</v>
      </c>
      <c r="S95" s="7"/>
      <c r="T95" s="28">
        <f t="shared" ca="1" si="18"/>
        <v>0.7516676964649337</v>
      </c>
      <c r="U95" s="27">
        <f t="shared" ca="1" si="19"/>
        <v>-0.6554531444273588</v>
      </c>
      <c r="V95" s="7"/>
      <c r="W95" s="28">
        <f t="shared" ca="1" si="20"/>
        <v>0.75295259626830491</v>
      </c>
      <c r="X95" s="27">
        <f t="shared" ca="1" si="24"/>
        <v>303.77876030025573</v>
      </c>
      <c r="Y95" s="7"/>
      <c r="Z95" s="28">
        <f t="shared" si="23"/>
        <v>303.8669999999999</v>
      </c>
      <c r="AA95" s="27">
        <f t="shared" si="21"/>
        <v>5.303479638157607</v>
      </c>
      <c r="AB95" s="7"/>
      <c r="AC95" s="28">
        <f t="shared" ca="1" si="13"/>
        <v>-8.8239699744178779E-2</v>
      </c>
      <c r="AD95" s="27"/>
      <c r="AE95" s="7"/>
    </row>
    <row r="96" spans="1:31" s="26" customFormat="1" x14ac:dyDescent="0.25">
      <c r="A96" s="26">
        <v>11</v>
      </c>
      <c r="B96" s="26">
        <v>-624</v>
      </c>
      <c r="C96" s="26">
        <v>11551</v>
      </c>
      <c r="D96" s="26">
        <v>11999</v>
      </c>
      <c r="E96" s="26">
        <v>14691</v>
      </c>
      <c r="F96" s="26">
        <v>14202</v>
      </c>
      <c r="G96" s="27"/>
      <c r="H96" s="7"/>
      <c r="I96" s="28">
        <f t="shared" si="14"/>
        <v>-3140</v>
      </c>
      <c r="J96" s="27">
        <f t="shared" si="14"/>
        <v>-2203</v>
      </c>
      <c r="K96" s="7"/>
      <c r="L96" s="124">
        <f t="shared" si="22"/>
        <v>0.8124487064953142</v>
      </c>
      <c r="M96" s="27">
        <f t="shared" ca="1" si="15"/>
        <v>1.723256719976064E-7</v>
      </c>
      <c r="N96" s="44"/>
      <c r="O96" s="44"/>
      <c r="P96" s="7"/>
      <c r="Q96" s="28">
        <f t="shared" ca="1" si="16"/>
        <v>-3121.3914806746384</v>
      </c>
      <c r="R96" s="27">
        <f t="shared" ca="1" si="17"/>
        <v>-2224.3545376118786</v>
      </c>
      <c r="S96" s="7"/>
      <c r="T96" s="28">
        <f t="shared" ca="1" si="18"/>
        <v>0.81089930613084904</v>
      </c>
      <c r="U96" s="27">
        <f t="shared" ca="1" si="19"/>
        <v>-0.57847424012831006</v>
      </c>
      <c r="V96" s="7"/>
      <c r="W96" s="28">
        <f t="shared" ca="1" si="20"/>
        <v>0.81203358522147051</v>
      </c>
      <c r="X96" s="27">
        <f t="shared" ca="1" si="24"/>
        <v>298.2040534126271</v>
      </c>
      <c r="Y96" s="7"/>
      <c r="Z96" s="28">
        <f t="shared" si="23"/>
        <v>298.25099999999992</v>
      </c>
      <c r="AA96" s="27">
        <f t="shared" si="21"/>
        <v>5.2054619473656061</v>
      </c>
      <c r="AB96" s="7"/>
      <c r="AC96" s="28">
        <f t="shared" ca="1" si="13"/>
        <v>-4.6946587372815429E-2</v>
      </c>
      <c r="AD96" s="27"/>
      <c r="AE96" s="7"/>
    </row>
    <row r="97" spans="1:31" s="26" customFormat="1" x14ac:dyDescent="0.25">
      <c r="A97" s="26">
        <v>12</v>
      </c>
      <c r="B97" s="26">
        <v>-612</v>
      </c>
      <c r="C97" s="26">
        <v>11450</v>
      </c>
      <c r="D97" s="26">
        <v>12157</v>
      </c>
      <c r="E97" s="26">
        <v>14788</v>
      </c>
      <c r="F97" s="26">
        <v>14045</v>
      </c>
      <c r="G97" s="27"/>
      <c r="H97" s="7"/>
      <c r="I97" s="28">
        <f t="shared" si="14"/>
        <v>-3338</v>
      </c>
      <c r="J97" s="27">
        <f t="shared" si="14"/>
        <v>-1888</v>
      </c>
      <c r="K97" s="7"/>
      <c r="L97" s="124">
        <f t="shared" si="22"/>
        <v>0.86430155655338414</v>
      </c>
      <c r="M97" s="27">
        <f t="shared" ca="1" si="15"/>
        <v>9.8070534235653723E-7</v>
      </c>
      <c r="N97" s="44"/>
      <c r="O97" s="44"/>
      <c r="P97" s="7"/>
      <c r="Q97" s="28">
        <f t="shared" ca="1" si="16"/>
        <v>-3319.3914806746384</v>
      </c>
      <c r="R97" s="27">
        <f t="shared" ca="1" si="17"/>
        <v>-1909.3545376118786</v>
      </c>
      <c r="S97" s="7"/>
      <c r="T97" s="28">
        <f t="shared" ca="1" si="18"/>
        <v>0.86233728294598599</v>
      </c>
      <c r="U97" s="27">
        <f t="shared" ca="1" si="19"/>
        <v>-0.49655412237763308</v>
      </c>
      <c r="V97" s="7"/>
      <c r="W97" s="28">
        <f t="shared" ca="1" si="20"/>
        <v>0.86331125087211369</v>
      </c>
      <c r="X97" s="27">
        <f t="shared" ca="1" si="24"/>
        <v>292.64523743192399</v>
      </c>
      <c r="Y97" s="7"/>
      <c r="Z97" s="28">
        <f t="shared" si="23"/>
        <v>292.74299999999994</v>
      </c>
      <c r="AA97" s="27">
        <f t="shared" si="21"/>
        <v>5.1093292121657585</v>
      </c>
      <c r="AB97" s="7"/>
      <c r="AC97" s="28">
        <f t="shared" ca="1" si="13"/>
        <v>-9.7762568075950185E-2</v>
      </c>
      <c r="AD97" s="27"/>
      <c r="AE97" s="7"/>
    </row>
    <row r="98" spans="1:31" s="26" customFormat="1" x14ac:dyDescent="0.25">
      <c r="A98" s="26">
        <v>13</v>
      </c>
      <c r="B98" s="26">
        <v>-607</v>
      </c>
      <c r="C98" s="26">
        <v>11371</v>
      </c>
      <c r="D98" s="26">
        <v>12329</v>
      </c>
      <c r="E98" s="26">
        <v>14879</v>
      </c>
      <c r="F98" s="26">
        <v>13893</v>
      </c>
      <c r="G98" s="27"/>
      <c r="H98" s="7"/>
      <c r="I98" s="28">
        <f t="shared" si="14"/>
        <v>-3508</v>
      </c>
      <c r="J98" s="27">
        <f t="shared" si="14"/>
        <v>-1564</v>
      </c>
      <c r="K98" s="7"/>
      <c r="L98" s="124">
        <f t="shared" si="22"/>
        <v>0.90784761282076176</v>
      </c>
      <c r="M98" s="27">
        <f t="shared" ca="1" si="15"/>
        <v>2.8874578248975518E-7</v>
      </c>
      <c r="N98" s="44"/>
      <c r="O98" s="44"/>
      <c r="P98" s="7"/>
      <c r="Q98" s="28">
        <f t="shared" ca="1" si="16"/>
        <v>-3489.3914806746384</v>
      </c>
      <c r="R98" s="27">
        <f t="shared" ca="1" si="17"/>
        <v>-1585.3545376118786</v>
      </c>
      <c r="S98" s="7"/>
      <c r="T98" s="28">
        <f t="shared" ca="1" si="18"/>
        <v>0.90650120243372978</v>
      </c>
      <c r="U98" s="27">
        <f t="shared" ca="1" si="19"/>
        <v>-0.41229342983407963</v>
      </c>
      <c r="V98" s="7"/>
      <c r="W98" s="28">
        <f t="shared" ca="1" si="20"/>
        <v>0.90731026211359767</v>
      </c>
      <c r="X98" s="27">
        <f t="shared" ca="1" si="24"/>
        <v>287.17650410088868</v>
      </c>
      <c r="Y98" s="7"/>
      <c r="Z98" s="28">
        <f t="shared" si="23"/>
        <v>287.27999999999992</v>
      </c>
      <c r="AA98" s="27">
        <f t="shared" si="21"/>
        <v>5.0139818751293088</v>
      </c>
      <c r="AB98" s="7"/>
      <c r="AC98" s="28">
        <f t="shared" ca="1" si="13"/>
        <v>-0.10349589911123758</v>
      </c>
      <c r="AD98" s="27"/>
      <c r="AE98" s="7"/>
    </row>
    <row r="99" spans="1:31" s="26" customFormat="1" x14ac:dyDescent="0.25">
      <c r="A99" s="26">
        <v>14</v>
      </c>
      <c r="B99" s="26">
        <v>-637</v>
      </c>
      <c r="C99" s="26">
        <v>11297</v>
      </c>
      <c r="D99" s="26">
        <v>12499</v>
      </c>
      <c r="E99" s="26">
        <v>14943</v>
      </c>
      <c r="F99" s="26">
        <v>13712</v>
      </c>
      <c r="G99" s="27"/>
      <c r="H99" s="7"/>
      <c r="I99" s="28">
        <f t="shared" si="14"/>
        <v>-3646</v>
      </c>
      <c r="J99" s="27">
        <f t="shared" si="14"/>
        <v>-1213</v>
      </c>
      <c r="K99" s="7"/>
      <c r="L99" s="124">
        <f t="shared" si="22"/>
        <v>0.94467066581762282</v>
      </c>
      <c r="M99" s="27">
        <f t="shared" ca="1" si="15"/>
        <v>2.8505803700905512E-6</v>
      </c>
      <c r="N99" s="44"/>
      <c r="O99" s="44"/>
      <c r="P99" s="7"/>
      <c r="Q99" s="28">
        <f t="shared" ca="1" si="16"/>
        <v>-3627.3914806746384</v>
      </c>
      <c r="R99" s="27">
        <f t="shared" ca="1" si="17"/>
        <v>-1234.3545376118786</v>
      </c>
      <c r="S99" s="7"/>
      <c r="T99" s="28">
        <f t="shared" ca="1" si="18"/>
        <v>0.94235191354731007</v>
      </c>
      <c r="U99" s="27">
        <f t="shared" ca="1" si="19"/>
        <v>-0.32101101291189676</v>
      </c>
      <c r="V99" s="7"/>
      <c r="W99" s="28">
        <f t="shared" ca="1" si="20"/>
        <v>0.94298229963397351</v>
      </c>
      <c r="X99" s="27">
        <f t="shared" ca="1" si="24"/>
        <v>281.53850137975292</v>
      </c>
      <c r="Y99" s="7"/>
      <c r="Z99" s="28">
        <f t="shared" si="23"/>
        <v>281.54699999999991</v>
      </c>
      <c r="AA99" s="27">
        <f t="shared" si="21"/>
        <v>4.9139221491124738</v>
      </c>
      <c r="AB99" s="7"/>
      <c r="AC99" s="28">
        <f t="shared" ca="1" si="13"/>
        <v>-8.4986202469963246E-3</v>
      </c>
      <c r="AD99" s="27"/>
      <c r="AE99" s="7"/>
    </row>
    <row r="100" spans="1:31" s="26" customFormat="1" x14ac:dyDescent="0.25">
      <c r="A100" s="26">
        <v>15</v>
      </c>
      <c r="B100" s="26">
        <v>-639</v>
      </c>
      <c r="C100" s="26">
        <v>11247</v>
      </c>
      <c r="D100" s="26">
        <v>12690</v>
      </c>
      <c r="E100" s="26">
        <v>14996</v>
      </c>
      <c r="F100" s="26">
        <v>13533</v>
      </c>
      <c r="G100" s="27"/>
      <c r="H100" s="7"/>
      <c r="I100" s="28">
        <f t="shared" si="14"/>
        <v>-3749</v>
      </c>
      <c r="J100" s="27">
        <f t="shared" si="14"/>
        <v>-843</v>
      </c>
      <c r="K100" s="7"/>
      <c r="L100" s="124">
        <f t="shared" si="22"/>
        <v>0.9721136862235612</v>
      </c>
      <c r="M100" s="27">
        <f t="shared" ca="1" si="15"/>
        <v>6.5618645965000515E-6</v>
      </c>
      <c r="N100" s="44"/>
      <c r="O100" s="44"/>
      <c r="P100" s="7"/>
      <c r="Q100" s="28">
        <f t="shared" ca="1" si="16"/>
        <v>-3730.3914806746384</v>
      </c>
      <c r="R100" s="27">
        <f t="shared" ca="1" si="17"/>
        <v>-864.35453761187853</v>
      </c>
      <c r="S100" s="7"/>
      <c r="T100" s="28">
        <f t="shared" ca="1" si="18"/>
        <v>0.9691100530016491</v>
      </c>
      <c r="U100" s="27">
        <f t="shared" ca="1" si="19"/>
        <v>-0.22478738253808575</v>
      </c>
      <c r="V100" s="7"/>
      <c r="W100" s="28">
        <f t="shared" ca="1" si="20"/>
        <v>0.9695520725531378</v>
      </c>
      <c r="X100" s="27">
        <f t="shared" ca="1" si="24"/>
        <v>275.79205925577185</v>
      </c>
      <c r="Y100" s="7"/>
      <c r="Z100" s="28">
        <f t="shared" si="23"/>
        <v>275.79599999999994</v>
      </c>
      <c r="AA100" s="27">
        <f t="shared" si="21"/>
        <v>4.8135482638302793</v>
      </c>
      <c r="AB100" s="7"/>
      <c r="AC100" s="28">
        <f t="shared" ca="1" si="13"/>
        <v>-3.9407442280889882E-3</v>
      </c>
      <c r="AD100" s="27"/>
      <c r="AE100" s="7"/>
    </row>
    <row r="101" spans="1:31" s="26" customFormat="1" x14ac:dyDescent="0.25">
      <c r="A101" s="26">
        <v>16</v>
      </c>
      <c r="B101" s="26">
        <v>-638</v>
      </c>
      <c r="C101" s="26">
        <v>11210</v>
      </c>
      <c r="D101" s="26">
        <v>12877</v>
      </c>
      <c r="E101" s="26">
        <v>15031</v>
      </c>
      <c r="F101" s="26">
        <v>13344</v>
      </c>
      <c r="G101" s="27"/>
      <c r="H101" s="7"/>
      <c r="I101" s="28">
        <f t="shared" si="14"/>
        <v>-3821</v>
      </c>
      <c r="J101" s="27">
        <f t="shared" si="14"/>
        <v>-467</v>
      </c>
      <c r="K101" s="7"/>
      <c r="L101" s="124">
        <f t="shared" si="22"/>
        <v>0.98975038163113682</v>
      </c>
      <c r="M101" s="27">
        <f t="shared" ca="1" si="15"/>
        <v>2.8393181308536347E-6</v>
      </c>
      <c r="N101" s="44"/>
      <c r="O101" s="44"/>
      <c r="P101" s="7"/>
      <c r="Q101" s="28">
        <f t="shared" ca="1" si="16"/>
        <v>-3802.3914806746384</v>
      </c>
      <c r="R101" s="27">
        <f t="shared" ca="1" si="17"/>
        <v>-488.35453761187858</v>
      </c>
      <c r="S101" s="7"/>
      <c r="T101" s="28">
        <f t="shared" ca="1" si="18"/>
        <v>0.98781477184351707</v>
      </c>
      <c r="U101" s="27">
        <f t="shared" ca="1" si="19"/>
        <v>-0.12700336896902376</v>
      </c>
      <c r="V101" s="7"/>
      <c r="W101" s="28">
        <f t="shared" ca="1" si="20"/>
        <v>0.9880653539960953</v>
      </c>
      <c r="X101" s="27">
        <f t="shared" ca="1" si="24"/>
        <v>270.06333663486464</v>
      </c>
      <c r="Y101" s="7"/>
      <c r="Z101" s="28">
        <f t="shared" si="23"/>
        <v>270.05399999999992</v>
      </c>
      <c r="AA101" s="27">
        <f t="shared" si="21"/>
        <v>4.7133314581807655</v>
      </c>
      <c r="AB101" s="7"/>
      <c r="AC101" s="28">
        <f t="shared" ca="1" si="13"/>
        <v>9.3366348647236919E-3</v>
      </c>
      <c r="AD101" s="27"/>
      <c r="AE101" s="7"/>
    </row>
    <row r="102" spans="1:31" s="26" customFormat="1" x14ac:dyDescent="0.25">
      <c r="A102" s="26">
        <v>17</v>
      </c>
      <c r="B102" s="26">
        <v>-623</v>
      </c>
      <c r="C102" s="26">
        <v>11185</v>
      </c>
      <c r="D102" s="26">
        <v>13054</v>
      </c>
      <c r="E102" s="26">
        <v>15032</v>
      </c>
      <c r="F102" s="26">
        <v>13146</v>
      </c>
      <c r="G102" s="27"/>
      <c r="H102" s="7"/>
      <c r="I102" s="28">
        <f t="shared" si="14"/>
        <v>-3847</v>
      </c>
      <c r="J102" s="27">
        <f t="shared" si="14"/>
        <v>-92</v>
      </c>
      <c r="K102" s="7"/>
      <c r="L102" s="124">
        <f t="shared" si="22"/>
        <v>0.99738788831200176</v>
      </c>
      <c r="M102" s="27">
        <f t="shared" ca="1" si="15"/>
        <v>7.6121007737787516E-6</v>
      </c>
      <c r="N102" s="44"/>
      <c r="O102" s="44"/>
      <c r="P102" s="7"/>
      <c r="Q102" s="28">
        <f t="shared" ca="1" si="16"/>
        <v>-3828.3914806746384</v>
      </c>
      <c r="R102" s="27">
        <f t="shared" ca="1" si="17"/>
        <v>-113.35453761187857</v>
      </c>
      <c r="S102" s="7"/>
      <c r="T102" s="28">
        <f t="shared" ca="1" si="18"/>
        <v>0.99456925364752491</v>
      </c>
      <c r="U102" s="27">
        <f t="shared" ca="1" si="19"/>
        <v>-2.9479419265836922E-2</v>
      </c>
      <c r="V102" s="7"/>
      <c r="W102" s="28">
        <f t="shared" ca="1" si="20"/>
        <v>0.99462888472849942</v>
      </c>
      <c r="X102" s="27">
        <f t="shared" ca="1" si="24"/>
        <v>264.43651735281196</v>
      </c>
      <c r="Y102" s="7"/>
      <c r="Z102" s="28">
        <f t="shared" si="23"/>
        <v>264.44699999999989</v>
      </c>
      <c r="AA102" s="27">
        <f t="shared" si="21"/>
        <v>4.6154708470214425</v>
      </c>
      <c r="AB102" s="7"/>
      <c r="AC102" s="28">
        <f t="shared" ca="1" si="13"/>
        <v>-1.0482647187927796E-2</v>
      </c>
      <c r="AD102" s="27"/>
      <c r="AE102" s="7"/>
    </row>
    <row r="103" spans="1:31" s="26" customFormat="1" x14ac:dyDescent="0.25">
      <c r="A103" s="26">
        <v>18</v>
      </c>
      <c r="B103" s="26">
        <v>-637</v>
      </c>
      <c r="C103" s="26">
        <v>11194</v>
      </c>
      <c r="D103" s="26">
        <v>13253</v>
      </c>
      <c r="E103" s="26">
        <v>15036</v>
      </c>
      <c r="F103" s="26">
        <v>12968</v>
      </c>
      <c r="G103" s="27"/>
      <c r="H103" s="7"/>
      <c r="I103" s="28">
        <f t="shared" si="14"/>
        <v>-3842</v>
      </c>
      <c r="J103" s="27">
        <f t="shared" si="14"/>
        <v>285</v>
      </c>
      <c r="K103" s="7"/>
      <c r="L103" s="124">
        <f t="shared" si="22"/>
        <v>0.99532809957005153</v>
      </c>
      <c r="M103" s="27">
        <f t="shared" ca="1" si="15"/>
        <v>4.7967072440213501E-6</v>
      </c>
      <c r="N103" s="44"/>
      <c r="O103" s="44"/>
      <c r="P103" s="7"/>
      <c r="Q103" s="28">
        <f t="shared" ca="1" si="16"/>
        <v>-3823.3914806746384</v>
      </c>
      <c r="R103" s="27">
        <f t="shared" ca="1" si="17"/>
        <v>263.64546238812142</v>
      </c>
      <c r="S103" s="7"/>
      <c r="T103" s="28">
        <f t="shared" ca="1" si="18"/>
        <v>0.99327031483906192</v>
      </c>
      <c r="U103" s="27">
        <f t="shared" ca="1" si="19"/>
        <v>6.8564658169100234E-2</v>
      </c>
      <c r="V103" s="7"/>
      <c r="W103" s="28">
        <f t="shared" ca="1" si="20"/>
        <v>0.99313796093425211</v>
      </c>
      <c r="X103" s="27">
        <f t="shared" ca="1" si="24"/>
        <v>258.78950453084553</v>
      </c>
      <c r="Y103" s="7"/>
      <c r="Z103" s="28">
        <f t="shared" si="23"/>
        <v>258.71399999999988</v>
      </c>
      <c r="AA103" s="27">
        <f t="shared" si="21"/>
        <v>4.5154111210046075</v>
      </c>
      <c r="AB103" s="7"/>
      <c r="AC103" s="28">
        <f t="shared" ca="1" si="13"/>
        <v>7.5504530845648787E-2</v>
      </c>
      <c r="AD103" s="27"/>
      <c r="AE103" s="7"/>
    </row>
    <row r="104" spans="1:31" s="26" customFormat="1" x14ac:dyDescent="0.25">
      <c r="A104" s="26">
        <v>19</v>
      </c>
      <c r="B104" s="26">
        <v>-609</v>
      </c>
      <c r="C104" s="26">
        <v>11215</v>
      </c>
      <c r="D104" s="26">
        <v>13433</v>
      </c>
      <c r="E104" s="26">
        <v>15015</v>
      </c>
      <c r="F104" s="26">
        <v>12789</v>
      </c>
      <c r="G104" s="27"/>
      <c r="H104" s="7"/>
      <c r="I104" s="28">
        <f t="shared" si="14"/>
        <v>-3800</v>
      </c>
      <c r="J104" s="27">
        <f t="shared" si="14"/>
        <v>644</v>
      </c>
      <c r="K104" s="7"/>
      <c r="L104" s="124">
        <f t="shared" si="22"/>
        <v>0.9840469037882964</v>
      </c>
      <c r="M104" s="27">
        <f t="shared" ca="1" si="15"/>
        <v>4.0114721562554912E-6</v>
      </c>
      <c r="N104" s="44"/>
      <c r="O104" s="44"/>
      <c r="P104" s="7"/>
      <c r="Q104" s="28">
        <f t="shared" ca="1" si="16"/>
        <v>-3781.3914806746384</v>
      </c>
      <c r="R104" s="27">
        <f t="shared" ca="1" si="17"/>
        <v>622.64546238812147</v>
      </c>
      <c r="S104" s="7"/>
      <c r="T104" s="28">
        <f t="shared" ca="1" si="18"/>
        <v>0.98235922884797222</v>
      </c>
      <c r="U104" s="27">
        <f t="shared" ca="1" si="19"/>
        <v>0.16192758601828444</v>
      </c>
      <c r="V104" s="7"/>
      <c r="W104" s="28">
        <f t="shared" ca="1" si="20"/>
        <v>0.98204403780270089</v>
      </c>
      <c r="X104" s="27">
        <f t="shared" ca="1" si="24"/>
        <v>253.37569151457888</v>
      </c>
      <c r="Y104" s="7"/>
      <c r="Z104" s="28">
        <f t="shared" si="23"/>
        <v>253.23299999999989</v>
      </c>
      <c r="AA104" s="27">
        <f t="shared" si="21"/>
        <v>4.4197496247027983</v>
      </c>
      <c r="AB104" s="7"/>
      <c r="AC104" s="28">
        <f t="shared" ca="1" si="13"/>
        <v>0.14269151457898488</v>
      </c>
      <c r="AD104" s="27"/>
      <c r="AE104" s="7"/>
    </row>
    <row r="105" spans="1:31" s="26" customFormat="1" x14ac:dyDescent="0.25">
      <c r="A105" s="26">
        <v>20</v>
      </c>
      <c r="B105" s="26">
        <v>-611</v>
      </c>
      <c r="C105" s="26">
        <v>11251</v>
      </c>
      <c r="D105" s="26">
        <v>13610</v>
      </c>
      <c r="E105" s="26">
        <v>14970</v>
      </c>
      <c r="F105" s="26">
        <v>12608</v>
      </c>
      <c r="G105" s="27"/>
      <c r="H105" s="7"/>
      <c r="I105" s="28">
        <f t="shared" si="14"/>
        <v>-3719</v>
      </c>
      <c r="J105" s="27">
        <f t="shared" si="14"/>
        <v>1002</v>
      </c>
      <c r="K105" s="7"/>
      <c r="L105" s="124">
        <f t="shared" si="22"/>
        <v>0.96368554984048416</v>
      </c>
      <c r="M105" s="27">
        <f t="shared" ca="1" si="15"/>
        <v>8.2177857761019323E-6</v>
      </c>
      <c r="N105" s="44"/>
      <c r="O105" s="44"/>
      <c r="P105" s="7"/>
      <c r="Q105" s="28">
        <f t="shared" ca="1" si="16"/>
        <v>-3700.3914806746384</v>
      </c>
      <c r="R105" s="27">
        <f t="shared" ca="1" si="17"/>
        <v>980.64546238812147</v>
      </c>
      <c r="S105" s="7"/>
      <c r="T105" s="28">
        <f t="shared" ca="1" si="18"/>
        <v>0.96131642015087071</v>
      </c>
      <c r="U105" s="27">
        <f t="shared" ca="1" si="19"/>
        <v>0.25503045000159347</v>
      </c>
      <c r="V105" s="7"/>
      <c r="W105" s="28">
        <f t="shared" ca="1" si="20"/>
        <v>0.96081888177876129</v>
      </c>
      <c r="X105" s="27">
        <f t="shared" ca="1" si="24"/>
        <v>247.87358542043762</v>
      </c>
      <c r="Y105" s="7"/>
      <c r="Z105" s="28">
        <f t="shared" si="23"/>
        <v>247.7339999999999</v>
      </c>
      <c r="AA105" s="27">
        <f t="shared" si="21"/>
        <v>4.3237739691356305</v>
      </c>
      <c r="AB105" s="7"/>
      <c r="AC105" s="28">
        <f t="shared" ca="1" si="13"/>
        <v>0.13958542043772582</v>
      </c>
      <c r="AD105" s="27"/>
      <c r="AE105" s="7"/>
    </row>
    <row r="106" spans="1:31" s="26" customFormat="1" x14ac:dyDescent="0.25">
      <c r="A106" s="26">
        <v>21</v>
      </c>
      <c r="B106" s="26">
        <v>-628</v>
      </c>
      <c r="C106" s="26">
        <v>11299</v>
      </c>
      <c r="D106" s="26">
        <v>13787</v>
      </c>
      <c r="E106" s="26">
        <v>14909</v>
      </c>
      <c r="F106" s="26">
        <v>12423</v>
      </c>
      <c r="G106" s="27"/>
      <c r="H106" s="7"/>
      <c r="I106" s="28">
        <f t="shared" si="14"/>
        <v>-3610</v>
      </c>
      <c r="J106" s="27">
        <f t="shared" si="14"/>
        <v>1364</v>
      </c>
      <c r="K106" s="7"/>
      <c r="L106" s="124">
        <f t="shared" si="22"/>
        <v>0.93351579676159846</v>
      </c>
      <c r="M106" s="27">
        <f t="shared" ca="1" si="15"/>
        <v>1.435633464788162E-6</v>
      </c>
      <c r="N106" s="44"/>
      <c r="O106" s="44"/>
      <c r="P106" s="7"/>
      <c r="Q106" s="28">
        <f t="shared" ca="1" si="16"/>
        <v>-3591.3914806746384</v>
      </c>
      <c r="R106" s="27">
        <f t="shared" ca="1" si="17"/>
        <v>1342.6454623881214</v>
      </c>
      <c r="S106" s="7"/>
      <c r="T106" s="28">
        <f t="shared" ca="1" si="18"/>
        <v>0.93299955412637614</v>
      </c>
      <c r="U106" s="27">
        <f t="shared" ca="1" si="19"/>
        <v>0.34917356944840311</v>
      </c>
      <c r="V106" s="7"/>
      <c r="W106" s="28">
        <f t="shared" ca="1" si="20"/>
        <v>0.93231761753260634</v>
      </c>
      <c r="X106" s="27">
        <f t="shared" ca="1" si="24"/>
        <v>242.20681042496335</v>
      </c>
      <c r="Y106" s="7"/>
      <c r="Z106" s="28">
        <f t="shared" si="23"/>
        <v>242.08199999999991</v>
      </c>
      <c r="AA106" s="27">
        <f t="shared" si="21"/>
        <v>4.2251279598129114</v>
      </c>
      <c r="AB106" s="7"/>
      <c r="AC106" s="28">
        <f t="shared" ca="1" si="13"/>
        <v>0.1248104249634423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11374</v>
      </c>
      <c r="D107" s="26">
        <v>13957</v>
      </c>
      <c r="E107" s="26">
        <v>14835</v>
      </c>
      <c r="F107" s="26">
        <v>12252</v>
      </c>
      <c r="G107" s="27"/>
      <c r="H107" s="7"/>
      <c r="I107" s="28">
        <f t="shared" si="14"/>
        <v>-3461</v>
      </c>
      <c r="J107" s="27">
        <f t="shared" si="14"/>
        <v>1705</v>
      </c>
      <c r="K107" s="7"/>
      <c r="L107" s="124">
        <f t="shared" si="22"/>
        <v>0.8945466384976074</v>
      </c>
      <c r="M107" s="27">
        <f t="shared" ca="1" si="15"/>
        <v>1.2345912444475623E-6</v>
      </c>
      <c r="N107" s="44"/>
      <c r="O107" s="44"/>
      <c r="P107" s="7"/>
      <c r="Q107" s="28">
        <f t="shared" ca="1" si="16"/>
        <v>-3442.3914806746384</v>
      </c>
      <c r="R107" s="27">
        <f t="shared" ca="1" si="17"/>
        <v>1683.6454623881214</v>
      </c>
      <c r="S107" s="7"/>
      <c r="T107" s="28">
        <f t="shared" ca="1" si="18"/>
        <v>0.89429117763417709</v>
      </c>
      <c r="U107" s="27">
        <f t="shared" ca="1" si="19"/>
        <v>0.43785534771183438</v>
      </c>
      <c r="V107" s="7"/>
      <c r="W107" s="28">
        <f t="shared" ca="1" si="20"/>
        <v>0.8934355168821001</v>
      </c>
      <c r="X107" s="27">
        <f t="shared" ca="1" si="24"/>
        <v>236.6302726029611</v>
      </c>
      <c r="Y107" s="7"/>
      <c r="Z107" s="28">
        <f t="shared" si="23"/>
        <v>236.46599999999989</v>
      </c>
      <c r="AA107" s="27">
        <f t="shared" si="21"/>
        <v>4.1271102690209087</v>
      </c>
      <c r="AB107" s="7"/>
      <c r="AC107" s="28">
        <f t="shared" ca="1" si="13"/>
        <v>0.16427260296120494</v>
      </c>
      <c r="AD107" s="27"/>
      <c r="AE107" s="7"/>
    </row>
    <row r="108" spans="1:31" s="26" customFormat="1" x14ac:dyDescent="0.25">
      <c r="A108" s="26">
        <v>23</v>
      </c>
      <c r="B108" s="26">
        <v>-629</v>
      </c>
      <c r="C108" s="26">
        <v>11473</v>
      </c>
      <c r="D108" s="26">
        <v>14133</v>
      </c>
      <c r="E108" s="26">
        <v>14747</v>
      </c>
      <c r="F108" s="26">
        <v>12092</v>
      </c>
      <c r="G108" s="27"/>
      <c r="H108" s="7"/>
      <c r="I108" s="28">
        <f t="shared" si="14"/>
        <v>-3274</v>
      </c>
      <c r="J108" s="27">
        <f t="shared" si="14"/>
        <v>2041</v>
      </c>
      <c r="K108" s="7"/>
      <c r="L108" s="124">
        <f t="shared" si="22"/>
        <v>0.84657485838422364</v>
      </c>
      <c r="M108" s="27">
        <f t="shared" ca="1" si="15"/>
        <v>3.5753131012615336E-6</v>
      </c>
      <c r="N108" s="44"/>
      <c r="O108" s="44"/>
      <c r="P108" s="7"/>
      <c r="Q108" s="28">
        <f t="shared" ca="1" si="16"/>
        <v>-3255.3914806746384</v>
      </c>
      <c r="R108" s="27">
        <f t="shared" ca="1" si="17"/>
        <v>2019.6454623881214</v>
      </c>
      <c r="S108" s="7"/>
      <c r="T108" s="28">
        <f t="shared" ca="1" si="18"/>
        <v>0.84571086619765889</v>
      </c>
      <c r="U108" s="27">
        <f t="shared" ca="1" si="19"/>
        <v>0.52523680664588979</v>
      </c>
      <c r="V108" s="7"/>
      <c r="W108" s="28">
        <f t="shared" ca="1" si="20"/>
        <v>0.84468400854849857</v>
      </c>
      <c r="X108" s="27">
        <f t="shared" ca="1" si="24"/>
        <v>230.86489690164035</v>
      </c>
      <c r="Y108" s="7"/>
      <c r="Z108" s="28">
        <f t="shared" si="23"/>
        <v>230.80499999999989</v>
      </c>
      <c r="AA108" s="27">
        <f t="shared" si="21"/>
        <v>4.0283071800655108</v>
      </c>
      <c r="AB108" s="7"/>
      <c r="AC108" s="28">
        <f t="shared" ca="1" si="13"/>
        <v>5.989690164045669E-2</v>
      </c>
      <c r="AD108" s="27"/>
      <c r="AE108" s="7"/>
    </row>
    <row r="109" spans="1:31" s="26" customFormat="1" x14ac:dyDescent="0.25">
      <c r="A109" s="26">
        <v>24</v>
      </c>
      <c r="B109" s="26">
        <v>-644</v>
      </c>
      <c r="C109" s="26">
        <v>11578</v>
      </c>
      <c r="D109" s="26">
        <v>14295</v>
      </c>
      <c r="E109" s="26">
        <v>14639</v>
      </c>
      <c r="F109" s="26">
        <v>11931</v>
      </c>
      <c r="G109" s="27"/>
      <c r="H109" s="7"/>
      <c r="I109" s="28">
        <f t="shared" si="14"/>
        <v>-3061</v>
      </c>
      <c r="J109" s="27">
        <f t="shared" si="14"/>
        <v>2364</v>
      </c>
      <c r="K109" s="7"/>
      <c r="L109" s="124">
        <f t="shared" si="22"/>
        <v>0.78890753041898221</v>
      </c>
      <c r="M109" s="27">
        <f t="shared" ca="1" si="15"/>
        <v>7.678171039572286E-8</v>
      </c>
      <c r="N109" s="44"/>
      <c r="O109" s="44"/>
      <c r="P109" s="7"/>
      <c r="Q109" s="28">
        <f t="shared" ca="1" si="16"/>
        <v>-3042.3914806746384</v>
      </c>
      <c r="R109" s="27">
        <f t="shared" ca="1" si="17"/>
        <v>2342.6454623881214</v>
      </c>
      <c r="S109" s="7"/>
      <c r="T109" s="28">
        <f t="shared" ca="1" si="18"/>
        <v>0.79037607295713275</v>
      </c>
      <c r="U109" s="27">
        <f t="shared" ca="1" si="19"/>
        <v>0.609237435323568</v>
      </c>
      <c r="V109" s="7"/>
      <c r="W109" s="28">
        <f t="shared" ca="1" si="20"/>
        <v>0.78918462554776603</v>
      </c>
      <c r="X109" s="27">
        <f t="shared" ca="1" si="24"/>
        <v>225.07130212465563</v>
      </c>
      <c r="Y109" s="7"/>
      <c r="Z109" s="28">
        <f t="shared" si="23"/>
        <v>225.0089999999999</v>
      </c>
      <c r="AA109" s="27">
        <f t="shared" si="21"/>
        <v>3.9271478966199189</v>
      </c>
      <c r="AB109" s="7"/>
      <c r="AC109" s="28">
        <f t="shared" ca="1" si="13"/>
        <v>6.230212465573004E-2</v>
      </c>
      <c r="AD109" s="27"/>
      <c r="AE109" s="7"/>
    </row>
    <row r="110" spans="1:31" s="26" customFormat="1" x14ac:dyDescent="0.25">
      <c r="A110" s="26">
        <v>25</v>
      </c>
      <c r="B110" s="26">
        <v>-619</v>
      </c>
      <c r="C110" s="26">
        <v>11695</v>
      </c>
      <c r="D110" s="26">
        <v>14429</v>
      </c>
      <c r="E110" s="26">
        <v>14512</v>
      </c>
      <c r="F110" s="26">
        <v>11784</v>
      </c>
      <c r="G110" s="27"/>
      <c r="H110" s="7"/>
      <c r="I110" s="28">
        <f t="shared" si="14"/>
        <v>-2817</v>
      </c>
      <c r="J110" s="27">
        <f t="shared" si="14"/>
        <v>2645</v>
      </c>
      <c r="K110" s="7"/>
      <c r="L110" s="124">
        <f t="shared" si="22"/>
        <v>0.72586782241379566</v>
      </c>
      <c r="M110" s="27">
        <f t="shared" ca="1" si="15"/>
        <v>4.6065156195311093E-8</v>
      </c>
      <c r="N110" s="44"/>
      <c r="O110" s="44"/>
      <c r="P110" s="7"/>
      <c r="Q110" s="28">
        <f t="shared" ca="1" si="16"/>
        <v>-2798.3914806746384</v>
      </c>
      <c r="R110" s="27">
        <f t="shared" ca="1" si="17"/>
        <v>2623.6454623881214</v>
      </c>
      <c r="S110" s="7"/>
      <c r="T110" s="28">
        <f t="shared" ca="1" si="18"/>
        <v>0.72698785910413566</v>
      </c>
      <c r="U110" s="27">
        <f t="shared" ca="1" si="19"/>
        <v>0.68231538163448935</v>
      </c>
      <c r="V110" s="7"/>
      <c r="W110" s="28">
        <f t="shared" ca="1" si="20"/>
        <v>0.72565319446548671</v>
      </c>
      <c r="X110" s="27">
        <f t="shared" ca="1" si="24"/>
        <v>219.5018764096219</v>
      </c>
      <c r="Y110" s="7"/>
      <c r="Z110" s="28">
        <f t="shared" si="23"/>
        <v>219.4379999999999</v>
      </c>
      <c r="AA110" s="27">
        <f t="shared" si="21"/>
        <v>3.8299156039913149</v>
      </c>
      <c r="AB110" s="7"/>
      <c r="AC110" s="28">
        <f t="shared" ca="1" si="13"/>
        <v>6.3876409621997254E-2</v>
      </c>
      <c r="AD110" s="27"/>
      <c r="AE110" s="7"/>
    </row>
    <row r="111" spans="1:31" s="26" customFormat="1" x14ac:dyDescent="0.25">
      <c r="A111" s="26">
        <v>26</v>
      </c>
      <c r="B111" s="26">
        <v>-622</v>
      </c>
      <c r="C111" s="26">
        <v>11827</v>
      </c>
      <c r="D111" s="26">
        <v>14563</v>
      </c>
      <c r="E111" s="26">
        <v>14375</v>
      </c>
      <c r="F111" s="26">
        <v>11652</v>
      </c>
      <c r="G111" s="27"/>
      <c r="H111" s="7"/>
      <c r="I111" s="28">
        <f t="shared" si="14"/>
        <v>-2548</v>
      </c>
      <c r="J111" s="27">
        <f t="shared" si="14"/>
        <v>2911</v>
      </c>
      <c r="K111" s="7"/>
      <c r="L111" s="124">
        <f t="shared" si="22"/>
        <v>0.65561621748549592</v>
      </c>
      <c r="M111" s="27">
        <f t="shared" ca="1" si="15"/>
        <v>3.4143519408562469E-10</v>
      </c>
      <c r="N111" s="44"/>
      <c r="O111" s="44"/>
      <c r="P111" s="7"/>
      <c r="Q111" s="28">
        <f t="shared" ca="1" si="16"/>
        <v>-2529.3914806746384</v>
      </c>
      <c r="R111" s="27">
        <f t="shared" ca="1" si="17"/>
        <v>2889.6454623881214</v>
      </c>
      <c r="S111" s="7"/>
      <c r="T111" s="28">
        <f t="shared" ca="1" si="18"/>
        <v>0.65710495120882328</v>
      </c>
      <c r="U111" s="27">
        <f t="shared" ca="1" si="19"/>
        <v>0.75149236995728319</v>
      </c>
      <c r="V111" s="7"/>
      <c r="W111" s="28">
        <f t="shared" ca="1" si="20"/>
        <v>0.65563469545059183</v>
      </c>
      <c r="X111" s="27">
        <f t="shared" ca="1" si="24"/>
        <v>213.84170941797345</v>
      </c>
      <c r="Y111" s="7"/>
      <c r="Z111" s="28">
        <f t="shared" si="23"/>
        <v>213.83999999999989</v>
      </c>
      <c r="AA111" s="27">
        <f t="shared" si="21"/>
        <v>3.7322120724646721</v>
      </c>
      <c r="AB111" s="7"/>
      <c r="AC111" s="28">
        <f t="shared" ca="1" si="13"/>
        <v>1.7094179735579473E-3</v>
      </c>
      <c r="AD111" s="27"/>
      <c r="AE111" s="7"/>
    </row>
    <row r="112" spans="1:31" s="26" customFormat="1" x14ac:dyDescent="0.25">
      <c r="A112" s="26">
        <v>27</v>
      </c>
      <c r="B112" s="26">
        <v>-630</v>
      </c>
      <c r="C112" s="26">
        <v>11973</v>
      </c>
      <c r="D112" s="26">
        <v>14679</v>
      </c>
      <c r="E112" s="26">
        <v>14223</v>
      </c>
      <c r="F112" s="26">
        <v>11530</v>
      </c>
      <c r="G112" s="27"/>
      <c r="H112" s="7"/>
      <c r="I112" s="28">
        <f t="shared" si="14"/>
        <v>-2250</v>
      </c>
      <c r="J112" s="27">
        <f t="shared" si="14"/>
        <v>3149</v>
      </c>
      <c r="K112" s="7"/>
      <c r="L112" s="124">
        <f t="shared" si="22"/>
        <v>0.57808909009563869</v>
      </c>
      <c r="M112" s="27">
        <f t="shared" ca="1" si="15"/>
        <v>5.6331847925033986E-11</v>
      </c>
      <c r="N112" s="44"/>
      <c r="O112" s="44"/>
      <c r="P112" s="7"/>
      <c r="Q112" s="28">
        <f t="shared" ca="1" si="16"/>
        <v>-2231.3914806746384</v>
      </c>
      <c r="R112" s="27">
        <f t="shared" ca="1" si="17"/>
        <v>3127.6454623881214</v>
      </c>
      <c r="S112" s="7"/>
      <c r="T112" s="28">
        <f t="shared" ca="1" si="18"/>
        <v>0.57968819822442519</v>
      </c>
      <c r="U112" s="27">
        <f t="shared" ca="1" si="19"/>
        <v>0.81338757003557249</v>
      </c>
      <c r="V112" s="7"/>
      <c r="W112" s="28">
        <f t="shared" ca="1" si="20"/>
        <v>0.57809659555018356</v>
      </c>
      <c r="X112" s="27">
        <f t="shared" ca="1" si="24"/>
        <v>208.14128710299758</v>
      </c>
      <c r="Y112" s="7"/>
      <c r="Z112" s="28">
        <f t="shared" si="23"/>
        <v>208.1699999999999</v>
      </c>
      <c r="AA112" s="27">
        <f t="shared" si="21"/>
        <v>3.633251903876594</v>
      </c>
      <c r="AB112" s="7"/>
      <c r="AC112" s="28">
        <f t="shared" ca="1" si="13"/>
        <v>-2.8712897002321824E-2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12129</v>
      </c>
      <c r="D113" s="26">
        <v>14782</v>
      </c>
      <c r="E113" s="26">
        <v>14071</v>
      </c>
      <c r="F113" s="26">
        <v>11434</v>
      </c>
      <c r="G113" s="27"/>
      <c r="H113" s="7"/>
      <c r="I113" s="28">
        <f t="shared" si="14"/>
        <v>-1942</v>
      </c>
      <c r="J113" s="27">
        <f t="shared" si="14"/>
        <v>3348</v>
      </c>
      <c r="K113" s="7"/>
      <c r="L113" s="124">
        <f t="shared" si="22"/>
        <v>0.49816791553430489</v>
      </c>
      <c r="M113" s="27">
        <f t="shared" ca="1" si="15"/>
        <v>3.5134587243221548E-8</v>
      </c>
      <c r="N113" s="44"/>
      <c r="O113" s="44"/>
      <c r="P113" s="7"/>
      <c r="Q113" s="28">
        <f t="shared" ca="1" si="16"/>
        <v>-1923.3914806746384</v>
      </c>
      <c r="R113" s="27">
        <f t="shared" ca="1" si="17"/>
        <v>3326.6454623881214</v>
      </c>
      <c r="S113" s="7"/>
      <c r="T113" s="28">
        <f t="shared" ca="1" si="18"/>
        <v>0.49967356762310106</v>
      </c>
      <c r="U113" s="27">
        <f t="shared" ca="1" si="19"/>
        <v>0.86514027934473026</v>
      </c>
      <c r="V113" s="7"/>
      <c r="W113" s="28">
        <f t="shared" ca="1" si="20"/>
        <v>0.49798047331055789</v>
      </c>
      <c r="X113" s="27">
        <f t="shared" ca="1" si="24"/>
        <v>202.66386266949735</v>
      </c>
      <c r="Y113" s="7"/>
      <c r="Z113" s="28">
        <f t="shared" si="23"/>
        <v>202.71599999999989</v>
      </c>
      <c r="AA113" s="27">
        <f t="shared" si="21"/>
        <v>3.5380616464728236</v>
      </c>
      <c r="AB113" s="7"/>
      <c r="AC113" s="28">
        <f t="shared" ca="1" si="13"/>
        <v>-5.213733050254632E-2</v>
      </c>
      <c r="AD113" s="27"/>
      <c r="AE113" s="7"/>
    </row>
    <row r="114" spans="1:31" s="26" customFormat="1" x14ac:dyDescent="0.25">
      <c r="A114" s="26">
        <v>29</v>
      </c>
      <c r="B114" s="26">
        <v>-602</v>
      </c>
      <c r="C114" s="26">
        <v>12286</v>
      </c>
      <c r="D114" s="26">
        <v>14864</v>
      </c>
      <c r="E114" s="26">
        <v>13908</v>
      </c>
      <c r="F114" s="26">
        <v>11346</v>
      </c>
      <c r="G114" s="27"/>
      <c r="H114" s="7"/>
      <c r="I114" s="28">
        <f t="shared" si="14"/>
        <v>-1622</v>
      </c>
      <c r="J114" s="27">
        <f t="shared" si="14"/>
        <v>3518</v>
      </c>
      <c r="K114" s="7"/>
      <c r="L114" s="124">
        <f t="shared" si="22"/>
        <v>0.41430635155583306</v>
      </c>
      <c r="M114" s="27">
        <f t="shared" ca="1" si="15"/>
        <v>2.073056321297911E-7</v>
      </c>
      <c r="N114" s="44"/>
      <c r="O114" s="44"/>
      <c r="P114" s="7"/>
      <c r="Q114" s="28">
        <f t="shared" ca="1" si="16"/>
        <v>-1603.3914806746384</v>
      </c>
      <c r="R114" s="27">
        <f t="shared" ca="1" si="17"/>
        <v>3496.6454623881214</v>
      </c>
      <c r="S114" s="7"/>
      <c r="T114" s="28">
        <f t="shared" ca="1" si="18"/>
        <v>0.41654148388146556</v>
      </c>
      <c r="U114" s="27">
        <f t="shared" ca="1" si="19"/>
        <v>0.9093511365435083</v>
      </c>
      <c r="V114" s="7"/>
      <c r="W114" s="28">
        <f t="shared" ca="1" si="20"/>
        <v>0.41476165983835139</v>
      </c>
      <c r="X114" s="27">
        <f t="shared" ca="1" si="24"/>
        <v>197.25692046259564</v>
      </c>
      <c r="Y114" s="7"/>
      <c r="Z114" s="28">
        <f t="shared" si="23"/>
        <v>197.29799999999989</v>
      </c>
      <c r="AA114" s="27">
        <f t="shared" si="21"/>
        <v>3.4434997075997704</v>
      </c>
      <c r="AB114" s="7"/>
      <c r="AC114" s="28">
        <f t="shared" ca="1" si="13"/>
        <v>-4.1079537404243638E-2</v>
      </c>
      <c r="AD114" s="27"/>
      <c r="AE114" s="7"/>
    </row>
    <row r="115" spans="1:31" s="26" customFormat="1" x14ac:dyDescent="0.25">
      <c r="A115" s="26">
        <v>30</v>
      </c>
      <c r="B115" s="26">
        <v>-639</v>
      </c>
      <c r="C115" s="26">
        <v>12462</v>
      </c>
      <c r="D115" s="26">
        <v>14935</v>
      </c>
      <c r="E115" s="26">
        <v>13724</v>
      </c>
      <c r="F115" s="26">
        <v>11269</v>
      </c>
      <c r="G115" s="27"/>
      <c r="H115" s="7"/>
      <c r="I115" s="28">
        <f t="shared" si="14"/>
        <v>-1262</v>
      </c>
      <c r="J115" s="27">
        <f t="shared" si="14"/>
        <v>3666</v>
      </c>
      <c r="K115" s="7"/>
      <c r="L115" s="124">
        <f t="shared" si="22"/>
        <v>0.32125745171286102</v>
      </c>
      <c r="M115" s="27">
        <f t="shared" ca="1" si="15"/>
        <v>9.0121821533465354E-9</v>
      </c>
      <c r="N115" s="44"/>
      <c r="O115" s="44"/>
      <c r="P115" s="7"/>
      <c r="Q115" s="28">
        <f t="shared" ca="1" si="16"/>
        <v>-1243.3914806746384</v>
      </c>
      <c r="R115" s="27">
        <f t="shared" ca="1" si="17"/>
        <v>3644.6454623881214</v>
      </c>
      <c r="S115" s="7"/>
      <c r="T115" s="28">
        <f t="shared" ca="1" si="18"/>
        <v>0.32301788967212564</v>
      </c>
      <c r="U115" s="27">
        <f t="shared" ca="1" si="19"/>
        <v>0.94784058869303267</v>
      </c>
      <c r="V115" s="7"/>
      <c r="W115" s="28">
        <f t="shared" ca="1" si="20"/>
        <v>0.32116251919918237</v>
      </c>
      <c r="X115" s="27">
        <f t="shared" ca="1" si="24"/>
        <v>191.4570777675201</v>
      </c>
      <c r="Y115" s="7"/>
      <c r="Z115" s="28">
        <f t="shared" si="23"/>
        <v>191.54699999999988</v>
      </c>
      <c r="AA115" s="27">
        <f t="shared" si="21"/>
        <v>3.3431258223175764</v>
      </c>
      <c r="AB115" s="7"/>
      <c r="AC115" s="28">
        <f t="shared" ca="1" si="13"/>
        <v>-8.9922232479779041E-2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12645</v>
      </c>
      <c r="D116" s="26">
        <v>14985</v>
      </c>
      <c r="E116" s="26">
        <v>13535</v>
      </c>
      <c r="F116" s="26">
        <v>11217</v>
      </c>
      <c r="G116" s="27"/>
      <c r="H116" s="7"/>
      <c r="I116" s="28">
        <f t="shared" si="14"/>
        <v>-890</v>
      </c>
      <c r="J116" s="27">
        <f t="shared" si="14"/>
        <v>3768</v>
      </c>
      <c r="K116" s="7"/>
      <c r="L116" s="124">
        <f t="shared" si="22"/>
        <v>0.22543258988459683</v>
      </c>
      <c r="M116" s="27">
        <f t="shared" ca="1" si="15"/>
        <v>9.2784193479682391E-7</v>
      </c>
      <c r="N116" s="44"/>
      <c r="O116" s="44"/>
      <c r="P116" s="7"/>
      <c r="Q116" s="28">
        <f t="shared" ca="1" si="16"/>
        <v>-871.39148067463827</v>
      </c>
      <c r="R116" s="27">
        <f t="shared" ca="1" si="17"/>
        <v>3746.6454623881214</v>
      </c>
      <c r="S116" s="7"/>
      <c r="T116" s="28">
        <f t="shared" ca="1" si="18"/>
        <v>0.22637684232247432</v>
      </c>
      <c r="U116" s="27">
        <f t="shared" ca="1" si="19"/>
        <v>0.97436710301229956</v>
      </c>
      <c r="V116" s="7"/>
      <c r="W116" s="28">
        <f t="shared" ca="1" si="20"/>
        <v>0.22446934436304128</v>
      </c>
      <c r="X116" s="27">
        <f t="shared" ca="1" si="24"/>
        <v>185.71198960575759</v>
      </c>
      <c r="Y116" s="7"/>
      <c r="Z116" s="28">
        <f t="shared" si="23"/>
        <v>185.82299999999989</v>
      </c>
      <c r="AA116" s="27">
        <f t="shared" si="21"/>
        <v>3.2432231759334211</v>
      </c>
      <c r="AB116" s="7"/>
      <c r="AC116" s="28">
        <f t="shared" ca="1" si="13"/>
        <v>-0.11101039424229953</v>
      </c>
      <c r="AD116" s="27"/>
      <c r="AE116" s="7"/>
    </row>
    <row r="117" spans="1:31" s="26" customFormat="1" x14ac:dyDescent="0.25">
      <c r="A117" s="26">
        <v>32</v>
      </c>
      <c r="B117" s="26">
        <v>-638</v>
      </c>
      <c r="C117" s="26">
        <v>12843</v>
      </c>
      <c r="D117" s="26">
        <v>15028</v>
      </c>
      <c r="E117" s="26">
        <v>13354</v>
      </c>
      <c r="F117" s="26">
        <v>11186</v>
      </c>
      <c r="G117" s="27"/>
      <c r="H117" s="7"/>
      <c r="I117" s="28">
        <f t="shared" si="14"/>
        <v>-511</v>
      </c>
      <c r="J117" s="27">
        <f t="shared" si="14"/>
        <v>3842</v>
      </c>
      <c r="K117" s="7"/>
      <c r="L117" s="124">
        <f t="shared" si="22"/>
        <v>0.1270486895204134</v>
      </c>
      <c r="M117" s="27">
        <f t="shared" ca="1" si="15"/>
        <v>1.1594533697331147E-6</v>
      </c>
      <c r="N117" s="44"/>
      <c r="O117" s="44"/>
      <c r="P117" s="7"/>
      <c r="Q117" s="28">
        <f t="shared" ca="1" si="16"/>
        <v>-492.39148067463827</v>
      </c>
      <c r="R117" s="27">
        <f t="shared" ca="1" si="17"/>
        <v>3820.6454623881214</v>
      </c>
      <c r="S117" s="7"/>
      <c r="T117" s="28">
        <f t="shared" ca="1" si="18"/>
        <v>0.12791728064097477</v>
      </c>
      <c r="U117" s="27">
        <f t="shared" ca="1" si="19"/>
        <v>0.99361182908706169</v>
      </c>
      <c r="V117" s="7"/>
      <c r="W117" s="28">
        <f t="shared" ca="1" si="20"/>
        <v>0.12597191035562003</v>
      </c>
      <c r="X117" s="27">
        <f t="shared" ca="1" si="24"/>
        <v>179.9643610031726</v>
      </c>
      <c r="Y117" s="7"/>
      <c r="Z117" s="28">
        <f t="shared" si="23"/>
        <v>180.0809999999999</v>
      </c>
      <c r="AA117" s="27">
        <f t="shared" si="21"/>
        <v>3.1430063702839068</v>
      </c>
      <c r="AB117" s="7"/>
      <c r="AC117" s="28">
        <f t="shared" ca="1" si="13"/>
        <v>-0.11663899682730516</v>
      </c>
      <c r="AD117" s="27"/>
      <c r="AE117" s="7"/>
    </row>
    <row r="118" spans="1:31" s="26" customFormat="1" x14ac:dyDescent="0.25">
      <c r="A118" s="26">
        <v>33</v>
      </c>
      <c r="B118" s="26">
        <v>-625</v>
      </c>
      <c r="C118" s="26">
        <v>13028</v>
      </c>
      <c r="D118" s="26">
        <v>15039</v>
      </c>
      <c r="E118" s="26">
        <v>13164</v>
      </c>
      <c r="F118" s="26">
        <v>11170</v>
      </c>
      <c r="G118" s="27"/>
      <c r="H118" s="7"/>
      <c r="I118" s="28">
        <f t="shared" si="14"/>
        <v>-136</v>
      </c>
      <c r="J118" s="27">
        <f t="shared" si="14"/>
        <v>3869</v>
      </c>
      <c r="K118" s="7"/>
      <c r="L118" s="124">
        <f t="shared" si="22"/>
        <v>2.9426709508169661E-2</v>
      </c>
      <c r="M118" s="27">
        <f t="shared" ca="1" si="15"/>
        <v>7.9058054484971576E-7</v>
      </c>
      <c r="N118" s="44"/>
      <c r="O118" s="44"/>
      <c r="P118" s="7"/>
      <c r="Q118" s="28">
        <f t="shared" ca="1" si="16"/>
        <v>-117.39148067463827</v>
      </c>
      <c r="R118" s="27">
        <f t="shared" ca="1" si="17"/>
        <v>3847.6454623881214</v>
      </c>
      <c r="S118" s="7"/>
      <c r="T118" s="28">
        <f t="shared" ca="1" si="18"/>
        <v>3.0496870006245669E-2</v>
      </c>
      <c r="U118" s="27">
        <f t="shared" ca="1" si="19"/>
        <v>1.0006335534656912</v>
      </c>
      <c r="V118" s="7"/>
      <c r="W118" s="28">
        <f t="shared" ca="1" si="20"/>
        <v>2.8537563544421461E-2</v>
      </c>
      <c r="X118" s="27">
        <f t="shared" ca="1" si="24"/>
        <v>174.37245086721282</v>
      </c>
      <c r="Y118" s="7"/>
      <c r="Z118" s="28">
        <f t="shared" si="23"/>
        <v>174.4559999999999</v>
      </c>
      <c r="AA118" s="27">
        <f t="shared" si="21"/>
        <v>3.0448315998592257</v>
      </c>
      <c r="AB118" s="7"/>
      <c r="AC118" s="28">
        <f t="shared" ca="1" si="13"/>
        <v>-8.3549132787084091E-2</v>
      </c>
      <c r="AD118" s="27"/>
      <c r="AE118" s="7"/>
    </row>
    <row r="119" spans="1:31" s="26" customFormat="1" x14ac:dyDescent="0.25">
      <c r="A119" s="26">
        <v>34</v>
      </c>
      <c r="B119" s="26">
        <v>-627</v>
      </c>
      <c r="C119" s="26">
        <v>13224</v>
      </c>
      <c r="D119" s="26">
        <v>15042</v>
      </c>
      <c r="E119" s="26">
        <v>12979</v>
      </c>
      <c r="F119" s="26">
        <v>11176</v>
      </c>
      <c r="G119" s="27"/>
      <c r="H119" s="7"/>
      <c r="I119" s="28">
        <f t="shared" si="14"/>
        <v>245</v>
      </c>
      <c r="J119" s="27">
        <f t="shared" si="14"/>
        <v>3866</v>
      </c>
      <c r="K119" s="7"/>
      <c r="L119" s="124">
        <f t="shared" si="22"/>
        <v>-6.8791284715975828E-2</v>
      </c>
      <c r="M119" s="27">
        <f t="shared" ca="1" si="15"/>
        <v>2.7190393593951988E-6</v>
      </c>
      <c r="N119" s="44"/>
      <c r="O119" s="44"/>
      <c r="P119" s="7"/>
      <c r="Q119" s="28">
        <f t="shared" ca="1" si="16"/>
        <v>263.60851932536173</v>
      </c>
      <c r="R119" s="27">
        <f t="shared" ca="1" si="17"/>
        <v>3844.6454623881214</v>
      </c>
      <c r="S119" s="7"/>
      <c r="T119" s="28">
        <f t="shared" ca="1" si="18"/>
        <v>-6.8482267198639105E-2</v>
      </c>
      <c r="U119" s="27">
        <f t="shared" ca="1" si="19"/>
        <v>0.99985336186806573</v>
      </c>
      <c r="V119" s="7"/>
      <c r="W119" s="28">
        <f t="shared" ca="1" si="20"/>
        <v>-7.0440235703541923E-2</v>
      </c>
      <c r="X119" s="27">
        <f t="shared" ca="1" si="24"/>
        <v>168.70898517312287</v>
      </c>
      <c r="Y119" s="7"/>
      <c r="Z119" s="28">
        <f t="shared" si="23"/>
        <v>168.8129999999999</v>
      </c>
      <c r="AA119" s="27">
        <f t="shared" si="21"/>
        <v>2.9463426701691855</v>
      </c>
      <c r="AB119" s="7"/>
      <c r="AC119" s="28">
        <f t="shared" ca="1" si="13"/>
        <v>-0.10401482687703378</v>
      </c>
      <c r="AD119" s="27"/>
      <c r="AE119" s="7"/>
    </row>
    <row r="120" spans="1:31" s="26" customFormat="1" x14ac:dyDescent="0.25">
      <c r="A120" s="26">
        <v>35</v>
      </c>
      <c r="B120" s="26">
        <v>-609</v>
      </c>
      <c r="C120" s="26">
        <v>13401</v>
      </c>
      <c r="D120" s="26">
        <v>15015</v>
      </c>
      <c r="E120" s="26">
        <v>12790</v>
      </c>
      <c r="F120" s="26">
        <v>11194</v>
      </c>
      <c r="G120" s="27"/>
      <c r="H120" s="7"/>
      <c r="I120" s="28">
        <f t="shared" si="14"/>
        <v>611</v>
      </c>
      <c r="J120" s="27">
        <f t="shared" si="14"/>
        <v>3821</v>
      </c>
      <c r="K120" s="7"/>
      <c r="L120" s="124">
        <f t="shared" si="22"/>
        <v>-0.16355981371496314</v>
      </c>
      <c r="M120" s="27">
        <f t="shared" ca="1" si="15"/>
        <v>3.7636363562566091E-6</v>
      </c>
      <c r="N120" s="44"/>
      <c r="O120" s="44"/>
      <c r="P120" s="7"/>
      <c r="Q120" s="28">
        <f t="shared" ca="1" si="16"/>
        <v>629.60851932536173</v>
      </c>
      <c r="R120" s="27">
        <f t="shared" ca="1" si="17"/>
        <v>3799.6454623881214</v>
      </c>
      <c r="S120" s="7"/>
      <c r="T120" s="28">
        <f t="shared" ca="1" si="18"/>
        <v>-0.1635645879781347</v>
      </c>
      <c r="U120" s="27">
        <f t="shared" ca="1" si="19"/>
        <v>0.98815048790368332</v>
      </c>
      <c r="V120" s="7"/>
      <c r="W120" s="28">
        <f t="shared" ca="1" si="20"/>
        <v>-0.16549982308510974</v>
      </c>
      <c r="X120" s="27">
        <f t="shared" ca="1" si="24"/>
        <v>163.23094267024817</v>
      </c>
      <c r="Y120" s="7"/>
      <c r="Z120" s="28">
        <f t="shared" si="23"/>
        <v>163.33199999999991</v>
      </c>
      <c r="AA120" s="27">
        <f t="shared" si="21"/>
        <v>2.8506811738673767</v>
      </c>
      <c r="AB120" s="7"/>
      <c r="AC120" s="28">
        <f t="shared" ca="1" si="13"/>
        <v>-0.10105732975173964</v>
      </c>
      <c r="AD120" s="27"/>
      <c r="AE120" s="7"/>
    </row>
    <row r="121" spans="1:31" s="26" customFormat="1" x14ac:dyDescent="0.25">
      <c r="A121" s="26">
        <v>36</v>
      </c>
      <c r="B121" s="26">
        <v>-609</v>
      </c>
      <c r="C121" s="26">
        <v>13574</v>
      </c>
      <c r="D121" s="26">
        <v>14972</v>
      </c>
      <c r="E121" s="26">
        <v>12606</v>
      </c>
      <c r="F121" s="26">
        <v>11229</v>
      </c>
      <c r="G121" s="27"/>
      <c r="H121" s="7"/>
      <c r="I121" s="28">
        <f t="shared" si="14"/>
        <v>968</v>
      </c>
      <c r="J121" s="27">
        <f t="shared" si="14"/>
        <v>3743</v>
      </c>
      <c r="K121" s="7"/>
      <c r="L121" s="124">
        <f t="shared" si="22"/>
        <v>-0.25683245916353847</v>
      </c>
      <c r="M121" s="27">
        <f t="shared" ca="1" si="15"/>
        <v>1.8825270520190293E-6</v>
      </c>
      <c r="N121" s="44"/>
      <c r="O121" s="44"/>
      <c r="P121" s="7"/>
      <c r="Q121" s="28">
        <f t="shared" ca="1" si="16"/>
        <v>986.60851932536173</v>
      </c>
      <c r="R121" s="27">
        <f t="shared" ca="1" si="17"/>
        <v>3721.6454623881214</v>
      </c>
      <c r="S121" s="7"/>
      <c r="T121" s="28">
        <f t="shared" ca="1" si="18"/>
        <v>-0.25630881890239682</v>
      </c>
      <c r="U121" s="27">
        <f t="shared" ca="1" si="19"/>
        <v>0.96786550636542035</v>
      </c>
      <c r="V121" s="7"/>
      <c r="W121" s="28">
        <f t="shared" ca="1" si="20"/>
        <v>-0.25820451129520805</v>
      </c>
      <c r="X121" s="27">
        <f t="shared" ca="1" si="24"/>
        <v>157.8015139269628</v>
      </c>
      <c r="Y121" s="7"/>
      <c r="Z121" s="28">
        <f t="shared" si="23"/>
        <v>157.85099999999991</v>
      </c>
      <c r="AA121" s="27">
        <f t="shared" si="21"/>
        <v>2.7550196775655675</v>
      </c>
      <c r="AB121" s="7"/>
      <c r="AC121" s="28">
        <f t="shared" ca="1" si="13"/>
        <v>-4.948607303711583E-2</v>
      </c>
      <c r="AD121" s="27"/>
      <c r="AE121" s="7"/>
    </row>
    <row r="122" spans="1:31" s="26" customFormat="1" x14ac:dyDescent="0.25">
      <c r="A122" s="26">
        <v>37</v>
      </c>
      <c r="B122" s="26">
        <v>-624</v>
      </c>
      <c r="C122" s="26">
        <v>13758</v>
      </c>
      <c r="D122" s="26">
        <v>14914</v>
      </c>
      <c r="E122" s="26">
        <v>12430</v>
      </c>
      <c r="F122" s="26">
        <v>11287</v>
      </c>
      <c r="G122" s="27"/>
      <c r="H122" s="7"/>
      <c r="I122" s="28">
        <f t="shared" si="14"/>
        <v>1328</v>
      </c>
      <c r="J122" s="27">
        <f t="shared" si="14"/>
        <v>3627</v>
      </c>
      <c r="K122" s="7"/>
      <c r="L122" s="124">
        <f t="shared" si="22"/>
        <v>-0.34995897577217067</v>
      </c>
      <c r="M122" s="27">
        <f t="shared" ca="1" si="15"/>
        <v>2.9249122775952254E-6</v>
      </c>
      <c r="N122" s="44"/>
      <c r="O122" s="44"/>
      <c r="P122" s="7"/>
      <c r="Q122" s="28">
        <f t="shared" ca="1" si="16"/>
        <v>1346.6085193253616</v>
      </c>
      <c r="R122" s="27">
        <f t="shared" ca="1" si="17"/>
        <v>3605.6454623881214</v>
      </c>
      <c r="S122" s="7"/>
      <c r="T122" s="28">
        <f t="shared" ca="1" si="18"/>
        <v>-0.34983241311173674</v>
      </c>
      <c r="U122" s="27">
        <f t="shared" ca="1" si="19"/>
        <v>0.93769809792390124</v>
      </c>
      <c r="V122" s="7"/>
      <c r="W122" s="28">
        <f t="shared" ca="1" si="20"/>
        <v>-0.35166921326374756</v>
      </c>
      <c r="X122" s="27">
        <f t="shared" ca="1" si="24"/>
        <v>152.18106471203964</v>
      </c>
      <c r="Y122" s="7"/>
      <c r="Z122" s="28">
        <f t="shared" si="23"/>
        <v>152.2349999999999</v>
      </c>
      <c r="AA122" s="27">
        <f t="shared" si="21"/>
        <v>2.6570019867735657</v>
      </c>
      <c r="AB122" s="7"/>
      <c r="AC122" s="28">
        <f t="shared" ca="1" si="13"/>
        <v>-5.3935287960257483E-2</v>
      </c>
      <c r="AD122" s="27"/>
      <c r="AE122" s="7"/>
    </row>
    <row r="123" spans="1:31" s="26" customFormat="1" x14ac:dyDescent="0.25">
      <c r="A123" s="26">
        <v>38</v>
      </c>
      <c r="B123" s="26">
        <v>-616</v>
      </c>
      <c r="C123" s="26">
        <v>13928</v>
      </c>
      <c r="D123" s="26">
        <v>14841</v>
      </c>
      <c r="E123" s="26">
        <v>12256</v>
      </c>
      <c r="F123" s="26">
        <v>11360</v>
      </c>
      <c r="G123" s="27"/>
      <c r="H123" s="7"/>
      <c r="I123" s="28">
        <f t="shared" si="14"/>
        <v>1672</v>
      </c>
      <c r="J123" s="27">
        <f t="shared" si="14"/>
        <v>3481</v>
      </c>
      <c r="K123" s="7"/>
      <c r="L123" s="124">
        <f t="shared" si="22"/>
        <v>-0.43859958662377257</v>
      </c>
      <c r="M123" s="27">
        <f t="shared" ca="1" si="15"/>
        <v>5.5811195928736812E-6</v>
      </c>
      <c r="N123" s="44"/>
      <c r="O123" s="44"/>
      <c r="P123" s="7"/>
      <c r="Q123" s="28">
        <f t="shared" ca="1" si="16"/>
        <v>1690.6085193253616</v>
      </c>
      <c r="R123" s="27">
        <f t="shared" ca="1" si="17"/>
        <v>3459.6454623881214</v>
      </c>
      <c r="S123" s="7"/>
      <c r="T123" s="28">
        <f t="shared" ca="1" si="18"/>
        <v>-0.43919940313399491</v>
      </c>
      <c r="U123" s="27">
        <f t="shared" ca="1" si="19"/>
        <v>0.89972877350612723</v>
      </c>
      <c r="V123" s="7"/>
      <c r="W123" s="28">
        <f t="shared" ca="1" si="20"/>
        <v>-0.4409620259548187</v>
      </c>
      <c r="X123" s="27">
        <f t="shared" ca="1" si="24"/>
        <v>146.6291185222704</v>
      </c>
      <c r="Y123" s="7"/>
      <c r="Z123" s="28">
        <f t="shared" si="23"/>
        <v>146.69099999999989</v>
      </c>
      <c r="AA123" s="27">
        <f t="shared" si="21"/>
        <v>2.560240933043</v>
      </c>
      <c r="AB123" s="7"/>
      <c r="AC123" s="28">
        <f t="shared" ca="1" si="13"/>
        <v>-6.1881477729485823E-2</v>
      </c>
      <c r="AD123" s="27"/>
      <c r="AE123" s="7"/>
    </row>
    <row r="124" spans="1:31" s="26" customFormat="1" x14ac:dyDescent="0.25">
      <c r="A124" s="26">
        <v>39</v>
      </c>
      <c r="B124" s="26">
        <v>-633</v>
      </c>
      <c r="C124" s="26">
        <v>14104</v>
      </c>
      <c r="D124" s="26">
        <v>14750</v>
      </c>
      <c r="E124" s="26">
        <v>12092</v>
      </c>
      <c r="F124" s="26">
        <v>11459</v>
      </c>
      <c r="G124" s="27"/>
      <c r="H124" s="7"/>
      <c r="I124" s="28">
        <f t="shared" si="14"/>
        <v>2012</v>
      </c>
      <c r="J124" s="27">
        <f t="shared" si="14"/>
        <v>3291</v>
      </c>
      <c r="K124" s="7"/>
      <c r="L124" s="124">
        <f t="shared" si="22"/>
        <v>-0.52540355181119658</v>
      </c>
      <c r="M124" s="27">
        <f t="shared" ca="1" si="15"/>
        <v>1.4362033392164334E-5</v>
      </c>
      <c r="N124" s="44"/>
      <c r="O124" s="44"/>
      <c r="P124" s="7"/>
      <c r="Q124" s="28">
        <f t="shared" ca="1" si="16"/>
        <v>2030.6085193253616</v>
      </c>
      <c r="R124" s="27">
        <f t="shared" ca="1" si="17"/>
        <v>3269.6454623881214</v>
      </c>
      <c r="S124" s="7"/>
      <c r="T124" s="28">
        <f t="shared" ca="1" si="18"/>
        <v>-0.52752724210948265</v>
      </c>
      <c r="U124" s="27">
        <f t="shared" ca="1" si="19"/>
        <v>0.85031663898984589</v>
      </c>
      <c r="V124" s="7"/>
      <c r="W124" s="28">
        <f t="shared" ca="1" si="20"/>
        <v>-0.52919327916183334</v>
      </c>
      <c r="X124" s="27">
        <f t="shared" ca="1" si="24"/>
        <v>140.84283992638314</v>
      </c>
      <c r="Y124" s="7"/>
      <c r="Z124" s="28">
        <f t="shared" si="23"/>
        <v>140.99399999999989</v>
      </c>
      <c r="AA124" s="27">
        <f t="shared" si="21"/>
        <v>2.4608095255568831</v>
      </c>
      <c r="AB124" s="7"/>
      <c r="AC124" s="28">
        <f t="shared" ca="1" si="13"/>
        <v>-0.15116007361675088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14258</v>
      </c>
      <c r="D125" s="26">
        <v>14639</v>
      </c>
      <c r="E125" s="26">
        <v>11933</v>
      </c>
      <c r="F125" s="26">
        <v>11565</v>
      </c>
      <c r="G125" s="27"/>
      <c r="H125" s="7"/>
      <c r="I125" s="28">
        <f t="shared" si="14"/>
        <v>2325</v>
      </c>
      <c r="J125" s="27">
        <f t="shared" si="14"/>
        <v>3074</v>
      </c>
      <c r="K125" s="7"/>
      <c r="L125" s="124">
        <f t="shared" si="22"/>
        <v>-0.60726550347895247</v>
      </c>
      <c r="M125" s="27">
        <f t="shared" ca="1" si="15"/>
        <v>9.8031388793517062E-6</v>
      </c>
      <c r="N125" s="44"/>
      <c r="O125" s="44"/>
      <c r="P125" s="7"/>
      <c r="Q125" s="28">
        <f t="shared" ca="1" si="16"/>
        <v>2343.6085193253616</v>
      </c>
      <c r="R125" s="27">
        <f t="shared" ca="1" si="17"/>
        <v>3052.6454623881214</v>
      </c>
      <c r="S125" s="7"/>
      <c r="T125" s="28">
        <f t="shared" ca="1" si="18"/>
        <v>-0.60884081151926983</v>
      </c>
      <c r="U125" s="27">
        <f t="shared" ca="1" si="19"/>
        <v>0.79388278009493507</v>
      </c>
      <c r="V125" s="7"/>
      <c r="W125" s="28">
        <f t="shared" ca="1" si="20"/>
        <v>-0.61039649994642919</v>
      </c>
      <c r="X125" s="27">
        <f t="shared" ca="1" si="24"/>
        <v>135.18306906818214</v>
      </c>
      <c r="Y125" s="7"/>
      <c r="Z125" s="28">
        <f t="shared" si="23"/>
        <v>135.27899999999988</v>
      </c>
      <c r="AA125" s="27">
        <f t="shared" si="21"/>
        <v>2.3610639588054068</v>
      </c>
      <c r="AB125" s="7"/>
      <c r="AC125" s="28">
        <f t="shared" ca="1" si="13"/>
        <v>-9.5930931817747478E-2</v>
      </c>
      <c r="AD125" s="27"/>
      <c r="AE125" s="7"/>
    </row>
    <row r="126" spans="1:31" s="26" customFormat="1" x14ac:dyDescent="0.25">
      <c r="A126" s="26">
        <v>41</v>
      </c>
      <c r="B126" s="26">
        <v>-636</v>
      </c>
      <c r="C126" s="26">
        <v>14406</v>
      </c>
      <c r="D126" s="26">
        <v>14518</v>
      </c>
      <c r="E126" s="26">
        <v>11788</v>
      </c>
      <c r="F126" s="26">
        <v>11691</v>
      </c>
      <c r="G126" s="27"/>
      <c r="H126" s="7"/>
      <c r="I126" s="28">
        <f t="shared" si="14"/>
        <v>2618</v>
      </c>
      <c r="J126" s="27">
        <f t="shared" si="14"/>
        <v>2827</v>
      </c>
      <c r="K126" s="7"/>
      <c r="L126" s="124">
        <f t="shared" si="22"/>
        <v>-0.6832042356759882</v>
      </c>
      <c r="M126" s="27">
        <f t="shared" ca="1" si="15"/>
        <v>1.0140675555530959E-5</v>
      </c>
      <c r="N126" s="44"/>
      <c r="O126" s="44"/>
      <c r="P126" s="7"/>
      <c r="Q126" s="28">
        <f t="shared" ca="1" si="16"/>
        <v>2636.6085193253616</v>
      </c>
      <c r="R126" s="27">
        <f t="shared" ca="1" si="17"/>
        <v>2805.6454623881214</v>
      </c>
      <c r="S126" s="7"/>
      <c r="T126" s="28">
        <f t="shared" ca="1" si="18"/>
        <v>-0.68495862569520483</v>
      </c>
      <c r="U126" s="27">
        <f t="shared" ca="1" si="19"/>
        <v>0.72964700522376935</v>
      </c>
      <c r="V126" s="7"/>
      <c r="W126" s="28">
        <f t="shared" ca="1" si="20"/>
        <v>-0.68638867841460527</v>
      </c>
      <c r="X126" s="27">
        <f t="shared" ca="1" si="24"/>
        <v>129.48862560782334</v>
      </c>
      <c r="Y126" s="7"/>
      <c r="Z126" s="28">
        <f t="shared" si="23"/>
        <v>129.55499999999989</v>
      </c>
      <c r="AA126" s="27">
        <f t="shared" si="21"/>
        <v>2.2611613124212515</v>
      </c>
      <c r="AB126" s="7"/>
      <c r="AC126" s="28">
        <f t="shared" ca="1" si="13"/>
        <v>-6.637439217655583E-2</v>
      </c>
      <c r="AD126" s="27"/>
      <c r="AE126" s="7"/>
    </row>
    <row r="127" spans="1:31" s="26" customFormat="1" x14ac:dyDescent="0.25">
      <c r="A127" s="26">
        <v>42</v>
      </c>
      <c r="B127" s="26">
        <v>-617</v>
      </c>
      <c r="C127" s="26">
        <v>14543</v>
      </c>
      <c r="D127" s="26">
        <v>14382</v>
      </c>
      <c r="E127" s="26">
        <v>11659</v>
      </c>
      <c r="F127" s="26">
        <v>11829</v>
      </c>
      <c r="G127" s="27"/>
      <c r="H127" s="7"/>
      <c r="I127" s="28">
        <f t="shared" si="14"/>
        <v>2884</v>
      </c>
      <c r="J127" s="27">
        <f t="shared" si="14"/>
        <v>2553</v>
      </c>
      <c r="K127" s="7"/>
      <c r="L127" s="124">
        <f t="shared" si="22"/>
        <v>-0.75036956939080368</v>
      </c>
      <c r="M127" s="27">
        <f t="shared" ca="1" si="15"/>
        <v>2.4832831088283156E-5</v>
      </c>
      <c r="N127" s="44"/>
      <c r="O127" s="44"/>
      <c r="P127" s="7"/>
      <c r="Q127" s="28">
        <f t="shared" ca="1" si="16"/>
        <v>2902.6085193253616</v>
      </c>
      <c r="R127" s="27">
        <f t="shared" ca="1" si="17"/>
        <v>2531.6454623881214</v>
      </c>
      <c r="S127" s="7"/>
      <c r="T127" s="28">
        <f t="shared" ca="1" si="18"/>
        <v>-0.75406217030543932</v>
      </c>
      <c r="U127" s="27">
        <f t="shared" ca="1" si="19"/>
        <v>0.65838950597397417</v>
      </c>
      <c r="V127" s="7"/>
      <c r="W127" s="28">
        <f t="shared" ca="1" si="20"/>
        <v>-0.75535282446036245</v>
      </c>
      <c r="X127" s="27">
        <f t="shared" ca="1" si="24"/>
        <v>123.81528750698271</v>
      </c>
      <c r="Y127" s="7"/>
      <c r="Z127" s="28">
        <f t="shared" si="23"/>
        <v>124.0019999999999</v>
      </c>
      <c r="AA127" s="27">
        <f t="shared" si="21"/>
        <v>2.1642431790580066</v>
      </c>
      <c r="AB127" s="7"/>
      <c r="AC127" s="28">
        <f t="shared" ca="1" si="13"/>
        <v>-0.18671249301718262</v>
      </c>
      <c r="AD127" s="27"/>
      <c r="AE127" s="7"/>
    </row>
    <row r="128" spans="1:31" s="26" customFormat="1" x14ac:dyDescent="0.25">
      <c r="A128" s="26">
        <v>43</v>
      </c>
      <c r="B128" s="26">
        <v>-626</v>
      </c>
      <c r="C128" s="26">
        <v>14658</v>
      </c>
      <c r="D128" s="26">
        <v>14235</v>
      </c>
      <c r="E128" s="26">
        <v>11543</v>
      </c>
      <c r="F128" s="26">
        <v>11979</v>
      </c>
      <c r="G128" s="27"/>
      <c r="H128" s="7"/>
      <c r="I128" s="28">
        <f t="shared" si="14"/>
        <v>3115</v>
      </c>
      <c r="J128" s="27">
        <f t="shared" si="14"/>
        <v>2256</v>
      </c>
      <c r="K128" s="7"/>
      <c r="L128" s="124">
        <f t="shared" si="22"/>
        <v>-0.81131331706566001</v>
      </c>
      <c r="M128" s="27">
        <f t="shared" ca="1" si="15"/>
        <v>1.5204945159652657E-5</v>
      </c>
      <c r="N128" s="44"/>
      <c r="O128" s="44"/>
      <c r="P128" s="7"/>
      <c r="Q128" s="28">
        <f t="shared" ca="1" si="16"/>
        <v>3133.6085193253616</v>
      </c>
      <c r="R128" s="27">
        <f t="shared" ca="1" si="17"/>
        <v>2234.6454623881214</v>
      </c>
      <c r="S128" s="7"/>
      <c r="T128" s="28">
        <f t="shared" ca="1" si="18"/>
        <v>-0.81407314325643254</v>
      </c>
      <c r="U128" s="27">
        <f t="shared" ca="1" si="19"/>
        <v>0.58115053780905024</v>
      </c>
      <c r="V128" s="7"/>
      <c r="W128" s="28">
        <f t="shared" ca="1" si="20"/>
        <v>-0.81521266895535305</v>
      </c>
      <c r="X128" s="27">
        <f t="shared" ca="1" si="24"/>
        <v>118.22323841285049</v>
      </c>
      <c r="Y128" s="7"/>
      <c r="Z128" s="28">
        <f t="shared" si="23"/>
        <v>118.3679999999999</v>
      </c>
      <c r="AA128" s="27">
        <f t="shared" si="21"/>
        <v>2.0659113290006461</v>
      </c>
      <c r="AB128" s="7"/>
      <c r="AC128" s="28">
        <f t="shared" ca="1" si="13"/>
        <v>-0.14476158714940368</v>
      </c>
      <c r="AD128" s="27"/>
      <c r="AE128" s="7"/>
    </row>
    <row r="129" spans="1:31" s="26" customFormat="1" x14ac:dyDescent="0.25">
      <c r="A129" s="26">
        <v>44</v>
      </c>
      <c r="B129" s="26">
        <v>-598</v>
      </c>
      <c r="C129" s="26">
        <v>14755</v>
      </c>
      <c r="D129" s="26">
        <v>14085</v>
      </c>
      <c r="E129" s="26">
        <v>11446</v>
      </c>
      <c r="F129" s="26">
        <v>12132</v>
      </c>
      <c r="G129" s="27"/>
      <c r="H129" s="7"/>
      <c r="I129" s="28">
        <f t="shared" si="14"/>
        <v>3309</v>
      </c>
      <c r="J129" s="27">
        <f t="shared" si="14"/>
        <v>1953</v>
      </c>
      <c r="K129" s="7"/>
      <c r="L129" s="124">
        <f t="shared" si="22"/>
        <v>-0.8622174673609061</v>
      </c>
      <c r="M129" s="27">
        <f t="shared" ca="1" si="15"/>
        <v>1.0496466385733739E-5</v>
      </c>
      <c r="N129" s="44"/>
      <c r="O129" s="44"/>
      <c r="P129" s="7"/>
      <c r="Q129" s="28">
        <f t="shared" ca="1" si="16"/>
        <v>3327.6085193253616</v>
      </c>
      <c r="R129" s="27">
        <f t="shared" ca="1" si="17"/>
        <v>1931.6454623881214</v>
      </c>
      <c r="S129" s="7"/>
      <c r="T129" s="28">
        <f t="shared" ca="1" si="18"/>
        <v>-0.86447196902479906</v>
      </c>
      <c r="U129" s="27">
        <f t="shared" ca="1" si="19"/>
        <v>0.50235118644887522</v>
      </c>
      <c r="V129" s="7"/>
      <c r="W129" s="28">
        <f t="shared" ca="1" si="20"/>
        <v>-0.86545729241570979</v>
      </c>
      <c r="X129" s="27">
        <f t="shared" ca="1" si="24"/>
        <v>112.87169605325653</v>
      </c>
      <c r="Y129" s="7"/>
      <c r="Z129" s="28">
        <f t="shared" si="23"/>
        <v>112.98599999999989</v>
      </c>
      <c r="AA129" s="27">
        <f t="shared" si="21"/>
        <v>1.9719777086583112</v>
      </c>
      <c r="AB129" s="7"/>
      <c r="AC129" s="28">
        <f t="shared" ca="1" si="13"/>
        <v>-0.11430394674336242</v>
      </c>
      <c r="AD129" s="27"/>
      <c r="AE129" s="7"/>
    </row>
    <row r="130" spans="1:31" s="26" customFormat="1" x14ac:dyDescent="0.25">
      <c r="A130" s="26">
        <v>45</v>
      </c>
      <c r="B130" s="26">
        <v>-615</v>
      </c>
      <c r="C130" s="26">
        <v>14840</v>
      </c>
      <c r="D130" s="26">
        <v>13912</v>
      </c>
      <c r="E130" s="26">
        <v>11358</v>
      </c>
      <c r="F130" s="26">
        <v>12291</v>
      </c>
      <c r="G130" s="27"/>
      <c r="H130" s="7"/>
      <c r="I130" s="28">
        <f t="shared" si="14"/>
        <v>3482</v>
      </c>
      <c r="J130" s="27">
        <f t="shared" si="14"/>
        <v>1621</v>
      </c>
      <c r="K130" s="7"/>
      <c r="L130" s="124">
        <f t="shared" si="22"/>
        <v>-0.90663450410317448</v>
      </c>
      <c r="M130" s="27">
        <f t="shared" ca="1" si="15"/>
        <v>1.2939059591258683E-5</v>
      </c>
      <c r="N130" s="44"/>
      <c r="O130" s="44"/>
      <c r="P130" s="7"/>
      <c r="Q130" s="28">
        <f t="shared" ca="1" si="16"/>
        <v>3500.6085193253616</v>
      </c>
      <c r="R130" s="27">
        <f t="shared" ca="1" si="17"/>
        <v>1599.6454623881214</v>
      </c>
      <c r="S130" s="7"/>
      <c r="T130" s="28">
        <f t="shared" ca="1" si="18"/>
        <v>-0.90941525179762073</v>
      </c>
      <c r="U130" s="27">
        <f t="shared" ca="1" si="19"/>
        <v>0.41600998297832054</v>
      </c>
      <c r="V130" s="7"/>
      <c r="W130" s="28">
        <f t="shared" ca="1" si="20"/>
        <v>-0.91023159453729741</v>
      </c>
      <c r="X130" s="27">
        <f t="shared" ca="1" si="24"/>
        <v>107.3010255852011</v>
      </c>
      <c r="Y130" s="7"/>
      <c r="Z130" s="28">
        <f t="shared" si="23"/>
        <v>107.45099999999989</v>
      </c>
      <c r="AA130" s="27">
        <f t="shared" si="21"/>
        <v>1.8753737345604251</v>
      </c>
      <c r="AB130" s="7"/>
      <c r="AC130" s="28">
        <f t="shared" ca="1" si="13"/>
        <v>-0.14997441479879114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14914</v>
      </c>
      <c r="D131" s="26">
        <v>13738</v>
      </c>
      <c r="E131" s="26">
        <v>11288</v>
      </c>
      <c r="F131" s="26">
        <v>12468</v>
      </c>
      <c r="G131" s="27"/>
      <c r="H131" s="7"/>
      <c r="I131" s="28">
        <f t="shared" si="14"/>
        <v>3626</v>
      </c>
      <c r="J131" s="27">
        <f t="shared" si="14"/>
        <v>1270</v>
      </c>
      <c r="K131" s="7"/>
      <c r="L131" s="124">
        <f t="shared" si="22"/>
        <v>-0.94346679399493805</v>
      </c>
      <c r="M131" s="27">
        <f t="shared" ca="1" si="15"/>
        <v>1.5964560615281176E-5</v>
      </c>
      <c r="N131" s="44"/>
      <c r="O131" s="44"/>
      <c r="P131" s="7"/>
      <c r="Q131" s="28">
        <f t="shared" ca="1" si="16"/>
        <v>3644.6085193253616</v>
      </c>
      <c r="R131" s="27">
        <f t="shared" ca="1" si="17"/>
        <v>1248.6454623881214</v>
      </c>
      <c r="S131" s="7"/>
      <c r="T131" s="28">
        <f t="shared" ca="1" si="18"/>
        <v>-0.94682468948135667</v>
      </c>
      <c r="U131" s="27">
        <f t="shared" ca="1" si="19"/>
        <v>0.32472756605613762</v>
      </c>
      <c r="V131" s="7"/>
      <c r="W131" s="28">
        <f t="shared" ca="1" si="20"/>
        <v>-0.94746236161610042</v>
      </c>
      <c r="X131" s="27">
        <f t="shared" ca="1" si="24"/>
        <v>101.65717779687185</v>
      </c>
      <c r="Y131" s="7"/>
      <c r="Z131" s="28">
        <f t="shared" si="23"/>
        <v>101.76299999999989</v>
      </c>
      <c r="AA131" s="27">
        <f t="shared" si="21"/>
        <v>1.7760994067069877</v>
      </c>
      <c r="AB131" s="7"/>
      <c r="AC131" s="28">
        <f t="shared" ca="1" si="13"/>
        <v>-0.10582220312804225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14967</v>
      </c>
      <c r="D132" s="26">
        <v>13558</v>
      </c>
      <c r="E132" s="26">
        <v>11239</v>
      </c>
      <c r="F132" s="26">
        <v>12658</v>
      </c>
      <c r="G132" s="27"/>
      <c r="H132" s="7"/>
      <c r="I132" s="28">
        <f t="shared" si="14"/>
        <v>3728</v>
      </c>
      <c r="J132" s="27">
        <f t="shared" si="14"/>
        <v>900</v>
      </c>
      <c r="K132" s="7"/>
      <c r="L132" s="124">
        <f t="shared" si="22"/>
        <v>-0.97125943275823512</v>
      </c>
      <c r="M132" s="27">
        <f t="shared" ca="1" si="15"/>
        <v>6.3147343453876974E-6</v>
      </c>
      <c r="N132" s="44"/>
      <c r="O132" s="44"/>
      <c r="P132" s="7"/>
      <c r="Q132" s="28">
        <f t="shared" ca="1" si="16"/>
        <v>3746.6085193253616</v>
      </c>
      <c r="R132" s="27">
        <f t="shared" ca="1" si="17"/>
        <v>878.64546238812147</v>
      </c>
      <c r="S132" s="7"/>
      <c r="T132" s="28">
        <f t="shared" ca="1" si="18"/>
        <v>-0.97332304117400303</v>
      </c>
      <c r="U132" s="27">
        <f t="shared" ca="1" si="19"/>
        <v>0.22850393568232666</v>
      </c>
      <c r="V132" s="7"/>
      <c r="W132" s="28">
        <f t="shared" ca="1" si="20"/>
        <v>-0.97377234627552689</v>
      </c>
      <c r="X132" s="27">
        <f t="shared" ca="1" si="24"/>
        <v>95.944853014145338</v>
      </c>
      <c r="Y132" s="7"/>
      <c r="Z132" s="28">
        <f t="shared" si="23"/>
        <v>96.011999999999887</v>
      </c>
      <c r="AA132" s="27">
        <f t="shared" si="21"/>
        <v>1.6757255214247935</v>
      </c>
      <c r="AB132" s="7"/>
      <c r="AC132" s="28">
        <f t="shared" ca="1" si="13"/>
        <v>-6.7146985854549257E-2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15008</v>
      </c>
      <c r="D133" s="26">
        <v>13366</v>
      </c>
      <c r="E133" s="26">
        <v>11209</v>
      </c>
      <c r="F133" s="26">
        <v>12842</v>
      </c>
      <c r="G133" s="27"/>
      <c r="H133" s="7"/>
      <c r="I133" s="28">
        <f t="shared" si="14"/>
        <v>3799</v>
      </c>
      <c r="J133" s="27">
        <f t="shared" si="14"/>
        <v>524</v>
      </c>
      <c r="K133" s="7"/>
      <c r="L133" s="124">
        <f t="shared" si="22"/>
        <v>-0.98908903691168559</v>
      </c>
      <c r="M133" s="27">
        <f t="shared" ca="1" si="15"/>
        <v>8.624809200423139E-6</v>
      </c>
      <c r="N133" s="44"/>
      <c r="O133" s="44"/>
      <c r="P133" s="7"/>
      <c r="Q133" s="28">
        <f t="shared" ca="1" si="16"/>
        <v>3817.6085193253616</v>
      </c>
      <c r="R133" s="27">
        <f t="shared" ca="1" si="17"/>
        <v>502.64546238812142</v>
      </c>
      <c r="S133" s="7"/>
      <c r="T133" s="28">
        <f t="shared" ca="1" si="18"/>
        <v>-0.99176797225417834</v>
      </c>
      <c r="U133" s="27">
        <f t="shared" ca="1" si="19"/>
        <v>0.13071992211326464</v>
      </c>
      <c r="V133" s="7"/>
      <c r="W133" s="28">
        <f t="shared" ca="1" si="20"/>
        <v>-0.99202583945874645</v>
      </c>
      <c r="X133" s="27">
        <f t="shared" ca="1" si="24"/>
        <v>90.245503021087529</v>
      </c>
      <c r="Y133" s="7"/>
      <c r="Z133" s="28">
        <f t="shared" si="23"/>
        <v>90.341999999999885</v>
      </c>
      <c r="AA133" s="27">
        <f t="shared" si="21"/>
        <v>1.5767653528367154</v>
      </c>
      <c r="AB133" s="7"/>
      <c r="AC133" s="28">
        <f t="shared" ca="1" si="13"/>
        <v>-9.6496978912355758E-2</v>
      </c>
      <c r="AD133" s="27"/>
      <c r="AE133" s="7"/>
    </row>
    <row r="134" spans="1:31" s="26" customFormat="1" x14ac:dyDescent="0.25">
      <c r="A134" s="26">
        <v>49</v>
      </c>
      <c r="B134" s="26">
        <v>-631</v>
      </c>
      <c r="C134" s="26">
        <v>15019</v>
      </c>
      <c r="D134" s="26">
        <v>13177</v>
      </c>
      <c r="E134" s="26">
        <v>11191</v>
      </c>
      <c r="F134" s="26">
        <v>13031</v>
      </c>
      <c r="G134" s="27"/>
      <c r="H134" s="7"/>
      <c r="I134" s="28">
        <f t="shared" si="14"/>
        <v>3828</v>
      </c>
      <c r="J134" s="27">
        <f t="shared" si="14"/>
        <v>146</v>
      </c>
      <c r="K134" s="7"/>
      <c r="L134" s="124">
        <f t="shared" si="22"/>
        <v>-0.99724447705498498</v>
      </c>
      <c r="M134" s="27">
        <f t="shared" ca="1" si="15"/>
        <v>4.50598351563255E-6</v>
      </c>
      <c r="N134" s="44"/>
      <c r="O134" s="44"/>
      <c r="P134" s="7"/>
      <c r="Q134" s="28">
        <f t="shared" ca="1" si="16"/>
        <v>3846.6085193253616</v>
      </c>
      <c r="R134" s="27">
        <f t="shared" ca="1" si="17"/>
        <v>124.64546238812143</v>
      </c>
      <c r="S134" s="7"/>
      <c r="T134" s="28">
        <f t="shared" ca="1" si="18"/>
        <v>-0.99930181734326406</v>
      </c>
      <c r="U134" s="27">
        <f t="shared" ca="1" si="19"/>
        <v>3.2415780812452319E-2</v>
      </c>
      <c r="V134" s="7"/>
      <c r="W134" s="28">
        <f t="shared" ca="1" si="20"/>
        <v>-0.99936720725819794</v>
      </c>
      <c r="X134" s="27">
        <f t="shared" ca="1" si="24"/>
        <v>84.596659073713113</v>
      </c>
      <c r="Y134" s="7"/>
      <c r="Z134" s="28">
        <f t="shared" si="23"/>
        <v>84.662999999999883</v>
      </c>
      <c r="AA134" s="27">
        <f t="shared" si="21"/>
        <v>1.4776481046159571</v>
      </c>
      <c r="AB134" s="7"/>
      <c r="AC134" s="28">
        <f t="shared" ca="1" si="13"/>
        <v>-6.6340926286770241E-2</v>
      </c>
      <c r="AD134" s="27"/>
      <c r="AE134" s="7"/>
    </row>
    <row r="135" spans="1:31" s="26" customFormat="1" x14ac:dyDescent="0.25">
      <c r="A135" s="26">
        <v>50</v>
      </c>
      <c r="B135" s="26">
        <v>-618</v>
      </c>
      <c r="C135" s="26">
        <v>15022</v>
      </c>
      <c r="D135" s="26">
        <v>12992</v>
      </c>
      <c r="E135" s="26">
        <v>11200</v>
      </c>
      <c r="F135" s="26">
        <v>13221</v>
      </c>
      <c r="G135" s="27"/>
      <c r="H135" s="7"/>
      <c r="I135" s="28">
        <f t="shared" si="14"/>
        <v>3822</v>
      </c>
      <c r="J135" s="27">
        <f t="shared" si="14"/>
        <v>-229</v>
      </c>
      <c r="K135" s="7"/>
      <c r="L135" s="124">
        <f t="shared" si="22"/>
        <v>-0.99574228245200813</v>
      </c>
      <c r="M135" s="27">
        <f t="shared" ca="1" si="15"/>
        <v>3.5164921546487059E-6</v>
      </c>
      <c r="N135" s="44"/>
      <c r="O135" s="44"/>
      <c r="P135" s="7"/>
      <c r="Q135" s="28">
        <f t="shared" ca="1" si="16"/>
        <v>3840.6085193253616</v>
      </c>
      <c r="R135" s="27">
        <f t="shared" ca="1" si="17"/>
        <v>-250.35453761187858</v>
      </c>
      <c r="S135" s="7"/>
      <c r="T135" s="28">
        <f t="shared" ca="1" si="18"/>
        <v>-0.99774309077310841</v>
      </c>
      <c r="U135" s="27">
        <f t="shared" ca="1" si="19"/>
        <v>-6.5108168890734522E-2</v>
      </c>
      <c r="V135" s="7"/>
      <c r="W135" s="28">
        <f t="shared" ca="1" si="20"/>
        <v>-0.99761751367899021</v>
      </c>
      <c r="X135" s="27">
        <f t="shared" ca="1" si="24"/>
        <v>79.004810293741173</v>
      </c>
      <c r="Y135" s="7"/>
      <c r="Z135" s="28">
        <f t="shared" si="23"/>
        <v>79.100999999999885</v>
      </c>
      <c r="AA135" s="27">
        <f t="shared" si="21"/>
        <v>1.3805728916200326</v>
      </c>
      <c r="AB135" s="7"/>
      <c r="AC135" s="28">
        <f t="shared" ca="1" si="13"/>
        <v>-9.6189706258712704E-2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15003</v>
      </c>
      <c r="D136" s="26">
        <v>12805</v>
      </c>
      <c r="E136" s="26">
        <v>11223</v>
      </c>
      <c r="F136" s="26">
        <v>13405</v>
      </c>
      <c r="G136" s="27"/>
      <c r="H136" s="7"/>
      <c r="I136" s="28">
        <f t="shared" si="14"/>
        <v>3780</v>
      </c>
      <c r="J136" s="27">
        <f t="shared" si="14"/>
        <v>-600</v>
      </c>
      <c r="K136" s="7"/>
      <c r="L136" s="124">
        <f t="shared" si="22"/>
        <v>-0.98478746991564647</v>
      </c>
      <c r="M136" s="27">
        <f t="shared" ca="1" si="15"/>
        <v>2.9929338497169965E-6</v>
      </c>
      <c r="N136" s="44"/>
      <c r="O136" s="44"/>
      <c r="P136" s="7"/>
      <c r="Q136" s="28">
        <f t="shared" ca="1" si="16"/>
        <v>3798.6085193253616</v>
      </c>
      <c r="R136" s="27">
        <f t="shared" ca="1" si="17"/>
        <v>-621.35453761187853</v>
      </c>
      <c r="S136" s="7"/>
      <c r="T136" s="28">
        <f t="shared" ca="1" si="18"/>
        <v>-0.98683200478201871</v>
      </c>
      <c r="U136" s="27">
        <f t="shared" ca="1" si="19"/>
        <v>-0.16159186313042068</v>
      </c>
      <c r="V136" s="7"/>
      <c r="W136" s="28">
        <f t="shared" ca="1" si="20"/>
        <v>-0.98651747969877401</v>
      </c>
      <c r="X136" s="27">
        <f t="shared" ca="1" si="24"/>
        <v>73.43639048594747</v>
      </c>
      <c r="Y136" s="7"/>
      <c r="Z136" s="28">
        <f t="shared" si="23"/>
        <v>73.511999999999887</v>
      </c>
      <c r="AA136" s="27">
        <f t="shared" si="21"/>
        <v>1.2830264397260696</v>
      </c>
      <c r="AB136" s="7"/>
      <c r="AC136" s="28">
        <f t="shared" ca="1" si="13"/>
        <v>-7.5609514052416671E-2</v>
      </c>
      <c r="AD136" s="27"/>
      <c r="AE136" s="7"/>
    </row>
    <row r="137" spans="1:31" s="26" customFormat="1" x14ac:dyDescent="0.25">
      <c r="A137" s="26">
        <v>52</v>
      </c>
      <c r="B137" s="26">
        <v>-613</v>
      </c>
      <c r="C137" s="26">
        <v>14959</v>
      </c>
      <c r="D137" s="26">
        <v>12625</v>
      </c>
      <c r="E137" s="26">
        <v>11256</v>
      </c>
      <c r="F137" s="26">
        <v>13583</v>
      </c>
      <c r="G137" s="27"/>
      <c r="H137" s="7"/>
      <c r="I137" s="28">
        <f t="shared" si="14"/>
        <v>3703</v>
      </c>
      <c r="J137" s="27">
        <f t="shared" si="14"/>
        <v>-958</v>
      </c>
      <c r="K137" s="7"/>
      <c r="L137" s="124">
        <f t="shared" si="22"/>
        <v>-0.96478914387828696</v>
      </c>
      <c r="M137" s="27">
        <f t="shared" ca="1" si="15"/>
        <v>2.3787905754586753E-6</v>
      </c>
      <c r="N137" s="44"/>
      <c r="O137" s="44"/>
      <c r="P137" s="7"/>
      <c r="Q137" s="28">
        <f t="shared" ca="1" si="16"/>
        <v>3721.6085193253616</v>
      </c>
      <c r="R137" s="27">
        <f t="shared" ca="1" si="17"/>
        <v>-979.35453761187853</v>
      </c>
      <c r="S137" s="7"/>
      <c r="T137" s="28">
        <f t="shared" ca="1" si="18"/>
        <v>-0.96682834713168775</v>
      </c>
      <c r="U137" s="27">
        <f t="shared" ca="1" si="19"/>
        <v>-0.2546947271137297</v>
      </c>
      <c r="V137" s="7"/>
      <c r="W137" s="28">
        <f t="shared" ca="1" si="20"/>
        <v>-0.96633147671378605</v>
      </c>
      <c r="X137" s="27">
        <f t="shared" ca="1" si="24"/>
        <v>67.973273627993876</v>
      </c>
      <c r="Y137" s="7"/>
      <c r="Z137" s="28">
        <f t="shared" si="23"/>
        <v>67.994999999999891</v>
      </c>
      <c r="AA137" s="27">
        <f t="shared" si="21"/>
        <v>1.1867366248935425</v>
      </c>
      <c r="AB137" s="7"/>
      <c r="AC137" s="28">
        <f t="shared" ca="1" si="13"/>
        <v>-2.1726372006014572E-2</v>
      </c>
      <c r="AD137" s="27"/>
      <c r="AE137" s="7"/>
    </row>
    <row r="138" spans="1:31" s="26" customFormat="1" x14ac:dyDescent="0.25">
      <c r="A138" s="26">
        <v>53</v>
      </c>
      <c r="B138" s="26">
        <v>-610</v>
      </c>
      <c r="C138" s="26">
        <v>14912</v>
      </c>
      <c r="D138" s="26">
        <v>12449</v>
      </c>
      <c r="E138" s="26">
        <v>11320</v>
      </c>
      <c r="F138" s="26">
        <v>13763</v>
      </c>
      <c r="G138" s="27"/>
      <c r="H138" s="7"/>
      <c r="I138" s="28">
        <f t="shared" si="14"/>
        <v>3592</v>
      </c>
      <c r="J138" s="27">
        <f t="shared" si="14"/>
        <v>-1314</v>
      </c>
      <c r="K138" s="7"/>
      <c r="L138" s="124">
        <f t="shared" si="22"/>
        <v>-0.93601453088423392</v>
      </c>
      <c r="M138" s="27">
        <f t="shared" ca="1" si="15"/>
        <v>1.6878179742399758E-6</v>
      </c>
      <c r="N138" s="44"/>
      <c r="O138" s="44"/>
      <c r="P138" s="7"/>
      <c r="Q138" s="28">
        <f t="shared" ca="1" si="16"/>
        <v>3610.6085193253616</v>
      </c>
      <c r="R138" s="27">
        <f t="shared" ca="1" si="17"/>
        <v>-1335.3545376118786</v>
      </c>
      <c r="S138" s="7"/>
      <c r="T138" s="28">
        <f t="shared" ca="1" si="18"/>
        <v>-0.93799190558380796</v>
      </c>
      <c r="U138" s="27">
        <f t="shared" ca="1" si="19"/>
        <v>-0.34727746336528842</v>
      </c>
      <c r="V138" s="7"/>
      <c r="W138" s="28">
        <f t="shared" ca="1" si="20"/>
        <v>-0.93731369137248777</v>
      </c>
      <c r="X138" s="27">
        <f t="shared" ca="1" si="24"/>
        <v>62.409031812328521</v>
      </c>
      <c r="Y138" s="7"/>
      <c r="Z138" s="28">
        <f t="shared" si="23"/>
        <v>62.504999999999889</v>
      </c>
      <c r="AA138" s="27">
        <f t="shared" si="21"/>
        <v>1.0909180489590538</v>
      </c>
      <c r="AB138" s="7"/>
      <c r="AC138" s="28">
        <f t="shared" ca="1" si="13"/>
        <v>-9.5968187671367389E-2</v>
      </c>
      <c r="AD138" s="27"/>
      <c r="AE138" s="7"/>
    </row>
    <row r="139" spans="1:31" s="26" customFormat="1" x14ac:dyDescent="0.25">
      <c r="A139" s="26">
        <v>54</v>
      </c>
      <c r="B139" s="26">
        <v>-633</v>
      </c>
      <c r="C139" s="26">
        <v>14838</v>
      </c>
      <c r="D139" s="26">
        <v>12274</v>
      </c>
      <c r="E139" s="26">
        <v>11397</v>
      </c>
      <c r="F139" s="26">
        <v>13936</v>
      </c>
      <c r="G139" s="27"/>
      <c r="H139" s="7"/>
      <c r="I139" s="28">
        <f t="shared" si="14"/>
        <v>3441</v>
      </c>
      <c r="J139" s="27">
        <f t="shared" si="14"/>
        <v>-1662</v>
      </c>
      <c r="K139" s="7"/>
      <c r="L139" s="124">
        <f t="shared" si="22"/>
        <v>-0.89707940993419677</v>
      </c>
      <c r="M139" s="27">
        <f t="shared" ca="1" si="15"/>
        <v>6.8730666929136516E-7</v>
      </c>
      <c r="N139" s="44"/>
      <c r="O139" s="44"/>
      <c r="P139" s="7"/>
      <c r="Q139" s="28">
        <f t="shared" ca="1" si="16"/>
        <v>3459.6085193253616</v>
      </c>
      <c r="R139" s="27">
        <f t="shared" ca="1" si="17"/>
        <v>-1683.3545376118786</v>
      </c>
      <c r="S139" s="7"/>
      <c r="T139" s="28">
        <f t="shared" ca="1" si="18"/>
        <v>-0.89876395356822369</v>
      </c>
      <c r="U139" s="27">
        <f t="shared" ca="1" si="19"/>
        <v>-0.43777968868984579</v>
      </c>
      <c r="V139" s="7"/>
      <c r="W139" s="28">
        <f t="shared" ca="1" si="20"/>
        <v>-0.89790844954078464</v>
      </c>
      <c r="X139" s="27">
        <f t="shared" ca="1" si="24"/>
        <v>56.747070668772153</v>
      </c>
      <c r="Y139" s="7"/>
      <c r="Z139" s="28">
        <f t="shared" si="23"/>
        <v>56.807999999999893</v>
      </c>
      <c r="AA139" s="27">
        <f t="shared" si="21"/>
        <v>0.99148664147293686</v>
      </c>
      <c r="AB139" s="7"/>
      <c r="AC139" s="28">
        <f t="shared" ca="1" si="13"/>
        <v>-6.0929331227740136E-2</v>
      </c>
      <c r="AD139" s="27"/>
      <c r="AE139" s="7"/>
    </row>
    <row r="140" spans="1:31" s="26" customFormat="1" x14ac:dyDescent="0.25">
      <c r="A140" s="26">
        <v>55</v>
      </c>
      <c r="B140" s="26">
        <v>-634</v>
      </c>
      <c r="C140" s="26">
        <v>14745</v>
      </c>
      <c r="D140" s="26">
        <v>12106</v>
      </c>
      <c r="E140" s="26">
        <v>11491</v>
      </c>
      <c r="F140" s="26">
        <v>14103</v>
      </c>
      <c r="G140" s="27"/>
      <c r="H140" s="7"/>
      <c r="I140" s="28">
        <f t="shared" si="14"/>
        <v>3254</v>
      </c>
      <c r="J140" s="27">
        <f t="shared" si="14"/>
        <v>-1997</v>
      </c>
      <c r="K140" s="7"/>
      <c r="L140" s="124">
        <f t="shared" si="22"/>
        <v>-0.84919931886338773</v>
      </c>
      <c r="M140" s="27">
        <f t="shared" ca="1" si="15"/>
        <v>1.7529644941551537E-9</v>
      </c>
      <c r="N140" s="44"/>
      <c r="O140" s="44"/>
      <c r="P140" s="7"/>
      <c r="Q140" s="28">
        <f t="shared" ca="1" si="16"/>
        <v>3272.6085193253616</v>
      </c>
      <c r="R140" s="27">
        <f t="shared" ca="1" si="17"/>
        <v>-2018.3545376118786</v>
      </c>
      <c r="S140" s="7"/>
      <c r="T140" s="28">
        <f t="shared" ca="1" si="18"/>
        <v>-0.85018364213170539</v>
      </c>
      <c r="U140" s="27">
        <f t="shared" ca="1" si="19"/>
        <v>-0.52490108375802602</v>
      </c>
      <c r="V140" s="7"/>
      <c r="W140" s="28">
        <f t="shared" ca="1" si="20"/>
        <v>-0.84915745044457169</v>
      </c>
      <c r="X140" s="27">
        <f t="shared" ca="1" si="24"/>
        <v>51.016836145932984</v>
      </c>
      <c r="Y140" s="7"/>
      <c r="Z140" s="28">
        <f t="shared" si="23"/>
        <v>51.10199999999989</v>
      </c>
      <c r="AA140" s="27">
        <f t="shared" si="21"/>
        <v>0.89189815435414033</v>
      </c>
      <c r="AB140" s="7"/>
      <c r="AC140" s="28">
        <f t="shared" ca="1" si="13"/>
        <v>-8.5163854066905742E-2</v>
      </c>
      <c r="AD140" s="27"/>
      <c r="AE140" s="7"/>
    </row>
    <row r="141" spans="1:31" s="26" customFormat="1" x14ac:dyDescent="0.25">
      <c r="A141" s="26">
        <v>56</v>
      </c>
      <c r="B141" s="26">
        <v>-644</v>
      </c>
      <c r="C141" s="26">
        <v>14641</v>
      </c>
      <c r="D141" s="26">
        <v>11943</v>
      </c>
      <c r="E141" s="26">
        <v>11603</v>
      </c>
      <c r="F141" s="26">
        <v>14267</v>
      </c>
      <c r="G141" s="27"/>
      <c r="H141" s="7"/>
      <c r="I141" s="28">
        <f t="shared" si="14"/>
        <v>3038</v>
      </c>
      <c r="J141" s="27">
        <f t="shared" si="14"/>
        <v>-2324</v>
      </c>
      <c r="K141" s="7"/>
      <c r="L141" s="124">
        <f t="shared" si="22"/>
        <v>-0.791950580144137</v>
      </c>
      <c r="M141" s="27">
        <f t="shared" ca="1" si="15"/>
        <v>8.5763448469130742E-7</v>
      </c>
      <c r="N141" s="44"/>
      <c r="O141" s="44"/>
      <c r="P141" s="7"/>
      <c r="Q141" s="28">
        <f t="shared" ca="1" si="16"/>
        <v>3056.6085193253616</v>
      </c>
      <c r="R141" s="27">
        <f t="shared" ca="1" si="17"/>
        <v>-2345.3545376118786</v>
      </c>
      <c r="S141" s="7"/>
      <c r="T141" s="28">
        <f t="shared" ca="1" si="18"/>
        <v>-0.79406948560610147</v>
      </c>
      <c r="U141" s="27">
        <f t="shared" ca="1" si="19"/>
        <v>-0.60994196789920496</v>
      </c>
      <c r="V141" s="7"/>
      <c r="W141" s="28">
        <f t="shared" ca="1" si="20"/>
        <v>-0.79287666571507054</v>
      </c>
      <c r="X141" s="27">
        <f t="shared" ca="1" si="24"/>
        <v>45.168582452460328</v>
      </c>
      <c r="Y141" s="7"/>
      <c r="Z141" s="28">
        <f t="shared" si="23"/>
        <v>45.305999999999891</v>
      </c>
      <c r="AA141" s="27">
        <f t="shared" si="21"/>
        <v>0.79073887090854911</v>
      </c>
      <c r="AB141" s="7"/>
      <c r="AC141" s="28">
        <f t="shared" ca="1" si="13"/>
        <v>-0.13741754753956315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14517</v>
      </c>
      <c r="D142" s="26">
        <v>11803</v>
      </c>
      <c r="E142" s="26">
        <v>11724</v>
      </c>
      <c r="F142" s="26">
        <v>14412</v>
      </c>
      <c r="G142" s="27"/>
      <c r="H142" s="7"/>
      <c r="I142" s="28">
        <f t="shared" si="14"/>
        <v>2793</v>
      </c>
      <c r="J142" s="27">
        <f t="shared" si="14"/>
        <v>-2609</v>
      </c>
      <c r="K142" s="7"/>
      <c r="L142" s="124">
        <f t="shared" si="22"/>
        <v>-0.72939060531638988</v>
      </c>
      <c r="M142" s="27">
        <f t="shared" ca="1" si="15"/>
        <v>9.4369316609418736E-8</v>
      </c>
      <c r="N142" s="44"/>
      <c r="O142" s="44"/>
      <c r="P142" s="7"/>
      <c r="Q142" s="28">
        <f t="shared" ca="1" si="16"/>
        <v>2811.6085193253616</v>
      </c>
      <c r="R142" s="27">
        <f t="shared" ca="1" si="17"/>
        <v>-2630.3545376118786</v>
      </c>
      <c r="S142" s="7"/>
      <c r="T142" s="28">
        <f t="shared" ca="1" si="18"/>
        <v>-0.73042148399141171</v>
      </c>
      <c r="U142" s="27">
        <f t="shared" ca="1" si="19"/>
        <v>-0.68406016967362693</v>
      </c>
      <c r="V142" s="7"/>
      <c r="W142" s="28">
        <f t="shared" ca="1" si="20"/>
        <v>-0.72908340942349836</v>
      </c>
      <c r="X142" s="27">
        <f t="shared" ca="1" si="24"/>
        <v>39.563692905820574</v>
      </c>
      <c r="Y142" s="7"/>
      <c r="Z142" s="28">
        <f t="shared" si="23"/>
        <v>39.743999999999893</v>
      </c>
      <c r="AA142" s="27">
        <f t="shared" si="21"/>
        <v>0.69366365791262452</v>
      </c>
      <c r="AB142" s="7"/>
      <c r="AC142" s="28">
        <f t="shared" ca="1" si="13"/>
        <v>-0.18030709417931945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14389</v>
      </c>
      <c r="D143" s="26">
        <v>11672</v>
      </c>
      <c r="E143" s="26">
        <v>11865</v>
      </c>
      <c r="F143" s="26">
        <v>14544</v>
      </c>
      <c r="G143" s="27"/>
      <c r="H143" s="7"/>
      <c r="I143" s="28">
        <f t="shared" si="14"/>
        <v>2524</v>
      </c>
      <c r="J143" s="27">
        <f t="shared" si="14"/>
        <v>-2872</v>
      </c>
      <c r="K143" s="7"/>
      <c r="L143" s="124">
        <f t="shared" si="22"/>
        <v>-0.65937381272059126</v>
      </c>
      <c r="M143" s="27">
        <f t="shared" ca="1" si="15"/>
        <v>9.4479144615323155E-8</v>
      </c>
      <c r="N143" s="44"/>
      <c r="O143" s="44"/>
      <c r="P143" s="7"/>
      <c r="Q143" s="28">
        <f t="shared" ca="1" si="16"/>
        <v>2542.6085193253616</v>
      </c>
      <c r="R143" s="27">
        <f t="shared" ca="1" si="17"/>
        <v>-2893.3545376118786</v>
      </c>
      <c r="S143" s="7"/>
      <c r="T143" s="28">
        <f t="shared" ca="1" si="18"/>
        <v>-0.66053857609609945</v>
      </c>
      <c r="U143" s="27">
        <f t="shared" ca="1" si="19"/>
        <v>-0.75245696639879533</v>
      </c>
      <c r="V143" s="7"/>
      <c r="W143" s="28">
        <f t="shared" ca="1" si="20"/>
        <v>-0.65906643812076993</v>
      </c>
      <c r="X143" s="27">
        <f t="shared" ca="1" si="24"/>
        <v>33.953507218577215</v>
      </c>
      <c r="Y143" s="7"/>
      <c r="Z143" s="28">
        <f t="shared" si="23"/>
        <v>34.136999999999894</v>
      </c>
      <c r="AA143" s="27">
        <f t="shared" si="21"/>
        <v>0.59580304675330242</v>
      </c>
      <c r="AB143" s="7"/>
      <c r="AC143" s="28">
        <f t="shared" ca="1" si="13"/>
        <v>-0.18349278142267877</v>
      </c>
      <c r="AD143" s="27"/>
      <c r="AE143" s="7"/>
    </row>
    <row r="144" spans="1:31" s="26" customFormat="1" x14ac:dyDescent="0.25">
      <c r="A144" s="26">
        <v>59</v>
      </c>
      <c r="B144" s="26">
        <v>-634</v>
      </c>
      <c r="C144" s="26">
        <v>14233</v>
      </c>
      <c r="D144" s="26">
        <v>11545</v>
      </c>
      <c r="E144" s="26">
        <v>12011</v>
      </c>
      <c r="F144" s="26">
        <v>14659</v>
      </c>
      <c r="G144" s="27"/>
      <c r="H144" s="7"/>
      <c r="I144" s="28">
        <f t="shared" si="14"/>
        <v>2222</v>
      </c>
      <c r="J144" s="27">
        <f t="shared" si="14"/>
        <v>-3114</v>
      </c>
      <c r="K144" s="7"/>
      <c r="L144" s="124">
        <f t="shared" si="22"/>
        <v>-0.58164670722706591</v>
      </c>
      <c r="M144" s="27">
        <f t="shared" ca="1" si="15"/>
        <v>1.3445770633740404E-6</v>
      </c>
      <c r="N144" s="44"/>
      <c r="O144" s="44"/>
      <c r="P144" s="7"/>
      <c r="Q144" s="28">
        <f t="shared" ca="1" si="16"/>
        <v>2240.6085193253616</v>
      </c>
      <c r="R144" s="27">
        <f t="shared" ca="1" si="17"/>
        <v>-3135.3545376118786</v>
      </c>
      <c r="S144" s="7"/>
      <c r="T144" s="28">
        <f t="shared" ca="1" si="18"/>
        <v>-0.58208267206493092</v>
      </c>
      <c r="U144" s="27">
        <f t="shared" ca="1" si="19"/>
        <v>-0.81539242194058525</v>
      </c>
      <c r="V144" s="7"/>
      <c r="W144" s="28">
        <f t="shared" ca="1" si="20"/>
        <v>-0.58048714823185521</v>
      </c>
      <c r="X144" s="27">
        <f t="shared" ca="1" si="24"/>
        <v>28.186343657019279</v>
      </c>
      <c r="Y144" s="7"/>
      <c r="Z144" s="28">
        <f t="shared" si="23"/>
        <v>28.430999999999894</v>
      </c>
      <c r="AA144" s="27">
        <f t="shared" si="21"/>
        <v>0.496214559634506</v>
      </c>
      <c r="AB144" s="7"/>
      <c r="AC144" s="28">
        <f t="shared" ca="1" si="13"/>
        <v>-0.24465634298061545</v>
      </c>
      <c r="AD144" s="27"/>
      <c r="AE144" s="7"/>
    </row>
    <row r="145" spans="1:31" s="26" customFormat="1" x14ac:dyDescent="0.25">
      <c r="A145" s="26">
        <v>60</v>
      </c>
      <c r="B145" s="26">
        <v>-601</v>
      </c>
      <c r="C145" s="26">
        <v>14085</v>
      </c>
      <c r="D145" s="26">
        <v>11453</v>
      </c>
      <c r="E145" s="26">
        <v>12168</v>
      </c>
      <c r="F145" s="26">
        <v>14760</v>
      </c>
      <c r="G145" s="27"/>
      <c r="H145" s="7"/>
      <c r="I145" s="28">
        <f t="shared" si="14"/>
        <v>1917</v>
      </c>
      <c r="J145" s="27">
        <f t="shared" si="14"/>
        <v>-3307</v>
      </c>
      <c r="K145" s="7"/>
      <c r="L145" s="124">
        <f t="shared" si="22"/>
        <v>-0.50262998445371287</v>
      </c>
      <c r="M145" s="27">
        <f t="shared" ca="1" si="15"/>
        <v>2.1801652271527095E-6</v>
      </c>
      <c r="N145" s="44"/>
      <c r="O145" s="44"/>
      <c r="P145" s="7"/>
      <c r="Q145" s="28">
        <f t="shared" ca="1" si="16"/>
        <v>1935.6085193253616</v>
      </c>
      <c r="R145" s="27">
        <f t="shared" ca="1" si="17"/>
        <v>-3328.3545376118786</v>
      </c>
      <c r="S145" s="7"/>
      <c r="T145" s="28">
        <f t="shared" ca="1" si="18"/>
        <v>-0.50284740474868461</v>
      </c>
      <c r="U145" s="27">
        <f t="shared" ca="1" si="19"/>
        <v>-0.86558474805449204</v>
      </c>
      <c r="V145" s="7"/>
      <c r="W145" s="28">
        <f t="shared" ca="1" si="20"/>
        <v>-0.50115344619577551</v>
      </c>
      <c r="X145" s="27">
        <f t="shared" ca="1" si="24"/>
        <v>22.808690716913816</v>
      </c>
      <c r="Y145" s="7"/>
      <c r="Z145" s="28">
        <f t="shared" si="23"/>
        <v>23.021999999999895</v>
      </c>
      <c r="AA145" s="27">
        <f t="shared" si="21"/>
        <v>0.40180970039413272</v>
      </c>
      <c r="AB145" s="7"/>
      <c r="AC145" s="28">
        <f t="shared" ca="1" si="13"/>
        <v>-0.21330928308607966</v>
      </c>
      <c r="AD145" s="27"/>
      <c r="AE145" s="7"/>
    </row>
    <row r="146" spans="1:31" s="26" customFormat="1" x14ac:dyDescent="0.25">
      <c r="A146" s="26">
        <v>61</v>
      </c>
      <c r="B146" s="26">
        <v>-619</v>
      </c>
      <c r="C146" s="26">
        <v>13909</v>
      </c>
      <c r="D146" s="26">
        <v>11358</v>
      </c>
      <c r="E146" s="26">
        <v>12330</v>
      </c>
      <c r="F146" s="26">
        <v>14840</v>
      </c>
      <c r="G146" s="27"/>
      <c r="H146" s="7"/>
      <c r="I146" s="28">
        <f t="shared" si="14"/>
        <v>1579</v>
      </c>
      <c r="J146" s="27">
        <f t="shared" si="14"/>
        <v>-3482</v>
      </c>
      <c r="K146" s="7"/>
      <c r="L146" s="124">
        <f t="shared" si="22"/>
        <v>-0.41657446965905059</v>
      </c>
      <c r="M146" s="27">
        <f t="shared" ca="1" si="15"/>
        <v>1.1012918776536664E-5</v>
      </c>
      <c r="N146" s="44"/>
      <c r="O146" s="44"/>
      <c r="P146" s="7"/>
      <c r="Q146" s="28">
        <f t="shared" ca="1" si="16"/>
        <v>1597.6085193253616</v>
      </c>
      <c r="R146" s="27">
        <f t="shared" ca="1" si="17"/>
        <v>-3503.3545376118786</v>
      </c>
      <c r="S146" s="7"/>
      <c r="T146" s="28">
        <f t="shared" ca="1" si="18"/>
        <v>-0.41503914129658209</v>
      </c>
      <c r="U146" s="27">
        <f t="shared" ca="1" si="19"/>
        <v>-0.91109592458264588</v>
      </c>
      <c r="V146" s="7"/>
      <c r="W146" s="28">
        <f t="shared" ca="1" si="20"/>
        <v>-0.41325589786134354</v>
      </c>
      <c r="X146" s="27">
        <f t="shared" ca="1" si="24"/>
        <v>17.136993214048857</v>
      </c>
      <c r="Y146" s="7"/>
      <c r="Z146" s="28">
        <f t="shared" si="23"/>
        <v>17.450999999999894</v>
      </c>
      <c r="AA146" s="27">
        <f t="shared" si="21"/>
        <v>0.30457740776552861</v>
      </c>
      <c r="AB146" s="7"/>
      <c r="AC146" s="28">
        <f t="shared" ca="1" si="13"/>
        <v>-0.3140067859510367</v>
      </c>
      <c r="AD146" s="27"/>
      <c r="AE146" s="7"/>
    </row>
    <row r="147" spans="1:31" s="26" customFormat="1" x14ac:dyDescent="0.25">
      <c r="A147" s="26">
        <v>62</v>
      </c>
      <c r="B147" s="26">
        <v>-623</v>
      </c>
      <c r="C147" s="26">
        <v>13750</v>
      </c>
      <c r="D147" s="26">
        <v>11298</v>
      </c>
      <c r="E147" s="26">
        <v>12515</v>
      </c>
      <c r="F147" s="26">
        <v>14924</v>
      </c>
      <c r="G147" s="27"/>
      <c r="H147" s="7"/>
      <c r="I147" s="28">
        <f t="shared" si="14"/>
        <v>1235</v>
      </c>
      <c r="J147" s="27">
        <f t="shared" si="14"/>
        <v>-3626</v>
      </c>
      <c r="K147" s="7"/>
      <c r="L147" s="124">
        <f t="shared" si="22"/>
        <v>-0.32599073263287165</v>
      </c>
      <c r="M147" s="27">
        <f t="shared" ca="1" si="15"/>
        <v>4.7320445346875474E-6</v>
      </c>
      <c r="N147" s="44"/>
      <c r="O147" s="44"/>
      <c r="P147" s="7"/>
      <c r="Q147" s="28">
        <f t="shared" ca="1" si="16"/>
        <v>1253.6085193253616</v>
      </c>
      <c r="R147" s="27">
        <f t="shared" ca="1" si="17"/>
        <v>-3647.3545376118786</v>
      </c>
      <c r="S147" s="7"/>
      <c r="T147" s="28">
        <f t="shared" ca="1" si="18"/>
        <v>-0.32567215127432392</v>
      </c>
      <c r="U147" s="27">
        <f t="shared" ca="1" si="19"/>
        <v>-0.94854512126866963</v>
      </c>
      <c r="V147" s="7"/>
      <c r="W147" s="28">
        <f t="shared" ca="1" si="20"/>
        <v>-0.32381540632753547</v>
      </c>
      <c r="X147" s="27">
        <f t="shared" ca="1" si="24"/>
        <v>11.587783434341588</v>
      </c>
      <c r="Y147" s="7"/>
      <c r="Z147" s="28">
        <f t="shared" si="23"/>
        <v>11.843999999999895</v>
      </c>
      <c r="AA147" s="27">
        <f t="shared" si="21"/>
        <v>0.20671679660620654</v>
      </c>
      <c r="AB147" s="7"/>
      <c r="AC147" s="28">
        <f t="shared" ca="1" si="13"/>
        <v>-0.25621656565830619</v>
      </c>
      <c r="AD147" s="27"/>
      <c r="AE147" s="7"/>
    </row>
    <row r="148" spans="1:31" s="26" customFormat="1" x14ac:dyDescent="0.25">
      <c r="A148" s="26">
        <v>63</v>
      </c>
      <c r="B148" s="26">
        <v>-649</v>
      </c>
      <c r="C148" s="26">
        <v>13550</v>
      </c>
      <c r="D148" s="26">
        <v>11237</v>
      </c>
      <c r="E148" s="26">
        <v>12697</v>
      </c>
      <c r="F148" s="26">
        <v>14966</v>
      </c>
      <c r="G148" s="27"/>
      <c r="H148" s="7"/>
      <c r="I148" s="28">
        <f t="shared" si="14"/>
        <v>853</v>
      </c>
      <c r="J148" s="27">
        <f t="shared" si="14"/>
        <v>-3729</v>
      </c>
      <c r="K148" s="7"/>
      <c r="L148" s="124">
        <f t="shared" si="22"/>
        <v>-0.22832193262980849</v>
      </c>
      <c r="M148" s="27">
        <f t="shared" ca="1" si="15"/>
        <v>1.4425510232930766E-5</v>
      </c>
      <c r="N148" s="44"/>
      <c r="O148" s="44"/>
      <c r="P148" s="7"/>
      <c r="Q148" s="28">
        <f t="shared" ca="1" si="16"/>
        <v>871.60851932536173</v>
      </c>
      <c r="R148" s="27">
        <f t="shared" ca="1" si="17"/>
        <v>-3750.3545376118786</v>
      </c>
      <c r="S148" s="7"/>
      <c r="T148" s="28">
        <f t="shared" ca="1" si="18"/>
        <v>-0.22643322630774657</v>
      </c>
      <c r="U148" s="27">
        <f t="shared" ca="1" si="19"/>
        <v>-0.9753316994538116</v>
      </c>
      <c r="V148" s="7"/>
      <c r="W148" s="28">
        <f t="shared" ca="1" si="20"/>
        <v>-0.22452383965662698</v>
      </c>
      <c r="X148" s="27">
        <f t="shared" ca="1" si="24"/>
        <v>5.7026329344446367</v>
      </c>
      <c r="Y148" s="7"/>
      <c r="Z148" s="28">
        <f t="shared" si="23"/>
        <v>6.0029999999998953</v>
      </c>
      <c r="AA148" s="27">
        <f t="shared" si="21"/>
        <v>0.10477211499721777</v>
      </c>
      <c r="AB148" s="7"/>
      <c r="AC148" s="28">
        <f t="shared" ref="AC148:AC149" ca="1" si="25">X148-Z148</f>
        <v>-0.30036706555525861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13370</v>
      </c>
      <c r="D149" s="26">
        <v>11211</v>
      </c>
      <c r="E149" s="26">
        <v>12896</v>
      </c>
      <c r="F149" s="26">
        <v>15012</v>
      </c>
      <c r="G149" s="27"/>
      <c r="H149" s="7"/>
      <c r="I149" s="28">
        <f t="shared" ref="I149:J149" si="26">C149-E149</f>
        <v>474</v>
      </c>
      <c r="J149" s="27">
        <f t="shared" si="26"/>
        <v>-3801</v>
      </c>
      <c r="K149" s="7"/>
      <c r="L149" s="124">
        <f t="shared" si="22"/>
        <v>-0.13061318524063417</v>
      </c>
      <c r="M149" s="27">
        <f t="shared" ref="M149" ca="1" si="27">(W149-L149)^2</f>
        <v>2.1029205018987608E-5</v>
      </c>
      <c r="N149" s="44"/>
      <c r="O149" s="44"/>
      <c r="P149" s="7"/>
      <c r="Q149" s="28">
        <f t="shared" ref="Q149" ca="1" si="28">I149-$J$4</f>
        <v>492.60851932536173</v>
      </c>
      <c r="R149" s="27">
        <f t="shared" ref="R149" ca="1" si="29">J149-$J$3</f>
        <v>-3822.3545376118786</v>
      </c>
      <c r="S149" s="7"/>
      <c r="T149" s="28">
        <f t="shared" ref="T149" ca="1" si="30">Q149/$J$7</f>
        <v>-0.12797366462624701</v>
      </c>
      <c r="U149" s="27">
        <f t="shared" ref="U149" ca="1" si="31">R149/$J$6</f>
        <v>-0.99405629779682347</v>
      </c>
      <c r="V149" s="7"/>
      <c r="W149" s="28">
        <f t="shared" ref="W149" ca="1" si="32">(T149-U149*SIN(-$J$11*PI()/180))/(COS(-$J$11*PI()/180))</f>
        <v>-0.12602742412398324</v>
      </c>
      <c r="X149" s="27">
        <f ca="1">IF(MOD(ATAN2(U149,W149)*180/PI()-$J$9+360,360)&gt;5,MOD(ATAN2(U149,W149)*180/PI()-$J$9+360,360)-360,MOD(ATAN2(U149,W149)*180/PI()-$J$9+360,360))</f>
        <v>-3.5686464544824048E-2</v>
      </c>
      <c r="Y149" s="7"/>
      <c r="Z149" s="28">
        <f t="shared" si="23"/>
        <v>0.29699999999989579</v>
      </c>
      <c r="AA149" s="27">
        <f t="shared" ref="AA149" si="33">Z149*PI()/180</f>
        <v>5.1836278784213397E-3</v>
      </c>
      <c r="AB149" s="7"/>
      <c r="AC149" s="28">
        <f t="shared" ca="1" si="25"/>
        <v>-0.33268646454471984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40012</v>
      </c>
    </row>
    <row r="155" spans="1:31" x14ac:dyDescent="0.25">
      <c r="A155" t="s">
        <v>177</v>
      </c>
      <c r="B155">
        <v>40012</v>
      </c>
    </row>
    <row r="156" spans="1:31" x14ac:dyDescent="0.25">
      <c r="A156" s="31" t="s">
        <v>188</v>
      </c>
      <c r="B156" s="31">
        <v>-39979</v>
      </c>
    </row>
    <row r="157" spans="1:31" x14ac:dyDescent="0.25">
      <c r="A157" t="s">
        <v>183</v>
      </c>
      <c r="B157">
        <v>-39979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26.454173761681872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0.23855036758962456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-18.560233836585862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-0.36406126233711689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3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3823.6636717042443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-3839.5474440621024</v>
      </c>
      <c r="L7" s="109" t="s">
        <v>15</v>
      </c>
      <c r="M7" s="110">
        <f ca="1">SUM(M20:M84)</f>
        <v>1.4534305645229303E-3</v>
      </c>
      <c r="N7" s="109" t="s">
        <v>15</v>
      </c>
      <c r="O7" s="89">
        <f ca="1">SUM(M85:M149)</f>
        <v>1.3769028290380461E-3</v>
      </c>
      <c r="Q7" s="101" t="s">
        <v>194</v>
      </c>
      <c r="R7" s="101">
        <f ca="1">MAX(AD21:AD83)</f>
        <v>0.12612863815455455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-8.2656269219512524E-2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-173.10274671716743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-172.29080780571238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-0.81193891145505859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0.99872988864365919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-1.0042686146011954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13393</v>
      </c>
      <c r="D20" s="26">
        <v>11262</v>
      </c>
      <c r="E20" s="26">
        <v>12916</v>
      </c>
      <c r="F20" s="26">
        <v>15049</v>
      </c>
      <c r="G20" s="27"/>
      <c r="H20" s="7"/>
      <c r="I20" s="28">
        <f>C20-E20</f>
        <v>477</v>
      </c>
      <c r="J20" s="27">
        <f>D20-F20</f>
        <v>-3787</v>
      </c>
      <c r="K20" s="7"/>
      <c r="L20" s="124">
        <f>$M$3*SIN(2*PI()/$M$4*($Z20+$M$5))+$M$6</f>
        <v>-0.12186934340514755</v>
      </c>
      <c r="M20" s="27">
        <f ca="1">(W20-L20)^2</f>
        <v>4.7929913466263183E-5</v>
      </c>
      <c r="N20" s="44"/>
      <c r="O20" s="44"/>
      <c r="P20" s="7"/>
      <c r="Q20" s="28">
        <f ca="1">I20-$J$4</f>
        <v>495.56023383658584</v>
      </c>
      <c r="R20" s="27">
        <f ca="1">J20-$J$3</f>
        <v>-3813.4541737616819</v>
      </c>
      <c r="S20" s="7"/>
      <c r="T20" s="28">
        <f ca="1">Q20/$J$7</f>
        <v>-0.12906735521733806</v>
      </c>
      <c r="U20" s="27">
        <f ca="1">R20/$J$6</f>
        <v>-0.99732991737267207</v>
      </c>
      <c r="V20" s="7"/>
      <c r="W20" s="28">
        <f ca="1">(T20-U20*SIN(-$J$11*PI()/180))/(COS(-$J$11*PI()/180))</f>
        <v>-0.11494620008247516</v>
      </c>
      <c r="X20" s="27">
        <f ca="1">IF(MOD(ATAN2(U20,W20)*180/PI()-$J$9+360,360)&gt;5,MOD(ATAN2(U20,W20)*180/PI()-$J$9+360,360)-360,MOD(ATAN2(U20,W20)*180/PI()-$J$9+360,360))</f>
        <v>-0.32269764892612329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-0.32269764892612329</v>
      </c>
      <c r="AD20" s="27">
        <f ca="1">INDIRECT("AC"&amp;AE20)-AC20</f>
        <v>-5.9756803073351961E-3</v>
      </c>
      <c r="AE20" s="7">
        <v>149</v>
      </c>
    </row>
    <row r="21" spans="1:31" s="26" customFormat="1" x14ac:dyDescent="0.25">
      <c r="A21" s="26">
        <v>1</v>
      </c>
      <c r="B21" s="26">
        <v>606</v>
      </c>
      <c r="C21" s="26">
        <v>13569</v>
      </c>
      <c r="D21" s="26">
        <v>11290</v>
      </c>
      <c r="E21" s="26">
        <v>12733</v>
      </c>
      <c r="F21" s="26">
        <v>15016</v>
      </c>
      <c r="G21" s="27"/>
      <c r="H21" s="7"/>
      <c r="I21" s="28">
        <f t="shared" ref="I21:J84" si="1">C21-E21</f>
        <v>836</v>
      </c>
      <c r="J21" s="27">
        <f t="shared" si="1"/>
        <v>-3726</v>
      </c>
      <c r="K21" s="7"/>
      <c r="L21" s="124">
        <f t="shared" ref="L21:L84" si="2">$M$3*SIN(2*PI()/$M$4*($Z21+$M$5))+$M$6</f>
        <v>-0.21565572359629806</v>
      </c>
      <c r="M21" s="27">
        <f t="shared" ref="M21:M84" ca="1" si="3">(W21-L21)^2</f>
        <v>4.8628900511580549E-5</v>
      </c>
      <c r="N21" s="44"/>
      <c r="O21" s="44"/>
      <c r="P21" s="7"/>
      <c r="Q21" s="28">
        <f t="shared" ref="Q21:Q84" ca="1" si="4">I21-$J$4</f>
        <v>854.56023383658589</v>
      </c>
      <c r="R21" s="27">
        <f t="shared" ref="R21:R84" ca="1" si="5">J21-$J$3</f>
        <v>-3752.4541737616819</v>
      </c>
      <c r="S21" s="7"/>
      <c r="T21" s="28">
        <f t="shared" ref="T21:T84" ca="1" si="6">Q21/$J$7</f>
        <v>-0.22256795788737332</v>
      </c>
      <c r="U21" s="27">
        <f t="shared" ref="U21:U84" ca="1" si="7">R21/$J$6</f>
        <v>-0.98137663140471154</v>
      </c>
      <c r="V21" s="7"/>
      <c r="W21" s="28">
        <f t="shared" ref="W21:W84" ca="1" si="8">(T21-U21*SIN(-$J$11*PI()/180))/(COS(-$J$11*PI()/180))</f>
        <v>-0.20868228108118542</v>
      </c>
      <c r="X21" s="27">
        <f ca="1">MOD(ATAN2(U21,W21)*180/PI()-$J$9+360,360)</f>
        <v>5.1074521469810179</v>
      </c>
      <c r="Y21" s="7"/>
      <c r="Z21" s="28">
        <f>360/40000*B21+Z20</f>
        <v>5.4539999999999997</v>
      </c>
      <c r="AA21" s="27">
        <f t="shared" ref="AA21:AA84" si="9">Z21*PI()/180</f>
        <v>9.5190257403770726E-2</v>
      </c>
      <c r="AB21" s="7"/>
      <c r="AC21" s="28">
        <f t="shared" ca="1" si="0"/>
        <v>-0.34654785301898183</v>
      </c>
      <c r="AD21" s="27">
        <f t="shared" ref="AD21:AD83" ca="1" si="10">INDIRECT("AC"&amp;AE21)-AC21</f>
        <v>3.4868172613631288E-2</v>
      </c>
      <c r="AE21" s="7">
        <v>148</v>
      </c>
    </row>
    <row r="22" spans="1:31" s="26" customFormat="1" x14ac:dyDescent="0.25">
      <c r="A22" s="26">
        <v>2</v>
      </c>
      <c r="B22" s="26">
        <v>631</v>
      </c>
      <c r="C22" s="26">
        <v>13752</v>
      </c>
      <c r="D22" s="26">
        <v>11334</v>
      </c>
      <c r="E22" s="26">
        <v>12548</v>
      </c>
      <c r="F22" s="26">
        <v>14963</v>
      </c>
      <c r="G22" s="27"/>
      <c r="H22" s="7"/>
      <c r="I22" s="28">
        <f t="shared" si="1"/>
        <v>1204</v>
      </c>
      <c r="J22" s="27">
        <f t="shared" si="1"/>
        <v>-3629</v>
      </c>
      <c r="K22" s="7"/>
      <c r="L22" s="124">
        <f t="shared" si="2"/>
        <v>-0.31122383583096652</v>
      </c>
      <c r="M22" s="27">
        <f t="shared" ca="1" si="3"/>
        <v>4.0040829958416164E-5</v>
      </c>
      <c r="N22" s="44"/>
      <c r="O22" s="44"/>
      <c r="P22" s="7"/>
      <c r="Q22" s="28">
        <f t="shared" ca="1" si="4"/>
        <v>1222.5602338365859</v>
      </c>
      <c r="R22" s="27">
        <f t="shared" ca="1" si="5"/>
        <v>-3655.4541737616819</v>
      </c>
      <c r="S22" s="7"/>
      <c r="T22" s="28">
        <f t="shared" ca="1" si="6"/>
        <v>-0.3184125868081894</v>
      </c>
      <c r="U22" s="27">
        <f t="shared" ca="1" si="7"/>
        <v>-0.95600829142287247</v>
      </c>
      <c r="V22" s="7"/>
      <c r="W22" s="28">
        <f t="shared" ca="1" si="8"/>
        <v>-0.30489605344229226</v>
      </c>
      <c r="X22" s="27">
        <f t="shared" ref="X22:X83" ca="1" si="11">MOD(ATAN2(U22,W22)*180/PI()-$J$9+360,360)</f>
        <v>10.791589553265396</v>
      </c>
      <c r="Y22" s="7"/>
      <c r="Z22" s="28">
        <f t="shared" ref="Z22:Z85" si="12">360/40000*B22+Z21</f>
        <v>11.132999999999999</v>
      </c>
      <c r="AA22" s="27">
        <f t="shared" si="9"/>
        <v>0.1943075056245287</v>
      </c>
      <c r="AB22" s="7"/>
      <c r="AC22" s="28">
        <f t="shared" ca="1" si="0"/>
        <v>-0.34141044673460286</v>
      </c>
      <c r="AD22" s="27">
        <f t="shared" ca="1" si="10"/>
        <v>1.9206918730663602E-2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13924</v>
      </c>
      <c r="D23" s="26">
        <v>11398</v>
      </c>
      <c r="E23" s="26">
        <v>12368</v>
      </c>
      <c r="F23" s="26">
        <v>14888</v>
      </c>
      <c r="G23" s="27"/>
      <c r="H23" s="7"/>
      <c r="I23" s="28">
        <f t="shared" si="1"/>
        <v>1556</v>
      </c>
      <c r="J23" s="27">
        <f t="shared" si="1"/>
        <v>-3490</v>
      </c>
      <c r="K23" s="7"/>
      <c r="L23" s="124">
        <f t="shared" si="2"/>
        <v>-0.40388061947276044</v>
      </c>
      <c r="M23" s="27">
        <f t="shared" ca="1" si="3"/>
        <v>4.6005044830447715E-5</v>
      </c>
      <c r="N23" s="44"/>
      <c r="O23" s="44"/>
      <c r="P23" s="7"/>
      <c r="Q23" s="28">
        <f t="shared" ca="1" si="4"/>
        <v>1574.5602338365859</v>
      </c>
      <c r="R23" s="27">
        <f t="shared" ca="1" si="5"/>
        <v>-3516.4541737616819</v>
      </c>
      <c r="S23" s="7"/>
      <c r="T23" s="28">
        <f t="shared" ca="1" si="6"/>
        <v>-0.41009005794983955</v>
      </c>
      <c r="U23" s="27">
        <f t="shared" ca="1" si="7"/>
        <v>-0.91965572175817545</v>
      </c>
      <c r="V23" s="7"/>
      <c r="W23" s="28">
        <f t="shared" ca="1" si="8"/>
        <v>-0.39709791758999663</v>
      </c>
      <c r="X23" s="27">
        <f t="shared" ca="1" si="11"/>
        <v>16.456938737662881</v>
      </c>
      <c r="Y23" s="7"/>
      <c r="Z23" s="28">
        <f t="shared" si="12"/>
        <v>16.820999999999998</v>
      </c>
      <c r="AA23" s="27">
        <f t="shared" si="9"/>
        <v>0.29358183347796613</v>
      </c>
      <c r="AB23" s="7"/>
      <c r="AC23" s="28">
        <f t="shared" ca="1" si="0"/>
        <v>-0.36406126233711689</v>
      </c>
      <c r="AD23" s="27">
        <f t="shared" ca="1" si="10"/>
        <v>6.0112134692420938E-2</v>
      </c>
      <c r="AE23" s="7">
        <v>146</v>
      </c>
    </row>
    <row r="24" spans="1:31" s="26" customFormat="1" x14ac:dyDescent="0.25">
      <c r="A24" s="26">
        <v>4</v>
      </c>
      <c r="B24" s="26">
        <v>626</v>
      </c>
      <c r="C24" s="26">
        <v>14100</v>
      </c>
      <c r="D24" s="26">
        <v>11485</v>
      </c>
      <c r="E24" s="26">
        <v>12204</v>
      </c>
      <c r="F24" s="26">
        <v>14807</v>
      </c>
      <c r="G24" s="27"/>
      <c r="H24" s="7"/>
      <c r="I24" s="28">
        <f t="shared" si="1"/>
        <v>1896</v>
      </c>
      <c r="J24" s="27">
        <f t="shared" si="1"/>
        <v>-3322</v>
      </c>
      <c r="K24" s="7"/>
      <c r="L24" s="124">
        <f t="shared" si="2"/>
        <v>-0.49173983253285397</v>
      </c>
      <c r="M24" s="27">
        <f t="shared" ca="1" si="3"/>
        <v>2.9792470233512426E-5</v>
      </c>
      <c r="N24" s="44"/>
      <c r="O24" s="44"/>
      <c r="P24" s="7"/>
      <c r="Q24" s="28">
        <f t="shared" ca="1" si="4"/>
        <v>1914.5602338365859</v>
      </c>
      <c r="R24" s="27">
        <f t="shared" ca="1" si="5"/>
        <v>-3348.4541737616819</v>
      </c>
      <c r="S24" s="7"/>
      <c r="T24" s="28">
        <f t="shared" ca="1" si="6"/>
        <v>-0.49864216075711526</v>
      </c>
      <c r="U24" s="27">
        <f t="shared" ca="1" si="7"/>
        <v>-0.87571880302674299</v>
      </c>
      <c r="V24" s="7"/>
      <c r="W24" s="28">
        <f t="shared" ca="1" si="8"/>
        <v>-0.48628158462409127</v>
      </c>
      <c r="X24" s="27">
        <f t="shared" ca="1" si="11"/>
        <v>22.145907338341658</v>
      </c>
      <c r="Y24" s="7"/>
      <c r="Z24" s="28">
        <f t="shared" si="12"/>
        <v>22.454999999999998</v>
      </c>
      <c r="AA24" s="27">
        <f t="shared" si="9"/>
        <v>0.39191368353532668</v>
      </c>
      <c r="AB24" s="7"/>
      <c r="AC24" s="28">
        <f t="shared" ca="1" si="0"/>
        <v>-0.30909266165834026</v>
      </c>
      <c r="AD24" s="27">
        <f t="shared" ca="1" si="10"/>
        <v>5.6748228323748151E-2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14263</v>
      </c>
      <c r="D25" s="26">
        <v>11585</v>
      </c>
      <c r="E25" s="26">
        <v>12043</v>
      </c>
      <c r="F25" s="26">
        <v>14702</v>
      </c>
      <c r="G25" s="27"/>
      <c r="H25" s="7"/>
      <c r="I25" s="28">
        <f t="shared" si="1"/>
        <v>2220</v>
      </c>
      <c r="J25" s="27">
        <f t="shared" si="1"/>
        <v>-3117</v>
      </c>
      <c r="K25" s="7"/>
      <c r="L25" s="124">
        <f t="shared" si="2"/>
        <v>-0.57613277821083386</v>
      </c>
      <c r="M25" s="27">
        <f t="shared" ca="1" si="3"/>
        <v>2.207089086218174E-5</v>
      </c>
      <c r="N25" s="44"/>
      <c r="O25" s="44"/>
      <c r="P25" s="7"/>
      <c r="Q25" s="28">
        <f t="shared" ca="1" si="4"/>
        <v>2238.5602338365857</v>
      </c>
      <c r="R25" s="27">
        <f t="shared" ca="1" si="5"/>
        <v>-3143.4541737616819</v>
      </c>
      <c r="S25" s="7"/>
      <c r="T25" s="28">
        <f t="shared" ca="1" si="6"/>
        <v>-0.58302710578522499</v>
      </c>
      <c r="U25" s="27">
        <f t="shared" ca="1" si="7"/>
        <v>-0.82210530100326884</v>
      </c>
      <c r="V25" s="7"/>
      <c r="W25" s="28">
        <f t="shared" ca="1" si="8"/>
        <v>-0.57143481153766751</v>
      </c>
      <c r="X25" s="27">
        <f t="shared" ca="1" si="11"/>
        <v>27.905413178191907</v>
      </c>
      <c r="Y25" s="7"/>
      <c r="Z25" s="28">
        <f t="shared" si="12"/>
        <v>28.178999999999998</v>
      </c>
      <c r="AA25" s="27">
        <f t="shared" si="9"/>
        <v>0.4918163299194821</v>
      </c>
      <c r="AB25" s="7"/>
      <c r="AC25" s="28">
        <f t="shared" ca="1" si="0"/>
        <v>-0.27358682180809168</v>
      </c>
      <c r="AD25" s="27">
        <f t="shared" ca="1" si="10"/>
        <v>1.859456761855327E-2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14406</v>
      </c>
      <c r="D26" s="26">
        <v>11695</v>
      </c>
      <c r="E26" s="26">
        <v>11898</v>
      </c>
      <c r="F26" s="26">
        <v>14584</v>
      </c>
      <c r="G26" s="27"/>
      <c r="H26" s="7"/>
      <c r="I26" s="28">
        <f t="shared" si="1"/>
        <v>2508</v>
      </c>
      <c r="J26" s="27">
        <f t="shared" si="1"/>
        <v>-2889</v>
      </c>
      <c r="K26" s="7"/>
      <c r="L26" s="124">
        <f t="shared" si="2"/>
        <v>-0.65192637182233537</v>
      </c>
      <c r="M26" s="27">
        <f t="shared" ca="1" si="3"/>
        <v>2.1438132736748839E-5</v>
      </c>
      <c r="N26" s="44"/>
      <c r="O26" s="44"/>
      <c r="P26" s="7"/>
      <c r="Q26" s="28">
        <f t="shared" ca="1" si="4"/>
        <v>2526.5602338365857</v>
      </c>
      <c r="R26" s="27">
        <f t="shared" ca="1" si="5"/>
        <v>-2915.4541737616819</v>
      </c>
      <c r="S26" s="7"/>
      <c r="T26" s="28">
        <f t="shared" ca="1" si="6"/>
        <v>-0.65803594581021152</v>
      </c>
      <c r="U26" s="27">
        <f t="shared" ca="1" si="7"/>
        <v>-0.7624766255820391</v>
      </c>
      <c r="V26" s="7"/>
      <c r="W26" s="28">
        <f t="shared" ca="1" si="8"/>
        <v>-0.64729623869933028</v>
      </c>
      <c r="X26" s="27">
        <f t="shared" ca="1" si="11"/>
        <v>33.431976736346144</v>
      </c>
      <c r="Y26" s="7"/>
      <c r="Z26" s="28">
        <f t="shared" si="12"/>
        <v>33.686999999999998</v>
      </c>
      <c r="AA26" s="27">
        <f t="shared" si="9"/>
        <v>0.58794906511932976</v>
      </c>
      <c r="AB26" s="7"/>
      <c r="AC26" s="28">
        <f t="shared" ca="1" si="0"/>
        <v>-0.25502326365385386</v>
      </c>
      <c r="AD26" s="27">
        <f t="shared" ca="1" si="10"/>
        <v>3.7881512931313921E-2</v>
      </c>
      <c r="AE26" s="7">
        <v>143</v>
      </c>
    </row>
    <row r="27" spans="1:31" s="26" customFormat="1" x14ac:dyDescent="0.25">
      <c r="A27" s="26">
        <v>7</v>
      </c>
      <c r="B27" s="26">
        <v>610</v>
      </c>
      <c r="C27" s="26">
        <v>14538</v>
      </c>
      <c r="D27" s="26">
        <v>11827</v>
      </c>
      <c r="E27" s="26">
        <v>11765</v>
      </c>
      <c r="F27" s="26">
        <v>14460</v>
      </c>
      <c r="G27" s="27"/>
      <c r="H27" s="7"/>
      <c r="I27" s="28">
        <f t="shared" si="1"/>
        <v>2773</v>
      </c>
      <c r="J27" s="27">
        <f t="shared" si="1"/>
        <v>-2633</v>
      </c>
      <c r="K27" s="7"/>
      <c r="L27" s="124">
        <f t="shared" si="2"/>
        <v>-0.7214823258752372</v>
      </c>
      <c r="M27" s="27">
        <f t="shared" ca="1" si="3"/>
        <v>1.7739024808499284E-5</v>
      </c>
      <c r="N27" s="44"/>
      <c r="O27" s="44"/>
      <c r="P27" s="7"/>
      <c r="Q27" s="28">
        <f t="shared" ca="1" si="4"/>
        <v>2791.5602338365857</v>
      </c>
      <c r="R27" s="27">
        <f t="shared" ca="1" si="5"/>
        <v>-2659.4541737616819</v>
      </c>
      <c r="S27" s="7"/>
      <c r="T27" s="28">
        <f t="shared" ca="1" si="6"/>
        <v>-0.72705449652764698</v>
      </c>
      <c r="U27" s="27">
        <f t="shared" ca="1" si="7"/>
        <v>-0.69552513037223729</v>
      </c>
      <c r="V27" s="7"/>
      <c r="W27" s="28">
        <f t="shared" ca="1" si="8"/>
        <v>-0.71727055370565118</v>
      </c>
      <c r="X27" s="27">
        <f t="shared" ca="1" si="11"/>
        <v>38.984560428674627</v>
      </c>
      <c r="Y27" s="7"/>
      <c r="Z27" s="28">
        <f t="shared" si="12"/>
        <v>39.177</v>
      </c>
      <c r="AA27" s="27">
        <f t="shared" si="9"/>
        <v>0.68376764105381838</v>
      </c>
      <c r="AB27" s="7"/>
      <c r="AC27" s="28">
        <f t="shared" ca="1" si="0"/>
        <v>-0.19243957132537304</v>
      </c>
      <c r="AD27" s="27">
        <f t="shared" ca="1" si="10"/>
        <v>3.8070058449768851E-2</v>
      </c>
      <c r="AE27" s="7">
        <v>142</v>
      </c>
    </row>
    <row r="28" spans="1:31" s="26" customFormat="1" x14ac:dyDescent="0.25">
      <c r="A28" s="26">
        <v>8</v>
      </c>
      <c r="B28" s="26">
        <v>618</v>
      </c>
      <c r="C28" s="26">
        <v>14667</v>
      </c>
      <c r="D28" s="26">
        <v>11962</v>
      </c>
      <c r="E28" s="26">
        <v>11643</v>
      </c>
      <c r="F28" s="26">
        <v>14317</v>
      </c>
      <c r="G28" s="27"/>
      <c r="H28" s="7"/>
      <c r="I28" s="28">
        <f t="shared" si="1"/>
        <v>3024</v>
      </c>
      <c r="J28" s="27">
        <f t="shared" si="1"/>
        <v>-2355</v>
      </c>
      <c r="K28" s="7"/>
      <c r="L28" s="124">
        <f t="shared" si="2"/>
        <v>-0.78519805890285066</v>
      </c>
      <c r="M28" s="27">
        <f t="shared" ca="1" si="3"/>
        <v>2.3051711327655914E-6</v>
      </c>
      <c r="N28" s="44"/>
      <c r="O28" s="44"/>
      <c r="P28" s="7"/>
      <c r="Q28" s="28">
        <f t="shared" ca="1" si="4"/>
        <v>3042.5602338365857</v>
      </c>
      <c r="R28" s="27">
        <f t="shared" ca="1" si="5"/>
        <v>-2381.4541737616819</v>
      </c>
      <c r="S28" s="7"/>
      <c r="T28" s="28">
        <f t="shared" ca="1" si="6"/>
        <v>-0.79242678418831225</v>
      </c>
      <c r="U28" s="27">
        <f t="shared" ca="1" si="7"/>
        <v>-0.62281999104284302</v>
      </c>
      <c r="V28" s="7"/>
      <c r="W28" s="28">
        <f t="shared" ca="1" si="8"/>
        <v>-0.78367977989925297</v>
      </c>
      <c r="X28" s="27">
        <f t="shared" ca="1" si="11"/>
        <v>44.627251444466708</v>
      </c>
      <c r="Y28" s="7"/>
      <c r="Z28" s="28">
        <f t="shared" si="12"/>
        <v>44.738999999999997</v>
      </c>
      <c r="AA28" s="27">
        <f t="shared" si="9"/>
        <v>0.78084285404974307</v>
      </c>
      <c r="AB28" s="7"/>
      <c r="AC28" s="28">
        <f t="shared" ca="1" si="0"/>
        <v>-0.11174855553328911</v>
      </c>
      <c r="AD28" s="27">
        <f t="shared" ca="1" si="10"/>
        <v>-3.4399912995617399E-2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14773</v>
      </c>
      <c r="D29" s="26">
        <v>12116</v>
      </c>
      <c r="E29" s="26">
        <v>11530</v>
      </c>
      <c r="F29" s="26">
        <v>14157</v>
      </c>
      <c r="G29" s="27"/>
      <c r="H29" s="7"/>
      <c r="I29" s="28">
        <f t="shared" si="1"/>
        <v>3243</v>
      </c>
      <c r="J29" s="27">
        <f t="shared" si="1"/>
        <v>-2041</v>
      </c>
      <c r="K29" s="7"/>
      <c r="L29" s="124">
        <f t="shared" si="2"/>
        <v>-0.84312877099135308</v>
      </c>
      <c r="M29" s="27">
        <f t="shared" ca="1" si="3"/>
        <v>1.5412915444219537E-6</v>
      </c>
      <c r="N29" s="44"/>
      <c r="O29" s="44"/>
      <c r="P29" s="7"/>
      <c r="Q29" s="28">
        <f t="shared" ca="1" si="4"/>
        <v>3261.5602338365857</v>
      </c>
      <c r="R29" s="27">
        <f t="shared" ca="1" si="5"/>
        <v>-2067.4541737616819</v>
      </c>
      <c r="S29" s="7"/>
      <c r="T29" s="28">
        <f t="shared" ca="1" si="6"/>
        <v>-0.84946475629064577</v>
      </c>
      <c r="U29" s="27">
        <f t="shared" ca="1" si="7"/>
        <v>-0.54069979769957055</v>
      </c>
      <c r="V29" s="7"/>
      <c r="W29" s="28">
        <f t="shared" ca="1" si="8"/>
        <v>-0.84188728335773688</v>
      </c>
      <c r="X29" s="27">
        <f t="shared" ca="1" si="11"/>
        <v>50.392252977962301</v>
      </c>
      <c r="Y29" s="7"/>
      <c r="Z29" s="28">
        <f t="shared" si="12"/>
        <v>50.471999999999994</v>
      </c>
      <c r="AA29" s="27">
        <f t="shared" si="9"/>
        <v>0.88090258006657796</v>
      </c>
      <c r="AB29" s="7"/>
      <c r="AC29" s="28">
        <f t="shared" ca="1" si="0"/>
        <v>-7.9747022037693682E-2</v>
      </c>
      <c r="AD29" s="27">
        <f t="shared" ca="1" si="10"/>
        <v>9.2473857621087063E-3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14875</v>
      </c>
      <c r="D30" s="26">
        <v>12288</v>
      </c>
      <c r="E30" s="26">
        <v>11445</v>
      </c>
      <c r="F30" s="26">
        <v>13999</v>
      </c>
      <c r="G30" s="27"/>
      <c r="H30" s="7"/>
      <c r="I30" s="28">
        <f t="shared" si="1"/>
        <v>3430</v>
      </c>
      <c r="J30" s="27">
        <f t="shared" si="1"/>
        <v>-1711</v>
      </c>
      <c r="K30" s="7"/>
      <c r="L30" s="124">
        <f t="shared" si="2"/>
        <v>-0.89212894193776104</v>
      </c>
      <c r="M30" s="27">
        <f t="shared" ca="1" si="3"/>
        <v>9.6103400805692279E-8</v>
      </c>
      <c r="N30" s="44"/>
      <c r="O30" s="44"/>
      <c r="P30" s="7"/>
      <c r="Q30" s="28">
        <f t="shared" ca="1" si="4"/>
        <v>3448.5602338365857</v>
      </c>
      <c r="R30" s="27">
        <f t="shared" ca="1" si="5"/>
        <v>-1737.4541737616819</v>
      </c>
      <c r="S30" s="7"/>
      <c r="T30" s="28">
        <f t="shared" ca="1" si="6"/>
        <v>-0.89816841283464743</v>
      </c>
      <c r="U30" s="27">
        <f t="shared" ca="1" si="7"/>
        <v>-0.45439513590568537</v>
      </c>
      <c r="V30" s="7"/>
      <c r="W30" s="28">
        <f t="shared" ca="1" si="8"/>
        <v>-0.8918189364526391</v>
      </c>
      <c r="X30" s="27">
        <f t="shared" ca="1" si="11"/>
        <v>56.103221496661206</v>
      </c>
      <c r="Y30" s="7"/>
      <c r="Z30" s="28">
        <f t="shared" si="12"/>
        <v>56.141999999999996</v>
      </c>
      <c r="AA30" s="27">
        <f t="shared" si="9"/>
        <v>0.9798627486546565</v>
      </c>
      <c r="AB30" s="7"/>
      <c r="AC30" s="28">
        <f t="shared" ca="1" si="0"/>
        <v>-3.877850333878996E-2</v>
      </c>
      <c r="AD30" s="27">
        <f t="shared" ca="1" si="10"/>
        <v>-2.8523662938297889E-3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14953</v>
      </c>
      <c r="D31" s="26">
        <v>12459</v>
      </c>
      <c r="E31" s="26">
        <v>11368</v>
      </c>
      <c r="F31" s="26">
        <v>13825</v>
      </c>
      <c r="G31" s="27"/>
      <c r="H31" s="7"/>
      <c r="I31" s="28">
        <f t="shared" si="1"/>
        <v>3585</v>
      </c>
      <c r="J31" s="27">
        <f t="shared" si="1"/>
        <v>-1366</v>
      </c>
      <c r="K31" s="7"/>
      <c r="L31" s="124">
        <f t="shared" si="2"/>
        <v>-0.93273974416761374</v>
      </c>
      <c r="M31" s="27">
        <f t="shared" ca="1" si="3"/>
        <v>5.3478306756673242E-7</v>
      </c>
      <c r="N31" s="44"/>
      <c r="O31" s="44"/>
      <c r="P31" s="7"/>
      <c r="Q31" s="28">
        <f t="shared" ca="1" si="4"/>
        <v>3603.5602338365857</v>
      </c>
      <c r="R31" s="27">
        <f t="shared" ca="1" si="5"/>
        <v>-1392.4541737616819</v>
      </c>
      <c r="S31" s="7"/>
      <c r="T31" s="28">
        <f t="shared" ca="1" si="6"/>
        <v>-0.93853775382031723</v>
      </c>
      <c r="U31" s="27">
        <f t="shared" ca="1" si="7"/>
        <v>-0.36416753493935083</v>
      </c>
      <c r="V31" s="7"/>
      <c r="W31" s="28">
        <f t="shared" ca="1" si="8"/>
        <v>-0.93347103280253618</v>
      </c>
      <c r="X31" s="27">
        <f t="shared" ca="1" si="11"/>
        <v>61.790898828264972</v>
      </c>
      <c r="Y31" s="7"/>
      <c r="Z31" s="28">
        <f t="shared" si="12"/>
        <v>61.865999999999993</v>
      </c>
      <c r="AA31" s="27">
        <f t="shared" si="9"/>
        <v>1.0797653950388117</v>
      </c>
      <c r="AB31" s="7"/>
      <c r="AC31" s="28">
        <f t="shared" ca="1" si="0"/>
        <v>-7.5101171735020955E-2</v>
      </c>
      <c r="AD31" s="27">
        <f t="shared" ca="1" si="10"/>
        <v>7.5864351211983205E-2</v>
      </c>
      <c r="AE31" s="7">
        <v>138</v>
      </c>
    </row>
    <row r="32" spans="1:31" s="26" customFormat="1" x14ac:dyDescent="0.25">
      <c r="A32" s="26">
        <v>12</v>
      </c>
      <c r="B32" s="26">
        <v>630</v>
      </c>
      <c r="C32" s="26">
        <v>14999</v>
      </c>
      <c r="D32" s="26">
        <v>12635</v>
      </c>
      <c r="E32" s="26">
        <v>11302</v>
      </c>
      <c r="F32" s="26">
        <v>13636</v>
      </c>
      <c r="G32" s="27"/>
      <c r="H32" s="7"/>
      <c r="I32" s="28">
        <f t="shared" si="1"/>
        <v>3697</v>
      </c>
      <c r="J32" s="27">
        <f t="shared" si="1"/>
        <v>-1001</v>
      </c>
      <c r="K32" s="7"/>
      <c r="L32" s="124">
        <f t="shared" si="2"/>
        <v>-0.96379817380836275</v>
      </c>
      <c r="M32" s="27">
        <f t="shared" ca="1" si="3"/>
        <v>3.9490372027038229E-8</v>
      </c>
      <c r="N32" s="44"/>
      <c r="O32" s="44"/>
      <c r="P32" s="7"/>
      <c r="Q32" s="28">
        <f t="shared" ca="1" si="4"/>
        <v>3715.5602338365857</v>
      </c>
      <c r="R32" s="27">
        <f t="shared" ca="1" si="5"/>
        <v>-1027.4541737616819</v>
      </c>
      <c r="S32" s="7"/>
      <c r="T32" s="28">
        <f t="shared" ca="1" si="6"/>
        <v>-0.96770785827447858</v>
      </c>
      <c r="U32" s="27">
        <f t="shared" ca="1" si="7"/>
        <v>-0.26870934840975058</v>
      </c>
      <c r="V32" s="7"/>
      <c r="W32" s="28">
        <f t="shared" ca="1" si="8"/>
        <v>-0.96399689565423541</v>
      </c>
      <c r="X32" s="27">
        <f t="shared" ca="1" si="11"/>
        <v>67.527198705051546</v>
      </c>
      <c r="Y32" s="7"/>
      <c r="Z32" s="28">
        <f t="shared" si="12"/>
        <v>67.535999999999987</v>
      </c>
      <c r="AA32" s="27">
        <f t="shared" si="9"/>
        <v>1.1787255636268901</v>
      </c>
      <c r="AB32" s="7"/>
      <c r="AC32" s="28">
        <f t="shared" ca="1" si="0"/>
        <v>-8.8012949484408409E-3</v>
      </c>
      <c r="AD32" s="27">
        <f t="shared" ca="1" si="10"/>
        <v>3.5877311337429774E-2</v>
      </c>
      <c r="AE32" s="7">
        <v>137</v>
      </c>
    </row>
    <row r="33" spans="1:31" s="26" customFormat="1" x14ac:dyDescent="0.25">
      <c r="A33" s="26">
        <v>13</v>
      </c>
      <c r="B33" s="26">
        <v>623</v>
      </c>
      <c r="C33" s="26">
        <v>15047</v>
      </c>
      <c r="D33" s="26">
        <v>12820</v>
      </c>
      <c r="E33" s="26">
        <v>11269</v>
      </c>
      <c r="F33" s="26">
        <v>13458</v>
      </c>
      <c r="G33" s="27"/>
      <c r="H33" s="7"/>
      <c r="I33" s="28">
        <f t="shared" si="1"/>
        <v>3778</v>
      </c>
      <c r="J33" s="27">
        <f t="shared" si="1"/>
        <v>-638</v>
      </c>
      <c r="K33" s="7"/>
      <c r="L33" s="124">
        <f t="shared" si="2"/>
        <v>-0.98523808005919777</v>
      </c>
      <c r="M33" s="27">
        <f t="shared" ca="1" si="3"/>
        <v>1.4462148482503208E-6</v>
      </c>
      <c r="N33" s="44"/>
      <c r="O33" s="44"/>
      <c r="P33" s="7"/>
      <c r="Q33" s="28">
        <f t="shared" ca="1" si="4"/>
        <v>3796.5602338365857</v>
      </c>
      <c r="R33" s="27">
        <f t="shared" ca="1" si="5"/>
        <v>-664.45417376168189</v>
      </c>
      <c r="S33" s="7"/>
      <c r="T33" s="28">
        <f t="shared" ca="1" si="6"/>
        <v>-0.98880409453150608</v>
      </c>
      <c r="U33" s="27">
        <f t="shared" ca="1" si="7"/>
        <v>-0.17377422043647686</v>
      </c>
      <c r="V33" s="7"/>
      <c r="W33" s="28">
        <f t="shared" ca="1" si="8"/>
        <v>-0.98644066679130915</v>
      </c>
      <c r="X33" s="27">
        <f t="shared" ca="1" si="11"/>
        <v>73.111866209417599</v>
      </c>
      <c r="Y33" s="7"/>
      <c r="Z33" s="28">
        <f t="shared" si="12"/>
        <v>73.142999999999986</v>
      </c>
      <c r="AA33" s="27">
        <f t="shared" si="9"/>
        <v>1.2765861747862122</v>
      </c>
      <c r="AB33" s="7"/>
      <c r="AC33" s="28">
        <f t="shared" ca="1" si="0"/>
        <v>-3.1133790582387633E-2</v>
      </c>
      <c r="AD33" s="27">
        <f t="shared" ca="1" si="10"/>
        <v>2.0109771493295625E-2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15073</v>
      </c>
      <c r="D34" s="26">
        <v>13002</v>
      </c>
      <c r="E34" s="26">
        <v>11246</v>
      </c>
      <c r="F34" s="26">
        <v>13276</v>
      </c>
      <c r="G34" s="27"/>
      <c r="H34" s="7"/>
      <c r="I34" s="28">
        <f t="shared" si="1"/>
        <v>3827</v>
      </c>
      <c r="J34" s="27">
        <f t="shared" si="1"/>
        <v>-274</v>
      </c>
      <c r="K34" s="7"/>
      <c r="L34" s="124">
        <f t="shared" si="2"/>
        <v>-0.99716809572406806</v>
      </c>
      <c r="M34" s="27">
        <f t="shared" ca="1" si="3"/>
        <v>1.1457521739028949E-5</v>
      </c>
      <c r="N34" s="44"/>
      <c r="O34" s="44"/>
      <c r="P34" s="7"/>
      <c r="Q34" s="28">
        <f t="shared" ca="1" si="4"/>
        <v>3845.5602338365857</v>
      </c>
      <c r="R34" s="27">
        <f t="shared" ca="1" si="5"/>
        <v>-300.45417376168189</v>
      </c>
      <c r="S34" s="7"/>
      <c r="T34" s="28">
        <f t="shared" ca="1" si="6"/>
        <v>-1.0015660152302017</v>
      </c>
      <c r="U34" s="27">
        <f t="shared" ca="1" si="7"/>
        <v>-7.8577563185039889E-2</v>
      </c>
      <c r="V34" s="7"/>
      <c r="W34" s="28">
        <f t="shared" ca="1" si="8"/>
        <v>-1.0005529918434533</v>
      </c>
      <c r="X34" s="27">
        <f t="shared" ca="1" si="11"/>
        <v>78.612288928730891</v>
      </c>
      <c r="Y34" s="7"/>
      <c r="Z34" s="28">
        <f t="shared" si="12"/>
        <v>78.686999999999983</v>
      </c>
      <c r="AA34" s="27">
        <f t="shared" si="9"/>
        <v>1.3733472285167778</v>
      </c>
      <c r="AB34" s="7"/>
      <c r="AC34" s="28">
        <f t="shared" ca="1" si="0"/>
        <v>-7.4711071269092599E-2</v>
      </c>
      <c r="AD34" s="27">
        <f t="shared" ca="1" si="10"/>
        <v>9.9909661421861529E-2</v>
      </c>
      <c r="AE34" s="7">
        <v>135</v>
      </c>
    </row>
    <row r="35" spans="1:31" s="26" customFormat="1" x14ac:dyDescent="0.25">
      <c r="A35" s="26">
        <v>15</v>
      </c>
      <c r="B35" s="26">
        <v>611</v>
      </c>
      <c r="C35" s="26">
        <v>15080</v>
      </c>
      <c r="D35" s="26">
        <v>13191</v>
      </c>
      <c r="E35" s="26">
        <v>11244</v>
      </c>
      <c r="F35" s="26">
        <v>13095</v>
      </c>
      <c r="G35" s="27"/>
      <c r="H35" s="7"/>
      <c r="I35" s="28">
        <f t="shared" si="1"/>
        <v>3836</v>
      </c>
      <c r="J35" s="27">
        <f t="shared" si="1"/>
        <v>96</v>
      </c>
      <c r="K35" s="7"/>
      <c r="L35" s="124">
        <f t="shared" si="2"/>
        <v>-0.99978577082735898</v>
      </c>
      <c r="M35" s="27">
        <f t="shared" ca="1" si="3"/>
        <v>2.0095888300624257E-5</v>
      </c>
      <c r="N35" s="44"/>
      <c r="O35" s="44"/>
      <c r="P35" s="7"/>
      <c r="Q35" s="28">
        <f t="shared" ca="1" si="4"/>
        <v>3854.5602338365857</v>
      </c>
      <c r="R35" s="27">
        <f t="shared" ca="1" si="5"/>
        <v>69.545826238318128</v>
      </c>
      <c r="S35" s="7"/>
      <c r="T35" s="28">
        <f t="shared" ca="1" si="6"/>
        <v>-1.0039100414809825</v>
      </c>
      <c r="U35" s="27">
        <f t="shared" ca="1" si="7"/>
        <v>1.8188269735376822E-2</v>
      </c>
      <c r="V35" s="7"/>
      <c r="W35" s="28">
        <f t="shared" ca="1" si="8"/>
        <v>-1.0042686146011954</v>
      </c>
      <c r="X35" s="27">
        <f t="shared" ca="1" si="11"/>
        <v>84.140314913436782</v>
      </c>
      <c r="Y35" s="7"/>
      <c r="Z35" s="28">
        <f t="shared" si="12"/>
        <v>84.185999999999979</v>
      </c>
      <c r="AA35" s="27">
        <f t="shared" si="9"/>
        <v>1.4693228840839458</v>
      </c>
      <c r="AB35" s="7"/>
      <c r="AC35" s="28">
        <f t="shared" ca="1" si="0"/>
        <v>-4.5685086563196364E-2</v>
      </c>
      <c r="AD35" s="27">
        <f t="shared" ca="1" si="10"/>
        <v>3.3845807048294319E-2</v>
      </c>
      <c r="AE35" s="7">
        <v>134</v>
      </c>
    </row>
    <row r="36" spans="1:31" s="26" customFormat="1" x14ac:dyDescent="0.25">
      <c r="A36" s="26">
        <v>16</v>
      </c>
      <c r="B36" s="26">
        <v>619</v>
      </c>
      <c r="C36" s="26">
        <v>15062</v>
      </c>
      <c r="D36" s="26">
        <v>13373</v>
      </c>
      <c r="E36" s="26">
        <v>11254</v>
      </c>
      <c r="F36" s="26">
        <v>12907</v>
      </c>
      <c r="G36" s="27"/>
      <c r="H36" s="7"/>
      <c r="I36" s="28">
        <f t="shared" si="1"/>
        <v>3808</v>
      </c>
      <c r="J36" s="27">
        <f t="shared" si="1"/>
        <v>466</v>
      </c>
      <c r="K36" s="7"/>
      <c r="L36" s="124">
        <f t="shared" si="2"/>
        <v>-0.99305408964150721</v>
      </c>
      <c r="M36" s="27">
        <f t="shared" ca="1" si="3"/>
        <v>2.8011907740153803E-5</v>
      </c>
      <c r="N36" s="44"/>
      <c r="O36" s="44"/>
      <c r="P36" s="7"/>
      <c r="Q36" s="28">
        <f t="shared" ca="1" si="4"/>
        <v>3826.5602338365857</v>
      </c>
      <c r="R36" s="27">
        <f t="shared" ca="1" si="5"/>
        <v>439.54582623831811</v>
      </c>
      <c r="S36" s="7"/>
      <c r="T36" s="28">
        <f t="shared" ca="1" si="6"/>
        <v>-0.99661751536744214</v>
      </c>
      <c r="U36" s="27">
        <f t="shared" ca="1" si="7"/>
        <v>0.11495410265579353</v>
      </c>
      <c r="V36" s="7"/>
      <c r="W36" s="28">
        <f t="shared" ca="1" si="8"/>
        <v>-0.99834671731971714</v>
      </c>
      <c r="X36" s="27">
        <f t="shared" ca="1" si="11"/>
        <v>89.671112407764156</v>
      </c>
      <c r="Y36" s="7"/>
      <c r="Z36" s="28">
        <f t="shared" si="12"/>
        <v>89.756999999999977</v>
      </c>
      <c r="AA36" s="27">
        <f t="shared" si="9"/>
        <v>1.5665551767125498</v>
      </c>
      <c r="AB36" s="7"/>
      <c r="AC36" s="28">
        <f t="shared" ca="1" si="0"/>
        <v>-8.5887592235820875E-2</v>
      </c>
      <c r="AD36" s="27">
        <f t="shared" ca="1" si="10"/>
        <v>2.5892868726288043E-2</v>
      </c>
      <c r="AE36" s="7">
        <v>133</v>
      </c>
    </row>
    <row r="37" spans="1:31" s="26" customFormat="1" x14ac:dyDescent="0.25">
      <c r="A37" s="26">
        <v>17</v>
      </c>
      <c r="B37" s="26">
        <v>624</v>
      </c>
      <c r="C37" s="26">
        <v>15026</v>
      </c>
      <c r="D37" s="26">
        <v>13560</v>
      </c>
      <c r="E37" s="26">
        <v>11287</v>
      </c>
      <c r="F37" s="26">
        <v>12724</v>
      </c>
      <c r="G37" s="27"/>
      <c r="H37" s="7"/>
      <c r="I37" s="28">
        <f t="shared" si="1"/>
        <v>3739</v>
      </c>
      <c r="J37" s="27">
        <f t="shared" si="1"/>
        <v>836</v>
      </c>
      <c r="K37" s="7"/>
      <c r="L37" s="124">
        <f t="shared" si="2"/>
        <v>-0.97677336152646754</v>
      </c>
      <c r="M37" s="27">
        <f t="shared" ca="1" si="3"/>
        <v>2.4721225657342289E-5</v>
      </c>
      <c r="N37" s="44"/>
      <c r="O37" s="44"/>
      <c r="P37" s="7"/>
      <c r="Q37" s="28">
        <f t="shared" ca="1" si="4"/>
        <v>3757.5602338365857</v>
      </c>
      <c r="R37" s="27">
        <f t="shared" ca="1" si="5"/>
        <v>809.54582623831811</v>
      </c>
      <c r="S37" s="7"/>
      <c r="T37" s="28">
        <f t="shared" ca="1" si="6"/>
        <v>-0.97864664744478913</v>
      </c>
      <c r="U37" s="27">
        <f t="shared" ca="1" si="7"/>
        <v>0.21171993557621024</v>
      </c>
      <c r="V37" s="7"/>
      <c r="W37" s="28">
        <f t="shared" ca="1" si="8"/>
        <v>-0.98174540594072435</v>
      </c>
      <c r="X37" s="27">
        <f t="shared" ca="1" si="11"/>
        <v>95.27258357613232</v>
      </c>
      <c r="Y37" s="7"/>
      <c r="Z37" s="28">
        <f t="shared" si="12"/>
        <v>95.372999999999976</v>
      </c>
      <c r="AA37" s="27">
        <f t="shared" si="9"/>
        <v>1.6645728675045515</v>
      </c>
      <c r="AB37" s="7"/>
      <c r="AC37" s="28">
        <f t="shared" ca="1" si="0"/>
        <v>-0.10041642386765659</v>
      </c>
      <c r="AD37" s="27">
        <f t="shared" ca="1" si="10"/>
        <v>4.6435227830627923E-2</v>
      </c>
      <c r="AE37" s="7">
        <v>132</v>
      </c>
    </row>
    <row r="38" spans="1:31" s="26" customFormat="1" x14ac:dyDescent="0.25">
      <c r="A38" s="26">
        <v>18</v>
      </c>
      <c r="B38" s="26">
        <v>642</v>
      </c>
      <c r="C38" s="26">
        <v>14980</v>
      </c>
      <c r="D38" s="26">
        <v>13745</v>
      </c>
      <c r="E38" s="26">
        <v>11342</v>
      </c>
      <c r="F38" s="26">
        <v>12538</v>
      </c>
      <c r="G38" s="27"/>
      <c r="H38" s="7"/>
      <c r="I38" s="28">
        <f t="shared" si="1"/>
        <v>3638</v>
      </c>
      <c r="J38" s="27">
        <f t="shared" si="1"/>
        <v>1207</v>
      </c>
      <c r="K38" s="7"/>
      <c r="L38" s="124">
        <f t="shared" si="2"/>
        <v>-0.95023881645593455</v>
      </c>
      <c r="M38" s="27">
        <f t="shared" ca="1" si="3"/>
        <v>4.3215267438584027E-5</v>
      </c>
      <c r="N38" s="44"/>
      <c r="O38" s="44"/>
      <c r="P38" s="7"/>
      <c r="Q38" s="28">
        <f t="shared" ca="1" si="4"/>
        <v>3656.5602338365857</v>
      </c>
      <c r="R38" s="27">
        <f t="shared" ca="1" si="5"/>
        <v>1180.5458262383181</v>
      </c>
      <c r="S38" s="7"/>
      <c r="T38" s="28">
        <f t="shared" ca="1" si="6"/>
        <v>-0.95234146396380437</v>
      </c>
      <c r="U38" s="27">
        <f t="shared" ca="1" si="7"/>
        <v>0.30874729777479026</v>
      </c>
      <c r="V38" s="7"/>
      <c r="W38" s="28">
        <f t="shared" ca="1" si="8"/>
        <v>-0.95681264847680214</v>
      </c>
      <c r="X38" s="27">
        <f t="shared" ca="1" si="11"/>
        <v>100.98676153376721</v>
      </c>
      <c r="Y38" s="7"/>
      <c r="Z38" s="28">
        <f t="shared" si="12"/>
        <v>101.15099999999998</v>
      </c>
      <c r="AA38" s="27">
        <f t="shared" si="9"/>
        <v>1.7654179916847839</v>
      </c>
      <c r="AB38" s="7"/>
      <c r="AC38" s="28">
        <f t="shared" ca="1" si="0"/>
        <v>-0.16423846623277427</v>
      </c>
      <c r="AD38" s="27">
        <f t="shared" ca="1" si="10"/>
        <v>6.0573841249791371E-2</v>
      </c>
      <c r="AE38" s="7">
        <v>131</v>
      </c>
    </row>
    <row r="39" spans="1:31" s="26" customFormat="1" x14ac:dyDescent="0.25">
      <c r="A39" s="26">
        <v>19</v>
      </c>
      <c r="B39" s="26">
        <v>621</v>
      </c>
      <c r="C39" s="26">
        <v>14905</v>
      </c>
      <c r="D39" s="26">
        <v>13919</v>
      </c>
      <c r="E39" s="26">
        <v>11408</v>
      </c>
      <c r="F39" s="26">
        <v>12360</v>
      </c>
      <c r="G39" s="27"/>
      <c r="H39" s="7"/>
      <c r="I39" s="28">
        <f t="shared" si="1"/>
        <v>3497</v>
      </c>
      <c r="J39" s="27">
        <f t="shared" si="1"/>
        <v>1559</v>
      </c>
      <c r="K39" s="7"/>
      <c r="L39" s="124">
        <f t="shared" si="2"/>
        <v>-0.91538175773599484</v>
      </c>
      <c r="M39" s="27">
        <f t="shared" ca="1" si="3"/>
        <v>3.6105334301118567E-5</v>
      </c>
      <c r="N39" s="44"/>
      <c r="O39" s="44"/>
      <c r="P39" s="7"/>
      <c r="Q39" s="28">
        <f t="shared" ca="1" si="4"/>
        <v>3515.5602338365857</v>
      </c>
      <c r="R39" s="27">
        <f t="shared" ca="1" si="5"/>
        <v>1532.5458262383181</v>
      </c>
      <c r="S39" s="7"/>
      <c r="T39" s="28">
        <f t="shared" ca="1" si="6"/>
        <v>-0.91561838603490464</v>
      </c>
      <c r="U39" s="27">
        <f t="shared" ca="1" si="7"/>
        <v>0.40080560368826779</v>
      </c>
      <c r="V39" s="7"/>
      <c r="W39" s="28">
        <f t="shared" ca="1" si="8"/>
        <v>-0.92139052918289799</v>
      </c>
      <c r="X39" s="27">
        <f t="shared" ca="1" si="11"/>
        <v>106.61182477250537</v>
      </c>
      <c r="Y39" s="7"/>
      <c r="Z39" s="28">
        <f t="shared" si="12"/>
        <v>106.73999999999998</v>
      </c>
      <c r="AA39" s="27">
        <f t="shared" si="9"/>
        <v>1.8629644435787469</v>
      </c>
      <c r="AB39" s="7"/>
      <c r="AC39" s="28">
        <f t="shared" ca="1" si="0"/>
        <v>-0.12817522749460863</v>
      </c>
      <c r="AD39" s="27">
        <f t="shared" ca="1" si="10"/>
        <v>-1.1447869538997679E-2</v>
      </c>
      <c r="AE39" s="7">
        <v>130</v>
      </c>
    </row>
    <row r="40" spans="1:31" s="26" customFormat="1" x14ac:dyDescent="0.25">
      <c r="A40" s="26">
        <v>20</v>
      </c>
      <c r="B40" s="26">
        <v>634</v>
      </c>
      <c r="C40" s="26">
        <v>14825</v>
      </c>
      <c r="D40" s="26">
        <v>14096</v>
      </c>
      <c r="E40" s="26">
        <v>11500</v>
      </c>
      <c r="F40" s="26">
        <v>12198</v>
      </c>
      <c r="G40" s="27"/>
      <c r="H40" s="7"/>
      <c r="I40" s="28">
        <f t="shared" si="1"/>
        <v>3325</v>
      </c>
      <c r="J40" s="27">
        <f t="shared" si="1"/>
        <v>1898</v>
      </c>
      <c r="K40" s="7"/>
      <c r="L40" s="124">
        <f t="shared" si="2"/>
        <v>-0.87081940758989573</v>
      </c>
      <c r="M40" s="27">
        <f t="shared" ca="1" si="3"/>
        <v>4.9366648763371639E-5</v>
      </c>
      <c r="N40" s="44"/>
      <c r="O40" s="44"/>
      <c r="P40" s="7"/>
      <c r="Q40" s="28">
        <f t="shared" ca="1" si="4"/>
        <v>3343.5602338365857</v>
      </c>
      <c r="R40" s="27">
        <f t="shared" ca="1" si="5"/>
        <v>1871.5458262383181</v>
      </c>
      <c r="S40" s="7"/>
      <c r="T40" s="28">
        <f t="shared" ca="1" si="6"/>
        <v>-0.87082143990887106</v>
      </c>
      <c r="U40" s="27">
        <f t="shared" ca="1" si="7"/>
        <v>0.48946402898562252</v>
      </c>
      <c r="V40" s="7"/>
      <c r="W40" s="28">
        <f t="shared" ca="1" si="8"/>
        <v>-0.87784554797871317</v>
      </c>
      <c r="X40" s="27">
        <f t="shared" ca="1" si="11"/>
        <v>112.24565661374766</v>
      </c>
      <c r="Y40" s="7"/>
      <c r="Z40" s="28">
        <f t="shared" si="12"/>
        <v>112.44599999999998</v>
      </c>
      <c r="AA40" s="27">
        <f t="shared" si="9"/>
        <v>1.9625529306975433</v>
      </c>
      <c r="AB40" s="7"/>
      <c r="AC40" s="28">
        <f t="shared" ca="1" si="0"/>
        <v>-0.20034338625232806</v>
      </c>
      <c r="AD40" s="27">
        <f t="shared" ca="1" si="10"/>
        <v>0.12612863815455455</v>
      </c>
      <c r="AE40" s="7">
        <v>129</v>
      </c>
    </row>
    <row r="41" spans="1:31" s="26" customFormat="1" x14ac:dyDescent="0.25">
      <c r="A41" s="26">
        <v>21</v>
      </c>
      <c r="B41" s="26">
        <v>625</v>
      </c>
      <c r="C41" s="26">
        <v>14722</v>
      </c>
      <c r="D41" s="26">
        <v>14253</v>
      </c>
      <c r="E41" s="26">
        <v>11599</v>
      </c>
      <c r="F41" s="26">
        <v>12032</v>
      </c>
      <c r="G41" s="27"/>
      <c r="H41" s="7"/>
      <c r="I41" s="28">
        <f t="shared" si="1"/>
        <v>3123</v>
      </c>
      <c r="J41" s="27">
        <f t="shared" si="1"/>
        <v>2221</v>
      </c>
      <c r="K41" s="7"/>
      <c r="L41" s="124">
        <f t="shared" si="2"/>
        <v>-0.81844064892554058</v>
      </c>
      <c r="M41" s="27">
        <f t="shared" ca="1" si="3"/>
        <v>6.378274962387779E-5</v>
      </c>
      <c r="N41" s="44"/>
      <c r="O41" s="44"/>
      <c r="P41" s="7"/>
      <c r="Q41" s="28">
        <f t="shared" ca="1" si="4"/>
        <v>3141.5602338365857</v>
      </c>
      <c r="R41" s="27">
        <f t="shared" ca="1" si="5"/>
        <v>2194.5458262383181</v>
      </c>
      <c r="S41" s="7"/>
      <c r="T41" s="28">
        <f t="shared" ca="1" si="6"/>
        <v>-0.81821107294690143</v>
      </c>
      <c r="U41" s="27">
        <f t="shared" ca="1" si="7"/>
        <v>0.57393798583236466</v>
      </c>
      <c r="V41" s="7"/>
      <c r="W41" s="28">
        <f t="shared" ca="1" si="8"/>
        <v>-0.82642705923455162</v>
      </c>
      <c r="X41" s="27">
        <f t="shared" ca="1" si="11"/>
        <v>117.8819955544314</v>
      </c>
      <c r="Y41" s="7"/>
      <c r="Z41" s="28">
        <f t="shared" si="12"/>
        <v>118.07099999999998</v>
      </c>
      <c r="AA41" s="27">
        <f t="shared" si="9"/>
        <v>2.0607277011222247</v>
      </c>
      <c r="AB41" s="7"/>
      <c r="AC41" s="28">
        <f t="shared" ca="1" si="0"/>
        <v>-0.18900444556858531</v>
      </c>
      <c r="AD41" s="27">
        <f t="shared" ca="1" si="10"/>
        <v>4.1010964715979981E-2</v>
      </c>
      <c r="AE41" s="7">
        <v>128</v>
      </c>
    </row>
    <row r="42" spans="1:31" s="26" customFormat="1" x14ac:dyDescent="0.25">
      <c r="A42" s="26">
        <v>22</v>
      </c>
      <c r="B42" s="26">
        <v>611</v>
      </c>
      <c r="C42" s="26">
        <v>14609</v>
      </c>
      <c r="D42" s="26">
        <v>14407</v>
      </c>
      <c r="E42" s="26">
        <v>11714</v>
      </c>
      <c r="F42" s="26">
        <v>11890</v>
      </c>
      <c r="G42" s="27"/>
      <c r="H42" s="7"/>
      <c r="I42" s="28">
        <f t="shared" si="1"/>
        <v>2895</v>
      </c>
      <c r="J42" s="27">
        <f t="shared" si="1"/>
        <v>2517</v>
      </c>
      <c r="K42" s="7"/>
      <c r="L42" s="124">
        <f t="shared" si="2"/>
        <v>-0.75961194782339536</v>
      </c>
      <c r="M42" s="27">
        <f t="shared" ca="1" si="3"/>
        <v>7.266265035278549E-5</v>
      </c>
      <c r="N42" s="44"/>
      <c r="O42" s="44"/>
      <c r="P42" s="7"/>
      <c r="Q42" s="28">
        <f t="shared" ca="1" si="4"/>
        <v>2913.5602338365857</v>
      </c>
      <c r="R42" s="27">
        <f t="shared" ca="1" si="5"/>
        <v>2490.5458262383181</v>
      </c>
      <c r="S42" s="7"/>
      <c r="T42" s="28">
        <f t="shared" ca="1" si="6"/>
        <v>-0.75882907459378712</v>
      </c>
      <c r="U42" s="27">
        <f t="shared" ca="1" si="7"/>
        <v>0.65135065216869803</v>
      </c>
      <c r="V42" s="7"/>
      <c r="W42" s="28">
        <f t="shared" ca="1" si="8"/>
        <v>-0.76813618681305218</v>
      </c>
      <c r="X42" s="27">
        <f t="shared" ca="1" si="11"/>
        <v>123.39944017393032</v>
      </c>
      <c r="Y42" s="7"/>
      <c r="Z42" s="28">
        <f t="shared" si="12"/>
        <v>123.56999999999998</v>
      </c>
      <c r="AA42" s="27">
        <f t="shared" si="9"/>
        <v>2.1567033566893929</v>
      </c>
      <c r="AB42" s="7"/>
      <c r="AC42" s="28">
        <f t="shared" ca="1" si="0"/>
        <v>-0.17055982606966325</v>
      </c>
      <c r="AD42" s="27">
        <f t="shared" ca="1" si="10"/>
        <v>4.7060644561682352E-2</v>
      </c>
      <c r="AE42" s="7">
        <v>127</v>
      </c>
    </row>
    <row r="43" spans="1:31" s="26" customFormat="1" x14ac:dyDescent="0.25">
      <c r="A43" s="26">
        <v>23</v>
      </c>
      <c r="B43" s="26">
        <v>607</v>
      </c>
      <c r="C43" s="26">
        <v>14477</v>
      </c>
      <c r="D43" s="26">
        <v>14541</v>
      </c>
      <c r="E43" s="26">
        <v>11843</v>
      </c>
      <c r="F43" s="26">
        <v>11755</v>
      </c>
      <c r="G43" s="27"/>
      <c r="H43" s="7"/>
      <c r="I43" s="28">
        <f t="shared" si="1"/>
        <v>2634</v>
      </c>
      <c r="J43" s="27">
        <f t="shared" si="1"/>
        <v>2786</v>
      </c>
      <c r="K43" s="7"/>
      <c r="L43" s="124">
        <f t="shared" si="2"/>
        <v>-0.69424394528039646</v>
      </c>
      <c r="M43" s="27">
        <f t="shared" ca="1" si="3"/>
        <v>4.7688289637226104E-5</v>
      </c>
      <c r="N43" s="44"/>
      <c r="O43" s="44"/>
      <c r="P43" s="7"/>
      <c r="Q43" s="28">
        <f t="shared" ca="1" si="4"/>
        <v>2652.5602338365857</v>
      </c>
      <c r="R43" s="27">
        <f t="shared" ca="1" si="5"/>
        <v>2759.5458262383181</v>
      </c>
      <c r="S43" s="7"/>
      <c r="T43" s="28">
        <f t="shared" ca="1" si="6"/>
        <v>-0.69085231332114305</v>
      </c>
      <c r="U43" s="27">
        <f t="shared" ca="1" si="7"/>
        <v>0.72170202799462269</v>
      </c>
      <c r="V43" s="7"/>
      <c r="W43" s="28">
        <f t="shared" ca="1" si="8"/>
        <v>-0.70114961611220028</v>
      </c>
      <c r="X43" s="27">
        <f t="shared" ca="1" si="11"/>
        <v>128.93029931362275</v>
      </c>
      <c r="Y43" s="7"/>
      <c r="Z43" s="28">
        <f t="shared" si="12"/>
        <v>129.03299999999999</v>
      </c>
      <c r="AA43" s="27">
        <f t="shared" si="9"/>
        <v>2.2520506937258427</v>
      </c>
      <c r="AB43" s="7"/>
      <c r="AC43" s="28">
        <f t="shared" ca="1" si="0"/>
        <v>-0.10270068637723284</v>
      </c>
      <c r="AD43" s="27">
        <f t="shared" ca="1" si="10"/>
        <v>3.7684460824692678E-2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14336</v>
      </c>
      <c r="D44" s="26">
        <v>14665</v>
      </c>
      <c r="E44" s="26">
        <v>11987</v>
      </c>
      <c r="F44" s="26">
        <v>11631</v>
      </c>
      <c r="G44" s="27"/>
      <c r="H44" s="7"/>
      <c r="I44" s="28">
        <f t="shared" si="1"/>
        <v>2349</v>
      </c>
      <c r="J44" s="27">
        <f t="shared" si="1"/>
        <v>3034</v>
      </c>
      <c r="K44" s="7"/>
      <c r="L44" s="124">
        <f t="shared" si="2"/>
        <v>-0.61998446452666589</v>
      </c>
      <c r="M44" s="27">
        <f t="shared" ca="1" si="3"/>
        <v>6.1612806024261704E-5</v>
      </c>
      <c r="N44" s="44"/>
      <c r="O44" s="44"/>
      <c r="P44" s="7"/>
      <c r="Q44" s="28">
        <f t="shared" ca="1" si="4"/>
        <v>2367.5602338365857</v>
      </c>
      <c r="R44" s="27">
        <f t="shared" ca="1" si="5"/>
        <v>3007.5458262383181</v>
      </c>
      <c r="S44" s="7"/>
      <c r="T44" s="28">
        <f t="shared" ca="1" si="6"/>
        <v>-0.61662481537975022</v>
      </c>
      <c r="U44" s="27">
        <f t="shared" ca="1" si="7"/>
        <v>0.78656128897911815</v>
      </c>
      <c r="V44" s="7"/>
      <c r="W44" s="28">
        <f t="shared" ca="1" si="8"/>
        <v>-0.62783384705169687</v>
      </c>
      <c r="X44" s="27">
        <f t="shared" ca="1" si="11"/>
        <v>134.50585145249238</v>
      </c>
      <c r="Y44" s="7"/>
      <c r="Z44" s="28">
        <f t="shared" si="12"/>
        <v>134.68499999999997</v>
      </c>
      <c r="AA44" s="27">
        <f t="shared" si="9"/>
        <v>2.3506967030485622</v>
      </c>
      <c r="AB44" s="7"/>
      <c r="AC44" s="28">
        <f t="shared" ca="1" si="0"/>
        <v>-0.17914854750759446</v>
      </c>
      <c r="AD44" s="27">
        <f t="shared" ca="1" si="10"/>
        <v>8.225953114163076E-3</v>
      </c>
      <c r="AE44" s="7">
        <v>125</v>
      </c>
    </row>
    <row r="45" spans="1:31" s="26" customFormat="1" x14ac:dyDescent="0.25">
      <c r="A45" s="26">
        <v>25</v>
      </c>
      <c r="B45" s="26">
        <v>628</v>
      </c>
      <c r="C45" s="26">
        <v>14176</v>
      </c>
      <c r="D45" s="26">
        <v>14777</v>
      </c>
      <c r="E45" s="26">
        <v>12143</v>
      </c>
      <c r="F45" s="26">
        <v>11520</v>
      </c>
      <c r="G45" s="27"/>
      <c r="H45" s="7"/>
      <c r="I45" s="28">
        <f t="shared" si="1"/>
        <v>2033</v>
      </c>
      <c r="J45" s="27">
        <f t="shared" si="1"/>
        <v>3257</v>
      </c>
      <c r="K45" s="7"/>
      <c r="L45" s="124">
        <f t="shared" si="2"/>
        <v>-0.53969678391765197</v>
      </c>
      <c r="M45" s="27">
        <f t="shared" ca="1" si="3"/>
        <v>4.4275124942885348E-5</v>
      </c>
      <c r="N45" s="44"/>
      <c r="O45" s="44"/>
      <c r="P45" s="7"/>
      <c r="Q45" s="28">
        <f t="shared" ca="1" si="4"/>
        <v>2051.5602338365857</v>
      </c>
      <c r="R45" s="27">
        <f t="shared" ca="1" si="5"/>
        <v>3230.5458262383181</v>
      </c>
      <c r="S45" s="7"/>
      <c r="T45" s="28">
        <f t="shared" ca="1" si="6"/>
        <v>-0.53432344924122332</v>
      </c>
      <c r="U45" s="27">
        <f t="shared" ca="1" si="7"/>
        <v>0.84488231800953151</v>
      </c>
      <c r="V45" s="7"/>
      <c r="W45" s="28">
        <f t="shared" ca="1" si="8"/>
        <v>-0.54635073950383417</v>
      </c>
      <c r="X45" s="27">
        <f t="shared" ca="1" si="11"/>
        <v>140.21365496214423</v>
      </c>
      <c r="Y45" s="7"/>
      <c r="Z45" s="28">
        <f t="shared" si="12"/>
        <v>140.33699999999996</v>
      </c>
      <c r="AA45" s="27">
        <f t="shared" si="9"/>
        <v>2.4493427123712812</v>
      </c>
      <c r="AB45" s="7"/>
      <c r="AC45" s="28">
        <f t="shared" ca="1" si="0"/>
        <v>-0.12334503785572792</v>
      </c>
      <c r="AD45" s="27">
        <f t="shared" ca="1" si="10"/>
        <v>2.5433447073226034E-2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14009</v>
      </c>
      <c r="D46" s="26">
        <v>14877</v>
      </c>
      <c r="E46" s="26">
        <v>12313</v>
      </c>
      <c r="F46" s="26">
        <v>11425</v>
      </c>
      <c r="G46" s="27"/>
      <c r="H46" s="7"/>
      <c r="I46" s="28">
        <f t="shared" si="1"/>
        <v>1696</v>
      </c>
      <c r="J46" s="27">
        <f t="shared" si="1"/>
        <v>3452</v>
      </c>
      <c r="K46" s="7"/>
      <c r="L46" s="124">
        <f t="shared" si="2"/>
        <v>-0.45346168592185676</v>
      </c>
      <c r="M46" s="27">
        <f t="shared" ca="1" si="3"/>
        <v>3.4014831516430604E-5</v>
      </c>
      <c r="N46" s="44"/>
      <c r="O46" s="44"/>
      <c r="P46" s="7"/>
      <c r="Q46" s="28">
        <f t="shared" ca="1" si="4"/>
        <v>1714.5602338365859</v>
      </c>
      <c r="R46" s="27">
        <f t="shared" ca="1" si="5"/>
        <v>3425.5458262383181</v>
      </c>
      <c r="S46" s="7"/>
      <c r="T46" s="28">
        <f t="shared" ca="1" si="6"/>
        <v>-0.44655268851754132</v>
      </c>
      <c r="U46" s="27">
        <f t="shared" ca="1" si="7"/>
        <v>0.89588052725137268</v>
      </c>
      <c r="V46" s="7"/>
      <c r="W46" s="28">
        <f t="shared" ca="1" si="8"/>
        <v>-0.45929390947007837</v>
      </c>
      <c r="X46" s="27">
        <f t="shared" ca="1" si="11"/>
        <v>145.95974970031966</v>
      </c>
      <c r="Y46" s="7"/>
      <c r="Z46" s="28">
        <f t="shared" si="12"/>
        <v>146.03399999999996</v>
      </c>
      <c r="AA46" s="27">
        <f t="shared" si="9"/>
        <v>2.5487741198573985</v>
      </c>
      <c r="AB46" s="7"/>
      <c r="AC46" s="28">
        <f t="shared" ca="1" si="0"/>
        <v>-7.4250299680301168E-2</v>
      </c>
      <c r="AD46" s="27">
        <f t="shared" ca="1" si="10"/>
        <v>-4.6224549201241416E-2</v>
      </c>
      <c r="AE46" s="7">
        <v>123</v>
      </c>
    </row>
    <row r="47" spans="1:31" s="26" customFormat="1" x14ac:dyDescent="0.25">
      <c r="A47" s="26">
        <v>27</v>
      </c>
      <c r="B47" s="26">
        <v>631</v>
      </c>
      <c r="C47" s="26">
        <v>13832</v>
      </c>
      <c r="D47" s="26">
        <v>14953</v>
      </c>
      <c r="E47" s="26">
        <v>12483</v>
      </c>
      <c r="F47" s="26">
        <v>11349</v>
      </c>
      <c r="G47" s="27"/>
      <c r="H47" s="7"/>
      <c r="I47" s="28">
        <f t="shared" si="1"/>
        <v>1349</v>
      </c>
      <c r="J47" s="27">
        <f t="shared" si="1"/>
        <v>3604</v>
      </c>
      <c r="K47" s="7"/>
      <c r="L47" s="124">
        <f t="shared" si="2"/>
        <v>-0.36303982709071048</v>
      </c>
      <c r="M47" s="27">
        <f t="shared" ca="1" si="3"/>
        <v>4.1385326268202808E-5</v>
      </c>
      <c r="N47" s="44"/>
      <c r="O47" s="44"/>
      <c r="P47" s="7"/>
      <c r="Q47" s="28">
        <f t="shared" ca="1" si="4"/>
        <v>1367.5602338365859</v>
      </c>
      <c r="R47" s="27">
        <f t="shared" ca="1" si="5"/>
        <v>3577.5458262383181</v>
      </c>
      <c r="S47" s="7"/>
      <c r="T47" s="28">
        <f t="shared" ca="1" si="6"/>
        <v>-0.35617745418188052</v>
      </c>
      <c r="U47" s="27">
        <f t="shared" ca="1" si="7"/>
        <v>0.93563297753219254</v>
      </c>
      <c r="V47" s="7"/>
      <c r="W47" s="28">
        <f t="shared" ca="1" si="8"/>
        <v>-0.36947296988939005</v>
      </c>
      <c r="X47" s="27">
        <f t="shared" ca="1" si="11"/>
        <v>151.55413316485192</v>
      </c>
      <c r="Y47" s="7"/>
      <c r="Z47" s="28">
        <f t="shared" si="12"/>
        <v>151.71299999999997</v>
      </c>
      <c r="AA47" s="27">
        <f t="shared" si="9"/>
        <v>2.6478913680781564</v>
      </c>
      <c r="AB47" s="7"/>
      <c r="AC47" s="28">
        <f t="shared" ca="1" si="0"/>
        <v>-0.15886683514804645</v>
      </c>
      <c r="AD47" s="27">
        <f t="shared" ca="1" si="10"/>
        <v>6.5152471003870005E-2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13645</v>
      </c>
      <c r="D48" s="26">
        <v>15009</v>
      </c>
      <c r="E48" s="26">
        <v>12662</v>
      </c>
      <c r="F48" s="26">
        <v>11285</v>
      </c>
      <c r="G48" s="27"/>
      <c r="H48" s="7"/>
      <c r="I48" s="28">
        <f t="shared" si="1"/>
        <v>983</v>
      </c>
      <c r="J48" s="27">
        <f t="shared" si="1"/>
        <v>3724</v>
      </c>
      <c r="K48" s="7"/>
      <c r="L48" s="124">
        <f t="shared" si="2"/>
        <v>-0.26965939699926628</v>
      </c>
      <c r="M48" s="27">
        <f t="shared" ca="1" si="3"/>
        <v>2.4255943421958736E-5</v>
      </c>
      <c r="N48" s="44"/>
      <c r="O48" s="44"/>
      <c r="P48" s="7"/>
      <c r="Q48" s="28">
        <f t="shared" ca="1" si="4"/>
        <v>1001.5602338365859</v>
      </c>
      <c r="R48" s="27">
        <f t="shared" ca="1" si="5"/>
        <v>3697.5458262383181</v>
      </c>
      <c r="S48" s="7"/>
      <c r="T48" s="28">
        <f t="shared" ca="1" si="6"/>
        <v>-0.26085371998346019</v>
      </c>
      <c r="U48" s="27">
        <f t="shared" ca="1" si="7"/>
        <v>0.96701649091178721</v>
      </c>
      <c r="V48" s="7"/>
      <c r="W48" s="28">
        <f t="shared" ca="1" si="8"/>
        <v>-0.27458442932626259</v>
      </c>
      <c r="X48" s="27">
        <f t="shared" ca="1" si="11"/>
        <v>157.25084598804665</v>
      </c>
      <c r="Y48" s="7"/>
      <c r="Z48" s="28">
        <f t="shared" si="12"/>
        <v>157.35599999999997</v>
      </c>
      <c r="AA48" s="27">
        <f t="shared" si="9"/>
        <v>2.7463802977681966</v>
      </c>
      <c r="AB48" s="7"/>
      <c r="AC48" s="28">
        <f t="shared" ca="1" si="0"/>
        <v>-0.10515401195331719</v>
      </c>
      <c r="AD48" s="27">
        <f t="shared" ca="1" si="10"/>
        <v>2.2477095498459221E-2</v>
      </c>
      <c r="AE48" s="7">
        <v>121</v>
      </c>
    </row>
    <row r="49" spans="1:31" s="26" customFormat="1" x14ac:dyDescent="0.25">
      <c r="A49" s="26">
        <v>29</v>
      </c>
      <c r="B49" s="26">
        <v>613</v>
      </c>
      <c r="C49" s="26">
        <v>13471</v>
      </c>
      <c r="D49" s="26">
        <v>15060</v>
      </c>
      <c r="E49" s="26">
        <v>12847</v>
      </c>
      <c r="F49" s="26">
        <v>11250</v>
      </c>
      <c r="G49" s="27"/>
      <c r="H49" s="7"/>
      <c r="I49" s="28">
        <f t="shared" si="1"/>
        <v>624</v>
      </c>
      <c r="J49" s="27">
        <f t="shared" si="1"/>
        <v>3810</v>
      </c>
      <c r="K49" s="7"/>
      <c r="L49" s="124">
        <f t="shared" si="2"/>
        <v>-0.17583064279696151</v>
      </c>
      <c r="M49" s="27">
        <f t="shared" ca="1" si="3"/>
        <v>3.0941891299674292E-5</v>
      </c>
      <c r="N49" s="44"/>
      <c r="O49" s="44"/>
      <c r="P49" s="7"/>
      <c r="Q49" s="28">
        <f t="shared" ca="1" si="4"/>
        <v>642.56023383658589</v>
      </c>
      <c r="R49" s="27">
        <f t="shared" ca="1" si="5"/>
        <v>3783.5458262383181</v>
      </c>
      <c r="S49" s="7"/>
      <c r="T49" s="28">
        <f t="shared" ca="1" si="6"/>
        <v>-0.16735311731342495</v>
      </c>
      <c r="U49" s="27">
        <f t="shared" ca="1" si="7"/>
        <v>0.98950800883382994</v>
      </c>
      <c r="V49" s="7"/>
      <c r="W49" s="28">
        <f t="shared" ca="1" si="8"/>
        <v>-0.18139318639676136</v>
      </c>
      <c r="X49" s="27">
        <f t="shared" ca="1" si="11"/>
        <v>162.71481969577599</v>
      </c>
      <c r="Y49" s="7"/>
      <c r="Z49" s="28">
        <f t="shared" si="12"/>
        <v>162.87299999999996</v>
      </c>
      <c r="AA49" s="27">
        <f t="shared" si="9"/>
        <v>2.8426701126007239</v>
      </c>
      <c r="AB49" s="7"/>
      <c r="AC49" s="28">
        <f t="shared" ca="1" si="0"/>
        <v>-0.15818030422397555</v>
      </c>
      <c r="AD49" s="27">
        <f t="shared" ca="1" si="10"/>
        <v>7.6409195863391233E-2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13287</v>
      </c>
      <c r="D50" s="26">
        <v>15084</v>
      </c>
      <c r="E50" s="26">
        <v>13038</v>
      </c>
      <c r="F50" s="26">
        <v>11230</v>
      </c>
      <c r="G50" s="27"/>
      <c r="H50" s="7"/>
      <c r="I50" s="28">
        <f t="shared" si="1"/>
        <v>249</v>
      </c>
      <c r="J50" s="27">
        <f t="shared" si="1"/>
        <v>3854</v>
      </c>
      <c r="K50" s="7"/>
      <c r="L50" s="124">
        <f t="shared" si="2"/>
        <v>-7.8493894659726213E-2</v>
      </c>
      <c r="M50" s="27">
        <f t="shared" ca="1" si="3"/>
        <v>2.8996120091062875E-5</v>
      </c>
      <c r="N50" s="44"/>
      <c r="O50" s="44"/>
      <c r="P50" s="7"/>
      <c r="Q50" s="28">
        <f t="shared" ca="1" si="4"/>
        <v>267.56023383658584</v>
      </c>
      <c r="R50" s="27">
        <f t="shared" ca="1" si="5"/>
        <v>3827.5458262383181</v>
      </c>
      <c r="S50" s="7"/>
      <c r="T50" s="28">
        <f t="shared" ca="1" si="6"/>
        <v>-6.9685356864223766E-2</v>
      </c>
      <c r="U50" s="27">
        <f t="shared" ca="1" si="7"/>
        <v>1.0010152970730146</v>
      </c>
      <c r="V50" s="7"/>
      <c r="W50" s="28">
        <f t="shared" ca="1" si="8"/>
        <v>-8.3878699214309682E-2</v>
      </c>
      <c r="X50" s="27">
        <f t="shared" ca="1" si="11"/>
        <v>168.31291520590059</v>
      </c>
      <c r="Y50" s="7"/>
      <c r="Z50" s="28">
        <f t="shared" si="12"/>
        <v>168.49799999999996</v>
      </c>
      <c r="AA50" s="27">
        <f t="shared" si="9"/>
        <v>2.940844883025405</v>
      </c>
      <c r="AB50" s="7"/>
      <c r="AC50" s="28">
        <f t="shared" ca="1" si="0"/>
        <v>-0.1850847940993674</v>
      </c>
      <c r="AD50" s="27">
        <f t="shared" ca="1" si="10"/>
        <v>4.0147463329361699E-2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13102</v>
      </c>
      <c r="D51" s="26">
        <v>15090</v>
      </c>
      <c r="E51" s="26">
        <v>13223</v>
      </c>
      <c r="F51" s="26">
        <v>11226</v>
      </c>
      <c r="G51" s="27"/>
      <c r="H51" s="7"/>
      <c r="I51" s="28">
        <f t="shared" si="1"/>
        <v>-121</v>
      </c>
      <c r="J51" s="27">
        <f t="shared" si="1"/>
        <v>3864</v>
      </c>
      <c r="K51" s="7"/>
      <c r="L51" s="124">
        <f t="shared" si="2"/>
        <v>1.6300653249346785E-2</v>
      </c>
      <c r="M51" s="27">
        <f t="shared" ca="1" si="3"/>
        <v>1.475493948043104E-5</v>
      </c>
      <c r="N51" s="44"/>
      <c r="O51" s="44"/>
      <c r="P51" s="7"/>
      <c r="Q51" s="28">
        <f t="shared" ca="1" si="4"/>
        <v>-102.43976616341413</v>
      </c>
      <c r="R51" s="27">
        <f t="shared" ca="1" si="5"/>
        <v>3837.5458262383181</v>
      </c>
      <c r="S51" s="7"/>
      <c r="T51" s="28">
        <f t="shared" ca="1" si="6"/>
        <v>2.6680166778988039E-2</v>
      </c>
      <c r="U51" s="27">
        <f t="shared" ca="1" si="7"/>
        <v>1.0036305898546476</v>
      </c>
      <c r="V51" s="7"/>
      <c r="W51" s="28">
        <f t="shared" ca="1" si="8"/>
        <v>1.2459437363662795E-2</v>
      </c>
      <c r="X51" s="27">
        <f t="shared" ca="1" si="11"/>
        <v>173.81400095099116</v>
      </c>
      <c r="Y51" s="7"/>
      <c r="Z51" s="28">
        <f t="shared" si="12"/>
        <v>173.93399999999997</v>
      </c>
      <c r="AA51" s="27">
        <f t="shared" si="9"/>
        <v>3.0357209811638168</v>
      </c>
      <c r="AB51" s="7"/>
      <c r="AC51" s="28">
        <f t="shared" ca="1" si="0"/>
        <v>-0.1199990490088112</v>
      </c>
      <c r="AD51" s="27">
        <f t="shared" ca="1" si="10"/>
        <v>3.2565478586860763E-2</v>
      </c>
      <c r="AE51" s="7">
        <v>118</v>
      </c>
    </row>
    <row r="52" spans="1:31" s="26" customFormat="1" x14ac:dyDescent="0.25">
      <c r="A52" s="26">
        <v>32</v>
      </c>
      <c r="B52" s="26">
        <v>626</v>
      </c>
      <c r="C52" s="26">
        <v>12902</v>
      </c>
      <c r="D52" s="26">
        <v>15070</v>
      </c>
      <c r="E52" s="26">
        <v>13398</v>
      </c>
      <c r="F52" s="26">
        <v>11233</v>
      </c>
      <c r="G52" s="27"/>
      <c r="H52" s="7"/>
      <c r="I52" s="28">
        <f t="shared" si="1"/>
        <v>-496</v>
      </c>
      <c r="J52" s="27">
        <f t="shared" si="1"/>
        <v>3837</v>
      </c>
      <c r="K52" s="7"/>
      <c r="L52" s="124">
        <f t="shared" si="2"/>
        <v>0.11438232858093826</v>
      </c>
      <c r="M52" s="27">
        <f t="shared" ca="1" si="3"/>
        <v>1.7183105469791586E-5</v>
      </c>
      <c r="N52" s="44"/>
      <c r="O52" s="44"/>
      <c r="P52" s="7"/>
      <c r="Q52" s="28">
        <f t="shared" ca="1" si="4"/>
        <v>-477.43976616341416</v>
      </c>
      <c r="R52" s="27">
        <f t="shared" ca="1" si="5"/>
        <v>3810.5458262383181</v>
      </c>
      <c r="S52" s="7"/>
      <c r="T52" s="28">
        <f t="shared" ca="1" si="6"/>
        <v>0.1243479272281892</v>
      </c>
      <c r="U52" s="27">
        <f t="shared" ca="1" si="7"/>
        <v>0.99656929934423877</v>
      </c>
      <c r="V52" s="7"/>
      <c r="W52" s="28">
        <f t="shared" ca="1" si="8"/>
        <v>0.11023707762716096</v>
      </c>
      <c r="X52" s="27">
        <f t="shared" ca="1" si="11"/>
        <v>179.41494737583298</v>
      </c>
      <c r="Y52" s="7"/>
      <c r="Z52" s="28">
        <f t="shared" si="12"/>
        <v>179.56799999999996</v>
      </c>
      <c r="AA52" s="27">
        <f t="shared" si="9"/>
        <v>3.1340528312211768</v>
      </c>
      <c r="AB52" s="7"/>
      <c r="AC52" s="28">
        <f t="shared" ca="1" si="0"/>
        <v>-0.15305262416697474</v>
      </c>
      <c r="AD52" s="27">
        <f t="shared" ca="1" si="10"/>
        <v>-1.0253925788475726E-2</v>
      </c>
      <c r="AE52" s="7">
        <v>117</v>
      </c>
    </row>
    <row r="53" spans="1:31" s="26" customFormat="1" x14ac:dyDescent="0.25">
      <c r="A53" s="26">
        <v>33</v>
      </c>
      <c r="B53" s="26">
        <v>630</v>
      </c>
      <c r="C53" s="26">
        <v>12728</v>
      </c>
      <c r="D53" s="26">
        <v>15045</v>
      </c>
      <c r="E53" s="26">
        <v>13593</v>
      </c>
      <c r="F53" s="26">
        <v>11269</v>
      </c>
      <c r="G53" s="27"/>
      <c r="H53" s="7"/>
      <c r="I53" s="28">
        <f t="shared" si="1"/>
        <v>-865</v>
      </c>
      <c r="J53" s="27">
        <f t="shared" si="1"/>
        <v>3776</v>
      </c>
      <c r="K53" s="7"/>
      <c r="L53" s="124">
        <f t="shared" si="2"/>
        <v>0.21197299670003639</v>
      </c>
      <c r="M53" s="27">
        <f t="shared" ca="1" si="3"/>
        <v>2.9107135608353195E-5</v>
      </c>
      <c r="N53" s="44"/>
      <c r="O53" s="44"/>
      <c r="P53" s="7"/>
      <c r="Q53" s="28">
        <f t="shared" ca="1" si="4"/>
        <v>-846.43976616341411</v>
      </c>
      <c r="R53" s="27">
        <f t="shared" ca="1" si="5"/>
        <v>3749.5458262383181</v>
      </c>
      <c r="S53" s="7"/>
      <c r="T53" s="28">
        <f t="shared" ca="1" si="6"/>
        <v>0.22045300351020314</v>
      </c>
      <c r="U53" s="27">
        <f t="shared" ca="1" si="7"/>
        <v>0.98061601337627813</v>
      </c>
      <c r="V53" s="7"/>
      <c r="W53" s="28">
        <f t="shared" ca="1" si="8"/>
        <v>0.20657789377160646</v>
      </c>
      <c r="X53" s="27">
        <f t="shared" ca="1" si="11"/>
        <v>184.99881312079947</v>
      </c>
      <c r="Y53" s="7"/>
      <c r="Z53" s="28">
        <f t="shared" si="12"/>
        <v>185.23799999999994</v>
      </c>
      <c r="AA53" s="27">
        <f t="shared" si="9"/>
        <v>3.2330129998092554</v>
      </c>
      <c r="AB53" s="7"/>
      <c r="AC53" s="28">
        <f t="shared" ca="1" si="0"/>
        <v>-0.23918687920047432</v>
      </c>
      <c r="AD53" s="27">
        <f t="shared" ca="1" si="10"/>
        <v>5.7284156564719524E-2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12533</v>
      </c>
      <c r="D54" s="26">
        <v>14987</v>
      </c>
      <c r="E54" s="26">
        <v>13770</v>
      </c>
      <c r="F54" s="26">
        <v>11314</v>
      </c>
      <c r="G54" s="27"/>
      <c r="H54" s="7"/>
      <c r="I54" s="28">
        <f t="shared" si="1"/>
        <v>-1237</v>
      </c>
      <c r="J54" s="27">
        <f t="shared" si="1"/>
        <v>3673</v>
      </c>
      <c r="K54" s="7"/>
      <c r="L54" s="124">
        <f t="shared" si="2"/>
        <v>0.30808729913945571</v>
      </c>
      <c r="M54" s="27">
        <f t="shared" ca="1" si="3"/>
        <v>1.7905597834812314E-5</v>
      </c>
      <c r="N54" s="44"/>
      <c r="O54" s="44"/>
      <c r="P54" s="7"/>
      <c r="Q54" s="28">
        <f t="shared" ca="1" si="4"/>
        <v>-1218.4397661634141</v>
      </c>
      <c r="R54" s="27">
        <f t="shared" ca="1" si="5"/>
        <v>3646.5458262383181</v>
      </c>
      <c r="S54" s="7"/>
      <c r="T54" s="28">
        <f t="shared" ca="1" si="6"/>
        <v>0.31733942187581066</v>
      </c>
      <c r="U54" s="27">
        <f t="shared" ca="1" si="7"/>
        <v>0.95367849772545943</v>
      </c>
      <c r="V54" s="7"/>
      <c r="W54" s="28">
        <f t="shared" ca="1" si="8"/>
        <v>0.30385579847954647</v>
      </c>
      <c r="X54" s="27">
        <f t="shared" ca="1" si="11"/>
        <v>190.77537992277587</v>
      </c>
      <c r="Y54" s="7"/>
      <c r="Z54" s="28">
        <f t="shared" si="12"/>
        <v>190.94399999999993</v>
      </c>
      <c r="AA54" s="27">
        <f t="shared" si="9"/>
        <v>3.3326014869280516</v>
      </c>
      <c r="AB54" s="7"/>
      <c r="AC54" s="28">
        <f t="shared" ca="1" si="0"/>
        <v>-0.16862007722406247</v>
      </c>
      <c r="AD54" s="27">
        <f t="shared" ca="1" si="10"/>
        <v>4.6196195665601181E-2</v>
      </c>
      <c r="AE54" s="7">
        <v>115</v>
      </c>
    </row>
    <row r="55" spans="1:31" s="26" customFormat="1" x14ac:dyDescent="0.25">
      <c r="A55" s="26">
        <v>35</v>
      </c>
      <c r="B55" s="26">
        <v>619</v>
      </c>
      <c r="C55" s="26">
        <v>12362</v>
      </c>
      <c r="D55" s="26">
        <v>14934</v>
      </c>
      <c r="E55" s="26">
        <v>13949</v>
      </c>
      <c r="F55" s="26">
        <v>11391</v>
      </c>
      <c r="G55" s="27"/>
      <c r="H55" s="7"/>
      <c r="I55" s="28">
        <f t="shared" si="1"/>
        <v>-1587</v>
      </c>
      <c r="J55" s="27">
        <f t="shared" si="1"/>
        <v>3543</v>
      </c>
      <c r="K55" s="7"/>
      <c r="L55" s="124">
        <f t="shared" si="2"/>
        <v>0.39898914102363653</v>
      </c>
      <c r="M55" s="27">
        <f t="shared" ca="1" si="3"/>
        <v>1.2150682135506289E-5</v>
      </c>
      <c r="N55" s="44"/>
      <c r="O55" s="44"/>
      <c r="P55" s="7"/>
      <c r="Q55" s="28">
        <f t="shared" ca="1" si="4"/>
        <v>-1568.4397661634141</v>
      </c>
      <c r="R55" s="27">
        <f t="shared" ca="1" si="5"/>
        <v>3516.5458262383181</v>
      </c>
      <c r="S55" s="7"/>
      <c r="T55" s="28">
        <f t="shared" ca="1" si="6"/>
        <v>0.40849599829506511</v>
      </c>
      <c r="U55" s="27">
        <f t="shared" ca="1" si="7"/>
        <v>0.91967969156423202</v>
      </c>
      <c r="V55" s="7"/>
      <c r="W55" s="28">
        <f t="shared" ca="1" si="8"/>
        <v>0.39550335816529519</v>
      </c>
      <c r="X55" s="27">
        <f t="shared" ca="1" si="11"/>
        <v>196.37261196525594</v>
      </c>
      <c r="Y55" s="7"/>
      <c r="Z55" s="28">
        <f t="shared" si="12"/>
        <v>196.51499999999993</v>
      </c>
      <c r="AA55" s="27">
        <f t="shared" si="9"/>
        <v>3.4298337795566556</v>
      </c>
      <c r="AB55" s="7"/>
      <c r="AC55" s="28">
        <f t="shared" ca="1" si="0"/>
        <v>-0.14238803474398765</v>
      </c>
      <c r="AD55" s="27">
        <f t="shared" ca="1" si="10"/>
        <v>9.6139359935079938E-2</v>
      </c>
      <c r="AE55" s="7">
        <v>114</v>
      </c>
    </row>
    <row r="56" spans="1:31" s="26" customFormat="1" x14ac:dyDescent="0.25">
      <c r="A56" s="26">
        <v>36</v>
      </c>
      <c r="B56" s="26">
        <v>634</v>
      </c>
      <c r="C56" s="26">
        <v>12195</v>
      </c>
      <c r="D56" s="26">
        <v>14841</v>
      </c>
      <c r="E56" s="26">
        <v>14120</v>
      </c>
      <c r="F56" s="26">
        <v>11476</v>
      </c>
      <c r="G56" s="27"/>
      <c r="H56" s="7"/>
      <c r="I56" s="28">
        <f t="shared" si="1"/>
        <v>-1925</v>
      </c>
      <c r="J56" s="27">
        <f t="shared" si="1"/>
        <v>3365</v>
      </c>
      <c r="K56" s="7"/>
      <c r="L56" s="124">
        <f t="shared" si="2"/>
        <v>0.48817956901453785</v>
      </c>
      <c r="M56" s="27">
        <f t="shared" ca="1" si="3"/>
        <v>1.5811971925417513E-5</v>
      </c>
      <c r="N56" s="44"/>
      <c r="O56" s="44"/>
      <c r="P56" s="7"/>
      <c r="Q56" s="28">
        <f t="shared" ca="1" si="4"/>
        <v>-1906.4397661634141</v>
      </c>
      <c r="R56" s="27">
        <f t="shared" ca="1" si="5"/>
        <v>3338.5458262383181</v>
      </c>
      <c r="S56" s="7"/>
      <c r="T56" s="28">
        <f t="shared" ca="1" si="6"/>
        <v>0.49652720637994507</v>
      </c>
      <c r="U56" s="27">
        <f t="shared" ca="1" si="7"/>
        <v>0.87312748005116658</v>
      </c>
      <c r="V56" s="7"/>
      <c r="W56" s="28">
        <f t="shared" ca="1" si="8"/>
        <v>0.48420314198447462</v>
      </c>
      <c r="X56" s="27">
        <f t="shared" ca="1" si="11"/>
        <v>202.11382298547016</v>
      </c>
      <c r="Y56" s="7"/>
      <c r="Z56" s="28">
        <f t="shared" si="12"/>
        <v>202.22099999999992</v>
      </c>
      <c r="AA56" s="27">
        <f t="shared" si="9"/>
        <v>3.5294222666754518</v>
      </c>
      <c r="AB56" s="7"/>
      <c r="AC56" s="28">
        <f t="shared" ca="1" si="0"/>
        <v>-0.10717701452975348</v>
      </c>
      <c r="AD56" s="27">
        <f t="shared" ca="1" si="10"/>
        <v>1.4863249810076695E-2</v>
      </c>
      <c r="AE56" s="7">
        <v>113</v>
      </c>
    </row>
    <row r="57" spans="1:31" s="26" customFormat="1" x14ac:dyDescent="0.25">
      <c r="A57" s="26">
        <v>37</v>
      </c>
      <c r="B57" s="26">
        <v>633</v>
      </c>
      <c r="C57" s="26">
        <v>12031</v>
      </c>
      <c r="D57" s="26">
        <v>14745</v>
      </c>
      <c r="E57" s="26">
        <v>14283</v>
      </c>
      <c r="F57" s="26">
        <v>11581</v>
      </c>
      <c r="G57" s="27"/>
      <c r="H57" s="7"/>
      <c r="I57" s="28">
        <f t="shared" si="1"/>
        <v>-2252</v>
      </c>
      <c r="J57" s="27">
        <f t="shared" si="1"/>
        <v>3164</v>
      </c>
      <c r="K57" s="7"/>
      <c r="L57" s="124">
        <f t="shared" si="2"/>
        <v>0.5724035035178171</v>
      </c>
      <c r="M57" s="27">
        <f t="shared" ca="1" si="3"/>
        <v>5.2008608750964136E-6</v>
      </c>
      <c r="N57" s="44"/>
      <c r="O57" s="44"/>
      <c r="P57" s="7"/>
      <c r="Q57" s="28">
        <f t="shared" ca="1" si="4"/>
        <v>-2233.4397661634143</v>
      </c>
      <c r="R57" s="27">
        <f t="shared" ca="1" si="5"/>
        <v>3137.5458262383181</v>
      </c>
      <c r="S57" s="7"/>
      <c r="T57" s="28">
        <f t="shared" ca="1" si="6"/>
        <v>0.58169349349164856</v>
      </c>
      <c r="U57" s="27">
        <f t="shared" ca="1" si="7"/>
        <v>0.82056009514034567</v>
      </c>
      <c r="V57" s="7"/>
      <c r="W57" s="28">
        <f t="shared" ca="1" si="8"/>
        <v>0.57012296391607886</v>
      </c>
      <c r="X57" s="27">
        <f t="shared" ca="1" si="11"/>
        <v>207.89421648307257</v>
      </c>
      <c r="Y57" s="7"/>
      <c r="Z57" s="28">
        <f t="shared" si="12"/>
        <v>207.91799999999992</v>
      </c>
      <c r="AA57" s="27">
        <f t="shared" si="9"/>
        <v>3.6288536741615687</v>
      </c>
      <c r="AB57" s="7"/>
      <c r="AC57" s="28">
        <f t="shared" ca="1" si="0"/>
        <v>-2.3783516927352366E-2</v>
      </c>
      <c r="AD57" s="27">
        <f t="shared" ca="1" si="10"/>
        <v>5.8246218170268094E-3</v>
      </c>
      <c r="AE57" s="7">
        <v>112</v>
      </c>
    </row>
    <row r="58" spans="1:31" s="26" customFormat="1" x14ac:dyDescent="0.25">
      <c r="A58" s="26">
        <v>38</v>
      </c>
      <c r="B58" s="26">
        <v>608</v>
      </c>
      <c r="C58" s="26">
        <v>11887</v>
      </c>
      <c r="D58" s="26">
        <v>14635</v>
      </c>
      <c r="E58" s="26">
        <v>14425</v>
      </c>
      <c r="F58" s="26">
        <v>11694</v>
      </c>
      <c r="G58" s="27"/>
      <c r="H58" s="7"/>
      <c r="I58" s="28">
        <f t="shared" si="1"/>
        <v>-2538</v>
      </c>
      <c r="J58" s="27">
        <f t="shared" si="1"/>
        <v>2941</v>
      </c>
      <c r="K58" s="7"/>
      <c r="L58" s="124">
        <f t="shared" si="2"/>
        <v>0.64798697768390834</v>
      </c>
      <c r="M58" s="27">
        <f t="shared" ca="1" si="3"/>
        <v>6.462097222009224E-6</v>
      </c>
      <c r="N58" s="44"/>
      <c r="O58" s="44"/>
      <c r="P58" s="7"/>
      <c r="Q58" s="28">
        <f t="shared" ca="1" si="4"/>
        <v>-2519.4397661634143</v>
      </c>
      <c r="R58" s="27">
        <f t="shared" ca="1" si="5"/>
        <v>2914.5458262383181</v>
      </c>
      <c r="S58" s="7"/>
      <c r="T58" s="28">
        <f t="shared" ca="1" si="6"/>
        <v>0.65618143879423929</v>
      </c>
      <c r="U58" s="27">
        <f t="shared" ca="1" si="7"/>
        <v>0.76223906610993231</v>
      </c>
      <c r="V58" s="7"/>
      <c r="W58" s="28">
        <f t="shared" ca="1" si="8"/>
        <v>0.64544491214147848</v>
      </c>
      <c r="X58" s="27">
        <f t="shared" ca="1" si="11"/>
        <v>213.35983556069016</v>
      </c>
      <c r="Y58" s="7"/>
      <c r="Z58" s="28">
        <f t="shared" si="12"/>
        <v>213.38999999999993</v>
      </c>
      <c r="AA58" s="27">
        <f t="shared" si="9"/>
        <v>3.7243580908306986</v>
      </c>
      <c r="AB58" s="7"/>
      <c r="AC58" s="28">
        <f t="shared" ca="1" si="0"/>
        <v>-3.0164439309771751E-2</v>
      </c>
      <c r="AD58" s="27">
        <f t="shared" ca="1" si="10"/>
        <v>4.5978365655315656E-2</v>
      </c>
      <c r="AE58" s="7">
        <v>111</v>
      </c>
    </row>
    <row r="59" spans="1:31" s="26" customFormat="1" x14ac:dyDescent="0.25">
      <c r="A59" s="26">
        <v>39</v>
      </c>
      <c r="B59" s="26">
        <v>605</v>
      </c>
      <c r="C59" s="26">
        <v>11756</v>
      </c>
      <c r="D59" s="26">
        <v>14503</v>
      </c>
      <c r="E59" s="26">
        <v>14554</v>
      </c>
      <c r="F59" s="26">
        <v>11819</v>
      </c>
      <c r="G59" s="27"/>
      <c r="H59" s="7"/>
      <c r="I59" s="28">
        <f t="shared" si="1"/>
        <v>-2798</v>
      </c>
      <c r="J59" s="27">
        <f t="shared" si="1"/>
        <v>2684</v>
      </c>
      <c r="K59" s="7"/>
      <c r="L59" s="124">
        <f t="shared" si="2"/>
        <v>0.7173363477907494</v>
      </c>
      <c r="M59" s="27">
        <f t="shared" ca="1" si="3"/>
        <v>1.0341252806420398E-5</v>
      </c>
      <c r="N59" s="44"/>
      <c r="O59" s="44"/>
      <c r="P59" s="7"/>
      <c r="Q59" s="28">
        <f t="shared" ca="1" si="4"/>
        <v>-2779.4397661634143</v>
      </c>
      <c r="R59" s="27">
        <f t="shared" ca="1" si="5"/>
        <v>2657.5458262383181</v>
      </c>
      <c r="S59" s="7"/>
      <c r="T59" s="28">
        <f t="shared" ca="1" si="6"/>
        <v>0.72389775270568546</v>
      </c>
      <c r="U59" s="27">
        <f t="shared" ca="1" si="7"/>
        <v>0.69502604162196724</v>
      </c>
      <c r="V59" s="7"/>
      <c r="W59" s="28">
        <f t="shared" ca="1" si="8"/>
        <v>0.71412056595635509</v>
      </c>
      <c r="X59" s="27">
        <f t="shared" ca="1" si="11"/>
        <v>218.87908091663712</v>
      </c>
      <c r="Y59" s="7"/>
      <c r="Z59" s="28">
        <f t="shared" si="12"/>
        <v>218.83499999999992</v>
      </c>
      <c r="AA59" s="27">
        <f t="shared" si="9"/>
        <v>3.8193912686017892</v>
      </c>
      <c r="AB59" s="7"/>
      <c r="AC59" s="28">
        <f t="shared" ca="1" si="0"/>
        <v>4.4080916637199152E-2</v>
      </c>
      <c r="AD59" s="27">
        <f t="shared" ca="1" si="10"/>
        <v>5.4308708001826744E-2</v>
      </c>
      <c r="AE59" s="7">
        <v>110</v>
      </c>
    </row>
    <row r="60" spans="1:31" s="26" customFormat="1" x14ac:dyDescent="0.25">
      <c r="A60" s="26">
        <v>40</v>
      </c>
      <c r="B60" s="26">
        <v>628</v>
      </c>
      <c r="C60" s="26">
        <v>11633</v>
      </c>
      <c r="D60" s="26">
        <v>14365</v>
      </c>
      <c r="E60" s="26">
        <v>14677</v>
      </c>
      <c r="F60" s="26">
        <v>11963</v>
      </c>
      <c r="G60" s="27"/>
      <c r="H60" s="7"/>
      <c r="I60" s="28">
        <f t="shared" si="1"/>
        <v>-3044</v>
      </c>
      <c r="J60" s="27">
        <f t="shared" si="1"/>
        <v>2402</v>
      </c>
      <c r="K60" s="7"/>
      <c r="L60" s="124">
        <f t="shared" si="2"/>
        <v>0.78246689261849101</v>
      </c>
      <c r="M60" s="27">
        <f t="shared" ca="1" si="3"/>
        <v>1.0398319354118626E-5</v>
      </c>
      <c r="N60" s="44"/>
      <c r="O60" s="44"/>
      <c r="P60" s="7"/>
      <c r="Q60" s="28">
        <f t="shared" ca="1" si="4"/>
        <v>-3025.4397661634143</v>
      </c>
      <c r="R60" s="27">
        <f t="shared" ca="1" si="5"/>
        <v>2375.5458262383181</v>
      </c>
      <c r="S60" s="7"/>
      <c r="T60" s="28">
        <f t="shared" ca="1" si="6"/>
        <v>0.78796780356036134</v>
      </c>
      <c r="U60" s="27">
        <f t="shared" ca="1" si="7"/>
        <v>0.62127478517991985</v>
      </c>
      <c r="V60" s="7"/>
      <c r="W60" s="28">
        <f t="shared" ca="1" si="8"/>
        <v>0.77924225010278192</v>
      </c>
      <c r="X60" s="27">
        <f t="shared" ca="1" si="11"/>
        <v>224.53806821826879</v>
      </c>
      <c r="Y60" s="7"/>
      <c r="Z60" s="28">
        <f t="shared" si="12"/>
        <v>224.48699999999991</v>
      </c>
      <c r="AA60" s="27">
        <f t="shared" si="9"/>
        <v>3.9180372779245092</v>
      </c>
      <c r="AB60" s="7"/>
      <c r="AC60" s="28">
        <f t="shared" ca="1" si="0"/>
        <v>5.1068218268881083E-2</v>
      </c>
      <c r="AD60" s="27">
        <f t="shared" ca="1" si="10"/>
        <v>7.7612396122646032E-2</v>
      </c>
      <c r="AE60" s="7">
        <v>109</v>
      </c>
    </row>
    <row r="61" spans="1:31" s="26" customFormat="1" x14ac:dyDescent="0.25">
      <c r="A61" s="26">
        <v>41</v>
      </c>
      <c r="B61" s="26">
        <v>624</v>
      </c>
      <c r="C61" s="26">
        <v>11524</v>
      </c>
      <c r="D61" s="26">
        <v>14208</v>
      </c>
      <c r="E61" s="26">
        <v>14783</v>
      </c>
      <c r="F61" s="26">
        <v>12115</v>
      </c>
      <c r="G61" s="27"/>
      <c r="H61" s="7"/>
      <c r="I61" s="28">
        <f t="shared" si="1"/>
        <v>-3259</v>
      </c>
      <c r="J61" s="27">
        <f t="shared" si="1"/>
        <v>2093</v>
      </c>
      <c r="K61" s="7"/>
      <c r="L61" s="124">
        <f t="shared" si="2"/>
        <v>0.83964830393115952</v>
      </c>
      <c r="M61" s="27">
        <f t="shared" ca="1" si="3"/>
        <v>1.0620926754069522E-5</v>
      </c>
      <c r="N61" s="44"/>
      <c r="O61" s="44"/>
      <c r="P61" s="7"/>
      <c r="Q61" s="28">
        <f t="shared" ca="1" si="4"/>
        <v>-3240.4397661634143</v>
      </c>
      <c r="R61" s="27">
        <f t="shared" ca="1" si="5"/>
        <v>2066.5458262383181</v>
      </c>
      <c r="S61" s="7"/>
      <c r="T61" s="28">
        <f t="shared" ca="1" si="6"/>
        <v>0.84396398621790336</v>
      </c>
      <c r="U61" s="27">
        <f t="shared" ca="1" si="7"/>
        <v>0.54046223822746375</v>
      </c>
      <c r="V61" s="7"/>
      <c r="W61" s="28">
        <f t="shared" ca="1" si="8"/>
        <v>0.83638932759585582</v>
      </c>
      <c r="X61" s="27">
        <f t="shared" ca="1" si="11"/>
        <v>230.23280853913832</v>
      </c>
      <c r="Y61" s="7"/>
      <c r="Z61" s="28">
        <f t="shared" si="12"/>
        <v>230.10299999999989</v>
      </c>
      <c r="AA61" s="27">
        <f t="shared" si="9"/>
        <v>4.0160549687165101</v>
      </c>
      <c r="AB61" s="7"/>
      <c r="AC61" s="28">
        <f t="shared" ca="1" si="0"/>
        <v>0.12980853913842338</v>
      </c>
      <c r="AD61" s="27">
        <f t="shared" ca="1" si="10"/>
        <v>-1.7131417548569061E-2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11431</v>
      </c>
      <c r="D62" s="26">
        <v>14046</v>
      </c>
      <c r="E62" s="26">
        <v>14877</v>
      </c>
      <c r="F62" s="26">
        <v>12288</v>
      </c>
      <c r="G62" s="27"/>
      <c r="H62" s="7"/>
      <c r="I62" s="28">
        <f t="shared" si="1"/>
        <v>-3446</v>
      </c>
      <c r="J62" s="27">
        <f t="shared" si="1"/>
        <v>1758</v>
      </c>
      <c r="K62" s="7"/>
      <c r="L62" s="124">
        <f t="shared" si="2"/>
        <v>0.88984678285598462</v>
      </c>
      <c r="M62" s="27">
        <f t="shared" ca="1" si="3"/>
        <v>1.2300944663427941E-5</v>
      </c>
      <c r="N62" s="44"/>
      <c r="O62" s="44"/>
      <c r="P62" s="7"/>
      <c r="Q62" s="28">
        <f t="shared" ca="1" si="4"/>
        <v>-3427.4397661634143</v>
      </c>
      <c r="R62" s="27">
        <f t="shared" ca="1" si="5"/>
        <v>1731.5458262383181</v>
      </c>
      <c r="S62" s="7"/>
      <c r="T62" s="28">
        <f t="shared" ca="1" si="6"/>
        <v>0.89266764276190502</v>
      </c>
      <c r="U62" s="27">
        <f t="shared" ca="1" si="7"/>
        <v>0.45284993004276214</v>
      </c>
      <c r="V62" s="7"/>
      <c r="W62" s="28">
        <f t="shared" ca="1" si="8"/>
        <v>0.88633951259787391</v>
      </c>
      <c r="X62" s="27">
        <f t="shared" ca="1" si="11"/>
        <v>236.03927999807013</v>
      </c>
      <c r="Y62" s="7"/>
      <c r="Z62" s="28">
        <f t="shared" si="12"/>
        <v>235.8539999999999</v>
      </c>
      <c r="AA62" s="27">
        <f t="shared" si="9"/>
        <v>4.1164288539987046</v>
      </c>
      <c r="AB62" s="7"/>
      <c r="AC62" s="28">
        <f t="shared" ca="1" si="0"/>
        <v>0.18527999807022866</v>
      </c>
      <c r="AD62" s="27">
        <f t="shared" ca="1" si="10"/>
        <v>-1.7703837484532414E-2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11346</v>
      </c>
      <c r="D63" s="26">
        <v>13866</v>
      </c>
      <c r="E63" s="26">
        <v>14948</v>
      </c>
      <c r="F63" s="26">
        <v>12451</v>
      </c>
      <c r="G63" s="27"/>
      <c r="H63" s="7"/>
      <c r="I63" s="28">
        <f t="shared" si="1"/>
        <v>-3602</v>
      </c>
      <c r="J63" s="27">
        <f t="shared" si="1"/>
        <v>1415</v>
      </c>
      <c r="K63" s="7"/>
      <c r="L63" s="124">
        <f t="shared" si="2"/>
        <v>0.93085826225598711</v>
      </c>
      <c r="M63" s="27">
        <f t="shared" ca="1" si="3"/>
        <v>6.8308660513345178E-6</v>
      </c>
      <c r="N63" s="44"/>
      <c r="O63" s="44"/>
      <c r="P63" s="7"/>
      <c r="Q63" s="28">
        <f t="shared" ca="1" si="4"/>
        <v>-3583.4397661634143</v>
      </c>
      <c r="R63" s="27">
        <f t="shared" ca="1" si="5"/>
        <v>1388.5458262383181</v>
      </c>
      <c r="S63" s="7"/>
      <c r="T63" s="28">
        <f t="shared" ca="1" si="6"/>
        <v>0.93329743110877272</v>
      </c>
      <c r="U63" s="27">
        <f t="shared" ca="1" si="7"/>
        <v>0.36314538763275422</v>
      </c>
      <c r="V63" s="7"/>
      <c r="W63" s="28">
        <f t="shared" ca="1" si="8"/>
        <v>0.92824466969949815</v>
      </c>
      <c r="X63" s="27">
        <f t="shared" ca="1" si="11"/>
        <v>241.73644901674641</v>
      </c>
      <c r="Y63" s="7"/>
      <c r="Z63" s="28">
        <f t="shared" si="12"/>
        <v>241.5689999999999</v>
      </c>
      <c r="AA63" s="27">
        <f t="shared" si="9"/>
        <v>4.2161744207501801</v>
      </c>
      <c r="AB63" s="7"/>
      <c r="AC63" s="28">
        <f t="shared" ca="1" si="0"/>
        <v>0.16744901674650237</v>
      </c>
      <c r="AD63" s="27">
        <f t="shared" ca="1" si="10"/>
        <v>5.881873281836647E-2</v>
      </c>
      <c r="AE63" s="7">
        <v>106</v>
      </c>
    </row>
    <row r="64" spans="1:31" s="26" customFormat="1" x14ac:dyDescent="0.25">
      <c r="A64" s="26">
        <v>44</v>
      </c>
      <c r="B64" s="26">
        <v>632</v>
      </c>
      <c r="C64" s="26">
        <v>11291</v>
      </c>
      <c r="D64" s="26">
        <v>13695</v>
      </c>
      <c r="E64" s="26">
        <v>15011</v>
      </c>
      <c r="F64" s="26">
        <v>12637</v>
      </c>
      <c r="G64" s="27"/>
      <c r="H64" s="7"/>
      <c r="I64" s="28">
        <f t="shared" si="1"/>
        <v>-3720</v>
      </c>
      <c r="J64" s="27">
        <f t="shared" si="1"/>
        <v>1058</v>
      </c>
      <c r="K64" s="7"/>
      <c r="L64" s="124">
        <f t="shared" si="2"/>
        <v>0.96248839197765146</v>
      </c>
      <c r="M64" s="27">
        <f t="shared" ca="1" si="3"/>
        <v>4.7727803453432673E-6</v>
      </c>
      <c r="N64" s="44"/>
      <c r="O64" s="44"/>
      <c r="P64" s="7"/>
      <c r="Q64" s="28">
        <f t="shared" ca="1" si="4"/>
        <v>-3701.4397661634143</v>
      </c>
      <c r="R64" s="27">
        <f t="shared" ca="1" si="5"/>
        <v>1031.5458262383181</v>
      </c>
      <c r="S64" s="7"/>
      <c r="T64" s="28">
        <f t="shared" ca="1" si="6"/>
        <v>0.96403021973012137</v>
      </c>
      <c r="U64" s="27">
        <f t="shared" ca="1" si="7"/>
        <v>0.26977943532846027</v>
      </c>
      <c r="V64" s="7"/>
      <c r="W64" s="28">
        <f t="shared" ca="1" si="8"/>
        <v>0.96030372258725316</v>
      </c>
      <c r="X64" s="27">
        <f t="shared" ca="1" si="11"/>
        <v>247.41102849362835</v>
      </c>
      <c r="Y64" s="7"/>
      <c r="Z64" s="28">
        <f t="shared" si="12"/>
        <v>247.25699999999989</v>
      </c>
      <c r="AA64" s="27">
        <f t="shared" si="9"/>
        <v>4.3154487486036173</v>
      </c>
      <c r="AB64" s="7"/>
      <c r="AC64" s="28">
        <f t="shared" ca="1" si="0"/>
        <v>0.15402849362845927</v>
      </c>
      <c r="AD64" s="27">
        <f t="shared" ca="1" si="10"/>
        <v>6.9228239725589447E-2</v>
      </c>
      <c r="AE64" s="7">
        <v>105</v>
      </c>
    </row>
    <row r="65" spans="1:31" s="26" customFormat="1" x14ac:dyDescent="0.25">
      <c r="A65" s="26">
        <v>45</v>
      </c>
      <c r="B65" s="26">
        <v>620</v>
      </c>
      <c r="C65" s="26">
        <v>11253</v>
      </c>
      <c r="D65" s="26">
        <v>13514</v>
      </c>
      <c r="E65" s="26">
        <v>15052</v>
      </c>
      <c r="F65" s="26">
        <v>12821</v>
      </c>
      <c r="G65" s="27"/>
      <c r="H65" s="7"/>
      <c r="I65" s="28">
        <f t="shared" si="1"/>
        <v>-3799</v>
      </c>
      <c r="J65" s="27">
        <f t="shared" si="1"/>
        <v>693</v>
      </c>
      <c r="K65" s="7"/>
      <c r="L65" s="124">
        <f t="shared" si="2"/>
        <v>0.98430975908168417</v>
      </c>
      <c r="M65" s="27">
        <f t="shared" ca="1" si="3"/>
        <v>4.3089440775787082E-6</v>
      </c>
      <c r="N65" s="44"/>
      <c r="O65" s="44"/>
      <c r="P65" s="7"/>
      <c r="Q65" s="28">
        <f t="shared" ca="1" si="4"/>
        <v>-3780.4397661634143</v>
      </c>
      <c r="R65" s="27">
        <f t="shared" ca="1" si="5"/>
        <v>666.54582623831811</v>
      </c>
      <c r="S65" s="7"/>
      <c r="T65" s="28">
        <f t="shared" ca="1" si="6"/>
        <v>0.98460556126475307</v>
      </c>
      <c r="U65" s="27">
        <f t="shared" ca="1" si="7"/>
        <v>0.17432124879885999</v>
      </c>
      <c r="V65" s="7"/>
      <c r="W65" s="28">
        <f t="shared" ca="1" si="8"/>
        <v>0.98223395945802616</v>
      </c>
      <c r="X65" s="27">
        <f t="shared" ca="1" si="11"/>
        <v>253.03900690904743</v>
      </c>
      <c r="Y65" s="7"/>
      <c r="Z65" s="28">
        <f t="shared" si="12"/>
        <v>252.8369999999999</v>
      </c>
      <c r="AA65" s="27">
        <f t="shared" si="9"/>
        <v>4.412838120864901</v>
      </c>
      <c r="AB65" s="7"/>
      <c r="AC65" s="28">
        <f t="shared" ca="1" si="0"/>
        <v>0.20200690904752605</v>
      </c>
      <c r="AD65" s="27">
        <f t="shared" ca="1" si="10"/>
        <v>3.6543458542098506E-2</v>
      </c>
      <c r="AE65" s="7">
        <v>104</v>
      </c>
    </row>
    <row r="66" spans="1:31" s="26" customFormat="1" x14ac:dyDescent="0.25">
      <c r="A66" s="26">
        <v>46</v>
      </c>
      <c r="B66" s="26">
        <v>618</v>
      </c>
      <c r="C66" s="26">
        <v>11230</v>
      </c>
      <c r="D66" s="26">
        <v>13329</v>
      </c>
      <c r="E66" s="26">
        <v>15073</v>
      </c>
      <c r="F66" s="26">
        <v>13001</v>
      </c>
      <c r="G66" s="27"/>
      <c r="H66" s="7"/>
      <c r="I66" s="28">
        <f t="shared" si="1"/>
        <v>-3843</v>
      </c>
      <c r="J66" s="27">
        <f t="shared" si="1"/>
        <v>328</v>
      </c>
      <c r="K66" s="7"/>
      <c r="L66" s="124">
        <f t="shared" si="2"/>
        <v>0.99677747856914289</v>
      </c>
      <c r="M66" s="27">
        <f t="shared" ca="1" si="3"/>
        <v>2.9923991873957249E-6</v>
      </c>
      <c r="N66" s="44"/>
      <c r="O66" s="44"/>
      <c r="P66" s="7"/>
      <c r="Q66" s="28">
        <f t="shared" ca="1" si="4"/>
        <v>-3824.4397661634143</v>
      </c>
      <c r="R66" s="27">
        <f t="shared" ca="1" si="5"/>
        <v>301.54582623831811</v>
      </c>
      <c r="S66" s="7"/>
      <c r="T66" s="28">
        <f t="shared" ca="1" si="6"/>
        <v>0.99606524515745931</v>
      </c>
      <c r="U66" s="27">
        <f t="shared" ca="1" si="7"/>
        <v>7.8863062269259737E-2</v>
      </c>
      <c r="V66" s="7"/>
      <c r="W66" s="28">
        <f t="shared" ca="1" si="8"/>
        <v>0.99504762331872576</v>
      </c>
      <c r="X66" s="27">
        <f t="shared" ca="1" si="11"/>
        <v>258.57120965917068</v>
      </c>
      <c r="Y66" s="7"/>
      <c r="Z66" s="28">
        <f t="shared" si="12"/>
        <v>258.39899999999989</v>
      </c>
      <c r="AA66" s="27">
        <f t="shared" si="9"/>
        <v>4.5099133338608262</v>
      </c>
      <c r="AB66" s="7"/>
      <c r="AC66" s="28">
        <f t="shared" ca="1" si="0"/>
        <v>0.17220965917078956</v>
      </c>
      <c r="AD66" s="27">
        <f t="shared" ca="1" si="10"/>
        <v>1.5778036664698902E-2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11223</v>
      </c>
      <c r="D67" s="26">
        <v>13151</v>
      </c>
      <c r="E67" s="26">
        <v>15075</v>
      </c>
      <c r="F67" s="26">
        <v>13184</v>
      </c>
      <c r="G67" s="27"/>
      <c r="H67" s="7"/>
      <c r="I67" s="28">
        <f t="shared" si="1"/>
        <v>-3852</v>
      </c>
      <c r="J67" s="27">
        <f t="shared" si="1"/>
        <v>-33</v>
      </c>
      <c r="K67" s="7"/>
      <c r="L67" s="124">
        <f t="shared" si="2"/>
        <v>0.99988683006160295</v>
      </c>
      <c r="M67" s="27">
        <f t="shared" ca="1" si="3"/>
        <v>1.3385134445537125E-6</v>
      </c>
      <c r="N67" s="44"/>
      <c r="O67" s="44"/>
      <c r="P67" s="7"/>
      <c r="Q67" s="28">
        <f t="shared" ca="1" si="4"/>
        <v>-3833.4397661634143</v>
      </c>
      <c r="R67" s="27">
        <f t="shared" ca="1" si="5"/>
        <v>-59.454173761681872</v>
      </c>
      <c r="S67" s="7"/>
      <c r="T67" s="28">
        <f t="shared" ca="1" si="6"/>
        <v>0.9984092714082401</v>
      </c>
      <c r="U67" s="27">
        <f t="shared" ca="1" si="7"/>
        <v>-1.5549007147687382E-2</v>
      </c>
      <c r="V67" s="7"/>
      <c r="W67" s="28">
        <f t="shared" ca="1" si="8"/>
        <v>0.99872988864365919</v>
      </c>
      <c r="X67" s="27">
        <f t="shared" ca="1" si="11"/>
        <v>263.99470011271501</v>
      </c>
      <c r="Y67" s="7"/>
      <c r="Z67" s="28">
        <f t="shared" si="12"/>
        <v>263.86199999999991</v>
      </c>
      <c r="AA67" s="27">
        <f t="shared" si="9"/>
        <v>4.6052606708972759</v>
      </c>
      <c r="AB67" s="7"/>
      <c r="AC67" s="28">
        <f t="shared" ca="1" si="0"/>
        <v>0.13270011271509929</v>
      </c>
      <c r="AD67" s="27">
        <f t="shared" ca="1" si="10"/>
        <v>8.2983697676809243E-2</v>
      </c>
      <c r="AE67" s="7">
        <v>102</v>
      </c>
    </row>
    <row r="68" spans="1:31" s="26" customFormat="1" x14ac:dyDescent="0.25">
      <c r="A68" s="26">
        <v>48</v>
      </c>
      <c r="B68" s="26">
        <v>629</v>
      </c>
      <c r="C68" s="26">
        <v>11240</v>
      </c>
      <c r="D68" s="26">
        <v>12960</v>
      </c>
      <c r="E68" s="26">
        <v>15062</v>
      </c>
      <c r="F68" s="26">
        <v>13369</v>
      </c>
      <c r="G68" s="27"/>
      <c r="H68" s="7"/>
      <c r="I68" s="28">
        <f t="shared" si="1"/>
        <v>-3822</v>
      </c>
      <c r="J68" s="27">
        <f t="shared" si="1"/>
        <v>-409</v>
      </c>
      <c r="K68" s="7"/>
      <c r="L68" s="124">
        <f t="shared" si="2"/>
        <v>0.9935263329419316</v>
      </c>
      <c r="M68" s="27">
        <f t="shared" ca="1" si="3"/>
        <v>1.4812114822846283E-6</v>
      </c>
      <c r="N68" s="44"/>
      <c r="O68" s="44"/>
      <c r="P68" s="7"/>
      <c r="Q68" s="28">
        <f t="shared" ca="1" si="4"/>
        <v>-3803.4397661634143</v>
      </c>
      <c r="R68" s="27">
        <f t="shared" ca="1" si="5"/>
        <v>-435.45417376168189</v>
      </c>
      <c r="S68" s="7"/>
      <c r="T68" s="28">
        <f t="shared" ca="1" si="6"/>
        <v>0.99059585057230404</v>
      </c>
      <c r="U68" s="27">
        <f t="shared" ca="1" si="7"/>
        <v>-0.11388401573708383</v>
      </c>
      <c r="V68" s="7"/>
      <c r="W68" s="28">
        <f t="shared" ca="1" si="8"/>
        <v>0.99230928262157314</v>
      </c>
      <c r="X68" s="27">
        <f t="shared" ca="1" si="11"/>
        <v>269.64974751383602</v>
      </c>
      <c r="Y68" s="7"/>
      <c r="Z68" s="28">
        <f t="shared" si="12"/>
        <v>269.52299999999991</v>
      </c>
      <c r="AA68" s="27">
        <f t="shared" si="9"/>
        <v>4.7040637598526747</v>
      </c>
      <c r="AB68" s="7"/>
      <c r="AC68" s="28">
        <f t="shared" ca="1" si="0"/>
        <v>0.12674751383610783</v>
      </c>
      <c r="AD68" s="27">
        <f t="shared" ca="1" si="10"/>
        <v>-1.7532428239633191E-2</v>
      </c>
      <c r="AE68" s="7">
        <v>101</v>
      </c>
    </row>
    <row r="69" spans="1:31" s="26" customFormat="1" x14ac:dyDescent="0.25">
      <c r="A69" s="26">
        <v>49</v>
      </c>
      <c r="B69" s="26">
        <v>624</v>
      </c>
      <c r="C69" s="26">
        <v>11267</v>
      </c>
      <c r="D69" s="26">
        <v>12774</v>
      </c>
      <c r="E69" s="26">
        <v>15026</v>
      </c>
      <c r="F69" s="26">
        <v>13549</v>
      </c>
      <c r="G69" s="27"/>
      <c r="H69" s="7"/>
      <c r="I69" s="28">
        <f t="shared" si="1"/>
        <v>-3759</v>
      </c>
      <c r="J69" s="27">
        <f t="shared" si="1"/>
        <v>-775</v>
      </c>
      <c r="K69" s="7"/>
      <c r="L69" s="124">
        <f t="shared" si="2"/>
        <v>0.97764032742511253</v>
      </c>
      <c r="M69" s="27">
        <f t="shared" ca="1" si="3"/>
        <v>1.4771771278443122E-7</v>
      </c>
      <c r="N69" s="44"/>
      <c r="O69" s="44"/>
      <c r="P69" s="7"/>
      <c r="Q69" s="28">
        <f t="shared" ca="1" si="4"/>
        <v>-3740.4397661634143</v>
      </c>
      <c r="R69" s="27">
        <f t="shared" ca="1" si="5"/>
        <v>-801.45417376168189</v>
      </c>
      <c r="S69" s="7"/>
      <c r="T69" s="28">
        <f t="shared" ca="1" si="6"/>
        <v>0.97418766681683822</v>
      </c>
      <c r="U69" s="27">
        <f t="shared" ca="1" si="7"/>
        <v>-0.20960373154484738</v>
      </c>
      <c r="V69" s="7"/>
      <c r="W69" s="28">
        <f t="shared" ca="1" si="8"/>
        <v>0.97725598680432879</v>
      </c>
      <c r="X69" s="27">
        <f t="shared" ca="1" si="11"/>
        <v>275.20825108541283</v>
      </c>
      <c r="Y69" s="7"/>
      <c r="Z69" s="28">
        <f t="shared" si="12"/>
        <v>275.1389999999999</v>
      </c>
      <c r="AA69" s="27">
        <f t="shared" si="9"/>
        <v>4.8020814506446765</v>
      </c>
      <c r="AB69" s="7"/>
      <c r="AC69" s="28">
        <f t="shared" ca="1" si="0"/>
        <v>6.9251085412929569E-2</v>
      </c>
      <c r="AD69" s="27">
        <f t="shared" ca="1" si="10"/>
        <v>4.1824133526631613E-2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11322</v>
      </c>
      <c r="D70" s="26">
        <v>12598</v>
      </c>
      <c r="E70" s="26">
        <v>14981</v>
      </c>
      <c r="F70" s="26">
        <v>13743</v>
      </c>
      <c r="G70" s="27"/>
      <c r="H70" s="7"/>
      <c r="I70" s="28">
        <f t="shared" si="1"/>
        <v>-3659</v>
      </c>
      <c r="J70" s="27">
        <f t="shared" si="1"/>
        <v>-1145</v>
      </c>
      <c r="K70" s="7"/>
      <c r="L70" s="124">
        <f t="shared" si="2"/>
        <v>0.95164803323513891</v>
      </c>
      <c r="M70" s="27">
        <f t="shared" ca="1" si="3"/>
        <v>8.6855547776202556E-7</v>
      </c>
      <c r="N70" s="44"/>
      <c r="O70" s="44"/>
      <c r="P70" s="7"/>
      <c r="Q70" s="28">
        <f t="shared" ca="1" si="4"/>
        <v>-3640.4397661634143</v>
      </c>
      <c r="R70" s="27">
        <f t="shared" ca="1" si="5"/>
        <v>-1171.4541737616819</v>
      </c>
      <c r="S70" s="7"/>
      <c r="T70" s="28">
        <f t="shared" ca="1" si="6"/>
        <v>0.94814293069705124</v>
      </c>
      <c r="U70" s="27">
        <f t="shared" ca="1" si="7"/>
        <v>-0.30636956446526409</v>
      </c>
      <c r="V70" s="7"/>
      <c r="W70" s="28">
        <f t="shared" ca="1" si="8"/>
        <v>0.95257999647355662</v>
      </c>
      <c r="X70" s="27">
        <f t="shared" ca="1" si="11"/>
        <v>280.93161890503848</v>
      </c>
      <c r="Y70" s="7"/>
      <c r="Z70" s="28">
        <f t="shared" si="12"/>
        <v>280.88999999999987</v>
      </c>
      <c r="AA70" s="27">
        <f t="shared" si="9"/>
        <v>4.9024553359268701</v>
      </c>
      <c r="AB70" s="7"/>
      <c r="AC70" s="28">
        <f t="shared" ca="1" si="0"/>
        <v>4.1618905038603771E-2</v>
      </c>
      <c r="AD70" s="27">
        <f t="shared" ca="1" si="10"/>
        <v>6.7281385960541229E-2</v>
      </c>
      <c r="AE70" s="7">
        <v>99</v>
      </c>
    </row>
    <row r="71" spans="1:31" s="26" customFormat="1" x14ac:dyDescent="0.25">
      <c r="A71" s="26">
        <v>51</v>
      </c>
      <c r="B71" s="26">
        <v>640</v>
      </c>
      <c r="C71" s="26">
        <v>11397</v>
      </c>
      <c r="D71" s="26">
        <v>12415</v>
      </c>
      <c r="E71" s="26">
        <v>14916</v>
      </c>
      <c r="F71" s="26">
        <v>13922</v>
      </c>
      <c r="G71" s="27"/>
      <c r="H71" s="7"/>
      <c r="I71" s="28">
        <f t="shared" si="1"/>
        <v>-3519</v>
      </c>
      <c r="J71" s="27">
        <f t="shared" si="1"/>
        <v>-1507</v>
      </c>
      <c r="K71" s="7"/>
      <c r="L71" s="124">
        <f t="shared" si="2"/>
        <v>0.91601301024277881</v>
      </c>
      <c r="M71" s="27">
        <f t="shared" ca="1" si="3"/>
        <v>2.0805300656498987E-6</v>
      </c>
      <c r="N71" s="44"/>
      <c r="O71" s="44"/>
      <c r="P71" s="7"/>
      <c r="Q71" s="28">
        <f t="shared" ca="1" si="4"/>
        <v>-3500.4397661634143</v>
      </c>
      <c r="R71" s="27">
        <f t="shared" ca="1" si="5"/>
        <v>-1533.4541737616819</v>
      </c>
      <c r="S71" s="7"/>
      <c r="T71" s="28">
        <f t="shared" ca="1" si="6"/>
        <v>0.91168030012934953</v>
      </c>
      <c r="U71" s="27">
        <f t="shared" ca="1" si="7"/>
        <v>-0.40104316316037453</v>
      </c>
      <c r="V71" s="7"/>
      <c r="W71" s="28">
        <f t="shared" ca="1" si="8"/>
        <v>0.91745541450845813</v>
      </c>
      <c r="X71" s="27">
        <f t="shared" ca="1" si="11"/>
        <v>286.71411226909936</v>
      </c>
      <c r="Y71" s="7"/>
      <c r="Z71" s="28">
        <f t="shared" si="12"/>
        <v>286.64999999999986</v>
      </c>
      <c r="AA71" s="27">
        <f t="shared" si="9"/>
        <v>5.0029863008417435</v>
      </c>
      <c r="AB71" s="7"/>
      <c r="AC71" s="28">
        <f t="shared" ca="1" si="0"/>
        <v>6.4112269099496189E-2</v>
      </c>
      <c r="AD71" s="27">
        <f t="shared" ca="1" si="10"/>
        <v>-1.211603633288405E-2</v>
      </c>
      <c r="AE71" s="7">
        <v>98</v>
      </c>
    </row>
    <row r="72" spans="1:31" s="26" customFormat="1" x14ac:dyDescent="0.25">
      <c r="A72" s="26">
        <v>52</v>
      </c>
      <c r="B72" s="26">
        <v>629</v>
      </c>
      <c r="C72" s="26">
        <v>11470</v>
      </c>
      <c r="D72" s="26">
        <v>12236</v>
      </c>
      <c r="E72" s="26">
        <v>14815</v>
      </c>
      <c r="F72" s="26">
        <v>14077</v>
      </c>
      <c r="G72" s="27"/>
      <c r="H72" s="7"/>
      <c r="I72" s="28">
        <f t="shared" si="1"/>
        <v>-3345</v>
      </c>
      <c r="J72" s="27">
        <f t="shared" si="1"/>
        <v>-1841</v>
      </c>
      <c r="K72" s="7"/>
      <c r="L72" s="124">
        <f t="shared" si="2"/>
        <v>0.87197530167509629</v>
      </c>
      <c r="M72" s="27">
        <f t="shared" ca="1" si="3"/>
        <v>1.9478464392380258E-6</v>
      </c>
      <c r="N72" s="44"/>
      <c r="O72" s="44"/>
      <c r="P72" s="7"/>
      <c r="Q72" s="28">
        <f t="shared" ca="1" si="4"/>
        <v>-3326.4397661634143</v>
      </c>
      <c r="R72" s="27">
        <f t="shared" ca="1" si="5"/>
        <v>-1867.4541737616819</v>
      </c>
      <c r="S72" s="7"/>
      <c r="T72" s="28">
        <f t="shared" ca="1" si="6"/>
        <v>0.86636245928092015</v>
      </c>
      <c r="U72" s="27">
        <f t="shared" ca="1" si="7"/>
        <v>-0.48839394206691283</v>
      </c>
      <c r="V72" s="7"/>
      <c r="W72" s="28">
        <f t="shared" ca="1" si="8"/>
        <v>0.87337095436801027</v>
      </c>
      <c r="X72" s="27">
        <f t="shared" ca="1" si="11"/>
        <v>292.31691235442122</v>
      </c>
      <c r="Y72" s="7"/>
      <c r="Z72" s="28">
        <f t="shared" si="12"/>
        <v>292.31099999999986</v>
      </c>
      <c r="AA72" s="27">
        <f t="shared" si="9"/>
        <v>5.1017893897971422</v>
      </c>
      <c r="AB72" s="7"/>
      <c r="AC72" s="28">
        <f t="shared" ca="1" si="0"/>
        <v>5.9123544213548485E-3</v>
      </c>
      <c r="AD72" s="27">
        <f t="shared" ca="1" si="10"/>
        <v>4.8805844427420197E-2</v>
      </c>
      <c r="AE72" s="7">
        <v>97</v>
      </c>
    </row>
    <row r="73" spans="1:31" s="26" customFormat="1" x14ac:dyDescent="0.25">
      <c r="A73" s="26">
        <v>53</v>
      </c>
      <c r="B73" s="26">
        <v>625</v>
      </c>
      <c r="C73" s="26">
        <v>11568</v>
      </c>
      <c r="D73" s="26">
        <v>12075</v>
      </c>
      <c r="E73" s="26">
        <v>14713</v>
      </c>
      <c r="F73" s="26">
        <v>14235</v>
      </c>
      <c r="G73" s="27"/>
      <c r="H73" s="7"/>
      <c r="I73" s="28">
        <f t="shared" si="1"/>
        <v>-3145</v>
      </c>
      <c r="J73" s="27">
        <f t="shared" si="1"/>
        <v>-2160</v>
      </c>
      <c r="K73" s="7"/>
      <c r="L73" s="124">
        <f t="shared" si="2"/>
        <v>0.81979222415138131</v>
      </c>
      <c r="M73" s="27">
        <f t="shared" ca="1" si="3"/>
        <v>7.1094915193660772E-6</v>
      </c>
      <c r="N73" s="44"/>
      <c r="O73" s="44"/>
      <c r="P73" s="7"/>
      <c r="Q73" s="28">
        <f t="shared" ca="1" si="4"/>
        <v>-3126.4397661634143</v>
      </c>
      <c r="R73" s="27">
        <f t="shared" ca="1" si="5"/>
        <v>-2186.4541737616819</v>
      </c>
      <c r="S73" s="7"/>
      <c r="T73" s="28">
        <f t="shared" ca="1" si="6"/>
        <v>0.81427298704134621</v>
      </c>
      <c r="U73" s="27">
        <f t="shared" ca="1" si="7"/>
        <v>-0.57182178180100185</v>
      </c>
      <c r="V73" s="7"/>
      <c r="W73" s="28">
        <f t="shared" ca="1" si="8"/>
        <v>0.82245858712730302</v>
      </c>
      <c r="X73" s="27">
        <f t="shared" ca="1" si="11"/>
        <v>297.91205452792406</v>
      </c>
      <c r="Y73" s="7"/>
      <c r="Z73" s="28">
        <f t="shared" si="12"/>
        <v>297.93599999999986</v>
      </c>
      <c r="AA73" s="27">
        <f t="shared" si="9"/>
        <v>5.199964160221823</v>
      </c>
      <c r="AB73" s="7"/>
      <c r="AC73" s="28">
        <f t="shared" ca="1" si="0"/>
        <v>-2.3945472075808993E-2</v>
      </c>
      <c r="AD73" s="27">
        <f t="shared" ca="1" si="10"/>
        <v>3.4854219510918938E-2</v>
      </c>
      <c r="AE73" s="7">
        <v>96</v>
      </c>
    </row>
    <row r="74" spans="1:31" s="26" customFormat="1" x14ac:dyDescent="0.25">
      <c r="A74" s="26">
        <v>54</v>
      </c>
      <c r="B74" s="26">
        <v>614</v>
      </c>
      <c r="C74" s="26">
        <v>11699</v>
      </c>
      <c r="D74" s="26">
        <v>11940</v>
      </c>
      <c r="E74" s="26">
        <v>14617</v>
      </c>
      <c r="F74" s="26">
        <v>14397</v>
      </c>
      <c r="G74" s="27"/>
      <c r="H74" s="7"/>
      <c r="I74" s="28">
        <f t="shared" si="1"/>
        <v>-2918</v>
      </c>
      <c r="J74" s="27">
        <f t="shared" si="1"/>
        <v>-2457</v>
      </c>
      <c r="K74" s="7"/>
      <c r="L74" s="124">
        <f t="shared" si="2"/>
        <v>0.76083652858653761</v>
      </c>
      <c r="M74" s="27">
        <f t="shared" ca="1" si="3"/>
        <v>1.2926656783705761E-5</v>
      </c>
      <c r="N74" s="44"/>
      <c r="O74" s="44"/>
      <c r="P74" s="7"/>
      <c r="Q74" s="28">
        <f t="shared" ca="1" si="4"/>
        <v>-2899.4397661634143</v>
      </c>
      <c r="R74" s="27">
        <f t="shared" ca="1" si="5"/>
        <v>-2483.4541737616819</v>
      </c>
      <c r="S74" s="7"/>
      <c r="T74" s="28">
        <f t="shared" ca="1" si="6"/>
        <v>0.7551514360494298</v>
      </c>
      <c r="U74" s="27">
        <f t="shared" ca="1" si="7"/>
        <v>-0.64949597741549847</v>
      </c>
      <c r="V74" s="7"/>
      <c r="W74" s="28">
        <f t="shared" ca="1" si="8"/>
        <v>0.76443189460180028</v>
      </c>
      <c r="X74" s="27">
        <f t="shared" ca="1" si="11"/>
        <v>303.4554832635805</v>
      </c>
      <c r="Y74" s="7"/>
      <c r="Z74" s="28">
        <f t="shared" si="12"/>
        <v>303.46199999999988</v>
      </c>
      <c r="AA74" s="27">
        <f t="shared" si="9"/>
        <v>5.29641105468703</v>
      </c>
      <c r="AB74" s="7"/>
      <c r="AC74" s="28">
        <f t="shared" ca="1" si="0"/>
        <v>-6.5167364193712274E-3</v>
      </c>
      <c r="AD74" s="27">
        <f t="shared" ca="1" si="10"/>
        <v>1.3433735329954288E-2</v>
      </c>
      <c r="AE74" s="7">
        <v>95</v>
      </c>
    </row>
    <row r="75" spans="1:31" s="26" customFormat="1" x14ac:dyDescent="0.25">
      <c r="A75" s="26">
        <v>55</v>
      </c>
      <c r="B75" s="26">
        <v>610</v>
      </c>
      <c r="C75" s="26">
        <v>11814</v>
      </c>
      <c r="D75" s="26">
        <v>11797</v>
      </c>
      <c r="E75" s="26">
        <v>14476</v>
      </c>
      <c r="F75" s="26">
        <v>14519</v>
      </c>
      <c r="G75" s="27"/>
      <c r="H75" s="7"/>
      <c r="I75" s="28">
        <f t="shared" si="1"/>
        <v>-2662</v>
      </c>
      <c r="J75" s="27">
        <f t="shared" si="1"/>
        <v>-2722</v>
      </c>
      <c r="K75" s="7"/>
      <c r="L75" s="124">
        <f t="shared" si="2"/>
        <v>0.69526075932142894</v>
      </c>
      <c r="M75" s="27">
        <f t="shared" ca="1" si="3"/>
        <v>1.2055524427134349E-5</v>
      </c>
      <c r="N75" s="44"/>
      <c r="O75" s="44"/>
      <c r="P75" s="7"/>
      <c r="Q75" s="28">
        <f t="shared" ca="1" si="4"/>
        <v>-2643.4397661634143</v>
      </c>
      <c r="R75" s="27">
        <f t="shared" ca="1" si="5"/>
        <v>-2748.4541737616819</v>
      </c>
      <c r="S75" s="7"/>
      <c r="T75" s="28">
        <f t="shared" ca="1" si="6"/>
        <v>0.68847691158277513</v>
      </c>
      <c r="U75" s="27">
        <f t="shared" ca="1" si="7"/>
        <v>-0.71880123612876989</v>
      </c>
      <c r="V75" s="7"/>
      <c r="W75" s="28">
        <f t="shared" ca="1" si="8"/>
        <v>0.69873286594812323</v>
      </c>
      <c r="X75" s="27">
        <f t="shared" ca="1" si="11"/>
        <v>308.91384262043653</v>
      </c>
      <c r="Y75" s="7"/>
      <c r="Z75" s="28">
        <f t="shared" si="12"/>
        <v>308.95199999999988</v>
      </c>
      <c r="AA75" s="27">
        <f t="shared" si="9"/>
        <v>5.3922296306215189</v>
      </c>
      <c r="AB75" s="7"/>
      <c r="AC75" s="28">
        <f t="shared" ca="1" si="0"/>
        <v>-3.8157379563358518E-2</v>
      </c>
      <c r="AD75" s="27">
        <f t="shared" ca="1" si="10"/>
        <v>2.5553416941363594E-2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11963</v>
      </c>
      <c r="D76" s="26">
        <v>11673</v>
      </c>
      <c r="E76" s="26">
        <v>14339</v>
      </c>
      <c r="F76" s="26">
        <v>14648</v>
      </c>
      <c r="G76" s="27"/>
      <c r="H76" s="7"/>
      <c r="I76" s="28">
        <f t="shared" si="1"/>
        <v>-2376</v>
      </c>
      <c r="J76" s="27">
        <f t="shared" si="1"/>
        <v>-2975</v>
      </c>
      <c r="K76" s="7"/>
      <c r="L76" s="124">
        <f t="shared" si="2"/>
        <v>0.62121616806885338</v>
      </c>
      <c r="M76" s="27">
        <f t="shared" ca="1" si="3"/>
        <v>1.5673579739306858E-5</v>
      </c>
      <c r="N76" s="44"/>
      <c r="O76" s="44"/>
      <c r="P76" s="7"/>
      <c r="Q76" s="28">
        <f t="shared" ca="1" si="4"/>
        <v>-2357.4397661634143</v>
      </c>
      <c r="R76" s="27">
        <f t="shared" ca="1" si="5"/>
        <v>-3001.4541737616819</v>
      </c>
      <c r="S76" s="7"/>
      <c r="T76" s="28">
        <f t="shared" ca="1" si="6"/>
        <v>0.6139889662801844</v>
      </c>
      <c r="U76" s="27">
        <f t="shared" ca="1" si="7"/>
        <v>-0.78496814350408184</v>
      </c>
      <c r="V76" s="7"/>
      <c r="W76" s="28">
        <f t="shared" ca="1" si="8"/>
        <v>0.62517515528016221</v>
      </c>
      <c r="X76" s="27">
        <f t="shared" ca="1" si="11"/>
        <v>314.56774602704309</v>
      </c>
      <c r="Y76" s="7"/>
      <c r="Z76" s="28">
        <f t="shared" si="12"/>
        <v>314.59499999999986</v>
      </c>
      <c r="AA76" s="27">
        <f t="shared" si="9"/>
        <v>5.4907185603115582</v>
      </c>
      <c r="AB76" s="7"/>
      <c r="AC76" s="28">
        <f t="shared" ca="1" si="0"/>
        <v>-2.7253972956771122E-2</v>
      </c>
      <c r="AD76" s="27">
        <f t="shared" ca="1" si="10"/>
        <v>8.1741145094724743E-3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12111</v>
      </c>
      <c r="D77" s="26">
        <v>11556</v>
      </c>
      <c r="E77" s="26">
        <v>14178</v>
      </c>
      <c r="F77" s="26">
        <v>14757</v>
      </c>
      <c r="G77" s="27"/>
      <c r="H77" s="7"/>
      <c r="I77" s="28">
        <f t="shared" si="1"/>
        <v>-2067</v>
      </c>
      <c r="J77" s="27">
        <f t="shared" si="1"/>
        <v>-3201</v>
      </c>
      <c r="K77" s="7"/>
      <c r="L77" s="124">
        <f t="shared" si="2"/>
        <v>0.54035781228183155</v>
      </c>
      <c r="M77" s="27">
        <f t="shared" ca="1" si="3"/>
        <v>2.6715141265456023E-5</v>
      </c>
      <c r="N77" s="44"/>
      <c r="O77" s="44"/>
      <c r="P77" s="7"/>
      <c r="Q77" s="28">
        <f t="shared" ca="1" si="4"/>
        <v>-2048.4397661634143</v>
      </c>
      <c r="R77" s="27">
        <f t="shared" ca="1" si="5"/>
        <v>-3227.4541737616819</v>
      </c>
      <c r="S77" s="7"/>
      <c r="T77" s="28">
        <f t="shared" ca="1" si="6"/>
        <v>0.53351073167004259</v>
      </c>
      <c r="U77" s="27">
        <f t="shared" ca="1" si="7"/>
        <v>-0.84407376036898507</v>
      </c>
      <c r="V77" s="7"/>
      <c r="W77" s="28">
        <f t="shared" ca="1" si="8"/>
        <v>0.54552648147858385</v>
      </c>
      <c r="X77" s="27">
        <f t="shared" ca="1" si="11"/>
        <v>320.22808356178825</v>
      </c>
      <c r="Y77" s="7"/>
      <c r="Z77" s="28">
        <f t="shared" si="12"/>
        <v>320.29199999999986</v>
      </c>
      <c r="AA77" s="27">
        <f t="shared" si="9"/>
        <v>5.590149967797676</v>
      </c>
      <c r="AB77" s="7"/>
      <c r="AC77" s="28">
        <f t="shared" ca="1" si="0"/>
        <v>-6.3916438211606419E-2</v>
      </c>
      <c r="AD77" s="27">
        <f t="shared" ca="1" si="10"/>
        <v>-4.760574702828535E-2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12281</v>
      </c>
      <c r="D78" s="26">
        <v>11463</v>
      </c>
      <c r="E78" s="26">
        <v>14011</v>
      </c>
      <c r="F78" s="26">
        <v>14850</v>
      </c>
      <c r="G78" s="27"/>
      <c r="H78" s="7"/>
      <c r="I78" s="28">
        <f t="shared" si="1"/>
        <v>-1730</v>
      </c>
      <c r="J78" s="27">
        <f t="shared" si="1"/>
        <v>-3387</v>
      </c>
      <c r="K78" s="7"/>
      <c r="L78" s="124">
        <f t="shared" si="2"/>
        <v>0.45346168592185804</v>
      </c>
      <c r="M78" s="27">
        <f t="shared" ca="1" si="3"/>
        <v>2.4746725650696741E-5</v>
      </c>
      <c r="N78" s="44"/>
      <c r="O78" s="44"/>
      <c r="P78" s="7"/>
      <c r="Q78" s="28">
        <f t="shared" ca="1" si="4"/>
        <v>-1711.4397661634141</v>
      </c>
      <c r="R78" s="27">
        <f t="shared" ca="1" si="5"/>
        <v>-3413.4541737616819</v>
      </c>
      <c r="S78" s="7"/>
      <c r="T78" s="28">
        <f t="shared" ca="1" si="6"/>
        <v>0.44573997094636048</v>
      </c>
      <c r="U78" s="27">
        <f t="shared" ca="1" si="7"/>
        <v>-0.89271820610735675</v>
      </c>
      <c r="V78" s="7"/>
      <c r="W78" s="28">
        <f t="shared" ca="1" si="8"/>
        <v>0.45843629401201919</v>
      </c>
      <c r="X78" s="27">
        <f t="shared" ca="1" si="11"/>
        <v>325.92095347405893</v>
      </c>
      <c r="Y78" s="7"/>
      <c r="Z78" s="28">
        <f t="shared" si="12"/>
        <v>326.03399999999988</v>
      </c>
      <c r="AA78" s="27">
        <f t="shared" si="9"/>
        <v>5.6903667734471899</v>
      </c>
      <c r="AB78" s="7"/>
      <c r="AC78" s="28">
        <f t="shared" ca="1" si="0"/>
        <v>-0.11304652594094478</v>
      </c>
      <c r="AD78" s="27">
        <f t="shared" ca="1" si="10"/>
        <v>3.272899760349901E-2</v>
      </c>
      <c r="AE78" s="7">
        <v>91</v>
      </c>
    </row>
    <row r="79" spans="1:31" s="26" customFormat="1" x14ac:dyDescent="0.25">
      <c r="A79" s="26">
        <v>59</v>
      </c>
      <c r="B79" s="26">
        <v>631</v>
      </c>
      <c r="C79" s="26">
        <v>12458</v>
      </c>
      <c r="D79" s="26">
        <v>11385</v>
      </c>
      <c r="E79" s="26">
        <v>13842</v>
      </c>
      <c r="F79" s="26">
        <v>14935</v>
      </c>
      <c r="G79" s="27"/>
      <c r="H79" s="7"/>
      <c r="I79" s="28">
        <f t="shared" si="1"/>
        <v>-1384</v>
      </c>
      <c r="J79" s="27">
        <f t="shared" si="1"/>
        <v>-3550</v>
      </c>
      <c r="K79" s="7"/>
      <c r="L79" s="124">
        <f t="shared" si="2"/>
        <v>0.36303982709071242</v>
      </c>
      <c r="M79" s="27">
        <f t="shared" ca="1" si="3"/>
        <v>3.4536437984073308E-5</v>
      </c>
      <c r="N79" s="44"/>
      <c r="O79" s="44"/>
      <c r="P79" s="7"/>
      <c r="Q79" s="28">
        <f t="shared" ca="1" si="4"/>
        <v>-1365.4397661634141</v>
      </c>
      <c r="R79" s="27">
        <f t="shared" ca="1" si="5"/>
        <v>-3576.4541737616819</v>
      </c>
      <c r="S79" s="7"/>
      <c r="T79" s="28">
        <f t="shared" ca="1" si="6"/>
        <v>0.35562518397189752</v>
      </c>
      <c r="U79" s="27">
        <f t="shared" ca="1" si="7"/>
        <v>-0.93534747844797272</v>
      </c>
      <c r="V79" s="7"/>
      <c r="W79" s="28">
        <f t="shared" ca="1" si="8"/>
        <v>0.36891659814155942</v>
      </c>
      <c r="X79" s="27">
        <f t="shared" ca="1" si="11"/>
        <v>331.57764609683409</v>
      </c>
      <c r="Y79" s="7"/>
      <c r="Z79" s="28">
        <f t="shared" si="12"/>
        <v>331.71299999999985</v>
      </c>
      <c r="AA79" s="27">
        <f t="shared" si="9"/>
        <v>5.7894840216679473</v>
      </c>
      <c r="AB79" s="7"/>
      <c r="AC79" s="28">
        <f t="shared" ca="1" si="0"/>
        <v>-0.13535390316576468</v>
      </c>
      <c r="AD79" s="27">
        <f t="shared" ca="1" si="10"/>
        <v>5.3672692845850634E-2</v>
      </c>
      <c r="AE79" s="7">
        <v>90</v>
      </c>
    </row>
    <row r="80" spans="1:31" s="26" customFormat="1" x14ac:dyDescent="0.25">
      <c r="A80" s="26">
        <v>60</v>
      </c>
      <c r="B80" s="26">
        <v>632</v>
      </c>
      <c r="C80" s="26">
        <v>12646</v>
      </c>
      <c r="D80" s="26">
        <v>11324</v>
      </c>
      <c r="E80" s="26">
        <v>13663</v>
      </c>
      <c r="F80" s="26">
        <v>14994</v>
      </c>
      <c r="G80" s="27"/>
      <c r="H80" s="7"/>
      <c r="I80" s="28">
        <f t="shared" si="1"/>
        <v>-1017</v>
      </c>
      <c r="J80" s="27">
        <f t="shared" si="1"/>
        <v>-3670</v>
      </c>
      <c r="K80" s="7"/>
      <c r="L80" s="124">
        <f t="shared" si="2"/>
        <v>0.26890301021628804</v>
      </c>
      <c r="M80" s="27">
        <f t="shared" ca="1" si="3"/>
        <v>2.3664078718466288E-5</v>
      </c>
      <c r="N80" s="44"/>
      <c r="O80" s="44"/>
      <c r="P80" s="7"/>
      <c r="Q80" s="28">
        <f t="shared" ca="1" si="4"/>
        <v>-998.43976616341411</v>
      </c>
      <c r="R80" s="27">
        <f t="shared" ca="1" si="5"/>
        <v>-3696.4541737616819</v>
      </c>
      <c r="S80" s="7"/>
      <c r="T80" s="28">
        <f t="shared" ca="1" si="6"/>
        <v>0.26004100241227934</v>
      </c>
      <c r="U80" s="27">
        <f t="shared" ca="1" si="7"/>
        <v>-0.96673099182756739</v>
      </c>
      <c r="V80" s="7"/>
      <c r="W80" s="28">
        <f t="shared" ca="1" si="8"/>
        <v>0.27376758406385848</v>
      </c>
      <c r="X80" s="27">
        <f t="shared" ca="1" si="11"/>
        <v>337.29120814476107</v>
      </c>
      <c r="Y80" s="7"/>
      <c r="Z80" s="28">
        <f t="shared" si="12"/>
        <v>337.40099999999984</v>
      </c>
      <c r="AA80" s="27">
        <f t="shared" si="9"/>
        <v>5.8887583495213853</v>
      </c>
      <c r="AB80" s="7"/>
      <c r="AC80" s="28">
        <f t="shared" ca="1" si="0"/>
        <v>-0.10979185523876822</v>
      </c>
      <c r="AD80" s="27">
        <f t="shared" ca="1" si="10"/>
        <v>-8.2656269219512524E-2</v>
      </c>
      <c r="AE80" s="7">
        <v>89</v>
      </c>
    </row>
    <row r="81" spans="1:31" s="26" customFormat="1" x14ac:dyDescent="0.25">
      <c r="A81" s="26">
        <v>61</v>
      </c>
      <c r="B81" s="26">
        <v>621</v>
      </c>
      <c r="C81" s="26">
        <v>12827</v>
      </c>
      <c r="D81" s="26">
        <v>11281</v>
      </c>
      <c r="E81" s="26">
        <v>13483</v>
      </c>
      <c r="F81" s="26">
        <v>15035</v>
      </c>
      <c r="G81" s="27"/>
      <c r="H81" s="7"/>
      <c r="I81" s="28">
        <f t="shared" si="1"/>
        <v>-656</v>
      </c>
      <c r="J81" s="27">
        <f t="shared" si="1"/>
        <v>-3754</v>
      </c>
      <c r="K81" s="7"/>
      <c r="L81" s="124">
        <f t="shared" si="2"/>
        <v>0.17382005639914</v>
      </c>
      <c r="M81" s="27">
        <f t="shared" ca="1" si="3"/>
        <v>3.878704909842918E-5</v>
      </c>
      <c r="N81" s="44"/>
      <c r="O81" s="44"/>
      <c r="P81" s="7"/>
      <c r="Q81" s="28">
        <f t="shared" ca="1" si="4"/>
        <v>-637.43976616341411</v>
      </c>
      <c r="R81" s="27">
        <f t="shared" ca="1" si="5"/>
        <v>-3780.4541737616819</v>
      </c>
      <c r="S81" s="7"/>
      <c r="T81" s="28">
        <f t="shared" ca="1" si="6"/>
        <v>0.16601950501984836</v>
      </c>
      <c r="U81" s="27">
        <f t="shared" ca="1" si="7"/>
        <v>-0.98869945119328351</v>
      </c>
      <c r="V81" s="7"/>
      <c r="W81" s="28">
        <f t="shared" ca="1" si="8"/>
        <v>0.1800479813423638</v>
      </c>
      <c r="X81" s="27">
        <f t="shared" ca="1" si="11"/>
        <v>342.78194477714021</v>
      </c>
      <c r="Y81" s="7"/>
      <c r="Z81" s="28">
        <f t="shared" si="12"/>
        <v>342.98999999999984</v>
      </c>
      <c r="AA81" s="27">
        <f t="shared" si="9"/>
        <v>5.9863048014153479</v>
      </c>
      <c r="AB81" s="7"/>
      <c r="AC81" s="28">
        <f t="shared" ca="1" si="0"/>
        <v>-0.20805522285962752</v>
      </c>
      <c r="AD81" s="27">
        <f t="shared" ca="1" si="10"/>
        <v>4.2530518325690991E-2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13004</v>
      </c>
      <c r="D82" s="26">
        <v>11250</v>
      </c>
      <c r="E82" s="26">
        <v>13286</v>
      </c>
      <c r="F82" s="26">
        <v>15053</v>
      </c>
      <c r="G82" s="27"/>
      <c r="H82" s="7"/>
      <c r="I82" s="28">
        <f t="shared" si="1"/>
        <v>-282</v>
      </c>
      <c r="J82" s="27">
        <f t="shared" si="1"/>
        <v>-3803</v>
      </c>
      <c r="K82" s="7"/>
      <c r="L82" s="124">
        <f t="shared" si="2"/>
        <v>7.6301376928270048E-2</v>
      </c>
      <c r="M82" s="27">
        <f t="shared" ca="1" si="3"/>
        <v>4.2394718206728005E-5</v>
      </c>
      <c r="N82" s="44"/>
      <c r="O82" s="44"/>
      <c r="P82" s="7"/>
      <c r="Q82" s="28">
        <f t="shared" ca="1" si="4"/>
        <v>-263.43976616341416</v>
      </c>
      <c r="R82" s="27">
        <f t="shared" ca="1" si="5"/>
        <v>-3829.4541737616819</v>
      </c>
      <c r="S82" s="7"/>
      <c r="T82" s="28">
        <f t="shared" ca="1" si="6"/>
        <v>6.8612191931845076E-2</v>
      </c>
      <c r="U82" s="27">
        <f t="shared" ca="1" si="7"/>
        <v>-1.0015143858232847</v>
      </c>
      <c r="V82" s="7"/>
      <c r="W82" s="28">
        <f t="shared" ca="1" si="8"/>
        <v>8.2812499581601653E-2</v>
      </c>
      <c r="X82" s="27">
        <f t="shared" ca="1" si="11"/>
        <v>348.37586788170029</v>
      </c>
      <c r="Y82" s="7"/>
      <c r="Z82" s="28">
        <f t="shared" si="12"/>
        <v>348.62399999999985</v>
      </c>
      <c r="AA82" s="27">
        <f t="shared" si="9"/>
        <v>6.0846366514727084</v>
      </c>
      <c r="AB82" s="7"/>
      <c r="AC82" s="28">
        <f t="shared" ca="1" si="0"/>
        <v>-0.24813211829956572</v>
      </c>
      <c r="AD82" s="27">
        <f t="shared" ca="1" si="10"/>
        <v>4.4752362595659179E-3</v>
      </c>
      <c r="AE82" s="7">
        <v>87</v>
      </c>
    </row>
    <row r="83" spans="1:31" s="26" customFormat="1" x14ac:dyDescent="0.25">
      <c r="A83" s="26">
        <v>63</v>
      </c>
      <c r="B83" s="26">
        <v>608</v>
      </c>
      <c r="C83" s="26">
        <v>13189</v>
      </c>
      <c r="D83" s="26">
        <v>11239</v>
      </c>
      <c r="E83" s="26">
        <v>13104</v>
      </c>
      <c r="F83" s="26">
        <v>15055</v>
      </c>
      <c r="G83" s="27"/>
      <c r="H83" s="7"/>
      <c r="I83" s="28">
        <f t="shared" si="1"/>
        <v>85</v>
      </c>
      <c r="J83" s="27">
        <f t="shared" si="1"/>
        <v>-3816</v>
      </c>
      <c r="K83" s="7"/>
      <c r="L83" s="124">
        <f t="shared" si="2"/>
        <v>-1.9127642048601672E-2</v>
      </c>
      <c r="M83" s="27">
        <f t="shared" ca="1" si="3"/>
        <v>4.0890202434687756E-5</v>
      </c>
      <c r="N83" s="44"/>
      <c r="O83" s="44"/>
      <c r="P83" s="7"/>
      <c r="Q83" s="28">
        <f t="shared" ca="1" si="4"/>
        <v>103.56023383658587</v>
      </c>
      <c r="R83" s="27">
        <f t="shared" ca="1" si="5"/>
        <v>-3842.4541737616819</v>
      </c>
      <c r="S83" s="7"/>
      <c r="T83" s="28">
        <f t="shared" ca="1" si="6"/>
        <v>-2.697198962777313E-2</v>
      </c>
      <c r="U83" s="27">
        <f t="shared" ca="1" si="7"/>
        <v>-1.0049142664394075</v>
      </c>
      <c r="V83" s="7"/>
      <c r="W83" s="28">
        <f t="shared" ca="1" si="8"/>
        <v>-1.2733097308380695E-2</v>
      </c>
      <c r="X83" s="27">
        <f t="shared" ca="1" si="11"/>
        <v>353.8286929205525</v>
      </c>
      <c r="Y83" s="7"/>
      <c r="Z83" s="28">
        <f t="shared" si="12"/>
        <v>354.09599999999983</v>
      </c>
      <c r="AA83" s="27">
        <f t="shared" si="9"/>
        <v>6.1801410681418387</v>
      </c>
      <c r="AB83" s="7"/>
      <c r="AC83" s="28">
        <f t="shared" ca="1" si="0"/>
        <v>-0.26730707944733467</v>
      </c>
      <c r="AD83" s="27">
        <f t="shared" ca="1" si="10"/>
        <v>-6.1647814120135536E-2</v>
      </c>
      <c r="AE83" s="7">
        <v>86</v>
      </c>
    </row>
    <row r="84" spans="1:31" s="26" customFormat="1" x14ac:dyDescent="0.25">
      <c r="A84" s="26">
        <v>64</v>
      </c>
      <c r="B84" s="26">
        <v>620</v>
      </c>
      <c r="C84" s="26">
        <v>13377</v>
      </c>
      <c r="D84" s="26">
        <v>11251</v>
      </c>
      <c r="E84" s="26">
        <v>12920</v>
      </c>
      <c r="F84" s="26">
        <v>15043</v>
      </c>
      <c r="G84" s="27"/>
      <c r="H84" s="7"/>
      <c r="I84" s="28">
        <f t="shared" si="1"/>
        <v>457</v>
      </c>
      <c r="J84" s="27">
        <f t="shared" si="1"/>
        <v>-3792</v>
      </c>
      <c r="K84" s="7"/>
      <c r="L84" s="124">
        <f t="shared" si="2"/>
        <v>-0.11625470852714666</v>
      </c>
      <c r="M84" s="27">
        <f t="shared" ca="1" si="3"/>
        <v>4.2725971389424541E-5</v>
      </c>
      <c r="N84" s="44"/>
      <c r="O84" s="44"/>
      <c r="P84" s="7"/>
      <c r="Q84" s="28">
        <f t="shared" ca="1" si="4"/>
        <v>475.56023383658584</v>
      </c>
      <c r="R84" s="27">
        <f t="shared" ca="1" si="5"/>
        <v>-3818.4541737616819</v>
      </c>
      <c r="S84" s="7"/>
      <c r="T84" s="28">
        <f t="shared" ca="1" si="6"/>
        <v>-0.12385840799338067</v>
      </c>
      <c r="U84" s="27">
        <f t="shared" ca="1" si="7"/>
        <v>-0.99863756376348856</v>
      </c>
      <c r="V84" s="7"/>
      <c r="W84" s="28">
        <f t="shared" ca="1" si="8"/>
        <v>-0.1097181978838887</v>
      </c>
      <c r="X84" s="27">
        <f ca="1">IF(MOD(ATAN2(U84,W84)*180/PI()-$J$9+360,360)&lt;355,MOD(ATAN2(U84,W84)*180/PI()-$J$9+360,360)+360,MOD(ATAN2(U84,W84)*180/PI()-$J$9+360,360))</f>
        <v>359.37256601444244</v>
      </c>
      <c r="Y84" s="7"/>
      <c r="Z84" s="28">
        <f t="shared" si="12"/>
        <v>359.67599999999982</v>
      </c>
      <c r="AA84" s="27">
        <f t="shared" si="9"/>
        <v>6.2775304404031216</v>
      </c>
      <c r="AB84" s="7"/>
      <c r="AC84" s="28">
        <f t="shared" ref="AC84:AC147" ca="1" si="13">X84-Z84</f>
        <v>-0.30343398555737622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13330</v>
      </c>
      <c r="D85" s="26">
        <v>11213</v>
      </c>
      <c r="E85" s="26">
        <v>12873</v>
      </c>
      <c r="F85" s="26">
        <v>14989</v>
      </c>
      <c r="G85" s="27"/>
      <c r="H85" s="7"/>
      <c r="I85" s="28">
        <f t="shared" ref="I85:J148" si="14">C85-E85</f>
        <v>457</v>
      </c>
      <c r="J85" s="27">
        <f t="shared" si="14"/>
        <v>-3776</v>
      </c>
      <c r="K85" s="7"/>
      <c r="L85" s="124">
        <f>$O$3*SIN(2*PI()/$O$4*($Z85+$O$5))+$O$6</f>
        <v>-0.11625470852714666</v>
      </c>
      <c r="M85" s="27">
        <f t="shared" ref="M85:M148" ca="1" si="15">(W85-L85)^2</f>
        <v>4.1954230476956481E-5</v>
      </c>
      <c r="N85" s="44"/>
      <c r="O85" s="44"/>
      <c r="P85" s="7"/>
      <c r="Q85" s="28">
        <f t="shared" ref="Q85:Q148" ca="1" si="16">I85-$J$4</f>
        <v>475.56023383658584</v>
      </c>
      <c r="R85" s="27">
        <f t="shared" ref="R85:R148" ca="1" si="17">J85-$J$3</f>
        <v>-3802.4541737616819</v>
      </c>
      <c r="S85" s="7"/>
      <c r="T85" s="28">
        <f t="shared" ref="T85:T148" ca="1" si="18">Q85/$J$7</f>
        <v>-0.12385840799338067</v>
      </c>
      <c r="U85" s="27">
        <f t="shared" ref="U85:U148" ca="1" si="19">R85/$J$6</f>
        <v>-0.99445309531287596</v>
      </c>
      <c r="V85" s="7"/>
      <c r="W85" s="28">
        <f t="shared" ref="W85:W148" ca="1" si="20">(T85-U85*SIN(-$J$11*PI()/180))/(COS(-$J$11*PI()/180))</f>
        <v>-0.10977749998665975</v>
      </c>
      <c r="X85" s="27">
        <f ca="1">IF(MOD(ATAN2(U85,W85)*180/PI()-$J$9+360,360)&lt;355,MOD(ATAN2(U85,W85)*180/PI()-$J$9+360,360)+360,MOD(ATAN2(U85,W85)*180/PI()-$J$9+360,360))</f>
        <v>359.4021123907678</v>
      </c>
      <c r="Y85" s="7"/>
      <c r="Z85" s="28">
        <f t="shared" si="12"/>
        <v>359.67599999999982</v>
      </c>
      <c r="AA85" s="27">
        <f t="shared" ref="AA85:AA148" si="21">Z85*PI()/180</f>
        <v>6.2775304404031216</v>
      </c>
      <c r="AB85" s="7"/>
      <c r="AC85" s="28">
        <f t="shared" ca="1" si="13"/>
        <v>-0.27388760923201971</v>
      </c>
      <c r="AD85" s="27"/>
      <c r="AE85" s="7"/>
    </row>
    <row r="86" spans="1:31" s="26" customFormat="1" x14ac:dyDescent="0.25">
      <c r="A86" s="26">
        <v>1</v>
      </c>
      <c r="B86" s="26">
        <v>-591</v>
      </c>
      <c r="C86" s="26">
        <v>13149</v>
      </c>
      <c r="D86" s="26">
        <v>11203</v>
      </c>
      <c r="E86" s="26">
        <v>13051</v>
      </c>
      <c r="F86" s="26">
        <v>15005</v>
      </c>
      <c r="G86" s="27"/>
      <c r="H86" s="7"/>
      <c r="I86" s="28">
        <f t="shared" si="14"/>
        <v>98</v>
      </c>
      <c r="J86" s="27">
        <f t="shared" si="14"/>
        <v>-3802</v>
      </c>
      <c r="K86" s="7"/>
      <c r="L86" s="124">
        <f t="shared" ref="L86:L149" si="22">$O$3*SIN(2*PI()/$O$4*($Z86+$O$5))+$O$6</f>
        <v>-2.3681903793566737E-2</v>
      </c>
      <c r="M86" s="27">
        <f t="shared" ca="1" si="15"/>
        <v>5.6411537646014209E-5</v>
      </c>
      <c r="N86" s="44"/>
      <c r="O86" s="44"/>
      <c r="P86" s="7"/>
      <c r="Q86" s="28">
        <f t="shared" ca="1" si="16"/>
        <v>116.56023383658587</v>
      </c>
      <c r="R86" s="27">
        <f t="shared" ca="1" si="17"/>
        <v>-3828.4541737616819</v>
      </c>
      <c r="S86" s="7"/>
      <c r="T86" s="28">
        <f t="shared" ca="1" si="18"/>
        <v>-3.0357805323345439E-2</v>
      </c>
      <c r="U86" s="27">
        <f t="shared" ca="1" si="19"/>
        <v>-1.0012528565451213</v>
      </c>
      <c r="V86" s="7"/>
      <c r="W86" s="28">
        <f t="shared" ca="1" si="20"/>
        <v>-1.6171142337761193E-2</v>
      </c>
      <c r="X86" s="27">
        <f ca="1">MOD(ATAN2(U86,W86)*180/PI()-$J$9+360,360)</f>
        <v>354.02804510643233</v>
      </c>
      <c r="Y86" s="7"/>
      <c r="Z86" s="28">
        <f t="shared" ref="Z86:Z149" si="23">360/40000*B86+Z85</f>
        <v>354.3569999999998</v>
      </c>
      <c r="AA86" s="27">
        <f t="shared" si="21"/>
        <v>6.1846963774895434</v>
      </c>
      <c r="AB86" s="7"/>
      <c r="AC86" s="28">
        <f t="shared" ca="1" si="13"/>
        <v>-0.32895489356747021</v>
      </c>
      <c r="AD86" s="27"/>
      <c r="AE86" s="7"/>
    </row>
    <row r="87" spans="1:31" s="26" customFormat="1" x14ac:dyDescent="0.25">
      <c r="A87" s="26">
        <v>2</v>
      </c>
      <c r="B87" s="26">
        <v>-614</v>
      </c>
      <c r="C87" s="26">
        <v>12972</v>
      </c>
      <c r="D87" s="26">
        <v>11209</v>
      </c>
      <c r="E87" s="26">
        <v>13239</v>
      </c>
      <c r="F87" s="26">
        <v>15001</v>
      </c>
      <c r="G87" s="27"/>
      <c r="H87" s="7"/>
      <c r="I87" s="28">
        <f t="shared" si="14"/>
        <v>-267</v>
      </c>
      <c r="J87" s="27">
        <f t="shared" si="14"/>
        <v>-3792</v>
      </c>
      <c r="K87" s="7"/>
      <c r="L87" s="124">
        <f t="shared" si="22"/>
        <v>7.269858737371851E-2</v>
      </c>
      <c r="M87" s="27">
        <f t="shared" ca="1" si="15"/>
        <v>3.8020040570529512E-5</v>
      </c>
      <c r="N87" s="44"/>
      <c r="O87" s="44"/>
      <c r="P87" s="7"/>
      <c r="Q87" s="28">
        <f t="shared" ca="1" si="16"/>
        <v>-248.43976616341413</v>
      </c>
      <c r="R87" s="27">
        <f t="shared" ca="1" si="17"/>
        <v>-3818.4541737616819</v>
      </c>
      <c r="S87" s="7"/>
      <c r="T87" s="28">
        <f t="shared" ca="1" si="18"/>
        <v>6.470548151387702E-2</v>
      </c>
      <c r="U87" s="27">
        <f t="shared" ca="1" si="19"/>
        <v>-0.99863756376348856</v>
      </c>
      <c r="V87" s="7"/>
      <c r="W87" s="28">
        <f t="shared" ca="1" si="20"/>
        <v>7.8864626667343674E-2</v>
      </c>
      <c r="X87" s="27">
        <f ca="1">MOD(ATAN2(U87,W87)*180/PI()-$J$9+360,360)</f>
        <v>348.58734311795979</v>
      </c>
      <c r="Y87" s="7"/>
      <c r="Z87" s="28">
        <f t="shared" si="23"/>
        <v>348.83099999999979</v>
      </c>
      <c r="AA87" s="27">
        <f t="shared" si="21"/>
        <v>6.0882494830243354</v>
      </c>
      <c r="AB87" s="7"/>
      <c r="AC87" s="28">
        <f t="shared" ca="1" si="13"/>
        <v>-0.2436568820399998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12784</v>
      </c>
      <c r="D88" s="26">
        <v>11233</v>
      </c>
      <c r="E88" s="26">
        <v>13417</v>
      </c>
      <c r="F88" s="26">
        <v>14977</v>
      </c>
      <c r="G88" s="27"/>
      <c r="H88" s="7"/>
      <c r="I88" s="28">
        <f t="shared" si="14"/>
        <v>-633</v>
      </c>
      <c r="J88" s="27">
        <f t="shared" si="14"/>
        <v>-3744</v>
      </c>
      <c r="K88" s="7"/>
      <c r="L88" s="124">
        <f t="shared" si="22"/>
        <v>0.16917748928862616</v>
      </c>
      <c r="M88" s="27">
        <f t="shared" ca="1" si="15"/>
        <v>2.3450168512186153E-5</v>
      </c>
      <c r="N88" s="44"/>
      <c r="O88" s="44"/>
      <c r="P88" s="7"/>
      <c r="Q88" s="28">
        <f t="shared" ca="1" si="16"/>
        <v>-614.43976616341411</v>
      </c>
      <c r="R88" s="27">
        <f t="shared" ca="1" si="17"/>
        <v>-3770.4541737616819</v>
      </c>
      <c r="S88" s="7"/>
      <c r="T88" s="28">
        <f t="shared" ca="1" si="18"/>
        <v>0.16002921571229733</v>
      </c>
      <c r="U88" s="27">
        <f t="shared" ca="1" si="19"/>
        <v>-0.98608415841165065</v>
      </c>
      <c r="V88" s="7"/>
      <c r="W88" s="28">
        <f t="shared" ca="1" si="20"/>
        <v>0.17402002669294078</v>
      </c>
      <c r="X88" s="27">
        <f t="shared" ref="X88:X148" ca="1" si="24">MOD(ATAN2(U88,W88)*180/PI()-$J$9+360,360)</f>
        <v>343.09447529546583</v>
      </c>
      <c r="Y88" s="7"/>
      <c r="Z88" s="28">
        <f t="shared" si="23"/>
        <v>343.25999999999976</v>
      </c>
      <c r="AA88" s="27">
        <f t="shared" si="21"/>
        <v>5.9910171903957314</v>
      </c>
      <c r="AB88" s="7"/>
      <c r="AC88" s="28">
        <f t="shared" ca="1" si="13"/>
        <v>-0.16552470453393653</v>
      </c>
      <c r="AD88" s="27"/>
      <c r="AE88" s="7"/>
    </row>
    <row r="89" spans="1:31" s="26" customFormat="1" x14ac:dyDescent="0.25">
      <c r="A89" s="26">
        <v>4</v>
      </c>
      <c r="B89" s="26">
        <v>-627</v>
      </c>
      <c r="C89" s="26">
        <v>12601</v>
      </c>
      <c r="D89" s="26">
        <v>11281</v>
      </c>
      <c r="E89" s="26">
        <v>13606</v>
      </c>
      <c r="F89" s="26">
        <v>14941</v>
      </c>
      <c r="G89" s="27"/>
      <c r="H89" s="7"/>
      <c r="I89" s="28">
        <f t="shared" si="14"/>
        <v>-1005</v>
      </c>
      <c r="J89" s="27">
        <f t="shared" si="14"/>
        <v>-3660</v>
      </c>
      <c r="K89" s="7"/>
      <c r="L89" s="124">
        <f t="shared" si="22"/>
        <v>0.26527005293714512</v>
      </c>
      <c r="M89" s="27">
        <f t="shared" ca="1" si="15"/>
        <v>2.8459932464348919E-5</v>
      </c>
      <c r="N89" s="44"/>
      <c r="O89" s="44"/>
      <c r="P89" s="7"/>
      <c r="Q89" s="28">
        <f t="shared" ca="1" si="16"/>
        <v>-986.43976616341411</v>
      </c>
      <c r="R89" s="27">
        <f t="shared" ca="1" si="17"/>
        <v>-3686.4541737616819</v>
      </c>
      <c r="S89" s="7"/>
      <c r="T89" s="28">
        <f t="shared" ca="1" si="18"/>
        <v>0.25691563407790491</v>
      </c>
      <c r="U89" s="27">
        <f t="shared" ca="1" si="19"/>
        <v>-0.96411569904593442</v>
      </c>
      <c r="V89" s="7"/>
      <c r="W89" s="28">
        <f t="shared" ca="1" si="20"/>
        <v>0.27060483807474428</v>
      </c>
      <c r="X89" s="27">
        <f t="shared" ca="1" si="24"/>
        <v>337.42455187554151</v>
      </c>
      <c r="Y89" s="7"/>
      <c r="Z89" s="28">
        <f t="shared" si="23"/>
        <v>337.61699999999979</v>
      </c>
      <c r="AA89" s="27">
        <f t="shared" si="21"/>
        <v>5.8925282607056921</v>
      </c>
      <c r="AB89" s="7"/>
      <c r="AC89" s="28">
        <f t="shared" ca="1" si="13"/>
        <v>-0.19244812445828074</v>
      </c>
      <c r="AD89" s="27"/>
      <c r="AE89" s="7"/>
    </row>
    <row r="90" spans="1:31" s="26" customFormat="1" x14ac:dyDescent="0.25">
      <c r="A90" s="26">
        <v>5</v>
      </c>
      <c r="B90" s="26">
        <v>-632</v>
      </c>
      <c r="C90" s="26">
        <v>12418</v>
      </c>
      <c r="D90" s="26">
        <v>11337</v>
      </c>
      <c r="E90" s="26">
        <v>13781</v>
      </c>
      <c r="F90" s="26">
        <v>14883</v>
      </c>
      <c r="G90" s="27"/>
      <c r="H90" s="7"/>
      <c r="I90" s="28">
        <f t="shared" si="14"/>
        <v>-1363</v>
      </c>
      <c r="J90" s="27">
        <f t="shared" si="14"/>
        <v>-3546</v>
      </c>
      <c r="K90" s="7"/>
      <c r="L90" s="124">
        <f t="shared" si="22"/>
        <v>0.35952455181006759</v>
      </c>
      <c r="M90" s="27">
        <f t="shared" ca="1" si="15"/>
        <v>1.5266813552814559E-5</v>
      </c>
      <c r="N90" s="44"/>
      <c r="O90" s="44"/>
      <c r="P90" s="7"/>
      <c r="Q90" s="28">
        <f t="shared" ca="1" si="16"/>
        <v>-1344.4397661634141</v>
      </c>
      <c r="R90" s="27">
        <f t="shared" ca="1" si="17"/>
        <v>-3572.4541737616819</v>
      </c>
      <c r="S90" s="7"/>
      <c r="T90" s="28">
        <f t="shared" ca="1" si="18"/>
        <v>0.35015578938674224</v>
      </c>
      <c r="U90" s="27">
        <f t="shared" ca="1" si="19"/>
        <v>-0.9343013613353196</v>
      </c>
      <c r="V90" s="7"/>
      <c r="W90" s="28">
        <f t="shared" ca="1" si="20"/>
        <v>0.36343182880982261</v>
      </c>
      <c r="X90" s="27">
        <f t="shared" ca="1" si="24"/>
        <v>331.84731878967989</v>
      </c>
      <c r="Y90" s="7"/>
      <c r="Z90" s="28">
        <f t="shared" si="23"/>
        <v>331.9289999999998</v>
      </c>
      <c r="AA90" s="27">
        <f t="shared" si="21"/>
        <v>5.7932539328522541</v>
      </c>
      <c r="AB90" s="7"/>
      <c r="AC90" s="28">
        <f t="shared" ca="1" si="13"/>
        <v>-8.1681210319914044E-2</v>
      </c>
      <c r="AD90" s="27"/>
      <c r="AE90" s="7"/>
    </row>
    <row r="91" spans="1:31" s="26" customFormat="1" x14ac:dyDescent="0.25">
      <c r="A91" s="26">
        <v>6</v>
      </c>
      <c r="B91" s="26">
        <v>-638</v>
      </c>
      <c r="C91" s="26">
        <v>12235</v>
      </c>
      <c r="D91" s="26">
        <v>11412</v>
      </c>
      <c r="E91" s="26">
        <v>13948</v>
      </c>
      <c r="F91" s="26">
        <v>14793</v>
      </c>
      <c r="G91" s="27"/>
      <c r="H91" s="7"/>
      <c r="I91" s="28">
        <f t="shared" si="14"/>
        <v>-1713</v>
      </c>
      <c r="J91" s="27">
        <f t="shared" si="14"/>
        <v>-3381</v>
      </c>
      <c r="K91" s="7"/>
      <c r="L91" s="124">
        <f t="shared" si="22"/>
        <v>0.45108005038008303</v>
      </c>
      <c r="M91" s="27">
        <f t="shared" ca="1" si="15"/>
        <v>8.4445779238727074E-6</v>
      </c>
      <c r="N91" s="44"/>
      <c r="O91" s="44"/>
      <c r="P91" s="7"/>
      <c r="Q91" s="28">
        <f t="shared" ca="1" si="16"/>
        <v>-1694.4397661634141</v>
      </c>
      <c r="R91" s="27">
        <f t="shared" ca="1" si="17"/>
        <v>-3407.4541737616819</v>
      </c>
      <c r="S91" s="7"/>
      <c r="T91" s="28">
        <f t="shared" ca="1" si="18"/>
        <v>0.4413123658059967</v>
      </c>
      <c r="U91" s="27">
        <f t="shared" ca="1" si="19"/>
        <v>-0.89114903043837701</v>
      </c>
      <c r="V91" s="7"/>
      <c r="W91" s="28">
        <f t="shared" ca="1" si="20"/>
        <v>0.45398600597573013</v>
      </c>
      <c r="X91" s="27">
        <f t="shared" ca="1" si="24"/>
        <v>326.10668247166234</v>
      </c>
      <c r="Y91" s="7"/>
      <c r="Z91" s="28">
        <f t="shared" si="23"/>
        <v>326.18699999999978</v>
      </c>
      <c r="AA91" s="27">
        <f t="shared" si="21"/>
        <v>5.6930371272027402</v>
      </c>
      <c r="AB91" s="7"/>
      <c r="AC91" s="28">
        <f t="shared" ca="1" si="13"/>
        <v>-8.0317528337445765E-2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12076</v>
      </c>
      <c r="D92" s="26">
        <v>11516</v>
      </c>
      <c r="E92" s="26">
        <v>14126</v>
      </c>
      <c r="F92" s="26">
        <v>14708</v>
      </c>
      <c r="G92" s="27"/>
      <c r="H92" s="7"/>
      <c r="I92" s="28">
        <f t="shared" si="14"/>
        <v>-2050</v>
      </c>
      <c r="J92" s="27">
        <f t="shared" si="14"/>
        <v>-3192</v>
      </c>
      <c r="K92" s="7"/>
      <c r="L92" s="124">
        <f t="shared" si="22"/>
        <v>0.53757925799375783</v>
      </c>
      <c r="M92" s="27">
        <f t="shared" ca="1" si="15"/>
        <v>1.2150915307096185E-5</v>
      </c>
      <c r="N92" s="44"/>
      <c r="O92" s="44"/>
      <c r="P92" s="7"/>
      <c r="Q92" s="28">
        <f t="shared" ca="1" si="16"/>
        <v>-2031.4397661634141</v>
      </c>
      <c r="R92" s="27">
        <f t="shared" ca="1" si="17"/>
        <v>-3218.4541737616819</v>
      </c>
      <c r="S92" s="7"/>
      <c r="T92" s="28">
        <f t="shared" ca="1" si="18"/>
        <v>0.52908312652967882</v>
      </c>
      <c r="U92" s="27">
        <f t="shared" ca="1" si="19"/>
        <v>-0.84171999686551546</v>
      </c>
      <c r="V92" s="7"/>
      <c r="W92" s="28">
        <f t="shared" ca="1" si="20"/>
        <v>0.54106507429802519</v>
      </c>
      <c r="X92" s="27">
        <f t="shared" ca="1" si="24"/>
        <v>320.36947781475988</v>
      </c>
      <c r="Y92" s="7"/>
      <c r="Z92" s="28">
        <f t="shared" si="23"/>
        <v>320.48099999999977</v>
      </c>
      <c r="AA92" s="27">
        <f t="shared" si="21"/>
        <v>5.5934486400839436</v>
      </c>
      <c r="AB92" s="7"/>
      <c r="AC92" s="28">
        <f t="shared" ca="1" si="13"/>
        <v>-0.11152218523989177</v>
      </c>
      <c r="AD92" s="27"/>
      <c r="AE92" s="7"/>
    </row>
    <row r="93" spans="1:31" s="26" customFormat="1" x14ac:dyDescent="0.25">
      <c r="A93" s="26">
        <v>8</v>
      </c>
      <c r="B93" s="26">
        <v>-631</v>
      </c>
      <c r="C93" s="26">
        <v>11928</v>
      </c>
      <c r="D93" s="26">
        <v>11629</v>
      </c>
      <c r="E93" s="26">
        <v>14284</v>
      </c>
      <c r="F93" s="26">
        <v>14602</v>
      </c>
      <c r="G93" s="27"/>
      <c r="H93" s="7"/>
      <c r="I93" s="28">
        <f t="shared" si="14"/>
        <v>-2356</v>
      </c>
      <c r="J93" s="27">
        <f t="shared" si="14"/>
        <v>-2973</v>
      </c>
      <c r="K93" s="7"/>
      <c r="L93" s="124">
        <f t="shared" si="22"/>
        <v>0.61838096340033577</v>
      </c>
      <c r="M93" s="27">
        <f t="shared" ca="1" si="15"/>
        <v>2.4879031310303132E-6</v>
      </c>
      <c r="N93" s="44"/>
      <c r="O93" s="44"/>
      <c r="P93" s="7"/>
      <c r="Q93" s="28">
        <f t="shared" ca="1" si="16"/>
        <v>-2337.4397661634143</v>
      </c>
      <c r="R93" s="27">
        <f t="shared" ca="1" si="17"/>
        <v>-2999.4541737616819</v>
      </c>
      <c r="S93" s="7"/>
      <c r="T93" s="28">
        <f t="shared" ca="1" si="18"/>
        <v>0.60878001905622703</v>
      </c>
      <c r="U93" s="27">
        <f t="shared" ca="1" si="19"/>
        <v>-0.78444508494775533</v>
      </c>
      <c r="V93" s="7"/>
      <c r="W93" s="28">
        <f t="shared" ca="1" si="20"/>
        <v>0.61995827222584532</v>
      </c>
      <c r="X93" s="27">
        <f t="shared" ca="1" si="24"/>
        <v>314.78292014155249</v>
      </c>
      <c r="Y93" s="7"/>
      <c r="Z93" s="28">
        <f t="shared" si="23"/>
        <v>314.80199999999979</v>
      </c>
      <c r="AA93" s="27">
        <f t="shared" si="21"/>
        <v>5.4943313918631853</v>
      </c>
      <c r="AB93" s="7"/>
      <c r="AC93" s="28">
        <f t="shared" ca="1" si="13"/>
        <v>-1.9079858447298648E-2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11785</v>
      </c>
      <c r="D94" s="26">
        <v>11755</v>
      </c>
      <c r="E94" s="26">
        <v>14429</v>
      </c>
      <c r="F94" s="26">
        <v>14480</v>
      </c>
      <c r="G94" s="27"/>
      <c r="H94" s="7"/>
      <c r="I94" s="28">
        <f t="shared" si="14"/>
        <v>-2644</v>
      </c>
      <c r="J94" s="27">
        <f t="shared" si="14"/>
        <v>-2725</v>
      </c>
      <c r="K94" s="7"/>
      <c r="L94" s="124">
        <f t="shared" si="22"/>
        <v>0.69277276486141093</v>
      </c>
      <c r="M94" s="27">
        <f t="shared" ca="1" si="15"/>
        <v>1.6453115134053145E-6</v>
      </c>
      <c r="N94" s="44"/>
      <c r="O94" s="44"/>
      <c r="P94" s="7"/>
      <c r="Q94" s="28">
        <f t="shared" ca="1" si="16"/>
        <v>-2625.4397661634143</v>
      </c>
      <c r="R94" s="27">
        <f t="shared" ca="1" si="17"/>
        <v>-2751.4541737616819</v>
      </c>
      <c r="S94" s="7"/>
      <c r="T94" s="28">
        <f t="shared" ca="1" si="18"/>
        <v>0.68378885908121345</v>
      </c>
      <c r="U94" s="27">
        <f t="shared" ca="1" si="19"/>
        <v>-0.71958582396325976</v>
      </c>
      <c r="V94" s="7"/>
      <c r="W94" s="28">
        <f t="shared" ca="1" si="20"/>
        <v>0.69405546183006928</v>
      </c>
      <c r="X94" s="27">
        <f t="shared" ca="1" si="24"/>
        <v>309.13739603737781</v>
      </c>
      <c r="Y94" s="7"/>
      <c r="Z94" s="28">
        <f t="shared" si="23"/>
        <v>309.14999999999981</v>
      </c>
      <c r="AA94" s="27">
        <f t="shared" si="21"/>
        <v>5.3956853825404663</v>
      </c>
      <c r="AB94" s="7"/>
      <c r="AC94" s="28">
        <f t="shared" ca="1" si="13"/>
        <v>-1.2603962621994924E-2</v>
      </c>
      <c r="AD94" s="27"/>
      <c r="AE94" s="7"/>
    </row>
    <row r="95" spans="1:31" s="26" customFormat="1" x14ac:dyDescent="0.25">
      <c r="A95" s="26">
        <v>10</v>
      </c>
      <c r="B95" s="26">
        <v>-607</v>
      </c>
      <c r="C95" s="26">
        <v>11654</v>
      </c>
      <c r="D95" s="26">
        <v>11886</v>
      </c>
      <c r="E95" s="26">
        <v>14552</v>
      </c>
      <c r="F95" s="26">
        <v>14347</v>
      </c>
      <c r="G95" s="27"/>
      <c r="H95" s="7"/>
      <c r="I95" s="28">
        <f t="shared" si="14"/>
        <v>-2898</v>
      </c>
      <c r="J95" s="27">
        <f t="shared" si="14"/>
        <v>-2461</v>
      </c>
      <c r="K95" s="7"/>
      <c r="L95" s="124">
        <f t="shared" si="22"/>
        <v>0.75828227311639718</v>
      </c>
      <c r="M95" s="27">
        <f t="shared" ca="1" si="15"/>
        <v>9.1198053502629892E-7</v>
      </c>
      <c r="N95" s="44"/>
      <c r="O95" s="44"/>
      <c r="P95" s="7"/>
      <c r="Q95" s="28">
        <f t="shared" ca="1" si="16"/>
        <v>-2879.4397661634143</v>
      </c>
      <c r="R95" s="27">
        <f t="shared" ca="1" si="17"/>
        <v>-2487.4541737616819</v>
      </c>
      <c r="S95" s="7"/>
      <c r="T95" s="28">
        <f t="shared" ca="1" si="18"/>
        <v>0.74994248882547243</v>
      </c>
      <c r="U95" s="27">
        <f t="shared" ca="1" si="19"/>
        <v>-0.65054209452815159</v>
      </c>
      <c r="V95" s="7"/>
      <c r="W95" s="28">
        <f t="shared" ca="1" si="20"/>
        <v>0.75923724983602248</v>
      </c>
      <c r="X95" s="27">
        <f t="shared" ca="1" si="24"/>
        <v>303.69391699891037</v>
      </c>
      <c r="Y95" s="7"/>
      <c r="Z95" s="28">
        <f t="shared" si="23"/>
        <v>303.68699999999978</v>
      </c>
      <c r="AA95" s="27">
        <f t="shared" si="21"/>
        <v>5.3003380455040157</v>
      </c>
      <c r="AB95" s="7"/>
      <c r="AC95" s="28">
        <f t="shared" ca="1" si="13"/>
        <v>6.9169989105830609E-3</v>
      </c>
      <c r="AD95" s="27"/>
      <c r="AE95" s="7"/>
    </row>
    <row r="96" spans="1:31" s="26" customFormat="1" x14ac:dyDescent="0.25">
      <c r="A96" s="26">
        <v>11</v>
      </c>
      <c r="B96" s="26">
        <v>-611</v>
      </c>
      <c r="C96" s="26">
        <v>11535</v>
      </c>
      <c r="D96" s="26">
        <v>12024</v>
      </c>
      <c r="E96" s="26">
        <v>14655</v>
      </c>
      <c r="F96" s="26">
        <v>14190</v>
      </c>
      <c r="G96" s="27"/>
      <c r="H96" s="7"/>
      <c r="I96" s="28">
        <f t="shared" si="14"/>
        <v>-3120</v>
      </c>
      <c r="J96" s="27">
        <f t="shared" si="14"/>
        <v>-2166</v>
      </c>
      <c r="K96" s="7"/>
      <c r="L96" s="124">
        <f t="shared" si="22"/>
        <v>0.81726560811423987</v>
      </c>
      <c r="M96" s="27">
        <f t="shared" ca="1" si="15"/>
        <v>1.6812248837096644E-6</v>
      </c>
      <c r="N96" s="44"/>
      <c r="O96" s="44"/>
      <c r="P96" s="7"/>
      <c r="Q96" s="28">
        <f t="shared" ca="1" si="16"/>
        <v>-3101.4397661634143</v>
      </c>
      <c r="R96" s="27">
        <f t="shared" ca="1" si="17"/>
        <v>-2192.4541737616819</v>
      </c>
      <c r="S96" s="7"/>
      <c r="T96" s="28">
        <f t="shared" ca="1" si="18"/>
        <v>0.80776180301139944</v>
      </c>
      <c r="U96" s="27">
        <f t="shared" ca="1" si="19"/>
        <v>-0.57339095746998159</v>
      </c>
      <c r="V96" s="7"/>
      <c r="W96" s="28">
        <f t="shared" ca="1" si="20"/>
        <v>0.81596898755150393</v>
      </c>
      <c r="X96" s="27">
        <f t="shared" ca="1" si="24"/>
        <v>298.19890874743487</v>
      </c>
      <c r="Y96" s="7"/>
      <c r="Z96" s="28">
        <f t="shared" si="23"/>
        <v>298.18799999999976</v>
      </c>
      <c r="AA96" s="27">
        <f t="shared" si="21"/>
        <v>5.204362389936847</v>
      </c>
      <c r="AB96" s="7"/>
      <c r="AC96" s="28">
        <f t="shared" ca="1" si="13"/>
        <v>1.0908747435109944E-2</v>
      </c>
      <c r="AD96" s="27"/>
      <c r="AE96" s="7"/>
    </row>
    <row r="97" spans="1:31" s="26" customFormat="1" x14ac:dyDescent="0.25">
      <c r="A97" s="26">
        <v>12</v>
      </c>
      <c r="B97" s="26">
        <v>-630</v>
      </c>
      <c r="C97" s="26">
        <v>11438</v>
      </c>
      <c r="D97" s="26">
        <v>12192</v>
      </c>
      <c r="E97" s="26">
        <v>14764</v>
      </c>
      <c r="F97" s="26">
        <v>14042</v>
      </c>
      <c r="G97" s="27"/>
      <c r="H97" s="7"/>
      <c r="I97" s="28">
        <f t="shared" si="14"/>
        <v>-3326</v>
      </c>
      <c r="J97" s="27">
        <f t="shared" si="14"/>
        <v>-1850</v>
      </c>
      <c r="K97" s="7"/>
      <c r="L97" s="124">
        <f t="shared" si="22"/>
        <v>0.87020095356822735</v>
      </c>
      <c r="M97" s="27">
        <f t="shared" ca="1" si="15"/>
        <v>3.0472539273643858E-6</v>
      </c>
      <c r="N97" s="44"/>
      <c r="O97" s="44"/>
      <c r="P97" s="7"/>
      <c r="Q97" s="28">
        <f t="shared" ca="1" si="16"/>
        <v>-3307.4397661634143</v>
      </c>
      <c r="R97" s="27">
        <f t="shared" ca="1" si="17"/>
        <v>-1876.4541737616819</v>
      </c>
      <c r="S97" s="7"/>
      <c r="T97" s="28">
        <f t="shared" ca="1" si="18"/>
        <v>0.86141395941816068</v>
      </c>
      <c r="U97" s="27">
        <f t="shared" ca="1" si="19"/>
        <v>-0.49074770557038244</v>
      </c>
      <c r="V97" s="7"/>
      <c r="W97" s="28">
        <f t="shared" ca="1" si="20"/>
        <v>0.86845531502392204</v>
      </c>
      <c r="X97" s="27">
        <f t="shared" ca="1" si="24"/>
        <v>292.57271819884852</v>
      </c>
      <c r="Y97" s="7"/>
      <c r="Z97" s="28">
        <f t="shared" si="23"/>
        <v>292.51799999999974</v>
      </c>
      <c r="AA97" s="27">
        <f t="shared" si="21"/>
        <v>5.1054022213487684</v>
      </c>
      <c r="AB97" s="7"/>
      <c r="AC97" s="28">
        <f t="shared" ca="1" si="13"/>
        <v>5.4718198848775046E-2</v>
      </c>
      <c r="AD97" s="27"/>
      <c r="AE97" s="7"/>
    </row>
    <row r="98" spans="1:31" s="26" customFormat="1" x14ac:dyDescent="0.25">
      <c r="A98" s="26">
        <v>13</v>
      </c>
      <c r="B98" s="26">
        <v>-640</v>
      </c>
      <c r="C98" s="26">
        <v>11354</v>
      </c>
      <c r="D98" s="26">
        <v>12370</v>
      </c>
      <c r="E98" s="26">
        <v>14857</v>
      </c>
      <c r="F98" s="26">
        <v>13877</v>
      </c>
      <c r="G98" s="27"/>
      <c r="H98" s="7"/>
      <c r="I98" s="28">
        <f t="shared" si="14"/>
        <v>-3503</v>
      </c>
      <c r="J98" s="27">
        <f t="shared" si="14"/>
        <v>-1507</v>
      </c>
      <c r="K98" s="7"/>
      <c r="L98" s="124">
        <f t="shared" si="22"/>
        <v>0.91525523615108095</v>
      </c>
      <c r="M98" s="27">
        <f t="shared" ca="1" si="15"/>
        <v>3.8706544016989573E-6</v>
      </c>
      <c r="N98" s="44"/>
      <c r="O98" s="44"/>
      <c r="P98" s="7"/>
      <c r="Q98" s="28">
        <f t="shared" ca="1" si="16"/>
        <v>-3484.4397661634143</v>
      </c>
      <c r="R98" s="27">
        <f t="shared" ca="1" si="17"/>
        <v>-1533.4541737616819</v>
      </c>
      <c r="S98" s="7"/>
      <c r="T98" s="28">
        <f t="shared" ca="1" si="18"/>
        <v>0.90751314235018365</v>
      </c>
      <c r="U98" s="27">
        <f t="shared" ca="1" si="19"/>
        <v>-0.40104316316037453</v>
      </c>
      <c r="V98" s="7"/>
      <c r="W98" s="28">
        <f t="shared" ca="1" si="20"/>
        <v>0.91328783827528182</v>
      </c>
      <c r="X98" s="27">
        <f t="shared" ca="1" si="24"/>
        <v>286.80999623276637</v>
      </c>
      <c r="Y98" s="7"/>
      <c r="Z98" s="28">
        <f t="shared" si="23"/>
        <v>286.75799999999975</v>
      </c>
      <c r="AA98" s="27">
        <f t="shared" si="21"/>
        <v>5.0048712564338951</v>
      </c>
      <c r="AB98" s="7"/>
      <c r="AC98" s="28">
        <f t="shared" ca="1" si="13"/>
        <v>5.1996232766612138E-2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11281</v>
      </c>
      <c r="D99" s="26">
        <v>12537</v>
      </c>
      <c r="E99" s="26">
        <v>14923</v>
      </c>
      <c r="F99" s="26">
        <v>13692</v>
      </c>
      <c r="G99" s="27"/>
      <c r="H99" s="7"/>
      <c r="I99" s="28">
        <f t="shared" si="14"/>
        <v>-3642</v>
      </c>
      <c r="J99" s="27">
        <f t="shared" si="14"/>
        <v>-1155</v>
      </c>
      <c r="K99" s="7"/>
      <c r="L99" s="124">
        <f t="shared" si="22"/>
        <v>0.95082433382969089</v>
      </c>
      <c r="M99" s="27">
        <f t="shared" ca="1" si="15"/>
        <v>6.9449288409839514E-6</v>
      </c>
      <c r="N99" s="44"/>
      <c r="O99" s="44"/>
      <c r="P99" s="7"/>
      <c r="Q99" s="28">
        <f t="shared" ca="1" si="16"/>
        <v>-3623.4397661634143</v>
      </c>
      <c r="R99" s="27">
        <f t="shared" ca="1" si="17"/>
        <v>-1181.4541737616819</v>
      </c>
      <c r="S99" s="7"/>
      <c r="T99" s="28">
        <f t="shared" ca="1" si="18"/>
        <v>0.94371532555668747</v>
      </c>
      <c r="U99" s="27">
        <f t="shared" ca="1" si="19"/>
        <v>-0.308984857246897</v>
      </c>
      <c r="V99" s="7"/>
      <c r="W99" s="28">
        <f t="shared" ca="1" si="20"/>
        <v>0.94818901054003857</v>
      </c>
      <c r="X99" s="27">
        <f t="shared" ca="1" si="24"/>
        <v>281.15190029099892</v>
      </c>
      <c r="Y99" s="7"/>
      <c r="Z99" s="28">
        <f t="shared" si="23"/>
        <v>281.04299999999978</v>
      </c>
      <c r="AA99" s="27">
        <f t="shared" si="21"/>
        <v>4.9051256896824196</v>
      </c>
      <c r="AB99" s="7"/>
      <c r="AC99" s="28">
        <f t="shared" ca="1" si="13"/>
        <v>0.108900290999145</v>
      </c>
      <c r="AD99" s="27"/>
      <c r="AE99" s="7"/>
    </row>
    <row r="100" spans="1:31" s="26" customFormat="1" x14ac:dyDescent="0.25">
      <c r="A100" s="26">
        <v>15</v>
      </c>
      <c r="B100" s="26">
        <v>-629</v>
      </c>
      <c r="C100" s="26">
        <v>11234</v>
      </c>
      <c r="D100" s="26">
        <v>12723</v>
      </c>
      <c r="E100" s="26">
        <v>14977</v>
      </c>
      <c r="F100" s="26">
        <v>13514</v>
      </c>
      <c r="G100" s="27"/>
      <c r="H100" s="7"/>
      <c r="I100" s="28">
        <f t="shared" si="14"/>
        <v>-3743</v>
      </c>
      <c r="J100" s="27">
        <f t="shared" si="14"/>
        <v>-791</v>
      </c>
      <c r="K100" s="7"/>
      <c r="L100" s="124">
        <f t="shared" si="22"/>
        <v>0.97673969122884374</v>
      </c>
      <c r="M100" s="27">
        <f t="shared" ca="1" si="15"/>
        <v>1.2902309939007525E-5</v>
      </c>
      <c r="N100" s="44"/>
      <c r="O100" s="44"/>
      <c r="P100" s="7"/>
      <c r="Q100" s="28">
        <f t="shared" ca="1" si="16"/>
        <v>-3724.4397661634143</v>
      </c>
      <c r="R100" s="27">
        <f t="shared" ca="1" si="17"/>
        <v>-817.45417376168189</v>
      </c>
      <c r="S100" s="7"/>
      <c r="T100" s="28">
        <f t="shared" ca="1" si="18"/>
        <v>0.97002050903767234</v>
      </c>
      <c r="U100" s="27">
        <f t="shared" ca="1" si="19"/>
        <v>-0.21378819999546</v>
      </c>
      <c r="V100" s="7"/>
      <c r="W100" s="28">
        <f t="shared" ca="1" si="20"/>
        <v>0.97314771267392342</v>
      </c>
      <c r="X100" s="27">
        <f t="shared" ca="1" si="24"/>
        <v>275.49307521893934</v>
      </c>
      <c r="Y100" s="7"/>
      <c r="Z100" s="28">
        <f t="shared" si="23"/>
        <v>275.38199999999978</v>
      </c>
      <c r="AA100" s="27">
        <f t="shared" si="21"/>
        <v>4.8063226007270208</v>
      </c>
      <c r="AB100" s="7"/>
      <c r="AC100" s="28">
        <f t="shared" ca="1" si="13"/>
        <v>0.11107521893956118</v>
      </c>
      <c r="AD100" s="27"/>
      <c r="AE100" s="7"/>
    </row>
    <row r="101" spans="1:31" s="26" customFormat="1" x14ac:dyDescent="0.25">
      <c r="A101" s="26">
        <v>16</v>
      </c>
      <c r="B101" s="26">
        <v>-630</v>
      </c>
      <c r="C101" s="26">
        <v>11190</v>
      </c>
      <c r="D101" s="26">
        <v>12905</v>
      </c>
      <c r="E101" s="26">
        <v>14999</v>
      </c>
      <c r="F101" s="26">
        <v>13324</v>
      </c>
      <c r="G101" s="27"/>
      <c r="H101" s="7"/>
      <c r="I101" s="28">
        <f t="shared" si="14"/>
        <v>-3809</v>
      </c>
      <c r="J101" s="27">
        <f t="shared" si="14"/>
        <v>-419</v>
      </c>
      <c r="K101" s="7"/>
      <c r="L101" s="124">
        <f t="shared" si="22"/>
        <v>0.99314619229395806</v>
      </c>
      <c r="M101" s="27">
        <f t="shared" ca="1" si="15"/>
        <v>1.7522608956583621E-5</v>
      </c>
      <c r="N101" s="44"/>
      <c r="O101" s="44"/>
      <c r="P101" s="7"/>
      <c r="Q101" s="28">
        <f t="shared" ca="1" si="16"/>
        <v>-3790.4397661634143</v>
      </c>
      <c r="R101" s="27">
        <f t="shared" ca="1" si="17"/>
        <v>-445.45417376168189</v>
      </c>
      <c r="S101" s="7"/>
      <c r="T101" s="28">
        <f t="shared" ca="1" si="18"/>
        <v>0.98721003487673176</v>
      </c>
      <c r="U101" s="27">
        <f t="shared" ca="1" si="19"/>
        <v>-0.11649930851871672</v>
      </c>
      <c r="V101" s="7"/>
      <c r="W101" s="28">
        <f t="shared" ca="1" si="20"/>
        <v>0.98896019074634922</v>
      </c>
      <c r="X101" s="27">
        <f t="shared" ca="1" si="24"/>
        <v>269.82121508559624</v>
      </c>
      <c r="Y101" s="7"/>
      <c r="Z101" s="28">
        <f t="shared" si="23"/>
        <v>269.71199999999976</v>
      </c>
      <c r="AA101" s="27">
        <f t="shared" si="21"/>
        <v>4.7073624321389422</v>
      </c>
      <c r="AB101" s="7"/>
      <c r="AC101" s="28">
        <f t="shared" ca="1" si="13"/>
        <v>0.10921508559647464</v>
      </c>
      <c r="AD101" s="27"/>
      <c r="AE101" s="7"/>
    </row>
    <row r="102" spans="1:31" s="26" customFormat="1" x14ac:dyDescent="0.25">
      <c r="A102" s="26">
        <v>17</v>
      </c>
      <c r="B102" s="26">
        <v>-622</v>
      </c>
      <c r="C102" s="26">
        <v>11184</v>
      </c>
      <c r="D102" s="26">
        <v>13087</v>
      </c>
      <c r="E102" s="26">
        <v>15020</v>
      </c>
      <c r="F102" s="26">
        <v>13142</v>
      </c>
      <c r="G102" s="27"/>
      <c r="H102" s="7"/>
      <c r="I102" s="28">
        <f t="shared" si="14"/>
        <v>-3836</v>
      </c>
      <c r="J102" s="27">
        <f t="shared" si="14"/>
        <v>-55</v>
      </c>
      <c r="K102" s="7"/>
      <c r="L102" s="124">
        <f t="shared" si="22"/>
        <v>0.99981099145459573</v>
      </c>
      <c r="M102" s="27">
        <f t="shared" ca="1" si="15"/>
        <v>2.6699321857286723E-5</v>
      </c>
      <c r="N102" s="44"/>
      <c r="O102" s="44"/>
      <c r="P102" s="7"/>
      <c r="Q102" s="28">
        <f t="shared" ca="1" si="16"/>
        <v>-3817.4397661634143</v>
      </c>
      <c r="R102" s="27">
        <f t="shared" ca="1" si="17"/>
        <v>-81.454173761681872</v>
      </c>
      <c r="S102" s="7"/>
      <c r="T102" s="28">
        <f t="shared" ca="1" si="18"/>
        <v>0.99424211362907422</v>
      </c>
      <c r="U102" s="27">
        <f t="shared" ca="1" si="19"/>
        <v>-2.1302651267279725E-2</v>
      </c>
      <c r="V102" s="7"/>
      <c r="W102" s="28">
        <f t="shared" ca="1" si="20"/>
        <v>0.99464385280179313</v>
      </c>
      <c r="X102" s="27">
        <f t="shared" ca="1" si="24"/>
        <v>264.32968381039166</v>
      </c>
      <c r="Y102" s="7"/>
      <c r="Z102" s="28">
        <f t="shared" si="23"/>
        <v>264.11399999999975</v>
      </c>
      <c r="AA102" s="27">
        <f t="shared" si="21"/>
        <v>4.609658900612299</v>
      </c>
      <c r="AB102" s="7"/>
      <c r="AC102" s="28">
        <f t="shared" ca="1" si="13"/>
        <v>0.21568381039190854</v>
      </c>
      <c r="AD102" s="27"/>
      <c r="AE102" s="7"/>
    </row>
    <row r="103" spans="1:31" s="26" customFormat="1" x14ac:dyDescent="0.25">
      <c r="A103" s="26">
        <v>18</v>
      </c>
      <c r="B103" s="26">
        <v>-617</v>
      </c>
      <c r="C103" s="26">
        <v>11191</v>
      </c>
      <c r="D103" s="26">
        <v>13279</v>
      </c>
      <c r="E103" s="26">
        <v>15019</v>
      </c>
      <c r="F103" s="26">
        <v>12964</v>
      </c>
      <c r="G103" s="27"/>
      <c r="H103" s="7"/>
      <c r="I103" s="28">
        <f t="shared" si="14"/>
        <v>-3828</v>
      </c>
      <c r="J103" s="27">
        <f t="shared" si="14"/>
        <v>315</v>
      </c>
      <c r="K103" s="7"/>
      <c r="L103" s="124">
        <f t="shared" si="22"/>
        <v>0.99700030026622766</v>
      </c>
      <c r="M103" s="27">
        <f t="shared" ca="1" si="15"/>
        <v>3.3774656291824683E-5</v>
      </c>
      <c r="N103" s="44"/>
      <c r="O103" s="44"/>
      <c r="P103" s="7"/>
      <c r="Q103" s="28">
        <f t="shared" ca="1" si="16"/>
        <v>-3809.4397661634143</v>
      </c>
      <c r="R103" s="27">
        <f t="shared" ca="1" si="17"/>
        <v>288.54582623831811</v>
      </c>
      <c r="S103" s="7"/>
      <c r="T103" s="28">
        <f t="shared" ca="1" si="18"/>
        <v>0.99215853473949123</v>
      </c>
      <c r="U103" s="27">
        <f t="shared" ca="1" si="19"/>
        <v>7.5463181653136979E-2</v>
      </c>
      <c r="V103" s="7"/>
      <c r="W103" s="28">
        <f t="shared" ca="1" si="20"/>
        <v>0.99118870355862443</v>
      </c>
      <c r="X103" s="27">
        <f t="shared" ca="1" si="24"/>
        <v>258.74898769583524</v>
      </c>
      <c r="Y103" s="7"/>
      <c r="Z103" s="28">
        <f t="shared" si="23"/>
        <v>258.56099999999975</v>
      </c>
      <c r="AA103" s="27">
        <f t="shared" si="21"/>
        <v>4.5127407672490536</v>
      </c>
      <c r="AB103" s="7"/>
      <c r="AC103" s="28">
        <f t="shared" ca="1" si="13"/>
        <v>0.18798769583548847</v>
      </c>
      <c r="AD103" s="27"/>
      <c r="AE103" s="7"/>
    </row>
    <row r="104" spans="1:31" s="26" customFormat="1" x14ac:dyDescent="0.25">
      <c r="A104" s="26">
        <v>19</v>
      </c>
      <c r="B104" s="26">
        <v>-611</v>
      </c>
      <c r="C104" s="26">
        <v>11211</v>
      </c>
      <c r="D104" s="26">
        <v>13454</v>
      </c>
      <c r="E104" s="26">
        <v>15002</v>
      </c>
      <c r="F104" s="26">
        <v>12780</v>
      </c>
      <c r="G104" s="27"/>
      <c r="H104" s="7"/>
      <c r="I104" s="28">
        <f t="shared" si="14"/>
        <v>-3791</v>
      </c>
      <c r="J104" s="27">
        <f t="shared" si="14"/>
        <v>674</v>
      </c>
      <c r="K104" s="7"/>
      <c r="L104" s="124">
        <f t="shared" si="22"/>
        <v>0.98499508180689077</v>
      </c>
      <c r="M104" s="27">
        <f t="shared" ca="1" si="15"/>
        <v>2.2795747296734054E-5</v>
      </c>
      <c r="N104" s="44"/>
      <c r="O104" s="44"/>
      <c r="P104" s="7"/>
      <c r="Q104" s="28">
        <f t="shared" ca="1" si="16"/>
        <v>-3772.4397661634143</v>
      </c>
      <c r="R104" s="27">
        <f t="shared" ca="1" si="17"/>
        <v>647.54582623831811</v>
      </c>
      <c r="S104" s="7"/>
      <c r="T104" s="28">
        <f t="shared" ca="1" si="18"/>
        <v>0.98252198237517008</v>
      </c>
      <c r="U104" s="27">
        <f t="shared" ca="1" si="19"/>
        <v>0.16935219251375752</v>
      </c>
      <c r="V104" s="7"/>
      <c r="W104" s="28">
        <f t="shared" ca="1" si="20"/>
        <v>0.9802205925884786</v>
      </c>
      <c r="X104" s="27">
        <f t="shared" ca="1" si="24"/>
        <v>253.30055036758938</v>
      </c>
      <c r="Y104" s="7"/>
      <c r="Z104" s="28">
        <f t="shared" si="23"/>
        <v>253.06199999999976</v>
      </c>
      <c r="AA104" s="27">
        <f t="shared" si="21"/>
        <v>4.4167651116818858</v>
      </c>
      <c r="AB104" s="7"/>
      <c r="AC104" s="28">
        <f t="shared" ca="1" si="13"/>
        <v>0.23855036758962456</v>
      </c>
      <c r="AD104" s="27"/>
      <c r="AE104" s="7"/>
    </row>
    <row r="105" spans="1:31" s="26" customFormat="1" x14ac:dyDescent="0.25">
      <c r="A105" s="26">
        <v>20</v>
      </c>
      <c r="B105" s="26">
        <v>-630</v>
      </c>
      <c r="C105" s="26">
        <v>11249</v>
      </c>
      <c r="D105" s="26">
        <v>13630</v>
      </c>
      <c r="E105" s="26">
        <v>14951</v>
      </c>
      <c r="F105" s="26">
        <v>12591</v>
      </c>
      <c r="G105" s="27"/>
      <c r="H105" s="7"/>
      <c r="I105" s="28">
        <f t="shared" si="14"/>
        <v>-3702</v>
      </c>
      <c r="J105" s="27">
        <f t="shared" si="14"/>
        <v>1039</v>
      </c>
      <c r="K105" s="7"/>
      <c r="L105" s="124">
        <f t="shared" si="22"/>
        <v>0.96312500911875509</v>
      </c>
      <c r="M105" s="27">
        <f t="shared" ca="1" si="15"/>
        <v>5.534450195003332E-5</v>
      </c>
      <c r="N105" s="44"/>
      <c r="O105" s="44"/>
      <c r="P105" s="7"/>
      <c r="Q105" s="28">
        <f t="shared" ca="1" si="16"/>
        <v>-3683.4397661634143</v>
      </c>
      <c r="R105" s="27">
        <f t="shared" ca="1" si="17"/>
        <v>1012.5458262383181</v>
      </c>
      <c r="S105" s="7"/>
      <c r="T105" s="28">
        <f t="shared" ca="1" si="18"/>
        <v>0.95934216722855969</v>
      </c>
      <c r="U105" s="27">
        <f t="shared" ca="1" si="19"/>
        <v>0.2648103790433578</v>
      </c>
      <c r="V105" s="7"/>
      <c r="W105" s="28">
        <f t="shared" ca="1" si="20"/>
        <v>0.95568562057197026</v>
      </c>
      <c r="X105" s="27">
        <f t="shared" ca="1" si="24"/>
        <v>247.61525673335382</v>
      </c>
      <c r="Y105" s="7"/>
      <c r="Z105" s="28">
        <f t="shared" si="23"/>
        <v>247.39199999999977</v>
      </c>
      <c r="AA105" s="27">
        <f t="shared" si="21"/>
        <v>4.3178049430938072</v>
      </c>
      <c r="AB105" s="7"/>
      <c r="AC105" s="28">
        <f t="shared" ca="1" si="13"/>
        <v>0.22325673335404872</v>
      </c>
      <c r="AD105" s="27"/>
      <c r="AE105" s="7"/>
    </row>
    <row r="106" spans="1:31" s="26" customFormat="1" x14ac:dyDescent="0.25">
      <c r="A106" s="26">
        <v>21</v>
      </c>
      <c r="B106" s="26">
        <v>-627</v>
      </c>
      <c r="C106" s="26">
        <v>11302</v>
      </c>
      <c r="D106" s="26">
        <v>13809</v>
      </c>
      <c r="E106" s="26">
        <v>14896</v>
      </c>
      <c r="F106" s="26">
        <v>12414</v>
      </c>
      <c r="G106" s="27"/>
      <c r="H106" s="7"/>
      <c r="I106" s="28">
        <f t="shared" si="14"/>
        <v>-3594</v>
      </c>
      <c r="J106" s="27">
        <f t="shared" si="14"/>
        <v>1395</v>
      </c>
      <c r="K106" s="7"/>
      <c r="L106" s="124">
        <f t="shared" si="22"/>
        <v>0.93200154340374197</v>
      </c>
      <c r="M106" s="27">
        <f t="shared" ca="1" si="15"/>
        <v>3.3252916591751188E-5</v>
      </c>
      <c r="N106" s="44"/>
      <c r="O106" s="44"/>
      <c r="P106" s="7"/>
      <c r="Q106" s="28">
        <f t="shared" ca="1" si="16"/>
        <v>-3575.4397661634143</v>
      </c>
      <c r="R106" s="27">
        <f t="shared" ca="1" si="17"/>
        <v>1368.5458262383181</v>
      </c>
      <c r="S106" s="7"/>
      <c r="T106" s="28">
        <f t="shared" ca="1" si="18"/>
        <v>0.93121385221918973</v>
      </c>
      <c r="U106" s="27">
        <f t="shared" ca="1" si="19"/>
        <v>0.35791480206948845</v>
      </c>
      <c r="V106" s="7"/>
      <c r="W106" s="28">
        <f t="shared" ca="1" si="20"/>
        <v>0.92623500921137381</v>
      </c>
      <c r="X106" s="27">
        <f t="shared" ca="1" si="24"/>
        <v>241.97526774956464</v>
      </c>
      <c r="Y106" s="7"/>
      <c r="Z106" s="28">
        <f t="shared" si="23"/>
        <v>241.74899999999977</v>
      </c>
      <c r="AA106" s="27">
        <f t="shared" si="21"/>
        <v>4.2193160134037679</v>
      </c>
      <c r="AB106" s="7"/>
      <c r="AC106" s="28">
        <f t="shared" ca="1" si="13"/>
        <v>0.22626774956486884</v>
      </c>
      <c r="AD106" s="27"/>
      <c r="AE106" s="7"/>
    </row>
    <row r="107" spans="1:31" s="26" customFormat="1" x14ac:dyDescent="0.25">
      <c r="A107" s="26">
        <v>22</v>
      </c>
      <c r="B107" s="26">
        <v>-632</v>
      </c>
      <c r="C107" s="26">
        <v>11385</v>
      </c>
      <c r="D107" s="26">
        <v>13987</v>
      </c>
      <c r="E107" s="26">
        <v>14827</v>
      </c>
      <c r="F107" s="26">
        <v>12245</v>
      </c>
      <c r="G107" s="27"/>
      <c r="H107" s="7"/>
      <c r="I107" s="28">
        <f t="shared" si="14"/>
        <v>-3442</v>
      </c>
      <c r="J107" s="27">
        <f t="shared" si="14"/>
        <v>1742</v>
      </c>
      <c r="K107" s="7"/>
      <c r="L107" s="124">
        <f t="shared" si="22"/>
        <v>0.89148936049602134</v>
      </c>
      <c r="M107" s="27">
        <f t="shared" ca="1" si="15"/>
        <v>3.7606818558887778E-5</v>
      </c>
      <c r="N107" s="44"/>
      <c r="O107" s="44"/>
      <c r="P107" s="7"/>
      <c r="Q107" s="28">
        <f t="shared" ca="1" si="16"/>
        <v>-3423.4397661634143</v>
      </c>
      <c r="R107" s="27">
        <f t="shared" ca="1" si="17"/>
        <v>1715.5458262383181</v>
      </c>
      <c r="S107" s="7"/>
      <c r="T107" s="28">
        <f t="shared" ca="1" si="18"/>
        <v>0.89162585331711353</v>
      </c>
      <c r="U107" s="27">
        <f t="shared" ca="1" si="19"/>
        <v>0.44866546159214954</v>
      </c>
      <c r="V107" s="7"/>
      <c r="W107" s="28">
        <f t="shared" ca="1" si="20"/>
        <v>0.88535692064235072</v>
      </c>
      <c r="X107" s="27">
        <f t="shared" ca="1" si="24"/>
        <v>236.22857616058548</v>
      </c>
      <c r="Y107" s="7"/>
      <c r="Z107" s="28">
        <f t="shared" si="23"/>
        <v>236.06099999999978</v>
      </c>
      <c r="AA107" s="27">
        <f t="shared" si="21"/>
        <v>4.1200416855503308</v>
      </c>
      <c r="AB107" s="7"/>
      <c r="AC107" s="28">
        <f t="shared" ca="1" si="13"/>
        <v>0.16757616058569624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11478</v>
      </c>
      <c r="D108" s="26">
        <v>14155</v>
      </c>
      <c r="E108" s="26">
        <v>14736</v>
      </c>
      <c r="F108" s="26">
        <v>12081</v>
      </c>
      <c r="G108" s="27"/>
      <c r="H108" s="7"/>
      <c r="I108" s="28">
        <f t="shared" si="14"/>
        <v>-3258</v>
      </c>
      <c r="J108" s="27">
        <f t="shared" si="14"/>
        <v>2074</v>
      </c>
      <c r="K108" s="7"/>
      <c r="L108" s="124">
        <f t="shared" si="22"/>
        <v>0.84202898763212919</v>
      </c>
      <c r="M108" s="27">
        <f t="shared" ca="1" si="15"/>
        <v>3.3985545545151209E-5</v>
      </c>
      <c r="N108" s="44"/>
      <c r="O108" s="44"/>
      <c r="P108" s="7"/>
      <c r="Q108" s="28">
        <f t="shared" ca="1" si="16"/>
        <v>-3239.4397661634143</v>
      </c>
      <c r="R108" s="27">
        <f t="shared" ca="1" si="17"/>
        <v>2047.5458262383181</v>
      </c>
      <c r="S108" s="7"/>
      <c r="T108" s="28">
        <f t="shared" ca="1" si="18"/>
        <v>0.84370353885670546</v>
      </c>
      <c r="U108" s="27">
        <f t="shared" ca="1" si="19"/>
        <v>0.53549318194236128</v>
      </c>
      <c r="V108" s="7"/>
      <c r="W108" s="28">
        <f t="shared" ca="1" si="20"/>
        <v>0.83619927532832283</v>
      </c>
      <c r="X108" s="27">
        <f t="shared" ca="1" si="24"/>
        <v>230.46767712158965</v>
      </c>
      <c r="Y108" s="7"/>
      <c r="Z108" s="28">
        <f t="shared" si="23"/>
        <v>230.35499999999979</v>
      </c>
      <c r="AA108" s="27">
        <f t="shared" si="21"/>
        <v>4.0204531984315341</v>
      </c>
      <c r="AB108" s="7"/>
      <c r="AC108" s="28">
        <f t="shared" ca="1" si="13"/>
        <v>0.11267712158985432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11578</v>
      </c>
      <c r="D109" s="26">
        <v>14306</v>
      </c>
      <c r="E109" s="26">
        <v>14625</v>
      </c>
      <c r="F109" s="26">
        <v>11921</v>
      </c>
      <c r="G109" s="27"/>
      <c r="H109" s="7"/>
      <c r="I109" s="28">
        <f t="shared" si="14"/>
        <v>-3047</v>
      </c>
      <c r="J109" s="27">
        <f t="shared" si="14"/>
        <v>2385</v>
      </c>
      <c r="K109" s="7"/>
      <c r="L109" s="124">
        <f t="shared" si="22"/>
        <v>0.78412690926556916</v>
      </c>
      <c r="M109" s="27">
        <f t="shared" ca="1" si="15"/>
        <v>1.6323459542730352E-5</v>
      </c>
      <c r="N109" s="44"/>
      <c r="O109" s="44"/>
      <c r="P109" s="7"/>
      <c r="Q109" s="28">
        <f t="shared" ca="1" si="16"/>
        <v>-3028.4397661634143</v>
      </c>
      <c r="R109" s="27">
        <f t="shared" ca="1" si="17"/>
        <v>2358.5458262383181</v>
      </c>
      <c r="S109" s="7"/>
      <c r="T109" s="28">
        <f t="shared" ca="1" si="18"/>
        <v>0.78874914564395504</v>
      </c>
      <c r="U109" s="27">
        <f t="shared" ca="1" si="19"/>
        <v>0.616828787451144</v>
      </c>
      <c r="V109" s="7"/>
      <c r="W109" s="28">
        <f t="shared" ca="1" si="20"/>
        <v>0.78008667913069685</v>
      </c>
      <c r="X109" s="27">
        <f t="shared" ca="1" si="24"/>
        <v>224.76868061439131</v>
      </c>
      <c r="Y109" s="7"/>
      <c r="Z109" s="28">
        <f t="shared" si="23"/>
        <v>224.63999999999979</v>
      </c>
      <c r="AA109" s="27">
        <f t="shared" si="21"/>
        <v>3.9207076316800578</v>
      </c>
      <c r="AB109" s="7"/>
      <c r="AC109" s="28">
        <f t="shared" ca="1" si="13"/>
        <v>0.12868061439152712</v>
      </c>
      <c r="AD109" s="27"/>
      <c r="AE109" s="7"/>
    </row>
    <row r="110" spans="1:31" s="26" customFormat="1" x14ac:dyDescent="0.25">
      <c r="A110" s="26">
        <v>25</v>
      </c>
      <c r="B110" s="26">
        <v>-623</v>
      </c>
      <c r="C110" s="26">
        <v>11709</v>
      </c>
      <c r="D110" s="26">
        <v>14442</v>
      </c>
      <c r="E110" s="26">
        <v>14507</v>
      </c>
      <c r="F110" s="26">
        <v>11781</v>
      </c>
      <c r="G110" s="27"/>
      <c r="H110" s="7"/>
      <c r="I110" s="28">
        <f t="shared" si="14"/>
        <v>-2798</v>
      </c>
      <c r="J110" s="27">
        <f t="shared" si="14"/>
        <v>2661</v>
      </c>
      <c r="K110" s="7"/>
      <c r="L110" s="124">
        <f t="shared" si="22"/>
        <v>0.71973977550327617</v>
      </c>
      <c r="M110" s="27">
        <f t="shared" ca="1" si="15"/>
        <v>3.0624743986094184E-5</v>
      </c>
      <c r="N110" s="44"/>
      <c r="O110" s="44"/>
      <c r="P110" s="7"/>
      <c r="Q110" s="28">
        <f t="shared" ca="1" si="16"/>
        <v>-2779.4397661634143</v>
      </c>
      <c r="R110" s="27">
        <f t="shared" ca="1" si="17"/>
        <v>2634.5458262383181</v>
      </c>
      <c r="S110" s="7"/>
      <c r="T110" s="28">
        <f t="shared" ca="1" si="18"/>
        <v>0.72389775270568546</v>
      </c>
      <c r="U110" s="27">
        <f t="shared" ca="1" si="19"/>
        <v>0.68901086822421165</v>
      </c>
      <c r="V110" s="7"/>
      <c r="W110" s="28">
        <f t="shared" ca="1" si="20"/>
        <v>0.71420581272908856</v>
      </c>
      <c r="X110" s="27">
        <f t="shared" ca="1" si="24"/>
        <v>219.13138962463881</v>
      </c>
      <c r="Y110" s="7"/>
      <c r="Z110" s="28">
        <f t="shared" si="23"/>
        <v>219.03299999999979</v>
      </c>
      <c r="AA110" s="27">
        <f t="shared" si="21"/>
        <v>3.8228470205207361</v>
      </c>
      <c r="AB110" s="7"/>
      <c r="AC110" s="28">
        <f t="shared" ca="1" si="13"/>
        <v>9.8389624639025897E-2</v>
      </c>
      <c r="AD110" s="27"/>
      <c r="AE110" s="7"/>
    </row>
    <row r="111" spans="1:31" s="26" customFormat="1" x14ac:dyDescent="0.25">
      <c r="A111" s="26">
        <v>26</v>
      </c>
      <c r="B111" s="26">
        <v>-603</v>
      </c>
      <c r="C111" s="26">
        <v>11840</v>
      </c>
      <c r="D111" s="26">
        <v>14577</v>
      </c>
      <c r="E111" s="26">
        <v>14381</v>
      </c>
      <c r="F111" s="26">
        <v>11659</v>
      </c>
      <c r="G111" s="27"/>
      <c r="H111" s="7"/>
      <c r="I111" s="28">
        <f t="shared" si="14"/>
        <v>-2541</v>
      </c>
      <c r="J111" s="27">
        <f t="shared" si="14"/>
        <v>2918</v>
      </c>
      <c r="K111" s="7"/>
      <c r="L111" s="124">
        <f t="shared" si="22"/>
        <v>0.65085372440280742</v>
      </c>
      <c r="M111" s="27">
        <f t="shared" ca="1" si="15"/>
        <v>2.0631080700252846E-5</v>
      </c>
      <c r="N111" s="44"/>
      <c r="O111" s="44"/>
      <c r="P111" s="7"/>
      <c r="Q111" s="28">
        <f t="shared" ca="1" si="16"/>
        <v>-2522.4397661634143</v>
      </c>
      <c r="R111" s="27">
        <f t="shared" ca="1" si="17"/>
        <v>2891.5458262383181</v>
      </c>
      <c r="S111" s="7"/>
      <c r="T111" s="28">
        <f t="shared" ca="1" si="18"/>
        <v>0.65696278087783289</v>
      </c>
      <c r="U111" s="27">
        <f t="shared" ca="1" si="19"/>
        <v>0.75622389271217672</v>
      </c>
      <c r="V111" s="7"/>
      <c r="W111" s="28">
        <f t="shared" ca="1" si="20"/>
        <v>0.64631157945793249</v>
      </c>
      <c r="X111" s="27">
        <f t="shared" ca="1" si="24"/>
        <v>213.62181392634534</v>
      </c>
      <c r="Y111" s="7"/>
      <c r="Z111" s="28">
        <f t="shared" si="23"/>
        <v>213.6059999999998</v>
      </c>
      <c r="AA111" s="27">
        <f t="shared" si="21"/>
        <v>3.728128002015004</v>
      </c>
      <c r="AB111" s="7"/>
      <c r="AC111" s="28">
        <f t="shared" ca="1" si="13"/>
        <v>1.5813926345543905E-2</v>
      </c>
      <c r="AD111" s="27"/>
      <c r="AE111" s="7"/>
    </row>
    <row r="112" spans="1:31" s="26" customFormat="1" x14ac:dyDescent="0.25">
      <c r="A112" s="26">
        <v>27</v>
      </c>
      <c r="B112" s="26">
        <v>-612</v>
      </c>
      <c r="C112" s="26">
        <v>11981</v>
      </c>
      <c r="D112" s="26">
        <v>14688</v>
      </c>
      <c r="E112" s="26">
        <v>14236</v>
      </c>
      <c r="F112" s="26">
        <v>11541</v>
      </c>
      <c r="G112" s="27"/>
      <c r="H112" s="7"/>
      <c r="I112" s="28">
        <f t="shared" si="14"/>
        <v>-2255</v>
      </c>
      <c r="J112" s="27">
        <f t="shared" si="14"/>
        <v>3147</v>
      </c>
      <c r="K112" s="7"/>
      <c r="L112" s="124">
        <f t="shared" si="22"/>
        <v>0.57497669288028141</v>
      </c>
      <c r="M112" s="27">
        <f t="shared" ca="1" si="15"/>
        <v>1.6074485979116841E-5</v>
      </c>
      <c r="N112" s="44"/>
      <c r="O112" s="44"/>
      <c r="P112" s="7"/>
      <c r="Q112" s="28">
        <f t="shared" ca="1" si="16"/>
        <v>-2236.4397661634143</v>
      </c>
      <c r="R112" s="27">
        <f t="shared" ca="1" si="17"/>
        <v>3120.5458262383181</v>
      </c>
      <c r="S112" s="7"/>
      <c r="T112" s="28">
        <f t="shared" ca="1" si="18"/>
        <v>0.58247483557524216</v>
      </c>
      <c r="U112" s="27">
        <f t="shared" ca="1" si="19"/>
        <v>0.81611409741156971</v>
      </c>
      <c r="V112" s="7"/>
      <c r="W112" s="28">
        <f t="shared" ca="1" si="20"/>
        <v>0.57096739294399368</v>
      </c>
      <c r="X112" s="27">
        <f t="shared" ca="1" si="24"/>
        <v>208.08004110488946</v>
      </c>
      <c r="Y112" s="7"/>
      <c r="Z112" s="28">
        <f t="shared" si="23"/>
        <v>208.09799999999979</v>
      </c>
      <c r="AA112" s="27">
        <f t="shared" si="21"/>
        <v>3.6319952668151561</v>
      </c>
      <c r="AB112" s="7"/>
      <c r="AC112" s="28">
        <f t="shared" ca="1" si="13"/>
        <v>-1.7958895110325557E-2</v>
      </c>
      <c r="AD112" s="27"/>
      <c r="AE112" s="7"/>
    </row>
    <row r="113" spans="1:31" s="26" customFormat="1" x14ac:dyDescent="0.25">
      <c r="A113" s="26">
        <v>28</v>
      </c>
      <c r="B113" s="26">
        <v>-633</v>
      </c>
      <c r="C113" s="26">
        <v>12144</v>
      </c>
      <c r="D113" s="26">
        <v>14784</v>
      </c>
      <c r="E113" s="26">
        <v>14073</v>
      </c>
      <c r="F113" s="26">
        <v>11438</v>
      </c>
      <c r="G113" s="27"/>
      <c r="H113" s="7"/>
      <c r="I113" s="28">
        <f t="shared" si="14"/>
        <v>-1929</v>
      </c>
      <c r="J113" s="27">
        <f t="shared" si="14"/>
        <v>3346</v>
      </c>
      <c r="K113" s="7"/>
      <c r="L113" s="124">
        <f t="shared" si="22"/>
        <v>0.49091895908986072</v>
      </c>
      <c r="M113" s="27">
        <f t="shared" ca="1" si="15"/>
        <v>3.1399232423178938E-5</v>
      </c>
      <c r="N113" s="44"/>
      <c r="O113" s="44"/>
      <c r="P113" s="7"/>
      <c r="Q113" s="28">
        <f t="shared" ca="1" si="16"/>
        <v>-1910.4397661634141</v>
      </c>
      <c r="R113" s="27">
        <f t="shared" ca="1" si="17"/>
        <v>3319.5458262383181</v>
      </c>
      <c r="S113" s="7"/>
      <c r="T113" s="28">
        <f t="shared" ca="1" si="18"/>
        <v>0.49756899582473657</v>
      </c>
      <c r="U113" s="27">
        <f t="shared" ca="1" si="19"/>
        <v>0.86815842376606411</v>
      </c>
      <c r="V113" s="7"/>
      <c r="W113" s="28">
        <f t="shared" ca="1" si="20"/>
        <v>0.48531545728980935</v>
      </c>
      <c r="X113" s="27">
        <f t="shared" ca="1" si="24"/>
        <v>202.30868623528011</v>
      </c>
      <c r="Y113" s="7"/>
      <c r="Z113" s="28">
        <f t="shared" si="23"/>
        <v>202.40099999999978</v>
      </c>
      <c r="AA113" s="27">
        <f t="shared" si="21"/>
        <v>3.5325638593290387</v>
      </c>
      <c r="AB113" s="7"/>
      <c r="AC113" s="28">
        <f t="shared" ca="1" si="13"/>
        <v>-9.2313764719676783E-2</v>
      </c>
      <c r="AD113" s="27"/>
      <c r="AE113" s="7"/>
    </row>
    <row r="114" spans="1:31" s="26" customFormat="1" x14ac:dyDescent="0.25">
      <c r="A114" s="26">
        <v>29</v>
      </c>
      <c r="B114" s="26">
        <v>-629</v>
      </c>
      <c r="C114" s="26">
        <v>12304</v>
      </c>
      <c r="D114" s="26">
        <v>14868</v>
      </c>
      <c r="E114" s="26">
        <v>13905</v>
      </c>
      <c r="F114" s="26">
        <v>11346</v>
      </c>
      <c r="G114" s="27"/>
      <c r="H114" s="7"/>
      <c r="I114" s="28">
        <f t="shared" si="14"/>
        <v>-1601</v>
      </c>
      <c r="J114" s="27">
        <f t="shared" si="14"/>
        <v>3522</v>
      </c>
      <c r="K114" s="7"/>
      <c r="L114" s="124">
        <f t="shared" si="22"/>
        <v>0.40258693173544263</v>
      </c>
      <c r="M114" s="27">
        <f t="shared" ca="1" si="15"/>
        <v>1.1283622385339018E-5</v>
      </c>
      <c r="N114" s="44"/>
      <c r="O114" s="44"/>
      <c r="P114" s="7"/>
      <c r="Q114" s="28">
        <f t="shared" ca="1" si="16"/>
        <v>-1582.4397661634141</v>
      </c>
      <c r="R114" s="27">
        <f t="shared" ca="1" si="17"/>
        <v>3495.5458262383181</v>
      </c>
      <c r="S114" s="7"/>
      <c r="T114" s="28">
        <f t="shared" ca="1" si="18"/>
        <v>0.41214226135183529</v>
      </c>
      <c r="U114" s="27">
        <f t="shared" ca="1" si="19"/>
        <v>0.91418757672280293</v>
      </c>
      <c r="V114" s="7"/>
      <c r="W114" s="28">
        <f t="shared" ca="1" si="20"/>
        <v>0.39922782137921153</v>
      </c>
      <c r="X114" s="27">
        <f t="shared" ca="1" si="24"/>
        <v>196.69375132519087</v>
      </c>
      <c r="Y114" s="7"/>
      <c r="Z114" s="28">
        <f t="shared" si="23"/>
        <v>196.73999999999978</v>
      </c>
      <c r="AA114" s="27">
        <f t="shared" si="21"/>
        <v>3.4337607703736404</v>
      </c>
      <c r="AB114" s="7"/>
      <c r="AC114" s="28">
        <f t="shared" ca="1" si="13"/>
        <v>-4.6248674808907708E-2</v>
      </c>
      <c r="AD114" s="27"/>
      <c r="AE114" s="7"/>
    </row>
    <row r="115" spans="1:31" s="26" customFormat="1" x14ac:dyDescent="0.25">
      <c r="A115" s="26">
        <v>30</v>
      </c>
      <c r="B115" s="26">
        <v>-618</v>
      </c>
      <c r="C115" s="26">
        <v>12488</v>
      </c>
      <c r="D115" s="26">
        <v>14945</v>
      </c>
      <c r="E115" s="26">
        <v>13740</v>
      </c>
      <c r="F115" s="26">
        <v>11286</v>
      </c>
      <c r="G115" s="27"/>
      <c r="H115" s="7"/>
      <c r="I115" s="28">
        <f t="shared" si="14"/>
        <v>-1252</v>
      </c>
      <c r="J115" s="27">
        <f t="shared" si="14"/>
        <v>3659</v>
      </c>
      <c r="K115" s="7"/>
      <c r="L115" s="124">
        <f t="shared" si="22"/>
        <v>0.31197013241444649</v>
      </c>
      <c r="M115" s="27">
        <f t="shared" ca="1" si="15"/>
        <v>1.7266866109534082E-5</v>
      </c>
      <c r="N115" s="44"/>
      <c r="O115" s="44"/>
      <c r="P115" s="7"/>
      <c r="Q115" s="28">
        <f t="shared" ca="1" si="16"/>
        <v>-1233.4397661634141</v>
      </c>
      <c r="R115" s="27">
        <f t="shared" ca="1" si="17"/>
        <v>3632.5458262383181</v>
      </c>
      <c r="S115" s="7"/>
      <c r="T115" s="28">
        <f t="shared" ca="1" si="18"/>
        <v>0.32124613229377874</v>
      </c>
      <c r="U115" s="27">
        <f t="shared" ca="1" si="19"/>
        <v>0.95001708783117345</v>
      </c>
      <c r="V115" s="7"/>
      <c r="W115" s="28">
        <f t="shared" ca="1" si="20"/>
        <v>0.30781479053807409</v>
      </c>
      <c r="X115" s="27">
        <f t="shared" ca="1" si="24"/>
        <v>191.05557611844131</v>
      </c>
      <c r="Y115" s="7"/>
      <c r="Z115" s="28">
        <f t="shared" si="23"/>
        <v>191.17799999999977</v>
      </c>
      <c r="AA115" s="27">
        <f t="shared" si="21"/>
        <v>3.3366855573777152</v>
      </c>
      <c r="AB115" s="7"/>
      <c r="AC115" s="28">
        <f t="shared" ca="1" si="13"/>
        <v>-0.12242388155846129</v>
      </c>
      <c r="AD115" s="27"/>
      <c r="AE115" s="7"/>
    </row>
    <row r="116" spans="1:31" s="26" customFormat="1" x14ac:dyDescent="0.25">
      <c r="A116" s="26">
        <v>31</v>
      </c>
      <c r="B116" s="26">
        <v>-641</v>
      </c>
      <c r="C116" s="26">
        <v>12671</v>
      </c>
      <c r="D116" s="26">
        <v>14988</v>
      </c>
      <c r="E116" s="26">
        <v>13548</v>
      </c>
      <c r="F116" s="26">
        <v>11228</v>
      </c>
      <c r="G116" s="27"/>
      <c r="H116" s="7"/>
      <c r="I116" s="28">
        <f t="shared" si="14"/>
        <v>-877</v>
      </c>
      <c r="J116" s="27">
        <f t="shared" si="14"/>
        <v>3760</v>
      </c>
      <c r="K116" s="7"/>
      <c r="L116" s="124">
        <f t="shared" si="22"/>
        <v>0.21488873983996634</v>
      </c>
      <c r="M116" s="27">
        <f t="shared" ca="1" si="15"/>
        <v>2.627445909742523E-5</v>
      </c>
      <c r="N116" s="44"/>
      <c r="O116" s="44"/>
      <c r="P116" s="7"/>
      <c r="Q116" s="28">
        <f t="shared" ca="1" si="16"/>
        <v>-858.43976616341411</v>
      </c>
      <c r="R116" s="27">
        <f t="shared" ca="1" si="17"/>
        <v>3733.5458262383181</v>
      </c>
      <c r="S116" s="7"/>
      <c r="T116" s="28">
        <f t="shared" ca="1" si="18"/>
        <v>0.22357837184457757</v>
      </c>
      <c r="U116" s="27">
        <f t="shared" ca="1" si="19"/>
        <v>0.97643154492566553</v>
      </c>
      <c r="V116" s="7"/>
      <c r="W116" s="28">
        <f t="shared" ca="1" si="20"/>
        <v>0.2097628780492598</v>
      </c>
      <c r="X116" s="27">
        <f t="shared" ca="1" si="24"/>
        <v>185.22709727736401</v>
      </c>
      <c r="Y116" s="7"/>
      <c r="Z116" s="28">
        <f t="shared" si="23"/>
        <v>185.40899999999976</v>
      </c>
      <c r="AA116" s="27">
        <f t="shared" si="21"/>
        <v>3.2359975128301621</v>
      </c>
      <c r="AB116" s="7"/>
      <c r="AC116" s="28">
        <f t="shared" ca="1" si="13"/>
        <v>-0.1819027226357548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12853</v>
      </c>
      <c r="D117" s="26">
        <v>15013</v>
      </c>
      <c r="E117" s="26">
        <v>13356</v>
      </c>
      <c r="F117" s="26">
        <v>11192</v>
      </c>
      <c r="G117" s="27"/>
      <c r="H117" s="7"/>
      <c r="I117" s="28">
        <f t="shared" si="14"/>
        <v>-503</v>
      </c>
      <c r="J117" s="27">
        <f t="shared" si="14"/>
        <v>3821</v>
      </c>
      <c r="K117" s="7"/>
      <c r="L117" s="124">
        <f t="shared" si="22"/>
        <v>0.11687874371335613</v>
      </c>
      <c r="M117" s="27">
        <f t="shared" ca="1" si="15"/>
        <v>2.2648551014693773E-5</v>
      </c>
      <c r="N117" s="44"/>
      <c r="O117" s="44"/>
      <c r="P117" s="7"/>
      <c r="Q117" s="28">
        <f t="shared" ca="1" si="16"/>
        <v>-484.43976616341416</v>
      </c>
      <c r="R117" s="27">
        <f t="shared" ca="1" si="17"/>
        <v>3794.5458262383181</v>
      </c>
      <c r="S117" s="7"/>
      <c r="T117" s="28">
        <f t="shared" ca="1" si="18"/>
        <v>0.12617105875657428</v>
      </c>
      <c r="U117" s="27">
        <f t="shared" ca="1" si="19"/>
        <v>0.99238483089362617</v>
      </c>
      <c r="V117" s="7"/>
      <c r="W117" s="28">
        <f t="shared" ca="1" si="20"/>
        <v>0.11211969433194667</v>
      </c>
      <c r="X117" s="27">
        <f t="shared" ca="1" si="24"/>
        <v>179.54869345004431</v>
      </c>
      <c r="Y117" s="7"/>
      <c r="Z117" s="28">
        <f t="shared" si="23"/>
        <v>179.71199999999976</v>
      </c>
      <c r="AA117" s="27">
        <f t="shared" si="21"/>
        <v>3.1365661053440452</v>
      </c>
      <c r="AB117" s="7"/>
      <c r="AC117" s="28">
        <f t="shared" ca="1" si="13"/>
        <v>-0.16330654995545046</v>
      </c>
      <c r="AD117" s="27"/>
      <c r="AE117" s="7"/>
    </row>
    <row r="118" spans="1:31" s="26" customFormat="1" x14ac:dyDescent="0.25">
      <c r="A118" s="26">
        <v>33</v>
      </c>
      <c r="B118" s="26">
        <v>-612</v>
      </c>
      <c r="C118" s="26">
        <v>13033</v>
      </c>
      <c r="D118" s="26">
        <v>15028</v>
      </c>
      <c r="E118" s="26">
        <v>13174</v>
      </c>
      <c r="F118" s="26">
        <v>11175</v>
      </c>
      <c r="G118" s="27"/>
      <c r="H118" s="7"/>
      <c r="I118" s="28">
        <f t="shared" si="14"/>
        <v>-141</v>
      </c>
      <c r="J118" s="27">
        <f t="shared" si="14"/>
        <v>3853</v>
      </c>
      <c r="K118" s="7"/>
      <c r="L118" s="124">
        <f t="shared" si="22"/>
        <v>2.1012217691158425E-2</v>
      </c>
      <c r="M118" s="27">
        <f t="shared" ca="1" si="15"/>
        <v>1.0906769397231307E-5</v>
      </c>
      <c r="N118" s="44"/>
      <c r="O118" s="44"/>
      <c r="P118" s="7"/>
      <c r="Q118" s="28">
        <f t="shared" ca="1" si="16"/>
        <v>-122.43976616341413</v>
      </c>
      <c r="R118" s="27">
        <f t="shared" ca="1" si="17"/>
        <v>3826.5458262383181</v>
      </c>
      <c r="S118" s="7"/>
      <c r="T118" s="28">
        <f t="shared" ca="1" si="18"/>
        <v>3.1889114002945432E-2</v>
      </c>
      <c r="U118" s="27">
        <f t="shared" ca="1" si="19"/>
        <v>1.0007537677948515</v>
      </c>
      <c r="V118" s="7"/>
      <c r="W118" s="28">
        <f t="shared" ca="1" si="20"/>
        <v>1.7709677850788395E-2</v>
      </c>
      <c r="X118" s="27">
        <f t="shared" ca="1" si="24"/>
        <v>174.1165664295778</v>
      </c>
      <c r="Y118" s="7"/>
      <c r="Z118" s="28">
        <f t="shared" si="23"/>
        <v>174.20399999999975</v>
      </c>
      <c r="AA118" s="27">
        <f t="shared" si="21"/>
        <v>3.0404333701441972</v>
      </c>
      <c r="AB118" s="7"/>
      <c r="AC118" s="28">
        <f t="shared" ca="1" si="13"/>
        <v>-8.7433570421950435E-2</v>
      </c>
      <c r="AD118" s="27"/>
      <c r="AE118" s="7"/>
    </row>
    <row r="119" spans="1:31" s="26" customFormat="1" x14ac:dyDescent="0.25">
      <c r="A119" s="26">
        <v>34</v>
      </c>
      <c r="B119" s="26">
        <v>-612</v>
      </c>
      <c r="C119" s="26">
        <v>13222</v>
      </c>
      <c r="D119" s="26">
        <v>15022</v>
      </c>
      <c r="E119" s="26">
        <v>12990</v>
      </c>
      <c r="F119" s="26">
        <v>11182</v>
      </c>
      <c r="G119" s="27"/>
      <c r="H119" s="7"/>
      <c r="I119" s="28">
        <f t="shared" si="14"/>
        <v>232</v>
      </c>
      <c r="J119" s="27">
        <f t="shared" si="14"/>
        <v>3840</v>
      </c>
      <c r="K119" s="7"/>
      <c r="L119" s="124">
        <f t="shared" si="22"/>
        <v>-7.5048343298884837E-2</v>
      </c>
      <c r="M119" s="27">
        <f t="shared" ca="1" si="15"/>
        <v>1.8926126575172576E-5</v>
      </c>
      <c r="N119" s="44"/>
      <c r="O119" s="44"/>
      <c r="P119" s="7"/>
      <c r="Q119" s="28">
        <f t="shared" ca="1" si="16"/>
        <v>250.56023383658587</v>
      </c>
      <c r="R119" s="27">
        <f t="shared" ca="1" si="17"/>
        <v>3813.5458262383181</v>
      </c>
      <c r="S119" s="7"/>
      <c r="T119" s="28">
        <f t="shared" ca="1" si="18"/>
        <v>-6.5257751723859989E-2</v>
      </c>
      <c r="U119" s="27">
        <f t="shared" ca="1" si="19"/>
        <v>0.99735388717872864</v>
      </c>
      <c r="V119" s="7"/>
      <c r="W119" s="28">
        <f t="shared" ca="1" si="20"/>
        <v>-7.939876012663509E-2</v>
      </c>
      <c r="X119" s="27">
        <f t="shared" ca="1" si="24"/>
        <v>168.55106266922974</v>
      </c>
      <c r="Y119" s="7"/>
      <c r="Z119" s="28">
        <f t="shared" si="23"/>
        <v>168.69599999999974</v>
      </c>
      <c r="AA119" s="27">
        <f t="shared" si="21"/>
        <v>2.9443006349443497</v>
      </c>
      <c r="AB119" s="7"/>
      <c r="AC119" s="28">
        <f t="shared" ca="1" si="13"/>
        <v>-0.1449373307700057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13407</v>
      </c>
      <c r="D120" s="26">
        <v>14999</v>
      </c>
      <c r="E120" s="26">
        <v>12807</v>
      </c>
      <c r="F120" s="26">
        <v>11202</v>
      </c>
      <c r="G120" s="27"/>
      <c r="H120" s="7"/>
      <c r="I120" s="28">
        <f t="shared" si="14"/>
        <v>600</v>
      </c>
      <c r="J120" s="27">
        <f t="shared" si="14"/>
        <v>3797</v>
      </c>
      <c r="K120" s="7"/>
      <c r="L120" s="124">
        <f t="shared" si="22"/>
        <v>-0.17165399915956092</v>
      </c>
      <c r="M120" s="27">
        <f t="shared" ca="1" si="15"/>
        <v>1.1831122840719434E-5</v>
      </c>
      <c r="N120" s="44"/>
      <c r="O120" s="44"/>
      <c r="P120" s="7"/>
      <c r="Q120" s="28">
        <f t="shared" ca="1" si="16"/>
        <v>618.56023383658589</v>
      </c>
      <c r="R120" s="27">
        <f t="shared" ca="1" si="17"/>
        <v>3770.5458262383181</v>
      </c>
      <c r="S120" s="7"/>
      <c r="T120" s="28">
        <f t="shared" ca="1" si="18"/>
        <v>-0.16110238064467605</v>
      </c>
      <c r="U120" s="27">
        <f t="shared" ca="1" si="19"/>
        <v>0.98610812821770721</v>
      </c>
      <c r="V120" s="7"/>
      <c r="W120" s="28">
        <f t="shared" ca="1" si="20"/>
        <v>-0.17509363908849526</v>
      </c>
      <c r="X120" s="27">
        <f t="shared" ca="1" si="24"/>
        <v>163.03422889163915</v>
      </c>
      <c r="Y120" s="7"/>
      <c r="Z120" s="28">
        <f t="shared" si="23"/>
        <v>163.11599999999973</v>
      </c>
      <c r="AA120" s="27">
        <f t="shared" si="21"/>
        <v>2.8469112626830659</v>
      </c>
      <c r="AB120" s="7"/>
      <c r="AC120" s="28">
        <f t="shared" ca="1" si="13"/>
        <v>-8.1771108360584321E-2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13595</v>
      </c>
      <c r="D121" s="26">
        <v>14969</v>
      </c>
      <c r="E121" s="26">
        <v>12631</v>
      </c>
      <c r="F121" s="26">
        <v>11249</v>
      </c>
      <c r="G121" s="27"/>
      <c r="H121" s="7"/>
      <c r="I121" s="28">
        <f t="shared" si="14"/>
        <v>964</v>
      </c>
      <c r="J121" s="27">
        <f t="shared" si="14"/>
        <v>3720</v>
      </c>
      <c r="K121" s="7"/>
      <c r="L121" s="124">
        <f t="shared" si="22"/>
        <v>-0.26572437983238062</v>
      </c>
      <c r="M121" s="27">
        <f t="shared" ca="1" si="15"/>
        <v>1.5180586326164971E-5</v>
      </c>
      <c r="N121" s="44"/>
      <c r="O121" s="44"/>
      <c r="P121" s="7"/>
      <c r="Q121" s="28">
        <f t="shared" ca="1" si="16"/>
        <v>982.56023383658589</v>
      </c>
      <c r="R121" s="27">
        <f t="shared" ca="1" si="17"/>
        <v>3693.5458262383181</v>
      </c>
      <c r="S121" s="7"/>
      <c r="T121" s="28">
        <f t="shared" ca="1" si="18"/>
        <v>-0.25590522012070066</v>
      </c>
      <c r="U121" s="27">
        <f t="shared" ca="1" si="19"/>
        <v>0.96597037379913397</v>
      </c>
      <c r="V121" s="7"/>
      <c r="W121" s="28">
        <f t="shared" ca="1" si="20"/>
        <v>-0.26962060702367285</v>
      </c>
      <c r="X121" s="27">
        <f t="shared" ca="1" si="24"/>
        <v>157.50732308354486</v>
      </c>
      <c r="Y121" s="7"/>
      <c r="Z121" s="28">
        <f t="shared" si="23"/>
        <v>157.58999999999972</v>
      </c>
      <c r="AA121" s="27">
        <f t="shared" si="21"/>
        <v>2.7504643682178589</v>
      </c>
      <c r="AB121" s="7"/>
      <c r="AC121" s="28">
        <f t="shared" ca="1" si="13"/>
        <v>-8.2676916454857974E-2</v>
      </c>
      <c r="AD121" s="27"/>
      <c r="AE121" s="7"/>
    </row>
    <row r="122" spans="1:31" s="26" customFormat="1" x14ac:dyDescent="0.25">
      <c r="A122" s="26">
        <v>37</v>
      </c>
      <c r="B122" s="26">
        <v>-633</v>
      </c>
      <c r="C122" s="26">
        <v>13776</v>
      </c>
      <c r="D122" s="26">
        <v>14899</v>
      </c>
      <c r="E122" s="26">
        <v>12447</v>
      </c>
      <c r="F122" s="26">
        <v>11301</v>
      </c>
      <c r="G122" s="27"/>
      <c r="H122" s="7"/>
      <c r="I122" s="28">
        <f t="shared" si="14"/>
        <v>1329</v>
      </c>
      <c r="J122" s="27">
        <f t="shared" si="14"/>
        <v>3598</v>
      </c>
      <c r="K122" s="7"/>
      <c r="L122" s="124">
        <f t="shared" si="22"/>
        <v>-0.36011078720972622</v>
      </c>
      <c r="M122" s="27">
        <f t="shared" ca="1" si="15"/>
        <v>1.7060816287913459E-5</v>
      </c>
      <c r="N122" s="44"/>
      <c r="O122" s="44"/>
      <c r="P122" s="7"/>
      <c r="Q122" s="28">
        <f t="shared" ca="1" si="16"/>
        <v>1347.5602338365859</v>
      </c>
      <c r="R122" s="27">
        <f t="shared" ca="1" si="17"/>
        <v>3571.5458262383181</v>
      </c>
      <c r="S122" s="7"/>
      <c r="T122" s="28">
        <f t="shared" ca="1" si="18"/>
        <v>-0.35096850695792309</v>
      </c>
      <c r="U122" s="27">
        <f t="shared" ca="1" si="19"/>
        <v>0.93406380186321281</v>
      </c>
      <c r="V122" s="7"/>
      <c r="W122" s="28">
        <f t="shared" ca="1" si="20"/>
        <v>-0.36424126130938034</v>
      </c>
      <c r="X122" s="27">
        <f t="shared" ca="1" si="24"/>
        <v>151.79928563585554</v>
      </c>
      <c r="Y122" s="7"/>
      <c r="Z122" s="28">
        <f t="shared" si="23"/>
        <v>151.89299999999972</v>
      </c>
      <c r="AA122" s="27">
        <f t="shared" si="21"/>
        <v>2.651032960731742</v>
      </c>
      <c r="AB122" s="7"/>
      <c r="AC122" s="28">
        <f t="shared" ca="1" si="13"/>
        <v>-9.3714364144176443E-2</v>
      </c>
      <c r="AD122" s="27"/>
      <c r="AE122" s="7"/>
    </row>
    <row r="123" spans="1:31" s="26" customFormat="1" x14ac:dyDescent="0.25">
      <c r="A123" s="26">
        <v>38</v>
      </c>
      <c r="B123" s="26">
        <v>-626</v>
      </c>
      <c r="C123" s="26">
        <v>13950</v>
      </c>
      <c r="D123" s="26">
        <v>14824</v>
      </c>
      <c r="E123" s="26">
        <v>12272</v>
      </c>
      <c r="F123" s="26">
        <v>11381</v>
      </c>
      <c r="G123" s="27"/>
      <c r="H123" s="7"/>
      <c r="I123" s="28">
        <f t="shared" si="14"/>
        <v>1678</v>
      </c>
      <c r="J123" s="27">
        <f t="shared" si="14"/>
        <v>3443</v>
      </c>
      <c r="K123" s="7"/>
      <c r="L123" s="124">
        <f t="shared" si="22"/>
        <v>-0.44995816668072758</v>
      </c>
      <c r="M123" s="27">
        <f t="shared" ca="1" si="15"/>
        <v>2.128772342446726E-5</v>
      </c>
      <c r="N123" s="44"/>
      <c r="O123" s="44"/>
      <c r="P123" s="7"/>
      <c r="Q123" s="28">
        <f t="shared" ca="1" si="16"/>
        <v>1696.5602338365859</v>
      </c>
      <c r="R123" s="27">
        <f t="shared" ca="1" si="17"/>
        <v>3416.5458262383181</v>
      </c>
      <c r="S123" s="7"/>
      <c r="T123" s="28">
        <f t="shared" ca="1" si="18"/>
        <v>-0.44186463601597964</v>
      </c>
      <c r="U123" s="27">
        <f t="shared" ca="1" si="19"/>
        <v>0.89352676374790319</v>
      </c>
      <c r="V123" s="7"/>
      <c r="W123" s="28">
        <f t="shared" ca="1" si="20"/>
        <v>-0.45457202877494618</v>
      </c>
      <c r="X123" s="27">
        <f t="shared" ca="1" si="24"/>
        <v>146.13852515111819</v>
      </c>
      <c r="Y123" s="7"/>
      <c r="Z123" s="28">
        <f t="shared" si="23"/>
        <v>146.25899999999973</v>
      </c>
      <c r="AA123" s="27">
        <f t="shared" si="21"/>
        <v>2.552701110674382</v>
      </c>
      <c r="AB123" s="7"/>
      <c r="AC123" s="28">
        <f t="shared" ca="1" si="13"/>
        <v>-0.12047484888154258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14111</v>
      </c>
      <c r="D124" s="26">
        <v>14722</v>
      </c>
      <c r="E124" s="26">
        <v>12102</v>
      </c>
      <c r="F124" s="26">
        <v>11469</v>
      </c>
      <c r="G124" s="27"/>
      <c r="H124" s="7"/>
      <c r="I124" s="28">
        <f t="shared" si="14"/>
        <v>2009</v>
      </c>
      <c r="J124" s="27">
        <f t="shared" si="14"/>
        <v>3253</v>
      </c>
      <c r="K124" s="7"/>
      <c r="L124" s="124">
        <f t="shared" si="22"/>
        <v>-0.53612148837391149</v>
      </c>
      <c r="M124" s="27">
        <f t="shared" ca="1" si="15"/>
        <v>1.5705854506646058E-5</v>
      </c>
      <c r="N124" s="44"/>
      <c r="O124" s="44"/>
      <c r="P124" s="7"/>
      <c r="Q124" s="28">
        <f t="shared" ca="1" si="16"/>
        <v>2027.5602338365859</v>
      </c>
      <c r="R124" s="27">
        <f t="shared" ca="1" si="17"/>
        <v>3226.5458262383181</v>
      </c>
      <c r="S124" s="7"/>
      <c r="T124" s="28">
        <f t="shared" ca="1" si="18"/>
        <v>-0.52807271257247457</v>
      </c>
      <c r="U124" s="27">
        <f t="shared" ca="1" si="19"/>
        <v>0.84383620089687839</v>
      </c>
      <c r="V124" s="7"/>
      <c r="W124" s="28">
        <f t="shared" ca="1" si="20"/>
        <v>-0.54008454962837704</v>
      </c>
      <c r="X124" s="27">
        <f t="shared" ca="1" si="24"/>
        <v>140.48208840921723</v>
      </c>
      <c r="Y124" s="7"/>
      <c r="Z124" s="28">
        <f t="shared" si="23"/>
        <v>140.57999999999973</v>
      </c>
      <c r="AA124" s="27">
        <f t="shared" si="21"/>
        <v>2.4535838624536237</v>
      </c>
      <c r="AB124" s="7"/>
      <c r="AC124" s="28">
        <f t="shared" ca="1" si="13"/>
        <v>-9.7911590782501889E-2</v>
      </c>
      <c r="AD124" s="27"/>
      <c r="AE124" s="7"/>
    </row>
    <row r="125" spans="1:31" s="26" customFormat="1" x14ac:dyDescent="0.25">
      <c r="A125" s="26">
        <v>40</v>
      </c>
      <c r="B125" s="26">
        <v>-637</v>
      </c>
      <c r="C125" s="26">
        <v>14279</v>
      </c>
      <c r="D125" s="26">
        <v>14613</v>
      </c>
      <c r="E125" s="26">
        <v>11947</v>
      </c>
      <c r="F125" s="26">
        <v>11582</v>
      </c>
      <c r="G125" s="27"/>
      <c r="H125" s="7"/>
      <c r="I125" s="28">
        <f t="shared" si="14"/>
        <v>2332</v>
      </c>
      <c r="J125" s="27">
        <f t="shared" si="14"/>
        <v>3031</v>
      </c>
      <c r="K125" s="7"/>
      <c r="L125" s="124">
        <f t="shared" si="22"/>
        <v>-0.61776354522533461</v>
      </c>
      <c r="M125" s="27">
        <f t="shared" ca="1" si="15"/>
        <v>3.1709658124238995E-5</v>
      </c>
      <c r="N125" s="44"/>
      <c r="O125" s="44"/>
      <c r="P125" s="7"/>
      <c r="Q125" s="28">
        <f t="shared" ca="1" si="16"/>
        <v>2350.5602338365857</v>
      </c>
      <c r="R125" s="27">
        <f t="shared" ca="1" si="17"/>
        <v>3004.5458262383181</v>
      </c>
      <c r="S125" s="7"/>
      <c r="T125" s="28">
        <f t="shared" ca="1" si="18"/>
        <v>-0.61219721023938645</v>
      </c>
      <c r="U125" s="27">
        <f t="shared" ca="1" si="19"/>
        <v>0.78577670114462828</v>
      </c>
      <c r="V125" s="7"/>
      <c r="W125" s="28">
        <f t="shared" ca="1" si="20"/>
        <v>-0.62339467815967731</v>
      </c>
      <c r="X125" s="27">
        <f t="shared" ca="1" si="24"/>
        <v>134.67607740560629</v>
      </c>
      <c r="Y125" s="7"/>
      <c r="Z125" s="28">
        <f t="shared" si="23"/>
        <v>134.84699999999972</v>
      </c>
      <c r="AA125" s="27">
        <f t="shared" si="21"/>
        <v>2.3535241364367887</v>
      </c>
      <c r="AB125" s="7"/>
      <c r="AC125" s="28">
        <f t="shared" ca="1" si="13"/>
        <v>-0.17092259439343138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14412</v>
      </c>
      <c r="D126" s="26">
        <v>14489</v>
      </c>
      <c r="E126" s="26">
        <v>11799</v>
      </c>
      <c r="F126" s="26">
        <v>11701</v>
      </c>
      <c r="G126" s="27"/>
      <c r="H126" s="7"/>
      <c r="I126" s="28">
        <f t="shared" si="14"/>
        <v>2613</v>
      </c>
      <c r="J126" s="27">
        <f t="shared" si="14"/>
        <v>2788</v>
      </c>
      <c r="K126" s="7"/>
      <c r="L126" s="124">
        <f t="shared" si="22"/>
        <v>-0.69163912154464358</v>
      </c>
      <c r="M126" s="27">
        <f t="shared" ca="1" si="15"/>
        <v>1.6386008694541742E-5</v>
      </c>
      <c r="N126" s="44"/>
      <c r="O126" s="44"/>
      <c r="P126" s="7"/>
      <c r="Q126" s="28">
        <f t="shared" ca="1" si="16"/>
        <v>2631.5602338365857</v>
      </c>
      <c r="R126" s="27">
        <f t="shared" ca="1" si="17"/>
        <v>2761.5458262383181</v>
      </c>
      <c r="S126" s="7"/>
      <c r="T126" s="28">
        <f t="shared" ca="1" si="18"/>
        <v>-0.68538291873598778</v>
      </c>
      <c r="U126" s="27">
        <f t="shared" ca="1" si="19"/>
        <v>0.72222508655094919</v>
      </c>
      <c r="V126" s="7"/>
      <c r="W126" s="28">
        <f t="shared" ca="1" si="20"/>
        <v>-0.69568708506900268</v>
      </c>
      <c r="X126" s="27">
        <f t="shared" ca="1" si="24"/>
        <v>129.17498377444718</v>
      </c>
      <c r="Y126" s="7"/>
      <c r="Z126" s="28">
        <f t="shared" si="23"/>
        <v>129.23999999999972</v>
      </c>
      <c r="AA126" s="27">
        <f t="shared" si="21"/>
        <v>2.2556635252774666</v>
      </c>
      <c r="AB126" s="7"/>
      <c r="AC126" s="28">
        <f t="shared" ca="1" si="13"/>
        <v>-6.5016225552540163E-2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14541</v>
      </c>
      <c r="D127" s="26">
        <v>14352</v>
      </c>
      <c r="E127" s="26">
        <v>11674</v>
      </c>
      <c r="F127" s="26">
        <v>11834</v>
      </c>
      <c r="G127" s="27"/>
      <c r="H127" s="7"/>
      <c r="I127" s="28">
        <f t="shared" si="14"/>
        <v>2867</v>
      </c>
      <c r="J127" s="27">
        <f t="shared" si="14"/>
        <v>2518</v>
      </c>
      <c r="K127" s="7"/>
      <c r="L127" s="124">
        <f t="shared" si="22"/>
        <v>-0.75694943644328561</v>
      </c>
      <c r="M127" s="27">
        <f t="shared" ca="1" si="15"/>
        <v>1.5188154925703555E-5</v>
      </c>
      <c r="N127" s="44"/>
      <c r="O127" s="44"/>
      <c r="P127" s="7"/>
      <c r="Q127" s="28">
        <f t="shared" ca="1" si="16"/>
        <v>2885.5602338365857</v>
      </c>
      <c r="R127" s="27">
        <f t="shared" ca="1" si="17"/>
        <v>2491.5458262383181</v>
      </c>
      <c r="S127" s="7"/>
      <c r="T127" s="28">
        <f t="shared" ca="1" si="18"/>
        <v>-0.75153654848024676</v>
      </c>
      <c r="U127" s="27">
        <f t="shared" ca="1" si="19"/>
        <v>0.65161218144686139</v>
      </c>
      <c r="V127" s="7"/>
      <c r="W127" s="28">
        <f t="shared" ca="1" si="20"/>
        <v>-0.76084663478641668</v>
      </c>
      <c r="X127" s="27">
        <f t="shared" ca="1" si="24"/>
        <v>123.68050081849174</v>
      </c>
      <c r="Y127" s="7"/>
      <c r="Z127" s="28">
        <f t="shared" si="23"/>
        <v>123.80399999999972</v>
      </c>
      <c r="AA127" s="27">
        <f t="shared" si="21"/>
        <v>2.1607874271390548</v>
      </c>
      <c r="AB127" s="7"/>
      <c r="AC127" s="28">
        <f t="shared" ca="1" si="13"/>
        <v>-0.12349918150798089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14665</v>
      </c>
      <c r="D128" s="26">
        <v>14213</v>
      </c>
      <c r="E128" s="26">
        <v>11564</v>
      </c>
      <c r="F128" s="26">
        <v>11984</v>
      </c>
      <c r="G128" s="27"/>
      <c r="H128" s="7"/>
      <c r="I128" s="28">
        <f t="shared" si="14"/>
        <v>3101</v>
      </c>
      <c r="J128" s="27">
        <f t="shared" si="14"/>
        <v>2229</v>
      </c>
      <c r="K128" s="7"/>
      <c r="L128" s="124">
        <f t="shared" si="22"/>
        <v>-0.81599636846366952</v>
      </c>
      <c r="M128" s="27">
        <f t="shared" ca="1" si="15"/>
        <v>2.2372185791308962E-5</v>
      </c>
      <c r="N128" s="44"/>
      <c r="O128" s="44"/>
      <c r="P128" s="7"/>
      <c r="Q128" s="28">
        <f t="shared" ca="1" si="16"/>
        <v>3119.5602338365857</v>
      </c>
      <c r="R128" s="27">
        <f t="shared" ca="1" si="17"/>
        <v>2202.5458262383181</v>
      </c>
      <c r="S128" s="7"/>
      <c r="T128" s="28">
        <f t="shared" ca="1" si="18"/>
        <v>-0.81248123100054825</v>
      </c>
      <c r="U128" s="27">
        <f t="shared" ca="1" si="19"/>
        <v>0.57603022005767102</v>
      </c>
      <c r="V128" s="7"/>
      <c r="W128" s="28">
        <f t="shared" ca="1" si="20"/>
        <v>-0.82072629296531951</v>
      </c>
      <c r="X128" s="27">
        <f t="shared" ca="1" si="24"/>
        <v>118.16600651914712</v>
      </c>
      <c r="Y128" s="7"/>
      <c r="Z128" s="28">
        <f t="shared" si="23"/>
        <v>118.31399999999972</v>
      </c>
      <c r="AA128" s="27">
        <f t="shared" si="21"/>
        <v>2.0649688512045663</v>
      </c>
      <c r="AB128" s="7"/>
      <c r="AC128" s="28">
        <f t="shared" ca="1" si="13"/>
        <v>-0.14799348085260533</v>
      </c>
      <c r="AD128" s="27"/>
      <c r="AE128" s="7"/>
    </row>
    <row r="129" spans="1:31" s="26" customFormat="1" x14ac:dyDescent="0.25">
      <c r="A129" s="26">
        <v>44</v>
      </c>
      <c r="B129" s="26">
        <v>-632</v>
      </c>
      <c r="C129" s="26">
        <v>14765</v>
      </c>
      <c r="D129" s="26">
        <v>14051</v>
      </c>
      <c r="E129" s="26">
        <v>11459</v>
      </c>
      <c r="F129" s="26">
        <v>12140</v>
      </c>
      <c r="G129" s="27"/>
      <c r="H129" s="7"/>
      <c r="I129" s="28">
        <f t="shared" si="14"/>
        <v>3306</v>
      </c>
      <c r="J129" s="27">
        <f t="shared" si="14"/>
        <v>1911</v>
      </c>
      <c r="K129" s="7"/>
      <c r="L129" s="124">
        <f t="shared" si="22"/>
        <v>-0.86927069628010067</v>
      </c>
      <c r="M129" s="27">
        <f t="shared" ca="1" si="15"/>
        <v>1.3498554345269642E-5</v>
      </c>
      <c r="N129" s="44"/>
      <c r="O129" s="44"/>
      <c r="P129" s="7"/>
      <c r="Q129" s="28">
        <f t="shared" ca="1" si="16"/>
        <v>3324.5602338365857</v>
      </c>
      <c r="R129" s="27">
        <f t="shared" ca="1" si="17"/>
        <v>1884.5458262383181</v>
      </c>
      <c r="S129" s="7"/>
      <c r="T129" s="28">
        <f t="shared" ca="1" si="18"/>
        <v>-0.86587294004611159</v>
      </c>
      <c r="U129" s="27">
        <f t="shared" ca="1" si="19"/>
        <v>0.49286390960174531</v>
      </c>
      <c r="V129" s="7"/>
      <c r="W129" s="28">
        <f t="shared" ca="1" si="20"/>
        <v>-0.8729447341603177</v>
      </c>
      <c r="X129" s="27">
        <f t="shared" ca="1" si="24"/>
        <v>112.55178525190195</v>
      </c>
      <c r="Y129" s="7"/>
      <c r="Z129" s="28">
        <f t="shared" si="23"/>
        <v>112.62599999999972</v>
      </c>
      <c r="AA129" s="27">
        <f t="shared" si="21"/>
        <v>1.9656945233511287</v>
      </c>
      <c r="AB129" s="7"/>
      <c r="AC129" s="28">
        <f t="shared" ca="1" si="13"/>
        <v>-7.4214748097773509E-2</v>
      </c>
      <c r="AD129" s="27"/>
      <c r="AE129" s="7"/>
    </row>
    <row r="130" spans="1:31" s="26" customFormat="1" x14ac:dyDescent="0.25">
      <c r="A130" s="26">
        <v>45</v>
      </c>
      <c r="B130" s="26">
        <v>-622</v>
      </c>
      <c r="C130" s="26">
        <v>14845</v>
      </c>
      <c r="D130" s="26">
        <v>13874</v>
      </c>
      <c r="E130" s="26">
        <v>11367</v>
      </c>
      <c r="F130" s="26">
        <v>12303</v>
      </c>
      <c r="G130" s="27"/>
      <c r="H130" s="7"/>
      <c r="I130" s="28">
        <f t="shared" si="14"/>
        <v>3478</v>
      </c>
      <c r="J130" s="27">
        <f t="shared" si="14"/>
        <v>1571</v>
      </c>
      <c r="K130" s="7"/>
      <c r="L130" s="124">
        <f t="shared" si="22"/>
        <v>-0.91334657954294241</v>
      </c>
      <c r="M130" s="27">
        <f t="shared" ca="1" si="15"/>
        <v>9.8560172095982791E-6</v>
      </c>
      <c r="N130" s="44"/>
      <c r="O130" s="44"/>
      <c r="P130" s="7"/>
      <c r="Q130" s="28">
        <f t="shared" ca="1" si="16"/>
        <v>3496.5602338365857</v>
      </c>
      <c r="R130" s="27">
        <f t="shared" ca="1" si="17"/>
        <v>1544.5458262383181</v>
      </c>
      <c r="S130" s="7"/>
      <c r="T130" s="28">
        <f t="shared" ca="1" si="18"/>
        <v>-0.91066988617214517</v>
      </c>
      <c r="U130" s="27">
        <f t="shared" ca="1" si="19"/>
        <v>0.40394395502622721</v>
      </c>
      <c r="V130" s="7"/>
      <c r="W130" s="28">
        <f t="shared" ca="1" si="20"/>
        <v>-0.9164860089830793</v>
      </c>
      <c r="X130" s="27">
        <f t="shared" ca="1" si="24"/>
        <v>106.88837690296612</v>
      </c>
      <c r="Y130" s="7"/>
      <c r="Z130" s="28">
        <f t="shared" si="23"/>
        <v>107.02799999999972</v>
      </c>
      <c r="AA130" s="27">
        <f t="shared" si="21"/>
        <v>1.8679909918244861</v>
      </c>
      <c r="AB130" s="7"/>
      <c r="AC130" s="28">
        <f t="shared" ca="1" si="13"/>
        <v>-0.13962309703360631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14919</v>
      </c>
      <c r="D131" s="26">
        <v>13705</v>
      </c>
      <c r="E131" s="26">
        <v>11302</v>
      </c>
      <c r="F131" s="26">
        <v>12484</v>
      </c>
      <c r="G131" s="27"/>
      <c r="H131" s="7"/>
      <c r="I131" s="28">
        <f t="shared" si="14"/>
        <v>3617</v>
      </c>
      <c r="J131" s="27">
        <f t="shared" si="14"/>
        <v>1221</v>
      </c>
      <c r="K131" s="7"/>
      <c r="L131" s="124">
        <f t="shared" si="22"/>
        <v>-0.94895861585071817</v>
      </c>
      <c r="M131" s="27">
        <f t="shared" ca="1" si="15"/>
        <v>5.9339895958242595E-6</v>
      </c>
      <c r="N131" s="44"/>
      <c r="O131" s="44"/>
      <c r="P131" s="7"/>
      <c r="Q131" s="28">
        <f t="shared" ca="1" si="16"/>
        <v>3635.5602338365857</v>
      </c>
      <c r="R131" s="27">
        <f t="shared" ca="1" si="17"/>
        <v>1194.5458262383181</v>
      </c>
      <c r="S131" s="7"/>
      <c r="T131" s="28">
        <f t="shared" ca="1" si="18"/>
        <v>-0.94687206937864909</v>
      </c>
      <c r="U131" s="27">
        <f t="shared" ca="1" si="19"/>
        <v>0.3124087076690763</v>
      </c>
      <c r="V131" s="7"/>
      <c r="W131" s="28">
        <f t="shared" ca="1" si="20"/>
        <v>-0.95139459401068271</v>
      </c>
      <c r="X131" s="27">
        <f t="shared" ca="1" si="24"/>
        <v>101.28133537501674</v>
      </c>
      <c r="Y131" s="7"/>
      <c r="Z131" s="28">
        <f t="shared" si="23"/>
        <v>101.38499999999972</v>
      </c>
      <c r="AA131" s="27">
        <f t="shared" si="21"/>
        <v>1.7695020621344462</v>
      </c>
      <c r="AB131" s="7"/>
      <c r="AC131" s="28">
        <f t="shared" ca="1" si="13"/>
        <v>-0.1036646249829829</v>
      </c>
      <c r="AD131" s="27"/>
      <c r="AE131" s="7"/>
    </row>
    <row r="132" spans="1:31" s="26" customFormat="1" x14ac:dyDescent="0.25">
      <c r="A132" s="26">
        <v>47</v>
      </c>
      <c r="B132" s="26">
        <v>-642</v>
      </c>
      <c r="C132" s="26">
        <v>14972</v>
      </c>
      <c r="D132" s="26">
        <v>13518</v>
      </c>
      <c r="E132" s="26">
        <v>11248</v>
      </c>
      <c r="F132" s="26">
        <v>12666</v>
      </c>
      <c r="G132" s="27"/>
      <c r="H132" s="7"/>
      <c r="I132" s="28">
        <f t="shared" si="14"/>
        <v>3724</v>
      </c>
      <c r="J132" s="27">
        <f t="shared" si="14"/>
        <v>852</v>
      </c>
      <c r="K132" s="7"/>
      <c r="L132" s="124">
        <f t="shared" si="22"/>
        <v>-0.97589010343080085</v>
      </c>
      <c r="M132" s="27">
        <f t="shared" ca="1" si="15"/>
        <v>4.0300638547822579E-6</v>
      </c>
      <c r="N132" s="44"/>
      <c r="O132" s="44"/>
      <c r="P132" s="7"/>
      <c r="Q132" s="28">
        <f t="shared" ca="1" si="16"/>
        <v>3742.5602338365857</v>
      </c>
      <c r="R132" s="27">
        <f t="shared" ca="1" si="17"/>
        <v>825.54582623831811</v>
      </c>
      <c r="S132" s="7"/>
      <c r="T132" s="28">
        <f t="shared" ca="1" si="18"/>
        <v>-0.97473993702682116</v>
      </c>
      <c r="U132" s="27">
        <f t="shared" ca="1" si="19"/>
        <v>0.21590440402682287</v>
      </c>
      <c r="V132" s="7"/>
      <c r="W132" s="28">
        <f t="shared" ca="1" si="20"/>
        <v>-0.97789760532489267</v>
      </c>
      <c r="X132" s="27">
        <f t="shared" ca="1" si="24"/>
        <v>95.553018803962686</v>
      </c>
      <c r="Y132" s="7"/>
      <c r="Z132" s="28">
        <f t="shared" si="23"/>
        <v>95.606999999999715</v>
      </c>
      <c r="AA132" s="27">
        <f t="shared" si="21"/>
        <v>1.6686569379542135</v>
      </c>
      <c r="AB132" s="7"/>
      <c r="AC132" s="28">
        <f t="shared" ca="1" si="13"/>
        <v>-5.3981196037028667E-2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15004</v>
      </c>
      <c r="D133" s="26">
        <v>13324</v>
      </c>
      <c r="E133" s="26">
        <v>11212</v>
      </c>
      <c r="F133" s="26">
        <v>12849</v>
      </c>
      <c r="G133" s="27"/>
      <c r="H133" s="7"/>
      <c r="I133" s="28">
        <f t="shared" si="14"/>
        <v>3792</v>
      </c>
      <c r="J133" s="27">
        <f t="shared" si="14"/>
        <v>475</v>
      </c>
      <c r="K133" s="7"/>
      <c r="L133" s="124">
        <f t="shared" si="22"/>
        <v>-0.99277410651935871</v>
      </c>
      <c r="M133" s="27">
        <f t="shared" ca="1" si="15"/>
        <v>2.0689715456376807E-6</v>
      </c>
      <c r="N133" s="44"/>
      <c r="O133" s="44"/>
      <c r="P133" s="7"/>
      <c r="Q133" s="28">
        <f t="shared" ca="1" si="16"/>
        <v>3810.5602338365857</v>
      </c>
      <c r="R133" s="27">
        <f t="shared" ca="1" si="17"/>
        <v>448.54582623831811</v>
      </c>
      <c r="S133" s="7"/>
      <c r="T133" s="28">
        <f t="shared" ca="1" si="18"/>
        <v>-0.99245035758827627</v>
      </c>
      <c r="U133" s="27">
        <f t="shared" ca="1" si="19"/>
        <v>0.11730786615926313</v>
      </c>
      <c r="V133" s="7"/>
      <c r="W133" s="28">
        <f t="shared" ca="1" si="20"/>
        <v>-0.99421249851934956</v>
      </c>
      <c r="X133" s="27">
        <f t="shared" ca="1" si="24"/>
        <v>89.832005276490179</v>
      </c>
      <c r="Y133" s="7"/>
      <c r="Z133" s="28">
        <f t="shared" si="23"/>
        <v>89.891999999999712</v>
      </c>
      <c r="AA133" s="27">
        <f t="shared" si="21"/>
        <v>1.5689113712027376</v>
      </c>
      <c r="AB133" s="7"/>
      <c r="AC133" s="28">
        <f t="shared" ca="1" si="13"/>
        <v>-5.9994723509532832E-2</v>
      </c>
      <c r="AD133" s="27"/>
      <c r="AE133" s="7"/>
    </row>
    <row r="134" spans="1:31" s="26" customFormat="1" x14ac:dyDescent="0.25">
      <c r="A134" s="26">
        <v>49</v>
      </c>
      <c r="B134" s="26">
        <v>-609</v>
      </c>
      <c r="C134" s="26">
        <v>15020</v>
      </c>
      <c r="D134" s="26">
        <v>13147</v>
      </c>
      <c r="E134" s="26">
        <v>11200</v>
      </c>
      <c r="F134" s="26">
        <v>13034</v>
      </c>
      <c r="G134" s="27"/>
      <c r="H134" s="7"/>
      <c r="I134" s="28">
        <f t="shared" si="14"/>
        <v>3820</v>
      </c>
      <c r="J134" s="27">
        <f t="shared" si="14"/>
        <v>113</v>
      </c>
      <c r="K134" s="7"/>
      <c r="L134" s="124">
        <f t="shared" si="22"/>
        <v>-0.99969678071588541</v>
      </c>
      <c r="M134" s="27">
        <f t="shared" ca="1" si="15"/>
        <v>2.183376421587659E-7</v>
      </c>
      <c r="N134" s="44"/>
      <c r="O134" s="44"/>
      <c r="P134" s="7"/>
      <c r="Q134" s="28">
        <f t="shared" ca="1" si="16"/>
        <v>3838.5602338365857</v>
      </c>
      <c r="R134" s="27">
        <f t="shared" ca="1" si="17"/>
        <v>86.545826238318128</v>
      </c>
      <c r="S134" s="7"/>
      <c r="T134" s="28">
        <f t="shared" ca="1" si="18"/>
        <v>-0.99974288370181663</v>
      </c>
      <c r="U134" s="27">
        <f t="shared" ca="1" si="19"/>
        <v>2.2634267464152726E-2</v>
      </c>
      <c r="V134" s="7"/>
      <c r="W134" s="28">
        <f t="shared" ca="1" si="20"/>
        <v>-1.0001640468522133</v>
      </c>
      <c r="X134" s="27">
        <f t="shared" ca="1" si="24"/>
        <v>84.399160720484815</v>
      </c>
      <c r="Y134" s="7"/>
      <c r="Z134" s="28">
        <f t="shared" si="23"/>
        <v>84.410999999999717</v>
      </c>
      <c r="AA134" s="27">
        <f t="shared" si="21"/>
        <v>1.4732498749009286</v>
      </c>
      <c r="AB134" s="7"/>
      <c r="AC134" s="28">
        <f t="shared" ca="1" si="13"/>
        <v>-1.1839279514902046E-2</v>
      </c>
      <c r="AD134" s="27"/>
      <c r="AE134" s="7"/>
    </row>
    <row r="135" spans="1:31" s="26" customFormat="1" x14ac:dyDescent="0.25">
      <c r="A135" s="26">
        <v>50</v>
      </c>
      <c r="B135" s="26">
        <v>-619</v>
      </c>
      <c r="C135" s="26">
        <v>15015</v>
      </c>
      <c r="D135" s="26">
        <v>12960</v>
      </c>
      <c r="E135" s="26">
        <v>11202</v>
      </c>
      <c r="F135" s="26">
        <v>13216</v>
      </c>
      <c r="G135" s="27"/>
      <c r="H135" s="7"/>
      <c r="I135" s="28">
        <f t="shared" si="14"/>
        <v>3813</v>
      </c>
      <c r="J135" s="27">
        <f t="shared" si="14"/>
        <v>-256</v>
      </c>
      <c r="K135" s="7"/>
      <c r="L135" s="124">
        <f t="shared" si="22"/>
        <v>-0.99736536408794807</v>
      </c>
      <c r="M135" s="27">
        <f t="shared" ca="1" si="15"/>
        <v>1.5388876312860488E-7</v>
      </c>
      <c r="N135" s="44"/>
      <c r="O135" s="44"/>
      <c r="P135" s="7"/>
      <c r="Q135" s="28">
        <f t="shared" ca="1" si="16"/>
        <v>3831.5602338365857</v>
      </c>
      <c r="R135" s="27">
        <f t="shared" ca="1" si="17"/>
        <v>-282.45417376168189</v>
      </c>
      <c r="S135" s="7"/>
      <c r="T135" s="28">
        <f t="shared" ca="1" si="18"/>
        <v>-0.99791975217343154</v>
      </c>
      <c r="U135" s="27">
        <f t="shared" ca="1" si="19"/>
        <v>-7.3870036178100701E-2</v>
      </c>
      <c r="V135" s="7"/>
      <c r="W135" s="28">
        <f t="shared" ca="1" si="20"/>
        <v>-0.99697307750504138</v>
      </c>
      <c r="X135" s="27">
        <f t="shared" ca="1" si="24"/>
        <v>78.865198590152488</v>
      </c>
      <c r="Y135" s="7"/>
      <c r="Z135" s="28">
        <f t="shared" si="23"/>
        <v>78.839999999999719</v>
      </c>
      <c r="AA135" s="27">
        <f t="shared" si="21"/>
        <v>1.3760175822723244</v>
      </c>
      <c r="AB135" s="7"/>
      <c r="AC135" s="28">
        <f t="shared" ca="1" si="13"/>
        <v>2.5198590152768929E-2</v>
      </c>
      <c r="AD135" s="27"/>
      <c r="AE135" s="7"/>
    </row>
    <row r="136" spans="1:31" s="26" customFormat="1" x14ac:dyDescent="0.25">
      <c r="A136" s="26">
        <v>51</v>
      </c>
      <c r="B136" s="26">
        <v>-609</v>
      </c>
      <c r="C136" s="26">
        <v>14997</v>
      </c>
      <c r="D136" s="26">
        <v>12781</v>
      </c>
      <c r="E136" s="26">
        <v>11225</v>
      </c>
      <c r="F136" s="26">
        <v>13402</v>
      </c>
      <c r="G136" s="27"/>
      <c r="H136" s="7"/>
      <c r="I136" s="28">
        <f t="shared" si="14"/>
        <v>3772</v>
      </c>
      <c r="J136" s="27">
        <f t="shared" si="14"/>
        <v>-621</v>
      </c>
      <c r="K136" s="7"/>
      <c r="L136" s="124">
        <f t="shared" si="22"/>
        <v>-0.98587644742270164</v>
      </c>
      <c r="M136" s="27">
        <f t="shared" ca="1" si="15"/>
        <v>8.7537212483223212E-7</v>
      </c>
      <c r="N136" s="44"/>
      <c r="O136" s="44"/>
      <c r="P136" s="7"/>
      <c r="Q136" s="28">
        <f t="shared" ca="1" si="16"/>
        <v>3790.5602338365857</v>
      </c>
      <c r="R136" s="27">
        <f t="shared" ca="1" si="17"/>
        <v>-647.45417376168189</v>
      </c>
      <c r="S136" s="7"/>
      <c r="T136" s="28">
        <f t="shared" ca="1" si="18"/>
        <v>-0.98724141036431889</v>
      </c>
      <c r="U136" s="27">
        <f t="shared" ca="1" si="19"/>
        <v>-0.16932822270770098</v>
      </c>
      <c r="V136" s="7"/>
      <c r="W136" s="28">
        <f t="shared" ca="1" si="20"/>
        <v>-0.98494083418806233</v>
      </c>
      <c r="X136" s="27">
        <f t="shared" ca="1" si="24"/>
        <v>73.347975980910633</v>
      </c>
      <c r="Y136" s="7"/>
      <c r="Z136" s="28">
        <f t="shared" si="23"/>
        <v>73.358999999999725</v>
      </c>
      <c r="AA136" s="27">
        <f t="shared" si="21"/>
        <v>1.2803560859705152</v>
      </c>
      <c r="AB136" s="7"/>
      <c r="AC136" s="28">
        <f t="shared" ca="1" si="13"/>
        <v>-1.1024019089092008E-2</v>
      </c>
      <c r="AD136" s="27"/>
      <c r="AE136" s="7"/>
    </row>
    <row r="137" spans="1:31" s="26" customFormat="1" x14ac:dyDescent="0.25">
      <c r="A137" s="26">
        <v>52</v>
      </c>
      <c r="B137" s="26">
        <v>-628</v>
      </c>
      <c r="C137" s="26">
        <v>14951</v>
      </c>
      <c r="D137" s="26">
        <v>12598</v>
      </c>
      <c r="E137" s="26">
        <v>11264</v>
      </c>
      <c r="F137" s="26">
        <v>13582</v>
      </c>
      <c r="G137" s="27"/>
      <c r="H137" s="7"/>
      <c r="I137" s="28">
        <f t="shared" si="14"/>
        <v>3687</v>
      </c>
      <c r="J137" s="27">
        <f t="shared" si="14"/>
        <v>-984</v>
      </c>
      <c r="K137" s="7"/>
      <c r="L137" s="124">
        <f t="shared" si="22"/>
        <v>-0.96458964943380654</v>
      </c>
      <c r="M137" s="27">
        <f t="shared" ca="1" si="15"/>
        <v>9.8249676357142186E-6</v>
      </c>
      <c r="N137" s="44"/>
      <c r="O137" s="44"/>
      <c r="P137" s="7"/>
      <c r="Q137" s="28">
        <f t="shared" ca="1" si="16"/>
        <v>3705.5602338365857</v>
      </c>
      <c r="R137" s="27">
        <f t="shared" ca="1" si="17"/>
        <v>-1010.4541737616819</v>
      </c>
      <c r="S137" s="7"/>
      <c r="T137" s="28">
        <f t="shared" ca="1" si="18"/>
        <v>-0.9651033846624999</v>
      </c>
      <c r="U137" s="27">
        <f t="shared" ca="1" si="19"/>
        <v>-0.26426335068097467</v>
      </c>
      <c r="V137" s="7"/>
      <c r="W137" s="28">
        <f t="shared" ca="1" si="20"/>
        <v>-0.96145516899269445</v>
      </c>
      <c r="X137" s="27">
        <f t="shared" ca="1" si="24"/>
        <v>67.734076016388713</v>
      </c>
      <c r="Y137" s="7"/>
      <c r="Z137" s="28">
        <f t="shared" si="23"/>
        <v>67.706999999999724</v>
      </c>
      <c r="AA137" s="27">
        <f t="shared" si="21"/>
        <v>1.1817100766477959</v>
      </c>
      <c r="AB137" s="7"/>
      <c r="AC137" s="28">
        <f t="shared" ca="1" si="13"/>
        <v>2.7076016388988933E-2</v>
      </c>
      <c r="AD137" s="27"/>
      <c r="AE137" s="7"/>
    </row>
    <row r="138" spans="1:31" s="26" customFormat="1" x14ac:dyDescent="0.25">
      <c r="A138" s="26">
        <v>53</v>
      </c>
      <c r="B138" s="26">
        <v>-624</v>
      </c>
      <c r="C138" s="26">
        <v>14893</v>
      </c>
      <c r="D138" s="26">
        <v>12421</v>
      </c>
      <c r="E138" s="26">
        <v>11320</v>
      </c>
      <c r="F138" s="26">
        <v>13761</v>
      </c>
      <c r="G138" s="27"/>
      <c r="H138" s="7"/>
      <c r="I138" s="28">
        <f t="shared" si="14"/>
        <v>3573</v>
      </c>
      <c r="J138" s="27">
        <f t="shared" si="14"/>
        <v>-1340</v>
      </c>
      <c r="K138" s="7"/>
      <c r="L138" s="124">
        <f t="shared" si="22"/>
        <v>-0.93414842652207652</v>
      </c>
      <c r="M138" s="27">
        <f t="shared" ca="1" si="15"/>
        <v>1.3739698856703805E-5</v>
      </c>
      <c r="N138" s="44"/>
      <c r="O138" s="44"/>
      <c r="P138" s="7"/>
      <c r="Q138" s="28">
        <f t="shared" ca="1" si="16"/>
        <v>3591.5602338365857</v>
      </c>
      <c r="R138" s="27">
        <f t="shared" ca="1" si="17"/>
        <v>-1366.4541737616819</v>
      </c>
      <c r="S138" s="7"/>
      <c r="T138" s="28">
        <f t="shared" ca="1" si="18"/>
        <v>-0.93541238548594274</v>
      </c>
      <c r="U138" s="27">
        <f t="shared" ca="1" si="19"/>
        <v>-0.35736777370710532</v>
      </c>
      <c r="V138" s="7"/>
      <c r="W138" s="28">
        <f t="shared" ca="1" si="20"/>
        <v>-0.93044171654465668</v>
      </c>
      <c r="X138" s="27">
        <f t="shared" ca="1" si="24"/>
        <v>62.091763179476686</v>
      </c>
      <c r="Y138" s="7"/>
      <c r="Z138" s="28">
        <f t="shared" si="23"/>
        <v>62.090999999999724</v>
      </c>
      <c r="AA138" s="27">
        <f t="shared" si="21"/>
        <v>1.0836923858557943</v>
      </c>
      <c r="AB138" s="7"/>
      <c r="AC138" s="28">
        <f t="shared" ca="1" si="13"/>
        <v>7.6317947696225019E-4</v>
      </c>
      <c r="AD138" s="27"/>
      <c r="AE138" s="7"/>
    </row>
    <row r="139" spans="1:31" s="26" customFormat="1" x14ac:dyDescent="0.25">
      <c r="A139" s="26">
        <v>54</v>
      </c>
      <c r="B139" s="26">
        <v>-636</v>
      </c>
      <c r="C139" s="26">
        <v>14821</v>
      </c>
      <c r="D139" s="26">
        <v>12247</v>
      </c>
      <c r="E139" s="26">
        <v>11394</v>
      </c>
      <c r="F139" s="26">
        <v>13940</v>
      </c>
      <c r="G139" s="27"/>
      <c r="H139" s="7"/>
      <c r="I139" s="28">
        <f t="shared" si="14"/>
        <v>3427</v>
      </c>
      <c r="J139" s="27">
        <f t="shared" si="14"/>
        <v>-1693</v>
      </c>
      <c r="K139" s="7"/>
      <c r="L139" s="124">
        <f t="shared" si="22"/>
        <v>-0.89389619782429386</v>
      </c>
      <c r="M139" s="27">
        <f t="shared" ca="1" si="15"/>
        <v>7.795080006933979E-6</v>
      </c>
      <c r="N139" s="44"/>
      <c r="O139" s="44"/>
      <c r="P139" s="7"/>
      <c r="Q139" s="28">
        <f t="shared" ca="1" si="16"/>
        <v>3445.5602338365857</v>
      </c>
      <c r="R139" s="27">
        <f t="shared" ca="1" si="17"/>
        <v>-1719.4541737616819</v>
      </c>
      <c r="S139" s="7"/>
      <c r="T139" s="28">
        <f t="shared" ca="1" si="18"/>
        <v>-0.89738707075105384</v>
      </c>
      <c r="U139" s="27">
        <f t="shared" ca="1" si="19"/>
        <v>-0.44968760889874615</v>
      </c>
      <c r="V139" s="7"/>
      <c r="W139" s="28">
        <f t="shared" ca="1" si="20"/>
        <v>-0.89110423077453593</v>
      </c>
      <c r="X139" s="27">
        <f t="shared" ca="1" si="24"/>
        <v>56.325369130367108</v>
      </c>
      <c r="Y139" s="7"/>
      <c r="Z139" s="28">
        <f t="shared" si="23"/>
        <v>56.366999999999727</v>
      </c>
      <c r="AA139" s="27">
        <f t="shared" si="21"/>
        <v>0.98378973947163895</v>
      </c>
      <c r="AB139" s="7"/>
      <c r="AC139" s="28">
        <f t="shared" ca="1" si="13"/>
        <v>-4.1630869632619749E-2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14723</v>
      </c>
      <c r="D140" s="26">
        <v>12079</v>
      </c>
      <c r="E140" s="26">
        <v>11489</v>
      </c>
      <c r="F140" s="26">
        <v>14103</v>
      </c>
      <c r="G140" s="27"/>
      <c r="H140" s="7"/>
      <c r="I140" s="28">
        <f t="shared" si="14"/>
        <v>3234</v>
      </c>
      <c r="J140" s="27">
        <f t="shared" si="14"/>
        <v>-2024</v>
      </c>
      <c r="K140" s="7"/>
      <c r="L140" s="124">
        <f t="shared" si="22"/>
        <v>-0.84439338279307286</v>
      </c>
      <c r="M140" s="27">
        <f t="shared" ca="1" si="15"/>
        <v>2.2918744747286451E-5</v>
      </c>
      <c r="N140" s="44"/>
      <c r="O140" s="44"/>
      <c r="P140" s="7"/>
      <c r="Q140" s="28">
        <f t="shared" ca="1" si="16"/>
        <v>3252.5602338365857</v>
      </c>
      <c r="R140" s="27">
        <f t="shared" ca="1" si="17"/>
        <v>-2050.4541737616819</v>
      </c>
      <c r="S140" s="7"/>
      <c r="T140" s="28">
        <f t="shared" ca="1" si="18"/>
        <v>-0.84712073003986499</v>
      </c>
      <c r="U140" s="27">
        <f t="shared" ca="1" si="19"/>
        <v>-0.53625379997079459</v>
      </c>
      <c r="V140" s="7"/>
      <c r="W140" s="28">
        <f t="shared" ca="1" si="20"/>
        <v>-0.83960603021076952</v>
      </c>
      <c r="X140" s="27">
        <f t="shared" ca="1" si="24"/>
        <v>50.536500363724144</v>
      </c>
      <c r="Y140" s="7"/>
      <c r="Z140" s="28">
        <f t="shared" si="23"/>
        <v>50.606999999999729</v>
      </c>
      <c r="AA140" s="27">
        <f t="shared" si="21"/>
        <v>0.88325877455676571</v>
      </c>
      <c r="AB140" s="7"/>
      <c r="AC140" s="28">
        <f t="shared" ca="1" si="13"/>
        <v>-7.0499636275584976E-2</v>
      </c>
      <c r="AD140" s="27"/>
      <c r="AE140" s="7"/>
    </row>
    <row r="141" spans="1:31" s="26" customFormat="1" x14ac:dyDescent="0.25">
      <c r="A141" s="26">
        <v>56</v>
      </c>
      <c r="B141" s="26">
        <v>-630</v>
      </c>
      <c r="C141" s="26">
        <v>14612</v>
      </c>
      <c r="D141" s="26">
        <v>11924</v>
      </c>
      <c r="E141" s="26">
        <v>11596</v>
      </c>
      <c r="F141" s="26">
        <v>14259</v>
      </c>
      <c r="G141" s="27"/>
      <c r="H141" s="7"/>
      <c r="I141" s="28">
        <f t="shared" si="14"/>
        <v>3016</v>
      </c>
      <c r="J141" s="27">
        <f t="shared" si="14"/>
        <v>-2335</v>
      </c>
      <c r="K141" s="7"/>
      <c r="L141" s="124">
        <f t="shared" si="22"/>
        <v>-0.78733332223142583</v>
      </c>
      <c r="M141" s="27">
        <f t="shared" ca="1" si="15"/>
        <v>3.2071866183820875E-5</v>
      </c>
      <c r="N141" s="44"/>
      <c r="O141" s="44"/>
      <c r="P141" s="7"/>
      <c r="Q141" s="28">
        <f t="shared" ca="1" si="16"/>
        <v>3034.5602338365857</v>
      </c>
      <c r="R141" s="27">
        <f t="shared" ca="1" si="17"/>
        <v>-2361.4541737616819</v>
      </c>
      <c r="S141" s="7"/>
      <c r="T141" s="28">
        <f t="shared" ca="1" si="18"/>
        <v>-0.79034320529872937</v>
      </c>
      <c r="U141" s="27">
        <f t="shared" ca="1" si="19"/>
        <v>-0.6175894054795773</v>
      </c>
      <c r="V141" s="7"/>
      <c r="W141" s="28">
        <f t="shared" ca="1" si="20"/>
        <v>-0.78167011941112874</v>
      </c>
      <c r="X141" s="27">
        <f t="shared" ca="1" si="24"/>
        <v>44.790851531470821</v>
      </c>
      <c r="Y141" s="7"/>
      <c r="Z141" s="28">
        <f t="shared" si="23"/>
        <v>44.936999999999728</v>
      </c>
      <c r="AA141" s="27">
        <f t="shared" si="21"/>
        <v>0.78429860596868717</v>
      </c>
      <c r="AB141" s="7"/>
      <c r="AC141" s="28">
        <f t="shared" ca="1" si="13"/>
        <v>-0.14614846852890651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14497</v>
      </c>
      <c r="D142" s="26">
        <v>11788</v>
      </c>
      <c r="E142" s="26">
        <v>11719</v>
      </c>
      <c r="F142" s="26">
        <v>14405</v>
      </c>
      <c r="G142" s="27"/>
      <c r="H142" s="7"/>
      <c r="I142" s="28">
        <f t="shared" si="14"/>
        <v>2778</v>
      </c>
      <c r="J142" s="27">
        <f t="shared" si="14"/>
        <v>-2617</v>
      </c>
      <c r="K142" s="7"/>
      <c r="L142" s="124">
        <f t="shared" si="22"/>
        <v>-0.72376250548213927</v>
      </c>
      <c r="M142" s="27">
        <f t="shared" ca="1" si="15"/>
        <v>2.6319794434296E-5</v>
      </c>
      <c r="N142" s="44"/>
      <c r="O142" s="44"/>
      <c r="P142" s="7"/>
      <c r="Q142" s="28">
        <f t="shared" ca="1" si="16"/>
        <v>2796.5602338365857</v>
      </c>
      <c r="R142" s="27">
        <f t="shared" ca="1" si="17"/>
        <v>-2643.4541737616819</v>
      </c>
      <c r="S142" s="7"/>
      <c r="T142" s="28">
        <f t="shared" ca="1" si="18"/>
        <v>-0.72835673333363637</v>
      </c>
      <c r="U142" s="27">
        <f t="shared" ca="1" si="19"/>
        <v>-0.69134066192162469</v>
      </c>
      <c r="V142" s="7"/>
      <c r="W142" s="28">
        <f t="shared" ca="1" si="20"/>
        <v>-0.71863222338128985</v>
      </c>
      <c r="X142" s="27">
        <f t="shared" ca="1" si="24"/>
        <v>39.211630487124125</v>
      </c>
      <c r="Y142" s="7"/>
      <c r="Z142" s="28">
        <f t="shared" si="23"/>
        <v>39.36599999999973</v>
      </c>
      <c r="AA142" s="27">
        <f t="shared" si="21"/>
        <v>0.68706631334008306</v>
      </c>
      <c r="AB142" s="7"/>
      <c r="AC142" s="28">
        <f t="shared" ca="1" si="13"/>
        <v>-0.15436951287560419</v>
      </c>
      <c r="AD142" s="27"/>
      <c r="AE142" s="7"/>
    </row>
    <row r="143" spans="1:31" s="26" customFormat="1" x14ac:dyDescent="0.25">
      <c r="A143" s="26">
        <v>58</v>
      </c>
      <c r="B143" s="26">
        <v>-608</v>
      </c>
      <c r="C143" s="26">
        <v>14368</v>
      </c>
      <c r="D143" s="26">
        <v>11666</v>
      </c>
      <c r="E143" s="26">
        <v>11855</v>
      </c>
      <c r="F143" s="26">
        <v>14536</v>
      </c>
      <c r="G143" s="27"/>
      <c r="H143" s="7"/>
      <c r="I143" s="28">
        <f t="shared" si="14"/>
        <v>2513</v>
      </c>
      <c r="J143" s="27">
        <f t="shared" si="14"/>
        <v>-2870</v>
      </c>
      <c r="K143" s="7"/>
      <c r="L143" s="124">
        <f t="shared" si="22"/>
        <v>-0.65466165733726489</v>
      </c>
      <c r="M143" s="27">
        <f t="shared" ca="1" si="15"/>
        <v>3.5911612135900409E-5</v>
      </c>
      <c r="N143" s="44"/>
      <c r="O143" s="44"/>
      <c r="P143" s="7"/>
      <c r="Q143" s="28">
        <f t="shared" ca="1" si="16"/>
        <v>2531.5602338365857</v>
      </c>
      <c r="R143" s="27">
        <f t="shared" ca="1" si="17"/>
        <v>-2896.4541737616819</v>
      </c>
      <c r="S143" s="7"/>
      <c r="T143" s="28">
        <f t="shared" ca="1" si="18"/>
        <v>-0.65933818261620081</v>
      </c>
      <c r="U143" s="27">
        <f t="shared" ca="1" si="19"/>
        <v>-0.75750756929693663</v>
      </c>
      <c r="V143" s="7"/>
      <c r="W143" s="28">
        <f t="shared" ca="1" si="20"/>
        <v>-0.64866902751923838</v>
      </c>
      <c r="X143" s="27">
        <f t="shared" ca="1" si="24"/>
        <v>33.676858249277188</v>
      </c>
      <c r="Y143" s="7"/>
      <c r="Z143" s="28">
        <f t="shared" si="23"/>
        <v>33.893999999999728</v>
      </c>
      <c r="AA143" s="27">
        <f t="shared" si="21"/>
        <v>0.59156189667095327</v>
      </c>
      <c r="AB143" s="7"/>
      <c r="AC143" s="28">
        <f t="shared" ca="1" si="13"/>
        <v>-0.21714175072253994</v>
      </c>
      <c r="AD143" s="27"/>
      <c r="AE143" s="7"/>
    </row>
    <row r="144" spans="1:31" s="26" customFormat="1" x14ac:dyDescent="0.25">
      <c r="A144" s="26">
        <v>59</v>
      </c>
      <c r="B144" s="26">
        <v>-618</v>
      </c>
      <c r="C144" s="26">
        <v>14209</v>
      </c>
      <c r="D144" s="26">
        <v>11544</v>
      </c>
      <c r="E144" s="26">
        <v>11990</v>
      </c>
      <c r="F144" s="26">
        <v>14640</v>
      </c>
      <c r="G144" s="27"/>
      <c r="H144" s="7"/>
      <c r="I144" s="28">
        <f t="shared" si="14"/>
        <v>2219</v>
      </c>
      <c r="J144" s="27">
        <f t="shared" si="14"/>
        <v>-3096</v>
      </c>
      <c r="K144" s="7"/>
      <c r="L144" s="124">
        <f t="shared" si="22"/>
        <v>-0.57831335145382978</v>
      </c>
      <c r="M144" s="27">
        <f t="shared" ca="1" si="15"/>
        <v>4.9860254813419002E-5</v>
      </c>
      <c r="N144" s="44"/>
      <c r="O144" s="44"/>
      <c r="P144" s="7"/>
      <c r="Q144" s="28">
        <f t="shared" ca="1" si="16"/>
        <v>2237.5602338365857</v>
      </c>
      <c r="R144" s="27">
        <f t="shared" ca="1" si="17"/>
        <v>-3122.4541737616819</v>
      </c>
      <c r="S144" s="7"/>
      <c r="T144" s="28">
        <f t="shared" ca="1" si="18"/>
        <v>-0.58276665842402708</v>
      </c>
      <c r="U144" s="27">
        <f t="shared" ca="1" si="19"/>
        <v>-0.81661318616183975</v>
      </c>
      <c r="V144" s="7"/>
      <c r="W144" s="28">
        <f t="shared" ca="1" si="20"/>
        <v>-0.57125217203298095</v>
      </c>
      <c r="X144" s="27">
        <f t="shared" ca="1" si="24"/>
        <v>28.077007745810192</v>
      </c>
      <c r="Y144" s="7"/>
      <c r="Z144" s="28">
        <f t="shared" si="23"/>
        <v>28.331999999999731</v>
      </c>
      <c r="AA144" s="27">
        <f t="shared" si="21"/>
        <v>0.49448668367502879</v>
      </c>
      <c r="AB144" s="7"/>
      <c r="AC144" s="28">
        <f t="shared" ca="1" si="13"/>
        <v>-0.25499225418953841</v>
      </c>
      <c r="AD144" s="27"/>
      <c r="AE144" s="7"/>
    </row>
    <row r="145" spans="1:31" s="26" customFormat="1" x14ac:dyDescent="0.25">
      <c r="A145" s="26">
        <v>60</v>
      </c>
      <c r="B145" s="26">
        <v>-623</v>
      </c>
      <c r="C145" s="26">
        <v>14061</v>
      </c>
      <c r="D145" s="26">
        <v>11446</v>
      </c>
      <c r="E145" s="26">
        <v>12152</v>
      </c>
      <c r="F145" s="26">
        <v>14747</v>
      </c>
      <c r="G145" s="27"/>
      <c r="H145" s="7"/>
      <c r="I145" s="28">
        <f t="shared" si="14"/>
        <v>1909</v>
      </c>
      <c r="J145" s="27">
        <f t="shared" si="14"/>
        <v>-3301</v>
      </c>
      <c r="K145" s="7"/>
      <c r="L145" s="124">
        <f t="shared" si="22"/>
        <v>-0.49583763325404701</v>
      </c>
      <c r="M145" s="27">
        <f t="shared" ca="1" si="15"/>
        <v>3.7113182014060096E-5</v>
      </c>
      <c r="N145" s="44"/>
      <c r="O145" s="44"/>
      <c r="P145" s="7"/>
      <c r="Q145" s="28">
        <f t="shared" ca="1" si="16"/>
        <v>1927.5602338365859</v>
      </c>
      <c r="R145" s="27">
        <f t="shared" ca="1" si="17"/>
        <v>-3327.4541737616819</v>
      </c>
      <c r="S145" s="7"/>
      <c r="T145" s="28">
        <f t="shared" ca="1" si="18"/>
        <v>-0.5020279764526876</v>
      </c>
      <c r="U145" s="27">
        <f t="shared" ca="1" si="19"/>
        <v>-0.8702266881853139</v>
      </c>
      <c r="V145" s="7"/>
      <c r="W145" s="28">
        <f t="shared" ca="1" si="20"/>
        <v>-0.48974557432343413</v>
      </c>
      <c r="X145" s="27">
        <f t="shared" ca="1" si="24"/>
        <v>22.472655566665139</v>
      </c>
      <c r="Y145" s="7"/>
      <c r="Z145" s="28">
        <f t="shared" si="23"/>
        <v>22.724999999999731</v>
      </c>
      <c r="AA145" s="27">
        <f t="shared" si="21"/>
        <v>0.39662607251570664</v>
      </c>
      <c r="AB145" s="7"/>
      <c r="AC145" s="28">
        <f t="shared" ca="1" si="13"/>
        <v>-0.25234443333459211</v>
      </c>
      <c r="AD145" s="27"/>
      <c r="AE145" s="7"/>
    </row>
    <row r="146" spans="1:31" s="26" customFormat="1" x14ac:dyDescent="0.25">
      <c r="A146" s="26">
        <v>61</v>
      </c>
      <c r="B146" s="26">
        <v>-635</v>
      </c>
      <c r="C146" s="26">
        <v>13887</v>
      </c>
      <c r="D146" s="26">
        <v>11363</v>
      </c>
      <c r="E146" s="26">
        <v>12320</v>
      </c>
      <c r="F146" s="26">
        <v>14837</v>
      </c>
      <c r="G146" s="27"/>
      <c r="H146" s="7"/>
      <c r="I146" s="28">
        <f t="shared" si="14"/>
        <v>1567</v>
      </c>
      <c r="J146" s="27">
        <f t="shared" si="14"/>
        <v>-3474</v>
      </c>
      <c r="K146" s="7"/>
      <c r="L146" s="124">
        <f t="shared" si="22"/>
        <v>-0.4068960806410582</v>
      </c>
      <c r="M146" s="27">
        <f t="shared" ca="1" si="15"/>
        <v>4.7247095776076086E-5</v>
      </c>
      <c r="N146" s="44"/>
      <c r="O146" s="44"/>
      <c r="P146" s="7"/>
      <c r="Q146" s="28">
        <f t="shared" ca="1" si="16"/>
        <v>1585.5602338365859</v>
      </c>
      <c r="R146" s="27">
        <f t="shared" ca="1" si="17"/>
        <v>-3500.4541737616819</v>
      </c>
      <c r="S146" s="7"/>
      <c r="T146" s="28">
        <f t="shared" ca="1" si="18"/>
        <v>-0.41295497892301614</v>
      </c>
      <c r="U146" s="27">
        <f t="shared" ca="1" si="19"/>
        <v>-0.91547125330756285</v>
      </c>
      <c r="V146" s="7"/>
      <c r="W146" s="28">
        <f t="shared" ca="1" si="20"/>
        <v>-0.4000224283530765</v>
      </c>
      <c r="X146" s="27">
        <f t="shared" ca="1" si="24"/>
        <v>16.706050872355036</v>
      </c>
      <c r="Y146" s="7"/>
      <c r="Z146" s="28">
        <f t="shared" si="23"/>
        <v>17.009999999999732</v>
      </c>
      <c r="AA146" s="27">
        <f t="shared" si="21"/>
        <v>0.29688050576423081</v>
      </c>
      <c r="AB146" s="7"/>
      <c r="AC146" s="28">
        <f t="shared" ca="1" si="13"/>
        <v>-0.30394912764469595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13716</v>
      </c>
      <c r="D147" s="26">
        <v>11296</v>
      </c>
      <c r="E147" s="26">
        <v>12503</v>
      </c>
      <c r="F147" s="26">
        <v>14910</v>
      </c>
      <c r="G147" s="27"/>
      <c r="H147" s="7"/>
      <c r="I147" s="28">
        <f t="shared" si="14"/>
        <v>1213</v>
      </c>
      <c r="J147" s="27">
        <f t="shared" si="14"/>
        <v>-3614</v>
      </c>
      <c r="K147" s="7"/>
      <c r="L147" s="124">
        <f t="shared" si="22"/>
        <v>-0.31420786569096576</v>
      </c>
      <c r="M147" s="27">
        <f t="shared" ca="1" si="15"/>
        <v>4.7775120486604373E-5</v>
      </c>
      <c r="N147" s="44"/>
      <c r="O147" s="44"/>
      <c r="P147" s="7"/>
      <c r="Q147" s="28">
        <f t="shared" ca="1" si="16"/>
        <v>1231.5602338365859</v>
      </c>
      <c r="R147" s="27">
        <f t="shared" ca="1" si="17"/>
        <v>-3640.4541737616819</v>
      </c>
      <c r="S147" s="7"/>
      <c r="T147" s="28">
        <f t="shared" ca="1" si="18"/>
        <v>-0.32075661305897024</v>
      </c>
      <c r="U147" s="27">
        <f t="shared" ca="1" si="19"/>
        <v>-0.95208535225042323</v>
      </c>
      <c r="V147" s="7"/>
      <c r="W147" s="28">
        <f t="shared" ca="1" si="20"/>
        <v>-0.30729591079480184</v>
      </c>
      <c r="X147" s="27">
        <f t="shared" ca="1" si="24"/>
        <v>10.990796471995793</v>
      </c>
      <c r="Y147" s="7"/>
      <c r="Z147" s="28">
        <f t="shared" si="23"/>
        <v>11.312999999999732</v>
      </c>
      <c r="AA147" s="27">
        <f t="shared" si="21"/>
        <v>0.19744909827811385</v>
      </c>
      <c r="AB147" s="7"/>
      <c r="AC147" s="28">
        <f t="shared" ca="1" si="13"/>
        <v>-0.32220352800393925</v>
      </c>
      <c r="AD147" s="27"/>
      <c r="AE147" s="7"/>
    </row>
    <row r="148" spans="1:31" s="26" customFormat="1" x14ac:dyDescent="0.25">
      <c r="A148" s="26">
        <v>63</v>
      </c>
      <c r="B148" s="26">
        <v>-631</v>
      </c>
      <c r="C148" s="26">
        <v>13533</v>
      </c>
      <c r="D148" s="26">
        <v>11247</v>
      </c>
      <c r="E148" s="26">
        <v>12685</v>
      </c>
      <c r="F148" s="26">
        <v>14961</v>
      </c>
      <c r="G148" s="27"/>
      <c r="H148" s="7"/>
      <c r="I148" s="28">
        <f t="shared" si="14"/>
        <v>848</v>
      </c>
      <c r="J148" s="27">
        <f t="shared" si="14"/>
        <v>-3714</v>
      </c>
      <c r="K148" s="7"/>
      <c r="L148" s="124">
        <f t="shared" si="22"/>
        <v>-0.21872232361883917</v>
      </c>
      <c r="M148" s="27">
        <f t="shared" ca="1" si="15"/>
        <v>4.7195303228929926E-5</v>
      </c>
      <c r="N148" s="44"/>
      <c r="O148" s="44"/>
      <c r="P148" s="7"/>
      <c r="Q148" s="28">
        <f t="shared" ca="1" si="16"/>
        <v>866.56023383658589</v>
      </c>
      <c r="R148" s="27">
        <f t="shared" ca="1" si="17"/>
        <v>-3740.4541737616819</v>
      </c>
      <c r="S148" s="7"/>
      <c r="T148" s="28">
        <f t="shared" ca="1" si="18"/>
        <v>-0.22569332622174776</v>
      </c>
      <c r="U148" s="27">
        <f t="shared" ca="1" si="19"/>
        <v>-0.97823828006675206</v>
      </c>
      <c r="V148" s="7"/>
      <c r="W148" s="28">
        <f t="shared" ca="1" si="20"/>
        <v>-0.211852439833146</v>
      </c>
      <c r="X148" s="27">
        <f t="shared" ca="1" si="24"/>
        <v>5.3223203195943825</v>
      </c>
      <c r="Y148" s="7"/>
      <c r="Z148" s="28">
        <f t="shared" si="23"/>
        <v>5.633999999999733</v>
      </c>
      <c r="AA148" s="27">
        <f t="shared" si="21"/>
        <v>9.8331850057355868E-2</v>
      </c>
      <c r="AB148" s="7"/>
      <c r="AC148" s="28">
        <f t="shared" ref="AC148:AC149" ca="1" si="25">X148-Z148</f>
        <v>-0.31167968040535055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13339</v>
      </c>
      <c r="D149" s="26">
        <v>11220</v>
      </c>
      <c r="E149" s="26">
        <v>12867</v>
      </c>
      <c r="F149" s="26">
        <v>14995</v>
      </c>
      <c r="G149" s="27"/>
      <c r="H149" s="7"/>
      <c r="I149" s="28">
        <f t="shared" ref="I149:J149" si="26">C149-E149</f>
        <v>472</v>
      </c>
      <c r="J149" s="27">
        <f t="shared" si="26"/>
        <v>-3775</v>
      </c>
      <c r="K149" s="7"/>
      <c r="L149" s="124">
        <f t="shared" si="22"/>
        <v>-0.12108976197313302</v>
      </c>
      <c r="M149" s="27">
        <f t="shared" ref="M149" ca="1" si="27">(W149-L149)^2</f>
        <v>5.4781504830297529E-5</v>
      </c>
      <c r="N149" s="44"/>
      <c r="O149" s="44"/>
      <c r="P149" s="7"/>
      <c r="Q149" s="28">
        <f t="shared" ref="Q149" ca="1" si="28">I149-$J$4</f>
        <v>490.56023383658584</v>
      </c>
      <c r="R149" s="27">
        <f t="shared" ref="R149" ca="1" si="29">J149-$J$3</f>
        <v>-3801.4541737616819</v>
      </c>
      <c r="S149" s="7"/>
      <c r="T149" s="28">
        <f t="shared" ref="T149" ca="1" si="30">Q149/$J$7</f>
        <v>-0.12776511841134872</v>
      </c>
      <c r="U149" s="27">
        <f t="shared" ref="U149" ca="1" si="31">R149/$J$6</f>
        <v>-0.99419156603471259</v>
      </c>
      <c r="V149" s="7"/>
      <c r="W149" s="28">
        <f t="shared" ref="W149" ca="1" si="32">(T149-U149*SIN(-$J$11*PI()/180))/(COS(-$J$11*PI()/180))</f>
        <v>-0.11368830908668583</v>
      </c>
      <c r="X149" s="27">
        <f ca="1">IF(MOD(ATAN2(U149,W149)*180/PI()-$J$9+360,360)&gt;5,MOD(ATAN2(U149,W149)*180/PI()-$J$9+360,360)-360,MOD(ATAN2(U149,W149)*180/PI()-$J$9+360,360))</f>
        <v>-0.37367332923372487</v>
      </c>
      <c r="Y149" s="7"/>
      <c r="Z149" s="28">
        <f t="shared" si="23"/>
        <v>-4.5000000000266382E-2</v>
      </c>
      <c r="AA149" s="27">
        <f t="shared" ref="AA149" si="33">Z149*PI()/180</f>
        <v>-7.8539816340209749E-4</v>
      </c>
      <c r="AB149" s="7"/>
      <c r="AC149" s="28">
        <f t="shared" ca="1" si="25"/>
        <v>-0.32867332923345849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39964</v>
      </c>
    </row>
    <row r="155" spans="1:31" x14ac:dyDescent="0.25">
      <c r="A155" t="s">
        <v>177</v>
      </c>
      <c r="B155">
        <v>39964</v>
      </c>
    </row>
    <row r="156" spans="1:31" x14ac:dyDescent="0.25">
      <c r="A156" s="31" t="s">
        <v>188</v>
      </c>
      <c r="B156" s="31">
        <v>-39969</v>
      </c>
    </row>
    <row r="157" spans="1:31" x14ac:dyDescent="0.25">
      <c r="A157" t="s">
        <v>183</v>
      </c>
      <c r="B157">
        <v>-39969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26.454173761681872</v>
      </c>
      <c r="L3" s="102" t="s">
        <v>1</v>
      </c>
      <c r="M3" s="103">
        <v>1.0006145897735428</v>
      </c>
      <c r="N3" s="104" t="s">
        <v>18</v>
      </c>
      <c r="O3" s="102">
        <v>0.99766486867957116</v>
      </c>
      <c r="Q3" s="101" t="s">
        <v>194</v>
      </c>
      <c r="R3" s="101">
        <f ca="1">MAX(AC21:AC149)</f>
        <v>0.29499120943415846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-18.560233836585862</v>
      </c>
      <c r="L4" s="104" t="s">
        <v>5</v>
      </c>
      <c r="M4" s="106">
        <v>359.98947004769286</v>
      </c>
      <c r="N4" s="104" t="s">
        <v>21</v>
      </c>
      <c r="O4" s="104">
        <v>359.9099551933968</v>
      </c>
      <c r="Q4" s="105" t="s">
        <v>195</v>
      </c>
      <c r="R4" s="105">
        <f ca="1">MIN(AC21:AC149)</f>
        <v>-0.34329256494271476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-173.32290579761636</v>
      </c>
      <c r="N5" s="107" t="s">
        <v>24</v>
      </c>
      <c r="O5" s="107">
        <v>-173.32012512358926</v>
      </c>
      <c r="Q5" s="8"/>
      <c r="R5" s="8"/>
      <c r="T5" s="45" t="s">
        <v>55</v>
      </c>
      <c r="U5" s="47">
        <v>3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3823.6636717042443</v>
      </c>
      <c r="L6" s="107" t="s">
        <v>12</v>
      </c>
      <c r="M6" s="108">
        <v>-9.1330769169400473E-4</v>
      </c>
      <c r="N6" s="107" t="s">
        <v>26</v>
      </c>
      <c r="O6" s="107">
        <v>-6.8355749666882456E-4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-3839.5474440621024</v>
      </c>
      <c r="L7" s="109" t="s">
        <v>15</v>
      </c>
      <c r="M7" s="110">
        <f ca="1">SUM(M20:M84)</f>
        <v>1.8473751767624058E-4</v>
      </c>
      <c r="N7" s="109" t="s">
        <v>15</v>
      </c>
      <c r="O7" s="89">
        <f ca="1">SUM(M85:M149)</f>
        <v>1.8088623947523159E-4</v>
      </c>
      <c r="Q7" s="101" t="s">
        <v>194</v>
      </c>
      <c r="R7" s="101">
        <f ca="1">MAX(AD21:AD83)</f>
        <v>0.10445472161185876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-8.4633892813482881E-2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-173.10274671716743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-172.29080780571238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-0.81193891145505859</v>
      </c>
      <c r="L11" s="113" t="s">
        <v>208</v>
      </c>
      <c r="M11" s="114">
        <f>(M6+O6)/2</f>
        <v>-7.9843259418141464E-4</v>
      </c>
      <c r="N11" s="115"/>
      <c r="O11" s="115"/>
      <c r="Q11" s="101" t="s">
        <v>194</v>
      </c>
      <c r="R11" s="101">
        <f ca="1">MAX(W20:W149)</f>
        <v>0.9965153503623092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0.99913972922655692</v>
      </c>
      <c r="N12" s="118"/>
      <c r="O12" s="118"/>
      <c r="Q12" s="105" t="s">
        <v>195</v>
      </c>
      <c r="R12" s="105">
        <f ca="1">MIN(W20:W149)</f>
        <v>-1.0030737320896004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-173.32151546060282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13405</v>
      </c>
      <c r="D20" s="26">
        <v>11263</v>
      </c>
      <c r="E20" s="26">
        <v>12910</v>
      </c>
      <c r="F20" s="26">
        <v>15048</v>
      </c>
      <c r="G20" s="27"/>
      <c r="H20" s="7"/>
      <c r="I20" s="28">
        <f>C20-E20</f>
        <v>495</v>
      </c>
      <c r="J20" s="27">
        <f>D20-F20</f>
        <v>-3785</v>
      </c>
      <c r="K20" s="7"/>
      <c r="L20" s="124">
        <f>$M$3*SIN(2*PI()/$M$4*($Z20+$M$5))+$M$6</f>
        <v>-0.11717050540262199</v>
      </c>
      <c r="M20" s="27">
        <f ca="1">(W20-L20)^2</f>
        <v>6.1089583420126328E-6</v>
      </c>
      <c r="N20" s="44"/>
      <c r="O20" s="44"/>
      <c r="P20" s="7"/>
      <c r="Q20" s="28">
        <f ca="1">I20-$J$4</f>
        <v>513.56023383658589</v>
      </c>
      <c r="R20" s="27">
        <f ca="1">J20-$J$3</f>
        <v>-3811.4541737616819</v>
      </c>
      <c r="S20" s="7"/>
      <c r="T20" s="28">
        <f ca="1">Q20/$J$7</f>
        <v>-0.13375540771889974</v>
      </c>
      <c r="U20" s="27">
        <f ca="1">R20/$J$6</f>
        <v>-0.99680685881634545</v>
      </c>
      <c r="V20" s="7"/>
      <c r="W20" s="28">
        <f ca="1">(T20-U20*SIN(-$J$11*PI()/180))/(COS(-$J$11*PI()/180))</f>
        <v>-0.11964213610764501</v>
      </c>
      <c r="X20" s="27">
        <f ca="1">IF(MOD(ATAN2(U20,W20)*180/PI()-$J$9+360,360)&gt;5,MOD(ATAN2(U20,W20)*180/PI()-$J$9+360,360)-360,MOD(ATAN2(U20,W20)*180/PI()-$J$9+360,360))</f>
        <v>-5.3045551896275356E-2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-5.3045551896275356E-2</v>
      </c>
      <c r="AD20" s="27">
        <f ca="1">INDIRECT("AC"&amp;AE20)-AC20</f>
        <v>-0.23159208961077571</v>
      </c>
      <c r="AE20" s="7">
        <v>149</v>
      </c>
    </row>
    <row r="21" spans="1:31" s="26" customFormat="1" x14ac:dyDescent="0.25">
      <c r="A21" s="26">
        <v>1</v>
      </c>
      <c r="B21" s="26">
        <v>660</v>
      </c>
      <c r="C21" s="26">
        <v>13592</v>
      </c>
      <c r="D21" s="26">
        <v>11291</v>
      </c>
      <c r="E21" s="26">
        <v>12715</v>
      </c>
      <c r="F21" s="26">
        <v>15012</v>
      </c>
      <c r="G21" s="27"/>
      <c r="H21" s="7"/>
      <c r="I21" s="28">
        <f t="shared" ref="I21:J84" si="1">C21-E21</f>
        <v>877</v>
      </c>
      <c r="J21" s="27">
        <f t="shared" si="1"/>
        <v>-3721</v>
      </c>
      <c r="K21" s="7"/>
      <c r="L21" s="124">
        <f t="shared" ref="L21:L84" si="2">$M$3*SIN(2*PI()/$M$4*($Z21+$M$5))+$M$6</f>
        <v>-0.21939851073097727</v>
      </c>
      <c r="M21" s="27">
        <f t="shared" ref="M21:M84" ca="1" si="3">(W21-L21)^2</f>
        <v>3.3429168038611481E-10</v>
      </c>
      <c r="N21" s="44"/>
      <c r="O21" s="44"/>
      <c r="P21" s="7"/>
      <c r="Q21" s="28">
        <f t="shared" ref="Q21:Q84" ca="1" si="4">I21-$J$4</f>
        <v>895.56023383658589</v>
      </c>
      <c r="R21" s="27">
        <f t="shared" ref="R21:R84" ca="1" si="5">J21-$J$3</f>
        <v>-3747.4541737616819</v>
      </c>
      <c r="S21" s="7"/>
      <c r="T21" s="28">
        <f t="shared" ref="T21:T84" ca="1" si="6">Q21/$J$7</f>
        <v>-0.233246299696486</v>
      </c>
      <c r="U21" s="27">
        <f t="shared" ref="U21:U84" ca="1" si="7">R21/$J$6</f>
        <v>-0.98006898501389506</v>
      </c>
      <c r="V21" s="7"/>
      <c r="W21" s="28">
        <f t="shared" ref="W21:W84" ca="1" si="8">(T21-U21*SIN(-$J$11*PI()/180))/(COS(-$J$11*PI()/180))</f>
        <v>-0.21938022708581592</v>
      </c>
      <c r="X21" s="27">
        <f ca="1">MOD(ATAN2(U21,W21)*180/PI()-$J$9+360,360)</f>
        <v>5.7199422421322197</v>
      </c>
      <c r="Y21" s="7"/>
      <c r="Z21" s="28">
        <f>360/40000*B21+Z20</f>
        <v>5.9399999999999995</v>
      </c>
      <c r="AA21" s="27">
        <f t="shared" ref="AA21:AA84" si="9">Z21*PI()/180</f>
        <v>0.10367255756846316</v>
      </c>
      <c r="AB21" s="7"/>
      <c r="AC21" s="28">
        <f t="shared" ca="1" si="0"/>
        <v>-0.22005775786777981</v>
      </c>
      <c r="AD21" s="27">
        <f t="shared" ref="AD21:AD83" ca="1" si="10">INDIRECT("AC"&amp;AE21)-AC21</f>
        <v>-8.4633892813482881E-2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13775</v>
      </c>
      <c r="D22" s="26">
        <v>11346</v>
      </c>
      <c r="E22" s="26">
        <v>12534</v>
      </c>
      <c r="F22" s="26">
        <v>14958</v>
      </c>
      <c r="G22" s="27"/>
      <c r="H22" s="7"/>
      <c r="I22" s="28">
        <f t="shared" si="1"/>
        <v>1241</v>
      </c>
      <c r="J22" s="27">
        <f t="shared" si="1"/>
        <v>-3612</v>
      </c>
      <c r="K22" s="7"/>
      <c r="L22" s="124">
        <f t="shared" si="2"/>
        <v>-0.31600003105524815</v>
      </c>
      <c r="M22" s="27">
        <f t="shared" ca="1" si="3"/>
        <v>1.9696693469343594E-6</v>
      </c>
      <c r="N22" s="44"/>
      <c r="O22" s="44"/>
      <c r="P22" s="7"/>
      <c r="Q22" s="28">
        <f t="shared" ca="1" si="4"/>
        <v>1259.5602338365859</v>
      </c>
      <c r="R22" s="27">
        <f t="shared" ca="1" si="5"/>
        <v>-3638.4541737616819</v>
      </c>
      <c r="S22" s="7"/>
      <c r="T22" s="28">
        <f t="shared" ca="1" si="6"/>
        <v>-0.32804913917251055</v>
      </c>
      <c r="U22" s="27">
        <f t="shared" ca="1" si="7"/>
        <v>-0.95156229369409662</v>
      </c>
      <c r="V22" s="7"/>
      <c r="W22" s="28">
        <f t="shared" ca="1" si="8"/>
        <v>-0.31459658196570683</v>
      </c>
      <c r="X22" s="27">
        <f t="shared" ref="X22:X83" ca="1" si="11">MOD(ATAN2(U22,W22)*180/PI()-$J$9+360,360)</f>
        <v>11.397180090084817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-0.28481990991518202</v>
      </c>
      <c r="AD22" s="27">
        <f t="shared" ca="1" si="10"/>
        <v>-1.4472353493189871E-2</v>
      </c>
      <c r="AE22" s="7">
        <v>147</v>
      </c>
    </row>
    <row r="23" spans="1:31" s="26" customFormat="1" x14ac:dyDescent="0.25">
      <c r="A23" s="26">
        <v>3</v>
      </c>
      <c r="B23" s="26">
        <v>618</v>
      </c>
      <c r="C23" s="26">
        <v>13945</v>
      </c>
      <c r="D23" s="26">
        <v>11411</v>
      </c>
      <c r="E23" s="26">
        <v>12360</v>
      </c>
      <c r="F23" s="26">
        <v>14884</v>
      </c>
      <c r="G23" s="27"/>
      <c r="H23" s="7"/>
      <c r="I23" s="28">
        <f t="shared" si="1"/>
        <v>1585</v>
      </c>
      <c r="J23" s="27">
        <f t="shared" si="1"/>
        <v>-3473</v>
      </c>
      <c r="K23" s="7"/>
      <c r="L23" s="124">
        <f t="shared" si="2"/>
        <v>-0.40656778106838032</v>
      </c>
      <c r="M23" s="27">
        <f t="shared" ca="1" si="3"/>
        <v>3.4340651183376533E-6</v>
      </c>
      <c r="N23" s="44"/>
      <c r="O23" s="44"/>
      <c r="P23" s="7"/>
      <c r="Q23" s="28">
        <f t="shared" ca="1" si="4"/>
        <v>1603.5602338365859</v>
      </c>
      <c r="R23" s="27">
        <f t="shared" ca="1" si="5"/>
        <v>-3499.4541737616819</v>
      </c>
      <c r="S23" s="7"/>
      <c r="T23" s="28">
        <f t="shared" ca="1" si="6"/>
        <v>-0.41764303142457776</v>
      </c>
      <c r="U23" s="27">
        <f t="shared" ca="1" si="7"/>
        <v>-0.91520972402939949</v>
      </c>
      <c r="V23" s="7"/>
      <c r="W23" s="28">
        <f t="shared" ca="1" si="8"/>
        <v>-0.4047146579968231</v>
      </c>
      <c r="X23" s="27">
        <f t="shared" ca="1" si="11"/>
        <v>16.958227993891171</v>
      </c>
      <c r="Y23" s="7"/>
      <c r="Z23" s="28">
        <f t="shared" si="12"/>
        <v>17.244</v>
      </c>
      <c r="AA23" s="27">
        <f t="shared" si="9"/>
        <v>0.30096457621390216</v>
      </c>
      <c r="AB23" s="7"/>
      <c r="AC23" s="28">
        <f t="shared" ca="1" si="0"/>
        <v>-0.28577200610882869</v>
      </c>
      <c r="AD23" s="27">
        <f t="shared" ca="1" si="10"/>
        <v>-5.0656678487065676E-2</v>
      </c>
      <c r="AE23" s="7">
        <v>146</v>
      </c>
    </row>
    <row r="24" spans="1:31" s="26" customFormat="1" x14ac:dyDescent="0.25">
      <c r="A24" s="26">
        <v>4</v>
      </c>
      <c r="B24" s="26">
        <v>619</v>
      </c>
      <c r="C24" s="26">
        <v>14106</v>
      </c>
      <c r="D24" s="26">
        <v>11488</v>
      </c>
      <c r="E24" s="26">
        <v>12191</v>
      </c>
      <c r="F24" s="26">
        <v>14797</v>
      </c>
      <c r="G24" s="27"/>
      <c r="H24" s="7"/>
      <c r="I24" s="28">
        <f t="shared" si="1"/>
        <v>1915</v>
      </c>
      <c r="J24" s="27">
        <f t="shared" si="1"/>
        <v>-3309</v>
      </c>
      <c r="K24" s="7"/>
      <c r="L24" s="124">
        <f t="shared" si="2"/>
        <v>-0.49345241044477156</v>
      </c>
      <c r="M24" s="27">
        <f t="shared" ca="1" si="3"/>
        <v>4.7247373040611817E-6</v>
      </c>
      <c r="N24" s="44"/>
      <c r="O24" s="44"/>
      <c r="P24" s="7"/>
      <c r="Q24" s="28">
        <f t="shared" ca="1" si="4"/>
        <v>1933.5602338365859</v>
      </c>
      <c r="R24" s="27">
        <f t="shared" ca="1" si="5"/>
        <v>-3335.4541737616819</v>
      </c>
      <c r="S24" s="7"/>
      <c r="T24" s="28">
        <f t="shared" ca="1" si="6"/>
        <v>-0.50359066061987479</v>
      </c>
      <c r="U24" s="27">
        <f t="shared" ca="1" si="7"/>
        <v>-0.87231892241062026</v>
      </c>
      <c r="V24" s="7"/>
      <c r="W24" s="28">
        <f t="shared" ca="1" si="8"/>
        <v>-0.49127876435948969</v>
      </c>
      <c r="X24" s="27">
        <f t="shared" ca="1" si="11"/>
        <v>22.4903970968046</v>
      </c>
      <c r="Y24" s="7"/>
      <c r="Z24" s="28">
        <f t="shared" si="12"/>
        <v>22.814999999999998</v>
      </c>
      <c r="AA24" s="27">
        <f t="shared" si="9"/>
        <v>0.39819686884250621</v>
      </c>
      <c r="AB24" s="7"/>
      <c r="AC24" s="28">
        <f t="shared" ca="1" si="0"/>
        <v>-0.32460290319539808</v>
      </c>
      <c r="AD24" s="27">
        <f t="shared" ca="1" si="10"/>
        <v>6.4006429677863963E-2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14274</v>
      </c>
      <c r="D25" s="26">
        <v>11596</v>
      </c>
      <c r="E25" s="26">
        <v>12047</v>
      </c>
      <c r="F25" s="26">
        <v>14706</v>
      </c>
      <c r="G25" s="27"/>
      <c r="H25" s="7"/>
      <c r="I25" s="28">
        <f t="shared" si="1"/>
        <v>2227</v>
      </c>
      <c r="J25" s="27">
        <f t="shared" si="1"/>
        <v>-3110</v>
      </c>
      <c r="K25" s="7"/>
      <c r="L25" s="124">
        <f t="shared" si="2"/>
        <v>-0.57452537766099898</v>
      </c>
      <c r="M25" s="27">
        <f t="shared" ca="1" si="3"/>
        <v>1.5408426992195843E-6</v>
      </c>
      <c r="N25" s="44"/>
      <c r="O25" s="44"/>
      <c r="P25" s="7"/>
      <c r="Q25" s="28">
        <f t="shared" ca="1" si="4"/>
        <v>2245.5602338365857</v>
      </c>
      <c r="R25" s="27">
        <f t="shared" ca="1" si="5"/>
        <v>-3136.4541737616819</v>
      </c>
      <c r="S25" s="7"/>
      <c r="T25" s="28">
        <f t="shared" ca="1" si="6"/>
        <v>-0.58485023731361008</v>
      </c>
      <c r="U25" s="27">
        <f t="shared" ca="1" si="7"/>
        <v>-0.82027459605612585</v>
      </c>
      <c r="V25" s="7"/>
      <c r="W25" s="28">
        <f t="shared" ca="1" si="8"/>
        <v>-0.5732840708096445</v>
      </c>
      <c r="X25" s="27">
        <f t="shared" ca="1" si="11"/>
        <v>28.052171893544596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-0.2528281064554001</v>
      </c>
      <c r="AD25" s="27">
        <f t="shared" ca="1" si="10"/>
        <v>2.043723891371485E-2</v>
      </c>
      <c r="AE25" s="7">
        <v>144</v>
      </c>
    </row>
    <row r="26" spans="1:31" s="26" customFormat="1" x14ac:dyDescent="0.25">
      <c r="A26" s="26">
        <v>6</v>
      </c>
      <c r="B26" s="26">
        <v>625</v>
      </c>
      <c r="C26" s="26">
        <v>14416</v>
      </c>
      <c r="D26" s="26">
        <v>11706</v>
      </c>
      <c r="E26" s="26">
        <v>11893</v>
      </c>
      <c r="F26" s="26">
        <v>14581</v>
      </c>
      <c r="G26" s="27"/>
      <c r="H26" s="7"/>
      <c r="I26" s="28">
        <f t="shared" si="1"/>
        <v>2523</v>
      </c>
      <c r="J26" s="27">
        <f t="shared" si="1"/>
        <v>-2875</v>
      </c>
      <c r="K26" s="7"/>
      <c r="L26" s="124">
        <f t="shared" si="2"/>
        <v>-0.65212748656997133</v>
      </c>
      <c r="M26" s="27">
        <f t="shared" ca="1" si="3"/>
        <v>7.6083020176612696E-7</v>
      </c>
      <c r="N26" s="44"/>
      <c r="O26" s="44"/>
      <c r="P26" s="7"/>
      <c r="Q26" s="28">
        <f t="shared" ca="1" si="4"/>
        <v>2541.5602338365857</v>
      </c>
      <c r="R26" s="27">
        <f t="shared" ca="1" si="5"/>
        <v>-2901.4541737616819</v>
      </c>
      <c r="S26" s="7"/>
      <c r="T26" s="28">
        <f t="shared" ca="1" si="6"/>
        <v>-0.66194265622817949</v>
      </c>
      <c r="U26" s="27">
        <f t="shared" ca="1" si="7"/>
        <v>-0.75881521568775301</v>
      </c>
      <c r="V26" s="7"/>
      <c r="W26" s="28">
        <f t="shared" ca="1" si="8"/>
        <v>-0.65125523075785763</v>
      </c>
      <c r="X26" s="27">
        <f t="shared" ca="1" si="11"/>
        <v>33.740679637507867</v>
      </c>
      <c r="Y26" s="7"/>
      <c r="Z26" s="28">
        <f t="shared" si="12"/>
        <v>33.929999999999993</v>
      </c>
      <c r="AA26" s="27">
        <f t="shared" si="9"/>
        <v>0.59219021520167592</v>
      </c>
      <c r="AB26" s="7"/>
      <c r="AC26" s="28">
        <f t="shared" ca="1" si="0"/>
        <v>-0.18932036249212558</v>
      </c>
      <c r="AD26" s="27">
        <f t="shared" ca="1" si="10"/>
        <v>-2.3474906707519949E-2</v>
      </c>
      <c r="AE26" s="7">
        <v>143</v>
      </c>
    </row>
    <row r="27" spans="1:31" s="26" customFormat="1" x14ac:dyDescent="0.25">
      <c r="A27" s="26">
        <v>7</v>
      </c>
      <c r="B27" s="26">
        <v>626</v>
      </c>
      <c r="C27" s="26">
        <v>14549</v>
      </c>
      <c r="D27" s="26">
        <v>11838</v>
      </c>
      <c r="E27" s="26">
        <v>11760</v>
      </c>
      <c r="F27" s="26">
        <v>14449</v>
      </c>
      <c r="G27" s="27"/>
      <c r="H27" s="7"/>
      <c r="I27" s="28">
        <f t="shared" si="1"/>
        <v>2789</v>
      </c>
      <c r="J27" s="27">
        <f t="shared" si="1"/>
        <v>-2611</v>
      </c>
      <c r="K27" s="7"/>
      <c r="L27" s="124">
        <f t="shared" si="2"/>
        <v>-0.72356640721012533</v>
      </c>
      <c r="M27" s="27">
        <f t="shared" ca="1" si="3"/>
        <v>4.1891318559012781E-6</v>
      </c>
      <c r="N27" s="44"/>
      <c r="O27" s="44"/>
      <c r="P27" s="7"/>
      <c r="Q27" s="28">
        <f t="shared" ca="1" si="4"/>
        <v>2807.5602338365857</v>
      </c>
      <c r="R27" s="27">
        <f t="shared" ca="1" si="5"/>
        <v>-2637.4541737616819</v>
      </c>
      <c r="S27" s="7"/>
      <c r="T27" s="28">
        <f t="shared" ca="1" si="6"/>
        <v>-0.73122165430681285</v>
      </c>
      <c r="U27" s="27">
        <f t="shared" ca="1" si="7"/>
        <v>-0.68977148625264495</v>
      </c>
      <c r="V27" s="7"/>
      <c r="W27" s="28">
        <f t="shared" ca="1" si="8"/>
        <v>-0.72151967033013775</v>
      </c>
      <c r="X27" s="27">
        <f t="shared" ca="1" si="11"/>
        <v>39.391446210841991</v>
      </c>
      <c r="Y27" s="7"/>
      <c r="Z27" s="28">
        <f t="shared" si="12"/>
        <v>39.563999999999993</v>
      </c>
      <c r="AA27" s="27">
        <f t="shared" si="9"/>
        <v>0.69052206525903637</v>
      </c>
      <c r="AB27" s="7"/>
      <c r="AC27" s="28">
        <f t="shared" ca="1" si="0"/>
        <v>-0.17255378915800179</v>
      </c>
      <c r="AD27" s="27">
        <f t="shared" ca="1" si="10"/>
        <v>-2.9402057801490855E-3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14671</v>
      </c>
      <c r="D28" s="26">
        <v>11973</v>
      </c>
      <c r="E28" s="26">
        <v>11634</v>
      </c>
      <c r="F28" s="26">
        <v>14303</v>
      </c>
      <c r="G28" s="27"/>
      <c r="H28" s="7"/>
      <c r="I28" s="28">
        <f t="shared" si="1"/>
        <v>3037</v>
      </c>
      <c r="J28" s="27">
        <f t="shared" si="1"/>
        <v>-2330</v>
      </c>
      <c r="K28" s="7"/>
      <c r="L28" s="124">
        <f t="shared" si="2"/>
        <v>-0.7881201432478756</v>
      </c>
      <c r="M28" s="27">
        <f t="shared" ca="1" si="3"/>
        <v>9.2457479397358978E-7</v>
      </c>
      <c r="N28" s="44"/>
      <c r="O28" s="44"/>
      <c r="P28" s="7"/>
      <c r="Q28" s="28">
        <f t="shared" ca="1" si="4"/>
        <v>3055.5602338365857</v>
      </c>
      <c r="R28" s="27">
        <f t="shared" ca="1" si="5"/>
        <v>-2356.4541737616819</v>
      </c>
      <c r="S28" s="7"/>
      <c r="T28" s="28">
        <f t="shared" ca="1" si="6"/>
        <v>-0.79581259988388464</v>
      </c>
      <c r="U28" s="27">
        <f t="shared" ca="1" si="7"/>
        <v>-0.61628175908876082</v>
      </c>
      <c r="V28" s="7"/>
      <c r="W28" s="28">
        <f t="shared" ca="1" si="8"/>
        <v>-0.78715859512428865</v>
      </c>
      <c r="X28" s="27">
        <f t="shared" ca="1" si="11"/>
        <v>45.044664571574685</v>
      </c>
      <c r="Y28" s="7"/>
      <c r="Z28" s="28">
        <f t="shared" si="12"/>
        <v>45.206999999999994</v>
      </c>
      <c r="AA28" s="27">
        <f t="shared" si="9"/>
        <v>0.78901099494907645</v>
      </c>
      <c r="AB28" s="7"/>
      <c r="AC28" s="28">
        <f t="shared" ca="1" si="0"/>
        <v>-0.16233542842530824</v>
      </c>
      <c r="AD28" s="27">
        <f t="shared" ca="1" si="10"/>
        <v>3.8034711629691742E-2</v>
      </c>
      <c r="AE28" s="7">
        <v>141</v>
      </c>
    </row>
    <row r="29" spans="1:31" s="26" customFormat="1" x14ac:dyDescent="0.25">
      <c r="A29" s="26">
        <v>9</v>
      </c>
      <c r="B29" s="26">
        <v>638</v>
      </c>
      <c r="C29" s="26">
        <v>14788</v>
      </c>
      <c r="D29" s="26">
        <v>12141</v>
      </c>
      <c r="E29" s="26">
        <v>11532</v>
      </c>
      <c r="F29" s="26">
        <v>14152</v>
      </c>
      <c r="G29" s="27"/>
      <c r="H29" s="7"/>
      <c r="I29" s="28">
        <f t="shared" si="1"/>
        <v>3256</v>
      </c>
      <c r="J29" s="27">
        <f t="shared" si="1"/>
        <v>-2011</v>
      </c>
      <c r="K29" s="7"/>
      <c r="L29" s="124">
        <f t="shared" si="2"/>
        <v>-0.84597076862453047</v>
      </c>
      <c r="M29" s="27">
        <f t="shared" ca="1" si="3"/>
        <v>3.435579128816427E-7</v>
      </c>
      <c r="N29" s="44"/>
      <c r="O29" s="44"/>
      <c r="P29" s="7"/>
      <c r="Q29" s="28">
        <f t="shared" ca="1" si="4"/>
        <v>3274.5602338365857</v>
      </c>
      <c r="R29" s="27">
        <f t="shared" ca="1" si="5"/>
        <v>-2037.4541737616819</v>
      </c>
      <c r="S29" s="7"/>
      <c r="T29" s="28">
        <f t="shared" ca="1" si="6"/>
        <v>-0.85285057198621805</v>
      </c>
      <c r="U29" s="27">
        <f t="shared" ca="1" si="7"/>
        <v>-0.53285391935467186</v>
      </c>
      <c r="V29" s="7"/>
      <c r="W29" s="28">
        <f t="shared" ca="1" si="8"/>
        <v>-0.84538463048988843</v>
      </c>
      <c r="X29" s="27">
        <f t="shared" ca="1" si="11"/>
        <v>50.879128349639757</v>
      </c>
      <c r="Y29" s="7"/>
      <c r="Z29" s="28">
        <f t="shared" si="12"/>
        <v>50.948999999999991</v>
      </c>
      <c r="AA29" s="27">
        <f t="shared" si="9"/>
        <v>0.88922780059859075</v>
      </c>
      <c r="AB29" s="7"/>
      <c r="AC29" s="28">
        <f t="shared" ca="1" si="0"/>
        <v>-6.9871650360234128E-2</v>
      </c>
      <c r="AD29" s="27">
        <f t="shared" ca="1" si="10"/>
        <v>3.3319216377535099E-2</v>
      </c>
      <c r="AE29" s="7">
        <v>140</v>
      </c>
    </row>
    <row r="30" spans="1:31" s="26" customFormat="1" x14ac:dyDescent="0.25">
      <c r="A30" s="26">
        <v>10</v>
      </c>
      <c r="B30" s="26">
        <v>631</v>
      </c>
      <c r="C30" s="26">
        <v>14877</v>
      </c>
      <c r="D30" s="26">
        <v>12303</v>
      </c>
      <c r="E30" s="26">
        <v>11436</v>
      </c>
      <c r="F30" s="26">
        <v>13981</v>
      </c>
      <c r="G30" s="27"/>
      <c r="H30" s="7"/>
      <c r="I30" s="28">
        <f t="shared" si="1"/>
        <v>3441</v>
      </c>
      <c r="J30" s="27">
        <f t="shared" si="1"/>
        <v>-1678</v>
      </c>
      <c r="K30" s="7"/>
      <c r="L30" s="124">
        <f t="shared" si="2"/>
        <v>-0.89484694158713673</v>
      </c>
      <c r="M30" s="27">
        <f t="shared" ca="1" si="3"/>
        <v>1.6391070642826171E-9</v>
      </c>
      <c r="N30" s="44"/>
      <c r="O30" s="44"/>
      <c r="P30" s="7"/>
      <c r="Q30" s="28">
        <f t="shared" ca="1" si="4"/>
        <v>3459.5602338365857</v>
      </c>
      <c r="R30" s="27">
        <f t="shared" ca="1" si="5"/>
        <v>-1704.4541737616819</v>
      </c>
      <c r="S30" s="7"/>
      <c r="T30" s="28">
        <f t="shared" ca="1" si="6"/>
        <v>-0.90103333380782402</v>
      </c>
      <c r="U30" s="27">
        <f t="shared" ca="1" si="7"/>
        <v>-0.4457646697262968</v>
      </c>
      <c r="V30" s="7"/>
      <c r="W30" s="28">
        <f t="shared" ca="1" si="8"/>
        <v>-0.89480645569991313</v>
      </c>
      <c r="X30" s="27">
        <f t="shared" ca="1" si="11"/>
        <v>56.621692443795723</v>
      </c>
      <c r="Y30" s="7"/>
      <c r="Z30" s="28">
        <f t="shared" si="12"/>
        <v>56.627999999999993</v>
      </c>
      <c r="AA30" s="27">
        <f t="shared" si="9"/>
        <v>0.9883450488193487</v>
      </c>
      <c r="AB30" s="7"/>
      <c r="AC30" s="28">
        <f t="shared" ca="1" si="0"/>
        <v>-6.3075562042698152E-3</v>
      </c>
      <c r="AD30" s="27">
        <f t="shared" ca="1" si="10"/>
        <v>-2.1038241399345736E-2</v>
      </c>
      <c r="AE30" s="7">
        <v>139</v>
      </c>
    </row>
    <row r="31" spans="1:31" s="26" customFormat="1" x14ac:dyDescent="0.25">
      <c r="A31" s="26">
        <v>11</v>
      </c>
      <c r="B31" s="26">
        <v>628</v>
      </c>
      <c r="C31" s="26">
        <v>14958</v>
      </c>
      <c r="D31" s="26">
        <v>12475</v>
      </c>
      <c r="E31" s="26">
        <v>11366</v>
      </c>
      <c r="F31" s="26">
        <v>13812</v>
      </c>
      <c r="G31" s="27"/>
      <c r="H31" s="7"/>
      <c r="I31" s="28">
        <f t="shared" si="1"/>
        <v>3592</v>
      </c>
      <c r="J31" s="27">
        <f t="shared" si="1"/>
        <v>-1337</v>
      </c>
      <c r="K31" s="7"/>
      <c r="L31" s="124">
        <f t="shared" si="2"/>
        <v>-0.93477834398074999</v>
      </c>
      <c r="M31" s="27">
        <f t="shared" ca="1" si="3"/>
        <v>3.8873789101902383E-7</v>
      </c>
      <c r="N31" s="44"/>
      <c r="O31" s="44"/>
      <c r="P31" s="7"/>
      <c r="Q31" s="28">
        <f t="shared" ca="1" si="4"/>
        <v>3610.5602338365857</v>
      </c>
      <c r="R31" s="27">
        <f t="shared" ca="1" si="5"/>
        <v>-1363.4541737616819</v>
      </c>
      <c r="S31" s="7"/>
      <c r="T31" s="28">
        <f t="shared" ca="1" si="6"/>
        <v>-0.94036088534870232</v>
      </c>
      <c r="U31" s="27">
        <f t="shared" ca="1" si="7"/>
        <v>-0.35658318587261545</v>
      </c>
      <c r="V31" s="7"/>
      <c r="W31" s="28">
        <f t="shared" ca="1" si="8"/>
        <v>-0.93540183246582331</v>
      </c>
      <c r="X31" s="27">
        <f t="shared" ca="1" si="11"/>
        <v>62.23547195540209</v>
      </c>
      <c r="Y31" s="7"/>
      <c r="Z31" s="28">
        <f t="shared" si="12"/>
        <v>62.279999999999994</v>
      </c>
      <c r="AA31" s="27">
        <f t="shared" si="9"/>
        <v>1.0869910581420683</v>
      </c>
      <c r="AB31" s="7"/>
      <c r="AC31" s="28">
        <f t="shared" ca="1" si="0"/>
        <v>-4.4528044597903715E-2</v>
      </c>
      <c r="AD31" s="27">
        <f t="shared" ca="1" si="10"/>
        <v>5.7328248324687081E-2</v>
      </c>
      <c r="AE31" s="7">
        <v>138</v>
      </c>
    </row>
    <row r="32" spans="1:31" s="26" customFormat="1" x14ac:dyDescent="0.25">
      <c r="A32" s="26">
        <v>12</v>
      </c>
      <c r="B32" s="26">
        <v>625</v>
      </c>
      <c r="C32" s="26">
        <v>15014</v>
      </c>
      <c r="D32" s="26">
        <v>12660</v>
      </c>
      <c r="E32" s="26">
        <v>11311</v>
      </c>
      <c r="F32" s="26">
        <v>13634</v>
      </c>
      <c r="G32" s="27"/>
      <c r="H32" s="7"/>
      <c r="I32" s="28">
        <f t="shared" si="1"/>
        <v>3703</v>
      </c>
      <c r="J32" s="27">
        <f t="shared" si="1"/>
        <v>-974</v>
      </c>
      <c r="K32" s="7"/>
      <c r="L32" s="124">
        <f t="shared" si="2"/>
        <v>-0.96550382855655226</v>
      </c>
      <c r="M32" s="27">
        <f t="shared" ca="1" si="3"/>
        <v>2.4329911248640766E-8</v>
      </c>
      <c r="N32" s="44"/>
      <c r="O32" s="44"/>
      <c r="P32" s="7"/>
      <c r="Q32" s="28">
        <f t="shared" ca="1" si="4"/>
        <v>3721.5602338365857</v>
      </c>
      <c r="R32" s="27">
        <f t="shared" ca="1" si="5"/>
        <v>-1000.4541737616819</v>
      </c>
      <c r="S32" s="7"/>
      <c r="T32" s="28">
        <f t="shared" ca="1" si="6"/>
        <v>-0.96927054244166588</v>
      </c>
      <c r="U32" s="27">
        <f t="shared" ca="1" si="7"/>
        <v>-0.26164805789934176</v>
      </c>
      <c r="V32" s="7"/>
      <c r="W32" s="28">
        <f t="shared" ca="1" si="8"/>
        <v>-0.96565980904010273</v>
      </c>
      <c r="X32" s="27">
        <f t="shared" ca="1" si="11"/>
        <v>67.942311156428389</v>
      </c>
      <c r="Y32" s="7"/>
      <c r="Z32" s="28">
        <f t="shared" si="12"/>
        <v>67.905000000000001</v>
      </c>
      <c r="AA32" s="27">
        <f t="shared" si="9"/>
        <v>1.1851658285667495</v>
      </c>
      <c r="AB32" s="7"/>
      <c r="AC32" s="28">
        <f t="shared" ca="1" si="0"/>
        <v>3.7311156428387449E-2</v>
      </c>
      <c r="AD32" s="27">
        <f t="shared" ca="1" si="10"/>
        <v>1.341673861089987E-2</v>
      </c>
      <c r="AE32" s="7">
        <v>137</v>
      </c>
    </row>
    <row r="33" spans="1:31" s="26" customFormat="1" x14ac:dyDescent="0.25">
      <c r="A33" s="26">
        <v>13</v>
      </c>
      <c r="B33" s="26">
        <v>599</v>
      </c>
      <c r="C33" s="26">
        <v>15049</v>
      </c>
      <c r="D33" s="26">
        <v>12829</v>
      </c>
      <c r="E33" s="26">
        <v>11270</v>
      </c>
      <c r="F33" s="26">
        <v>13453</v>
      </c>
      <c r="G33" s="27"/>
      <c r="H33" s="7"/>
      <c r="I33" s="28">
        <f t="shared" si="1"/>
        <v>3779</v>
      </c>
      <c r="J33" s="27">
        <f t="shared" si="1"/>
        <v>-624</v>
      </c>
      <c r="K33" s="7"/>
      <c r="L33" s="124">
        <f t="shared" si="2"/>
        <v>-0.9862357125787381</v>
      </c>
      <c r="M33" s="27">
        <f t="shared" ca="1" si="3"/>
        <v>2.6761694788125218E-7</v>
      </c>
      <c r="N33" s="44"/>
      <c r="O33" s="44"/>
      <c r="P33" s="7"/>
      <c r="Q33" s="28">
        <f t="shared" ca="1" si="4"/>
        <v>3797.5602338365857</v>
      </c>
      <c r="R33" s="27">
        <f t="shared" ca="1" si="5"/>
        <v>-650.45417376168189</v>
      </c>
      <c r="S33" s="7"/>
      <c r="T33" s="28">
        <f t="shared" ca="1" si="6"/>
        <v>-0.98906454189270399</v>
      </c>
      <c r="U33" s="27">
        <f t="shared" ca="1" si="7"/>
        <v>-0.17011281054219082</v>
      </c>
      <c r="V33" s="7"/>
      <c r="W33" s="28">
        <f t="shared" ca="1" si="8"/>
        <v>-0.98675302964580747</v>
      </c>
      <c r="X33" s="27">
        <f t="shared" ca="1" si="11"/>
        <v>73.321299545754187</v>
      </c>
      <c r="Y33" s="7"/>
      <c r="Z33" s="28">
        <f t="shared" si="12"/>
        <v>73.296000000000006</v>
      </c>
      <c r="AA33" s="27">
        <f t="shared" si="9"/>
        <v>1.2792565285417639</v>
      </c>
      <c r="AB33" s="7"/>
      <c r="AC33" s="28">
        <f t="shared" ca="1" si="0"/>
        <v>2.5299545754180031E-2</v>
      </c>
      <c r="AD33" s="27">
        <f t="shared" ca="1" si="10"/>
        <v>1.7478255082863825E-2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15075</v>
      </c>
      <c r="D34" s="26">
        <v>13013</v>
      </c>
      <c r="E34" s="26">
        <v>11248</v>
      </c>
      <c r="F34" s="26">
        <v>13274</v>
      </c>
      <c r="G34" s="27"/>
      <c r="H34" s="7"/>
      <c r="I34" s="28">
        <f t="shared" si="1"/>
        <v>3827</v>
      </c>
      <c r="J34" s="27">
        <f t="shared" si="1"/>
        <v>-261</v>
      </c>
      <c r="K34" s="7"/>
      <c r="L34" s="124">
        <f t="shared" si="2"/>
        <v>-0.99848747815184535</v>
      </c>
      <c r="M34" s="27">
        <f t="shared" ca="1" si="3"/>
        <v>4.4677135286837372E-6</v>
      </c>
      <c r="N34" s="44"/>
      <c r="O34" s="44"/>
      <c r="P34" s="7"/>
      <c r="Q34" s="28">
        <f t="shared" ca="1" si="4"/>
        <v>3845.5602338365857</v>
      </c>
      <c r="R34" s="27">
        <f t="shared" ca="1" si="5"/>
        <v>-287.45417376168189</v>
      </c>
      <c r="S34" s="7"/>
      <c r="T34" s="28">
        <f t="shared" ca="1" si="6"/>
        <v>-1.0015660152302017</v>
      </c>
      <c r="U34" s="27">
        <f t="shared" ca="1" si="7"/>
        <v>-7.5177682568917145E-2</v>
      </c>
      <c r="V34" s="7"/>
      <c r="W34" s="28">
        <f t="shared" ca="1" si="8"/>
        <v>-1.0006011748019548</v>
      </c>
      <c r="X34" s="27">
        <f t="shared" ca="1" si="11"/>
        <v>78.806043393717005</v>
      </c>
      <c r="Y34" s="7"/>
      <c r="Z34" s="28">
        <f t="shared" si="12"/>
        <v>78.858000000000004</v>
      </c>
      <c r="AA34" s="27">
        <f t="shared" si="9"/>
        <v>1.3763317415376883</v>
      </c>
      <c r="AB34" s="7"/>
      <c r="AC34" s="28">
        <f t="shared" ca="1" si="0"/>
        <v>-5.1956606282999473E-2</v>
      </c>
      <c r="AD34" s="27">
        <f t="shared" ca="1" si="10"/>
        <v>6.7816883756677271E-2</v>
      </c>
      <c r="AE34" s="7">
        <v>135</v>
      </c>
    </row>
    <row r="35" spans="1:31" s="26" customFormat="1" x14ac:dyDescent="0.25">
      <c r="A35" s="26">
        <v>15</v>
      </c>
      <c r="B35" s="26">
        <v>636</v>
      </c>
      <c r="C35" s="26">
        <v>15077</v>
      </c>
      <c r="D35" s="26">
        <v>13206</v>
      </c>
      <c r="E35" s="26">
        <v>11246</v>
      </c>
      <c r="F35" s="26">
        <v>13081</v>
      </c>
      <c r="G35" s="27"/>
      <c r="H35" s="7"/>
      <c r="I35" s="28">
        <f t="shared" si="1"/>
        <v>3831</v>
      </c>
      <c r="J35" s="27">
        <f t="shared" si="1"/>
        <v>125</v>
      </c>
      <c r="K35" s="7"/>
      <c r="L35" s="124">
        <f t="shared" si="2"/>
        <v>-1.0012872960979384</v>
      </c>
      <c r="M35" s="27">
        <f t="shared" ca="1" si="3"/>
        <v>3.1913535523052145E-6</v>
      </c>
      <c r="N35" s="44"/>
      <c r="O35" s="44"/>
      <c r="P35" s="7"/>
      <c r="Q35" s="28">
        <f t="shared" ca="1" si="4"/>
        <v>3849.5602338365857</v>
      </c>
      <c r="R35" s="27">
        <f t="shared" ca="1" si="5"/>
        <v>98.545826238318128</v>
      </c>
      <c r="S35" s="7"/>
      <c r="T35" s="28">
        <f t="shared" ca="1" si="6"/>
        <v>-1.0026078046749931</v>
      </c>
      <c r="U35" s="27">
        <f t="shared" ca="1" si="7"/>
        <v>2.5772618802112186E-2</v>
      </c>
      <c r="V35" s="7"/>
      <c r="W35" s="28">
        <f t="shared" ca="1" si="8"/>
        <v>-1.0030737320896004</v>
      </c>
      <c r="X35" s="27">
        <f t="shared" ca="1" si="11"/>
        <v>84.574560223684557</v>
      </c>
      <c r="Y35" s="7"/>
      <c r="Z35" s="28">
        <f t="shared" si="12"/>
        <v>84.582000000000008</v>
      </c>
      <c r="AA35" s="27">
        <f t="shared" si="9"/>
        <v>1.4762343879218438</v>
      </c>
      <c r="AB35" s="7"/>
      <c r="AC35" s="28">
        <f t="shared" ca="1" si="0"/>
        <v>-7.4397763154507857E-3</v>
      </c>
      <c r="AD35" s="27">
        <f t="shared" ca="1" si="10"/>
        <v>5.6416442225511787E-2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15059</v>
      </c>
      <c r="D36" s="26">
        <v>13394</v>
      </c>
      <c r="E36" s="26">
        <v>11262</v>
      </c>
      <c r="F36" s="26">
        <v>12894</v>
      </c>
      <c r="G36" s="27"/>
      <c r="H36" s="7"/>
      <c r="I36" s="28">
        <f t="shared" si="1"/>
        <v>3797</v>
      </c>
      <c r="J36" s="27">
        <f t="shared" si="1"/>
        <v>500</v>
      </c>
      <c r="K36" s="7"/>
      <c r="L36" s="124">
        <f t="shared" si="2"/>
        <v>-0.99422473690095037</v>
      </c>
      <c r="M36" s="27">
        <f t="shared" ca="1" si="3"/>
        <v>1.9121046630940591E-6</v>
      </c>
      <c r="N36" s="44"/>
      <c r="O36" s="44"/>
      <c r="P36" s="7"/>
      <c r="Q36" s="28">
        <f t="shared" ca="1" si="4"/>
        <v>3815.5602338365857</v>
      </c>
      <c r="R36" s="27">
        <f t="shared" ca="1" si="5"/>
        <v>473.54582623831811</v>
      </c>
      <c r="S36" s="7"/>
      <c r="T36" s="28">
        <f t="shared" ca="1" si="6"/>
        <v>-0.99375259439426566</v>
      </c>
      <c r="U36" s="27">
        <f t="shared" ca="1" si="7"/>
        <v>0.12384609811334533</v>
      </c>
      <c r="V36" s="7"/>
      <c r="W36" s="28">
        <f t="shared" ca="1" si="8"/>
        <v>-0.99560752562779697</v>
      </c>
      <c r="X36" s="27">
        <f t="shared" ca="1" si="11"/>
        <v>90.193488192187942</v>
      </c>
      <c r="Y36" s="7"/>
      <c r="Z36" s="28">
        <f t="shared" si="12"/>
        <v>90.25200000000001</v>
      </c>
      <c r="AA36" s="27">
        <f t="shared" si="9"/>
        <v>1.5751945565099224</v>
      </c>
      <c r="AB36" s="7"/>
      <c r="AC36" s="28">
        <f t="shared" ca="1" si="0"/>
        <v>-5.8511807812067218E-2</v>
      </c>
      <c r="AD36" s="27">
        <f t="shared" ca="1" si="10"/>
        <v>-5.0867134258965052E-3</v>
      </c>
      <c r="AE36" s="7">
        <v>133</v>
      </c>
    </row>
    <row r="37" spans="1:31" s="26" customFormat="1" x14ac:dyDescent="0.25">
      <c r="A37" s="26">
        <v>17</v>
      </c>
      <c r="B37" s="26">
        <v>625</v>
      </c>
      <c r="C37" s="26">
        <v>15031</v>
      </c>
      <c r="D37" s="26">
        <v>13582</v>
      </c>
      <c r="E37" s="26">
        <v>11298</v>
      </c>
      <c r="F37" s="26">
        <v>12711</v>
      </c>
      <c r="G37" s="27"/>
      <c r="H37" s="7"/>
      <c r="I37" s="28">
        <f t="shared" si="1"/>
        <v>3733</v>
      </c>
      <c r="J37" s="27">
        <f t="shared" si="1"/>
        <v>871</v>
      </c>
      <c r="K37" s="7"/>
      <c r="L37" s="124">
        <f t="shared" si="2"/>
        <v>-0.9776130285247312</v>
      </c>
      <c r="M37" s="27">
        <f t="shared" ca="1" si="3"/>
        <v>7.2860028112401477E-6</v>
      </c>
      <c r="N37" s="44"/>
      <c r="O37" s="44"/>
      <c r="P37" s="7"/>
      <c r="Q37" s="28">
        <f t="shared" ca="1" si="4"/>
        <v>3751.5602338365857</v>
      </c>
      <c r="R37" s="27">
        <f t="shared" ca="1" si="5"/>
        <v>844.54582623831811</v>
      </c>
      <c r="S37" s="7"/>
      <c r="T37" s="28">
        <f t="shared" ca="1" si="6"/>
        <v>-0.97708396327760194</v>
      </c>
      <c r="U37" s="27">
        <f t="shared" ca="1" si="7"/>
        <v>0.22087346031192534</v>
      </c>
      <c r="V37" s="7"/>
      <c r="W37" s="28">
        <f t="shared" ca="1" si="8"/>
        <v>-0.98031228820309491</v>
      </c>
      <c r="X37" s="27">
        <f t="shared" ca="1" si="11"/>
        <v>95.7999959093558</v>
      </c>
      <c r="Y37" s="7"/>
      <c r="Z37" s="28">
        <f t="shared" si="12"/>
        <v>95.87700000000001</v>
      </c>
      <c r="AA37" s="27">
        <f t="shared" si="9"/>
        <v>1.6733693269346035</v>
      </c>
      <c r="AB37" s="7"/>
      <c r="AC37" s="28">
        <f t="shared" ca="1" si="0"/>
        <v>-7.70040906442091E-2</v>
      </c>
      <c r="AD37" s="27">
        <f t="shared" ca="1" si="10"/>
        <v>-2.4876973562371063E-2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14973</v>
      </c>
      <c r="D38" s="26">
        <v>13764</v>
      </c>
      <c r="E38" s="26">
        <v>11351</v>
      </c>
      <c r="F38" s="26">
        <v>12524</v>
      </c>
      <c r="G38" s="27"/>
      <c r="H38" s="7"/>
      <c r="I38" s="28">
        <f t="shared" si="1"/>
        <v>3622</v>
      </c>
      <c r="J38" s="27">
        <f t="shared" si="1"/>
        <v>1240</v>
      </c>
      <c r="K38" s="7"/>
      <c r="L38" s="124">
        <f t="shared" si="2"/>
        <v>-0.95090585655434356</v>
      </c>
      <c r="M38" s="27">
        <f t="shared" ca="1" si="3"/>
        <v>3.4652800771593647E-6</v>
      </c>
      <c r="N38" s="44"/>
      <c r="O38" s="44"/>
      <c r="P38" s="7"/>
      <c r="Q38" s="28">
        <f t="shared" ca="1" si="4"/>
        <v>3640.5602338365857</v>
      </c>
      <c r="R38" s="27">
        <f t="shared" ca="1" si="5"/>
        <v>1213.5458262383181</v>
      </c>
      <c r="S38" s="7"/>
      <c r="T38" s="28">
        <f t="shared" ca="1" si="6"/>
        <v>-0.94817430618463838</v>
      </c>
      <c r="U38" s="27">
        <f t="shared" ca="1" si="7"/>
        <v>0.31737776395417877</v>
      </c>
      <c r="V38" s="7"/>
      <c r="W38" s="28">
        <f t="shared" ca="1" si="8"/>
        <v>-0.95276738283059093</v>
      </c>
      <c r="X38" s="27">
        <f t="shared" ca="1" si="11"/>
        <v>101.52625523854277</v>
      </c>
      <c r="Y38" s="7"/>
      <c r="Z38" s="28">
        <f t="shared" si="12"/>
        <v>101.62800000000001</v>
      </c>
      <c r="AA38" s="27">
        <f t="shared" si="9"/>
        <v>1.7737432122167973</v>
      </c>
      <c r="AB38" s="7"/>
      <c r="AC38" s="28">
        <f t="shared" ca="1" si="0"/>
        <v>-0.10174476145724043</v>
      </c>
      <c r="AD38" s="27">
        <f t="shared" ca="1" si="10"/>
        <v>2.2770973918412096E-2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14895</v>
      </c>
      <c r="D39" s="26">
        <v>13937</v>
      </c>
      <c r="E39" s="26">
        <v>11415</v>
      </c>
      <c r="F39" s="26">
        <v>12344</v>
      </c>
      <c r="G39" s="27"/>
      <c r="H39" s="7"/>
      <c r="I39" s="28">
        <f t="shared" si="1"/>
        <v>3480</v>
      </c>
      <c r="J39" s="27">
        <f t="shared" si="1"/>
        <v>1593</v>
      </c>
      <c r="K39" s="7"/>
      <c r="L39" s="124">
        <f t="shared" si="2"/>
        <v>-0.91540224157963967</v>
      </c>
      <c r="M39" s="27">
        <f t="shared" ca="1" si="3"/>
        <v>2.8434553311153555E-6</v>
      </c>
      <c r="N39" s="44"/>
      <c r="O39" s="44"/>
      <c r="P39" s="7"/>
      <c r="Q39" s="28">
        <f t="shared" ca="1" si="4"/>
        <v>3498.5602338365857</v>
      </c>
      <c r="R39" s="27">
        <f t="shared" ca="1" si="5"/>
        <v>1566.5458262383181</v>
      </c>
      <c r="S39" s="7"/>
      <c r="T39" s="28">
        <f t="shared" ca="1" si="6"/>
        <v>-0.91119078089454086</v>
      </c>
      <c r="U39" s="27">
        <f t="shared" ca="1" si="7"/>
        <v>0.40969759914581955</v>
      </c>
      <c r="V39" s="7"/>
      <c r="W39" s="28">
        <f t="shared" ca="1" si="8"/>
        <v>-0.91708849640353651</v>
      </c>
      <c r="X39" s="27">
        <f t="shared" ca="1" si="11"/>
        <v>107.17484173572814</v>
      </c>
      <c r="Y39" s="7"/>
      <c r="Z39" s="28">
        <f t="shared" si="12"/>
        <v>107.27100000000002</v>
      </c>
      <c r="AA39" s="27">
        <f t="shared" si="9"/>
        <v>1.8722321419068375</v>
      </c>
      <c r="AB39" s="7"/>
      <c r="AC39" s="28">
        <f t="shared" ca="1" si="0"/>
        <v>-9.6158264271878124E-2</v>
      </c>
      <c r="AD39" s="27">
        <f t="shared" ca="1" si="10"/>
        <v>4.5861394539770117E-5</v>
      </c>
      <c r="AE39" s="7">
        <v>130</v>
      </c>
    </row>
    <row r="40" spans="1:31" s="26" customFormat="1" x14ac:dyDescent="0.25">
      <c r="A40" s="26">
        <v>20</v>
      </c>
      <c r="B40" s="26">
        <v>611</v>
      </c>
      <c r="C40" s="26">
        <v>14821</v>
      </c>
      <c r="D40" s="26">
        <v>14105</v>
      </c>
      <c r="E40" s="26">
        <v>11505</v>
      </c>
      <c r="F40" s="26">
        <v>12184</v>
      </c>
      <c r="G40" s="27"/>
      <c r="H40" s="7"/>
      <c r="I40" s="28">
        <f t="shared" si="1"/>
        <v>3316</v>
      </c>
      <c r="J40" s="27">
        <f t="shared" si="1"/>
        <v>1921</v>
      </c>
      <c r="K40" s="7"/>
      <c r="L40" s="124">
        <f t="shared" si="2"/>
        <v>-0.87227372433473649</v>
      </c>
      <c r="M40" s="27">
        <f t="shared" ca="1" si="3"/>
        <v>1.0974702049606695E-5</v>
      </c>
      <c r="N40" s="44"/>
      <c r="O40" s="44"/>
      <c r="P40" s="7"/>
      <c r="Q40" s="28">
        <f t="shared" ca="1" si="4"/>
        <v>3334.5602338365857</v>
      </c>
      <c r="R40" s="27">
        <f t="shared" ca="1" si="5"/>
        <v>1894.5458262383181</v>
      </c>
      <c r="S40" s="7"/>
      <c r="T40" s="28">
        <f t="shared" ca="1" si="6"/>
        <v>-0.86847741365809028</v>
      </c>
      <c r="U40" s="27">
        <f t="shared" ca="1" si="7"/>
        <v>0.49547920238337817</v>
      </c>
      <c r="V40" s="7"/>
      <c r="W40" s="28">
        <f t="shared" ca="1" si="8"/>
        <v>-0.87558653312028489</v>
      </c>
      <c r="X40" s="27">
        <f t="shared" ca="1" si="11"/>
        <v>112.60751396657804</v>
      </c>
      <c r="Y40" s="7"/>
      <c r="Z40" s="28">
        <f t="shared" si="12"/>
        <v>112.77000000000001</v>
      </c>
      <c r="AA40" s="27">
        <f t="shared" si="9"/>
        <v>1.9682077974740058</v>
      </c>
      <c r="AB40" s="7"/>
      <c r="AC40" s="28">
        <f t="shared" ca="1" si="0"/>
        <v>-0.16248603342197043</v>
      </c>
      <c r="AD40" s="27">
        <f t="shared" ca="1" si="10"/>
        <v>3.0629326896274733E-2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14720</v>
      </c>
      <c r="D41" s="26">
        <v>14263</v>
      </c>
      <c r="E41" s="26">
        <v>11606</v>
      </c>
      <c r="F41" s="26">
        <v>12031</v>
      </c>
      <c r="G41" s="27"/>
      <c r="H41" s="7"/>
      <c r="I41" s="28">
        <f t="shared" si="1"/>
        <v>3114</v>
      </c>
      <c r="J41" s="27">
        <f t="shared" si="1"/>
        <v>2232</v>
      </c>
      <c r="K41" s="7"/>
      <c r="L41" s="124">
        <f t="shared" si="2"/>
        <v>-0.8214844718457931</v>
      </c>
      <c r="M41" s="27">
        <f t="shared" ca="1" si="3"/>
        <v>6.9648274504702727E-6</v>
      </c>
      <c r="N41" s="44"/>
      <c r="O41" s="44"/>
      <c r="P41" s="7"/>
      <c r="Q41" s="28">
        <f t="shared" ca="1" si="4"/>
        <v>3132.5602338365857</v>
      </c>
      <c r="R41" s="27">
        <f t="shared" ca="1" si="5"/>
        <v>2205.5458262383181</v>
      </c>
      <c r="S41" s="7"/>
      <c r="T41" s="28">
        <f t="shared" ca="1" si="6"/>
        <v>-0.81586704669612053</v>
      </c>
      <c r="U41" s="27">
        <f t="shared" ca="1" si="7"/>
        <v>0.57681480789216089</v>
      </c>
      <c r="V41" s="7"/>
      <c r="W41" s="28">
        <f t="shared" ca="1" si="8"/>
        <v>-0.82412356779904494</v>
      </c>
      <c r="X41" s="27">
        <f t="shared" ca="1" si="11"/>
        <v>118.09142174924398</v>
      </c>
      <c r="Y41" s="7"/>
      <c r="Z41" s="28">
        <f t="shared" si="12"/>
        <v>118.233</v>
      </c>
      <c r="AA41" s="27">
        <f t="shared" si="9"/>
        <v>2.0635551345104557</v>
      </c>
      <c r="AB41" s="7"/>
      <c r="AC41" s="28">
        <f t="shared" ca="1" si="0"/>
        <v>-0.14157825075602659</v>
      </c>
      <c r="AD41" s="27">
        <f t="shared" ca="1" si="10"/>
        <v>2.4363028495642425E-2</v>
      </c>
      <c r="AE41" s="7">
        <v>128</v>
      </c>
    </row>
    <row r="42" spans="1:31" s="26" customFormat="1" x14ac:dyDescent="0.25">
      <c r="A42" s="26">
        <v>22</v>
      </c>
      <c r="B42" s="26">
        <v>631</v>
      </c>
      <c r="C42" s="26">
        <v>14593</v>
      </c>
      <c r="D42" s="26">
        <v>14414</v>
      </c>
      <c r="E42" s="26">
        <v>11723</v>
      </c>
      <c r="F42" s="26">
        <v>11881</v>
      </c>
      <c r="G42" s="27"/>
      <c r="H42" s="7"/>
      <c r="I42" s="28">
        <f t="shared" si="1"/>
        <v>2870</v>
      </c>
      <c r="J42" s="27">
        <f t="shared" si="1"/>
        <v>2533</v>
      </c>
      <c r="K42" s="7"/>
      <c r="L42" s="124">
        <f t="shared" si="2"/>
        <v>-0.76079160967959258</v>
      </c>
      <c r="M42" s="27">
        <f t="shared" ca="1" si="3"/>
        <v>7.9573780916800041E-7</v>
      </c>
      <c r="N42" s="44"/>
      <c r="O42" s="44"/>
      <c r="P42" s="7"/>
      <c r="Q42" s="28">
        <f t="shared" ca="1" si="4"/>
        <v>2888.5602338365857</v>
      </c>
      <c r="R42" s="27">
        <f t="shared" ca="1" si="5"/>
        <v>2506.5458262383181</v>
      </c>
      <c r="S42" s="7"/>
      <c r="T42" s="28">
        <f t="shared" ca="1" si="6"/>
        <v>-0.75231789056384035</v>
      </c>
      <c r="U42" s="27">
        <f t="shared" ca="1" si="7"/>
        <v>0.65553512061931063</v>
      </c>
      <c r="V42" s="7"/>
      <c r="W42" s="28">
        <f t="shared" ca="1" si="8"/>
        <v>-0.76168365105148517</v>
      </c>
      <c r="X42" s="27">
        <f t="shared" ca="1" si="11"/>
        <v>123.81933741714511</v>
      </c>
      <c r="Y42" s="7"/>
      <c r="Z42" s="28">
        <f t="shared" si="12"/>
        <v>123.91200000000001</v>
      </c>
      <c r="AA42" s="27">
        <f t="shared" si="9"/>
        <v>2.1626723827312135</v>
      </c>
      <c r="AB42" s="7"/>
      <c r="AC42" s="28">
        <f t="shared" ca="1" si="0"/>
        <v>-9.2662582854899256E-2</v>
      </c>
      <c r="AD42" s="27">
        <f t="shared" ca="1" si="10"/>
        <v>-4.8379022853396236E-2</v>
      </c>
      <c r="AE42" s="7">
        <v>127</v>
      </c>
    </row>
    <row r="43" spans="1:31" s="26" customFormat="1" x14ac:dyDescent="0.25">
      <c r="A43" s="26">
        <v>23</v>
      </c>
      <c r="B43" s="26">
        <v>616</v>
      </c>
      <c r="C43" s="26">
        <v>14470</v>
      </c>
      <c r="D43" s="26">
        <v>14547</v>
      </c>
      <c r="E43" s="26">
        <v>11855</v>
      </c>
      <c r="F43" s="26">
        <v>11745</v>
      </c>
      <c r="G43" s="27"/>
      <c r="H43" s="7"/>
      <c r="I43" s="28">
        <f t="shared" si="1"/>
        <v>2615</v>
      </c>
      <c r="J43" s="27">
        <f t="shared" si="1"/>
        <v>2802</v>
      </c>
      <c r="K43" s="7"/>
      <c r="L43" s="124">
        <f t="shared" si="2"/>
        <v>-0.69434088525519067</v>
      </c>
      <c r="M43" s="27">
        <f t="shared" ca="1" si="3"/>
        <v>3.6826998712172419E-6</v>
      </c>
      <c r="N43" s="44"/>
      <c r="O43" s="44"/>
      <c r="P43" s="7"/>
      <c r="Q43" s="28">
        <f t="shared" ca="1" si="4"/>
        <v>2633.5602338365857</v>
      </c>
      <c r="R43" s="27">
        <f t="shared" ca="1" si="5"/>
        <v>2775.5458262383181</v>
      </c>
      <c r="S43" s="7"/>
      <c r="T43" s="28">
        <f t="shared" ca="1" si="6"/>
        <v>-0.68590381345838358</v>
      </c>
      <c r="U43" s="27">
        <f t="shared" ca="1" si="7"/>
        <v>0.72588649644523529</v>
      </c>
      <c r="V43" s="7"/>
      <c r="W43" s="28">
        <f t="shared" ca="1" si="8"/>
        <v>-0.69625992143807447</v>
      </c>
      <c r="X43" s="27">
        <f t="shared" ca="1" si="11"/>
        <v>129.29617672705649</v>
      </c>
      <c r="Y43" s="7"/>
      <c r="Z43" s="28">
        <f t="shared" si="12"/>
        <v>129.45600000000002</v>
      </c>
      <c r="AA43" s="27">
        <f t="shared" si="9"/>
        <v>2.2594334364617792</v>
      </c>
      <c r="AB43" s="7"/>
      <c r="AC43" s="28">
        <f t="shared" ca="1" si="0"/>
        <v>-0.15982327294352672</v>
      </c>
      <c r="AD43" s="27">
        <f t="shared" ca="1" si="10"/>
        <v>0.10445472161185876</v>
      </c>
      <c r="AE43" s="7">
        <v>126</v>
      </c>
    </row>
    <row r="44" spans="1:31" s="26" customFormat="1" x14ac:dyDescent="0.25">
      <c r="A44" s="26">
        <v>24</v>
      </c>
      <c r="B44" s="26">
        <v>622</v>
      </c>
      <c r="C44" s="26">
        <v>14322</v>
      </c>
      <c r="D44" s="26">
        <v>14670</v>
      </c>
      <c r="E44" s="26">
        <v>11996</v>
      </c>
      <c r="F44" s="26">
        <v>11623</v>
      </c>
      <c r="G44" s="27"/>
      <c r="H44" s="7"/>
      <c r="I44" s="28">
        <f t="shared" si="1"/>
        <v>2326</v>
      </c>
      <c r="J44" s="27">
        <f t="shared" si="1"/>
        <v>3047</v>
      </c>
      <c r="K44" s="7"/>
      <c r="L44" s="124">
        <f t="shared" si="2"/>
        <v>-0.62066234925483044</v>
      </c>
      <c r="M44" s="27">
        <f t="shared" ca="1" si="3"/>
        <v>1.5099246679281839E-6</v>
      </c>
      <c r="N44" s="44"/>
      <c r="O44" s="44"/>
      <c r="P44" s="7"/>
      <c r="Q44" s="28">
        <f t="shared" ca="1" si="4"/>
        <v>2344.5602338365857</v>
      </c>
      <c r="R44" s="27">
        <f t="shared" ca="1" si="5"/>
        <v>3020.5458262383181</v>
      </c>
      <c r="S44" s="7"/>
      <c r="T44" s="28">
        <f t="shared" ca="1" si="6"/>
        <v>-0.61063452607219926</v>
      </c>
      <c r="U44" s="27">
        <f t="shared" ca="1" si="7"/>
        <v>0.78996116959524088</v>
      </c>
      <c r="V44" s="7"/>
      <c r="W44" s="28">
        <f t="shared" ca="1" si="8"/>
        <v>-0.62189113917500727</v>
      </c>
      <c r="X44" s="27">
        <f t="shared" ca="1" si="11"/>
        <v>134.89141616245706</v>
      </c>
      <c r="Y44" s="7"/>
      <c r="Z44" s="28">
        <f t="shared" si="12"/>
        <v>135.05400000000003</v>
      </c>
      <c r="AA44" s="27">
        <f t="shared" si="9"/>
        <v>2.3571369679884224</v>
      </c>
      <c r="AB44" s="7"/>
      <c r="AC44" s="28">
        <f t="shared" ca="1" si="0"/>
        <v>-0.16258383754296801</v>
      </c>
      <c r="AD44" s="27">
        <f t="shared" ca="1" si="10"/>
        <v>5.0616985847995011E-2</v>
      </c>
      <c r="AE44" s="7">
        <v>125</v>
      </c>
    </row>
    <row r="45" spans="1:31" s="26" customFormat="1" x14ac:dyDescent="0.25">
      <c r="A45" s="26">
        <v>25</v>
      </c>
      <c r="B45" s="26">
        <v>646</v>
      </c>
      <c r="C45" s="26">
        <v>14158</v>
      </c>
      <c r="D45" s="26">
        <v>14786</v>
      </c>
      <c r="E45" s="26">
        <v>12158</v>
      </c>
      <c r="F45" s="26">
        <v>11510</v>
      </c>
      <c r="G45" s="27"/>
      <c r="H45" s="7"/>
      <c r="I45" s="28">
        <f t="shared" si="1"/>
        <v>2000</v>
      </c>
      <c r="J45" s="27">
        <f t="shared" si="1"/>
        <v>3276</v>
      </c>
      <c r="K45" s="7"/>
      <c r="L45" s="124">
        <f t="shared" si="2"/>
        <v>-0.5378927653458897</v>
      </c>
      <c r="M45" s="27">
        <f t="shared" ca="1" si="3"/>
        <v>4.5199503413946515E-9</v>
      </c>
      <c r="N45" s="44"/>
      <c r="O45" s="44"/>
      <c r="P45" s="7"/>
      <c r="Q45" s="28">
        <f t="shared" ca="1" si="4"/>
        <v>2018.5602338365859</v>
      </c>
      <c r="R45" s="27">
        <f t="shared" ca="1" si="5"/>
        <v>3249.5458262383181</v>
      </c>
      <c r="S45" s="7"/>
      <c r="T45" s="28">
        <f t="shared" ca="1" si="6"/>
        <v>-0.52572868632169367</v>
      </c>
      <c r="U45" s="27">
        <f t="shared" ca="1" si="7"/>
        <v>0.84985137429463398</v>
      </c>
      <c r="V45" s="7"/>
      <c r="W45" s="28">
        <f t="shared" ca="1" si="8"/>
        <v>-0.53782553476994843</v>
      </c>
      <c r="X45" s="27">
        <f t="shared" ca="1" si="11"/>
        <v>140.77521249735315</v>
      </c>
      <c r="Y45" s="7"/>
      <c r="Z45" s="28">
        <f t="shared" si="12"/>
        <v>140.86800000000002</v>
      </c>
      <c r="AA45" s="27">
        <f t="shared" si="9"/>
        <v>2.4586104106993725</v>
      </c>
      <c r="AB45" s="7"/>
      <c r="AC45" s="28">
        <f t="shared" ca="1" si="0"/>
        <v>-9.2787502646871189E-2</v>
      </c>
      <c r="AD45" s="27">
        <f t="shared" ca="1" si="10"/>
        <v>-5.2603106951522705E-2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13996</v>
      </c>
      <c r="D46" s="26">
        <v>14878</v>
      </c>
      <c r="E46" s="26">
        <v>12327</v>
      </c>
      <c r="F46" s="26">
        <v>11419</v>
      </c>
      <c r="G46" s="27"/>
      <c r="H46" s="7"/>
      <c r="I46" s="28">
        <f t="shared" si="1"/>
        <v>1669</v>
      </c>
      <c r="J46" s="27">
        <f t="shared" si="1"/>
        <v>3459</v>
      </c>
      <c r="K46" s="7"/>
      <c r="L46" s="124">
        <f t="shared" si="2"/>
        <v>-0.45212546930576225</v>
      </c>
      <c r="M46" s="27">
        <f t="shared" ca="1" si="3"/>
        <v>2.6114540864394471E-8</v>
      </c>
      <c r="N46" s="44"/>
      <c r="O46" s="44"/>
      <c r="P46" s="7"/>
      <c r="Q46" s="28">
        <f t="shared" ca="1" si="4"/>
        <v>1687.5602338365859</v>
      </c>
      <c r="R46" s="27">
        <f t="shared" ca="1" si="5"/>
        <v>3432.5458262383181</v>
      </c>
      <c r="S46" s="7"/>
      <c r="T46" s="28">
        <f t="shared" ca="1" si="6"/>
        <v>-0.43952060976519886</v>
      </c>
      <c r="U46" s="27">
        <f t="shared" ca="1" si="7"/>
        <v>0.89771123219851579</v>
      </c>
      <c r="V46" s="7"/>
      <c r="W46" s="28">
        <f t="shared" ca="1" si="8"/>
        <v>-0.45228706924655554</v>
      </c>
      <c r="X46" s="27">
        <f t="shared" ca="1" si="11"/>
        <v>146.36275552312179</v>
      </c>
      <c r="Y46" s="7"/>
      <c r="Z46" s="28">
        <f t="shared" si="12"/>
        <v>146.52000000000001</v>
      </c>
      <c r="AA46" s="27">
        <f t="shared" si="9"/>
        <v>2.5572564200220915</v>
      </c>
      <c r="AB46" s="7"/>
      <c r="AC46" s="28">
        <f t="shared" ca="1" si="0"/>
        <v>-0.15724447687821907</v>
      </c>
      <c r="AD46" s="27">
        <f t="shared" ca="1" si="10"/>
        <v>6.6368840235810467E-2</v>
      </c>
      <c r="AE46" s="7">
        <v>123</v>
      </c>
    </row>
    <row r="47" spans="1:31" s="26" customFormat="1" x14ac:dyDescent="0.25">
      <c r="A47" s="26">
        <v>27</v>
      </c>
      <c r="B47" s="26">
        <v>623</v>
      </c>
      <c r="C47" s="26">
        <v>13816</v>
      </c>
      <c r="D47" s="26">
        <v>14954</v>
      </c>
      <c r="E47" s="26">
        <v>12496</v>
      </c>
      <c r="F47" s="26">
        <v>11341</v>
      </c>
      <c r="G47" s="27"/>
      <c r="H47" s="7"/>
      <c r="I47" s="28">
        <f t="shared" si="1"/>
        <v>1320</v>
      </c>
      <c r="J47" s="27">
        <f t="shared" si="1"/>
        <v>3613</v>
      </c>
      <c r="K47" s="7"/>
      <c r="L47" s="124">
        <f t="shared" si="2"/>
        <v>-0.36270356041657154</v>
      </c>
      <c r="M47" s="27">
        <f t="shared" ca="1" si="3"/>
        <v>5.6394845676532119E-7</v>
      </c>
      <c r="N47" s="44"/>
      <c r="O47" s="44"/>
      <c r="P47" s="7"/>
      <c r="Q47" s="28">
        <f t="shared" ca="1" si="4"/>
        <v>1338.5602338365859</v>
      </c>
      <c r="R47" s="27">
        <f t="shared" ca="1" si="5"/>
        <v>3586.5458262383181</v>
      </c>
      <c r="S47" s="7"/>
      <c r="T47" s="28">
        <f t="shared" ca="1" si="6"/>
        <v>-0.3486244807071423</v>
      </c>
      <c r="U47" s="27">
        <f t="shared" ca="1" si="7"/>
        <v>0.93798674103566215</v>
      </c>
      <c r="V47" s="7"/>
      <c r="W47" s="28">
        <f t="shared" ca="1" si="8"/>
        <v>-0.36195259539956653</v>
      </c>
      <c r="X47" s="27">
        <f t="shared" ca="1" si="11"/>
        <v>152.00202180145175</v>
      </c>
      <c r="Y47" s="7"/>
      <c r="Z47" s="28">
        <f t="shared" si="12"/>
        <v>152.12700000000001</v>
      </c>
      <c r="AA47" s="27">
        <f t="shared" si="9"/>
        <v>2.6551170311814141</v>
      </c>
      <c r="AB47" s="7"/>
      <c r="AC47" s="28">
        <f t="shared" ca="1" si="0"/>
        <v>-0.12497819854826275</v>
      </c>
      <c r="AD47" s="27">
        <f t="shared" ca="1" si="10"/>
        <v>1.9468219846999091E-2</v>
      </c>
      <c r="AE47" s="7">
        <v>122</v>
      </c>
    </row>
    <row r="48" spans="1:31" s="26" customFormat="1" x14ac:dyDescent="0.25">
      <c r="A48" s="26">
        <v>28</v>
      </c>
      <c r="B48" s="26">
        <v>620</v>
      </c>
      <c r="C48" s="26">
        <v>13635</v>
      </c>
      <c r="D48" s="26">
        <v>15013</v>
      </c>
      <c r="E48" s="26">
        <v>12676</v>
      </c>
      <c r="F48" s="26">
        <v>11284</v>
      </c>
      <c r="G48" s="27"/>
      <c r="H48" s="7"/>
      <c r="I48" s="28">
        <f t="shared" si="1"/>
        <v>959</v>
      </c>
      <c r="J48" s="27">
        <f t="shared" si="1"/>
        <v>3729</v>
      </c>
      <c r="K48" s="7"/>
      <c r="L48" s="124">
        <f t="shared" si="2"/>
        <v>-0.27027362248125802</v>
      </c>
      <c r="M48" s="27">
        <f t="shared" ca="1" si="3"/>
        <v>3.6941823979991394E-6</v>
      </c>
      <c r="N48" s="44"/>
      <c r="O48" s="44"/>
      <c r="P48" s="7"/>
      <c r="Q48" s="28">
        <f t="shared" ca="1" si="4"/>
        <v>977.56023383658589</v>
      </c>
      <c r="R48" s="27">
        <f t="shared" ca="1" si="5"/>
        <v>3702.5458262383181</v>
      </c>
      <c r="S48" s="7"/>
      <c r="T48" s="28">
        <f t="shared" ca="1" si="6"/>
        <v>-0.25460298331471132</v>
      </c>
      <c r="U48" s="27">
        <f t="shared" ca="1" si="7"/>
        <v>0.96832413730260358</v>
      </c>
      <c r="V48" s="7"/>
      <c r="W48" s="28">
        <f t="shared" ca="1" si="8"/>
        <v>-0.26835159688361393</v>
      </c>
      <c r="X48" s="27">
        <f t="shared" ca="1" si="11"/>
        <v>157.61310166023281</v>
      </c>
      <c r="Y48" s="7"/>
      <c r="Z48" s="28">
        <f t="shared" si="12"/>
        <v>157.70700000000002</v>
      </c>
      <c r="AA48" s="27">
        <f t="shared" si="9"/>
        <v>2.7525064034426974</v>
      </c>
      <c r="AB48" s="7"/>
      <c r="AC48" s="28">
        <f t="shared" ca="1" si="0"/>
        <v>-9.3898339767207517E-2</v>
      </c>
      <c r="AD48" s="27">
        <f t="shared" ca="1" si="10"/>
        <v>2.9130862176316441E-3</v>
      </c>
      <c r="AE48" s="7">
        <v>121</v>
      </c>
    </row>
    <row r="49" spans="1:31" s="26" customFormat="1" x14ac:dyDescent="0.25">
      <c r="A49" s="26">
        <v>29</v>
      </c>
      <c r="B49" s="26">
        <v>604</v>
      </c>
      <c r="C49" s="26">
        <v>13453</v>
      </c>
      <c r="D49" s="26">
        <v>15050</v>
      </c>
      <c r="E49" s="26">
        <v>12851</v>
      </c>
      <c r="F49" s="26">
        <v>11245</v>
      </c>
      <c r="G49" s="27"/>
      <c r="H49" s="7"/>
      <c r="I49" s="28">
        <f t="shared" si="1"/>
        <v>602</v>
      </c>
      <c r="J49" s="27">
        <f t="shared" si="1"/>
        <v>3805</v>
      </c>
      <c r="K49" s="7"/>
      <c r="L49" s="124">
        <f t="shared" si="2"/>
        <v>-0.17776661060891866</v>
      </c>
      <c r="M49" s="27">
        <f t="shared" ca="1" si="3"/>
        <v>4.50446901835403E-6</v>
      </c>
      <c r="N49" s="44"/>
      <c r="O49" s="44"/>
      <c r="P49" s="7"/>
      <c r="Q49" s="28">
        <f t="shared" ca="1" si="4"/>
        <v>620.56023383658589</v>
      </c>
      <c r="R49" s="27">
        <f t="shared" ca="1" si="5"/>
        <v>3778.5458262383181</v>
      </c>
      <c r="S49" s="7"/>
      <c r="T49" s="28">
        <f t="shared" ca="1" si="6"/>
        <v>-0.1616232753670718</v>
      </c>
      <c r="U49" s="27">
        <f t="shared" ca="1" si="7"/>
        <v>0.98820036244301357</v>
      </c>
      <c r="V49" s="7"/>
      <c r="W49" s="28">
        <f t="shared" ca="1" si="8"/>
        <v>-0.17564423716902783</v>
      </c>
      <c r="X49" s="27">
        <f t="shared" ca="1" si="11"/>
        <v>163.02416236384897</v>
      </c>
      <c r="Y49" s="7"/>
      <c r="Z49" s="28">
        <f t="shared" si="12"/>
        <v>163.14300000000003</v>
      </c>
      <c r="AA49" s="27">
        <f t="shared" si="9"/>
        <v>2.8473825015811092</v>
      </c>
      <c r="AB49" s="7"/>
      <c r="AC49" s="28">
        <f t="shared" ca="1" si="0"/>
        <v>-0.11883763615105636</v>
      </c>
      <c r="AD49" s="27">
        <f t="shared" ca="1" si="10"/>
        <v>6.5726721557496148E-2</v>
      </c>
      <c r="AE49" s="7">
        <v>120</v>
      </c>
    </row>
    <row r="50" spans="1:31" s="26" customFormat="1" x14ac:dyDescent="0.25">
      <c r="A50" s="26">
        <v>30</v>
      </c>
      <c r="B50" s="26">
        <v>624</v>
      </c>
      <c r="C50" s="26">
        <v>13271</v>
      </c>
      <c r="D50" s="26">
        <v>15075</v>
      </c>
      <c r="E50" s="26">
        <v>13042</v>
      </c>
      <c r="F50" s="26">
        <v>11224</v>
      </c>
      <c r="G50" s="27"/>
      <c r="H50" s="7"/>
      <c r="I50" s="28">
        <f t="shared" si="1"/>
        <v>229</v>
      </c>
      <c r="J50" s="27">
        <f t="shared" si="1"/>
        <v>3851</v>
      </c>
      <c r="K50" s="7"/>
      <c r="L50" s="124">
        <f t="shared" si="2"/>
        <v>-8.0535510180895484E-2</v>
      </c>
      <c r="M50" s="27">
        <f t="shared" ca="1" si="3"/>
        <v>3.5246322706533322E-6</v>
      </c>
      <c r="N50" s="44"/>
      <c r="O50" s="44"/>
      <c r="P50" s="7"/>
      <c r="Q50" s="28">
        <f t="shared" ca="1" si="4"/>
        <v>247.56023383658587</v>
      </c>
      <c r="R50" s="27">
        <f t="shared" ca="1" si="5"/>
        <v>3824.5458262383181</v>
      </c>
      <c r="S50" s="7"/>
      <c r="T50" s="28">
        <f t="shared" ca="1" si="6"/>
        <v>-6.447640964026638E-2</v>
      </c>
      <c r="U50" s="27">
        <f t="shared" ca="1" si="7"/>
        <v>1.0002307092385248</v>
      </c>
      <c r="V50" s="7"/>
      <c r="W50" s="28">
        <f t="shared" ca="1" si="8"/>
        <v>-7.8658109778569615E-2</v>
      </c>
      <c r="X50" s="27">
        <f t="shared" ca="1" si="11"/>
        <v>168.60626240041597</v>
      </c>
      <c r="Y50" s="7"/>
      <c r="Z50" s="28">
        <f t="shared" si="12"/>
        <v>168.75900000000001</v>
      </c>
      <c r="AA50" s="27">
        <f t="shared" si="9"/>
        <v>2.945400192373111</v>
      </c>
      <c r="AB50" s="7"/>
      <c r="AC50" s="28">
        <f t="shared" ca="1" si="0"/>
        <v>-0.15273759958404298</v>
      </c>
      <c r="AD50" s="27">
        <f t="shared" ca="1" si="10"/>
        <v>3.0718784131067878E-2</v>
      </c>
      <c r="AE50" s="7">
        <v>119</v>
      </c>
    </row>
    <row r="51" spans="1:31" s="26" customFormat="1" x14ac:dyDescent="0.25">
      <c r="A51" s="26">
        <v>31</v>
      </c>
      <c r="B51" s="26">
        <v>619</v>
      </c>
      <c r="C51" s="26">
        <v>13084</v>
      </c>
      <c r="D51" s="26">
        <v>15087</v>
      </c>
      <c r="E51" s="26">
        <v>13231</v>
      </c>
      <c r="F51" s="26">
        <v>11224</v>
      </c>
      <c r="G51" s="27"/>
      <c r="H51" s="7"/>
      <c r="I51" s="28">
        <f t="shared" si="1"/>
        <v>-147</v>
      </c>
      <c r="J51" s="27">
        <f t="shared" si="1"/>
        <v>3863</v>
      </c>
      <c r="K51" s="7"/>
      <c r="L51" s="124">
        <f t="shared" si="2"/>
        <v>1.6674213478244042E-2</v>
      </c>
      <c r="M51" s="27">
        <f t="shared" ca="1" si="3"/>
        <v>6.5599587679426205E-6</v>
      </c>
      <c r="N51" s="44"/>
      <c r="O51" s="44"/>
      <c r="P51" s="7"/>
      <c r="Q51" s="28">
        <f t="shared" ca="1" si="4"/>
        <v>-128.43976616341413</v>
      </c>
      <c r="R51" s="27">
        <f t="shared" ca="1" si="5"/>
        <v>3836.5458262383181</v>
      </c>
      <c r="S51" s="7"/>
      <c r="T51" s="28">
        <f t="shared" ca="1" si="6"/>
        <v>3.3451798170132649E-2</v>
      </c>
      <c r="U51" s="27">
        <f t="shared" ca="1" si="7"/>
        <v>1.0033690605764842</v>
      </c>
      <c r="V51" s="7"/>
      <c r="W51" s="28">
        <f t="shared" ca="1" si="8"/>
        <v>1.9235455123997644E-2</v>
      </c>
      <c r="X51" s="27">
        <f t="shared" ca="1" si="11"/>
        <v>174.20102197003246</v>
      </c>
      <c r="Y51" s="7"/>
      <c r="Z51" s="28">
        <f t="shared" si="12"/>
        <v>174.33</v>
      </c>
      <c r="AA51" s="27">
        <f t="shared" si="9"/>
        <v>3.042632485001715</v>
      </c>
      <c r="AB51" s="7"/>
      <c r="AC51" s="28">
        <f t="shared" ca="1" si="0"/>
        <v>-0.12897802996755559</v>
      </c>
      <c r="AD51" s="27">
        <f t="shared" ca="1" si="10"/>
        <v>9.1834272989785859E-3</v>
      </c>
      <c r="AE51" s="7">
        <v>118</v>
      </c>
    </row>
    <row r="52" spans="1:31" s="26" customFormat="1" x14ac:dyDescent="0.25">
      <c r="A52" s="26">
        <v>32</v>
      </c>
      <c r="B52" s="26">
        <v>632</v>
      </c>
      <c r="C52" s="26">
        <v>12891</v>
      </c>
      <c r="D52" s="26">
        <v>15069</v>
      </c>
      <c r="E52" s="26">
        <v>13420</v>
      </c>
      <c r="F52" s="26">
        <v>11237</v>
      </c>
      <c r="G52" s="27"/>
      <c r="H52" s="7"/>
      <c r="I52" s="28">
        <f t="shared" si="1"/>
        <v>-529</v>
      </c>
      <c r="J52" s="27">
        <f t="shared" si="1"/>
        <v>3832</v>
      </c>
      <c r="K52" s="7"/>
      <c r="L52" s="124">
        <f t="shared" si="2"/>
        <v>0.11574744054866125</v>
      </c>
      <c r="M52" s="27">
        <f t="shared" ca="1" si="3"/>
        <v>9.6335431943314075E-6</v>
      </c>
      <c r="N52" s="44"/>
      <c r="O52" s="44"/>
      <c r="P52" s="7"/>
      <c r="Q52" s="28">
        <f t="shared" ca="1" si="4"/>
        <v>-510.43976616341416</v>
      </c>
      <c r="R52" s="27">
        <f t="shared" ca="1" si="5"/>
        <v>3805.5458262383181</v>
      </c>
      <c r="S52" s="7"/>
      <c r="T52" s="28">
        <f t="shared" ca="1" si="6"/>
        <v>0.13294269014771889</v>
      </c>
      <c r="U52" s="27">
        <f t="shared" ca="1" si="7"/>
        <v>0.99526165295342228</v>
      </c>
      <c r="V52" s="7"/>
      <c r="W52" s="28">
        <f t="shared" ca="1" si="8"/>
        <v>0.11885123551520324</v>
      </c>
      <c r="X52" s="27">
        <f t="shared" ca="1" si="11"/>
        <v>179.91259284426292</v>
      </c>
      <c r="Y52" s="7"/>
      <c r="Z52" s="28">
        <f t="shared" si="12"/>
        <v>180.018</v>
      </c>
      <c r="AA52" s="27">
        <f t="shared" si="9"/>
        <v>3.1419068128551517</v>
      </c>
      <c r="AB52" s="7"/>
      <c r="AC52" s="28">
        <f t="shared" ca="1" si="0"/>
        <v>-0.10540715573708326</v>
      </c>
      <c r="AD52" s="27">
        <f t="shared" ca="1" si="10"/>
        <v>-3.8387159724209141E-2</v>
      </c>
      <c r="AE52" s="7">
        <v>117</v>
      </c>
    </row>
    <row r="53" spans="1:31" s="26" customFormat="1" x14ac:dyDescent="0.25">
      <c r="A53" s="26">
        <v>33</v>
      </c>
      <c r="B53" s="26">
        <v>630</v>
      </c>
      <c r="C53" s="26">
        <v>12708</v>
      </c>
      <c r="D53" s="26">
        <v>15038</v>
      </c>
      <c r="E53" s="26">
        <v>13605</v>
      </c>
      <c r="F53" s="26">
        <v>11273</v>
      </c>
      <c r="G53" s="27"/>
      <c r="H53" s="7"/>
      <c r="I53" s="28">
        <f t="shared" si="1"/>
        <v>-897</v>
      </c>
      <c r="J53" s="27">
        <f t="shared" si="1"/>
        <v>3765</v>
      </c>
      <c r="K53" s="7"/>
      <c r="L53" s="124">
        <f t="shared" si="2"/>
        <v>0.21336474872732303</v>
      </c>
      <c r="M53" s="27">
        <f t="shared" ca="1" si="3"/>
        <v>2.5251361751779902E-6</v>
      </c>
      <c r="N53" s="44"/>
      <c r="O53" s="44"/>
      <c r="P53" s="7"/>
      <c r="Q53" s="28">
        <f t="shared" ca="1" si="4"/>
        <v>-878.43976616341411</v>
      </c>
      <c r="R53" s="27">
        <f t="shared" ca="1" si="5"/>
        <v>3738.5458262383181</v>
      </c>
      <c r="S53" s="7"/>
      <c r="T53" s="28">
        <f t="shared" ca="1" si="6"/>
        <v>0.22878731906853497</v>
      </c>
      <c r="U53" s="27">
        <f t="shared" ca="1" si="7"/>
        <v>0.97773919131648201</v>
      </c>
      <c r="V53" s="7"/>
      <c r="W53" s="28">
        <f t="shared" ca="1" si="8"/>
        <v>0.21495381643361436</v>
      </c>
      <c r="X53" s="27">
        <f t="shared" ca="1" si="11"/>
        <v>185.50184749381185</v>
      </c>
      <c r="Y53" s="7"/>
      <c r="Z53" s="28">
        <f t="shared" si="12"/>
        <v>185.68799999999999</v>
      </c>
      <c r="AA53" s="27">
        <f t="shared" si="9"/>
        <v>3.2408669814432303</v>
      </c>
      <c r="AB53" s="7"/>
      <c r="AC53" s="28">
        <f t="shared" ca="1" si="0"/>
        <v>-0.18615250618813661</v>
      </c>
      <c r="AD53" s="27">
        <f t="shared" ca="1" si="10"/>
        <v>5.7933157437560112E-2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12520</v>
      </c>
      <c r="D54" s="26">
        <v>14986</v>
      </c>
      <c r="E54" s="26">
        <v>13786</v>
      </c>
      <c r="F54" s="26">
        <v>11324</v>
      </c>
      <c r="G54" s="27"/>
      <c r="H54" s="7"/>
      <c r="I54" s="28">
        <f t="shared" si="1"/>
        <v>-1266</v>
      </c>
      <c r="J54" s="27">
        <f t="shared" si="1"/>
        <v>3662</v>
      </c>
      <c r="K54" s="7"/>
      <c r="L54" s="124">
        <f t="shared" si="2"/>
        <v>0.30903465041751371</v>
      </c>
      <c r="M54" s="27">
        <f t="shared" ca="1" si="3"/>
        <v>5.8353657936807205E-6</v>
      </c>
      <c r="N54" s="44"/>
      <c r="O54" s="44"/>
      <c r="P54" s="7"/>
      <c r="Q54" s="28">
        <f t="shared" ca="1" si="4"/>
        <v>-1247.4397661634141</v>
      </c>
      <c r="R54" s="27">
        <f t="shared" ca="1" si="5"/>
        <v>3635.5458262383181</v>
      </c>
      <c r="S54" s="7"/>
      <c r="T54" s="28">
        <f t="shared" ca="1" si="6"/>
        <v>0.32489239535054892</v>
      </c>
      <c r="U54" s="27">
        <f t="shared" ca="1" si="7"/>
        <v>0.95080167566566332</v>
      </c>
      <c r="V54" s="7"/>
      <c r="W54" s="28">
        <f t="shared" ca="1" si="8"/>
        <v>0.31145030059783385</v>
      </c>
      <c r="X54" s="27">
        <f t="shared" ca="1" si="11"/>
        <v>191.23978323979406</v>
      </c>
      <c r="Y54" s="7"/>
      <c r="Z54" s="28">
        <f t="shared" si="12"/>
        <v>191.36699999999999</v>
      </c>
      <c r="AA54" s="27">
        <f t="shared" si="9"/>
        <v>3.3399842296639886</v>
      </c>
      <c r="AB54" s="7"/>
      <c r="AC54" s="28">
        <f t="shared" ca="1" si="0"/>
        <v>-0.12721676020592554</v>
      </c>
      <c r="AD54" s="27">
        <f t="shared" ca="1" si="10"/>
        <v>1.290466906178267E-2</v>
      </c>
      <c r="AE54" s="7">
        <v>115</v>
      </c>
    </row>
    <row r="55" spans="1:31" s="26" customFormat="1" x14ac:dyDescent="0.25">
      <c r="A55" s="26">
        <v>35</v>
      </c>
      <c r="B55" s="26">
        <v>638</v>
      </c>
      <c r="C55" s="26">
        <v>12352</v>
      </c>
      <c r="D55" s="26">
        <v>14924</v>
      </c>
      <c r="E55" s="26">
        <v>13976</v>
      </c>
      <c r="F55" s="26">
        <v>11404</v>
      </c>
      <c r="G55" s="27"/>
      <c r="H55" s="7"/>
      <c r="I55" s="28">
        <f t="shared" si="1"/>
        <v>-1624</v>
      </c>
      <c r="J55" s="27">
        <f t="shared" si="1"/>
        <v>3520</v>
      </c>
      <c r="K55" s="7"/>
      <c r="L55" s="124">
        <f t="shared" si="2"/>
        <v>0.40266891123451881</v>
      </c>
      <c r="M55" s="27">
        <f t="shared" ca="1" si="3"/>
        <v>6.5393421260079815E-6</v>
      </c>
      <c r="N55" s="44"/>
      <c r="O55" s="44"/>
      <c r="P55" s="7"/>
      <c r="Q55" s="28">
        <f t="shared" ca="1" si="4"/>
        <v>-1605.4397661634141</v>
      </c>
      <c r="R55" s="27">
        <f t="shared" ca="1" si="5"/>
        <v>3493.5458262383181</v>
      </c>
      <c r="S55" s="7"/>
      <c r="T55" s="28">
        <f t="shared" ca="1" si="6"/>
        <v>0.41813255065938626</v>
      </c>
      <c r="U55" s="27">
        <f t="shared" ca="1" si="7"/>
        <v>0.91366451816647631</v>
      </c>
      <c r="V55" s="7"/>
      <c r="W55" s="28">
        <f t="shared" ca="1" si="8"/>
        <v>0.40522612497724897</v>
      </c>
      <c r="X55" s="27">
        <f t="shared" ca="1" si="11"/>
        <v>197.02086676160445</v>
      </c>
      <c r="Y55" s="7"/>
      <c r="Z55" s="28">
        <f t="shared" si="12"/>
        <v>197.10899999999998</v>
      </c>
      <c r="AA55" s="27">
        <f t="shared" si="9"/>
        <v>3.4402010353135029</v>
      </c>
      <c r="AB55" s="7"/>
      <c r="AC55" s="28">
        <f t="shared" ca="1" si="0"/>
        <v>-8.8133238395528224E-2</v>
      </c>
      <c r="AD55" s="27">
        <f t="shared" ca="1" si="10"/>
        <v>3.5038376537954719E-3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12184</v>
      </c>
      <c r="D56" s="26">
        <v>14834</v>
      </c>
      <c r="E56" s="26">
        <v>14127</v>
      </c>
      <c r="F56" s="26">
        <v>11481</v>
      </c>
      <c r="G56" s="27"/>
      <c r="H56" s="7"/>
      <c r="I56" s="28">
        <f t="shared" si="1"/>
        <v>-1943</v>
      </c>
      <c r="J56" s="27">
        <f t="shared" si="1"/>
        <v>3353</v>
      </c>
      <c r="K56" s="7"/>
      <c r="L56" s="124">
        <f t="shared" si="2"/>
        <v>0.48773316644809073</v>
      </c>
      <c r="M56" s="27">
        <f t="shared" ca="1" si="3"/>
        <v>1.4471497547466868E-6</v>
      </c>
      <c r="N56" s="44"/>
      <c r="O56" s="44"/>
      <c r="P56" s="7"/>
      <c r="Q56" s="28">
        <f t="shared" ca="1" si="4"/>
        <v>-1924.4397661634141</v>
      </c>
      <c r="R56" s="27">
        <f t="shared" ca="1" si="5"/>
        <v>3326.5458262383181</v>
      </c>
      <c r="S56" s="7"/>
      <c r="T56" s="28">
        <f t="shared" ca="1" si="6"/>
        <v>0.50121525888150675</v>
      </c>
      <c r="U56" s="27">
        <f t="shared" ca="1" si="7"/>
        <v>0.86998912871320722</v>
      </c>
      <c r="V56" s="7"/>
      <c r="W56" s="28">
        <f t="shared" ca="1" si="8"/>
        <v>0.4889361418238764</v>
      </c>
      <c r="X56" s="27">
        <f t="shared" ca="1" si="11"/>
        <v>202.43884610222221</v>
      </c>
      <c r="Y56" s="7"/>
      <c r="Z56" s="28">
        <f t="shared" si="12"/>
        <v>202.55399999999997</v>
      </c>
      <c r="AA56" s="27">
        <f t="shared" si="9"/>
        <v>3.5352342130845935</v>
      </c>
      <c r="AB56" s="7"/>
      <c r="AC56" s="28">
        <f t="shared" ca="1" si="0"/>
        <v>-0.11515389777775908</v>
      </c>
      <c r="AD56" s="27">
        <f t="shared" ca="1" si="10"/>
        <v>6.8338944365592624E-2</v>
      </c>
      <c r="AE56" s="7">
        <v>113</v>
      </c>
    </row>
    <row r="57" spans="1:31" s="26" customFormat="1" x14ac:dyDescent="0.25">
      <c r="A57" s="26">
        <v>37</v>
      </c>
      <c r="B57" s="26">
        <v>606</v>
      </c>
      <c r="C57" s="26">
        <v>12029</v>
      </c>
      <c r="D57" s="26">
        <v>14741</v>
      </c>
      <c r="E57" s="26">
        <v>14282</v>
      </c>
      <c r="F57" s="26">
        <v>11584</v>
      </c>
      <c r="G57" s="27"/>
      <c r="H57" s="7"/>
      <c r="I57" s="28">
        <f t="shared" si="1"/>
        <v>-2253</v>
      </c>
      <c r="J57" s="27">
        <f t="shared" si="1"/>
        <v>3157</v>
      </c>
      <c r="K57" s="7"/>
      <c r="L57" s="124">
        <f t="shared" si="2"/>
        <v>0.56851662288549021</v>
      </c>
      <c r="M57" s="27">
        <f t="shared" ca="1" si="3"/>
        <v>3.5825374464384858E-6</v>
      </c>
      <c r="N57" s="44"/>
      <c r="O57" s="44"/>
      <c r="P57" s="7"/>
      <c r="Q57" s="28">
        <f t="shared" ca="1" si="4"/>
        <v>-2234.4397661634143</v>
      </c>
      <c r="R57" s="27">
        <f t="shared" ca="1" si="5"/>
        <v>3130.5458262383181</v>
      </c>
      <c r="S57" s="7"/>
      <c r="T57" s="28">
        <f t="shared" ca="1" si="6"/>
        <v>0.58195394085284646</v>
      </c>
      <c r="U57" s="27">
        <f t="shared" ca="1" si="7"/>
        <v>0.81872939019320268</v>
      </c>
      <c r="V57" s="7"/>
      <c r="W57" s="28">
        <f t="shared" ca="1" si="8"/>
        <v>0.57040938210061465</v>
      </c>
      <c r="X57" s="27">
        <f t="shared" ca="1" si="11"/>
        <v>207.96770241279751</v>
      </c>
      <c r="Y57" s="7"/>
      <c r="Z57" s="28">
        <f t="shared" si="12"/>
        <v>208.00799999999998</v>
      </c>
      <c r="AA57" s="27">
        <f t="shared" si="9"/>
        <v>3.6304244704883648</v>
      </c>
      <c r="AB57" s="7"/>
      <c r="AC57" s="28">
        <f t="shared" ca="1" si="0"/>
        <v>-4.0297587202474006E-2</v>
      </c>
      <c r="AD57" s="27">
        <f t="shared" ca="1" si="10"/>
        <v>3.218617182940875E-2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11884</v>
      </c>
      <c r="D58" s="26">
        <v>14620</v>
      </c>
      <c r="E58" s="26">
        <v>14432</v>
      </c>
      <c r="F58" s="26">
        <v>11702</v>
      </c>
      <c r="G58" s="27"/>
      <c r="H58" s="7"/>
      <c r="I58" s="28">
        <f t="shared" si="1"/>
        <v>-2548</v>
      </c>
      <c r="J58" s="27">
        <f t="shared" si="1"/>
        <v>2918</v>
      </c>
      <c r="K58" s="7"/>
      <c r="L58" s="124">
        <f t="shared" si="2"/>
        <v>0.64678362012455093</v>
      </c>
      <c r="M58" s="27">
        <f t="shared" ca="1" si="3"/>
        <v>1.8259412484812596E-6</v>
      </c>
      <c r="N58" s="44"/>
      <c r="O58" s="44"/>
      <c r="P58" s="7"/>
      <c r="Q58" s="28">
        <f t="shared" ca="1" si="4"/>
        <v>-2529.4397661634143</v>
      </c>
      <c r="R58" s="27">
        <f t="shared" ca="1" si="5"/>
        <v>2891.5458262383181</v>
      </c>
      <c r="S58" s="7"/>
      <c r="T58" s="28">
        <f t="shared" ca="1" si="6"/>
        <v>0.65878591240621798</v>
      </c>
      <c r="U58" s="27">
        <f t="shared" ca="1" si="7"/>
        <v>0.75622389271217672</v>
      </c>
      <c r="V58" s="7"/>
      <c r="W58" s="28">
        <f t="shared" ca="1" si="8"/>
        <v>0.64813489405994718</v>
      </c>
      <c r="X58" s="27">
        <f t="shared" ca="1" si="11"/>
        <v>213.70155108938491</v>
      </c>
      <c r="Y58" s="7"/>
      <c r="Z58" s="28">
        <f t="shared" si="12"/>
        <v>213.65999999999997</v>
      </c>
      <c r="AA58" s="27">
        <f t="shared" si="9"/>
        <v>3.7290704798110834</v>
      </c>
      <c r="AB58" s="7"/>
      <c r="AC58" s="28">
        <f t="shared" ca="1" si="0"/>
        <v>4.1551089384938678E-2</v>
      </c>
      <c r="AD58" s="27">
        <f t="shared" ca="1" si="10"/>
        <v>3.5731271306445933E-2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11749</v>
      </c>
      <c r="D59" s="26">
        <v>14496</v>
      </c>
      <c r="E59" s="26">
        <v>14565</v>
      </c>
      <c r="F59" s="26">
        <v>11836</v>
      </c>
      <c r="G59" s="27"/>
      <c r="H59" s="7"/>
      <c r="I59" s="28">
        <f t="shared" si="1"/>
        <v>-2816</v>
      </c>
      <c r="J59" s="27">
        <f t="shared" si="1"/>
        <v>2660</v>
      </c>
      <c r="K59" s="7"/>
      <c r="L59" s="124">
        <f t="shared" si="2"/>
        <v>0.7183156317900421</v>
      </c>
      <c r="M59" s="27">
        <f t="shared" ca="1" si="3"/>
        <v>3.3920208694923321E-7</v>
      </c>
      <c r="N59" s="44"/>
      <c r="O59" s="44"/>
      <c r="P59" s="7"/>
      <c r="Q59" s="28">
        <f t="shared" ca="1" si="4"/>
        <v>-2797.4397661634143</v>
      </c>
      <c r="R59" s="27">
        <f t="shared" ca="1" si="5"/>
        <v>2633.5458262383181</v>
      </c>
      <c r="S59" s="7"/>
      <c r="T59" s="28">
        <f t="shared" ca="1" si="6"/>
        <v>0.72858580520724703</v>
      </c>
      <c r="U59" s="27">
        <f t="shared" ca="1" si="7"/>
        <v>0.68874933894604828</v>
      </c>
      <c r="V59" s="7"/>
      <c r="W59" s="28">
        <f t="shared" ca="1" si="8"/>
        <v>0.71889804237283506</v>
      </c>
      <c r="X59" s="27">
        <f t="shared" ca="1" si="11"/>
        <v>219.32970840419182</v>
      </c>
      <c r="Y59" s="7"/>
      <c r="Z59" s="28">
        <f t="shared" si="12"/>
        <v>219.27599999999995</v>
      </c>
      <c r="AA59" s="27">
        <f t="shared" si="9"/>
        <v>3.8270881706030853</v>
      </c>
      <c r="AB59" s="7"/>
      <c r="AC59" s="28">
        <f t="shared" ca="1" si="0"/>
        <v>5.3708404191866066E-2</v>
      </c>
      <c r="AD59" s="27">
        <f t="shared" ca="1" si="10"/>
        <v>3.964614924785792E-2</v>
      </c>
      <c r="AE59" s="7">
        <v>110</v>
      </c>
    </row>
    <row r="60" spans="1:31" s="26" customFormat="1" x14ac:dyDescent="0.25">
      <c r="A60" s="26">
        <v>40</v>
      </c>
      <c r="B60" s="26">
        <v>632</v>
      </c>
      <c r="C60" s="26">
        <v>11625</v>
      </c>
      <c r="D60" s="26">
        <v>14352</v>
      </c>
      <c r="E60" s="26">
        <v>14687</v>
      </c>
      <c r="F60" s="26">
        <v>11978</v>
      </c>
      <c r="G60" s="27"/>
      <c r="H60" s="7"/>
      <c r="I60" s="28">
        <f t="shared" si="1"/>
        <v>-3062</v>
      </c>
      <c r="J60" s="27">
        <f t="shared" si="1"/>
        <v>2374</v>
      </c>
      <c r="K60" s="7"/>
      <c r="L60" s="124">
        <f t="shared" si="2"/>
        <v>0.78372374780016929</v>
      </c>
      <c r="M60" s="27">
        <f t="shared" ca="1" si="3"/>
        <v>9.6599278576733834E-8</v>
      </c>
      <c r="N60" s="44"/>
      <c r="O60" s="44"/>
      <c r="P60" s="7"/>
      <c r="Q60" s="28">
        <f t="shared" ca="1" si="4"/>
        <v>-3043.4397661634143</v>
      </c>
      <c r="R60" s="27">
        <f t="shared" ca="1" si="5"/>
        <v>2347.5458262383181</v>
      </c>
      <c r="S60" s="7"/>
      <c r="T60" s="28">
        <f t="shared" ca="1" si="6"/>
        <v>0.79265585606192301</v>
      </c>
      <c r="U60" s="27">
        <f t="shared" ca="1" si="7"/>
        <v>0.61395196539134778</v>
      </c>
      <c r="V60" s="7"/>
      <c r="W60" s="28">
        <f t="shared" ca="1" si="8"/>
        <v>0.78403455204495487</v>
      </c>
      <c r="X60" s="27">
        <f t="shared" ca="1" si="11"/>
        <v>225.03940572502734</v>
      </c>
      <c r="Y60" s="7"/>
      <c r="Z60" s="28">
        <f t="shared" si="12"/>
        <v>224.96399999999994</v>
      </c>
      <c r="AA60" s="27">
        <f t="shared" si="9"/>
        <v>3.926362498456522</v>
      </c>
      <c r="AB60" s="7"/>
      <c r="AC60" s="28">
        <f t="shared" ca="1" si="0"/>
        <v>7.540572502739451E-2</v>
      </c>
      <c r="AD60" s="27">
        <f t="shared" ca="1" si="10"/>
        <v>2.642015293972122E-2</v>
      </c>
      <c r="AE60" s="7">
        <v>109</v>
      </c>
    </row>
    <row r="61" spans="1:31" s="26" customFormat="1" x14ac:dyDescent="0.25">
      <c r="A61" s="26">
        <v>41</v>
      </c>
      <c r="B61" s="26">
        <v>628</v>
      </c>
      <c r="C61" s="26">
        <v>11521</v>
      </c>
      <c r="D61" s="26">
        <v>14199</v>
      </c>
      <c r="E61" s="26">
        <v>14797</v>
      </c>
      <c r="F61" s="26">
        <v>12133</v>
      </c>
      <c r="G61" s="27"/>
      <c r="H61" s="7"/>
      <c r="I61" s="28">
        <f t="shared" si="1"/>
        <v>-3276</v>
      </c>
      <c r="J61" s="27">
        <f t="shared" si="1"/>
        <v>2066</v>
      </c>
      <c r="K61" s="7"/>
      <c r="L61" s="124">
        <f t="shared" si="2"/>
        <v>0.84106531146417907</v>
      </c>
      <c r="M61" s="27">
        <f t="shared" ca="1" si="3"/>
        <v>2.1863118448693327E-8</v>
      </c>
      <c r="N61" s="44"/>
      <c r="O61" s="44"/>
      <c r="P61" s="7"/>
      <c r="Q61" s="28">
        <f t="shared" ca="1" si="4"/>
        <v>-3257.4397661634143</v>
      </c>
      <c r="R61" s="27">
        <f t="shared" ca="1" si="5"/>
        <v>2039.5458262383181</v>
      </c>
      <c r="S61" s="7"/>
      <c r="T61" s="28">
        <f t="shared" ca="1" si="6"/>
        <v>0.84839159135826714</v>
      </c>
      <c r="U61" s="27">
        <f t="shared" ca="1" si="7"/>
        <v>0.53340094771705504</v>
      </c>
      <c r="V61" s="7"/>
      <c r="W61" s="28">
        <f t="shared" ca="1" si="8"/>
        <v>0.84091744964203186</v>
      </c>
      <c r="X61" s="27">
        <f t="shared" ca="1" si="11"/>
        <v>230.7154499282301</v>
      </c>
      <c r="Y61" s="7"/>
      <c r="Z61" s="28">
        <f t="shared" si="12"/>
        <v>230.61599999999993</v>
      </c>
      <c r="AA61" s="27">
        <f t="shared" si="9"/>
        <v>4.0250085077792415</v>
      </c>
      <c r="AB61" s="7"/>
      <c r="AC61" s="28">
        <f t="shared" ca="1" si="0"/>
        <v>9.9449928230171736E-2</v>
      </c>
      <c r="AD61" s="27">
        <f t="shared" ca="1" si="10"/>
        <v>6.2007032364135739E-2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11417</v>
      </c>
      <c r="D62" s="26">
        <v>14023</v>
      </c>
      <c r="E62" s="26">
        <v>14877</v>
      </c>
      <c r="F62" s="26">
        <v>12294</v>
      </c>
      <c r="G62" s="27"/>
      <c r="H62" s="7"/>
      <c r="I62" s="28">
        <f t="shared" si="1"/>
        <v>-3460</v>
      </c>
      <c r="J62" s="27">
        <f t="shared" si="1"/>
        <v>1729</v>
      </c>
      <c r="K62" s="7"/>
      <c r="L62" s="124">
        <f t="shared" si="2"/>
        <v>0.89100475504925114</v>
      </c>
      <c r="M62" s="27">
        <f t="shared" ca="1" si="3"/>
        <v>8.3015457146087578E-7</v>
      </c>
      <c r="N62" s="44"/>
      <c r="O62" s="44"/>
      <c r="P62" s="7"/>
      <c r="Q62" s="28">
        <f t="shared" ca="1" si="4"/>
        <v>-3441.4397661634143</v>
      </c>
      <c r="R62" s="27">
        <f t="shared" ca="1" si="5"/>
        <v>1702.5458262383181</v>
      </c>
      <c r="S62" s="7"/>
      <c r="T62" s="28">
        <f t="shared" ca="1" si="6"/>
        <v>0.89631390581867521</v>
      </c>
      <c r="U62" s="27">
        <f t="shared" ca="1" si="7"/>
        <v>0.44526558097602681</v>
      </c>
      <c r="V62" s="7"/>
      <c r="W62" s="28">
        <f t="shared" ca="1" si="8"/>
        <v>0.89009362686317584</v>
      </c>
      <c r="X62" s="27">
        <f t="shared" ca="1" si="11"/>
        <v>236.52643090519462</v>
      </c>
      <c r="Y62" s="7"/>
      <c r="Z62" s="28">
        <f t="shared" si="12"/>
        <v>236.36699999999993</v>
      </c>
      <c r="AA62" s="27">
        <f t="shared" si="9"/>
        <v>4.1253823930614351</v>
      </c>
      <c r="AB62" s="7"/>
      <c r="AC62" s="28">
        <f t="shared" ca="1" si="0"/>
        <v>0.15943090519468228</v>
      </c>
      <c r="AD62" s="27">
        <f t="shared" ca="1" si="10"/>
        <v>9.4425990023722761E-2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11350</v>
      </c>
      <c r="D63" s="26">
        <v>13858</v>
      </c>
      <c r="E63" s="26">
        <v>14959</v>
      </c>
      <c r="F63" s="26">
        <v>12472</v>
      </c>
      <c r="G63" s="27"/>
      <c r="H63" s="7"/>
      <c r="I63" s="28">
        <f t="shared" si="1"/>
        <v>-3609</v>
      </c>
      <c r="J63" s="27">
        <f t="shared" si="1"/>
        <v>1386</v>
      </c>
      <c r="K63" s="7"/>
      <c r="L63" s="124">
        <f t="shared" si="2"/>
        <v>0.9309954771860306</v>
      </c>
      <c r="M63" s="27">
        <f t="shared" ca="1" si="3"/>
        <v>6.7241283018334057E-7</v>
      </c>
      <c r="N63" s="44"/>
      <c r="O63" s="44"/>
      <c r="P63" s="7"/>
      <c r="Q63" s="28">
        <f t="shared" ca="1" si="4"/>
        <v>-3590.4397661634143</v>
      </c>
      <c r="R63" s="27">
        <f t="shared" ca="1" si="5"/>
        <v>1359.5458262383181</v>
      </c>
      <c r="S63" s="7"/>
      <c r="T63" s="28">
        <f t="shared" ca="1" si="6"/>
        <v>0.93512056263715782</v>
      </c>
      <c r="U63" s="27">
        <f t="shared" ca="1" si="7"/>
        <v>0.35556103856601889</v>
      </c>
      <c r="V63" s="7"/>
      <c r="W63" s="28">
        <f t="shared" ca="1" si="8"/>
        <v>0.93017546936278539</v>
      </c>
      <c r="X63" s="27">
        <f t="shared" ca="1" si="11"/>
        <v>242.1833122021294</v>
      </c>
      <c r="Y63" s="7"/>
      <c r="Z63" s="28">
        <f t="shared" si="12"/>
        <v>241.96499999999995</v>
      </c>
      <c r="AA63" s="27">
        <f t="shared" si="9"/>
        <v>4.2230859245880783</v>
      </c>
      <c r="AB63" s="7"/>
      <c r="AC63" s="28">
        <f t="shared" ca="1" si="0"/>
        <v>0.21831220212945368</v>
      </c>
      <c r="AD63" s="27">
        <f t="shared" ca="1" si="10"/>
        <v>6.8385062260460927E-3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11289</v>
      </c>
      <c r="D64" s="26">
        <v>13681</v>
      </c>
      <c r="E64" s="26">
        <v>15012</v>
      </c>
      <c r="F64" s="26">
        <v>12651</v>
      </c>
      <c r="G64" s="27"/>
      <c r="H64" s="7"/>
      <c r="I64" s="28">
        <f t="shared" si="1"/>
        <v>-3723</v>
      </c>
      <c r="J64" s="27">
        <f t="shared" si="1"/>
        <v>1030</v>
      </c>
      <c r="K64" s="7"/>
      <c r="L64" s="124">
        <f t="shared" si="2"/>
        <v>0.96222472149392013</v>
      </c>
      <c r="M64" s="27">
        <f t="shared" ca="1" si="3"/>
        <v>1.0728809835040171E-6</v>
      </c>
      <c r="N64" s="44"/>
      <c r="O64" s="44"/>
      <c r="P64" s="7"/>
      <c r="Q64" s="28">
        <f t="shared" ca="1" si="4"/>
        <v>-3704.4397661634143</v>
      </c>
      <c r="R64" s="27">
        <f t="shared" ca="1" si="5"/>
        <v>1003.5458262383181</v>
      </c>
      <c r="S64" s="7"/>
      <c r="T64" s="28">
        <f t="shared" ca="1" si="6"/>
        <v>0.96481156181371497</v>
      </c>
      <c r="U64" s="27">
        <f t="shared" ca="1" si="7"/>
        <v>0.26245661553988819</v>
      </c>
      <c r="V64" s="7"/>
      <c r="W64" s="28">
        <f t="shared" ca="1" si="8"/>
        <v>0.96118892181082305</v>
      </c>
      <c r="X64" s="27">
        <f t="shared" ca="1" si="11"/>
        <v>247.83019784554494</v>
      </c>
      <c r="Y64" s="7"/>
      <c r="Z64" s="28">
        <f t="shared" si="12"/>
        <v>247.58999999999995</v>
      </c>
      <c r="AA64" s="27">
        <f t="shared" si="9"/>
        <v>4.3212606950127599</v>
      </c>
      <c r="AB64" s="7"/>
      <c r="AC64" s="28">
        <f t="shared" ca="1" si="0"/>
        <v>0.24019784554499779</v>
      </c>
      <c r="AD64" s="27">
        <f t="shared" ca="1" si="10"/>
        <v>5.4793363889160673E-2</v>
      </c>
      <c r="AE64" s="7">
        <v>105</v>
      </c>
    </row>
    <row r="65" spans="1:31" s="26" customFormat="1" x14ac:dyDescent="0.25">
      <c r="A65" s="26">
        <v>45</v>
      </c>
      <c r="B65" s="26">
        <v>601</v>
      </c>
      <c r="C65" s="26">
        <v>11249</v>
      </c>
      <c r="D65" s="26">
        <v>13500</v>
      </c>
      <c r="E65" s="26">
        <v>15046</v>
      </c>
      <c r="F65" s="26">
        <v>12819</v>
      </c>
      <c r="G65" s="27"/>
      <c r="H65" s="7"/>
      <c r="I65" s="28">
        <f t="shared" si="1"/>
        <v>-3797</v>
      </c>
      <c r="J65" s="27">
        <f t="shared" si="1"/>
        <v>681</v>
      </c>
      <c r="K65" s="7"/>
      <c r="L65" s="124">
        <f t="shared" si="2"/>
        <v>0.98350897524909453</v>
      </c>
      <c r="M65" s="27">
        <f t="shared" ca="1" si="3"/>
        <v>3.067704059898673E-6</v>
      </c>
      <c r="N65" s="44"/>
      <c r="O65" s="44"/>
      <c r="P65" s="7"/>
      <c r="Q65" s="28">
        <f t="shared" ca="1" si="4"/>
        <v>-3778.4397661634143</v>
      </c>
      <c r="R65" s="27">
        <f t="shared" ca="1" si="5"/>
        <v>654.54582623831811</v>
      </c>
      <c r="S65" s="7"/>
      <c r="T65" s="28">
        <f t="shared" ca="1" si="6"/>
        <v>0.98408466654235727</v>
      </c>
      <c r="U65" s="27">
        <f t="shared" ca="1" si="7"/>
        <v>0.17118289746090054</v>
      </c>
      <c r="V65" s="7"/>
      <c r="W65" s="28">
        <f t="shared" ca="1" si="8"/>
        <v>0.98175748900595738</v>
      </c>
      <c r="X65" s="27">
        <f t="shared" ca="1" si="11"/>
        <v>253.21187735240801</v>
      </c>
      <c r="Y65" s="7"/>
      <c r="Z65" s="28">
        <f t="shared" si="12"/>
        <v>252.99899999999994</v>
      </c>
      <c r="AA65" s="27">
        <f t="shared" si="9"/>
        <v>4.4156655542531329</v>
      </c>
      <c r="AB65" s="7"/>
      <c r="AC65" s="28">
        <f t="shared" ca="1" si="0"/>
        <v>0.21287735240807137</v>
      </c>
      <c r="AD65" s="27">
        <f t="shared" ca="1" si="10"/>
        <v>2.0759576566348414E-2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11235</v>
      </c>
      <c r="D66" s="26">
        <v>13327</v>
      </c>
      <c r="E66" s="26">
        <v>15078</v>
      </c>
      <c r="F66" s="26">
        <v>13011</v>
      </c>
      <c r="G66" s="27"/>
      <c r="H66" s="7"/>
      <c r="I66" s="28">
        <f t="shared" si="1"/>
        <v>-3843</v>
      </c>
      <c r="J66" s="27">
        <f t="shared" si="1"/>
        <v>316</v>
      </c>
      <c r="K66" s="7"/>
      <c r="L66" s="124">
        <f t="shared" si="2"/>
        <v>0.99630301778039243</v>
      </c>
      <c r="M66" s="27">
        <f t="shared" ca="1" si="3"/>
        <v>1.4663221232159986E-6</v>
      </c>
      <c r="N66" s="44"/>
      <c r="O66" s="44"/>
      <c r="P66" s="7"/>
      <c r="Q66" s="28">
        <f t="shared" ca="1" si="4"/>
        <v>-3824.4397661634143</v>
      </c>
      <c r="R66" s="27">
        <f t="shared" ca="1" si="5"/>
        <v>289.54582623831811</v>
      </c>
      <c r="S66" s="7"/>
      <c r="T66" s="28">
        <f t="shared" ca="1" si="6"/>
        <v>0.99606524515745931</v>
      </c>
      <c r="U66" s="27">
        <f t="shared" ca="1" si="7"/>
        <v>7.5724710931300274E-2</v>
      </c>
      <c r="V66" s="7"/>
      <c r="W66" s="28">
        <f t="shared" ca="1" si="8"/>
        <v>0.99509209989580405</v>
      </c>
      <c r="X66" s="27">
        <f t="shared" ca="1" si="11"/>
        <v>258.75102865410133</v>
      </c>
      <c r="Y66" s="7"/>
      <c r="Z66" s="28">
        <f t="shared" si="12"/>
        <v>258.59699999999992</v>
      </c>
      <c r="AA66" s="27">
        <f t="shared" si="9"/>
        <v>4.5133690857797752</v>
      </c>
      <c r="AB66" s="7"/>
      <c r="AC66" s="28">
        <f t="shared" ca="1" si="0"/>
        <v>0.15402865410140976</v>
      </c>
      <c r="AD66" s="27">
        <f t="shared" ca="1" si="10"/>
        <v>8.0948085089005417E-2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11223</v>
      </c>
      <c r="D67" s="26">
        <v>13129</v>
      </c>
      <c r="E67" s="26">
        <v>15066</v>
      </c>
      <c r="F67" s="26">
        <v>13197</v>
      </c>
      <c r="G67" s="27"/>
      <c r="H67" s="7"/>
      <c r="I67" s="28">
        <f t="shared" si="1"/>
        <v>-3843</v>
      </c>
      <c r="J67" s="27">
        <f t="shared" si="1"/>
        <v>-68</v>
      </c>
      <c r="K67" s="7"/>
      <c r="L67" s="124">
        <f t="shared" si="2"/>
        <v>0.99954030627783885</v>
      </c>
      <c r="M67" s="27">
        <f t="shared" ca="1" si="3"/>
        <v>9.1503582908978107E-6</v>
      </c>
      <c r="N67" s="44"/>
      <c r="O67" s="44"/>
      <c r="P67" s="7"/>
      <c r="Q67" s="28">
        <f t="shared" ca="1" si="4"/>
        <v>-3824.4397661634143</v>
      </c>
      <c r="R67" s="27">
        <f t="shared" ca="1" si="5"/>
        <v>-94.454173761681872</v>
      </c>
      <c r="S67" s="7"/>
      <c r="T67" s="28">
        <f t="shared" ca="1" si="6"/>
        <v>0.99606524515745931</v>
      </c>
      <c r="U67" s="27">
        <f t="shared" ca="1" si="7"/>
        <v>-2.4702531883402476E-2</v>
      </c>
      <c r="V67" s="7"/>
      <c r="W67" s="28">
        <f t="shared" ca="1" si="8"/>
        <v>0.9965153503623092</v>
      </c>
      <c r="X67" s="27">
        <f t="shared" ca="1" si="11"/>
        <v>264.52275597255471</v>
      </c>
      <c r="Y67" s="7"/>
      <c r="Z67" s="28">
        <f t="shared" si="12"/>
        <v>264.3479999999999</v>
      </c>
      <c r="AA67" s="27">
        <f t="shared" si="9"/>
        <v>4.6137429710619688</v>
      </c>
      <c r="AB67" s="7"/>
      <c r="AC67" s="28">
        <f t="shared" ca="1" si="0"/>
        <v>0.17475597255480579</v>
      </c>
      <c r="AD67" s="27">
        <f t="shared" ca="1" si="10"/>
        <v>5.2379584664038248E-2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11244</v>
      </c>
      <c r="D68" s="26">
        <v>12942</v>
      </c>
      <c r="E68" s="26">
        <v>15059</v>
      </c>
      <c r="F68" s="26">
        <v>13386</v>
      </c>
      <c r="G68" s="27"/>
      <c r="H68" s="7"/>
      <c r="I68" s="28">
        <f t="shared" si="1"/>
        <v>-3815</v>
      </c>
      <c r="J68" s="27">
        <f t="shared" si="1"/>
        <v>-444</v>
      </c>
      <c r="K68" s="7"/>
      <c r="L68" s="124">
        <f t="shared" si="2"/>
        <v>0.99287196649597231</v>
      </c>
      <c r="M68" s="27">
        <f t="shared" ca="1" si="3"/>
        <v>5.090777446923787E-6</v>
      </c>
      <c r="N68" s="44"/>
      <c r="O68" s="44"/>
      <c r="P68" s="7"/>
      <c r="Q68" s="28">
        <f t="shared" ca="1" si="4"/>
        <v>-3796.4397661634143</v>
      </c>
      <c r="R68" s="27">
        <f t="shared" ca="1" si="5"/>
        <v>-470.45417376168189</v>
      </c>
      <c r="S68" s="7"/>
      <c r="T68" s="28">
        <f t="shared" ca="1" si="6"/>
        <v>0.98877271904391895</v>
      </c>
      <c r="U68" s="27">
        <f t="shared" ca="1" si="7"/>
        <v>-0.12303754047279893</v>
      </c>
      <c r="V68" s="7"/>
      <c r="W68" s="28">
        <f t="shared" ca="1" si="8"/>
        <v>0.99061569136937011</v>
      </c>
      <c r="X68" s="27">
        <f t="shared" ca="1" si="11"/>
        <v>270.18280214473748</v>
      </c>
      <c r="Y68" s="7"/>
      <c r="Z68" s="28">
        <f t="shared" si="12"/>
        <v>270.01799999999992</v>
      </c>
      <c r="AA68" s="27">
        <f t="shared" si="9"/>
        <v>4.7127031396500465</v>
      </c>
      <c r="AB68" s="7"/>
      <c r="AC68" s="28">
        <f t="shared" ca="1" si="0"/>
        <v>0.16480214473756405</v>
      </c>
      <c r="AD68" s="27">
        <f t="shared" ca="1" si="10"/>
        <v>3.0615140943496044E-2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11279</v>
      </c>
      <c r="D69" s="26">
        <v>12759</v>
      </c>
      <c r="E69" s="26">
        <v>15023</v>
      </c>
      <c r="F69" s="26">
        <v>13574</v>
      </c>
      <c r="G69" s="27"/>
      <c r="H69" s="7"/>
      <c r="I69" s="28">
        <f t="shared" si="1"/>
        <v>-3744</v>
      </c>
      <c r="J69" s="27">
        <f t="shared" si="1"/>
        <v>-815</v>
      </c>
      <c r="K69" s="7"/>
      <c r="L69" s="124">
        <f t="shared" si="2"/>
        <v>0.97631010943269381</v>
      </c>
      <c r="M69" s="27">
        <f t="shared" ca="1" si="3"/>
        <v>7.9128007274615259E-6</v>
      </c>
      <c r="N69" s="44"/>
      <c r="O69" s="44"/>
      <c r="P69" s="7"/>
      <c r="Q69" s="28">
        <f t="shared" ca="1" si="4"/>
        <v>-3725.4397661634143</v>
      </c>
      <c r="R69" s="27">
        <f t="shared" ca="1" si="5"/>
        <v>-841.45417376168189</v>
      </c>
      <c r="S69" s="7"/>
      <c r="T69" s="28">
        <f t="shared" ca="1" si="6"/>
        <v>0.97028095639887024</v>
      </c>
      <c r="U69" s="27">
        <f t="shared" ca="1" si="7"/>
        <v>-0.22006490267137893</v>
      </c>
      <c r="V69" s="7"/>
      <c r="W69" s="28">
        <f t="shared" ca="1" si="8"/>
        <v>0.97349713934265347</v>
      </c>
      <c r="X69" s="27">
        <f t="shared" ca="1" si="11"/>
        <v>275.84070794047068</v>
      </c>
      <c r="Y69" s="7"/>
      <c r="Z69" s="28">
        <f t="shared" si="12"/>
        <v>275.73299999999989</v>
      </c>
      <c r="AA69" s="27">
        <f t="shared" si="9"/>
        <v>4.8124487064015229</v>
      </c>
      <c r="AB69" s="7"/>
      <c r="AC69" s="28">
        <f t="shared" ca="1" si="0"/>
        <v>0.1077079404707888</v>
      </c>
      <c r="AD69" s="27">
        <f t="shared" ca="1" si="10"/>
        <v>-1.7517698770006973E-2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11327</v>
      </c>
      <c r="D70" s="26">
        <v>12574</v>
      </c>
      <c r="E70" s="26">
        <v>14969</v>
      </c>
      <c r="F70" s="26">
        <v>13753</v>
      </c>
      <c r="G70" s="27"/>
      <c r="H70" s="7"/>
      <c r="I70" s="28">
        <f t="shared" si="1"/>
        <v>-3642</v>
      </c>
      <c r="J70" s="27">
        <f t="shared" si="1"/>
        <v>-1179</v>
      </c>
      <c r="K70" s="7"/>
      <c r="L70" s="124">
        <f t="shared" si="2"/>
        <v>0.95013093814516825</v>
      </c>
      <c r="M70" s="27">
        <f t="shared" ca="1" si="3"/>
        <v>3.4335143159586479E-6</v>
      </c>
      <c r="N70" s="44"/>
      <c r="O70" s="44"/>
      <c r="P70" s="7"/>
      <c r="Q70" s="28">
        <f t="shared" ca="1" si="4"/>
        <v>-3623.4397661634143</v>
      </c>
      <c r="R70" s="27">
        <f t="shared" ca="1" si="5"/>
        <v>-1205.4541737616819</v>
      </c>
      <c r="S70" s="7"/>
      <c r="T70" s="28">
        <f t="shared" ca="1" si="6"/>
        <v>0.94371532555668747</v>
      </c>
      <c r="U70" s="27">
        <f t="shared" ca="1" si="7"/>
        <v>-0.3152615599228159</v>
      </c>
      <c r="V70" s="7"/>
      <c r="W70" s="28">
        <f t="shared" ca="1" si="8"/>
        <v>0.94827796369419526</v>
      </c>
      <c r="X70" s="27">
        <f t="shared" ca="1" si="11"/>
        <v>281.49248974847796</v>
      </c>
      <c r="Y70" s="7"/>
      <c r="Z70" s="28">
        <f t="shared" si="12"/>
        <v>281.42999999999989</v>
      </c>
      <c r="AA70" s="27">
        <f t="shared" si="9"/>
        <v>4.9118801138876398</v>
      </c>
      <c r="AB70" s="7"/>
      <c r="AC70" s="28">
        <f t="shared" ca="1" si="0"/>
        <v>6.248974847807176E-2</v>
      </c>
      <c r="AD70" s="27">
        <f t="shared" ca="1" si="10"/>
        <v>8.0039148013327122E-2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11400</v>
      </c>
      <c r="D71" s="26">
        <v>12395</v>
      </c>
      <c r="E71" s="26">
        <v>14899</v>
      </c>
      <c r="F71" s="26">
        <v>13928</v>
      </c>
      <c r="G71" s="27"/>
      <c r="H71" s="7"/>
      <c r="I71" s="28">
        <f t="shared" si="1"/>
        <v>-3499</v>
      </c>
      <c r="J71" s="27">
        <f t="shared" si="1"/>
        <v>-1533</v>
      </c>
      <c r="K71" s="7"/>
      <c r="L71" s="124">
        <f t="shared" si="2"/>
        <v>0.91487332174094693</v>
      </c>
      <c r="M71" s="27">
        <f t="shared" ca="1" si="3"/>
        <v>6.4060197545483069E-6</v>
      </c>
      <c r="N71" s="44"/>
      <c r="O71" s="44"/>
      <c r="P71" s="7"/>
      <c r="Q71" s="28">
        <f t="shared" ca="1" si="4"/>
        <v>-3480.4397661634143</v>
      </c>
      <c r="R71" s="27">
        <f t="shared" ca="1" si="5"/>
        <v>-1559.4541737616819</v>
      </c>
      <c r="S71" s="7"/>
      <c r="T71" s="28">
        <f t="shared" ca="1" si="6"/>
        <v>0.90647135290539216</v>
      </c>
      <c r="U71" s="27">
        <f t="shared" ca="1" si="7"/>
        <v>-0.40784292439261999</v>
      </c>
      <c r="V71" s="7"/>
      <c r="W71" s="28">
        <f t="shared" ca="1" si="8"/>
        <v>0.91234231013399048</v>
      </c>
      <c r="X71" s="27">
        <f t="shared" ca="1" si="11"/>
        <v>287.18874629020115</v>
      </c>
      <c r="Y71" s="7"/>
      <c r="Z71" s="28">
        <f t="shared" si="12"/>
        <v>287.08199999999988</v>
      </c>
      <c r="AA71" s="27">
        <f t="shared" si="9"/>
        <v>5.0105261232103588</v>
      </c>
      <c r="AB71" s="7"/>
      <c r="AC71" s="28">
        <f t="shared" ca="1" si="0"/>
        <v>0.10674629020127213</v>
      </c>
      <c r="AD71" s="27">
        <f t="shared" ca="1" si="10"/>
        <v>-1.7233781021218419E-2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11483</v>
      </c>
      <c r="D72" s="26">
        <v>12235</v>
      </c>
      <c r="E72" s="26">
        <v>14816</v>
      </c>
      <c r="F72" s="26">
        <v>14094</v>
      </c>
      <c r="G72" s="27"/>
      <c r="H72" s="7"/>
      <c r="I72" s="28">
        <f t="shared" si="1"/>
        <v>-3333</v>
      </c>
      <c r="J72" s="27">
        <f t="shared" si="1"/>
        <v>-1859</v>
      </c>
      <c r="K72" s="7"/>
      <c r="L72" s="124">
        <f t="shared" si="2"/>
        <v>0.87171258043830191</v>
      </c>
      <c r="M72" s="27">
        <f t="shared" ca="1" si="3"/>
        <v>1.9616618148573506E-6</v>
      </c>
      <c r="N72" s="44"/>
      <c r="O72" s="44"/>
      <c r="P72" s="7"/>
      <c r="Q72" s="28">
        <f t="shared" ca="1" si="4"/>
        <v>-3314.4397661634143</v>
      </c>
      <c r="R72" s="27">
        <f t="shared" ca="1" si="5"/>
        <v>-1885.4541737616819</v>
      </c>
      <c r="S72" s="7"/>
      <c r="T72" s="28">
        <f t="shared" ca="1" si="6"/>
        <v>0.86323709094654577</v>
      </c>
      <c r="U72" s="27">
        <f t="shared" ca="1" si="7"/>
        <v>-0.49310146907385205</v>
      </c>
      <c r="V72" s="7"/>
      <c r="W72" s="28">
        <f t="shared" ca="1" si="8"/>
        <v>0.87031198705874546</v>
      </c>
      <c r="X72" s="27">
        <f t="shared" ca="1" si="11"/>
        <v>292.63777531207256</v>
      </c>
      <c r="Y72" s="7"/>
      <c r="Z72" s="28">
        <f t="shared" si="12"/>
        <v>292.6169999999999</v>
      </c>
      <c r="AA72" s="27">
        <f t="shared" si="9"/>
        <v>5.1071300973082456</v>
      </c>
      <c r="AB72" s="7"/>
      <c r="AC72" s="28">
        <f t="shared" ca="1" si="0"/>
        <v>2.0775312072657925E-2</v>
      </c>
      <c r="AD72" s="27">
        <f t="shared" ca="1" si="10"/>
        <v>6.0463479669806475E-2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11585</v>
      </c>
      <c r="D73" s="26">
        <v>12079</v>
      </c>
      <c r="E73" s="26">
        <v>14720</v>
      </c>
      <c r="F73" s="26">
        <v>14249</v>
      </c>
      <c r="G73" s="27"/>
      <c r="H73" s="7"/>
      <c r="I73" s="28">
        <f t="shared" si="1"/>
        <v>-3135</v>
      </c>
      <c r="J73" s="27">
        <f t="shared" si="1"/>
        <v>-2170</v>
      </c>
      <c r="K73" s="7"/>
      <c r="L73" s="124">
        <f t="shared" si="2"/>
        <v>0.82068330952849455</v>
      </c>
      <c r="M73" s="27">
        <f t="shared" ca="1" si="3"/>
        <v>6.2788782761416787E-7</v>
      </c>
      <c r="N73" s="44"/>
      <c r="O73" s="44"/>
      <c r="P73" s="7"/>
      <c r="Q73" s="28">
        <f t="shared" ca="1" si="4"/>
        <v>-3116.4397661634143</v>
      </c>
      <c r="R73" s="27">
        <f t="shared" ca="1" si="5"/>
        <v>-2196.4541737616819</v>
      </c>
      <c r="S73" s="7"/>
      <c r="T73" s="28">
        <f t="shared" ca="1" si="6"/>
        <v>0.81166851342936752</v>
      </c>
      <c r="U73" s="27">
        <f t="shared" ca="1" si="7"/>
        <v>-0.57443707458263471</v>
      </c>
      <c r="V73" s="7"/>
      <c r="W73" s="28">
        <f t="shared" ca="1" si="8"/>
        <v>0.81989091579579965</v>
      </c>
      <c r="X73" s="27">
        <f t="shared" ca="1" si="11"/>
        <v>298.1188402772176</v>
      </c>
      <c r="Y73" s="7"/>
      <c r="Z73" s="28">
        <f t="shared" si="12"/>
        <v>298.12499999999989</v>
      </c>
      <c r="AA73" s="27">
        <f t="shared" si="9"/>
        <v>5.2032628325080923</v>
      </c>
      <c r="AB73" s="7"/>
      <c r="AC73" s="28">
        <f t="shared" ca="1" si="0"/>
        <v>-6.1597227822858258E-3</v>
      </c>
      <c r="AD73" s="27">
        <f t="shared" ca="1" si="10"/>
        <v>2.5503157038713198E-2</v>
      </c>
      <c r="AE73" s="7">
        <v>96</v>
      </c>
    </row>
    <row r="74" spans="1:31" s="26" customFormat="1" x14ac:dyDescent="0.25">
      <c r="A74" s="26">
        <v>54</v>
      </c>
      <c r="B74" s="26">
        <v>624</v>
      </c>
      <c r="C74" s="26">
        <v>11707</v>
      </c>
      <c r="D74" s="26">
        <v>11933</v>
      </c>
      <c r="E74" s="26">
        <v>14608</v>
      </c>
      <c r="F74" s="26">
        <v>14405</v>
      </c>
      <c r="G74" s="27"/>
      <c r="H74" s="7"/>
      <c r="I74" s="28">
        <f t="shared" si="1"/>
        <v>-2901</v>
      </c>
      <c r="J74" s="27">
        <f t="shared" si="1"/>
        <v>-2472</v>
      </c>
      <c r="K74" s="7"/>
      <c r="L74" s="124">
        <f t="shared" si="2"/>
        <v>0.76084499438891995</v>
      </c>
      <c r="M74" s="27">
        <f t="shared" ca="1" si="3"/>
        <v>6.1709479393855554E-7</v>
      </c>
      <c r="N74" s="44"/>
      <c r="O74" s="44"/>
      <c r="P74" s="7"/>
      <c r="Q74" s="28">
        <f t="shared" ca="1" si="4"/>
        <v>-2882.4397661634143</v>
      </c>
      <c r="R74" s="27">
        <f t="shared" ca="1" si="5"/>
        <v>-2498.4541737616819</v>
      </c>
      <c r="S74" s="7"/>
      <c r="T74" s="28">
        <f t="shared" ca="1" si="6"/>
        <v>0.75072383090906603</v>
      </c>
      <c r="U74" s="27">
        <f t="shared" ca="1" si="7"/>
        <v>-0.65341891658794782</v>
      </c>
      <c r="V74" s="7"/>
      <c r="W74" s="28">
        <f t="shared" ca="1" si="8"/>
        <v>0.7600594405753982</v>
      </c>
      <c r="X74" s="27">
        <f t="shared" ca="1" si="11"/>
        <v>303.78821405395774</v>
      </c>
      <c r="Y74" s="7"/>
      <c r="Z74" s="28">
        <f t="shared" si="12"/>
        <v>303.74099999999987</v>
      </c>
      <c r="AA74" s="27">
        <f t="shared" si="9"/>
        <v>5.3012805233000941</v>
      </c>
      <c r="AB74" s="7"/>
      <c r="AC74" s="28">
        <f t="shared" ca="1" si="0"/>
        <v>4.7214053957873148E-2</v>
      </c>
      <c r="AD74" s="27">
        <f t="shared" ca="1" si="10"/>
        <v>-1.0028069606278223E-2</v>
      </c>
      <c r="AE74" s="7">
        <v>95</v>
      </c>
    </row>
    <row r="75" spans="1:31" s="26" customFormat="1" x14ac:dyDescent="0.25">
      <c r="A75" s="26">
        <v>55</v>
      </c>
      <c r="B75" s="26">
        <v>623</v>
      </c>
      <c r="C75" s="26">
        <v>11829</v>
      </c>
      <c r="D75" s="26">
        <v>11793</v>
      </c>
      <c r="E75" s="26">
        <v>14471</v>
      </c>
      <c r="F75" s="26">
        <v>14535</v>
      </c>
      <c r="G75" s="27"/>
      <c r="H75" s="7"/>
      <c r="I75" s="28">
        <f t="shared" si="1"/>
        <v>-2642</v>
      </c>
      <c r="J75" s="27">
        <f t="shared" si="1"/>
        <v>-2742</v>
      </c>
      <c r="K75" s="7"/>
      <c r="L75" s="124">
        <f t="shared" si="2"/>
        <v>0.69380667136914131</v>
      </c>
      <c r="M75" s="27">
        <f t="shared" ca="1" si="3"/>
        <v>4.3742921051259431E-8</v>
      </c>
      <c r="N75" s="44"/>
      <c r="O75" s="44"/>
      <c r="P75" s="7"/>
      <c r="Q75" s="28">
        <f t="shared" ca="1" si="4"/>
        <v>-2623.4397661634143</v>
      </c>
      <c r="R75" s="27">
        <f t="shared" ca="1" si="5"/>
        <v>-2768.4541737616819</v>
      </c>
      <c r="S75" s="7"/>
      <c r="T75" s="28">
        <f t="shared" ca="1" si="6"/>
        <v>0.68326796435881776</v>
      </c>
      <c r="U75" s="27">
        <f t="shared" ca="1" si="7"/>
        <v>-0.72403182169203573</v>
      </c>
      <c r="V75" s="7"/>
      <c r="W75" s="28">
        <f t="shared" ca="1" si="8"/>
        <v>0.69359752328511648</v>
      </c>
      <c r="X75" s="27">
        <f t="shared" ca="1" si="11"/>
        <v>309.33260911781144</v>
      </c>
      <c r="Y75" s="7"/>
      <c r="Z75" s="28">
        <f t="shared" si="12"/>
        <v>309.34799999999984</v>
      </c>
      <c r="AA75" s="27">
        <f t="shared" si="9"/>
        <v>5.3991411344594153</v>
      </c>
      <c r="AB75" s="7"/>
      <c r="AC75" s="28">
        <f t="shared" ca="1" si="0"/>
        <v>-1.5390882188398791E-2</v>
      </c>
      <c r="AD75" s="27">
        <f t="shared" ca="1" si="10"/>
        <v>-3.1417188373325189E-2</v>
      </c>
      <c r="AE75" s="7">
        <v>94</v>
      </c>
    </row>
    <row r="76" spans="1:31" s="26" customFormat="1" x14ac:dyDescent="0.25">
      <c r="A76" s="26">
        <v>56</v>
      </c>
      <c r="B76" s="26">
        <v>636</v>
      </c>
      <c r="C76" s="26">
        <v>11979</v>
      </c>
      <c r="D76" s="26">
        <v>11668</v>
      </c>
      <c r="E76" s="26">
        <v>14330</v>
      </c>
      <c r="F76" s="26">
        <v>14664</v>
      </c>
      <c r="G76" s="27"/>
      <c r="H76" s="7"/>
      <c r="I76" s="28">
        <f t="shared" si="1"/>
        <v>-2351</v>
      </c>
      <c r="J76" s="27">
        <f t="shared" si="1"/>
        <v>-2996</v>
      </c>
      <c r="K76" s="7"/>
      <c r="L76" s="124">
        <f t="shared" si="2"/>
        <v>0.61851668712867158</v>
      </c>
      <c r="M76" s="27">
        <f t="shared" ca="1" si="3"/>
        <v>5.0384220645429656E-8</v>
      </c>
      <c r="N76" s="44"/>
      <c r="O76" s="44"/>
      <c r="P76" s="7"/>
      <c r="Q76" s="28">
        <f t="shared" ca="1" si="4"/>
        <v>-2332.4397661634143</v>
      </c>
      <c r="R76" s="27">
        <f t="shared" ca="1" si="5"/>
        <v>-3022.4541737616819</v>
      </c>
      <c r="S76" s="7"/>
      <c r="T76" s="28">
        <f t="shared" ca="1" si="6"/>
        <v>0.60747778225023763</v>
      </c>
      <c r="U76" s="27">
        <f t="shared" ca="1" si="7"/>
        <v>-0.79046025834551092</v>
      </c>
      <c r="V76" s="7"/>
      <c r="W76" s="28">
        <f t="shared" ca="1" si="8"/>
        <v>0.61874115142571107</v>
      </c>
      <c r="X76" s="27">
        <f t="shared" ca="1" si="11"/>
        <v>315.05030675900105</v>
      </c>
      <c r="Y76" s="7"/>
      <c r="Z76" s="28">
        <f t="shared" si="12"/>
        <v>315.07199999999983</v>
      </c>
      <c r="AA76" s="27">
        <f t="shared" si="9"/>
        <v>5.4990437808435706</v>
      </c>
      <c r="AB76" s="7"/>
      <c r="AC76" s="28">
        <f t="shared" ca="1" si="0"/>
        <v>-2.1693240998786223E-2</v>
      </c>
      <c r="AD76" s="27">
        <f t="shared" ca="1" si="10"/>
        <v>2.7772853595536162E-2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12136</v>
      </c>
      <c r="D77" s="26">
        <v>11553</v>
      </c>
      <c r="E77" s="26">
        <v>14169</v>
      </c>
      <c r="F77" s="26">
        <v>14768</v>
      </c>
      <c r="G77" s="27"/>
      <c r="H77" s="7"/>
      <c r="I77" s="28">
        <f t="shared" si="1"/>
        <v>-2033</v>
      </c>
      <c r="J77" s="27">
        <f t="shared" si="1"/>
        <v>-3215</v>
      </c>
      <c r="K77" s="7"/>
      <c r="L77" s="124">
        <f t="shared" si="2"/>
        <v>0.53651900429487831</v>
      </c>
      <c r="M77" s="27">
        <f t="shared" ca="1" si="3"/>
        <v>4.1317484724939766E-8</v>
      </c>
      <c r="N77" s="44"/>
      <c r="O77" s="44"/>
      <c r="P77" s="7"/>
      <c r="Q77" s="28">
        <f t="shared" ca="1" si="4"/>
        <v>-2014.4397661634141</v>
      </c>
      <c r="R77" s="27">
        <f t="shared" ca="1" si="5"/>
        <v>-3241.4541737616819</v>
      </c>
      <c r="S77" s="7"/>
      <c r="T77" s="28">
        <f t="shared" ca="1" si="6"/>
        <v>0.52465552138931504</v>
      </c>
      <c r="U77" s="27">
        <f t="shared" ca="1" si="7"/>
        <v>-0.84773517026327105</v>
      </c>
      <c r="V77" s="7"/>
      <c r="W77" s="28">
        <f t="shared" ca="1" si="8"/>
        <v>0.53672227132300865</v>
      </c>
      <c r="X77" s="27">
        <f t="shared" ca="1" si="11"/>
        <v>320.76382623147833</v>
      </c>
      <c r="Y77" s="7"/>
      <c r="Z77" s="28">
        <f t="shared" si="12"/>
        <v>320.83199999999982</v>
      </c>
      <c r="AA77" s="27">
        <f t="shared" si="9"/>
        <v>5.5995747457584448</v>
      </c>
      <c r="AB77" s="7"/>
      <c r="AC77" s="28">
        <f t="shared" ca="1" si="0"/>
        <v>-6.8173768521489819E-2</v>
      </c>
      <c r="AD77" s="27">
        <f t="shared" ca="1" si="10"/>
        <v>1.1482701651573279E-2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12297</v>
      </c>
      <c r="D78" s="26">
        <v>11457</v>
      </c>
      <c r="E78" s="26">
        <v>14000</v>
      </c>
      <c r="F78" s="26">
        <v>14861</v>
      </c>
      <c r="G78" s="27"/>
      <c r="H78" s="7"/>
      <c r="I78" s="28">
        <f t="shared" si="1"/>
        <v>-1703</v>
      </c>
      <c r="J78" s="27">
        <f t="shared" si="1"/>
        <v>-3404</v>
      </c>
      <c r="K78" s="7"/>
      <c r="L78" s="124">
        <f t="shared" si="2"/>
        <v>0.45007647628363168</v>
      </c>
      <c r="M78" s="27">
        <f t="shared" ca="1" si="3"/>
        <v>1.9322148687954821E-6</v>
      </c>
      <c r="N78" s="44"/>
      <c r="O78" s="44"/>
      <c r="P78" s="7"/>
      <c r="Q78" s="28">
        <f t="shared" ca="1" si="4"/>
        <v>-1684.4397661634141</v>
      </c>
      <c r="R78" s="27">
        <f t="shared" ca="1" si="5"/>
        <v>-3430.4541737616819</v>
      </c>
      <c r="S78" s="7"/>
      <c r="T78" s="28">
        <f t="shared" ca="1" si="6"/>
        <v>0.43870789219401796</v>
      </c>
      <c r="U78" s="27">
        <f t="shared" ca="1" si="7"/>
        <v>-0.8971642038361326</v>
      </c>
      <c r="V78" s="7"/>
      <c r="W78" s="28">
        <f t="shared" ca="1" si="8"/>
        <v>0.45146651760272816</v>
      </c>
      <c r="X78" s="27">
        <f t="shared" ca="1" si="11"/>
        <v>326.39051871664742</v>
      </c>
      <c r="Y78" s="7"/>
      <c r="Z78" s="28">
        <f t="shared" si="12"/>
        <v>326.52899999999983</v>
      </c>
      <c r="AA78" s="27">
        <f t="shared" si="9"/>
        <v>5.6990061532445617</v>
      </c>
      <c r="AB78" s="7"/>
      <c r="AC78" s="28">
        <f t="shared" ca="1" si="0"/>
        <v>-0.13848128335240517</v>
      </c>
      <c r="AD78" s="27">
        <f t="shared" ca="1" si="10"/>
        <v>5.5108410672744412E-2</v>
      </c>
      <c r="AE78" s="7">
        <v>91</v>
      </c>
    </row>
    <row r="79" spans="1:31" s="26" customFormat="1" x14ac:dyDescent="0.25">
      <c r="A79" s="26">
        <v>59</v>
      </c>
      <c r="B79" s="26">
        <v>627</v>
      </c>
      <c r="C79" s="26">
        <v>12475</v>
      </c>
      <c r="D79" s="26">
        <v>11384</v>
      </c>
      <c r="E79" s="26">
        <v>13831</v>
      </c>
      <c r="F79" s="26">
        <v>14941</v>
      </c>
      <c r="G79" s="27"/>
      <c r="H79" s="7"/>
      <c r="I79" s="28">
        <f t="shared" si="1"/>
        <v>-1356</v>
      </c>
      <c r="J79" s="27">
        <f t="shared" si="1"/>
        <v>-3557</v>
      </c>
      <c r="K79" s="7"/>
      <c r="L79" s="124">
        <f t="shared" si="2"/>
        <v>0.36005834231048467</v>
      </c>
      <c r="M79" s="27">
        <f t="shared" ca="1" si="3"/>
        <v>2.5310967432104499E-6</v>
      </c>
      <c r="N79" s="44"/>
      <c r="O79" s="44"/>
      <c r="P79" s="7"/>
      <c r="Q79" s="28">
        <f t="shared" ca="1" si="4"/>
        <v>-1337.4397661634141</v>
      </c>
      <c r="R79" s="27">
        <f t="shared" ca="1" si="5"/>
        <v>-3583.4541737616819</v>
      </c>
      <c r="S79" s="7"/>
      <c r="T79" s="28">
        <f t="shared" ca="1" si="6"/>
        <v>0.34833265785835715</v>
      </c>
      <c r="U79" s="27">
        <f t="shared" ca="1" si="7"/>
        <v>-0.93717818339511572</v>
      </c>
      <c r="V79" s="7"/>
      <c r="W79" s="28">
        <f t="shared" ca="1" si="8"/>
        <v>0.36164928440346306</v>
      </c>
      <c r="X79" s="27">
        <f t="shared" ca="1" si="11"/>
        <v>332.00155900120512</v>
      </c>
      <c r="Y79" s="7"/>
      <c r="Z79" s="28">
        <f t="shared" si="12"/>
        <v>332.1719999999998</v>
      </c>
      <c r="AA79" s="27">
        <f t="shared" si="9"/>
        <v>5.797495082934601</v>
      </c>
      <c r="AB79" s="7"/>
      <c r="AC79" s="28">
        <f t="shared" ca="1" si="0"/>
        <v>-0.17044099879467467</v>
      </c>
      <c r="AD79" s="27">
        <f t="shared" ca="1" si="10"/>
        <v>8.8670540103294115E-2</v>
      </c>
      <c r="AE79" s="7">
        <v>90</v>
      </c>
    </row>
    <row r="80" spans="1:31" s="26" customFormat="1" x14ac:dyDescent="0.25">
      <c r="A80" s="26">
        <v>60</v>
      </c>
      <c r="B80" s="26">
        <v>626</v>
      </c>
      <c r="C80" s="26">
        <v>12654</v>
      </c>
      <c r="D80" s="26">
        <v>11317</v>
      </c>
      <c r="E80" s="26">
        <v>13646</v>
      </c>
      <c r="F80" s="26">
        <v>14994</v>
      </c>
      <c r="G80" s="27"/>
      <c r="H80" s="7"/>
      <c r="I80" s="28">
        <f t="shared" si="1"/>
        <v>-992</v>
      </c>
      <c r="J80" s="27">
        <f t="shared" si="1"/>
        <v>-3677</v>
      </c>
      <c r="K80" s="7"/>
      <c r="L80" s="124">
        <f t="shared" si="2"/>
        <v>0.26669284186663517</v>
      </c>
      <c r="M80" s="27">
        <f t="shared" ca="1" si="3"/>
        <v>3.4674314815449789E-7</v>
      </c>
      <c r="N80" s="44"/>
      <c r="O80" s="44"/>
      <c r="P80" s="7"/>
      <c r="Q80" s="28">
        <f t="shared" ca="1" si="4"/>
        <v>-973.43976616341411</v>
      </c>
      <c r="R80" s="27">
        <f t="shared" ca="1" si="5"/>
        <v>-3703.4541737616819</v>
      </c>
      <c r="S80" s="7"/>
      <c r="T80" s="28">
        <f t="shared" ca="1" si="6"/>
        <v>0.25352981838233257</v>
      </c>
      <c r="U80" s="27">
        <f t="shared" ca="1" si="7"/>
        <v>-0.96856169677471038</v>
      </c>
      <c r="V80" s="7"/>
      <c r="W80" s="28">
        <f t="shared" ca="1" si="8"/>
        <v>0.26728169086948267</v>
      </c>
      <c r="X80" s="27">
        <f t="shared" ca="1" si="11"/>
        <v>337.67551394101815</v>
      </c>
      <c r="Y80" s="7"/>
      <c r="Z80" s="28">
        <f t="shared" si="12"/>
        <v>337.80599999999981</v>
      </c>
      <c r="AA80" s="27">
        <f t="shared" si="9"/>
        <v>5.8958269329919615</v>
      </c>
      <c r="AB80" s="7"/>
      <c r="AC80" s="28">
        <f t="shared" ca="1" si="0"/>
        <v>-0.13048605898165988</v>
      </c>
      <c r="AD80" s="27">
        <f t="shared" ca="1" si="10"/>
        <v>-4.221534105840874E-2</v>
      </c>
      <c r="AE80" s="7">
        <v>89</v>
      </c>
    </row>
    <row r="81" spans="1:31" s="26" customFormat="1" x14ac:dyDescent="0.25">
      <c r="A81" s="26">
        <v>61</v>
      </c>
      <c r="B81" s="26">
        <v>606</v>
      </c>
      <c r="C81" s="26">
        <v>12836</v>
      </c>
      <c r="D81" s="26">
        <v>11279</v>
      </c>
      <c r="E81" s="26">
        <v>13473</v>
      </c>
      <c r="F81" s="26">
        <v>15037</v>
      </c>
      <c r="G81" s="27"/>
      <c r="H81" s="7"/>
      <c r="I81" s="28">
        <f t="shared" si="1"/>
        <v>-637</v>
      </c>
      <c r="J81" s="27">
        <f t="shared" si="1"/>
        <v>-3758</v>
      </c>
      <c r="K81" s="7"/>
      <c r="L81" s="124">
        <f t="shared" si="2"/>
        <v>0.17383791039426047</v>
      </c>
      <c r="M81" s="27">
        <f t="shared" ca="1" si="3"/>
        <v>1.6279200365472631E-6</v>
      </c>
      <c r="N81" s="44"/>
      <c r="O81" s="44"/>
      <c r="P81" s="7"/>
      <c r="Q81" s="28">
        <f t="shared" ca="1" si="4"/>
        <v>-618.43976616341411</v>
      </c>
      <c r="R81" s="27">
        <f t="shared" ca="1" si="5"/>
        <v>-3784.4541737616819</v>
      </c>
      <c r="S81" s="7"/>
      <c r="T81" s="28">
        <f t="shared" ca="1" si="6"/>
        <v>0.16107100515708883</v>
      </c>
      <c r="U81" s="27">
        <f t="shared" ca="1" si="7"/>
        <v>-0.98974556830593674</v>
      </c>
      <c r="V81" s="7"/>
      <c r="W81" s="28">
        <f t="shared" ca="1" si="8"/>
        <v>0.17511381009115959</v>
      </c>
      <c r="X81" s="27">
        <f t="shared" ca="1" si="11"/>
        <v>343.06934669265945</v>
      </c>
      <c r="Y81" s="7"/>
      <c r="Z81" s="28">
        <f t="shared" si="12"/>
        <v>343.25999999999982</v>
      </c>
      <c r="AA81" s="27">
        <f t="shared" si="9"/>
        <v>5.9910171903957323</v>
      </c>
      <c r="AB81" s="7"/>
      <c r="AC81" s="28">
        <f t="shared" ca="1" si="0"/>
        <v>-0.19065330734036934</v>
      </c>
      <c r="AD81" s="27">
        <f t="shared" ca="1" si="10"/>
        <v>-4.5440010904769679E-2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13015</v>
      </c>
      <c r="D82" s="26">
        <v>11255</v>
      </c>
      <c r="E82" s="26">
        <v>13282</v>
      </c>
      <c r="F82" s="26">
        <v>15056</v>
      </c>
      <c r="G82" s="27"/>
      <c r="H82" s="7"/>
      <c r="I82" s="28">
        <f t="shared" si="1"/>
        <v>-267</v>
      </c>
      <c r="J82" s="27">
        <f t="shared" si="1"/>
        <v>-3801</v>
      </c>
      <c r="K82" s="7"/>
      <c r="L82" s="124">
        <f t="shared" si="2"/>
        <v>7.6736893505860979E-2</v>
      </c>
      <c r="M82" s="27">
        <f t="shared" ca="1" si="3"/>
        <v>4.6703125567347488E-6</v>
      </c>
      <c r="N82" s="44"/>
      <c r="O82" s="44"/>
      <c r="P82" s="7"/>
      <c r="Q82" s="28">
        <f t="shared" ca="1" si="4"/>
        <v>-248.43976616341413</v>
      </c>
      <c r="R82" s="27">
        <f t="shared" ca="1" si="5"/>
        <v>-3827.4541737616819</v>
      </c>
      <c r="S82" s="7"/>
      <c r="T82" s="28">
        <f t="shared" ca="1" si="6"/>
        <v>6.470548151387702E-2</v>
      </c>
      <c r="U82" s="27">
        <f t="shared" ca="1" si="7"/>
        <v>-1.0009913272669582</v>
      </c>
      <c r="V82" s="7"/>
      <c r="W82" s="28">
        <f t="shared" ca="1" si="8"/>
        <v>7.8897984100152377E-2</v>
      </c>
      <c r="X82" s="27">
        <f t="shared" ca="1" si="11"/>
        <v>348.59601946673001</v>
      </c>
      <c r="Y82" s="7"/>
      <c r="Z82" s="28">
        <f t="shared" si="12"/>
        <v>348.86699999999985</v>
      </c>
      <c r="AA82" s="27">
        <f t="shared" si="9"/>
        <v>6.0888778015550544</v>
      </c>
      <c r="AB82" s="7"/>
      <c r="AC82" s="28">
        <f t="shared" ca="1" si="0"/>
        <v>-0.27098053326983518</v>
      </c>
      <c r="AD82" s="27">
        <f t="shared" ca="1" si="10"/>
        <v>9.394515715655416E-3</v>
      </c>
      <c r="AE82" s="7">
        <v>87</v>
      </c>
    </row>
    <row r="83" spans="1:31" s="26" customFormat="1" x14ac:dyDescent="0.25">
      <c r="A83" s="26">
        <v>63</v>
      </c>
      <c r="B83" s="26">
        <v>625</v>
      </c>
      <c r="C83" s="26">
        <v>13209</v>
      </c>
      <c r="D83" s="26">
        <v>11247</v>
      </c>
      <c r="E83" s="26">
        <v>13097</v>
      </c>
      <c r="F83" s="26">
        <v>15058</v>
      </c>
      <c r="G83" s="27"/>
      <c r="H83" s="7"/>
      <c r="I83" s="28">
        <f t="shared" si="1"/>
        <v>112</v>
      </c>
      <c r="J83" s="27">
        <f t="shared" si="1"/>
        <v>-3811</v>
      </c>
      <c r="K83" s="7"/>
      <c r="L83" s="124">
        <f t="shared" si="2"/>
        <v>-2.1421502678172253E-2</v>
      </c>
      <c r="M83" s="27">
        <f t="shared" ca="1" si="3"/>
        <v>2.6800589833739099E-6</v>
      </c>
      <c r="N83" s="44"/>
      <c r="O83" s="44"/>
      <c r="P83" s="7"/>
      <c r="Q83" s="28">
        <f t="shared" ca="1" si="4"/>
        <v>130.56023383658587</v>
      </c>
      <c r="R83" s="27">
        <f t="shared" ca="1" si="5"/>
        <v>-3837.4541737616819</v>
      </c>
      <c r="S83" s="7"/>
      <c r="T83" s="28">
        <f t="shared" ca="1" si="6"/>
        <v>-3.4004068380115618E-2</v>
      </c>
      <c r="U83" s="27">
        <f t="shared" ca="1" si="7"/>
        <v>-1.0036066200485909</v>
      </c>
      <c r="V83" s="7"/>
      <c r="W83" s="28">
        <f t="shared" ca="1" si="8"/>
        <v>-1.9784414108981841E-2</v>
      </c>
      <c r="X83" s="27">
        <f t="shared" ca="1" si="11"/>
        <v>354.23209022718794</v>
      </c>
      <c r="Y83" s="7"/>
      <c r="Z83" s="28">
        <f t="shared" si="12"/>
        <v>354.49199999999985</v>
      </c>
      <c r="AA83" s="27">
        <f t="shared" si="9"/>
        <v>6.1870525719797351</v>
      </c>
      <c r="AB83" s="7"/>
      <c r="AC83" s="28">
        <f t="shared" ca="1" si="0"/>
        <v>-0.25990977281190908</v>
      </c>
      <c r="AD83" s="27">
        <f t="shared" ca="1" si="10"/>
        <v>-8.3382792130805683E-2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13396</v>
      </c>
      <c r="D84" s="26">
        <v>11258</v>
      </c>
      <c r="E84" s="26">
        <v>12906</v>
      </c>
      <c r="F84" s="26">
        <v>15044</v>
      </c>
      <c r="G84" s="27"/>
      <c r="H84" s="7"/>
      <c r="I84" s="28">
        <f t="shared" si="1"/>
        <v>490</v>
      </c>
      <c r="J84" s="27">
        <f t="shared" si="1"/>
        <v>-3786</v>
      </c>
      <c r="K84" s="7"/>
      <c r="L84" s="124">
        <f t="shared" si="2"/>
        <v>-0.12078694036550798</v>
      </c>
      <c r="M84" s="27">
        <f t="shared" ca="1" si="3"/>
        <v>6.0068040108101978E-6</v>
      </c>
      <c r="N84" s="44"/>
      <c r="O84" s="44"/>
      <c r="P84" s="7"/>
      <c r="Q84" s="28">
        <f t="shared" ca="1" si="4"/>
        <v>508.56023383658584</v>
      </c>
      <c r="R84" s="27">
        <f t="shared" ca="1" si="5"/>
        <v>-3812.4541737616819</v>
      </c>
      <c r="S84" s="7"/>
      <c r="T84" s="28">
        <f t="shared" ca="1" si="6"/>
        <v>-0.13245317091291037</v>
      </c>
      <c r="U84" s="27">
        <f t="shared" ca="1" si="7"/>
        <v>-0.99706838809450882</v>
      </c>
      <c r="V84" s="7"/>
      <c r="W84" s="28">
        <f t="shared" ca="1" si="8"/>
        <v>-0.11833606215335418</v>
      </c>
      <c r="X84" s="27">
        <f ca="1">IF(MOD(ATAN2(U84,W84)*180/PI()-$J$9+360,360)&lt;355,MOD(ATAN2(U84,W84)*180/PI()-$J$9+360,360)+360,MOD(ATAN2(U84,W84)*180/PI()-$J$9+360,360))</f>
        <v>359.87117757977603</v>
      </c>
      <c r="Y84" s="7"/>
      <c r="Z84" s="28">
        <f t="shared" si="12"/>
        <v>360.19799999999987</v>
      </c>
      <c r="AA84" s="27">
        <f t="shared" si="9"/>
        <v>6.2866410590985327</v>
      </c>
      <c r="AB84" s="7"/>
      <c r="AC84" s="28">
        <f t="shared" ref="AC84:AC147" ca="1" si="13">X84-Z84</f>
        <v>-0.32682242022383434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13347</v>
      </c>
      <c r="D85" s="26">
        <v>11220</v>
      </c>
      <c r="E85" s="26">
        <v>12854</v>
      </c>
      <c r="F85" s="26">
        <v>14986</v>
      </c>
      <c r="G85" s="27"/>
      <c r="H85" s="7"/>
      <c r="I85" s="28">
        <f t="shared" ref="I85:J148" si="14">C85-E85</f>
        <v>493</v>
      </c>
      <c r="J85" s="27">
        <f t="shared" si="14"/>
        <v>-3766</v>
      </c>
      <c r="K85" s="7"/>
      <c r="L85" s="124">
        <f>$O$3*SIN(2*PI()/$O$4*($Z85+$O$5))+$O$6</f>
        <v>-0.12096560244660534</v>
      </c>
      <c r="M85" s="27">
        <f t="shared" ref="M85:M148" ca="1" si="15">(W85-L85)^2</f>
        <v>3.1470480456069764E-6</v>
      </c>
      <c r="N85" s="44"/>
      <c r="O85" s="44"/>
      <c r="P85" s="7"/>
      <c r="Q85" s="28">
        <f t="shared" ref="Q85:Q148" ca="1" si="16">I85-$J$4</f>
        <v>511.56023383658584</v>
      </c>
      <c r="R85" s="27">
        <f t="shared" ref="R85:R148" ca="1" si="17">J85-$J$3</f>
        <v>-3792.4541737616819</v>
      </c>
      <c r="S85" s="7"/>
      <c r="T85" s="28">
        <f t="shared" ref="T85:T148" ca="1" si="18">Q85/$J$7</f>
        <v>-0.13323451299650399</v>
      </c>
      <c r="U85" s="27">
        <f t="shared" ref="U85:U148" ca="1" si="19">R85/$J$6</f>
        <v>-0.99183780253124298</v>
      </c>
      <c r="V85" s="7"/>
      <c r="W85" s="28">
        <f t="shared" ref="W85:W148" ca="1" si="20">(T85-U85*SIN(-$J$11*PI()/180))/(COS(-$J$11*PI()/180))</f>
        <v>-0.11919161032553857</v>
      </c>
      <c r="X85" s="27">
        <f ca="1">IF(MOD(ATAN2(U85,W85)*180/PI()-$J$9+360,360)&lt;355,MOD(ATAN2(U85,W85)*180/PI()-$J$9+360,360)+360,MOD(ATAN2(U85,W85)*180/PI()-$J$9+360,360))</f>
        <v>359.95526212553057</v>
      </c>
      <c r="Y85" s="7"/>
      <c r="Z85" s="28">
        <f t="shared" si="12"/>
        <v>360.19799999999987</v>
      </c>
      <c r="AA85" s="27">
        <f t="shared" ref="AA85:AA148" si="21">Z85*PI()/180</f>
        <v>6.2866410590985327</v>
      </c>
      <c r="AB85" s="7"/>
      <c r="AC85" s="28">
        <f t="shared" ca="1" si="13"/>
        <v>-0.24273787446929873</v>
      </c>
      <c r="AD85" s="27"/>
      <c r="AE85" s="7"/>
    </row>
    <row r="86" spans="1:31" s="26" customFormat="1" x14ac:dyDescent="0.25">
      <c r="A86" s="26">
        <v>1</v>
      </c>
      <c r="B86" s="26">
        <v>-614</v>
      </c>
      <c r="C86" s="26">
        <v>13160</v>
      </c>
      <c r="D86" s="26">
        <v>11205</v>
      </c>
      <c r="E86" s="26">
        <v>13042</v>
      </c>
      <c r="F86" s="26">
        <v>15002</v>
      </c>
      <c r="G86" s="27"/>
      <c r="H86" s="7"/>
      <c r="I86" s="28">
        <f t="shared" si="14"/>
        <v>118</v>
      </c>
      <c r="J86" s="27">
        <f t="shared" si="14"/>
        <v>-3797</v>
      </c>
      <c r="K86" s="7"/>
      <c r="L86" s="124">
        <f t="shared" ref="L86:L149" si="22">$O$3*SIN(2*PI()/$O$4*($Z86+$O$5))+$O$6</f>
        <v>-2.5010756787233576E-2</v>
      </c>
      <c r="M86" s="27">
        <f t="shared" ca="1" si="15"/>
        <v>1.3043743050749286E-5</v>
      </c>
      <c r="N86" s="44"/>
      <c r="O86" s="44"/>
      <c r="P86" s="7"/>
      <c r="Q86" s="28">
        <f t="shared" ca="1" si="16"/>
        <v>136.56023383658587</v>
      </c>
      <c r="R86" s="27">
        <f t="shared" ca="1" si="17"/>
        <v>-3823.4541737616819</v>
      </c>
      <c r="S86" s="7"/>
      <c r="T86" s="28">
        <f t="shared" ca="1" si="18"/>
        <v>-3.5566752547302835E-2</v>
      </c>
      <c r="U86" s="27">
        <f t="shared" ca="1" si="19"/>
        <v>-0.99994521015430493</v>
      </c>
      <c r="V86" s="7"/>
      <c r="W86" s="28">
        <f t="shared" ca="1" si="20"/>
        <v>-2.1399144536347652E-2</v>
      </c>
      <c r="X86" s="27">
        <f ca="1">MOD(ATAN2(U86,W86)*180/PI()-$J$9+360,360)</f>
        <v>354.32870743505714</v>
      </c>
      <c r="Y86" s="7"/>
      <c r="Z86" s="28">
        <f t="shared" ref="Z86:Z149" si="23">360/40000*B86+Z85</f>
        <v>354.67199999999985</v>
      </c>
      <c r="AA86" s="27">
        <f t="shared" si="21"/>
        <v>6.1901941646333256</v>
      </c>
      <c r="AB86" s="7"/>
      <c r="AC86" s="28">
        <f t="shared" ca="1" si="13"/>
        <v>-0.34329256494271476</v>
      </c>
      <c r="AD86" s="27"/>
      <c r="AE86" s="7"/>
    </row>
    <row r="87" spans="1:31" s="26" customFormat="1" x14ac:dyDescent="0.25">
      <c r="A87" s="26">
        <v>2</v>
      </c>
      <c r="B87" s="26">
        <v>-624</v>
      </c>
      <c r="C87" s="26">
        <v>12977</v>
      </c>
      <c r="D87" s="26">
        <v>11211</v>
      </c>
      <c r="E87" s="26">
        <v>13230</v>
      </c>
      <c r="F87" s="26">
        <v>15002</v>
      </c>
      <c r="G87" s="27"/>
      <c r="H87" s="7"/>
      <c r="I87" s="28">
        <f t="shared" si="14"/>
        <v>-253</v>
      </c>
      <c r="J87" s="27">
        <f t="shared" si="14"/>
        <v>-3791</v>
      </c>
      <c r="K87" s="7"/>
      <c r="L87" s="124">
        <f t="shared" si="22"/>
        <v>7.2733678537686253E-2</v>
      </c>
      <c r="M87" s="27">
        <f t="shared" ca="1" si="15"/>
        <v>6.1534385944665519E-6</v>
      </c>
      <c r="N87" s="44"/>
      <c r="O87" s="44"/>
      <c r="P87" s="7"/>
      <c r="Q87" s="28">
        <f t="shared" ca="1" si="16"/>
        <v>-234.43976616341413</v>
      </c>
      <c r="R87" s="27">
        <f t="shared" ca="1" si="17"/>
        <v>-3817.4541737616819</v>
      </c>
      <c r="S87" s="7"/>
      <c r="T87" s="28">
        <f t="shared" ca="1" si="18"/>
        <v>6.1059218457106844E-2</v>
      </c>
      <c r="U87" s="27">
        <f t="shared" ca="1" si="19"/>
        <v>-0.99837603448532519</v>
      </c>
      <c r="V87" s="7"/>
      <c r="W87" s="28">
        <f t="shared" ca="1" si="20"/>
        <v>7.5214291081891121E-2</v>
      </c>
      <c r="X87" s="27">
        <f ca="1">MOD(ATAN2(U87,W87)*180/PI()-$J$9+360,360)</f>
        <v>348.79441398244569</v>
      </c>
      <c r="Y87" s="7"/>
      <c r="Z87" s="28">
        <f t="shared" si="23"/>
        <v>349.05599999999987</v>
      </c>
      <c r="AA87" s="27">
        <f t="shared" si="21"/>
        <v>6.0921764738413247</v>
      </c>
      <c r="AB87" s="7"/>
      <c r="AC87" s="28">
        <f t="shared" ca="1" si="13"/>
        <v>-0.26158601755417976</v>
      </c>
      <c r="AD87" s="27"/>
      <c r="AE87" s="7"/>
    </row>
    <row r="88" spans="1:31" s="26" customFormat="1" x14ac:dyDescent="0.25">
      <c r="A88" s="26">
        <v>3</v>
      </c>
      <c r="B88" s="26">
        <v>-622</v>
      </c>
      <c r="C88" s="26">
        <v>12789</v>
      </c>
      <c r="D88" s="26">
        <v>11237</v>
      </c>
      <c r="E88" s="26">
        <v>13413</v>
      </c>
      <c r="F88" s="26">
        <v>14979</v>
      </c>
      <c r="G88" s="27"/>
      <c r="H88" s="7"/>
      <c r="I88" s="28">
        <f t="shared" si="14"/>
        <v>-624</v>
      </c>
      <c r="J88" s="27">
        <f t="shared" si="14"/>
        <v>-3742</v>
      </c>
      <c r="K88" s="7"/>
      <c r="L88" s="124">
        <f t="shared" si="22"/>
        <v>0.16946406950505782</v>
      </c>
      <c r="M88" s="27">
        <f t="shared" ca="1" si="15"/>
        <v>4.8588626353728659E-6</v>
      </c>
      <c r="N88" s="44"/>
      <c r="O88" s="44"/>
      <c r="P88" s="7"/>
      <c r="Q88" s="28">
        <f t="shared" ca="1" si="16"/>
        <v>-605.43976616341411</v>
      </c>
      <c r="R88" s="27">
        <f t="shared" ca="1" si="17"/>
        <v>-3768.4541737616819</v>
      </c>
      <c r="S88" s="7"/>
      <c r="T88" s="28">
        <f t="shared" ca="1" si="18"/>
        <v>0.15768518946151652</v>
      </c>
      <c r="U88" s="27">
        <f t="shared" ca="1" si="19"/>
        <v>-0.98556109985532414</v>
      </c>
      <c r="V88" s="7"/>
      <c r="W88" s="28">
        <f t="shared" ca="1" si="20"/>
        <v>0.17166835229893271</v>
      </c>
      <c r="X88" s="27">
        <f t="shared" ref="X88:X148" ca="1" si="24">MOD(ATAN2(U88,W88)*180/PI()-$J$9+360,360)</f>
        <v>343.22190668175472</v>
      </c>
      <c r="Y88" s="7"/>
      <c r="Z88" s="28">
        <f t="shared" si="23"/>
        <v>343.45799999999986</v>
      </c>
      <c r="AA88" s="27">
        <f t="shared" si="21"/>
        <v>5.9944729423146823</v>
      </c>
      <c r="AB88" s="7"/>
      <c r="AC88" s="28">
        <f t="shared" ca="1" si="13"/>
        <v>-0.23609331824513902</v>
      </c>
      <c r="AD88" s="27"/>
      <c r="AE88" s="7"/>
    </row>
    <row r="89" spans="1:31" s="26" customFormat="1" x14ac:dyDescent="0.25">
      <c r="A89" s="26">
        <v>4</v>
      </c>
      <c r="B89" s="26">
        <v>-608</v>
      </c>
      <c r="C89" s="26">
        <v>12615</v>
      </c>
      <c r="D89" s="26">
        <v>11279</v>
      </c>
      <c r="E89" s="26">
        <v>13594</v>
      </c>
      <c r="F89" s="26">
        <v>14943</v>
      </c>
      <c r="G89" s="27"/>
      <c r="H89" s="7"/>
      <c r="I89" s="28">
        <f t="shared" si="14"/>
        <v>-979</v>
      </c>
      <c r="J89" s="27">
        <f t="shared" si="14"/>
        <v>-3664</v>
      </c>
      <c r="K89" s="7"/>
      <c r="L89" s="124">
        <f t="shared" si="22"/>
        <v>0.26245453280667436</v>
      </c>
      <c r="M89" s="27">
        <f t="shared" ca="1" si="15"/>
        <v>1.9399459223859711E-6</v>
      </c>
      <c r="N89" s="44"/>
      <c r="O89" s="44"/>
      <c r="P89" s="7"/>
      <c r="Q89" s="28">
        <f t="shared" ca="1" si="16"/>
        <v>-960.43976616341411</v>
      </c>
      <c r="R89" s="27">
        <f t="shared" ca="1" si="17"/>
        <v>-3690.4541737616819</v>
      </c>
      <c r="S89" s="7"/>
      <c r="T89" s="28">
        <f t="shared" ca="1" si="18"/>
        <v>0.25014400268676029</v>
      </c>
      <c r="U89" s="27">
        <f t="shared" ca="1" si="19"/>
        <v>-0.96516181615858765</v>
      </c>
      <c r="V89" s="7"/>
      <c r="W89" s="28">
        <f t="shared" ca="1" si="20"/>
        <v>0.26384735222152539</v>
      </c>
      <c r="X89" s="27">
        <f t="shared" ca="1" si="24"/>
        <v>337.81329859995981</v>
      </c>
      <c r="Y89" s="7"/>
      <c r="Z89" s="28">
        <f t="shared" si="23"/>
        <v>337.98599999999988</v>
      </c>
      <c r="AA89" s="27">
        <f t="shared" si="21"/>
        <v>5.898968525645552</v>
      </c>
      <c r="AB89" s="7"/>
      <c r="AC89" s="28">
        <f t="shared" ca="1" si="13"/>
        <v>-0.17270140004006862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12442</v>
      </c>
      <c r="D90" s="26">
        <v>11339</v>
      </c>
      <c r="E90" s="26">
        <v>13771</v>
      </c>
      <c r="F90" s="26">
        <v>14891</v>
      </c>
      <c r="G90" s="27"/>
      <c r="H90" s="7"/>
      <c r="I90" s="28">
        <f t="shared" si="14"/>
        <v>-1329</v>
      </c>
      <c r="J90" s="27">
        <f t="shared" si="14"/>
        <v>-3552</v>
      </c>
      <c r="K90" s="7"/>
      <c r="L90" s="124">
        <f t="shared" si="22"/>
        <v>0.35436427626311351</v>
      </c>
      <c r="M90" s="27">
        <f t="shared" ca="1" si="15"/>
        <v>5.4611642273417039E-8</v>
      </c>
      <c r="N90" s="44"/>
      <c r="O90" s="44"/>
      <c r="P90" s="7"/>
      <c r="Q90" s="28">
        <f t="shared" ca="1" si="16"/>
        <v>-1310.4397661634141</v>
      </c>
      <c r="R90" s="27">
        <f t="shared" ca="1" si="17"/>
        <v>-3578.4541737616819</v>
      </c>
      <c r="S90" s="7"/>
      <c r="T90" s="28">
        <f t="shared" ca="1" si="18"/>
        <v>0.34130057910601469</v>
      </c>
      <c r="U90" s="27">
        <f t="shared" ca="1" si="19"/>
        <v>-0.93587053700429934</v>
      </c>
      <c r="V90" s="7"/>
      <c r="W90" s="28">
        <f t="shared" ca="1" si="20"/>
        <v>0.35459796760286194</v>
      </c>
      <c r="X90" s="27">
        <f t="shared" ca="1" si="24"/>
        <v>332.3512295413085</v>
      </c>
      <c r="Y90" s="7"/>
      <c r="Z90" s="28">
        <f t="shared" si="23"/>
        <v>332.43299999999988</v>
      </c>
      <c r="AA90" s="27">
        <f t="shared" si="21"/>
        <v>5.8020503922823066</v>
      </c>
      <c r="AB90" s="7"/>
      <c r="AC90" s="28">
        <f t="shared" ca="1" si="13"/>
        <v>-8.1770458691380554E-2</v>
      </c>
      <c r="AD90" s="27"/>
      <c r="AE90" s="7"/>
    </row>
    <row r="91" spans="1:31" s="26" customFormat="1" x14ac:dyDescent="0.25">
      <c r="A91" s="26">
        <v>6</v>
      </c>
      <c r="B91" s="26">
        <v>-625</v>
      </c>
      <c r="C91" s="26">
        <v>12259</v>
      </c>
      <c r="D91" s="26">
        <v>11406</v>
      </c>
      <c r="E91" s="26">
        <v>13934</v>
      </c>
      <c r="F91" s="26">
        <v>14804</v>
      </c>
      <c r="G91" s="27"/>
      <c r="H91" s="7"/>
      <c r="I91" s="28">
        <f t="shared" si="14"/>
        <v>-1675</v>
      </c>
      <c r="J91" s="27">
        <f t="shared" si="14"/>
        <v>-3398</v>
      </c>
      <c r="K91" s="7"/>
      <c r="L91" s="124">
        <f t="shared" si="22"/>
        <v>0.44406282434067224</v>
      </c>
      <c r="M91" s="27">
        <f t="shared" ca="1" si="15"/>
        <v>7.7786341586066138E-9</v>
      </c>
      <c r="N91" s="44"/>
      <c r="O91" s="44"/>
      <c r="P91" s="7"/>
      <c r="Q91" s="28">
        <f t="shared" ca="1" si="16"/>
        <v>-1656.4397661634141</v>
      </c>
      <c r="R91" s="27">
        <f t="shared" ca="1" si="17"/>
        <v>-3424.4541737616819</v>
      </c>
      <c r="S91" s="7"/>
      <c r="T91" s="28">
        <f t="shared" ca="1" si="18"/>
        <v>0.43141536608047765</v>
      </c>
      <c r="U91" s="27">
        <f t="shared" ca="1" si="19"/>
        <v>-0.89559502816715286</v>
      </c>
      <c r="V91" s="7"/>
      <c r="W91" s="28">
        <f t="shared" ca="1" si="20"/>
        <v>0.44415102090613034</v>
      </c>
      <c r="X91" s="27">
        <f t="shared" ca="1" si="24"/>
        <v>326.72462712732022</v>
      </c>
      <c r="Y91" s="7"/>
      <c r="Z91" s="28">
        <f t="shared" si="23"/>
        <v>326.80799999999988</v>
      </c>
      <c r="AA91" s="27">
        <f t="shared" si="21"/>
        <v>5.7038756218576259</v>
      </c>
      <c r="AB91" s="7"/>
      <c r="AC91" s="28">
        <f t="shared" ca="1" si="13"/>
        <v>-8.3372872679660759E-2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12099</v>
      </c>
      <c r="D92" s="26">
        <v>11508</v>
      </c>
      <c r="E92" s="26">
        <v>14112</v>
      </c>
      <c r="F92" s="26">
        <v>14721</v>
      </c>
      <c r="G92" s="27"/>
      <c r="H92" s="7"/>
      <c r="I92" s="28">
        <f t="shared" si="14"/>
        <v>-2013</v>
      </c>
      <c r="J92" s="27">
        <f t="shared" si="14"/>
        <v>-3213</v>
      </c>
      <c r="K92" s="7"/>
      <c r="L92" s="124">
        <f t="shared" si="22"/>
        <v>0.53133382637317583</v>
      </c>
      <c r="M92" s="27">
        <f t="shared" ca="1" si="15"/>
        <v>2.9433483992979392E-8</v>
      </c>
      <c r="N92" s="44"/>
      <c r="O92" s="44"/>
      <c r="P92" s="7"/>
      <c r="Q92" s="28">
        <f t="shared" ca="1" si="16"/>
        <v>-1994.4397661634141</v>
      </c>
      <c r="R92" s="27">
        <f t="shared" ca="1" si="17"/>
        <v>-3239.4541737616819</v>
      </c>
      <c r="S92" s="7"/>
      <c r="T92" s="28">
        <f t="shared" ca="1" si="18"/>
        <v>0.51944657416535756</v>
      </c>
      <c r="U92" s="27">
        <f t="shared" ca="1" si="19"/>
        <v>-0.84721211170694455</v>
      </c>
      <c r="V92" s="7"/>
      <c r="W92" s="28">
        <f t="shared" ca="1" si="20"/>
        <v>0.53150538826869165</v>
      </c>
      <c r="X92" s="27">
        <f t="shared" ca="1" si="24"/>
        <v>321.00030893312999</v>
      </c>
      <c r="Y92" s="7"/>
      <c r="Z92" s="28">
        <f t="shared" si="23"/>
        <v>321.0569999999999</v>
      </c>
      <c r="AA92" s="27">
        <f t="shared" si="21"/>
        <v>5.6035017365754323</v>
      </c>
      <c r="AB92" s="7"/>
      <c r="AC92" s="28">
        <f t="shared" ca="1" si="13"/>
        <v>-5.669106686991654E-2</v>
      </c>
      <c r="AD92" s="27"/>
      <c r="AE92" s="7"/>
    </row>
    <row r="93" spans="1:31" s="26" customFormat="1" x14ac:dyDescent="0.25">
      <c r="A93" s="26">
        <v>8</v>
      </c>
      <c r="B93" s="26">
        <v>-647</v>
      </c>
      <c r="C93" s="26">
        <v>11936</v>
      </c>
      <c r="D93" s="26">
        <v>11618</v>
      </c>
      <c r="E93" s="26">
        <v>14267</v>
      </c>
      <c r="F93" s="26">
        <v>14609</v>
      </c>
      <c r="G93" s="27"/>
      <c r="H93" s="7"/>
      <c r="I93" s="28">
        <f t="shared" si="14"/>
        <v>-2331</v>
      </c>
      <c r="J93" s="27">
        <f t="shared" si="14"/>
        <v>-2991</v>
      </c>
      <c r="K93" s="7"/>
      <c r="L93" s="124">
        <f t="shared" si="22"/>
        <v>0.6142345996513191</v>
      </c>
      <c r="M93" s="27">
        <f t="shared" ca="1" si="15"/>
        <v>5.2049071457054045E-7</v>
      </c>
      <c r="N93" s="44"/>
      <c r="O93" s="44"/>
      <c r="P93" s="7"/>
      <c r="Q93" s="28">
        <f t="shared" ca="1" si="16"/>
        <v>-2312.4397661634143</v>
      </c>
      <c r="R93" s="27">
        <f t="shared" ca="1" si="17"/>
        <v>-3017.4541737616819</v>
      </c>
      <c r="S93" s="7"/>
      <c r="T93" s="28">
        <f t="shared" ca="1" si="18"/>
        <v>0.60226883502628026</v>
      </c>
      <c r="U93" s="27">
        <f t="shared" ca="1" si="19"/>
        <v>-0.78915261195469455</v>
      </c>
      <c r="V93" s="7"/>
      <c r="W93" s="28">
        <f t="shared" ca="1" si="20"/>
        <v>0.61351314922712452</v>
      </c>
      <c r="X93" s="27">
        <f t="shared" ca="1" si="24"/>
        <v>315.24007961259667</v>
      </c>
      <c r="Y93" s="7"/>
      <c r="Z93" s="28">
        <f t="shared" si="23"/>
        <v>315.23399999999992</v>
      </c>
      <c r="AA93" s="27">
        <f t="shared" si="21"/>
        <v>5.5018712142318034</v>
      </c>
      <c r="AB93" s="7"/>
      <c r="AC93" s="28">
        <f t="shared" ca="1" si="13"/>
        <v>6.0796125967499393E-3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11790</v>
      </c>
      <c r="D94" s="26">
        <v>11740</v>
      </c>
      <c r="E94" s="26">
        <v>14410</v>
      </c>
      <c r="F94" s="26">
        <v>14483</v>
      </c>
      <c r="G94" s="27"/>
      <c r="H94" s="7"/>
      <c r="I94" s="28">
        <f t="shared" si="14"/>
        <v>-2620</v>
      </c>
      <c r="J94" s="27">
        <f t="shared" si="14"/>
        <v>-2743</v>
      </c>
      <c r="K94" s="7"/>
      <c r="L94" s="124">
        <f t="shared" si="22"/>
        <v>0.68806952822337508</v>
      </c>
      <c r="M94" s="27">
        <f t="shared" ca="1" si="15"/>
        <v>3.9487999951877593E-8</v>
      </c>
      <c r="N94" s="44"/>
      <c r="O94" s="44"/>
      <c r="P94" s="7"/>
      <c r="Q94" s="28">
        <f t="shared" ca="1" si="16"/>
        <v>-2601.4397661634143</v>
      </c>
      <c r="R94" s="27">
        <f t="shared" ca="1" si="17"/>
        <v>-2769.4541737616819</v>
      </c>
      <c r="S94" s="7"/>
      <c r="T94" s="28">
        <f t="shared" ca="1" si="18"/>
        <v>0.67753812241246458</v>
      </c>
      <c r="U94" s="27">
        <f t="shared" ca="1" si="19"/>
        <v>-0.72429335097019898</v>
      </c>
      <c r="V94" s="7"/>
      <c r="W94" s="28">
        <f t="shared" ca="1" si="20"/>
        <v>0.68787081234592218</v>
      </c>
      <c r="X94" s="27">
        <f t="shared" ca="1" si="24"/>
        <v>309.58019192943823</v>
      </c>
      <c r="Y94" s="7"/>
      <c r="Z94" s="28">
        <f t="shared" si="23"/>
        <v>309.62699999999995</v>
      </c>
      <c r="AA94" s="27">
        <f t="shared" si="21"/>
        <v>5.4040106030724822</v>
      </c>
      <c r="AB94" s="7"/>
      <c r="AC94" s="28">
        <f t="shared" ca="1" si="13"/>
        <v>-4.680807056172398E-2</v>
      </c>
      <c r="AD94" s="27"/>
      <c r="AE94" s="7"/>
    </row>
    <row r="95" spans="1:31" s="26" customFormat="1" x14ac:dyDescent="0.25">
      <c r="A95" s="26">
        <v>10</v>
      </c>
      <c r="B95" s="26">
        <v>-632</v>
      </c>
      <c r="C95" s="26">
        <v>11660</v>
      </c>
      <c r="D95" s="26">
        <v>11878</v>
      </c>
      <c r="E95" s="26">
        <v>14544</v>
      </c>
      <c r="F95" s="26">
        <v>14352</v>
      </c>
      <c r="G95" s="27"/>
      <c r="H95" s="7"/>
      <c r="I95" s="28">
        <f t="shared" si="14"/>
        <v>-2884</v>
      </c>
      <c r="J95" s="27">
        <f t="shared" si="14"/>
        <v>-2474</v>
      </c>
      <c r="K95" s="7"/>
      <c r="L95" s="124">
        <f t="shared" si="22"/>
        <v>0.75623025391502474</v>
      </c>
      <c r="M95" s="27">
        <f t="shared" ca="1" si="15"/>
        <v>3.4981348638665103E-7</v>
      </c>
      <c r="N95" s="44"/>
      <c r="O95" s="44"/>
      <c r="P95" s="7"/>
      <c r="Q95" s="28">
        <f t="shared" ca="1" si="16"/>
        <v>-2865.4397661634143</v>
      </c>
      <c r="R95" s="27">
        <f t="shared" ca="1" si="17"/>
        <v>-2500.4541737616819</v>
      </c>
      <c r="S95" s="7"/>
      <c r="T95" s="28">
        <f t="shared" ca="1" si="18"/>
        <v>0.74629622576870225</v>
      </c>
      <c r="U95" s="27">
        <f t="shared" ca="1" si="19"/>
        <v>-0.65394197514427443</v>
      </c>
      <c r="V95" s="7"/>
      <c r="W95" s="28">
        <f t="shared" ca="1" si="20"/>
        <v>0.75563880359049473</v>
      </c>
      <c r="X95" s="27">
        <f t="shared" ca="1" si="24"/>
        <v>303.97618598435156</v>
      </c>
      <c r="Y95" s="7"/>
      <c r="Z95" s="28">
        <f t="shared" si="23"/>
        <v>303.93899999999996</v>
      </c>
      <c r="AA95" s="27">
        <f t="shared" si="21"/>
        <v>5.3047362752190441</v>
      </c>
      <c r="AB95" s="7"/>
      <c r="AC95" s="28">
        <f t="shared" ca="1" si="13"/>
        <v>3.7185984351594925E-2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11540</v>
      </c>
      <c r="D96" s="26">
        <v>12025</v>
      </c>
      <c r="E96" s="26">
        <v>14656</v>
      </c>
      <c r="F96" s="26">
        <v>14197</v>
      </c>
      <c r="G96" s="27"/>
      <c r="H96" s="7"/>
      <c r="I96" s="28">
        <f t="shared" si="14"/>
        <v>-3116</v>
      </c>
      <c r="J96" s="27">
        <f t="shared" si="14"/>
        <v>-2172</v>
      </c>
      <c r="K96" s="7"/>
      <c r="L96" s="124">
        <f t="shared" si="22"/>
        <v>0.81657423567896725</v>
      </c>
      <c r="M96" s="27">
        <f t="shared" ca="1" si="15"/>
        <v>2.6403126751947128E-6</v>
      </c>
      <c r="N96" s="44"/>
      <c r="O96" s="44"/>
      <c r="P96" s="7"/>
      <c r="Q96" s="28">
        <f t="shared" ca="1" si="16"/>
        <v>-3097.4397661634143</v>
      </c>
      <c r="R96" s="27">
        <f t="shared" ca="1" si="17"/>
        <v>-2198.4541737616819</v>
      </c>
      <c r="S96" s="7"/>
      <c r="T96" s="28">
        <f t="shared" ca="1" si="18"/>
        <v>0.80672001356660805</v>
      </c>
      <c r="U96" s="27">
        <f t="shared" ca="1" si="19"/>
        <v>-0.57496013313896133</v>
      </c>
      <c r="V96" s="7"/>
      <c r="W96" s="28">
        <f t="shared" ca="1" si="20"/>
        <v>0.81494933178174911</v>
      </c>
      <c r="X96" s="27">
        <f t="shared" ca="1" si="24"/>
        <v>298.30634343425641</v>
      </c>
      <c r="Y96" s="7"/>
      <c r="Z96" s="28">
        <f t="shared" si="23"/>
        <v>298.28699999999998</v>
      </c>
      <c r="AA96" s="27">
        <f t="shared" si="21"/>
        <v>5.2060902658963251</v>
      </c>
      <c r="AB96" s="7"/>
      <c r="AC96" s="28">
        <f t="shared" ca="1" si="13"/>
        <v>1.9343434256427372E-2</v>
      </c>
      <c r="AD96" s="27"/>
      <c r="AE96" s="7"/>
    </row>
    <row r="97" spans="1:31" s="26" customFormat="1" x14ac:dyDescent="0.25">
      <c r="A97" s="26">
        <v>12</v>
      </c>
      <c r="B97" s="26">
        <v>-609</v>
      </c>
      <c r="C97" s="26">
        <v>11442</v>
      </c>
      <c r="D97" s="26">
        <v>12182</v>
      </c>
      <c r="E97" s="26">
        <v>14757</v>
      </c>
      <c r="F97" s="26">
        <v>14050</v>
      </c>
      <c r="G97" s="27"/>
      <c r="H97" s="7"/>
      <c r="I97" s="28">
        <f t="shared" si="14"/>
        <v>-3315</v>
      </c>
      <c r="J97" s="27">
        <f t="shared" si="14"/>
        <v>-1868</v>
      </c>
      <c r="K97" s="7"/>
      <c r="L97" s="124">
        <f t="shared" si="22"/>
        <v>0.86750450451909844</v>
      </c>
      <c r="M97" s="27">
        <f t="shared" ca="1" si="15"/>
        <v>3.4139335396564372E-6</v>
      </c>
      <c r="N97" s="44"/>
      <c r="O97" s="44"/>
      <c r="P97" s="7"/>
      <c r="Q97" s="28">
        <f t="shared" ca="1" si="16"/>
        <v>-3296.4397661634143</v>
      </c>
      <c r="R97" s="27">
        <f t="shared" ca="1" si="17"/>
        <v>-1894.4541737616819</v>
      </c>
      <c r="S97" s="7"/>
      <c r="T97" s="28">
        <f t="shared" ca="1" si="18"/>
        <v>0.85854903844498409</v>
      </c>
      <c r="U97" s="27">
        <f t="shared" ca="1" si="19"/>
        <v>-0.4954552325773216</v>
      </c>
      <c r="V97" s="7"/>
      <c r="W97" s="28">
        <f t="shared" ca="1" si="20"/>
        <v>0.86565682122923071</v>
      </c>
      <c r="X97" s="27">
        <f t="shared" ca="1" si="24"/>
        <v>292.88723879174245</v>
      </c>
      <c r="Y97" s="7"/>
      <c r="Z97" s="28">
        <f t="shared" si="23"/>
        <v>292.80599999999998</v>
      </c>
      <c r="AA97" s="27">
        <f t="shared" si="21"/>
        <v>5.1104287695945159</v>
      </c>
      <c r="AB97" s="7"/>
      <c r="AC97" s="28">
        <f t="shared" ca="1" si="13"/>
        <v>8.12387917424644E-2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11362</v>
      </c>
      <c r="D98" s="26">
        <v>12351</v>
      </c>
      <c r="E98" s="26">
        <v>14850</v>
      </c>
      <c r="F98" s="26">
        <v>13893</v>
      </c>
      <c r="G98" s="27"/>
      <c r="H98" s="7"/>
      <c r="I98" s="28">
        <f t="shared" si="14"/>
        <v>-3488</v>
      </c>
      <c r="J98" s="27">
        <f t="shared" si="14"/>
        <v>-1542</v>
      </c>
      <c r="K98" s="7"/>
      <c r="L98" s="124">
        <f t="shared" si="22"/>
        <v>0.91074714668221546</v>
      </c>
      <c r="M98" s="27">
        <f t="shared" ca="1" si="15"/>
        <v>1.5293966546275064E-6</v>
      </c>
      <c r="N98" s="44"/>
      <c r="O98" s="44"/>
      <c r="P98" s="7"/>
      <c r="Q98" s="28">
        <f t="shared" ca="1" si="16"/>
        <v>-3469.4397661634143</v>
      </c>
      <c r="R98" s="27">
        <f t="shared" ca="1" si="17"/>
        <v>-1568.4541737616819</v>
      </c>
      <c r="S98" s="7"/>
      <c r="T98" s="28">
        <f t="shared" ca="1" si="18"/>
        <v>0.90360643193221557</v>
      </c>
      <c r="U98" s="27">
        <f t="shared" ca="1" si="19"/>
        <v>-0.4101966878960896</v>
      </c>
      <c r="V98" s="7"/>
      <c r="W98" s="28">
        <f t="shared" ca="1" si="20"/>
        <v>0.90951045890649052</v>
      </c>
      <c r="X98" s="27">
        <f t="shared" ca="1" si="24"/>
        <v>287.37851250918004</v>
      </c>
      <c r="Y98" s="7"/>
      <c r="Z98" s="28">
        <f t="shared" si="23"/>
        <v>287.28899999999999</v>
      </c>
      <c r="AA98" s="27">
        <f t="shared" si="21"/>
        <v>5.0141389547619886</v>
      </c>
      <c r="AB98" s="7"/>
      <c r="AC98" s="28">
        <f t="shared" ca="1" si="13"/>
        <v>8.9512509180053712E-2</v>
      </c>
      <c r="AD98" s="27"/>
      <c r="AE98" s="7"/>
    </row>
    <row r="99" spans="1:31" s="26" customFormat="1" x14ac:dyDescent="0.25">
      <c r="A99" s="26">
        <v>14</v>
      </c>
      <c r="B99" s="26">
        <v>-631</v>
      </c>
      <c r="C99" s="26">
        <v>11291</v>
      </c>
      <c r="D99" s="26">
        <v>12522</v>
      </c>
      <c r="E99" s="26">
        <v>14920</v>
      </c>
      <c r="F99" s="26">
        <v>13715</v>
      </c>
      <c r="G99" s="27"/>
      <c r="H99" s="7"/>
      <c r="I99" s="28">
        <f t="shared" si="14"/>
        <v>-3629</v>
      </c>
      <c r="J99" s="27">
        <f t="shared" si="14"/>
        <v>-1193</v>
      </c>
      <c r="K99" s="7"/>
      <c r="L99" s="124">
        <f t="shared" si="22"/>
        <v>0.94643207669971741</v>
      </c>
      <c r="M99" s="27">
        <f t="shared" ca="1" si="15"/>
        <v>2.2152731045492204E-6</v>
      </c>
      <c r="N99" s="44"/>
      <c r="O99" s="44"/>
      <c r="P99" s="7"/>
      <c r="Q99" s="28">
        <f t="shared" ca="1" si="16"/>
        <v>-3610.4397661634143</v>
      </c>
      <c r="R99" s="27">
        <f t="shared" ca="1" si="17"/>
        <v>-1219.4541737616819</v>
      </c>
      <c r="S99" s="7"/>
      <c r="T99" s="28">
        <f t="shared" ca="1" si="18"/>
        <v>0.94032950986111519</v>
      </c>
      <c r="U99" s="27">
        <f t="shared" ca="1" si="19"/>
        <v>-0.31892296981710194</v>
      </c>
      <c r="V99" s="7"/>
      <c r="W99" s="28">
        <f t="shared" ca="1" si="20"/>
        <v>0.94494369734466399</v>
      </c>
      <c r="X99" s="27">
        <f t="shared" ca="1" si="24"/>
        <v>281.75252889649141</v>
      </c>
      <c r="Y99" s="7"/>
      <c r="Z99" s="28">
        <f t="shared" si="23"/>
        <v>281.61</v>
      </c>
      <c r="AA99" s="27">
        <f t="shared" si="21"/>
        <v>4.9150217065412312</v>
      </c>
      <c r="AB99" s="7"/>
      <c r="AC99" s="28">
        <f t="shared" ca="1" si="13"/>
        <v>0.14252889649139888</v>
      </c>
      <c r="AD99" s="27"/>
      <c r="AE99" s="7"/>
    </row>
    <row r="100" spans="1:31" s="26" customFormat="1" x14ac:dyDescent="0.25">
      <c r="A100" s="26">
        <v>15</v>
      </c>
      <c r="B100" s="26">
        <v>-638</v>
      </c>
      <c r="C100" s="26">
        <v>11236</v>
      </c>
      <c r="D100" s="26">
        <v>12709</v>
      </c>
      <c r="E100" s="26">
        <v>14971</v>
      </c>
      <c r="F100" s="26">
        <v>13530</v>
      </c>
      <c r="G100" s="27"/>
      <c r="H100" s="7"/>
      <c r="I100" s="28">
        <f t="shared" si="14"/>
        <v>-3735</v>
      </c>
      <c r="J100" s="27">
        <f t="shared" si="14"/>
        <v>-821</v>
      </c>
      <c r="K100" s="7"/>
      <c r="L100" s="124">
        <f t="shared" si="22"/>
        <v>0.97305474721830665</v>
      </c>
      <c r="M100" s="27">
        <f t="shared" ca="1" si="15"/>
        <v>3.5330135167170979E-6</v>
      </c>
      <c r="N100" s="44"/>
      <c r="O100" s="44"/>
      <c r="P100" s="7"/>
      <c r="Q100" s="28">
        <f t="shared" ca="1" si="16"/>
        <v>-3716.4397661634143</v>
      </c>
      <c r="R100" s="27">
        <f t="shared" ca="1" si="17"/>
        <v>-847.45417376168189</v>
      </c>
      <c r="S100" s="7"/>
      <c r="T100" s="28">
        <f t="shared" ca="1" si="18"/>
        <v>0.96793693014808935</v>
      </c>
      <c r="U100" s="27">
        <f t="shared" ca="1" si="19"/>
        <v>-0.22163407834035864</v>
      </c>
      <c r="V100" s="7"/>
      <c r="W100" s="28">
        <f t="shared" ca="1" si="20"/>
        <v>0.97117511600003081</v>
      </c>
      <c r="X100" s="27">
        <f t="shared" ca="1" si="24"/>
        <v>275.95819024170078</v>
      </c>
      <c r="Y100" s="7"/>
      <c r="Z100" s="28">
        <f t="shared" si="23"/>
        <v>275.86799999999999</v>
      </c>
      <c r="AA100" s="27">
        <f t="shared" si="21"/>
        <v>4.8148049008917164</v>
      </c>
      <c r="AB100" s="7"/>
      <c r="AC100" s="28">
        <f t="shared" ca="1" si="13"/>
        <v>9.0190241700781826E-2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11206</v>
      </c>
      <c r="D101" s="26">
        <v>12896</v>
      </c>
      <c r="E101" s="26">
        <v>15012</v>
      </c>
      <c r="F101" s="26">
        <v>13350</v>
      </c>
      <c r="G101" s="27"/>
      <c r="H101" s="7"/>
      <c r="I101" s="28">
        <f t="shared" si="14"/>
        <v>-3806</v>
      </c>
      <c r="J101" s="27">
        <f t="shared" si="14"/>
        <v>-454</v>
      </c>
      <c r="K101" s="7"/>
      <c r="L101" s="124">
        <f t="shared" si="22"/>
        <v>0.98984502748002245</v>
      </c>
      <c r="M101" s="27">
        <f t="shared" ca="1" si="15"/>
        <v>2.3609365106109625E-6</v>
      </c>
      <c r="N101" s="44"/>
      <c r="O101" s="44"/>
      <c r="P101" s="7"/>
      <c r="Q101" s="28">
        <f t="shared" ca="1" si="16"/>
        <v>-3787.4397661634143</v>
      </c>
      <c r="R101" s="27">
        <f t="shared" ca="1" si="17"/>
        <v>-480.45417376168189</v>
      </c>
      <c r="S101" s="7"/>
      <c r="T101" s="28">
        <f t="shared" ca="1" si="18"/>
        <v>0.98642869279313816</v>
      </c>
      <c r="U101" s="27">
        <f t="shared" ca="1" si="19"/>
        <v>-0.1256528332544318</v>
      </c>
      <c r="V101" s="7"/>
      <c r="W101" s="28">
        <f t="shared" ca="1" si="20"/>
        <v>0.98830849355244033</v>
      </c>
      <c r="X101" s="27">
        <f t="shared" ca="1" si="24"/>
        <v>270.34841728568108</v>
      </c>
      <c r="Y101" s="7"/>
      <c r="Z101" s="28">
        <f t="shared" si="23"/>
        <v>270.15300000000002</v>
      </c>
      <c r="AA101" s="27">
        <f t="shared" si="21"/>
        <v>4.7150593341402418</v>
      </c>
      <c r="AB101" s="7"/>
      <c r="AC101" s="28">
        <f t="shared" ca="1" si="13"/>
        <v>0.19541728568106009</v>
      </c>
      <c r="AD101" s="27"/>
      <c r="AE101" s="7"/>
    </row>
    <row r="102" spans="1:31" s="26" customFormat="1" x14ac:dyDescent="0.25">
      <c r="A102" s="26">
        <v>17</v>
      </c>
      <c r="B102" s="26">
        <v>-632</v>
      </c>
      <c r="C102" s="26">
        <v>11186</v>
      </c>
      <c r="D102" s="26">
        <v>13078</v>
      </c>
      <c r="E102" s="26">
        <v>15019</v>
      </c>
      <c r="F102" s="26">
        <v>13157</v>
      </c>
      <c r="G102" s="27"/>
      <c r="H102" s="7"/>
      <c r="I102" s="28">
        <f t="shared" si="14"/>
        <v>-3833</v>
      </c>
      <c r="J102" s="27">
        <f t="shared" si="14"/>
        <v>-79</v>
      </c>
      <c r="K102" s="7"/>
      <c r="L102" s="124">
        <f t="shared" si="22"/>
        <v>0.99677413458873221</v>
      </c>
      <c r="M102" s="27">
        <f t="shared" ca="1" si="15"/>
        <v>7.9679129134492613E-6</v>
      </c>
      <c r="N102" s="44"/>
      <c r="O102" s="44"/>
      <c r="P102" s="7"/>
      <c r="Q102" s="28">
        <f t="shared" ca="1" si="16"/>
        <v>-3814.4397661634143</v>
      </c>
      <c r="R102" s="27">
        <f t="shared" ca="1" si="17"/>
        <v>-105.45417376168187</v>
      </c>
      <c r="S102" s="7"/>
      <c r="T102" s="28">
        <f t="shared" ca="1" si="18"/>
        <v>0.99346077154548063</v>
      </c>
      <c r="U102" s="27">
        <f t="shared" ca="1" si="19"/>
        <v>-2.7579353943198649E-2</v>
      </c>
      <c r="V102" s="7"/>
      <c r="W102" s="28">
        <f t="shared" ca="1" si="20"/>
        <v>0.99395138541222905</v>
      </c>
      <c r="X102" s="27">
        <f t="shared" ca="1" si="24"/>
        <v>264.69213555721888</v>
      </c>
      <c r="Y102" s="7"/>
      <c r="Z102" s="28">
        <f t="shared" si="23"/>
        <v>264.46500000000003</v>
      </c>
      <c r="AA102" s="27">
        <f t="shared" si="21"/>
        <v>4.6157850062868038</v>
      </c>
      <c r="AB102" s="7"/>
      <c r="AC102" s="28">
        <f t="shared" ca="1" si="13"/>
        <v>0.22713555721884404</v>
      </c>
      <c r="AD102" s="27"/>
      <c r="AE102" s="7"/>
    </row>
    <row r="103" spans="1:31" s="26" customFormat="1" x14ac:dyDescent="0.25">
      <c r="A103" s="26">
        <v>18</v>
      </c>
      <c r="B103" s="26">
        <v>-631</v>
      </c>
      <c r="C103" s="26">
        <v>11187</v>
      </c>
      <c r="D103" s="26">
        <v>13268</v>
      </c>
      <c r="E103" s="26">
        <v>15016</v>
      </c>
      <c r="F103" s="26">
        <v>12971</v>
      </c>
      <c r="G103" s="27"/>
      <c r="H103" s="7"/>
      <c r="I103" s="28">
        <f t="shared" si="14"/>
        <v>-3829</v>
      </c>
      <c r="J103" s="27">
        <f t="shared" si="14"/>
        <v>297</v>
      </c>
      <c r="K103" s="7"/>
      <c r="L103" s="124">
        <f t="shared" si="22"/>
        <v>0.99388841007273654</v>
      </c>
      <c r="M103" s="27">
        <f t="shared" ca="1" si="15"/>
        <v>5.6288422957846583E-6</v>
      </c>
      <c r="N103" s="44"/>
      <c r="O103" s="44"/>
      <c r="P103" s="7"/>
      <c r="Q103" s="28">
        <f t="shared" ca="1" si="16"/>
        <v>-3810.4397661634143</v>
      </c>
      <c r="R103" s="27">
        <f t="shared" ca="1" si="17"/>
        <v>270.54582623831811</v>
      </c>
      <c r="S103" s="7"/>
      <c r="T103" s="28">
        <f t="shared" ca="1" si="18"/>
        <v>0.99241898210068913</v>
      </c>
      <c r="U103" s="27">
        <f t="shared" ca="1" si="19"/>
        <v>7.0755654646197791E-2</v>
      </c>
      <c r="V103" s="7"/>
      <c r="W103" s="28">
        <f t="shared" ca="1" si="20"/>
        <v>0.9915158919388154</v>
      </c>
      <c r="X103" s="27">
        <f t="shared" ca="1" si="24"/>
        <v>259.02097673919047</v>
      </c>
      <c r="Y103" s="7"/>
      <c r="Z103" s="28">
        <f t="shared" si="23"/>
        <v>258.78600000000006</v>
      </c>
      <c r="AA103" s="27">
        <f t="shared" si="21"/>
        <v>4.5166677580660473</v>
      </c>
      <c r="AB103" s="7"/>
      <c r="AC103" s="28">
        <f t="shared" ca="1" si="13"/>
        <v>0.23497673919041517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11217</v>
      </c>
      <c r="D104" s="26">
        <v>13452</v>
      </c>
      <c r="E104" s="26">
        <v>15003</v>
      </c>
      <c r="F104" s="26">
        <v>12790</v>
      </c>
      <c r="G104" s="27"/>
      <c r="H104" s="7"/>
      <c r="I104" s="28">
        <f t="shared" si="14"/>
        <v>-3786</v>
      </c>
      <c r="J104" s="27">
        <f t="shared" si="14"/>
        <v>662</v>
      </c>
      <c r="K104" s="7"/>
      <c r="L104" s="124">
        <f t="shared" si="22"/>
        <v>0.98162088183124385</v>
      </c>
      <c r="M104" s="27">
        <f t="shared" ca="1" si="15"/>
        <v>7.0659221806420569E-6</v>
      </c>
      <c r="N104" s="44"/>
      <c r="O104" s="44"/>
      <c r="P104" s="7"/>
      <c r="Q104" s="28">
        <f t="shared" ca="1" si="16"/>
        <v>-3767.4397661634143</v>
      </c>
      <c r="R104" s="27">
        <f t="shared" ca="1" si="17"/>
        <v>635.54582623831811</v>
      </c>
      <c r="S104" s="7"/>
      <c r="T104" s="28">
        <f t="shared" ca="1" si="18"/>
        <v>0.98121974556918079</v>
      </c>
      <c r="U104" s="27">
        <f t="shared" ca="1" si="19"/>
        <v>0.16621384117579807</v>
      </c>
      <c r="V104" s="7"/>
      <c r="W104" s="28">
        <f t="shared" ca="1" si="20"/>
        <v>0.97896270159268928</v>
      </c>
      <c r="X104" s="27">
        <f t="shared" ca="1" si="24"/>
        <v>253.46663692897448</v>
      </c>
      <c r="Y104" s="7"/>
      <c r="Z104" s="28">
        <f t="shared" si="23"/>
        <v>253.23300000000006</v>
      </c>
      <c r="AA104" s="27">
        <f t="shared" si="21"/>
        <v>4.4197496247028019</v>
      </c>
      <c r="AB104" s="7"/>
      <c r="AC104" s="28">
        <f t="shared" ca="1" si="13"/>
        <v>0.23363692897441979</v>
      </c>
      <c r="AD104" s="27"/>
      <c r="AE104" s="7"/>
    </row>
    <row r="105" spans="1:31" s="26" customFormat="1" x14ac:dyDescent="0.25">
      <c r="A105" s="26">
        <v>20</v>
      </c>
      <c r="B105" s="26">
        <v>-605</v>
      </c>
      <c r="C105" s="26">
        <v>11248</v>
      </c>
      <c r="D105" s="26">
        <v>13623</v>
      </c>
      <c r="E105" s="26">
        <v>14961</v>
      </c>
      <c r="F105" s="26">
        <v>12613</v>
      </c>
      <c r="G105" s="27"/>
      <c r="H105" s="7"/>
      <c r="I105" s="28">
        <f t="shared" si="14"/>
        <v>-3713</v>
      </c>
      <c r="J105" s="27">
        <f t="shared" si="14"/>
        <v>1010</v>
      </c>
      <c r="K105" s="7"/>
      <c r="L105" s="124">
        <f t="shared" si="22"/>
        <v>0.96063387273928502</v>
      </c>
      <c r="M105" s="27">
        <f t="shared" ca="1" si="15"/>
        <v>3.9028311725085003E-6</v>
      </c>
      <c r="N105" s="44"/>
      <c r="O105" s="44"/>
      <c r="P105" s="7"/>
      <c r="Q105" s="28">
        <f t="shared" ca="1" si="16"/>
        <v>-3694.4397661634143</v>
      </c>
      <c r="R105" s="27">
        <f t="shared" ca="1" si="17"/>
        <v>983.54582623831811</v>
      </c>
      <c r="S105" s="7"/>
      <c r="T105" s="28">
        <f t="shared" ca="1" si="18"/>
        <v>0.96220708820173628</v>
      </c>
      <c r="U105" s="27">
        <f t="shared" ca="1" si="19"/>
        <v>0.25722602997662242</v>
      </c>
      <c r="V105" s="7"/>
      <c r="W105" s="28">
        <f t="shared" ca="1" si="20"/>
        <v>0.95865831429355164</v>
      </c>
      <c r="X105" s="27">
        <f t="shared" ca="1" si="24"/>
        <v>248.08299120943423</v>
      </c>
      <c r="Y105" s="7"/>
      <c r="Z105" s="28">
        <f t="shared" si="23"/>
        <v>247.78800000000007</v>
      </c>
      <c r="AA105" s="27">
        <f t="shared" si="21"/>
        <v>4.3247164469317108</v>
      </c>
      <c r="AB105" s="7"/>
      <c r="AC105" s="28">
        <f t="shared" ca="1" si="13"/>
        <v>0.29499120943415846</v>
      </c>
      <c r="AD105" s="27"/>
      <c r="AE105" s="7"/>
    </row>
    <row r="106" spans="1:31" s="26" customFormat="1" x14ac:dyDescent="0.25">
      <c r="A106" s="26">
        <v>21</v>
      </c>
      <c r="B106" s="26">
        <v>-622</v>
      </c>
      <c r="C106" s="26">
        <v>11298</v>
      </c>
      <c r="D106" s="26">
        <v>13797</v>
      </c>
      <c r="E106" s="26">
        <v>14900</v>
      </c>
      <c r="F106" s="26">
        <v>12430</v>
      </c>
      <c r="G106" s="27"/>
      <c r="H106" s="7"/>
      <c r="I106" s="28">
        <f t="shared" si="14"/>
        <v>-3602</v>
      </c>
      <c r="J106" s="27">
        <f t="shared" si="14"/>
        <v>1367</v>
      </c>
      <c r="K106" s="7"/>
      <c r="L106" s="124">
        <f t="shared" si="22"/>
        <v>0.93001055439662816</v>
      </c>
      <c r="M106" s="27">
        <f t="shared" ca="1" si="15"/>
        <v>2.5216753633493825E-6</v>
      </c>
      <c r="N106" s="44"/>
      <c r="O106" s="44"/>
      <c r="P106" s="7"/>
      <c r="Q106" s="28">
        <f t="shared" ca="1" si="16"/>
        <v>-3583.4397661634143</v>
      </c>
      <c r="R106" s="27">
        <f t="shared" ca="1" si="17"/>
        <v>1340.5458262383181</v>
      </c>
      <c r="S106" s="7"/>
      <c r="T106" s="28">
        <f t="shared" ca="1" si="18"/>
        <v>0.93329743110877272</v>
      </c>
      <c r="U106" s="27">
        <f t="shared" ca="1" si="19"/>
        <v>0.35059198228091637</v>
      </c>
      <c r="V106" s="7"/>
      <c r="W106" s="28">
        <f t="shared" ca="1" si="20"/>
        <v>0.92842257600781131</v>
      </c>
      <c r="X106" s="27">
        <f t="shared" ca="1" si="24"/>
        <v>242.41515070835555</v>
      </c>
      <c r="Y106" s="7"/>
      <c r="Z106" s="28">
        <f t="shared" si="23"/>
        <v>242.19000000000005</v>
      </c>
      <c r="AA106" s="27">
        <f t="shared" si="21"/>
        <v>4.2270129154050675</v>
      </c>
      <c r="AB106" s="7"/>
      <c r="AC106" s="28">
        <f t="shared" ca="1" si="13"/>
        <v>0.22515070835549977</v>
      </c>
      <c r="AD106" s="27"/>
      <c r="AE106" s="7"/>
    </row>
    <row r="107" spans="1:31" s="26" customFormat="1" x14ac:dyDescent="0.25">
      <c r="A107" s="26">
        <v>22</v>
      </c>
      <c r="B107" s="26">
        <v>-625</v>
      </c>
      <c r="C107" s="26">
        <v>11381</v>
      </c>
      <c r="D107" s="26">
        <v>13973</v>
      </c>
      <c r="E107" s="26">
        <v>14840</v>
      </c>
      <c r="F107" s="26">
        <v>12266</v>
      </c>
      <c r="G107" s="27"/>
      <c r="H107" s="7"/>
      <c r="I107" s="28">
        <f t="shared" si="14"/>
        <v>-3459</v>
      </c>
      <c r="J107" s="27">
        <f t="shared" si="14"/>
        <v>1707</v>
      </c>
      <c r="K107" s="7"/>
      <c r="L107" s="124">
        <f t="shared" si="22"/>
        <v>0.8902939907246441</v>
      </c>
      <c r="M107" s="27">
        <f t="shared" ca="1" si="15"/>
        <v>1.4386620262657011E-7</v>
      </c>
      <c r="N107" s="44"/>
      <c r="O107" s="44"/>
      <c r="P107" s="7"/>
      <c r="Q107" s="28">
        <f t="shared" ca="1" si="16"/>
        <v>-3440.4397661634143</v>
      </c>
      <c r="R107" s="27">
        <f t="shared" ca="1" si="17"/>
        <v>1680.5458262383181</v>
      </c>
      <c r="S107" s="7"/>
      <c r="T107" s="28">
        <f t="shared" ca="1" si="18"/>
        <v>0.8960534584574773</v>
      </c>
      <c r="U107" s="27">
        <f t="shared" ca="1" si="19"/>
        <v>0.43951193685643447</v>
      </c>
      <c r="V107" s="7"/>
      <c r="W107" s="28">
        <f t="shared" ca="1" si="20"/>
        <v>0.88991469373991239</v>
      </c>
      <c r="X107" s="27">
        <f t="shared" ca="1" si="24"/>
        <v>236.81885689521846</v>
      </c>
      <c r="Y107" s="7"/>
      <c r="Z107" s="28">
        <f t="shared" si="23"/>
        <v>236.56500000000005</v>
      </c>
      <c r="AA107" s="27">
        <f t="shared" si="21"/>
        <v>4.1288381449803868</v>
      </c>
      <c r="AB107" s="7"/>
      <c r="AC107" s="28">
        <f t="shared" ca="1" si="13"/>
        <v>0.25385689521840504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11470</v>
      </c>
      <c r="D108" s="26">
        <v>14142</v>
      </c>
      <c r="E108" s="26">
        <v>14747</v>
      </c>
      <c r="F108" s="26">
        <v>12097</v>
      </c>
      <c r="G108" s="27"/>
      <c r="H108" s="7"/>
      <c r="I108" s="28">
        <f t="shared" si="14"/>
        <v>-3277</v>
      </c>
      <c r="J108" s="27">
        <f t="shared" si="14"/>
        <v>2045</v>
      </c>
      <c r="K108" s="7"/>
      <c r="L108" s="124">
        <f t="shared" si="22"/>
        <v>0.84098408580326423</v>
      </c>
      <c r="M108" s="27">
        <f t="shared" ca="1" si="15"/>
        <v>7.3805329598297997E-8</v>
      </c>
      <c r="N108" s="44"/>
      <c r="O108" s="44"/>
      <c r="P108" s="7"/>
      <c r="Q108" s="28">
        <f t="shared" ca="1" si="16"/>
        <v>-3258.4397661634143</v>
      </c>
      <c r="R108" s="27">
        <f t="shared" ca="1" si="17"/>
        <v>2018.5458262383181</v>
      </c>
      <c r="S108" s="7"/>
      <c r="T108" s="28">
        <f t="shared" ca="1" si="18"/>
        <v>0.84865203871946504</v>
      </c>
      <c r="U108" s="27">
        <f t="shared" ca="1" si="19"/>
        <v>0.52790883287562596</v>
      </c>
      <c r="V108" s="7"/>
      <c r="W108" s="28">
        <f t="shared" ca="1" si="20"/>
        <v>0.84125575716649248</v>
      </c>
      <c r="X108" s="27">
        <f t="shared" ca="1" si="24"/>
        <v>230.99345696059436</v>
      </c>
      <c r="Y108" s="7"/>
      <c r="Z108" s="28">
        <f t="shared" si="23"/>
        <v>230.83200000000005</v>
      </c>
      <c r="AA108" s="27">
        <f t="shared" si="21"/>
        <v>4.0287784189635509</v>
      </c>
      <c r="AB108" s="7"/>
      <c r="AC108" s="28">
        <f t="shared" ca="1" si="13"/>
        <v>0.16145696059430747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11579</v>
      </c>
      <c r="D109" s="26">
        <v>14296</v>
      </c>
      <c r="E109" s="26">
        <v>14638</v>
      </c>
      <c r="F109" s="26">
        <v>11937</v>
      </c>
      <c r="G109" s="27"/>
      <c r="H109" s="7"/>
      <c r="I109" s="28">
        <f t="shared" si="14"/>
        <v>-3059</v>
      </c>
      <c r="J109" s="27">
        <f t="shared" si="14"/>
        <v>2359</v>
      </c>
      <c r="K109" s="7"/>
      <c r="L109" s="124">
        <f t="shared" si="22"/>
        <v>0.78315330184815957</v>
      </c>
      <c r="M109" s="27">
        <f t="shared" ca="1" si="15"/>
        <v>2.4157047014402559E-8</v>
      </c>
      <c r="N109" s="44"/>
      <c r="O109" s="44"/>
      <c r="P109" s="7"/>
      <c r="Q109" s="28">
        <f t="shared" ca="1" si="16"/>
        <v>-3040.4397661634143</v>
      </c>
      <c r="R109" s="27">
        <f t="shared" ca="1" si="17"/>
        <v>2332.5458262383181</v>
      </c>
      <c r="S109" s="7"/>
      <c r="T109" s="28">
        <f t="shared" ca="1" si="18"/>
        <v>0.79187451397832942</v>
      </c>
      <c r="U109" s="27">
        <f t="shared" ca="1" si="19"/>
        <v>0.61002902621889854</v>
      </c>
      <c r="V109" s="7"/>
      <c r="W109" s="28">
        <f t="shared" ca="1" si="20"/>
        <v>0.78330872722258216</v>
      </c>
      <c r="X109" s="27">
        <f t="shared" ca="1" si="24"/>
        <v>225.19182587796718</v>
      </c>
      <c r="Y109" s="7"/>
      <c r="Z109" s="28">
        <f t="shared" si="23"/>
        <v>225.09000000000006</v>
      </c>
      <c r="AA109" s="27">
        <f t="shared" si="21"/>
        <v>3.9285616133140371</v>
      </c>
      <c r="AB109" s="7"/>
      <c r="AC109" s="28">
        <f t="shared" ca="1" si="13"/>
        <v>0.10182587796711573</v>
      </c>
      <c r="AD109" s="27"/>
      <c r="AE109" s="7"/>
    </row>
    <row r="110" spans="1:31" s="26" customFormat="1" x14ac:dyDescent="0.25">
      <c r="A110" s="26">
        <v>25</v>
      </c>
      <c r="B110" s="26">
        <v>-626</v>
      </c>
      <c r="C110" s="26">
        <v>11700</v>
      </c>
      <c r="D110" s="26">
        <v>14436</v>
      </c>
      <c r="E110" s="26">
        <v>14518</v>
      </c>
      <c r="F110" s="26">
        <v>11794</v>
      </c>
      <c r="G110" s="27"/>
      <c r="H110" s="7"/>
      <c r="I110" s="28">
        <f t="shared" si="14"/>
        <v>-2818</v>
      </c>
      <c r="J110" s="27">
        <f t="shared" si="14"/>
        <v>2642</v>
      </c>
      <c r="K110" s="7"/>
      <c r="L110" s="124">
        <f t="shared" si="22"/>
        <v>0.71875723959617988</v>
      </c>
      <c r="M110" s="27">
        <f t="shared" ca="1" si="15"/>
        <v>5.3066077750666597E-7</v>
      </c>
      <c r="N110" s="44"/>
      <c r="O110" s="44"/>
      <c r="P110" s="7"/>
      <c r="Q110" s="28">
        <f t="shared" ca="1" si="16"/>
        <v>-2799.4397661634143</v>
      </c>
      <c r="R110" s="27">
        <f t="shared" ca="1" si="17"/>
        <v>2615.5458262383181</v>
      </c>
      <c r="S110" s="7"/>
      <c r="T110" s="28">
        <f t="shared" ca="1" si="18"/>
        <v>0.72910669992964283</v>
      </c>
      <c r="U110" s="27">
        <f t="shared" ca="1" si="19"/>
        <v>0.68404181193910907</v>
      </c>
      <c r="V110" s="7"/>
      <c r="W110" s="28">
        <f t="shared" ca="1" si="20"/>
        <v>0.71948570426759961</v>
      </c>
      <c r="X110" s="27">
        <f t="shared" ca="1" si="24"/>
        <v>219.5493545534398</v>
      </c>
      <c r="Y110" s="7"/>
      <c r="Z110" s="28">
        <f t="shared" si="23"/>
        <v>219.45600000000007</v>
      </c>
      <c r="AA110" s="27">
        <f t="shared" si="21"/>
        <v>3.8302297632566771</v>
      </c>
      <c r="AB110" s="7"/>
      <c r="AC110" s="28">
        <f t="shared" ca="1" si="13"/>
        <v>9.3354553439723986E-2</v>
      </c>
      <c r="AD110" s="27"/>
      <c r="AE110" s="7"/>
    </row>
    <row r="111" spans="1:31" s="26" customFormat="1" x14ac:dyDescent="0.25">
      <c r="A111" s="26">
        <v>26</v>
      </c>
      <c r="B111" s="26">
        <v>-619</v>
      </c>
      <c r="C111" s="26">
        <v>11835</v>
      </c>
      <c r="D111" s="26">
        <v>14571</v>
      </c>
      <c r="E111" s="26">
        <v>14391</v>
      </c>
      <c r="F111" s="26">
        <v>11670</v>
      </c>
      <c r="G111" s="27"/>
      <c r="H111" s="7"/>
      <c r="I111" s="28">
        <f t="shared" si="14"/>
        <v>-2556</v>
      </c>
      <c r="J111" s="27">
        <f t="shared" si="14"/>
        <v>2901</v>
      </c>
      <c r="K111" s="7"/>
      <c r="L111" s="124">
        <f t="shared" si="22"/>
        <v>0.64824074694701683</v>
      </c>
      <c r="M111" s="27">
        <f t="shared" ca="1" si="15"/>
        <v>4.1654512425436852E-6</v>
      </c>
      <c r="N111" s="44"/>
      <c r="O111" s="44"/>
      <c r="P111" s="7"/>
      <c r="Q111" s="28">
        <f t="shared" ca="1" si="16"/>
        <v>-2537.4397661634143</v>
      </c>
      <c r="R111" s="27">
        <f t="shared" ca="1" si="17"/>
        <v>2874.5458262383181</v>
      </c>
      <c r="S111" s="7"/>
      <c r="T111" s="28">
        <f t="shared" ca="1" si="18"/>
        <v>0.66086949129580097</v>
      </c>
      <c r="U111" s="27">
        <f t="shared" ca="1" si="19"/>
        <v>0.75177789498340086</v>
      </c>
      <c r="V111" s="7"/>
      <c r="W111" s="28">
        <f t="shared" ca="1" si="20"/>
        <v>0.65028169066072961</v>
      </c>
      <c r="X111" s="27">
        <f t="shared" ca="1" si="24"/>
        <v>213.96228236069146</v>
      </c>
      <c r="Y111" s="7"/>
      <c r="Z111" s="28">
        <f t="shared" si="23"/>
        <v>213.88500000000008</v>
      </c>
      <c r="AA111" s="27">
        <f t="shared" si="21"/>
        <v>3.7329974706280731</v>
      </c>
      <c r="AB111" s="7"/>
      <c r="AC111" s="28">
        <f t="shared" ca="1" si="13"/>
        <v>7.7282360691384611E-2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11979</v>
      </c>
      <c r="D112" s="26">
        <v>14676</v>
      </c>
      <c r="E112" s="26">
        <v>14235</v>
      </c>
      <c r="F112" s="26">
        <v>11543</v>
      </c>
      <c r="G112" s="27"/>
      <c r="H112" s="7"/>
      <c r="I112" s="28">
        <f t="shared" si="14"/>
        <v>-2256</v>
      </c>
      <c r="J112" s="27">
        <f t="shared" si="14"/>
        <v>3133</v>
      </c>
      <c r="K112" s="7"/>
      <c r="L112" s="124">
        <f t="shared" si="22"/>
        <v>0.57030631133264864</v>
      </c>
      <c r="M112" s="27">
        <f t="shared" ca="1" si="15"/>
        <v>9.4759412808062019E-7</v>
      </c>
      <c r="N112" s="44"/>
      <c r="O112" s="44"/>
      <c r="P112" s="7"/>
      <c r="Q112" s="28">
        <f t="shared" ca="1" si="16"/>
        <v>-2237.4397661634143</v>
      </c>
      <c r="R112" s="27">
        <f t="shared" ca="1" si="17"/>
        <v>3106.5458262383181</v>
      </c>
      <c r="S112" s="7"/>
      <c r="T112" s="28">
        <f t="shared" ca="1" si="18"/>
        <v>0.58273528293644006</v>
      </c>
      <c r="U112" s="27">
        <f t="shared" ca="1" si="19"/>
        <v>0.81245268751728372</v>
      </c>
      <c r="V112" s="7"/>
      <c r="W112" s="28">
        <f t="shared" ca="1" si="20"/>
        <v>0.57127975579849177</v>
      </c>
      <c r="X112" s="27">
        <f t="shared" ca="1" si="24"/>
        <v>208.21588858462701</v>
      </c>
      <c r="Y112" s="7"/>
      <c r="Z112" s="28">
        <f t="shared" si="23"/>
        <v>208.22400000000007</v>
      </c>
      <c r="AA112" s="27">
        <f t="shared" si="21"/>
        <v>3.6341943816726738</v>
      </c>
      <c r="AB112" s="7"/>
      <c r="AC112" s="28">
        <f t="shared" ca="1" si="13"/>
        <v>-8.1114153730652561E-3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12136</v>
      </c>
      <c r="D113" s="26">
        <v>14778</v>
      </c>
      <c r="E113" s="26">
        <v>14088</v>
      </c>
      <c r="F113" s="26">
        <v>11447</v>
      </c>
      <c r="G113" s="27"/>
      <c r="H113" s="7"/>
      <c r="I113" s="28">
        <f t="shared" si="14"/>
        <v>-1952</v>
      </c>
      <c r="J113" s="27">
        <f t="shared" si="14"/>
        <v>3331</v>
      </c>
      <c r="K113" s="7"/>
      <c r="L113" s="124">
        <f t="shared" si="22"/>
        <v>0.48994200333903565</v>
      </c>
      <c r="M113" s="27">
        <f t="shared" ca="1" si="15"/>
        <v>2.0162310443072911E-6</v>
      </c>
      <c r="N113" s="44"/>
      <c r="O113" s="44"/>
      <c r="P113" s="7"/>
      <c r="Q113" s="28">
        <f t="shared" ca="1" si="16"/>
        <v>-1933.4397661634141</v>
      </c>
      <c r="R113" s="27">
        <f t="shared" ca="1" si="17"/>
        <v>3304.5458262383181</v>
      </c>
      <c r="S113" s="7"/>
      <c r="T113" s="28">
        <f t="shared" ca="1" si="18"/>
        <v>0.50355928513228754</v>
      </c>
      <c r="U113" s="27">
        <f t="shared" ca="1" si="19"/>
        <v>0.86423548459361488</v>
      </c>
      <c r="V113" s="7"/>
      <c r="W113" s="28">
        <f t="shared" ca="1" si="20"/>
        <v>0.49136194384634829</v>
      </c>
      <c r="X113" s="27">
        <f t="shared" ca="1" si="24"/>
        <v>202.7231850465879</v>
      </c>
      <c r="Y113" s="7"/>
      <c r="Z113" s="28">
        <f t="shared" si="23"/>
        <v>202.77000000000007</v>
      </c>
      <c r="AA113" s="27">
        <f t="shared" si="21"/>
        <v>3.5390041242689034</v>
      </c>
      <c r="AB113" s="7"/>
      <c r="AC113" s="28">
        <f t="shared" ca="1" si="13"/>
        <v>-4.681495341216646E-2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12289</v>
      </c>
      <c r="D114" s="26">
        <v>14861</v>
      </c>
      <c r="E114" s="26">
        <v>13923</v>
      </c>
      <c r="F114" s="26">
        <v>11357</v>
      </c>
      <c r="G114" s="27"/>
      <c r="H114" s="7"/>
      <c r="I114" s="28">
        <f t="shared" si="14"/>
        <v>-1634</v>
      </c>
      <c r="J114" s="27">
        <f t="shared" si="14"/>
        <v>3504</v>
      </c>
      <c r="K114" s="7"/>
      <c r="L114" s="124">
        <f t="shared" si="22"/>
        <v>0.40556272977569202</v>
      </c>
      <c r="M114" s="27">
        <f t="shared" ca="1" si="15"/>
        <v>5.416941809607316E-6</v>
      </c>
      <c r="N114" s="44"/>
      <c r="O114" s="44"/>
      <c r="P114" s="7"/>
      <c r="Q114" s="28">
        <f t="shared" ca="1" si="16"/>
        <v>-1615.4397661634141</v>
      </c>
      <c r="R114" s="27">
        <f t="shared" ca="1" si="17"/>
        <v>3477.5458262383181</v>
      </c>
      <c r="S114" s="7"/>
      <c r="T114" s="28">
        <f t="shared" ca="1" si="18"/>
        <v>0.42073702427136495</v>
      </c>
      <c r="U114" s="27">
        <f t="shared" ca="1" si="19"/>
        <v>0.90948004971586371</v>
      </c>
      <c r="V114" s="7"/>
      <c r="W114" s="28">
        <f t="shared" ca="1" si="20"/>
        <v>0.40789016222575525</v>
      </c>
      <c r="X114" s="27">
        <f t="shared" ca="1" si="24"/>
        <v>197.25837059925834</v>
      </c>
      <c r="Y114" s="7"/>
      <c r="Z114" s="28">
        <f t="shared" si="23"/>
        <v>197.34300000000007</v>
      </c>
      <c r="AA114" s="27">
        <f t="shared" si="21"/>
        <v>3.4442851057631709</v>
      </c>
      <c r="AB114" s="7"/>
      <c r="AC114" s="28">
        <f t="shared" ca="1" si="13"/>
        <v>-8.4629400741732752E-2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12470</v>
      </c>
      <c r="D115" s="26">
        <v>14931</v>
      </c>
      <c r="E115" s="26">
        <v>13750</v>
      </c>
      <c r="F115" s="26">
        <v>11288</v>
      </c>
      <c r="G115" s="27"/>
      <c r="H115" s="7"/>
      <c r="I115" s="28">
        <f t="shared" si="14"/>
        <v>-1280</v>
      </c>
      <c r="J115" s="27">
        <f t="shared" si="14"/>
        <v>3643</v>
      </c>
      <c r="K115" s="7"/>
      <c r="L115" s="124">
        <f t="shared" si="22"/>
        <v>0.31307919866425354</v>
      </c>
      <c r="M115" s="27">
        <f t="shared" ca="1" si="15"/>
        <v>4.360380381520592E-6</v>
      </c>
      <c r="N115" s="44"/>
      <c r="O115" s="44"/>
      <c r="P115" s="7"/>
      <c r="Q115" s="28">
        <f t="shared" ca="1" si="16"/>
        <v>-1261.4397661634141</v>
      </c>
      <c r="R115" s="27">
        <f t="shared" ca="1" si="17"/>
        <v>3616.5458262383181</v>
      </c>
      <c r="S115" s="7"/>
      <c r="T115" s="28">
        <f t="shared" ca="1" si="18"/>
        <v>0.32853865840731905</v>
      </c>
      <c r="U115" s="27">
        <f t="shared" ca="1" si="19"/>
        <v>0.94583261938056085</v>
      </c>
      <c r="V115" s="7"/>
      <c r="W115" s="28">
        <f t="shared" ca="1" si="20"/>
        <v>0.31516735104890381</v>
      </c>
      <c r="X115" s="27">
        <f t="shared" ca="1" si="24"/>
        <v>191.53168790885593</v>
      </c>
      <c r="Y115" s="7"/>
      <c r="Z115" s="28">
        <f t="shared" si="23"/>
        <v>191.64600000000007</v>
      </c>
      <c r="AA115" s="27">
        <f t="shared" si="21"/>
        <v>3.344853698277054</v>
      </c>
      <c r="AB115" s="7"/>
      <c r="AC115" s="28">
        <f t="shared" ca="1" si="13"/>
        <v>-0.11431209114414287</v>
      </c>
      <c r="AD115" s="27"/>
      <c r="AE115" s="7"/>
    </row>
    <row r="116" spans="1:31" s="26" customFormat="1" x14ac:dyDescent="0.25">
      <c r="A116" s="26">
        <v>31</v>
      </c>
      <c r="B116" s="26">
        <v>-640</v>
      </c>
      <c r="C116" s="26">
        <v>12653</v>
      </c>
      <c r="D116" s="26">
        <v>14984</v>
      </c>
      <c r="E116" s="26">
        <v>13564</v>
      </c>
      <c r="F116" s="26">
        <v>11234</v>
      </c>
      <c r="G116" s="27"/>
      <c r="H116" s="7"/>
      <c r="I116" s="28">
        <f t="shared" si="14"/>
        <v>-911</v>
      </c>
      <c r="J116" s="27">
        <f t="shared" si="14"/>
        <v>3750</v>
      </c>
      <c r="K116" s="7"/>
      <c r="L116" s="124">
        <f t="shared" si="22"/>
        <v>0.21642378790711694</v>
      </c>
      <c r="M116" s="27">
        <f t="shared" ca="1" si="15"/>
        <v>4.9829554734061143E-6</v>
      </c>
      <c r="N116" s="44"/>
      <c r="O116" s="44"/>
      <c r="P116" s="7"/>
      <c r="Q116" s="28">
        <f t="shared" ca="1" si="16"/>
        <v>-892.43976616341411</v>
      </c>
      <c r="R116" s="27">
        <f t="shared" ca="1" si="17"/>
        <v>3723.5458262383181</v>
      </c>
      <c r="S116" s="7"/>
      <c r="T116" s="28">
        <f t="shared" ca="1" si="18"/>
        <v>0.23243358212530513</v>
      </c>
      <c r="U116" s="27">
        <f t="shared" ca="1" si="19"/>
        <v>0.97381625214403267</v>
      </c>
      <c r="V116" s="7"/>
      <c r="W116" s="28">
        <f t="shared" ca="1" si="20"/>
        <v>0.21865604135899155</v>
      </c>
      <c r="X116" s="27">
        <f t="shared" ca="1" si="24"/>
        <v>185.7577806512495</v>
      </c>
      <c r="Y116" s="7"/>
      <c r="Z116" s="28">
        <f t="shared" si="23"/>
        <v>185.88600000000008</v>
      </c>
      <c r="AA116" s="27">
        <f t="shared" si="21"/>
        <v>3.2443227333621811</v>
      </c>
      <c r="AB116" s="7"/>
      <c r="AC116" s="28">
        <f t="shared" ca="1" si="13"/>
        <v>-0.1282193487505765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12843</v>
      </c>
      <c r="D117" s="26">
        <v>15020</v>
      </c>
      <c r="E117" s="26">
        <v>13379</v>
      </c>
      <c r="F117" s="26">
        <v>11198</v>
      </c>
      <c r="G117" s="27"/>
      <c r="H117" s="7"/>
      <c r="I117" s="28">
        <f t="shared" si="14"/>
        <v>-536</v>
      </c>
      <c r="J117" s="27">
        <f t="shared" si="14"/>
        <v>3822</v>
      </c>
      <c r="K117" s="7"/>
      <c r="L117" s="124">
        <f t="shared" si="22"/>
        <v>0.11850876712863453</v>
      </c>
      <c r="M117" s="27">
        <f t="shared" ca="1" si="15"/>
        <v>4.8525340366735665E-6</v>
      </c>
      <c r="N117" s="44"/>
      <c r="O117" s="44"/>
      <c r="P117" s="7"/>
      <c r="Q117" s="28">
        <f t="shared" ca="1" si="16"/>
        <v>-517.43976616341411</v>
      </c>
      <c r="R117" s="27">
        <f t="shared" ca="1" si="17"/>
        <v>3795.5458262383181</v>
      </c>
      <c r="S117" s="7"/>
      <c r="T117" s="28">
        <f t="shared" ca="1" si="18"/>
        <v>0.13476582167610399</v>
      </c>
      <c r="U117" s="27">
        <f t="shared" ca="1" si="19"/>
        <v>0.99264636017178942</v>
      </c>
      <c r="V117" s="7"/>
      <c r="W117" s="28">
        <f t="shared" ca="1" si="20"/>
        <v>0.12071161393144983</v>
      </c>
      <c r="X117" s="27">
        <f t="shared" ca="1" si="24"/>
        <v>180.0362056845388</v>
      </c>
      <c r="Y117" s="7"/>
      <c r="Z117" s="28">
        <f t="shared" si="23"/>
        <v>180.18000000000009</v>
      </c>
      <c r="AA117" s="27">
        <f t="shared" si="21"/>
        <v>3.144734246243384</v>
      </c>
      <c r="AB117" s="7"/>
      <c r="AC117" s="28">
        <f t="shared" ca="1" si="13"/>
        <v>-0.1437943154612924</v>
      </c>
      <c r="AD117" s="27"/>
      <c r="AE117" s="7"/>
    </row>
    <row r="118" spans="1:31" s="26" customFormat="1" x14ac:dyDescent="0.25">
      <c r="A118" s="26">
        <v>33</v>
      </c>
      <c r="B118" s="26">
        <v>-625</v>
      </c>
      <c r="C118" s="26">
        <v>13025</v>
      </c>
      <c r="D118" s="26">
        <v>15027</v>
      </c>
      <c r="E118" s="26">
        <v>13187</v>
      </c>
      <c r="F118" s="26">
        <v>11184</v>
      </c>
      <c r="G118" s="27"/>
      <c r="H118" s="7"/>
      <c r="I118" s="28">
        <f t="shared" si="14"/>
        <v>-162</v>
      </c>
      <c r="J118" s="27">
        <f t="shared" si="14"/>
        <v>3843</v>
      </c>
      <c r="K118" s="7"/>
      <c r="L118" s="124">
        <f t="shared" si="22"/>
        <v>2.082246041267307E-2</v>
      </c>
      <c r="M118" s="27">
        <f t="shared" ca="1" si="15"/>
        <v>5.7323136302286674E-6</v>
      </c>
      <c r="N118" s="44"/>
      <c r="O118" s="44"/>
      <c r="P118" s="7"/>
      <c r="Q118" s="28">
        <f t="shared" ca="1" si="16"/>
        <v>-143.43976616341413</v>
      </c>
      <c r="R118" s="27">
        <f t="shared" ca="1" si="17"/>
        <v>3816.5458262383181</v>
      </c>
      <c r="S118" s="7"/>
      <c r="T118" s="28">
        <f t="shared" ca="1" si="18"/>
        <v>3.7358508588100699E-2</v>
      </c>
      <c r="U118" s="27">
        <f t="shared" ca="1" si="19"/>
        <v>0.99813847501321851</v>
      </c>
      <c r="V118" s="7"/>
      <c r="W118" s="28">
        <f t="shared" ca="1" si="20"/>
        <v>2.3216685471064338E-2</v>
      </c>
      <c r="X118" s="27">
        <f t="shared" ca="1" si="24"/>
        <v>174.43520539733152</v>
      </c>
      <c r="Y118" s="7"/>
      <c r="Z118" s="28">
        <f t="shared" si="23"/>
        <v>174.55500000000009</v>
      </c>
      <c r="AA118" s="27">
        <f t="shared" si="21"/>
        <v>3.0465594758187038</v>
      </c>
      <c r="AB118" s="7"/>
      <c r="AC118" s="28">
        <f t="shared" ca="1" si="13"/>
        <v>-0.119794602668577</v>
      </c>
      <c r="AD118" s="27"/>
      <c r="AE118" s="7"/>
    </row>
    <row r="119" spans="1:31" s="26" customFormat="1" x14ac:dyDescent="0.25">
      <c r="A119" s="26">
        <v>34</v>
      </c>
      <c r="B119" s="26">
        <v>-630</v>
      </c>
      <c r="C119" s="26">
        <v>13226</v>
      </c>
      <c r="D119" s="26">
        <v>15034</v>
      </c>
      <c r="E119" s="26">
        <v>13008</v>
      </c>
      <c r="F119" s="26">
        <v>11190</v>
      </c>
      <c r="G119" s="27"/>
      <c r="H119" s="7"/>
      <c r="I119" s="28">
        <f t="shared" si="14"/>
        <v>218</v>
      </c>
      <c r="J119" s="27">
        <f t="shared" si="14"/>
        <v>3844</v>
      </c>
      <c r="K119" s="7"/>
      <c r="L119" s="124">
        <f t="shared" si="22"/>
        <v>-7.7852500383691653E-2</v>
      </c>
      <c r="M119" s="27">
        <f t="shared" ca="1" si="15"/>
        <v>4.3494935064551349E-6</v>
      </c>
      <c r="N119" s="44"/>
      <c r="O119" s="44"/>
      <c r="P119" s="7"/>
      <c r="Q119" s="28">
        <f t="shared" ca="1" si="16"/>
        <v>236.56023383658587</v>
      </c>
      <c r="R119" s="27">
        <f t="shared" ca="1" si="17"/>
        <v>3817.5458262383181</v>
      </c>
      <c r="S119" s="7"/>
      <c r="T119" s="28">
        <f t="shared" ca="1" si="18"/>
        <v>-6.1611488667089813E-2</v>
      </c>
      <c r="U119" s="27">
        <f t="shared" ca="1" si="19"/>
        <v>0.99840000429138176</v>
      </c>
      <c r="V119" s="7"/>
      <c r="W119" s="28">
        <f t="shared" ca="1" si="20"/>
        <v>-7.5766956448298506E-2</v>
      </c>
      <c r="X119" s="27">
        <f t="shared" ca="1" si="24"/>
        <v>168.76298118454713</v>
      </c>
      <c r="Y119" s="7"/>
      <c r="Z119" s="28">
        <f t="shared" si="23"/>
        <v>168.8850000000001</v>
      </c>
      <c r="AA119" s="27">
        <f t="shared" si="21"/>
        <v>2.9475993072306252</v>
      </c>
      <c r="AB119" s="7"/>
      <c r="AC119" s="28">
        <f t="shared" ca="1" si="13"/>
        <v>-0.1220188154529751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13402</v>
      </c>
      <c r="D120" s="26">
        <v>15010</v>
      </c>
      <c r="E120" s="26">
        <v>12820</v>
      </c>
      <c r="F120" s="26">
        <v>11206</v>
      </c>
      <c r="G120" s="27"/>
      <c r="H120" s="7"/>
      <c r="I120" s="28">
        <f t="shared" si="14"/>
        <v>582</v>
      </c>
      <c r="J120" s="27">
        <f t="shared" si="14"/>
        <v>3804</v>
      </c>
      <c r="K120" s="7"/>
      <c r="L120" s="124">
        <f t="shared" si="22"/>
        <v>-0.17314792784008112</v>
      </c>
      <c r="M120" s="27">
        <f t="shared" ca="1" si="15"/>
        <v>7.3813681646057432E-6</v>
      </c>
      <c r="N120" s="44"/>
      <c r="O120" s="44"/>
      <c r="P120" s="7"/>
      <c r="Q120" s="28">
        <f t="shared" ca="1" si="16"/>
        <v>600.56023383658589</v>
      </c>
      <c r="R120" s="27">
        <f t="shared" ca="1" si="17"/>
        <v>3777.5458262383181</v>
      </c>
      <c r="S120" s="7"/>
      <c r="T120" s="28">
        <f t="shared" ca="1" si="18"/>
        <v>-0.1564143281431144</v>
      </c>
      <c r="U120" s="27">
        <f t="shared" ca="1" si="19"/>
        <v>0.98793883316485021</v>
      </c>
      <c r="V120" s="7"/>
      <c r="W120" s="28">
        <f t="shared" ca="1" si="20"/>
        <v>-0.1704310604961341</v>
      </c>
      <c r="X120" s="27">
        <f t="shared" ca="1" si="24"/>
        <v>163.31488908540655</v>
      </c>
      <c r="Y120" s="7"/>
      <c r="Z120" s="28">
        <f t="shared" si="23"/>
        <v>163.36800000000011</v>
      </c>
      <c r="AA120" s="27">
        <f t="shared" si="21"/>
        <v>2.8513094923980979</v>
      </c>
      <c r="AB120" s="7"/>
      <c r="AC120" s="28">
        <f t="shared" ca="1" si="13"/>
        <v>-5.311091459356021E-2</v>
      </c>
      <c r="AD120" s="27"/>
      <c r="AE120" s="7"/>
    </row>
    <row r="121" spans="1:31" s="26" customFormat="1" x14ac:dyDescent="0.25">
      <c r="A121" s="26">
        <v>36</v>
      </c>
      <c r="B121" s="26">
        <v>-608</v>
      </c>
      <c r="C121" s="26">
        <v>13584</v>
      </c>
      <c r="D121" s="26">
        <v>14965</v>
      </c>
      <c r="E121" s="26">
        <v>12641</v>
      </c>
      <c r="F121" s="26">
        <v>11246</v>
      </c>
      <c r="G121" s="27"/>
      <c r="H121" s="7"/>
      <c r="I121" s="28">
        <f t="shared" si="14"/>
        <v>943</v>
      </c>
      <c r="J121" s="27">
        <f t="shared" si="14"/>
        <v>3719</v>
      </c>
      <c r="K121" s="7"/>
      <c r="L121" s="124">
        <f t="shared" si="22"/>
        <v>-0.26608931273577163</v>
      </c>
      <c r="M121" s="27">
        <f t="shared" ca="1" si="15"/>
        <v>3.7727464405789985E-6</v>
      </c>
      <c r="N121" s="44"/>
      <c r="O121" s="44"/>
      <c r="P121" s="7"/>
      <c r="Q121" s="28">
        <f t="shared" ca="1" si="16"/>
        <v>961.56023383658589</v>
      </c>
      <c r="R121" s="27">
        <f t="shared" ca="1" si="17"/>
        <v>3692.5458262383181</v>
      </c>
      <c r="S121" s="7"/>
      <c r="T121" s="28">
        <f t="shared" ca="1" si="18"/>
        <v>-0.25043582553554539</v>
      </c>
      <c r="U121" s="27">
        <f t="shared" ca="1" si="19"/>
        <v>0.96570884452097072</v>
      </c>
      <c r="V121" s="7"/>
      <c r="W121" s="28">
        <f t="shared" ca="1" si="20"/>
        <v>-0.26414695683620559</v>
      </c>
      <c r="X121" s="27">
        <f t="shared" ca="1" si="24"/>
        <v>157.80501474645052</v>
      </c>
      <c r="Y121" s="7"/>
      <c r="Z121" s="28">
        <f t="shared" si="23"/>
        <v>157.8960000000001</v>
      </c>
      <c r="AA121" s="27">
        <f t="shared" si="21"/>
        <v>2.755805075728968</v>
      </c>
      <c r="AB121" s="7"/>
      <c r="AC121" s="28">
        <f t="shared" ca="1" si="13"/>
        <v>-9.0985253549575873E-2</v>
      </c>
      <c r="AD121" s="27"/>
      <c r="AE121" s="7"/>
    </row>
    <row r="122" spans="1:31" s="26" customFormat="1" x14ac:dyDescent="0.25">
      <c r="A122" s="26">
        <v>37</v>
      </c>
      <c r="B122" s="26">
        <v>-619</v>
      </c>
      <c r="C122" s="26">
        <v>13765</v>
      </c>
      <c r="D122" s="26">
        <v>14909</v>
      </c>
      <c r="E122" s="26">
        <v>12464</v>
      </c>
      <c r="F122" s="26">
        <v>11305</v>
      </c>
      <c r="G122" s="27"/>
      <c r="H122" s="7"/>
      <c r="I122" s="28">
        <f t="shared" si="14"/>
        <v>1301</v>
      </c>
      <c r="J122" s="27">
        <f t="shared" si="14"/>
        <v>3604</v>
      </c>
      <c r="K122" s="7"/>
      <c r="L122" s="124">
        <f t="shared" si="22"/>
        <v>-0.35822081284625173</v>
      </c>
      <c r="M122" s="27">
        <f t="shared" ca="1" si="15"/>
        <v>1.5639294677683286E-6</v>
      </c>
      <c r="N122" s="44"/>
      <c r="O122" s="44"/>
      <c r="P122" s="7"/>
      <c r="Q122" s="28">
        <f t="shared" ca="1" si="16"/>
        <v>1319.5602338365859</v>
      </c>
      <c r="R122" s="27">
        <f t="shared" ca="1" si="17"/>
        <v>3577.5458262383181</v>
      </c>
      <c r="S122" s="7"/>
      <c r="T122" s="28">
        <f t="shared" ca="1" si="18"/>
        <v>-0.34367598084438278</v>
      </c>
      <c r="U122" s="27">
        <f t="shared" ca="1" si="19"/>
        <v>0.93563297753219254</v>
      </c>
      <c r="V122" s="7"/>
      <c r="W122" s="28">
        <f t="shared" ca="1" si="20"/>
        <v>-0.35697024118986082</v>
      </c>
      <c r="X122" s="27">
        <f t="shared" ca="1" si="24"/>
        <v>152.21949002129884</v>
      </c>
      <c r="Y122" s="7"/>
      <c r="Z122" s="28">
        <f t="shared" si="23"/>
        <v>152.3250000000001</v>
      </c>
      <c r="AA122" s="27">
        <f t="shared" si="21"/>
        <v>2.658572783100364</v>
      </c>
      <c r="AB122" s="7"/>
      <c r="AC122" s="28">
        <f t="shared" ca="1" si="13"/>
        <v>-0.10550997870126366</v>
      </c>
      <c r="AD122" s="27"/>
      <c r="AE122" s="7"/>
    </row>
    <row r="123" spans="1:31" s="26" customFormat="1" x14ac:dyDescent="0.25">
      <c r="A123" s="26">
        <v>38</v>
      </c>
      <c r="B123" s="26">
        <v>-625</v>
      </c>
      <c r="C123" s="26">
        <v>13934</v>
      </c>
      <c r="D123" s="26">
        <v>14832</v>
      </c>
      <c r="E123" s="26">
        <v>12285</v>
      </c>
      <c r="F123" s="26">
        <v>11376</v>
      </c>
      <c r="G123" s="27"/>
      <c r="H123" s="7"/>
      <c r="I123" s="28">
        <f t="shared" si="14"/>
        <v>1649</v>
      </c>
      <c r="J123" s="27">
        <f t="shared" si="14"/>
        <v>3456</v>
      </c>
      <c r="K123" s="7"/>
      <c r="L123" s="124">
        <f t="shared" si="22"/>
        <v>-0.44781405120617013</v>
      </c>
      <c r="M123" s="27">
        <f t="shared" ca="1" si="15"/>
        <v>5.5886299115256701E-7</v>
      </c>
      <c r="N123" s="44"/>
      <c r="O123" s="44"/>
      <c r="P123" s="7"/>
      <c r="Q123" s="28">
        <f t="shared" ca="1" si="16"/>
        <v>1667.5602338365859</v>
      </c>
      <c r="R123" s="27">
        <f t="shared" ca="1" si="17"/>
        <v>3429.5458262383181</v>
      </c>
      <c r="S123" s="7"/>
      <c r="T123" s="28">
        <f t="shared" ca="1" si="18"/>
        <v>-0.43431166254124143</v>
      </c>
      <c r="U123" s="27">
        <f t="shared" ca="1" si="19"/>
        <v>0.89692664436402592</v>
      </c>
      <c r="V123" s="7"/>
      <c r="W123" s="28">
        <f t="shared" ca="1" si="20"/>
        <v>-0.44706647981081543</v>
      </c>
      <c r="X123" s="27">
        <f t="shared" ca="1" si="24"/>
        <v>146.60912436335769</v>
      </c>
      <c r="Y123" s="7"/>
      <c r="Z123" s="28">
        <f t="shared" si="23"/>
        <v>146.7000000000001</v>
      </c>
      <c r="AA123" s="27">
        <f t="shared" si="21"/>
        <v>2.5603980126756833</v>
      </c>
      <c r="AB123" s="7"/>
      <c r="AC123" s="28">
        <f t="shared" ca="1" si="13"/>
        <v>-9.0875636642408608E-2</v>
      </c>
      <c r="AD123" s="27"/>
      <c r="AE123" s="7"/>
    </row>
    <row r="124" spans="1:31" s="26" customFormat="1" x14ac:dyDescent="0.25">
      <c r="A124" s="26">
        <v>39</v>
      </c>
      <c r="B124" s="26">
        <v>-628</v>
      </c>
      <c r="C124" s="26">
        <v>14110</v>
      </c>
      <c r="D124" s="26">
        <v>14739</v>
      </c>
      <c r="E124" s="26">
        <v>12122</v>
      </c>
      <c r="F124" s="26">
        <v>11466</v>
      </c>
      <c r="G124" s="27"/>
      <c r="H124" s="7"/>
      <c r="I124" s="28">
        <f t="shared" si="14"/>
        <v>1988</v>
      </c>
      <c r="J124" s="27">
        <f t="shared" si="14"/>
        <v>3273</v>
      </c>
      <c r="K124" s="7"/>
      <c r="L124" s="124">
        <f t="shared" si="22"/>
        <v>-0.53349666081947</v>
      </c>
      <c r="M124" s="27">
        <f t="shared" ca="1" si="15"/>
        <v>1.4210371583581663E-6</v>
      </c>
      <c r="N124" s="44"/>
      <c r="O124" s="44"/>
      <c r="P124" s="7"/>
      <c r="Q124" s="28">
        <f t="shared" ca="1" si="16"/>
        <v>2006.5602338365859</v>
      </c>
      <c r="R124" s="27">
        <f t="shared" ca="1" si="17"/>
        <v>3246.5458262383181</v>
      </c>
      <c r="S124" s="7"/>
      <c r="T124" s="28">
        <f t="shared" ca="1" si="18"/>
        <v>-0.52260331798731929</v>
      </c>
      <c r="U124" s="27">
        <f t="shared" ca="1" si="19"/>
        <v>0.84906678646014411</v>
      </c>
      <c r="V124" s="7"/>
      <c r="W124" s="28">
        <f t="shared" ca="1" si="20"/>
        <v>-0.5346887334507967</v>
      </c>
      <c r="X124" s="27">
        <f t="shared" ca="1" si="24"/>
        <v>140.90260939040172</v>
      </c>
      <c r="Y124" s="7"/>
      <c r="Z124" s="28">
        <f t="shared" si="23"/>
        <v>141.04800000000012</v>
      </c>
      <c r="AA124" s="27">
        <f t="shared" si="21"/>
        <v>2.4617520033529638</v>
      </c>
      <c r="AB124" s="7"/>
      <c r="AC124" s="28">
        <f t="shared" ca="1" si="13"/>
        <v>-0.14539060959839389</v>
      </c>
      <c r="AD124" s="27"/>
      <c r="AE124" s="7"/>
    </row>
    <row r="125" spans="1:31" s="26" customFormat="1" x14ac:dyDescent="0.25">
      <c r="A125" s="26">
        <v>40</v>
      </c>
      <c r="B125" s="26">
        <v>-638</v>
      </c>
      <c r="C125" s="26">
        <v>14266</v>
      </c>
      <c r="D125" s="26">
        <v>14628</v>
      </c>
      <c r="E125" s="26">
        <v>11962</v>
      </c>
      <c r="F125" s="26">
        <v>11576</v>
      </c>
      <c r="G125" s="27"/>
      <c r="H125" s="7"/>
      <c r="I125" s="28">
        <f t="shared" si="14"/>
        <v>2304</v>
      </c>
      <c r="J125" s="27">
        <f t="shared" si="14"/>
        <v>3052</v>
      </c>
      <c r="K125" s="7"/>
      <c r="L125" s="124">
        <f t="shared" si="22"/>
        <v>-0.61523164278185105</v>
      </c>
      <c r="M125" s="27">
        <f t="shared" ca="1" si="15"/>
        <v>8.9796656876188875E-7</v>
      </c>
      <c r="N125" s="44"/>
      <c r="O125" s="44"/>
      <c r="P125" s="7"/>
      <c r="Q125" s="28">
        <f t="shared" ca="1" si="16"/>
        <v>2322.5602338365857</v>
      </c>
      <c r="R125" s="27">
        <f t="shared" ca="1" si="17"/>
        <v>3025.5458262383181</v>
      </c>
      <c r="S125" s="7"/>
      <c r="T125" s="28">
        <f t="shared" ca="1" si="18"/>
        <v>-0.60490468412584608</v>
      </c>
      <c r="U125" s="27">
        <f t="shared" ca="1" si="19"/>
        <v>0.79126881598605736</v>
      </c>
      <c r="V125" s="7"/>
      <c r="W125" s="28">
        <f t="shared" ca="1" si="20"/>
        <v>-0.61617925376150562</v>
      </c>
      <c r="X125" s="27">
        <f t="shared" ca="1" si="24"/>
        <v>135.19403314830515</v>
      </c>
      <c r="Y125" s="7"/>
      <c r="Z125" s="28">
        <f t="shared" si="23"/>
        <v>135.30600000000013</v>
      </c>
      <c r="AA125" s="27">
        <f t="shared" si="21"/>
        <v>2.3615351977034496</v>
      </c>
      <c r="AB125" s="7"/>
      <c r="AC125" s="28">
        <f t="shared" ca="1" si="13"/>
        <v>-0.111966851694973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14414</v>
      </c>
      <c r="D126" s="26">
        <v>14508</v>
      </c>
      <c r="E126" s="26">
        <v>11822</v>
      </c>
      <c r="F126" s="26">
        <v>11705</v>
      </c>
      <c r="G126" s="27"/>
      <c r="H126" s="7"/>
      <c r="I126" s="28">
        <f t="shared" si="14"/>
        <v>2592</v>
      </c>
      <c r="J126" s="27">
        <f t="shared" si="14"/>
        <v>2803</v>
      </c>
      <c r="K126" s="7"/>
      <c r="L126" s="124">
        <f t="shared" si="22"/>
        <v>-0.69023033646595322</v>
      </c>
      <c r="M126" s="27">
        <f t="shared" ca="1" si="15"/>
        <v>1.7978039566240532E-9</v>
      </c>
      <c r="N126" s="44"/>
      <c r="O126" s="44"/>
      <c r="P126" s="7"/>
      <c r="Q126" s="28">
        <f t="shared" ca="1" si="16"/>
        <v>2610.5602338365857</v>
      </c>
      <c r="R126" s="27">
        <f t="shared" ca="1" si="17"/>
        <v>2776.5458262383181</v>
      </c>
      <c r="S126" s="7"/>
      <c r="T126" s="28">
        <f t="shared" ca="1" si="18"/>
        <v>-0.6799135241508325</v>
      </c>
      <c r="U126" s="27">
        <f t="shared" ca="1" si="19"/>
        <v>0.72614802572339854</v>
      </c>
      <c r="V126" s="7"/>
      <c r="W126" s="28">
        <f t="shared" ca="1" si="20"/>
        <v>-0.69027273698430647</v>
      </c>
      <c r="X126" s="27">
        <f t="shared" ca="1" si="24"/>
        <v>129.55363144866845</v>
      </c>
      <c r="Y126" s="7"/>
      <c r="Z126" s="28">
        <f t="shared" si="23"/>
        <v>129.60900000000012</v>
      </c>
      <c r="AA126" s="27">
        <f t="shared" si="21"/>
        <v>2.2621037902173327</v>
      </c>
      <c r="AB126" s="7"/>
      <c r="AC126" s="28">
        <f t="shared" ca="1" si="13"/>
        <v>-5.5368551331667959E-2</v>
      </c>
      <c r="AD126" s="27"/>
      <c r="AE126" s="7"/>
    </row>
    <row r="127" spans="1:31" s="26" customFormat="1" x14ac:dyDescent="0.25">
      <c r="A127" s="26">
        <v>42</v>
      </c>
      <c r="B127" s="26">
        <v>-617</v>
      </c>
      <c r="C127" s="26">
        <v>14544</v>
      </c>
      <c r="D127" s="26">
        <v>14365</v>
      </c>
      <c r="E127" s="26">
        <v>11685</v>
      </c>
      <c r="F127" s="26">
        <v>11833</v>
      </c>
      <c r="G127" s="27"/>
      <c r="H127" s="7"/>
      <c r="I127" s="28">
        <f t="shared" si="14"/>
        <v>2859</v>
      </c>
      <c r="J127" s="27">
        <f t="shared" si="14"/>
        <v>2532</v>
      </c>
      <c r="K127" s="7"/>
      <c r="L127" s="124">
        <f t="shared" si="22"/>
        <v>-0.75678008788315421</v>
      </c>
      <c r="M127" s="27">
        <f t="shared" ca="1" si="15"/>
        <v>4.1397929990720667E-6</v>
      </c>
      <c r="N127" s="44"/>
      <c r="O127" s="44"/>
      <c r="P127" s="7"/>
      <c r="Q127" s="28">
        <f t="shared" ca="1" si="16"/>
        <v>2877.5602338365857</v>
      </c>
      <c r="R127" s="27">
        <f t="shared" ca="1" si="17"/>
        <v>2505.5458262383181</v>
      </c>
      <c r="S127" s="7"/>
      <c r="T127" s="28">
        <f t="shared" ca="1" si="18"/>
        <v>-0.74945296959066376</v>
      </c>
      <c r="U127" s="27">
        <f t="shared" ca="1" si="19"/>
        <v>0.65527359134114738</v>
      </c>
      <c r="V127" s="7"/>
      <c r="W127" s="28">
        <f t="shared" ca="1" si="20"/>
        <v>-0.75881473600975302</v>
      </c>
      <c r="X127" s="27">
        <f t="shared" ca="1" si="24"/>
        <v>123.91495839429183</v>
      </c>
      <c r="Y127" s="7"/>
      <c r="Z127" s="28">
        <f t="shared" si="23"/>
        <v>124.05600000000013</v>
      </c>
      <c r="AA127" s="27">
        <f t="shared" si="21"/>
        <v>2.1651856568540877</v>
      </c>
      <c r="AB127" s="7"/>
      <c r="AC127" s="28">
        <f t="shared" ca="1" si="13"/>
        <v>-0.14104160570829549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14661</v>
      </c>
      <c r="D128" s="26">
        <v>14221</v>
      </c>
      <c r="E128" s="26">
        <v>11567</v>
      </c>
      <c r="F128" s="26">
        <v>11984</v>
      </c>
      <c r="G128" s="27"/>
      <c r="H128" s="7"/>
      <c r="I128" s="28">
        <f t="shared" si="14"/>
        <v>3094</v>
      </c>
      <c r="J128" s="27">
        <f t="shared" si="14"/>
        <v>2237</v>
      </c>
      <c r="K128" s="7"/>
      <c r="L128" s="124">
        <f t="shared" si="22"/>
        <v>-0.81686126181590457</v>
      </c>
      <c r="M128" s="27">
        <f t="shared" ca="1" si="15"/>
        <v>4.2905637293000666E-6</v>
      </c>
      <c r="N128" s="44"/>
      <c r="O128" s="44"/>
      <c r="P128" s="7"/>
      <c r="Q128" s="28">
        <f t="shared" ca="1" si="16"/>
        <v>3112.5602338365857</v>
      </c>
      <c r="R128" s="27">
        <f t="shared" ca="1" si="17"/>
        <v>2210.5458262383181</v>
      </c>
      <c r="S128" s="7"/>
      <c r="T128" s="28">
        <f t="shared" ca="1" si="18"/>
        <v>-0.81065809947216316</v>
      </c>
      <c r="U128" s="27">
        <f t="shared" ca="1" si="19"/>
        <v>0.57812245428297726</v>
      </c>
      <c r="V128" s="7"/>
      <c r="W128" s="28">
        <f t="shared" ca="1" si="20"/>
        <v>-0.81893262941469047</v>
      </c>
      <c r="X128" s="27">
        <f t="shared" ca="1" si="24"/>
        <v>118.32278477773974</v>
      </c>
      <c r="Y128" s="7"/>
      <c r="Z128" s="28">
        <f t="shared" si="23"/>
        <v>118.44000000000013</v>
      </c>
      <c r="AA128" s="27">
        <f t="shared" si="21"/>
        <v>2.0671679660620863</v>
      </c>
      <c r="AB128" s="7"/>
      <c r="AC128" s="28">
        <f t="shared" ca="1" si="13"/>
        <v>-0.11721522226038417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14761</v>
      </c>
      <c r="D129" s="26">
        <v>14060</v>
      </c>
      <c r="E129" s="26">
        <v>11467</v>
      </c>
      <c r="F129" s="26">
        <v>12131</v>
      </c>
      <c r="G129" s="27"/>
      <c r="H129" s="7"/>
      <c r="I129" s="28">
        <f t="shared" si="14"/>
        <v>3294</v>
      </c>
      <c r="J129" s="27">
        <f t="shared" si="14"/>
        <v>1929</v>
      </c>
      <c r="K129" s="7"/>
      <c r="L129" s="124">
        <f t="shared" si="22"/>
        <v>-0.86755587622621499</v>
      </c>
      <c r="M129" s="27">
        <f t="shared" ca="1" si="15"/>
        <v>5.4283903237070448E-6</v>
      </c>
      <c r="N129" s="44"/>
      <c r="O129" s="44"/>
      <c r="P129" s="7"/>
      <c r="Q129" s="28">
        <f t="shared" ca="1" si="16"/>
        <v>3312.5602338365857</v>
      </c>
      <c r="R129" s="27">
        <f t="shared" ca="1" si="17"/>
        <v>1902.5458262383181</v>
      </c>
      <c r="S129" s="7"/>
      <c r="T129" s="28">
        <f t="shared" ca="1" si="18"/>
        <v>-0.8627475717117371</v>
      </c>
      <c r="U129" s="27">
        <f t="shared" ca="1" si="19"/>
        <v>0.49757143660868447</v>
      </c>
      <c r="V129" s="7"/>
      <c r="W129" s="28">
        <f t="shared" ca="1" si="20"/>
        <v>-0.86988576685105279</v>
      </c>
      <c r="X129" s="27">
        <f t="shared" ca="1" si="24"/>
        <v>112.87214329347444</v>
      </c>
      <c r="Y129" s="7"/>
      <c r="Z129" s="28">
        <f t="shared" si="23"/>
        <v>113.00400000000013</v>
      </c>
      <c r="AA129" s="27">
        <f t="shared" si="21"/>
        <v>1.9722918679236743</v>
      </c>
      <c r="AB129" s="7"/>
      <c r="AC129" s="28">
        <f t="shared" ca="1" si="13"/>
        <v>-0.1318567065256957</v>
      </c>
      <c r="AD129" s="27"/>
      <c r="AE129" s="7"/>
    </row>
    <row r="130" spans="1:31" s="26" customFormat="1" x14ac:dyDescent="0.25">
      <c r="A130" s="26">
        <v>45</v>
      </c>
      <c r="B130" s="26">
        <v>-617</v>
      </c>
      <c r="C130" s="26">
        <v>14843</v>
      </c>
      <c r="D130" s="26">
        <v>13891</v>
      </c>
      <c r="E130" s="26">
        <v>11377</v>
      </c>
      <c r="F130" s="26">
        <v>12291</v>
      </c>
      <c r="G130" s="27"/>
      <c r="H130" s="7"/>
      <c r="I130" s="28">
        <f t="shared" si="14"/>
        <v>3466</v>
      </c>
      <c r="J130" s="27">
        <f t="shared" si="14"/>
        <v>1600</v>
      </c>
      <c r="K130" s="7"/>
      <c r="L130" s="124">
        <f t="shared" si="22"/>
        <v>-0.91128376690922908</v>
      </c>
      <c r="M130" s="27">
        <f t="shared" ca="1" si="15"/>
        <v>4.7700523883514178E-6</v>
      </c>
      <c r="N130" s="44"/>
      <c r="O130" s="44"/>
      <c r="P130" s="7"/>
      <c r="Q130" s="28">
        <f t="shared" ca="1" si="16"/>
        <v>3484.5602338365857</v>
      </c>
      <c r="R130" s="27">
        <f t="shared" ca="1" si="17"/>
        <v>1573.5458262383181</v>
      </c>
      <c r="S130" s="7"/>
      <c r="T130" s="28">
        <f t="shared" ca="1" si="18"/>
        <v>-0.90754451783777068</v>
      </c>
      <c r="U130" s="27">
        <f t="shared" ca="1" si="19"/>
        <v>0.41152830409296259</v>
      </c>
      <c r="V130" s="7"/>
      <c r="W130" s="28">
        <f t="shared" ca="1" si="20"/>
        <v>-0.91346781186946946</v>
      </c>
      <c r="X130" s="27">
        <f t="shared" ca="1" si="24"/>
        <v>107.3548875971228</v>
      </c>
      <c r="Y130" s="7"/>
      <c r="Z130" s="28">
        <f t="shared" si="23"/>
        <v>107.45100000000014</v>
      </c>
      <c r="AA130" s="27">
        <f t="shared" si="21"/>
        <v>1.8753737345604293</v>
      </c>
      <c r="AB130" s="7"/>
      <c r="AC130" s="28">
        <f t="shared" ca="1" si="13"/>
        <v>-9.6112402877338354E-2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14923</v>
      </c>
      <c r="D131" s="26">
        <v>13727</v>
      </c>
      <c r="E131" s="26">
        <v>11313</v>
      </c>
      <c r="F131" s="26">
        <v>12476</v>
      </c>
      <c r="G131" s="27"/>
      <c r="H131" s="7"/>
      <c r="I131" s="28">
        <f t="shared" si="14"/>
        <v>3610</v>
      </c>
      <c r="J131" s="27">
        <f t="shared" si="14"/>
        <v>1251</v>
      </c>
      <c r="K131" s="7"/>
      <c r="L131" s="124">
        <f t="shared" si="22"/>
        <v>-0.94690879434716413</v>
      </c>
      <c r="M131" s="27">
        <f t="shared" ca="1" si="15"/>
        <v>7.6932813499487681E-6</v>
      </c>
      <c r="N131" s="44"/>
      <c r="O131" s="44"/>
      <c r="P131" s="7"/>
      <c r="Q131" s="28">
        <f t="shared" ca="1" si="16"/>
        <v>3628.5602338365857</v>
      </c>
      <c r="R131" s="27">
        <f t="shared" ca="1" si="17"/>
        <v>1224.5458262383181</v>
      </c>
      <c r="S131" s="7"/>
      <c r="T131" s="28">
        <f t="shared" ca="1" si="18"/>
        <v>-0.945048937850264</v>
      </c>
      <c r="U131" s="27">
        <f t="shared" ca="1" si="19"/>
        <v>0.32025458601397494</v>
      </c>
      <c r="V131" s="7"/>
      <c r="W131" s="28">
        <f t="shared" ca="1" si="20"/>
        <v>-0.9496824708513637</v>
      </c>
      <c r="X131" s="27">
        <f t="shared" ca="1" si="24"/>
        <v>101.73802621246131</v>
      </c>
      <c r="Y131" s="7"/>
      <c r="Z131" s="28">
        <f t="shared" si="23"/>
        <v>101.81700000000014</v>
      </c>
      <c r="AA131" s="27">
        <f t="shared" si="21"/>
        <v>1.7770418845030687</v>
      </c>
      <c r="AB131" s="7"/>
      <c r="AC131" s="28">
        <f t="shared" ca="1" si="13"/>
        <v>-7.8973787538828333E-2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14968</v>
      </c>
      <c r="D132" s="26">
        <v>13534</v>
      </c>
      <c r="E132" s="26">
        <v>11255</v>
      </c>
      <c r="F132" s="26">
        <v>12655</v>
      </c>
      <c r="G132" s="27"/>
      <c r="H132" s="7"/>
      <c r="I132" s="28">
        <f t="shared" si="14"/>
        <v>3713</v>
      </c>
      <c r="J132" s="27">
        <f t="shared" si="14"/>
        <v>879</v>
      </c>
      <c r="K132" s="7"/>
      <c r="L132" s="124">
        <f t="shared" si="22"/>
        <v>-0.97376925964600602</v>
      </c>
      <c r="M132" s="27">
        <f t="shared" ca="1" si="15"/>
        <v>1.8583396419663894E-6</v>
      </c>
      <c r="N132" s="44"/>
      <c r="O132" s="44"/>
      <c r="P132" s="7"/>
      <c r="Q132" s="28">
        <f t="shared" ca="1" si="16"/>
        <v>3731.5602338365857</v>
      </c>
      <c r="R132" s="27">
        <f t="shared" ca="1" si="17"/>
        <v>852.54582623831811</v>
      </c>
      <c r="S132" s="7"/>
      <c r="T132" s="28">
        <f t="shared" ca="1" si="18"/>
        <v>-0.97187501605364457</v>
      </c>
      <c r="U132" s="27">
        <f t="shared" ca="1" si="19"/>
        <v>0.22296569453723164</v>
      </c>
      <c r="V132" s="7"/>
      <c r="W132" s="28">
        <f t="shared" ca="1" si="20"/>
        <v>-0.97513246896300998</v>
      </c>
      <c r="X132" s="27">
        <f t="shared" ca="1" si="24"/>
        <v>95.982118935793551</v>
      </c>
      <c r="Y132" s="7"/>
      <c r="Z132" s="28">
        <f t="shared" si="23"/>
        <v>96.084000000000131</v>
      </c>
      <c r="AA132" s="27">
        <f t="shared" si="21"/>
        <v>1.6769821584862339</v>
      </c>
      <c r="AB132" s="7"/>
      <c r="AC132" s="28">
        <f t="shared" ca="1" si="13"/>
        <v>-0.10188106420658016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15006</v>
      </c>
      <c r="D133" s="26">
        <v>13351</v>
      </c>
      <c r="E133" s="26">
        <v>11220</v>
      </c>
      <c r="F133" s="26">
        <v>12843</v>
      </c>
      <c r="G133" s="27"/>
      <c r="H133" s="7"/>
      <c r="I133" s="28">
        <f t="shared" si="14"/>
        <v>3786</v>
      </c>
      <c r="J133" s="27">
        <f t="shared" si="14"/>
        <v>508</v>
      </c>
      <c r="K133" s="7"/>
      <c r="L133" s="124">
        <f t="shared" si="22"/>
        <v>-0.99079453985991717</v>
      </c>
      <c r="M133" s="27">
        <f t="shared" ca="1" si="15"/>
        <v>3.9102221238341641E-6</v>
      </c>
      <c r="N133" s="44"/>
      <c r="O133" s="44"/>
      <c r="P133" s="7"/>
      <c r="Q133" s="28">
        <f t="shared" ca="1" si="16"/>
        <v>3804.5602338365857</v>
      </c>
      <c r="R133" s="27">
        <f t="shared" ca="1" si="17"/>
        <v>481.54582623831811</v>
      </c>
      <c r="S133" s="7"/>
      <c r="T133" s="28">
        <f t="shared" ca="1" si="18"/>
        <v>-0.99088767342108908</v>
      </c>
      <c r="U133" s="27">
        <f t="shared" ca="1" si="19"/>
        <v>0.12593833233865165</v>
      </c>
      <c r="V133" s="7"/>
      <c r="W133" s="28">
        <f t="shared" ca="1" si="20"/>
        <v>-0.99277196801887369</v>
      </c>
      <c r="X133" s="27">
        <f t="shared" ca="1" si="24"/>
        <v>90.332401478762165</v>
      </c>
      <c r="Y133" s="7"/>
      <c r="Z133" s="28">
        <f t="shared" si="23"/>
        <v>90.396000000000129</v>
      </c>
      <c r="AA133" s="27">
        <f t="shared" si="21"/>
        <v>1.5777078306327963</v>
      </c>
      <c r="AB133" s="7"/>
      <c r="AC133" s="28">
        <f t="shared" ca="1" si="13"/>
        <v>-6.3598521237963723E-2</v>
      </c>
      <c r="AD133" s="27"/>
      <c r="AE133" s="7"/>
    </row>
    <row r="134" spans="1:31" s="26" customFormat="1" x14ac:dyDescent="0.25">
      <c r="A134" s="26">
        <v>49</v>
      </c>
      <c r="B134" s="26">
        <v>-625</v>
      </c>
      <c r="C134" s="26">
        <v>15016</v>
      </c>
      <c r="D134" s="26">
        <v>13160</v>
      </c>
      <c r="E134" s="26">
        <v>11200</v>
      </c>
      <c r="F134" s="26">
        <v>13019</v>
      </c>
      <c r="G134" s="27"/>
      <c r="H134" s="7"/>
      <c r="I134" s="28">
        <f t="shared" si="14"/>
        <v>3816</v>
      </c>
      <c r="J134" s="27">
        <f t="shared" si="14"/>
        <v>141</v>
      </c>
      <c r="K134" s="7"/>
      <c r="L134" s="124">
        <f t="shared" si="22"/>
        <v>-0.99803826903030246</v>
      </c>
      <c r="M134" s="27">
        <f t="shared" ca="1" si="15"/>
        <v>1.410542079619677E-6</v>
      </c>
      <c r="N134" s="44"/>
      <c r="O134" s="44"/>
      <c r="P134" s="7"/>
      <c r="Q134" s="28">
        <f t="shared" ca="1" si="16"/>
        <v>3834.5602338365857</v>
      </c>
      <c r="R134" s="27">
        <f t="shared" ca="1" si="17"/>
        <v>114.54582623831813</v>
      </c>
      <c r="S134" s="7"/>
      <c r="T134" s="28">
        <f t="shared" ca="1" si="18"/>
        <v>-0.99870109425702513</v>
      </c>
      <c r="U134" s="27">
        <f t="shared" ca="1" si="19"/>
        <v>2.9957087252724803E-2</v>
      </c>
      <c r="V134" s="7"/>
      <c r="W134" s="28">
        <f t="shared" ca="1" si="20"/>
        <v>-0.99922593147376848</v>
      </c>
      <c r="X134" s="27">
        <f t="shared" ca="1" si="24"/>
        <v>84.81997666591019</v>
      </c>
      <c r="Y134" s="7"/>
      <c r="Z134" s="28">
        <f t="shared" si="23"/>
        <v>84.771000000000129</v>
      </c>
      <c r="AA134" s="27">
        <f t="shared" si="21"/>
        <v>1.4795330602081154</v>
      </c>
      <c r="AB134" s="7"/>
      <c r="AC134" s="28">
        <f t="shared" ca="1" si="13"/>
        <v>4.8976665910061001E-2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15023</v>
      </c>
      <c r="D135" s="26">
        <v>12973</v>
      </c>
      <c r="E135" s="26">
        <v>11204</v>
      </c>
      <c r="F135" s="26">
        <v>13212</v>
      </c>
      <c r="G135" s="27"/>
      <c r="H135" s="7"/>
      <c r="I135" s="28">
        <f t="shared" si="14"/>
        <v>3819</v>
      </c>
      <c r="J135" s="27">
        <f t="shared" si="14"/>
        <v>-239</v>
      </c>
      <c r="K135" s="7"/>
      <c r="L135" s="124">
        <f t="shared" si="22"/>
        <v>-0.99562603205958111</v>
      </c>
      <c r="M135" s="27">
        <f t="shared" ca="1" si="15"/>
        <v>8.8381047826713879E-6</v>
      </c>
      <c r="N135" s="44"/>
      <c r="O135" s="44"/>
      <c r="P135" s="7"/>
      <c r="Q135" s="28">
        <f t="shared" ca="1" si="16"/>
        <v>3837.5602338365857</v>
      </c>
      <c r="R135" s="27">
        <f t="shared" ca="1" si="17"/>
        <v>-265.45417376168189</v>
      </c>
      <c r="S135" s="7"/>
      <c r="T135" s="28">
        <f t="shared" ca="1" si="18"/>
        <v>-0.99948243634061873</v>
      </c>
      <c r="U135" s="27">
        <f t="shared" ca="1" si="19"/>
        <v>-6.9424038449324793E-2</v>
      </c>
      <c r="V135" s="7"/>
      <c r="W135" s="28">
        <f t="shared" ca="1" si="20"/>
        <v>-0.99859892707667663</v>
      </c>
      <c r="X135" s="27">
        <f t="shared" ca="1" si="24"/>
        <v>79.125860277473805</v>
      </c>
      <c r="Y135" s="7"/>
      <c r="Z135" s="28">
        <f t="shared" si="23"/>
        <v>79.110000000000127</v>
      </c>
      <c r="AA135" s="27">
        <f t="shared" si="21"/>
        <v>1.3807299712527163</v>
      </c>
      <c r="AB135" s="7"/>
      <c r="AC135" s="28">
        <f t="shared" ca="1" si="13"/>
        <v>1.5860277473677797E-2</v>
      </c>
      <c r="AD135" s="27"/>
      <c r="AE135" s="7"/>
    </row>
    <row r="136" spans="1:31" s="26" customFormat="1" x14ac:dyDescent="0.25">
      <c r="A136" s="26">
        <v>51</v>
      </c>
      <c r="B136" s="26">
        <v>-620</v>
      </c>
      <c r="C136" s="26">
        <v>14998</v>
      </c>
      <c r="D136" s="26">
        <v>12790</v>
      </c>
      <c r="E136" s="26">
        <v>11225</v>
      </c>
      <c r="F136" s="26">
        <v>13396</v>
      </c>
      <c r="G136" s="27"/>
      <c r="H136" s="7"/>
      <c r="I136" s="28">
        <f t="shared" si="14"/>
        <v>3773</v>
      </c>
      <c r="J136" s="27">
        <f t="shared" si="14"/>
        <v>-606</v>
      </c>
      <c r="K136" s="7"/>
      <c r="L136" s="124">
        <f t="shared" si="22"/>
        <v>-0.98374563769265722</v>
      </c>
      <c r="M136" s="27">
        <f t="shared" ca="1" si="15"/>
        <v>2.2839241106816026E-6</v>
      </c>
      <c r="N136" s="44"/>
      <c r="O136" s="44"/>
      <c r="P136" s="7"/>
      <c r="Q136" s="28">
        <f t="shared" ca="1" si="16"/>
        <v>3791.5602338365857</v>
      </c>
      <c r="R136" s="27">
        <f t="shared" ca="1" si="17"/>
        <v>-632.45417376168189</v>
      </c>
      <c r="S136" s="7"/>
      <c r="T136" s="28">
        <f t="shared" ca="1" si="18"/>
        <v>-0.98750185772551669</v>
      </c>
      <c r="U136" s="27">
        <f t="shared" ca="1" si="19"/>
        <v>-0.16540528353525163</v>
      </c>
      <c r="V136" s="7"/>
      <c r="W136" s="28">
        <f t="shared" ca="1" si="20"/>
        <v>-0.98525690342398364</v>
      </c>
      <c r="X136" s="27">
        <f t="shared" ca="1" si="24"/>
        <v>73.572777800837173</v>
      </c>
      <c r="Y136" s="7"/>
      <c r="Z136" s="28">
        <f t="shared" si="23"/>
        <v>73.530000000000129</v>
      </c>
      <c r="AA136" s="27">
        <f t="shared" si="21"/>
        <v>1.2833405989914328</v>
      </c>
      <c r="AB136" s="7"/>
      <c r="AC136" s="28">
        <f t="shared" ca="1" si="13"/>
        <v>4.2777800837043856E-2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14953</v>
      </c>
      <c r="D137" s="26">
        <v>12609</v>
      </c>
      <c r="E137" s="26">
        <v>11261</v>
      </c>
      <c r="F137" s="26">
        <v>13568</v>
      </c>
      <c r="G137" s="27"/>
      <c r="H137" s="7"/>
      <c r="I137" s="28">
        <f t="shared" si="14"/>
        <v>3692</v>
      </c>
      <c r="J137" s="27">
        <f t="shared" si="14"/>
        <v>-959</v>
      </c>
      <c r="K137" s="7"/>
      <c r="L137" s="124">
        <f t="shared" si="22"/>
        <v>-0.96308292975760412</v>
      </c>
      <c r="M137" s="27">
        <f t="shared" ca="1" si="15"/>
        <v>5.4164954850292516E-8</v>
      </c>
      <c r="N137" s="44"/>
      <c r="O137" s="44"/>
      <c r="P137" s="7"/>
      <c r="Q137" s="28">
        <f t="shared" ca="1" si="16"/>
        <v>3710.5602338365857</v>
      </c>
      <c r="R137" s="27">
        <f t="shared" ca="1" si="17"/>
        <v>-985.45417376168189</v>
      </c>
      <c r="S137" s="7"/>
      <c r="T137" s="28">
        <f t="shared" ca="1" si="18"/>
        <v>-0.9664056214684893</v>
      </c>
      <c r="U137" s="27">
        <f t="shared" ca="1" si="19"/>
        <v>-0.25772511872689247</v>
      </c>
      <c r="V137" s="7"/>
      <c r="W137" s="28">
        <f t="shared" ca="1" si="20"/>
        <v>-0.96285019610114186</v>
      </c>
      <c r="X137" s="27">
        <f t="shared" ca="1" si="24"/>
        <v>68.117727895039422</v>
      </c>
      <c r="Y137" s="7"/>
      <c r="Z137" s="28">
        <f t="shared" si="23"/>
        <v>68.067000000000135</v>
      </c>
      <c r="AA137" s="27">
        <f t="shared" si="21"/>
        <v>1.1879932619549827</v>
      </c>
      <c r="AB137" s="7"/>
      <c r="AC137" s="28">
        <f t="shared" ca="1" si="13"/>
        <v>5.0727895039287318E-2</v>
      </c>
      <c r="AD137" s="27"/>
      <c r="AE137" s="7"/>
    </row>
    <row r="138" spans="1:31" s="26" customFormat="1" x14ac:dyDescent="0.25">
      <c r="A138" s="26">
        <v>53</v>
      </c>
      <c r="B138" s="26">
        <v>-620</v>
      </c>
      <c r="C138" s="26">
        <v>14898</v>
      </c>
      <c r="D138" s="26">
        <v>12429</v>
      </c>
      <c r="E138" s="26">
        <v>11312</v>
      </c>
      <c r="F138" s="26">
        <v>13745</v>
      </c>
      <c r="G138" s="27"/>
      <c r="H138" s="7"/>
      <c r="I138" s="28">
        <f t="shared" si="14"/>
        <v>3586</v>
      </c>
      <c r="J138" s="27">
        <f t="shared" si="14"/>
        <v>-1316</v>
      </c>
      <c r="K138" s="7"/>
      <c r="L138" s="124">
        <f t="shared" si="22"/>
        <v>-0.9329494870375995</v>
      </c>
      <c r="M138" s="27">
        <f t="shared" ca="1" si="15"/>
        <v>9.3574348467648241E-7</v>
      </c>
      <c r="N138" s="44"/>
      <c r="O138" s="44"/>
      <c r="P138" s="7"/>
      <c r="Q138" s="28">
        <f t="shared" ca="1" si="16"/>
        <v>3604.5602338365857</v>
      </c>
      <c r="R138" s="27">
        <f t="shared" ca="1" si="17"/>
        <v>-1342.4541737616819</v>
      </c>
      <c r="S138" s="7"/>
      <c r="T138" s="28">
        <f t="shared" ca="1" si="18"/>
        <v>-0.93879820118151514</v>
      </c>
      <c r="U138" s="27">
        <f t="shared" ca="1" si="19"/>
        <v>-0.35109107103118642</v>
      </c>
      <c r="V138" s="7"/>
      <c r="W138" s="28">
        <f t="shared" ca="1" si="20"/>
        <v>-0.93391682538826926</v>
      </c>
      <c r="X138" s="27">
        <f t="shared" ca="1" si="24"/>
        <v>62.49980020372692</v>
      </c>
      <c r="Y138" s="7"/>
      <c r="Z138" s="28">
        <f t="shared" si="23"/>
        <v>62.487000000000137</v>
      </c>
      <c r="AA138" s="27">
        <f t="shared" si="21"/>
        <v>1.0906038896936991</v>
      </c>
      <c r="AB138" s="7"/>
      <c r="AC138" s="28">
        <f t="shared" ca="1" si="13"/>
        <v>1.2800203726783366E-2</v>
      </c>
      <c r="AD138" s="27"/>
      <c r="AE138" s="7"/>
    </row>
    <row r="139" spans="1:31" s="26" customFormat="1" x14ac:dyDescent="0.25">
      <c r="A139" s="26">
        <v>54</v>
      </c>
      <c r="B139" s="26">
        <v>-620</v>
      </c>
      <c r="C139" s="26">
        <v>14826</v>
      </c>
      <c r="D139" s="26">
        <v>12262</v>
      </c>
      <c r="E139" s="26">
        <v>11389</v>
      </c>
      <c r="F139" s="26">
        <v>13919</v>
      </c>
      <c r="G139" s="27"/>
      <c r="H139" s="7"/>
      <c r="I139" s="28">
        <f t="shared" si="14"/>
        <v>3437</v>
      </c>
      <c r="J139" s="27">
        <f t="shared" si="14"/>
        <v>-1657</v>
      </c>
      <c r="K139" s="7"/>
      <c r="L139" s="124">
        <f t="shared" si="22"/>
        <v>-0.89397635976947309</v>
      </c>
      <c r="M139" s="27">
        <f t="shared" ca="1" si="15"/>
        <v>1.7946384902723984E-8</v>
      </c>
      <c r="N139" s="44"/>
      <c r="O139" s="44"/>
      <c r="P139" s="7"/>
      <c r="Q139" s="28">
        <f t="shared" ca="1" si="16"/>
        <v>3455.5602338365857</v>
      </c>
      <c r="R139" s="27">
        <f t="shared" ca="1" si="17"/>
        <v>-1683.4541737616819</v>
      </c>
      <c r="S139" s="7"/>
      <c r="T139" s="28">
        <f t="shared" ca="1" si="18"/>
        <v>-0.89999154436303253</v>
      </c>
      <c r="U139" s="27">
        <f t="shared" ca="1" si="19"/>
        <v>-0.44027255488486777</v>
      </c>
      <c r="V139" s="7"/>
      <c r="W139" s="28">
        <f t="shared" ca="1" si="20"/>
        <v>-0.89384239565150592</v>
      </c>
      <c r="X139" s="27">
        <f t="shared" ca="1" si="24"/>
        <v>56.879654202396523</v>
      </c>
      <c r="Y139" s="7"/>
      <c r="Z139" s="28">
        <f t="shared" si="23"/>
        <v>56.907000000000139</v>
      </c>
      <c r="AA139" s="27">
        <f t="shared" si="21"/>
        <v>0.9932145174324154</v>
      </c>
      <c r="AB139" s="7"/>
      <c r="AC139" s="28">
        <f t="shared" ca="1" si="13"/>
        <v>-2.7345797603615551E-2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14735</v>
      </c>
      <c r="D140" s="26">
        <v>12098</v>
      </c>
      <c r="E140" s="26">
        <v>11483</v>
      </c>
      <c r="F140" s="26">
        <v>14092</v>
      </c>
      <c r="G140" s="27"/>
      <c r="H140" s="7"/>
      <c r="I140" s="28">
        <f t="shared" si="14"/>
        <v>3252</v>
      </c>
      <c r="J140" s="27">
        <f t="shared" si="14"/>
        <v>-1994</v>
      </c>
      <c r="K140" s="7"/>
      <c r="L140" s="124">
        <f t="shared" si="22"/>
        <v>-0.84444854915147494</v>
      </c>
      <c r="M140" s="27">
        <f t="shared" ca="1" si="15"/>
        <v>1.8322025926940293E-9</v>
      </c>
      <c r="N140" s="44"/>
      <c r="O140" s="44"/>
      <c r="P140" s="7"/>
      <c r="Q140" s="28">
        <f t="shared" ca="1" si="16"/>
        <v>3270.5602338365857</v>
      </c>
      <c r="R140" s="27">
        <f t="shared" ca="1" si="17"/>
        <v>-2020.4541737616819</v>
      </c>
      <c r="S140" s="7"/>
      <c r="T140" s="28">
        <f t="shared" ca="1" si="18"/>
        <v>-0.85180878254142656</v>
      </c>
      <c r="U140" s="27">
        <f t="shared" ca="1" si="19"/>
        <v>-0.528407921625896</v>
      </c>
      <c r="V140" s="7"/>
      <c r="W140" s="28">
        <f t="shared" ca="1" si="20"/>
        <v>-0.84440574491578857</v>
      </c>
      <c r="X140" s="27">
        <f t="shared" ca="1" si="24"/>
        <v>51.06544756601744</v>
      </c>
      <c r="Y140" s="7"/>
      <c r="Z140" s="28">
        <f t="shared" si="23"/>
        <v>51.102000000000139</v>
      </c>
      <c r="AA140" s="27">
        <f t="shared" si="21"/>
        <v>0.89189815435414477</v>
      </c>
      <c r="AB140" s="7"/>
      <c r="AC140" s="28">
        <f t="shared" ca="1" si="13"/>
        <v>-3.6552433982699029E-2</v>
      </c>
      <c r="AD140" s="27"/>
      <c r="AE140" s="7"/>
    </row>
    <row r="141" spans="1:31" s="26" customFormat="1" x14ac:dyDescent="0.25">
      <c r="A141" s="26">
        <v>56</v>
      </c>
      <c r="B141" s="26">
        <v>-636</v>
      </c>
      <c r="C141" s="26">
        <v>14627</v>
      </c>
      <c r="D141" s="26">
        <v>11940</v>
      </c>
      <c r="E141" s="26">
        <v>11592</v>
      </c>
      <c r="F141" s="26">
        <v>14251</v>
      </c>
      <c r="G141" s="27"/>
      <c r="H141" s="7"/>
      <c r="I141" s="28">
        <f t="shared" si="14"/>
        <v>3035</v>
      </c>
      <c r="J141" s="27">
        <f t="shared" si="14"/>
        <v>-2311</v>
      </c>
      <c r="K141" s="7"/>
      <c r="L141" s="124">
        <f t="shared" si="22"/>
        <v>-0.7871314055392622</v>
      </c>
      <c r="M141" s="27">
        <f t="shared" ca="1" si="15"/>
        <v>1.792135357581696E-7</v>
      </c>
      <c r="N141" s="44"/>
      <c r="O141" s="44"/>
      <c r="P141" s="7"/>
      <c r="Q141" s="28">
        <f t="shared" ca="1" si="16"/>
        <v>3053.5602338365857</v>
      </c>
      <c r="R141" s="27">
        <f t="shared" ca="1" si="17"/>
        <v>-2337.4541737616819</v>
      </c>
      <c r="S141" s="7"/>
      <c r="T141" s="28">
        <f t="shared" ca="1" si="18"/>
        <v>-0.79529170516148884</v>
      </c>
      <c r="U141" s="27">
        <f t="shared" ca="1" si="19"/>
        <v>-0.61131270280365835</v>
      </c>
      <c r="V141" s="7"/>
      <c r="W141" s="28">
        <f t="shared" ca="1" si="20"/>
        <v>-0.78670806934218218</v>
      </c>
      <c r="X141" s="27">
        <f t="shared" ca="1" si="24"/>
        <v>45.253699283204526</v>
      </c>
      <c r="Y141" s="7"/>
      <c r="Z141" s="28">
        <f t="shared" si="23"/>
        <v>45.378000000000142</v>
      </c>
      <c r="AA141" s="27">
        <f t="shared" si="21"/>
        <v>0.79199550796998941</v>
      </c>
      <c r="AB141" s="7"/>
      <c r="AC141" s="28">
        <f t="shared" ca="1" si="13"/>
        <v>-0.12430071679561649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14506</v>
      </c>
      <c r="D142" s="26">
        <v>11800</v>
      </c>
      <c r="E142" s="26">
        <v>11715</v>
      </c>
      <c r="F142" s="26">
        <v>14396</v>
      </c>
      <c r="G142" s="27"/>
      <c r="H142" s="7"/>
      <c r="I142" s="28">
        <f t="shared" si="14"/>
        <v>2791</v>
      </c>
      <c r="J142" s="27">
        <f t="shared" si="14"/>
        <v>-2596</v>
      </c>
      <c r="K142" s="7"/>
      <c r="L142" s="124">
        <f t="shared" si="22"/>
        <v>-0.72315787550951516</v>
      </c>
      <c r="M142" s="27">
        <f t="shared" ca="1" si="15"/>
        <v>1.1271271129004617E-6</v>
      </c>
      <c r="N142" s="44"/>
      <c r="O142" s="44"/>
      <c r="P142" s="7"/>
      <c r="Q142" s="28">
        <f t="shared" ca="1" si="16"/>
        <v>2809.5602338365857</v>
      </c>
      <c r="R142" s="27">
        <f t="shared" ca="1" si="17"/>
        <v>-2622.4541737616819</v>
      </c>
      <c r="S142" s="7"/>
      <c r="T142" s="28">
        <f t="shared" ca="1" si="18"/>
        <v>-0.73174254902920866</v>
      </c>
      <c r="U142" s="27">
        <f t="shared" ca="1" si="19"/>
        <v>-0.6858485470801956</v>
      </c>
      <c r="V142" s="7"/>
      <c r="W142" s="28">
        <f t="shared" ca="1" si="20"/>
        <v>-0.72209621308063277</v>
      </c>
      <c r="X142" s="27">
        <f t="shared" ca="1" si="24"/>
        <v>39.577506005061991</v>
      </c>
      <c r="Y142" s="7"/>
      <c r="Z142" s="28">
        <f t="shared" si="23"/>
        <v>39.753000000000142</v>
      </c>
      <c r="AA142" s="27">
        <f t="shared" si="21"/>
        <v>0.69382073754530826</v>
      </c>
      <c r="AB142" s="7"/>
      <c r="AC142" s="28">
        <f t="shared" ca="1" si="13"/>
        <v>-0.17549399493815088</v>
      </c>
      <c r="AD142" s="27"/>
      <c r="AE142" s="7"/>
    </row>
    <row r="143" spans="1:31" s="26" customFormat="1" x14ac:dyDescent="0.25">
      <c r="A143" s="26">
        <v>58</v>
      </c>
      <c r="B143" s="26">
        <v>-621</v>
      </c>
      <c r="C143" s="26">
        <v>14367</v>
      </c>
      <c r="D143" s="26">
        <v>11669</v>
      </c>
      <c r="E143" s="26">
        <v>11843</v>
      </c>
      <c r="F143" s="26">
        <v>14524</v>
      </c>
      <c r="G143" s="27"/>
      <c r="H143" s="7"/>
      <c r="I143" s="28">
        <f t="shared" si="14"/>
        <v>2524</v>
      </c>
      <c r="J143" s="27">
        <f t="shared" si="14"/>
        <v>-2855</v>
      </c>
      <c r="K143" s="7"/>
      <c r="L143" s="124">
        <f t="shared" si="22"/>
        <v>-0.65269774972079464</v>
      </c>
      <c r="M143" s="27">
        <f t="shared" ca="1" si="15"/>
        <v>1.2274818956510968E-6</v>
      </c>
      <c r="N143" s="44"/>
      <c r="O143" s="44"/>
      <c r="P143" s="7"/>
      <c r="Q143" s="28">
        <f t="shared" ca="1" si="16"/>
        <v>2542.5602338365857</v>
      </c>
      <c r="R143" s="27">
        <f t="shared" ca="1" si="17"/>
        <v>-2881.4541737616819</v>
      </c>
      <c r="S143" s="7"/>
      <c r="T143" s="28">
        <f t="shared" ca="1" si="18"/>
        <v>-0.6622031035893774</v>
      </c>
      <c r="U143" s="27">
        <f t="shared" ca="1" si="19"/>
        <v>-0.75358463012448729</v>
      </c>
      <c r="V143" s="7"/>
      <c r="W143" s="28">
        <f t="shared" ca="1" si="20"/>
        <v>-0.65158983190089503</v>
      </c>
      <c r="X143" s="27">
        <f t="shared" ca="1" si="24"/>
        <v>33.951204730800498</v>
      </c>
      <c r="Y143" s="7"/>
      <c r="Z143" s="28">
        <f t="shared" si="23"/>
        <v>34.164000000000144</v>
      </c>
      <c r="AA143" s="27">
        <f t="shared" si="21"/>
        <v>0.59627428565134521</v>
      </c>
      <c r="AB143" s="7"/>
      <c r="AC143" s="28">
        <f t="shared" ca="1" si="13"/>
        <v>-0.21279526919964553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14222</v>
      </c>
      <c r="D144" s="26">
        <v>11551</v>
      </c>
      <c r="E144" s="26">
        <v>11993</v>
      </c>
      <c r="F144" s="26">
        <v>14642</v>
      </c>
      <c r="G144" s="27"/>
      <c r="H144" s="7"/>
      <c r="I144" s="28">
        <f t="shared" si="14"/>
        <v>2229</v>
      </c>
      <c r="J144" s="27">
        <f t="shared" si="14"/>
        <v>-3091</v>
      </c>
      <c r="K144" s="7"/>
      <c r="L144" s="124">
        <f t="shared" si="22"/>
        <v>-0.57462580947676933</v>
      </c>
      <c r="M144" s="27">
        <f t="shared" ca="1" si="15"/>
        <v>5.6305572359503732E-7</v>
      </c>
      <c r="N144" s="44"/>
      <c r="O144" s="44"/>
      <c r="P144" s="7"/>
      <c r="Q144" s="28">
        <f t="shared" ca="1" si="16"/>
        <v>2247.5602338365857</v>
      </c>
      <c r="R144" s="27">
        <f t="shared" ca="1" si="17"/>
        <v>-3117.4541737616819</v>
      </c>
      <c r="S144" s="7"/>
      <c r="T144" s="28">
        <f t="shared" ca="1" si="18"/>
        <v>-0.58537113203600588</v>
      </c>
      <c r="U144" s="27">
        <f t="shared" ca="1" si="19"/>
        <v>-0.81530553977102338</v>
      </c>
      <c r="V144" s="7"/>
      <c r="W144" s="28">
        <f t="shared" ca="1" si="20"/>
        <v>-0.57387543908583227</v>
      </c>
      <c r="X144" s="27">
        <f t="shared" ca="1" si="24"/>
        <v>28.243609132458459</v>
      </c>
      <c r="Y144" s="7"/>
      <c r="Z144" s="28">
        <f t="shared" si="23"/>
        <v>28.476000000000145</v>
      </c>
      <c r="AA144" s="27">
        <f t="shared" si="21"/>
        <v>0.49699995779790779</v>
      </c>
      <c r="AB144" s="7"/>
      <c r="AC144" s="28">
        <f t="shared" ca="1" si="13"/>
        <v>-0.23239086754168525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14071</v>
      </c>
      <c r="D145" s="26">
        <v>11455</v>
      </c>
      <c r="E145" s="26">
        <v>12146</v>
      </c>
      <c r="F145" s="26">
        <v>14743</v>
      </c>
      <c r="G145" s="27"/>
      <c r="H145" s="7"/>
      <c r="I145" s="28">
        <f t="shared" si="14"/>
        <v>1925</v>
      </c>
      <c r="J145" s="27">
        <f t="shared" si="14"/>
        <v>-3288</v>
      </c>
      <c r="K145" s="7"/>
      <c r="L145" s="124">
        <f t="shared" si="22"/>
        <v>-0.4947171754857505</v>
      </c>
      <c r="M145" s="27">
        <f t="shared" ca="1" si="15"/>
        <v>5.71297084578681E-7</v>
      </c>
      <c r="N145" s="44"/>
      <c r="O145" s="44"/>
      <c r="P145" s="7"/>
      <c r="Q145" s="28">
        <f t="shared" ca="1" si="16"/>
        <v>1943.5602338365859</v>
      </c>
      <c r="R145" s="27">
        <f t="shared" ca="1" si="17"/>
        <v>-3314.4541737616819</v>
      </c>
      <c r="S145" s="7"/>
      <c r="T145" s="28">
        <f t="shared" ca="1" si="18"/>
        <v>-0.50619513423185347</v>
      </c>
      <c r="U145" s="27">
        <f t="shared" ca="1" si="19"/>
        <v>-0.86682680756919117</v>
      </c>
      <c r="V145" s="7"/>
      <c r="W145" s="28">
        <f t="shared" ca="1" si="20"/>
        <v>-0.49396133351511201</v>
      </c>
      <c r="X145" s="27">
        <f t="shared" ca="1" si="24"/>
        <v>22.779403526482611</v>
      </c>
      <c r="Y145" s="7"/>
      <c r="Z145" s="28">
        <f t="shared" si="23"/>
        <v>23.040000000000145</v>
      </c>
      <c r="AA145" s="27">
        <f t="shared" si="21"/>
        <v>0.40212385965949604</v>
      </c>
      <c r="AB145" s="7"/>
      <c r="AC145" s="28">
        <f t="shared" ca="1" si="13"/>
        <v>-0.26059647351753412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13894</v>
      </c>
      <c r="D146" s="26">
        <v>11363</v>
      </c>
      <c r="E146" s="26">
        <v>12297</v>
      </c>
      <c r="F146" s="26">
        <v>14820</v>
      </c>
      <c r="G146" s="27"/>
      <c r="H146" s="7"/>
      <c r="I146" s="28">
        <f t="shared" si="14"/>
        <v>1597</v>
      </c>
      <c r="J146" s="27">
        <f t="shared" si="14"/>
        <v>-3457</v>
      </c>
      <c r="K146" s="7"/>
      <c r="L146" s="124">
        <f t="shared" si="22"/>
        <v>-0.40964786573060807</v>
      </c>
      <c r="M146" s="27">
        <f t="shared" ca="1" si="15"/>
        <v>3.0562852525688061E-6</v>
      </c>
      <c r="N146" s="44"/>
      <c r="O146" s="44"/>
      <c r="P146" s="7"/>
      <c r="Q146" s="28">
        <f t="shared" ca="1" si="16"/>
        <v>1615.5602338365859</v>
      </c>
      <c r="R146" s="27">
        <f t="shared" ca="1" si="17"/>
        <v>-3483.4541737616819</v>
      </c>
      <c r="S146" s="7"/>
      <c r="T146" s="28">
        <f t="shared" ca="1" si="18"/>
        <v>-0.42076839975895219</v>
      </c>
      <c r="U146" s="27">
        <f t="shared" ca="1" si="19"/>
        <v>-0.91102525557878689</v>
      </c>
      <c r="V146" s="7"/>
      <c r="W146" s="28">
        <f t="shared" ca="1" si="20"/>
        <v>-0.40789964227447645</v>
      </c>
      <c r="X146" s="27">
        <f t="shared" ca="1" si="24"/>
        <v>17.222571315404252</v>
      </c>
      <c r="Y146" s="7"/>
      <c r="Z146" s="28">
        <f t="shared" si="23"/>
        <v>17.559000000000147</v>
      </c>
      <c r="AA146" s="27">
        <f t="shared" si="21"/>
        <v>0.3064623633576869</v>
      </c>
      <c r="AB146" s="7"/>
      <c r="AC146" s="28">
        <f t="shared" ca="1" si="13"/>
        <v>-0.33642868459589437</v>
      </c>
      <c r="AD146" s="27"/>
      <c r="AE146" s="7"/>
    </row>
    <row r="147" spans="1:31" s="26" customFormat="1" x14ac:dyDescent="0.25">
      <c r="A147" s="26">
        <v>62</v>
      </c>
      <c r="B147" s="26">
        <v>-638</v>
      </c>
      <c r="C147" s="26">
        <v>13732</v>
      </c>
      <c r="D147" s="26">
        <v>11307</v>
      </c>
      <c r="E147" s="26">
        <v>12487</v>
      </c>
      <c r="F147" s="26">
        <v>14906</v>
      </c>
      <c r="G147" s="27"/>
      <c r="H147" s="7"/>
      <c r="I147" s="28">
        <f t="shared" si="14"/>
        <v>1245</v>
      </c>
      <c r="J147" s="27">
        <f t="shared" si="14"/>
        <v>-3599</v>
      </c>
      <c r="K147" s="7"/>
      <c r="L147" s="124">
        <f t="shared" si="22"/>
        <v>-0.31652835746775559</v>
      </c>
      <c r="M147" s="27">
        <f t="shared" ca="1" si="15"/>
        <v>7.0845634007739212E-7</v>
      </c>
      <c r="N147" s="44"/>
      <c r="O147" s="44"/>
      <c r="P147" s="7"/>
      <c r="Q147" s="28">
        <f t="shared" ca="1" si="16"/>
        <v>1263.5602338365859</v>
      </c>
      <c r="R147" s="27">
        <f t="shared" ca="1" si="17"/>
        <v>-3625.4541737616819</v>
      </c>
      <c r="S147" s="7"/>
      <c r="T147" s="28">
        <f t="shared" ca="1" si="18"/>
        <v>-0.32909092861730205</v>
      </c>
      <c r="U147" s="27">
        <f t="shared" ca="1" si="19"/>
        <v>-0.94816241307797389</v>
      </c>
      <c r="V147" s="7"/>
      <c r="W147" s="28">
        <f t="shared" ca="1" si="20"/>
        <v>-0.31568665898250248</v>
      </c>
      <c r="X147" s="27">
        <f t="shared" ca="1" si="24"/>
        <v>11.517707736591774</v>
      </c>
      <c r="Y147" s="7"/>
      <c r="Z147" s="28">
        <f t="shared" si="23"/>
        <v>11.817000000000146</v>
      </c>
      <c r="AA147" s="27">
        <f t="shared" si="21"/>
        <v>0.20624555770817246</v>
      </c>
      <c r="AB147" s="7"/>
      <c r="AC147" s="28">
        <f t="shared" ca="1" si="13"/>
        <v>-0.29929226340837189</v>
      </c>
      <c r="AD147" s="27"/>
      <c r="AE147" s="7"/>
    </row>
    <row r="148" spans="1:31" s="26" customFormat="1" x14ac:dyDescent="0.25">
      <c r="A148" s="26">
        <v>63</v>
      </c>
      <c r="B148" s="26">
        <v>-631</v>
      </c>
      <c r="C148" s="26">
        <v>13543</v>
      </c>
      <c r="D148" s="26">
        <v>11253</v>
      </c>
      <c r="E148" s="26">
        <v>12663</v>
      </c>
      <c r="F148" s="26">
        <v>14954</v>
      </c>
      <c r="G148" s="27"/>
      <c r="H148" s="7"/>
      <c r="I148" s="28">
        <f t="shared" si="14"/>
        <v>880</v>
      </c>
      <c r="J148" s="27">
        <f t="shared" si="14"/>
        <v>-3701</v>
      </c>
      <c r="K148" s="7"/>
      <c r="L148" s="124">
        <f t="shared" si="22"/>
        <v>-0.22130799151223626</v>
      </c>
      <c r="M148" s="27">
        <f t="shared" ca="1" si="15"/>
        <v>1.1496476958478364E-6</v>
      </c>
      <c r="N148" s="44"/>
      <c r="O148" s="44"/>
      <c r="P148" s="7"/>
      <c r="Q148" s="28">
        <f t="shared" ca="1" si="16"/>
        <v>898.56023383658589</v>
      </c>
      <c r="R148" s="27">
        <f t="shared" ca="1" si="17"/>
        <v>-3727.4541737616819</v>
      </c>
      <c r="S148" s="7"/>
      <c r="T148" s="28">
        <f t="shared" ca="1" si="18"/>
        <v>-0.23402764178007959</v>
      </c>
      <c r="U148" s="27">
        <f t="shared" ca="1" si="19"/>
        <v>-0.97483839945062922</v>
      </c>
      <c r="V148" s="7"/>
      <c r="W148" s="28">
        <f t="shared" ca="1" si="20"/>
        <v>-0.22023577525800028</v>
      </c>
      <c r="X148" s="27">
        <f t="shared" ca="1" si="24"/>
        <v>5.8333083493188838</v>
      </c>
      <c r="Y148" s="7"/>
      <c r="Z148" s="28">
        <f t="shared" si="23"/>
        <v>6.1380000000001464</v>
      </c>
      <c r="AA148" s="27">
        <f t="shared" si="21"/>
        <v>0.1071283094874145</v>
      </c>
      <c r="AB148" s="7"/>
      <c r="AC148" s="28">
        <f t="shared" ref="AC148:AC149" ca="1" si="25">X148-Z148</f>
        <v>-0.30469165068126269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13356</v>
      </c>
      <c r="D149" s="26">
        <v>11217</v>
      </c>
      <c r="E149" s="26">
        <v>12853</v>
      </c>
      <c r="F149" s="26">
        <v>14988</v>
      </c>
      <c r="G149" s="27"/>
      <c r="H149" s="7"/>
      <c r="I149" s="28">
        <f t="shared" ref="I149:J149" si="26">C149-E149</f>
        <v>503</v>
      </c>
      <c r="J149" s="27">
        <f t="shared" si="26"/>
        <v>-3771</v>
      </c>
      <c r="K149" s="7"/>
      <c r="L149" s="124">
        <f t="shared" si="22"/>
        <v>-0.12252076506750292</v>
      </c>
      <c r="M149" s="27">
        <f t="shared" ref="M149" ca="1" si="27">(W149-L149)^2</f>
        <v>5.519769363226312E-7</v>
      </c>
      <c r="N149" s="44"/>
      <c r="O149" s="44"/>
      <c r="P149" s="7"/>
      <c r="Q149" s="28">
        <f t="shared" ref="Q149" ca="1" si="28">I149-$J$4</f>
        <v>521.56023383658589</v>
      </c>
      <c r="R149" s="27">
        <f t="shared" ref="R149" ca="1" si="29">J149-$J$3</f>
        <v>-3797.4541737616819</v>
      </c>
      <c r="S149" s="7"/>
      <c r="T149" s="28">
        <f t="shared" ref="T149" ca="1" si="30">Q149/$J$7</f>
        <v>-0.1358389866084827</v>
      </c>
      <c r="U149" s="27">
        <f t="shared" ref="U149" ca="1" si="31">R149/$J$6</f>
        <v>-0.99314544892205947</v>
      </c>
      <c r="V149" s="7"/>
      <c r="W149" s="28">
        <f t="shared" ref="W149" ca="1" si="32">(T149-U149*SIN(-$J$11*PI()/180))/(COS(-$J$11*PI()/180))</f>
        <v>-0.1217778135641579</v>
      </c>
      <c r="X149" s="27">
        <f ca="1">IF(MOD(ATAN2(U149,W149)*180/PI()-$J$9+360,360)&gt;5,MOD(ATAN2(U149,W149)*180/PI()-$J$9+360,360)-360,MOD(ATAN2(U149,W149)*180/PI()-$J$9+360,360))</f>
        <v>9.3362358493095599E-2</v>
      </c>
      <c r="Y149" s="7"/>
      <c r="Z149" s="28">
        <f t="shared" si="23"/>
        <v>0.37800000000014666</v>
      </c>
      <c r="AA149" s="27">
        <f t="shared" ref="AA149" si="33">Z149*PI()/180</f>
        <v>6.5973445725411254E-3</v>
      </c>
      <c r="AB149" s="7"/>
      <c r="AC149" s="28">
        <f t="shared" ca="1" si="25"/>
        <v>-0.28463764150705106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40022</v>
      </c>
    </row>
    <row r="155" spans="1:31" x14ac:dyDescent="0.25">
      <c r="A155" t="s">
        <v>177</v>
      </c>
      <c r="B155">
        <v>40022</v>
      </c>
    </row>
    <row r="156" spans="1:31" x14ac:dyDescent="0.25">
      <c r="A156" s="31" t="s">
        <v>188</v>
      </c>
      <c r="B156" s="31">
        <v>-39980</v>
      </c>
    </row>
    <row r="157" spans="1:31" x14ac:dyDescent="0.25">
      <c r="A157" t="s">
        <v>183</v>
      </c>
      <c r="B157">
        <v>-39980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2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I3" s="101" t="s">
        <v>0</v>
      </c>
      <c r="J3" s="101">
        <f ca="1">AVERAGE(INDIRECT("'"&amp;I14&amp;"'!"&amp;"J3",TRUE),INDIRECT("'"&amp;I15&amp;"'!"&amp;"J3",TRUE),INDIRECT("'"&amp;I16&amp;"'!"&amp;"J3",TRUE))</f>
        <v>26.454173761681872</v>
      </c>
      <c r="L3" s="102" t="s">
        <v>1</v>
      </c>
      <c r="M3" s="103">
        <v>1.0009894334196936</v>
      </c>
      <c r="N3" s="104" t="s">
        <v>18</v>
      </c>
      <c r="O3" s="102">
        <v>0.99786817297322361</v>
      </c>
      <c r="Q3" s="101" t="s">
        <v>194</v>
      </c>
      <c r="R3" s="101">
        <f ca="1">MAX(AC21:AC149)</f>
        <v>0.24712314436709448</v>
      </c>
      <c r="T3" s="45" t="s">
        <v>53</v>
      </c>
      <c r="U3" s="46">
        <v>43752</v>
      </c>
      <c r="W3" s="9"/>
      <c r="X3" s="9"/>
    </row>
    <row r="4" spans="1:24" ht="15.75" thickBot="1" x14ac:dyDescent="0.3">
      <c r="I4" s="105" t="s">
        <v>4</v>
      </c>
      <c r="J4" s="105">
        <f ca="1">AVERAGE(INDIRECT("'"&amp;I14&amp;"'!"&amp;"J4",TRUE),INDIRECT("'"&amp;I15&amp;"'!"&amp;"J4",TRUE),INDIRECT("'"&amp;I16&amp;"'!"&amp;"J4",TRUE))</f>
        <v>-18.560233836585862</v>
      </c>
      <c r="L4" s="104" t="s">
        <v>5</v>
      </c>
      <c r="M4" s="106">
        <v>359.95015842523401</v>
      </c>
      <c r="N4" s="104" t="s">
        <v>21</v>
      </c>
      <c r="O4" s="104">
        <v>359.90868864532342</v>
      </c>
      <c r="Q4" s="105" t="s">
        <v>195</v>
      </c>
      <c r="R4" s="105">
        <f ca="1">MIN(AC21:AC149)</f>
        <v>-0.35115102804506293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07" t="s">
        <v>8</v>
      </c>
      <c r="M5" s="108">
        <v>-173.02123389585452</v>
      </c>
      <c r="N5" s="107" t="s">
        <v>24</v>
      </c>
      <c r="O5" s="107">
        <v>-173.0028069278107</v>
      </c>
      <c r="Q5" s="8"/>
      <c r="R5" s="8"/>
      <c r="T5" s="45" t="s">
        <v>55</v>
      </c>
      <c r="U5" s="47">
        <v>3</v>
      </c>
      <c r="W5" s="9"/>
      <c r="X5" s="9"/>
    </row>
    <row r="6" spans="1:24" ht="15.75" thickBot="1" x14ac:dyDescent="0.3">
      <c r="A6" t="s">
        <v>159</v>
      </c>
      <c r="I6" s="101" t="s">
        <v>11</v>
      </c>
      <c r="J6" s="101">
        <f ca="1">AVERAGE(INDIRECT("'"&amp;I14&amp;"'!"&amp;"J6",TRUE),INDIRECT("'"&amp;I15&amp;"'!"&amp;"J6",TRUE),INDIRECT("'"&amp;I16&amp;"'!"&amp;"J6",TRUE))</f>
        <v>3823.6636717042443</v>
      </c>
      <c r="L6" s="107" t="s">
        <v>12</v>
      </c>
      <c r="M6" s="108">
        <v>-9.6781282088589257E-5</v>
      </c>
      <c r="N6" s="107" t="s">
        <v>26</v>
      </c>
      <c r="O6" s="107">
        <v>5.8353361732877063E-6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A7" t="s">
        <v>160</v>
      </c>
      <c r="I7" s="105" t="s">
        <v>14</v>
      </c>
      <c r="J7" s="105">
        <f ca="1">AVERAGE(INDIRECT("'"&amp;I14&amp;"'!"&amp;"J7",TRUE),INDIRECT("'"&amp;I15&amp;"'!"&amp;"J7",TRUE),INDIRECT("'"&amp;I16&amp;"'!"&amp;"J7",TRUE))</f>
        <v>-3839.5474440621024</v>
      </c>
      <c r="L7" s="109" t="s">
        <v>15</v>
      </c>
      <c r="M7" s="110">
        <f ca="1">SUM(M20:M84)</f>
        <v>1.1928606685288811E-3</v>
      </c>
      <c r="N7" s="109" t="s">
        <v>15</v>
      </c>
      <c r="O7" s="89">
        <f ca="1">SUM(M85:M149)</f>
        <v>1.1579513897248782E-3</v>
      </c>
      <c r="Q7" s="101" t="s">
        <v>194</v>
      </c>
      <c r="R7" s="101">
        <f ca="1">MAX(AD21:AD83)</f>
        <v>0.1481150905027846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A8" t="s">
        <v>157</v>
      </c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-0.10505108845438826</v>
      </c>
      <c r="T8" s="153"/>
      <c r="U8" s="155"/>
      <c r="W8" s="9"/>
      <c r="X8" s="9"/>
    </row>
    <row r="9" spans="1:24" ht="15" customHeight="1" x14ac:dyDescent="0.25">
      <c r="A9" t="s">
        <v>184</v>
      </c>
      <c r="I9" s="101" t="s">
        <v>17</v>
      </c>
      <c r="J9" s="101">
        <f ca="1">AVERAGE(INDIRECT("'"&amp;I14&amp;"'!"&amp;"J9",TRUE),INDIRECT("'"&amp;I15&amp;"'!"&amp;"J9",TRUE),INDIRECT("'"&amp;I16&amp;"'!"&amp;"J9",TRUE))</f>
        <v>-173.10274671716743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-172.29080780571238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-0.81193891145505859</v>
      </c>
      <c r="L11" s="113" t="s">
        <v>208</v>
      </c>
      <c r="M11" s="114">
        <f>(M6+O6)/2</f>
        <v>-4.5472972957650774E-5</v>
      </c>
      <c r="N11" s="115"/>
      <c r="O11" s="115"/>
      <c r="Q11" s="101" t="s">
        <v>194</v>
      </c>
      <c r="R11" s="101">
        <f ca="1">MAX(W20:W149)</f>
        <v>0.99703629739145616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0.99942880319645866</v>
      </c>
      <c r="N12" s="118"/>
      <c r="O12" s="118"/>
      <c r="Q12" s="105" t="s">
        <v>195</v>
      </c>
      <c r="R12" s="105">
        <f ca="1">MIN(W20:W149)</f>
        <v>-1.002798433049334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-173.01202041183262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13406</v>
      </c>
      <c r="D20" s="26">
        <v>11265</v>
      </c>
      <c r="E20" s="26">
        <v>12909</v>
      </c>
      <c r="F20" s="26">
        <v>15048</v>
      </c>
      <c r="G20" s="27"/>
      <c r="H20" s="7"/>
      <c r="I20" s="28">
        <f>C20-E20</f>
        <v>497</v>
      </c>
      <c r="J20" s="27">
        <f>D20-F20</f>
        <v>-3783</v>
      </c>
      <c r="K20" s="7"/>
      <c r="L20" s="124">
        <f>$M$3*SIN(2*PI()/$M$4*($Z20+$M$5))+$M$6</f>
        <v>-0.1213030273454285</v>
      </c>
      <c r="M20" s="27">
        <f ca="1">(W20-L20)^2</f>
        <v>1.2826274757032691E-6</v>
      </c>
      <c r="N20" s="44"/>
      <c r="O20" s="44"/>
      <c r="P20" s="7"/>
      <c r="Q20" s="28">
        <f ca="1">I20-$J$4</f>
        <v>515.56023383658589</v>
      </c>
      <c r="R20" s="27">
        <f ca="1">J20-$J$3</f>
        <v>-3809.4541737616819</v>
      </c>
      <c r="S20" s="7"/>
      <c r="T20" s="28">
        <f ca="1">Q20/$J$7</f>
        <v>-0.13427630244129549</v>
      </c>
      <c r="U20" s="27">
        <f ca="1">R20/$J$6</f>
        <v>-0.99628380026001895</v>
      </c>
      <c r="V20" s="7"/>
      <c r="W20" s="28">
        <f ca="1">(T20-U20*SIN(-$J$11*PI()/180))/(COS(-$J$11*PI()/180))</f>
        <v>-0.12017049589963846</v>
      </c>
      <c r="X20" s="27">
        <f ca="1">IF(MOD(ATAN2(U20,W20)*180/PI()-$J$9+360,360)&gt;5,MOD(ATAN2(U20,W20)*180/PI()-$J$9+360,360)-360,MOD(ATAN2(U20,W20)*180/PI()-$J$9+360,360))</f>
        <v>-1.9534535734010205E-2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-1.9534535734010205E-2</v>
      </c>
      <c r="AD20" s="27">
        <f ca="1">INDIRECT("AC"&amp;AE20)-AC20</f>
        <v>-0.28541227244542089</v>
      </c>
      <c r="AE20" s="7">
        <v>149</v>
      </c>
    </row>
    <row r="21" spans="1:31" s="26" customFormat="1" x14ac:dyDescent="0.25">
      <c r="A21" s="26">
        <v>1</v>
      </c>
      <c r="B21" s="26">
        <v>657</v>
      </c>
      <c r="C21" s="26">
        <v>13588</v>
      </c>
      <c r="D21" s="26">
        <v>11293</v>
      </c>
      <c r="E21" s="26">
        <v>12721</v>
      </c>
      <c r="F21" s="26">
        <v>15014</v>
      </c>
      <c r="G21" s="27"/>
      <c r="H21" s="7"/>
      <c r="I21" s="28">
        <f t="shared" ref="I21:J84" si="1">C21-E21</f>
        <v>867</v>
      </c>
      <c r="J21" s="27">
        <f t="shared" si="1"/>
        <v>-3721</v>
      </c>
      <c r="K21" s="7"/>
      <c r="L21" s="124">
        <f t="shared" ref="L21:L84" si="2">$M$3*SIN(2*PI()/$M$4*($Z21+$M$5))+$M$6</f>
        <v>-0.22303348387962835</v>
      </c>
      <c r="M21" s="27">
        <f t="shared" ref="M21:M84" ca="1" si="3">(W21-L21)^2</f>
        <v>3.9162463115444081E-5</v>
      </c>
      <c r="N21" s="44"/>
      <c r="O21" s="44"/>
      <c r="P21" s="7"/>
      <c r="Q21" s="28">
        <f t="shared" ref="Q21:Q84" ca="1" si="4">I21-$J$4</f>
        <v>885.56023383658589</v>
      </c>
      <c r="R21" s="27">
        <f t="shared" ref="R21:R84" ca="1" si="5">J21-$J$3</f>
        <v>-3747.4541737616819</v>
      </c>
      <c r="S21" s="7"/>
      <c r="T21" s="28">
        <f t="shared" ref="T21:T84" ca="1" si="6">Q21/$J$7</f>
        <v>-0.23064182608450728</v>
      </c>
      <c r="U21" s="27">
        <f t="shared" ref="U21:U84" ca="1" si="7">R21/$J$6</f>
        <v>-0.98006898501389506</v>
      </c>
      <c r="V21" s="7"/>
      <c r="W21" s="28">
        <f t="shared" ref="W21:W84" ca="1" si="8">(T21-U21*SIN(-$J$11*PI()/180))/(COS(-$J$11*PI()/180))</f>
        <v>-0.21677549194008064</v>
      </c>
      <c r="X21" s="27">
        <f ca="1">MOD(ATAN2(U21,W21)*180/PI()-$J$9+360,360)</f>
        <v>5.5748507392871147</v>
      </c>
      <c r="Y21" s="7"/>
      <c r="Z21" s="28">
        <f>360/40000*B21+Z20</f>
        <v>5.9129999999999994</v>
      </c>
      <c r="AA21" s="27">
        <f t="shared" ref="AA21:AA84" si="9">Z21*PI()/180</f>
        <v>0.10320131867042469</v>
      </c>
      <c r="AB21" s="7"/>
      <c r="AC21" s="28">
        <f t="shared" ca="1" si="0"/>
        <v>-0.33814926071288465</v>
      </c>
      <c r="AD21" s="27">
        <f t="shared" ref="AD21:AD83" ca="1" si="10">INDIRECT("AC"&amp;AE21)-AC21</f>
        <v>9.9290819927104756E-2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13772</v>
      </c>
      <c r="D22" s="26">
        <v>11342</v>
      </c>
      <c r="E22" s="26">
        <v>12535</v>
      </c>
      <c r="F22" s="26">
        <v>14956</v>
      </c>
      <c r="G22" s="27"/>
      <c r="H22" s="7"/>
      <c r="I22" s="28">
        <f t="shared" si="1"/>
        <v>1237</v>
      </c>
      <c r="J22" s="27">
        <f t="shared" si="1"/>
        <v>-3614</v>
      </c>
      <c r="K22" s="7"/>
      <c r="L22" s="124">
        <f t="shared" si="2"/>
        <v>-0.32000786365046208</v>
      </c>
      <c r="M22" s="27">
        <f t="shared" ca="1" si="3"/>
        <v>4.173920384251096E-5</v>
      </c>
      <c r="N22" s="44"/>
      <c r="O22" s="44"/>
      <c r="P22" s="7"/>
      <c r="Q22" s="28">
        <f t="shared" ca="1" si="4"/>
        <v>1255.5602338365859</v>
      </c>
      <c r="R22" s="27">
        <f t="shared" ca="1" si="5"/>
        <v>-3640.4541737616819</v>
      </c>
      <c r="S22" s="7"/>
      <c r="T22" s="28">
        <f t="shared" ca="1" si="6"/>
        <v>-0.32700734972771911</v>
      </c>
      <c r="U22" s="27">
        <f t="shared" ca="1" si="7"/>
        <v>-0.95208535225042323</v>
      </c>
      <c r="V22" s="7"/>
      <c r="W22" s="28">
        <f t="shared" ca="1" si="8"/>
        <v>-0.31354727514456643</v>
      </c>
      <c r="X22" s="27">
        <f t="shared" ref="X22:X83" ca="1" si="11">MOD(ATAN2(U22,W22)*180/PI()-$J$9+360,360)</f>
        <v>11.330848971954936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-0.35115102804506293</v>
      </c>
      <c r="AD22" s="27">
        <f t="shared" ca="1" si="10"/>
        <v>6.6249300884317464E-2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13943</v>
      </c>
      <c r="D23" s="26">
        <v>11410</v>
      </c>
      <c r="E23" s="26">
        <v>12353</v>
      </c>
      <c r="F23" s="26">
        <v>14881</v>
      </c>
      <c r="G23" s="27"/>
      <c r="H23" s="7"/>
      <c r="I23" s="28">
        <f t="shared" si="1"/>
        <v>1590</v>
      </c>
      <c r="J23" s="27">
        <f t="shared" si="1"/>
        <v>-3471</v>
      </c>
      <c r="K23" s="7"/>
      <c r="L23" s="124">
        <f t="shared" si="2"/>
        <v>-0.41245157085565565</v>
      </c>
      <c r="M23" s="27">
        <f t="shared" ca="1" si="3"/>
        <v>4.1308032469728225E-5</v>
      </c>
      <c r="N23" s="44"/>
      <c r="O23" s="44"/>
      <c r="P23" s="7"/>
      <c r="Q23" s="28">
        <f t="shared" ca="1" si="4"/>
        <v>1608.5602338365859</v>
      </c>
      <c r="R23" s="27">
        <f t="shared" ca="1" si="5"/>
        <v>-3497.4541737616819</v>
      </c>
      <c r="S23" s="7"/>
      <c r="T23" s="28">
        <f t="shared" ca="1" si="6"/>
        <v>-0.4189452682305671</v>
      </c>
      <c r="U23" s="27">
        <f t="shared" ca="1" si="7"/>
        <v>-0.91468666547307298</v>
      </c>
      <c r="V23" s="7"/>
      <c r="W23" s="28">
        <f t="shared" ca="1" si="8"/>
        <v>-0.4060244383325371</v>
      </c>
      <c r="X23" s="27">
        <f t="shared" ca="1" si="11"/>
        <v>17.038921320141299</v>
      </c>
      <c r="Y23" s="7"/>
      <c r="Z23" s="28">
        <f t="shared" si="12"/>
        <v>17.369999999999997</v>
      </c>
      <c r="AA23" s="27">
        <f t="shared" si="9"/>
        <v>0.303163691071415</v>
      </c>
      <c r="AB23" s="7"/>
      <c r="AC23" s="28">
        <f t="shared" ca="1" si="0"/>
        <v>-0.33107867985869888</v>
      </c>
      <c r="AD23" s="27">
        <f t="shared" ca="1" si="10"/>
        <v>1.2042756480333594E-2</v>
      </c>
      <c r="AE23" s="7">
        <v>146</v>
      </c>
    </row>
    <row r="24" spans="1:31" s="26" customFormat="1" x14ac:dyDescent="0.25">
      <c r="A24" s="26">
        <v>4</v>
      </c>
      <c r="B24" s="26">
        <v>602</v>
      </c>
      <c r="C24" s="26">
        <v>14108</v>
      </c>
      <c r="D24" s="26">
        <v>11494</v>
      </c>
      <c r="E24" s="26">
        <v>12197</v>
      </c>
      <c r="F24" s="26">
        <v>14801</v>
      </c>
      <c r="G24" s="27"/>
      <c r="H24" s="7"/>
      <c r="I24" s="28">
        <f t="shared" si="1"/>
        <v>1911</v>
      </c>
      <c r="J24" s="27">
        <f t="shared" si="1"/>
        <v>-3307</v>
      </c>
      <c r="K24" s="7"/>
      <c r="L24" s="124">
        <f t="shared" si="2"/>
        <v>-0.49674303327790265</v>
      </c>
      <c r="M24" s="27">
        <f t="shared" ca="1" si="3"/>
        <v>4.2233754342153832E-5</v>
      </c>
      <c r="N24" s="44"/>
      <c r="O24" s="44"/>
      <c r="P24" s="7"/>
      <c r="Q24" s="28">
        <f t="shared" ca="1" si="4"/>
        <v>1929.5602338365859</v>
      </c>
      <c r="R24" s="27">
        <f t="shared" ca="1" si="5"/>
        <v>-3333.4541737616819</v>
      </c>
      <c r="S24" s="7"/>
      <c r="T24" s="28">
        <f t="shared" ca="1" si="6"/>
        <v>-0.50254887117508329</v>
      </c>
      <c r="U24" s="27">
        <f t="shared" ca="1" si="7"/>
        <v>-0.87179586385429364</v>
      </c>
      <c r="V24" s="7"/>
      <c r="W24" s="28">
        <f t="shared" ca="1" si="8"/>
        <v>-0.490244283064042</v>
      </c>
      <c r="X24" s="27">
        <f t="shared" ca="1" si="11"/>
        <v>22.453465826233582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-0.33453417376641426</v>
      </c>
      <c r="AD24" s="27">
        <f t="shared" ca="1" si="10"/>
        <v>5.3322168317176732E-2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14270</v>
      </c>
      <c r="D25" s="26">
        <v>11594</v>
      </c>
      <c r="E25" s="26">
        <v>12044</v>
      </c>
      <c r="F25" s="26">
        <v>14704</v>
      </c>
      <c r="G25" s="27"/>
      <c r="H25" s="7"/>
      <c r="I25" s="28">
        <f t="shared" si="1"/>
        <v>2226</v>
      </c>
      <c r="J25" s="27">
        <f t="shared" si="1"/>
        <v>-3110</v>
      </c>
      <c r="K25" s="7"/>
      <c r="L25" s="124">
        <f t="shared" si="2"/>
        <v>-0.57788044698144436</v>
      </c>
      <c r="M25" s="27">
        <f t="shared" ca="1" si="3"/>
        <v>2.3588988876025924E-5</v>
      </c>
      <c r="N25" s="44"/>
      <c r="O25" s="44"/>
      <c r="P25" s="7"/>
      <c r="Q25" s="28">
        <f t="shared" ca="1" si="4"/>
        <v>2244.5602338365857</v>
      </c>
      <c r="R25" s="27">
        <f t="shared" ca="1" si="5"/>
        <v>-3136.4541737616819</v>
      </c>
      <c r="S25" s="7"/>
      <c r="T25" s="28">
        <f t="shared" ca="1" si="6"/>
        <v>-0.58458978995241218</v>
      </c>
      <c r="U25" s="27">
        <f t="shared" ca="1" si="7"/>
        <v>-0.82027459605612585</v>
      </c>
      <c r="V25" s="7"/>
      <c r="W25" s="28">
        <f t="shared" ca="1" si="8"/>
        <v>-0.57302359729507091</v>
      </c>
      <c r="X25" s="27">
        <f t="shared" ca="1" si="11"/>
        <v>28.039946662450916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-0.25605333754907988</v>
      </c>
      <c r="AD25" s="27">
        <f t="shared" ca="1" si="10"/>
        <v>-3.6084897440538555E-2</v>
      </c>
      <c r="AE25" s="7">
        <v>144</v>
      </c>
    </row>
    <row r="26" spans="1:31" s="26" customFormat="1" x14ac:dyDescent="0.25">
      <c r="A26" s="26">
        <v>6</v>
      </c>
      <c r="B26" s="26">
        <v>633</v>
      </c>
      <c r="C26" s="26">
        <v>14421</v>
      </c>
      <c r="D26" s="26">
        <v>11711</v>
      </c>
      <c r="E26" s="26">
        <v>11899</v>
      </c>
      <c r="F26" s="26">
        <v>14585</v>
      </c>
      <c r="G26" s="27"/>
      <c r="H26" s="7"/>
      <c r="I26" s="28">
        <f t="shared" si="1"/>
        <v>2522</v>
      </c>
      <c r="J26" s="27">
        <f t="shared" si="1"/>
        <v>-2874</v>
      </c>
      <c r="K26" s="7"/>
      <c r="L26" s="124">
        <f t="shared" si="2"/>
        <v>-0.65617861421684598</v>
      </c>
      <c r="M26" s="27">
        <f t="shared" ca="1" si="3"/>
        <v>2.6833960157232847E-5</v>
      </c>
      <c r="N26" s="44"/>
      <c r="O26" s="44"/>
      <c r="P26" s="7"/>
      <c r="Q26" s="28">
        <f t="shared" ca="1" si="4"/>
        <v>2540.5602338365857</v>
      </c>
      <c r="R26" s="27">
        <f t="shared" ca="1" si="5"/>
        <v>-2900.4541737616819</v>
      </c>
      <c r="S26" s="7"/>
      <c r="T26" s="28">
        <f t="shared" ca="1" si="6"/>
        <v>-0.6616822088669817</v>
      </c>
      <c r="U26" s="27">
        <f t="shared" ca="1" si="7"/>
        <v>-0.75855368640958976</v>
      </c>
      <c r="V26" s="7"/>
      <c r="W26" s="28">
        <f t="shared" ca="1" si="8"/>
        <v>-0.65099846362470748</v>
      </c>
      <c r="X26" s="27">
        <f t="shared" ca="1" si="11"/>
        <v>33.739274338934138</v>
      </c>
      <c r="Y26" s="7"/>
      <c r="Z26" s="28">
        <f t="shared" si="12"/>
        <v>33.992999999999995</v>
      </c>
      <c r="AA26" s="27">
        <f t="shared" si="9"/>
        <v>0.59328977263043237</v>
      </c>
      <c r="AB26" s="7"/>
      <c r="AC26" s="28">
        <f t="shared" ca="1" si="0"/>
        <v>-0.25372566106585737</v>
      </c>
      <c r="AD26" s="27">
        <f t="shared" ca="1" si="10"/>
        <v>2.2601696306359997E-2</v>
      </c>
      <c r="AE26" s="7">
        <v>143</v>
      </c>
    </row>
    <row r="27" spans="1:31" s="26" customFormat="1" x14ac:dyDescent="0.25">
      <c r="A27" s="26">
        <v>7</v>
      </c>
      <c r="B27" s="26">
        <v>623</v>
      </c>
      <c r="C27" s="26">
        <v>14552</v>
      </c>
      <c r="D27" s="26">
        <v>11838</v>
      </c>
      <c r="E27" s="26">
        <v>11759</v>
      </c>
      <c r="F27" s="26">
        <v>14450</v>
      </c>
      <c r="G27" s="27"/>
      <c r="H27" s="7"/>
      <c r="I27" s="28">
        <f t="shared" si="1"/>
        <v>2793</v>
      </c>
      <c r="J27" s="27">
        <f t="shared" si="1"/>
        <v>-2612</v>
      </c>
      <c r="K27" s="7"/>
      <c r="L27" s="124">
        <f t="shared" si="2"/>
        <v>-0.72691352222682926</v>
      </c>
      <c r="M27" s="27">
        <f t="shared" ca="1" si="3"/>
        <v>1.8971810795825287E-5</v>
      </c>
      <c r="N27" s="44"/>
      <c r="O27" s="44"/>
      <c r="P27" s="7"/>
      <c r="Q27" s="28">
        <f t="shared" ca="1" si="4"/>
        <v>2811.5602338365857</v>
      </c>
      <c r="R27" s="27">
        <f t="shared" ca="1" si="5"/>
        <v>-2638.4541737616819</v>
      </c>
      <c r="S27" s="7"/>
      <c r="T27" s="28">
        <f t="shared" ca="1" si="6"/>
        <v>-0.73226344375160435</v>
      </c>
      <c r="U27" s="27">
        <f t="shared" ca="1" si="7"/>
        <v>-0.6900330155308082</v>
      </c>
      <c r="V27" s="7"/>
      <c r="W27" s="28">
        <f t="shared" ca="1" si="8"/>
        <v>-0.72255785800700867</v>
      </c>
      <c r="X27" s="27">
        <f t="shared" ca="1" si="11"/>
        <v>39.421746454316576</v>
      </c>
      <c r="Y27" s="7"/>
      <c r="Z27" s="28">
        <f t="shared" si="12"/>
        <v>39.599999999999994</v>
      </c>
      <c r="AA27" s="27">
        <f t="shared" si="9"/>
        <v>0.69115038378975435</v>
      </c>
      <c r="AB27" s="7"/>
      <c r="AC27" s="28">
        <f t="shared" ca="1" si="0"/>
        <v>-0.17825354568341822</v>
      </c>
      <c r="AD27" s="27">
        <f t="shared" ca="1" si="10"/>
        <v>8.9877599434295519E-2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14672</v>
      </c>
      <c r="D28" s="26">
        <v>11978</v>
      </c>
      <c r="E28" s="26">
        <v>11638</v>
      </c>
      <c r="F28" s="26">
        <v>14306</v>
      </c>
      <c r="G28" s="27"/>
      <c r="H28" s="7"/>
      <c r="I28" s="28">
        <f t="shared" si="1"/>
        <v>3034</v>
      </c>
      <c r="J28" s="27">
        <f t="shared" si="1"/>
        <v>-2328</v>
      </c>
      <c r="K28" s="7"/>
      <c r="L28" s="124">
        <f t="shared" si="2"/>
        <v>-0.79059509055826382</v>
      </c>
      <c r="M28" s="27">
        <f t="shared" ca="1" si="3"/>
        <v>1.7728337322258007E-5</v>
      </c>
      <c r="N28" s="44"/>
      <c r="O28" s="44"/>
      <c r="P28" s="7"/>
      <c r="Q28" s="28">
        <f t="shared" ca="1" si="4"/>
        <v>3052.5602338365857</v>
      </c>
      <c r="R28" s="27">
        <f t="shared" ca="1" si="5"/>
        <v>-2354.4541737616819</v>
      </c>
      <c r="S28" s="7"/>
      <c r="T28" s="28">
        <f t="shared" ca="1" si="6"/>
        <v>-0.79503125780029094</v>
      </c>
      <c r="U28" s="27">
        <f t="shared" ca="1" si="7"/>
        <v>-0.61575870053243431</v>
      </c>
      <c r="V28" s="7"/>
      <c r="W28" s="28">
        <f t="shared" ca="1" si="8"/>
        <v>-0.78638458734341432</v>
      </c>
      <c r="X28" s="27">
        <f t="shared" ca="1" si="11"/>
        <v>45.040918829076759</v>
      </c>
      <c r="Y28" s="7"/>
      <c r="Z28" s="28">
        <f t="shared" si="12"/>
        <v>45.197999999999993</v>
      </c>
      <c r="AA28" s="27">
        <f t="shared" si="9"/>
        <v>0.78885391531639693</v>
      </c>
      <c r="AB28" s="7"/>
      <c r="AC28" s="28">
        <f t="shared" ca="1" si="0"/>
        <v>-0.15708117092323448</v>
      </c>
      <c r="AD28" s="27">
        <f t="shared" ca="1" si="10"/>
        <v>4.2155162426503523E-2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14790</v>
      </c>
      <c r="D29" s="26">
        <v>12136</v>
      </c>
      <c r="E29" s="26">
        <v>11533</v>
      </c>
      <c r="F29" s="26">
        <v>14150</v>
      </c>
      <c r="G29" s="27"/>
      <c r="H29" s="7"/>
      <c r="I29" s="28">
        <f t="shared" si="1"/>
        <v>3257</v>
      </c>
      <c r="J29" s="27">
        <f t="shared" si="1"/>
        <v>-2014</v>
      </c>
      <c r="K29" s="7"/>
      <c r="L29" s="124">
        <f t="shared" si="2"/>
        <v>-0.84782337788912654</v>
      </c>
      <c r="M29" s="27">
        <f t="shared" ca="1" si="3"/>
        <v>4.7934418351455499E-6</v>
      </c>
      <c r="N29" s="44"/>
      <c r="O29" s="44"/>
      <c r="P29" s="7"/>
      <c r="Q29" s="28">
        <f t="shared" ca="1" si="4"/>
        <v>3275.5602338365857</v>
      </c>
      <c r="R29" s="27">
        <f t="shared" ca="1" si="5"/>
        <v>-2040.4541737616819</v>
      </c>
      <c r="S29" s="7"/>
      <c r="T29" s="28">
        <f t="shared" ca="1" si="6"/>
        <v>-0.85311101934741596</v>
      </c>
      <c r="U29" s="27">
        <f t="shared" ca="1" si="7"/>
        <v>-0.53363850718916173</v>
      </c>
      <c r="V29" s="7"/>
      <c r="W29" s="28">
        <f t="shared" ca="1" si="8"/>
        <v>-0.84563398486019237</v>
      </c>
      <c r="X29" s="27">
        <f t="shared" ca="1" si="11"/>
        <v>50.848714957954428</v>
      </c>
      <c r="Y29" s="7"/>
      <c r="Z29" s="28">
        <f t="shared" si="12"/>
        <v>50.912999999999997</v>
      </c>
      <c r="AA29" s="27">
        <f t="shared" si="9"/>
        <v>0.88859948206787287</v>
      </c>
      <c r="AB29" s="7"/>
      <c r="AC29" s="28">
        <f t="shared" ca="1" si="0"/>
        <v>-6.428504204556873E-2</v>
      </c>
      <c r="AD29" s="27">
        <f t="shared" ca="1" si="10"/>
        <v>-2.6476057198593139E-2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14875</v>
      </c>
      <c r="D30" s="26">
        <v>12303</v>
      </c>
      <c r="E30" s="26">
        <v>11440</v>
      </c>
      <c r="F30" s="26">
        <v>13984</v>
      </c>
      <c r="G30" s="27"/>
      <c r="H30" s="7"/>
      <c r="I30" s="28">
        <f t="shared" si="1"/>
        <v>3435</v>
      </c>
      <c r="J30" s="27">
        <f t="shared" si="1"/>
        <v>-1681</v>
      </c>
      <c r="K30" s="7"/>
      <c r="L30" s="124">
        <f t="shared" si="2"/>
        <v>-0.89662214077015001</v>
      </c>
      <c r="M30" s="27">
        <f t="shared" ca="1" si="3"/>
        <v>1.1489695273016394E-5</v>
      </c>
      <c r="N30" s="44"/>
      <c r="O30" s="44"/>
      <c r="P30" s="7"/>
      <c r="Q30" s="28">
        <f t="shared" ca="1" si="4"/>
        <v>3453.5602338365857</v>
      </c>
      <c r="R30" s="27">
        <f t="shared" ca="1" si="5"/>
        <v>-1707.4541737616819</v>
      </c>
      <c r="S30" s="7"/>
      <c r="T30" s="28">
        <f t="shared" ca="1" si="6"/>
        <v>-0.89947064964063672</v>
      </c>
      <c r="U30" s="27">
        <f t="shared" ca="1" si="7"/>
        <v>-0.44654925756078667</v>
      </c>
      <c r="V30" s="7"/>
      <c r="W30" s="28">
        <f t="shared" ca="1" si="8"/>
        <v>-0.89323249546820227</v>
      </c>
      <c r="X30" s="27">
        <f t="shared" ca="1" si="11"/>
        <v>56.541133273814353</v>
      </c>
      <c r="Y30" s="7"/>
      <c r="Z30" s="28">
        <f t="shared" si="12"/>
        <v>56.628</v>
      </c>
      <c r="AA30" s="27">
        <f t="shared" si="9"/>
        <v>0.98834504881934893</v>
      </c>
      <c r="AB30" s="7"/>
      <c r="AC30" s="28">
        <f t="shared" ca="1" si="0"/>
        <v>-8.6866726185647281E-2</v>
      </c>
      <c r="AD30" s="27">
        <f t="shared" ca="1" si="10"/>
        <v>7.9899725907985442E-2</v>
      </c>
      <c r="AE30" s="7">
        <v>139</v>
      </c>
    </row>
    <row r="31" spans="1:31" s="26" customFormat="1" x14ac:dyDescent="0.25">
      <c r="A31" s="26">
        <v>11</v>
      </c>
      <c r="B31" s="26">
        <v>631</v>
      </c>
      <c r="C31" s="26">
        <v>14950</v>
      </c>
      <c r="D31" s="26">
        <v>12470</v>
      </c>
      <c r="E31" s="26">
        <v>11359</v>
      </c>
      <c r="F31" s="26">
        <v>13801</v>
      </c>
      <c r="G31" s="27"/>
      <c r="H31" s="7"/>
      <c r="I31" s="28">
        <f t="shared" si="1"/>
        <v>3591</v>
      </c>
      <c r="J31" s="27">
        <f t="shared" si="1"/>
        <v>-1331</v>
      </c>
      <c r="K31" s="7"/>
      <c r="L31" s="124">
        <f t="shared" si="2"/>
        <v>-0.93628367572239435</v>
      </c>
      <c r="M31" s="27">
        <f t="shared" ca="1" si="3"/>
        <v>1.2545758071956702E-6</v>
      </c>
      <c r="N31" s="44"/>
      <c r="O31" s="44"/>
      <c r="P31" s="7"/>
      <c r="Q31" s="28">
        <f t="shared" ca="1" si="4"/>
        <v>3609.5602338365857</v>
      </c>
      <c r="R31" s="27">
        <f t="shared" ca="1" si="5"/>
        <v>-1357.4541737616819</v>
      </c>
      <c r="S31" s="7"/>
      <c r="T31" s="28">
        <f t="shared" ca="1" si="6"/>
        <v>-0.94010043798750442</v>
      </c>
      <c r="U31" s="27">
        <f t="shared" ca="1" si="7"/>
        <v>-0.35501401020363577</v>
      </c>
      <c r="V31" s="7"/>
      <c r="W31" s="28">
        <f t="shared" ca="1" si="8"/>
        <v>-0.93516359723978892</v>
      </c>
      <c r="X31" s="27">
        <f t="shared" ca="1" si="11"/>
        <v>62.314597411679244</v>
      </c>
      <c r="Y31" s="7"/>
      <c r="Z31" s="28">
        <f t="shared" si="12"/>
        <v>62.307000000000002</v>
      </c>
      <c r="AA31" s="27">
        <f t="shared" si="9"/>
        <v>1.0874622970401069</v>
      </c>
      <c r="AB31" s="7"/>
      <c r="AC31" s="28">
        <f t="shared" ca="1" si="0"/>
        <v>7.5974116792423274E-3</v>
      </c>
      <c r="AD31" s="27">
        <f t="shared" ca="1" si="10"/>
        <v>-8.6456316031721769E-2</v>
      </c>
      <c r="AE31" s="7">
        <v>138</v>
      </c>
    </row>
    <row r="32" spans="1:31" s="26" customFormat="1" x14ac:dyDescent="0.25">
      <c r="A32" s="26">
        <v>12</v>
      </c>
      <c r="B32" s="26">
        <v>621</v>
      </c>
      <c r="C32" s="26">
        <v>15014</v>
      </c>
      <c r="D32" s="26">
        <v>12655</v>
      </c>
      <c r="E32" s="26">
        <v>11310</v>
      </c>
      <c r="F32" s="26">
        <v>13634</v>
      </c>
      <c r="G32" s="27"/>
      <c r="H32" s="7"/>
      <c r="I32" s="28">
        <f t="shared" si="1"/>
        <v>3704</v>
      </c>
      <c r="J32" s="27">
        <f t="shared" si="1"/>
        <v>-979</v>
      </c>
      <c r="K32" s="7"/>
      <c r="L32" s="124">
        <f t="shared" si="2"/>
        <v>-0.96634335764561263</v>
      </c>
      <c r="M32" s="27">
        <f t="shared" ca="1" si="3"/>
        <v>1.9501674072875593E-7</v>
      </c>
      <c r="N32" s="44"/>
      <c r="O32" s="44"/>
      <c r="P32" s="7"/>
      <c r="Q32" s="28">
        <f t="shared" ca="1" si="4"/>
        <v>3722.5602338365857</v>
      </c>
      <c r="R32" s="27">
        <f t="shared" ca="1" si="5"/>
        <v>-1005.4541737616819</v>
      </c>
      <c r="S32" s="7"/>
      <c r="T32" s="28">
        <f t="shared" ca="1" si="6"/>
        <v>-0.96953098980286367</v>
      </c>
      <c r="U32" s="27">
        <f t="shared" ca="1" si="7"/>
        <v>-0.26295570429015824</v>
      </c>
      <c r="V32" s="7"/>
      <c r="W32" s="28">
        <f t="shared" ca="1" si="8"/>
        <v>-0.96590175064756034</v>
      </c>
      <c r="X32" s="27">
        <f t="shared" ca="1" si="11"/>
        <v>67.873693736488008</v>
      </c>
      <c r="Y32" s="7"/>
      <c r="Z32" s="28">
        <f t="shared" si="12"/>
        <v>67.896000000000001</v>
      </c>
      <c r="AA32" s="27">
        <f t="shared" si="9"/>
        <v>1.1850087489340699</v>
      </c>
      <c r="AB32" s="7"/>
      <c r="AC32" s="28">
        <f t="shared" ca="1" si="0"/>
        <v>-2.2306263511993052E-2</v>
      </c>
      <c r="AD32" s="27">
        <f t="shared" ca="1" si="10"/>
        <v>4.0947118518673165E-2</v>
      </c>
      <c r="AE32" s="7">
        <v>137</v>
      </c>
    </row>
    <row r="33" spans="1:31" s="26" customFormat="1" x14ac:dyDescent="0.25">
      <c r="A33" s="26">
        <v>13</v>
      </c>
      <c r="B33" s="26">
        <v>599</v>
      </c>
      <c r="C33" s="26">
        <v>15045</v>
      </c>
      <c r="D33" s="26">
        <v>12826</v>
      </c>
      <c r="E33" s="26">
        <v>11265</v>
      </c>
      <c r="F33" s="26">
        <v>13451</v>
      </c>
      <c r="G33" s="27"/>
      <c r="H33" s="7"/>
      <c r="I33" s="28">
        <f t="shared" si="1"/>
        <v>3780</v>
      </c>
      <c r="J33" s="27">
        <f t="shared" si="1"/>
        <v>-625</v>
      </c>
      <c r="K33" s="7"/>
      <c r="L33" s="124">
        <f t="shared" si="2"/>
        <v>-0.98663376926060709</v>
      </c>
      <c r="M33" s="27">
        <f t="shared" ca="1" si="3"/>
        <v>1.413966945569418E-7</v>
      </c>
      <c r="N33" s="44"/>
      <c r="O33" s="44"/>
      <c r="P33" s="7"/>
      <c r="Q33" s="28">
        <f t="shared" ca="1" si="4"/>
        <v>3798.5602338365857</v>
      </c>
      <c r="R33" s="27">
        <f t="shared" ca="1" si="5"/>
        <v>-651.45417376168189</v>
      </c>
      <c r="S33" s="7"/>
      <c r="T33" s="28">
        <f t="shared" ca="1" si="6"/>
        <v>-0.98932498925390178</v>
      </c>
      <c r="U33" s="27">
        <f t="shared" ca="1" si="7"/>
        <v>-0.17037433982035413</v>
      </c>
      <c r="V33" s="7"/>
      <c r="W33" s="28">
        <f t="shared" ca="1" si="8"/>
        <v>-0.98700979677895773</v>
      </c>
      <c r="X33" s="27">
        <f t="shared" ca="1" si="11"/>
        <v>73.309051901425164</v>
      </c>
      <c r="Y33" s="7"/>
      <c r="Z33" s="28">
        <f t="shared" si="12"/>
        <v>73.287000000000006</v>
      </c>
      <c r="AA33" s="27">
        <f t="shared" si="9"/>
        <v>1.2790994489090843</v>
      </c>
      <c r="AB33" s="7"/>
      <c r="AC33" s="28">
        <f t="shared" ca="1" si="0"/>
        <v>2.2051901425157894E-2</v>
      </c>
      <c r="AD33" s="27">
        <f t="shared" ca="1" si="10"/>
        <v>-6.0029310107964307E-2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15071</v>
      </c>
      <c r="D34" s="26">
        <v>13005</v>
      </c>
      <c r="E34" s="26">
        <v>11245</v>
      </c>
      <c r="F34" s="26">
        <v>13262</v>
      </c>
      <c r="G34" s="27"/>
      <c r="H34" s="7"/>
      <c r="I34" s="28">
        <f t="shared" si="1"/>
        <v>3826</v>
      </c>
      <c r="J34" s="27">
        <f t="shared" si="1"/>
        <v>-257</v>
      </c>
      <c r="K34" s="7"/>
      <c r="L34" s="124">
        <f t="shared" si="2"/>
        <v>-0.99848526210129274</v>
      </c>
      <c r="M34" s="27">
        <f t="shared" ca="1" si="3"/>
        <v>3.4978900921348452E-6</v>
      </c>
      <c r="N34" s="44"/>
      <c r="O34" s="44"/>
      <c r="P34" s="7"/>
      <c r="Q34" s="28">
        <f t="shared" ca="1" si="4"/>
        <v>3844.5602338365857</v>
      </c>
      <c r="R34" s="27">
        <f t="shared" ca="1" si="5"/>
        <v>-283.45417376168189</v>
      </c>
      <c r="S34" s="7"/>
      <c r="T34" s="28">
        <f t="shared" ca="1" si="6"/>
        <v>-1.0013055678690039</v>
      </c>
      <c r="U34" s="27">
        <f t="shared" ca="1" si="7"/>
        <v>-7.4131565456263995E-2</v>
      </c>
      <c r="V34" s="7"/>
      <c r="W34" s="28">
        <f t="shared" ca="1" si="8"/>
        <v>-1.0003555268130742</v>
      </c>
      <c r="X34" s="27">
        <f t="shared" ca="1" si="11"/>
        <v>78.864577183645679</v>
      </c>
      <c r="Y34" s="7"/>
      <c r="Z34" s="28">
        <f t="shared" si="12"/>
        <v>78.903000000000006</v>
      </c>
      <c r="AA34" s="27">
        <f t="shared" si="9"/>
        <v>1.377117139701086</v>
      </c>
      <c r="AB34" s="7"/>
      <c r="AC34" s="28">
        <f t="shared" ca="1" si="0"/>
        <v>-3.8422816354326983E-2</v>
      </c>
      <c r="AD34" s="27">
        <f t="shared" ca="1" si="10"/>
        <v>5.2163373100455601E-3</v>
      </c>
      <c r="AE34" s="7">
        <v>135</v>
      </c>
    </row>
    <row r="35" spans="1:31" s="26" customFormat="1" x14ac:dyDescent="0.25">
      <c r="A35" s="26">
        <v>15</v>
      </c>
      <c r="B35" s="26">
        <v>626</v>
      </c>
      <c r="C35" s="26">
        <v>15079</v>
      </c>
      <c r="D35" s="26">
        <v>13208</v>
      </c>
      <c r="E35" s="26">
        <v>11249</v>
      </c>
      <c r="F35" s="26">
        <v>13087</v>
      </c>
      <c r="G35" s="27"/>
      <c r="H35" s="7"/>
      <c r="I35" s="28">
        <f t="shared" si="1"/>
        <v>3830</v>
      </c>
      <c r="J35" s="27">
        <f t="shared" si="1"/>
        <v>121</v>
      </c>
      <c r="K35" s="7"/>
      <c r="L35" s="124">
        <f t="shared" si="2"/>
        <v>-1.0007415917572757</v>
      </c>
      <c r="M35" s="27">
        <f t="shared" ca="1" si="3"/>
        <v>4.2305961007160482E-6</v>
      </c>
      <c r="N35" s="44"/>
      <c r="O35" s="44"/>
      <c r="P35" s="7"/>
      <c r="Q35" s="28">
        <f t="shared" ca="1" si="4"/>
        <v>3848.5602338365857</v>
      </c>
      <c r="R35" s="27">
        <f t="shared" ca="1" si="5"/>
        <v>94.545826238318128</v>
      </c>
      <c r="S35" s="7"/>
      <c r="T35" s="28">
        <f t="shared" ca="1" si="6"/>
        <v>-1.0023473573137953</v>
      </c>
      <c r="U35" s="27">
        <f t="shared" ca="1" si="7"/>
        <v>2.4726501689459033E-2</v>
      </c>
      <c r="V35" s="7"/>
      <c r="W35" s="28">
        <f t="shared" ca="1" si="8"/>
        <v>-1.002798433049334</v>
      </c>
      <c r="X35" s="27">
        <f t="shared" ca="1" si="11"/>
        <v>84.515231148556325</v>
      </c>
      <c r="Y35" s="7"/>
      <c r="Z35" s="28">
        <f t="shared" si="12"/>
        <v>84.537000000000006</v>
      </c>
      <c r="AA35" s="27">
        <f t="shared" si="9"/>
        <v>1.4754489897584464</v>
      </c>
      <c r="AB35" s="7"/>
      <c r="AC35" s="28">
        <f t="shared" ca="1" si="0"/>
        <v>-2.1768851443681569E-2</v>
      </c>
      <c r="AD35" s="27">
        <f t="shared" ca="1" si="10"/>
        <v>5.5837574970439618E-2</v>
      </c>
      <c r="AE35" s="7">
        <v>134</v>
      </c>
    </row>
    <row r="36" spans="1:31" s="26" customFormat="1" x14ac:dyDescent="0.25">
      <c r="A36" s="26">
        <v>16</v>
      </c>
      <c r="B36" s="26">
        <v>634</v>
      </c>
      <c r="C36" s="26">
        <v>15054</v>
      </c>
      <c r="D36" s="26">
        <v>13388</v>
      </c>
      <c r="E36" s="26">
        <v>11258</v>
      </c>
      <c r="F36" s="26">
        <v>12890</v>
      </c>
      <c r="G36" s="27"/>
      <c r="H36" s="7"/>
      <c r="I36" s="28">
        <f t="shared" si="1"/>
        <v>3796</v>
      </c>
      <c r="J36" s="27">
        <f t="shared" si="1"/>
        <v>498</v>
      </c>
      <c r="K36" s="7"/>
      <c r="L36" s="124">
        <f t="shared" si="2"/>
        <v>-0.99317053597735172</v>
      </c>
      <c r="M36" s="27">
        <f t="shared" ca="1" si="3"/>
        <v>4.7050094428699003E-6</v>
      </c>
      <c r="N36" s="44"/>
      <c r="O36" s="44"/>
      <c r="P36" s="7"/>
      <c r="Q36" s="28">
        <f t="shared" ca="1" si="4"/>
        <v>3814.5602338365857</v>
      </c>
      <c r="R36" s="27">
        <f t="shared" ca="1" si="5"/>
        <v>471.54582623831811</v>
      </c>
      <c r="S36" s="7"/>
      <c r="T36" s="28">
        <f t="shared" ca="1" si="6"/>
        <v>-0.99349214703306776</v>
      </c>
      <c r="U36" s="27">
        <f t="shared" ca="1" si="7"/>
        <v>0.12332303955701876</v>
      </c>
      <c r="V36" s="7"/>
      <c r="W36" s="28">
        <f t="shared" ca="1" si="8"/>
        <v>-0.99533963935037706</v>
      </c>
      <c r="X36" s="27">
        <f t="shared" ca="1" si="11"/>
        <v>90.165724930653539</v>
      </c>
      <c r="Y36" s="7"/>
      <c r="Z36" s="28">
        <f t="shared" si="12"/>
        <v>90.243000000000009</v>
      </c>
      <c r="AA36" s="27">
        <f t="shared" si="9"/>
        <v>1.575037476877243</v>
      </c>
      <c r="AB36" s="7"/>
      <c r="AC36" s="28">
        <f t="shared" ca="1" si="0"/>
        <v>-7.7275069346470104E-2</v>
      </c>
      <c r="AD36" s="27">
        <f t="shared" ca="1" si="10"/>
        <v>4.5326572450207436E-2</v>
      </c>
      <c r="AE36" s="7">
        <v>133</v>
      </c>
    </row>
    <row r="37" spans="1:31" s="26" customFormat="1" x14ac:dyDescent="0.25">
      <c r="A37" s="26">
        <v>17</v>
      </c>
      <c r="B37" s="26">
        <v>624</v>
      </c>
      <c r="C37" s="26">
        <v>15019</v>
      </c>
      <c r="D37" s="26">
        <v>13567</v>
      </c>
      <c r="E37" s="26">
        <v>11291</v>
      </c>
      <c r="F37" s="26">
        <v>12705</v>
      </c>
      <c r="G37" s="27"/>
      <c r="H37" s="7"/>
      <c r="I37" s="28">
        <f t="shared" si="1"/>
        <v>3728</v>
      </c>
      <c r="J37" s="27">
        <f t="shared" si="1"/>
        <v>862</v>
      </c>
      <c r="K37" s="7"/>
      <c r="L37" s="124">
        <f t="shared" si="2"/>
        <v>-0.97610605048841625</v>
      </c>
      <c r="M37" s="27">
        <f t="shared" ca="1" si="3"/>
        <v>8.2398432125443202E-6</v>
      </c>
      <c r="N37" s="44"/>
      <c r="O37" s="44"/>
      <c r="P37" s="7"/>
      <c r="Q37" s="28">
        <f t="shared" ca="1" si="4"/>
        <v>3746.5602338365857</v>
      </c>
      <c r="R37" s="27">
        <f t="shared" ca="1" si="5"/>
        <v>835.54582623831811</v>
      </c>
      <c r="S37" s="7"/>
      <c r="T37" s="28">
        <f t="shared" ca="1" si="6"/>
        <v>-0.97578172647161265</v>
      </c>
      <c r="U37" s="27">
        <f t="shared" ca="1" si="7"/>
        <v>0.21851969680845573</v>
      </c>
      <c r="V37" s="7"/>
      <c r="W37" s="28">
        <f t="shared" ca="1" si="8"/>
        <v>-0.97897656319741866</v>
      </c>
      <c r="X37" s="27">
        <f t="shared" ca="1" si="11"/>
        <v>95.685605659568694</v>
      </c>
      <c r="Y37" s="7"/>
      <c r="Z37" s="28">
        <f t="shared" si="12"/>
        <v>95.859000000000009</v>
      </c>
      <c r="AA37" s="27">
        <f t="shared" si="9"/>
        <v>1.6730551676692447</v>
      </c>
      <c r="AB37" s="7"/>
      <c r="AC37" s="28">
        <f t="shared" ca="1" si="0"/>
        <v>-0.17339434043131519</v>
      </c>
      <c r="AD37" s="27">
        <f t="shared" ca="1" si="10"/>
        <v>0.13295938088830894</v>
      </c>
      <c r="AE37" s="7">
        <v>132</v>
      </c>
    </row>
    <row r="38" spans="1:31" s="26" customFormat="1" x14ac:dyDescent="0.25">
      <c r="A38" s="26">
        <v>18</v>
      </c>
      <c r="B38" s="26">
        <v>638</v>
      </c>
      <c r="C38" s="26">
        <v>14978</v>
      </c>
      <c r="D38" s="26">
        <v>13768</v>
      </c>
      <c r="E38" s="26">
        <v>11353</v>
      </c>
      <c r="F38" s="26">
        <v>12531</v>
      </c>
      <c r="G38" s="27"/>
      <c r="H38" s="7"/>
      <c r="I38" s="28">
        <f t="shared" si="1"/>
        <v>3625</v>
      </c>
      <c r="J38" s="27">
        <f t="shared" si="1"/>
        <v>1237</v>
      </c>
      <c r="K38" s="7"/>
      <c r="L38" s="124">
        <f t="shared" si="2"/>
        <v>-0.94897067299475402</v>
      </c>
      <c r="M38" s="27">
        <f t="shared" ca="1" si="3"/>
        <v>2.0857591623244986E-5</v>
      </c>
      <c r="N38" s="44"/>
      <c r="O38" s="44"/>
      <c r="P38" s="7"/>
      <c r="Q38" s="28">
        <f t="shared" ca="1" si="4"/>
        <v>3643.5602338365857</v>
      </c>
      <c r="R38" s="27">
        <f t="shared" ca="1" si="5"/>
        <v>1210.5458262383181</v>
      </c>
      <c r="S38" s="7"/>
      <c r="T38" s="28">
        <f t="shared" ca="1" si="6"/>
        <v>-0.94895564826823198</v>
      </c>
      <c r="U38" s="27">
        <f t="shared" ca="1" si="7"/>
        <v>0.3165931761196889</v>
      </c>
      <c r="V38" s="7"/>
      <c r="W38" s="28">
        <f t="shared" ca="1" si="8"/>
        <v>-0.95353768423004182</v>
      </c>
      <c r="X38" s="27">
        <f t="shared" ca="1" si="11"/>
        <v>101.46992330428577</v>
      </c>
      <c r="Y38" s="7"/>
      <c r="Z38" s="28">
        <f t="shared" si="12"/>
        <v>101.60100000000001</v>
      </c>
      <c r="AA38" s="27">
        <f t="shared" si="9"/>
        <v>1.773271973318759</v>
      </c>
      <c r="AB38" s="7"/>
      <c r="AC38" s="28">
        <f t="shared" ca="1" si="0"/>
        <v>-0.13107669571424196</v>
      </c>
      <c r="AD38" s="27">
        <f t="shared" ca="1" si="10"/>
        <v>3.4102908175682956E-2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14897</v>
      </c>
      <c r="D39" s="26">
        <v>13936</v>
      </c>
      <c r="E39" s="26">
        <v>11417</v>
      </c>
      <c r="F39" s="26">
        <v>12346</v>
      </c>
      <c r="G39" s="27"/>
      <c r="H39" s="7"/>
      <c r="I39" s="28">
        <f t="shared" si="1"/>
        <v>3480</v>
      </c>
      <c r="J39" s="27">
        <f t="shared" si="1"/>
        <v>1590</v>
      </c>
      <c r="K39" s="7"/>
      <c r="L39" s="124">
        <f t="shared" si="2"/>
        <v>-0.91282794671428003</v>
      </c>
      <c r="M39" s="27">
        <f t="shared" ca="1" si="3"/>
        <v>1.8057659956668026E-5</v>
      </c>
      <c r="N39" s="44"/>
      <c r="O39" s="44"/>
      <c r="P39" s="7"/>
      <c r="Q39" s="28">
        <f t="shared" ca="1" si="4"/>
        <v>3498.5602338365857</v>
      </c>
      <c r="R39" s="27">
        <f t="shared" ca="1" si="5"/>
        <v>1563.5458262383181</v>
      </c>
      <c r="S39" s="7"/>
      <c r="T39" s="28">
        <f t="shared" ca="1" si="6"/>
        <v>-0.91119078089454086</v>
      </c>
      <c r="U39" s="27">
        <f t="shared" ca="1" si="7"/>
        <v>0.40891301131132973</v>
      </c>
      <c r="V39" s="7"/>
      <c r="W39" s="28">
        <f t="shared" ca="1" si="8"/>
        <v>-0.91707737725926697</v>
      </c>
      <c r="X39" s="27">
        <f t="shared" ca="1" si="11"/>
        <v>107.13422451178513</v>
      </c>
      <c r="Y39" s="7"/>
      <c r="Z39" s="28">
        <f t="shared" si="12"/>
        <v>107.27100000000002</v>
      </c>
      <c r="AA39" s="27">
        <f t="shared" si="9"/>
        <v>1.8722321419068375</v>
      </c>
      <c r="AB39" s="7"/>
      <c r="AC39" s="28">
        <f t="shared" ca="1" si="0"/>
        <v>-0.13677548821488017</v>
      </c>
      <c r="AD39" s="27">
        <f t="shared" ca="1" si="10"/>
        <v>2.7688931638792269E-2</v>
      </c>
      <c r="AE39" s="7">
        <v>130</v>
      </c>
    </row>
    <row r="40" spans="1:31" s="26" customFormat="1" x14ac:dyDescent="0.25">
      <c r="A40" s="26">
        <v>20</v>
      </c>
      <c r="B40" s="26">
        <v>611</v>
      </c>
      <c r="C40" s="26">
        <v>14819</v>
      </c>
      <c r="D40" s="26">
        <v>14103</v>
      </c>
      <c r="E40" s="26">
        <v>11504</v>
      </c>
      <c r="F40" s="26">
        <v>12185</v>
      </c>
      <c r="G40" s="27"/>
      <c r="H40" s="7"/>
      <c r="I40" s="28">
        <f t="shared" si="1"/>
        <v>3315</v>
      </c>
      <c r="J40" s="27">
        <f t="shared" si="1"/>
        <v>1918</v>
      </c>
      <c r="K40" s="7"/>
      <c r="L40" s="124">
        <f t="shared" si="2"/>
        <v>-0.86923763124452891</v>
      </c>
      <c r="M40" s="27">
        <f t="shared" ca="1" si="3"/>
        <v>3.6933687317973898E-5</v>
      </c>
      <c r="N40" s="44"/>
      <c r="O40" s="44"/>
      <c r="P40" s="7"/>
      <c r="Q40" s="28">
        <f t="shared" ca="1" si="4"/>
        <v>3333.5602338365857</v>
      </c>
      <c r="R40" s="27">
        <f t="shared" ca="1" si="5"/>
        <v>1891.5458262383181</v>
      </c>
      <c r="S40" s="7"/>
      <c r="T40" s="28">
        <f t="shared" ca="1" si="6"/>
        <v>-0.86821696629689238</v>
      </c>
      <c r="U40" s="27">
        <f t="shared" ca="1" si="7"/>
        <v>0.4946946145488883</v>
      </c>
      <c r="V40" s="7"/>
      <c r="W40" s="28">
        <f t="shared" ca="1" si="8"/>
        <v>-0.87531494046144176</v>
      </c>
      <c r="X40" s="27">
        <f t="shared" ca="1" si="11"/>
        <v>112.57622404790106</v>
      </c>
      <c r="Y40" s="7"/>
      <c r="Z40" s="28">
        <f t="shared" si="12"/>
        <v>112.77000000000001</v>
      </c>
      <c r="AA40" s="27">
        <f t="shared" si="9"/>
        <v>1.9682077974740058</v>
      </c>
      <c r="AB40" s="7"/>
      <c r="AC40" s="28">
        <f t="shared" ca="1" si="0"/>
        <v>-0.19377595209894594</v>
      </c>
      <c r="AD40" s="27">
        <f t="shared" ca="1" si="10"/>
        <v>0.10245686260196862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14717</v>
      </c>
      <c r="D41" s="26">
        <v>14262</v>
      </c>
      <c r="E41" s="26">
        <v>11606</v>
      </c>
      <c r="F41" s="26">
        <v>12028</v>
      </c>
      <c r="G41" s="27"/>
      <c r="H41" s="7"/>
      <c r="I41" s="28">
        <f t="shared" si="1"/>
        <v>3111</v>
      </c>
      <c r="J41" s="27">
        <f t="shared" si="1"/>
        <v>2234</v>
      </c>
      <c r="K41" s="7"/>
      <c r="L41" s="124">
        <f t="shared" si="2"/>
        <v>-0.81791742858411975</v>
      </c>
      <c r="M41" s="27">
        <f t="shared" ca="1" si="3"/>
        <v>2.9508051916805838E-5</v>
      </c>
      <c r="N41" s="44"/>
      <c r="O41" s="44"/>
      <c r="P41" s="7"/>
      <c r="Q41" s="28">
        <f t="shared" ca="1" si="4"/>
        <v>3129.5602338365857</v>
      </c>
      <c r="R41" s="27">
        <f t="shared" ca="1" si="5"/>
        <v>2207.5458262383181</v>
      </c>
      <c r="S41" s="7"/>
      <c r="T41" s="28">
        <f t="shared" ca="1" si="6"/>
        <v>-0.81508570461252694</v>
      </c>
      <c r="U41" s="27">
        <f t="shared" ca="1" si="7"/>
        <v>0.57733786644848739</v>
      </c>
      <c r="V41" s="7"/>
      <c r="W41" s="28">
        <f t="shared" ca="1" si="8"/>
        <v>-0.82334956001817083</v>
      </c>
      <c r="X41" s="27">
        <f t="shared" ca="1" si="11"/>
        <v>118.14112564241435</v>
      </c>
      <c r="Y41" s="7"/>
      <c r="Z41" s="28">
        <f t="shared" si="12"/>
        <v>118.242</v>
      </c>
      <c r="AA41" s="27">
        <f t="shared" si="9"/>
        <v>2.063712214143135</v>
      </c>
      <c r="AB41" s="7"/>
      <c r="AC41" s="28">
        <f t="shared" ca="1" si="0"/>
        <v>-0.10087435758565277</v>
      </c>
      <c r="AD41" s="27">
        <f t="shared" ca="1" si="10"/>
        <v>7.1543106592031336E-3</v>
      </c>
      <c r="AE41" s="7">
        <v>128</v>
      </c>
    </row>
    <row r="42" spans="1:31" s="26" customFormat="1" x14ac:dyDescent="0.25">
      <c r="A42" s="26">
        <v>22</v>
      </c>
      <c r="B42" s="26">
        <v>621</v>
      </c>
      <c r="C42" s="26">
        <v>14594</v>
      </c>
      <c r="D42" s="26">
        <v>14411</v>
      </c>
      <c r="E42" s="26">
        <v>11719</v>
      </c>
      <c r="F42" s="26">
        <v>11881</v>
      </c>
      <c r="G42" s="27"/>
      <c r="H42" s="7"/>
      <c r="I42" s="28">
        <f t="shared" si="1"/>
        <v>2875</v>
      </c>
      <c r="J42" s="27">
        <f t="shared" si="1"/>
        <v>2530</v>
      </c>
      <c r="K42" s="7"/>
      <c r="L42" s="124">
        <f t="shared" si="2"/>
        <v>-0.75780710088679737</v>
      </c>
      <c r="M42" s="27">
        <f t="shared" ca="1" si="3"/>
        <v>2.6706142300767376E-5</v>
      </c>
      <c r="N42" s="44"/>
      <c r="O42" s="44"/>
      <c r="P42" s="7"/>
      <c r="Q42" s="28">
        <f t="shared" ca="1" si="4"/>
        <v>2893.5602338365857</v>
      </c>
      <c r="R42" s="27">
        <f t="shared" ca="1" si="5"/>
        <v>2503.5458262383181</v>
      </c>
      <c r="S42" s="7"/>
      <c r="T42" s="28">
        <f t="shared" ca="1" si="6"/>
        <v>-0.75362012736982975</v>
      </c>
      <c r="U42" s="27">
        <f t="shared" ca="1" si="7"/>
        <v>0.65475053278482076</v>
      </c>
      <c r="V42" s="7"/>
      <c r="W42" s="28">
        <f t="shared" ca="1" si="8"/>
        <v>-0.76297489948008324</v>
      </c>
      <c r="X42" s="27">
        <f t="shared" ca="1" si="11"/>
        <v>123.73744674297973</v>
      </c>
      <c r="Y42" s="7"/>
      <c r="Z42" s="28">
        <f t="shared" si="12"/>
        <v>123.831</v>
      </c>
      <c r="AA42" s="27">
        <f t="shared" si="9"/>
        <v>2.161258666037098</v>
      </c>
      <c r="AB42" s="7"/>
      <c r="AC42" s="28">
        <f t="shared" ca="1" si="0"/>
        <v>-9.3553257020275282E-2</v>
      </c>
      <c r="AD42" s="27">
        <f t="shared" ca="1" si="10"/>
        <v>-7.1296734782109183E-2</v>
      </c>
      <c r="AE42" s="7">
        <v>127</v>
      </c>
    </row>
    <row r="43" spans="1:31" s="26" customFormat="1" x14ac:dyDescent="0.25">
      <c r="A43" s="26">
        <v>23</v>
      </c>
      <c r="B43" s="26">
        <v>629</v>
      </c>
      <c r="C43" s="26">
        <v>14468</v>
      </c>
      <c r="D43" s="26">
        <v>14550</v>
      </c>
      <c r="E43" s="26">
        <v>11857</v>
      </c>
      <c r="F43" s="26">
        <v>11749</v>
      </c>
      <c r="G43" s="27"/>
      <c r="H43" s="7"/>
      <c r="I43" s="28">
        <f t="shared" si="1"/>
        <v>2611</v>
      </c>
      <c r="J43" s="27">
        <f t="shared" si="1"/>
        <v>2801</v>
      </c>
      <c r="K43" s="7"/>
      <c r="L43" s="124">
        <f t="shared" si="2"/>
        <v>-0.68957916328853275</v>
      </c>
      <c r="M43" s="27">
        <f t="shared" ca="1" si="3"/>
        <v>3.1755002414591764E-5</v>
      </c>
      <c r="N43" s="44"/>
      <c r="O43" s="44"/>
      <c r="P43" s="7"/>
      <c r="Q43" s="28">
        <f t="shared" ca="1" si="4"/>
        <v>2629.5602338365857</v>
      </c>
      <c r="R43" s="27">
        <f t="shared" ca="1" si="5"/>
        <v>2774.5458262383181</v>
      </c>
      <c r="S43" s="7"/>
      <c r="T43" s="28">
        <f t="shared" ca="1" si="6"/>
        <v>-0.68486202401359209</v>
      </c>
      <c r="U43" s="27">
        <f t="shared" ca="1" si="7"/>
        <v>0.72562496716707192</v>
      </c>
      <c r="V43" s="7"/>
      <c r="W43" s="28">
        <f t="shared" ca="1" si="8"/>
        <v>-0.695214320998357</v>
      </c>
      <c r="X43" s="27">
        <f t="shared" ca="1" si="11"/>
        <v>129.32887813114723</v>
      </c>
      <c r="Y43" s="7"/>
      <c r="Z43" s="28">
        <f t="shared" si="12"/>
        <v>129.49199999999999</v>
      </c>
      <c r="AA43" s="27">
        <f t="shared" si="9"/>
        <v>2.2600617549924968</v>
      </c>
      <c r="AB43" s="7"/>
      <c r="AC43" s="28">
        <f t="shared" ca="1" si="0"/>
        <v>-0.16312186885275537</v>
      </c>
      <c r="AD43" s="27">
        <f t="shared" ca="1" si="10"/>
        <v>0.11430812668200474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14323</v>
      </c>
      <c r="D44" s="26">
        <v>14673</v>
      </c>
      <c r="E44" s="26">
        <v>12001</v>
      </c>
      <c r="F44" s="26">
        <v>11624</v>
      </c>
      <c r="G44" s="27"/>
      <c r="H44" s="7"/>
      <c r="I44" s="28">
        <f t="shared" si="1"/>
        <v>2322</v>
      </c>
      <c r="J44" s="27">
        <f t="shared" si="1"/>
        <v>3049</v>
      </c>
      <c r="K44" s="7"/>
      <c r="L44" s="124">
        <f t="shared" si="2"/>
        <v>-0.61499640898828745</v>
      </c>
      <c r="M44" s="27">
        <f t="shared" ca="1" si="3"/>
        <v>3.4342517067654858E-5</v>
      </c>
      <c r="N44" s="44"/>
      <c r="O44" s="44"/>
      <c r="P44" s="7"/>
      <c r="Q44" s="28">
        <f t="shared" ca="1" si="4"/>
        <v>2340.5602338365857</v>
      </c>
      <c r="R44" s="27">
        <f t="shared" ca="1" si="5"/>
        <v>3022.5458262383181</v>
      </c>
      <c r="S44" s="7"/>
      <c r="T44" s="28">
        <f t="shared" ca="1" si="6"/>
        <v>-0.60959273662740776</v>
      </c>
      <c r="U44" s="27">
        <f t="shared" ca="1" si="7"/>
        <v>0.79048422815156749</v>
      </c>
      <c r="V44" s="7"/>
      <c r="W44" s="28">
        <f t="shared" ca="1" si="8"/>
        <v>-0.62085665787955946</v>
      </c>
      <c r="X44" s="27">
        <f t="shared" ca="1" si="11"/>
        <v>134.95619189009687</v>
      </c>
      <c r="Y44" s="7"/>
      <c r="Z44" s="28">
        <f t="shared" si="12"/>
        <v>135.12599999999998</v>
      </c>
      <c r="AA44" s="27">
        <f t="shared" si="9"/>
        <v>2.3583936050498573</v>
      </c>
      <c r="AB44" s="7"/>
      <c r="AC44" s="28">
        <f t="shared" ca="1" si="0"/>
        <v>-0.16980810990310147</v>
      </c>
      <c r="AD44" s="27">
        <f t="shared" ca="1" si="10"/>
        <v>8.1301325075770592E-2</v>
      </c>
      <c r="AE44" s="7">
        <v>125</v>
      </c>
    </row>
    <row r="45" spans="1:31" s="26" customFormat="1" x14ac:dyDescent="0.25">
      <c r="A45" s="26">
        <v>25</v>
      </c>
      <c r="B45" s="26">
        <v>635</v>
      </c>
      <c r="C45" s="26">
        <v>14160</v>
      </c>
      <c r="D45" s="26">
        <v>14791</v>
      </c>
      <c r="E45" s="26">
        <v>12161</v>
      </c>
      <c r="F45" s="26">
        <v>11517</v>
      </c>
      <c r="G45" s="27"/>
      <c r="H45" s="7"/>
      <c r="I45" s="28">
        <f t="shared" si="1"/>
        <v>1999</v>
      </c>
      <c r="J45" s="27">
        <f t="shared" si="1"/>
        <v>3274</v>
      </c>
      <c r="K45" s="7"/>
      <c r="L45" s="124">
        <f t="shared" si="2"/>
        <v>-0.53327394644730808</v>
      </c>
      <c r="M45" s="27">
        <f t="shared" ca="1" si="3"/>
        <v>1.8350103212227673E-5</v>
      </c>
      <c r="N45" s="44"/>
      <c r="O45" s="44"/>
      <c r="P45" s="7"/>
      <c r="Q45" s="28">
        <f t="shared" ca="1" si="4"/>
        <v>2017.5602338365859</v>
      </c>
      <c r="R45" s="27">
        <f t="shared" ca="1" si="5"/>
        <v>3247.5458262383181</v>
      </c>
      <c r="S45" s="7"/>
      <c r="T45" s="28">
        <f t="shared" ca="1" si="6"/>
        <v>-0.52546823896049588</v>
      </c>
      <c r="U45" s="27">
        <f t="shared" ca="1" si="7"/>
        <v>0.84932831573830736</v>
      </c>
      <c r="V45" s="7"/>
      <c r="W45" s="28">
        <f t="shared" ca="1" si="8"/>
        <v>-0.53755764849252874</v>
      </c>
      <c r="X45" s="27">
        <f t="shared" ca="1" si="11"/>
        <v>140.77217172735095</v>
      </c>
      <c r="Y45" s="7"/>
      <c r="Z45" s="28">
        <f t="shared" si="12"/>
        <v>140.84099999999998</v>
      </c>
      <c r="AA45" s="27">
        <f t="shared" si="9"/>
        <v>2.4581391718013332</v>
      </c>
      <c r="AB45" s="7"/>
      <c r="AC45" s="28">
        <f t="shared" ca="1" si="0"/>
        <v>-6.8828272649028577E-2</v>
      </c>
      <c r="AD45" s="27">
        <f t="shared" ca="1" si="10"/>
        <v>-9.0914331397158321E-2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13999</v>
      </c>
      <c r="D46" s="26">
        <v>14880</v>
      </c>
      <c r="E46" s="26">
        <v>12328</v>
      </c>
      <c r="F46" s="26">
        <v>11424</v>
      </c>
      <c r="G46" s="27"/>
      <c r="H46" s="7"/>
      <c r="I46" s="28">
        <f t="shared" si="1"/>
        <v>1671</v>
      </c>
      <c r="J46" s="27">
        <f t="shared" si="1"/>
        <v>3456</v>
      </c>
      <c r="K46" s="7"/>
      <c r="L46" s="124">
        <f t="shared" si="2"/>
        <v>-0.44723487750244395</v>
      </c>
      <c r="M46" s="27">
        <f t="shared" ca="1" si="3"/>
        <v>3.0936062353259563E-5</v>
      </c>
      <c r="N46" s="44"/>
      <c r="O46" s="44"/>
      <c r="P46" s="7"/>
      <c r="Q46" s="28">
        <f t="shared" ca="1" si="4"/>
        <v>1689.5602338365859</v>
      </c>
      <c r="R46" s="27">
        <f t="shared" ca="1" si="5"/>
        <v>3429.5458262383181</v>
      </c>
      <c r="S46" s="7"/>
      <c r="T46" s="28">
        <f t="shared" ca="1" si="6"/>
        <v>-0.44004150448759455</v>
      </c>
      <c r="U46" s="27">
        <f t="shared" ca="1" si="7"/>
        <v>0.89692664436402592</v>
      </c>
      <c r="V46" s="7"/>
      <c r="W46" s="28">
        <f t="shared" ca="1" si="8"/>
        <v>-0.45279689713143301</v>
      </c>
      <c r="X46" s="27">
        <f t="shared" ca="1" si="11"/>
        <v>146.31666039664805</v>
      </c>
      <c r="Y46" s="7"/>
      <c r="Z46" s="28">
        <f t="shared" si="12"/>
        <v>146.49299999999997</v>
      </c>
      <c r="AA46" s="27">
        <f t="shared" si="9"/>
        <v>2.5567851811240527</v>
      </c>
      <c r="AB46" s="7"/>
      <c r="AC46" s="28">
        <f t="shared" ca="1" si="0"/>
        <v>-0.17633960335192</v>
      </c>
      <c r="AD46" s="27">
        <f t="shared" ca="1" si="10"/>
        <v>0.1481150905027846</v>
      </c>
      <c r="AE46" s="7">
        <v>123</v>
      </c>
    </row>
    <row r="47" spans="1:31" s="26" customFormat="1" x14ac:dyDescent="0.25">
      <c r="A47" s="26">
        <v>27</v>
      </c>
      <c r="B47" s="26">
        <v>618</v>
      </c>
      <c r="C47" s="26">
        <v>13819</v>
      </c>
      <c r="D47" s="26">
        <v>14951</v>
      </c>
      <c r="E47" s="26">
        <v>12493</v>
      </c>
      <c r="F47" s="26">
        <v>11345</v>
      </c>
      <c r="G47" s="27"/>
      <c r="H47" s="7"/>
      <c r="I47" s="28">
        <f t="shared" si="1"/>
        <v>1326</v>
      </c>
      <c r="J47" s="27">
        <f t="shared" si="1"/>
        <v>3606</v>
      </c>
      <c r="K47" s="7"/>
      <c r="L47" s="124">
        <f t="shared" si="2"/>
        <v>-0.35831587991479502</v>
      </c>
      <c r="M47" s="27">
        <f t="shared" ca="1" si="3"/>
        <v>2.6766260115105935E-5</v>
      </c>
      <c r="N47" s="44"/>
      <c r="O47" s="44"/>
      <c r="P47" s="7"/>
      <c r="Q47" s="28">
        <f t="shared" ca="1" si="4"/>
        <v>1344.5602338365859</v>
      </c>
      <c r="R47" s="27">
        <f t="shared" ca="1" si="5"/>
        <v>3579.5458262383181</v>
      </c>
      <c r="S47" s="7"/>
      <c r="T47" s="28">
        <f t="shared" ca="1" si="6"/>
        <v>-0.35018716487432949</v>
      </c>
      <c r="U47" s="27">
        <f t="shared" ca="1" si="7"/>
        <v>0.93615603608851916</v>
      </c>
      <c r="V47" s="7"/>
      <c r="W47" s="28">
        <f t="shared" ca="1" si="8"/>
        <v>-0.36348949181704532</v>
      </c>
      <c r="X47" s="27">
        <f t="shared" ca="1" si="11"/>
        <v>151.88261365793227</v>
      </c>
      <c r="Y47" s="7"/>
      <c r="Z47" s="28">
        <f t="shared" si="12"/>
        <v>152.05499999999998</v>
      </c>
      <c r="AA47" s="27">
        <f t="shared" si="9"/>
        <v>2.6538603941199774</v>
      </c>
      <c r="AB47" s="7"/>
      <c r="AC47" s="28">
        <f t="shared" ca="1" si="0"/>
        <v>-0.17238634206771053</v>
      </c>
      <c r="AD47" s="27">
        <f t="shared" ca="1" si="10"/>
        <v>9.3667484067282203E-2</v>
      </c>
      <c r="AE47" s="7">
        <v>122</v>
      </c>
    </row>
    <row r="48" spans="1:31" s="26" customFormat="1" x14ac:dyDescent="0.25">
      <c r="A48" s="26">
        <v>28</v>
      </c>
      <c r="B48" s="26">
        <v>623</v>
      </c>
      <c r="C48" s="26">
        <v>13640</v>
      </c>
      <c r="D48" s="26">
        <v>15019</v>
      </c>
      <c r="E48" s="26">
        <v>12678</v>
      </c>
      <c r="F48" s="26">
        <v>11288</v>
      </c>
      <c r="G48" s="27"/>
      <c r="H48" s="7"/>
      <c r="I48" s="28">
        <f t="shared" si="1"/>
        <v>962</v>
      </c>
      <c r="J48" s="27">
        <f t="shared" si="1"/>
        <v>3731</v>
      </c>
      <c r="K48" s="7"/>
      <c r="L48" s="124">
        <f t="shared" si="2"/>
        <v>-0.26526477490753975</v>
      </c>
      <c r="M48" s="27">
        <f t="shared" ca="1" si="3"/>
        <v>1.5020703869863946E-5</v>
      </c>
      <c r="N48" s="44"/>
      <c r="O48" s="44"/>
      <c r="P48" s="7"/>
      <c r="Q48" s="28">
        <f t="shared" ca="1" si="4"/>
        <v>980.56023383658589</v>
      </c>
      <c r="R48" s="27">
        <f t="shared" ca="1" si="5"/>
        <v>3704.5458262383181</v>
      </c>
      <c r="S48" s="7"/>
      <c r="T48" s="28">
        <f t="shared" ca="1" si="6"/>
        <v>-0.25538432539830491</v>
      </c>
      <c r="U48" s="27">
        <f t="shared" ca="1" si="7"/>
        <v>0.9688471958589302</v>
      </c>
      <c r="V48" s="7"/>
      <c r="W48" s="28">
        <f t="shared" ca="1" si="8"/>
        <v>-0.26914043019018086</v>
      </c>
      <c r="X48" s="27">
        <f t="shared" ca="1" si="11"/>
        <v>157.57774581377566</v>
      </c>
      <c r="Y48" s="7"/>
      <c r="Z48" s="28">
        <f t="shared" si="12"/>
        <v>157.66199999999998</v>
      </c>
      <c r="AA48" s="27">
        <f t="shared" si="9"/>
        <v>2.7517210052792995</v>
      </c>
      <c r="AB48" s="7"/>
      <c r="AC48" s="28">
        <f t="shared" ca="1" si="0"/>
        <v>-8.4254186224313798E-2</v>
      </c>
      <c r="AD48" s="27">
        <f t="shared" ca="1" si="10"/>
        <v>-3.8964895724177495E-2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13454</v>
      </c>
      <c r="D49" s="26">
        <v>15048</v>
      </c>
      <c r="E49" s="26">
        <v>12854</v>
      </c>
      <c r="F49" s="26">
        <v>11247</v>
      </c>
      <c r="G49" s="27"/>
      <c r="H49" s="7"/>
      <c r="I49" s="28">
        <f t="shared" si="1"/>
        <v>600</v>
      </c>
      <c r="J49" s="27">
        <f t="shared" si="1"/>
        <v>3801</v>
      </c>
      <c r="K49" s="7"/>
      <c r="L49" s="124">
        <f t="shared" si="2"/>
        <v>-0.17184492015212424</v>
      </c>
      <c r="M49" s="27">
        <f t="shared" ca="1" si="3"/>
        <v>1.0650722455867008E-5</v>
      </c>
      <c r="N49" s="44"/>
      <c r="O49" s="44"/>
      <c r="P49" s="7"/>
      <c r="Q49" s="28">
        <f t="shared" ca="1" si="4"/>
        <v>618.56023383658589</v>
      </c>
      <c r="R49" s="27">
        <f t="shared" ca="1" si="5"/>
        <v>3774.5458262383181</v>
      </c>
      <c r="S49" s="7"/>
      <c r="T49" s="28">
        <f t="shared" ca="1" si="6"/>
        <v>-0.16110238064467605</v>
      </c>
      <c r="U49" s="27">
        <f t="shared" ca="1" si="7"/>
        <v>0.98715424533036034</v>
      </c>
      <c r="V49" s="7"/>
      <c r="W49" s="28">
        <f t="shared" ca="1" si="8"/>
        <v>-0.175108464614188</v>
      </c>
      <c r="X49" s="27">
        <f t="shared" ca="1" si="11"/>
        <v>163.04384658693368</v>
      </c>
      <c r="Y49" s="7"/>
      <c r="Z49" s="28">
        <f t="shared" si="12"/>
        <v>163.14299999999997</v>
      </c>
      <c r="AA49" s="27">
        <f t="shared" si="9"/>
        <v>2.8473825015811087</v>
      </c>
      <c r="AB49" s="7"/>
      <c r="AC49" s="28">
        <f t="shared" ca="1" si="0"/>
        <v>-9.9153413066289886E-2</v>
      </c>
      <c r="AD49" s="27">
        <f t="shared" ca="1" si="10"/>
        <v>-3.3378784010125173E-2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13275</v>
      </c>
      <c r="D50" s="26">
        <v>15080</v>
      </c>
      <c r="E50" s="26">
        <v>13039</v>
      </c>
      <c r="F50" s="26">
        <v>11227</v>
      </c>
      <c r="G50" s="27"/>
      <c r="H50" s="7"/>
      <c r="I50" s="28">
        <f t="shared" si="1"/>
        <v>236</v>
      </c>
      <c r="J50" s="27">
        <f t="shared" si="1"/>
        <v>3853</v>
      </c>
      <c r="K50" s="7"/>
      <c r="L50" s="124">
        <f t="shared" si="2"/>
        <v>-7.5756537996947662E-2</v>
      </c>
      <c r="M50" s="27">
        <f t="shared" ca="1" si="3"/>
        <v>2.2394655211803876E-5</v>
      </c>
      <c r="N50" s="44"/>
      <c r="O50" s="44"/>
      <c r="P50" s="7"/>
      <c r="Q50" s="28">
        <f t="shared" ca="1" si="4"/>
        <v>254.56023383658587</v>
      </c>
      <c r="R50" s="27">
        <f t="shared" ca="1" si="5"/>
        <v>3826.5458262383181</v>
      </c>
      <c r="S50" s="7"/>
      <c r="T50" s="28">
        <f t="shared" ca="1" si="6"/>
        <v>-6.6299541168651471E-2</v>
      </c>
      <c r="U50" s="27">
        <f t="shared" ca="1" si="7"/>
        <v>1.0007537677948515</v>
      </c>
      <c r="V50" s="7"/>
      <c r="W50" s="28">
        <f t="shared" ca="1" si="8"/>
        <v>-8.0488837143430678E-2</v>
      </c>
      <c r="X50" s="27">
        <f t="shared" ca="1" si="11"/>
        <v>168.50444751809414</v>
      </c>
      <c r="Y50" s="7"/>
      <c r="Z50" s="28">
        <f t="shared" si="12"/>
        <v>168.68699999999998</v>
      </c>
      <c r="AA50" s="27">
        <f t="shared" si="9"/>
        <v>2.9441435553116744</v>
      </c>
      <c r="AB50" s="7"/>
      <c r="AC50" s="28">
        <f t="shared" ca="1" si="0"/>
        <v>-0.18255248190584439</v>
      </c>
      <c r="AD50" s="27">
        <f t="shared" ca="1" si="10"/>
        <v>5.8303618544556457E-2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13085</v>
      </c>
      <c r="D51" s="26">
        <v>15086</v>
      </c>
      <c r="E51" s="26">
        <v>13232</v>
      </c>
      <c r="F51" s="26">
        <v>11222</v>
      </c>
      <c r="G51" s="27"/>
      <c r="H51" s="7"/>
      <c r="I51" s="28">
        <f t="shared" si="1"/>
        <v>-147</v>
      </c>
      <c r="J51" s="27">
        <f t="shared" si="1"/>
        <v>3864</v>
      </c>
      <c r="K51" s="7"/>
      <c r="L51" s="124">
        <f t="shared" si="2"/>
        <v>2.3555346009575432E-2</v>
      </c>
      <c r="M51" s="27">
        <f t="shared" ca="1" si="3"/>
        <v>1.8693493327218362E-5</v>
      </c>
      <c r="N51" s="44"/>
      <c r="O51" s="44"/>
      <c r="P51" s="7"/>
      <c r="Q51" s="28">
        <f t="shared" ca="1" si="4"/>
        <v>-128.43976616341413</v>
      </c>
      <c r="R51" s="27">
        <f t="shared" ca="1" si="5"/>
        <v>3837.5458262383181</v>
      </c>
      <c r="S51" s="7"/>
      <c r="T51" s="28">
        <f t="shared" ca="1" si="6"/>
        <v>3.3451798170132649E-2</v>
      </c>
      <c r="U51" s="27">
        <f t="shared" ca="1" si="7"/>
        <v>1.0036305898546476</v>
      </c>
      <c r="V51" s="7"/>
      <c r="W51" s="28">
        <f t="shared" ca="1" si="8"/>
        <v>1.923174874257445E-2</v>
      </c>
      <c r="X51" s="27">
        <f t="shared" ca="1" si="11"/>
        <v>174.20052433388685</v>
      </c>
      <c r="Y51" s="7"/>
      <c r="Z51" s="28">
        <f t="shared" si="12"/>
        <v>174.37499999999997</v>
      </c>
      <c r="AA51" s="27">
        <f t="shared" si="9"/>
        <v>3.0434178831651115</v>
      </c>
      <c r="AB51" s="7"/>
      <c r="AC51" s="28">
        <f t="shared" ca="1" si="0"/>
        <v>-0.17447566611312482</v>
      </c>
      <c r="AD51" s="27">
        <f t="shared" ca="1" si="10"/>
        <v>-3.7448908231397127E-2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12894</v>
      </c>
      <c r="D52" s="26">
        <v>15068</v>
      </c>
      <c r="E52" s="26">
        <v>13420</v>
      </c>
      <c r="F52" s="26">
        <v>11240</v>
      </c>
      <c r="G52" s="27"/>
      <c r="H52" s="7"/>
      <c r="I52" s="28">
        <f t="shared" si="1"/>
        <v>-526</v>
      </c>
      <c r="J52" s="27">
        <f t="shared" si="1"/>
        <v>3828</v>
      </c>
      <c r="K52" s="7"/>
      <c r="L52" s="124">
        <f t="shared" si="2"/>
        <v>0.12185386658802803</v>
      </c>
      <c r="M52" s="27">
        <f t="shared" ca="1" si="3"/>
        <v>1.4207065323963896E-5</v>
      </c>
      <c r="N52" s="44"/>
      <c r="O52" s="44"/>
      <c r="P52" s="7"/>
      <c r="Q52" s="28">
        <f t="shared" ca="1" si="4"/>
        <v>-507.43976616341416</v>
      </c>
      <c r="R52" s="27">
        <f t="shared" ca="1" si="5"/>
        <v>3801.5458262383181</v>
      </c>
      <c r="S52" s="7"/>
      <c r="T52" s="28">
        <f t="shared" ca="1" si="6"/>
        <v>0.1321613480641253</v>
      </c>
      <c r="U52" s="27">
        <f t="shared" ca="1" si="7"/>
        <v>0.99421553584076916</v>
      </c>
      <c r="V52" s="7"/>
      <c r="W52" s="28">
        <f t="shared" ca="1" si="8"/>
        <v>0.11808464049717544</v>
      </c>
      <c r="X52" s="27">
        <f t="shared" ca="1" si="11"/>
        <v>179.87613106954893</v>
      </c>
      <c r="Y52" s="7"/>
      <c r="Z52" s="28">
        <f t="shared" si="12"/>
        <v>180.01799999999997</v>
      </c>
      <c r="AA52" s="27">
        <f t="shared" si="9"/>
        <v>3.1419068128551517</v>
      </c>
      <c r="AB52" s="7"/>
      <c r="AC52" s="28">
        <f t="shared" ca="1" si="0"/>
        <v>-0.14186893045103943</v>
      </c>
      <c r="AD52" s="27">
        <f t="shared" ca="1" si="10"/>
        <v>-5.3167863638464041E-2</v>
      </c>
      <c r="AE52" s="7">
        <v>117</v>
      </c>
    </row>
    <row r="53" spans="1:31" s="26" customFormat="1" x14ac:dyDescent="0.25">
      <c r="A53" s="26">
        <v>33</v>
      </c>
      <c r="B53" s="26">
        <v>632</v>
      </c>
      <c r="C53" s="26">
        <v>12708</v>
      </c>
      <c r="D53" s="26">
        <v>15038</v>
      </c>
      <c r="E53" s="26">
        <v>13607</v>
      </c>
      <c r="F53" s="26">
        <v>11274</v>
      </c>
      <c r="G53" s="27"/>
      <c r="H53" s="7"/>
      <c r="I53" s="28">
        <f t="shared" si="1"/>
        <v>-899</v>
      </c>
      <c r="J53" s="27">
        <f t="shared" si="1"/>
        <v>3764</v>
      </c>
      <c r="K53" s="7"/>
      <c r="L53" s="124">
        <f t="shared" si="2"/>
        <v>0.21973724195026842</v>
      </c>
      <c r="M53" s="27">
        <f t="shared" ca="1" si="3"/>
        <v>1.8137139851557702E-5</v>
      </c>
      <c r="N53" s="44"/>
      <c r="O53" s="44"/>
      <c r="P53" s="7"/>
      <c r="Q53" s="28">
        <f t="shared" ca="1" si="4"/>
        <v>-880.43976616341411</v>
      </c>
      <c r="R53" s="27">
        <f t="shared" ca="1" si="5"/>
        <v>3737.5458262383181</v>
      </c>
      <c r="S53" s="7"/>
      <c r="T53" s="28">
        <f t="shared" ca="1" si="6"/>
        <v>0.22930821379093069</v>
      </c>
      <c r="U53" s="27">
        <f t="shared" ca="1" si="7"/>
        <v>0.97747766203831876</v>
      </c>
      <c r="V53" s="7"/>
      <c r="W53" s="28">
        <f t="shared" ca="1" si="8"/>
        <v>0.21547846984418459</v>
      </c>
      <c r="X53" s="27">
        <f t="shared" ca="1" si="11"/>
        <v>185.53439345954655</v>
      </c>
      <c r="Y53" s="7"/>
      <c r="Z53" s="28">
        <f t="shared" si="12"/>
        <v>185.70599999999996</v>
      </c>
      <c r="AA53" s="27">
        <f t="shared" si="9"/>
        <v>3.2411811407085889</v>
      </c>
      <c r="AB53" s="7"/>
      <c r="AC53" s="28">
        <f t="shared" ca="1" si="0"/>
        <v>-0.17160654045341062</v>
      </c>
      <c r="AD53" s="27">
        <f t="shared" ca="1" si="10"/>
        <v>9.5633514980590917E-3</v>
      </c>
      <c r="AE53" s="7">
        <v>116</v>
      </c>
    </row>
    <row r="54" spans="1:31" s="26" customFormat="1" x14ac:dyDescent="0.25">
      <c r="A54" s="26">
        <v>34</v>
      </c>
      <c r="B54" s="26">
        <v>637</v>
      </c>
      <c r="C54" s="26">
        <v>12520</v>
      </c>
      <c r="D54" s="26">
        <v>14991</v>
      </c>
      <c r="E54" s="26">
        <v>13792</v>
      </c>
      <c r="F54" s="26">
        <v>11327</v>
      </c>
      <c r="G54" s="27"/>
      <c r="H54" s="7"/>
      <c r="I54" s="28">
        <f t="shared" si="1"/>
        <v>-1272</v>
      </c>
      <c r="J54" s="27">
        <f t="shared" si="1"/>
        <v>3664</v>
      </c>
      <c r="K54" s="7"/>
      <c r="L54" s="124">
        <f t="shared" si="2"/>
        <v>0.31620134210998585</v>
      </c>
      <c r="M54" s="27">
        <f t="shared" ca="1" si="3"/>
        <v>1.0211943644490057E-5</v>
      </c>
      <c r="N54" s="44"/>
      <c r="O54" s="44"/>
      <c r="P54" s="7"/>
      <c r="Q54" s="28">
        <f t="shared" ca="1" si="4"/>
        <v>-1253.4397661634141</v>
      </c>
      <c r="R54" s="27">
        <f t="shared" ca="1" si="5"/>
        <v>3637.5458262383181</v>
      </c>
      <c r="S54" s="7"/>
      <c r="T54" s="28">
        <f t="shared" ca="1" si="6"/>
        <v>0.32645507951773611</v>
      </c>
      <c r="U54" s="27">
        <f t="shared" ca="1" si="7"/>
        <v>0.95132473422198982</v>
      </c>
      <c r="V54" s="7"/>
      <c r="W54" s="28">
        <f t="shared" ca="1" si="8"/>
        <v>0.31300572892242856</v>
      </c>
      <c r="X54" s="27">
        <f t="shared" ca="1" si="11"/>
        <v>191.31503325911478</v>
      </c>
      <c r="Y54" s="7"/>
      <c r="Z54" s="28">
        <f t="shared" si="12"/>
        <v>191.43899999999996</v>
      </c>
      <c r="AA54" s="27">
        <f t="shared" si="9"/>
        <v>3.3412408667254239</v>
      </c>
      <c r="AB54" s="7"/>
      <c r="AC54" s="28">
        <f t="shared" ca="1" si="0"/>
        <v>-0.12396674088518012</v>
      </c>
      <c r="AD54" s="27">
        <f t="shared" ca="1" si="10"/>
        <v>1.4185373928711442E-2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12349</v>
      </c>
      <c r="D55" s="26">
        <v>14924</v>
      </c>
      <c r="E55" s="26">
        <v>13970</v>
      </c>
      <c r="F55" s="26">
        <v>11402</v>
      </c>
      <c r="G55" s="27"/>
      <c r="H55" s="7"/>
      <c r="I55" s="28">
        <f t="shared" si="1"/>
        <v>-1621</v>
      </c>
      <c r="J55" s="27">
        <f t="shared" si="1"/>
        <v>3522</v>
      </c>
      <c r="K55" s="7"/>
      <c r="L55" s="124">
        <f t="shared" si="2"/>
        <v>0.40777785610142187</v>
      </c>
      <c r="M55" s="27">
        <f t="shared" ca="1" si="3"/>
        <v>1.1159370715924449E-5</v>
      </c>
      <c r="N55" s="44"/>
      <c r="O55" s="44"/>
      <c r="P55" s="7"/>
      <c r="Q55" s="28">
        <f t="shared" ca="1" si="4"/>
        <v>-1602.4397661634141</v>
      </c>
      <c r="R55" s="27">
        <f t="shared" ca="1" si="5"/>
        <v>3495.5458262383181</v>
      </c>
      <c r="S55" s="7"/>
      <c r="T55" s="28">
        <f t="shared" ca="1" si="6"/>
        <v>0.41735120857579266</v>
      </c>
      <c r="U55" s="27">
        <f t="shared" ca="1" si="7"/>
        <v>0.91418757672280293</v>
      </c>
      <c r="V55" s="7"/>
      <c r="W55" s="28">
        <f t="shared" ca="1" si="8"/>
        <v>0.40443729167068199</v>
      </c>
      <c r="X55" s="27">
        <f t="shared" ca="1" si="11"/>
        <v>196.96738230722781</v>
      </c>
      <c r="Y55" s="7"/>
      <c r="Z55" s="28">
        <f t="shared" si="12"/>
        <v>197.06399999999996</v>
      </c>
      <c r="AA55" s="27">
        <f t="shared" si="9"/>
        <v>3.439415637150105</v>
      </c>
      <c r="AB55" s="7"/>
      <c r="AC55" s="28">
        <f t="shared" ca="1" si="0"/>
        <v>-9.6617692772156261E-2</v>
      </c>
      <c r="AD55" s="27">
        <f t="shared" ca="1" si="10"/>
        <v>-1.6746917732746169E-3</v>
      </c>
      <c r="AE55" s="7">
        <v>114</v>
      </c>
    </row>
    <row r="56" spans="1:31" s="26" customFormat="1" x14ac:dyDescent="0.25">
      <c r="A56" s="26">
        <v>36</v>
      </c>
      <c r="B56" s="26">
        <v>609</v>
      </c>
      <c r="C56" s="26">
        <v>12192</v>
      </c>
      <c r="D56" s="26">
        <v>14841</v>
      </c>
      <c r="E56" s="26">
        <v>14136</v>
      </c>
      <c r="F56" s="26">
        <v>11487</v>
      </c>
      <c r="G56" s="27"/>
      <c r="H56" s="7"/>
      <c r="I56" s="28">
        <f t="shared" si="1"/>
        <v>-1944</v>
      </c>
      <c r="J56" s="27">
        <f t="shared" si="1"/>
        <v>3354</v>
      </c>
      <c r="K56" s="7"/>
      <c r="L56" s="124">
        <f t="shared" si="2"/>
        <v>0.49323748079137975</v>
      </c>
      <c r="M56" s="27">
        <f t="shared" ca="1" si="3"/>
        <v>1.6358561323242267E-5</v>
      </c>
      <c r="N56" s="44"/>
      <c r="O56" s="44"/>
      <c r="P56" s="7"/>
      <c r="Q56" s="28">
        <f t="shared" ca="1" si="4"/>
        <v>-1925.4397661634141</v>
      </c>
      <c r="R56" s="27">
        <f t="shared" ca="1" si="5"/>
        <v>3327.5458262383181</v>
      </c>
      <c r="S56" s="7"/>
      <c r="T56" s="28">
        <f t="shared" ca="1" si="6"/>
        <v>0.50147570624270454</v>
      </c>
      <c r="U56" s="27">
        <f t="shared" ca="1" si="7"/>
        <v>0.87025065799137047</v>
      </c>
      <c r="V56" s="7"/>
      <c r="W56" s="28">
        <f t="shared" ca="1" si="8"/>
        <v>0.48919290895702666</v>
      </c>
      <c r="X56" s="27">
        <f t="shared" ca="1" si="11"/>
        <v>202.44433898627994</v>
      </c>
      <c r="Y56" s="7"/>
      <c r="Z56" s="28">
        <f t="shared" si="12"/>
        <v>202.54499999999996</v>
      </c>
      <c r="AA56" s="27">
        <f t="shared" si="9"/>
        <v>3.5350771334519138</v>
      </c>
      <c r="AB56" s="7"/>
      <c r="AC56" s="28">
        <f t="shared" ca="1" si="0"/>
        <v>-0.10066101372001413</v>
      </c>
      <c r="AD56" s="27">
        <f t="shared" ca="1" si="10"/>
        <v>7.0997928374879393E-2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12034</v>
      </c>
      <c r="D57" s="26">
        <v>14744</v>
      </c>
      <c r="E57" s="26">
        <v>14286</v>
      </c>
      <c r="F57" s="26">
        <v>11587</v>
      </c>
      <c r="G57" s="27"/>
      <c r="H57" s="7"/>
      <c r="I57" s="28">
        <f t="shared" si="1"/>
        <v>-2252</v>
      </c>
      <c r="J57" s="27">
        <f t="shared" si="1"/>
        <v>3157</v>
      </c>
      <c r="K57" s="7"/>
      <c r="L57" s="124">
        <f t="shared" si="2"/>
        <v>0.57405592762469027</v>
      </c>
      <c r="M57" s="27">
        <f t="shared" ca="1" si="3"/>
        <v>1.526479776836737E-5</v>
      </c>
      <c r="N57" s="44"/>
      <c r="O57" s="44"/>
      <c r="P57" s="7"/>
      <c r="Q57" s="28">
        <f t="shared" ca="1" si="4"/>
        <v>-2233.4397661634143</v>
      </c>
      <c r="R57" s="27">
        <f t="shared" ca="1" si="5"/>
        <v>3130.5458262383181</v>
      </c>
      <c r="S57" s="7"/>
      <c r="T57" s="28">
        <f t="shared" ca="1" si="6"/>
        <v>0.58169349349164856</v>
      </c>
      <c r="U57" s="27">
        <f t="shared" ca="1" si="7"/>
        <v>0.81872939019320268</v>
      </c>
      <c r="V57" s="7"/>
      <c r="W57" s="28">
        <f t="shared" ca="1" si="8"/>
        <v>0.57014890858604106</v>
      </c>
      <c r="X57" s="27">
        <f t="shared" ca="1" si="11"/>
        <v>207.95542888069053</v>
      </c>
      <c r="Y57" s="7"/>
      <c r="Z57" s="28">
        <f t="shared" si="12"/>
        <v>208.01699999999997</v>
      </c>
      <c r="AA57" s="27">
        <f t="shared" si="9"/>
        <v>3.6305815501210437</v>
      </c>
      <c r="AB57" s="7"/>
      <c r="AC57" s="28">
        <f t="shared" ca="1" si="0"/>
        <v>-6.1571119309434152E-2</v>
      </c>
      <c r="AD57" s="27">
        <f t="shared" ca="1" si="10"/>
        <v>0.11284241924383309</v>
      </c>
      <c r="AE57" s="7">
        <v>112</v>
      </c>
    </row>
    <row r="58" spans="1:31" s="26" customFormat="1" x14ac:dyDescent="0.25">
      <c r="A58" s="26">
        <v>38</v>
      </c>
      <c r="B58" s="26">
        <v>626</v>
      </c>
      <c r="C58" s="26">
        <v>11878</v>
      </c>
      <c r="D58" s="26">
        <v>14615</v>
      </c>
      <c r="E58" s="26">
        <v>14426</v>
      </c>
      <c r="F58" s="26">
        <v>11699</v>
      </c>
      <c r="G58" s="27"/>
      <c r="H58" s="7"/>
      <c r="I58" s="28">
        <f t="shared" si="1"/>
        <v>-2548</v>
      </c>
      <c r="J58" s="27">
        <f t="shared" si="1"/>
        <v>2916</v>
      </c>
      <c r="K58" s="7"/>
      <c r="L58" s="124">
        <f t="shared" si="2"/>
        <v>0.65179068098076798</v>
      </c>
      <c r="M58" s="27">
        <f t="shared" ca="1" si="3"/>
        <v>1.3310633996575162E-5</v>
      </c>
      <c r="N58" s="44"/>
      <c r="O58" s="44"/>
      <c r="P58" s="7"/>
      <c r="Q58" s="28">
        <f t="shared" ca="1" si="4"/>
        <v>-2529.4397661634143</v>
      </c>
      <c r="R58" s="27">
        <f t="shared" ca="1" si="5"/>
        <v>2889.5458262383181</v>
      </c>
      <c r="S58" s="7"/>
      <c r="T58" s="28">
        <f t="shared" ca="1" si="6"/>
        <v>0.65878591240621798</v>
      </c>
      <c r="U58" s="27">
        <f t="shared" ca="1" si="7"/>
        <v>0.7557008341558501</v>
      </c>
      <c r="V58" s="7"/>
      <c r="W58" s="28">
        <f t="shared" ca="1" si="8"/>
        <v>0.64814230682279361</v>
      </c>
      <c r="X58" s="27">
        <f t="shared" ca="1" si="11"/>
        <v>213.72146427163955</v>
      </c>
      <c r="Y58" s="7"/>
      <c r="Z58" s="28">
        <f t="shared" si="12"/>
        <v>213.65099999999995</v>
      </c>
      <c r="AA58" s="27">
        <f t="shared" si="9"/>
        <v>3.7289134001784041</v>
      </c>
      <c r="AB58" s="7"/>
      <c r="AC58" s="28">
        <f t="shared" ca="1" si="0"/>
        <v>7.046427163959379E-2</v>
      </c>
      <c r="AD58" s="27">
        <f t="shared" ca="1" si="10"/>
        <v>-6.0689820349836054E-2</v>
      </c>
      <c r="AE58" s="7">
        <v>111</v>
      </c>
    </row>
    <row r="59" spans="1:31" s="26" customFormat="1" x14ac:dyDescent="0.25">
      <c r="A59" s="26">
        <v>39</v>
      </c>
      <c r="B59" s="26">
        <v>629</v>
      </c>
      <c r="C59" s="26">
        <v>11749</v>
      </c>
      <c r="D59" s="26">
        <v>14494</v>
      </c>
      <c r="E59" s="26">
        <v>14566</v>
      </c>
      <c r="F59" s="26">
        <v>11834</v>
      </c>
      <c r="G59" s="27"/>
      <c r="H59" s="7"/>
      <c r="I59" s="28">
        <f t="shared" si="1"/>
        <v>-2817</v>
      </c>
      <c r="J59" s="27">
        <f t="shared" si="1"/>
        <v>2660</v>
      </c>
      <c r="K59" s="7"/>
      <c r="L59" s="124">
        <f t="shared" si="2"/>
        <v>0.7235516043454715</v>
      </c>
      <c r="M59" s="27">
        <f t="shared" ca="1" si="3"/>
        <v>1.9299226200365072E-5</v>
      </c>
      <c r="N59" s="44"/>
      <c r="O59" s="44"/>
      <c r="P59" s="7"/>
      <c r="Q59" s="28">
        <f t="shared" ca="1" si="4"/>
        <v>-2798.4397661634143</v>
      </c>
      <c r="R59" s="27">
        <f t="shared" ca="1" si="5"/>
        <v>2633.5458262383181</v>
      </c>
      <c r="S59" s="7"/>
      <c r="T59" s="28">
        <f t="shared" ca="1" si="6"/>
        <v>0.72884625256844493</v>
      </c>
      <c r="U59" s="27">
        <f t="shared" ca="1" si="7"/>
        <v>0.68874933894604828</v>
      </c>
      <c r="V59" s="7"/>
      <c r="W59" s="28">
        <f t="shared" ca="1" si="8"/>
        <v>0.71915851588740864</v>
      </c>
      <c r="X59" s="27">
        <f t="shared" ca="1" si="11"/>
        <v>219.34007672489133</v>
      </c>
      <c r="Y59" s="7"/>
      <c r="Z59" s="28">
        <f t="shared" si="12"/>
        <v>219.31199999999995</v>
      </c>
      <c r="AA59" s="27">
        <f t="shared" si="9"/>
        <v>3.8277164891338034</v>
      </c>
      <c r="AB59" s="7"/>
      <c r="AC59" s="28">
        <f t="shared" ca="1" si="0"/>
        <v>2.807672489137758E-2</v>
      </c>
      <c r="AD59" s="27">
        <f t="shared" ca="1" si="10"/>
        <v>4.2468864193835998E-2</v>
      </c>
      <c r="AE59" s="7">
        <v>110</v>
      </c>
    </row>
    <row r="60" spans="1:31" s="26" customFormat="1" x14ac:dyDescent="0.25">
      <c r="A60" s="26">
        <v>40</v>
      </c>
      <c r="B60" s="26">
        <v>622</v>
      </c>
      <c r="C60" s="26">
        <v>11627</v>
      </c>
      <c r="D60" s="26">
        <v>14356</v>
      </c>
      <c r="E60" s="26">
        <v>14685</v>
      </c>
      <c r="F60" s="26">
        <v>11977</v>
      </c>
      <c r="G60" s="27"/>
      <c r="H60" s="7"/>
      <c r="I60" s="28">
        <f t="shared" si="1"/>
        <v>-3058</v>
      </c>
      <c r="J60" s="27">
        <f t="shared" si="1"/>
        <v>2379</v>
      </c>
      <c r="K60" s="7"/>
      <c r="L60" s="124">
        <f t="shared" si="2"/>
        <v>0.78757321085324095</v>
      </c>
      <c r="M60" s="27">
        <f t="shared" ca="1" si="3"/>
        <v>2.1151580755644168E-5</v>
      </c>
      <c r="N60" s="44"/>
      <c r="O60" s="44"/>
      <c r="P60" s="7"/>
      <c r="Q60" s="28">
        <f t="shared" ca="1" si="4"/>
        <v>-3039.4397661634143</v>
      </c>
      <c r="R60" s="27">
        <f t="shared" ca="1" si="5"/>
        <v>2352.5458262383181</v>
      </c>
      <c r="S60" s="7"/>
      <c r="T60" s="28">
        <f t="shared" ca="1" si="6"/>
        <v>0.79161406661713152</v>
      </c>
      <c r="U60" s="27">
        <f t="shared" ca="1" si="7"/>
        <v>0.61525961178216426</v>
      </c>
      <c r="V60" s="7"/>
      <c r="W60" s="28">
        <f t="shared" ca="1" si="8"/>
        <v>0.78297412607954475</v>
      </c>
      <c r="X60" s="27">
        <f t="shared" ca="1" si="11"/>
        <v>224.94254965439791</v>
      </c>
      <c r="Y60" s="7"/>
      <c r="Z60" s="28">
        <f t="shared" si="12"/>
        <v>224.90999999999997</v>
      </c>
      <c r="AA60" s="27">
        <f t="shared" si="9"/>
        <v>3.9254200206604462</v>
      </c>
      <c r="AB60" s="7"/>
      <c r="AC60" s="28">
        <f t="shared" ca="1" si="0"/>
        <v>3.2549654397939776E-2</v>
      </c>
      <c r="AD60" s="27">
        <f t="shared" ca="1" si="10"/>
        <v>7.3575432535619711E-2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11519</v>
      </c>
      <c r="D61" s="26">
        <v>14199</v>
      </c>
      <c r="E61" s="26">
        <v>14793</v>
      </c>
      <c r="F61" s="26">
        <v>12134</v>
      </c>
      <c r="G61" s="27"/>
      <c r="H61" s="7"/>
      <c r="I61" s="28">
        <f t="shared" si="1"/>
        <v>-3274</v>
      </c>
      <c r="J61" s="27">
        <f t="shared" si="1"/>
        <v>2065</v>
      </c>
      <c r="K61" s="7"/>
      <c r="L61" s="124">
        <f t="shared" si="2"/>
        <v>0.84475501869482905</v>
      </c>
      <c r="M61" s="27">
        <f t="shared" ca="1" si="3"/>
        <v>1.8964367527752193E-5</v>
      </c>
      <c r="N61" s="44"/>
      <c r="O61" s="44"/>
      <c r="P61" s="7"/>
      <c r="Q61" s="28">
        <f t="shared" ca="1" si="4"/>
        <v>-3255.4397661634143</v>
      </c>
      <c r="R61" s="27">
        <f t="shared" ca="1" si="5"/>
        <v>2038.5458262383181</v>
      </c>
      <c r="S61" s="7"/>
      <c r="T61" s="28">
        <f t="shared" ca="1" si="6"/>
        <v>0.84787069663587145</v>
      </c>
      <c r="U61" s="27">
        <f t="shared" ca="1" si="7"/>
        <v>0.53313941843889168</v>
      </c>
      <c r="V61" s="7"/>
      <c r="W61" s="28">
        <f t="shared" ca="1" si="8"/>
        <v>0.84040020899430801</v>
      </c>
      <c r="X61" s="27">
        <f t="shared" ca="1" si="11"/>
        <v>230.71221411244119</v>
      </c>
      <c r="Y61" s="7"/>
      <c r="Z61" s="28">
        <f t="shared" si="12"/>
        <v>230.57999999999996</v>
      </c>
      <c r="AA61" s="27">
        <f t="shared" si="9"/>
        <v>4.0243801892485243</v>
      </c>
      <c r="AB61" s="7"/>
      <c r="AC61" s="28">
        <f t="shared" ca="1" si="0"/>
        <v>0.1322141124412326</v>
      </c>
      <c r="AD61" s="27">
        <f t="shared" ca="1" si="10"/>
        <v>6.4752525521214466E-3</v>
      </c>
      <c r="AE61" s="7">
        <v>108</v>
      </c>
    </row>
    <row r="62" spans="1:31" s="26" customFormat="1" x14ac:dyDescent="0.25">
      <c r="A62" s="26">
        <v>42</v>
      </c>
      <c r="B62" s="26">
        <v>642</v>
      </c>
      <c r="C62" s="26">
        <v>11424</v>
      </c>
      <c r="D62" s="26">
        <v>14029</v>
      </c>
      <c r="E62" s="26">
        <v>14882</v>
      </c>
      <c r="F62" s="26">
        <v>12301</v>
      </c>
      <c r="G62" s="27"/>
      <c r="H62" s="7"/>
      <c r="I62" s="28">
        <f t="shared" si="1"/>
        <v>-3458</v>
      </c>
      <c r="J62" s="27">
        <f t="shared" si="1"/>
        <v>1728</v>
      </c>
      <c r="K62" s="7"/>
      <c r="L62" s="124">
        <f t="shared" si="2"/>
        <v>0.89451570881456799</v>
      </c>
      <c r="M62" s="27">
        <f t="shared" ca="1" si="3"/>
        <v>2.4396907738138066E-5</v>
      </c>
      <c r="N62" s="44"/>
      <c r="O62" s="44"/>
      <c r="P62" s="7"/>
      <c r="Q62" s="28">
        <f t="shared" ca="1" si="4"/>
        <v>-3439.4397661634143</v>
      </c>
      <c r="R62" s="27">
        <f t="shared" ca="1" si="5"/>
        <v>1701.5458262383181</v>
      </c>
      <c r="S62" s="7"/>
      <c r="T62" s="28">
        <f t="shared" ca="1" si="6"/>
        <v>0.89579301109627951</v>
      </c>
      <c r="U62" s="27">
        <f t="shared" ca="1" si="7"/>
        <v>0.4450040516978635</v>
      </c>
      <c r="V62" s="7"/>
      <c r="W62" s="28">
        <f t="shared" ca="1" si="8"/>
        <v>0.88957638621545199</v>
      </c>
      <c r="X62" s="27">
        <f t="shared" ca="1" si="11"/>
        <v>236.52657421456331</v>
      </c>
      <c r="Y62" s="7"/>
      <c r="Z62" s="28">
        <f t="shared" si="12"/>
        <v>236.35799999999995</v>
      </c>
      <c r="AA62" s="27">
        <f t="shared" si="9"/>
        <v>4.1252253134287562</v>
      </c>
      <c r="AB62" s="7"/>
      <c r="AC62" s="28">
        <f t="shared" ca="1" si="0"/>
        <v>0.16857421456336397</v>
      </c>
      <c r="AD62" s="27">
        <f t="shared" ca="1" si="10"/>
        <v>3.8035354581552383E-2</v>
      </c>
      <c r="AE62" s="7">
        <v>107</v>
      </c>
    </row>
    <row r="63" spans="1:31" s="26" customFormat="1" x14ac:dyDescent="0.25">
      <c r="A63" s="26">
        <v>43</v>
      </c>
      <c r="B63" s="26">
        <v>627</v>
      </c>
      <c r="C63" s="26">
        <v>11348</v>
      </c>
      <c r="D63" s="26">
        <v>13857</v>
      </c>
      <c r="E63" s="26">
        <v>14958</v>
      </c>
      <c r="F63" s="26">
        <v>12472</v>
      </c>
      <c r="G63" s="27"/>
      <c r="H63" s="7"/>
      <c r="I63" s="28">
        <f t="shared" si="1"/>
        <v>-3610</v>
      </c>
      <c r="J63" s="27">
        <f t="shared" si="1"/>
        <v>1385</v>
      </c>
      <c r="K63" s="7"/>
      <c r="L63" s="124">
        <f t="shared" si="2"/>
        <v>0.93434046328421572</v>
      </c>
      <c r="M63" s="27">
        <f t="shared" ca="1" si="3"/>
        <v>1.521635006101972E-5</v>
      </c>
      <c r="N63" s="44"/>
      <c r="O63" s="44"/>
      <c r="P63" s="7"/>
      <c r="Q63" s="28">
        <f t="shared" ca="1" si="4"/>
        <v>-3591.4397661634143</v>
      </c>
      <c r="R63" s="27">
        <f t="shared" ca="1" si="5"/>
        <v>1358.5458262383181</v>
      </c>
      <c r="S63" s="7"/>
      <c r="T63" s="28">
        <f t="shared" ca="1" si="6"/>
        <v>0.93538100999835572</v>
      </c>
      <c r="U63" s="27">
        <f t="shared" ca="1" si="7"/>
        <v>0.35529950928785559</v>
      </c>
      <c r="V63" s="7"/>
      <c r="W63" s="28">
        <f t="shared" ca="1" si="8"/>
        <v>0.93043964925878209</v>
      </c>
      <c r="X63" s="27">
        <f t="shared" ca="1" si="11"/>
        <v>242.20279202958056</v>
      </c>
      <c r="Y63" s="7"/>
      <c r="Z63" s="28">
        <f t="shared" si="12"/>
        <v>242.00099999999995</v>
      </c>
      <c r="AA63" s="27">
        <f t="shared" si="9"/>
        <v>4.2237142431187964</v>
      </c>
      <c r="AB63" s="7"/>
      <c r="AC63" s="28">
        <f t="shared" ca="1" si="0"/>
        <v>0.20179202958061637</v>
      </c>
      <c r="AD63" s="27">
        <f t="shared" ca="1" si="10"/>
        <v>-3.8523144601469994E-3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11294</v>
      </c>
      <c r="D64" s="26">
        <v>13684</v>
      </c>
      <c r="E64" s="26">
        <v>15014</v>
      </c>
      <c r="F64" s="26">
        <v>12649</v>
      </c>
      <c r="G64" s="27"/>
      <c r="H64" s="7"/>
      <c r="I64" s="28">
        <f t="shared" si="1"/>
        <v>-3720</v>
      </c>
      <c r="J64" s="27">
        <f t="shared" si="1"/>
        <v>1035</v>
      </c>
      <c r="K64" s="7"/>
      <c r="L64" s="124">
        <f t="shared" si="2"/>
        <v>0.96477178437185884</v>
      </c>
      <c r="M64" s="27">
        <f t="shared" ca="1" si="3"/>
        <v>1.92090674282924E-5</v>
      </c>
      <c r="N64" s="44"/>
      <c r="O64" s="44"/>
      <c r="P64" s="7"/>
      <c r="Q64" s="28">
        <f t="shared" ca="1" si="4"/>
        <v>-3701.4397661634143</v>
      </c>
      <c r="R64" s="27">
        <f t="shared" ca="1" si="5"/>
        <v>1008.5458262383181</v>
      </c>
      <c r="S64" s="7"/>
      <c r="T64" s="28">
        <f t="shared" ca="1" si="6"/>
        <v>0.96403021973012137</v>
      </c>
      <c r="U64" s="27">
        <f t="shared" ca="1" si="7"/>
        <v>0.26376426193070462</v>
      </c>
      <c r="V64" s="7"/>
      <c r="W64" s="28">
        <f t="shared" ca="1" si="8"/>
        <v>0.96038896935998663</v>
      </c>
      <c r="X64" s="27">
        <f t="shared" ca="1" si="11"/>
        <v>247.7455051208151</v>
      </c>
      <c r="Y64" s="7"/>
      <c r="Z64" s="28">
        <f t="shared" si="12"/>
        <v>247.57199999999995</v>
      </c>
      <c r="AA64" s="27">
        <f t="shared" si="9"/>
        <v>4.3209465357474004</v>
      </c>
      <c r="AB64" s="7"/>
      <c r="AC64" s="28">
        <f t="shared" ca="1" si="0"/>
        <v>0.17350512081515035</v>
      </c>
      <c r="AD64" s="27">
        <f t="shared" ca="1" si="10"/>
        <v>7.3618023551944134E-2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11254</v>
      </c>
      <c r="D65" s="26">
        <v>13507</v>
      </c>
      <c r="E65" s="26">
        <v>15050</v>
      </c>
      <c r="F65" s="26">
        <v>12827</v>
      </c>
      <c r="G65" s="27"/>
      <c r="H65" s="7"/>
      <c r="I65" s="28">
        <f t="shared" si="1"/>
        <v>-3796</v>
      </c>
      <c r="J65" s="27">
        <f t="shared" si="1"/>
        <v>680</v>
      </c>
      <c r="K65" s="7"/>
      <c r="L65" s="124">
        <f t="shared" si="2"/>
        <v>0.98567882506446303</v>
      </c>
      <c r="M65" s="27">
        <f t="shared" ca="1" si="3"/>
        <v>1.7456546280125234E-5</v>
      </c>
      <c r="N65" s="44"/>
      <c r="O65" s="44"/>
      <c r="P65" s="7"/>
      <c r="Q65" s="28">
        <f t="shared" ca="1" si="4"/>
        <v>-3777.4397661634143</v>
      </c>
      <c r="R65" s="27">
        <f t="shared" ca="1" si="5"/>
        <v>653.54582623831811</v>
      </c>
      <c r="S65" s="7"/>
      <c r="T65" s="28">
        <f t="shared" ca="1" si="6"/>
        <v>0.98382421918115948</v>
      </c>
      <c r="U65" s="27">
        <f t="shared" ca="1" si="7"/>
        <v>0.17092136818273726</v>
      </c>
      <c r="V65" s="7"/>
      <c r="W65" s="28">
        <f t="shared" ca="1" si="8"/>
        <v>0.98150072187280712</v>
      </c>
      <c r="X65" s="27">
        <f t="shared" ca="1" si="11"/>
        <v>253.22415788447074</v>
      </c>
      <c r="Y65" s="7"/>
      <c r="Z65" s="28">
        <f t="shared" si="12"/>
        <v>253.00799999999995</v>
      </c>
      <c r="AA65" s="27">
        <f t="shared" si="9"/>
        <v>4.4158226338858118</v>
      </c>
      <c r="AB65" s="7"/>
      <c r="AC65" s="28">
        <f t="shared" ca="1" si="0"/>
        <v>0.21615788447078899</v>
      </c>
      <c r="AD65" s="27">
        <f t="shared" ca="1" si="10"/>
        <v>2.5904506215027823E-2</v>
      </c>
      <c r="AE65" s="7">
        <v>104</v>
      </c>
    </row>
    <row r="66" spans="1:31" s="26" customFormat="1" x14ac:dyDescent="0.25">
      <c r="A66" s="26">
        <v>46</v>
      </c>
      <c r="B66" s="26">
        <v>625</v>
      </c>
      <c r="C66" s="26">
        <v>11236</v>
      </c>
      <c r="D66" s="26">
        <v>13329</v>
      </c>
      <c r="E66" s="26">
        <v>15081</v>
      </c>
      <c r="F66" s="26">
        <v>13014</v>
      </c>
      <c r="G66" s="27"/>
      <c r="H66" s="7"/>
      <c r="I66" s="28">
        <f t="shared" si="1"/>
        <v>-3845</v>
      </c>
      <c r="J66" s="27">
        <f t="shared" si="1"/>
        <v>315</v>
      </c>
      <c r="K66" s="7"/>
      <c r="L66" s="124">
        <f t="shared" si="2"/>
        <v>0.99797406270649314</v>
      </c>
      <c r="M66" s="27">
        <f t="shared" ca="1" si="3"/>
        <v>5.5569076078884616E-6</v>
      </c>
      <c r="N66" s="44"/>
      <c r="O66" s="44"/>
      <c r="P66" s="7"/>
      <c r="Q66" s="28">
        <f t="shared" ca="1" si="4"/>
        <v>-3826.4397661634143</v>
      </c>
      <c r="R66" s="27">
        <f t="shared" ca="1" si="5"/>
        <v>288.54582623831811</v>
      </c>
      <c r="S66" s="7"/>
      <c r="T66" s="28">
        <f t="shared" ca="1" si="6"/>
        <v>0.996586139879855</v>
      </c>
      <c r="U66" s="27">
        <f t="shared" ca="1" si="7"/>
        <v>7.5463181653136979E-2</v>
      </c>
      <c r="V66" s="7"/>
      <c r="W66" s="28">
        <f t="shared" ca="1" si="8"/>
        <v>0.99561675330637434</v>
      </c>
      <c r="X66" s="27">
        <f t="shared" ca="1" si="11"/>
        <v>258.76827727438263</v>
      </c>
      <c r="Y66" s="7"/>
      <c r="Z66" s="28">
        <f t="shared" si="12"/>
        <v>258.63299999999992</v>
      </c>
      <c r="AA66" s="27">
        <f t="shared" si="9"/>
        <v>4.5139974043104925</v>
      </c>
      <c r="AB66" s="7"/>
      <c r="AC66" s="28">
        <f t="shared" ca="1" si="0"/>
        <v>0.13527727438270176</v>
      </c>
      <c r="AD66" s="27">
        <f t="shared" ca="1" si="10"/>
        <v>5.7497588284604717E-2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11224</v>
      </c>
      <c r="D67" s="26">
        <v>13131</v>
      </c>
      <c r="E67" s="26">
        <v>15069</v>
      </c>
      <c r="F67" s="26">
        <v>13199</v>
      </c>
      <c r="G67" s="27"/>
      <c r="H67" s="7"/>
      <c r="I67" s="28">
        <f t="shared" si="1"/>
        <v>-3845</v>
      </c>
      <c r="J67" s="27">
        <f t="shared" si="1"/>
        <v>-68</v>
      </c>
      <c r="K67" s="7"/>
      <c r="L67" s="124">
        <f t="shared" si="2"/>
        <v>1.0006191487026581</v>
      </c>
      <c r="M67" s="27">
        <f t="shared" ca="1" si="3"/>
        <v>1.283682351818154E-5</v>
      </c>
      <c r="N67" s="44"/>
      <c r="O67" s="44"/>
      <c r="P67" s="7"/>
      <c r="Q67" s="28">
        <f t="shared" ca="1" si="4"/>
        <v>-3826.4397661634143</v>
      </c>
      <c r="R67" s="27">
        <f t="shared" ca="1" si="5"/>
        <v>-94.454173761681872</v>
      </c>
      <c r="S67" s="7"/>
      <c r="T67" s="28">
        <f t="shared" ca="1" si="6"/>
        <v>0.996586139879855</v>
      </c>
      <c r="U67" s="27">
        <f t="shared" ca="1" si="7"/>
        <v>-2.4702531883402476E-2</v>
      </c>
      <c r="V67" s="7"/>
      <c r="W67" s="28">
        <f t="shared" ca="1" si="8"/>
        <v>0.99703629739145616</v>
      </c>
      <c r="X67" s="27">
        <f t="shared" ca="1" si="11"/>
        <v>264.52201432758409</v>
      </c>
      <c r="Y67" s="7"/>
      <c r="Z67" s="28">
        <f t="shared" si="12"/>
        <v>264.3479999999999</v>
      </c>
      <c r="AA67" s="27">
        <f t="shared" si="9"/>
        <v>4.6137429710619688</v>
      </c>
      <c r="AB67" s="7"/>
      <c r="AC67" s="28">
        <f t="shared" ca="1" si="0"/>
        <v>0.17401432758418878</v>
      </c>
      <c r="AD67" s="27">
        <f t="shared" ca="1" si="10"/>
        <v>-9.6502340480810744E-3</v>
      </c>
      <c r="AE67" s="7">
        <v>102</v>
      </c>
    </row>
    <row r="68" spans="1:31" s="26" customFormat="1" x14ac:dyDescent="0.25">
      <c r="A68" s="26">
        <v>48</v>
      </c>
      <c r="B68" s="26">
        <v>626</v>
      </c>
      <c r="C68" s="26">
        <v>11247</v>
      </c>
      <c r="D68" s="26">
        <v>12945</v>
      </c>
      <c r="E68" s="26">
        <v>15062</v>
      </c>
      <c r="F68" s="26">
        <v>13387</v>
      </c>
      <c r="G68" s="27"/>
      <c r="H68" s="7"/>
      <c r="I68" s="28">
        <f t="shared" si="1"/>
        <v>-3815</v>
      </c>
      <c r="J68" s="27">
        <f t="shared" si="1"/>
        <v>-442</v>
      </c>
      <c r="K68" s="7"/>
      <c r="L68" s="124">
        <f t="shared" si="2"/>
        <v>0.99348627624005814</v>
      </c>
      <c r="M68" s="27">
        <f t="shared" ca="1" si="3"/>
        <v>8.2828703786293597E-6</v>
      </c>
      <c r="N68" s="44"/>
      <c r="O68" s="44"/>
      <c r="P68" s="7"/>
      <c r="Q68" s="28">
        <f t="shared" ca="1" si="4"/>
        <v>-3796.4397661634143</v>
      </c>
      <c r="R68" s="27">
        <f t="shared" ca="1" si="5"/>
        <v>-468.45417376168189</v>
      </c>
      <c r="S68" s="7"/>
      <c r="T68" s="28">
        <f t="shared" ca="1" si="6"/>
        <v>0.98877271904391895</v>
      </c>
      <c r="U68" s="27">
        <f t="shared" ca="1" si="7"/>
        <v>-0.12251448191647235</v>
      </c>
      <c r="V68" s="7"/>
      <c r="W68" s="28">
        <f t="shared" ca="1" si="8"/>
        <v>0.99060827860652378</v>
      </c>
      <c r="X68" s="27">
        <f t="shared" ca="1" si="11"/>
        <v>270.15305910319535</v>
      </c>
      <c r="Y68" s="7"/>
      <c r="Z68" s="28">
        <f t="shared" si="12"/>
        <v>269.98199999999991</v>
      </c>
      <c r="AA68" s="27">
        <f t="shared" si="9"/>
        <v>4.7120748211193293</v>
      </c>
      <c r="AB68" s="7"/>
      <c r="AC68" s="28">
        <f t="shared" ca="1" si="0"/>
        <v>0.17105910319543227</v>
      </c>
      <c r="AD68" s="27">
        <f t="shared" ca="1" si="10"/>
        <v>-2.6418175142453038E-3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11275</v>
      </c>
      <c r="D69" s="26">
        <v>12761</v>
      </c>
      <c r="E69" s="26">
        <v>15023</v>
      </c>
      <c r="F69" s="26">
        <v>13572</v>
      </c>
      <c r="G69" s="27"/>
      <c r="H69" s="7"/>
      <c r="I69" s="28">
        <f t="shared" si="1"/>
        <v>-3748</v>
      </c>
      <c r="J69" s="27">
        <f t="shared" si="1"/>
        <v>-811</v>
      </c>
      <c r="K69" s="7"/>
      <c r="L69" s="124">
        <f t="shared" si="2"/>
        <v>0.97661387249270903</v>
      </c>
      <c r="M69" s="27">
        <f t="shared" ca="1" si="3"/>
        <v>4.3666982134399661E-6</v>
      </c>
      <c r="N69" s="44"/>
      <c r="O69" s="44"/>
      <c r="P69" s="7"/>
      <c r="Q69" s="28">
        <f t="shared" ca="1" si="4"/>
        <v>-3729.4397661634143</v>
      </c>
      <c r="R69" s="27">
        <f t="shared" ca="1" si="5"/>
        <v>-837.45417376168189</v>
      </c>
      <c r="S69" s="7"/>
      <c r="T69" s="28">
        <f t="shared" ca="1" si="6"/>
        <v>0.97132274584366174</v>
      </c>
      <c r="U69" s="27">
        <f t="shared" ca="1" si="7"/>
        <v>-0.21901878555872578</v>
      </c>
      <c r="V69" s="7"/>
      <c r="W69" s="28">
        <f t="shared" ca="1" si="8"/>
        <v>0.97452420787525484</v>
      </c>
      <c r="X69" s="27">
        <f t="shared" ca="1" si="11"/>
        <v>275.76918623774191</v>
      </c>
      <c r="Y69" s="7"/>
      <c r="Z69" s="28">
        <f t="shared" si="12"/>
        <v>275.65199999999993</v>
      </c>
      <c r="AA69" s="27">
        <f t="shared" si="9"/>
        <v>4.8110349897074078</v>
      </c>
      <c r="AB69" s="7"/>
      <c r="AC69" s="28">
        <f t="shared" ca="1" si="0"/>
        <v>0.11718623774197567</v>
      </c>
      <c r="AD69" s="27">
        <f t="shared" ca="1" si="10"/>
        <v>1.3423310937241695E-2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11323</v>
      </c>
      <c r="D70" s="26">
        <v>12575</v>
      </c>
      <c r="E70" s="26">
        <v>14969</v>
      </c>
      <c r="F70" s="26">
        <v>13752</v>
      </c>
      <c r="G70" s="27"/>
      <c r="H70" s="7"/>
      <c r="I70" s="28">
        <f t="shared" si="1"/>
        <v>-3646</v>
      </c>
      <c r="J70" s="27">
        <f t="shared" si="1"/>
        <v>-1177</v>
      </c>
      <c r="K70" s="7"/>
      <c r="L70" s="124">
        <f t="shared" si="2"/>
        <v>0.94993420188315691</v>
      </c>
      <c r="M70" s="27">
        <f t="shared" ca="1" si="3"/>
        <v>3.8658163463212773E-7</v>
      </c>
      <c r="N70" s="44"/>
      <c r="O70" s="44"/>
      <c r="P70" s="7"/>
      <c r="Q70" s="28">
        <f t="shared" ca="1" si="4"/>
        <v>-3627.4397661634143</v>
      </c>
      <c r="R70" s="27">
        <f t="shared" ca="1" si="5"/>
        <v>-1203.4541737616819</v>
      </c>
      <c r="S70" s="7"/>
      <c r="T70" s="28">
        <f t="shared" ca="1" si="6"/>
        <v>0.94475711500147896</v>
      </c>
      <c r="U70" s="27">
        <f t="shared" ca="1" si="7"/>
        <v>-0.31473850136648934</v>
      </c>
      <c r="V70" s="7"/>
      <c r="W70" s="28">
        <f t="shared" ca="1" si="8"/>
        <v>0.94931244498964296</v>
      </c>
      <c r="X70" s="27">
        <f t="shared" ca="1" si="11"/>
        <v>281.44535823973933</v>
      </c>
      <c r="Y70" s="7"/>
      <c r="Z70" s="28">
        <f t="shared" si="12"/>
        <v>281.3669999999999</v>
      </c>
      <c r="AA70" s="27">
        <f t="shared" si="9"/>
        <v>4.9107805564588833</v>
      </c>
      <c r="AB70" s="7"/>
      <c r="AC70" s="28">
        <f t="shared" ca="1" si="0"/>
        <v>7.8358239739429791E-2</v>
      </c>
      <c r="AD70" s="27">
        <f t="shared" ca="1" si="10"/>
        <v>-2.88255773120909E-2</v>
      </c>
      <c r="AE70" s="7">
        <v>99</v>
      </c>
    </row>
    <row r="71" spans="1:31" s="26" customFormat="1" x14ac:dyDescent="0.25">
      <c r="A71" s="26">
        <v>51</v>
      </c>
      <c r="B71" s="26">
        <v>631</v>
      </c>
      <c r="C71" s="26">
        <v>11403</v>
      </c>
      <c r="D71" s="26">
        <v>12402</v>
      </c>
      <c r="E71" s="26">
        <v>14905</v>
      </c>
      <c r="F71" s="26">
        <v>13931</v>
      </c>
      <c r="G71" s="27"/>
      <c r="H71" s="7"/>
      <c r="I71" s="28">
        <f t="shared" si="1"/>
        <v>-3502</v>
      </c>
      <c r="J71" s="27">
        <f t="shared" si="1"/>
        <v>-1529</v>
      </c>
      <c r="K71" s="7"/>
      <c r="L71" s="124">
        <f t="shared" si="2"/>
        <v>0.91406416005795432</v>
      </c>
      <c r="M71" s="27">
        <f t="shared" ca="1" si="3"/>
        <v>9.1251193531470804E-7</v>
      </c>
      <c r="N71" s="44"/>
      <c r="O71" s="44"/>
      <c r="P71" s="7"/>
      <c r="Q71" s="28">
        <f t="shared" ca="1" si="4"/>
        <v>-3483.4397661634143</v>
      </c>
      <c r="R71" s="27">
        <f t="shared" ca="1" si="5"/>
        <v>-1555.4541737616819</v>
      </c>
      <c r="S71" s="7"/>
      <c r="T71" s="28">
        <f t="shared" ca="1" si="6"/>
        <v>0.90725269498898575</v>
      </c>
      <c r="U71" s="27">
        <f t="shared" ca="1" si="7"/>
        <v>-0.40679680727996687</v>
      </c>
      <c r="V71" s="7"/>
      <c r="W71" s="28">
        <f t="shared" ca="1" si="8"/>
        <v>0.91310890515201837</v>
      </c>
      <c r="X71" s="27">
        <f t="shared" ca="1" si="11"/>
        <v>287.11607438593114</v>
      </c>
      <c r="Y71" s="7"/>
      <c r="Z71" s="28">
        <f t="shared" si="12"/>
        <v>287.04599999999988</v>
      </c>
      <c r="AA71" s="27">
        <f t="shared" si="9"/>
        <v>5.0098978046796407</v>
      </c>
      <c r="AB71" s="7"/>
      <c r="AC71" s="28">
        <f t="shared" ca="1" si="0"/>
        <v>7.0074385931263805E-2</v>
      </c>
      <c r="AD71" s="27">
        <f t="shared" ca="1" si="10"/>
        <v>-2.8172541004039431E-2</v>
      </c>
      <c r="AE71" s="7">
        <v>98</v>
      </c>
    </row>
    <row r="72" spans="1:31" s="26" customFormat="1" x14ac:dyDescent="0.25">
      <c r="A72" s="26">
        <v>52</v>
      </c>
      <c r="B72" s="26">
        <v>618</v>
      </c>
      <c r="C72" s="26">
        <v>11483</v>
      </c>
      <c r="D72" s="26">
        <v>12233</v>
      </c>
      <c r="E72" s="26">
        <v>14813</v>
      </c>
      <c r="F72" s="26">
        <v>14094</v>
      </c>
      <c r="G72" s="27"/>
      <c r="H72" s="7"/>
      <c r="I72" s="28">
        <f t="shared" si="1"/>
        <v>-3330</v>
      </c>
      <c r="J72" s="27">
        <f t="shared" si="1"/>
        <v>-1861</v>
      </c>
      <c r="K72" s="7"/>
      <c r="L72" s="124">
        <f t="shared" si="2"/>
        <v>0.87022976083240955</v>
      </c>
      <c r="M72" s="27">
        <f t="shared" ca="1" si="3"/>
        <v>4.7856171919943603E-7</v>
      </c>
      <c r="N72" s="44"/>
      <c r="O72" s="44"/>
      <c r="P72" s="7"/>
      <c r="Q72" s="28">
        <f t="shared" ca="1" si="4"/>
        <v>-3311.4397661634143</v>
      </c>
      <c r="R72" s="27">
        <f t="shared" ca="1" si="5"/>
        <v>-1887.4541737616819</v>
      </c>
      <c r="S72" s="7"/>
      <c r="T72" s="28">
        <f t="shared" ca="1" si="6"/>
        <v>0.86245574886295218</v>
      </c>
      <c r="U72" s="27">
        <f t="shared" ca="1" si="7"/>
        <v>-0.49362452763017861</v>
      </c>
      <c r="V72" s="7"/>
      <c r="W72" s="28">
        <f t="shared" ca="1" si="8"/>
        <v>0.86953797927787124</v>
      </c>
      <c r="X72" s="27">
        <f t="shared" ca="1" si="11"/>
        <v>292.68571702773306</v>
      </c>
      <c r="Y72" s="7"/>
      <c r="Z72" s="28">
        <f t="shared" si="12"/>
        <v>292.60799999999989</v>
      </c>
      <c r="AA72" s="27">
        <f t="shared" si="9"/>
        <v>5.1069730176755659</v>
      </c>
      <c r="AB72" s="7"/>
      <c r="AC72" s="28">
        <f t="shared" ca="1" si="0"/>
        <v>7.7717027733172017E-2</v>
      </c>
      <c r="AD72" s="27">
        <f t="shared" ca="1" si="10"/>
        <v>-2.9778145088073416E-2</v>
      </c>
      <c r="AE72" s="7">
        <v>97</v>
      </c>
    </row>
    <row r="73" spans="1:31" s="26" customFormat="1" x14ac:dyDescent="0.25">
      <c r="A73" s="26">
        <v>53</v>
      </c>
      <c r="B73" s="26">
        <v>609</v>
      </c>
      <c r="C73" s="26">
        <v>11581</v>
      </c>
      <c r="D73" s="26">
        <v>12081</v>
      </c>
      <c r="E73" s="26">
        <v>14719</v>
      </c>
      <c r="F73" s="26">
        <v>14248</v>
      </c>
      <c r="G73" s="27"/>
      <c r="H73" s="7"/>
      <c r="I73" s="28">
        <f t="shared" si="1"/>
        <v>-3138</v>
      </c>
      <c r="J73" s="27">
        <f t="shared" si="1"/>
        <v>-2167</v>
      </c>
      <c r="K73" s="7"/>
      <c r="L73" s="124">
        <f t="shared" si="2"/>
        <v>0.81901225433250735</v>
      </c>
      <c r="M73" s="27">
        <f t="shared" ca="1" si="3"/>
        <v>2.7190785227065705E-6</v>
      </c>
      <c r="N73" s="44"/>
      <c r="O73" s="44"/>
      <c r="P73" s="7"/>
      <c r="Q73" s="28">
        <f t="shared" ca="1" si="4"/>
        <v>-3119.4397661634143</v>
      </c>
      <c r="R73" s="27">
        <f t="shared" ca="1" si="5"/>
        <v>-2193.4541737616819</v>
      </c>
      <c r="S73" s="7"/>
      <c r="T73" s="28">
        <f t="shared" ca="1" si="6"/>
        <v>0.81244985551296112</v>
      </c>
      <c r="U73" s="27">
        <f t="shared" ca="1" si="7"/>
        <v>-0.57365248674814484</v>
      </c>
      <c r="V73" s="7"/>
      <c r="W73" s="28">
        <f t="shared" ca="1" si="8"/>
        <v>0.82066121719525065</v>
      </c>
      <c r="X73" s="27">
        <f t="shared" ca="1" si="11"/>
        <v>298.0567781889265</v>
      </c>
      <c r="Y73" s="7"/>
      <c r="Z73" s="28">
        <f t="shared" si="12"/>
        <v>298.08899999999988</v>
      </c>
      <c r="AA73" s="27">
        <f t="shared" si="9"/>
        <v>5.2026345139773742</v>
      </c>
      <c r="AB73" s="7"/>
      <c r="AC73" s="28">
        <f t="shared" ca="1" si="0"/>
        <v>-3.2221811073384288E-2</v>
      </c>
      <c r="AD73" s="27">
        <f t="shared" ca="1" si="10"/>
        <v>7.9009425599622318E-2</v>
      </c>
      <c r="AE73" s="7">
        <v>96</v>
      </c>
    </row>
    <row r="74" spans="1:31" s="26" customFormat="1" x14ac:dyDescent="0.25">
      <c r="A74" s="26">
        <v>54</v>
      </c>
      <c r="B74" s="26">
        <v>626</v>
      </c>
      <c r="C74" s="26">
        <v>11700</v>
      </c>
      <c r="D74" s="26">
        <v>11927</v>
      </c>
      <c r="E74" s="26">
        <v>14601</v>
      </c>
      <c r="F74" s="26">
        <v>14395</v>
      </c>
      <c r="G74" s="27"/>
      <c r="H74" s="7"/>
      <c r="I74" s="28">
        <f t="shared" si="1"/>
        <v>-2901</v>
      </c>
      <c r="J74" s="27">
        <f t="shared" si="1"/>
        <v>-2468</v>
      </c>
      <c r="K74" s="7"/>
      <c r="L74" s="124">
        <f t="shared" si="2"/>
        <v>0.75856133033137896</v>
      </c>
      <c r="M74" s="27">
        <f t="shared" ca="1" si="3"/>
        <v>2.2001335556208741E-6</v>
      </c>
      <c r="N74" s="44"/>
      <c r="O74" s="44"/>
      <c r="P74" s="7"/>
      <c r="Q74" s="28">
        <f t="shared" ca="1" si="4"/>
        <v>-2882.4397661634143</v>
      </c>
      <c r="R74" s="27">
        <f t="shared" ca="1" si="5"/>
        <v>-2494.4541737616819</v>
      </c>
      <c r="S74" s="7"/>
      <c r="T74" s="28">
        <f t="shared" ca="1" si="6"/>
        <v>0.75072383090906603</v>
      </c>
      <c r="U74" s="27">
        <f t="shared" ca="1" si="7"/>
        <v>-0.6523727994752947</v>
      </c>
      <c r="V74" s="7"/>
      <c r="W74" s="28">
        <f t="shared" ca="1" si="8"/>
        <v>0.76004461504970544</v>
      </c>
      <c r="X74" s="27">
        <f t="shared" ca="1" si="11"/>
        <v>303.74338972540795</v>
      </c>
      <c r="Y74" s="7"/>
      <c r="Z74" s="28">
        <f t="shared" si="12"/>
        <v>303.7229999999999</v>
      </c>
      <c r="AA74" s="27">
        <f t="shared" si="9"/>
        <v>5.3009663640347355</v>
      </c>
      <c r="AB74" s="7"/>
      <c r="AC74" s="28">
        <f t="shared" ca="1" si="0"/>
        <v>2.0389725408051618E-2</v>
      </c>
      <c r="AD74" s="27">
        <f t="shared" ca="1" si="10"/>
        <v>-6.2690265322089544E-3</v>
      </c>
      <c r="AE74" s="7">
        <v>95</v>
      </c>
    </row>
    <row r="75" spans="1:31" s="26" customFormat="1" x14ac:dyDescent="0.25">
      <c r="A75" s="26">
        <v>55</v>
      </c>
      <c r="B75" s="26">
        <v>628</v>
      </c>
      <c r="C75" s="26">
        <v>11828</v>
      </c>
      <c r="D75" s="26">
        <v>11790</v>
      </c>
      <c r="E75" s="26">
        <v>14470</v>
      </c>
      <c r="F75" s="26">
        <v>14532</v>
      </c>
      <c r="G75" s="27"/>
      <c r="H75" s="7"/>
      <c r="I75" s="28">
        <f t="shared" si="1"/>
        <v>-2642</v>
      </c>
      <c r="J75" s="27">
        <f t="shared" si="1"/>
        <v>-2742</v>
      </c>
      <c r="K75" s="7"/>
      <c r="L75" s="124">
        <f t="shared" si="2"/>
        <v>0.69055108138700272</v>
      </c>
      <c r="M75" s="27">
        <f t="shared" ca="1" si="3"/>
        <v>9.2808082385829736E-6</v>
      </c>
      <c r="N75" s="44"/>
      <c r="O75" s="44"/>
      <c r="P75" s="7"/>
      <c r="Q75" s="28">
        <f t="shared" ca="1" si="4"/>
        <v>-2623.4397661634143</v>
      </c>
      <c r="R75" s="27">
        <f t="shared" ca="1" si="5"/>
        <v>-2768.4541737616819</v>
      </c>
      <c r="S75" s="7"/>
      <c r="T75" s="28">
        <f t="shared" ca="1" si="6"/>
        <v>0.68326796435881776</v>
      </c>
      <c r="U75" s="27">
        <f t="shared" ca="1" si="7"/>
        <v>-0.72403182169203573</v>
      </c>
      <c r="V75" s="7"/>
      <c r="W75" s="28">
        <f t="shared" ca="1" si="8"/>
        <v>0.69359752328511648</v>
      </c>
      <c r="X75" s="27">
        <f t="shared" ca="1" si="11"/>
        <v>309.33260911781144</v>
      </c>
      <c r="Y75" s="7"/>
      <c r="Z75" s="28">
        <f t="shared" si="12"/>
        <v>309.37499999999989</v>
      </c>
      <c r="AA75" s="27">
        <f t="shared" si="9"/>
        <v>5.3996123733574555</v>
      </c>
      <c r="AB75" s="7"/>
      <c r="AC75" s="28">
        <f t="shared" ca="1" si="0"/>
        <v>-4.2390882188442447E-2</v>
      </c>
      <c r="AD75" s="27">
        <f t="shared" ca="1" si="10"/>
        <v>6.829095987313849E-2</v>
      </c>
      <c r="AE75" s="7">
        <v>94</v>
      </c>
    </row>
    <row r="76" spans="1:31" s="26" customFormat="1" x14ac:dyDescent="0.25">
      <c r="A76" s="26">
        <v>56</v>
      </c>
      <c r="B76" s="26">
        <v>637</v>
      </c>
      <c r="C76" s="26">
        <v>11982</v>
      </c>
      <c r="D76" s="26">
        <v>11668</v>
      </c>
      <c r="E76" s="26">
        <v>14328</v>
      </c>
      <c r="F76" s="26">
        <v>14665</v>
      </c>
      <c r="G76" s="27"/>
      <c r="H76" s="7"/>
      <c r="I76" s="28">
        <f t="shared" si="1"/>
        <v>-2346</v>
      </c>
      <c r="J76" s="27">
        <f t="shared" si="1"/>
        <v>-2997</v>
      </c>
      <c r="K76" s="7"/>
      <c r="L76" s="124">
        <f t="shared" si="2"/>
        <v>0.61470742116123067</v>
      </c>
      <c r="M76" s="27">
        <f t="shared" ca="1" si="3"/>
        <v>7.4806028342773998E-6</v>
      </c>
      <c r="N76" s="44"/>
      <c r="O76" s="44"/>
      <c r="P76" s="7"/>
      <c r="Q76" s="28">
        <f t="shared" ca="1" si="4"/>
        <v>-2327.4397661634143</v>
      </c>
      <c r="R76" s="27">
        <f t="shared" ca="1" si="5"/>
        <v>-3023.4541737616819</v>
      </c>
      <c r="S76" s="7"/>
      <c r="T76" s="28">
        <f t="shared" ca="1" si="6"/>
        <v>0.60617554544424834</v>
      </c>
      <c r="U76" s="27">
        <f t="shared" ca="1" si="7"/>
        <v>-0.79072178762367429</v>
      </c>
      <c r="V76" s="7"/>
      <c r="W76" s="28">
        <f t="shared" ca="1" si="8"/>
        <v>0.61744249023426656</v>
      </c>
      <c r="X76" s="27">
        <f t="shared" ca="1" si="11"/>
        <v>315.11791659749497</v>
      </c>
      <c r="Y76" s="7"/>
      <c r="Z76" s="28">
        <f t="shared" si="12"/>
        <v>315.10799999999989</v>
      </c>
      <c r="AA76" s="27">
        <f t="shared" si="9"/>
        <v>5.4996720993742905</v>
      </c>
      <c r="AB76" s="7"/>
      <c r="AC76" s="28">
        <f t="shared" ca="1" si="0"/>
        <v>9.9165974950778946E-3</v>
      </c>
      <c r="AD76" s="27">
        <f t="shared" ca="1" si="10"/>
        <v>6.1412521357681271E-2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12140</v>
      </c>
      <c r="D77" s="26">
        <v>11557</v>
      </c>
      <c r="E77" s="26">
        <v>14173</v>
      </c>
      <c r="F77" s="26">
        <v>14775</v>
      </c>
      <c r="G77" s="27"/>
      <c r="H77" s="7"/>
      <c r="I77" s="28">
        <f t="shared" si="1"/>
        <v>-2033</v>
      </c>
      <c r="J77" s="27">
        <f t="shared" si="1"/>
        <v>-3218</v>
      </c>
      <c r="K77" s="7"/>
      <c r="L77" s="124">
        <f t="shared" si="2"/>
        <v>0.53324421335358374</v>
      </c>
      <c r="M77" s="27">
        <f t="shared" ca="1" si="3"/>
        <v>1.2174356930729151E-5</v>
      </c>
      <c r="N77" s="44"/>
      <c r="O77" s="44"/>
      <c r="P77" s="7"/>
      <c r="Q77" s="28">
        <f t="shared" ca="1" si="4"/>
        <v>-2014.4397661634141</v>
      </c>
      <c r="R77" s="27">
        <f t="shared" ca="1" si="5"/>
        <v>-3244.4541737616819</v>
      </c>
      <c r="S77" s="7"/>
      <c r="T77" s="28">
        <f t="shared" ca="1" si="6"/>
        <v>0.52465552138931504</v>
      </c>
      <c r="U77" s="27">
        <f t="shared" ca="1" si="7"/>
        <v>-0.84851975809776092</v>
      </c>
      <c r="V77" s="7"/>
      <c r="W77" s="28">
        <f t="shared" ca="1" si="8"/>
        <v>0.53673339046727819</v>
      </c>
      <c r="X77" s="27">
        <f t="shared" ca="1" si="11"/>
        <v>320.78724054689997</v>
      </c>
      <c r="Y77" s="7"/>
      <c r="Z77" s="28">
        <f t="shared" si="12"/>
        <v>320.80499999999989</v>
      </c>
      <c r="AA77" s="27">
        <f t="shared" si="9"/>
        <v>5.5991035068604065</v>
      </c>
      <c r="AB77" s="7"/>
      <c r="AC77" s="28">
        <f t="shared" ca="1" si="0"/>
        <v>-1.7759453099927214E-2</v>
      </c>
      <c r="AD77" s="27">
        <f t="shared" ca="1" si="10"/>
        <v>-0.10505108845438826</v>
      </c>
      <c r="AE77" s="7">
        <v>92</v>
      </c>
    </row>
    <row r="78" spans="1:31" s="26" customFormat="1" x14ac:dyDescent="0.25">
      <c r="A78" s="26">
        <v>58</v>
      </c>
      <c r="B78" s="26">
        <v>641</v>
      </c>
      <c r="C78" s="26">
        <v>12295</v>
      </c>
      <c r="D78" s="26">
        <v>11453</v>
      </c>
      <c r="E78" s="26">
        <v>13992</v>
      </c>
      <c r="F78" s="26">
        <v>14854</v>
      </c>
      <c r="G78" s="27"/>
      <c r="H78" s="7"/>
      <c r="I78" s="28">
        <f t="shared" si="1"/>
        <v>-1697</v>
      </c>
      <c r="J78" s="27">
        <f t="shared" si="1"/>
        <v>-3401</v>
      </c>
      <c r="K78" s="7"/>
      <c r="L78" s="124">
        <f t="shared" si="2"/>
        <v>0.44538471031382498</v>
      </c>
      <c r="M78" s="27">
        <f t="shared" ca="1" si="3"/>
        <v>2.0320685091038921E-5</v>
      </c>
      <c r="N78" s="44"/>
      <c r="O78" s="44"/>
      <c r="P78" s="7"/>
      <c r="Q78" s="28">
        <f t="shared" ca="1" si="4"/>
        <v>-1678.4397661634141</v>
      </c>
      <c r="R78" s="27">
        <f t="shared" ca="1" si="5"/>
        <v>-3427.4541737616819</v>
      </c>
      <c r="S78" s="7"/>
      <c r="T78" s="28">
        <f t="shared" ca="1" si="6"/>
        <v>0.43714520802683077</v>
      </c>
      <c r="U78" s="27">
        <f t="shared" ca="1" si="7"/>
        <v>-0.89637961600164273</v>
      </c>
      <c r="V78" s="7"/>
      <c r="W78" s="28">
        <f t="shared" ca="1" si="8"/>
        <v>0.44989255737101747</v>
      </c>
      <c r="X78" s="27">
        <f t="shared" ca="1" si="11"/>
        <v>326.45069114827481</v>
      </c>
      <c r="Y78" s="7"/>
      <c r="Z78" s="28">
        <f t="shared" si="12"/>
        <v>326.5739999999999</v>
      </c>
      <c r="AA78" s="27">
        <f t="shared" si="9"/>
        <v>5.6997915514079596</v>
      </c>
      <c r="AB78" s="7"/>
      <c r="AC78" s="28">
        <f t="shared" ca="1" si="0"/>
        <v>-0.12330885172508488</v>
      </c>
      <c r="AD78" s="27">
        <f t="shared" ca="1" si="10"/>
        <v>2.1560187640545792E-2</v>
      </c>
      <c r="AE78" s="7">
        <v>91</v>
      </c>
    </row>
    <row r="79" spans="1:31" s="26" customFormat="1" x14ac:dyDescent="0.25">
      <c r="A79" s="26">
        <v>59</v>
      </c>
      <c r="B79" s="26">
        <v>612</v>
      </c>
      <c r="C79" s="26">
        <v>12468</v>
      </c>
      <c r="D79" s="26">
        <v>11380</v>
      </c>
      <c r="E79" s="26">
        <v>13828</v>
      </c>
      <c r="F79" s="26">
        <v>14934</v>
      </c>
      <c r="G79" s="27"/>
      <c r="H79" s="7"/>
      <c r="I79" s="28">
        <f t="shared" si="1"/>
        <v>-1360</v>
      </c>
      <c r="J79" s="27">
        <f t="shared" si="1"/>
        <v>-3554</v>
      </c>
      <c r="K79" s="7"/>
      <c r="L79" s="124">
        <f t="shared" si="2"/>
        <v>0.35727504099700402</v>
      </c>
      <c r="M79" s="27">
        <f t="shared" ca="1" si="3"/>
        <v>2.9214223044763006E-5</v>
      </c>
      <c r="N79" s="44"/>
      <c r="O79" s="44"/>
      <c r="P79" s="7"/>
      <c r="Q79" s="28">
        <f t="shared" ca="1" si="4"/>
        <v>-1341.4397661634141</v>
      </c>
      <c r="R79" s="27">
        <f t="shared" ca="1" si="5"/>
        <v>-3580.4541737616819</v>
      </c>
      <c r="S79" s="7"/>
      <c r="T79" s="28">
        <f t="shared" ca="1" si="6"/>
        <v>0.34937444730314865</v>
      </c>
      <c r="U79" s="27">
        <f t="shared" ca="1" si="7"/>
        <v>-0.93639359556062585</v>
      </c>
      <c r="V79" s="7"/>
      <c r="W79" s="28">
        <f t="shared" ca="1" si="8"/>
        <v>0.36268005931748759</v>
      </c>
      <c r="X79" s="27">
        <f t="shared" ca="1" si="11"/>
        <v>331.93057251255982</v>
      </c>
      <c r="Y79" s="7"/>
      <c r="Z79" s="28">
        <f t="shared" si="12"/>
        <v>332.08199999999988</v>
      </c>
      <c r="AA79" s="27">
        <f t="shared" si="9"/>
        <v>5.7959242866078071</v>
      </c>
      <c r="AB79" s="7"/>
      <c r="AC79" s="28">
        <f t="shared" ca="1" si="0"/>
        <v>-0.15142748744005985</v>
      </c>
      <c r="AD79" s="27">
        <f t="shared" ca="1" si="10"/>
        <v>8.0598427922211613E-2</v>
      </c>
      <c r="AE79" s="7">
        <v>90</v>
      </c>
    </row>
    <row r="80" spans="1:31" s="26" customFormat="1" x14ac:dyDescent="0.25">
      <c r="A80" s="26">
        <v>60</v>
      </c>
      <c r="B80" s="26">
        <v>636</v>
      </c>
      <c r="C80" s="26">
        <v>12654</v>
      </c>
      <c r="D80" s="26">
        <v>11320</v>
      </c>
      <c r="E80" s="26">
        <v>13644</v>
      </c>
      <c r="F80" s="26">
        <v>14995</v>
      </c>
      <c r="G80" s="27"/>
      <c r="H80" s="7"/>
      <c r="I80" s="28">
        <f t="shared" si="1"/>
        <v>-990</v>
      </c>
      <c r="J80" s="27">
        <f t="shared" si="1"/>
        <v>-3675</v>
      </c>
      <c r="K80" s="7"/>
      <c r="L80" s="124">
        <f t="shared" si="2"/>
        <v>0.2622239603611084</v>
      </c>
      <c r="M80" s="27">
        <f t="shared" ca="1" si="3"/>
        <v>2.0515199086408108E-5</v>
      </c>
      <c r="N80" s="44"/>
      <c r="O80" s="44"/>
      <c r="P80" s="7"/>
      <c r="Q80" s="28">
        <f t="shared" ca="1" si="4"/>
        <v>-971.43976616341411</v>
      </c>
      <c r="R80" s="27">
        <f t="shared" ca="1" si="5"/>
        <v>-3701.4541737616819</v>
      </c>
      <c r="S80" s="7"/>
      <c r="T80" s="28">
        <f t="shared" ca="1" si="6"/>
        <v>0.25300892365993682</v>
      </c>
      <c r="U80" s="27">
        <f t="shared" ca="1" si="7"/>
        <v>-0.96803863821838376</v>
      </c>
      <c r="V80" s="7"/>
      <c r="W80" s="28">
        <f t="shared" ca="1" si="8"/>
        <v>0.26675333107748922</v>
      </c>
      <c r="X80" s="27">
        <f t="shared" ca="1" si="11"/>
        <v>337.69663675795471</v>
      </c>
      <c r="Y80" s="7"/>
      <c r="Z80" s="28">
        <f t="shared" si="12"/>
        <v>337.80599999999987</v>
      </c>
      <c r="AA80" s="27">
        <f t="shared" si="9"/>
        <v>5.8958269329919633</v>
      </c>
      <c r="AB80" s="7"/>
      <c r="AC80" s="28">
        <f t="shared" ca="1" si="0"/>
        <v>-0.10936324204516268</v>
      </c>
      <c r="AD80" s="27">
        <f t="shared" ca="1" si="10"/>
        <v>-5.3986633377803628E-2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12838</v>
      </c>
      <c r="D81" s="26">
        <v>11280</v>
      </c>
      <c r="E81" s="26">
        <v>13472</v>
      </c>
      <c r="F81" s="26">
        <v>15035</v>
      </c>
      <c r="G81" s="27"/>
      <c r="H81" s="7"/>
      <c r="I81" s="28">
        <f t="shared" si="1"/>
        <v>-634</v>
      </c>
      <c r="J81" s="27">
        <f t="shared" si="1"/>
        <v>-3755</v>
      </c>
      <c r="K81" s="7"/>
      <c r="L81" s="124">
        <f t="shared" si="2"/>
        <v>0.16827780590104641</v>
      </c>
      <c r="M81" s="27">
        <f t="shared" ca="1" si="3"/>
        <v>3.6523463188420903E-5</v>
      </c>
      <c r="N81" s="44"/>
      <c r="O81" s="44"/>
      <c r="P81" s="7"/>
      <c r="Q81" s="28">
        <f t="shared" ca="1" si="4"/>
        <v>-615.43976616341411</v>
      </c>
      <c r="R81" s="27">
        <f t="shared" ca="1" si="5"/>
        <v>-3781.4541737616819</v>
      </c>
      <c r="S81" s="7"/>
      <c r="T81" s="28">
        <f t="shared" ca="1" si="6"/>
        <v>0.16028966307349521</v>
      </c>
      <c r="U81" s="27">
        <f t="shared" ca="1" si="7"/>
        <v>-0.98896098047144687</v>
      </c>
      <c r="V81" s="7"/>
      <c r="W81" s="28">
        <f t="shared" ca="1" si="8"/>
        <v>0.17432127040316941</v>
      </c>
      <c r="X81" s="27">
        <f t="shared" ca="1" si="11"/>
        <v>343.10607497475075</v>
      </c>
      <c r="Y81" s="7"/>
      <c r="Z81" s="28">
        <f t="shared" si="12"/>
        <v>343.31399999999985</v>
      </c>
      <c r="AA81" s="27">
        <f t="shared" si="9"/>
        <v>5.9919596681918099</v>
      </c>
      <c r="AB81" s="7"/>
      <c r="AC81" s="28">
        <f t="shared" ca="1" si="0"/>
        <v>-0.20792502524909651</v>
      </c>
      <c r="AD81" s="27">
        <f t="shared" ca="1" si="10"/>
        <v>-1.7758302219249344E-2</v>
      </c>
      <c r="AE81" s="7">
        <v>88</v>
      </c>
    </row>
    <row r="82" spans="1:31" s="26" customFormat="1" x14ac:dyDescent="0.25">
      <c r="A82" s="26">
        <v>62</v>
      </c>
      <c r="B82" s="26">
        <v>610</v>
      </c>
      <c r="C82" s="26">
        <v>13017</v>
      </c>
      <c r="D82" s="26">
        <v>11257</v>
      </c>
      <c r="E82" s="26">
        <v>13289</v>
      </c>
      <c r="F82" s="26">
        <v>15059</v>
      </c>
      <c r="G82" s="27"/>
      <c r="H82" s="7"/>
      <c r="I82" s="28">
        <f t="shared" si="1"/>
        <v>-272</v>
      </c>
      <c r="J82" s="27">
        <f t="shared" si="1"/>
        <v>-3802</v>
      </c>
      <c r="K82" s="7"/>
      <c r="L82" s="124">
        <f t="shared" si="2"/>
        <v>7.3090060387460576E-2</v>
      </c>
      <c r="M82" s="27">
        <f t="shared" ca="1" si="3"/>
        <v>5.0608962805834341E-5</v>
      </c>
      <c r="N82" s="44"/>
      <c r="O82" s="44"/>
      <c r="P82" s="7"/>
      <c r="Q82" s="28">
        <f t="shared" ca="1" si="4"/>
        <v>-253.43976616341413</v>
      </c>
      <c r="R82" s="27">
        <f t="shared" ca="1" si="5"/>
        <v>-3828.4541737616819</v>
      </c>
      <c r="S82" s="7"/>
      <c r="T82" s="28">
        <f t="shared" ca="1" si="6"/>
        <v>6.6007718319866376E-2</v>
      </c>
      <c r="U82" s="27">
        <f t="shared" ca="1" si="7"/>
        <v>-1.0012528565451213</v>
      </c>
      <c r="V82" s="7"/>
      <c r="W82" s="28">
        <f t="shared" ca="1" si="8"/>
        <v>8.0204058054443209E-2</v>
      </c>
      <c r="X82" s="27">
        <f t="shared" ca="1" si="11"/>
        <v>348.52292174005902</v>
      </c>
      <c r="Y82" s="7"/>
      <c r="Z82" s="28">
        <f t="shared" si="12"/>
        <v>348.80399999999986</v>
      </c>
      <c r="AA82" s="27">
        <f t="shared" si="9"/>
        <v>6.0877782441262989</v>
      </c>
      <c r="AB82" s="7"/>
      <c r="AC82" s="28">
        <f t="shared" ca="1" si="0"/>
        <v>-0.28107825994084124</v>
      </c>
      <c r="AD82" s="27">
        <f t="shared" ca="1" si="10"/>
        <v>1.6356479216938169E-2</v>
      </c>
      <c r="AE82" s="7">
        <v>87</v>
      </c>
    </row>
    <row r="83" spans="1:31" s="26" customFormat="1" x14ac:dyDescent="0.25">
      <c r="A83" s="26">
        <v>63</v>
      </c>
      <c r="B83" s="26">
        <v>640</v>
      </c>
      <c r="C83" s="26">
        <v>13211</v>
      </c>
      <c r="D83" s="26">
        <v>11246</v>
      </c>
      <c r="E83" s="26">
        <v>13096</v>
      </c>
      <c r="F83" s="26">
        <v>15058</v>
      </c>
      <c r="G83" s="27"/>
      <c r="H83" s="7"/>
      <c r="I83" s="28">
        <f t="shared" si="1"/>
        <v>115</v>
      </c>
      <c r="J83" s="27">
        <f t="shared" si="1"/>
        <v>-3812</v>
      </c>
      <c r="K83" s="7"/>
      <c r="L83" s="124">
        <f t="shared" si="2"/>
        <v>-2.7485525141859674E-2</v>
      </c>
      <c r="M83" s="27">
        <f t="shared" ca="1" si="3"/>
        <v>4.7933424227563211E-5</v>
      </c>
      <c r="N83" s="44"/>
      <c r="O83" s="44"/>
      <c r="P83" s="7"/>
      <c r="Q83" s="28">
        <f t="shared" ca="1" si="4"/>
        <v>133.56023383658587</v>
      </c>
      <c r="R83" s="27">
        <f t="shared" ca="1" si="5"/>
        <v>-3838.4541737616819</v>
      </c>
      <c r="S83" s="7"/>
      <c r="T83" s="28">
        <f t="shared" ca="1" si="6"/>
        <v>-3.4785410463709227E-2</v>
      </c>
      <c r="U83" s="27">
        <f t="shared" ca="1" si="7"/>
        <v>-1.0038681493267543</v>
      </c>
      <c r="V83" s="7"/>
      <c r="W83" s="28">
        <f t="shared" ca="1" si="8"/>
        <v>-2.056212827127922E-2</v>
      </c>
      <c r="X83" s="27">
        <f t="shared" ca="1" si="11"/>
        <v>354.27616620441586</v>
      </c>
      <c r="Y83" s="7"/>
      <c r="Z83" s="28">
        <f t="shared" si="12"/>
        <v>354.56399999999985</v>
      </c>
      <c r="AA83" s="27">
        <f t="shared" si="9"/>
        <v>6.1883092090411713</v>
      </c>
      <c r="AB83" s="7"/>
      <c r="AC83" s="28">
        <f t="shared" ca="1" si="0"/>
        <v>-0.28783379558399247</v>
      </c>
      <c r="AD83" s="27">
        <f t="shared" ca="1" si="10"/>
        <v>-2.5082315767633645E-2</v>
      </c>
      <c r="AE83" s="7">
        <v>86</v>
      </c>
    </row>
    <row r="84" spans="1:31" s="26" customFormat="1" x14ac:dyDescent="0.25">
      <c r="A84" s="26">
        <v>64</v>
      </c>
      <c r="B84" s="26">
        <v>625</v>
      </c>
      <c r="C84" s="26">
        <v>13400</v>
      </c>
      <c r="D84" s="26">
        <v>11264</v>
      </c>
      <c r="E84" s="26">
        <v>12911</v>
      </c>
      <c r="F84" s="26">
        <v>15051</v>
      </c>
      <c r="G84" s="27"/>
      <c r="H84" s="7"/>
      <c r="I84" s="28">
        <f t="shared" si="1"/>
        <v>489</v>
      </c>
      <c r="J84" s="27">
        <f t="shared" si="1"/>
        <v>-3787</v>
      </c>
      <c r="K84" s="7"/>
      <c r="L84" s="124">
        <f t="shared" si="2"/>
        <v>-0.12544452904405137</v>
      </c>
      <c r="M84" s="27">
        <f t="shared" ca="1" si="3"/>
        <v>5.4355920641348107E-5</v>
      </c>
      <c r="N84" s="44"/>
      <c r="O84" s="44"/>
      <c r="P84" s="7"/>
      <c r="Q84" s="28">
        <f t="shared" ca="1" si="4"/>
        <v>507.56023383658584</v>
      </c>
      <c r="R84" s="27">
        <f t="shared" ca="1" si="5"/>
        <v>-3813.4541737616819</v>
      </c>
      <c r="S84" s="7"/>
      <c r="T84" s="28">
        <f t="shared" ca="1" si="6"/>
        <v>-0.13219272355171249</v>
      </c>
      <c r="U84" s="27">
        <f t="shared" ca="1" si="7"/>
        <v>-0.99732991737267207</v>
      </c>
      <c r="V84" s="7"/>
      <c r="W84" s="28">
        <f t="shared" ca="1" si="8"/>
        <v>-0.11807188225735746</v>
      </c>
      <c r="X84" s="27">
        <f ca="1">IF(MOD(ATAN2(U84,W84)*180/PI()-$J$9+360,360)&lt;355,MOD(ATAN2(U84,W84)*180/PI()-$J$9+360,360)+360,MOD(ATAN2(U84,W84)*180/PI()-$J$9+360,360))</f>
        <v>359.85445247948513</v>
      </c>
      <c r="Y84" s="7"/>
      <c r="Z84" s="28">
        <f t="shared" si="12"/>
        <v>360.18899999999985</v>
      </c>
      <c r="AA84" s="27">
        <f t="shared" si="9"/>
        <v>6.2864839794658529</v>
      </c>
      <c r="AB84" s="7"/>
      <c r="AC84" s="28">
        <f t="shared" ref="AC84:AC147" ca="1" si="13">X84-Z84</f>
        <v>-0.33454752051471814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13359</v>
      </c>
      <c r="D85" s="26">
        <v>11223</v>
      </c>
      <c r="E85" s="26">
        <v>12858</v>
      </c>
      <c r="F85" s="26">
        <v>14993</v>
      </c>
      <c r="G85" s="27"/>
      <c r="H85" s="7"/>
      <c r="I85" s="28">
        <f t="shared" ref="I85:J148" si="14">C85-E85</f>
        <v>501</v>
      </c>
      <c r="J85" s="27">
        <f t="shared" si="14"/>
        <v>-3770</v>
      </c>
      <c r="K85" s="7"/>
      <c r="L85" s="124">
        <f>$O$3*SIN(2*PI()/$O$4*($Z85+$O$5))+$O$6</f>
        <v>-0.12564219706999791</v>
      </c>
      <c r="M85" s="27">
        <f t="shared" ref="M85:M148" ca="1" si="15">(W85-L85)^2</f>
        <v>1.9198630223094426E-5</v>
      </c>
      <c r="N85" s="44"/>
      <c r="O85" s="44"/>
      <c r="P85" s="7"/>
      <c r="Q85" s="28">
        <f t="shared" ref="Q85:Q148" ca="1" si="16">I85-$J$4</f>
        <v>519.56023383658589</v>
      </c>
      <c r="R85" s="27">
        <f t="shared" ref="R85:R148" ca="1" si="17">J85-$J$3</f>
        <v>-3796.4541737616819</v>
      </c>
      <c r="S85" s="7"/>
      <c r="T85" s="28">
        <f t="shared" ref="T85:T148" ca="1" si="18">Q85/$J$7</f>
        <v>-0.13531809188608696</v>
      </c>
      <c r="U85" s="27">
        <f t="shared" ref="U85:U148" ca="1" si="19">R85/$J$6</f>
        <v>-0.99288391964389622</v>
      </c>
      <c r="V85" s="7"/>
      <c r="W85" s="28">
        <f t="shared" ref="W85:W148" ca="1" si="20">(T85-U85*SIN(-$J$11*PI()/180))/(COS(-$J$11*PI()/180))</f>
        <v>-0.12126057291643402</v>
      </c>
      <c r="X85" s="27">
        <f ca="1">IF(MOD(ATAN2(U85,W85)*180/PI()-$J$9+360,360)&lt;355,MOD(ATAN2(U85,W85)*180/PI()-$J$9+360,360)+360,MOD(ATAN2(U85,W85)*180/PI()-$J$9+360,360))</f>
        <v>360.0657778852347</v>
      </c>
      <c r="Y85" s="7"/>
      <c r="Z85" s="28">
        <f t="shared" si="12"/>
        <v>360.18899999999985</v>
      </c>
      <c r="AA85" s="27">
        <f t="shared" ref="AA85:AA148" si="21">Z85*PI()/180</f>
        <v>6.2864839794658529</v>
      </c>
      <c r="AB85" s="7"/>
      <c r="AC85" s="28">
        <f t="shared" ca="1" si="13"/>
        <v>-0.12322211476515577</v>
      </c>
      <c r="AD85" s="27"/>
      <c r="AE85" s="7"/>
    </row>
    <row r="86" spans="1:31" s="26" customFormat="1" x14ac:dyDescent="0.25">
      <c r="A86" s="26">
        <v>1</v>
      </c>
      <c r="B86" s="26">
        <v>-613</v>
      </c>
      <c r="C86" s="26">
        <v>13162</v>
      </c>
      <c r="D86" s="26">
        <v>11207</v>
      </c>
      <c r="E86" s="26">
        <v>13042</v>
      </c>
      <c r="F86" s="26">
        <v>15003</v>
      </c>
      <c r="G86" s="27"/>
      <c r="H86" s="7"/>
      <c r="I86" s="28">
        <f t="shared" si="14"/>
        <v>120</v>
      </c>
      <c r="J86" s="27">
        <f t="shared" si="14"/>
        <v>-3796</v>
      </c>
      <c r="K86" s="7"/>
      <c r="L86" s="124">
        <f t="shared" ref="L86:L149" si="22">$O$3*SIN(2*PI()/$O$4*($Z86+$O$5))+$O$6</f>
        <v>-2.986323152010377E-2</v>
      </c>
      <c r="M86" s="27">
        <f t="shared" ca="1" si="15"/>
        <v>6.3034605463030996E-5</v>
      </c>
      <c r="N86" s="44"/>
      <c r="O86" s="44"/>
      <c r="P86" s="7"/>
      <c r="Q86" s="28">
        <f t="shared" ca="1" si="16"/>
        <v>138.56023383658587</v>
      </c>
      <c r="R86" s="27">
        <f t="shared" ca="1" si="17"/>
        <v>-3822.4541737616819</v>
      </c>
      <c r="S86" s="7"/>
      <c r="T86" s="28">
        <f t="shared" ca="1" si="18"/>
        <v>-3.6087647269698576E-2</v>
      </c>
      <c r="U86" s="27">
        <f t="shared" ca="1" si="19"/>
        <v>-0.99968368087614168</v>
      </c>
      <c r="V86" s="7"/>
      <c r="W86" s="28">
        <f t="shared" ca="1" si="20"/>
        <v>-2.1923797946917897E-2</v>
      </c>
      <c r="X86" s="27">
        <f ca="1">MOD(ATAN2(U86,W86)*180/PI()-$J$9+360,360)</f>
        <v>354.35908388864823</v>
      </c>
      <c r="Y86" s="7"/>
      <c r="Z86" s="28">
        <f t="shared" ref="Z86:Z149" si="23">360/40000*B86+Z85</f>
        <v>354.67199999999985</v>
      </c>
      <c r="AA86" s="27">
        <f t="shared" si="21"/>
        <v>6.1901941646333256</v>
      </c>
      <c r="AB86" s="7"/>
      <c r="AC86" s="28">
        <f t="shared" ca="1" si="13"/>
        <v>-0.31291611135162611</v>
      </c>
      <c r="AD86" s="27"/>
      <c r="AE86" s="7"/>
    </row>
    <row r="87" spans="1:31" s="26" customFormat="1" x14ac:dyDescent="0.25">
      <c r="A87" s="26">
        <v>2</v>
      </c>
      <c r="B87" s="26">
        <v>-622</v>
      </c>
      <c r="C87" s="26">
        <v>12979</v>
      </c>
      <c r="D87" s="26">
        <v>11212</v>
      </c>
      <c r="E87" s="26">
        <v>13231</v>
      </c>
      <c r="F87" s="26">
        <v>15003</v>
      </c>
      <c r="G87" s="27"/>
      <c r="H87" s="7"/>
      <c r="I87" s="28">
        <f t="shared" si="14"/>
        <v>-252</v>
      </c>
      <c r="J87" s="27">
        <f t="shared" si="14"/>
        <v>-3791</v>
      </c>
      <c r="K87" s="7"/>
      <c r="L87" s="124">
        <f t="shared" si="22"/>
        <v>6.7600485128200383E-2</v>
      </c>
      <c r="M87" s="27">
        <f t="shared" ca="1" si="15"/>
        <v>5.4071497960173588E-5</v>
      </c>
      <c r="N87" s="44"/>
      <c r="O87" s="44"/>
      <c r="P87" s="7"/>
      <c r="Q87" s="28">
        <f t="shared" ca="1" si="16"/>
        <v>-233.43976616341413</v>
      </c>
      <c r="R87" s="27">
        <f t="shared" ca="1" si="17"/>
        <v>-3817.4541737616819</v>
      </c>
      <c r="S87" s="7"/>
      <c r="T87" s="28">
        <f t="shared" ca="1" si="18"/>
        <v>6.0798771095908977E-2</v>
      </c>
      <c r="U87" s="27">
        <f t="shared" ca="1" si="19"/>
        <v>-0.99837603448532519</v>
      </c>
      <c r="V87" s="7"/>
      <c r="W87" s="28">
        <f t="shared" ca="1" si="20"/>
        <v>7.4953817567317602E-2</v>
      </c>
      <c r="X87" s="27">
        <f ca="1">MOD(ATAN2(U87,W87)*180/PI()-$J$9+360,360)</f>
        <v>348.80927821927594</v>
      </c>
      <c r="Y87" s="7"/>
      <c r="Z87" s="28">
        <f t="shared" si="23"/>
        <v>349.07399999999984</v>
      </c>
      <c r="AA87" s="27">
        <f t="shared" si="21"/>
        <v>6.0924906331066833</v>
      </c>
      <c r="AB87" s="7"/>
      <c r="AC87" s="28">
        <f t="shared" ca="1" si="13"/>
        <v>-0.26472178072390307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12787</v>
      </c>
      <c r="D88" s="26">
        <v>11232</v>
      </c>
      <c r="E88" s="26">
        <v>13410</v>
      </c>
      <c r="F88" s="26">
        <v>14976</v>
      </c>
      <c r="G88" s="27"/>
      <c r="H88" s="7"/>
      <c r="I88" s="28">
        <f t="shared" si="14"/>
        <v>-623</v>
      </c>
      <c r="J88" s="27">
        <f t="shared" si="14"/>
        <v>-3744</v>
      </c>
      <c r="K88" s="7"/>
      <c r="L88" s="124">
        <f t="shared" si="22"/>
        <v>0.16457377051883978</v>
      </c>
      <c r="M88" s="27">
        <f t="shared" ca="1" si="15"/>
        <v>4.6806409981571044E-5</v>
      </c>
      <c r="N88" s="44"/>
      <c r="O88" s="44"/>
      <c r="P88" s="7"/>
      <c r="Q88" s="28">
        <f t="shared" ca="1" si="16"/>
        <v>-604.43976616341411</v>
      </c>
      <c r="R88" s="27">
        <f t="shared" ca="1" si="17"/>
        <v>-3770.4541737616819</v>
      </c>
      <c r="S88" s="7"/>
      <c r="T88" s="28">
        <f t="shared" ca="1" si="18"/>
        <v>0.15742474210031865</v>
      </c>
      <c r="U88" s="27">
        <f t="shared" ca="1" si="19"/>
        <v>-0.98608415841165065</v>
      </c>
      <c r="V88" s="7"/>
      <c r="W88" s="28">
        <f t="shared" ca="1" si="20"/>
        <v>0.17141529154720556</v>
      </c>
      <c r="X88" s="27">
        <f t="shared" ref="X88:X148" ca="1" si="24">MOD(ATAN2(U88,W88)*180/PI()-$J$9+360,360)</f>
        <v>343.24131667253153</v>
      </c>
      <c r="Y88" s="7"/>
      <c r="Z88" s="28">
        <f t="shared" si="23"/>
        <v>343.46699999999987</v>
      </c>
      <c r="AA88" s="27">
        <f t="shared" si="21"/>
        <v>5.9946300219473621</v>
      </c>
      <c r="AB88" s="7"/>
      <c r="AC88" s="28">
        <f t="shared" ca="1" si="13"/>
        <v>-0.22568332746834585</v>
      </c>
      <c r="AD88" s="27"/>
      <c r="AE88" s="7"/>
    </row>
    <row r="89" spans="1:31" s="26" customFormat="1" x14ac:dyDescent="0.25">
      <c r="A89" s="26">
        <v>4</v>
      </c>
      <c r="B89" s="26">
        <v>-614</v>
      </c>
      <c r="C89" s="26">
        <v>12617</v>
      </c>
      <c r="D89" s="26">
        <v>11280</v>
      </c>
      <c r="E89" s="26">
        <v>13599</v>
      </c>
      <c r="F89" s="26">
        <v>14946</v>
      </c>
      <c r="G89" s="27"/>
      <c r="H89" s="7"/>
      <c r="I89" s="28">
        <f t="shared" si="14"/>
        <v>-982</v>
      </c>
      <c r="J89" s="27">
        <f t="shared" si="14"/>
        <v>-3666</v>
      </c>
      <c r="K89" s="7"/>
      <c r="L89" s="124">
        <f t="shared" si="22"/>
        <v>0.25860890338102116</v>
      </c>
      <c r="M89" s="27">
        <f t="shared" ca="1" si="15"/>
        <v>3.6328130080402682E-5</v>
      </c>
      <c r="N89" s="44"/>
      <c r="O89" s="44"/>
      <c r="P89" s="7"/>
      <c r="Q89" s="28">
        <f t="shared" ca="1" si="16"/>
        <v>-963.43976616341411</v>
      </c>
      <c r="R89" s="27">
        <f t="shared" ca="1" si="17"/>
        <v>-3692.4541737616819</v>
      </c>
      <c r="S89" s="7"/>
      <c r="T89" s="28">
        <f t="shared" ca="1" si="18"/>
        <v>0.25092534477035389</v>
      </c>
      <c r="U89" s="27">
        <f t="shared" ca="1" si="19"/>
        <v>-0.96568487471491415</v>
      </c>
      <c r="V89" s="7"/>
      <c r="W89" s="28">
        <f t="shared" ca="1" si="20"/>
        <v>0.26463618552809232</v>
      </c>
      <c r="X89" s="27">
        <f t="shared" ca="1" si="24"/>
        <v>337.77765012457689</v>
      </c>
      <c r="Y89" s="7"/>
      <c r="Z89" s="28">
        <f t="shared" si="23"/>
        <v>337.94099999999986</v>
      </c>
      <c r="AA89" s="27">
        <f t="shared" si="21"/>
        <v>5.898183127482155</v>
      </c>
      <c r="AB89" s="7"/>
      <c r="AC89" s="28">
        <f t="shared" ca="1" si="13"/>
        <v>-0.16334987542296631</v>
      </c>
      <c r="AD89" s="27"/>
      <c r="AE89" s="7"/>
    </row>
    <row r="90" spans="1:31" s="26" customFormat="1" x14ac:dyDescent="0.25">
      <c r="A90" s="26">
        <v>5</v>
      </c>
      <c r="B90" s="26">
        <v>-619</v>
      </c>
      <c r="C90" s="26">
        <v>12437</v>
      </c>
      <c r="D90" s="26">
        <v>11334</v>
      </c>
      <c r="E90" s="26">
        <v>13769</v>
      </c>
      <c r="F90" s="26">
        <v>14884</v>
      </c>
      <c r="G90" s="27"/>
      <c r="H90" s="7"/>
      <c r="I90" s="28">
        <f t="shared" si="14"/>
        <v>-1332</v>
      </c>
      <c r="J90" s="27">
        <f t="shared" si="14"/>
        <v>-3550</v>
      </c>
      <c r="K90" s="7"/>
      <c r="L90" s="124">
        <f t="shared" si="22"/>
        <v>0.35097309807423449</v>
      </c>
      <c r="M90" s="27">
        <f t="shared" ca="1" si="15"/>
        <v>1.9350121584048161E-5</v>
      </c>
      <c r="N90" s="44"/>
      <c r="O90" s="44"/>
      <c r="P90" s="7"/>
      <c r="Q90" s="28">
        <f t="shared" ca="1" si="16"/>
        <v>-1313.4397661634141</v>
      </c>
      <c r="R90" s="27">
        <f t="shared" ca="1" si="17"/>
        <v>-3576.4541737616819</v>
      </c>
      <c r="S90" s="7"/>
      <c r="T90" s="28">
        <f t="shared" ca="1" si="18"/>
        <v>0.34208192118960828</v>
      </c>
      <c r="U90" s="27">
        <f t="shared" ca="1" si="19"/>
        <v>-0.93534747844797272</v>
      </c>
      <c r="V90" s="7"/>
      <c r="W90" s="28">
        <f t="shared" ca="1" si="20"/>
        <v>0.35537197538373611</v>
      </c>
      <c r="X90" s="27">
        <f t="shared" ca="1" si="24"/>
        <v>332.29917094048199</v>
      </c>
      <c r="Y90" s="7"/>
      <c r="Z90" s="28">
        <f t="shared" si="23"/>
        <v>332.36999999999983</v>
      </c>
      <c r="AA90" s="27">
        <f t="shared" si="21"/>
        <v>5.800950834853551</v>
      </c>
      <c r="AB90" s="7"/>
      <c r="AC90" s="28">
        <f t="shared" ca="1" si="13"/>
        <v>-7.0829059517848236E-2</v>
      </c>
      <c r="AD90" s="27"/>
      <c r="AE90" s="7"/>
    </row>
    <row r="91" spans="1:31" s="26" customFormat="1" x14ac:dyDescent="0.25">
      <c r="A91" s="26">
        <v>6</v>
      </c>
      <c r="B91" s="26">
        <v>-630</v>
      </c>
      <c r="C91" s="26">
        <v>12254</v>
      </c>
      <c r="D91" s="26">
        <v>11408</v>
      </c>
      <c r="E91" s="26">
        <v>13937</v>
      </c>
      <c r="F91" s="26">
        <v>14803</v>
      </c>
      <c r="G91" s="27"/>
      <c r="H91" s="7"/>
      <c r="I91" s="28">
        <f t="shared" si="14"/>
        <v>-1683</v>
      </c>
      <c r="J91" s="27">
        <f t="shared" si="14"/>
        <v>-3395</v>
      </c>
      <c r="K91" s="7"/>
      <c r="L91" s="124">
        <f t="shared" si="22"/>
        <v>0.4415673869959903</v>
      </c>
      <c r="M91" s="27">
        <f t="shared" ca="1" si="15"/>
        <v>2.1681156533192852E-5</v>
      </c>
      <c r="N91" s="44"/>
      <c r="O91" s="44"/>
      <c r="P91" s="7"/>
      <c r="Q91" s="28">
        <f t="shared" ca="1" si="16"/>
        <v>-1664.4397661634141</v>
      </c>
      <c r="R91" s="27">
        <f t="shared" ca="1" si="17"/>
        <v>-3421.4541737616819</v>
      </c>
      <c r="S91" s="7"/>
      <c r="T91" s="28">
        <f t="shared" ca="1" si="18"/>
        <v>0.43349894497006058</v>
      </c>
      <c r="U91" s="27">
        <f t="shared" ca="1" si="19"/>
        <v>-0.89481044033266299</v>
      </c>
      <c r="V91" s="7"/>
      <c r="W91" s="28">
        <f t="shared" ca="1" si="20"/>
        <v>0.44622368987844896</v>
      </c>
      <c r="X91" s="27">
        <f t="shared" ca="1" si="24"/>
        <v>326.59825133591528</v>
      </c>
      <c r="Y91" s="7"/>
      <c r="Z91" s="28">
        <f t="shared" si="23"/>
        <v>326.69999999999982</v>
      </c>
      <c r="AA91" s="27">
        <f t="shared" si="21"/>
        <v>5.7019906662654716</v>
      </c>
      <c r="AB91" s="7"/>
      <c r="AC91" s="28">
        <f t="shared" ca="1" si="13"/>
        <v>-0.10174866408453909</v>
      </c>
      <c r="AD91" s="27"/>
      <c r="AE91" s="7"/>
    </row>
    <row r="92" spans="1:31" s="26" customFormat="1" x14ac:dyDescent="0.25">
      <c r="A92" s="26">
        <v>7</v>
      </c>
      <c r="B92" s="26">
        <v>-627</v>
      </c>
      <c r="C92" s="26">
        <v>12094</v>
      </c>
      <c r="D92" s="26">
        <v>11509</v>
      </c>
      <c r="E92" s="26">
        <v>14111</v>
      </c>
      <c r="F92" s="26">
        <v>14720</v>
      </c>
      <c r="G92" s="27"/>
      <c r="H92" s="7"/>
      <c r="I92" s="28">
        <f t="shared" si="14"/>
        <v>-2017</v>
      </c>
      <c r="J92" s="27">
        <f t="shared" si="14"/>
        <v>-3211</v>
      </c>
      <c r="K92" s="7"/>
      <c r="L92" s="124">
        <f t="shared" si="22"/>
        <v>0.52743952732397903</v>
      </c>
      <c r="M92" s="27">
        <f t="shared" ca="1" si="15"/>
        <v>2.6013490966763552E-5</v>
      </c>
      <c r="N92" s="44"/>
      <c r="O92" s="44"/>
      <c r="P92" s="7"/>
      <c r="Q92" s="28">
        <f t="shared" ca="1" si="16"/>
        <v>-1998.4397661634141</v>
      </c>
      <c r="R92" s="27">
        <f t="shared" ca="1" si="17"/>
        <v>-3237.4541737616819</v>
      </c>
      <c r="S92" s="7"/>
      <c r="T92" s="28">
        <f t="shared" ca="1" si="18"/>
        <v>0.52048836361014905</v>
      </c>
      <c r="U92" s="27">
        <f t="shared" ca="1" si="19"/>
        <v>-0.84668905315061793</v>
      </c>
      <c r="V92" s="7"/>
      <c r="W92" s="28">
        <f t="shared" ca="1" si="20"/>
        <v>0.53253986956413935</v>
      </c>
      <c r="X92" s="27">
        <f t="shared" ca="1" si="24"/>
        <v>320.93418945844553</v>
      </c>
      <c r="Y92" s="7"/>
      <c r="Z92" s="28">
        <f t="shared" si="23"/>
        <v>321.05699999999985</v>
      </c>
      <c r="AA92" s="27">
        <f t="shared" si="21"/>
        <v>5.6035017365754323</v>
      </c>
      <c r="AB92" s="7"/>
      <c r="AC92" s="28">
        <f t="shared" ca="1" si="13"/>
        <v>-0.12281054155431548</v>
      </c>
      <c r="AD92" s="27"/>
      <c r="AE92" s="7"/>
    </row>
    <row r="93" spans="1:31" s="26" customFormat="1" x14ac:dyDescent="0.25">
      <c r="A93" s="26">
        <v>8</v>
      </c>
      <c r="B93" s="26">
        <v>-646</v>
      </c>
      <c r="C93" s="26">
        <v>11934</v>
      </c>
      <c r="D93" s="26">
        <v>11613</v>
      </c>
      <c r="E93" s="26">
        <v>14261</v>
      </c>
      <c r="F93" s="26">
        <v>14607</v>
      </c>
      <c r="G93" s="27"/>
      <c r="H93" s="7"/>
      <c r="I93" s="28">
        <f t="shared" si="14"/>
        <v>-2327</v>
      </c>
      <c r="J93" s="27">
        <f t="shared" si="14"/>
        <v>-2994</v>
      </c>
      <c r="K93" s="7"/>
      <c r="L93" s="124">
        <f t="shared" si="22"/>
        <v>0.61055600975426871</v>
      </c>
      <c r="M93" s="27">
        <f t="shared" ca="1" si="15"/>
        <v>3.7108804135214181E-6</v>
      </c>
      <c r="N93" s="44"/>
      <c r="O93" s="44"/>
      <c r="P93" s="7"/>
      <c r="Q93" s="28">
        <f t="shared" ca="1" si="16"/>
        <v>-2308.4397661634143</v>
      </c>
      <c r="R93" s="27">
        <f t="shared" ca="1" si="17"/>
        <v>-3020.4541737616819</v>
      </c>
      <c r="S93" s="7"/>
      <c r="T93" s="28">
        <f t="shared" ca="1" si="18"/>
        <v>0.60122704558148876</v>
      </c>
      <c r="U93" s="27">
        <f t="shared" ca="1" si="19"/>
        <v>-0.78993719978918442</v>
      </c>
      <c r="V93" s="7"/>
      <c r="W93" s="28">
        <f t="shared" ca="1" si="20"/>
        <v>0.61248237431310004</v>
      </c>
      <c r="X93" s="27">
        <f t="shared" ca="1" si="24"/>
        <v>315.31432911885258</v>
      </c>
      <c r="Y93" s="7"/>
      <c r="Z93" s="28">
        <f t="shared" si="23"/>
        <v>315.24299999999982</v>
      </c>
      <c r="AA93" s="27">
        <f t="shared" si="21"/>
        <v>5.5020282938644813</v>
      </c>
      <c r="AB93" s="7"/>
      <c r="AC93" s="28">
        <f t="shared" ca="1" si="13"/>
        <v>7.1329118852759166E-2</v>
      </c>
      <c r="AD93" s="27"/>
      <c r="AE93" s="7"/>
    </row>
    <row r="94" spans="1:31" s="26" customFormat="1" x14ac:dyDescent="0.25">
      <c r="A94" s="26">
        <v>9</v>
      </c>
      <c r="B94" s="26">
        <v>-625</v>
      </c>
      <c r="C94" s="26">
        <v>11795</v>
      </c>
      <c r="D94" s="26">
        <v>11741</v>
      </c>
      <c r="E94" s="26">
        <v>14411</v>
      </c>
      <c r="F94" s="26">
        <v>14486</v>
      </c>
      <c r="G94" s="27"/>
      <c r="H94" s="7"/>
      <c r="I94" s="28">
        <f t="shared" si="14"/>
        <v>-2616</v>
      </c>
      <c r="J94" s="27">
        <f t="shared" si="14"/>
        <v>-2745</v>
      </c>
      <c r="K94" s="7"/>
      <c r="L94" s="124">
        <f t="shared" si="22"/>
        <v>0.68499748695496654</v>
      </c>
      <c r="M94" s="27">
        <f t="shared" ca="1" si="15"/>
        <v>3.3813476075840095E-6</v>
      </c>
      <c r="N94" s="44"/>
      <c r="O94" s="44"/>
      <c r="P94" s="7"/>
      <c r="Q94" s="28">
        <f t="shared" ca="1" si="16"/>
        <v>-2597.4397661634143</v>
      </c>
      <c r="R94" s="27">
        <f t="shared" ca="1" si="17"/>
        <v>-2771.4541737616819</v>
      </c>
      <c r="S94" s="7"/>
      <c r="T94" s="28">
        <f t="shared" ca="1" si="18"/>
        <v>0.67649633296767309</v>
      </c>
      <c r="U94" s="27">
        <f t="shared" ca="1" si="19"/>
        <v>-0.7248164095265256</v>
      </c>
      <c r="V94" s="7"/>
      <c r="W94" s="28">
        <f t="shared" ca="1" si="20"/>
        <v>0.68683633105047437</v>
      </c>
      <c r="X94" s="27">
        <f t="shared" ca="1" si="24"/>
        <v>309.64390007768452</v>
      </c>
      <c r="Y94" s="7"/>
      <c r="Z94" s="28">
        <f t="shared" si="23"/>
        <v>309.61799999999982</v>
      </c>
      <c r="AA94" s="27">
        <f t="shared" si="21"/>
        <v>5.4038535234397997</v>
      </c>
      <c r="AB94" s="7"/>
      <c r="AC94" s="28">
        <f t="shared" ca="1" si="13"/>
        <v>2.5900077684696043E-2</v>
      </c>
      <c r="AD94" s="27"/>
      <c r="AE94" s="7"/>
    </row>
    <row r="95" spans="1:31" s="26" customFormat="1" x14ac:dyDescent="0.25">
      <c r="A95" s="26">
        <v>10</v>
      </c>
      <c r="B95" s="26">
        <v>-630</v>
      </c>
      <c r="C95" s="26">
        <v>11664</v>
      </c>
      <c r="D95" s="26">
        <v>11884</v>
      </c>
      <c r="E95" s="26">
        <v>14546</v>
      </c>
      <c r="F95" s="26">
        <v>14355</v>
      </c>
      <c r="G95" s="27"/>
      <c r="H95" s="7"/>
      <c r="I95" s="28">
        <f t="shared" si="14"/>
        <v>-2882</v>
      </c>
      <c r="J95" s="27">
        <f t="shared" si="14"/>
        <v>-2471</v>
      </c>
      <c r="K95" s="7"/>
      <c r="L95" s="124">
        <f t="shared" si="22"/>
        <v>0.75335308406617141</v>
      </c>
      <c r="M95" s="27">
        <f t="shared" ca="1" si="15"/>
        <v>3.0753000751459581E-6</v>
      </c>
      <c r="N95" s="44"/>
      <c r="O95" s="44"/>
      <c r="P95" s="7"/>
      <c r="Q95" s="28">
        <f t="shared" ca="1" si="16"/>
        <v>-2863.4397661634143</v>
      </c>
      <c r="R95" s="27">
        <f t="shared" ca="1" si="17"/>
        <v>-2497.4541737616819</v>
      </c>
      <c r="S95" s="7"/>
      <c r="T95" s="28">
        <f t="shared" ca="1" si="18"/>
        <v>0.74577533104630644</v>
      </c>
      <c r="U95" s="27">
        <f t="shared" ca="1" si="19"/>
        <v>-0.65315738730978457</v>
      </c>
      <c r="V95" s="7"/>
      <c r="W95" s="28">
        <f t="shared" ca="1" si="20"/>
        <v>0.75510673741707801</v>
      </c>
      <c r="X95" s="27">
        <f t="shared" ca="1" si="24"/>
        <v>303.96212069887565</v>
      </c>
      <c r="Y95" s="7"/>
      <c r="Z95" s="28">
        <f t="shared" si="23"/>
        <v>303.94799999999981</v>
      </c>
      <c r="AA95" s="27">
        <f t="shared" si="21"/>
        <v>5.3048933548517212</v>
      </c>
      <c r="AB95" s="7"/>
      <c r="AC95" s="28">
        <f t="shared" ca="1" si="13"/>
        <v>1.4120698875842663E-2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11546</v>
      </c>
      <c r="D96" s="26">
        <v>12029</v>
      </c>
      <c r="E96" s="26">
        <v>14662</v>
      </c>
      <c r="F96" s="26">
        <v>14204</v>
      </c>
      <c r="G96" s="27"/>
      <c r="H96" s="7"/>
      <c r="I96" s="28">
        <f t="shared" si="14"/>
        <v>-3116</v>
      </c>
      <c r="J96" s="27">
        <f t="shared" si="14"/>
        <v>-2175</v>
      </c>
      <c r="K96" s="7"/>
      <c r="L96" s="124">
        <f t="shared" si="22"/>
        <v>0.81415207630708841</v>
      </c>
      <c r="M96" s="27">
        <f t="shared" ca="1" si="15"/>
        <v>6.5346952453061231E-7</v>
      </c>
      <c r="N96" s="44"/>
      <c r="O96" s="44"/>
      <c r="P96" s="7"/>
      <c r="Q96" s="28">
        <f t="shared" ca="1" si="16"/>
        <v>-3097.4397661634143</v>
      </c>
      <c r="R96" s="27">
        <f t="shared" ca="1" si="17"/>
        <v>-2201.4541737616819</v>
      </c>
      <c r="S96" s="7"/>
      <c r="T96" s="28">
        <f t="shared" ca="1" si="18"/>
        <v>0.80672001356660805</v>
      </c>
      <c r="U96" s="27">
        <f t="shared" ca="1" si="19"/>
        <v>-0.5757447209734512</v>
      </c>
      <c r="V96" s="7"/>
      <c r="W96" s="28">
        <f t="shared" ca="1" si="20"/>
        <v>0.81496045092601865</v>
      </c>
      <c r="X96" s="27">
        <f t="shared" ca="1" si="24"/>
        <v>298.34278761452606</v>
      </c>
      <c r="Y96" s="7"/>
      <c r="Z96" s="28">
        <f t="shared" si="23"/>
        <v>298.29599999999982</v>
      </c>
      <c r="AA96" s="27">
        <f t="shared" si="21"/>
        <v>5.2062473455290021</v>
      </c>
      <c r="AB96" s="7"/>
      <c r="AC96" s="28">
        <f t="shared" ca="1" si="13"/>
        <v>4.6787614526238031E-2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11442</v>
      </c>
      <c r="D97" s="26">
        <v>12182</v>
      </c>
      <c r="E97" s="26">
        <v>14758</v>
      </c>
      <c r="F97" s="26">
        <v>14048</v>
      </c>
      <c r="G97" s="27"/>
      <c r="H97" s="7"/>
      <c r="I97" s="28">
        <f t="shared" si="14"/>
        <v>-3316</v>
      </c>
      <c r="J97" s="27">
        <f t="shared" si="14"/>
        <v>-1866</v>
      </c>
      <c r="K97" s="7"/>
      <c r="L97" s="124">
        <f t="shared" si="22"/>
        <v>0.86563049866274056</v>
      </c>
      <c r="M97" s="27">
        <f t="shared" ca="1" si="15"/>
        <v>7.805503849811346E-8</v>
      </c>
      <c r="N97" s="44"/>
      <c r="O97" s="44"/>
      <c r="P97" s="7"/>
      <c r="Q97" s="28">
        <f t="shared" ca="1" si="16"/>
        <v>-3297.4397661634143</v>
      </c>
      <c r="R97" s="27">
        <f t="shared" ca="1" si="17"/>
        <v>-1892.4541737616819</v>
      </c>
      <c r="S97" s="7"/>
      <c r="T97" s="28">
        <f t="shared" ca="1" si="18"/>
        <v>0.85880948580618199</v>
      </c>
      <c r="U97" s="27">
        <f t="shared" ca="1" si="19"/>
        <v>-0.49493217402099504</v>
      </c>
      <c r="V97" s="7"/>
      <c r="W97" s="28">
        <f t="shared" ca="1" si="20"/>
        <v>0.86590988198095786</v>
      </c>
      <c r="X97" s="27">
        <f t="shared" ca="1" si="24"/>
        <v>292.85393888264491</v>
      </c>
      <c r="Y97" s="7"/>
      <c r="Z97" s="28">
        <f t="shared" si="23"/>
        <v>292.80599999999981</v>
      </c>
      <c r="AA97" s="27">
        <f t="shared" si="21"/>
        <v>5.1104287695945132</v>
      </c>
      <c r="AB97" s="7"/>
      <c r="AC97" s="28">
        <f t="shared" ca="1" si="13"/>
        <v>4.7938882645098602E-2</v>
      </c>
      <c r="AD97" s="27"/>
      <c r="AE97" s="7"/>
    </row>
    <row r="98" spans="1:31" s="26" customFormat="1" x14ac:dyDescent="0.25">
      <c r="A98" s="26">
        <v>13</v>
      </c>
      <c r="B98" s="26">
        <v>-608</v>
      </c>
      <c r="C98" s="26">
        <v>11361</v>
      </c>
      <c r="D98" s="26">
        <v>12350</v>
      </c>
      <c r="E98" s="26">
        <v>14845</v>
      </c>
      <c r="F98" s="26">
        <v>13890</v>
      </c>
      <c r="G98" s="27"/>
      <c r="H98" s="7"/>
      <c r="I98" s="28">
        <f t="shared" si="14"/>
        <v>-3484</v>
      </c>
      <c r="J98" s="27">
        <f t="shared" si="14"/>
        <v>-1540</v>
      </c>
      <c r="K98" s="7"/>
      <c r="L98" s="124">
        <f t="shared" si="22"/>
        <v>0.90903420655672296</v>
      </c>
      <c r="M98" s="27">
        <f t="shared" ca="1" si="15"/>
        <v>3.2839142716060388E-7</v>
      </c>
      <c r="N98" s="44"/>
      <c r="O98" s="44"/>
      <c r="P98" s="7"/>
      <c r="Q98" s="28">
        <f t="shared" ca="1" si="16"/>
        <v>-3465.4397661634143</v>
      </c>
      <c r="R98" s="27">
        <f t="shared" ca="1" si="17"/>
        <v>-1566.4541737616819</v>
      </c>
      <c r="S98" s="7"/>
      <c r="T98" s="28">
        <f t="shared" ca="1" si="18"/>
        <v>0.90256464248742407</v>
      </c>
      <c r="U98" s="27">
        <f t="shared" ca="1" si="19"/>
        <v>-0.40967362933976303</v>
      </c>
      <c r="V98" s="7"/>
      <c r="W98" s="28">
        <f t="shared" ca="1" si="20"/>
        <v>0.90846115208534994</v>
      </c>
      <c r="X98" s="27">
        <f t="shared" ca="1" si="24"/>
        <v>287.37590184492706</v>
      </c>
      <c r="Y98" s="7"/>
      <c r="Z98" s="28">
        <f t="shared" si="23"/>
        <v>287.33399999999983</v>
      </c>
      <c r="AA98" s="27">
        <f t="shared" si="21"/>
        <v>5.0149243529253837</v>
      </c>
      <c r="AB98" s="7"/>
      <c r="AC98" s="28">
        <f t="shared" ca="1" si="13"/>
        <v>4.1901844927224374E-2</v>
      </c>
      <c r="AD98" s="27"/>
      <c r="AE98" s="7"/>
    </row>
    <row r="99" spans="1:31" s="26" customFormat="1" x14ac:dyDescent="0.25">
      <c r="A99" s="26">
        <v>14</v>
      </c>
      <c r="B99" s="26">
        <v>-643</v>
      </c>
      <c r="C99" s="26">
        <v>11285</v>
      </c>
      <c r="D99" s="26">
        <v>12523</v>
      </c>
      <c r="E99" s="26">
        <v>14914</v>
      </c>
      <c r="F99" s="26">
        <v>13705</v>
      </c>
      <c r="G99" s="27"/>
      <c r="H99" s="7"/>
      <c r="I99" s="28">
        <f t="shared" si="14"/>
        <v>-3629</v>
      </c>
      <c r="J99" s="27">
        <f t="shared" si="14"/>
        <v>-1182</v>
      </c>
      <c r="K99" s="7"/>
      <c r="L99" s="124">
        <f t="shared" si="22"/>
        <v>0.94591068410556223</v>
      </c>
      <c r="M99" s="27">
        <f t="shared" ca="1" si="15"/>
        <v>1.0155740834813607E-6</v>
      </c>
      <c r="N99" s="44"/>
      <c r="O99" s="44"/>
      <c r="P99" s="7"/>
      <c r="Q99" s="28">
        <f t="shared" ca="1" si="16"/>
        <v>-3610.4397661634143</v>
      </c>
      <c r="R99" s="27">
        <f t="shared" ca="1" si="17"/>
        <v>-1208.4541737616819</v>
      </c>
      <c r="S99" s="7"/>
      <c r="T99" s="28">
        <f t="shared" ca="1" si="18"/>
        <v>0.94032950986111519</v>
      </c>
      <c r="U99" s="27">
        <f t="shared" ca="1" si="19"/>
        <v>-0.31604614775730577</v>
      </c>
      <c r="V99" s="7"/>
      <c r="W99" s="28">
        <f t="shared" ca="1" si="20"/>
        <v>0.94490292714900903</v>
      </c>
      <c r="X99" s="27">
        <f t="shared" ca="1" si="24"/>
        <v>281.59653266242719</v>
      </c>
      <c r="Y99" s="7"/>
      <c r="Z99" s="28">
        <f t="shared" si="23"/>
        <v>281.54699999999985</v>
      </c>
      <c r="AA99" s="27">
        <f t="shared" si="21"/>
        <v>4.913922149112472</v>
      </c>
      <c r="AB99" s="7"/>
      <c r="AC99" s="28">
        <f t="shared" ca="1" si="13"/>
        <v>4.9532662427338892E-2</v>
      </c>
      <c r="AD99" s="27"/>
      <c r="AE99" s="7"/>
    </row>
    <row r="100" spans="1:31" s="26" customFormat="1" x14ac:dyDescent="0.25">
      <c r="A100" s="26">
        <v>15</v>
      </c>
      <c r="B100" s="26">
        <v>-627</v>
      </c>
      <c r="C100" s="26">
        <v>11235</v>
      </c>
      <c r="D100" s="26">
        <v>12707</v>
      </c>
      <c r="E100" s="26">
        <v>14969</v>
      </c>
      <c r="F100" s="26">
        <v>13533</v>
      </c>
      <c r="G100" s="27"/>
      <c r="H100" s="7"/>
      <c r="I100" s="28">
        <f t="shared" si="14"/>
        <v>-3734</v>
      </c>
      <c r="J100" s="27">
        <f t="shared" si="14"/>
        <v>-826</v>
      </c>
      <c r="K100" s="7"/>
      <c r="L100" s="124">
        <f t="shared" si="22"/>
        <v>0.97258275123515348</v>
      </c>
      <c r="M100" s="27">
        <f t="shared" ca="1" si="15"/>
        <v>2.7211037595763579E-6</v>
      </c>
      <c r="N100" s="44"/>
      <c r="O100" s="44"/>
      <c r="P100" s="7"/>
      <c r="Q100" s="28">
        <f t="shared" ca="1" si="16"/>
        <v>-3715.4397661634143</v>
      </c>
      <c r="R100" s="27">
        <f t="shared" ca="1" si="17"/>
        <v>-852.45417376168189</v>
      </c>
      <c r="S100" s="7"/>
      <c r="T100" s="28">
        <f t="shared" ca="1" si="18"/>
        <v>0.96767648278689156</v>
      </c>
      <c r="U100" s="27">
        <f t="shared" ca="1" si="19"/>
        <v>-0.2229417247311751</v>
      </c>
      <c r="V100" s="7"/>
      <c r="W100" s="28">
        <f t="shared" ca="1" si="20"/>
        <v>0.97093317439257343</v>
      </c>
      <c r="X100" s="27">
        <f t="shared" ca="1" si="24"/>
        <v>276.0346095486791</v>
      </c>
      <c r="Y100" s="7"/>
      <c r="Z100" s="28">
        <f t="shared" si="23"/>
        <v>275.90399999999988</v>
      </c>
      <c r="AA100" s="27">
        <f t="shared" si="21"/>
        <v>4.8154332194224327</v>
      </c>
      <c r="AB100" s="7"/>
      <c r="AC100" s="28">
        <f t="shared" ca="1" si="13"/>
        <v>0.13060954867921737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11202</v>
      </c>
      <c r="D101" s="26">
        <v>12892</v>
      </c>
      <c r="E101" s="26">
        <v>15008</v>
      </c>
      <c r="F101" s="26">
        <v>13346</v>
      </c>
      <c r="G101" s="27"/>
      <c r="H101" s="7"/>
      <c r="I101" s="28">
        <f t="shared" si="14"/>
        <v>-3806</v>
      </c>
      <c r="J101" s="27">
        <f t="shared" si="14"/>
        <v>-454</v>
      </c>
      <c r="K101" s="7"/>
      <c r="L101" s="124">
        <f t="shared" si="22"/>
        <v>0.99000148621999307</v>
      </c>
      <c r="M101" s="27">
        <f t="shared" ca="1" si="15"/>
        <v>2.8662241723873412E-6</v>
      </c>
      <c r="N101" s="44"/>
      <c r="O101" s="44"/>
      <c r="P101" s="7"/>
      <c r="Q101" s="28">
        <f t="shared" ca="1" si="16"/>
        <v>-3787.4397661634143</v>
      </c>
      <c r="R101" s="27">
        <f t="shared" ca="1" si="17"/>
        <v>-480.45417376168189</v>
      </c>
      <c r="S101" s="7"/>
      <c r="T101" s="28">
        <f t="shared" ca="1" si="18"/>
        <v>0.98642869279313816</v>
      </c>
      <c r="U101" s="27">
        <f t="shared" ca="1" si="19"/>
        <v>-0.1256528332544318</v>
      </c>
      <c r="V101" s="7"/>
      <c r="W101" s="28">
        <f t="shared" ca="1" si="20"/>
        <v>0.98830849355244033</v>
      </c>
      <c r="X101" s="27">
        <f t="shared" ca="1" si="24"/>
        <v>270.34841728568108</v>
      </c>
      <c r="Y101" s="7"/>
      <c r="Z101" s="28">
        <f t="shared" si="23"/>
        <v>270.17999999999989</v>
      </c>
      <c r="AA101" s="27">
        <f t="shared" si="21"/>
        <v>4.7155305730382775</v>
      </c>
      <c r="AB101" s="7"/>
      <c r="AC101" s="28">
        <f t="shared" ca="1" si="13"/>
        <v>0.16841728568118697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11179</v>
      </c>
      <c r="D102" s="26">
        <v>13073</v>
      </c>
      <c r="E102" s="26">
        <v>15011</v>
      </c>
      <c r="F102" s="26">
        <v>13149</v>
      </c>
      <c r="G102" s="27"/>
      <c r="H102" s="7"/>
      <c r="I102" s="28">
        <f t="shared" si="14"/>
        <v>-3832</v>
      </c>
      <c r="J102" s="27">
        <f t="shared" si="14"/>
        <v>-76</v>
      </c>
      <c r="K102" s="7"/>
      <c r="L102" s="124">
        <f t="shared" si="22"/>
        <v>0.99753051097011625</v>
      </c>
      <c r="M102" s="27">
        <f t="shared" ca="1" si="15"/>
        <v>1.4828030784658821E-5</v>
      </c>
      <c r="N102" s="44"/>
      <c r="O102" s="44"/>
      <c r="P102" s="7"/>
      <c r="Q102" s="28">
        <f t="shared" ca="1" si="16"/>
        <v>-3813.4397661634143</v>
      </c>
      <c r="R102" s="27">
        <f t="shared" ca="1" si="17"/>
        <v>-102.45417376168187</v>
      </c>
      <c r="S102" s="7"/>
      <c r="T102" s="28">
        <f t="shared" ca="1" si="18"/>
        <v>0.99320032418428272</v>
      </c>
      <c r="U102" s="27">
        <f t="shared" ca="1" si="19"/>
        <v>-2.6794766108708783E-2</v>
      </c>
      <c r="V102" s="7"/>
      <c r="W102" s="28">
        <f t="shared" ca="1" si="20"/>
        <v>0.99367979275338592</v>
      </c>
      <c r="X102" s="27">
        <f t="shared" ca="1" si="24"/>
        <v>264.647364093536</v>
      </c>
      <c r="Y102" s="7"/>
      <c r="Z102" s="28">
        <f t="shared" si="23"/>
        <v>264.48299999999989</v>
      </c>
      <c r="AA102" s="27">
        <f t="shared" si="21"/>
        <v>4.6160991655521606</v>
      </c>
      <c r="AB102" s="7"/>
      <c r="AC102" s="28">
        <f t="shared" ca="1" si="13"/>
        <v>0.1643640935361077</v>
      </c>
      <c r="AD102" s="27"/>
      <c r="AE102" s="7"/>
    </row>
    <row r="103" spans="1:31" s="26" customFormat="1" x14ac:dyDescent="0.25">
      <c r="A103" s="26">
        <v>18</v>
      </c>
      <c r="B103" s="26">
        <v>-635</v>
      </c>
      <c r="C103" s="26">
        <v>11191</v>
      </c>
      <c r="D103" s="26">
        <v>13272</v>
      </c>
      <c r="E103" s="26">
        <v>15020</v>
      </c>
      <c r="F103" s="26">
        <v>12971</v>
      </c>
      <c r="G103" s="27"/>
      <c r="H103" s="7"/>
      <c r="I103" s="28">
        <f t="shared" si="14"/>
        <v>-3829</v>
      </c>
      <c r="J103" s="27">
        <f t="shared" si="14"/>
        <v>301</v>
      </c>
      <c r="K103" s="7"/>
      <c r="L103" s="124">
        <f t="shared" si="22"/>
        <v>0.9951775421650767</v>
      </c>
      <c r="M103" s="27">
        <f t="shared" ca="1" si="15"/>
        <v>1.3516473954707038E-5</v>
      </c>
      <c r="N103" s="44"/>
      <c r="O103" s="44"/>
      <c r="P103" s="7"/>
      <c r="Q103" s="28">
        <f t="shared" ca="1" si="16"/>
        <v>-3810.4397661634143</v>
      </c>
      <c r="R103" s="27">
        <f t="shared" ca="1" si="17"/>
        <v>274.54582623831811</v>
      </c>
      <c r="S103" s="7"/>
      <c r="T103" s="28">
        <f t="shared" ca="1" si="18"/>
        <v>0.99241898210068913</v>
      </c>
      <c r="U103" s="27">
        <f t="shared" ca="1" si="19"/>
        <v>7.1801771758850941E-2</v>
      </c>
      <c r="V103" s="7"/>
      <c r="W103" s="28">
        <f t="shared" ca="1" si="20"/>
        <v>0.99150106641312252</v>
      </c>
      <c r="X103" s="27">
        <f t="shared" ca="1" si="24"/>
        <v>258.96077486266722</v>
      </c>
      <c r="Y103" s="7"/>
      <c r="Z103" s="28">
        <f t="shared" si="23"/>
        <v>258.76799999999992</v>
      </c>
      <c r="AA103" s="27">
        <f t="shared" si="21"/>
        <v>4.5163535988006851</v>
      </c>
      <c r="AB103" s="7"/>
      <c r="AC103" s="28">
        <f t="shared" ca="1" si="13"/>
        <v>0.19277486266730648</v>
      </c>
      <c r="AD103" s="27"/>
      <c r="AE103" s="7"/>
    </row>
    <row r="104" spans="1:31" s="26" customFormat="1" x14ac:dyDescent="0.25">
      <c r="A104" s="26">
        <v>19</v>
      </c>
      <c r="B104" s="26">
        <v>-614</v>
      </c>
      <c r="C104" s="26">
        <v>11210</v>
      </c>
      <c r="D104" s="26">
        <v>13447</v>
      </c>
      <c r="E104" s="26">
        <v>14997</v>
      </c>
      <c r="F104" s="26">
        <v>12786</v>
      </c>
      <c r="G104" s="27"/>
      <c r="H104" s="7"/>
      <c r="I104" s="28">
        <f t="shared" si="14"/>
        <v>-3787</v>
      </c>
      <c r="J104" s="27">
        <f t="shared" si="14"/>
        <v>661</v>
      </c>
      <c r="K104" s="7"/>
      <c r="L104" s="124">
        <f t="shared" si="22"/>
        <v>0.98348901344637429</v>
      </c>
      <c r="M104" s="27">
        <f t="shared" ca="1" si="15"/>
        <v>1.8165768824749015E-5</v>
      </c>
      <c r="N104" s="44"/>
      <c r="O104" s="44"/>
      <c r="P104" s="7"/>
      <c r="Q104" s="28">
        <f t="shared" ca="1" si="16"/>
        <v>-3768.4397661634143</v>
      </c>
      <c r="R104" s="27">
        <f t="shared" ca="1" si="17"/>
        <v>634.54582623831811</v>
      </c>
      <c r="S104" s="7"/>
      <c r="T104" s="28">
        <f t="shared" ca="1" si="18"/>
        <v>0.98148019293037858</v>
      </c>
      <c r="U104" s="27">
        <f t="shared" ca="1" si="19"/>
        <v>0.16595231189763476</v>
      </c>
      <c r="V104" s="7"/>
      <c r="W104" s="28">
        <f t="shared" ca="1" si="20"/>
        <v>0.97922688148868586</v>
      </c>
      <c r="X104" s="27">
        <f t="shared" ca="1" si="24"/>
        <v>253.48406239068572</v>
      </c>
      <c r="Y104" s="7"/>
      <c r="Z104" s="28">
        <f t="shared" si="23"/>
        <v>253.2419999999999</v>
      </c>
      <c r="AA104" s="27">
        <f t="shared" si="21"/>
        <v>4.4199067043354781</v>
      </c>
      <c r="AB104" s="7"/>
      <c r="AC104" s="28">
        <f t="shared" ca="1" si="13"/>
        <v>0.24206239068581681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11248</v>
      </c>
      <c r="D105" s="26">
        <v>13629</v>
      </c>
      <c r="E105" s="26">
        <v>14962</v>
      </c>
      <c r="F105" s="26">
        <v>12613</v>
      </c>
      <c r="G105" s="27"/>
      <c r="H105" s="7"/>
      <c r="I105" s="28">
        <f t="shared" si="14"/>
        <v>-3714</v>
      </c>
      <c r="J105" s="27">
        <f t="shared" si="14"/>
        <v>1016</v>
      </c>
      <c r="K105" s="7"/>
      <c r="L105" s="124">
        <f t="shared" si="22"/>
        <v>0.96281953000752674</v>
      </c>
      <c r="M105" s="27">
        <f t="shared" ca="1" si="15"/>
        <v>1.5389775908764388E-5</v>
      </c>
      <c r="N105" s="44"/>
      <c r="O105" s="44"/>
      <c r="P105" s="7"/>
      <c r="Q105" s="28">
        <f t="shared" ca="1" si="16"/>
        <v>-3695.4397661634143</v>
      </c>
      <c r="R105" s="27">
        <f t="shared" ca="1" si="17"/>
        <v>989.54582623831811</v>
      </c>
      <c r="S105" s="7"/>
      <c r="T105" s="28">
        <f t="shared" ca="1" si="18"/>
        <v>0.96246753556293407</v>
      </c>
      <c r="U105" s="27">
        <f t="shared" ca="1" si="19"/>
        <v>0.25879520564560216</v>
      </c>
      <c r="V105" s="7"/>
      <c r="W105" s="28">
        <f t="shared" ca="1" si="20"/>
        <v>0.95889654951958592</v>
      </c>
      <c r="X105" s="27">
        <f t="shared" ca="1" si="24"/>
        <v>247.99912314436699</v>
      </c>
      <c r="Y105" s="7"/>
      <c r="Z105" s="28">
        <f t="shared" si="23"/>
        <v>247.7519999999999</v>
      </c>
      <c r="AA105" s="27">
        <f t="shared" si="21"/>
        <v>4.3240881284009891</v>
      </c>
      <c r="AB105" s="7"/>
      <c r="AC105" s="28">
        <f t="shared" ca="1" si="13"/>
        <v>0.24712314436709448</v>
      </c>
      <c r="AD105" s="27"/>
      <c r="AE105" s="7"/>
    </row>
    <row r="106" spans="1:31" s="26" customFormat="1" x14ac:dyDescent="0.25">
      <c r="A106" s="26">
        <v>21</v>
      </c>
      <c r="B106" s="26">
        <v>-613</v>
      </c>
      <c r="C106" s="26">
        <v>11296</v>
      </c>
      <c r="D106" s="26">
        <v>13793</v>
      </c>
      <c r="E106" s="26">
        <v>14896</v>
      </c>
      <c r="F106" s="26">
        <v>12428</v>
      </c>
      <c r="G106" s="27"/>
      <c r="H106" s="7"/>
      <c r="I106" s="28">
        <f t="shared" si="14"/>
        <v>-3600</v>
      </c>
      <c r="J106" s="27">
        <f t="shared" si="14"/>
        <v>1365</v>
      </c>
      <c r="K106" s="7"/>
      <c r="L106" s="124">
        <f t="shared" si="22"/>
        <v>0.93314600381853507</v>
      </c>
      <c r="M106" s="27">
        <f t="shared" ca="1" si="15"/>
        <v>2.7425771796192866E-5</v>
      </c>
      <c r="N106" s="44"/>
      <c r="O106" s="44"/>
      <c r="P106" s="7"/>
      <c r="Q106" s="28">
        <f t="shared" ca="1" si="16"/>
        <v>-3581.4397661634143</v>
      </c>
      <c r="R106" s="27">
        <f t="shared" ca="1" si="17"/>
        <v>1338.5458262383181</v>
      </c>
      <c r="S106" s="7"/>
      <c r="T106" s="28">
        <f t="shared" ca="1" si="18"/>
        <v>0.93277653638637692</v>
      </c>
      <c r="U106" s="27">
        <f t="shared" ca="1" si="19"/>
        <v>0.35006892372458981</v>
      </c>
      <c r="V106" s="7"/>
      <c r="W106" s="28">
        <f t="shared" ca="1" si="20"/>
        <v>0.92790904174151057</v>
      </c>
      <c r="X106" s="27">
        <f t="shared" ca="1" si="24"/>
        <v>242.43293971512037</v>
      </c>
      <c r="Y106" s="7"/>
      <c r="Z106" s="28">
        <f t="shared" si="23"/>
        <v>242.2349999999999</v>
      </c>
      <c r="AA106" s="27">
        <f t="shared" si="21"/>
        <v>4.2277983135684618</v>
      </c>
      <c r="AB106" s="7"/>
      <c r="AC106" s="28">
        <f t="shared" ca="1" si="13"/>
        <v>0.19793971512046937</v>
      </c>
      <c r="AD106" s="27"/>
      <c r="AE106" s="7"/>
    </row>
    <row r="107" spans="1:31" s="26" customFormat="1" x14ac:dyDescent="0.25">
      <c r="A107" s="26">
        <v>22</v>
      </c>
      <c r="B107" s="26">
        <v>-633</v>
      </c>
      <c r="C107" s="26">
        <v>11380</v>
      </c>
      <c r="D107" s="26">
        <v>13972</v>
      </c>
      <c r="E107" s="26">
        <v>14834</v>
      </c>
      <c r="F107" s="26">
        <v>12262</v>
      </c>
      <c r="G107" s="27"/>
      <c r="H107" s="7"/>
      <c r="I107" s="28">
        <f t="shared" si="14"/>
        <v>-3454</v>
      </c>
      <c r="J107" s="27">
        <f t="shared" si="14"/>
        <v>1710</v>
      </c>
      <c r="K107" s="7"/>
      <c r="L107" s="124">
        <f t="shared" si="22"/>
        <v>0.89343074310734871</v>
      </c>
      <c r="M107" s="27">
        <f t="shared" ca="1" si="15"/>
        <v>2.3324418792197365E-5</v>
      </c>
      <c r="N107" s="44"/>
      <c r="O107" s="44"/>
      <c r="P107" s="7"/>
      <c r="Q107" s="28">
        <f t="shared" ca="1" si="16"/>
        <v>-3435.4397661634143</v>
      </c>
      <c r="R107" s="27">
        <f t="shared" ca="1" si="17"/>
        <v>1683.5458262383181</v>
      </c>
      <c r="S107" s="7"/>
      <c r="T107" s="28">
        <f t="shared" ca="1" si="18"/>
        <v>0.89475122165148802</v>
      </c>
      <c r="U107" s="27">
        <f t="shared" ca="1" si="19"/>
        <v>0.44029652469092434</v>
      </c>
      <c r="V107" s="7"/>
      <c r="W107" s="28">
        <f t="shared" ca="1" si="20"/>
        <v>0.88860120702277523</v>
      </c>
      <c r="X107" s="27">
        <f t="shared" ca="1" si="24"/>
        <v>236.74460956914481</v>
      </c>
      <c r="Y107" s="7"/>
      <c r="Z107" s="28">
        <f t="shared" si="23"/>
        <v>236.5379999999999</v>
      </c>
      <c r="AA107" s="27">
        <f t="shared" si="21"/>
        <v>4.1283669060823458</v>
      </c>
      <c r="AB107" s="7"/>
      <c r="AC107" s="28">
        <f t="shared" ca="1" si="13"/>
        <v>0.20660956914491635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11471</v>
      </c>
      <c r="D108" s="26">
        <v>14145</v>
      </c>
      <c r="E108" s="26">
        <v>14745</v>
      </c>
      <c r="F108" s="26">
        <v>12098</v>
      </c>
      <c r="G108" s="27"/>
      <c r="H108" s="7"/>
      <c r="I108" s="28">
        <f t="shared" si="14"/>
        <v>-3274</v>
      </c>
      <c r="J108" s="27">
        <f t="shared" si="14"/>
        <v>2047</v>
      </c>
      <c r="K108" s="7"/>
      <c r="L108" s="124">
        <f t="shared" si="22"/>
        <v>0.84455147912944528</v>
      </c>
      <c r="M108" s="27">
        <f t="shared" ca="1" si="15"/>
        <v>1.6683591749761845E-5</v>
      </c>
      <c r="N108" s="44"/>
      <c r="O108" s="44"/>
      <c r="P108" s="7"/>
      <c r="Q108" s="28">
        <f t="shared" ca="1" si="16"/>
        <v>-3255.4397661634143</v>
      </c>
      <c r="R108" s="27">
        <f t="shared" ca="1" si="17"/>
        <v>2020.5458262383181</v>
      </c>
      <c r="S108" s="7"/>
      <c r="T108" s="28">
        <f t="shared" ca="1" si="18"/>
        <v>0.84787069663587145</v>
      </c>
      <c r="U108" s="27">
        <f t="shared" ca="1" si="19"/>
        <v>0.52843189143195246</v>
      </c>
      <c r="V108" s="7"/>
      <c r="W108" s="28">
        <f t="shared" ca="1" si="20"/>
        <v>0.8404669238599255</v>
      </c>
      <c r="X108" s="27">
        <f t="shared" ca="1" si="24"/>
        <v>230.94368936499325</v>
      </c>
      <c r="Y108" s="7"/>
      <c r="Z108" s="28">
        <f t="shared" si="23"/>
        <v>230.80499999999989</v>
      </c>
      <c r="AA108" s="27">
        <f t="shared" si="21"/>
        <v>4.0283071800655108</v>
      </c>
      <c r="AB108" s="7"/>
      <c r="AC108" s="28">
        <f t="shared" ca="1" si="13"/>
        <v>0.13868936499335405</v>
      </c>
      <c r="AD108" s="27"/>
      <c r="AE108" s="7"/>
    </row>
    <row r="109" spans="1:31" s="26" customFormat="1" x14ac:dyDescent="0.25">
      <c r="A109" s="26">
        <v>24</v>
      </c>
      <c r="B109" s="26">
        <v>-625</v>
      </c>
      <c r="C109" s="26">
        <v>11578</v>
      </c>
      <c r="D109" s="26">
        <v>14293</v>
      </c>
      <c r="E109" s="26">
        <v>14642</v>
      </c>
      <c r="F109" s="26">
        <v>11938</v>
      </c>
      <c r="G109" s="27"/>
      <c r="H109" s="7"/>
      <c r="I109" s="28">
        <f t="shared" si="14"/>
        <v>-3064</v>
      </c>
      <c r="J109" s="27">
        <f t="shared" si="14"/>
        <v>2355</v>
      </c>
      <c r="K109" s="7"/>
      <c r="L109" s="124">
        <f t="shared" si="22"/>
        <v>0.78837421694893017</v>
      </c>
      <c r="M109" s="27">
        <f t="shared" ca="1" si="15"/>
        <v>1.4049727609884191E-5</v>
      </c>
      <c r="N109" s="44"/>
      <c r="O109" s="44"/>
      <c r="P109" s="7"/>
      <c r="Q109" s="28">
        <f t="shared" ca="1" si="16"/>
        <v>-3045.4397661634143</v>
      </c>
      <c r="R109" s="27">
        <f t="shared" ca="1" si="17"/>
        <v>2328.5458262383181</v>
      </c>
      <c r="S109" s="7"/>
      <c r="T109" s="28">
        <f t="shared" ca="1" si="18"/>
        <v>0.79317675078431882</v>
      </c>
      <c r="U109" s="27">
        <f t="shared" ca="1" si="19"/>
        <v>0.60898290910624531</v>
      </c>
      <c r="V109" s="7"/>
      <c r="W109" s="28">
        <f t="shared" ca="1" si="20"/>
        <v>0.78462592032114253</v>
      </c>
      <c r="X109" s="27">
        <f t="shared" ca="1" si="24"/>
        <v>225.28612508693345</v>
      </c>
      <c r="Y109" s="7"/>
      <c r="Z109" s="28">
        <f t="shared" si="23"/>
        <v>225.17999999999989</v>
      </c>
      <c r="AA109" s="27">
        <f t="shared" si="21"/>
        <v>3.9301324096408292</v>
      </c>
      <c r="AB109" s="7"/>
      <c r="AC109" s="28">
        <f t="shared" ca="1" si="13"/>
        <v>0.10612508693355949</v>
      </c>
      <c r="AD109" s="27"/>
      <c r="AE109" s="7"/>
    </row>
    <row r="110" spans="1:31" s="26" customFormat="1" x14ac:dyDescent="0.25">
      <c r="A110" s="26">
        <v>25</v>
      </c>
      <c r="B110" s="26">
        <v>-637</v>
      </c>
      <c r="C110" s="26">
        <v>11696</v>
      </c>
      <c r="D110" s="26">
        <v>14432</v>
      </c>
      <c r="E110" s="26">
        <v>14512</v>
      </c>
      <c r="F110" s="26">
        <v>11789</v>
      </c>
      <c r="G110" s="27"/>
      <c r="H110" s="7"/>
      <c r="I110" s="28">
        <f t="shared" si="14"/>
        <v>-2816</v>
      </c>
      <c r="J110" s="27">
        <f t="shared" si="14"/>
        <v>2643</v>
      </c>
      <c r="K110" s="7"/>
      <c r="L110" s="124">
        <f t="shared" si="22"/>
        <v>0.72330584434848766</v>
      </c>
      <c r="M110" s="27">
        <f t="shared" ca="1" si="15"/>
        <v>1.8877230483418682E-5</v>
      </c>
      <c r="N110" s="44"/>
      <c r="O110" s="44"/>
      <c r="P110" s="7"/>
      <c r="Q110" s="28">
        <f t="shared" ca="1" si="16"/>
        <v>-2797.4397661634143</v>
      </c>
      <c r="R110" s="27">
        <f t="shared" ca="1" si="17"/>
        <v>2616.5458262383181</v>
      </c>
      <c r="S110" s="7"/>
      <c r="T110" s="28">
        <f t="shared" ca="1" si="18"/>
        <v>0.72858580520724703</v>
      </c>
      <c r="U110" s="27">
        <f t="shared" ca="1" si="19"/>
        <v>0.68430334121727243</v>
      </c>
      <c r="V110" s="7"/>
      <c r="W110" s="28">
        <f t="shared" ca="1" si="20"/>
        <v>0.71896105085702933</v>
      </c>
      <c r="X110" s="27">
        <f t="shared" ca="1" si="24"/>
        <v>219.5175455890851</v>
      </c>
      <c r="Y110" s="7"/>
      <c r="Z110" s="28">
        <f t="shared" si="23"/>
        <v>219.44699999999989</v>
      </c>
      <c r="AA110" s="27">
        <f t="shared" si="21"/>
        <v>3.8300726836239942</v>
      </c>
      <c r="AB110" s="7"/>
      <c r="AC110" s="28">
        <f t="shared" ca="1" si="13"/>
        <v>7.0545589085213578E-2</v>
      </c>
      <c r="AD110" s="27"/>
      <c r="AE110" s="7"/>
    </row>
    <row r="111" spans="1:31" s="26" customFormat="1" x14ac:dyDescent="0.25">
      <c r="A111" s="26">
        <v>26</v>
      </c>
      <c r="B111" s="26">
        <v>-620</v>
      </c>
      <c r="C111" s="26">
        <v>11828</v>
      </c>
      <c r="D111" s="26">
        <v>14564</v>
      </c>
      <c r="E111" s="26">
        <v>14380</v>
      </c>
      <c r="F111" s="26">
        <v>11659</v>
      </c>
      <c r="G111" s="27"/>
      <c r="H111" s="7"/>
      <c r="I111" s="28">
        <f t="shared" si="14"/>
        <v>-2552</v>
      </c>
      <c r="J111" s="27">
        <f t="shared" si="14"/>
        <v>2905</v>
      </c>
      <c r="K111" s="7"/>
      <c r="L111" s="124">
        <f t="shared" si="22"/>
        <v>0.65301590608328242</v>
      </c>
      <c r="M111" s="27">
        <f t="shared" ca="1" si="15"/>
        <v>1.437118822380822E-5</v>
      </c>
      <c r="N111" s="44"/>
      <c r="O111" s="44"/>
      <c r="P111" s="7"/>
      <c r="Q111" s="28">
        <f t="shared" ca="1" si="16"/>
        <v>-2533.4397661634143</v>
      </c>
      <c r="R111" s="27">
        <f t="shared" ca="1" si="17"/>
        <v>2878.5458262383181</v>
      </c>
      <c r="S111" s="7"/>
      <c r="T111" s="28">
        <f t="shared" ca="1" si="18"/>
        <v>0.65982770185100947</v>
      </c>
      <c r="U111" s="27">
        <f t="shared" ca="1" si="19"/>
        <v>0.75282401209605398</v>
      </c>
      <c r="V111" s="7"/>
      <c r="W111" s="28">
        <f t="shared" ca="1" si="20"/>
        <v>0.64922497107674271</v>
      </c>
      <c r="X111" s="27">
        <f t="shared" ca="1" si="24"/>
        <v>213.87677445128963</v>
      </c>
      <c r="Y111" s="7"/>
      <c r="Z111" s="28">
        <f t="shared" si="23"/>
        <v>213.86699999999988</v>
      </c>
      <c r="AA111" s="27">
        <f t="shared" si="21"/>
        <v>3.7326833113627105</v>
      </c>
      <c r="AB111" s="7"/>
      <c r="AC111" s="28">
        <f t="shared" ca="1" si="13"/>
        <v>9.7744512897577351E-3</v>
      </c>
      <c r="AD111" s="27"/>
      <c r="AE111" s="7"/>
    </row>
    <row r="112" spans="1:31" s="26" customFormat="1" x14ac:dyDescent="0.25">
      <c r="A112" s="26">
        <v>27</v>
      </c>
      <c r="B112" s="26">
        <v>-627</v>
      </c>
      <c r="C112" s="26">
        <v>11976</v>
      </c>
      <c r="D112" s="26">
        <v>14679</v>
      </c>
      <c r="E112" s="26">
        <v>14239</v>
      </c>
      <c r="F112" s="26">
        <v>11543</v>
      </c>
      <c r="G112" s="27"/>
      <c r="H112" s="7"/>
      <c r="I112" s="28">
        <f t="shared" si="14"/>
        <v>-2263</v>
      </c>
      <c r="J112" s="27">
        <f t="shared" si="14"/>
        <v>3136</v>
      </c>
      <c r="K112" s="7"/>
      <c r="L112" s="124">
        <f t="shared" si="22"/>
        <v>0.57563799686309081</v>
      </c>
      <c r="M112" s="27">
        <f t="shared" ca="1" si="15"/>
        <v>6.4823482321800303E-6</v>
      </c>
      <c r="N112" s="44"/>
      <c r="O112" s="44"/>
      <c r="P112" s="7"/>
      <c r="Q112" s="28">
        <f t="shared" ca="1" si="16"/>
        <v>-2244.4397661634143</v>
      </c>
      <c r="R112" s="27">
        <f t="shared" ca="1" si="17"/>
        <v>3109.5458262383181</v>
      </c>
      <c r="S112" s="7"/>
      <c r="T112" s="28">
        <f t="shared" ca="1" si="18"/>
        <v>0.58455841446482515</v>
      </c>
      <c r="U112" s="27">
        <f t="shared" ca="1" si="19"/>
        <v>0.81323727535177359</v>
      </c>
      <c r="V112" s="7"/>
      <c r="W112" s="28">
        <f t="shared" ca="1" si="20"/>
        <v>0.57309195125623691</v>
      </c>
      <c r="X112" s="27">
        <f t="shared" ca="1" si="24"/>
        <v>208.27527129993427</v>
      </c>
      <c r="Y112" s="7"/>
      <c r="Z112" s="28">
        <f t="shared" si="23"/>
        <v>208.22399999999988</v>
      </c>
      <c r="AA112" s="27">
        <f t="shared" si="21"/>
        <v>3.6341943816726707</v>
      </c>
      <c r="AB112" s="7"/>
      <c r="AC112" s="28">
        <f t="shared" ca="1" si="13"/>
        <v>5.127129993439894E-2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12129</v>
      </c>
      <c r="D113" s="26">
        <v>14775</v>
      </c>
      <c r="E113" s="26">
        <v>14082</v>
      </c>
      <c r="F113" s="26">
        <v>11441</v>
      </c>
      <c r="G113" s="27"/>
      <c r="H113" s="7"/>
      <c r="I113" s="28">
        <f t="shared" si="14"/>
        <v>-1953</v>
      </c>
      <c r="J113" s="27">
        <f t="shared" si="14"/>
        <v>3334</v>
      </c>
      <c r="K113" s="7"/>
      <c r="L113" s="124">
        <f t="shared" si="22"/>
        <v>0.49513029357531618</v>
      </c>
      <c r="M113" s="27">
        <f t="shared" ca="1" si="15"/>
        <v>1.2383328334298079E-5</v>
      </c>
      <c r="N113" s="44"/>
      <c r="O113" s="44"/>
      <c r="P113" s="7"/>
      <c r="Q113" s="28">
        <f t="shared" ca="1" si="16"/>
        <v>-1934.4397661634141</v>
      </c>
      <c r="R113" s="27">
        <f t="shared" ca="1" si="17"/>
        <v>3307.5458262383181</v>
      </c>
      <c r="S113" s="7"/>
      <c r="T113" s="28">
        <f t="shared" ca="1" si="18"/>
        <v>0.50381973249348544</v>
      </c>
      <c r="U113" s="27">
        <f t="shared" ca="1" si="19"/>
        <v>0.86502007242810475</v>
      </c>
      <c r="V113" s="7"/>
      <c r="W113" s="28">
        <f t="shared" ca="1" si="20"/>
        <v>0.49161129821665228</v>
      </c>
      <c r="X113" s="27">
        <f t="shared" ca="1" si="24"/>
        <v>202.71333691465475</v>
      </c>
      <c r="Y113" s="7"/>
      <c r="Z113" s="28">
        <f t="shared" si="23"/>
        <v>202.74299999999988</v>
      </c>
      <c r="AA113" s="27">
        <f t="shared" si="21"/>
        <v>3.5385328853708611</v>
      </c>
      <c r="AB113" s="7"/>
      <c r="AC113" s="28">
        <f t="shared" ca="1" si="13"/>
        <v>-2.9663085345134732E-2</v>
      </c>
      <c r="AD113" s="27"/>
      <c r="AE113" s="7"/>
    </row>
    <row r="114" spans="1:31" s="26" customFormat="1" x14ac:dyDescent="0.25">
      <c r="A114" s="26">
        <v>29</v>
      </c>
      <c r="B114" s="26">
        <v>-600</v>
      </c>
      <c r="C114" s="26">
        <v>12290</v>
      </c>
      <c r="D114" s="26">
        <v>14860</v>
      </c>
      <c r="E114" s="26">
        <v>13923</v>
      </c>
      <c r="F114" s="26">
        <v>11356</v>
      </c>
      <c r="G114" s="27"/>
      <c r="H114" s="7"/>
      <c r="I114" s="28">
        <f t="shared" si="14"/>
        <v>-1633</v>
      </c>
      <c r="J114" s="27">
        <f t="shared" si="14"/>
        <v>3504</v>
      </c>
      <c r="K114" s="7"/>
      <c r="L114" s="124">
        <f t="shared" si="22"/>
        <v>0.41137879034505864</v>
      </c>
      <c r="M114" s="27">
        <f t="shared" ca="1" si="15"/>
        <v>1.4055763061138234E-5</v>
      </c>
      <c r="N114" s="44"/>
      <c r="O114" s="44"/>
      <c r="P114" s="7"/>
      <c r="Q114" s="28">
        <f t="shared" ca="1" si="16"/>
        <v>-1614.4397661634141</v>
      </c>
      <c r="R114" s="27">
        <f t="shared" ca="1" si="17"/>
        <v>3477.5458262383181</v>
      </c>
      <c r="S114" s="7"/>
      <c r="T114" s="28">
        <f t="shared" ca="1" si="18"/>
        <v>0.4204765769101671</v>
      </c>
      <c r="U114" s="27">
        <f t="shared" ca="1" si="19"/>
        <v>0.90948004971586371</v>
      </c>
      <c r="V114" s="7"/>
      <c r="W114" s="28">
        <f t="shared" ca="1" si="20"/>
        <v>0.40762968871118177</v>
      </c>
      <c r="X114" s="27">
        <f t="shared" ca="1" si="24"/>
        <v>197.24470761545444</v>
      </c>
      <c r="Y114" s="7"/>
      <c r="Z114" s="28">
        <f t="shared" si="23"/>
        <v>197.34299999999988</v>
      </c>
      <c r="AA114" s="27">
        <f t="shared" si="21"/>
        <v>3.4442851057631674</v>
      </c>
      <c r="AB114" s="7"/>
      <c r="AC114" s="28">
        <f t="shared" ca="1" si="13"/>
        <v>-9.8292384545430878E-2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12464</v>
      </c>
      <c r="D115" s="26">
        <v>14931</v>
      </c>
      <c r="E115" s="26">
        <v>13746</v>
      </c>
      <c r="F115" s="26">
        <v>11285</v>
      </c>
      <c r="G115" s="27"/>
      <c r="H115" s="7"/>
      <c r="I115" s="28">
        <f t="shared" si="14"/>
        <v>-1282</v>
      </c>
      <c r="J115" s="27">
        <f t="shared" si="14"/>
        <v>3646</v>
      </c>
      <c r="K115" s="7"/>
      <c r="L115" s="124">
        <f t="shared" si="22"/>
        <v>0.31922465336744543</v>
      </c>
      <c r="M115" s="27">
        <f t="shared" ca="1" si="15"/>
        <v>1.2584574857500818E-5</v>
      </c>
      <c r="N115" s="44"/>
      <c r="O115" s="44"/>
      <c r="P115" s="7"/>
      <c r="Q115" s="28">
        <f t="shared" ca="1" si="16"/>
        <v>-1263.4397661634141</v>
      </c>
      <c r="R115" s="27">
        <f t="shared" ca="1" si="17"/>
        <v>3619.5458262383181</v>
      </c>
      <c r="S115" s="7"/>
      <c r="T115" s="28">
        <f t="shared" ca="1" si="18"/>
        <v>0.3290595531297148</v>
      </c>
      <c r="U115" s="27">
        <f t="shared" ca="1" si="19"/>
        <v>0.94661720721505072</v>
      </c>
      <c r="V115" s="7"/>
      <c r="W115" s="28">
        <f t="shared" ca="1" si="20"/>
        <v>0.31567717893378128</v>
      </c>
      <c r="X115" s="27">
        <f t="shared" ca="1" si="24"/>
        <v>191.54521863304342</v>
      </c>
      <c r="Y115" s="7"/>
      <c r="Z115" s="28">
        <f t="shared" si="23"/>
        <v>191.65499999999989</v>
      </c>
      <c r="AA115" s="27">
        <f t="shared" si="21"/>
        <v>3.3450107779097302</v>
      </c>
      <c r="AB115" s="7"/>
      <c r="AC115" s="28">
        <f t="shared" ca="1" si="13"/>
        <v>-0.10978136695646867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12659</v>
      </c>
      <c r="D116" s="26">
        <v>14989</v>
      </c>
      <c r="E116" s="26">
        <v>13572</v>
      </c>
      <c r="F116" s="26">
        <v>11239</v>
      </c>
      <c r="G116" s="27"/>
      <c r="H116" s="7"/>
      <c r="I116" s="28">
        <f t="shared" si="14"/>
        <v>-913</v>
      </c>
      <c r="J116" s="27">
        <f t="shared" si="14"/>
        <v>3750</v>
      </c>
      <c r="K116" s="7"/>
      <c r="L116" s="124">
        <f t="shared" si="22"/>
        <v>0.22361989541339208</v>
      </c>
      <c r="M116" s="27">
        <f t="shared" ca="1" si="15"/>
        <v>1.9739422835046814E-5</v>
      </c>
      <c r="N116" s="44"/>
      <c r="O116" s="44"/>
      <c r="P116" s="7"/>
      <c r="Q116" s="28">
        <f t="shared" ca="1" si="16"/>
        <v>-894.43976616341411</v>
      </c>
      <c r="R116" s="27">
        <f t="shared" ca="1" si="17"/>
        <v>3723.5458262383181</v>
      </c>
      <c r="S116" s="7"/>
      <c r="T116" s="28">
        <f t="shared" ca="1" si="18"/>
        <v>0.23295447684770088</v>
      </c>
      <c r="U116" s="27">
        <f t="shared" ca="1" si="19"/>
        <v>0.97381625214403267</v>
      </c>
      <c r="V116" s="7"/>
      <c r="W116" s="28">
        <f t="shared" ca="1" si="20"/>
        <v>0.21917698838813859</v>
      </c>
      <c r="X116" s="27">
        <f t="shared" ca="1" si="24"/>
        <v>185.78695681104455</v>
      </c>
      <c r="Y116" s="7"/>
      <c r="Z116" s="28">
        <f t="shared" si="23"/>
        <v>185.9489999999999</v>
      </c>
      <c r="AA116" s="27">
        <f t="shared" si="21"/>
        <v>3.245422290790934</v>
      </c>
      <c r="AB116" s="7"/>
      <c r="AC116" s="28">
        <f t="shared" ca="1" si="13"/>
        <v>-0.16204318895535152</v>
      </c>
      <c r="AD116" s="27"/>
      <c r="AE116" s="7"/>
    </row>
    <row r="117" spans="1:31" s="26" customFormat="1" x14ac:dyDescent="0.25">
      <c r="A117" s="26">
        <v>32</v>
      </c>
      <c r="B117" s="26">
        <v>-641</v>
      </c>
      <c r="C117" s="26">
        <v>12846</v>
      </c>
      <c r="D117" s="26">
        <v>15017</v>
      </c>
      <c r="E117" s="26">
        <v>13378</v>
      </c>
      <c r="F117" s="26">
        <v>11199</v>
      </c>
      <c r="G117" s="27"/>
      <c r="H117" s="7"/>
      <c r="I117" s="28">
        <f t="shared" si="14"/>
        <v>-532</v>
      </c>
      <c r="J117" s="27">
        <f t="shared" si="14"/>
        <v>3818</v>
      </c>
      <c r="K117" s="7"/>
      <c r="L117" s="124">
        <f t="shared" si="22"/>
        <v>0.12470925940243922</v>
      </c>
      <c r="M117" s="27">
        <f t="shared" ca="1" si="15"/>
        <v>2.5247750817881006E-5</v>
      </c>
      <c r="N117" s="44"/>
      <c r="O117" s="44"/>
      <c r="P117" s="7"/>
      <c r="Q117" s="28">
        <f t="shared" ca="1" si="16"/>
        <v>-513.43976616341411</v>
      </c>
      <c r="R117" s="27">
        <f t="shared" ca="1" si="17"/>
        <v>3791.5458262383181</v>
      </c>
      <c r="S117" s="7"/>
      <c r="T117" s="28">
        <f t="shared" ca="1" si="18"/>
        <v>0.13372403223131249</v>
      </c>
      <c r="U117" s="27">
        <f t="shared" ca="1" si="19"/>
        <v>0.9916002430591363</v>
      </c>
      <c r="V117" s="7"/>
      <c r="W117" s="28">
        <f t="shared" ca="1" si="20"/>
        <v>0.11968454539884847</v>
      </c>
      <c r="X117" s="27">
        <f t="shared" ca="1" si="24"/>
        <v>179.98496320591039</v>
      </c>
      <c r="Y117" s="7"/>
      <c r="Z117" s="28">
        <f t="shared" si="23"/>
        <v>180.17999999999989</v>
      </c>
      <c r="AA117" s="27">
        <f t="shared" si="21"/>
        <v>3.1447342462433809</v>
      </c>
      <c r="AB117" s="7"/>
      <c r="AC117" s="28">
        <f t="shared" ca="1" si="13"/>
        <v>-0.19503679408950347</v>
      </c>
      <c r="AD117" s="27"/>
      <c r="AE117" s="7"/>
    </row>
    <row r="118" spans="1:31" s="26" customFormat="1" x14ac:dyDescent="0.25">
      <c r="A118" s="26">
        <v>33</v>
      </c>
      <c r="B118" s="26">
        <v>-630</v>
      </c>
      <c r="C118" s="26">
        <v>13035</v>
      </c>
      <c r="D118" s="26">
        <v>15029</v>
      </c>
      <c r="E118" s="26">
        <v>13188</v>
      </c>
      <c r="F118" s="26">
        <v>11181</v>
      </c>
      <c r="G118" s="27"/>
      <c r="H118" s="7"/>
      <c r="I118" s="28">
        <f t="shared" si="14"/>
        <v>-153</v>
      </c>
      <c r="J118" s="27">
        <f t="shared" si="14"/>
        <v>3848</v>
      </c>
      <c r="K118" s="7"/>
      <c r="L118" s="124">
        <f t="shared" si="22"/>
        <v>2.6258868293534861E-2</v>
      </c>
      <c r="M118" s="27">
        <f t="shared" ca="1" si="15"/>
        <v>2.9213769460246868E-5</v>
      </c>
      <c r="N118" s="44"/>
      <c r="O118" s="44"/>
      <c r="P118" s="7"/>
      <c r="Q118" s="28">
        <f t="shared" ca="1" si="16"/>
        <v>-134.43976616341413</v>
      </c>
      <c r="R118" s="27">
        <f t="shared" ca="1" si="17"/>
        <v>3821.5458262383181</v>
      </c>
      <c r="S118" s="7"/>
      <c r="T118" s="28">
        <f t="shared" ca="1" si="18"/>
        <v>3.5014482337319873E-2</v>
      </c>
      <c r="U118" s="27">
        <f t="shared" ca="1" si="19"/>
        <v>0.99944612140403488</v>
      </c>
      <c r="V118" s="7"/>
      <c r="W118" s="28">
        <f t="shared" ca="1" si="20"/>
        <v>2.085389193278666E-2</v>
      </c>
      <c r="X118" s="27">
        <f t="shared" ca="1" si="24"/>
        <v>174.29807542565538</v>
      </c>
      <c r="Y118" s="7"/>
      <c r="Z118" s="28">
        <f t="shared" si="23"/>
        <v>174.50999999999991</v>
      </c>
      <c r="AA118" s="27">
        <f t="shared" si="21"/>
        <v>3.0457740776553028</v>
      </c>
      <c r="AB118" s="7"/>
      <c r="AC118" s="28">
        <f t="shared" ca="1" si="13"/>
        <v>-0.21192457434452194</v>
      </c>
      <c r="AD118" s="27"/>
      <c r="AE118" s="7"/>
    </row>
    <row r="119" spans="1:31" s="26" customFormat="1" x14ac:dyDescent="0.25">
      <c r="A119" s="26">
        <v>34</v>
      </c>
      <c r="B119" s="26">
        <v>-620</v>
      </c>
      <c r="C119" s="26">
        <v>13218</v>
      </c>
      <c r="D119" s="26">
        <v>15026</v>
      </c>
      <c r="E119" s="26">
        <v>13003</v>
      </c>
      <c r="F119" s="26">
        <v>11184</v>
      </c>
      <c r="G119" s="27"/>
      <c r="H119" s="7"/>
      <c r="I119" s="28">
        <f t="shared" si="14"/>
        <v>215</v>
      </c>
      <c r="J119" s="27">
        <f t="shared" si="14"/>
        <v>3842</v>
      </c>
      <c r="K119" s="7"/>
      <c r="L119" s="124">
        <f t="shared" si="22"/>
        <v>-7.0884746547805119E-2</v>
      </c>
      <c r="M119" s="27">
        <f t="shared" ca="1" si="15"/>
        <v>1.6755731939704753E-5</v>
      </c>
      <c r="N119" s="44"/>
      <c r="O119" s="44"/>
      <c r="P119" s="7"/>
      <c r="Q119" s="28">
        <f t="shared" ca="1" si="16"/>
        <v>233.56023383658587</v>
      </c>
      <c r="R119" s="27">
        <f t="shared" ca="1" si="17"/>
        <v>3815.5458262383181</v>
      </c>
      <c r="S119" s="7"/>
      <c r="T119" s="28">
        <f t="shared" ca="1" si="18"/>
        <v>-6.0830146583496197E-2</v>
      </c>
      <c r="U119" s="27">
        <f t="shared" ca="1" si="19"/>
        <v>0.99787694573505525</v>
      </c>
      <c r="V119" s="7"/>
      <c r="W119" s="28">
        <f t="shared" ca="1" si="20"/>
        <v>-7.4978123141731551E-2</v>
      </c>
      <c r="X119" s="27">
        <f t="shared" ca="1" si="24"/>
        <v>168.80575113663861</v>
      </c>
      <c r="Y119" s="7"/>
      <c r="Z119" s="28">
        <f t="shared" si="23"/>
        <v>168.92999999999989</v>
      </c>
      <c r="AA119" s="27">
        <f t="shared" si="21"/>
        <v>2.9483847053940191</v>
      </c>
      <c r="AB119" s="7"/>
      <c r="AC119" s="28">
        <f t="shared" ca="1" si="13"/>
        <v>-0.12424886336128793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13405</v>
      </c>
      <c r="D120" s="26">
        <v>15006</v>
      </c>
      <c r="E120" s="26">
        <v>12817</v>
      </c>
      <c r="F120" s="26">
        <v>11206</v>
      </c>
      <c r="G120" s="27"/>
      <c r="H120" s="7"/>
      <c r="I120" s="28">
        <f t="shared" si="14"/>
        <v>588</v>
      </c>
      <c r="J120" s="27">
        <f t="shared" si="14"/>
        <v>3800</v>
      </c>
      <c r="K120" s="7"/>
      <c r="L120" s="124">
        <f t="shared" si="22"/>
        <v>-0.16735617680273324</v>
      </c>
      <c r="M120" s="27">
        <f t="shared" ca="1" si="15"/>
        <v>2.1371197523259734E-5</v>
      </c>
      <c r="N120" s="44"/>
      <c r="O120" s="44"/>
      <c r="P120" s="7"/>
      <c r="Q120" s="28">
        <f t="shared" ca="1" si="16"/>
        <v>606.56023383658589</v>
      </c>
      <c r="R120" s="27">
        <f t="shared" ca="1" si="17"/>
        <v>3773.5458262383181</v>
      </c>
      <c r="S120" s="7"/>
      <c r="T120" s="28">
        <f t="shared" ca="1" si="18"/>
        <v>-0.15797701231030162</v>
      </c>
      <c r="U120" s="27">
        <f t="shared" ca="1" si="19"/>
        <v>0.98689271605219708</v>
      </c>
      <c r="V120" s="7"/>
      <c r="W120" s="28">
        <f t="shared" ca="1" si="20"/>
        <v>-0.17197907605788251</v>
      </c>
      <c r="X120" s="27">
        <f t="shared" ca="1" si="24"/>
        <v>163.21746780292347</v>
      </c>
      <c r="Y120" s="7"/>
      <c r="Z120" s="28">
        <f t="shared" si="23"/>
        <v>163.34999999999988</v>
      </c>
      <c r="AA120" s="27">
        <f t="shared" si="21"/>
        <v>2.8509953331327349</v>
      </c>
      <c r="AB120" s="7"/>
      <c r="AC120" s="28">
        <f t="shared" ca="1" si="13"/>
        <v>-0.13253219707641506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13585</v>
      </c>
      <c r="D121" s="26">
        <v>14962</v>
      </c>
      <c r="E121" s="26">
        <v>12636</v>
      </c>
      <c r="F121" s="26">
        <v>11243</v>
      </c>
      <c r="G121" s="27"/>
      <c r="H121" s="7"/>
      <c r="I121" s="28">
        <f t="shared" si="14"/>
        <v>949</v>
      </c>
      <c r="J121" s="27">
        <f t="shared" si="14"/>
        <v>3719</v>
      </c>
      <c r="K121" s="7"/>
      <c r="L121" s="124">
        <f t="shared" si="22"/>
        <v>-0.26103028684470647</v>
      </c>
      <c r="M121" s="27">
        <f t="shared" ca="1" si="15"/>
        <v>2.1897823937925232E-5</v>
      </c>
      <c r="N121" s="44"/>
      <c r="O121" s="44"/>
      <c r="P121" s="7"/>
      <c r="Q121" s="28">
        <f t="shared" ca="1" si="16"/>
        <v>967.56023383658589</v>
      </c>
      <c r="R121" s="27">
        <f t="shared" ca="1" si="17"/>
        <v>3692.5458262383181</v>
      </c>
      <c r="S121" s="7"/>
      <c r="T121" s="28">
        <f t="shared" ca="1" si="18"/>
        <v>-0.25199850970273263</v>
      </c>
      <c r="U121" s="27">
        <f t="shared" ca="1" si="19"/>
        <v>0.96570884452097072</v>
      </c>
      <c r="V121" s="7"/>
      <c r="W121" s="28">
        <f t="shared" ca="1" si="20"/>
        <v>-0.2657097979236468</v>
      </c>
      <c r="X121" s="27">
        <f t="shared" ca="1" si="24"/>
        <v>157.71878091805138</v>
      </c>
      <c r="Y121" s="7"/>
      <c r="Z121" s="28">
        <f t="shared" si="23"/>
        <v>157.84199999999987</v>
      </c>
      <c r="AA121" s="27">
        <f t="shared" si="21"/>
        <v>2.7548625979328873</v>
      </c>
      <c r="AB121" s="7"/>
      <c r="AC121" s="28">
        <f t="shared" ca="1" si="13"/>
        <v>-0.12321908194849129</v>
      </c>
      <c r="AD121" s="27"/>
      <c r="AE121" s="7"/>
    </row>
    <row r="122" spans="1:31" s="26" customFormat="1" x14ac:dyDescent="0.25">
      <c r="A122" s="26">
        <v>37</v>
      </c>
      <c r="B122" s="26">
        <v>-615</v>
      </c>
      <c r="C122" s="26">
        <v>13757</v>
      </c>
      <c r="D122" s="26">
        <v>14899</v>
      </c>
      <c r="E122" s="26">
        <v>12457</v>
      </c>
      <c r="F122" s="26">
        <v>11296</v>
      </c>
      <c r="G122" s="27"/>
      <c r="H122" s="7"/>
      <c r="I122" s="28">
        <f t="shared" si="14"/>
        <v>1300</v>
      </c>
      <c r="J122" s="27">
        <f t="shared" si="14"/>
        <v>3603</v>
      </c>
      <c r="K122" s="7"/>
      <c r="L122" s="124">
        <f t="shared" si="22"/>
        <v>-0.35273269131972801</v>
      </c>
      <c r="M122" s="27">
        <f t="shared" ca="1" si="15"/>
        <v>1.5787668951365946E-5</v>
      </c>
      <c r="N122" s="44"/>
      <c r="O122" s="44"/>
      <c r="P122" s="7"/>
      <c r="Q122" s="28">
        <f t="shared" ca="1" si="16"/>
        <v>1318.5602338365859</v>
      </c>
      <c r="R122" s="27">
        <f t="shared" ca="1" si="17"/>
        <v>3576.5458262383181</v>
      </c>
      <c r="S122" s="7"/>
      <c r="T122" s="28">
        <f t="shared" ca="1" si="18"/>
        <v>-0.34341553348318488</v>
      </c>
      <c r="U122" s="27">
        <f t="shared" ca="1" si="19"/>
        <v>0.93537144825402929</v>
      </c>
      <c r="V122" s="7"/>
      <c r="W122" s="28">
        <f t="shared" ca="1" si="20"/>
        <v>-0.35670606129386406</v>
      </c>
      <c r="X122" s="27">
        <f t="shared" ca="1" si="24"/>
        <v>152.22828114199945</v>
      </c>
      <c r="Y122" s="7"/>
      <c r="Z122" s="28">
        <f t="shared" si="23"/>
        <v>152.30699999999987</v>
      </c>
      <c r="AA122" s="27">
        <f t="shared" si="21"/>
        <v>2.658258623835001</v>
      </c>
      <c r="AB122" s="7"/>
      <c r="AC122" s="28">
        <f t="shared" ca="1" si="13"/>
        <v>-7.8718858000428327E-2</v>
      </c>
      <c r="AD122" s="27"/>
      <c r="AE122" s="7"/>
    </row>
    <row r="123" spans="1:31" s="26" customFormat="1" x14ac:dyDescent="0.25">
      <c r="A123" s="26">
        <v>38</v>
      </c>
      <c r="B123" s="26">
        <v>-616</v>
      </c>
      <c r="C123" s="26">
        <v>13929</v>
      </c>
      <c r="D123" s="26">
        <v>14832</v>
      </c>
      <c r="E123" s="26">
        <v>12287</v>
      </c>
      <c r="F123" s="26">
        <v>11371</v>
      </c>
      <c r="G123" s="27"/>
      <c r="H123" s="7"/>
      <c r="I123" s="28">
        <f t="shared" si="14"/>
        <v>1642</v>
      </c>
      <c r="J123" s="27">
        <f t="shared" si="14"/>
        <v>3461</v>
      </c>
      <c r="K123" s="7"/>
      <c r="L123" s="124">
        <f t="shared" si="22"/>
        <v>-0.44128474104861581</v>
      </c>
      <c r="M123" s="27">
        <f t="shared" ca="1" si="15"/>
        <v>1.5816179561241587E-5</v>
      </c>
      <c r="N123" s="44"/>
      <c r="O123" s="44"/>
      <c r="P123" s="7"/>
      <c r="Q123" s="28">
        <f t="shared" ca="1" si="16"/>
        <v>1660.5602338365859</v>
      </c>
      <c r="R123" s="27">
        <f t="shared" ca="1" si="17"/>
        <v>3434.5458262383181</v>
      </c>
      <c r="S123" s="7"/>
      <c r="T123" s="28">
        <f t="shared" ca="1" si="18"/>
        <v>-0.43248853101285634</v>
      </c>
      <c r="U123" s="27">
        <f t="shared" ca="1" si="19"/>
        <v>0.89823429075484229</v>
      </c>
      <c r="V123" s="7"/>
      <c r="W123" s="28">
        <f t="shared" ca="1" si="20"/>
        <v>-0.44526169711591673</v>
      </c>
      <c r="X123" s="27">
        <f t="shared" ca="1" si="24"/>
        <v>146.73477548715073</v>
      </c>
      <c r="Y123" s="7"/>
      <c r="Z123" s="28">
        <f t="shared" si="23"/>
        <v>146.76299999999986</v>
      </c>
      <c r="AA123" s="27">
        <f t="shared" si="21"/>
        <v>2.5614975701044354</v>
      </c>
      <c r="AB123" s="7"/>
      <c r="AC123" s="28">
        <f t="shared" ca="1" si="13"/>
        <v>-2.8224512849135408E-2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14107</v>
      </c>
      <c r="D124" s="26">
        <v>14731</v>
      </c>
      <c r="E124" s="26">
        <v>12119</v>
      </c>
      <c r="F124" s="26">
        <v>11461</v>
      </c>
      <c r="G124" s="27"/>
      <c r="H124" s="7"/>
      <c r="I124" s="28">
        <f t="shared" si="14"/>
        <v>1988</v>
      </c>
      <c r="J124" s="27">
        <f t="shared" si="14"/>
        <v>3270</v>
      </c>
      <c r="K124" s="7"/>
      <c r="L124" s="124">
        <f t="shared" si="22"/>
        <v>-0.52836888300836149</v>
      </c>
      <c r="M124" s="27">
        <f t="shared" ca="1" si="15"/>
        <v>3.980009059245371E-5</v>
      </c>
      <c r="N124" s="44"/>
      <c r="O124" s="44"/>
      <c r="P124" s="7"/>
      <c r="Q124" s="28">
        <f t="shared" ca="1" si="16"/>
        <v>2006.5602338365859</v>
      </c>
      <c r="R124" s="27">
        <f t="shared" ca="1" si="17"/>
        <v>3243.5458262383181</v>
      </c>
      <c r="S124" s="7"/>
      <c r="T124" s="28">
        <f t="shared" ca="1" si="18"/>
        <v>-0.52260331798731929</v>
      </c>
      <c r="U124" s="27">
        <f t="shared" ca="1" si="19"/>
        <v>0.84828219862565424</v>
      </c>
      <c r="V124" s="7"/>
      <c r="W124" s="28">
        <f t="shared" ca="1" si="20"/>
        <v>-0.53467761430652705</v>
      </c>
      <c r="X124" s="27">
        <f t="shared" ca="1" si="24"/>
        <v>140.87925739595369</v>
      </c>
      <c r="Y124" s="7"/>
      <c r="Z124" s="28">
        <f t="shared" si="23"/>
        <v>141.03899999999987</v>
      </c>
      <c r="AA124" s="27">
        <f t="shared" si="21"/>
        <v>2.4615949237202801</v>
      </c>
      <c r="AB124" s="7"/>
      <c r="AC124" s="28">
        <f t="shared" ca="1" si="13"/>
        <v>-0.1597426040461869</v>
      </c>
      <c r="AD124" s="27"/>
      <c r="AE124" s="7"/>
    </row>
    <row r="125" spans="1:31" s="26" customFormat="1" x14ac:dyDescent="0.25">
      <c r="A125" s="26">
        <v>40</v>
      </c>
      <c r="B125" s="26">
        <v>-639</v>
      </c>
      <c r="C125" s="26">
        <v>14266</v>
      </c>
      <c r="D125" s="26">
        <v>14628</v>
      </c>
      <c r="E125" s="26">
        <v>11964</v>
      </c>
      <c r="F125" s="26">
        <v>11578</v>
      </c>
      <c r="G125" s="27"/>
      <c r="H125" s="7"/>
      <c r="I125" s="28">
        <f t="shared" si="14"/>
        <v>2302</v>
      </c>
      <c r="J125" s="27">
        <f t="shared" si="14"/>
        <v>3050</v>
      </c>
      <c r="K125" s="7"/>
      <c r="L125" s="124">
        <f t="shared" si="22"/>
        <v>-0.61055337368624041</v>
      </c>
      <c r="M125" s="27">
        <f t="shared" ca="1" si="15"/>
        <v>2.5984713038366453E-5</v>
      </c>
      <c r="N125" s="44"/>
      <c r="O125" s="44"/>
      <c r="P125" s="7"/>
      <c r="Q125" s="28">
        <f t="shared" ca="1" si="16"/>
        <v>2320.5602338365857</v>
      </c>
      <c r="R125" s="27">
        <f t="shared" ca="1" si="17"/>
        <v>3023.5458262383181</v>
      </c>
      <c r="S125" s="7"/>
      <c r="T125" s="28">
        <f t="shared" ca="1" si="18"/>
        <v>-0.60438378940345028</v>
      </c>
      <c r="U125" s="27">
        <f t="shared" ca="1" si="19"/>
        <v>0.79074575742973074</v>
      </c>
      <c r="V125" s="7"/>
      <c r="W125" s="28">
        <f t="shared" ca="1" si="20"/>
        <v>-0.61565089396951211</v>
      </c>
      <c r="X125" s="27">
        <f t="shared" ca="1" si="24"/>
        <v>135.19949321517254</v>
      </c>
      <c r="Y125" s="7"/>
      <c r="Z125" s="28">
        <f t="shared" si="23"/>
        <v>135.28799999999987</v>
      </c>
      <c r="AA125" s="27">
        <f t="shared" si="21"/>
        <v>2.3612210384380861</v>
      </c>
      <c r="AB125" s="7"/>
      <c r="AC125" s="28">
        <f t="shared" ca="1" si="13"/>
        <v>-8.8506784827330875E-2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14409</v>
      </c>
      <c r="D126" s="26">
        <v>14507</v>
      </c>
      <c r="E126" s="26">
        <v>11820</v>
      </c>
      <c r="F126" s="26">
        <v>11703</v>
      </c>
      <c r="G126" s="27"/>
      <c r="H126" s="7"/>
      <c r="I126" s="28">
        <f t="shared" si="14"/>
        <v>2589</v>
      </c>
      <c r="J126" s="27">
        <f t="shared" si="14"/>
        <v>2804</v>
      </c>
      <c r="K126" s="7"/>
      <c r="L126" s="124">
        <f t="shared" si="22"/>
        <v>-0.6852221045962551</v>
      </c>
      <c r="M126" s="27">
        <f t="shared" ca="1" si="15"/>
        <v>1.8257830163980112E-5</v>
      </c>
      <c r="N126" s="44"/>
      <c r="O126" s="44"/>
      <c r="P126" s="7"/>
      <c r="Q126" s="28">
        <f t="shared" ca="1" si="16"/>
        <v>2607.5602338365857</v>
      </c>
      <c r="R126" s="27">
        <f t="shared" ca="1" si="17"/>
        <v>2777.5458262383181</v>
      </c>
      <c r="S126" s="7"/>
      <c r="T126" s="28">
        <f t="shared" ca="1" si="18"/>
        <v>-0.67913218206723891</v>
      </c>
      <c r="U126" s="27">
        <f t="shared" ca="1" si="19"/>
        <v>0.72640955500156179</v>
      </c>
      <c r="V126" s="7"/>
      <c r="W126" s="28">
        <f t="shared" ca="1" si="20"/>
        <v>-0.68949502282200903</v>
      </c>
      <c r="X126" s="27">
        <f t="shared" ca="1" si="24"/>
        <v>129.59618625782912</v>
      </c>
      <c r="Y126" s="7"/>
      <c r="Z126" s="28">
        <f t="shared" si="23"/>
        <v>129.64499999999987</v>
      </c>
      <c r="AA126" s="27">
        <f t="shared" si="21"/>
        <v>2.2627321087480463</v>
      </c>
      <c r="AB126" s="7"/>
      <c r="AC126" s="28">
        <f t="shared" ca="1" si="13"/>
        <v>-4.8813742170750629E-2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14543</v>
      </c>
      <c r="D127" s="26">
        <v>14362</v>
      </c>
      <c r="E127" s="26">
        <v>11685</v>
      </c>
      <c r="F127" s="26">
        <v>11833</v>
      </c>
      <c r="G127" s="27"/>
      <c r="H127" s="7"/>
      <c r="I127" s="28">
        <f t="shared" si="14"/>
        <v>2858</v>
      </c>
      <c r="J127" s="27">
        <f t="shared" si="14"/>
        <v>2529</v>
      </c>
      <c r="K127" s="7"/>
      <c r="L127" s="124">
        <f t="shared" si="22"/>
        <v>-0.7526287504720357</v>
      </c>
      <c r="M127" s="27">
        <f t="shared" ca="1" si="15"/>
        <v>3.4980043125677685E-5</v>
      </c>
      <c r="N127" s="44"/>
      <c r="O127" s="44"/>
      <c r="P127" s="7"/>
      <c r="Q127" s="28">
        <f t="shared" ca="1" si="16"/>
        <v>2876.5602338365857</v>
      </c>
      <c r="R127" s="27">
        <f t="shared" ca="1" si="17"/>
        <v>2502.5458262383181</v>
      </c>
      <c r="S127" s="7"/>
      <c r="T127" s="28">
        <f t="shared" ca="1" si="18"/>
        <v>-0.74919252222946586</v>
      </c>
      <c r="U127" s="27">
        <f t="shared" ca="1" si="19"/>
        <v>0.65448900350665751</v>
      </c>
      <c r="V127" s="7"/>
      <c r="W127" s="28">
        <f t="shared" ca="1" si="20"/>
        <v>-0.75854314335090989</v>
      </c>
      <c r="X127" s="27">
        <f t="shared" ca="1" si="24"/>
        <v>123.89115000819749</v>
      </c>
      <c r="Y127" s="7"/>
      <c r="Z127" s="28">
        <f t="shared" si="23"/>
        <v>124.05599999999987</v>
      </c>
      <c r="AA127" s="27">
        <f t="shared" si="21"/>
        <v>2.1651856568540828</v>
      </c>
      <c r="AB127" s="7"/>
      <c r="AC127" s="28">
        <f t="shared" ca="1" si="13"/>
        <v>-0.16484999180238447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14662</v>
      </c>
      <c r="D128" s="26">
        <v>14220</v>
      </c>
      <c r="E128" s="26">
        <v>11569</v>
      </c>
      <c r="F128" s="26">
        <v>11984</v>
      </c>
      <c r="G128" s="27"/>
      <c r="H128" s="7"/>
      <c r="I128" s="28">
        <f t="shared" si="14"/>
        <v>3093</v>
      </c>
      <c r="J128" s="27">
        <f t="shared" si="14"/>
        <v>2236</v>
      </c>
      <c r="K128" s="7"/>
      <c r="L128" s="124">
        <f t="shared" si="22"/>
        <v>-0.81342113946785677</v>
      </c>
      <c r="M128" s="27">
        <f t="shared" ca="1" si="15"/>
        <v>2.75342627696139E-5</v>
      </c>
      <c r="N128" s="44"/>
      <c r="O128" s="44"/>
      <c r="P128" s="7"/>
      <c r="Q128" s="28">
        <f t="shared" ca="1" si="16"/>
        <v>3111.5602338365857</v>
      </c>
      <c r="R128" s="27">
        <f t="shared" ca="1" si="17"/>
        <v>2209.5458262383181</v>
      </c>
      <c r="S128" s="7"/>
      <c r="T128" s="28">
        <f t="shared" ca="1" si="18"/>
        <v>-0.81039765211096526</v>
      </c>
      <c r="U128" s="27">
        <f t="shared" ca="1" si="19"/>
        <v>0.57786092500481401</v>
      </c>
      <c r="V128" s="7"/>
      <c r="W128" s="28">
        <f t="shared" ca="1" si="20"/>
        <v>-0.81866844951869366</v>
      </c>
      <c r="X128" s="27">
        <f t="shared" ca="1" si="24"/>
        <v>118.31927995307342</v>
      </c>
      <c r="Y128" s="7"/>
      <c r="Z128" s="28">
        <f t="shared" si="23"/>
        <v>118.41299999999987</v>
      </c>
      <c r="AA128" s="27">
        <f t="shared" si="21"/>
        <v>2.0666967271640431</v>
      </c>
      <c r="AB128" s="7"/>
      <c r="AC128" s="28">
        <f t="shared" ca="1" si="13"/>
        <v>-9.3720046926449641E-2</v>
      </c>
      <c r="AD128" s="27"/>
      <c r="AE128" s="7"/>
    </row>
    <row r="129" spans="1:31" s="26" customFormat="1" x14ac:dyDescent="0.25">
      <c r="A129" s="26">
        <v>44</v>
      </c>
      <c r="B129" s="26">
        <v>-602</v>
      </c>
      <c r="C129" s="26">
        <v>14752</v>
      </c>
      <c r="D129" s="26">
        <v>14056</v>
      </c>
      <c r="E129" s="26">
        <v>11464</v>
      </c>
      <c r="F129" s="26">
        <v>12128</v>
      </c>
      <c r="G129" s="27"/>
      <c r="H129" s="7"/>
      <c r="I129" s="28">
        <f t="shared" si="14"/>
        <v>3288</v>
      </c>
      <c r="J129" s="27">
        <f t="shared" si="14"/>
        <v>1928</v>
      </c>
      <c r="K129" s="7"/>
      <c r="L129" s="124">
        <f t="shared" si="22"/>
        <v>-0.86437384005343987</v>
      </c>
      <c r="M129" s="27">
        <f t="shared" ca="1" si="15"/>
        <v>1.5566018047716838E-5</v>
      </c>
      <c r="N129" s="44"/>
      <c r="O129" s="44"/>
      <c r="P129" s="7"/>
      <c r="Q129" s="28">
        <f t="shared" ca="1" si="16"/>
        <v>3306.5602338365857</v>
      </c>
      <c r="R129" s="27">
        <f t="shared" ca="1" si="17"/>
        <v>1901.5458262383181</v>
      </c>
      <c r="S129" s="7"/>
      <c r="T129" s="28">
        <f t="shared" ca="1" si="18"/>
        <v>-0.86118488754454992</v>
      </c>
      <c r="U129" s="27">
        <f t="shared" ca="1" si="19"/>
        <v>0.49730990733052116</v>
      </c>
      <c r="V129" s="7"/>
      <c r="W129" s="28">
        <f t="shared" ca="1" si="20"/>
        <v>-0.86831921938218848</v>
      </c>
      <c r="X129" s="27">
        <f t="shared" ca="1" si="24"/>
        <v>112.90368091050289</v>
      </c>
      <c r="Y129" s="7"/>
      <c r="Z129" s="28">
        <f t="shared" si="23"/>
        <v>112.99499999999986</v>
      </c>
      <c r="AA129" s="27">
        <f t="shared" si="21"/>
        <v>1.9721347882909903</v>
      </c>
      <c r="AB129" s="7"/>
      <c r="AC129" s="28">
        <f t="shared" ca="1" si="13"/>
        <v>-9.1319089496977313E-2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14841</v>
      </c>
      <c r="D130" s="26">
        <v>13893</v>
      </c>
      <c r="E130" s="26">
        <v>11378</v>
      </c>
      <c r="F130" s="26">
        <v>12290</v>
      </c>
      <c r="G130" s="27"/>
      <c r="H130" s="7"/>
      <c r="I130" s="28">
        <f t="shared" si="14"/>
        <v>3463</v>
      </c>
      <c r="J130" s="27">
        <f t="shared" si="14"/>
        <v>1603</v>
      </c>
      <c r="K130" s="7"/>
      <c r="L130" s="124">
        <f t="shared" si="22"/>
        <v>-0.9079896949930889</v>
      </c>
      <c r="M130" s="27">
        <f t="shared" ca="1" si="15"/>
        <v>2.216352656481746E-5</v>
      </c>
      <c r="N130" s="44"/>
      <c r="O130" s="44"/>
      <c r="P130" s="7"/>
      <c r="Q130" s="28">
        <f t="shared" ca="1" si="16"/>
        <v>3481.5602338365857</v>
      </c>
      <c r="R130" s="27">
        <f t="shared" ca="1" si="17"/>
        <v>1576.5458262383181</v>
      </c>
      <c r="S130" s="7"/>
      <c r="T130" s="28">
        <f t="shared" ca="1" si="18"/>
        <v>-0.90676317575417709</v>
      </c>
      <c r="U130" s="27">
        <f t="shared" ca="1" si="19"/>
        <v>0.41231289192745246</v>
      </c>
      <c r="V130" s="7"/>
      <c r="W130" s="28">
        <f t="shared" ca="1" si="20"/>
        <v>-0.91269751047001846</v>
      </c>
      <c r="X130" s="27">
        <f t="shared" ca="1" si="24"/>
        <v>107.41391344342378</v>
      </c>
      <c r="Y130" s="7"/>
      <c r="Z130" s="28">
        <f t="shared" si="23"/>
        <v>107.52299999999987</v>
      </c>
      <c r="AA130" s="27">
        <f t="shared" si="21"/>
        <v>1.8766303716218604</v>
      </c>
      <c r="AB130" s="7"/>
      <c r="AC130" s="28">
        <f t="shared" ca="1" si="13"/>
        <v>-0.1090865565760879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14916</v>
      </c>
      <c r="D131" s="26">
        <v>13720</v>
      </c>
      <c r="E131" s="26">
        <v>11306</v>
      </c>
      <c r="F131" s="26">
        <v>12469</v>
      </c>
      <c r="G131" s="27"/>
      <c r="H131" s="7"/>
      <c r="I131" s="28">
        <f t="shared" si="14"/>
        <v>3610</v>
      </c>
      <c r="J131" s="27">
        <f t="shared" si="14"/>
        <v>1251</v>
      </c>
      <c r="K131" s="7"/>
      <c r="L131" s="124">
        <f t="shared" si="22"/>
        <v>-0.94454595643475259</v>
      </c>
      <c r="M131" s="27">
        <f t="shared" ca="1" si="15"/>
        <v>2.6383780352053827E-5</v>
      </c>
      <c r="N131" s="44"/>
      <c r="O131" s="44"/>
      <c r="P131" s="7"/>
      <c r="Q131" s="28">
        <f t="shared" ca="1" si="16"/>
        <v>3628.5602338365857</v>
      </c>
      <c r="R131" s="27">
        <f t="shared" ca="1" si="17"/>
        <v>1224.5458262383181</v>
      </c>
      <c r="S131" s="7"/>
      <c r="T131" s="28">
        <f t="shared" ca="1" si="18"/>
        <v>-0.945048937850264</v>
      </c>
      <c r="U131" s="27">
        <f t="shared" ca="1" si="19"/>
        <v>0.32025458601397494</v>
      </c>
      <c r="V131" s="7"/>
      <c r="W131" s="28">
        <f t="shared" ca="1" si="20"/>
        <v>-0.9496824708513637</v>
      </c>
      <c r="X131" s="27">
        <f t="shared" ca="1" si="24"/>
        <v>101.73802621246131</v>
      </c>
      <c r="Y131" s="7"/>
      <c r="Z131" s="28">
        <f t="shared" si="23"/>
        <v>101.83499999999987</v>
      </c>
      <c r="AA131" s="27">
        <f t="shared" si="21"/>
        <v>1.7773560437684233</v>
      </c>
      <c r="AB131" s="7"/>
      <c r="AC131" s="28">
        <f t="shared" ca="1" si="13"/>
        <v>-9.6973787538559009E-2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14967</v>
      </c>
      <c r="D132" s="26">
        <v>13537</v>
      </c>
      <c r="E132" s="26">
        <v>11256</v>
      </c>
      <c r="F132" s="26">
        <v>12653</v>
      </c>
      <c r="G132" s="27"/>
      <c r="H132" s="7"/>
      <c r="I132" s="28">
        <f t="shared" si="14"/>
        <v>3711</v>
      </c>
      <c r="J132" s="27">
        <f t="shared" si="14"/>
        <v>884</v>
      </c>
      <c r="K132" s="7"/>
      <c r="L132" s="124">
        <f t="shared" si="22"/>
        <v>-0.97197392222796553</v>
      </c>
      <c r="M132" s="27">
        <f t="shared" ca="1" si="15"/>
        <v>7.0550351456489976E-6</v>
      </c>
      <c r="N132" s="44"/>
      <c r="O132" s="44"/>
      <c r="P132" s="7"/>
      <c r="Q132" s="28">
        <f t="shared" ca="1" si="16"/>
        <v>3729.5602338365857</v>
      </c>
      <c r="R132" s="27">
        <f t="shared" ca="1" si="17"/>
        <v>857.54582623831811</v>
      </c>
      <c r="S132" s="7"/>
      <c r="T132" s="28">
        <f t="shared" ca="1" si="18"/>
        <v>-0.97135412133124877</v>
      </c>
      <c r="U132" s="27">
        <f t="shared" ca="1" si="19"/>
        <v>0.2242733409280481</v>
      </c>
      <c r="V132" s="7"/>
      <c r="W132" s="28">
        <f t="shared" ca="1" si="20"/>
        <v>-0.97463005384097889</v>
      </c>
      <c r="X132" s="27">
        <f t="shared" ca="1" si="24"/>
        <v>96.061565040456856</v>
      </c>
      <c r="Y132" s="7"/>
      <c r="Z132" s="28">
        <f t="shared" si="23"/>
        <v>96.101999999999862</v>
      </c>
      <c r="AA132" s="27">
        <f t="shared" si="21"/>
        <v>1.6772963177515881</v>
      </c>
      <c r="AB132" s="7"/>
      <c r="AC132" s="28">
        <f t="shared" ca="1" si="13"/>
        <v>-4.0434959543006244E-2</v>
      </c>
      <c r="AD132" s="27"/>
      <c r="AE132" s="7"/>
    </row>
    <row r="133" spans="1:31" s="26" customFormat="1" x14ac:dyDescent="0.25">
      <c r="A133" s="26">
        <v>48</v>
      </c>
      <c r="B133" s="26">
        <v>-627</v>
      </c>
      <c r="C133" s="26">
        <v>15000</v>
      </c>
      <c r="D133" s="26">
        <v>13347</v>
      </c>
      <c r="E133" s="26">
        <v>11217</v>
      </c>
      <c r="F133" s="26">
        <v>12833</v>
      </c>
      <c r="G133" s="27"/>
      <c r="H133" s="7"/>
      <c r="I133" s="28">
        <f t="shared" si="14"/>
        <v>3783</v>
      </c>
      <c r="J133" s="27">
        <f t="shared" si="14"/>
        <v>514</v>
      </c>
      <c r="K133" s="7"/>
      <c r="L133" s="124">
        <f t="shared" si="22"/>
        <v>-0.98947199603572733</v>
      </c>
      <c r="M133" s="27">
        <f t="shared" ca="1" si="15"/>
        <v>6.4556124417319417E-6</v>
      </c>
      <c r="N133" s="44"/>
      <c r="O133" s="44"/>
      <c r="P133" s="7"/>
      <c r="Q133" s="28">
        <f t="shared" ca="1" si="16"/>
        <v>3801.5602338365857</v>
      </c>
      <c r="R133" s="27">
        <f t="shared" ca="1" si="17"/>
        <v>487.54582623831811</v>
      </c>
      <c r="S133" s="7"/>
      <c r="T133" s="28">
        <f t="shared" ca="1" si="18"/>
        <v>-0.99010633133749548</v>
      </c>
      <c r="U133" s="27">
        <f t="shared" ca="1" si="19"/>
        <v>0.12750750800763139</v>
      </c>
      <c r="V133" s="7"/>
      <c r="W133" s="28">
        <f t="shared" ca="1" si="20"/>
        <v>-0.99201278576369223</v>
      </c>
      <c r="X133" s="27">
        <f t="shared" ca="1" si="24"/>
        <v>90.427051503103598</v>
      </c>
      <c r="Y133" s="7"/>
      <c r="Z133" s="28">
        <f t="shared" si="23"/>
        <v>90.458999999999861</v>
      </c>
      <c r="AA133" s="27">
        <f t="shared" si="21"/>
        <v>1.5788073880615483</v>
      </c>
      <c r="AB133" s="7"/>
      <c r="AC133" s="28">
        <f t="shared" ca="1" si="13"/>
        <v>-3.1948496896262668E-2</v>
      </c>
      <c r="AD133" s="27"/>
      <c r="AE133" s="7"/>
    </row>
    <row r="134" spans="1:31" s="26" customFormat="1" x14ac:dyDescent="0.25">
      <c r="A134" s="26">
        <v>49</v>
      </c>
      <c r="B134" s="26">
        <v>-637</v>
      </c>
      <c r="C134" s="26">
        <v>15020</v>
      </c>
      <c r="D134" s="26">
        <v>13163</v>
      </c>
      <c r="E134" s="26">
        <v>11204</v>
      </c>
      <c r="F134" s="26">
        <v>13026</v>
      </c>
      <c r="G134" s="27"/>
      <c r="H134" s="7"/>
      <c r="I134" s="28">
        <f t="shared" si="14"/>
        <v>3816</v>
      </c>
      <c r="J134" s="27">
        <f t="shared" si="14"/>
        <v>137</v>
      </c>
      <c r="K134" s="7"/>
      <c r="L134" s="124">
        <f t="shared" si="22"/>
        <v>-0.99742272436841839</v>
      </c>
      <c r="M134" s="27">
        <f t="shared" ca="1" si="15"/>
        <v>3.1983086744580359E-6</v>
      </c>
      <c r="N134" s="44"/>
      <c r="O134" s="44"/>
      <c r="P134" s="7"/>
      <c r="Q134" s="28">
        <f t="shared" ca="1" si="16"/>
        <v>3834.5602338365857</v>
      </c>
      <c r="R134" s="27">
        <f t="shared" ca="1" si="17"/>
        <v>110.54582623831813</v>
      </c>
      <c r="S134" s="7"/>
      <c r="T134" s="28">
        <f t="shared" ca="1" si="18"/>
        <v>-0.99870109425702513</v>
      </c>
      <c r="U134" s="27">
        <f t="shared" ca="1" si="19"/>
        <v>2.891097014007165E-2</v>
      </c>
      <c r="V134" s="7"/>
      <c r="W134" s="28">
        <f t="shared" ca="1" si="20"/>
        <v>-0.99921110594807583</v>
      </c>
      <c r="X134" s="27">
        <f t="shared" ca="1" si="24"/>
        <v>84.760068723526615</v>
      </c>
      <c r="Y134" s="7"/>
      <c r="Z134" s="28">
        <f t="shared" si="23"/>
        <v>84.725999999999857</v>
      </c>
      <c r="AA134" s="27">
        <f t="shared" si="21"/>
        <v>1.4787476620447131</v>
      </c>
      <c r="AB134" s="7"/>
      <c r="AC134" s="28">
        <f t="shared" ca="1" si="13"/>
        <v>3.4068723526758049E-2</v>
      </c>
      <c r="AD134" s="27"/>
      <c r="AE134" s="7"/>
    </row>
    <row r="135" spans="1:31" s="26" customFormat="1" x14ac:dyDescent="0.25">
      <c r="A135" s="26">
        <v>50</v>
      </c>
      <c r="B135" s="26">
        <v>-631</v>
      </c>
      <c r="C135" s="26">
        <v>15012</v>
      </c>
      <c r="D135" s="26">
        <v>12965</v>
      </c>
      <c r="E135" s="26">
        <v>11200</v>
      </c>
      <c r="F135" s="26">
        <v>13211</v>
      </c>
      <c r="G135" s="27"/>
      <c r="H135" s="7"/>
      <c r="I135" s="28">
        <f t="shared" si="14"/>
        <v>3812</v>
      </c>
      <c r="J135" s="27">
        <f t="shared" si="14"/>
        <v>-246</v>
      </c>
      <c r="K135" s="7"/>
      <c r="L135" s="124">
        <f t="shared" si="22"/>
        <v>-0.99545624807847688</v>
      </c>
      <c r="M135" s="27">
        <f t="shared" ca="1" si="15"/>
        <v>1.6729345881824634E-6</v>
      </c>
      <c r="N135" s="44"/>
      <c r="O135" s="44"/>
      <c r="P135" s="7"/>
      <c r="Q135" s="28">
        <f t="shared" ca="1" si="16"/>
        <v>3830.5602338365857</v>
      </c>
      <c r="R135" s="27">
        <f t="shared" ca="1" si="17"/>
        <v>-272.45417376168189</v>
      </c>
      <c r="S135" s="7"/>
      <c r="T135" s="28">
        <f t="shared" ca="1" si="18"/>
        <v>-0.99765930481223364</v>
      </c>
      <c r="U135" s="27">
        <f t="shared" ca="1" si="19"/>
        <v>-7.1254743396467812E-2</v>
      </c>
      <c r="V135" s="7"/>
      <c r="W135" s="28">
        <f t="shared" ca="1" si="20"/>
        <v>-0.99674966780469976</v>
      </c>
      <c r="X135" s="27">
        <f t="shared" ca="1" si="24"/>
        <v>79.013793520955574</v>
      </c>
      <c r="Y135" s="7"/>
      <c r="Z135" s="28">
        <f t="shared" si="23"/>
        <v>79.046999999999855</v>
      </c>
      <c r="AA135" s="27">
        <f t="shared" si="21"/>
        <v>1.379630413823955</v>
      </c>
      <c r="AB135" s="7"/>
      <c r="AC135" s="28">
        <f t="shared" ca="1" si="13"/>
        <v>-3.3206479044281423E-2</v>
      </c>
      <c r="AD135" s="27"/>
      <c r="AE135" s="7"/>
    </row>
    <row r="136" spans="1:31" s="26" customFormat="1" x14ac:dyDescent="0.25">
      <c r="A136" s="26">
        <v>51</v>
      </c>
      <c r="B136" s="26">
        <v>-612</v>
      </c>
      <c r="C136" s="26">
        <v>14992</v>
      </c>
      <c r="D136" s="26">
        <v>12785</v>
      </c>
      <c r="E136" s="26">
        <v>11224</v>
      </c>
      <c r="F136" s="26">
        <v>13395</v>
      </c>
      <c r="G136" s="27"/>
      <c r="H136" s="7"/>
      <c r="I136" s="28">
        <f t="shared" si="14"/>
        <v>3768</v>
      </c>
      <c r="J136" s="27">
        <f t="shared" si="14"/>
        <v>-610</v>
      </c>
      <c r="K136" s="7"/>
      <c r="L136" s="124">
        <f t="shared" si="22"/>
        <v>-0.98420865765716725</v>
      </c>
      <c r="M136" s="27">
        <f t="shared" ca="1" si="15"/>
        <v>7.23326672521494E-8</v>
      </c>
      <c r="N136" s="44"/>
      <c r="O136" s="44"/>
      <c r="P136" s="7"/>
      <c r="Q136" s="28">
        <f t="shared" ca="1" si="16"/>
        <v>3786.5602338365857</v>
      </c>
      <c r="R136" s="27">
        <f t="shared" ca="1" si="17"/>
        <v>-636.45417376168189</v>
      </c>
      <c r="S136" s="7"/>
      <c r="T136" s="28">
        <f t="shared" ca="1" si="18"/>
        <v>-0.9861996209195274</v>
      </c>
      <c r="U136" s="27">
        <f t="shared" ca="1" si="19"/>
        <v>-0.16645140064790478</v>
      </c>
      <c r="V136" s="7"/>
      <c r="W136" s="28">
        <f t="shared" ca="1" si="20"/>
        <v>-0.98393971032542338</v>
      </c>
      <c r="X136" s="27">
        <f t="shared" ca="1" si="24"/>
        <v>73.501022591317053</v>
      </c>
      <c r="Y136" s="7"/>
      <c r="Z136" s="28">
        <f t="shared" si="23"/>
        <v>73.538999999999859</v>
      </c>
      <c r="AA136" s="27">
        <f t="shared" si="21"/>
        <v>1.2834976786241075</v>
      </c>
      <c r="AB136" s="7"/>
      <c r="AC136" s="28">
        <f t="shared" ca="1" si="13"/>
        <v>-3.7977408682806413E-2</v>
      </c>
      <c r="AD136" s="27"/>
      <c r="AE136" s="7"/>
    </row>
    <row r="137" spans="1:31" s="26" customFormat="1" x14ac:dyDescent="0.25">
      <c r="A137" s="26">
        <v>52</v>
      </c>
      <c r="B137" s="26">
        <v>-608</v>
      </c>
      <c r="C137" s="26">
        <v>14955</v>
      </c>
      <c r="D137" s="26">
        <v>12609</v>
      </c>
      <c r="E137" s="26">
        <v>11260</v>
      </c>
      <c r="F137" s="26">
        <v>13571</v>
      </c>
      <c r="G137" s="27"/>
      <c r="H137" s="7"/>
      <c r="I137" s="28">
        <f t="shared" si="14"/>
        <v>3695</v>
      </c>
      <c r="J137" s="27">
        <f t="shared" si="14"/>
        <v>-962</v>
      </c>
      <c r="K137" s="7"/>
      <c r="L137" s="124">
        <f t="shared" si="22"/>
        <v>-0.96402994857321289</v>
      </c>
      <c r="M137" s="27">
        <f t="shared" ca="1" si="15"/>
        <v>1.6765018086968998E-7</v>
      </c>
      <c r="N137" s="44"/>
      <c r="O137" s="44"/>
      <c r="P137" s="7"/>
      <c r="Q137" s="28">
        <f t="shared" ca="1" si="16"/>
        <v>3713.5602338365857</v>
      </c>
      <c r="R137" s="27">
        <f t="shared" ca="1" si="17"/>
        <v>-988.45417376168189</v>
      </c>
      <c r="S137" s="7"/>
      <c r="T137" s="28">
        <f t="shared" ca="1" si="18"/>
        <v>-0.96718696355208289</v>
      </c>
      <c r="U137" s="27">
        <f t="shared" ca="1" si="19"/>
        <v>-0.25850970656138234</v>
      </c>
      <c r="V137" s="7"/>
      <c r="W137" s="28">
        <f t="shared" ca="1" si="20"/>
        <v>-0.96362049750059287</v>
      </c>
      <c r="X137" s="27">
        <f t="shared" ca="1" si="24"/>
        <v>68.085640855006545</v>
      </c>
      <c r="Y137" s="7"/>
      <c r="Z137" s="28">
        <f t="shared" si="23"/>
        <v>68.066999999999865</v>
      </c>
      <c r="AA137" s="27">
        <f t="shared" si="21"/>
        <v>1.1879932619549778</v>
      </c>
      <c r="AB137" s="7"/>
      <c r="AC137" s="28">
        <f t="shared" ca="1" si="13"/>
        <v>1.8640855006680113E-2</v>
      </c>
      <c r="AD137" s="27"/>
      <c r="AE137" s="7"/>
    </row>
    <row r="138" spans="1:31" s="26" customFormat="1" x14ac:dyDescent="0.25">
      <c r="A138" s="26">
        <v>53</v>
      </c>
      <c r="B138" s="26">
        <v>-610</v>
      </c>
      <c r="C138" s="26">
        <v>14903</v>
      </c>
      <c r="D138" s="26">
        <v>12438</v>
      </c>
      <c r="E138" s="26">
        <v>11320</v>
      </c>
      <c r="F138" s="26">
        <v>13753</v>
      </c>
      <c r="G138" s="27"/>
      <c r="H138" s="7"/>
      <c r="I138" s="28">
        <f t="shared" si="14"/>
        <v>3583</v>
      </c>
      <c r="J138" s="27">
        <f t="shared" si="14"/>
        <v>-1315</v>
      </c>
      <c r="K138" s="7"/>
      <c r="L138" s="124">
        <f t="shared" si="22"/>
        <v>-0.93495087356984208</v>
      </c>
      <c r="M138" s="27">
        <f t="shared" ca="1" si="15"/>
        <v>3.282482790666661E-6</v>
      </c>
      <c r="N138" s="44"/>
      <c r="O138" s="44"/>
      <c r="P138" s="7"/>
      <c r="Q138" s="28">
        <f t="shared" ca="1" si="16"/>
        <v>3601.5602338365857</v>
      </c>
      <c r="R138" s="27">
        <f t="shared" ca="1" si="17"/>
        <v>-1341.4541737616819</v>
      </c>
      <c r="S138" s="7"/>
      <c r="T138" s="28">
        <f t="shared" ca="1" si="18"/>
        <v>-0.93801685909792143</v>
      </c>
      <c r="U138" s="27">
        <f t="shared" ca="1" si="19"/>
        <v>-0.35082954175302311</v>
      </c>
      <c r="V138" s="7"/>
      <c r="W138" s="28">
        <f t="shared" ca="1" si="20"/>
        <v>-0.93313911122597171</v>
      </c>
      <c r="X138" s="27">
        <f t="shared" ca="1" si="24"/>
        <v>62.498141095647384</v>
      </c>
      <c r="Y138" s="7"/>
      <c r="Z138" s="28">
        <f t="shared" si="23"/>
        <v>62.576999999999863</v>
      </c>
      <c r="AA138" s="27">
        <f t="shared" si="21"/>
        <v>1.0921746860204893</v>
      </c>
      <c r="AB138" s="7"/>
      <c r="AC138" s="28">
        <f t="shared" ca="1" si="13"/>
        <v>-7.8858904352479442E-2</v>
      </c>
      <c r="AD138" s="27"/>
      <c r="AE138" s="7"/>
    </row>
    <row r="139" spans="1:31" s="26" customFormat="1" x14ac:dyDescent="0.25">
      <c r="A139" s="26">
        <v>54</v>
      </c>
      <c r="B139" s="26">
        <v>-627</v>
      </c>
      <c r="C139" s="26">
        <v>14831</v>
      </c>
      <c r="D139" s="26">
        <v>12265</v>
      </c>
      <c r="E139" s="26">
        <v>11393</v>
      </c>
      <c r="F139" s="26">
        <v>13919</v>
      </c>
      <c r="G139" s="27"/>
      <c r="H139" s="7"/>
      <c r="I139" s="28">
        <f t="shared" si="14"/>
        <v>3438</v>
      </c>
      <c r="J139" s="27">
        <f t="shared" si="14"/>
        <v>-1654</v>
      </c>
      <c r="K139" s="7"/>
      <c r="L139" s="124">
        <f t="shared" si="22"/>
        <v>-0.89612067539391238</v>
      </c>
      <c r="M139" s="27">
        <f t="shared" ca="1" si="15"/>
        <v>4.0267930513403485E-6</v>
      </c>
      <c r="N139" s="44"/>
      <c r="O139" s="44"/>
      <c r="P139" s="7"/>
      <c r="Q139" s="28">
        <f t="shared" ca="1" si="16"/>
        <v>3456.5602338365857</v>
      </c>
      <c r="R139" s="27">
        <f t="shared" ca="1" si="17"/>
        <v>-1680.4541737616819</v>
      </c>
      <c r="S139" s="7"/>
      <c r="T139" s="28">
        <f t="shared" ca="1" si="18"/>
        <v>-0.90025199172423032</v>
      </c>
      <c r="U139" s="27">
        <f t="shared" ca="1" si="19"/>
        <v>-0.4394879670503779</v>
      </c>
      <c r="V139" s="7"/>
      <c r="W139" s="28">
        <f t="shared" ca="1" si="20"/>
        <v>-0.89411398831034894</v>
      </c>
      <c r="X139" s="27">
        <f t="shared" ca="1" si="24"/>
        <v>56.927032999722201</v>
      </c>
      <c r="Y139" s="7"/>
      <c r="Z139" s="28">
        <f t="shared" si="23"/>
        <v>56.933999999999862</v>
      </c>
      <c r="AA139" s="27">
        <f t="shared" si="21"/>
        <v>0.9936857563304492</v>
      </c>
      <c r="AB139" s="7"/>
      <c r="AC139" s="28">
        <f t="shared" ca="1" si="13"/>
        <v>-6.9670002776618389E-3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14734</v>
      </c>
      <c r="D140" s="26">
        <v>12098</v>
      </c>
      <c r="E140" s="26">
        <v>11483</v>
      </c>
      <c r="F140" s="26">
        <v>14090</v>
      </c>
      <c r="G140" s="27"/>
      <c r="H140" s="7"/>
      <c r="I140" s="28">
        <f t="shared" si="14"/>
        <v>3251</v>
      </c>
      <c r="J140" s="27">
        <f t="shared" si="14"/>
        <v>-1992</v>
      </c>
      <c r="K140" s="7"/>
      <c r="L140" s="124">
        <f t="shared" si="22"/>
        <v>-0.84752653121412547</v>
      </c>
      <c r="M140" s="27">
        <f t="shared" ca="1" si="15"/>
        <v>1.1382843917225139E-5</v>
      </c>
      <c r="N140" s="44"/>
      <c r="O140" s="44"/>
      <c r="P140" s="7"/>
      <c r="Q140" s="28">
        <f t="shared" ca="1" si="16"/>
        <v>3269.5602338365857</v>
      </c>
      <c r="R140" s="27">
        <f t="shared" ca="1" si="17"/>
        <v>-2018.4541737616819</v>
      </c>
      <c r="S140" s="7"/>
      <c r="T140" s="28">
        <f t="shared" ca="1" si="18"/>
        <v>-0.85154833518022877</v>
      </c>
      <c r="U140" s="27">
        <f t="shared" ca="1" si="19"/>
        <v>-0.52788486306956939</v>
      </c>
      <c r="V140" s="7"/>
      <c r="W140" s="28">
        <f t="shared" ca="1" si="20"/>
        <v>-0.84415268416406153</v>
      </c>
      <c r="X140" s="27">
        <f t="shared" ca="1" si="24"/>
        <v>51.083238900755703</v>
      </c>
      <c r="Y140" s="7"/>
      <c r="Z140" s="28">
        <f t="shared" si="23"/>
        <v>51.173999999999864</v>
      </c>
      <c r="AA140" s="27">
        <f t="shared" si="21"/>
        <v>0.89315479141557574</v>
      </c>
      <c r="AB140" s="7"/>
      <c r="AC140" s="28">
        <f t="shared" ca="1" si="13"/>
        <v>-9.0761099244161869E-2</v>
      </c>
      <c r="AD140" s="27"/>
      <c r="AE140" s="7"/>
    </row>
    <row r="141" spans="1:31" s="26" customFormat="1" x14ac:dyDescent="0.25">
      <c r="A141" s="26">
        <v>56</v>
      </c>
      <c r="B141" s="26">
        <v>-643</v>
      </c>
      <c r="C141" s="26">
        <v>14624</v>
      </c>
      <c r="D141" s="26">
        <v>11936</v>
      </c>
      <c r="E141" s="26">
        <v>11587</v>
      </c>
      <c r="F141" s="26">
        <v>14247</v>
      </c>
      <c r="G141" s="27"/>
      <c r="H141" s="7"/>
      <c r="I141" s="28">
        <f t="shared" si="14"/>
        <v>3037</v>
      </c>
      <c r="J141" s="27">
        <f t="shared" si="14"/>
        <v>-2311</v>
      </c>
      <c r="K141" s="7"/>
      <c r="L141" s="124">
        <f t="shared" si="22"/>
        <v>-0.7900824849785778</v>
      </c>
      <c r="M141" s="27">
        <f t="shared" ca="1" si="15"/>
        <v>8.1422830925530084E-6</v>
      </c>
      <c r="N141" s="44"/>
      <c r="O141" s="44"/>
      <c r="P141" s="7"/>
      <c r="Q141" s="28">
        <f t="shared" ca="1" si="16"/>
        <v>3055.5602338365857</v>
      </c>
      <c r="R141" s="27">
        <f t="shared" ca="1" si="17"/>
        <v>-2337.4541737616819</v>
      </c>
      <c r="S141" s="7"/>
      <c r="T141" s="28">
        <f t="shared" ca="1" si="18"/>
        <v>-0.79581259988388464</v>
      </c>
      <c r="U141" s="27">
        <f t="shared" ca="1" si="19"/>
        <v>-0.61131270280365835</v>
      </c>
      <c r="V141" s="7"/>
      <c r="W141" s="28">
        <f t="shared" ca="1" si="20"/>
        <v>-0.78722901637132925</v>
      </c>
      <c r="X141" s="27">
        <f t="shared" ca="1" si="24"/>
        <v>45.272073991503134</v>
      </c>
      <c r="Y141" s="7"/>
      <c r="Z141" s="28">
        <f t="shared" si="23"/>
        <v>45.386999999999865</v>
      </c>
      <c r="AA141" s="27">
        <f t="shared" si="21"/>
        <v>0.79215258760266394</v>
      </c>
      <c r="AB141" s="7"/>
      <c r="AC141" s="28">
        <f t="shared" ca="1" si="13"/>
        <v>-0.11492600849673096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14509</v>
      </c>
      <c r="D142" s="26">
        <v>11803</v>
      </c>
      <c r="E142" s="26">
        <v>11709</v>
      </c>
      <c r="F142" s="26">
        <v>14393</v>
      </c>
      <c r="G142" s="27"/>
      <c r="H142" s="7"/>
      <c r="I142" s="28">
        <f t="shared" si="14"/>
        <v>2800</v>
      </c>
      <c r="J142" s="27">
        <f t="shared" si="14"/>
        <v>-2590</v>
      </c>
      <c r="K142" s="7"/>
      <c r="L142" s="124">
        <f t="shared" si="22"/>
        <v>-0.72727050422897555</v>
      </c>
      <c r="M142" s="27">
        <f t="shared" ca="1" si="15"/>
        <v>7.883691583638629E-6</v>
      </c>
      <c r="N142" s="44"/>
      <c r="O142" s="44"/>
      <c r="P142" s="7"/>
      <c r="Q142" s="28">
        <f t="shared" ca="1" si="16"/>
        <v>2818.5602338365857</v>
      </c>
      <c r="R142" s="27">
        <f t="shared" ca="1" si="17"/>
        <v>-2616.4541737616819</v>
      </c>
      <c r="S142" s="7"/>
      <c r="T142" s="28">
        <f t="shared" ca="1" si="18"/>
        <v>-0.73408657527998944</v>
      </c>
      <c r="U142" s="27">
        <f t="shared" ca="1" si="19"/>
        <v>-0.68427937141121586</v>
      </c>
      <c r="V142" s="7"/>
      <c r="W142" s="28">
        <f t="shared" ca="1" si="20"/>
        <v>-0.7244627130003336</v>
      </c>
      <c r="X142" s="27">
        <f t="shared" ca="1" si="24"/>
        <v>39.736624053750745</v>
      </c>
      <c r="Y142" s="7"/>
      <c r="Z142" s="28">
        <f t="shared" si="23"/>
        <v>39.824999999999868</v>
      </c>
      <c r="AA142" s="27">
        <f t="shared" si="21"/>
        <v>0.69507737460673935</v>
      </c>
      <c r="AB142" s="7"/>
      <c r="AC142" s="28">
        <f t="shared" ca="1" si="13"/>
        <v>-8.8375946249122705E-2</v>
      </c>
      <c r="AD142" s="27"/>
      <c r="AE142" s="7"/>
    </row>
    <row r="143" spans="1:31" s="26" customFormat="1" x14ac:dyDescent="0.25">
      <c r="A143" s="26">
        <v>58</v>
      </c>
      <c r="B143" s="26">
        <v>-626</v>
      </c>
      <c r="C143" s="26">
        <v>14363</v>
      </c>
      <c r="D143" s="26">
        <v>11667</v>
      </c>
      <c r="E143" s="26">
        <v>11840</v>
      </c>
      <c r="F143" s="26">
        <v>14520</v>
      </c>
      <c r="G143" s="27"/>
      <c r="H143" s="7"/>
      <c r="I143" s="28">
        <f t="shared" si="14"/>
        <v>2523</v>
      </c>
      <c r="J143" s="27">
        <f t="shared" si="14"/>
        <v>-2853</v>
      </c>
      <c r="K143" s="7"/>
      <c r="L143" s="124">
        <f t="shared" si="22"/>
        <v>-0.65666297728074285</v>
      </c>
      <c r="M143" s="27">
        <f t="shared" ca="1" si="15"/>
        <v>2.8368471756026842E-5</v>
      </c>
      <c r="N143" s="44"/>
      <c r="O143" s="44"/>
      <c r="P143" s="7"/>
      <c r="Q143" s="28">
        <f t="shared" ca="1" si="16"/>
        <v>2541.5602338365857</v>
      </c>
      <c r="R143" s="27">
        <f t="shared" ca="1" si="17"/>
        <v>-2879.4541737616819</v>
      </c>
      <c r="S143" s="7"/>
      <c r="T143" s="28">
        <f t="shared" ca="1" si="18"/>
        <v>-0.66194265622817949</v>
      </c>
      <c r="U143" s="27">
        <f t="shared" ca="1" si="19"/>
        <v>-0.75306157156816067</v>
      </c>
      <c r="V143" s="7"/>
      <c r="W143" s="28">
        <f t="shared" ca="1" si="20"/>
        <v>-0.65133677114916788</v>
      </c>
      <c r="X143" s="27">
        <f t="shared" ca="1" si="24"/>
        <v>33.95987603524037</v>
      </c>
      <c r="Y143" s="7"/>
      <c r="Z143" s="28">
        <f t="shared" si="23"/>
        <v>34.190999999999867</v>
      </c>
      <c r="AA143" s="27">
        <f t="shared" si="21"/>
        <v>0.5967455245493789</v>
      </c>
      <c r="AB143" s="7"/>
      <c r="AC143" s="28">
        <f t="shared" ca="1" si="13"/>
        <v>-0.23112396475949737</v>
      </c>
      <c r="AD143" s="27"/>
      <c r="AE143" s="7"/>
    </row>
    <row r="144" spans="1:31" s="26" customFormat="1" x14ac:dyDescent="0.25">
      <c r="A144" s="26">
        <v>59</v>
      </c>
      <c r="B144" s="26">
        <v>-635</v>
      </c>
      <c r="C144" s="26">
        <v>14219</v>
      </c>
      <c r="D144" s="26">
        <v>11548</v>
      </c>
      <c r="E144" s="26">
        <v>11992</v>
      </c>
      <c r="F144" s="26">
        <v>14643</v>
      </c>
      <c r="G144" s="27"/>
      <c r="H144" s="7"/>
      <c r="I144" s="28">
        <f t="shared" si="14"/>
        <v>2227</v>
      </c>
      <c r="J144" s="27">
        <f t="shared" si="14"/>
        <v>-3095</v>
      </c>
      <c r="K144" s="7"/>
      <c r="L144" s="124">
        <f t="shared" si="22"/>
        <v>-0.5785588220408564</v>
      </c>
      <c r="M144" s="27">
        <f t="shared" ca="1" si="15"/>
        <v>2.7239584236144487E-5</v>
      </c>
      <c r="N144" s="44"/>
      <c r="O144" s="44"/>
      <c r="P144" s="7"/>
      <c r="Q144" s="28">
        <f t="shared" ca="1" si="16"/>
        <v>2245.5602338365857</v>
      </c>
      <c r="R144" s="27">
        <f t="shared" ca="1" si="17"/>
        <v>-3121.4541737616819</v>
      </c>
      <c r="S144" s="7"/>
      <c r="T144" s="28">
        <f t="shared" ca="1" si="18"/>
        <v>-0.58485023731361008</v>
      </c>
      <c r="U144" s="27">
        <f t="shared" ca="1" si="19"/>
        <v>-0.8163516568836765</v>
      </c>
      <c r="V144" s="7"/>
      <c r="W144" s="28">
        <f t="shared" ca="1" si="20"/>
        <v>-0.57333966653099233</v>
      </c>
      <c r="X144" s="27">
        <f t="shared" ca="1" si="24"/>
        <v>28.183861765010249</v>
      </c>
      <c r="Y144" s="7"/>
      <c r="Z144" s="28">
        <f t="shared" si="23"/>
        <v>28.475999999999868</v>
      </c>
      <c r="AA144" s="27">
        <f t="shared" si="21"/>
        <v>0.49699995779790296</v>
      </c>
      <c r="AB144" s="7"/>
      <c r="AC144" s="28">
        <f t="shared" ca="1" si="13"/>
        <v>-0.29213823498961844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14068</v>
      </c>
      <c r="D145" s="26">
        <v>11454</v>
      </c>
      <c r="E145" s="26">
        <v>12144</v>
      </c>
      <c r="F145" s="26">
        <v>14743</v>
      </c>
      <c r="G145" s="27"/>
      <c r="H145" s="7"/>
      <c r="I145" s="28">
        <f t="shared" si="14"/>
        <v>1924</v>
      </c>
      <c r="J145" s="27">
        <f t="shared" si="14"/>
        <v>-3289</v>
      </c>
      <c r="K145" s="7"/>
      <c r="L145" s="124">
        <f t="shared" si="22"/>
        <v>-0.49891537731425356</v>
      </c>
      <c r="M145" s="27">
        <f t="shared" ca="1" si="15"/>
        <v>2.7229858532503414E-5</v>
      </c>
      <c r="N145" s="44"/>
      <c r="O145" s="44"/>
      <c r="P145" s="7"/>
      <c r="Q145" s="28">
        <f t="shared" ca="1" si="16"/>
        <v>1942.5602338365859</v>
      </c>
      <c r="R145" s="27">
        <f t="shared" ca="1" si="17"/>
        <v>-3315.4541737616819</v>
      </c>
      <c r="S145" s="7"/>
      <c r="T145" s="28">
        <f t="shared" ca="1" si="18"/>
        <v>-0.50593468687065557</v>
      </c>
      <c r="U145" s="27">
        <f t="shared" ca="1" si="19"/>
        <v>-0.86708833684735442</v>
      </c>
      <c r="V145" s="7"/>
      <c r="W145" s="28">
        <f t="shared" ca="1" si="20"/>
        <v>-0.4936971536191152</v>
      </c>
      <c r="X145" s="27">
        <f t="shared" ca="1" si="24"/>
        <v>22.75878799455063</v>
      </c>
      <c r="Y145" s="7"/>
      <c r="Z145" s="28">
        <f t="shared" si="23"/>
        <v>23.039999999999868</v>
      </c>
      <c r="AA145" s="27">
        <f t="shared" si="21"/>
        <v>0.40212385965949127</v>
      </c>
      <c r="AB145" s="7"/>
      <c r="AC145" s="28">
        <f t="shared" ca="1" si="13"/>
        <v>-0.28121200544923752</v>
      </c>
      <c r="AD145" s="27"/>
      <c r="AE145" s="7"/>
    </row>
    <row r="146" spans="1:31" s="26" customFormat="1" x14ac:dyDescent="0.25">
      <c r="A146" s="26">
        <v>61</v>
      </c>
      <c r="B146" s="26">
        <v>-617</v>
      </c>
      <c r="C146" s="26">
        <v>13891</v>
      </c>
      <c r="D146" s="26">
        <v>11365</v>
      </c>
      <c r="E146" s="26">
        <v>12298</v>
      </c>
      <c r="F146" s="26">
        <v>14822</v>
      </c>
      <c r="G146" s="27"/>
      <c r="H146" s="7"/>
      <c r="I146" s="28">
        <f t="shared" si="14"/>
        <v>1593</v>
      </c>
      <c r="J146" s="27">
        <f t="shared" si="14"/>
        <v>-3457</v>
      </c>
      <c r="K146" s="7"/>
      <c r="L146" s="124">
        <f t="shared" si="22"/>
        <v>-0.41292736460974006</v>
      </c>
      <c r="M146" s="27">
        <f t="shared" ca="1" si="15"/>
        <v>3.6840243164944214E-5</v>
      </c>
      <c r="N146" s="44"/>
      <c r="O146" s="44"/>
      <c r="P146" s="7"/>
      <c r="Q146" s="28">
        <f t="shared" ca="1" si="16"/>
        <v>1611.5602338365859</v>
      </c>
      <c r="R146" s="27">
        <f t="shared" ca="1" si="17"/>
        <v>-3483.4541737616819</v>
      </c>
      <c r="S146" s="7"/>
      <c r="T146" s="28">
        <f t="shared" ca="1" si="18"/>
        <v>-0.41972661031416075</v>
      </c>
      <c r="U146" s="27">
        <f t="shared" ca="1" si="19"/>
        <v>-0.91102525557878689</v>
      </c>
      <c r="V146" s="7"/>
      <c r="W146" s="28">
        <f t="shared" ca="1" si="20"/>
        <v>-0.40685774821618237</v>
      </c>
      <c r="X146" s="27">
        <f t="shared" ca="1" si="24"/>
        <v>17.167964076621502</v>
      </c>
      <c r="Y146" s="7"/>
      <c r="Z146" s="28">
        <f t="shared" si="23"/>
        <v>17.486999999999867</v>
      </c>
      <c r="AA146" s="27">
        <f t="shared" si="21"/>
        <v>0.30520572629624609</v>
      </c>
      <c r="AB146" s="7"/>
      <c r="AC146" s="28">
        <f t="shared" ca="1" si="13"/>
        <v>-0.31903592337836528</v>
      </c>
      <c r="AD146" s="27"/>
      <c r="AE146" s="7"/>
    </row>
    <row r="147" spans="1:31" s="26" customFormat="1" x14ac:dyDescent="0.25">
      <c r="A147" s="26">
        <v>62</v>
      </c>
      <c r="B147" s="26">
        <v>-629</v>
      </c>
      <c r="C147" s="26">
        <v>13730</v>
      </c>
      <c r="D147" s="26">
        <v>11301</v>
      </c>
      <c r="E147" s="26">
        <v>12483</v>
      </c>
      <c r="F147" s="26">
        <v>14901</v>
      </c>
      <c r="G147" s="27"/>
      <c r="H147" s="7"/>
      <c r="I147" s="28">
        <f t="shared" si="14"/>
        <v>1247</v>
      </c>
      <c r="J147" s="27">
        <f t="shared" si="14"/>
        <v>-3600</v>
      </c>
      <c r="K147" s="7"/>
      <c r="L147" s="124">
        <f t="shared" si="22"/>
        <v>-0.32128103415833181</v>
      </c>
      <c r="M147" s="27">
        <f t="shared" ca="1" si="15"/>
        <v>2.5777295016480362E-5</v>
      </c>
      <c r="N147" s="44"/>
      <c r="O147" s="44"/>
      <c r="P147" s="7"/>
      <c r="Q147" s="28">
        <f t="shared" ca="1" si="16"/>
        <v>1265.5602338365859</v>
      </c>
      <c r="R147" s="27">
        <f t="shared" ca="1" si="17"/>
        <v>-3626.4541737616819</v>
      </c>
      <c r="S147" s="7"/>
      <c r="T147" s="28">
        <f t="shared" ca="1" si="18"/>
        <v>-0.3296118233396978</v>
      </c>
      <c r="U147" s="27">
        <f t="shared" ca="1" si="19"/>
        <v>-0.94842394235613714</v>
      </c>
      <c r="V147" s="7"/>
      <c r="W147" s="28">
        <f t="shared" ca="1" si="20"/>
        <v>-0.31620389963022638</v>
      </c>
      <c r="X147" s="27">
        <f t="shared" ca="1" si="24"/>
        <v>11.541098272839122</v>
      </c>
      <c r="Y147" s="7"/>
      <c r="Z147" s="28">
        <f t="shared" si="23"/>
        <v>11.825999999999867</v>
      </c>
      <c r="AA147" s="27">
        <f t="shared" si="21"/>
        <v>0.2064026373408471</v>
      </c>
      <c r="AB147" s="7"/>
      <c r="AC147" s="28">
        <f t="shared" ca="1" si="13"/>
        <v>-0.28490172716074547</v>
      </c>
      <c r="AD147" s="27"/>
      <c r="AE147" s="7"/>
    </row>
    <row r="148" spans="1:31" s="26" customFormat="1" x14ac:dyDescent="0.25">
      <c r="A148" s="26">
        <v>63</v>
      </c>
      <c r="B148" s="26">
        <v>-630</v>
      </c>
      <c r="C148" s="26">
        <v>13546</v>
      </c>
      <c r="D148" s="26">
        <v>11254</v>
      </c>
      <c r="E148" s="26">
        <v>12660</v>
      </c>
      <c r="F148" s="26">
        <v>14956</v>
      </c>
      <c r="G148" s="27"/>
      <c r="H148" s="7"/>
      <c r="I148" s="28">
        <f t="shared" si="14"/>
        <v>886</v>
      </c>
      <c r="J148" s="27">
        <f t="shared" si="14"/>
        <v>-3702</v>
      </c>
      <c r="K148" s="7"/>
      <c r="L148" s="124">
        <f t="shared" si="22"/>
        <v>-0.22634655184928851</v>
      </c>
      <c r="M148" s="27">
        <f t="shared" ca="1" si="15"/>
        <v>2.0717443851746689E-5</v>
      </c>
      <c r="N148" s="44"/>
      <c r="O148" s="44"/>
      <c r="P148" s="7"/>
      <c r="Q148" s="28">
        <f t="shared" ca="1" si="16"/>
        <v>904.56023383658589</v>
      </c>
      <c r="R148" s="27">
        <f t="shared" ca="1" si="17"/>
        <v>-3728.4541737616819</v>
      </c>
      <c r="S148" s="7"/>
      <c r="T148" s="28">
        <f t="shared" ca="1" si="18"/>
        <v>-0.23559032594726681</v>
      </c>
      <c r="U148" s="27">
        <f t="shared" ca="1" si="19"/>
        <v>-0.97509992872879259</v>
      </c>
      <c r="V148" s="7"/>
      <c r="W148" s="28">
        <f t="shared" ca="1" si="20"/>
        <v>-0.22179490996401824</v>
      </c>
      <c r="X148" s="27">
        <f t="shared" ca="1" si="24"/>
        <v>5.9171415592140875</v>
      </c>
      <c r="Y148" s="7"/>
      <c r="Z148" s="28">
        <f t="shared" si="23"/>
        <v>6.1559999999998674</v>
      </c>
      <c r="AA148" s="27">
        <f t="shared" si="21"/>
        <v>0.10744246875276861</v>
      </c>
      <c r="AB148" s="7"/>
      <c r="AC148" s="28">
        <f t="shared" ref="AC148:AC149" ca="1" si="25">X148-Z148</f>
        <v>-0.23885844078577989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13356</v>
      </c>
      <c r="D149" s="26">
        <v>11220</v>
      </c>
      <c r="E149" s="26">
        <v>12851</v>
      </c>
      <c r="F149" s="26">
        <v>14989</v>
      </c>
      <c r="G149" s="27"/>
      <c r="H149" s="7"/>
      <c r="I149" s="28">
        <f t="shared" ref="I149:J149" si="26">C149-E149</f>
        <v>505</v>
      </c>
      <c r="J149" s="27">
        <f t="shared" si="26"/>
        <v>-3769</v>
      </c>
      <c r="K149" s="7"/>
      <c r="L149" s="124">
        <f t="shared" si="22"/>
        <v>-0.12826321405138669</v>
      </c>
      <c r="M149" s="27">
        <f t="shared" ref="M149" ca="1" si="27">(W149-L149)^2</f>
        <v>3.5486333844690416E-5</v>
      </c>
      <c r="N149" s="44"/>
      <c r="O149" s="44"/>
      <c r="P149" s="7"/>
      <c r="Q149" s="28">
        <f t="shared" ref="Q149" ca="1" si="28">I149-$J$4</f>
        <v>523.56023383658589</v>
      </c>
      <c r="R149" s="27">
        <f t="shared" ref="R149" ca="1" si="29">J149-$J$3</f>
        <v>-3795.4541737616819</v>
      </c>
      <c r="S149" s="7"/>
      <c r="T149" s="28">
        <f t="shared" ref="T149" ca="1" si="30">Q149/$J$7</f>
        <v>-0.13635988133087842</v>
      </c>
      <c r="U149" s="27">
        <f t="shared" ref="U149" ca="1" si="31">R149/$J$6</f>
        <v>-0.99262239036573285</v>
      </c>
      <c r="V149" s="7"/>
      <c r="W149" s="28">
        <f t="shared" ref="W149" ca="1" si="32">(T149-U149*SIN(-$J$11*PI()/180))/(COS(-$J$11*PI()/180))</f>
        <v>-0.12230617335615131</v>
      </c>
      <c r="X149" s="27">
        <f ca="1">IF(MOD(ATAN2(U149,W149)*180/PI()-$J$9+360,360)&gt;5,MOD(ATAN2(U149,W149)*180/PI()-$J$9+360,360)-360,MOD(ATAN2(U149,W149)*180/PI()-$J$9+360,360))</f>
        <v>0.12705319182043695</v>
      </c>
      <c r="Y149" s="7"/>
      <c r="Z149" s="28">
        <f t="shared" si="23"/>
        <v>0.43199999999986805</v>
      </c>
      <c r="AA149" s="27">
        <f t="shared" ref="AA149" si="33">Z149*PI()/180</f>
        <v>7.5398223686132006E-3</v>
      </c>
      <c r="AB149" s="7"/>
      <c r="AC149" s="28">
        <f t="shared" ca="1" si="25"/>
        <v>-0.30494680817943109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40021</v>
      </c>
    </row>
    <row r="155" spans="1:31" x14ac:dyDescent="0.25">
      <c r="A155" t="s">
        <v>177</v>
      </c>
      <c r="B155">
        <v>40021</v>
      </c>
    </row>
    <row r="156" spans="1:31" x14ac:dyDescent="0.25">
      <c r="A156" s="31" t="s">
        <v>188</v>
      </c>
      <c r="B156" s="31">
        <v>-39973</v>
      </c>
    </row>
    <row r="157" spans="1:31" x14ac:dyDescent="0.25">
      <c r="A157" t="s">
        <v>183</v>
      </c>
      <c r="B157">
        <v>-39973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I1:J2"/>
    <mergeCell ref="L1:O2"/>
    <mergeCell ref="Q1:R1"/>
    <mergeCell ref="T7:T8"/>
    <mergeCell ref="U7:U8"/>
    <mergeCell ref="Z18:AA18"/>
    <mergeCell ref="AC18:AD18"/>
    <mergeCell ref="I12:J13"/>
    <mergeCell ref="I18:J18"/>
    <mergeCell ref="L18:O18"/>
    <mergeCell ref="Q18:R18"/>
    <mergeCell ref="T18:U18"/>
    <mergeCell ref="W18:X18"/>
    <mergeCell ref="L9:O10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23.306098485365951</v>
      </c>
      <c r="L3" s="35" t="s">
        <v>1</v>
      </c>
      <c r="M3" s="11">
        <v>-3864.8048489701896</v>
      </c>
      <c r="N3" s="10" t="s">
        <v>2</v>
      </c>
      <c r="O3" s="35">
        <v>3839.9461946744341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-40.085517923750146</v>
      </c>
      <c r="L4" s="9" t="s">
        <v>5</v>
      </c>
      <c r="M4" s="13">
        <v>359.87664544325952</v>
      </c>
      <c r="N4" s="12" t="s">
        <v>6</v>
      </c>
      <c r="O4" s="9">
        <v>359.84064023389004</v>
      </c>
      <c r="Q4" s="2" t="s">
        <v>7</v>
      </c>
      <c r="R4" s="2">
        <f>MAX(AC20:AC149)</f>
        <v>0.18416019433405495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-172.10553028259531</v>
      </c>
      <c r="N5" s="14" t="s">
        <v>9</v>
      </c>
      <c r="O5" s="9">
        <v>-172.5746966633979</v>
      </c>
      <c r="Q5" s="5" t="s">
        <v>10</v>
      </c>
      <c r="R5" s="5">
        <f>MIN(AC20:AC149)</f>
        <v>-0.18511789492890784</v>
      </c>
      <c r="T5" s="45" t="s">
        <v>55</v>
      </c>
      <c r="U5" s="47">
        <v>15</v>
      </c>
    </row>
    <row r="6" spans="1:21" ht="15.75" thickBot="1" x14ac:dyDescent="0.3">
      <c r="A6" t="s">
        <v>161</v>
      </c>
      <c r="I6" s="32" t="s">
        <v>11</v>
      </c>
      <c r="J6" s="32">
        <f>(O3+O9)/2</f>
        <v>3833.5167501915003</v>
      </c>
      <c r="L6" s="37" t="s">
        <v>12</v>
      </c>
      <c r="M6" s="13">
        <v>-40.064098279332171</v>
      </c>
      <c r="N6" s="14" t="s">
        <v>13</v>
      </c>
      <c r="O6" s="9">
        <v>22.886993963341791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-3858.6583056967042</v>
      </c>
      <c r="L7" s="38" t="s">
        <v>15</v>
      </c>
      <c r="M7" s="16">
        <f>SUM(M20:M84)</f>
        <v>1292.1633267640136</v>
      </c>
      <c r="N7" s="15" t="s">
        <v>15</v>
      </c>
      <c r="O7" s="36">
        <f>SUM(O20:O84)</f>
        <v>1339.6029544458279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-172.55016353974463</v>
      </c>
      <c r="L9" s="35" t="s">
        <v>18</v>
      </c>
      <c r="M9" s="11">
        <v>-3852.5117624232189</v>
      </c>
      <c r="N9" s="10" t="s">
        <v>19</v>
      </c>
      <c r="O9" s="35">
        <v>3827.0873057085669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-172.08968320000292</v>
      </c>
      <c r="L10" s="9" t="s">
        <v>21</v>
      </c>
      <c r="M10" s="13">
        <v>359.83411589000525</v>
      </c>
      <c r="N10" s="12" t="s">
        <v>22</v>
      </c>
      <c r="O10" s="9">
        <v>359.81192744203332</v>
      </c>
      <c r="T10" s="48"/>
    </row>
    <row r="11" spans="1:21" ht="15.75" thickBot="1" x14ac:dyDescent="0.3">
      <c r="I11" s="33" t="s">
        <v>23</v>
      </c>
      <c r="J11" s="33">
        <f>J9-J10</f>
        <v>-0.46048033974170721</v>
      </c>
      <c r="L11" s="37" t="s">
        <v>24</v>
      </c>
      <c r="M11" s="13">
        <v>-172.07383611741051</v>
      </c>
      <c r="N11" s="14" t="s">
        <v>25</v>
      </c>
      <c r="O11" s="9">
        <v>-172.52563041609133</v>
      </c>
    </row>
    <row r="12" spans="1:21" x14ac:dyDescent="0.25">
      <c r="I12" s="9"/>
      <c r="J12" s="9"/>
      <c r="L12" s="37" t="s">
        <v>26</v>
      </c>
      <c r="M12" s="13">
        <v>-40.106937568168114</v>
      </c>
      <c r="N12" s="14" t="s">
        <v>27</v>
      </c>
      <c r="O12" s="9">
        <v>23.725203007390107</v>
      </c>
    </row>
    <row r="13" spans="1:21" ht="15.75" thickBot="1" x14ac:dyDescent="0.3">
      <c r="I13" s="9"/>
      <c r="J13" s="9"/>
      <c r="L13" s="38" t="s">
        <v>15</v>
      </c>
      <c r="M13" s="16">
        <f>SUM(M85:M149)</f>
        <v>872.29396468570883</v>
      </c>
      <c r="N13" s="15" t="s">
        <v>15</v>
      </c>
      <c r="O13" s="36">
        <f>SUM(O85:O149)</f>
        <v>1443.0410530640147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11359</v>
      </c>
      <c r="E20" s="17">
        <v>13021</v>
      </c>
      <c r="F20" s="17">
        <v>15143</v>
      </c>
      <c r="G20" s="24"/>
      <c r="H20" s="7"/>
      <c r="I20" s="25">
        <f t="shared" ref="I20:J51" si="0">C20-E20</f>
        <v>494</v>
      </c>
      <c r="J20" s="24">
        <f t="shared" si="0"/>
        <v>-3784</v>
      </c>
      <c r="K20" s="7"/>
      <c r="L20" s="25">
        <f>$M$3*SIN(2*PI()/$M$4*(AA20+$M$5))+$M$6</f>
        <v>486.82093138948403</v>
      </c>
      <c r="M20" s="17">
        <f t="shared" ref="M20:M83" si="1">(I20-L20)^2</f>
        <v>51.539026114495691</v>
      </c>
      <c r="N20" s="17">
        <f>$O$3*COS(2*PI()/$O$4*(AA20+$O$5))+$O$6</f>
        <v>-3785.5166860542786</v>
      </c>
      <c r="O20" s="24">
        <f t="shared" ref="O20:O83" si="2">(J20-N20)^2</f>
        <v>2.3003365872431272</v>
      </c>
      <c r="P20" s="7"/>
      <c r="Q20" s="25">
        <f>I20-$J$4</f>
        <v>534.0855179237501</v>
      </c>
      <c r="R20" s="24">
        <f>J20-$J$3</f>
        <v>-3807.306098485366</v>
      </c>
      <c r="S20" s="7"/>
      <c r="T20" s="25">
        <f>Q20/$J$7</f>
        <v>-0.13841223441196038</v>
      </c>
      <c r="U20" s="24">
        <f>R20/$J$6</f>
        <v>-0.99316276583248919</v>
      </c>
      <c r="V20" s="7"/>
      <c r="W20" s="25">
        <f>(T20-U20*SIN(-$J$11*PI()/180))/(COS(-$J$11*PI()/180))</f>
        <v>-0.1304345848996474</v>
      </c>
      <c r="X20" s="24">
        <f>IF(MOD(ATAN2(U20,W20)*180/PI()-$J$9+360,360)&gt;5,MOD(ATAN2(U20,W20)*180/PI()-$J$9+360,360)-360,MOD(ATAN2(U20,W20)*180/PI()-$J$9+360,360))</f>
        <v>3.2142688581075163E-2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3.2142688581075163E-2</v>
      </c>
      <c r="AD20" s="17">
        <f ca="1">INDIRECT("AC"&amp;AE20)-AC20</f>
        <v>-0.10053557772973321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13695</v>
      </c>
      <c r="D21" s="17">
        <v>11387</v>
      </c>
      <c r="E21" s="17">
        <v>12831</v>
      </c>
      <c r="F21" s="17">
        <v>15110</v>
      </c>
      <c r="G21" s="24"/>
      <c r="H21" s="7"/>
      <c r="I21" s="25">
        <f t="shared" si="0"/>
        <v>864</v>
      </c>
      <c r="J21" s="24">
        <f t="shared" si="0"/>
        <v>-3723</v>
      </c>
      <c r="K21" s="7"/>
      <c r="L21" s="25">
        <f t="shared" ref="L21:L84" si="3">$M$3*SIN(2*PI()/$M$4*(AA21+$M$5))+$M$6</f>
        <v>863.82433598412979</v>
      </c>
      <c r="M21" s="17">
        <f t="shared" si="1"/>
        <v>3.0857846471649807E-2</v>
      </c>
      <c r="N21" s="17">
        <f t="shared" ref="N21:N84" si="4">$O$3*COS(2*PI()/$O$4*(AA21+$O$5))+$O$6</f>
        <v>-3718.0468107639331</v>
      </c>
      <c r="O21" s="24">
        <f t="shared" si="2"/>
        <v>24.534083608289187</v>
      </c>
      <c r="P21" s="7"/>
      <c r="Q21" s="25">
        <f t="shared" ref="Q21:Q84" si="5">I21-$J$4</f>
        <v>904.0855179237501</v>
      </c>
      <c r="R21" s="24">
        <f t="shared" ref="R21:R84" si="6">J21-$J$3</f>
        <v>-3746.306098485366</v>
      </c>
      <c r="S21" s="7"/>
      <c r="T21" s="25">
        <f t="shared" ref="T21:T84" si="7">Q21/$J$7</f>
        <v>-0.23430048641233911</v>
      </c>
      <c r="U21" s="24">
        <f t="shared" ref="U21:U84" si="8">R21/$J$6</f>
        <v>-0.97725048372313028</v>
      </c>
      <c r="V21" s="7"/>
      <c r="W21" s="25">
        <f t="shared" ref="W21:W84" si="9">(T21-U21*SIN(-$J$11*PI()/180))/(COS(-$J$11*PI()/180))</f>
        <v>-0.22645382192032082</v>
      </c>
      <c r="X21" s="24">
        <f t="shared" ref="X21:X83" si="10">MOD(ATAN2(U21,W21)*180/PI()-$J$9+360,360)</f>
        <v>5.5967873709091691</v>
      </c>
      <c r="Y21" s="7"/>
      <c r="Z21" s="25">
        <f t="shared" ref="Z21:Z84" si="11">B21</f>
        <v>632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-9.121262909083061E-2</v>
      </c>
      <c r="AD21" s="17">
        <f t="shared" ref="AD21:AD83" ca="1" si="14">INDIRECT("AC"&amp;AE21)-AC21</f>
        <v>-1.9091322020905466E-3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13886</v>
      </c>
      <c r="D22" s="17">
        <v>11446</v>
      </c>
      <c r="E22" s="17">
        <v>12651</v>
      </c>
      <c r="F22" s="17">
        <v>15061</v>
      </c>
      <c r="G22" s="24"/>
      <c r="H22" s="7"/>
      <c r="I22" s="25">
        <f t="shared" si="0"/>
        <v>1235</v>
      </c>
      <c r="J22" s="24">
        <f t="shared" si="0"/>
        <v>-3615</v>
      </c>
      <c r="K22" s="7"/>
      <c r="L22" s="25">
        <f t="shared" si="3"/>
        <v>1235.3609570303006</v>
      </c>
      <c r="M22" s="17">
        <f t="shared" si="1"/>
        <v>0.13028997772342588</v>
      </c>
      <c r="N22" s="17">
        <f>$O$3*COS(2*PI()/$O$4*(AA22+$O$5))+$O$6</f>
        <v>-3612.5419867491291</v>
      </c>
      <c r="O22" s="24">
        <f>(J22-N22)^2</f>
        <v>6.0418291414567475</v>
      </c>
      <c r="P22" s="7"/>
      <c r="Q22" s="25">
        <f t="shared" si="5"/>
        <v>1275.0855179237501</v>
      </c>
      <c r="R22" s="24">
        <f t="shared" si="6"/>
        <v>-3638.306098485366</v>
      </c>
      <c r="S22" s="7"/>
      <c r="T22" s="25">
        <f t="shared" si="7"/>
        <v>-0.33044789585055673</v>
      </c>
      <c r="U22" s="24">
        <f t="shared" si="8"/>
        <v>-0.94907791867705216</v>
      </c>
      <c r="V22" s="7"/>
      <c r="W22" s="25">
        <f t="shared" si="9"/>
        <v>-0.32283076151459655</v>
      </c>
      <c r="X22" s="24">
        <f t="shared" si="10"/>
        <v>11.336003429141783</v>
      </c>
      <c r="Y22" s="7"/>
      <c r="Z22" s="25">
        <f t="shared" si="11"/>
        <v>638</v>
      </c>
      <c r="AA22" s="17">
        <f t="shared" ref="AA22:AA85" si="15">360/40000*Z22+AA21</f>
        <v>11.43</v>
      </c>
      <c r="AB22" s="24">
        <f t="shared" si="12"/>
        <v>0.19949113350295186</v>
      </c>
      <c r="AC22" s="17">
        <f t="shared" si="13"/>
        <v>-9.3996570858216444E-2</v>
      </c>
      <c r="AD22" s="17">
        <f t="shared" ca="1" si="14"/>
        <v>1.4353658125795477E-2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14053</v>
      </c>
      <c r="D23" s="17">
        <v>11513</v>
      </c>
      <c r="E23" s="17">
        <v>12463</v>
      </c>
      <c r="F23" s="17">
        <v>14984</v>
      </c>
      <c r="G23" s="24"/>
      <c r="H23" s="7"/>
      <c r="I23" s="25">
        <f t="shared" si="0"/>
        <v>1590</v>
      </c>
      <c r="J23" s="24">
        <f t="shared" si="0"/>
        <v>-3471</v>
      </c>
      <c r="K23" s="7"/>
      <c r="L23" s="25">
        <f t="shared" si="3"/>
        <v>1594.0899128449566</v>
      </c>
      <c r="M23" s="17">
        <f t="shared" si="1"/>
        <v>16.727387079341344</v>
      </c>
      <c r="N23" s="17">
        <f t="shared" si="4"/>
        <v>-3470.5233216687584</v>
      </c>
      <c r="O23" s="24">
        <f t="shared" si="2"/>
        <v>0.22722223147527745</v>
      </c>
      <c r="P23" s="7"/>
      <c r="Q23" s="25">
        <f t="shared" si="5"/>
        <v>1630.0855179237501</v>
      </c>
      <c r="R23" s="24">
        <f t="shared" si="6"/>
        <v>-3494.306098485366</v>
      </c>
      <c r="S23" s="7"/>
      <c r="T23" s="25">
        <f t="shared" si="7"/>
        <v>-0.42244878628335253</v>
      </c>
      <c r="U23" s="24">
        <f t="shared" si="8"/>
        <v>-0.91151449861561473</v>
      </c>
      <c r="V23" s="7"/>
      <c r="W23" s="25">
        <f t="shared" si="9"/>
        <v>-0.41513652315399463</v>
      </c>
      <c r="X23" s="24">
        <f t="shared" si="10"/>
        <v>17.036391865865994</v>
      </c>
      <c r="Y23" s="7"/>
      <c r="Z23" s="25">
        <f t="shared" si="11"/>
        <v>638</v>
      </c>
      <c r="AA23" s="17">
        <f t="shared" si="15"/>
        <v>17.172000000000001</v>
      </c>
      <c r="AB23" s="24">
        <f t="shared" si="12"/>
        <v>0.29970793915246624</v>
      </c>
      <c r="AC23" s="17">
        <f t="shared" si="13"/>
        <v>-0.13560813413400652</v>
      </c>
      <c r="AD23" s="17">
        <f t="shared" ca="1" si="14"/>
        <v>6.9163527760732535E-2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11596</v>
      </c>
      <c r="E24" s="17">
        <v>12302</v>
      </c>
      <c r="F24" s="17">
        <v>14898</v>
      </c>
      <c r="G24" s="24"/>
      <c r="H24" s="7"/>
      <c r="I24" s="25">
        <f t="shared" si="0"/>
        <v>1915</v>
      </c>
      <c r="J24" s="24">
        <f t="shared" si="0"/>
        <v>-3302</v>
      </c>
      <c r="K24" s="7"/>
      <c r="L24" s="25">
        <f t="shared" si="3"/>
        <v>1922.8238297992407</v>
      </c>
      <c r="M24" s="17">
        <f t="shared" si="1"/>
        <v>61.212312727486527</v>
      </c>
      <c r="N24" s="17">
        <f t="shared" si="4"/>
        <v>-3301.2989669755284</v>
      </c>
      <c r="O24" s="24">
        <f t="shared" si="2"/>
        <v>0.4914473013997972</v>
      </c>
      <c r="P24" s="7"/>
      <c r="Q24" s="25">
        <f t="shared" si="5"/>
        <v>1955.0855179237501</v>
      </c>
      <c r="R24" s="24">
        <f t="shared" si="6"/>
        <v>-3325.306098485366</v>
      </c>
      <c r="S24" s="7"/>
      <c r="T24" s="25">
        <f t="shared" si="7"/>
        <v>-0.50667495358098247</v>
      </c>
      <c r="U24" s="24">
        <f t="shared" si="8"/>
        <v>-0.8674296514601777</v>
      </c>
      <c r="V24" s="7"/>
      <c r="W24" s="25">
        <f t="shared" si="9"/>
        <v>-0.49971972373336898</v>
      </c>
      <c r="X24" s="24">
        <f t="shared" si="10"/>
        <v>22.496085813147261</v>
      </c>
      <c r="Y24" s="7"/>
      <c r="Z24" s="25">
        <f t="shared" si="11"/>
        <v>612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-0.18391418685273919</v>
      </c>
      <c r="AD24" s="17">
        <f t="shared" ca="1" si="14"/>
        <v>4.181240133939923E-2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11698</v>
      </c>
      <c r="E25" s="17">
        <v>12141</v>
      </c>
      <c r="F25" s="17">
        <v>14799</v>
      </c>
      <c r="G25" s="24"/>
      <c r="H25" s="7"/>
      <c r="I25" s="25">
        <f t="shared" si="0"/>
        <v>2237</v>
      </c>
      <c r="J25" s="24">
        <f t="shared" si="0"/>
        <v>-3101</v>
      </c>
      <c r="K25" s="7"/>
      <c r="L25" s="25">
        <f t="shared" si="3"/>
        <v>2238.3274665375138</v>
      </c>
      <c r="M25" s="17">
        <f t="shared" si="1"/>
        <v>1.7621674082189522</v>
      </c>
      <c r="N25" s="17">
        <f t="shared" si="4"/>
        <v>-3097.8383086871381</v>
      </c>
      <c r="O25" s="24">
        <f t="shared" si="2"/>
        <v>9.996291957826255</v>
      </c>
      <c r="P25" s="7"/>
      <c r="Q25" s="25">
        <f t="shared" si="5"/>
        <v>2277.0855179237501</v>
      </c>
      <c r="R25" s="24">
        <f t="shared" si="6"/>
        <v>-3124.306098485366</v>
      </c>
      <c r="S25" s="7"/>
      <c r="T25" s="25">
        <f t="shared" si="7"/>
        <v>-0.5901236485650958</v>
      </c>
      <c r="U25" s="24">
        <f t="shared" si="8"/>
        <v>-0.81499737762442115</v>
      </c>
      <c r="V25" s="7"/>
      <c r="W25" s="25">
        <f t="shared" si="9"/>
        <v>-0.5835925157512476</v>
      </c>
      <c r="X25" s="24">
        <f t="shared" si="10"/>
        <v>28.155354957088321</v>
      </c>
      <c r="Y25" s="7"/>
      <c r="Z25" s="25">
        <f t="shared" si="11"/>
        <v>622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-0.1226450429116781</v>
      </c>
      <c r="AD25" s="17">
        <f t="shared" ca="1" si="14"/>
        <v>3.5311905821689749E-2</v>
      </c>
      <c r="AE25" s="17">
        <v>144</v>
      </c>
    </row>
    <row r="26" spans="1:31" s="17" customFormat="1" x14ac:dyDescent="0.25">
      <c r="A26" s="17">
        <v>6</v>
      </c>
      <c r="B26" s="17">
        <v>609</v>
      </c>
      <c r="C26" s="17">
        <v>14512</v>
      </c>
      <c r="D26" s="17">
        <v>11811</v>
      </c>
      <c r="E26" s="17">
        <v>11993</v>
      </c>
      <c r="F26" s="17">
        <v>14679</v>
      </c>
      <c r="G26" s="24"/>
      <c r="H26" s="7"/>
      <c r="I26" s="25">
        <f t="shared" si="0"/>
        <v>2519</v>
      </c>
      <c r="J26" s="24">
        <f t="shared" si="0"/>
        <v>-2868</v>
      </c>
      <c r="K26" s="7"/>
      <c r="L26" s="25">
        <f t="shared" si="3"/>
        <v>2526.1862457006196</v>
      </c>
      <c r="M26" s="17">
        <f t="shared" si="1"/>
        <v>51.642127269673189</v>
      </c>
      <c r="N26" s="17">
        <f t="shared" si="4"/>
        <v>-2869.7499600285028</v>
      </c>
      <c r="O26" s="24">
        <f t="shared" si="2"/>
        <v>3.0623601013573647</v>
      </c>
      <c r="P26" s="7"/>
      <c r="Q26" s="25">
        <f t="shared" si="5"/>
        <v>2559.0855179237501</v>
      </c>
      <c r="R26" s="24">
        <f t="shared" si="6"/>
        <v>-2891.306098485366</v>
      </c>
      <c r="S26" s="7"/>
      <c r="T26" s="25">
        <f t="shared" si="7"/>
        <v>-0.66320604603565481</v>
      </c>
      <c r="U26" s="24">
        <f t="shared" si="8"/>
        <v>-0.75421767710834531</v>
      </c>
      <c r="V26" s="7"/>
      <c r="W26" s="25">
        <f t="shared" si="9"/>
        <v>-0.65716576431985152</v>
      </c>
      <c r="X26" s="24">
        <f t="shared" si="10"/>
        <v>33.616487413311688</v>
      </c>
      <c r="Y26" s="7"/>
      <c r="Z26" s="25">
        <f t="shared" si="11"/>
        <v>609</v>
      </c>
      <c r="AA26" s="17">
        <f t="shared" si="15"/>
        <v>33.759</v>
      </c>
      <c r="AB26" s="24">
        <f t="shared" si="12"/>
        <v>0.58920570218076562</v>
      </c>
      <c r="AC26" s="17">
        <f t="shared" si="13"/>
        <v>-0.14251258668831213</v>
      </c>
      <c r="AD26" s="17">
        <f t="shared" ca="1" si="14"/>
        <v>5.7565920040978824E-2</v>
      </c>
      <c r="AE26" s="17">
        <v>143</v>
      </c>
    </row>
    <row r="27" spans="1:31" s="17" customFormat="1" x14ac:dyDescent="0.25">
      <c r="A27" s="17">
        <v>7</v>
      </c>
      <c r="B27" s="17">
        <v>626</v>
      </c>
      <c r="C27" s="17">
        <v>14656</v>
      </c>
      <c r="D27" s="17">
        <v>11951</v>
      </c>
      <c r="E27" s="17">
        <v>11867</v>
      </c>
      <c r="F27" s="17">
        <v>14557</v>
      </c>
      <c r="G27" s="24"/>
      <c r="H27" s="7"/>
      <c r="I27" s="25">
        <f t="shared" si="0"/>
        <v>2789</v>
      </c>
      <c r="J27" s="24">
        <f t="shared" si="0"/>
        <v>-2606</v>
      </c>
      <c r="K27" s="7"/>
      <c r="L27" s="25">
        <f t="shared" si="3"/>
        <v>2797.5818520023299</v>
      </c>
      <c r="M27" s="17">
        <f t="shared" si="1"/>
        <v>73.648183789894134</v>
      </c>
      <c r="N27" s="17">
        <f t="shared" si="4"/>
        <v>-2607.7237216465851</v>
      </c>
      <c r="O27" s="24">
        <f t="shared" si="2"/>
        <v>2.971216314906016</v>
      </c>
      <c r="P27" s="7"/>
      <c r="Q27" s="25">
        <f t="shared" si="5"/>
        <v>2829.0855179237501</v>
      </c>
      <c r="R27" s="24">
        <f t="shared" si="6"/>
        <v>-2629.306098485366</v>
      </c>
      <c r="S27" s="7"/>
      <c r="T27" s="25">
        <f t="shared" si="7"/>
        <v>-0.7331785542521474</v>
      </c>
      <c r="U27" s="24">
        <f t="shared" si="8"/>
        <v>-0.68587312116322985</v>
      </c>
      <c r="V27" s="7"/>
      <c r="W27" s="25">
        <f t="shared" si="9"/>
        <v>-0.72768982247616187</v>
      </c>
      <c r="X27" s="24">
        <f t="shared" si="10"/>
        <v>39.244620774432292</v>
      </c>
      <c r="Y27" s="7"/>
      <c r="Z27" s="25">
        <f t="shared" si="11"/>
        <v>626</v>
      </c>
      <c r="AA27" s="17">
        <f t="shared" si="15"/>
        <v>39.393000000000001</v>
      </c>
      <c r="AB27" s="24">
        <f t="shared" si="12"/>
        <v>0.68753755223812629</v>
      </c>
      <c r="AC27" s="17">
        <f t="shared" si="13"/>
        <v>-0.14837922556770877</v>
      </c>
      <c r="AD27" s="17">
        <f t="shared" ca="1" si="14"/>
        <v>0.13014116355162741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14787</v>
      </c>
      <c r="D28" s="17">
        <v>12098</v>
      </c>
      <c r="E28" s="17">
        <v>11741</v>
      </c>
      <c r="F28" s="17">
        <v>14415</v>
      </c>
      <c r="G28" s="24"/>
      <c r="H28" s="7"/>
      <c r="I28" s="25">
        <f t="shared" si="0"/>
        <v>3046</v>
      </c>
      <c r="J28" s="24">
        <f t="shared" si="0"/>
        <v>-2317</v>
      </c>
      <c r="K28" s="7"/>
      <c r="L28" s="25">
        <f t="shared" si="3"/>
        <v>3042.2760106910087</v>
      </c>
      <c r="M28" s="17">
        <f t="shared" si="1"/>
        <v>13.868096373481867</v>
      </c>
      <c r="N28" s="17">
        <f t="shared" si="4"/>
        <v>-2319.3034297545905</v>
      </c>
      <c r="O28" s="24">
        <f t="shared" si="2"/>
        <v>5.3057886343329645</v>
      </c>
      <c r="P28" s="7"/>
      <c r="Q28" s="25">
        <f t="shared" si="5"/>
        <v>3086.0855179237501</v>
      </c>
      <c r="R28" s="24">
        <f t="shared" si="6"/>
        <v>-2340.306098485366</v>
      </c>
      <c r="S28" s="7"/>
      <c r="T28" s="25">
        <f t="shared" si="7"/>
        <v>-0.7997820157767348</v>
      </c>
      <c r="U28" s="24">
        <f t="shared" si="8"/>
        <v>-0.61048542395659489</v>
      </c>
      <c r="V28" s="7"/>
      <c r="W28" s="25">
        <f t="shared" si="9"/>
        <v>-0.79490133135853636</v>
      </c>
      <c r="X28" s="24">
        <f t="shared" si="10"/>
        <v>45.025846453189615</v>
      </c>
      <c r="Y28" s="7"/>
      <c r="Z28" s="25">
        <f t="shared" si="11"/>
        <v>628</v>
      </c>
      <c r="AA28" s="17">
        <f t="shared" si="15"/>
        <v>45.045000000000002</v>
      </c>
      <c r="AB28" s="24">
        <f t="shared" si="12"/>
        <v>0.78618356156084579</v>
      </c>
      <c r="AC28" s="17">
        <f t="shared" si="13"/>
        <v>-1.9153546810386501E-2</v>
      </c>
      <c r="AD28" s="17">
        <f t="shared" ca="1" si="14"/>
        <v>6.1403618164561635E-2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14887</v>
      </c>
      <c r="D29" s="17">
        <v>12247</v>
      </c>
      <c r="E29" s="17">
        <v>11628</v>
      </c>
      <c r="F29" s="17">
        <v>14252</v>
      </c>
      <c r="G29" s="24"/>
      <c r="H29" s="7"/>
      <c r="I29" s="25">
        <f t="shared" si="0"/>
        <v>3259</v>
      </c>
      <c r="J29" s="24">
        <f t="shared" si="0"/>
        <v>-2005</v>
      </c>
      <c r="K29" s="7"/>
      <c r="L29" s="25">
        <f t="shared" si="3"/>
        <v>3257.9297985105995</v>
      </c>
      <c r="M29" s="17">
        <f t="shared" si="1"/>
        <v>1.1453312279149641</v>
      </c>
      <c r="N29" s="17">
        <f t="shared" si="4"/>
        <v>-2006.5528994595229</v>
      </c>
      <c r="O29" s="24">
        <f t="shared" si="2"/>
        <v>2.4114967313865305</v>
      </c>
      <c r="P29" s="7"/>
      <c r="Q29" s="25">
        <f t="shared" si="5"/>
        <v>3299.0855179237501</v>
      </c>
      <c r="R29" s="24">
        <f t="shared" si="6"/>
        <v>-2028.306098485366</v>
      </c>
      <c r="S29" s="7"/>
      <c r="T29" s="25">
        <f t="shared" si="7"/>
        <v>-0.85498255003641221</v>
      </c>
      <c r="U29" s="24">
        <f t="shared" si="8"/>
        <v>-0.52909801382348043</v>
      </c>
      <c r="V29" s="7"/>
      <c r="W29" s="25">
        <f t="shared" si="9"/>
        <v>-0.85075776481813259</v>
      </c>
      <c r="X29" s="24">
        <f t="shared" si="10"/>
        <v>50.672111740135165</v>
      </c>
      <c r="Y29" s="7"/>
      <c r="Z29" s="25">
        <f t="shared" si="11"/>
        <v>631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-5.1888259864838915E-2</v>
      </c>
      <c r="AD29" s="17">
        <f t="shared" ca="1" si="14"/>
        <v>6.3031710738798097E-2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12424</v>
      </c>
      <c r="E30" s="17">
        <v>11539</v>
      </c>
      <c r="F30" s="17">
        <v>14090</v>
      </c>
      <c r="G30" s="24"/>
      <c r="H30" s="7"/>
      <c r="I30" s="25">
        <f t="shared" si="0"/>
        <v>3443</v>
      </c>
      <c r="J30" s="24">
        <f t="shared" si="0"/>
        <v>-1666</v>
      </c>
      <c r="K30" s="7"/>
      <c r="L30" s="25">
        <f t="shared" si="3"/>
        <v>3443.8209763113564</v>
      </c>
      <c r="M30" s="17">
        <f t="shared" si="1"/>
        <v>0.67400210380834336</v>
      </c>
      <c r="N30" s="17">
        <f t="shared" si="4"/>
        <v>-1668.4478980137833</v>
      </c>
      <c r="O30" s="24">
        <f t="shared" si="2"/>
        <v>5.9922046858841655</v>
      </c>
      <c r="P30" s="7"/>
      <c r="Q30" s="25">
        <f t="shared" si="5"/>
        <v>3483.0855179237501</v>
      </c>
      <c r="R30" s="24">
        <f t="shared" si="6"/>
        <v>-1689.306098485366</v>
      </c>
      <c r="S30" s="7"/>
      <c r="T30" s="25">
        <f t="shared" si="7"/>
        <v>-0.90266751859876271</v>
      </c>
      <c r="U30" s="24">
        <f t="shared" si="8"/>
        <v>-0.4406674624288463</v>
      </c>
      <c r="V30" s="7"/>
      <c r="W30" s="25">
        <f t="shared" si="9"/>
        <v>-0.89915499607934768</v>
      </c>
      <c r="X30" s="24">
        <f t="shared" si="10"/>
        <v>56.441121114014209</v>
      </c>
      <c r="Y30" s="7"/>
      <c r="Z30" s="25">
        <f t="shared" si="11"/>
        <v>641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-5.1878885985793488E-2</v>
      </c>
      <c r="AD30" s="17">
        <f t="shared" ca="1" si="14"/>
        <v>7.2755592857390639E-2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12595</v>
      </c>
      <c r="E31" s="17">
        <v>11467</v>
      </c>
      <c r="F31" s="17">
        <v>13920</v>
      </c>
      <c r="G31" s="24"/>
      <c r="H31" s="7"/>
      <c r="I31" s="25">
        <f t="shared" si="0"/>
        <v>3589</v>
      </c>
      <c r="J31" s="24">
        <f t="shared" si="0"/>
        <v>-1325</v>
      </c>
      <c r="K31" s="7"/>
      <c r="L31" s="25">
        <f t="shared" si="3"/>
        <v>3590.874063386952</v>
      </c>
      <c r="M31" s="17">
        <f t="shared" si="1"/>
        <v>3.5121135783140112</v>
      </c>
      <c r="N31" s="17">
        <f t="shared" si="4"/>
        <v>-1322.8080984232035</v>
      </c>
      <c r="O31" s="24">
        <f t="shared" si="2"/>
        <v>4.8044325223627808</v>
      </c>
      <c r="P31" s="7"/>
      <c r="Q31" s="25">
        <f t="shared" si="5"/>
        <v>3629.0855179237501</v>
      </c>
      <c r="R31" s="24">
        <f t="shared" si="6"/>
        <v>-1348.306098485366</v>
      </c>
      <c r="S31" s="7"/>
      <c r="T31" s="25">
        <f t="shared" si="7"/>
        <v>-0.94050450452323653</v>
      </c>
      <c r="U31" s="24">
        <f t="shared" si="8"/>
        <v>-0.35171519686669228</v>
      </c>
      <c r="V31" s="7"/>
      <c r="W31" s="25">
        <f t="shared" si="9"/>
        <v>-0.93770811969887036</v>
      </c>
      <c r="X31" s="24">
        <f t="shared" si="10"/>
        <v>61.990119406469432</v>
      </c>
      <c r="Y31" s="7"/>
      <c r="Z31" s="25">
        <f t="shared" si="11"/>
        <v>624</v>
      </c>
      <c r="AA31" s="17">
        <f t="shared" si="15"/>
        <v>62.109000000000002</v>
      </c>
      <c r="AB31" s="24">
        <f t="shared" si="12"/>
        <v>1.0840065451211582</v>
      </c>
      <c r="AC31" s="17">
        <f t="shared" si="13"/>
        <v>-0.11888059353056946</v>
      </c>
      <c r="AD31" s="17">
        <f t="shared" ca="1" si="14"/>
        <v>7.9779712896183241E-2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15100</v>
      </c>
      <c r="D32" s="17">
        <v>12765</v>
      </c>
      <c r="E32" s="17">
        <v>11397</v>
      </c>
      <c r="F32" s="17">
        <v>13724</v>
      </c>
      <c r="G32" s="24"/>
      <c r="H32" s="7"/>
      <c r="I32" s="25">
        <f t="shared" si="0"/>
        <v>3703</v>
      </c>
      <c r="J32" s="24">
        <f t="shared" si="0"/>
        <v>-959</v>
      </c>
      <c r="K32" s="7"/>
      <c r="L32" s="25">
        <f t="shared" si="3"/>
        <v>3703.9525716268367</v>
      </c>
      <c r="M32" s="17">
        <f t="shared" si="1"/>
        <v>0.90739270425439955</v>
      </c>
      <c r="N32" s="17">
        <f t="shared" si="4"/>
        <v>-960.7390620098505</v>
      </c>
      <c r="O32" s="24">
        <f t="shared" si="2"/>
        <v>3.0243366741052591</v>
      </c>
      <c r="P32" s="7"/>
      <c r="Q32" s="25">
        <f t="shared" si="5"/>
        <v>3743.0855179237501</v>
      </c>
      <c r="R32" s="24">
        <f t="shared" si="6"/>
        <v>-982.30609848536596</v>
      </c>
      <c r="S32" s="7"/>
      <c r="T32" s="25">
        <f t="shared" si="7"/>
        <v>-0.97004845243686666</v>
      </c>
      <c r="U32" s="24">
        <f t="shared" si="8"/>
        <v>-0.25624150421053871</v>
      </c>
      <c r="V32" s="7"/>
      <c r="W32" s="25">
        <f t="shared" si="9"/>
        <v>-0.96802035064281344</v>
      </c>
      <c r="X32" s="24">
        <f t="shared" si="10"/>
        <v>67.723638038156423</v>
      </c>
      <c r="Y32" s="7"/>
      <c r="Z32" s="25">
        <f t="shared" si="11"/>
        <v>630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-5.5361961843573226E-2</v>
      </c>
      <c r="AD32" s="17">
        <f t="shared" ca="1" si="14"/>
        <v>1.8249344137288404E-2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15145</v>
      </c>
      <c r="D33" s="17">
        <v>12955</v>
      </c>
      <c r="E33" s="17">
        <v>11364</v>
      </c>
      <c r="F33" s="17">
        <v>13555</v>
      </c>
      <c r="G33" s="24"/>
      <c r="H33" s="7"/>
      <c r="I33" s="25">
        <f t="shared" si="0"/>
        <v>3781</v>
      </c>
      <c r="J33" s="24">
        <f t="shared" si="0"/>
        <v>-600</v>
      </c>
      <c r="K33" s="7"/>
      <c r="L33" s="25">
        <f t="shared" si="3"/>
        <v>3777.8584641674984</v>
      </c>
      <c r="M33" s="17">
        <f t="shared" si="1"/>
        <v>9.8692473868917183</v>
      </c>
      <c r="N33" s="17">
        <f t="shared" si="4"/>
        <v>-605.11583640629169</v>
      </c>
      <c r="O33" s="24">
        <f t="shared" si="2"/>
        <v>26.171782135939491</v>
      </c>
      <c r="P33" s="7"/>
      <c r="Q33" s="25">
        <f t="shared" si="5"/>
        <v>3821.0855179237501</v>
      </c>
      <c r="R33" s="24">
        <f t="shared" si="6"/>
        <v>-623.30609848536596</v>
      </c>
      <c r="S33" s="7"/>
      <c r="T33" s="25">
        <f t="shared" si="7"/>
        <v>-0.99026273258829789</v>
      </c>
      <c r="U33" s="24">
        <f t="shared" si="8"/>
        <v>-0.16259381114070501</v>
      </c>
      <c r="V33" s="7"/>
      <c r="W33" s="25">
        <f t="shared" si="9"/>
        <v>-0.98898793681822794</v>
      </c>
      <c r="X33" s="24">
        <f t="shared" si="10"/>
        <v>73.214011413202968</v>
      </c>
      <c r="Y33" s="7"/>
      <c r="Z33" s="25">
        <f t="shared" si="11"/>
        <v>603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8.0114132029791563E-3</v>
      </c>
      <c r="AD33" s="17">
        <f t="shared" ca="1" si="14"/>
        <v>9.239542293357772E-3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13132</v>
      </c>
      <c r="E34" s="17">
        <v>11345</v>
      </c>
      <c r="F34" s="17">
        <v>13372</v>
      </c>
      <c r="G34" s="24"/>
      <c r="H34" s="7"/>
      <c r="I34" s="25">
        <f t="shared" si="0"/>
        <v>3826</v>
      </c>
      <c r="J34" s="24">
        <f t="shared" si="0"/>
        <v>-240</v>
      </c>
      <c r="K34" s="7"/>
      <c r="L34" s="25">
        <f t="shared" si="3"/>
        <v>3817.9158654109788</v>
      </c>
      <c r="M34" s="17">
        <f t="shared" si="1"/>
        <v>65.353232053409485</v>
      </c>
      <c r="N34" s="17">
        <f t="shared" si="4"/>
        <v>-237.23534020015606</v>
      </c>
      <c r="O34" s="24">
        <f t="shared" si="2"/>
        <v>7.6433438088731362</v>
      </c>
      <c r="P34" s="7"/>
      <c r="Q34" s="25">
        <f t="shared" si="5"/>
        <v>3866.0855179237501</v>
      </c>
      <c r="R34" s="24">
        <f t="shared" si="6"/>
        <v>-263.30609848536596</v>
      </c>
      <c r="S34" s="7"/>
      <c r="T34" s="25">
        <f t="shared" si="7"/>
        <v>-1.0019248172910467</v>
      </c>
      <c r="U34" s="24">
        <f t="shared" si="8"/>
        <v>-6.8685260987111307E-2</v>
      </c>
      <c r="V34" s="7"/>
      <c r="W34" s="25">
        <f t="shared" si="9"/>
        <v>-1.0014051478639068</v>
      </c>
      <c r="X34" s="24">
        <f t="shared" si="10"/>
        <v>78.626455239206678</v>
      </c>
      <c r="Y34" s="7"/>
      <c r="Z34" s="25">
        <f t="shared" si="11"/>
        <v>614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-0.10554476079330755</v>
      </c>
      <c r="AD34" s="17">
        <f t="shared" ca="1" si="14"/>
        <v>0.10062003190552105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13323</v>
      </c>
      <c r="E35" s="17">
        <v>11340</v>
      </c>
      <c r="F35" s="17">
        <v>13185</v>
      </c>
      <c r="G35" s="24"/>
      <c r="H35" s="7"/>
      <c r="I35" s="25">
        <f t="shared" si="0"/>
        <v>3827</v>
      </c>
      <c r="J35" s="24">
        <f t="shared" si="0"/>
        <v>138</v>
      </c>
      <c r="K35" s="7"/>
      <c r="L35" s="25">
        <f t="shared" si="3"/>
        <v>3821.8128175323959</v>
      </c>
      <c r="M35" s="17">
        <f t="shared" si="1"/>
        <v>26.906861952219245</v>
      </c>
      <c r="N35" s="17">
        <f t="shared" si="4"/>
        <v>140.30323206159795</v>
      </c>
      <c r="O35" s="24">
        <f t="shared" si="2"/>
        <v>5.3048779295727559</v>
      </c>
      <c r="P35" s="7"/>
      <c r="Q35" s="25">
        <f t="shared" si="5"/>
        <v>3867.0855179237501</v>
      </c>
      <c r="R35" s="24">
        <f t="shared" si="6"/>
        <v>114.69390151463405</v>
      </c>
      <c r="S35" s="7"/>
      <c r="T35" s="25">
        <f t="shared" si="7"/>
        <v>-1.0021839747288854</v>
      </c>
      <c r="U35" s="24">
        <f t="shared" si="8"/>
        <v>2.9918716674162075E-2</v>
      </c>
      <c r="V35" s="7"/>
      <c r="W35" s="25">
        <f t="shared" si="9"/>
        <v>-1.0024568008521448</v>
      </c>
      <c r="X35" s="24">
        <f t="shared" si="10"/>
        <v>84.259671107918336</v>
      </c>
      <c r="Y35" s="7"/>
      <c r="Z35" s="25">
        <f t="shared" si="11"/>
        <v>626</v>
      </c>
      <c r="AA35" s="17">
        <f t="shared" si="15"/>
        <v>84.365999999999985</v>
      </c>
      <c r="AB35" s="24">
        <f t="shared" si="12"/>
        <v>1.4724644767375357</v>
      </c>
      <c r="AC35" s="17">
        <f t="shared" si="13"/>
        <v>-0.10632889208164897</v>
      </c>
      <c r="AD35" s="17">
        <f t="shared" ca="1" si="14"/>
        <v>1.4879969483118316E-2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15143</v>
      </c>
      <c r="D36" s="17">
        <v>13506</v>
      </c>
      <c r="E36" s="17">
        <v>11354</v>
      </c>
      <c r="F36" s="17">
        <v>12996</v>
      </c>
      <c r="G36" s="24"/>
      <c r="H36" s="7"/>
      <c r="I36" s="25">
        <f t="shared" si="0"/>
        <v>3789</v>
      </c>
      <c r="J36" s="24">
        <f t="shared" si="0"/>
        <v>510</v>
      </c>
      <c r="K36" s="7"/>
      <c r="L36" s="25">
        <f t="shared" si="3"/>
        <v>3788.787602702309</v>
      </c>
      <c r="M36" s="17">
        <f t="shared" si="1"/>
        <v>4.5112612066456635E-2</v>
      </c>
      <c r="N36" s="17">
        <f t="shared" si="4"/>
        <v>513.71407826402162</v>
      </c>
      <c r="O36" s="24">
        <f t="shared" si="2"/>
        <v>13.794377351277873</v>
      </c>
      <c r="P36" s="7"/>
      <c r="Q36" s="25">
        <f t="shared" si="5"/>
        <v>3829.0855179237501</v>
      </c>
      <c r="R36" s="24">
        <f t="shared" si="6"/>
        <v>486.69390151463404</v>
      </c>
      <c r="S36" s="7"/>
      <c r="T36" s="25">
        <f t="shared" si="7"/>
        <v>-0.99233599209100876</v>
      </c>
      <c r="U36" s="24">
        <f t="shared" si="8"/>
        <v>0.12695755183287555</v>
      </c>
      <c r="V36" s="7"/>
      <c r="W36" s="25">
        <f t="shared" si="9"/>
        <v>-0.99338840817545337</v>
      </c>
      <c r="X36" s="24">
        <f t="shared" si="10"/>
        <v>89.833227757381792</v>
      </c>
      <c r="Y36" s="7"/>
      <c r="Z36" s="25">
        <f t="shared" si="11"/>
        <v>621</v>
      </c>
      <c r="AA36" s="17">
        <f t="shared" si="15"/>
        <v>89.954999999999984</v>
      </c>
      <c r="AB36" s="24">
        <f t="shared" si="12"/>
        <v>1.5700109286314987</v>
      </c>
      <c r="AC36" s="17">
        <f t="shared" si="13"/>
        <v>-0.12177224261819219</v>
      </c>
      <c r="AD36" s="17">
        <f t="shared" ca="1" si="14"/>
        <v>7.284519809272183E-2</v>
      </c>
      <c r="AE36" s="17">
        <v>133</v>
      </c>
    </row>
    <row r="37" spans="1:31" s="17" customFormat="1" x14ac:dyDescent="0.25">
      <c r="A37" s="17">
        <v>17</v>
      </c>
      <c r="B37" s="17">
        <v>634</v>
      </c>
      <c r="C37" s="17">
        <v>15123</v>
      </c>
      <c r="D37" s="17">
        <v>13700</v>
      </c>
      <c r="E37" s="17">
        <v>11398</v>
      </c>
      <c r="F37" s="17">
        <v>12815</v>
      </c>
      <c r="G37" s="24"/>
      <c r="H37" s="7"/>
      <c r="I37" s="25">
        <f t="shared" si="0"/>
        <v>3725</v>
      </c>
      <c r="J37" s="24">
        <f t="shared" si="0"/>
        <v>885</v>
      </c>
      <c r="K37" s="7"/>
      <c r="L37" s="25">
        <f t="shared" si="3"/>
        <v>3717.4945370056103</v>
      </c>
      <c r="M37" s="17">
        <f t="shared" si="1"/>
        <v>56.331974760153884</v>
      </c>
      <c r="N37" s="17">
        <f t="shared" si="4"/>
        <v>890.09803266130496</v>
      </c>
      <c r="O37" s="24">
        <f t="shared" si="2"/>
        <v>25.989937015732089</v>
      </c>
      <c r="P37" s="7"/>
      <c r="Q37" s="25">
        <f t="shared" si="5"/>
        <v>3765.0855179237501</v>
      </c>
      <c r="R37" s="24">
        <f t="shared" si="6"/>
        <v>861.69390151463404</v>
      </c>
      <c r="S37" s="7"/>
      <c r="T37" s="25">
        <f t="shared" si="7"/>
        <v>-0.97574991606932171</v>
      </c>
      <c r="U37" s="24">
        <f t="shared" si="8"/>
        <v>0.22477895824286898</v>
      </c>
      <c r="V37" s="7"/>
      <c r="W37" s="25">
        <f t="shared" si="9"/>
        <v>-0.97758799407733588</v>
      </c>
      <c r="X37" s="24">
        <f t="shared" si="10"/>
        <v>95.49923852209713</v>
      </c>
      <c r="Y37" s="7"/>
      <c r="Z37" s="25">
        <f t="shared" si="11"/>
        <v>634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-0.16176147790285711</v>
      </c>
      <c r="AD37" s="17">
        <f t="shared" ca="1" si="14"/>
        <v>5.6969269907000353E-2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15065</v>
      </c>
      <c r="D38" s="17">
        <v>13887</v>
      </c>
      <c r="E38" s="17">
        <v>11449</v>
      </c>
      <c r="F38" s="17">
        <v>12631</v>
      </c>
      <c r="G38" s="24"/>
      <c r="H38" s="7"/>
      <c r="I38" s="25">
        <f t="shared" si="0"/>
        <v>3616</v>
      </c>
      <c r="J38" s="24">
        <f t="shared" si="0"/>
        <v>1256</v>
      </c>
      <c r="K38" s="7"/>
      <c r="L38" s="25">
        <f t="shared" si="3"/>
        <v>3608.739650791792</v>
      </c>
      <c r="M38" s="17">
        <f t="shared" si="1"/>
        <v>52.712670625126918</v>
      </c>
      <c r="N38" s="17">
        <f t="shared" si="4"/>
        <v>1258.4519706268484</v>
      </c>
      <c r="O38" s="24">
        <f t="shared" si="2"/>
        <v>6.0121599549272311</v>
      </c>
      <c r="P38" s="7"/>
      <c r="Q38" s="25">
        <f t="shared" si="5"/>
        <v>3656.0855179237501</v>
      </c>
      <c r="R38" s="24">
        <f t="shared" si="6"/>
        <v>1232.693901514634</v>
      </c>
      <c r="S38" s="7"/>
      <c r="T38" s="25">
        <f t="shared" si="7"/>
        <v>-0.94750175534488579</v>
      </c>
      <c r="U38" s="24">
        <f t="shared" si="8"/>
        <v>0.32155693631782251</v>
      </c>
      <c r="V38" s="7"/>
      <c r="W38" s="25">
        <f t="shared" si="9"/>
        <v>-0.95011673252148643</v>
      </c>
      <c r="X38" s="24">
        <f t="shared" si="10"/>
        <v>101.24800823792538</v>
      </c>
      <c r="Y38" s="7"/>
      <c r="Z38" s="25">
        <f t="shared" si="11"/>
        <v>635</v>
      </c>
      <c r="AA38" s="17">
        <f t="shared" si="15"/>
        <v>101.37599999999999</v>
      </c>
      <c r="AB38" s="24">
        <f t="shared" si="12"/>
        <v>1.7693449825017713</v>
      </c>
      <c r="AC38" s="17">
        <f t="shared" si="13"/>
        <v>-0.12799176207461471</v>
      </c>
      <c r="AD38" s="17">
        <f t="shared" ca="1" si="14"/>
        <v>-5.7126132854293132E-2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14993</v>
      </c>
      <c r="D39" s="17">
        <v>14065</v>
      </c>
      <c r="E39" s="17">
        <v>11523</v>
      </c>
      <c r="F39" s="17">
        <v>12455</v>
      </c>
      <c r="G39" s="24"/>
      <c r="H39" s="7"/>
      <c r="I39" s="25">
        <f t="shared" si="0"/>
        <v>3470</v>
      </c>
      <c r="J39" s="24">
        <f t="shared" si="0"/>
        <v>1610</v>
      </c>
      <c r="K39" s="7"/>
      <c r="L39" s="25">
        <f t="shared" si="3"/>
        <v>3462.9181209473959</v>
      </c>
      <c r="M39" s="17">
        <f t="shared" si="1"/>
        <v>50.153010915712862</v>
      </c>
      <c r="N39" s="17">
        <f t="shared" si="4"/>
        <v>1616.159691427164</v>
      </c>
      <c r="O39" s="24">
        <f t="shared" si="2"/>
        <v>37.941798477878102</v>
      </c>
      <c r="P39" s="7"/>
      <c r="Q39" s="25">
        <f t="shared" si="5"/>
        <v>3510.0855179237501</v>
      </c>
      <c r="R39" s="24">
        <f t="shared" si="6"/>
        <v>1586.693901514634</v>
      </c>
      <c r="S39" s="7"/>
      <c r="T39" s="25">
        <f t="shared" si="7"/>
        <v>-0.90966476942041197</v>
      </c>
      <c r="U39" s="24">
        <f t="shared" si="8"/>
        <v>0.41390034396885628</v>
      </c>
      <c r="V39" s="7"/>
      <c r="W39" s="25">
        <f t="shared" si="9"/>
        <v>-0.91302069512000616</v>
      </c>
      <c r="X39" s="24">
        <f t="shared" si="10"/>
        <v>106.93641120872599</v>
      </c>
      <c r="Y39" s="7"/>
      <c r="Z39" s="25">
        <f t="shared" si="11"/>
        <v>638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-0.18158879127400951</v>
      </c>
      <c r="AD39" s="17">
        <f t="shared" ca="1" si="14"/>
        <v>9.8764458296045632E-2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14899</v>
      </c>
      <c r="D40" s="17">
        <v>14226</v>
      </c>
      <c r="E40" s="17">
        <v>11606</v>
      </c>
      <c r="F40" s="17">
        <v>12283</v>
      </c>
      <c r="G40" s="24"/>
      <c r="H40" s="7"/>
      <c r="I40" s="25">
        <f t="shared" si="0"/>
        <v>3293</v>
      </c>
      <c r="J40" s="24">
        <f t="shared" si="0"/>
        <v>1943</v>
      </c>
      <c r="K40" s="7"/>
      <c r="L40" s="25">
        <f t="shared" si="3"/>
        <v>3287.1843089353611</v>
      </c>
      <c r="M40" s="17">
        <f t="shared" si="1"/>
        <v>33.822262559321217</v>
      </c>
      <c r="N40" s="17">
        <f t="shared" si="4"/>
        <v>1948.9969596707174</v>
      </c>
      <c r="O40" s="24">
        <f t="shared" si="2"/>
        <v>35.963525292210797</v>
      </c>
      <c r="P40" s="7"/>
      <c r="Q40" s="25">
        <f t="shared" si="5"/>
        <v>3333.0855179237501</v>
      </c>
      <c r="R40" s="24">
        <f t="shared" si="6"/>
        <v>1919.693901514634</v>
      </c>
      <c r="S40" s="7"/>
      <c r="T40" s="25">
        <f t="shared" si="7"/>
        <v>-0.86379390292293357</v>
      </c>
      <c r="U40" s="24">
        <f t="shared" si="8"/>
        <v>0.50076575286093039</v>
      </c>
      <c r="V40" s="7"/>
      <c r="W40" s="25">
        <f t="shared" si="9"/>
        <v>-0.86784649061183217</v>
      </c>
      <c r="X40" s="24">
        <f t="shared" si="10"/>
        <v>112.53601732283005</v>
      </c>
      <c r="Y40" s="7"/>
      <c r="Z40" s="25">
        <f t="shared" si="11"/>
        <v>621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-0.17098267716994542</v>
      </c>
      <c r="AD40" s="17">
        <f t="shared" ca="1" si="14"/>
        <v>6.6183230788396941E-2</v>
      </c>
      <c r="AE40" s="17">
        <v>129</v>
      </c>
    </row>
    <row r="41" spans="1:31" s="17" customFormat="1" x14ac:dyDescent="0.25">
      <c r="A41" s="17">
        <v>21</v>
      </c>
      <c r="B41" s="17">
        <v>610</v>
      </c>
      <c r="C41" s="17">
        <v>14800</v>
      </c>
      <c r="D41" s="17">
        <v>14389</v>
      </c>
      <c r="E41" s="17">
        <v>11712</v>
      </c>
      <c r="F41" s="17">
        <v>12133</v>
      </c>
      <c r="G41" s="24"/>
      <c r="H41" s="7"/>
      <c r="I41" s="25">
        <f t="shared" si="0"/>
        <v>3088</v>
      </c>
      <c r="J41" s="24">
        <f t="shared" si="0"/>
        <v>2256</v>
      </c>
      <c r="K41" s="7"/>
      <c r="L41" s="25">
        <f t="shared" si="3"/>
        <v>3083.7321837260101</v>
      </c>
      <c r="M41" s="17">
        <f t="shared" si="1"/>
        <v>18.214255748532736</v>
      </c>
      <c r="N41" s="17">
        <f t="shared" si="4"/>
        <v>2258.1109607813551</v>
      </c>
      <c r="O41" s="24">
        <f t="shared" si="2"/>
        <v>4.4561554204191696</v>
      </c>
      <c r="P41" s="7"/>
      <c r="Q41" s="25">
        <f t="shared" si="5"/>
        <v>3128.0855179237501</v>
      </c>
      <c r="R41" s="24">
        <f t="shared" si="6"/>
        <v>2232.693901514634</v>
      </c>
      <c r="S41" s="7"/>
      <c r="T41" s="25">
        <f t="shared" si="7"/>
        <v>-0.81066662816596691</v>
      </c>
      <c r="U41" s="24">
        <f t="shared" si="8"/>
        <v>0.58241402007780496</v>
      </c>
      <c r="V41" s="7"/>
      <c r="W41" s="25">
        <f t="shared" si="9"/>
        <v>-0.81537371294723038</v>
      </c>
      <c r="X41" s="24">
        <f t="shared" si="10"/>
        <v>118.08803792460924</v>
      </c>
      <c r="Y41" s="7"/>
      <c r="Z41" s="25">
        <f t="shared" si="11"/>
        <v>610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-0.10896207539074965</v>
      </c>
      <c r="AD41" s="17">
        <f t="shared" ca="1" si="14"/>
        <v>5.6885199809400433E-2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14673</v>
      </c>
      <c r="D42" s="17">
        <v>14523</v>
      </c>
      <c r="E42" s="17">
        <v>11822</v>
      </c>
      <c r="F42" s="17">
        <v>11977</v>
      </c>
      <c r="G42" s="24"/>
      <c r="H42" s="7"/>
      <c r="I42" s="25">
        <f t="shared" si="0"/>
        <v>2851</v>
      </c>
      <c r="J42" s="24">
        <f t="shared" si="0"/>
        <v>2546</v>
      </c>
      <c r="K42" s="7"/>
      <c r="L42" s="25">
        <f t="shared" si="3"/>
        <v>2851.6021635288093</v>
      </c>
      <c r="M42" s="17">
        <f t="shared" si="1"/>
        <v>0.3626009154281194</v>
      </c>
      <c r="N42" s="17">
        <f t="shared" si="4"/>
        <v>2546.7004682757452</v>
      </c>
      <c r="O42" s="24">
        <f t="shared" si="2"/>
        <v>0.49065580532538616</v>
      </c>
      <c r="P42" s="7"/>
      <c r="Q42" s="25">
        <f t="shared" si="5"/>
        <v>2891.0855179237501</v>
      </c>
      <c r="R42" s="24">
        <f t="shared" si="6"/>
        <v>2522.693901514634</v>
      </c>
      <c r="S42" s="7"/>
      <c r="T42" s="25">
        <f t="shared" si="7"/>
        <v>-0.74924631539815678</v>
      </c>
      <c r="U42" s="24">
        <f t="shared" si="8"/>
        <v>0.65806257436819993</v>
      </c>
      <c r="V42" s="7"/>
      <c r="W42" s="25">
        <f t="shared" si="9"/>
        <v>-0.75455940931429244</v>
      </c>
      <c r="X42" s="24">
        <f t="shared" si="10"/>
        <v>123.64233424495842</v>
      </c>
      <c r="Y42" s="7"/>
      <c r="Z42" s="25">
        <f t="shared" si="11"/>
        <v>610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-4.4665755041563671E-2</v>
      </c>
      <c r="AD42" s="17">
        <f t="shared" ca="1" si="14"/>
        <v>-1.1315937053808511E-3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14541</v>
      </c>
      <c r="D43" s="17">
        <v>14660</v>
      </c>
      <c r="E43" s="17">
        <v>11951</v>
      </c>
      <c r="F43" s="17">
        <v>11844</v>
      </c>
      <c r="G43" s="24"/>
      <c r="H43" s="7"/>
      <c r="I43" s="25">
        <f t="shared" si="0"/>
        <v>2590</v>
      </c>
      <c r="J43" s="24">
        <f t="shared" si="0"/>
        <v>2816</v>
      </c>
      <c r="K43" s="7"/>
      <c r="L43" s="25">
        <f t="shared" si="3"/>
        <v>2588.4765206824995</v>
      </c>
      <c r="M43" s="17">
        <f t="shared" si="1"/>
        <v>2.3209892308516666</v>
      </c>
      <c r="N43" s="17">
        <f t="shared" si="4"/>
        <v>2816.2596071463481</v>
      </c>
      <c r="O43" s="24">
        <f t="shared" si="2"/>
        <v>6.7395870435012453E-2</v>
      </c>
      <c r="P43" s="7"/>
      <c r="Q43" s="25">
        <f t="shared" si="5"/>
        <v>2630.0855179237501</v>
      </c>
      <c r="R43" s="24">
        <f t="shared" si="6"/>
        <v>2792.693901514634</v>
      </c>
      <c r="S43" s="7"/>
      <c r="T43" s="25">
        <f t="shared" si="7"/>
        <v>-0.68160622412221394</v>
      </c>
      <c r="U43" s="24">
        <f t="shared" si="8"/>
        <v>0.72849398698339518</v>
      </c>
      <c r="V43" s="7"/>
      <c r="W43" s="25">
        <f t="shared" si="9"/>
        <v>-0.68748319575603778</v>
      </c>
      <c r="X43" s="24">
        <f t="shared" si="10"/>
        <v>129.20915111652232</v>
      </c>
      <c r="Y43" s="7"/>
      <c r="Z43" s="25">
        <f t="shared" si="11"/>
        <v>620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-5.7848883477674917E-2</v>
      </c>
      <c r="AD43" s="17">
        <f t="shared" ca="1" si="14"/>
        <v>3.2246371719679701E-3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14402</v>
      </c>
      <c r="D44" s="17">
        <v>14786</v>
      </c>
      <c r="E44" s="17">
        <v>12102</v>
      </c>
      <c r="F44" s="17">
        <v>11721</v>
      </c>
      <c r="G44" s="24"/>
      <c r="H44" s="7"/>
      <c r="I44" s="25">
        <f t="shared" si="0"/>
        <v>2300</v>
      </c>
      <c r="J44" s="24">
        <f t="shared" si="0"/>
        <v>3065</v>
      </c>
      <c r="K44" s="7"/>
      <c r="L44" s="25">
        <f t="shared" si="3"/>
        <v>2297.0383294287553</v>
      </c>
      <c r="M44" s="17">
        <f t="shared" si="1"/>
        <v>8.7714925725767152</v>
      </c>
      <c r="N44" s="17">
        <f t="shared" si="4"/>
        <v>3061.9058827081353</v>
      </c>
      <c r="O44" s="24">
        <f t="shared" si="2"/>
        <v>9.573561815816003</v>
      </c>
      <c r="P44" s="7"/>
      <c r="Q44" s="25">
        <f t="shared" si="5"/>
        <v>2340.0855179237501</v>
      </c>
      <c r="R44" s="24">
        <f t="shared" si="6"/>
        <v>3041.693901514634</v>
      </c>
      <c r="S44" s="7"/>
      <c r="T44" s="25">
        <f t="shared" si="7"/>
        <v>-0.60645056714894408</v>
      </c>
      <c r="U44" s="24">
        <f t="shared" si="8"/>
        <v>0.79344740083963083</v>
      </c>
      <c r="V44" s="7"/>
      <c r="W44" s="25">
        <f t="shared" si="9"/>
        <v>-0.61284714670664509</v>
      </c>
      <c r="X44" s="24">
        <f t="shared" si="10"/>
        <v>134.8681915607707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-4.1808439229299665E-2</v>
      </c>
      <c r="AD44" s="17">
        <f t="shared" ca="1" si="14"/>
        <v>0.11098891735466054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14243</v>
      </c>
      <c r="D45" s="17">
        <v>14899</v>
      </c>
      <c r="E45" s="17">
        <v>12262</v>
      </c>
      <c r="F45" s="17">
        <v>11618</v>
      </c>
      <c r="G45" s="24"/>
      <c r="H45" s="7"/>
      <c r="I45" s="25">
        <f t="shared" si="0"/>
        <v>1981</v>
      </c>
      <c r="J45" s="24">
        <f t="shared" si="0"/>
        <v>3281</v>
      </c>
      <c r="K45" s="7"/>
      <c r="L45" s="25">
        <f t="shared" si="3"/>
        <v>1981.3803117612458</v>
      </c>
      <c r="M45" s="17">
        <f t="shared" si="1"/>
        <v>0.14463703574189826</v>
      </c>
      <c r="N45" s="17">
        <f t="shared" si="4"/>
        <v>3279.031141969122</v>
      </c>
      <c r="O45" s="24">
        <f t="shared" si="2"/>
        <v>3.8764019457527246</v>
      </c>
      <c r="P45" s="7"/>
      <c r="Q45" s="25">
        <f t="shared" si="5"/>
        <v>2021.0855179237501</v>
      </c>
      <c r="R45" s="24">
        <f t="shared" si="6"/>
        <v>3257.693901514634</v>
      </c>
      <c r="S45" s="7"/>
      <c r="T45" s="25">
        <f t="shared" si="7"/>
        <v>-0.52377934447834729</v>
      </c>
      <c r="U45" s="24">
        <f t="shared" si="8"/>
        <v>0.84979253093178697</v>
      </c>
      <c r="V45" s="7"/>
      <c r="W45" s="25">
        <f t="shared" si="9"/>
        <v>-0.53062610384292519</v>
      </c>
      <c r="X45" s="24">
        <f t="shared" si="10"/>
        <v>140.56874881399324</v>
      </c>
      <c r="Y45" s="7"/>
      <c r="Z45" s="25">
        <f t="shared" si="11"/>
        <v>630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-1.1251186006745684E-2</v>
      </c>
      <c r="AD45" s="17">
        <f t="shared" ca="1" si="14"/>
        <v>0.11508976274859606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14065</v>
      </c>
      <c r="D46" s="17">
        <v>14986</v>
      </c>
      <c r="E46" s="17">
        <v>12430</v>
      </c>
      <c r="F46" s="17">
        <v>11521</v>
      </c>
      <c r="G46" s="24"/>
      <c r="H46" s="7"/>
      <c r="I46" s="25">
        <f t="shared" si="0"/>
        <v>1635</v>
      </c>
      <c r="J46" s="24">
        <f t="shared" si="0"/>
        <v>3465</v>
      </c>
      <c r="K46" s="7"/>
      <c r="L46" s="25">
        <f t="shared" si="3"/>
        <v>1643.1958486359101</v>
      </c>
      <c r="M46" s="17">
        <f t="shared" si="1"/>
        <v>67.17193486274985</v>
      </c>
      <c r="N46" s="17">
        <f t="shared" si="4"/>
        <v>3465.603916032243</v>
      </c>
      <c r="O46" s="24">
        <f t="shared" si="2"/>
        <v>0.3647145740001016</v>
      </c>
      <c r="P46" s="7"/>
      <c r="Q46" s="25">
        <f t="shared" si="5"/>
        <v>1675.0855179237501</v>
      </c>
      <c r="R46" s="24">
        <f t="shared" si="6"/>
        <v>3441.693901514634</v>
      </c>
      <c r="S46" s="7"/>
      <c r="T46" s="25">
        <f t="shared" si="7"/>
        <v>-0.43411087098610129</v>
      </c>
      <c r="U46" s="24">
        <f t="shared" si="8"/>
        <v>0.89779023434362382</v>
      </c>
      <c r="V46" s="7"/>
      <c r="W46" s="25">
        <f t="shared" si="9"/>
        <v>-0.44134049530736624</v>
      </c>
      <c r="X46" s="24">
        <f t="shared" si="10"/>
        <v>146.37210982318027</v>
      </c>
      <c r="Y46" s="7"/>
      <c r="Z46" s="25">
        <f t="shared" si="11"/>
        <v>635</v>
      </c>
      <c r="AA46" s="17">
        <f t="shared" si="15"/>
        <v>146.29499999999999</v>
      </c>
      <c r="AB46" s="24">
        <f t="shared" si="12"/>
        <v>2.5533294292051041</v>
      </c>
      <c r="AC46" s="17">
        <f t="shared" si="13"/>
        <v>7.7109823180279591E-2</v>
      </c>
      <c r="AD46" s="17">
        <f t="shared" ca="1" si="14"/>
        <v>-3.2668826954107999E-2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13902</v>
      </c>
      <c r="D47" s="17">
        <v>15068</v>
      </c>
      <c r="E47" s="17">
        <v>12612</v>
      </c>
      <c r="F47" s="17">
        <v>11445</v>
      </c>
      <c r="G47" s="24"/>
      <c r="H47" s="7"/>
      <c r="I47" s="25">
        <f t="shared" si="0"/>
        <v>1290</v>
      </c>
      <c r="J47" s="24">
        <f t="shared" si="0"/>
        <v>3623</v>
      </c>
      <c r="K47" s="7"/>
      <c r="L47" s="25">
        <f t="shared" si="3"/>
        <v>1293.968046382417</v>
      </c>
      <c r="M47" s="17">
        <f t="shared" si="1"/>
        <v>15.745392093012757</v>
      </c>
      <c r="N47" s="17">
        <f t="shared" si="4"/>
        <v>3615.7975565569695</v>
      </c>
      <c r="O47" s="24">
        <f t="shared" si="2"/>
        <v>51.875191550052477</v>
      </c>
      <c r="P47" s="7"/>
      <c r="Q47" s="25">
        <f t="shared" si="5"/>
        <v>1330.0855179237501</v>
      </c>
      <c r="R47" s="24">
        <f t="shared" si="6"/>
        <v>3599.693901514634</v>
      </c>
      <c r="S47" s="7"/>
      <c r="T47" s="25">
        <f t="shared" si="7"/>
        <v>-0.34470155493169408</v>
      </c>
      <c r="U47" s="24">
        <f t="shared" si="8"/>
        <v>0.93900565357770105</v>
      </c>
      <c r="V47" s="7"/>
      <c r="W47" s="25">
        <f t="shared" si="9"/>
        <v>-0.35225954287934164</v>
      </c>
      <c r="X47" s="24">
        <f t="shared" si="10"/>
        <v>151.98703471855185</v>
      </c>
      <c r="Y47" s="7"/>
      <c r="Z47" s="25">
        <f t="shared" si="11"/>
        <v>625</v>
      </c>
      <c r="AA47" s="17">
        <f t="shared" si="15"/>
        <v>151.91999999999999</v>
      </c>
      <c r="AB47" s="24">
        <f t="shared" si="12"/>
        <v>2.6515041996297852</v>
      </c>
      <c r="AC47" s="17">
        <f t="shared" si="13"/>
        <v>6.703471855186649E-2</v>
      </c>
      <c r="AD47" s="17">
        <f t="shared" ca="1" si="14"/>
        <v>2.2009507409677553E-2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13720</v>
      </c>
      <c r="D48" s="17">
        <v>15135</v>
      </c>
      <c r="E48" s="17">
        <v>12793</v>
      </c>
      <c r="F48" s="17">
        <v>11391</v>
      </c>
      <c r="G48" s="24"/>
      <c r="H48" s="7"/>
      <c r="I48" s="25">
        <f t="shared" si="0"/>
        <v>927</v>
      </c>
      <c r="J48" s="24">
        <f t="shared" si="0"/>
        <v>3744</v>
      </c>
      <c r="K48" s="7"/>
      <c r="L48" s="25">
        <f t="shared" si="3"/>
        <v>927.18103818633017</v>
      </c>
      <c r="M48" s="17">
        <f t="shared" si="1"/>
        <v>3.2774824909717351E-2</v>
      </c>
      <c r="N48" s="17">
        <f t="shared" si="4"/>
        <v>3732.6083652705574</v>
      </c>
      <c r="O48" s="24">
        <f t="shared" si="2"/>
        <v>129.7693418090418</v>
      </c>
      <c r="P48" s="7"/>
      <c r="Q48" s="25">
        <f t="shared" si="5"/>
        <v>967.0855179237501</v>
      </c>
      <c r="R48" s="24">
        <f t="shared" si="6"/>
        <v>3720.693901514634</v>
      </c>
      <c r="S48" s="7"/>
      <c r="T48" s="25">
        <f t="shared" si="7"/>
        <v>-0.25062740499618735</v>
      </c>
      <c r="U48" s="24">
        <f t="shared" si="8"/>
        <v>0.97056936071265887</v>
      </c>
      <c r="V48" s="7"/>
      <c r="W48" s="25">
        <f t="shared" si="9"/>
        <v>-0.25843603441481616</v>
      </c>
      <c r="X48" s="24">
        <f t="shared" si="10"/>
        <v>157.63982740764186</v>
      </c>
      <c r="Y48" s="7"/>
      <c r="Z48" s="25">
        <f t="shared" si="11"/>
        <v>633</v>
      </c>
      <c r="AA48" s="17">
        <f t="shared" si="15"/>
        <v>157.61699999999999</v>
      </c>
      <c r="AB48" s="24">
        <f t="shared" si="12"/>
        <v>2.7509356071159021</v>
      </c>
      <c r="AC48" s="17">
        <f t="shared" si="13"/>
        <v>2.2827407641869968E-2</v>
      </c>
      <c r="AD48" s="17">
        <f t="shared" ca="1" si="14"/>
        <v>4.0697933701665079E-2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13536</v>
      </c>
      <c r="D49" s="17">
        <v>15165</v>
      </c>
      <c r="E49" s="17">
        <v>12975</v>
      </c>
      <c r="F49" s="17">
        <v>11349</v>
      </c>
      <c r="G49" s="24"/>
      <c r="H49" s="7"/>
      <c r="I49" s="25">
        <f t="shared" si="0"/>
        <v>561</v>
      </c>
      <c r="J49" s="24">
        <f t="shared" si="0"/>
        <v>3816</v>
      </c>
      <c r="K49" s="7"/>
      <c r="L49" s="25">
        <f t="shared" si="3"/>
        <v>568.23075226723881</v>
      </c>
      <c r="M49" s="17">
        <f t="shared" si="1"/>
        <v>52.28377835017924</v>
      </c>
      <c r="N49" s="17">
        <f t="shared" si="4"/>
        <v>3809.8836088633329</v>
      </c>
      <c r="O49" s="24">
        <f t="shared" si="2"/>
        <v>37.410240536699391</v>
      </c>
      <c r="P49" s="7"/>
      <c r="Q49" s="25">
        <f t="shared" si="5"/>
        <v>601.0855179237501</v>
      </c>
      <c r="R49" s="24">
        <f t="shared" si="6"/>
        <v>3792.693901514634</v>
      </c>
      <c r="S49" s="7"/>
      <c r="T49" s="25">
        <f t="shared" si="7"/>
        <v>-0.15577578274716408</v>
      </c>
      <c r="U49" s="24">
        <f t="shared" si="8"/>
        <v>0.98935107074337758</v>
      </c>
      <c r="V49" s="7"/>
      <c r="W49" s="25">
        <f t="shared" si="9"/>
        <v>-0.16373229870726794</v>
      </c>
      <c r="X49" s="24">
        <f t="shared" si="10"/>
        <v>163.15319101392697</v>
      </c>
      <c r="Y49" s="7"/>
      <c r="Z49" s="25">
        <f t="shared" si="11"/>
        <v>604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0.10019101392697394</v>
      </c>
      <c r="AD49" s="17">
        <f t="shared" ca="1" si="14"/>
        <v>-3.8709352817448917E-2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13355</v>
      </c>
      <c r="D50" s="17">
        <v>15186</v>
      </c>
      <c r="E50" s="17">
        <v>13157</v>
      </c>
      <c r="F50" s="17">
        <v>11326</v>
      </c>
      <c r="G50" s="24"/>
      <c r="H50" s="7"/>
      <c r="I50" s="25">
        <f t="shared" si="0"/>
        <v>198</v>
      </c>
      <c r="J50" s="24">
        <f t="shared" si="0"/>
        <v>3860</v>
      </c>
      <c r="K50" s="7"/>
      <c r="L50" s="25">
        <f t="shared" si="3"/>
        <v>198.95644196790855</v>
      </c>
      <c r="M50" s="17">
        <f t="shared" si="1"/>
        <v>0.91478123797677224</v>
      </c>
      <c r="N50" s="17">
        <f t="shared" si="4"/>
        <v>3853.4067903201199</v>
      </c>
      <c r="O50" s="24">
        <f t="shared" si="2"/>
        <v>43.470413882865266</v>
      </c>
      <c r="P50" s="7"/>
      <c r="Q50" s="25">
        <f t="shared" si="5"/>
        <v>238.08551792375016</v>
      </c>
      <c r="R50" s="24">
        <f t="shared" si="6"/>
        <v>3836.693901514634</v>
      </c>
      <c r="S50" s="7"/>
      <c r="T50" s="25">
        <f t="shared" si="7"/>
        <v>-6.1701632811657414E-2</v>
      </c>
      <c r="U50" s="24">
        <f t="shared" si="8"/>
        <v>1.0008287824288169</v>
      </c>
      <c r="V50" s="7"/>
      <c r="W50" s="25">
        <f t="shared" si="9"/>
        <v>-6.9747357668945006E-2</v>
      </c>
      <c r="X50" s="24">
        <f t="shared" si="10"/>
        <v>168.56368886272742</v>
      </c>
      <c r="Y50" s="7"/>
      <c r="Z50" s="25">
        <f t="shared" si="11"/>
        <v>612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2.6888627274104238E-3</v>
      </c>
      <c r="AD50" s="17">
        <f t="shared" ca="1" si="14"/>
        <v>0.14956045205582313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13148</v>
      </c>
      <c r="D51" s="17">
        <v>15179</v>
      </c>
      <c r="E51" s="17">
        <v>13338</v>
      </c>
      <c r="F51" s="17">
        <v>11316</v>
      </c>
      <c r="G51" s="24"/>
      <c r="H51" s="7"/>
      <c r="I51" s="25">
        <f t="shared" si="0"/>
        <v>-190</v>
      </c>
      <c r="J51" s="24">
        <f t="shared" si="0"/>
        <v>3863</v>
      </c>
      <c r="K51" s="7"/>
      <c r="L51" s="25">
        <f t="shared" si="3"/>
        <v>-181.02332936186934</v>
      </c>
      <c r="M51" s="17">
        <f t="shared" si="1"/>
        <v>80.580615745477047</v>
      </c>
      <c r="N51" s="17">
        <f t="shared" si="4"/>
        <v>3861.2964566129194</v>
      </c>
      <c r="O51" s="24">
        <f t="shared" si="2"/>
        <v>2.902060071665947</v>
      </c>
      <c r="P51" s="7"/>
      <c r="Q51" s="25">
        <f t="shared" si="5"/>
        <v>-149.91448207624984</v>
      </c>
      <c r="R51" s="24">
        <f t="shared" si="6"/>
        <v>3839.693901514634</v>
      </c>
      <c r="S51" s="7"/>
      <c r="T51" s="25">
        <f t="shared" si="7"/>
        <v>3.8851453069820824E-2</v>
      </c>
      <c r="U51" s="24">
        <f t="shared" si="8"/>
        <v>1.0016113536800968</v>
      </c>
      <c r="V51" s="7"/>
      <c r="W51" s="25">
        <f t="shared" si="9"/>
        <v>3.0802686168053386E-2</v>
      </c>
      <c r="X51" s="24">
        <f t="shared" si="10"/>
        <v>174.31163304361132</v>
      </c>
      <c r="Y51" s="7"/>
      <c r="Z51" s="25">
        <f t="shared" si="11"/>
        <v>626</v>
      </c>
      <c r="AA51" s="17">
        <f t="shared" si="15"/>
        <v>174.19499999999999</v>
      </c>
      <c r="AB51" s="24">
        <f t="shared" si="12"/>
        <v>3.0402762905115219</v>
      </c>
      <c r="AC51" s="17">
        <f t="shared" si="13"/>
        <v>0.11663304361132987</v>
      </c>
      <c r="AD51" s="17">
        <f t="shared" ca="1" si="14"/>
        <v>9.0861701588664801E-3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12962</v>
      </c>
      <c r="D52" s="17">
        <v>15165</v>
      </c>
      <c r="E52" s="17">
        <v>13527</v>
      </c>
      <c r="F52" s="17">
        <v>11333</v>
      </c>
      <c r="G52" s="24"/>
      <c r="H52" s="7"/>
      <c r="I52" s="25">
        <f t="shared" ref="I52:J83" si="16">C52-E52</f>
        <v>-565</v>
      </c>
      <c r="J52" s="24">
        <f t="shared" si="16"/>
        <v>3832</v>
      </c>
      <c r="K52" s="7"/>
      <c r="L52" s="25">
        <f t="shared" si="3"/>
        <v>-558.43672907628991</v>
      </c>
      <c r="M52" s="17">
        <f t="shared" si="1"/>
        <v>43.076525218018332</v>
      </c>
      <c r="N52" s="17">
        <f t="shared" si="4"/>
        <v>3832.2213009626598</v>
      </c>
      <c r="O52" s="24">
        <f t="shared" si="2"/>
        <v>4.8974116074165269E-2</v>
      </c>
      <c r="P52" s="7"/>
      <c r="Q52" s="25">
        <f t="shared" si="5"/>
        <v>-524.9144820762499</v>
      </c>
      <c r="R52" s="24">
        <f t="shared" si="6"/>
        <v>3808.693901514634</v>
      </c>
      <c r="S52" s="7"/>
      <c r="T52" s="25">
        <f t="shared" si="7"/>
        <v>0.13603549225939388</v>
      </c>
      <c r="U52" s="24">
        <f t="shared" si="8"/>
        <v>0.99352478408353739</v>
      </c>
      <c r="V52" s="7"/>
      <c r="W52" s="25">
        <f t="shared" si="9"/>
        <v>0.12805485641964287</v>
      </c>
      <c r="X52" s="24">
        <f t="shared" si="10"/>
        <v>179.89449408093981</v>
      </c>
      <c r="Y52" s="7"/>
      <c r="Z52" s="25">
        <f t="shared" si="11"/>
        <v>624</v>
      </c>
      <c r="AA52" s="17">
        <f t="shared" si="15"/>
        <v>179.81099999999998</v>
      </c>
      <c r="AB52" s="24">
        <f t="shared" si="12"/>
        <v>3.1382939813035238</v>
      </c>
      <c r="AC52" s="17">
        <f t="shared" si="13"/>
        <v>8.3494080939829018E-2</v>
      </c>
      <c r="AD52" s="17">
        <f t="shared" ca="1" si="14"/>
        <v>-6.7142361168549769E-2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15136</v>
      </c>
      <c r="E53" s="17">
        <v>13715</v>
      </c>
      <c r="F53" s="17">
        <v>11365</v>
      </c>
      <c r="G53" s="24"/>
      <c r="H53" s="7"/>
      <c r="I53" s="25">
        <f t="shared" si="16"/>
        <v>-929</v>
      </c>
      <c r="J53" s="24">
        <f t="shared" si="16"/>
        <v>3771</v>
      </c>
      <c r="K53" s="7"/>
      <c r="L53" s="25">
        <f t="shared" si="3"/>
        <v>-930.87045723321421</v>
      </c>
      <c r="M53" s="17">
        <f t="shared" si="1"/>
        <v>3.4986102612833601</v>
      </c>
      <c r="N53" s="17">
        <f t="shared" si="4"/>
        <v>3766.5450097627254</v>
      </c>
      <c r="O53" s="24">
        <f t="shared" si="2"/>
        <v>19.846938014212128</v>
      </c>
      <c r="P53" s="7"/>
      <c r="Q53" s="25">
        <f t="shared" si="5"/>
        <v>-888.9144820762499</v>
      </c>
      <c r="R53" s="24">
        <f t="shared" si="6"/>
        <v>3747.693901514634</v>
      </c>
      <c r="S53" s="7"/>
      <c r="T53" s="25">
        <f t="shared" si="7"/>
        <v>0.23036879963273943</v>
      </c>
      <c r="U53" s="24">
        <f t="shared" si="8"/>
        <v>0.97761250197417837</v>
      </c>
      <c r="V53" s="7"/>
      <c r="W53" s="25">
        <f t="shared" si="9"/>
        <v>0.22251909859364932</v>
      </c>
      <c r="X53" s="24">
        <f t="shared" si="10"/>
        <v>185.37306627564226</v>
      </c>
      <c r="Y53" s="7"/>
      <c r="Z53" s="25">
        <f t="shared" si="11"/>
        <v>624</v>
      </c>
      <c r="AA53" s="17">
        <f t="shared" si="15"/>
        <v>185.42699999999996</v>
      </c>
      <c r="AB53" s="24">
        <f t="shared" si="12"/>
        <v>3.2363116720955247</v>
      </c>
      <c r="AC53" s="17">
        <f t="shared" si="13"/>
        <v>-5.3933724357705159E-2</v>
      </c>
      <c r="AD53" s="17">
        <f t="shared" ca="1" si="14"/>
        <v>0.11362050490643583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12601</v>
      </c>
      <c r="D54" s="17">
        <v>15089</v>
      </c>
      <c r="E54" s="17">
        <v>13910</v>
      </c>
      <c r="F54" s="17">
        <v>11422</v>
      </c>
      <c r="G54" s="24"/>
      <c r="H54" s="7"/>
      <c r="I54" s="25">
        <f t="shared" si="16"/>
        <v>-1309</v>
      </c>
      <c r="J54" s="24">
        <f t="shared" si="16"/>
        <v>3667</v>
      </c>
      <c r="K54" s="7"/>
      <c r="L54" s="25">
        <f t="shared" si="3"/>
        <v>-1307.376001256195</v>
      </c>
      <c r="M54" s="17">
        <f t="shared" si="1"/>
        <v>2.637371919880322</v>
      </c>
      <c r="N54" s="17">
        <f t="shared" si="4"/>
        <v>3660.6695629662913</v>
      </c>
      <c r="O54" s="24">
        <f t="shared" si="2"/>
        <v>40.07443303775031</v>
      </c>
      <c r="P54" s="7"/>
      <c r="Q54" s="25">
        <f t="shared" si="5"/>
        <v>-1268.9144820762499</v>
      </c>
      <c r="R54" s="24">
        <f t="shared" si="6"/>
        <v>3643.693901514634</v>
      </c>
      <c r="S54" s="7"/>
      <c r="T54" s="25">
        <f t="shared" si="7"/>
        <v>0.32884862601150677</v>
      </c>
      <c r="U54" s="24">
        <f t="shared" si="8"/>
        <v>0.95048336526314026</v>
      </c>
      <c r="V54" s="7"/>
      <c r="W54" s="25">
        <f t="shared" si="9"/>
        <v>0.32122014435019569</v>
      </c>
      <c r="X54" s="24">
        <f t="shared" si="10"/>
        <v>191.22307785302587</v>
      </c>
      <c r="Y54" s="7"/>
      <c r="Z54" s="25">
        <f t="shared" si="11"/>
        <v>646</v>
      </c>
      <c r="AA54" s="17">
        <f t="shared" si="15"/>
        <v>191.24099999999996</v>
      </c>
      <c r="AB54" s="24">
        <f t="shared" si="12"/>
        <v>3.3377851148064748</v>
      </c>
      <c r="AC54" s="17">
        <f t="shared" si="13"/>
        <v>-1.7922146974086672E-2</v>
      </c>
      <c r="AD54" s="17">
        <f t="shared" ca="1" si="14"/>
        <v>-1.1839419682729613E-2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12418</v>
      </c>
      <c r="D55" s="17">
        <v>15014</v>
      </c>
      <c r="E55" s="17">
        <v>14082</v>
      </c>
      <c r="F55" s="17">
        <v>11491</v>
      </c>
      <c r="G55" s="24"/>
      <c r="H55" s="7"/>
      <c r="I55" s="25">
        <f t="shared" si="16"/>
        <v>-1664</v>
      </c>
      <c r="J55" s="24">
        <f t="shared" si="16"/>
        <v>3523</v>
      </c>
      <c r="K55" s="7"/>
      <c r="L55" s="25">
        <f t="shared" si="3"/>
        <v>-1659.2634419270601</v>
      </c>
      <c r="M55" s="17">
        <f t="shared" si="1"/>
        <v>22.434982378332542</v>
      </c>
      <c r="N55" s="17">
        <f t="shared" si="4"/>
        <v>3522.5696932195387</v>
      </c>
      <c r="O55" s="24">
        <f t="shared" si="2"/>
        <v>0.18516392531092729</v>
      </c>
      <c r="P55" s="7"/>
      <c r="Q55" s="25">
        <f t="shared" si="5"/>
        <v>-1623.9144820762499</v>
      </c>
      <c r="R55" s="24">
        <f t="shared" si="6"/>
        <v>3499.693901514634</v>
      </c>
      <c r="S55" s="7"/>
      <c r="T55" s="25">
        <f t="shared" si="7"/>
        <v>0.42084951644430257</v>
      </c>
      <c r="U55" s="24">
        <f t="shared" si="8"/>
        <v>0.91291994520170272</v>
      </c>
      <c r="V55" s="7"/>
      <c r="W55" s="25">
        <f t="shared" si="9"/>
        <v>0.41352590598959382</v>
      </c>
      <c r="X55" s="24">
        <f t="shared" si="10"/>
        <v>196.9192927808889</v>
      </c>
      <c r="Y55" s="7"/>
      <c r="Z55" s="25">
        <f t="shared" si="11"/>
        <v>625</v>
      </c>
      <c r="AA55" s="17">
        <f t="shared" si="15"/>
        <v>196.86599999999996</v>
      </c>
      <c r="AB55" s="24">
        <f t="shared" si="12"/>
        <v>3.4359598852311559</v>
      </c>
      <c r="AC55" s="17">
        <f t="shared" si="13"/>
        <v>5.3292780888938296E-2</v>
      </c>
      <c r="AD55" s="17">
        <f t="shared" ca="1" si="14"/>
        <v>1.3970409479071577E-2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12249</v>
      </c>
      <c r="D56" s="17">
        <v>14923</v>
      </c>
      <c r="E56" s="17">
        <v>14245</v>
      </c>
      <c r="F56" s="17">
        <v>11573</v>
      </c>
      <c r="G56" s="24"/>
      <c r="H56" s="7"/>
      <c r="I56" s="25">
        <f t="shared" si="16"/>
        <v>-1996</v>
      </c>
      <c r="J56" s="24">
        <f t="shared" si="16"/>
        <v>3350</v>
      </c>
      <c r="K56" s="7"/>
      <c r="L56" s="25">
        <f t="shared" si="3"/>
        <v>-1992.9267302391659</v>
      </c>
      <c r="M56" s="17">
        <f t="shared" si="1"/>
        <v>9.4449870228575126</v>
      </c>
      <c r="N56" s="17">
        <f t="shared" si="4"/>
        <v>3352.2405007989241</v>
      </c>
      <c r="O56" s="24">
        <f t="shared" si="2"/>
        <v>5.0198438299796706</v>
      </c>
      <c r="P56" s="7"/>
      <c r="Q56" s="25">
        <f t="shared" si="5"/>
        <v>-1955.9144820762499</v>
      </c>
      <c r="R56" s="24">
        <f t="shared" si="6"/>
        <v>3326.693901514634</v>
      </c>
      <c r="S56" s="7"/>
      <c r="T56" s="25">
        <f t="shared" si="7"/>
        <v>0.50688978580680455</v>
      </c>
      <c r="U56" s="24">
        <f t="shared" si="8"/>
        <v>0.86779166971122579</v>
      </c>
      <c r="V56" s="7"/>
      <c r="W56" s="25">
        <f t="shared" si="9"/>
        <v>0.49993165333114259</v>
      </c>
      <c r="X56" s="24">
        <f t="shared" si="10"/>
        <v>202.4962530505793</v>
      </c>
      <c r="Y56" s="7"/>
      <c r="Z56" s="25">
        <f t="shared" si="11"/>
        <v>620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5.0253050579328828E-2</v>
      </c>
      <c r="AD56" s="17">
        <f t="shared" ca="1" si="14"/>
        <v>4.3262033569988034E-2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12099</v>
      </c>
      <c r="D57" s="17">
        <v>14827</v>
      </c>
      <c r="E57" s="17">
        <v>14407</v>
      </c>
      <c r="F57" s="17">
        <v>11672</v>
      </c>
      <c r="G57" s="24"/>
      <c r="H57" s="7"/>
      <c r="I57" s="25">
        <f t="shared" si="16"/>
        <v>-2308</v>
      </c>
      <c r="J57" s="24">
        <f t="shared" si="16"/>
        <v>3155</v>
      </c>
      <c r="K57" s="7"/>
      <c r="L57" s="25">
        <f t="shared" si="3"/>
        <v>-2305.1183108183204</v>
      </c>
      <c r="M57" s="17">
        <f t="shared" si="1"/>
        <v>8.304132539809105</v>
      </c>
      <c r="N57" s="17">
        <f t="shared" si="4"/>
        <v>3152.4298862106102</v>
      </c>
      <c r="O57" s="24">
        <f t="shared" si="2"/>
        <v>6.6054848904114918</v>
      </c>
      <c r="P57" s="7"/>
      <c r="Q57" s="25">
        <f t="shared" si="5"/>
        <v>-2267.9144820762499</v>
      </c>
      <c r="R57" s="24">
        <f t="shared" si="6"/>
        <v>3131.693901514634</v>
      </c>
      <c r="S57" s="7"/>
      <c r="T57" s="25">
        <f t="shared" si="7"/>
        <v>0.58774690641252936</v>
      </c>
      <c r="U57" s="24">
        <f t="shared" si="8"/>
        <v>0.81692453837802925</v>
      </c>
      <c r="V57" s="7"/>
      <c r="W57" s="25">
        <f t="shared" si="9"/>
        <v>0.58120020810964856</v>
      </c>
      <c r="X57" s="24">
        <f t="shared" si="10"/>
        <v>207.98007738653234</v>
      </c>
      <c r="Y57" s="7"/>
      <c r="Z57" s="25">
        <f t="shared" si="11"/>
        <v>614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8.0773865323635619E-3</v>
      </c>
      <c r="AD57" s="17">
        <f t="shared" ca="1" si="14"/>
        <v>4.6324929699892436E-2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11951</v>
      </c>
      <c r="D58" s="17">
        <v>14709</v>
      </c>
      <c r="E58" s="17">
        <v>14549</v>
      </c>
      <c r="F58" s="17">
        <v>11790</v>
      </c>
      <c r="G58" s="24"/>
      <c r="H58" s="7"/>
      <c r="I58" s="25">
        <f t="shared" si="16"/>
        <v>-2598</v>
      </c>
      <c r="J58" s="24">
        <f t="shared" si="16"/>
        <v>2919</v>
      </c>
      <c r="K58" s="7"/>
      <c r="L58" s="25">
        <f t="shared" si="3"/>
        <v>-2599.8841395114537</v>
      </c>
      <c r="M58" s="17">
        <f t="shared" si="1"/>
        <v>3.5499816986208672</v>
      </c>
      <c r="N58" s="17">
        <f t="shared" si="4"/>
        <v>2920.3393350390893</v>
      </c>
      <c r="O58" s="24">
        <f t="shared" si="2"/>
        <v>1.7938183469323152</v>
      </c>
      <c r="P58" s="7"/>
      <c r="Q58" s="25">
        <f t="shared" si="5"/>
        <v>-2557.9144820762499</v>
      </c>
      <c r="R58" s="24">
        <f t="shared" si="6"/>
        <v>2895.693901514634</v>
      </c>
      <c r="S58" s="7"/>
      <c r="T58" s="25">
        <f t="shared" si="7"/>
        <v>0.66290256338579912</v>
      </c>
      <c r="U58" s="24">
        <f t="shared" si="8"/>
        <v>0.75536226661067329</v>
      </c>
      <c r="V58" s="7"/>
      <c r="W58" s="25">
        <f t="shared" si="9"/>
        <v>0.65685307272127214</v>
      </c>
      <c r="X58" s="24">
        <f t="shared" si="10"/>
        <v>213.55995529683742</v>
      </c>
      <c r="Y58" s="7"/>
      <c r="Z58" s="25">
        <f t="shared" si="11"/>
        <v>622</v>
      </c>
      <c r="AA58" s="17">
        <f t="shared" si="15"/>
        <v>213.57</v>
      </c>
      <c r="AB58" s="24">
        <f t="shared" si="12"/>
        <v>3.7274996834842895</v>
      </c>
      <c r="AC58" s="17">
        <f t="shared" si="13"/>
        <v>-1.0044703162577662E-2</v>
      </c>
      <c r="AD58" s="17">
        <f t="shared" ca="1" si="14"/>
        <v>0.11119845018063756</v>
      </c>
      <c r="AE58" s="17">
        <v>111</v>
      </c>
    </row>
    <row r="59" spans="1:31" s="17" customFormat="1" x14ac:dyDescent="0.25">
      <c r="A59" s="17">
        <v>39</v>
      </c>
      <c r="B59" s="17">
        <v>609</v>
      </c>
      <c r="C59" s="17">
        <v>11817</v>
      </c>
      <c r="D59" s="17">
        <v>14572</v>
      </c>
      <c r="E59" s="17">
        <v>14680</v>
      </c>
      <c r="F59" s="17">
        <v>11911</v>
      </c>
      <c r="G59" s="24"/>
      <c r="H59" s="7"/>
      <c r="I59" s="25">
        <f t="shared" si="16"/>
        <v>-2863</v>
      </c>
      <c r="J59" s="24">
        <f t="shared" si="16"/>
        <v>2661</v>
      </c>
      <c r="K59" s="7"/>
      <c r="L59" s="25">
        <f t="shared" si="3"/>
        <v>-2864.8344845022852</v>
      </c>
      <c r="M59" s="17">
        <f t="shared" si="1"/>
        <v>3.3653333891247601</v>
      </c>
      <c r="N59" s="17">
        <f t="shared" si="4"/>
        <v>2666.2829122525386</v>
      </c>
      <c r="O59" s="24">
        <f t="shared" si="2"/>
        <v>27.909161868022551</v>
      </c>
      <c r="P59" s="7"/>
      <c r="Q59" s="25">
        <f t="shared" si="5"/>
        <v>-2822.9144820762499</v>
      </c>
      <c r="R59" s="24">
        <f t="shared" si="6"/>
        <v>2637.693901514634</v>
      </c>
      <c r="S59" s="7"/>
      <c r="T59" s="25">
        <f t="shared" si="7"/>
        <v>0.7315792844130975</v>
      </c>
      <c r="U59" s="24">
        <f t="shared" si="8"/>
        <v>0.68806113900059784</v>
      </c>
      <c r="V59" s="7"/>
      <c r="W59" s="25">
        <f t="shared" si="9"/>
        <v>0.72607291573096377</v>
      </c>
      <c r="X59" s="24">
        <f t="shared" si="10"/>
        <v>219.0898973882654</v>
      </c>
      <c r="Y59" s="7"/>
      <c r="Z59" s="25">
        <f t="shared" si="11"/>
        <v>609</v>
      </c>
      <c r="AA59" s="17">
        <f t="shared" si="15"/>
        <v>219.05099999999999</v>
      </c>
      <c r="AB59" s="24">
        <f t="shared" si="12"/>
        <v>3.8231611797860983</v>
      </c>
      <c r="AC59" s="17">
        <f t="shared" si="13"/>
        <v>3.8897388265411337E-2</v>
      </c>
      <c r="AD59" s="17">
        <f t="shared" ca="1" si="14"/>
        <v>3.8653512381813471E-2</v>
      </c>
      <c r="AE59" s="17">
        <v>110</v>
      </c>
    </row>
    <row r="60" spans="1:31" s="17" customFormat="1" x14ac:dyDescent="0.25">
      <c r="A60" s="17">
        <v>40</v>
      </c>
      <c r="B60" s="17">
        <v>630</v>
      </c>
      <c r="C60" s="17">
        <v>11702</v>
      </c>
      <c r="D60" s="17">
        <v>14437</v>
      </c>
      <c r="E60" s="17">
        <v>14814</v>
      </c>
      <c r="F60" s="17">
        <v>12069</v>
      </c>
      <c r="G60" s="24"/>
      <c r="H60" s="7"/>
      <c r="I60" s="25">
        <f t="shared" si="16"/>
        <v>-3112</v>
      </c>
      <c r="J60" s="24">
        <f t="shared" si="16"/>
        <v>2368</v>
      </c>
      <c r="K60" s="7"/>
      <c r="L60" s="25">
        <f t="shared" si="3"/>
        <v>-3111.6937259864449</v>
      </c>
      <c r="M60" s="17">
        <f t="shared" si="1"/>
        <v>9.38037713791737E-2</v>
      </c>
      <c r="N60" s="17">
        <f t="shared" si="4"/>
        <v>2378.0373799725339</v>
      </c>
      <c r="O60" s="24">
        <f t="shared" si="2"/>
        <v>100.74899671302518</v>
      </c>
      <c r="P60" s="7"/>
      <c r="Q60" s="25">
        <f t="shared" si="5"/>
        <v>-3071.9144820762499</v>
      </c>
      <c r="R60" s="24">
        <f t="shared" si="6"/>
        <v>2344.693901514634</v>
      </c>
      <c r="S60" s="7"/>
      <c r="T60" s="25">
        <f t="shared" si="7"/>
        <v>0.79610948643497392</v>
      </c>
      <c r="U60" s="24">
        <f t="shared" si="8"/>
        <v>0.61163001345892298</v>
      </c>
      <c r="V60" s="7"/>
      <c r="W60" s="25">
        <f t="shared" si="9"/>
        <v>0.79121948425884547</v>
      </c>
      <c r="X60" s="24">
        <f t="shared" si="10"/>
        <v>224.84535380231375</v>
      </c>
      <c r="Y60" s="7"/>
      <c r="Z60" s="25">
        <f t="shared" si="11"/>
        <v>630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0.12435380231377735</v>
      </c>
      <c r="AD60" s="17">
        <f t="shared" ca="1" si="14"/>
        <v>-3.154047116942138E-2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11584</v>
      </c>
      <c r="D61" s="17">
        <v>14279</v>
      </c>
      <c r="E61" s="17">
        <v>14915</v>
      </c>
      <c r="F61" s="17">
        <v>12217</v>
      </c>
      <c r="G61" s="24"/>
      <c r="H61" s="7"/>
      <c r="I61" s="25">
        <f t="shared" si="16"/>
        <v>-3331</v>
      </c>
      <c r="J61" s="24">
        <f t="shared" si="16"/>
        <v>2062</v>
      </c>
      <c r="K61" s="7"/>
      <c r="L61" s="25">
        <f t="shared" si="3"/>
        <v>-3328.1569894474292</v>
      </c>
      <c r="M61" s="17">
        <f t="shared" si="1"/>
        <v>8.0827090020291035</v>
      </c>
      <c r="N61" s="17">
        <f t="shared" si="4"/>
        <v>2067.2368462923741</v>
      </c>
      <c r="O61" s="24">
        <f t="shared" si="2"/>
        <v>27.424559089952766</v>
      </c>
      <c r="P61" s="7"/>
      <c r="Q61" s="25">
        <f t="shared" si="5"/>
        <v>-3290.9144820762499</v>
      </c>
      <c r="R61" s="24">
        <f t="shared" si="6"/>
        <v>2038.693901514634</v>
      </c>
      <c r="S61" s="7"/>
      <c r="T61" s="25">
        <f t="shared" si="7"/>
        <v>0.85286496532168454</v>
      </c>
      <c r="U61" s="24">
        <f t="shared" si="8"/>
        <v>0.53180774582836832</v>
      </c>
      <c r="V61" s="7"/>
      <c r="W61" s="25">
        <f t="shared" si="9"/>
        <v>0.84861833340351389</v>
      </c>
      <c r="X61" s="24">
        <f t="shared" si="10"/>
        <v>230.47582702176783</v>
      </c>
      <c r="Y61" s="7"/>
      <c r="Z61" s="25">
        <f t="shared" si="11"/>
        <v>629</v>
      </c>
      <c r="AA61" s="17">
        <f t="shared" si="15"/>
        <v>230.38199999999998</v>
      </c>
      <c r="AB61" s="24">
        <f t="shared" si="12"/>
        <v>4.0209244373295761</v>
      </c>
      <c r="AC61" s="17">
        <f t="shared" si="13"/>
        <v>9.3827021767850738E-2</v>
      </c>
      <c r="AD61" s="17">
        <f t="shared" ca="1" si="14"/>
        <v>8.6744881767884863E-2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11498</v>
      </c>
      <c r="D62" s="17">
        <v>14107</v>
      </c>
      <c r="E62" s="17">
        <v>15010</v>
      </c>
      <c r="F62" s="17">
        <v>12383</v>
      </c>
      <c r="G62" s="24"/>
      <c r="H62" s="7"/>
      <c r="I62" s="25">
        <f t="shared" si="16"/>
        <v>-3512</v>
      </c>
      <c r="J62" s="24">
        <f t="shared" si="16"/>
        <v>1724</v>
      </c>
      <c r="K62" s="7"/>
      <c r="L62" s="25">
        <f t="shared" si="3"/>
        <v>-3514.9218304892179</v>
      </c>
      <c r="M62" s="17">
        <f t="shared" si="1"/>
        <v>8.5370934077232086</v>
      </c>
      <c r="N62" s="17">
        <f t="shared" si="4"/>
        <v>1731.6158954767695</v>
      </c>
      <c r="O62" s="24">
        <f t="shared" si="2"/>
        <v>58.001863913078701</v>
      </c>
      <c r="P62" s="7"/>
      <c r="Q62" s="25">
        <f t="shared" si="5"/>
        <v>-3471.9144820762499</v>
      </c>
      <c r="R62" s="24">
        <f t="shared" si="6"/>
        <v>1700.693901514634</v>
      </c>
      <c r="S62" s="7"/>
      <c r="T62" s="25">
        <f t="shared" si="7"/>
        <v>0.89977246157051849</v>
      </c>
      <c r="U62" s="24">
        <f t="shared" si="8"/>
        <v>0.4436380515174943</v>
      </c>
      <c r="V62" s="7"/>
      <c r="W62" s="25">
        <f t="shared" si="9"/>
        <v>0.89623597071446304</v>
      </c>
      <c r="X62" s="24">
        <f t="shared" si="10"/>
        <v>236.21468955577802</v>
      </c>
      <c r="Y62" s="7"/>
      <c r="Z62" s="25">
        <f t="shared" si="11"/>
        <v>638</v>
      </c>
      <c r="AA62" s="17">
        <f t="shared" si="15"/>
        <v>236.12399999999997</v>
      </c>
      <c r="AB62" s="24">
        <f t="shared" si="12"/>
        <v>4.1211412429790899</v>
      </c>
      <c r="AC62" s="17">
        <f t="shared" si="13"/>
        <v>9.0689555778055819E-2</v>
      </c>
      <c r="AD62" s="17">
        <f t="shared" ca="1" si="14"/>
        <v>7.9695972605975385E-2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11422</v>
      </c>
      <c r="D63" s="17">
        <v>13934</v>
      </c>
      <c r="E63" s="17">
        <v>15085</v>
      </c>
      <c r="F63" s="17">
        <v>12561</v>
      </c>
      <c r="G63" s="24"/>
      <c r="H63" s="7"/>
      <c r="I63" s="25">
        <f t="shared" si="16"/>
        <v>-3663</v>
      </c>
      <c r="J63" s="24">
        <f t="shared" si="16"/>
        <v>1373</v>
      </c>
      <c r="K63" s="7"/>
      <c r="L63" s="25">
        <f t="shared" si="3"/>
        <v>-3666.3726852702562</v>
      </c>
      <c r="M63" s="17">
        <f t="shared" si="1"/>
        <v>11.375005932202935</v>
      </c>
      <c r="N63" s="17">
        <f t="shared" si="4"/>
        <v>1379.9617368574461</v>
      </c>
      <c r="O63" s="24">
        <f t="shared" si="2"/>
        <v>48.465780072323675</v>
      </c>
      <c r="P63" s="7"/>
      <c r="Q63" s="25">
        <f t="shared" si="5"/>
        <v>-3622.9144820762499</v>
      </c>
      <c r="R63" s="24">
        <f t="shared" si="6"/>
        <v>1349.693901514634</v>
      </c>
      <c r="S63" s="7"/>
      <c r="T63" s="25">
        <f t="shared" si="7"/>
        <v>0.93890523468418663</v>
      </c>
      <c r="U63" s="24">
        <f t="shared" si="8"/>
        <v>0.35207721511774043</v>
      </c>
      <c r="V63" s="7"/>
      <c r="W63" s="25">
        <f t="shared" si="9"/>
        <v>0.93610588864219935</v>
      </c>
      <c r="X63" s="24">
        <f t="shared" si="10"/>
        <v>241.93846547175463</v>
      </c>
      <c r="Y63" s="7"/>
      <c r="Z63" s="25">
        <f t="shared" si="11"/>
        <v>636</v>
      </c>
      <c r="AA63" s="17">
        <f t="shared" si="15"/>
        <v>241.84799999999996</v>
      </c>
      <c r="AB63" s="24">
        <f t="shared" si="12"/>
        <v>4.2210438893632451</v>
      </c>
      <c r="AC63" s="17">
        <f t="shared" si="13"/>
        <v>9.0465471754669124E-2</v>
      </c>
      <c r="AD63" s="17">
        <f t="shared" ca="1" si="14"/>
        <v>9.3694722579385825E-2</v>
      </c>
      <c r="AE63" s="17">
        <v>106</v>
      </c>
    </row>
    <row r="64" spans="1:31" s="17" customFormat="1" x14ac:dyDescent="0.25">
      <c r="A64" s="17">
        <v>44</v>
      </c>
      <c r="B64" s="17">
        <v>621</v>
      </c>
      <c r="C64" s="17">
        <v>11364</v>
      </c>
      <c r="D64" s="17">
        <v>13757</v>
      </c>
      <c r="E64" s="17">
        <v>15144</v>
      </c>
      <c r="F64" s="17">
        <v>12739</v>
      </c>
      <c r="G64" s="24"/>
      <c r="H64" s="7"/>
      <c r="I64" s="25">
        <f t="shared" si="16"/>
        <v>-3780</v>
      </c>
      <c r="J64" s="24">
        <f t="shared" si="16"/>
        <v>1018</v>
      </c>
      <c r="K64" s="7"/>
      <c r="L64" s="25">
        <f t="shared" si="3"/>
        <v>-3779.3439737479675</v>
      </c>
      <c r="M64" s="17">
        <f t="shared" si="1"/>
        <v>0.43037044335575847</v>
      </c>
      <c r="N64" s="17">
        <f t="shared" si="4"/>
        <v>1023.5042447637123</v>
      </c>
      <c r="O64" s="24">
        <f t="shared" si="2"/>
        <v>30.296710418854669</v>
      </c>
      <c r="P64" s="7"/>
      <c r="Q64" s="25">
        <f t="shared" si="5"/>
        <v>-3739.9144820762499</v>
      </c>
      <c r="R64" s="24">
        <f t="shared" si="6"/>
        <v>994.69390151463404</v>
      </c>
      <c r="S64" s="7"/>
      <c r="T64" s="25">
        <f t="shared" si="7"/>
        <v>0.96922665491133342</v>
      </c>
      <c r="U64" s="24">
        <f t="shared" si="8"/>
        <v>0.25947295038294665</v>
      </c>
      <c r="V64" s="7"/>
      <c r="W64" s="25">
        <f t="shared" si="9"/>
        <v>0.9671725552132191</v>
      </c>
      <c r="X64" s="24">
        <f t="shared" si="10"/>
        <v>247.53248647136695</v>
      </c>
      <c r="Y64" s="7"/>
      <c r="Z64" s="25">
        <f t="shared" si="11"/>
        <v>621</v>
      </c>
      <c r="AA64" s="17">
        <f t="shared" si="15"/>
        <v>247.43699999999995</v>
      </c>
      <c r="AB64" s="24">
        <f t="shared" si="12"/>
        <v>4.3185903412572078</v>
      </c>
      <c r="AC64" s="17">
        <f t="shared" si="13"/>
        <v>9.5486471366996284E-2</v>
      </c>
      <c r="AD64" s="17">
        <f t="shared" ca="1" si="14"/>
        <v>1.3541043745391335E-2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11328</v>
      </c>
      <c r="D65" s="17">
        <v>13570</v>
      </c>
      <c r="E65" s="17">
        <v>15181</v>
      </c>
      <c r="F65" s="17">
        <v>12916</v>
      </c>
      <c r="G65" s="24"/>
      <c r="H65" s="7"/>
      <c r="I65" s="25">
        <f t="shared" si="16"/>
        <v>-3853</v>
      </c>
      <c r="J65" s="24">
        <f t="shared" si="16"/>
        <v>654</v>
      </c>
      <c r="K65" s="7"/>
      <c r="L65" s="25">
        <f t="shared" si="3"/>
        <v>-3855.971339340485</v>
      </c>
      <c r="M65" s="17">
        <f t="shared" si="1"/>
        <v>8.8288574763136793</v>
      </c>
      <c r="N65" s="17">
        <f t="shared" si="4"/>
        <v>662.28535882103631</v>
      </c>
      <c r="O65" s="24">
        <f t="shared" si="2"/>
        <v>68.647170793324221</v>
      </c>
      <c r="P65" s="7"/>
      <c r="Q65" s="25">
        <f t="shared" si="5"/>
        <v>-3812.9144820762499</v>
      </c>
      <c r="R65" s="24">
        <f t="shared" si="6"/>
        <v>630.69390151463404</v>
      </c>
      <c r="S65" s="7"/>
      <c r="T65" s="25">
        <f t="shared" si="7"/>
        <v>0.98814514787357022</v>
      </c>
      <c r="U65" s="24">
        <f t="shared" si="8"/>
        <v>0.16452097189431303</v>
      </c>
      <c r="V65" s="7"/>
      <c r="W65" s="25">
        <f t="shared" si="9"/>
        <v>0.98685479498440654</v>
      </c>
      <c r="X65" s="24">
        <f t="shared" si="10"/>
        <v>253.08528955148165</v>
      </c>
      <c r="Y65" s="7"/>
      <c r="Z65" s="25">
        <f t="shared" si="11"/>
        <v>613</v>
      </c>
      <c r="AA65" s="17">
        <f t="shared" si="15"/>
        <v>252.95399999999995</v>
      </c>
      <c r="AB65" s="24">
        <f t="shared" si="12"/>
        <v>4.4148801560897359</v>
      </c>
      <c r="AC65" s="17">
        <f t="shared" si="13"/>
        <v>0.13128955148170007</v>
      </c>
      <c r="AD65" s="17">
        <f t="shared" ca="1" si="14"/>
        <v>-4.2929029061326673E-2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11306</v>
      </c>
      <c r="D66" s="17">
        <v>13389</v>
      </c>
      <c r="E66" s="17">
        <v>15200</v>
      </c>
      <c r="F66" s="17">
        <v>13098</v>
      </c>
      <c r="G66" s="24"/>
      <c r="H66" s="7"/>
      <c r="I66" s="25">
        <f t="shared" si="16"/>
        <v>-3894</v>
      </c>
      <c r="J66" s="24">
        <f t="shared" si="16"/>
        <v>291</v>
      </c>
      <c r="K66" s="7"/>
      <c r="L66" s="25">
        <f t="shared" si="3"/>
        <v>-3897.1835241302797</v>
      </c>
      <c r="M66" s="17">
        <f t="shared" si="1"/>
        <v>10.134825888073076</v>
      </c>
      <c r="N66" s="17">
        <f t="shared" si="4"/>
        <v>295.7394025416628</v>
      </c>
      <c r="O66" s="24">
        <f t="shared" si="2"/>
        <v>22.461936451919794</v>
      </c>
      <c r="P66" s="7"/>
      <c r="Q66" s="25">
        <f t="shared" si="5"/>
        <v>-3853.9144820762499</v>
      </c>
      <c r="R66" s="24">
        <f t="shared" si="6"/>
        <v>267.69390151463404</v>
      </c>
      <c r="S66" s="7"/>
      <c r="T66" s="25">
        <f t="shared" si="7"/>
        <v>0.99877060282496355</v>
      </c>
      <c r="U66" s="24">
        <f t="shared" si="8"/>
        <v>6.9829850489439391E-2</v>
      </c>
      <c r="V66" s="7"/>
      <c r="W66" s="25">
        <f t="shared" si="9"/>
        <v>0.99824163237977137</v>
      </c>
      <c r="X66" s="24">
        <f t="shared" si="10"/>
        <v>258.54867874169258</v>
      </c>
      <c r="Y66" s="7"/>
      <c r="Z66" s="25">
        <f t="shared" si="11"/>
        <v>612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8.6678741692651329E-2</v>
      </c>
      <c r="AD66" s="17">
        <f t="shared" ca="1" si="14"/>
        <v>6.2001796258471131E-2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11297</v>
      </c>
      <c r="D67" s="17">
        <v>13195</v>
      </c>
      <c r="E67" s="17">
        <v>15196</v>
      </c>
      <c r="F67" s="17">
        <v>13274</v>
      </c>
      <c r="G67" s="24"/>
      <c r="H67" s="7"/>
      <c r="I67" s="25">
        <f t="shared" si="16"/>
        <v>-3899</v>
      </c>
      <c r="J67" s="24">
        <f t="shared" si="16"/>
        <v>-79</v>
      </c>
      <c r="K67" s="7"/>
      <c r="L67" s="25">
        <f t="shared" si="3"/>
        <v>-3902.5051984905649</v>
      </c>
      <c r="M67" s="17">
        <f t="shared" si="1"/>
        <v>12.286416458258508</v>
      </c>
      <c r="N67" s="17">
        <f t="shared" si="4"/>
        <v>-80.567293841873138</v>
      </c>
      <c r="O67" s="24">
        <f t="shared" si="2"/>
        <v>2.4564099867734601</v>
      </c>
      <c r="P67" s="7"/>
      <c r="Q67" s="25">
        <f t="shared" si="5"/>
        <v>-3858.9144820762499</v>
      </c>
      <c r="R67" s="24">
        <f t="shared" si="6"/>
        <v>-102.30609848536595</v>
      </c>
      <c r="S67" s="7"/>
      <c r="T67" s="25">
        <f t="shared" si="7"/>
        <v>1.000066390014158</v>
      </c>
      <c r="U67" s="24">
        <f t="shared" si="8"/>
        <v>-2.6687270501754123E-2</v>
      </c>
      <c r="V67" s="7"/>
      <c r="W67" s="25">
        <f t="shared" si="9"/>
        <v>1.0003131763836615</v>
      </c>
      <c r="X67" s="24">
        <f t="shared" si="10"/>
        <v>264.07839027776856</v>
      </c>
      <c r="Y67" s="7"/>
      <c r="Z67" s="25">
        <f t="shared" si="11"/>
        <v>624</v>
      </c>
      <c r="AA67" s="17">
        <f t="shared" si="15"/>
        <v>264.07799999999992</v>
      </c>
      <c r="AB67" s="24">
        <f t="shared" si="12"/>
        <v>4.6090305820815844</v>
      </c>
      <c r="AC67" s="17">
        <f t="shared" si="13"/>
        <v>3.9027776864486441E-4</v>
      </c>
      <c r="AD67" s="17">
        <f t="shared" ca="1" si="14"/>
        <v>7.0976187895723797E-2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11314</v>
      </c>
      <c r="D68" s="17">
        <v>13009</v>
      </c>
      <c r="E68" s="17">
        <v>15181</v>
      </c>
      <c r="F68" s="17">
        <v>13471</v>
      </c>
      <c r="G68" s="24"/>
      <c r="H68" s="7"/>
      <c r="I68" s="25">
        <f t="shared" si="16"/>
        <v>-3867</v>
      </c>
      <c r="J68" s="24">
        <f t="shared" si="16"/>
        <v>-462</v>
      </c>
      <c r="K68" s="7"/>
      <c r="L68" s="25">
        <f t="shared" si="3"/>
        <v>-3870.3189684102817</v>
      </c>
      <c r="M68" s="17">
        <f t="shared" si="1"/>
        <v>11.015551308448106</v>
      </c>
      <c r="N68" s="17">
        <f t="shared" si="4"/>
        <v>-458.87350346498607</v>
      </c>
      <c r="O68" s="24">
        <f t="shared" si="2"/>
        <v>9.7749805834540968</v>
      </c>
      <c r="P68" s="7"/>
      <c r="Q68" s="25">
        <f t="shared" si="5"/>
        <v>-3826.9144820762499</v>
      </c>
      <c r="R68" s="24">
        <f t="shared" si="6"/>
        <v>-485.30609848536596</v>
      </c>
      <c r="S68" s="7"/>
      <c r="T68" s="25">
        <f t="shared" si="7"/>
        <v>0.99177335200331429</v>
      </c>
      <c r="U68" s="24">
        <f t="shared" si="8"/>
        <v>-0.1265955335818274</v>
      </c>
      <c r="V68" s="7"/>
      <c r="W68" s="25">
        <f t="shared" si="9"/>
        <v>0.99282284034989365</v>
      </c>
      <c r="X68" s="24">
        <f t="shared" si="10"/>
        <v>269.8167751437046</v>
      </c>
      <c r="Y68" s="7"/>
      <c r="Z68" s="25">
        <f t="shared" si="11"/>
        <v>629</v>
      </c>
      <c r="AA68" s="17">
        <f t="shared" si="15"/>
        <v>269.73899999999992</v>
      </c>
      <c r="AB68" s="24">
        <f t="shared" si="12"/>
        <v>4.7078336710369832</v>
      </c>
      <c r="AC68" s="17">
        <f t="shared" si="13"/>
        <v>7.7775143704684524E-2</v>
      </c>
      <c r="AD68" s="17">
        <f t="shared" ca="1" si="14"/>
        <v>-2.1944875822157428E-2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11352</v>
      </c>
      <c r="D69" s="17">
        <v>12819</v>
      </c>
      <c r="E69" s="17">
        <v>15146</v>
      </c>
      <c r="F69" s="17">
        <v>13650</v>
      </c>
      <c r="G69" s="24"/>
      <c r="H69" s="7"/>
      <c r="I69" s="25">
        <f t="shared" si="16"/>
        <v>-3794</v>
      </c>
      <c r="J69" s="24">
        <f t="shared" si="16"/>
        <v>-831</v>
      </c>
      <c r="K69" s="7"/>
      <c r="L69" s="25">
        <f t="shared" si="3"/>
        <v>-3800.3259463724517</v>
      </c>
      <c r="M69" s="17">
        <f t="shared" si="1"/>
        <v>40.017597507134234</v>
      </c>
      <c r="N69" s="17">
        <f t="shared" si="4"/>
        <v>-834.24116086849074</v>
      </c>
      <c r="O69" s="24">
        <f t="shared" si="2"/>
        <v>10.505123775435633</v>
      </c>
      <c r="P69" s="7"/>
      <c r="Q69" s="25">
        <f t="shared" si="5"/>
        <v>-3753.9144820762499</v>
      </c>
      <c r="R69" s="24">
        <f t="shared" si="6"/>
        <v>-854.30609848536596</v>
      </c>
      <c r="S69" s="7"/>
      <c r="T69" s="25">
        <f t="shared" si="7"/>
        <v>0.97285485904107749</v>
      </c>
      <c r="U69" s="24">
        <f t="shared" si="8"/>
        <v>-0.22285179748926096</v>
      </c>
      <c r="V69" s="7"/>
      <c r="W69" s="25">
        <f t="shared" si="9"/>
        <v>0.97467735482018114</v>
      </c>
      <c r="X69" s="24">
        <f t="shared" si="10"/>
        <v>275.42898636960581</v>
      </c>
      <c r="Y69" s="7"/>
      <c r="Z69" s="25">
        <f t="shared" si="11"/>
        <v>632</v>
      </c>
      <c r="AA69" s="17">
        <f t="shared" si="15"/>
        <v>275.42699999999991</v>
      </c>
      <c r="AB69" s="24">
        <f t="shared" si="12"/>
        <v>4.8071079988904204</v>
      </c>
      <c r="AC69" s="17">
        <f t="shared" si="13"/>
        <v>1.9863696059019276E-3</v>
      </c>
      <c r="AD69" s="17">
        <f t="shared" ca="1" si="14"/>
        <v>8.5989812406467081E-2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11409</v>
      </c>
      <c r="D70" s="17">
        <v>12641</v>
      </c>
      <c r="E70" s="17">
        <v>15101</v>
      </c>
      <c r="F70" s="17">
        <v>13843</v>
      </c>
      <c r="G70" s="24"/>
      <c r="H70" s="7"/>
      <c r="I70" s="25">
        <f t="shared" si="16"/>
        <v>-3692</v>
      </c>
      <c r="J70" s="24">
        <f t="shared" si="16"/>
        <v>-1202</v>
      </c>
      <c r="K70" s="7"/>
      <c r="L70" s="25">
        <f t="shared" si="3"/>
        <v>-3691.8896318427801</v>
      </c>
      <c r="M70" s="17">
        <f t="shared" si="1"/>
        <v>1.2181130128118625E-2</v>
      </c>
      <c r="N70" s="17">
        <f t="shared" si="4"/>
        <v>-1205.1639592946397</v>
      </c>
      <c r="O70" s="24">
        <f t="shared" si="2"/>
        <v>10.010638418136653</v>
      </c>
      <c r="P70" s="7"/>
      <c r="Q70" s="25">
        <f t="shared" si="5"/>
        <v>-3651.9144820762499</v>
      </c>
      <c r="R70" s="24">
        <f t="shared" si="6"/>
        <v>-1225.306098485366</v>
      </c>
      <c r="S70" s="7"/>
      <c r="T70" s="25">
        <f t="shared" si="7"/>
        <v>0.94642080038151355</v>
      </c>
      <c r="U70" s="24">
        <f t="shared" si="8"/>
        <v>-0.31962977556421446</v>
      </c>
      <c r="V70" s="7"/>
      <c r="W70" s="25">
        <f t="shared" si="9"/>
        <v>0.94902025391877642</v>
      </c>
      <c r="X70" s="24">
        <f t="shared" si="10"/>
        <v>281.16367555988722</v>
      </c>
      <c r="Y70" s="7"/>
      <c r="Z70" s="25">
        <f t="shared" si="11"/>
        <v>639</v>
      </c>
      <c r="AA70" s="17">
        <f t="shared" si="15"/>
        <v>281.17799999999988</v>
      </c>
      <c r="AB70" s="24">
        <f t="shared" si="12"/>
        <v>4.9074818841726131</v>
      </c>
      <c r="AC70" s="17">
        <f t="shared" si="13"/>
        <v>-1.4324440112659431E-2</v>
      </c>
      <c r="AD70" s="17">
        <f t="shared" ca="1" si="14"/>
        <v>-4.4826376608853025E-4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11482</v>
      </c>
      <c r="D71" s="17">
        <v>12466</v>
      </c>
      <c r="E71" s="17">
        <v>15033</v>
      </c>
      <c r="F71" s="17">
        <v>14024</v>
      </c>
      <c r="G71" s="24"/>
      <c r="H71" s="7"/>
      <c r="I71" s="25">
        <f t="shared" si="16"/>
        <v>-3551</v>
      </c>
      <c r="J71" s="24">
        <f t="shared" si="16"/>
        <v>-1558</v>
      </c>
      <c r="K71" s="7"/>
      <c r="L71" s="25">
        <f t="shared" si="3"/>
        <v>-3547.9427588534413</v>
      </c>
      <c r="M71" s="17">
        <f t="shared" si="1"/>
        <v>9.3467234282114386</v>
      </c>
      <c r="N71" s="17">
        <f t="shared" si="4"/>
        <v>-1560.9655710704692</v>
      </c>
      <c r="O71" s="24">
        <f t="shared" si="2"/>
        <v>8.7946117740038101</v>
      </c>
      <c r="P71" s="7"/>
      <c r="Q71" s="25">
        <f t="shared" si="5"/>
        <v>-3510.9144820762499</v>
      </c>
      <c r="R71" s="24">
        <f t="shared" si="6"/>
        <v>-1581.306098485366</v>
      </c>
      <c r="S71" s="7"/>
      <c r="T71" s="25">
        <f t="shared" si="7"/>
        <v>0.90987960164623416</v>
      </c>
      <c r="U71" s="24">
        <f t="shared" si="8"/>
        <v>-0.41249489738276823</v>
      </c>
      <c r="V71" s="7"/>
      <c r="W71" s="25">
        <f t="shared" si="9"/>
        <v>0.91322423861005009</v>
      </c>
      <c r="X71" s="24">
        <f t="shared" si="10"/>
        <v>286.85841511334593</v>
      </c>
      <c r="Y71" s="7"/>
      <c r="Z71" s="25">
        <f t="shared" si="11"/>
        <v>634</v>
      </c>
      <c r="AA71" s="17">
        <f t="shared" si="15"/>
        <v>286.8839999999999</v>
      </c>
      <c r="AB71" s="24">
        <f t="shared" si="12"/>
        <v>5.0070703712914106</v>
      </c>
      <c r="AC71" s="17">
        <f t="shared" si="13"/>
        <v>-2.5584886653973626E-2</v>
      </c>
      <c r="AD71" s="17">
        <f t="shared" ca="1" si="14"/>
        <v>5.1930743330785845E-4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11565</v>
      </c>
      <c r="D72" s="17">
        <v>12292</v>
      </c>
      <c r="E72" s="17">
        <v>14936</v>
      </c>
      <c r="F72" s="17">
        <v>14177</v>
      </c>
      <c r="G72" s="24"/>
      <c r="H72" s="7"/>
      <c r="I72" s="25">
        <f t="shared" si="16"/>
        <v>-3371</v>
      </c>
      <c r="J72" s="24">
        <f t="shared" si="16"/>
        <v>-1885</v>
      </c>
      <c r="K72" s="7"/>
      <c r="L72" s="25">
        <f t="shared" si="3"/>
        <v>-3374.1349496009225</v>
      </c>
      <c r="M72" s="17">
        <f t="shared" si="1"/>
        <v>9.8279090003240306</v>
      </c>
      <c r="N72" s="17">
        <f t="shared" si="4"/>
        <v>-1892.6959582431289</v>
      </c>
      <c r="O72" s="24">
        <f t="shared" si="2"/>
        <v>59.227773279983218</v>
      </c>
      <c r="P72" s="7"/>
      <c r="Q72" s="25">
        <f t="shared" si="5"/>
        <v>-3330.9144820762499</v>
      </c>
      <c r="R72" s="24">
        <f t="shared" si="6"/>
        <v>-1908.306098485366</v>
      </c>
      <c r="S72" s="7"/>
      <c r="T72" s="25">
        <f t="shared" si="7"/>
        <v>0.8632312628352391</v>
      </c>
      <c r="U72" s="24">
        <f t="shared" si="8"/>
        <v>-0.4977951637722825</v>
      </c>
      <c r="V72" s="7"/>
      <c r="W72" s="25">
        <f t="shared" si="9"/>
        <v>0.86725995751694807</v>
      </c>
      <c r="X72" s="24">
        <f t="shared" si="10"/>
        <v>292.40538857996103</v>
      </c>
      <c r="Y72" s="7"/>
      <c r="Z72" s="25">
        <f t="shared" si="11"/>
        <v>618</v>
      </c>
      <c r="AA72" s="17">
        <f t="shared" si="15"/>
        <v>292.44599999999991</v>
      </c>
      <c r="AB72" s="24">
        <f t="shared" si="12"/>
        <v>5.1041455842873358</v>
      </c>
      <c r="AC72" s="17">
        <f t="shared" si="13"/>
        <v>-4.0611420038885626E-2</v>
      </c>
      <c r="AD72" s="17">
        <f t="shared" ca="1" si="14"/>
        <v>9.7561494693252371E-2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11672</v>
      </c>
      <c r="D73" s="17">
        <v>12136</v>
      </c>
      <c r="E73" s="17">
        <v>14832</v>
      </c>
      <c r="F73" s="17">
        <v>14340</v>
      </c>
      <c r="G73" s="24"/>
      <c r="H73" s="7"/>
      <c r="I73" s="25">
        <f t="shared" si="16"/>
        <v>-3160</v>
      </c>
      <c r="J73" s="24">
        <f t="shared" si="16"/>
        <v>-2204</v>
      </c>
      <c r="K73" s="7"/>
      <c r="L73" s="25">
        <f t="shared" si="3"/>
        <v>-3165.3425978025894</v>
      </c>
      <c r="M73" s="17">
        <f t="shared" si="1"/>
        <v>28.543351280232582</v>
      </c>
      <c r="N73" s="17">
        <f t="shared" si="4"/>
        <v>-2211.2835299650988</v>
      </c>
      <c r="O73" s="24">
        <f t="shared" si="2"/>
        <v>53.049808752491408</v>
      </c>
      <c r="P73" s="7"/>
      <c r="Q73" s="25">
        <f t="shared" si="5"/>
        <v>-3119.9144820762499</v>
      </c>
      <c r="R73" s="24">
        <f t="shared" si="6"/>
        <v>-2227.306098485366</v>
      </c>
      <c r="S73" s="7"/>
      <c r="T73" s="25">
        <f t="shared" si="7"/>
        <v>0.80854904345123924</v>
      </c>
      <c r="U73" s="24">
        <f t="shared" si="8"/>
        <v>-0.58100857349171686</v>
      </c>
      <c r="V73" s="7"/>
      <c r="W73" s="25">
        <f t="shared" si="9"/>
        <v>0.81324476416727398</v>
      </c>
      <c r="X73" s="24">
        <f t="shared" si="10"/>
        <v>298.09341375818713</v>
      </c>
      <c r="Y73" s="7"/>
      <c r="Z73" s="25">
        <f t="shared" si="11"/>
        <v>628</v>
      </c>
      <c r="AA73" s="17">
        <f t="shared" si="15"/>
        <v>298.0979999999999</v>
      </c>
      <c r="AB73" s="24">
        <f t="shared" si="12"/>
        <v>5.2027915936100548</v>
      </c>
      <c r="AC73" s="17">
        <f t="shared" si="13"/>
        <v>-4.5862418127740057E-3</v>
      </c>
      <c r="AD73" s="17">
        <f t="shared" ca="1" si="14"/>
        <v>2.6333270162353983E-2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11790</v>
      </c>
      <c r="D74" s="17">
        <v>11995</v>
      </c>
      <c r="E74" s="17">
        <v>14726</v>
      </c>
      <c r="F74" s="17">
        <v>14488</v>
      </c>
      <c r="G74" s="24"/>
      <c r="H74" s="7"/>
      <c r="I74" s="25">
        <f t="shared" si="16"/>
        <v>-2936</v>
      </c>
      <c r="J74" s="24">
        <f t="shared" si="16"/>
        <v>-2493</v>
      </c>
      <c r="K74" s="7"/>
      <c r="L74" s="25">
        <f t="shared" si="3"/>
        <v>-2935.8150731541482</v>
      </c>
      <c r="M74" s="17">
        <f t="shared" si="1"/>
        <v>3.4197938316697402E-2</v>
      </c>
      <c r="N74" s="17">
        <f t="shared" si="4"/>
        <v>-2497.2193164718242</v>
      </c>
      <c r="O74" s="24">
        <f t="shared" si="2"/>
        <v>17.802631489406895</v>
      </c>
      <c r="P74" s="7"/>
      <c r="Q74" s="25">
        <f t="shared" si="5"/>
        <v>-2895.9144820762499</v>
      </c>
      <c r="R74" s="24">
        <f t="shared" si="6"/>
        <v>-2516.306098485366</v>
      </c>
      <c r="S74" s="7"/>
      <c r="T74" s="25">
        <f t="shared" si="7"/>
        <v>0.7504977773753343</v>
      </c>
      <c r="U74" s="24">
        <f t="shared" si="8"/>
        <v>-0.65639627069835182</v>
      </c>
      <c r="V74" s="7"/>
      <c r="W74" s="25">
        <f t="shared" si="9"/>
        <v>0.75579751950851515</v>
      </c>
      <c r="X74" s="24">
        <f t="shared" si="10"/>
        <v>303.52387883513711</v>
      </c>
      <c r="Y74" s="7"/>
      <c r="Z74" s="25">
        <f t="shared" si="11"/>
        <v>604</v>
      </c>
      <c r="AA74" s="17">
        <f t="shared" si="15"/>
        <v>303.53399999999988</v>
      </c>
      <c r="AB74" s="24">
        <f t="shared" si="12"/>
        <v>5.2976676917484662</v>
      </c>
      <c r="AC74" s="17">
        <f t="shared" si="13"/>
        <v>-1.0121164862766818E-2</v>
      </c>
      <c r="AD74" s="17">
        <f t="shared" ca="1" si="14"/>
        <v>1.766552844793523E-2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11929</v>
      </c>
      <c r="D75" s="17">
        <v>11862</v>
      </c>
      <c r="E75" s="17">
        <v>14596</v>
      </c>
      <c r="F75" s="17">
        <v>14629</v>
      </c>
      <c r="G75" s="24"/>
      <c r="H75" s="7"/>
      <c r="I75" s="25">
        <f t="shared" si="16"/>
        <v>-2667</v>
      </c>
      <c r="J75" s="24">
        <f t="shared" si="16"/>
        <v>-2767</v>
      </c>
      <c r="K75" s="7"/>
      <c r="L75" s="25">
        <f t="shared" si="3"/>
        <v>-2671.7849150416964</v>
      </c>
      <c r="M75" s="17">
        <f t="shared" si="1"/>
        <v>22.895411956252673</v>
      </c>
      <c r="N75" s="17">
        <f t="shared" si="4"/>
        <v>-2768.3536755110358</v>
      </c>
      <c r="O75" s="24">
        <f t="shared" si="2"/>
        <v>1.8324373891780807</v>
      </c>
      <c r="P75" s="7"/>
      <c r="Q75" s="25">
        <f t="shared" si="5"/>
        <v>-2626.9144820762499</v>
      </c>
      <c r="R75" s="24">
        <f t="shared" si="6"/>
        <v>-2790.306098485366</v>
      </c>
      <c r="S75" s="7"/>
      <c r="T75" s="25">
        <f t="shared" si="7"/>
        <v>0.68078442659668059</v>
      </c>
      <c r="U75" s="24">
        <f t="shared" si="8"/>
        <v>-0.72787111164858698</v>
      </c>
      <c r="V75" s="7"/>
      <c r="W75" s="25">
        <f t="shared" si="9"/>
        <v>0.6866563655957677</v>
      </c>
      <c r="X75" s="24">
        <f t="shared" si="10"/>
        <v>309.2191046769824</v>
      </c>
      <c r="Y75" s="7"/>
      <c r="Z75" s="25">
        <f t="shared" si="11"/>
        <v>623</v>
      </c>
      <c r="AA75" s="17">
        <f t="shared" si="15"/>
        <v>309.14099999999985</v>
      </c>
      <c r="AB75" s="24">
        <f t="shared" si="12"/>
        <v>5.3955283029077874</v>
      </c>
      <c r="AC75" s="17">
        <f t="shared" si="13"/>
        <v>7.8104676982547971E-2</v>
      </c>
      <c r="AD75" s="17">
        <f t="shared" ca="1" si="14"/>
        <v>1.9570330640533484E-2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12065</v>
      </c>
      <c r="D76" s="17">
        <v>11736</v>
      </c>
      <c r="E76" s="17">
        <v>14444</v>
      </c>
      <c r="F76" s="17">
        <v>14744</v>
      </c>
      <c r="G76" s="24"/>
      <c r="H76" s="7"/>
      <c r="I76" s="25">
        <f t="shared" si="16"/>
        <v>-2379</v>
      </c>
      <c r="J76" s="24">
        <f t="shared" si="16"/>
        <v>-3008</v>
      </c>
      <c r="K76" s="7"/>
      <c r="L76" s="25">
        <f t="shared" si="3"/>
        <v>-2377.2376101531145</v>
      </c>
      <c r="M76" s="17">
        <f t="shared" si="1"/>
        <v>3.1060179724051875</v>
      </c>
      <c r="N76" s="17">
        <f t="shared" si="4"/>
        <v>-3016.8153953262163</v>
      </c>
      <c r="O76" s="24">
        <f t="shared" si="2"/>
        <v>77.711194757475766</v>
      </c>
      <c r="P76" s="7"/>
      <c r="Q76" s="25">
        <f t="shared" si="5"/>
        <v>-2338.9144820762499</v>
      </c>
      <c r="R76" s="24">
        <f t="shared" si="6"/>
        <v>-3031.306098485366</v>
      </c>
      <c r="S76" s="7"/>
      <c r="T76" s="25">
        <f t="shared" si="7"/>
        <v>0.6061470844990885</v>
      </c>
      <c r="U76" s="24">
        <f t="shared" si="8"/>
        <v>-0.79073766883474284</v>
      </c>
      <c r="V76" s="7"/>
      <c r="W76" s="25">
        <f t="shared" si="9"/>
        <v>0.61252187594647123</v>
      </c>
      <c r="X76" s="24">
        <f t="shared" si="10"/>
        <v>314.78805415044644</v>
      </c>
      <c r="Y76" s="7"/>
      <c r="Z76" s="25">
        <f t="shared" si="11"/>
        <v>634</v>
      </c>
      <c r="AA76" s="17">
        <f t="shared" si="15"/>
        <v>314.84699999999987</v>
      </c>
      <c r="AB76" s="24">
        <f t="shared" si="12"/>
        <v>5.495116790026584</v>
      </c>
      <c r="AC76" s="17">
        <f t="shared" si="13"/>
        <v>-5.8945849553424523E-2</v>
      </c>
      <c r="AD76" s="17">
        <f t="shared" ca="1" si="14"/>
        <v>5.4275859318579478E-2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12231</v>
      </c>
      <c r="D77" s="17">
        <v>11624</v>
      </c>
      <c r="E77" s="17">
        <v>14290</v>
      </c>
      <c r="F77" s="17">
        <v>14858</v>
      </c>
      <c r="G77" s="24"/>
      <c r="H77" s="7"/>
      <c r="I77" s="25">
        <f t="shared" si="16"/>
        <v>-2059</v>
      </c>
      <c r="J77" s="24">
        <f t="shared" si="16"/>
        <v>-3234</v>
      </c>
      <c r="K77" s="7"/>
      <c r="L77" s="25">
        <f t="shared" si="3"/>
        <v>-2055.8880569474682</v>
      </c>
      <c r="M77" s="17">
        <f t="shared" si="1"/>
        <v>9.6841895622011993</v>
      </c>
      <c r="N77" s="17">
        <f t="shared" si="4"/>
        <v>-3237.3617208011269</v>
      </c>
      <c r="O77" s="24">
        <f t="shared" si="2"/>
        <v>11.301166744729429</v>
      </c>
      <c r="P77" s="7"/>
      <c r="Q77" s="25">
        <f t="shared" si="5"/>
        <v>-2018.9144820762499</v>
      </c>
      <c r="R77" s="24">
        <f t="shared" si="6"/>
        <v>-3257.306098485366</v>
      </c>
      <c r="S77" s="7"/>
      <c r="T77" s="25">
        <f t="shared" si="7"/>
        <v>0.52321670439065282</v>
      </c>
      <c r="U77" s="24">
        <f t="shared" si="8"/>
        <v>-0.84969136976449888</v>
      </c>
      <c r="V77" s="7"/>
      <c r="W77" s="25">
        <f t="shared" si="9"/>
        <v>0.53006263254429786</v>
      </c>
      <c r="X77" s="24">
        <f t="shared" si="10"/>
        <v>320.59302763425728</v>
      </c>
      <c r="Y77" s="7"/>
      <c r="Z77" s="25">
        <f t="shared" si="11"/>
        <v>641</v>
      </c>
      <c r="AA77" s="17">
        <f t="shared" si="15"/>
        <v>320.61599999999987</v>
      </c>
      <c r="AB77" s="24">
        <f t="shared" si="12"/>
        <v>5.5958048345741371</v>
      </c>
      <c r="AC77" s="17">
        <f t="shared" si="13"/>
        <v>-2.2972365742589318E-2</v>
      </c>
      <c r="AD77" s="17">
        <f t="shared" ca="1" si="14"/>
        <v>0.13144571108608716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12396</v>
      </c>
      <c r="D78" s="17">
        <v>11525</v>
      </c>
      <c r="E78" s="17">
        <v>14107</v>
      </c>
      <c r="F78" s="17">
        <v>14943</v>
      </c>
      <c r="G78" s="24"/>
      <c r="H78" s="7"/>
      <c r="I78" s="25">
        <f t="shared" si="16"/>
        <v>-1711</v>
      </c>
      <c r="J78" s="24">
        <f t="shared" si="16"/>
        <v>-3418</v>
      </c>
      <c r="K78" s="7"/>
      <c r="L78" s="25">
        <f t="shared" si="3"/>
        <v>-1717.935719224459</v>
      </c>
      <c r="M78" s="17">
        <f t="shared" si="1"/>
        <v>48.104201160530643</v>
      </c>
      <c r="N78" s="17">
        <f t="shared" si="4"/>
        <v>-3422.9921924018822</v>
      </c>
      <c r="O78" s="24">
        <f t="shared" si="2"/>
        <v>24.921984977410577</v>
      </c>
      <c r="P78" s="7"/>
      <c r="Q78" s="25">
        <f t="shared" si="5"/>
        <v>-1670.9144820762499</v>
      </c>
      <c r="R78" s="24">
        <f t="shared" si="6"/>
        <v>-3441.306098485366</v>
      </c>
      <c r="S78" s="7"/>
      <c r="T78" s="25">
        <f t="shared" si="7"/>
        <v>0.43302991602272906</v>
      </c>
      <c r="U78" s="24">
        <f t="shared" si="8"/>
        <v>-0.89768907317633562</v>
      </c>
      <c r="V78" s="7"/>
      <c r="W78" s="25">
        <f t="shared" si="9"/>
        <v>0.44025869239318316</v>
      </c>
      <c r="X78" s="24">
        <f t="shared" si="10"/>
        <v>326.42518648714588</v>
      </c>
      <c r="Y78" s="7"/>
      <c r="Z78" s="25">
        <f t="shared" si="11"/>
        <v>634</v>
      </c>
      <c r="AA78" s="17">
        <f t="shared" si="15"/>
        <v>326.32199999999989</v>
      </c>
      <c r="AB78" s="24">
        <f t="shared" si="12"/>
        <v>5.6953933216929338</v>
      </c>
      <c r="AC78" s="17">
        <f t="shared" si="13"/>
        <v>0.10318648714599021</v>
      </c>
      <c r="AD78" s="17">
        <f t="shared" ca="1" si="14"/>
        <v>3.0087460202366856E-2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12572</v>
      </c>
      <c r="D79" s="17">
        <v>11457</v>
      </c>
      <c r="E79" s="17">
        <v>13942</v>
      </c>
      <c r="F79" s="17">
        <v>15025</v>
      </c>
      <c r="G79" s="24"/>
      <c r="H79" s="7"/>
      <c r="I79" s="25">
        <f t="shared" si="16"/>
        <v>-1370</v>
      </c>
      <c r="J79" s="24">
        <f t="shared" si="16"/>
        <v>-3568</v>
      </c>
      <c r="K79" s="7"/>
      <c r="L79" s="25">
        <f t="shared" si="3"/>
        <v>-1368.4787609832179</v>
      </c>
      <c r="M79" s="17">
        <f t="shared" si="1"/>
        <v>2.3141681461803127</v>
      </c>
      <c r="N79" s="17">
        <f t="shared" si="4"/>
        <v>-3572.5414530893577</v>
      </c>
      <c r="O79" s="24">
        <f t="shared" si="2"/>
        <v>20.624796162836361</v>
      </c>
      <c r="P79" s="7"/>
      <c r="Q79" s="25">
        <f t="shared" si="5"/>
        <v>-1329.9144820762499</v>
      </c>
      <c r="R79" s="24">
        <f t="shared" si="6"/>
        <v>-3591.306098485366</v>
      </c>
      <c r="S79" s="7"/>
      <c r="T79" s="25">
        <f t="shared" si="7"/>
        <v>0.34465722971967733</v>
      </c>
      <c r="U79" s="24">
        <f t="shared" si="8"/>
        <v>-0.93681763574033294</v>
      </c>
      <c r="V79" s="7"/>
      <c r="W79" s="25">
        <f t="shared" si="9"/>
        <v>0.35219763098081047</v>
      </c>
      <c r="X79" s="24">
        <f t="shared" si="10"/>
        <v>331.94635713667049</v>
      </c>
      <c r="Y79" s="7"/>
      <c r="Z79" s="25">
        <f t="shared" si="11"/>
        <v>625</v>
      </c>
      <c r="AA79" s="17">
        <f t="shared" si="15"/>
        <v>331.94699999999989</v>
      </c>
      <c r="AB79" s="24">
        <f t="shared" si="12"/>
        <v>5.7935680921176145</v>
      </c>
      <c r="AC79" s="17">
        <f t="shared" si="13"/>
        <v>-6.4286332940355351E-4</v>
      </c>
      <c r="AD79" s="17">
        <f t="shared" ca="1" si="14"/>
        <v>7.1627374568038249E-2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12767</v>
      </c>
      <c r="D80" s="17">
        <v>11402</v>
      </c>
      <c r="E80" s="17">
        <v>13770</v>
      </c>
      <c r="F80" s="17">
        <v>15095</v>
      </c>
      <c r="G80" s="24"/>
      <c r="H80" s="7"/>
      <c r="I80" s="25">
        <f t="shared" si="16"/>
        <v>-1003</v>
      </c>
      <c r="J80" s="24">
        <f t="shared" si="16"/>
        <v>-3693</v>
      </c>
      <c r="K80" s="7"/>
      <c r="L80" s="25">
        <f t="shared" si="3"/>
        <v>-1003.8674555876179</v>
      </c>
      <c r="M80" s="17">
        <f t="shared" si="1"/>
        <v>0.75247919648948647</v>
      </c>
      <c r="N80" s="17">
        <f t="shared" si="4"/>
        <v>-3688.055255605705</v>
      </c>
      <c r="O80" s="24">
        <f t="shared" si="2"/>
        <v>24.450497124911408</v>
      </c>
      <c r="P80" s="7"/>
      <c r="Q80" s="25">
        <f t="shared" si="5"/>
        <v>-962.9144820762499</v>
      </c>
      <c r="R80" s="24">
        <f t="shared" si="6"/>
        <v>-3716.306098485366</v>
      </c>
      <c r="S80" s="7"/>
      <c r="T80" s="25">
        <f t="shared" si="7"/>
        <v>0.24954645003281517</v>
      </c>
      <c r="U80" s="24">
        <f t="shared" si="8"/>
        <v>-0.96942477121033077</v>
      </c>
      <c r="V80" s="7"/>
      <c r="W80" s="25">
        <f t="shared" si="9"/>
        <v>0.25734584539290345</v>
      </c>
      <c r="X80" s="24">
        <f t="shared" si="10"/>
        <v>337.68318312911072</v>
      </c>
      <c r="Y80" s="7"/>
      <c r="Z80" s="25">
        <f t="shared" si="11"/>
        <v>629</v>
      </c>
      <c r="AA80" s="17">
        <f t="shared" si="15"/>
        <v>337.60799999999989</v>
      </c>
      <c r="AB80" s="24">
        <f t="shared" si="12"/>
        <v>5.8923711810730151</v>
      </c>
      <c r="AC80" s="17">
        <f t="shared" si="13"/>
        <v>7.518312911082603E-2</v>
      </c>
      <c r="AD80" s="17">
        <f t="shared" ca="1" si="14"/>
        <v>2.1247293259250455E-2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12943</v>
      </c>
      <c r="D81" s="17">
        <v>11363</v>
      </c>
      <c r="E81" s="17">
        <v>13581</v>
      </c>
      <c r="F81" s="17">
        <v>15131</v>
      </c>
      <c r="G81" s="24"/>
      <c r="H81" s="7"/>
      <c r="I81" s="25">
        <f t="shared" si="16"/>
        <v>-638</v>
      </c>
      <c r="J81" s="24">
        <f t="shared" si="16"/>
        <v>-3768</v>
      </c>
      <c r="K81" s="7"/>
      <c r="L81" s="25">
        <f t="shared" si="3"/>
        <v>-635.84970637135996</v>
      </c>
      <c r="M81" s="17">
        <f t="shared" si="1"/>
        <v>4.6237626893699622</v>
      </c>
      <c r="N81" s="17">
        <f t="shared" si="4"/>
        <v>-3766.3674687096959</v>
      </c>
      <c r="O81" s="24">
        <f t="shared" si="2"/>
        <v>2.6651584138219264</v>
      </c>
      <c r="P81" s="7"/>
      <c r="Q81" s="25">
        <f t="shared" si="5"/>
        <v>-597.9144820762499</v>
      </c>
      <c r="R81" s="24">
        <f t="shared" si="6"/>
        <v>-3791.306098485366</v>
      </c>
      <c r="S81" s="7"/>
      <c r="T81" s="25">
        <f t="shared" si="7"/>
        <v>0.15495398522163076</v>
      </c>
      <c r="U81" s="24">
        <f t="shared" si="8"/>
        <v>-0.98898905249232949</v>
      </c>
      <c r="V81" s="7"/>
      <c r="W81" s="25">
        <f t="shared" si="9"/>
        <v>0.16290756507393034</v>
      </c>
      <c r="X81" s="24">
        <f t="shared" si="10"/>
        <v>343.19632410660142</v>
      </c>
      <c r="Y81" s="7"/>
      <c r="Z81" s="25">
        <f t="shared" si="11"/>
        <v>619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1.7324106601506628E-2</v>
      </c>
      <c r="AD81" s="17">
        <f t="shared" ca="1" si="14"/>
        <v>3.6884160661657006E-2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13130</v>
      </c>
      <c r="D82" s="17">
        <v>11344</v>
      </c>
      <c r="E82" s="17">
        <v>13401</v>
      </c>
      <c r="F82" s="17">
        <v>15156</v>
      </c>
      <c r="G82" s="24"/>
      <c r="H82" s="7"/>
      <c r="I82" s="25">
        <f t="shared" si="16"/>
        <v>-271</v>
      </c>
      <c r="J82" s="24">
        <f t="shared" si="16"/>
        <v>-3812</v>
      </c>
      <c r="K82" s="7"/>
      <c r="L82" s="25">
        <f t="shared" si="3"/>
        <v>-265.23127205817298</v>
      </c>
      <c r="M82" s="17">
        <f t="shared" si="1"/>
        <v>33.27822206681585</v>
      </c>
      <c r="N82" s="17">
        <f t="shared" si="4"/>
        <v>-3808.6538039161355</v>
      </c>
      <c r="O82" s="24">
        <f t="shared" si="2"/>
        <v>11.197028231669915</v>
      </c>
      <c r="P82" s="7"/>
      <c r="Q82" s="25">
        <f t="shared" si="5"/>
        <v>-230.91448207624984</v>
      </c>
      <c r="R82" s="24">
        <f t="shared" si="6"/>
        <v>-3835.306098485366</v>
      </c>
      <c r="S82" s="7"/>
      <c r="T82" s="25">
        <f t="shared" si="7"/>
        <v>5.9843205534768601E-2</v>
      </c>
      <c r="U82" s="24">
        <f t="shared" si="8"/>
        <v>-1.0004667641777687</v>
      </c>
      <c r="V82" s="7"/>
      <c r="W82" s="25">
        <f t="shared" si="9"/>
        <v>6.7885960804496076E-2</v>
      </c>
      <c r="X82" s="24">
        <f t="shared" si="10"/>
        <v>348.66834942493051</v>
      </c>
      <c r="Y82" s="7"/>
      <c r="Z82" s="25">
        <f t="shared" si="11"/>
        <v>614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-3.6650575069415936E-2</v>
      </c>
      <c r="AD82" s="17">
        <f t="shared" ca="1" si="14"/>
        <v>4.2638791102945106E-2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11336</v>
      </c>
      <c r="E83" s="17">
        <v>13204</v>
      </c>
      <c r="F83" s="17">
        <v>15155</v>
      </c>
      <c r="G83" s="24"/>
      <c r="H83" s="7"/>
      <c r="I83" s="25">
        <f t="shared" si="16"/>
        <v>107</v>
      </c>
      <c r="J83" s="24">
        <f t="shared" si="16"/>
        <v>-3819</v>
      </c>
      <c r="K83" s="7"/>
      <c r="L83" s="25">
        <f t="shared" si="3"/>
        <v>112.94295703573633</v>
      </c>
      <c r="M83" s="17">
        <f t="shared" si="1"/>
        <v>35.318738328607914</v>
      </c>
      <c r="N83" s="17">
        <f t="shared" si="4"/>
        <v>-3815.1267881026133</v>
      </c>
      <c r="O83" s="24">
        <f t="shared" si="2"/>
        <v>15.00177040205774</v>
      </c>
      <c r="P83" s="7"/>
      <c r="Q83" s="25">
        <f t="shared" si="5"/>
        <v>147.08551792375016</v>
      </c>
      <c r="R83" s="24">
        <f t="shared" si="6"/>
        <v>-3842.306098485366</v>
      </c>
      <c r="S83" s="7"/>
      <c r="T83" s="25">
        <f t="shared" si="7"/>
        <v>-3.8118305968321019E-2</v>
      </c>
      <c r="U83" s="24">
        <f t="shared" si="8"/>
        <v>-1.0022927637640886</v>
      </c>
      <c r="V83" s="7"/>
      <c r="W83" s="25">
        <f t="shared" si="9"/>
        <v>-3.006403884699433E-2</v>
      </c>
      <c r="X83" s="24">
        <f t="shared" si="10"/>
        <v>354.26825059204248</v>
      </c>
      <c r="Y83" s="7"/>
      <c r="Z83" s="25">
        <f t="shared" si="11"/>
        <v>623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-4.3749407957420772E-2</v>
      </c>
      <c r="AD83" s="17">
        <f t="shared" ca="1" si="14"/>
        <v>4.817390085520401E-3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13505</v>
      </c>
      <c r="D84" s="17">
        <v>11353</v>
      </c>
      <c r="E84" s="17">
        <v>13020</v>
      </c>
      <c r="F84" s="17">
        <v>15140</v>
      </c>
      <c r="G84" s="24"/>
      <c r="H84" s="7"/>
      <c r="I84" s="25">
        <f t="shared" ref="I84:J115" si="17">C84-E84</f>
        <v>485</v>
      </c>
      <c r="J84" s="24">
        <f t="shared" si="17"/>
        <v>-3787</v>
      </c>
      <c r="K84" s="7"/>
      <c r="L84" s="25">
        <f t="shared" si="3"/>
        <v>492.65968038508697</v>
      </c>
      <c r="M84" s="17">
        <f t="shared" ref="M84:M147" si="18">(I84-L84)^2</f>
        <v>58.6707036016861</v>
      </c>
      <c r="N84" s="17">
        <f t="shared" si="4"/>
        <v>-3784.4498774616955</v>
      </c>
      <c r="O84" s="24">
        <f t="shared" ref="O84:O147" si="19">(J84-N84)^2</f>
        <v>6.5031249603688384</v>
      </c>
      <c r="P84" s="7"/>
      <c r="Q84" s="25">
        <f t="shared" si="5"/>
        <v>525.0855179237501</v>
      </c>
      <c r="R84" s="24">
        <f t="shared" si="6"/>
        <v>-3810.306098485366</v>
      </c>
      <c r="S84" s="7"/>
      <c r="T84" s="25">
        <f t="shared" si="7"/>
        <v>-0.13607981747141062</v>
      </c>
      <c r="U84" s="24">
        <f t="shared" si="8"/>
        <v>-0.9939453370837692</v>
      </c>
      <c r="V84" s="7"/>
      <c r="W84" s="25">
        <f t="shared" si="9"/>
        <v>-0.12809580304884968</v>
      </c>
      <c r="X84" s="24">
        <f>IF(MOD(ATAN2(U84,W84)*180/PI()-$J$9+360,360)&lt;355,MOD(ATAN2(U84,W84)*180/PI()-$J$9+360,360)+360,MOD(ATAN2(U84,W84)*180/PI()-$J$9+360,360))</f>
        <v>359.89374230155101</v>
      </c>
      <c r="Y84" s="7"/>
      <c r="Z84" s="25">
        <f t="shared" si="11"/>
        <v>628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-7.0257698448870087E-2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11314</v>
      </c>
      <c r="E85" s="17">
        <v>12970</v>
      </c>
      <c r="F85" s="17">
        <v>15086</v>
      </c>
      <c r="G85" s="24"/>
      <c r="H85" s="7"/>
      <c r="I85" s="25">
        <f t="shared" si="17"/>
        <v>490</v>
      </c>
      <c r="J85" s="24">
        <f t="shared" si="17"/>
        <v>-3772</v>
      </c>
      <c r="K85" s="7"/>
      <c r="L85" s="25">
        <f>$M$9*SIN(2*PI()/$M$10*(AA85+$M$11))+$M$12</f>
        <v>494.51303471738657</v>
      </c>
      <c r="M85" s="17">
        <f t="shared" si="18"/>
        <v>20.367482360336517</v>
      </c>
      <c r="N85" s="17">
        <f>$O$9*COS(2*PI()/$O$10*(AA85+$O$11))+$O$12</f>
        <v>-3770.3032190936556</v>
      </c>
      <c r="O85" s="24">
        <f t="shared" si="19"/>
        <v>2.8790654441350227</v>
      </c>
      <c r="P85" s="7"/>
      <c r="Q85" s="25">
        <f t="shared" ref="Q85:Q148" si="20">I85-$J$4</f>
        <v>530.0855179237501</v>
      </c>
      <c r="R85" s="24">
        <f t="shared" ref="R85:R148" si="21">J85-$J$3</f>
        <v>-3795.306098485366</v>
      </c>
      <c r="S85" s="7"/>
      <c r="T85" s="25">
        <f t="shared" ref="T85:T148" si="22">Q85/$J$7</f>
        <v>-0.13737560466060494</v>
      </c>
      <c r="U85" s="24">
        <f t="shared" ref="U85:U148" si="23">R85/$J$6</f>
        <v>-0.99003248082736939</v>
      </c>
      <c r="V85" s="7"/>
      <c r="W85" s="25">
        <f t="shared" ref="W85:W148" si="24">(T85-U85*SIN(-$J$11*PI()/180))/(COS(-$J$11*PI()/180))</f>
        <v>-0.12942307999172536</v>
      </c>
      <c r="X85" s="24">
        <f>IF(MOD(ATAN2(U85,W85)*180/PI()-$J$9+360,360)&lt;355,MOD(ATAN2(U85,W85)*180/PI()-$J$9+360,360)+360,MOD(ATAN2(U85,W85)*180/PI()-$J$9+360,360))</f>
        <v>359.99798264234869</v>
      </c>
      <c r="Y85" s="7"/>
      <c r="Z85" s="25">
        <f>I165-J159</f>
        <v>0</v>
      </c>
      <c r="AA85" s="17">
        <f t="shared" si="15"/>
        <v>359.96399999999988</v>
      </c>
      <c r="AB85" s="24">
        <f t="shared" ref="AB85:AB148" si="25">AA85*PI()/180</f>
        <v>6.2825569886488664</v>
      </c>
      <c r="AC85" s="17">
        <f t="shared" ref="AC85:AC148" si="26">X85-AA85</f>
        <v>3.3982642348803438E-2</v>
      </c>
    </row>
    <row r="86" spans="1:31" s="17" customFormat="1" x14ac:dyDescent="0.25">
      <c r="A86" s="17">
        <v>1</v>
      </c>
      <c r="B86" s="17">
        <v>-626</v>
      </c>
      <c r="C86" s="17">
        <v>13266</v>
      </c>
      <c r="D86" s="17">
        <v>11294</v>
      </c>
      <c r="E86" s="17">
        <v>13158</v>
      </c>
      <c r="F86" s="17">
        <v>15099</v>
      </c>
      <c r="G86" s="24"/>
      <c r="H86" s="7"/>
      <c r="I86" s="25">
        <f t="shared" si="17"/>
        <v>108</v>
      </c>
      <c r="J86" s="24">
        <f t="shared" si="17"/>
        <v>-3805</v>
      </c>
      <c r="K86" s="7"/>
      <c r="L86" s="25">
        <f t="shared" ref="L86:L149" si="27">$M$9*SIN(2*PI()/$M$10*(AA86+$M$11))+$M$12</f>
        <v>117.20100092887327</v>
      </c>
      <c r="M86" s="17">
        <f t="shared" si="18"/>
        <v>84.658418093126784</v>
      </c>
      <c r="N86" s="17">
        <f t="shared" ref="N86:N149" si="28">$O$9*COS(2*PI()/$O$10*(AA86+$O$11))+$O$12</f>
        <v>-3801.2593637544792</v>
      </c>
      <c r="O86" s="24">
        <f t="shared" si="19"/>
        <v>13.992359521304083</v>
      </c>
      <c r="P86" s="7"/>
      <c r="Q86" s="25">
        <f t="shared" si="20"/>
        <v>148.08551792375016</v>
      </c>
      <c r="R86" s="24">
        <f t="shared" si="21"/>
        <v>-3828.306098485366</v>
      </c>
      <c r="S86" s="7"/>
      <c r="T86" s="25">
        <f t="shared" si="22"/>
        <v>-3.8377463406159884E-2</v>
      </c>
      <c r="U86" s="24">
        <f t="shared" si="23"/>
        <v>-0.99864076459144879</v>
      </c>
      <c r="V86" s="7"/>
      <c r="W86" s="25">
        <f t="shared" si="24"/>
        <v>-3.0352556031826253E-2</v>
      </c>
      <c r="X86" s="24">
        <f t="shared" ref="X86:X148" si="29">MOD(ATAN2(U86,W86)*180/PI()-$J$9+360,360)</f>
        <v>354.29106798212797</v>
      </c>
      <c r="Y86" s="7"/>
      <c r="Z86" s="25">
        <f t="shared" ref="Z86:Z149" si="30">B86</f>
        <v>-626</v>
      </c>
      <c r="AA86" s="17">
        <f t="shared" ref="AA86:AA149" si="31">360/40000*Z86+AA85</f>
        <v>354.32999999999987</v>
      </c>
      <c r="AB86" s="24">
        <f t="shared" si="25"/>
        <v>6.1842251385915059</v>
      </c>
      <c r="AC86" s="17">
        <f t="shared" si="26"/>
        <v>-3.8932017871900371E-2</v>
      </c>
    </row>
    <row r="87" spans="1:31" s="17" customFormat="1" x14ac:dyDescent="0.25">
      <c r="A87" s="17">
        <v>2</v>
      </c>
      <c r="B87" s="17">
        <v>-613</v>
      </c>
      <c r="C87" s="17">
        <v>13086</v>
      </c>
      <c r="D87" s="17">
        <v>11304</v>
      </c>
      <c r="E87" s="17">
        <v>13346</v>
      </c>
      <c r="F87" s="17">
        <v>15102</v>
      </c>
      <c r="G87" s="24"/>
      <c r="H87" s="7"/>
      <c r="I87" s="25">
        <f t="shared" si="17"/>
        <v>-260</v>
      </c>
      <c r="J87" s="24">
        <f t="shared" si="17"/>
        <v>-3798</v>
      </c>
      <c r="K87" s="7"/>
      <c r="L87" s="25">
        <f t="shared" si="27"/>
        <v>-253.77421690614793</v>
      </c>
      <c r="M87" s="17">
        <f t="shared" si="18"/>
        <v>38.760375131694282</v>
      </c>
      <c r="N87" s="17">
        <f t="shared" si="28"/>
        <v>-3795.7240572727501</v>
      </c>
      <c r="O87" s="24">
        <f t="shared" si="19"/>
        <v>5.1799152977217693</v>
      </c>
      <c r="P87" s="7"/>
      <c r="Q87" s="25">
        <f t="shared" si="20"/>
        <v>-219.91448207624984</v>
      </c>
      <c r="R87" s="24">
        <f t="shared" si="21"/>
        <v>-3821.306098485366</v>
      </c>
      <c r="S87" s="7"/>
      <c r="T87" s="25">
        <f t="shared" si="22"/>
        <v>5.6992473718541124E-2</v>
      </c>
      <c r="U87" s="24">
        <f t="shared" si="23"/>
        <v>-0.996814765005129</v>
      </c>
      <c r="V87" s="7"/>
      <c r="W87" s="25">
        <f t="shared" si="24"/>
        <v>6.5005785541885935E-2</v>
      </c>
      <c r="X87" s="24">
        <f t="shared" si="29"/>
        <v>348.8189882160334</v>
      </c>
      <c r="Y87" s="7"/>
      <c r="Z87" s="25">
        <f t="shared" si="30"/>
        <v>-613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5.9882160335291701E-3</v>
      </c>
    </row>
    <row r="88" spans="1:31" s="17" customFormat="1" x14ac:dyDescent="0.25">
      <c r="A88" s="17">
        <v>3</v>
      </c>
      <c r="B88" s="17">
        <v>-615</v>
      </c>
      <c r="C88" s="17">
        <v>12901</v>
      </c>
      <c r="D88" s="17">
        <v>11320</v>
      </c>
      <c r="E88" s="17">
        <v>13528</v>
      </c>
      <c r="F88" s="17">
        <v>15077</v>
      </c>
      <c r="G88" s="24"/>
      <c r="H88" s="7"/>
      <c r="I88" s="25">
        <f t="shared" si="17"/>
        <v>-627</v>
      </c>
      <c r="J88" s="24">
        <f t="shared" si="17"/>
        <v>-3757</v>
      </c>
      <c r="K88" s="7"/>
      <c r="L88" s="25">
        <f t="shared" si="27"/>
        <v>-623.96497842006875</v>
      </c>
      <c r="M88" s="17">
        <f t="shared" si="18"/>
        <v>9.2113559906484035</v>
      </c>
      <c r="N88" s="17">
        <f t="shared" si="28"/>
        <v>-3754.5749559934338</v>
      </c>
      <c r="O88" s="24">
        <f t="shared" si="19"/>
        <v>5.8808384337824915</v>
      </c>
      <c r="P88" s="7"/>
      <c r="Q88" s="25">
        <f t="shared" si="20"/>
        <v>-586.9144820762499</v>
      </c>
      <c r="R88" s="24">
        <f t="shared" si="21"/>
        <v>-3780.306098485366</v>
      </c>
      <c r="S88" s="7"/>
      <c r="T88" s="25">
        <f t="shared" si="22"/>
        <v>0.15210325340540329</v>
      </c>
      <c r="U88" s="24">
        <f t="shared" si="23"/>
        <v>-0.98611962457096969</v>
      </c>
      <c r="V88" s="7"/>
      <c r="W88" s="25">
        <f t="shared" si="24"/>
        <v>0.16003367939211749</v>
      </c>
      <c r="X88" s="24">
        <f t="shared" si="29"/>
        <v>343.33220826726301</v>
      </c>
      <c r="Y88" s="7"/>
      <c r="Z88" s="25">
        <f t="shared" si="30"/>
        <v>-615</v>
      </c>
      <c r="AA88" s="17">
        <f t="shared" si="31"/>
        <v>343.27799999999985</v>
      </c>
      <c r="AB88" s="24">
        <f t="shared" si="25"/>
        <v>5.9913313496610918</v>
      </c>
      <c r="AC88" s="17">
        <f t="shared" si="26"/>
        <v>5.4208267263163634E-2</v>
      </c>
    </row>
    <row r="89" spans="1:31" s="17" customFormat="1" x14ac:dyDescent="0.25">
      <c r="A89" s="17">
        <v>4</v>
      </c>
      <c r="B89" s="17">
        <v>-621</v>
      </c>
      <c r="C89" s="17">
        <v>12722</v>
      </c>
      <c r="D89" s="17">
        <v>11361</v>
      </c>
      <c r="E89" s="17">
        <v>13714</v>
      </c>
      <c r="F89" s="17">
        <v>15039</v>
      </c>
      <c r="G89" s="24"/>
      <c r="H89" s="7"/>
      <c r="I89" s="25">
        <f t="shared" si="17"/>
        <v>-992</v>
      </c>
      <c r="J89" s="24">
        <f t="shared" si="17"/>
        <v>-3678</v>
      </c>
      <c r="K89" s="7"/>
      <c r="L89" s="25">
        <f t="shared" si="27"/>
        <v>-992.22652191741759</v>
      </c>
      <c r="M89" s="17">
        <f t="shared" si="18"/>
        <v>5.1312179070539393E-2</v>
      </c>
      <c r="N89" s="17">
        <f t="shared" si="28"/>
        <v>-3677.2389311776183</v>
      </c>
      <c r="O89" s="24">
        <f t="shared" si="19"/>
        <v>0.57922575240151419</v>
      </c>
      <c r="P89" s="7"/>
      <c r="Q89" s="25">
        <f t="shared" si="20"/>
        <v>-951.9144820762499</v>
      </c>
      <c r="R89" s="24">
        <f t="shared" si="21"/>
        <v>-3701.306098485366</v>
      </c>
      <c r="S89" s="7"/>
      <c r="T89" s="25">
        <f t="shared" si="22"/>
        <v>0.2466957182165877</v>
      </c>
      <c r="U89" s="24">
        <f t="shared" si="23"/>
        <v>-0.96551191495393107</v>
      </c>
      <c r="V89" s="7"/>
      <c r="W89" s="25">
        <f t="shared" si="24"/>
        <v>0.25446357360336092</v>
      </c>
      <c r="X89" s="24">
        <f t="shared" si="29"/>
        <v>337.78543042236993</v>
      </c>
      <c r="Y89" s="7"/>
      <c r="Z89" s="25">
        <f t="shared" si="30"/>
        <v>-621</v>
      </c>
      <c r="AA89" s="17">
        <f t="shared" si="31"/>
        <v>337.68899999999985</v>
      </c>
      <c r="AB89" s="24">
        <f t="shared" si="25"/>
        <v>5.8937848977671292</v>
      </c>
      <c r="AC89" s="17">
        <f t="shared" si="26"/>
        <v>9.6430422370076485E-2</v>
      </c>
    </row>
    <row r="90" spans="1:31" s="17" customFormat="1" x14ac:dyDescent="0.25">
      <c r="A90" s="17">
        <v>5</v>
      </c>
      <c r="B90" s="17">
        <v>-642</v>
      </c>
      <c r="C90" s="17">
        <v>12522</v>
      </c>
      <c r="D90" s="17">
        <v>11411</v>
      </c>
      <c r="E90" s="17">
        <v>13885</v>
      </c>
      <c r="F90" s="17">
        <v>14967</v>
      </c>
      <c r="G90" s="24"/>
      <c r="H90" s="7"/>
      <c r="I90" s="25">
        <f t="shared" si="17"/>
        <v>-1363</v>
      </c>
      <c r="J90" s="24">
        <f t="shared" si="17"/>
        <v>-3556</v>
      </c>
      <c r="K90" s="7"/>
      <c r="L90" s="25">
        <f t="shared" si="27"/>
        <v>-1363.3748780471321</v>
      </c>
      <c r="M90" s="17">
        <f t="shared" si="18"/>
        <v>0.14053355022160882</v>
      </c>
      <c r="N90" s="17">
        <f t="shared" si="28"/>
        <v>-3560.2678585112058</v>
      </c>
      <c r="O90" s="24">
        <f t="shared" si="19"/>
        <v>18.214616271671439</v>
      </c>
      <c r="P90" s="7"/>
      <c r="Q90" s="25">
        <f t="shared" si="20"/>
        <v>-1322.9144820762499</v>
      </c>
      <c r="R90" s="24">
        <f t="shared" si="21"/>
        <v>-3579.306098485366</v>
      </c>
      <c r="S90" s="7"/>
      <c r="T90" s="25">
        <f t="shared" si="22"/>
        <v>0.34284312765480529</v>
      </c>
      <c r="U90" s="24">
        <f t="shared" si="23"/>
        <v>-0.93368735073521325</v>
      </c>
      <c r="V90" s="7"/>
      <c r="W90" s="25">
        <f t="shared" si="24"/>
        <v>0.35035831200317646</v>
      </c>
      <c r="X90" s="24">
        <f t="shared" si="29"/>
        <v>331.98198451123847</v>
      </c>
      <c r="Y90" s="7"/>
      <c r="Z90" s="25">
        <f t="shared" si="30"/>
        <v>-642</v>
      </c>
      <c r="AA90" s="17">
        <f t="shared" si="31"/>
        <v>331.91099999999983</v>
      </c>
      <c r="AB90" s="24">
        <f t="shared" si="25"/>
        <v>5.7929397735868964</v>
      </c>
      <c r="AC90" s="17">
        <f t="shared" si="26"/>
        <v>7.0984511238634695E-2</v>
      </c>
    </row>
    <row r="91" spans="1:31" s="17" customFormat="1" x14ac:dyDescent="0.25">
      <c r="A91" s="17">
        <v>6</v>
      </c>
      <c r="B91" s="17">
        <v>-633</v>
      </c>
      <c r="C91" s="17">
        <v>12349</v>
      </c>
      <c r="D91" s="17">
        <v>11481</v>
      </c>
      <c r="E91" s="17">
        <v>14060</v>
      </c>
      <c r="F91" s="17">
        <v>14887</v>
      </c>
      <c r="G91" s="24"/>
      <c r="H91" s="7"/>
      <c r="I91" s="25">
        <f t="shared" si="17"/>
        <v>-1711</v>
      </c>
      <c r="J91" s="24">
        <f t="shared" si="17"/>
        <v>-3406</v>
      </c>
      <c r="K91" s="7"/>
      <c r="L91" s="25">
        <f t="shared" si="27"/>
        <v>-1716.1604487170116</v>
      </c>
      <c r="M91" s="17">
        <f t="shared" si="18"/>
        <v>26.630230960906715</v>
      </c>
      <c r="N91" s="17">
        <f t="shared" si="28"/>
        <v>-3409.2374076995793</v>
      </c>
      <c r="O91" s="24">
        <f t="shared" si="19"/>
        <v>10.480808613295384</v>
      </c>
      <c r="P91" s="7"/>
      <c r="Q91" s="25">
        <f t="shared" si="20"/>
        <v>-1670.9144820762499</v>
      </c>
      <c r="R91" s="24">
        <f t="shared" si="21"/>
        <v>-3429.306098485366</v>
      </c>
      <c r="S91" s="7"/>
      <c r="T91" s="25">
        <f t="shared" si="22"/>
        <v>0.43302991602272906</v>
      </c>
      <c r="U91" s="24">
        <f t="shared" si="23"/>
        <v>-0.89455878817121581</v>
      </c>
      <c r="V91" s="7"/>
      <c r="W91" s="25">
        <f t="shared" si="24"/>
        <v>0.44023353406999399</v>
      </c>
      <c r="X91" s="24">
        <f t="shared" si="29"/>
        <v>326.34727394734819</v>
      </c>
      <c r="Y91" s="7"/>
      <c r="Z91" s="25">
        <f t="shared" si="30"/>
        <v>-633</v>
      </c>
      <c r="AA91" s="17">
        <f t="shared" si="31"/>
        <v>326.21399999999983</v>
      </c>
      <c r="AB91" s="24">
        <f t="shared" si="25"/>
        <v>5.6935083661007786</v>
      </c>
      <c r="AC91" s="17">
        <f t="shared" si="26"/>
        <v>0.13327394734835707</v>
      </c>
    </row>
    <row r="92" spans="1:31" s="17" customFormat="1" x14ac:dyDescent="0.25">
      <c r="A92" s="17">
        <v>7</v>
      </c>
      <c r="B92" s="17">
        <v>-629</v>
      </c>
      <c r="C92" s="17">
        <v>12189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17"/>
        <v>-2048</v>
      </c>
      <c r="J92" s="24">
        <f t="shared" si="17"/>
        <v>-3225</v>
      </c>
      <c r="K92" s="7"/>
      <c r="L92" s="25">
        <f t="shared" si="27"/>
        <v>-2050.308422378062</v>
      </c>
      <c r="M92" s="17">
        <f t="shared" si="18"/>
        <v>5.3288138755374428</v>
      </c>
      <c r="N92" s="17">
        <f t="shared" si="28"/>
        <v>-3225.5309698242413</v>
      </c>
      <c r="O92" s="24">
        <f t="shared" si="19"/>
        <v>0.28192895425484821</v>
      </c>
      <c r="P92" s="7"/>
      <c r="Q92" s="25">
        <f t="shared" si="20"/>
        <v>-2007.9144820762499</v>
      </c>
      <c r="R92" s="24">
        <f t="shared" si="21"/>
        <v>-3248.306098485366</v>
      </c>
      <c r="S92" s="7"/>
      <c r="T92" s="25">
        <f t="shared" si="22"/>
        <v>0.52036597257442541</v>
      </c>
      <c r="U92" s="24">
        <f t="shared" si="23"/>
        <v>-0.84734365601065897</v>
      </c>
      <c r="V92" s="7"/>
      <c r="W92" s="25">
        <f t="shared" si="24"/>
        <v>0.52719293991634997</v>
      </c>
      <c r="X92" s="24">
        <f t="shared" si="29"/>
        <v>320.66147334534332</v>
      </c>
      <c r="Y92" s="7"/>
      <c r="Z92" s="25">
        <f t="shared" si="30"/>
        <v>-629</v>
      </c>
      <c r="AA92" s="17">
        <f t="shared" si="31"/>
        <v>320.55299999999983</v>
      </c>
      <c r="AB92" s="24">
        <f t="shared" si="25"/>
        <v>5.5947052771453798</v>
      </c>
      <c r="AC92" s="17">
        <f t="shared" si="26"/>
        <v>0.10847334534349784</v>
      </c>
    </row>
    <row r="93" spans="1:31" s="17" customFormat="1" x14ac:dyDescent="0.25">
      <c r="A93" s="17">
        <v>8</v>
      </c>
      <c r="B93" s="17">
        <v>-632</v>
      </c>
      <c r="C93" s="17">
        <v>12031</v>
      </c>
      <c r="D93" s="17">
        <v>11697</v>
      </c>
      <c r="E93" s="17">
        <v>14400</v>
      </c>
      <c r="F93" s="17">
        <v>14700</v>
      </c>
      <c r="G93" s="24"/>
      <c r="H93" s="7"/>
      <c r="I93" s="25">
        <f t="shared" si="17"/>
        <v>-2369</v>
      </c>
      <c r="J93" s="24">
        <f t="shared" si="17"/>
        <v>-3003</v>
      </c>
      <c r="K93" s="7"/>
      <c r="L93" s="25">
        <f t="shared" si="27"/>
        <v>-2366.2786784011887</v>
      </c>
      <c r="M93" s="17">
        <f t="shared" si="18"/>
        <v>7.4055912441568932</v>
      </c>
      <c r="N93" s="17">
        <f t="shared" si="28"/>
        <v>-3008.9975365854357</v>
      </c>
      <c r="O93" s="24">
        <f t="shared" si="19"/>
        <v>35.970445093639505</v>
      </c>
      <c r="P93" s="7"/>
      <c r="Q93" s="25">
        <f t="shared" si="20"/>
        <v>-2328.9144820762499</v>
      </c>
      <c r="R93" s="24">
        <f t="shared" si="21"/>
        <v>-3026.306098485366</v>
      </c>
      <c r="S93" s="7"/>
      <c r="T93" s="25">
        <f t="shared" si="22"/>
        <v>0.60355551012069986</v>
      </c>
      <c r="U93" s="24">
        <f t="shared" si="23"/>
        <v>-0.78943338341594294</v>
      </c>
      <c r="V93" s="7"/>
      <c r="W93" s="25">
        <f t="shared" si="24"/>
        <v>0.60991973523403087</v>
      </c>
      <c r="X93" s="24">
        <f t="shared" si="29"/>
        <v>314.86033000976499</v>
      </c>
      <c r="Y93" s="7"/>
      <c r="Z93" s="25">
        <f t="shared" si="30"/>
        <v>-632</v>
      </c>
      <c r="AA93" s="17">
        <f t="shared" si="31"/>
        <v>314.86499999999984</v>
      </c>
      <c r="AB93" s="24">
        <f t="shared" si="25"/>
        <v>5.4954309492919426</v>
      </c>
      <c r="AC93" s="17">
        <f t="shared" si="26"/>
        <v>-4.6699902348450451E-3</v>
      </c>
    </row>
    <row r="94" spans="1:31" s="17" customFormat="1" x14ac:dyDescent="0.25">
      <c r="A94" s="17">
        <v>9</v>
      </c>
      <c r="B94" s="17">
        <v>-634</v>
      </c>
      <c r="C94" s="17">
        <v>11878</v>
      </c>
      <c r="D94" s="17">
        <v>11809</v>
      </c>
      <c r="E94" s="17">
        <v>14534</v>
      </c>
      <c r="F94" s="17">
        <v>14568</v>
      </c>
      <c r="G94" s="24"/>
      <c r="H94" s="7"/>
      <c r="I94" s="25">
        <f t="shared" si="17"/>
        <v>-2656</v>
      </c>
      <c r="J94" s="24">
        <f t="shared" si="17"/>
        <v>-2759</v>
      </c>
      <c r="K94" s="7"/>
      <c r="L94" s="25">
        <f t="shared" si="27"/>
        <v>-2660.2091461304121</v>
      </c>
      <c r="M94" s="17">
        <f t="shared" si="18"/>
        <v>17.716911147163465</v>
      </c>
      <c r="N94" s="17">
        <f t="shared" si="28"/>
        <v>-2761.743978250709</v>
      </c>
      <c r="O94" s="24">
        <f t="shared" si="19"/>
        <v>7.5294166403640554</v>
      </c>
      <c r="P94" s="7"/>
      <c r="Q94" s="25">
        <f t="shared" si="20"/>
        <v>-2615.9144820762499</v>
      </c>
      <c r="R94" s="24">
        <f t="shared" si="21"/>
        <v>-2782.306098485366</v>
      </c>
      <c r="S94" s="7"/>
      <c r="T94" s="25">
        <f t="shared" si="22"/>
        <v>0.67793369478045318</v>
      </c>
      <c r="U94" s="24">
        <f t="shared" si="23"/>
        <v>-0.72578425497850718</v>
      </c>
      <c r="V94" s="7"/>
      <c r="W94" s="25">
        <f t="shared" si="24"/>
        <v>0.6837887694947522</v>
      </c>
      <c r="X94" s="24">
        <f t="shared" si="29"/>
        <v>309.2566750076229</v>
      </c>
      <c r="Y94" s="7"/>
      <c r="Z94" s="25">
        <f t="shared" si="30"/>
        <v>-634</v>
      </c>
      <c r="AA94" s="17">
        <f t="shared" si="31"/>
        <v>309.15899999999982</v>
      </c>
      <c r="AB94" s="24">
        <f t="shared" si="25"/>
        <v>5.395842462173146</v>
      </c>
      <c r="AC94" s="17">
        <f t="shared" si="26"/>
        <v>9.7675007623081456E-2</v>
      </c>
    </row>
    <row r="95" spans="1:31" s="17" customFormat="1" x14ac:dyDescent="0.25">
      <c r="A95" s="17">
        <v>10</v>
      </c>
      <c r="B95" s="17">
        <v>-609</v>
      </c>
      <c r="C95" s="17">
        <v>11753</v>
      </c>
      <c r="D95" s="17">
        <v>11951</v>
      </c>
      <c r="E95" s="17">
        <v>14669</v>
      </c>
      <c r="F95" s="17">
        <v>14441</v>
      </c>
      <c r="G95" s="24"/>
      <c r="H95" s="7"/>
      <c r="I95" s="25">
        <f t="shared" si="17"/>
        <v>-2916</v>
      </c>
      <c r="J95" s="24">
        <f t="shared" si="17"/>
        <v>-2490</v>
      </c>
      <c r="K95" s="7"/>
      <c r="L95" s="25">
        <f t="shared" si="27"/>
        <v>-2918.111747678046</v>
      </c>
      <c r="M95" s="17">
        <f t="shared" si="18"/>
        <v>4.4594782557324963</v>
      </c>
      <c r="N95" s="17">
        <f t="shared" si="28"/>
        <v>-2498.18821877151</v>
      </c>
      <c r="O95" s="24">
        <f t="shared" si="19"/>
        <v>67.046926650109341</v>
      </c>
      <c r="P95" s="7"/>
      <c r="Q95" s="25">
        <f t="shared" si="20"/>
        <v>-2875.9144820762499</v>
      </c>
      <c r="R95" s="24">
        <f t="shared" si="21"/>
        <v>-2513.306098485366</v>
      </c>
      <c r="S95" s="7"/>
      <c r="T95" s="25">
        <f t="shared" si="22"/>
        <v>0.74531462861855713</v>
      </c>
      <c r="U95" s="24">
        <f t="shared" si="23"/>
        <v>-0.65561369944707193</v>
      </c>
      <c r="V95" s="7"/>
      <c r="W95" s="25">
        <f t="shared" si="24"/>
        <v>0.75060791377216141</v>
      </c>
      <c r="X95" s="24">
        <f t="shared" si="29"/>
        <v>303.685544363585</v>
      </c>
      <c r="Y95" s="7"/>
      <c r="Z95" s="25">
        <f t="shared" si="30"/>
        <v>-609</v>
      </c>
      <c r="AA95" s="17">
        <f t="shared" si="31"/>
        <v>303.67799999999983</v>
      </c>
      <c r="AB95" s="24">
        <f t="shared" si="25"/>
        <v>5.3001809658713368</v>
      </c>
      <c r="AC95" s="17">
        <f t="shared" si="26"/>
        <v>7.5443635851684121E-3</v>
      </c>
    </row>
    <row r="96" spans="1:31" s="17" customFormat="1" x14ac:dyDescent="0.25">
      <c r="A96" s="17">
        <v>11</v>
      </c>
      <c r="B96" s="17">
        <v>-611</v>
      </c>
      <c r="C96" s="17">
        <v>11627</v>
      </c>
      <c r="D96" s="17">
        <v>12085</v>
      </c>
      <c r="E96" s="17">
        <v>14776</v>
      </c>
      <c r="F96" s="17">
        <v>14290</v>
      </c>
      <c r="G96" s="24"/>
      <c r="H96" s="7"/>
      <c r="I96" s="25">
        <f t="shared" si="17"/>
        <v>-3149</v>
      </c>
      <c r="J96" s="24">
        <f t="shared" si="17"/>
        <v>-2205</v>
      </c>
      <c r="K96" s="7"/>
      <c r="L96" s="25">
        <f t="shared" si="27"/>
        <v>-3150.387871877389</v>
      </c>
      <c r="M96" s="17">
        <f t="shared" si="18"/>
        <v>1.9261883480472359</v>
      </c>
      <c r="N96" s="17">
        <f t="shared" si="28"/>
        <v>-2210.5710740999771</v>
      </c>
      <c r="O96" s="24">
        <f t="shared" si="19"/>
        <v>31.036866627435295</v>
      </c>
      <c r="P96" s="7"/>
      <c r="Q96" s="25">
        <f t="shared" si="20"/>
        <v>-3108.9144820762499</v>
      </c>
      <c r="R96" s="24">
        <f t="shared" si="21"/>
        <v>-2228.306098485366</v>
      </c>
      <c r="S96" s="7"/>
      <c r="T96" s="25">
        <f t="shared" si="22"/>
        <v>0.80569831163501182</v>
      </c>
      <c r="U96" s="24">
        <f t="shared" si="23"/>
        <v>-0.58126943057547686</v>
      </c>
      <c r="V96" s="7"/>
      <c r="W96" s="25">
        <f t="shared" si="24"/>
        <v>0.81039603680865036</v>
      </c>
      <c r="X96" s="24">
        <f t="shared" si="29"/>
        <v>298.20074702834938</v>
      </c>
      <c r="Y96" s="7"/>
      <c r="Z96" s="25">
        <f t="shared" si="30"/>
        <v>-611</v>
      </c>
      <c r="AA96" s="17">
        <f t="shared" si="31"/>
        <v>298.1789999999998</v>
      </c>
      <c r="AB96" s="24">
        <f t="shared" si="25"/>
        <v>5.204205310304169</v>
      </c>
      <c r="AC96" s="17">
        <f t="shared" si="26"/>
        <v>2.1747028349579978E-2</v>
      </c>
    </row>
    <row r="97" spans="1:29" s="17" customFormat="1" x14ac:dyDescent="0.25">
      <c r="A97" s="17">
        <v>12</v>
      </c>
      <c r="B97" s="17">
        <v>-631</v>
      </c>
      <c r="C97" s="17">
        <v>11530</v>
      </c>
      <c r="D97" s="17">
        <v>12250</v>
      </c>
      <c r="E97" s="17">
        <v>14891</v>
      </c>
      <c r="F97" s="17">
        <v>14141</v>
      </c>
      <c r="G97" s="24"/>
      <c r="H97" s="7"/>
      <c r="I97" s="25">
        <f t="shared" si="17"/>
        <v>-3361</v>
      </c>
      <c r="J97" s="24">
        <f t="shared" si="17"/>
        <v>-1891</v>
      </c>
      <c r="K97" s="7"/>
      <c r="L97" s="25">
        <f t="shared" si="27"/>
        <v>-3360.1684202055662</v>
      </c>
      <c r="M97" s="17">
        <f t="shared" si="18"/>
        <v>0.69152495451050222</v>
      </c>
      <c r="N97" s="17">
        <f t="shared" si="28"/>
        <v>-1891.9629825430513</v>
      </c>
      <c r="O97" s="24">
        <f t="shared" si="19"/>
        <v>0.92733537822162437</v>
      </c>
      <c r="P97" s="7"/>
      <c r="Q97" s="25">
        <f t="shared" si="20"/>
        <v>-3320.9144820762499</v>
      </c>
      <c r="R97" s="24">
        <f t="shared" si="21"/>
        <v>-1914.306098485366</v>
      </c>
      <c r="S97" s="7"/>
      <c r="T97" s="25">
        <f t="shared" si="22"/>
        <v>0.86063968845685046</v>
      </c>
      <c r="U97" s="24">
        <f t="shared" si="23"/>
        <v>-0.49936030627484235</v>
      </c>
      <c r="V97" s="7"/>
      <c r="W97" s="25">
        <f t="shared" si="24"/>
        <v>0.86468087860076437</v>
      </c>
      <c r="X97" s="24">
        <f t="shared" si="29"/>
        <v>292.5569500746542</v>
      </c>
      <c r="Y97" s="7"/>
      <c r="Z97" s="25">
        <f t="shared" si="30"/>
        <v>-631</v>
      </c>
      <c r="AA97" s="17">
        <f t="shared" si="31"/>
        <v>292.49999999999983</v>
      </c>
      <c r="AB97" s="24">
        <f t="shared" si="25"/>
        <v>5.1050880620834107</v>
      </c>
      <c r="AC97" s="17">
        <f t="shared" si="26"/>
        <v>5.6950074654366745E-2</v>
      </c>
    </row>
    <row r="98" spans="1:29" s="17" customFormat="1" x14ac:dyDescent="0.25">
      <c r="A98" s="17">
        <v>13</v>
      </c>
      <c r="B98" s="17">
        <v>-631</v>
      </c>
      <c r="C98" s="17">
        <v>11452</v>
      </c>
      <c r="D98" s="17">
        <v>12433</v>
      </c>
      <c r="E98" s="17">
        <v>14991</v>
      </c>
      <c r="F98" s="17">
        <v>13981</v>
      </c>
      <c r="G98" s="24"/>
      <c r="H98" s="7"/>
      <c r="I98" s="25">
        <f t="shared" si="17"/>
        <v>-3539</v>
      </c>
      <c r="J98" s="24">
        <f t="shared" si="17"/>
        <v>-1548</v>
      </c>
      <c r="K98" s="7"/>
      <c r="L98" s="25">
        <f t="shared" si="27"/>
        <v>-3537.3285882476412</v>
      </c>
      <c r="M98" s="17">
        <f t="shared" si="18"/>
        <v>2.7936172459232336</v>
      </c>
      <c r="N98" s="17">
        <f t="shared" si="28"/>
        <v>-1554.5304871177364</v>
      </c>
      <c r="O98" s="24">
        <f t="shared" si="19"/>
        <v>42.647261994920505</v>
      </c>
      <c r="P98" s="7"/>
      <c r="Q98" s="25">
        <f t="shared" si="20"/>
        <v>-3498.9144820762499</v>
      </c>
      <c r="R98" s="24">
        <f t="shared" si="21"/>
        <v>-1571.306098485366</v>
      </c>
      <c r="S98" s="7"/>
      <c r="T98" s="25">
        <f t="shared" si="22"/>
        <v>0.90676971239216775</v>
      </c>
      <c r="U98" s="24">
        <f t="shared" si="23"/>
        <v>-0.40988632654516838</v>
      </c>
      <c r="V98" s="7"/>
      <c r="W98" s="25">
        <f t="shared" si="24"/>
        <v>0.91009328364739184</v>
      </c>
      <c r="X98" s="24">
        <f t="shared" si="29"/>
        <v>286.79593442077919</v>
      </c>
      <c r="Y98" s="7"/>
      <c r="Z98" s="25">
        <f t="shared" si="30"/>
        <v>-631</v>
      </c>
      <c r="AA98" s="17">
        <f t="shared" si="31"/>
        <v>286.82099999999986</v>
      </c>
      <c r="AB98" s="24">
        <f t="shared" si="25"/>
        <v>5.0059708138626533</v>
      </c>
      <c r="AC98" s="17">
        <f t="shared" si="26"/>
        <v>-2.5065579220665768E-2</v>
      </c>
    </row>
    <row r="99" spans="1:29" s="17" customFormat="1" x14ac:dyDescent="0.25">
      <c r="A99" s="17">
        <v>14</v>
      </c>
      <c r="B99" s="17">
        <v>-629</v>
      </c>
      <c r="C99" s="17">
        <v>11370</v>
      </c>
      <c r="D99" s="17">
        <v>12598</v>
      </c>
      <c r="E99" s="17">
        <v>15048</v>
      </c>
      <c r="F99" s="17">
        <v>13794</v>
      </c>
      <c r="G99" s="24"/>
      <c r="H99" s="7"/>
      <c r="I99" s="25">
        <f t="shared" si="17"/>
        <v>-3678</v>
      </c>
      <c r="J99" s="24">
        <f t="shared" si="17"/>
        <v>-1196</v>
      </c>
      <c r="K99" s="7"/>
      <c r="L99" s="25">
        <f t="shared" si="27"/>
        <v>-3679.7309726930644</v>
      </c>
      <c r="M99" s="17">
        <f t="shared" si="18"/>
        <v>2.9962664641344801</v>
      </c>
      <c r="N99" s="17">
        <f t="shared" si="28"/>
        <v>-1202.7289099999357</v>
      </c>
      <c r="O99" s="24">
        <f t="shared" si="19"/>
        <v>45.278229787234594</v>
      </c>
      <c r="P99" s="7"/>
      <c r="Q99" s="25">
        <f t="shared" si="20"/>
        <v>-3637.9144820762499</v>
      </c>
      <c r="R99" s="24">
        <f t="shared" si="21"/>
        <v>-1219.306098485366</v>
      </c>
      <c r="S99" s="7"/>
      <c r="T99" s="25">
        <f t="shared" si="22"/>
        <v>0.94279259625176948</v>
      </c>
      <c r="U99" s="24">
        <f t="shared" si="23"/>
        <v>-0.31806463306165456</v>
      </c>
      <c r="V99" s="7"/>
      <c r="W99" s="25">
        <f t="shared" si="24"/>
        <v>0.94537935344829227</v>
      </c>
      <c r="X99" s="24">
        <f t="shared" si="29"/>
        <v>281.14522729612111</v>
      </c>
      <c r="Y99" s="7"/>
      <c r="Z99" s="25">
        <f t="shared" si="30"/>
        <v>-629</v>
      </c>
      <c r="AA99" s="17">
        <f t="shared" si="31"/>
        <v>281.15999999999985</v>
      </c>
      <c r="AB99" s="24">
        <f t="shared" si="25"/>
        <v>4.9071677249072545</v>
      </c>
      <c r="AC99" s="17">
        <f t="shared" si="26"/>
        <v>-1.4772703878747961E-2</v>
      </c>
    </row>
    <row r="100" spans="1:29" s="17" customFormat="1" x14ac:dyDescent="0.25">
      <c r="A100" s="17">
        <v>15</v>
      </c>
      <c r="B100" s="17">
        <v>-645</v>
      </c>
      <c r="C100" s="17">
        <v>11312</v>
      </c>
      <c r="D100" s="17">
        <v>12774</v>
      </c>
      <c r="E100" s="17">
        <v>15093</v>
      </c>
      <c r="F100" s="17">
        <v>13603</v>
      </c>
      <c r="G100" s="24"/>
      <c r="H100" s="7"/>
      <c r="I100" s="25">
        <f t="shared" si="17"/>
        <v>-3781</v>
      </c>
      <c r="J100" s="24">
        <f t="shared" si="17"/>
        <v>-829</v>
      </c>
      <c r="K100" s="7"/>
      <c r="L100" s="25">
        <f t="shared" si="27"/>
        <v>-3788.8443924152575</v>
      </c>
      <c r="M100" s="17">
        <f t="shared" si="18"/>
        <v>61.534492364549649</v>
      </c>
      <c r="N100" s="17">
        <f t="shared" si="28"/>
        <v>-829.57327842407585</v>
      </c>
      <c r="O100" s="24">
        <f t="shared" si="19"/>
        <v>0.32864815151089233</v>
      </c>
      <c r="P100" s="7"/>
      <c r="Q100" s="25">
        <f t="shared" si="20"/>
        <v>-3740.9144820762499</v>
      </c>
      <c r="R100" s="24">
        <f t="shared" si="21"/>
        <v>-852.30609848536596</v>
      </c>
      <c r="S100" s="7"/>
      <c r="T100" s="25">
        <f t="shared" si="22"/>
        <v>0.96948581234917219</v>
      </c>
      <c r="U100" s="24">
        <f t="shared" si="23"/>
        <v>-0.22233008332174098</v>
      </c>
      <c r="V100" s="7"/>
      <c r="W100" s="25">
        <f t="shared" si="24"/>
        <v>0.97130400626520441</v>
      </c>
      <c r="X100" s="24">
        <f t="shared" si="29"/>
        <v>275.44297618201222</v>
      </c>
      <c r="Y100" s="7"/>
      <c r="Z100" s="25">
        <f t="shared" si="30"/>
        <v>-645</v>
      </c>
      <c r="AA100" s="17">
        <f t="shared" si="31"/>
        <v>275.35499999999985</v>
      </c>
      <c r="AB100" s="24">
        <f t="shared" si="25"/>
        <v>4.8058513618289833</v>
      </c>
      <c r="AC100" s="17">
        <f t="shared" si="26"/>
        <v>8.7976182012369009E-2</v>
      </c>
    </row>
    <row r="101" spans="1:29" s="17" customFormat="1" x14ac:dyDescent="0.25">
      <c r="A101" s="17">
        <v>16</v>
      </c>
      <c r="B101" s="17">
        <v>-624</v>
      </c>
      <c r="C101" s="17">
        <v>11279</v>
      </c>
      <c r="D101" s="17">
        <v>12967</v>
      </c>
      <c r="E101" s="17">
        <v>15134</v>
      </c>
      <c r="F101" s="17">
        <v>13426</v>
      </c>
      <c r="G101" s="24"/>
      <c r="H101" s="7"/>
      <c r="I101" s="25">
        <f t="shared" si="17"/>
        <v>-3855</v>
      </c>
      <c r="J101" s="24">
        <f t="shared" si="17"/>
        <v>-459</v>
      </c>
      <c r="K101" s="7"/>
      <c r="L101" s="25">
        <f t="shared" si="27"/>
        <v>-3857.7895286526841</v>
      </c>
      <c r="M101" s="17">
        <f t="shared" si="18"/>
        <v>7.7814701041456367</v>
      </c>
      <c r="N101" s="17">
        <f t="shared" si="28"/>
        <v>-460.18901862580532</v>
      </c>
      <c r="O101" s="24">
        <f t="shared" si="19"/>
        <v>1.4137652925119661</v>
      </c>
      <c r="P101" s="7"/>
      <c r="Q101" s="25">
        <f t="shared" si="20"/>
        <v>-3814.9144820762499</v>
      </c>
      <c r="R101" s="24">
        <f t="shared" si="21"/>
        <v>-482.30609848536596</v>
      </c>
      <c r="S101" s="7"/>
      <c r="T101" s="25">
        <f t="shared" si="22"/>
        <v>0.98866346274924799</v>
      </c>
      <c r="U101" s="24">
        <f t="shared" si="23"/>
        <v>-0.12581296233054748</v>
      </c>
      <c r="V101" s="7"/>
      <c r="W101" s="25">
        <f t="shared" si="24"/>
        <v>0.98970656107576249</v>
      </c>
      <c r="X101" s="24">
        <f t="shared" si="29"/>
        <v>269.79483026788239</v>
      </c>
      <c r="Y101" s="7"/>
      <c r="Z101" s="25">
        <f t="shared" si="30"/>
        <v>-624</v>
      </c>
      <c r="AA101" s="17">
        <f t="shared" si="31"/>
        <v>269.73899999999986</v>
      </c>
      <c r="AB101" s="24">
        <f t="shared" si="25"/>
        <v>4.7078336710369824</v>
      </c>
      <c r="AC101" s="17">
        <f t="shared" si="26"/>
        <v>5.5830267882527096E-2</v>
      </c>
    </row>
    <row r="102" spans="1:29" s="17" customFormat="1" x14ac:dyDescent="0.25">
      <c r="A102" s="17">
        <v>17</v>
      </c>
      <c r="B102" s="17">
        <v>-623</v>
      </c>
      <c r="C102" s="17">
        <v>11259</v>
      </c>
      <c r="D102" s="17">
        <v>13150</v>
      </c>
      <c r="E102" s="17">
        <v>15145</v>
      </c>
      <c r="F102" s="17">
        <v>13237</v>
      </c>
      <c r="G102" s="24"/>
      <c r="H102" s="7"/>
      <c r="I102" s="25">
        <f t="shared" si="17"/>
        <v>-3886</v>
      </c>
      <c r="J102" s="24">
        <f t="shared" si="17"/>
        <v>-87</v>
      </c>
      <c r="K102" s="7"/>
      <c r="L102" s="25">
        <f t="shared" si="27"/>
        <v>-3890.0298435685158</v>
      </c>
      <c r="M102" s="17">
        <f t="shared" si="18"/>
        <v>16.239639186708509</v>
      </c>
      <c r="N102" s="17">
        <f t="shared" si="28"/>
        <v>-86.755658280791991</v>
      </c>
      <c r="O102" s="24">
        <f t="shared" si="19"/>
        <v>5.9702875745525547E-2</v>
      </c>
      <c r="P102" s="7"/>
      <c r="Q102" s="25">
        <f t="shared" si="20"/>
        <v>-3845.9144820762499</v>
      </c>
      <c r="R102" s="24">
        <f t="shared" si="21"/>
        <v>-110.30609848536595</v>
      </c>
      <c r="S102" s="7"/>
      <c r="T102" s="25">
        <f t="shared" si="22"/>
        <v>0.99669734332225268</v>
      </c>
      <c r="U102" s="24">
        <f t="shared" si="23"/>
        <v>-2.8774127171833981E-2</v>
      </c>
      <c r="V102" s="7"/>
      <c r="W102" s="25">
        <f t="shared" si="24"/>
        <v>0.99696079309800911</v>
      </c>
      <c r="X102" s="24">
        <f t="shared" si="29"/>
        <v>264.2033664656642</v>
      </c>
      <c r="Y102" s="7"/>
      <c r="Z102" s="25">
        <f t="shared" si="30"/>
        <v>-623</v>
      </c>
      <c r="AA102" s="17">
        <f t="shared" si="31"/>
        <v>264.13199999999983</v>
      </c>
      <c r="AB102" s="24">
        <f t="shared" si="25"/>
        <v>4.6099730598776594</v>
      </c>
      <c r="AC102" s="17">
        <f t="shared" si="26"/>
        <v>7.1366465664368661E-2</v>
      </c>
    </row>
    <row r="103" spans="1:29" s="17" customFormat="1" x14ac:dyDescent="0.25">
      <c r="A103" s="17">
        <v>18</v>
      </c>
      <c r="B103" s="17">
        <v>-618</v>
      </c>
      <c r="C103" s="17">
        <v>11266</v>
      </c>
      <c r="D103" s="17">
        <v>13338</v>
      </c>
      <c r="E103" s="17">
        <v>15151</v>
      </c>
      <c r="F103" s="17">
        <v>13059</v>
      </c>
      <c r="G103" s="24"/>
      <c r="H103" s="7"/>
      <c r="I103" s="25">
        <f t="shared" si="17"/>
        <v>-3885</v>
      </c>
      <c r="J103" s="24">
        <f t="shared" si="17"/>
        <v>279</v>
      </c>
      <c r="K103" s="7"/>
      <c r="L103" s="25">
        <f t="shared" si="27"/>
        <v>-3885.5801617417674</v>
      </c>
      <c r="M103" s="17">
        <f t="shared" si="18"/>
        <v>0.33658764661054813</v>
      </c>
      <c r="N103" s="17">
        <f t="shared" si="28"/>
        <v>284.73572925936725</v>
      </c>
      <c r="O103" s="24">
        <f t="shared" si="19"/>
        <v>32.898590136761548</v>
      </c>
      <c r="P103" s="7"/>
      <c r="Q103" s="25">
        <f t="shared" si="20"/>
        <v>-3844.9144820762499</v>
      </c>
      <c r="R103" s="24">
        <f t="shared" si="21"/>
        <v>255.69390151463404</v>
      </c>
      <c r="S103" s="7"/>
      <c r="T103" s="25">
        <f t="shared" si="22"/>
        <v>0.9964381858844138</v>
      </c>
      <c r="U103" s="24">
        <f t="shared" si="23"/>
        <v>6.6699565484319601E-2</v>
      </c>
      <c r="V103" s="7"/>
      <c r="W103" s="25">
        <f t="shared" si="24"/>
        <v>0.99593429843296011</v>
      </c>
      <c r="X103" s="24">
        <f t="shared" si="29"/>
        <v>258.71868053795095</v>
      </c>
      <c r="Y103" s="7"/>
      <c r="Z103" s="25">
        <f t="shared" si="30"/>
        <v>-618</v>
      </c>
      <c r="AA103" s="17">
        <f t="shared" si="31"/>
        <v>258.56999999999982</v>
      </c>
      <c r="AB103" s="24">
        <f t="shared" si="25"/>
        <v>4.5128978468817342</v>
      </c>
      <c r="AC103" s="17">
        <f t="shared" si="26"/>
        <v>0.14868053795112246</v>
      </c>
    </row>
    <row r="104" spans="1:29" s="17" customFormat="1" x14ac:dyDescent="0.25">
      <c r="A104" s="17">
        <v>19</v>
      </c>
      <c r="B104" s="17">
        <v>-614</v>
      </c>
      <c r="C104" s="17">
        <v>11286</v>
      </c>
      <c r="D104" s="17">
        <v>13523</v>
      </c>
      <c r="E104" s="17">
        <v>15128</v>
      </c>
      <c r="F104" s="17">
        <v>12874</v>
      </c>
      <c r="G104" s="24"/>
      <c r="H104" s="7"/>
      <c r="I104" s="25">
        <f t="shared" si="17"/>
        <v>-3842</v>
      </c>
      <c r="J104" s="24">
        <f t="shared" si="17"/>
        <v>649</v>
      </c>
      <c r="K104" s="7"/>
      <c r="L104" s="25">
        <f t="shared" si="27"/>
        <v>-3845.266651600356</v>
      </c>
      <c r="M104" s="17">
        <f t="shared" si="18"/>
        <v>10.67101267810841</v>
      </c>
      <c r="N104" s="17">
        <f t="shared" si="28"/>
        <v>651.3936368506171</v>
      </c>
      <c r="O104" s="24">
        <f t="shared" si="19"/>
        <v>5.7294973726321459</v>
      </c>
      <c r="P104" s="7"/>
      <c r="Q104" s="25">
        <f t="shared" si="20"/>
        <v>-3801.9144820762499</v>
      </c>
      <c r="R104" s="24">
        <f t="shared" si="21"/>
        <v>625.69390151463404</v>
      </c>
      <c r="S104" s="7"/>
      <c r="T104" s="25">
        <f t="shared" si="22"/>
        <v>0.9852944160573428</v>
      </c>
      <c r="U104" s="24">
        <f t="shared" si="23"/>
        <v>0.16321668647551313</v>
      </c>
      <c r="V104" s="7"/>
      <c r="W104" s="25">
        <f t="shared" si="24"/>
        <v>0.98401445373351282</v>
      </c>
      <c r="X104" s="24">
        <f t="shared" si="29"/>
        <v>253.13236052242019</v>
      </c>
      <c r="Y104" s="7"/>
      <c r="Z104" s="25">
        <f t="shared" si="30"/>
        <v>-614</v>
      </c>
      <c r="AA104" s="17">
        <f t="shared" si="31"/>
        <v>253.04399999999981</v>
      </c>
      <c r="AB104" s="24">
        <f t="shared" si="25"/>
        <v>4.4164509524165272</v>
      </c>
      <c r="AC104" s="17">
        <f t="shared" si="26"/>
        <v>8.83605224203734E-2</v>
      </c>
    </row>
    <row r="105" spans="1:29" s="17" customFormat="1" x14ac:dyDescent="0.25">
      <c r="A105" s="17">
        <v>20</v>
      </c>
      <c r="B105" s="17">
        <v>-616</v>
      </c>
      <c r="C105" s="17">
        <v>11322</v>
      </c>
      <c r="D105" s="17">
        <v>13704</v>
      </c>
      <c r="E105" s="17">
        <v>15088</v>
      </c>
      <c r="F105" s="17">
        <v>12695</v>
      </c>
      <c r="G105" s="24"/>
      <c r="H105" s="7"/>
      <c r="I105" s="25">
        <f t="shared" si="17"/>
        <v>-3766</v>
      </c>
      <c r="J105" s="24">
        <f t="shared" si="17"/>
        <v>1009</v>
      </c>
      <c r="K105" s="7"/>
      <c r="L105" s="25">
        <f t="shared" si="27"/>
        <v>-3769.2485796932451</v>
      </c>
      <c r="M105" s="17">
        <f t="shared" si="18"/>
        <v>10.553270023364554</v>
      </c>
      <c r="N105" s="17">
        <f t="shared" si="28"/>
        <v>1013.3734758261295</v>
      </c>
      <c r="O105" s="24">
        <f t="shared" si="19"/>
        <v>19.127290801739051</v>
      </c>
      <c r="P105" s="7"/>
      <c r="Q105" s="25">
        <f t="shared" si="20"/>
        <v>-3725.9144820762499</v>
      </c>
      <c r="R105" s="24">
        <f t="shared" si="21"/>
        <v>985.69390151463404</v>
      </c>
      <c r="S105" s="7"/>
      <c r="T105" s="25">
        <f t="shared" si="22"/>
        <v>0.96559845078158935</v>
      </c>
      <c r="U105" s="24">
        <f t="shared" si="23"/>
        <v>0.2571252366291068</v>
      </c>
      <c r="V105" s="7"/>
      <c r="W105" s="25">
        <f t="shared" si="24"/>
        <v>0.96356310264672151</v>
      </c>
      <c r="X105" s="24">
        <f t="shared" si="29"/>
        <v>247.60902751511219</v>
      </c>
      <c r="Y105" s="7"/>
      <c r="Z105" s="25">
        <f t="shared" si="30"/>
        <v>-616</v>
      </c>
      <c r="AA105" s="17">
        <f t="shared" si="31"/>
        <v>247.4999999999998</v>
      </c>
      <c r="AB105" s="24">
        <f t="shared" si="25"/>
        <v>4.3196898986859615</v>
      </c>
      <c r="AC105" s="17">
        <f t="shared" si="26"/>
        <v>0.10902751511238762</v>
      </c>
    </row>
    <row r="106" spans="1:29" s="17" customFormat="1" x14ac:dyDescent="0.25">
      <c r="A106" s="17">
        <v>21</v>
      </c>
      <c r="B106" s="17">
        <v>-637</v>
      </c>
      <c r="C106" s="17">
        <v>11372</v>
      </c>
      <c r="D106" s="17">
        <v>13874</v>
      </c>
      <c r="E106" s="17">
        <v>15024</v>
      </c>
      <c r="F106" s="17">
        <v>12506</v>
      </c>
      <c r="G106" s="24"/>
      <c r="H106" s="7"/>
      <c r="I106" s="25">
        <f t="shared" si="17"/>
        <v>-3652</v>
      </c>
      <c r="J106" s="24">
        <f t="shared" si="17"/>
        <v>1368</v>
      </c>
      <c r="K106" s="7"/>
      <c r="L106" s="25">
        <f t="shared" si="27"/>
        <v>-3653.9247525739975</v>
      </c>
      <c r="M106" s="17">
        <f t="shared" si="18"/>
        <v>3.704672471109872</v>
      </c>
      <c r="N106" s="17">
        <f t="shared" si="28"/>
        <v>1377.9061963827719</v>
      </c>
      <c r="O106" s="24">
        <f t="shared" si="19"/>
        <v>98.132726774042993</v>
      </c>
      <c r="P106" s="7"/>
      <c r="Q106" s="25">
        <f t="shared" si="20"/>
        <v>-3611.9144820762499</v>
      </c>
      <c r="R106" s="24">
        <f t="shared" si="21"/>
        <v>1344.693901514634</v>
      </c>
      <c r="S106" s="7"/>
      <c r="T106" s="25">
        <f t="shared" si="22"/>
        <v>0.9360545028679591</v>
      </c>
      <c r="U106" s="24">
        <f t="shared" si="23"/>
        <v>0.35077292969894053</v>
      </c>
      <c r="V106" s="7"/>
      <c r="W106" s="25">
        <f t="shared" si="24"/>
        <v>0.93326554739130541</v>
      </c>
      <c r="X106" s="24">
        <f t="shared" si="29"/>
        <v>241.95116019433385</v>
      </c>
      <c r="Y106" s="7"/>
      <c r="Z106" s="25">
        <f t="shared" si="30"/>
        <v>-637</v>
      </c>
      <c r="AA106" s="17">
        <f t="shared" si="31"/>
        <v>241.7669999999998</v>
      </c>
      <c r="AB106" s="24">
        <f t="shared" si="25"/>
        <v>4.2196301726691265</v>
      </c>
      <c r="AC106" s="17">
        <f t="shared" si="26"/>
        <v>0.18416019433405495</v>
      </c>
    </row>
    <row r="107" spans="1:29" s="17" customFormat="1" x14ac:dyDescent="0.25">
      <c r="A107" s="17">
        <v>22</v>
      </c>
      <c r="B107" s="17">
        <v>-635</v>
      </c>
      <c r="C107" s="17">
        <v>11454</v>
      </c>
      <c r="D107" s="17">
        <v>14062</v>
      </c>
      <c r="E107" s="17">
        <v>14959</v>
      </c>
      <c r="F107" s="17">
        <v>12342</v>
      </c>
      <c r="G107" s="24"/>
      <c r="H107" s="7"/>
      <c r="I107" s="25">
        <f t="shared" si="17"/>
        <v>-3505</v>
      </c>
      <c r="J107" s="24">
        <f t="shared" si="17"/>
        <v>1720</v>
      </c>
      <c r="K107" s="7"/>
      <c r="L107" s="25">
        <f t="shared" si="27"/>
        <v>-3502.9472641184789</v>
      </c>
      <c r="M107" s="17">
        <f t="shared" si="18"/>
        <v>4.2137245992843306</v>
      </c>
      <c r="N107" s="17">
        <f t="shared" si="28"/>
        <v>1727.8010520874934</v>
      </c>
      <c r="O107" s="24">
        <f t="shared" si="19"/>
        <v>60.856413671785404</v>
      </c>
      <c r="P107" s="7"/>
      <c r="Q107" s="25">
        <f t="shared" si="20"/>
        <v>-3464.9144820762499</v>
      </c>
      <c r="R107" s="24">
        <f t="shared" si="21"/>
        <v>1696.693901514634</v>
      </c>
      <c r="S107" s="7"/>
      <c r="T107" s="25">
        <f t="shared" si="22"/>
        <v>0.89795835950564651</v>
      </c>
      <c r="U107" s="24">
        <f t="shared" si="23"/>
        <v>0.44259462318245435</v>
      </c>
      <c r="V107" s="7"/>
      <c r="W107" s="25">
        <f t="shared" si="24"/>
        <v>0.89443019616774821</v>
      </c>
      <c r="X107" s="24">
        <f t="shared" si="29"/>
        <v>236.22238552838382</v>
      </c>
      <c r="Y107" s="7"/>
      <c r="Z107" s="25">
        <f t="shared" si="30"/>
        <v>-635</v>
      </c>
      <c r="AA107" s="17">
        <f t="shared" si="31"/>
        <v>236.05199999999979</v>
      </c>
      <c r="AB107" s="24">
        <f t="shared" si="25"/>
        <v>4.119884605917651</v>
      </c>
      <c r="AC107" s="17">
        <f t="shared" si="26"/>
        <v>0.1703855283840312</v>
      </c>
    </row>
    <row r="108" spans="1:29" s="17" customFormat="1" x14ac:dyDescent="0.25">
      <c r="A108" s="17">
        <v>23</v>
      </c>
      <c r="B108" s="17">
        <v>-636</v>
      </c>
      <c r="C108" s="17">
        <v>11548</v>
      </c>
      <c r="D108" s="17">
        <v>14228</v>
      </c>
      <c r="E108" s="17">
        <v>14867</v>
      </c>
      <c r="F108" s="17">
        <v>12176</v>
      </c>
      <c r="G108" s="24"/>
      <c r="H108" s="7"/>
      <c r="I108" s="25">
        <f t="shared" si="17"/>
        <v>-3319</v>
      </c>
      <c r="J108" s="24">
        <f t="shared" si="17"/>
        <v>2052</v>
      </c>
      <c r="K108" s="7"/>
      <c r="L108" s="25">
        <f t="shared" si="27"/>
        <v>-3317.1959291380599</v>
      </c>
      <c r="M108" s="17">
        <f t="shared" si="18"/>
        <v>3.2546716749012603</v>
      </c>
      <c r="N108" s="17">
        <f t="shared" si="28"/>
        <v>2061.247275273975</v>
      </c>
      <c r="O108" s="24">
        <f t="shared" si="19"/>
        <v>85.512099992669263</v>
      </c>
      <c r="P108" s="7"/>
      <c r="Q108" s="25">
        <f t="shared" si="20"/>
        <v>-3278.9144820762499</v>
      </c>
      <c r="R108" s="24">
        <f t="shared" si="21"/>
        <v>2028.693901514634</v>
      </c>
      <c r="S108" s="7"/>
      <c r="T108" s="25">
        <f t="shared" si="22"/>
        <v>0.84975507606761824</v>
      </c>
      <c r="U108" s="24">
        <f t="shared" si="23"/>
        <v>0.52919917499076852</v>
      </c>
      <c r="V108" s="7"/>
      <c r="W108" s="25">
        <f t="shared" si="24"/>
        <v>0.84552930897950451</v>
      </c>
      <c r="X108" s="24">
        <f t="shared" si="29"/>
        <v>230.50857190353554</v>
      </c>
      <c r="Y108" s="7"/>
      <c r="Z108" s="25">
        <f t="shared" si="30"/>
        <v>-636</v>
      </c>
      <c r="AA108" s="17">
        <f t="shared" si="31"/>
        <v>230.3279999999998</v>
      </c>
      <c r="AB108" s="24">
        <f t="shared" si="25"/>
        <v>4.0199819595334958</v>
      </c>
      <c r="AC108" s="17">
        <f t="shared" si="26"/>
        <v>0.1805719035357356</v>
      </c>
    </row>
    <row r="109" spans="1:29" s="17" customFormat="1" x14ac:dyDescent="0.25">
      <c r="A109" s="17">
        <v>24</v>
      </c>
      <c r="B109" s="17">
        <v>-630</v>
      </c>
      <c r="C109" s="17">
        <v>11657</v>
      </c>
      <c r="D109" s="17">
        <v>14385</v>
      </c>
      <c r="E109" s="17">
        <v>14756</v>
      </c>
      <c r="F109" s="17">
        <v>12019</v>
      </c>
      <c r="G109" s="24"/>
      <c r="H109" s="7"/>
      <c r="I109" s="25">
        <f t="shared" si="17"/>
        <v>-3099</v>
      </c>
      <c r="J109" s="24">
        <f t="shared" si="17"/>
        <v>2366</v>
      </c>
      <c r="K109" s="7"/>
      <c r="L109" s="25">
        <f t="shared" si="27"/>
        <v>-3100.9418401660173</v>
      </c>
      <c r="M109" s="17">
        <f t="shared" si="18"/>
        <v>3.7707432303580966</v>
      </c>
      <c r="N109" s="17">
        <f t="shared" si="28"/>
        <v>2371.5046779028853</v>
      </c>
      <c r="O109" s="24">
        <f t="shared" si="19"/>
        <v>30.301478814513761</v>
      </c>
      <c r="P109" s="7"/>
      <c r="Q109" s="25">
        <f t="shared" si="20"/>
        <v>-3058.9144820762499</v>
      </c>
      <c r="R109" s="24">
        <f t="shared" si="21"/>
        <v>2342.693901514634</v>
      </c>
      <c r="S109" s="7"/>
      <c r="T109" s="25">
        <f t="shared" si="22"/>
        <v>0.79274043974306874</v>
      </c>
      <c r="U109" s="24">
        <f t="shared" si="23"/>
        <v>0.61110829929140298</v>
      </c>
      <c r="V109" s="7"/>
      <c r="W109" s="25">
        <f t="shared" si="24"/>
        <v>0.78785452181159854</v>
      </c>
      <c r="X109" s="24">
        <f t="shared" si="29"/>
        <v>224.75081333114417</v>
      </c>
      <c r="Y109" s="7"/>
      <c r="Z109" s="25">
        <f t="shared" si="30"/>
        <v>-630</v>
      </c>
      <c r="AA109" s="17">
        <f t="shared" si="31"/>
        <v>224.65799999999982</v>
      </c>
      <c r="AB109" s="24">
        <f t="shared" si="25"/>
        <v>3.9210217909454177</v>
      </c>
      <c r="AC109" s="17">
        <f t="shared" si="26"/>
        <v>9.2813331144355971E-2</v>
      </c>
    </row>
    <row r="110" spans="1:29" s="17" customFormat="1" x14ac:dyDescent="0.25">
      <c r="A110" s="17">
        <v>25</v>
      </c>
      <c r="B110" s="17">
        <v>-623</v>
      </c>
      <c r="C110" s="17">
        <v>11771</v>
      </c>
      <c r="D110" s="17">
        <v>14521</v>
      </c>
      <c r="E110" s="17">
        <v>14626</v>
      </c>
      <c r="F110" s="17">
        <v>11871</v>
      </c>
      <c r="G110" s="24"/>
      <c r="H110" s="7"/>
      <c r="I110" s="25">
        <f t="shared" si="17"/>
        <v>-2855</v>
      </c>
      <c r="J110" s="24">
        <f t="shared" si="17"/>
        <v>2650</v>
      </c>
      <c r="K110" s="7"/>
      <c r="L110" s="25">
        <f t="shared" si="27"/>
        <v>-2857.601583584581</v>
      </c>
      <c r="M110" s="17">
        <f t="shared" si="18"/>
        <v>6.7682371475614378</v>
      </c>
      <c r="N110" s="17">
        <f t="shared" si="28"/>
        <v>2655.7097970330251</v>
      </c>
      <c r="O110" s="24">
        <f t="shared" si="19"/>
        <v>32.601782158342203</v>
      </c>
      <c r="P110" s="7"/>
      <c r="Q110" s="25">
        <f t="shared" si="20"/>
        <v>-2814.9144820762499</v>
      </c>
      <c r="R110" s="24">
        <f t="shared" si="21"/>
        <v>2626.693901514634</v>
      </c>
      <c r="S110" s="7"/>
      <c r="T110" s="25">
        <f t="shared" si="22"/>
        <v>0.72950602491038652</v>
      </c>
      <c r="U110" s="24">
        <f t="shared" si="23"/>
        <v>0.68519171107923804</v>
      </c>
      <c r="V110" s="7"/>
      <c r="W110" s="25">
        <f t="shared" si="24"/>
        <v>0.72402265106499786</v>
      </c>
      <c r="X110" s="24">
        <f t="shared" si="29"/>
        <v>219.12855090064704</v>
      </c>
      <c r="Y110" s="7"/>
      <c r="Z110" s="25">
        <f t="shared" si="30"/>
        <v>-623</v>
      </c>
      <c r="AA110" s="17">
        <f t="shared" si="31"/>
        <v>219.05099999999982</v>
      </c>
      <c r="AB110" s="24">
        <f t="shared" si="25"/>
        <v>3.8231611797860952</v>
      </c>
      <c r="AC110" s="17">
        <f t="shared" si="26"/>
        <v>7.7550900647224807E-2</v>
      </c>
    </row>
    <row r="111" spans="1:29" s="17" customFormat="1" x14ac:dyDescent="0.25">
      <c r="A111" s="17">
        <v>26</v>
      </c>
      <c r="B111" s="17">
        <v>-604</v>
      </c>
      <c r="C111" s="17">
        <v>11903</v>
      </c>
      <c r="D111" s="17">
        <v>14647</v>
      </c>
      <c r="E111" s="17">
        <v>14499</v>
      </c>
      <c r="F111" s="17">
        <v>11746</v>
      </c>
      <c r="G111" s="24"/>
      <c r="H111" s="7"/>
      <c r="I111" s="25">
        <f t="shared" si="17"/>
        <v>-2596</v>
      </c>
      <c r="J111" s="24">
        <f t="shared" si="17"/>
        <v>2901</v>
      </c>
      <c r="K111" s="7"/>
      <c r="L111" s="25">
        <f t="shared" si="27"/>
        <v>-2595.8944292618921</v>
      </c>
      <c r="M111" s="17">
        <f t="shared" si="18"/>
        <v>1.1145180744640871E-2</v>
      </c>
      <c r="N111" s="17">
        <f t="shared" si="28"/>
        <v>2907.2017628726317</v>
      </c>
      <c r="O111" s="24">
        <f t="shared" si="19"/>
        <v>38.461862728352521</v>
      </c>
      <c r="P111" s="7"/>
      <c r="Q111" s="25">
        <f t="shared" si="20"/>
        <v>-2555.9144820762499</v>
      </c>
      <c r="R111" s="24">
        <f t="shared" si="21"/>
        <v>2877.693901514634</v>
      </c>
      <c r="S111" s="7"/>
      <c r="T111" s="25">
        <f t="shared" si="22"/>
        <v>0.66238424851012145</v>
      </c>
      <c r="U111" s="24">
        <f t="shared" si="23"/>
        <v>0.7506668391029937</v>
      </c>
      <c r="V111" s="7"/>
      <c r="W111" s="25">
        <f t="shared" si="24"/>
        <v>0.65637247859050041</v>
      </c>
      <c r="X111" s="24">
        <f t="shared" si="29"/>
        <v>213.71615374701787</v>
      </c>
      <c r="Y111" s="7"/>
      <c r="Z111" s="25">
        <f t="shared" si="30"/>
        <v>-604</v>
      </c>
      <c r="AA111" s="17">
        <f t="shared" si="31"/>
        <v>213.61499999999981</v>
      </c>
      <c r="AB111" s="24">
        <f t="shared" si="25"/>
        <v>3.7282850816476834</v>
      </c>
      <c r="AC111" s="17">
        <f t="shared" si="26"/>
        <v>0.1011537470180599</v>
      </c>
    </row>
    <row r="112" spans="1:29" s="17" customFormat="1" x14ac:dyDescent="0.25">
      <c r="A112" s="17">
        <v>27</v>
      </c>
      <c r="B112" s="17">
        <v>-619</v>
      </c>
      <c r="C112" s="17">
        <v>12053</v>
      </c>
      <c r="D112" s="17">
        <v>14771</v>
      </c>
      <c r="E112" s="17">
        <v>14357</v>
      </c>
      <c r="F112" s="17">
        <v>11635</v>
      </c>
      <c r="G112" s="24"/>
      <c r="H112" s="7"/>
      <c r="I112" s="25">
        <f t="shared" si="17"/>
        <v>-2304</v>
      </c>
      <c r="J112" s="24">
        <f t="shared" si="17"/>
        <v>3136</v>
      </c>
      <c r="K112" s="7"/>
      <c r="L112" s="25">
        <f t="shared" si="27"/>
        <v>-2303.8355008238073</v>
      </c>
      <c r="M112" s="17">
        <f t="shared" si="18"/>
        <v>2.7059978968092938E-2</v>
      </c>
      <c r="N112" s="17">
        <f t="shared" si="28"/>
        <v>3137.9830817303668</v>
      </c>
      <c r="O112" s="24">
        <f t="shared" si="19"/>
        <v>3.9326131493147729</v>
      </c>
      <c r="P112" s="7"/>
      <c r="Q112" s="25">
        <f t="shared" si="20"/>
        <v>-2263.9144820762499</v>
      </c>
      <c r="R112" s="24">
        <f t="shared" si="21"/>
        <v>3112.693901514634</v>
      </c>
      <c r="S112" s="7"/>
      <c r="T112" s="25">
        <f t="shared" si="22"/>
        <v>0.58671027666117392</v>
      </c>
      <c r="U112" s="24">
        <f t="shared" si="23"/>
        <v>0.81196825378658954</v>
      </c>
      <c r="V112" s="7"/>
      <c r="W112" s="25">
        <f t="shared" si="24"/>
        <v>0.58020337889025353</v>
      </c>
      <c r="X112" s="24">
        <f t="shared" si="29"/>
        <v>208.09840231623207</v>
      </c>
      <c r="Y112" s="7"/>
      <c r="Z112" s="25">
        <f t="shared" si="30"/>
        <v>-619</v>
      </c>
      <c r="AA112" s="17">
        <f t="shared" si="31"/>
        <v>208.04399999999981</v>
      </c>
      <c r="AB112" s="24">
        <f t="shared" si="25"/>
        <v>3.6310527890190794</v>
      </c>
      <c r="AC112" s="17">
        <f t="shared" si="26"/>
        <v>5.4402316232255998E-2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14868</v>
      </c>
      <c r="E113" s="17">
        <v>14193</v>
      </c>
      <c r="F113" s="17">
        <v>11530</v>
      </c>
      <c r="G113" s="24"/>
      <c r="H113" s="7"/>
      <c r="I113" s="25">
        <f t="shared" si="17"/>
        <v>-1993</v>
      </c>
      <c r="J113" s="24">
        <f t="shared" si="17"/>
        <v>3338</v>
      </c>
      <c r="K113" s="7"/>
      <c r="L113" s="25">
        <f t="shared" si="27"/>
        <v>-1989.3278249356952</v>
      </c>
      <c r="M113" s="17">
        <f t="shared" si="18"/>
        <v>13.484869702902241</v>
      </c>
      <c r="N113" s="17">
        <f t="shared" si="28"/>
        <v>3339.9149224954826</v>
      </c>
      <c r="O113" s="24">
        <f t="shared" si="19"/>
        <v>3.66692816370547</v>
      </c>
      <c r="P113" s="7"/>
      <c r="Q113" s="25">
        <f t="shared" si="20"/>
        <v>-1952.9144820762499</v>
      </c>
      <c r="R113" s="24">
        <f t="shared" si="21"/>
        <v>3314.693901514634</v>
      </c>
      <c r="S113" s="7"/>
      <c r="T113" s="25">
        <f t="shared" si="22"/>
        <v>0.506112313493288</v>
      </c>
      <c r="U113" s="24">
        <f t="shared" si="23"/>
        <v>0.86466138470610598</v>
      </c>
      <c r="V113" s="7"/>
      <c r="W113" s="25">
        <f t="shared" si="24"/>
        <v>0.49917931423099837</v>
      </c>
      <c r="X113" s="24">
        <f t="shared" si="29"/>
        <v>202.54851508414913</v>
      </c>
      <c r="Y113" s="7"/>
      <c r="Z113" s="25">
        <f t="shared" si="30"/>
        <v>-621</v>
      </c>
      <c r="AA113" s="17">
        <f t="shared" si="31"/>
        <v>202.45499999999981</v>
      </c>
      <c r="AB113" s="24">
        <f t="shared" si="25"/>
        <v>3.5335063371251167</v>
      </c>
      <c r="AC113" s="17">
        <f t="shared" si="26"/>
        <v>9.3515084149316863E-2</v>
      </c>
    </row>
    <row r="114" spans="1:29" s="17" customFormat="1" x14ac:dyDescent="0.25">
      <c r="A114" s="17">
        <v>29</v>
      </c>
      <c r="B114" s="17">
        <v>-629</v>
      </c>
      <c r="C114" s="17">
        <v>12377</v>
      </c>
      <c r="D114" s="17">
        <v>14960</v>
      </c>
      <c r="E114" s="17">
        <v>14033</v>
      </c>
      <c r="F114" s="17">
        <v>11445</v>
      </c>
      <c r="G114" s="24"/>
      <c r="H114" s="7"/>
      <c r="I114" s="25">
        <f t="shared" si="17"/>
        <v>-1656</v>
      </c>
      <c r="J114" s="24">
        <f t="shared" si="17"/>
        <v>3515</v>
      </c>
      <c r="K114" s="7"/>
      <c r="L114" s="25">
        <f t="shared" si="27"/>
        <v>-1651.8724170664641</v>
      </c>
      <c r="M114" s="17">
        <f t="shared" si="18"/>
        <v>17.036940873216867</v>
      </c>
      <c r="N114" s="17">
        <f t="shared" si="28"/>
        <v>3512.2656794188574</v>
      </c>
      <c r="O114" s="24">
        <f t="shared" si="19"/>
        <v>7.4765090404599146</v>
      </c>
      <c r="P114" s="7"/>
      <c r="Q114" s="25">
        <f t="shared" si="20"/>
        <v>-1615.9144820762499</v>
      </c>
      <c r="R114" s="24">
        <f t="shared" si="21"/>
        <v>3491.693901514634</v>
      </c>
      <c r="S114" s="7"/>
      <c r="T114" s="25">
        <f t="shared" si="22"/>
        <v>0.41877625694159171</v>
      </c>
      <c r="U114" s="24">
        <f t="shared" si="23"/>
        <v>0.91083308853162293</v>
      </c>
      <c r="V114" s="7"/>
      <c r="W114" s="25">
        <f t="shared" si="24"/>
        <v>0.41146935174283078</v>
      </c>
      <c r="X114" s="24">
        <f t="shared" si="29"/>
        <v>196.86126319036782</v>
      </c>
      <c r="Y114" s="7"/>
      <c r="Z114" s="25">
        <f t="shared" si="30"/>
        <v>-629</v>
      </c>
      <c r="AA114" s="17">
        <f t="shared" si="31"/>
        <v>196.79399999999981</v>
      </c>
      <c r="AB114" s="24">
        <f t="shared" si="25"/>
        <v>3.4347032481697175</v>
      </c>
      <c r="AC114" s="17">
        <f t="shared" si="26"/>
        <v>6.7263190368009873E-2</v>
      </c>
    </row>
    <row r="115" spans="1:29" s="17" customFormat="1" x14ac:dyDescent="0.25">
      <c r="A115" s="17">
        <v>30</v>
      </c>
      <c r="B115" s="17">
        <v>-629</v>
      </c>
      <c r="C115" s="17">
        <v>12559</v>
      </c>
      <c r="D115" s="17">
        <v>15037</v>
      </c>
      <c r="E115" s="17">
        <v>13856</v>
      </c>
      <c r="F115" s="17">
        <v>11380</v>
      </c>
      <c r="G115" s="24"/>
      <c r="H115" s="7"/>
      <c r="I115" s="25">
        <f t="shared" si="17"/>
        <v>-1297</v>
      </c>
      <c r="J115" s="24">
        <f t="shared" si="17"/>
        <v>3657</v>
      </c>
      <c r="K115" s="7"/>
      <c r="L115" s="25">
        <f t="shared" si="27"/>
        <v>-1298.6811823349983</v>
      </c>
      <c r="M115" s="17">
        <f t="shared" si="18"/>
        <v>2.8263740435103748</v>
      </c>
      <c r="N115" s="17">
        <f t="shared" si="28"/>
        <v>3650.5532709890595</v>
      </c>
      <c r="O115" s="24">
        <f t="shared" si="19"/>
        <v>41.560314940502444</v>
      </c>
      <c r="P115" s="7"/>
      <c r="Q115" s="25">
        <f t="shared" si="20"/>
        <v>-1256.9144820762499</v>
      </c>
      <c r="R115" s="24">
        <f t="shared" si="21"/>
        <v>3633.693901514634</v>
      </c>
      <c r="S115" s="7"/>
      <c r="T115" s="25">
        <f t="shared" si="22"/>
        <v>0.32573873675744042</v>
      </c>
      <c r="U115" s="24">
        <f t="shared" si="23"/>
        <v>0.94787479442554046</v>
      </c>
      <c r="V115" s="7"/>
      <c r="W115" s="25">
        <f t="shared" si="24"/>
        <v>0.31813111992618615</v>
      </c>
      <c r="X115" s="24">
        <f t="shared" si="29"/>
        <v>191.10323843334299</v>
      </c>
      <c r="Y115" s="7"/>
      <c r="Z115" s="25">
        <f t="shared" si="30"/>
        <v>-629</v>
      </c>
      <c r="AA115" s="17">
        <f t="shared" si="31"/>
        <v>191.13299999999981</v>
      </c>
      <c r="AB115" s="24">
        <f t="shared" si="25"/>
        <v>3.3359001592143183</v>
      </c>
      <c r="AC115" s="17">
        <f t="shared" si="26"/>
        <v>-2.9761566656816285E-2</v>
      </c>
    </row>
    <row r="116" spans="1:29" s="17" customFormat="1" x14ac:dyDescent="0.25">
      <c r="A116" s="17">
        <v>31</v>
      </c>
      <c r="B116" s="17">
        <v>-634</v>
      </c>
      <c r="C116" s="17">
        <v>12730</v>
      </c>
      <c r="D116" s="17">
        <v>15079</v>
      </c>
      <c r="E116" s="17">
        <v>13664</v>
      </c>
      <c r="F116" s="17">
        <v>11320</v>
      </c>
      <c r="G116" s="24"/>
      <c r="H116" s="7"/>
      <c r="I116" s="25">
        <f t="shared" ref="I116:J149" si="32">C116-E116</f>
        <v>-934</v>
      </c>
      <c r="J116" s="24">
        <f t="shared" si="32"/>
        <v>3759</v>
      </c>
      <c r="K116" s="7"/>
      <c r="L116" s="25">
        <f t="shared" si="27"/>
        <v>-930.2574006572471</v>
      </c>
      <c r="M116" s="17">
        <f t="shared" si="18"/>
        <v>14.007049840374412</v>
      </c>
      <c r="N116" s="17">
        <f t="shared" si="28"/>
        <v>3754.1003751834974</v>
      </c>
      <c r="O116" s="24">
        <f t="shared" si="19"/>
        <v>24.006323342488503</v>
      </c>
      <c r="P116" s="7"/>
      <c r="Q116" s="25">
        <f t="shared" si="20"/>
        <v>-893.9144820762499</v>
      </c>
      <c r="R116" s="24">
        <f t="shared" si="21"/>
        <v>3735.693901514634</v>
      </c>
      <c r="S116" s="7"/>
      <c r="T116" s="25">
        <f t="shared" si="22"/>
        <v>0.23166458682193375</v>
      </c>
      <c r="U116" s="24">
        <f t="shared" si="23"/>
        <v>0.97448221696905857</v>
      </c>
      <c r="V116" s="7"/>
      <c r="W116" s="25">
        <f t="shared" si="24"/>
        <v>0.22384008595572769</v>
      </c>
      <c r="X116" s="24">
        <f t="shared" si="29"/>
        <v>185.48668678054855</v>
      </c>
      <c r="Y116" s="7"/>
      <c r="Z116" s="25">
        <f t="shared" si="30"/>
        <v>-634</v>
      </c>
      <c r="AA116" s="17">
        <f t="shared" si="31"/>
        <v>185.42699999999982</v>
      </c>
      <c r="AB116" s="24">
        <f t="shared" si="25"/>
        <v>3.2363116720955221</v>
      </c>
      <c r="AC116" s="17">
        <f t="shared" si="26"/>
        <v>5.9686780548730667E-2</v>
      </c>
    </row>
    <row r="117" spans="1:29" s="17" customFormat="1" x14ac:dyDescent="0.25">
      <c r="A117" s="17">
        <v>32</v>
      </c>
      <c r="B117" s="17">
        <v>-637</v>
      </c>
      <c r="C117" s="17">
        <v>12926</v>
      </c>
      <c r="D117" s="17">
        <v>15113</v>
      </c>
      <c r="E117" s="17">
        <v>13477</v>
      </c>
      <c r="F117" s="17">
        <v>11292</v>
      </c>
      <c r="G117" s="24"/>
      <c r="H117" s="7"/>
      <c r="I117" s="25">
        <f t="shared" si="32"/>
        <v>-551</v>
      </c>
      <c r="J117" s="24">
        <f t="shared" si="32"/>
        <v>3821</v>
      </c>
      <c r="K117" s="7"/>
      <c r="L117" s="25">
        <f t="shared" si="27"/>
        <v>-551.20421230815111</v>
      </c>
      <c r="M117" s="17">
        <f t="shared" si="18"/>
        <v>4.1702666800405366E-2</v>
      </c>
      <c r="N117" s="17">
        <f t="shared" si="28"/>
        <v>3820.8677642445837</v>
      </c>
      <c r="O117" s="24">
        <f t="shared" si="19"/>
        <v>1.7486295010527928E-2</v>
      </c>
      <c r="P117" s="7"/>
      <c r="Q117" s="25">
        <f t="shared" si="20"/>
        <v>-510.91448207624984</v>
      </c>
      <c r="R117" s="24">
        <f t="shared" si="21"/>
        <v>3797.693901514634</v>
      </c>
      <c r="S117" s="7"/>
      <c r="T117" s="25">
        <f t="shared" si="22"/>
        <v>0.1324072881296498</v>
      </c>
      <c r="U117" s="24">
        <f t="shared" si="23"/>
        <v>0.99065535616217748</v>
      </c>
      <c r="V117" s="7"/>
      <c r="W117" s="25">
        <f t="shared" si="24"/>
        <v>0.1244495969070101</v>
      </c>
      <c r="X117" s="24">
        <f t="shared" si="29"/>
        <v>179.7103517197711</v>
      </c>
      <c r="Y117" s="7"/>
      <c r="Z117" s="25">
        <f t="shared" si="30"/>
        <v>-637</v>
      </c>
      <c r="AA117" s="17">
        <f t="shared" si="31"/>
        <v>179.69399999999982</v>
      </c>
      <c r="AB117" s="24">
        <f t="shared" si="25"/>
        <v>3.1362519460786871</v>
      </c>
      <c r="AC117" s="17">
        <f t="shared" si="26"/>
        <v>1.6351719771279249E-2</v>
      </c>
    </row>
    <row r="118" spans="1:29" s="17" customFormat="1" x14ac:dyDescent="0.25">
      <c r="A118" s="17">
        <v>33</v>
      </c>
      <c r="B118" s="17">
        <v>-608</v>
      </c>
      <c r="C118" s="17">
        <v>13104</v>
      </c>
      <c r="D118" s="17">
        <v>15130</v>
      </c>
      <c r="E118" s="17">
        <v>13296</v>
      </c>
      <c r="F118" s="17">
        <v>11278</v>
      </c>
      <c r="G118" s="24"/>
      <c r="H118" s="7"/>
      <c r="I118" s="25">
        <f t="shared" si="32"/>
        <v>-192</v>
      </c>
      <c r="J118" s="24">
        <f t="shared" si="32"/>
        <v>3852</v>
      </c>
      <c r="K118" s="7"/>
      <c r="L118" s="25">
        <f t="shared" si="27"/>
        <v>-184.58006359110556</v>
      </c>
      <c r="M118" s="17">
        <f t="shared" si="18"/>
        <v>55.055456312037371</v>
      </c>
      <c r="N118" s="17">
        <f t="shared" si="28"/>
        <v>3849.1334874571976</v>
      </c>
      <c r="O118" s="24">
        <f t="shared" si="19"/>
        <v>8.2168941580435444</v>
      </c>
      <c r="P118" s="7"/>
      <c r="Q118" s="25">
        <f t="shared" si="20"/>
        <v>-151.91448207624984</v>
      </c>
      <c r="R118" s="24">
        <f t="shared" si="21"/>
        <v>3828.693901514634</v>
      </c>
      <c r="S118" s="7"/>
      <c r="T118" s="25">
        <f t="shared" si="22"/>
        <v>3.9369767945498547E-2</v>
      </c>
      <c r="U118" s="24">
        <f t="shared" si="23"/>
        <v>0.99874192575873699</v>
      </c>
      <c r="V118" s="7"/>
      <c r="W118" s="25">
        <f t="shared" si="24"/>
        <v>3.1344079579865819E-2</v>
      </c>
      <c r="X118" s="24">
        <f t="shared" si="29"/>
        <v>174.34771921377001</v>
      </c>
      <c r="Y118" s="7"/>
      <c r="Z118" s="25">
        <f t="shared" si="30"/>
        <v>-608</v>
      </c>
      <c r="AA118" s="17">
        <f t="shared" si="31"/>
        <v>174.22199999999981</v>
      </c>
      <c r="AB118" s="24">
        <f t="shared" si="25"/>
        <v>3.0407475294095572</v>
      </c>
      <c r="AC118" s="17">
        <f t="shared" si="26"/>
        <v>0.12571921377019635</v>
      </c>
    </row>
    <row r="119" spans="1:29" s="17" customFormat="1" x14ac:dyDescent="0.25">
      <c r="A119" s="17">
        <v>34</v>
      </c>
      <c r="B119" s="17">
        <v>-615</v>
      </c>
      <c r="C119" s="17">
        <v>13295</v>
      </c>
      <c r="D119" s="17">
        <v>15136</v>
      </c>
      <c r="E119" s="17">
        <v>13116</v>
      </c>
      <c r="F119" s="17">
        <v>11282</v>
      </c>
      <c r="G119" s="24"/>
      <c r="H119" s="7"/>
      <c r="I119" s="25">
        <f t="shared" si="32"/>
        <v>179</v>
      </c>
      <c r="J119" s="24">
        <f t="shared" si="32"/>
        <v>3854</v>
      </c>
      <c r="K119" s="7"/>
      <c r="L119" s="25">
        <f t="shared" si="27"/>
        <v>187.59278898957311</v>
      </c>
      <c r="M119" s="17">
        <f t="shared" si="18"/>
        <v>73.836022619328844</v>
      </c>
      <c r="N119" s="17">
        <f t="shared" si="28"/>
        <v>3842.2176849264206</v>
      </c>
      <c r="O119" s="24">
        <f t="shared" si="19"/>
        <v>138.82294849309662</v>
      </c>
      <c r="P119" s="7"/>
      <c r="Q119" s="25">
        <f t="shared" si="20"/>
        <v>219.08551792375016</v>
      </c>
      <c r="R119" s="24">
        <f t="shared" si="21"/>
        <v>3830.693901514634</v>
      </c>
      <c r="S119" s="7"/>
      <c r="T119" s="25">
        <f t="shared" si="22"/>
        <v>-5.6777641492719043E-2</v>
      </c>
      <c r="U119" s="24">
        <f t="shared" si="23"/>
        <v>0.999263639926257</v>
      </c>
      <c r="V119" s="7"/>
      <c r="W119" s="25">
        <f t="shared" si="24"/>
        <v>-6.481062815957174E-2</v>
      </c>
      <c r="X119" s="24">
        <f t="shared" si="29"/>
        <v>168.83924931478305</v>
      </c>
      <c r="Y119" s="7"/>
      <c r="Z119" s="25">
        <f t="shared" si="30"/>
        <v>-615</v>
      </c>
      <c r="AA119" s="17">
        <f t="shared" si="31"/>
        <v>168.68699999999981</v>
      </c>
      <c r="AB119" s="24">
        <f t="shared" si="25"/>
        <v>2.9441435553116713</v>
      </c>
      <c r="AC119" s="17">
        <f t="shared" si="26"/>
        <v>0.15224931478323356</v>
      </c>
    </row>
    <row r="120" spans="1:29" s="17" customFormat="1" x14ac:dyDescent="0.25">
      <c r="A120" s="17">
        <v>35</v>
      </c>
      <c r="B120" s="17">
        <v>-614</v>
      </c>
      <c r="C120" s="17">
        <v>13485</v>
      </c>
      <c r="D120" s="17">
        <v>15114</v>
      </c>
      <c r="E120" s="17">
        <v>12930</v>
      </c>
      <c r="F120" s="17">
        <v>11306</v>
      </c>
      <c r="G120" s="24"/>
      <c r="H120" s="7"/>
      <c r="I120" s="25">
        <f t="shared" si="32"/>
        <v>555</v>
      </c>
      <c r="J120" s="24">
        <f t="shared" si="32"/>
        <v>3808</v>
      </c>
      <c r="K120" s="7"/>
      <c r="L120" s="25">
        <f t="shared" si="27"/>
        <v>557.04226296464788</v>
      </c>
      <c r="M120" s="17">
        <f t="shared" si="18"/>
        <v>4.1708380167723291</v>
      </c>
      <c r="N120" s="17">
        <f t="shared" si="28"/>
        <v>3799.7549257666701</v>
      </c>
      <c r="O120" s="24">
        <f t="shared" si="19"/>
        <v>67.981249113120441</v>
      </c>
      <c r="P120" s="7"/>
      <c r="Q120" s="25">
        <f t="shared" si="20"/>
        <v>595.0855179237501</v>
      </c>
      <c r="R120" s="24">
        <f t="shared" si="21"/>
        <v>3784.693901514634</v>
      </c>
      <c r="S120" s="7"/>
      <c r="T120" s="25">
        <f t="shared" si="22"/>
        <v>-0.15422083812013093</v>
      </c>
      <c r="U120" s="24">
        <f t="shared" si="23"/>
        <v>0.98726421407329779</v>
      </c>
      <c r="V120" s="7"/>
      <c r="W120" s="25">
        <f t="shared" si="24"/>
        <v>-0.16216053164514152</v>
      </c>
      <c r="X120" s="24">
        <f t="shared" si="29"/>
        <v>163.22248166110933</v>
      </c>
      <c r="Y120" s="7"/>
      <c r="Z120" s="25">
        <f t="shared" si="30"/>
        <v>-614</v>
      </c>
      <c r="AA120" s="17">
        <f t="shared" si="31"/>
        <v>163.1609999999998</v>
      </c>
      <c r="AB120" s="24">
        <f t="shared" si="25"/>
        <v>2.8476966608464642</v>
      </c>
      <c r="AC120" s="17">
        <f t="shared" si="26"/>
        <v>6.1481661109525021E-2</v>
      </c>
    </row>
    <row r="121" spans="1:29" s="17" customFormat="1" x14ac:dyDescent="0.25">
      <c r="A121" s="17">
        <v>36</v>
      </c>
      <c r="B121" s="17">
        <v>-618</v>
      </c>
      <c r="C121" s="17">
        <v>13660</v>
      </c>
      <c r="D121" s="17">
        <v>15066</v>
      </c>
      <c r="E121" s="17">
        <v>12739</v>
      </c>
      <c r="F121" s="17">
        <v>11339</v>
      </c>
      <c r="G121" s="24"/>
      <c r="H121" s="7"/>
      <c r="I121" s="25">
        <f t="shared" si="32"/>
        <v>921</v>
      </c>
      <c r="J121" s="24">
        <f t="shared" si="32"/>
        <v>3727</v>
      </c>
      <c r="K121" s="7"/>
      <c r="L121" s="25">
        <f t="shared" si="27"/>
        <v>923.28121148522587</v>
      </c>
      <c r="M121" s="17">
        <f t="shared" si="18"/>
        <v>5.2039258403264075</v>
      </c>
      <c r="N121" s="17">
        <f t="shared" si="28"/>
        <v>3721.5387736039124</v>
      </c>
      <c r="O121" s="24">
        <f t="shared" si="19"/>
        <v>29.824993749323607</v>
      </c>
      <c r="P121" s="7"/>
      <c r="Q121" s="25">
        <f t="shared" si="20"/>
        <v>961.0855179237501</v>
      </c>
      <c r="R121" s="24">
        <f t="shared" si="21"/>
        <v>3703.693901514634</v>
      </c>
      <c r="S121" s="7"/>
      <c r="T121" s="25">
        <f t="shared" si="22"/>
        <v>-0.2490724603691542</v>
      </c>
      <c r="U121" s="24">
        <f t="shared" si="23"/>
        <v>0.96613479028873916</v>
      </c>
      <c r="V121" s="7"/>
      <c r="W121" s="25">
        <f t="shared" si="24"/>
        <v>-0.25684539861029787</v>
      </c>
      <c r="X121" s="24">
        <f t="shared" si="29"/>
        <v>157.66252534134333</v>
      </c>
      <c r="Y121" s="7"/>
      <c r="Z121" s="25">
        <f t="shared" si="30"/>
        <v>-618</v>
      </c>
      <c r="AA121" s="17">
        <f t="shared" si="31"/>
        <v>157.59899999999979</v>
      </c>
      <c r="AB121" s="24">
        <f t="shared" si="25"/>
        <v>2.7506214478505395</v>
      </c>
      <c r="AC121" s="17">
        <f t="shared" si="26"/>
        <v>6.3525341343535047E-2</v>
      </c>
    </row>
    <row r="122" spans="1:29" s="17" customFormat="1" x14ac:dyDescent="0.25">
      <c r="A122" s="17">
        <v>37</v>
      </c>
      <c r="B122" s="17">
        <v>-632</v>
      </c>
      <c r="C122" s="17">
        <v>13840</v>
      </c>
      <c r="D122" s="17">
        <v>15010</v>
      </c>
      <c r="E122" s="17">
        <v>12555</v>
      </c>
      <c r="F122" s="17">
        <v>11398</v>
      </c>
      <c r="G122" s="24"/>
      <c r="H122" s="7"/>
      <c r="I122" s="25">
        <f t="shared" si="32"/>
        <v>1285</v>
      </c>
      <c r="J122" s="24">
        <f t="shared" si="32"/>
        <v>3612</v>
      </c>
      <c r="K122" s="7"/>
      <c r="L122" s="25">
        <f t="shared" si="27"/>
        <v>1288.3996648955215</v>
      </c>
      <c r="M122" s="17">
        <f t="shared" si="18"/>
        <v>11.557721401841091</v>
      </c>
      <c r="N122" s="17">
        <f t="shared" si="28"/>
        <v>3605.509350901722</v>
      </c>
      <c r="O122" s="24">
        <f t="shared" si="19"/>
        <v>42.128525716977364</v>
      </c>
      <c r="P122" s="7"/>
      <c r="Q122" s="25">
        <f t="shared" si="20"/>
        <v>1325.0855179237501</v>
      </c>
      <c r="R122" s="24">
        <f t="shared" si="21"/>
        <v>3588.693901514634</v>
      </c>
      <c r="S122" s="7"/>
      <c r="T122" s="25">
        <f t="shared" si="22"/>
        <v>-0.34340576774249976</v>
      </c>
      <c r="U122" s="24">
        <f t="shared" si="23"/>
        <v>0.93613622565634125</v>
      </c>
      <c r="V122" s="7"/>
      <c r="W122" s="25">
        <f t="shared" si="24"/>
        <v>-0.35094065204419572</v>
      </c>
      <c r="X122" s="24">
        <f t="shared" si="29"/>
        <v>152.00004422596135</v>
      </c>
      <c r="Y122" s="7"/>
      <c r="Z122" s="25">
        <f t="shared" si="30"/>
        <v>-632</v>
      </c>
      <c r="AA122" s="17">
        <f t="shared" si="31"/>
        <v>151.9109999999998</v>
      </c>
      <c r="AB122" s="24">
        <f t="shared" si="25"/>
        <v>2.6513471199971024</v>
      </c>
      <c r="AC122" s="17">
        <f t="shared" si="26"/>
        <v>8.9044225961544043E-2</v>
      </c>
    </row>
    <row r="123" spans="1:29" s="17" customFormat="1" x14ac:dyDescent="0.25">
      <c r="A123" s="17">
        <v>38</v>
      </c>
      <c r="B123" s="17">
        <v>-635</v>
      </c>
      <c r="C123" s="17">
        <v>14026</v>
      </c>
      <c r="D123" s="17">
        <v>14937</v>
      </c>
      <c r="E123" s="17">
        <v>12386</v>
      </c>
      <c r="F123" s="17">
        <v>11482</v>
      </c>
      <c r="G123" s="24"/>
      <c r="H123" s="7"/>
      <c r="I123" s="25">
        <f t="shared" si="32"/>
        <v>1640</v>
      </c>
      <c r="J123" s="24">
        <f t="shared" si="32"/>
        <v>3455</v>
      </c>
      <c r="K123" s="7"/>
      <c r="L123" s="25">
        <f t="shared" si="27"/>
        <v>1642.0580461870857</v>
      </c>
      <c r="M123" s="17">
        <f t="shared" si="18"/>
        <v>4.2355541081778449</v>
      </c>
      <c r="N123" s="17">
        <f t="shared" si="28"/>
        <v>3453.3718431378898</v>
      </c>
      <c r="O123" s="24">
        <f t="shared" si="19"/>
        <v>2.6508947676366796</v>
      </c>
      <c r="P123" s="7"/>
      <c r="Q123" s="25">
        <f t="shared" si="20"/>
        <v>1680.0855179237501</v>
      </c>
      <c r="R123" s="24">
        <f t="shared" si="21"/>
        <v>3431.693901514634</v>
      </c>
      <c r="S123" s="7"/>
      <c r="T123" s="25">
        <f t="shared" si="22"/>
        <v>-0.43540665817529556</v>
      </c>
      <c r="U123" s="24">
        <f t="shared" si="23"/>
        <v>0.89518166350602391</v>
      </c>
      <c r="V123" s="7"/>
      <c r="W123" s="25">
        <f t="shared" si="24"/>
        <v>-0.44261535907693095</v>
      </c>
      <c r="X123" s="24">
        <f t="shared" si="29"/>
        <v>146.24044099622597</v>
      </c>
      <c r="Y123" s="7"/>
      <c r="Z123" s="25">
        <f t="shared" si="30"/>
        <v>-635</v>
      </c>
      <c r="AA123" s="17">
        <f t="shared" si="31"/>
        <v>146.1959999999998</v>
      </c>
      <c r="AB123" s="24">
        <f t="shared" si="25"/>
        <v>2.5516015532456264</v>
      </c>
      <c r="AC123" s="17">
        <f t="shared" si="26"/>
        <v>4.4440996226171592E-2</v>
      </c>
    </row>
    <row r="124" spans="1:29" s="17" customFormat="1" x14ac:dyDescent="0.25">
      <c r="A124" s="17">
        <v>39</v>
      </c>
      <c r="B124" s="17">
        <v>-632</v>
      </c>
      <c r="C124" s="17">
        <v>14192</v>
      </c>
      <c r="D124" s="17">
        <v>14845</v>
      </c>
      <c r="E124" s="17">
        <v>12220</v>
      </c>
      <c r="F124" s="17">
        <v>11573</v>
      </c>
      <c r="G124" s="24"/>
      <c r="H124" s="7"/>
      <c r="I124" s="25">
        <f t="shared" si="32"/>
        <v>1972</v>
      </c>
      <c r="J124" s="24">
        <f t="shared" si="32"/>
        <v>3272</v>
      </c>
      <c r="K124" s="7"/>
      <c r="L124" s="25">
        <f t="shared" si="27"/>
        <v>1977.4316462586803</v>
      </c>
      <c r="M124" s="17">
        <f t="shared" si="18"/>
        <v>29.502781079435731</v>
      </c>
      <c r="N124" s="17">
        <f t="shared" si="28"/>
        <v>3268.0623027062084</v>
      </c>
      <c r="O124" s="24">
        <f t="shared" si="19"/>
        <v>15.505459977534032</v>
      </c>
      <c r="P124" s="7"/>
      <c r="Q124" s="25">
        <f t="shared" si="20"/>
        <v>2012.0855179237501</v>
      </c>
      <c r="R124" s="24">
        <f t="shared" si="21"/>
        <v>3248.693901514634</v>
      </c>
      <c r="S124" s="7"/>
      <c r="T124" s="25">
        <f t="shared" si="22"/>
        <v>-0.52144692753779753</v>
      </c>
      <c r="U124" s="24">
        <f t="shared" si="23"/>
        <v>0.84744481717794717</v>
      </c>
      <c r="V124" s="7"/>
      <c r="W124" s="25">
        <f t="shared" si="24"/>
        <v>-0.52827474283053288</v>
      </c>
      <c r="X124" s="24">
        <f t="shared" si="29"/>
        <v>140.61183857674166</v>
      </c>
      <c r="Y124" s="7"/>
      <c r="Z124" s="25">
        <f t="shared" si="30"/>
        <v>-632</v>
      </c>
      <c r="AA124" s="17">
        <f t="shared" si="31"/>
        <v>140.50799999999981</v>
      </c>
      <c r="AB124" s="24">
        <f t="shared" si="25"/>
        <v>2.4523272253921893</v>
      </c>
      <c r="AC124" s="17">
        <f t="shared" si="26"/>
        <v>0.10383857674185037</v>
      </c>
    </row>
    <row r="125" spans="1:29" s="17" customFormat="1" x14ac:dyDescent="0.25">
      <c r="A125" s="17">
        <v>40</v>
      </c>
      <c r="B125" s="17">
        <v>-628</v>
      </c>
      <c r="C125" s="17">
        <v>14351</v>
      </c>
      <c r="D125" s="17">
        <v>14741</v>
      </c>
      <c r="E125" s="17">
        <v>12062</v>
      </c>
      <c r="F125" s="17">
        <v>11684</v>
      </c>
      <c r="G125" s="24"/>
      <c r="H125" s="7"/>
      <c r="I125" s="25">
        <f t="shared" si="32"/>
        <v>2289</v>
      </c>
      <c r="J125" s="24">
        <f t="shared" si="32"/>
        <v>3057</v>
      </c>
      <c r="K125" s="7"/>
      <c r="L125" s="25">
        <f t="shared" si="27"/>
        <v>2290.9920127264595</v>
      </c>
      <c r="M125" s="17">
        <f t="shared" si="18"/>
        <v>3.9681147023766372</v>
      </c>
      <c r="N125" s="17">
        <f t="shared" si="28"/>
        <v>3052.242927904068</v>
      </c>
      <c r="O125" s="24">
        <f t="shared" si="19"/>
        <v>22.629734925895033</v>
      </c>
      <c r="P125" s="7"/>
      <c r="Q125" s="25">
        <f t="shared" si="20"/>
        <v>2329.0855179237501</v>
      </c>
      <c r="R125" s="24">
        <f t="shared" si="21"/>
        <v>3033.693901514634</v>
      </c>
      <c r="S125" s="7"/>
      <c r="T125" s="25">
        <f t="shared" si="22"/>
        <v>-0.60359983533271666</v>
      </c>
      <c r="U125" s="24">
        <f t="shared" si="23"/>
        <v>0.79136054416955093</v>
      </c>
      <c r="V125" s="7"/>
      <c r="W125" s="25">
        <f t="shared" si="24"/>
        <v>-0.60997955060562958</v>
      </c>
      <c r="X125" s="24">
        <f t="shared" si="29"/>
        <v>134.92518047812518</v>
      </c>
      <c r="Y125" s="7"/>
      <c r="Z125" s="25">
        <f t="shared" si="30"/>
        <v>-628</v>
      </c>
      <c r="AA125" s="17">
        <f t="shared" si="31"/>
        <v>134.85599999999982</v>
      </c>
      <c r="AB125" s="24">
        <f t="shared" si="25"/>
        <v>2.3536812160694702</v>
      </c>
      <c r="AC125" s="17">
        <f t="shared" si="26"/>
        <v>6.9180478125360878E-2</v>
      </c>
    </row>
    <row r="126" spans="1:29" s="17" customFormat="1" x14ac:dyDescent="0.25">
      <c r="A126" s="17">
        <v>41</v>
      </c>
      <c r="B126" s="17">
        <v>-622</v>
      </c>
      <c r="C126" s="17">
        <v>14495</v>
      </c>
      <c r="D126" s="17">
        <v>14611</v>
      </c>
      <c r="E126" s="17">
        <v>11912</v>
      </c>
      <c r="F126" s="17">
        <v>11803</v>
      </c>
      <c r="G126" s="24"/>
      <c r="H126" s="7"/>
      <c r="I126" s="25">
        <f t="shared" si="32"/>
        <v>2583</v>
      </c>
      <c r="J126" s="24">
        <f t="shared" si="32"/>
        <v>2808</v>
      </c>
      <c r="K126" s="7"/>
      <c r="L126" s="25">
        <f t="shared" si="27"/>
        <v>2579.2032415013127</v>
      </c>
      <c r="M126" s="17">
        <f t="shared" si="18"/>
        <v>14.415375097353998</v>
      </c>
      <c r="N126" s="17">
        <f t="shared" si="28"/>
        <v>2809.4218576873063</v>
      </c>
      <c r="O126" s="24">
        <f t="shared" si="19"/>
        <v>2.0216792829521011</v>
      </c>
      <c r="P126" s="7"/>
      <c r="Q126" s="25">
        <f t="shared" si="20"/>
        <v>2623.0855179237501</v>
      </c>
      <c r="R126" s="24">
        <f t="shared" si="21"/>
        <v>2784.693901514634</v>
      </c>
      <c r="S126" s="7"/>
      <c r="T126" s="25">
        <f t="shared" si="22"/>
        <v>-0.67979212205734196</v>
      </c>
      <c r="U126" s="24">
        <f t="shared" si="23"/>
        <v>0.72640713031331527</v>
      </c>
      <c r="V126" s="7"/>
      <c r="W126" s="25">
        <f t="shared" si="24"/>
        <v>-0.68565226288613357</v>
      </c>
      <c r="X126" s="24">
        <f t="shared" si="29"/>
        <v>129.2033757536941</v>
      </c>
      <c r="Y126" s="7"/>
      <c r="Z126" s="25">
        <f t="shared" si="30"/>
        <v>-622</v>
      </c>
      <c r="AA126" s="17">
        <f t="shared" si="31"/>
        <v>129.25799999999981</v>
      </c>
      <c r="AB126" s="24">
        <f t="shared" si="25"/>
        <v>2.255977684542827</v>
      </c>
      <c r="AC126" s="17">
        <f t="shared" si="26"/>
        <v>-5.4624246305706947E-2</v>
      </c>
    </row>
    <row r="127" spans="1:29" s="17" customFormat="1" x14ac:dyDescent="0.25">
      <c r="A127" s="17">
        <v>42</v>
      </c>
      <c r="B127" s="17">
        <v>-606</v>
      </c>
      <c r="C127" s="17">
        <v>14625</v>
      </c>
      <c r="D127" s="17">
        <v>14481</v>
      </c>
      <c r="E127" s="17">
        <v>11787</v>
      </c>
      <c r="F127" s="17">
        <v>11936</v>
      </c>
      <c r="G127" s="24"/>
      <c r="H127" s="7"/>
      <c r="I127" s="25">
        <f t="shared" si="32"/>
        <v>2838</v>
      </c>
      <c r="J127" s="24">
        <f t="shared" si="32"/>
        <v>2545</v>
      </c>
      <c r="K127" s="7"/>
      <c r="L127" s="25">
        <f t="shared" si="27"/>
        <v>2835.9715416525451</v>
      </c>
      <c r="M127" s="17">
        <f t="shared" si="18"/>
        <v>4.1146432673596403</v>
      </c>
      <c r="N127" s="17">
        <f t="shared" si="28"/>
        <v>2547.2449826382212</v>
      </c>
      <c r="O127" s="24">
        <f t="shared" si="19"/>
        <v>5.039947045914821</v>
      </c>
      <c r="P127" s="7"/>
      <c r="Q127" s="25">
        <f t="shared" si="20"/>
        <v>2878.0855179237501</v>
      </c>
      <c r="R127" s="24">
        <f t="shared" si="21"/>
        <v>2521.693901514634</v>
      </c>
      <c r="S127" s="7"/>
      <c r="T127" s="25">
        <f t="shared" si="22"/>
        <v>-0.74587726870625159</v>
      </c>
      <c r="U127" s="24">
        <f t="shared" si="23"/>
        <v>0.65780171728443992</v>
      </c>
      <c r="V127" s="7"/>
      <c r="W127" s="25">
        <f t="shared" si="24"/>
        <v>-0.75118815728624821</v>
      </c>
      <c r="X127" s="24">
        <f t="shared" si="29"/>
        <v>123.75820265125287</v>
      </c>
      <c r="Y127" s="7"/>
      <c r="Z127" s="25">
        <f t="shared" si="30"/>
        <v>-606</v>
      </c>
      <c r="AA127" s="17">
        <f t="shared" si="31"/>
        <v>123.80399999999982</v>
      </c>
      <c r="AB127" s="24">
        <f t="shared" si="25"/>
        <v>2.1607874271390566</v>
      </c>
      <c r="AC127" s="17">
        <f t="shared" si="26"/>
        <v>-4.5797348746944522E-2</v>
      </c>
    </row>
    <row r="128" spans="1:29" s="17" customFormat="1" x14ac:dyDescent="0.25">
      <c r="A128" s="17">
        <v>43</v>
      </c>
      <c r="B128" s="17">
        <v>-608</v>
      </c>
      <c r="C128" s="17">
        <v>14741</v>
      </c>
      <c r="D128" s="17">
        <v>14340</v>
      </c>
      <c r="E128" s="17">
        <v>11671</v>
      </c>
      <c r="F128" s="17">
        <v>12081</v>
      </c>
      <c r="G128" s="24"/>
      <c r="H128" s="7"/>
      <c r="I128" s="25">
        <f t="shared" si="32"/>
        <v>3070</v>
      </c>
      <c r="J128" s="24">
        <f t="shared" si="32"/>
        <v>2259</v>
      </c>
      <c r="K128" s="7"/>
      <c r="L128" s="25">
        <f t="shared" si="27"/>
        <v>3067.3907011713522</v>
      </c>
      <c r="M128" s="17">
        <f t="shared" si="18"/>
        <v>6.8084403771825315</v>
      </c>
      <c r="N128" s="17">
        <f t="shared" si="28"/>
        <v>2261.219591594016</v>
      </c>
      <c r="O128" s="24">
        <f t="shared" si="19"/>
        <v>4.9265868442266543</v>
      </c>
      <c r="P128" s="7"/>
      <c r="Q128" s="25">
        <f t="shared" si="20"/>
        <v>3110.0855179237501</v>
      </c>
      <c r="R128" s="24">
        <f t="shared" si="21"/>
        <v>2235.693901514634</v>
      </c>
      <c r="S128" s="7"/>
      <c r="T128" s="25">
        <f t="shared" si="22"/>
        <v>-0.8060017942848674</v>
      </c>
      <c r="U128" s="24">
        <f t="shared" si="23"/>
        <v>0.58319659132908486</v>
      </c>
      <c r="V128" s="7"/>
      <c r="W128" s="25">
        <f t="shared" si="24"/>
        <v>-0.81071501798802692</v>
      </c>
      <c r="X128" s="24">
        <f t="shared" si="29"/>
        <v>118.27992312441847</v>
      </c>
      <c r="Y128" s="7"/>
      <c r="Z128" s="25">
        <f t="shared" si="30"/>
        <v>-608</v>
      </c>
      <c r="AA128" s="17">
        <f t="shared" si="31"/>
        <v>118.33199999999982</v>
      </c>
      <c r="AB128" s="24">
        <f t="shared" si="25"/>
        <v>2.0652830104699267</v>
      </c>
      <c r="AC128" s="17">
        <f t="shared" si="26"/>
        <v>-5.2076875581349213E-2</v>
      </c>
    </row>
    <row r="129" spans="1:29" s="17" customFormat="1" x14ac:dyDescent="0.25">
      <c r="A129" s="17">
        <v>44</v>
      </c>
      <c r="B129" s="17">
        <v>-637</v>
      </c>
      <c r="C129" s="17">
        <v>14842</v>
      </c>
      <c r="D129" s="17">
        <v>14169</v>
      </c>
      <c r="E129" s="17">
        <v>11559</v>
      </c>
      <c r="F129" s="17">
        <v>12235</v>
      </c>
      <c r="G129" s="24"/>
      <c r="H129" s="7"/>
      <c r="I129" s="25">
        <f t="shared" si="32"/>
        <v>3283</v>
      </c>
      <c r="J129" s="24">
        <f t="shared" si="32"/>
        <v>1934</v>
      </c>
      <c r="K129" s="7"/>
      <c r="L129" s="25">
        <f t="shared" si="27"/>
        <v>3279.4064600314859</v>
      </c>
      <c r="M129" s="17">
        <f t="shared" si="18"/>
        <v>12.913529505307967</v>
      </c>
      <c r="N129" s="17">
        <f t="shared" si="28"/>
        <v>1939.7005574567916</v>
      </c>
      <c r="O129" s="24">
        <f t="shared" si="19"/>
        <v>32.496355318181827</v>
      </c>
      <c r="P129" s="7"/>
      <c r="Q129" s="25">
        <f t="shared" si="20"/>
        <v>3323.0855179237501</v>
      </c>
      <c r="R129" s="24">
        <f t="shared" si="21"/>
        <v>1910.693901514634</v>
      </c>
      <c r="S129" s="7"/>
      <c r="T129" s="25">
        <f t="shared" si="22"/>
        <v>-0.86120232854454493</v>
      </c>
      <c r="U129" s="24">
        <f t="shared" si="23"/>
        <v>0.49841803910709059</v>
      </c>
      <c r="V129" s="7"/>
      <c r="W129" s="25">
        <f t="shared" si="24"/>
        <v>-0.86523596379166212</v>
      </c>
      <c r="X129" s="24">
        <f t="shared" si="29"/>
        <v>112.49420055361827</v>
      </c>
      <c r="Y129" s="7"/>
      <c r="Z129" s="25">
        <f t="shared" si="30"/>
        <v>-637</v>
      </c>
      <c r="AA129" s="17">
        <f t="shared" si="31"/>
        <v>112.59899999999982</v>
      </c>
      <c r="AB129" s="24">
        <f t="shared" si="25"/>
        <v>1.9652232844530921</v>
      </c>
      <c r="AC129" s="17">
        <f t="shared" si="26"/>
        <v>-0.10479944638154848</v>
      </c>
    </row>
    <row r="130" spans="1:29" s="17" customFormat="1" x14ac:dyDescent="0.25">
      <c r="A130" s="17">
        <v>45</v>
      </c>
      <c r="B130" s="17">
        <v>-617</v>
      </c>
      <c r="C130" s="17">
        <v>14936</v>
      </c>
      <c r="D130" s="17">
        <v>14014</v>
      </c>
      <c r="E130" s="17">
        <v>11477</v>
      </c>
      <c r="F130" s="17">
        <v>12407</v>
      </c>
      <c r="G130" s="24"/>
      <c r="H130" s="7"/>
      <c r="I130" s="25">
        <f t="shared" si="32"/>
        <v>3459</v>
      </c>
      <c r="J130" s="24">
        <f t="shared" si="32"/>
        <v>1607</v>
      </c>
      <c r="K130" s="7"/>
      <c r="L130" s="25">
        <f t="shared" si="27"/>
        <v>3453.0955639510939</v>
      </c>
      <c r="M130" s="17">
        <f t="shared" si="18"/>
        <v>34.862365055621446</v>
      </c>
      <c r="N130" s="17">
        <f t="shared" si="28"/>
        <v>1609.9501931935902</v>
      </c>
      <c r="O130" s="24">
        <f t="shared" si="19"/>
        <v>8.7036398795057472</v>
      </c>
      <c r="P130" s="7"/>
      <c r="Q130" s="25">
        <f t="shared" si="20"/>
        <v>3499.0855179237501</v>
      </c>
      <c r="R130" s="24">
        <f t="shared" si="21"/>
        <v>1583.693901514634</v>
      </c>
      <c r="S130" s="7"/>
      <c r="T130" s="25">
        <f t="shared" si="22"/>
        <v>-0.90681403760418455</v>
      </c>
      <c r="U130" s="24">
        <f t="shared" si="23"/>
        <v>0.41311777271757633</v>
      </c>
      <c r="V130" s="7"/>
      <c r="W130" s="25">
        <f t="shared" si="24"/>
        <v>-0.91016358165365274</v>
      </c>
      <c r="X130" s="24">
        <f t="shared" si="29"/>
        <v>106.96317566702186</v>
      </c>
      <c r="Y130" s="7"/>
      <c r="Z130" s="25">
        <f t="shared" si="30"/>
        <v>-617</v>
      </c>
      <c r="AA130" s="17">
        <f t="shared" si="31"/>
        <v>107.04599999999982</v>
      </c>
      <c r="AB130" s="24">
        <f t="shared" si="25"/>
        <v>1.8683051510898467</v>
      </c>
      <c r="AC130" s="17">
        <f t="shared" si="26"/>
        <v>-8.2824332977963877E-2</v>
      </c>
    </row>
    <row r="131" spans="1:29" s="17" customFormat="1" x14ac:dyDescent="0.25">
      <c r="A131" s="17">
        <v>46</v>
      </c>
      <c r="B131" s="17">
        <v>-633</v>
      </c>
      <c r="C131" s="17">
        <v>15013</v>
      </c>
      <c r="D131" s="17">
        <v>13833</v>
      </c>
      <c r="E131" s="17">
        <v>11409</v>
      </c>
      <c r="F131" s="17">
        <v>12587</v>
      </c>
      <c r="G131" s="24"/>
      <c r="H131" s="7"/>
      <c r="I131" s="25">
        <f t="shared" si="32"/>
        <v>3604</v>
      </c>
      <c r="J131" s="24">
        <f t="shared" si="32"/>
        <v>1246</v>
      </c>
      <c r="K131" s="7"/>
      <c r="L131" s="25">
        <f t="shared" si="27"/>
        <v>3597.1720265279246</v>
      </c>
      <c r="M131" s="17">
        <f t="shared" si="18"/>
        <v>46.621221735365772</v>
      </c>
      <c r="N131" s="17">
        <f t="shared" si="28"/>
        <v>1256.1893573935172</v>
      </c>
      <c r="O131" s="24">
        <f t="shared" si="19"/>
        <v>103.82300409282331</v>
      </c>
      <c r="P131" s="7"/>
      <c r="Q131" s="25">
        <f t="shared" si="20"/>
        <v>3644.0855179237501</v>
      </c>
      <c r="R131" s="24">
        <f t="shared" si="21"/>
        <v>1222.693901514634</v>
      </c>
      <c r="S131" s="7"/>
      <c r="T131" s="25">
        <f t="shared" si="22"/>
        <v>-0.94439186609081938</v>
      </c>
      <c r="U131" s="24">
        <f t="shared" si="23"/>
        <v>0.31894836548022265</v>
      </c>
      <c r="V131" s="7"/>
      <c r="W131" s="25">
        <f t="shared" si="24"/>
        <v>-0.94698577755882818</v>
      </c>
      <c r="X131" s="24">
        <f t="shared" si="29"/>
        <v>101.16388210507091</v>
      </c>
      <c r="Y131" s="7"/>
      <c r="Z131" s="25">
        <f t="shared" si="30"/>
        <v>-633</v>
      </c>
      <c r="AA131" s="17">
        <f t="shared" si="31"/>
        <v>101.34899999999982</v>
      </c>
      <c r="AB131" s="24">
        <f t="shared" si="25"/>
        <v>1.7688737436037298</v>
      </c>
      <c r="AC131" s="17">
        <f t="shared" si="26"/>
        <v>-0.18511789492890784</v>
      </c>
    </row>
    <row r="132" spans="1:29" s="17" customFormat="1" x14ac:dyDescent="0.25">
      <c r="A132" s="17">
        <v>47</v>
      </c>
      <c r="B132" s="17">
        <v>-638</v>
      </c>
      <c r="C132" s="17">
        <v>15058</v>
      </c>
      <c r="D132" s="17">
        <v>13641</v>
      </c>
      <c r="E132" s="17">
        <v>11347</v>
      </c>
      <c r="F132" s="17">
        <v>12759</v>
      </c>
      <c r="G132" s="24"/>
      <c r="H132" s="7"/>
      <c r="I132" s="25">
        <f t="shared" si="32"/>
        <v>3711</v>
      </c>
      <c r="J132" s="24">
        <f t="shared" si="32"/>
        <v>882</v>
      </c>
      <c r="K132" s="7"/>
      <c r="L132" s="25">
        <f t="shared" si="27"/>
        <v>3705.9923816893306</v>
      </c>
      <c r="M132" s="17">
        <f t="shared" si="18"/>
        <v>25.076241145351318</v>
      </c>
      <c r="N132" s="17">
        <f t="shared" si="28"/>
        <v>887.31142453530879</v>
      </c>
      <c r="O132" s="24">
        <f t="shared" si="19"/>
        <v>28.211230594280174</v>
      </c>
      <c r="P132" s="7"/>
      <c r="Q132" s="25">
        <f t="shared" si="20"/>
        <v>3751.0855179237501</v>
      </c>
      <c r="R132" s="24">
        <f t="shared" si="21"/>
        <v>858.69390151463404</v>
      </c>
      <c r="S132" s="7"/>
      <c r="T132" s="25">
        <f t="shared" si="22"/>
        <v>-0.97212171193957764</v>
      </c>
      <c r="U132" s="24">
        <f t="shared" si="23"/>
        <v>0.22399638699158902</v>
      </c>
      <c r="V132" s="7"/>
      <c r="W132" s="25">
        <f t="shared" si="24"/>
        <v>-0.97395338318764912</v>
      </c>
      <c r="X132" s="24">
        <f t="shared" si="29"/>
        <v>95.502207792003958</v>
      </c>
      <c r="Y132" s="7"/>
      <c r="Z132" s="25">
        <f t="shared" si="30"/>
        <v>-638</v>
      </c>
      <c r="AA132" s="17">
        <f t="shared" si="31"/>
        <v>95.606999999999815</v>
      </c>
      <c r="AB132" s="24">
        <f t="shared" si="25"/>
        <v>1.6686569379542153</v>
      </c>
      <c r="AC132" s="17">
        <f t="shared" si="26"/>
        <v>-0.10479220799585676</v>
      </c>
    </row>
    <row r="133" spans="1:29" s="17" customFormat="1" x14ac:dyDescent="0.25">
      <c r="A133" s="17">
        <v>48</v>
      </c>
      <c r="B133" s="17">
        <v>-634</v>
      </c>
      <c r="C133" s="17">
        <v>15100</v>
      </c>
      <c r="D133" s="17">
        <v>13467</v>
      </c>
      <c r="E133" s="17">
        <v>11321</v>
      </c>
      <c r="F133" s="17">
        <v>12957</v>
      </c>
      <c r="G133" s="24"/>
      <c r="H133" s="7"/>
      <c r="I133" s="25">
        <f t="shared" si="32"/>
        <v>3779</v>
      </c>
      <c r="J133" s="24">
        <f t="shared" si="32"/>
        <v>510</v>
      </c>
      <c r="K133" s="7"/>
      <c r="L133" s="25">
        <f t="shared" si="27"/>
        <v>3776.8585098414142</v>
      </c>
      <c r="M133" s="17">
        <f t="shared" si="18"/>
        <v>4.5859800993200013</v>
      </c>
      <c r="N133" s="17">
        <f t="shared" si="28"/>
        <v>512.14465525991591</v>
      </c>
      <c r="O133" s="24">
        <f t="shared" si="19"/>
        <v>4.5995461838849696</v>
      </c>
      <c r="P133" s="7"/>
      <c r="Q133" s="25">
        <f t="shared" si="20"/>
        <v>3819.0855179237501</v>
      </c>
      <c r="R133" s="24">
        <f t="shared" si="21"/>
        <v>486.69390151463404</v>
      </c>
      <c r="S133" s="7"/>
      <c r="T133" s="25">
        <f t="shared" si="22"/>
        <v>-0.98974441771262023</v>
      </c>
      <c r="U133" s="24">
        <f t="shared" si="23"/>
        <v>0.12695755183287555</v>
      </c>
      <c r="V133" s="7"/>
      <c r="W133" s="25">
        <f t="shared" si="24"/>
        <v>-0.99079675009767532</v>
      </c>
      <c r="X133" s="24">
        <f t="shared" si="29"/>
        <v>89.852072955474341</v>
      </c>
      <c r="Y133" s="7"/>
      <c r="Z133" s="25">
        <f t="shared" si="30"/>
        <v>-634</v>
      </c>
      <c r="AA133" s="17">
        <f t="shared" si="31"/>
        <v>89.900999999999812</v>
      </c>
      <c r="AB133" s="24">
        <f t="shared" si="25"/>
        <v>1.5690684508354189</v>
      </c>
      <c r="AC133" s="17">
        <f t="shared" si="26"/>
        <v>-4.8927044525470365E-2</v>
      </c>
    </row>
    <row r="134" spans="1:29" s="17" customFormat="1" x14ac:dyDescent="0.25">
      <c r="A134" s="17">
        <v>49</v>
      </c>
      <c r="B134" s="17">
        <v>-606</v>
      </c>
      <c r="C134" s="17">
        <v>15112</v>
      </c>
      <c r="D134" s="17">
        <v>13272</v>
      </c>
      <c r="E134" s="17">
        <v>11299</v>
      </c>
      <c r="F134" s="17">
        <v>13128</v>
      </c>
      <c r="G134" s="24"/>
      <c r="H134" s="7"/>
      <c r="I134" s="25">
        <f t="shared" si="32"/>
        <v>3813</v>
      </c>
      <c r="J134" s="24">
        <f t="shared" si="32"/>
        <v>144</v>
      </c>
      <c r="K134" s="7"/>
      <c r="L134" s="25">
        <f t="shared" si="27"/>
        <v>3809.2121717624977</v>
      </c>
      <c r="M134" s="17">
        <f t="shared" si="18"/>
        <v>14.347642756819429</v>
      </c>
      <c r="N134" s="17">
        <f t="shared" si="28"/>
        <v>148.96609773996349</v>
      </c>
      <c r="O134" s="24">
        <f t="shared" si="19"/>
        <v>24.662126762870457</v>
      </c>
      <c r="P134" s="7"/>
      <c r="Q134" s="25">
        <f t="shared" si="20"/>
        <v>3853.0855179237501</v>
      </c>
      <c r="R134" s="24">
        <f t="shared" si="21"/>
        <v>120.69390151463405</v>
      </c>
      <c r="S134" s="7"/>
      <c r="T134" s="25">
        <f t="shared" si="22"/>
        <v>-0.99855577059914147</v>
      </c>
      <c r="U134" s="24">
        <f t="shared" si="23"/>
        <v>3.1483859176721973E-2</v>
      </c>
      <c r="V134" s="7"/>
      <c r="W134" s="25">
        <f t="shared" si="24"/>
        <v>-0.99884105870484996</v>
      </c>
      <c r="X134" s="24">
        <f t="shared" si="29"/>
        <v>84.355551077401287</v>
      </c>
      <c r="Y134" s="7"/>
      <c r="Z134" s="25">
        <f t="shared" si="30"/>
        <v>-606</v>
      </c>
      <c r="AA134" s="17">
        <f t="shared" si="31"/>
        <v>84.446999999999818</v>
      </c>
      <c r="AB134" s="24">
        <f t="shared" si="25"/>
        <v>1.4738781934316485</v>
      </c>
      <c r="AC134" s="17">
        <f t="shared" si="26"/>
        <v>-9.1448922598530658E-2</v>
      </c>
    </row>
    <row r="135" spans="1:29" s="17" customFormat="1" x14ac:dyDescent="0.25">
      <c r="A135" s="17">
        <v>50</v>
      </c>
      <c r="B135" s="17">
        <v>-623</v>
      </c>
      <c r="C135" s="17">
        <v>15117</v>
      </c>
      <c r="D135" s="17">
        <v>13097</v>
      </c>
      <c r="E135" s="17">
        <v>11306</v>
      </c>
      <c r="F135" s="17">
        <v>13322</v>
      </c>
      <c r="G135" s="24"/>
      <c r="H135" s="7"/>
      <c r="I135" s="25">
        <f t="shared" si="32"/>
        <v>3811</v>
      </c>
      <c r="J135" s="24">
        <f t="shared" si="32"/>
        <v>-225</v>
      </c>
      <c r="K135" s="7"/>
      <c r="L135" s="25">
        <f t="shared" si="27"/>
        <v>3806.1060696839277</v>
      </c>
      <c r="M135" s="17">
        <f t="shared" si="18"/>
        <v>23.950553938571801</v>
      </c>
      <c r="N135" s="17">
        <f t="shared" si="28"/>
        <v>-225.55180206805005</v>
      </c>
      <c r="O135" s="24">
        <f t="shared" si="19"/>
        <v>0.30448552230431342</v>
      </c>
      <c r="P135" s="7"/>
      <c r="Q135" s="25">
        <f t="shared" si="20"/>
        <v>3851.0855179237501</v>
      </c>
      <c r="R135" s="24">
        <f t="shared" si="21"/>
        <v>-248.30609848536596</v>
      </c>
      <c r="S135" s="7"/>
      <c r="T135" s="25">
        <f t="shared" si="22"/>
        <v>-0.9980374557234637</v>
      </c>
      <c r="U135" s="24">
        <f t="shared" si="23"/>
        <v>-6.4772404730711566E-2</v>
      </c>
      <c r="V135" s="7"/>
      <c r="W135" s="25">
        <f t="shared" si="24"/>
        <v>-0.99754910865122581</v>
      </c>
      <c r="X135" s="24">
        <f t="shared" si="29"/>
        <v>78.835075271112032</v>
      </c>
      <c r="Y135" s="7"/>
      <c r="Z135" s="25">
        <f t="shared" si="30"/>
        <v>-623</v>
      </c>
      <c r="AA135" s="17">
        <f t="shared" si="31"/>
        <v>78.839999999999819</v>
      </c>
      <c r="AB135" s="24">
        <f t="shared" si="25"/>
        <v>1.3760175822723262</v>
      </c>
      <c r="AC135" s="17">
        <f t="shared" si="26"/>
        <v>-4.9247288877865003E-3</v>
      </c>
    </row>
    <row r="136" spans="1:29" s="17" customFormat="1" x14ac:dyDescent="0.25">
      <c r="A136" s="17">
        <v>51</v>
      </c>
      <c r="B136" s="17">
        <v>-610</v>
      </c>
      <c r="C136" s="17">
        <v>15097</v>
      </c>
      <c r="D136" s="17">
        <v>12915</v>
      </c>
      <c r="E136" s="17">
        <v>11326</v>
      </c>
      <c r="F136" s="17">
        <v>13503</v>
      </c>
      <c r="G136" s="24"/>
      <c r="H136" s="7"/>
      <c r="I136" s="25">
        <f t="shared" si="32"/>
        <v>3771</v>
      </c>
      <c r="J136" s="24">
        <f t="shared" si="32"/>
        <v>-588</v>
      </c>
      <c r="K136" s="7"/>
      <c r="L136" s="25">
        <f t="shared" si="27"/>
        <v>3767.3692868247199</v>
      </c>
      <c r="M136" s="17">
        <f t="shared" si="18"/>
        <v>13.182078161152557</v>
      </c>
      <c r="N136" s="17">
        <f t="shared" si="28"/>
        <v>-589.96520096208326</v>
      </c>
      <c r="O136" s="24">
        <f t="shared" si="19"/>
        <v>3.8620148213729655</v>
      </c>
      <c r="P136" s="7"/>
      <c r="Q136" s="25">
        <f t="shared" si="20"/>
        <v>3811.0855179237501</v>
      </c>
      <c r="R136" s="24">
        <f t="shared" si="21"/>
        <v>-611.30609848536596</v>
      </c>
      <c r="S136" s="7"/>
      <c r="T136" s="25">
        <f t="shared" si="22"/>
        <v>-0.98767115820990925</v>
      </c>
      <c r="U136" s="24">
        <f t="shared" si="23"/>
        <v>-0.1594635261355852</v>
      </c>
      <c r="V136" s="7"/>
      <c r="W136" s="25">
        <f t="shared" si="24"/>
        <v>-0.98642143706363894</v>
      </c>
      <c r="X136" s="24">
        <f t="shared" si="29"/>
        <v>73.367250955496161</v>
      </c>
      <c r="Y136" s="7"/>
      <c r="Z136" s="25">
        <f t="shared" si="30"/>
        <v>-610</v>
      </c>
      <c r="AA136" s="17">
        <f t="shared" si="31"/>
        <v>73.349999999999824</v>
      </c>
      <c r="AB136" s="24">
        <f t="shared" si="25"/>
        <v>1.2801990063378375</v>
      </c>
      <c r="AC136" s="17">
        <f t="shared" si="26"/>
        <v>1.7250955496336928E-2</v>
      </c>
    </row>
    <row r="137" spans="1:29" s="17" customFormat="1" x14ac:dyDescent="0.25">
      <c r="A137" s="17">
        <v>52</v>
      </c>
      <c r="B137" s="17">
        <v>-620</v>
      </c>
      <c r="C137" s="17">
        <v>15056</v>
      </c>
      <c r="D137" s="17">
        <v>12723</v>
      </c>
      <c r="E137" s="17">
        <v>11362</v>
      </c>
      <c r="F137" s="17">
        <v>13679</v>
      </c>
      <c r="G137" s="24"/>
      <c r="H137" s="7"/>
      <c r="I137" s="25">
        <f t="shared" si="32"/>
        <v>3694</v>
      </c>
      <c r="J137" s="24">
        <f t="shared" si="32"/>
        <v>-956</v>
      </c>
      <c r="K137" s="7"/>
      <c r="L137" s="25">
        <f t="shared" si="27"/>
        <v>3692.1737412987477</v>
      </c>
      <c r="M137" s="17">
        <f t="shared" si="18"/>
        <v>3.3352208438997373</v>
      </c>
      <c r="N137" s="17">
        <f t="shared" si="28"/>
        <v>-954.55870886048433</v>
      </c>
      <c r="O137" s="24">
        <f t="shared" si="19"/>
        <v>2.0773201488463777</v>
      </c>
      <c r="P137" s="7"/>
      <c r="Q137" s="25">
        <f t="shared" si="20"/>
        <v>3734.0855179237501</v>
      </c>
      <c r="R137" s="24">
        <f t="shared" si="21"/>
        <v>-979.30609848536596</v>
      </c>
      <c r="S137" s="7"/>
      <c r="T137" s="25">
        <f t="shared" si="22"/>
        <v>-0.96771603549631691</v>
      </c>
      <c r="U137" s="24">
        <f t="shared" si="23"/>
        <v>-0.25545893295925876</v>
      </c>
      <c r="V137" s="7"/>
      <c r="W137" s="25">
        <f t="shared" si="24"/>
        <v>-0.9656941479536103</v>
      </c>
      <c r="X137" s="24">
        <f t="shared" si="29"/>
        <v>67.732887382293541</v>
      </c>
      <c r="Y137" s="7"/>
      <c r="Z137" s="25">
        <f t="shared" si="30"/>
        <v>-620</v>
      </c>
      <c r="AA137" s="17">
        <f t="shared" si="31"/>
        <v>67.769999999999825</v>
      </c>
      <c r="AB137" s="24">
        <f t="shared" si="25"/>
        <v>1.1828096340765542</v>
      </c>
      <c r="AC137" s="17">
        <f t="shared" si="26"/>
        <v>-3.7112617706284823E-2</v>
      </c>
    </row>
    <row r="138" spans="1:29" s="17" customFormat="1" x14ac:dyDescent="0.25">
      <c r="A138" s="17">
        <v>53</v>
      </c>
      <c r="B138" s="17">
        <v>-638</v>
      </c>
      <c r="C138" s="17">
        <v>14997</v>
      </c>
      <c r="D138" s="17">
        <v>12545</v>
      </c>
      <c r="E138" s="17">
        <v>11419</v>
      </c>
      <c r="F138" s="17">
        <v>13866</v>
      </c>
      <c r="G138" s="24"/>
      <c r="H138" s="7"/>
      <c r="I138" s="25">
        <f t="shared" si="32"/>
        <v>3578</v>
      </c>
      <c r="J138" s="24">
        <f t="shared" si="32"/>
        <v>-1321</v>
      </c>
      <c r="K138" s="7"/>
      <c r="L138" s="25">
        <f t="shared" si="27"/>
        <v>3577.844025809507</v>
      </c>
      <c r="M138" s="17">
        <f t="shared" si="18"/>
        <v>2.4327948099945991E-2</v>
      </c>
      <c r="N138" s="17">
        <f t="shared" si="28"/>
        <v>-1320.0137074979314</v>
      </c>
      <c r="O138" s="24">
        <f t="shared" si="19"/>
        <v>0.97277289963681068</v>
      </c>
      <c r="P138" s="7"/>
      <c r="Q138" s="25">
        <f t="shared" si="20"/>
        <v>3618.0855179237501</v>
      </c>
      <c r="R138" s="24">
        <f t="shared" si="21"/>
        <v>-1344.306098485366</v>
      </c>
      <c r="S138" s="7"/>
      <c r="T138" s="25">
        <f t="shared" si="22"/>
        <v>-0.937653772707009</v>
      </c>
      <c r="U138" s="24">
        <f t="shared" si="23"/>
        <v>-0.35067176853165238</v>
      </c>
      <c r="V138" s="7"/>
      <c r="W138" s="25">
        <f t="shared" si="24"/>
        <v>-0.93486568192104402</v>
      </c>
      <c r="X138" s="24">
        <f t="shared" si="29"/>
        <v>61.988899119365442</v>
      </c>
      <c r="Y138" s="7"/>
      <c r="Z138" s="25">
        <f t="shared" si="30"/>
        <v>-638</v>
      </c>
      <c r="AA138" s="17">
        <f t="shared" si="31"/>
        <v>62.027999999999828</v>
      </c>
      <c r="AB138" s="24">
        <f t="shared" si="25"/>
        <v>1.0825928284270399</v>
      </c>
      <c r="AC138" s="17">
        <f t="shared" si="26"/>
        <v>-3.9100880634386215E-2</v>
      </c>
    </row>
    <row r="139" spans="1:29" s="17" customFormat="1" x14ac:dyDescent="0.25">
      <c r="A139" s="17">
        <v>54</v>
      </c>
      <c r="B139" s="17">
        <v>-631</v>
      </c>
      <c r="C139" s="17">
        <v>14930</v>
      </c>
      <c r="D139" s="17">
        <v>12379</v>
      </c>
      <c r="E139" s="17">
        <v>11502</v>
      </c>
      <c r="F139" s="17">
        <v>14043</v>
      </c>
      <c r="G139" s="24"/>
      <c r="H139" s="7"/>
      <c r="I139" s="25">
        <f t="shared" si="32"/>
        <v>3428</v>
      </c>
      <c r="J139" s="24">
        <f t="shared" si="32"/>
        <v>-1664</v>
      </c>
      <c r="K139" s="7"/>
      <c r="L139" s="25">
        <f t="shared" si="27"/>
        <v>3429.0198597780654</v>
      </c>
      <c r="M139" s="17">
        <f t="shared" si="18"/>
        <v>1.0401139669156847</v>
      </c>
      <c r="N139" s="17">
        <f t="shared" si="28"/>
        <v>-1668.1946996991253</v>
      </c>
      <c r="O139" s="24">
        <f t="shared" si="19"/>
        <v>17.595505565841837</v>
      </c>
      <c r="P139" s="7"/>
      <c r="Q139" s="25">
        <f t="shared" si="20"/>
        <v>3468.0855179237501</v>
      </c>
      <c r="R139" s="24">
        <f t="shared" si="21"/>
        <v>-1687.306098485366</v>
      </c>
      <c r="S139" s="7"/>
      <c r="T139" s="25">
        <f t="shared" si="22"/>
        <v>-0.89878015703117986</v>
      </c>
      <c r="U139" s="24">
        <f t="shared" si="23"/>
        <v>-0.44014574826132635</v>
      </c>
      <c r="V139" s="7"/>
      <c r="W139" s="25">
        <f t="shared" si="24"/>
        <v>-0.89527170201654527</v>
      </c>
      <c r="X139" s="24">
        <f t="shared" si="29"/>
        <v>56.369876706871423</v>
      </c>
      <c r="Y139" s="7"/>
      <c r="Z139" s="25">
        <f t="shared" si="30"/>
        <v>-631</v>
      </c>
      <c r="AA139" s="17">
        <f t="shared" si="31"/>
        <v>56.348999999999826</v>
      </c>
      <c r="AB139" s="24">
        <f t="shared" si="25"/>
        <v>0.98347558020628167</v>
      </c>
      <c r="AC139" s="17">
        <f t="shared" si="26"/>
        <v>2.087670687159715E-2</v>
      </c>
    </row>
    <row r="140" spans="1:29" s="17" customFormat="1" x14ac:dyDescent="0.25">
      <c r="A140" s="17">
        <v>55</v>
      </c>
      <c r="B140" s="17">
        <v>-638</v>
      </c>
      <c r="C140" s="17">
        <v>14830</v>
      </c>
      <c r="D140" s="17">
        <v>12200</v>
      </c>
      <c r="E140" s="17">
        <v>11586</v>
      </c>
      <c r="F140" s="17">
        <v>14200</v>
      </c>
      <c r="G140" s="24"/>
      <c r="H140" s="7"/>
      <c r="I140" s="25">
        <f t="shared" si="32"/>
        <v>3244</v>
      </c>
      <c r="J140" s="24">
        <f t="shared" si="32"/>
        <v>-2000</v>
      </c>
      <c r="K140" s="7"/>
      <c r="L140" s="25">
        <f t="shared" si="27"/>
        <v>3243.8969050429137</v>
      </c>
      <c r="M140" s="17">
        <f t="shared" si="18"/>
        <v>1.0628570176634556E-2</v>
      </c>
      <c r="N140" s="17">
        <f t="shared" si="28"/>
        <v>-2003.3225859285719</v>
      </c>
      <c r="O140" s="24">
        <f t="shared" si="19"/>
        <v>11.039577252744163</v>
      </c>
      <c r="P140" s="7"/>
      <c r="Q140" s="25">
        <f t="shared" si="20"/>
        <v>3284.0855179237501</v>
      </c>
      <c r="R140" s="24">
        <f t="shared" si="21"/>
        <v>-2023.306098485366</v>
      </c>
      <c r="S140" s="7"/>
      <c r="T140" s="25">
        <f t="shared" si="22"/>
        <v>-0.85109518846882937</v>
      </c>
      <c r="U140" s="24">
        <f t="shared" si="23"/>
        <v>-0.52779372840468042</v>
      </c>
      <c r="V140" s="7"/>
      <c r="W140" s="25">
        <f t="shared" si="24"/>
        <v>-0.84688076033612747</v>
      </c>
      <c r="X140" s="24">
        <f t="shared" si="29"/>
        <v>50.618143450873788</v>
      </c>
      <c r="Y140" s="7"/>
      <c r="Z140" s="25">
        <f t="shared" si="30"/>
        <v>-638</v>
      </c>
      <c r="AA140" s="17">
        <f t="shared" si="31"/>
        <v>50.606999999999829</v>
      </c>
      <c r="AB140" s="24">
        <f t="shared" si="25"/>
        <v>0.88325877455676738</v>
      </c>
      <c r="AC140" s="17">
        <f t="shared" si="26"/>
        <v>1.1143450873959182E-2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12053</v>
      </c>
      <c r="E141" s="17">
        <v>11698</v>
      </c>
      <c r="F141" s="17">
        <v>14358</v>
      </c>
      <c r="G141" s="24"/>
      <c r="H141" s="7"/>
      <c r="I141" s="25">
        <f t="shared" si="32"/>
        <v>3030</v>
      </c>
      <c r="J141" s="24">
        <f t="shared" si="32"/>
        <v>-2305</v>
      </c>
      <c r="K141" s="7"/>
      <c r="L141" s="25">
        <f t="shared" si="27"/>
        <v>3030.5481200969334</v>
      </c>
      <c r="M141" s="17">
        <f t="shared" si="18"/>
        <v>0.30043564066229822</v>
      </c>
      <c r="N141" s="17">
        <f t="shared" si="28"/>
        <v>-2311.8985039672066</v>
      </c>
      <c r="O141" s="24">
        <f t="shared" si="19"/>
        <v>47.589356985564919</v>
      </c>
      <c r="P141" s="7"/>
      <c r="Q141" s="25">
        <f t="shared" si="20"/>
        <v>3070.0855179237501</v>
      </c>
      <c r="R141" s="24">
        <f t="shared" si="21"/>
        <v>-2328.306098485366</v>
      </c>
      <c r="S141" s="7"/>
      <c r="T141" s="25">
        <f t="shared" si="22"/>
        <v>-0.79563549677131296</v>
      </c>
      <c r="U141" s="24">
        <f t="shared" si="23"/>
        <v>-0.60735513895147508</v>
      </c>
      <c r="V141" s="7"/>
      <c r="W141" s="25">
        <f t="shared" si="24"/>
        <v>-0.79077983675728047</v>
      </c>
      <c r="X141" s="24">
        <f t="shared" si="29"/>
        <v>45.024250071354004</v>
      </c>
      <c r="Y141" s="7"/>
      <c r="Z141" s="25">
        <f t="shared" si="30"/>
        <v>-625</v>
      </c>
      <c r="AA141" s="17">
        <f t="shared" si="31"/>
        <v>44.981999999999829</v>
      </c>
      <c r="AB141" s="24">
        <f t="shared" si="25"/>
        <v>0.78508400413208634</v>
      </c>
      <c r="AC141" s="17">
        <f t="shared" si="26"/>
        <v>4.2250071354175134E-2</v>
      </c>
    </row>
    <row r="142" spans="1:29" s="17" customFormat="1" x14ac:dyDescent="0.25">
      <c r="A142" s="17">
        <v>57</v>
      </c>
      <c r="B142" s="17">
        <v>-621</v>
      </c>
      <c r="C142" s="17">
        <v>14610</v>
      </c>
      <c r="D142" s="17">
        <v>11909</v>
      </c>
      <c r="E142" s="17">
        <v>11819</v>
      </c>
      <c r="F142" s="17">
        <v>14505</v>
      </c>
      <c r="G142" s="24"/>
      <c r="H142" s="7"/>
      <c r="I142" s="25">
        <f t="shared" si="32"/>
        <v>2791</v>
      </c>
      <c r="J142" s="24">
        <f t="shared" si="32"/>
        <v>-2596</v>
      </c>
      <c r="K142" s="7"/>
      <c r="L142" s="25">
        <f t="shared" si="27"/>
        <v>2789.2441747234029</v>
      </c>
      <c r="M142" s="17">
        <f t="shared" si="18"/>
        <v>3.0829224019372097</v>
      </c>
      <c r="N142" s="17">
        <f t="shared" si="28"/>
        <v>-2596.2043529118846</v>
      </c>
      <c r="O142" s="24">
        <f t="shared" si="19"/>
        <v>4.1760112595714334E-2</v>
      </c>
      <c r="P142" s="7"/>
      <c r="Q142" s="25">
        <f t="shared" si="20"/>
        <v>2831.0855179237501</v>
      </c>
      <c r="R142" s="24">
        <f t="shared" si="21"/>
        <v>-2619.306098485366</v>
      </c>
      <c r="S142" s="7"/>
      <c r="T142" s="25">
        <f t="shared" si="22"/>
        <v>-0.73369686912782506</v>
      </c>
      <c r="U142" s="24">
        <f t="shared" si="23"/>
        <v>-0.68326455032563005</v>
      </c>
      <c r="V142" s="7"/>
      <c r="W142" s="25">
        <f t="shared" si="24"/>
        <v>-0.72822911936104195</v>
      </c>
      <c r="X142" s="24">
        <f t="shared" si="29"/>
        <v>39.374761937983749</v>
      </c>
      <c r="Y142" s="7"/>
      <c r="Z142" s="25">
        <f t="shared" si="30"/>
        <v>-621</v>
      </c>
      <c r="AA142" s="17">
        <f t="shared" si="31"/>
        <v>39.39299999999983</v>
      </c>
      <c r="AB142" s="24">
        <f t="shared" si="25"/>
        <v>0.6875375522381233</v>
      </c>
      <c r="AC142" s="17">
        <f t="shared" si="26"/>
        <v>-1.8238062016081358E-2</v>
      </c>
    </row>
    <row r="143" spans="1:29" s="17" customFormat="1" x14ac:dyDescent="0.25">
      <c r="A143" s="17">
        <v>58</v>
      </c>
      <c r="B143" s="17">
        <v>-611</v>
      </c>
      <c r="C143" s="17">
        <v>14471</v>
      </c>
      <c r="D143" s="17">
        <v>11777</v>
      </c>
      <c r="E143" s="17">
        <v>11949</v>
      </c>
      <c r="F143" s="17">
        <v>14629</v>
      </c>
      <c r="G143" s="24"/>
      <c r="H143" s="7"/>
      <c r="I143" s="25">
        <f t="shared" si="32"/>
        <v>2522</v>
      </c>
      <c r="J143" s="24">
        <f t="shared" si="32"/>
        <v>-2852</v>
      </c>
      <c r="K143" s="7"/>
      <c r="L143" s="25">
        <f t="shared" si="27"/>
        <v>2525.5341954274304</v>
      </c>
      <c r="M143" s="17">
        <f t="shared" si="18"/>
        <v>12.490537319269979</v>
      </c>
      <c r="N143" s="17">
        <f t="shared" si="28"/>
        <v>-2851.6086462565568</v>
      </c>
      <c r="O143" s="24">
        <f t="shared" si="19"/>
        <v>0.1531577525070317</v>
      </c>
      <c r="P143" s="7"/>
      <c r="Q143" s="25">
        <f t="shared" si="20"/>
        <v>2562.0855179237501</v>
      </c>
      <c r="R143" s="24">
        <f t="shared" si="21"/>
        <v>-2875.306098485366</v>
      </c>
      <c r="S143" s="7"/>
      <c r="T143" s="25">
        <f t="shared" si="22"/>
        <v>-0.66398351834917135</v>
      </c>
      <c r="U143" s="24">
        <f t="shared" si="23"/>
        <v>-0.7500439637681855</v>
      </c>
      <c r="V143" s="7"/>
      <c r="W143" s="25">
        <f t="shared" si="24"/>
        <v>-0.65797680617410381</v>
      </c>
      <c r="X143" s="24">
        <f t="shared" si="29"/>
        <v>33.809053333352495</v>
      </c>
      <c r="Y143" s="7"/>
      <c r="Z143" s="25">
        <f t="shared" si="30"/>
        <v>-611</v>
      </c>
      <c r="AA143" s="17">
        <f t="shared" si="31"/>
        <v>33.893999999999828</v>
      </c>
      <c r="AB143" s="24">
        <f t="shared" si="25"/>
        <v>0.59156189667095505</v>
      </c>
      <c r="AC143" s="17">
        <f t="shared" si="26"/>
        <v>-8.4946666647333302E-2</v>
      </c>
    </row>
    <row r="144" spans="1:29" s="17" customFormat="1" x14ac:dyDescent="0.25">
      <c r="A144" s="17">
        <v>59</v>
      </c>
      <c r="B144" s="17">
        <v>-612</v>
      </c>
      <c r="C144" s="17">
        <v>14328</v>
      </c>
      <c r="D144" s="17">
        <v>11660</v>
      </c>
      <c r="E144" s="17">
        <v>12093</v>
      </c>
      <c r="F144" s="17">
        <v>14742</v>
      </c>
      <c r="G144" s="24"/>
      <c r="H144" s="7"/>
      <c r="I144" s="25">
        <f t="shared" si="32"/>
        <v>2235</v>
      </c>
      <c r="J144" s="24">
        <f t="shared" si="32"/>
        <v>-3082</v>
      </c>
      <c r="K144" s="7"/>
      <c r="L144" s="25">
        <f t="shared" si="27"/>
        <v>2237.6993890000062</v>
      </c>
      <c r="M144" s="17">
        <f t="shared" si="18"/>
        <v>7.2867009733547388</v>
      </c>
      <c r="N144" s="17">
        <f t="shared" si="28"/>
        <v>-3080.8717189455588</v>
      </c>
      <c r="O144" s="24">
        <f t="shared" si="19"/>
        <v>1.273018137811017</v>
      </c>
      <c r="P144" s="7"/>
      <c r="Q144" s="25">
        <f t="shared" si="20"/>
        <v>2275.0855179237501</v>
      </c>
      <c r="R144" s="24">
        <f t="shared" si="21"/>
        <v>-3105.306098485366</v>
      </c>
      <c r="S144" s="7"/>
      <c r="T144" s="25">
        <f t="shared" si="22"/>
        <v>-0.58960533368941814</v>
      </c>
      <c r="U144" s="24">
        <f t="shared" si="23"/>
        <v>-0.81004109303298155</v>
      </c>
      <c r="V144" s="7"/>
      <c r="W144" s="25">
        <f t="shared" si="24"/>
        <v>-0.58311401814740838</v>
      </c>
      <c r="X144" s="24">
        <f t="shared" si="29"/>
        <v>28.29866686290984</v>
      </c>
      <c r="Y144" s="7"/>
      <c r="Z144" s="25">
        <f t="shared" si="30"/>
        <v>-612</v>
      </c>
      <c r="AA144" s="17">
        <f t="shared" si="31"/>
        <v>28.385999999999829</v>
      </c>
      <c r="AB144" s="24">
        <f t="shared" si="25"/>
        <v>0.49542916147110738</v>
      </c>
      <c r="AC144" s="17">
        <f t="shared" si="26"/>
        <v>-8.7333137089988355E-2</v>
      </c>
    </row>
    <row r="145" spans="1:29" s="17" customFormat="1" x14ac:dyDescent="0.25">
      <c r="A145" s="17">
        <v>60</v>
      </c>
      <c r="B145" s="17">
        <v>-640</v>
      </c>
      <c r="C145" s="17">
        <v>14165</v>
      </c>
      <c r="D145" s="17">
        <v>11556</v>
      </c>
      <c r="E145" s="17">
        <v>12258</v>
      </c>
      <c r="F145" s="17">
        <v>14846</v>
      </c>
      <c r="G145" s="24"/>
      <c r="H145" s="7"/>
      <c r="I145" s="25">
        <f t="shared" si="32"/>
        <v>1907</v>
      </c>
      <c r="J145" s="24">
        <f t="shared" si="32"/>
        <v>-3290</v>
      </c>
      <c r="K145" s="7"/>
      <c r="L145" s="25">
        <f t="shared" si="27"/>
        <v>1914.2211331395197</v>
      </c>
      <c r="M145" s="17">
        <f t="shared" si="18"/>
        <v>52.14476381866934</v>
      </c>
      <c r="N145" s="17">
        <f t="shared" si="28"/>
        <v>-3289.8940483781039</v>
      </c>
      <c r="O145" s="24">
        <f t="shared" si="19"/>
        <v>1.1225746182416412E-2</v>
      </c>
      <c r="P145" s="7"/>
      <c r="Q145" s="25">
        <f t="shared" si="20"/>
        <v>1947.0855179237501</v>
      </c>
      <c r="R145" s="24">
        <f t="shared" si="21"/>
        <v>-3313.306098485366</v>
      </c>
      <c r="S145" s="7"/>
      <c r="T145" s="25">
        <f t="shared" si="22"/>
        <v>-0.5046016940782716</v>
      </c>
      <c r="U145" s="24">
        <f t="shared" si="23"/>
        <v>-0.86429936645505789</v>
      </c>
      <c r="V145" s="7"/>
      <c r="W145" s="25">
        <f t="shared" si="24"/>
        <v>-0.49767155559433562</v>
      </c>
      <c r="X145" s="24">
        <f t="shared" si="29"/>
        <v>22.483898214486487</v>
      </c>
      <c r="Y145" s="7"/>
      <c r="Z145" s="25">
        <f t="shared" si="30"/>
        <v>-640</v>
      </c>
      <c r="AA145" s="17">
        <f t="shared" si="31"/>
        <v>22.625999999999827</v>
      </c>
      <c r="AB145" s="24">
        <f t="shared" si="25"/>
        <v>0.39489819655623398</v>
      </c>
      <c r="AC145" s="17">
        <f t="shared" si="26"/>
        <v>-0.14210178551333996</v>
      </c>
    </row>
    <row r="146" spans="1:29" s="17" customFormat="1" x14ac:dyDescent="0.25">
      <c r="A146" s="17">
        <v>61</v>
      </c>
      <c r="B146" s="17">
        <v>-618</v>
      </c>
      <c r="C146" s="17">
        <v>14000</v>
      </c>
      <c r="D146" s="17">
        <v>11469</v>
      </c>
      <c r="E146" s="17">
        <v>12418</v>
      </c>
      <c r="F146" s="17">
        <v>14929</v>
      </c>
      <c r="G146" s="24"/>
      <c r="H146" s="7"/>
      <c r="I146" s="25">
        <f t="shared" si="32"/>
        <v>1582</v>
      </c>
      <c r="J146" s="24">
        <f t="shared" si="32"/>
        <v>-3460</v>
      </c>
      <c r="K146" s="7"/>
      <c r="L146" s="25">
        <f t="shared" si="27"/>
        <v>1583.0791388108216</v>
      </c>
      <c r="M146" s="17">
        <f t="shared" si="18"/>
        <v>1.164540573021527</v>
      </c>
      <c r="N146" s="17">
        <f t="shared" si="28"/>
        <v>-3459.9630755009021</v>
      </c>
      <c r="O146" s="24">
        <f t="shared" si="19"/>
        <v>1.3634186336344803E-3</v>
      </c>
      <c r="P146" s="7"/>
      <c r="Q146" s="25">
        <f t="shared" si="20"/>
        <v>1622.0855179237501</v>
      </c>
      <c r="R146" s="24">
        <f t="shared" si="21"/>
        <v>-3483.306098485366</v>
      </c>
      <c r="S146" s="7"/>
      <c r="T146" s="25">
        <f t="shared" si="22"/>
        <v>-0.42037552678064161</v>
      </c>
      <c r="U146" s="24">
        <f t="shared" si="23"/>
        <v>-0.90864507069425493</v>
      </c>
      <c r="V146" s="7"/>
      <c r="W146" s="25">
        <f t="shared" si="24"/>
        <v>-0.41308625848802882</v>
      </c>
      <c r="X146" s="24">
        <f t="shared" si="29"/>
        <v>16.997555393626556</v>
      </c>
      <c r="Y146" s="7"/>
      <c r="Z146" s="25">
        <f t="shared" si="30"/>
        <v>-618</v>
      </c>
      <c r="AA146" s="17">
        <f t="shared" si="31"/>
        <v>17.06399999999983</v>
      </c>
      <c r="AB146" s="24">
        <f t="shared" si="25"/>
        <v>0.2978229835603094</v>
      </c>
      <c r="AC146" s="17">
        <f t="shared" si="26"/>
        <v>-6.6444606373273984E-2</v>
      </c>
    </row>
    <row r="147" spans="1:29" s="17" customFormat="1" x14ac:dyDescent="0.25">
      <c r="A147" s="17">
        <v>62</v>
      </c>
      <c r="B147" s="17">
        <v>-634</v>
      </c>
      <c r="C147" s="17">
        <v>13826</v>
      </c>
      <c r="D147" s="17">
        <v>11401</v>
      </c>
      <c r="E147" s="17">
        <v>12600</v>
      </c>
      <c r="F147" s="17">
        <v>15002</v>
      </c>
      <c r="G147" s="24"/>
      <c r="H147" s="7"/>
      <c r="I147" s="25">
        <f t="shared" si="32"/>
        <v>1226</v>
      </c>
      <c r="J147" s="24">
        <f t="shared" si="32"/>
        <v>-3601</v>
      </c>
      <c r="K147" s="7"/>
      <c r="L147" s="25">
        <f t="shared" si="27"/>
        <v>1227.4953319571159</v>
      </c>
      <c r="M147" s="17">
        <f t="shared" si="18"/>
        <v>2.2360176619721357</v>
      </c>
      <c r="N147" s="17">
        <f t="shared" si="28"/>
        <v>-3600.2992709577939</v>
      </c>
      <c r="O147" s="24">
        <f t="shared" si="19"/>
        <v>0.49102119059114657</v>
      </c>
      <c r="P147" s="7"/>
      <c r="Q147" s="25">
        <f t="shared" si="20"/>
        <v>1266.0855179237501</v>
      </c>
      <c r="R147" s="24">
        <f t="shared" si="21"/>
        <v>-3624.306098485366</v>
      </c>
      <c r="S147" s="7"/>
      <c r="T147" s="25">
        <f t="shared" si="22"/>
        <v>-0.32811547891000697</v>
      </c>
      <c r="U147" s="24">
        <f t="shared" si="23"/>
        <v>-0.94542591950441246</v>
      </c>
      <c r="V147" s="7"/>
      <c r="W147" s="25">
        <f t="shared" si="24"/>
        <v>-0.32052762062165019</v>
      </c>
      <c r="X147" s="24">
        <f t="shared" si="29"/>
        <v>11.278357087267409</v>
      </c>
      <c r="Y147" s="7"/>
      <c r="Z147" s="25">
        <f t="shared" si="30"/>
        <v>-634</v>
      </c>
      <c r="AA147" s="17">
        <f t="shared" si="31"/>
        <v>11.35799999999983</v>
      </c>
      <c r="AB147" s="24">
        <f t="shared" si="25"/>
        <v>0.198234496441513</v>
      </c>
      <c r="AC147" s="17">
        <f t="shared" si="26"/>
        <v>-7.9642912732420967E-2</v>
      </c>
    </row>
    <row r="148" spans="1:29" s="17" customFormat="1" x14ac:dyDescent="0.25">
      <c r="A148" s="17">
        <v>63</v>
      </c>
      <c r="B148" s="17">
        <v>-636</v>
      </c>
      <c r="C148" s="17">
        <v>13638</v>
      </c>
      <c r="D148" s="17">
        <v>11343</v>
      </c>
      <c r="E148" s="17">
        <v>12781</v>
      </c>
      <c r="F148" s="17">
        <v>15053</v>
      </c>
      <c r="G148" s="24"/>
      <c r="H148" s="7"/>
      <c r="I148" s="25">
        <f t="shared" si="32"/>
        <v>857</v>
      </c>
      <c r="J148" s="24">
        <f t="shared" si="32"/>
        <v>-3710</v>
      </c>
      <c r="K148" s="7"/>
      <c r="L148" s="25">
        <f t="shared" si="27"/>
        <v>858.16098560172634</v>
      </c>
      <c r="M148" s="17">
        <f t="shared" ref="M148:M149" si="33">(I148-L148)^2</f>
        <v>1.3478875674158677</v>
      </c>
      <c r="N148" s="17">
        <f t="shared" si="28"/>
        <v>-3704.9562689413356</v>
      </c>
      <c r="O148" s="24">
        <f t="shared" ref="O148:O149" si="34">(J148-N148)^2</f>
        <v>25.439222992136255</v>
      </c>
      <c r="P148" s="7"/>
      <c r="Q148" s="25">
        <f t="shared" si="20"/>
        <v>897.0855179237501</v>
      </c>
      <c r="R148" s="24">
        <f t="shared" si="21"/>
        <v>-3733.306098485366</v>
      </c>
      <c r="S148" s="7"/>
      <c r="T148" s="25">
        <f t="shared" si="22"/>
        <v>-0.23248638434746707</v>
      </c>
      <c r="U148" s="24">
        <f t="shared" si="23"/>
        <v>-0.97385934163425047</v>
      </c>
      <c r="V148" s="7"/>
      <c r="W148" s="25">
        <f t="shared" si="24"/>
        <v>-0.22466691611599771</v>
      </c>
      <c r="X148" s="24">
        <f t="shared" si="29"/>
        <v>5.5408782387069095</v>
      </c>
      <c r="Y148" s="7"/>
      <c r="Z148" s="25">
        <f t="shared" si="30"/>
        <v>-636</v>
      </c>
      <c r="AA148" s="17">
        <f t="shared" si="31"/>
        <v>5.6339999999998307</v>
      </c>
      <c r="AB148" s="24">
        <f t="shared" si="25"/>
        <v>9.8331850057357562E-2</v>
      </c>
      <c r="AC148" s="17">
        <f t="shared" si="26"/>
        <v>-9.3121761292921157E-2</v>
      </c>
    </row>
    <row r="149" spans="1:29" s="17" customFormat="1" x14ac:dyDescent="0.25">
      <c r="A149" s="17">
        <v>64</v>
      </c>
      <c r="B149" s="17">
        <v>-631</v>
      </c>
      <c r="C149" s="17">
        <v>13452</v>
      </c>
      <c r="D149" s="17">
        <v>11310</v>
      </c>
      <c r="E149" s="17">
        <v>12969</v>
      </c>
      <c r="F149" s="17">
        <v>15086</v>
      </c>
      <c r="G149" s="24"/>
      <c r="H149" s="7"/>
      <c r="I149" s="25">
        <f t="shared" si="32"/>
        <v>483</v>
      </c>
      <c r="J149" s="24">
        <f t="shared" si="32"/>
        <v>-3776</v>
      </c>
      <c r="K149" s="7"/>
      <c r="L149" s="25">
        <f t="shared" si="27"/>
        <v>482.85993228001797</v>
      </c>
      <c r="M149" s="17">
        <f t="shared" si="33"/>
        <v>1.9618966180963787E-2</v>
      </c>
      <c r="N149" s="17">
        <f t="shared" si="28"/>
        <v>-3772.0081132971491</v>
      </c>
      <c r="O149" s="24">
        <f t="shared" si="34"/>
        <v>15.935159448398101</v>
      </c>
      <c r="P149" s="7"/>
      <c r="Q149" s="25">
        <f t="shared" ref="Q149" si="35">I149-$J$4</f>
        <v>523.0855179237501</v>
      </c>
      <c r="R149" s="24">
        <f t="shared" ref="R149" si="36">J149-$J$3</f>
        <v>-3799.306098485366</v>
      </c>
      <c r="S149" s="7"/>
      <c r="T149" s="25">
        <f t="shared" ref="T149" si="37">Q149/$J$7</f>
        <v>-0.13556150259573291</v>
      </c>
      <c r="U149" s="24">
        <f t="shared" ref="U149" si="38">R149/$J$6</f>
        <v>-0.9910759091624094</v>
      </c>
      <c r="V149" s="7"/>
      <c r="W149" s="25">
        <f t="shared" ref="W149" si="39">(T149-U149*SIN(-$J$11*PI()/180))/(COS(-$J$11*PI()/180))</f>
        <v>-0.12760053322955084</v>
      </c>
      <c r="X149" s="24">
        <f>IF(MOD(ATAN2(U149,W149)*180/PI()-$J$9+360,360)&gt;5,MOD(ATAN2(U149,W149)*180/PI()-$J$9+360,360)-360,MOD(ATAN2(U149,W149)*180/PI()-$J$9+360,360))</f>
        <v>-0.11339288914882673</v>
      </c>
      <c r="Y149" s="7"/>
      <c r="Z149" s="25">
        <f t="shared" si="30"/>
        <v>-631</v>
      </c>
      <c r="AA149" s="17">
        <f t="shared" si="31"/>
        <v>-4.5000000000168683E-2</v>
      </c>
      <c r="AB149" s="24">
        <f t="shared" ref="AB149" si="40">AA149*PI()/180</f>
        <v>-7.8539816340039237E-4</v>
      </c>
      <c r="AC149" s="17">
        <f t="shared" ref="AC149" si="41">X149-AA149</f>
        <v>-6.8392889148658043E-2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-9982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9992</v>
      </c>
      <c r="G156" s="2"/>
      <c r="I156" s="1"/>
      <c r="J156" s="3"/>
    </row>
    <row r="157" spans="1:29" x14ac:dyDescent="0.25">
      <c r="A157" t="s">
        <v>175</v>
      </c>
      <c r="B157">
        <v>9992</v>
      </c>
      <c r="G157" s="2"/>
      <c r="I157" s="43">
        <f>J155</f>
        <v>-9992</v>
      </c>
      <c r="J157" s="39">
        <f>I157+B157</f>
        <v>0</v>
      </c>
    </row>
    <row r="158" spans="1:29" x14ac:dyDescent="0.25">
      <c r="A158" s="31" t="s">
        <v>176</v>
      </c>
      <c r="B158" s="31">
        <v>39996</v>
      </c>
      <c r="G158" s="2"/>
      <c r="I158" s="1"/>
      <c r="J158" s="3"/>
    </row>
    <row r="159" spans="1:29" x14ac:dyDescent="0.25">
      <c r="A159" t="s">
        <v>177</v>
      </c>
      <c r="B159">
        <v>39996</v>
      </c>
      <c r="G159" s="2"/>
      <c r="I159" s="43">
        <f>J157</f>
        <v>0</v>
      </c>
      <c r="J159" s="39">
        <f>I159+B159</f>
        <v>39996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39996</v>
      </c>
      <c r="J161" s="39">
        <f>I161+B161</f>
        <v>49998</v>
      </c>
    </row>
    <row r="162" spans="1:10" x14ac:dyDescent="0.25">
      <c r="A162" s="31" t="s">
        <v>180</v>
      </c>
      <c r="B162" s="31">
        <v>-9978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49998</v>
      </c>
      <c r="J163" s="39">
        <f>I163+B163</f>
        <v>39996</v>
      </c>
    </row>
    <row r="164" spans="1:10" x14ac:dyDescent="0.25">
      <c r="A164" s="31" t="s">
        <v>182</v>
      </c>
      <c r="B164" s="31">
        <v>-40001</v>
      </c>
      <c r="G164" s="2"/>
      <c r="I164" s="1"/>
      <c r="J164" s="3"/>
    </row>
    <row r="165" spans="1:10" ht="15.75" thickBot="1" x14ac:dyDescent="0.3">
      <c r="A165" t="s">
        <v>183</v>
      </c>
      <c r="B165">
        <v>-40001</v>
      </c>
      <c r="G165" s="2"/>
      <c r="I165" s="4">
        <f>J163</f>
        <v>39996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23.655590101061613</v>
      </c>
      <c r="L3" s="35" t="s">
        <v>1</v>
      </c>
      <c r="M3" s="11">
        <v>-3865.0720746136535</v>
      </c>
      <c r="N3" s="10" t="s">
        <v>2</v>
      </c>
      <c r="O3" s="35">
        <v>3839.204959175237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-39.805813798757647</v>
      </c>
      <c r="L4" s="9" t="s">
        <v>5</v>
      </c>
      <c r="M4" s="13">
        <v>359.86937130134709</v>
      </c>
      <c r="N4" s="12" t="s">
        <v>6</v>
      </c>
      <c r="O4" s="9">
        <v>359.78401490880583</v>
      </c>
      <c r="Q4" s="2" t="s">
        <v>7</v>
      </c>
      <c r="R4" s="2">
        <f>MAX(AC20:AC149)</f>
        <v>0.24978563257843689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-172.12141581417623</v>
      </c>
      <c r="N5" s="14" t="s">
        <v>9</v>
      </c>
      <c r="O5" s="9">
        <v>-172.57407908459058</v>
      </c>
      <c r="Q5" s="5" t="s">
        <v>10</v>
      </c>
      <c r="R5" s="5">
        <f>MIN(AC20:AC149)</f>
        <v>-0.21921477998908756</v>
      </c>
      <c r="T5" s="45" t="s">
        <v>55</v>
      </c>
      <c r="U5" s="47">
        <v>15</v>
      </c>
    </row>
    <row r="6" spans="1:21" ht="15.75" thickBot="1" x14ac:dyDescent="0.3">
      <c r="A6" t="s">
        <v>161</v>
      </c>
      <c r="I6" s="32" t="s">
        <v>11</v>
      </c>
      <c r="J6" s="32">
        <f>(O3+O9)/2</f>
        <v>3832.9019201456654</v>
      </c>
      <c r="L6" s="37" t="s">
        <v>12</v>
      </c>
      <c r="M6" s="13">
        <v>-39.53906657225756</v>
      </c>
      <c r="N6" s="14" t="s">
        <v>13</v>
      </c>
      <c r="O6" s="9">
        <v>23.342525963042867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-3858.4747393741982</v>
      </c>
      <c r="L7" s="38" t="s">
        <v>15</v>
      </c>
      <c r="M7" s="16">
        <f>SUM(M20:M84)</f>
        <v>793.96382116607901</v>
      </c>
      <c r="N7" s="15" t="s">
        <v>15</v>
      </c>
      <c r="O7" s="36">
        <f>SUM(O20:O84)</f>
        <v>1775.7757020532495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-172.55731511377741</v>
      </c>
      <c r="L9" s="35" t="s">
        <v>18</v>
      </c>
      <c r="M9" s="11">
        <v>-3851.8774041347424</v>
      </c>
      <c r="N9" s="10" t="s">
        <v>19</v>
      </c>
      <c r="O9" s="35">
        <v>3826.5988811160937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-172.09389532537426</v>
      </c>
      <c r="L10" s="9" t="s">
        <v>21</v>
      </c>
      <c r="M10" s="13">
        <v>359.86958357032273</v>
      </c>
      <c r="N10" s="12" t="s">
        <v>22</v>
      </c>
      <c r="O10" s="9">
        <v>359.80816573882981</v>
      </c>
      <c r="T10" s="48"/>
    </row>
    <row r="11" spans="1:21" ht="15.75" thickBot="1" x14ac:dyDescent="0.3">
      <c r="I11" s="33" t="s">
        <v>23</v>
      </c>
      <c r="J11" s="33">
        <f>J9-J10</f>
        <v>-0.46341978840314368</v>
      </c>
      <c r="L11" s="37" t="s">
        <v>24</v>
      </c>
      <c r="M11" s="13">
        <v>-172.06637483657227</v>
      </c>
      <c r="N11" s="14" t="s">
        <v>25</v>
      </c>
      <c r="O11" s="9">
        <v>-172.5405511429642</v>
      </c>
    </row>
    <row r="12" spans="1:21" x14ac:dyDescent="0.25">
      <c r="I12" s="9"/>
      <c r="J12" s="9"/>
      <c r="L12" s="37" t="s">
        <v>26</v>
      </c>
      <c r="M12" s="13">
        <v>-40.072561025257734</v>
      </c>
      <c r="N12" s="14" t="s">
        <v>27</v>
      </c>
      <c r="O12" s="9">
        <v>23.968654239080362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966.12411128391545</v>
      </c>
      <c r="N13" s="15" t="s">
        <v>15</v>
      </c>
      <c r="O13" s="36">
        <f>SUM(O85:O149)</f>
        <v>1562.8102180135502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11356</v>
      </c>
      <c r="E20" s="17">
        <v>13017</v>
      </c>
      <c r="F20" s="17">
        <v>15141</v>
      </c>
      <c r="G20" s="24"/>
      <c r="H20" s="7"/>
      <c r="I20" s="25">
        <f t="shared" ref="I20:J51" si="0">C20-E20</f>
        <v>495</v>
      </c>
      <c r="J20" s="24">
        <f t="shared" si="0"/>
        <v>-3785</v>
      </c>
      <c r="K20" s="7"/>
      <c r="L20" s="25">
        <f>$M$3*SIN(2*PI()/$M$4*(AA20+$M$5))+$M$6</f>
        <v>490.2994051807039</v>
      </c>
      <c r="M20" s="17">
        <f t="shared" ref="M20:M83" si="1">(I20-L20)^2</f>
        <v>22.095591655193335</v>
      </c>
      <c r="N20" s="17">
        <f>$O$3*COS(2*PI()/$O$4*(AA20+$O$5))+$O$6</f>
        <v>-3784.0125462339765</v>
      </c>
      <c r="O20" s="24">
        <f t="shared" ref="O20:O83" si="2">(J20-N20)^2</f>
        <v>0.97506494003392141</v>
      </c>
      <c r="P20" s="7"/>
      <c r="Q20" s="25">
        <f>I20-$J$4</f>
        <v>534.80581379875764</v>
      </c>
      <c r="R20" s="24">
        <f>J20-$J$3</f>
        <v>-3808.6555901010615</v>
      </c>
      <c r="S20" s="7"/>
      <c r="T20" s="25">
        <f>Q20/$J$7</f>
        <v>-0.13860549826626498</v>
      </c>
      <c r="U20" s="24">
        <f>R20/$J$6</f>
        <v>-0.99367415849668228</v>
      </c>
      <c r="V20" s="7"/>
      <c r="W20" s="25">
        <f>(T20-U20*SIN(-$J$11*PI()/180))/(COS(-$J$11*PI()/180))</f>
        <v>-0.13057282039518553</v>
      </c>
      <c r="X20" s="24">
        <f>IF(MOD(ATAN2(U20,W20)*180/PI()-$J$9+360,360)&gt;5,MOD(ATAN2(U20,W20)*180/PI()-$J$9+360,360)-360,MOD(ATAN2(U20,W20)*180/PI()-$J$9+360,360))</f>
        <v>4.33228457251289E-2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-1.96771542748711E-2</v>
      </c>
      <c r="AD20" s="17">
        <f ca="1">INDIRECT("AC"&amp;AE20)-AC20</f>
        <v>8.4092399748672553E-3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13702</v>
      </c>
      <c r="D21" s="17">
        <v>11389</v>
      </c>
      <c r="E21" s="17">
        <v>12829</v>
      </c>
      <c r="F21" s="17">
        <v>15111</v>
      </c>
      <c r="G21" s="24"/>
      <c r="H21" s="7"/>
      <c r="I21" s="25">
        <f t="shared" si="0"/>
        <v>873</v>
      </c>
      <c r="J21" s="24">
        <f t="shared" si="0"/>
        <v>-3722</v>
      </c>
      <c r="K21" s="7"/>
      <c r="L21" s="25">
        <f t="shared" ref="L21:L84" si="3">$M$3*SIN(2*PI()/$M$4*(AA21+$M$5))+$M$6</f>
        <v>871.41432916305428</v>
      </c>
      <c r="M21" s="17">
        <f t="shared" si="1"/>
        <v>2.5143520031401518</v>
      </c>
      <c r="N21" s="17">
        <f t="shared" ref="N21:N84" si="4">$O$3*COS(2*PI()/$O$4*(AA21+$O$5))+$O$6</f>
        <v>-3715.345307792516</v>
      </c>
      <c r="O21" s="24">
        <f t="shared" si="2"/>
        <v>44.284928376348326</v>
      </c>
      <c r="P21" s="7"/>
      <c r="Q21" s="25">
        <f t="shared" ref="Q21:Q84" si="5">I21-$J$4</f>
        <v>912.80581379875764</v>
      </c>
      <c r="R21" s="24">
        <f t="shared" ref="R21:R84" si="6">J21-$J$3</f>
        <v>-3745.6555901010615</v>
      </c>
      <c r="S21" s="7"/>
      <c r="T21" s="25">
        <f t="shared" ref="T21:T84" si="7">Q21/$J$7</f>
        <v>-0.23657167027269554</v>
      </c>
      <c r="U21" s="24">
        <f t="shared" ref="U21:U84" si="8">R21/$J$6</f>
        <v>-0.97723752606711933</v>
      </c>
      <c r="V21" s="7"/>
      <c r="W21" s="25">
        <f t="shared" ref="W21:W84" si="9">(T21-U21*SIN(-$J$11*PI()/180))/(COS(-$J$11*PI()/180))</f>
        <v>-0.228675142601347</v>
      </c>
      <c r="X21" s="24">
        <f t="shared" ref="X21:X83" si="10">MOD(ATAN2(U21,W21)*180/PI()-$J$9+360,360)</f>
        <v>5.7276438103413625</v>
      </c>
      <c r="Y21" s="7"/>
      <c r="Z21" s="25">
        <f t="shared" ref="Z21:Z84" si="11">B21</f>
        <v>639</v>
      </c>
      <c r="AA21" s="17">
        <f>360/40000*Z21+AA20</f>
        <v>5.8139999999999992</v>
      </c>
      <c r="AB21" s="24">
        <f t="shared" ref="AB21:AB84" si="12">AA21*PI()/180</f>
        <v>0.1014734427109503</v>
      </c>
      <c r="AC21" s="17">
        <f t="shared" ref="AC21:AC84" si="13">X21-AA21</f>
        <v>-8.6356189658636673E-2</v>
      </c>
      <c r="AD21" s="17">
        <f t="shared" ref="AD21:AD83" ca="1" si="14">INDIRECT("AC"&amp;AE21)-AC21</f>
        <v>6.7346759527354472E-2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13883</v>
      </c>
      <c r="D22" s="17">
        <v>11447</v>
      </c>
      <c r="E22" s="17">
        <v>12644</v>
      </c>
      <c r="F22" s="17">
        <v>15064</v>
      </c>
      <c r="G22" s="24"/>
      <c r="H22" s="7"/>
      <c r="I22" s="25">
        <f t="shared" si="0"/>
        <v>1239</v>
      </c>
      <c r="J22" s="24">
        <f t="shared" si="0"/>
        <v>-3617</v>
      </c>
      <c r="K22" s="7"/>
      <c r="L22" s="25">
        <f t="shared" si="3"/>
        <v>1242.7795947638845</v>
      </c>
      <c r="M22" s="17">
        <f t="shared" si="1"/>
        <v>14.285336579182834</v>
      </c>
      <c r="N22" s="17">
        <f>$O$3*COS(2*PI()/$O$4*(AA22+$O$5))+$O$6</f>
        <v>-3609.1929091881966</v>
      </c>
      <c r="O22" s="24">
        <f>(J22-N22)^2</f>
        <v>60.950666943744935</v>
      </c>
      <c r="P22" s="7"/>
      <c r="Q22" s="25">
        <f t="shared" si="5"/>
        <v>1278.8058137987578</v>
      </c>
      <c r="R22" s="24">
        <f t="shared" si="6"/>
        <v>-3640.6555901010615</v>
      </c>
      <c r="S22" s="7"/>
      <c r="T22" s="25">
        <f t="shared" si="7"/>
        <v>-0.33142780507257275</v>
      </c>
      <c r="U22" s="24">
        <f t="shared" si="8"/>
        <v>-0.94984313868451464</v>
      </c>
      <c r="V22" s="7"/>
      <c r="W22" s="25">
        <f t="shared" si="9"/>
        <v>-0.32375595632909321</v>
      </c>
      <c r="X22" s="24">
        <f t="shared" si="10"/>
        <v>11.379095824743445</v>
      </c>
      <c r="Y22" s="7"/>
      <c r="Z22" s="25">
        <f t="shared" si="11"/>
        <v>638</v>
      </c>
      <c r="AA22" s="17">
        <f t="shared" ref="AA22:AA85" si="15">360/40000*Z22+AA21</f>
        <v>11.555999999999999</v>
      </c>
      <c r="AB22" s="24">
        <f t="shared" si="12"/>
        <v>0.20169024836046467</v>
      </c>
      <c r="AC22" s="17">
        <f t="shared" si="13"/>
        <v>-0.17690417525655455</v>
      </c>
      <c r="AD22" s="17">
        <f t="shared" ca="1" si="14"/>
        <v>0.11494929064514281</v>
      </c>
      <c r="AE22" s="17">
        <v>147</v>
      </c>
    </row>
    <row r="23" spans="1:31" s="17" customFormat="1" x14ac:dyDescent="0.25">
      <c r="A23" s="17">
        <v>3</v>
      </c>
      <c r="B23" s="17">
        <v>623</v>
      </c>
      <c r="C23" s="17">
        <v>14051</v>
      </c>
      <c r="D23" s="17">
        <v>11514</v>
      </c>
      <c r="E23" s="17">
        <v>12462</v>
      </c>
      <c r="F23" s="17">
        <v>14981</v>
      </c>
      <c r="G23" s="24"/>
      <c r="H23" s="7"/>
      <c r="I23" s="25">
        <f t="shared" si="0"/>
        <v>1589</v>
      </c>
      <c r="J23" s="24">
        <f t="shared" si="0"/>
        <v>-3467</v>
      </c>
      <c r="K23" s="7"/>
      <c r="L23" s="25">
        <f t="shared" si="3"/>
        <v>1593.0143922449988</v>
      </c>
      <c r="M23" s="17">
        <f t="shared" si="1"/>
        <v>16.115345096706641</v>
      </c>
      <c r="N23" s="17">
        <f t="shared" si="4"/>
        <v>-3470.3068643888196</v>
      </c>
      <c r="O23" s="24">
        <f t="shared" si="2"/>
        <v>10.935352086043071</v>
      </c>
      <c r="P23" s="7"/>
      <c r="Q23" s="25">
        <f t="shared" si="5"/>
        <v>1628.8058137987578</v>
      </c>
      <c r="R23" s="24">
        <f t="shared" si="6"/>
        <v>-3490.6555901010615</v>
      </c>
      <c r="S23" s="7"/>
      <c r="T23" s="25">
        <f t="shared" si="7"/>
        <v>-0.42213722359704547</v>
      </c>
      <c r="U23" s="24">
        <f t="shared" si="8"/>
        <v>-0.91070829956650778</v>
      </c>
      <c r="V23" s="7"/>
      <c r="W23" s="25">
        <f t="shared" si="9"/>
        <v>-0.41478487934644381</v>
      </c>
      <c r="X23" s="24">
        <f t="shared" si="10"/>
        <v>17.044352544162166</v>
      </c>
      <c r="Y23" s="7"/>
      <c r="Z23" s="25">
        <f t="shared" si="11"/>
        <v>623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-0.11864745583783076</v>
      </c>
      <c r="AD23" s="17">
        <f t="shared" ca="1" si="14"/>
        <v>4.1769601254344479E-2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14231</v>
      </c>
      <c r="D24" s="17">
        <v>11602</v>
      </c>
      <c r="E24" s="17">
        <v>12302</v>
      </c>
      <c r="F24" s="17">
        <v>14904</v>
      </c>
      <c r="G24" s="24"/>
      <c r="H24" s="7"/>
      <c r="I24" s="25">
        <f t="shared" si="0"/>
        <v>1929</v>
      </c>
      <c r="J24" s="24">
        <f t="shared" si="0"/>
        <v>-3302</v>
      </c>
      <c r="K24" s="7"/>
      <c r="L24" s="25">
        <f t="shared" si="3"/>
        <v>1927.0930337278887</v>
      </c>
      <c r="M24" s="17">
        <f t="shared" si="1"/>
        <v>3.6365203629699785</v>
      </c>
      <c r="N24" s="17">
        <f t="shared" si="4"/>
        <v>-3298.2524010652592</v>
      </c>
      <c r="O24" s="24">
        <f t="shared" si="2"/>
        <v>14.044497775670647</v>
      </c>
      <c r="P24" s="7"/>
      <c r="Q24" s="25">
        <f t="shared" si="5"/>
        <v>1968.8058137987578</v>
      </c>
      <c r="R24" s="24">
        <f t="shared" si="6"/>
        <v>-3325.6555901010615</v>
      </c>
      <c r="S24" s="7"/>
      <c r="T24" s="25">
        <f t="shared" si="7"/>
        <v>-0.51025494444939046</v>
      </c>
      <c r="U24" s="24">
        <f t="shared" si="8"/>
        <v>-0.86765997653670035</v>
      </c>
      <c r="V24" s="7"/>
      <c r="W24" s="25">
        <f t="shared" si="9"/>
        <v>-0.50325367365146312</v>
      </c>
      <c r="X24" s="24">
        <f t="shared" si="10"/>
        <v>22.671586228292881</v>
      </c>
      <c r="Y24" s="7"/>
      <c r="Z24" s="25">
        <f t="shared" si="11"/>
        <v>622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-8.941377170711462E-2</v>
      </c>
      <c r="AD24" s="17">
        <f t="shared" ca="1" si="14"/>
        <v>-3.6517027679508374E-2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14374</v>
      </c>
      <c r="D25" s="17">
        <v>11699</v>
      </c>
      <c r="E25" s="17">
        <v>12141</v>
      </c>
      <c r="F25" s="17">
        <v>14797</v>
      </c>
      <c r="G25" s="24"/>
      <c r="H25" s="7"/>
      <c r="I25" s="25">
        <f t="shared" si="0"/>
        <v>2233</v>
      </c>
      <c r="J25" s="24">
        <f t="shared" si="0"/>
        <v>-3098</v>
      </c>
      <c r="K25" s="7"/>
      <c r="L25" s="25">
        <f t="shared" si="3"/>
        <v>2236.5131792136422</v>
      </c>
      <c r="M25" s="17">
        <f t="shared" si="1"/>
        <v>12.342428187167352</v>
      </c>
      <c r="N25" s="17">
        <f t="shared" si="4"/>
        <v>-3098.6970017754593</v>
      </c>
      <c r="O25" s="24">
        <f t="shared" si="2"/>
        <v>0.48581147499339489</v>
      </c>
      <c r="P25" s="7"/>
      <c r="Q25" s="25">
        <f t="shared" si="5"/>
        <v>2272.8058137987578</v>
      </c>
      <c r="R25" s="24">
        <f t="shared" si="6"/>
        <v>-3121.6555901010615</v>
      </c>
      <c r="S25" s="7"/>
      <c r="T25" s="25">
        <f t="shared" si="7"/>
        <v>-0.58904255368207536</v>
      </c>
      <c r="U25" s="24">
        <f t="shared" si="8"/>
        <v>-0.81443659533621104</v>
      </c>
      <c r="V25" s="7"/>
      <c r="W25" s="25">
        <f t="shared" si="9"/>
        <v>-0.58247435085685062</v>
      </c>
      <c r="X25" s="24">
        <f t="shared" si="10"/>
        <v>28.129166970939991</v>
      </c>
      <c r="Y25" s="7"/>
      <c r="Z25" s="25">
        <f t="shared" si="11"/>
        <v>610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-0.12183302906000293</v>
      </c>
      <c r="AD25" s="17">
        <f t="shared" ca="1" si="14"/>
        <v>6.2583702081496995E-2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14520</v>
      </c>
      <c r="D26" s="17">
        <v>11818</v>
      </c>
      <c r="E26" s="17">
        <v>11995</v>
      </c>
      <c r="F26" s="17">
        <v>14682</v>
      </c>
      <c r="G26" s="24"/>
      <c r="H26" s="7"/>
      <c r="I26" s="25">
        <f t="shared" si="0"/>
        <v>2525</v>
      </c>
      <c r="J26" s="24">
        <f t="shared" si="0"/>
        <v>-2864</v>
      </c>
      <c r="K26" s="7"/>
      <c r="L26" s="25">
        <f t="shared" si="3"/>
        <v>2529.5779665688447</v>
      </c>
      <c r="M26" s="17">
        <f t="shared" si="1"/>
        <v>20.957777905459334</v>
      </c>
      <c r="N26" s="17">
        <f t="shared" si="4"/>
        <v>-2866.4960639399224</v>
      </c>
      <c r="O26" s="24">
        <f t="shared" si="2"/>
        <v>6.2303351921806902</v>
      </c>
      <c r="P26" s="7"/>
      <c r="Q26" s="25">
        <f t="shared" si="5"/>
        <v>2564.8058137987578</v>
      </c>
      <c r="R26" s="24">
        <f t="shared" si="6"/>
        <v>-2887.6555901010615</v>
      </c>
      <c r="S26" s="7"/>
      <c r="T26" s="25">
        <f t="shared" si="7"/>
        <v>-0.66472012570820682</v>
      </c>
      <c r="U26" s="24">
        <f t="shared" si="8"/>
        <v>-0.75338624631212037</v>
      </c>
      <c r="V26" s="7"/>
      <c r="W26" s="25">
        <f t="shared" si="9"/>
        <v>-0.65864819659563156</v>
      </c>
      <c r="X26" s="24">
        <f t="shared" si="10"/>
        <v>33.71890487239375</v>
      </c>
      <c r="Y26" s="7"/>
      <c r="Z26" s="25">
        <f t="shared" si="11"/>
        <v>620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-0.11209512760624563</v>
      </c>
      <c r="AD26" s="17">
        <f t="shared" ca="1" si="14"/>
        <v>3.6426940812319231E-2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14657</v>
      </c>
      <c r="D27" s="17">
        <v>11951</v>
      </c>
      <c r="E27" s="17">
        <v>11864</v>
      </c>
      <c r="F27" s="17">
        <v>14556</v>
      </c>
      <c r="G27" s="24"/>
      <c r="H27" s="7"/>
      <c r="I27" s="25">
        <f t="shared" si="0"/>
        <v>2793</v>
      </c>
      <c r="J27" s="24">
        <f t="shared" si="0"/>
        <v>-2605</v>
      </c>
      <c r="K27" s="7"/>
      <c r="L27" s="25">
        <f t="shared" si="3"/>
        <v>2798.6893616467669</v>
      </c>
      <c r="M27" s="17">
        <f t="shared" si="1"/>
        <v>32.368835947701982</v>
      </c>
      <c r="N27" s="17">
        <f t="shared" si="4"/>
        <v>-2606.4350955932191</v>
      </c>
      <c r="O27" s="24">
        <f t="shared" si="2"/>
        <v>2.0594993616768882</v>
      </c>
      <c r="P27" s="7"/>
      <c r="Q27" s="25">
        <f t="shared" si="5"/>
        <v>2832.8058137987578</v>
      </c>
      <c r="R27" s="24">
        <f t="shared" si="6"/>
        <v>-2628.6555901010615</v>
      </c>
      <c r="S27" s="7"/>
      <c r="T27" s="25">
        <f t="shared" si="7"/>
        <v>-0.73417762332123171</v>
      </c>
      <c r="U27" s="24">
        <f t="shared" si="8"/>
        <v>-0.68581342410169532</v>
      </c>
      <c r="V27" s="7"/>
      <c r="W27" s="25">
        <f t="shared" si="9"/>
        <v>-0.72865452068564218</v>
      </c>
      <c r="X27" s="24">
        <f t="shared" si="10"/>
        <v>39.292146833388529</v>
      </c>
      <c r="Y27" s="7"/>
      <c r="Z27" s="25">
        <f t="shared" si="11"/>
        <v>621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-0.12785316661146595</v>
      </c>
      <c r="AD27" s="17">
        <f t="shared" ca="1" si="14"/>
        <v>0.11868580123911698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14785</v>
      </c>
      <c r="D28" s="17">
        <v>12096</v>
      </c>
      <c r="E28" s="17">
        <v>11740</v>
      </c>
      <c r="F28" s="17">
        <v>14410</v>
      </c>
      <c r="G28" s="24"/>
      <c r="H28" s="7"/>
      <c r="I28" s="25">
        <f t="shared" si="0"/>
        <v>3045</v>
      </c>
      <c r="J28" s="24">
        <f t="shared" si="0"/>
        <v>-2314</v>
      </c>
      <c r="K28" s="7"/>
      <c r="L28" s="25">
        <f t="shared" si="3"/>
        <v>3044.0945295497695</v>
      </c>
      <c r="M28" s="17">
        <f t="shared" si="1"/>
        <v>0.81987673624061674</v>
      </c>
      <c r="N28" s="17">
        <f t="shared" si="4"/>
        <v>-2317.0381020634268</v>
      </c>
      <c r="O28" s="24">
        <f t="shared" si="2"/>
        <v>9.230064147798041</v>
      </c>
      <c r="P28" s="7"/>
      <c r="Q28" s="25">
        <f t="shared" si="5"/>
        <v>3084.8058137987578</v>
      </c>
      <c r="R28" s="24">
        <f t="shared" si="6"/>
        <v>-2337.6555901010615</v>
      </c>
      <c r="S28" s="7"/>
      <c r="T28" s="25">
        <f t="shared" si="7"/>
        <v>-0.79948840465885207</v>
      </c>
      <c r="U28" s="24">
        <f t="shared" si="8"/>
        <v>-0.60989183621276211</v>
      </c>
      <c r="V28" s="7"/>
      <c r="W28" s="25">
        <f t="shared" si="9"/>
        <v>-0.79458152082805011</v>
      </c>
      <c r="X28" s="24">
        <f t="shared" si="10"/>
        <v>45.048784010116492</v>
      </c>
      <c r="Y28" s="7"/>
      <c r="Z28" s="25">
        <f t="shared" si="11"/>
        <v>630</v>
      </c>
      <c r="AA28" s="17">
        <f t="shared" si="15"/>
        <v>45.089999999999996</v>
      </c>
      <c r="AB28" s="24">
        <f t="shared" si="12"/>
        <v>0.78696895972424308</v>
      </c>
      <c r="AC28" s="17">
        <f t="shared" si="13"/>
        <v>-4.1215989883504278E-2</v>
      </c>
      <c r="AD28" s="17">
        <f t="shared" ca="1" si="14"/>
        <v>1.9683517981867737E-2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14886</v>
      </c>
      <c r="D29" s="17">
        <v>12250</v>
      </c>
      <c r="E29" s="17">
        <v>11626</v>
      </c>
      <c r="F29" s="17">
        <v>14251</v>
      </c>
      <c r="G29" s="24"/>
      <c r="H29" s="7"/>
      <c r="I29" s="25">
        <f t="shared" si="0"/>
        <v>3260</v>
      </c>
      <c r="J29" s="24">
        <f t="shared" si="0"/>
        <v>-2001</v>
      </c>
      <c r="K29" s="7"/>
      <c r="L29" s="25">
        <f t="shared" si="3"/>
        <v>3258.9875416751775</v>
      </c>
      <c r="M29" s="17">
        <f t="shared" si="1"/>
        <v>1.0250718595024766</v>
      </c>
      <c r="N29" s="17">
        <f t="shared" si="4"/>
        <v>-2005.2250440532628</v>
      </c>
      <c r="O29" s="24">
        <f t="shared" si="2"/>
        <v>17.850997252011041</v>
      </c>
      <c r="P29" s="7"/>
      <c r="Q29" s="25">
        <f t="shared" si="5"/>
        <v>3299.8058137987578</v>
      </c>
      <c r="R29" s="24">
        <f t="shared" si="6"/>
        <v>-2024.6555901010615</v>
      </c>
      <c r="S29" s="7"/>
      <c r="T29" s="25">
        <f t="shared" si="7"/>
        <v>-0.85520990460959956</v>
      </c>
      <c r="U29" s="24">
        <f t="shared" si="8"/>
        <v>-0.52823047191985462</v>
      </c>
      <c r="V29" s="7"/>
      <c r="W29" s="25">
        <f t="shared" si="9"/>
        <v>-0.85096535139279827</v>
      </c>
      <c r="X29" s="24">
        <f t="shared" si="10"/>
        <v>50.727677408276008</v>
      </c>
      <c r="Y29" s="7"/>
      <c r="Z29" s="25">
        <f t="shared" si="11"/>
        <v>629</v>
      </c>
      <c r="AA29" s="17">
        <f t="shared" si="15"/>
        <v>50.750999999999998</v>
      </c>
      <c r="AB29" s="24">
        <f t="shared" si="12"/>
        <v>0.8857720486796421</v>
      </c>
      <c r="AC29" s="17">
        <f t="shared" si="13"/>
        <v>-2.3322591723989206E-2</v>
      </c>
      <c r="AD29" s="17">
        <f t="shared" ca="1" si="14"/>
        <v>2.218761992585172E-2</v>
      </c>
      <c r="AE29" s="17">
        <v>140</v>
      </c>
    </row>
    <row r="30" spans="1:31" s="17" customFormat="1" x14ac:dyDescent="0.25">
      <c r="A30" s="17">
        <v>10</v>
      </c>
      <c r="B30" s="17">
        <v>649</v>
      </c>
      <c r="C30" s="17">
        <v>14982</v>
      </c>
      <c r="D30" s="17">
        <v>12426</v>
      </c>
      <c r="E30" s="17">
        <v>11540</v>
      </c>
      <c r="F30" s="17">
        <v>14088</v>
      </c>
      <c r="G30" s="24"/>
      <c r="H30" s="7"/>
      <c r="I30" s="25">
        <f t="shared" si="0"/>
        <v>3442</v>
      </c>
      <c r="J30" s="24">
        <f t="shared" si="0"/>
        <v>-1662</v>
      </c>
      <c r="K30" s="7"/>
      <c r="L30" s="25">
        <f t="shared" si="3"/>
        <v>3446.9432433745137</v>
      </c>
      <c r="M30" s="17">
        <f t="shared" si="1"/>
        <v>24.435655059673724</v>
      </c>
      <c r="N30" s="17">
        <f t="shared" si="4"/>
        <v>-1662.7674354783751</v>
      </c>
      <c r="O30" s="24">
        <f t="shared" si="2"/>
        <v>0.58895721346880536</v>
      </c>
      <c r="P30" s="7"/>
      <c r="Q30" s="25">
        <f t="shared" si="5"/>
        <v>3481.8058137987578</v>
      </c>
      <c r="R30" s="24">
        <f t="shared" si="6"/>
        <v>-1685.6555901010615</v>
      </c>
      <c r="S30" s="7"/>
      <c r="T30" s="25">
        <f t="shared" si="7"/>
        <v>-0.90237880224232547</v>
      </c>
      <c r="U30" s="24">
        <f t="shared" si="8"/>
        <v>-0.43978573551315919</v>
      </c>
      <c r="V30" s="7"/>
      <c r="W30" s="25">
        <f t="shared" si="9"/>
        <v>-0.89885116635497875</v>
      </c>
      <c r="X30" s="24">
        <f t="shared" si="10"/>
        <v>56.485950517948595</v>
      </c>
      <c r="Y30" s="7"/>
      <c r="Z30" s="25">
        <f t="shared" si="11"/>
        <v>649</v>
      </c>
      <c r="AA30" s="17">
        <f t="shared" si="15"/>
        <v>56.591999999999999</v>
      </c>
      <c r="AB30" s="24">
        <f t="shared" si="12"/>
        <v>0.98771673028863094</v>
      </c>
      <c r="AC30" s="17">
        <f t="shared" si="13"/>
        <v>-0.10604948205140374</v>
      </c>
      <c r="AD30" s="17">
        <f t="shared" ca="1" si="14"/>
        <v>3.4816245833688697E-2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15058</v>
      </c>
      <c r="D31" s="17">
        <v>12596</v>
      </c>
      <c r="E31" s="17">
        <v>11462</v>
      </c>
      <c r="F31" s="17">
        <v>13913</v>
      </c>
      <c r="G31" s="24"/>
      <c r="H31" s="7"/>
      <c r="I31" s="25">
        <f t="shared" si="0"/>
        <v>3596</v>
      </c>
      <c r="J31" s="24">
        <f t="shared" si="0"/>
        <v>-1317</v>
      </c>
      <c r="K31" s="7"/>
      <c r="L31" s="25">
        <f t="shared" si="3"/>
        <v>3593.1018989836653</v>
      </c>
      <c r="M31" s="17">
        <f t="shared" si="1"/>
        <v>8.3989895008805053</v>
      </c>
      <c r="N31" s="17">
        <f t="shared" si="4"/>
        <v>-1318.0583512338121</v>
      </c>
      <c r="O31" s="24">
        <f t="shared" si="2"/>
        <v>1.1201073341116328</v>
      </c>
      <c r="P31" s="7"/>
      <c r="Q31" s="25">
        <f t="shared" si="5"/>
        <v>3635.8058137987578</v>
      </c>
      <c r="R31" s="24">
        <f t="shared" si="6"/>
        <v>-1340.6555901010615</v>
      </c>
      <c r="S31" s="7"/>
      <c r="T31" s="25">
        <f t="shared" si="7"/>
        <v>-0.94229094639309341</v>
      </c>
      <c r="U31" s="24">
        <f t="shared" si="8"/>
        <v>-0.34977560554174353</v>
      </c>
      <c r="V31" s="7"/>
      <c r="W31" s="25">
        <f t="shared" si="9"/>
        <v>-0.93949265195805776</v>
      </c>
      <c r="X31" s="24">
        <f t="shared" si="10"/>
        <v>62.136882878560073</v>
      </c>
      <c r="Y31" s="7"/>
      <c r="Z31" s="25">
        <f t="shared" si="11"/>
        <v>622</v>
      </c>
      <c r="AA31" s="17">
        <f t="shared" si="15"/>
        <v>62.19</v>
      </c>
      <c r="AB31" s="24">
        <f t="shared" si="12"/>
        <v>1.0854202618152735</v>
      </c>
      <c r="AC31" s="17">
        <f t="shared" si="13"/>
        <v>-5.3117121439925086E-2</v>
      </c>
      <c r="AD31" s="17">
        <f t="shared" ca="1" si="14"/>
        <v>3.0608941190052974E-2</v>
      </c>
      <c r="AE31" s="17">
        <v>138</v>
      </c>
    </row>
    <row r="32" spans="1:31" s="17" customFormat="1" x14ac:dyDescent="0.25">
      <c r="A32" s="17">
        <v>12</v>
      </c>
      <c r="B32" s="17">
        <v>619</v>
      </c>
      <c r="C32" s="17">
        <v>15113</v>
      </c>
      <c r="D32" s="17">
        <v>12779</v>
      </c>
      <c r="E32" s="17">
        <v>11410</v>
      </c>
      <c r="F32" s="17">
        <v>13741</v>
      </c>
      <c r="G32" s="24"/>
      <c r="H32" s="7"/>
      <c r="I32" s="25">
        <f t="shared" si="0"/>
        <v>3703</v>
      </c>
      <c r="J32" s="24">
        <f t="shared" si="0"/>
        <v>-962</v>
      </c>
      <c r="K32" s="7"/>
      <c r="L32" s="25">
        <f t="shared" si="3"/>
        <v>3704.1332209224311</v>
      </c>
      <c r="M32" s="17">
        <f t="shared" si="1"/>
        <v>1.2841896590355129</v>
      </c>
      <c r="N32" s="17">
        <f t="shared" si="4"/>
        <v>-962.28881455332373</v>
      </c>
      <c r="O32" s="24">
        <f t="shared" si="2"/>
        <v>8.3413846211586873E-2</v>
      </c>
      <c r="P32" s="7"/>
      <c r="Q32" s="25">
        <f t="shared" si="5"/>
        <v>3742.8058137987578</v>
      </c>
      <c r="R32" s="24">
        <f t="shared" si="6"/>
        <v>-985.65559010106165</v>
      </c>
      <c r="S32" s="7"/>
      <c r="T32" s="25">
        <f t="shared" si="7"/>
        <v>-0.97002211148486084</v>
      </c>
      <c r="U32" s="24">
        <f t="shared" si="8"/>
        <v>-0.25715648629579407</v>
      </c>
      <c r="V32" s="7"/>
      <c r="W32" s="25">
        <f t="shared" si="9"/>
        <v>-0.96797386254771578</v>
      </c>
      <c r="X32" s="24">
        <f t="shared" si="10"/>
        <v>67.679508377018351</v>
      </c>
      <c r="Y32" s="7"/>
      <c r="Z32" s="25">
        <f t="shared" si="11"/>
        <v>619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-8.1491622981644696E-2</v>
      </c>
      <c r="AD32" s="17">
        <f t="shared" ca="1" si="14"/>
        <v>9.476908736324674E-2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15152</v>
      </c>
      <c r="D33" s="17">
        <v>12957</v>
      </c>
      <c r="E33" s="17">
        <v>11371</v>
      </c>
      <c r="F33" s="17">
        <v>13560</v>
      </c>
      <c r="G33" s="24"/>
      <c r="H33" s="7"/>
      <c r="I33" s="25">
        <f t="shared" si="0"/>
        <v>3781</v>
      </c>
      <c r="J33" s="24">
        <f t="shared" si="0"/>
        <v>-603</v>
      </c>
      <c r="K33" s="7"/>
      <c r="L33" s="25">
        <f t="shared" si="3"/>
        <v>3778.7429536956192</v>
      </c>
      <c r="M33" s="17">
        <f t="shared" si="1"/>
        <v>5.0942580201188683</v>
      </c>
      <c r="N33" s="17">
        <f t="shared" si="4"/>
        <v>-603.74661096629245</v>
      </c>
      <c r="O33" s="24">
        <f t="shared" si="2"/>
        <v>0.55742793498814736</v>
      </c>
      <c r="P33" s="7"/>
      <c r="Q33" s="25">
        <f t="shared" si="5"/>
        <v>3820.8058137987578</v>
      </c>
      <c r="R33" s="24">
        <f t="shared" si="6"/>
        <v>-626.65559010106165</v>
      </c>
      <c r="S33" s="7"/>
      <c r="T33" s="25">
        <f t="shared" si="7"/>
        <v>-0.99023735332745755</v>
      </c>
      <c r="U33" s="24">
        <f t="shared" si="8"/>
        <v>-0.16349377134003112</v>
      </c>
      <c r="V33" s="7"/>
      <c r="W33" s="25">
        <f t="shared" si="9"/>
        <v>-0.98894734503548354</v>
      </c>
      <c r="X33" s="24">
        <f t="shared" si="10"/>
        <v>73.170026033338956</v>
      </c>
      <c r="Y33" s="7"/>
      <c r="Z33" s="25">
        <f t="shared" si="11"/>
        <v>608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-6.2973966661033387E-2</v>
      </c>
      <c r="AD33" s="17">
        <f t="shared" ca="1" si="14"/>
        <v>4.4075791502237394E-2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15172</v>
      </c>
      <c r="D34" s="17">
        <v>13136</v>
      </c>
      <c r="E34" s="17">
        <v>11345</v>
      </c>
      <c r="F34" s="17">
        <v>13375</v>
      </c>
      <c r="G34" s="24"/>
      <c r="H34" s="7"/>
      <c r="I34" s="25">
        <f t="shared" si="0"/>
        <v>3827</v>
      </c>
      <c r="J34" s="24">
        <f t="shared" si="0"/>
        <v>-239</v>
      </c>
      <c r="K34" s="7"/>
      <c r="L34" s="25">
        <f t="shared" si="3"/>
        <v>3818.780521894123</v>
      </c>
      <c r="M34" s="17">
        <f t="shared" si="1"/>
        <v>67.559820332991151</v>
      </c>
      <c r="N34" s="17">
        <f t="shared" si="4"/>
        <v>-235.26794660240643</v>
      </c>
      <c r="O34" s="24">
        <f t="shared" si="2"/>
        <v>13.928222562489744</v>
      </c>
      <c r="P34" s="7"/>
      <c r="Q34" s="25">
        <f t="shared" si="5"/>
        <v>3866.8058137987578</v>
      </c>
      <c r="R34" s="24">
        <f t="shared" si="6"/>
        <v>-262.65559010106159</v>
      </c>
      <c r="S34" s="7"/>
      <c r="T34" s="25">
        <f t="shared" si="7"/>
        <v>-1.0021591626192454</v>
      </c>
      <c r="U34" s="24">
        <f t="shared" si="8"/>
        <v>-6.8526561747001252E-2</v>
      </c>
      <c r="V34" s="7"/>
      <c r="W34" s="25">
        <f t="shared" si="9"/>
        <v>-1.001637674936106</v>
      </c>
      <c r="X34" s="24">
        <f t="shared" si="10"/>
        <v>78.643550386418951</v>
      </c>
      <c r="Y34" s="7"/>
      <c r="Z34" s="25">
        <f t="shared" si="11"/>
        <v>615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-0.12444961358103512</v>
      </c>
      <c r="AD34" s="17">
        <f t="shared" ca="1" si="14"/>
        <v>7.5750226140272048E-2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13327</v>
      </c>
      <c r="E35" s="17">
        <v>11344</v>
      </c>
      <c r="F35" s="17">
        <v>13186</v>
      </c>
      <c r="G35" s="24"/>
      <c r="H35" s="7"/>
      <c r="I35" s="25">
        <f t="shared" si="0"/>
        <v>3823</v>
      </c>
      <c r="J35" s="24">
        <f t="shared" si="0"/>
        <v>141</v>
      </c>
      <c r="K35" s="7"/>
      <c r="L35" s="25">
        <f t="shared" si="3"/>
        <v>3822.556505692768</v>
      </c>
      <c r="M35" s="17">
        <f t="shared" si="1"/>
        <v>0.19668720054715469</v>
      </c>
      <c r="N35" s="17">
        <f t="shared" si="4"/>
        <v>142.25981495103721</v>
      </c>
      <c r="O35" s="24">
        <f t="shared" si="2"/>
        <v>1.5871337108568975</v>
      </c>
      <c r="P35" s="7"/>
      <c r="Q35" s="25">
        <f t="shared" si="5"/>
        <v>3862.8058137987578</v>
      </c>
      <c r="R35" s="24">
        <f t="shared" si="6"/>
        <v>117.34440989893838</v>
      </c>
      <c r="S35" s="7"/>
      <c r="T35" s="25">
        <f t="shared" si="7"/>
        <v>-1.0011224835503942</v>
      </c>
      <c r="U35" s="24">
        <f t="shared" si="8"/>
        <v>3.0615030685282662E-2</v>
      </c>
      <c r="V35" s="7"/>
      <c r="W35" s="25">
        <f t="shared" si="9"/>
        <v>-1.0014028565831317</v>
      </c>
      <c r="X35" s="24">
        <f t="shared" si="10"/>
        <v>84.308424415711841</v>
      </c>
      <c r="Y35" s="7"/>
      <c r="Z35" s="25">
        <f t="shared" si="11"/>
        <v>626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-9.3575584288146274E-2</v>
      </c>
      <c r="AD35" s="17">
        <f t="shared" ca="1" si="14"/>
        <v>-2.0857779503984375E-2</v>
      </c>
      <c r="AE35" s="17">
        <v>134</v>
      </c>
    </row>
    <row r="36" spans="1:31" s="17" customFormat="1" x14ac:dyDescent="0.25">
      <c r="A36" s="17">
        <v>16</v>
      </c>
      <c r="B36" s="17">
        <v>633</v>
      </c>
      <c r="C36" s="17">
        <v>15146</v>
      </c>
      <c r="D36" s="17">
        <v>13511</v>
      </c>
      <c r="E36" s="17">
        <v>11356</v>
      </c>
      <c r="F36" s="17">
        <v>12993</v>
      </c>
      <c r="G36" s="24"/>
      <c r="H36" s="7"/>
      <c r="I36" s="25">
        <f t="shared" si="0"/>
        <v>3790</v>
      </c>
      <c r="J36" s="24">
        <f t="shared" si="0"/>
        <v>518</v>
      </c>
      <c r="K36" s="7"/>
      <c r="L36" s="25">
        <f t="shared" si="3"/>
        <v>3788.4067747835302</v>
      </c>
      <c r="M36" s="17">
        <f t="shared" si="1"/>
        <v>2.5383665903952997</v>
      </c>
      <c r="N36" s="17">
        <f t="shared" si="4"/>
        <v>522.82565621656863</v>
      </c>
      <c r="O36" s="24">
        <f t="shared" si="2"/>
        <v>23.286957920507483</v>
      </c>
      <c r="P36" s="7"/>
      <c r="Q36" s="25">
        <f t="shared" si="5"/>
        <v>3829.8058137987578</v>
      </c>
      <c r="R36" s="24">
        <f t="shared" si="6"/>
        <v>494.34440989893841</v>
      </c>
      <c r="S36" s="7"/>
      <c r="T36" s="25">
        <f t="shared" si="7"/>
        <v>-0.99256988123237266</v>
      </c>
      <c r="U36" s="24">
        <f t="shared" si="8"/>
        <v>0.12897392633520646</v>
      </c>
      <c r="V36" s="7"/>
      <c r="W36" s="25">
        <f t="shared" si="9"/>
        <v>-0.9936455383851559</v>
      </c>
      <c r="X36" s="24">
        <f t="shared" si="10"/>
        <v>89.95288653124004</v>
      </c>
      <c r="Y36" s="7"/>
      <c r="Z36" s="25">
        <f t="shared" si="11"/>
        <v>633</v>
      </c>
      <c r="AA36" s="17">
        <f t="shared" si="15"/>
        <v>90.09899999999999</v>
      </c>
      <c r="AB36" s="24">
        <f t="shared" si="12"/>
        <v>1.5725242027543709</v>
      </c>
      <c r="AC36" s="17">
        <f t="shared" si="13"/>
        <v>-0.14611346875994968</v>
      </c>
      <c r="AD36" s="17">
        <f t="shared" ca="1" si="14"/>
        <v>1.1414739919999306E-2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13704</v>
      </c>
      <c r="E37" s="17">
        <v>11398</v>
      </c>
      <c r="F37" s="17">
        <v>12810</v>
      </c>
      <c r="G37" s="24"/>
      <c r="H37" s="7"/>
      <c r="I37" s="25">
        <f t="shared" si="0"/>
        <v>3720</v>
      </c>
      <c r="J37" s="24">
        <f t="shared" si="0"/>
        <v>894</v>
      </c>
      <c r="K37" s="7"/>
      <c r="L37" s="25">
        <f t="shared" si="3"/>
        <v>3716.9878303017467</v>
      </c>
      <c r="M37" s="17">
        <f t="shared" si="1"/>
        <v>9.0731662910752195</v>
      </c>
      <c r="N37" s="17">
        <f t="shared" si="4"/>
        <v>896.10112689670984</v>
      </c>
      <c r="O37" s="24">
        <f t="shared" si="2"/>
        <v>4.4147342360775355</v>
      </c>
      <c r="P37" s="7"/>
      <c r="Q37" s="25">
        <f t="shared" si="5"/>
        <v>3759.8058137987578</v>
      </c>
      <c r="R37" s="24">
        <f t="shared" si="6"/>
        <v>870.34440989893835</v>
      </c>
      <c r="S37" s="7"/>
      <c r="T37" s="25">
        <f t="shared" si="7"/>
        <v>-0.97442799752747811</v>
      </c>
      <c r="U37" s="24">
        <f t="shared" si="8"/>
        <v>0.22707192305767684</v>
      </c>
      <c r="V37" s="7"/>
      <c r="W37" s="25">
        <f t="shared" si="9"/>
        <v>-0.97629651488215385</v>
      </c>
      <c r="X37" s="24">
        <f t="shared" si="10"/>
        <v>95.650668094291177</v>
      </c>
      <c r="Y37" s="7"/>
      <c r="Z37" s="25">
        <f t="shared" si="11"/>
        <v>629</v>
      </c>
      <c r="AA37" s="17">
        <f t="shared" si="15"/>
        <v>95.759999999999991</v>
      </c>
      <c r="AB37" s="24">
        <f t="shared" si="12"/>
        <v>1.6713272917097697</v>
      </c>
      <c r="AC37" s="17">
        <f t="shared" si="13"/>
        <v>-0.10933190570881379</v>
      </c>
      <c r="AD37" s="17">
        <f t="shared" ca="1" si="14"/>
        <v>5.9533101129204624E-2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15058</v>
      </c>
      <c r="D38" s="17">
        <v>13885</v>
      </c>
      <c r="E38" s="17">
        <v>11447</v>
      </c>
      <c r="F38" s="17">
        <v>12621</v>
      </c>
      <c r="G38" s="24"/>
      <c r="H38" s="7"/>
      <c r="I38" s="25">
        <f t="shared" si="0"/>
        <v>3611</v>
      </c>
      <c r="J38" s="24">
        <f t="shared" si="0"/>
        <v>1264</v>
      </c>
      <c r="K38" s="7"/>
      <c r="L38" s="25">
        <f t="shared" si="3"/>
        <v>3606.8914642935028</v>
      </c>
      <c r="M38" s="17">
        <f t="shared" si="1"/>
        <v>16.880065651562038</v>
      </c>
      <c r="N38" s="17">
        <f t="shared" si="4"/>
        <v>1266.5640221732331</v>
      </c>
      <c r="O38" s="24">
        <f t="shared" si="2"/>
        <v>6.5742097048308361</v>
      </c>
      <c r="P38" s="7"/>
      <c r="Q38" s="25">
        <f t="shared" si="5"/>
        <v>3650.8058137987578</v>
      </c>
      <c r="R38" s="24">
        <f t="shared" si="6"/>
        <v>1240.3444098989385</v>
      </c>
      <c r="S38" s="7"/>
      <c r="T38" s="25">
        <f t="shared" si="7"/>
        <v>-0.94617849290128508</v>
      </c>
      <c r="U38" s="24">
        <f t="shared" si="8"/>
        <v>0.32360452621542701</v>
      </c>
      <c r="V38" s="7"/>
      <c r="W38" s="25">
        <f t="shared" si="9"/>
        <v>-0.94882687833953194</v>
      </c>
      <c r="X38" s="24">
        <f t="shared" si="10"/>
        <v>101.38964283034136</v>
      </c>
      <c r="Y38" s="7"/>
      <c r="Z38" s="25">
        <f t="shared" si="11"/>
        <v>639</v>
      </c>
      <c r="AA38" s="17">
        <f t="shared" si="15"/>
        <v>101.511</v>
      </c>
      <c r="AB38" s="24">
        <f t="shared" si="12"/>
        <v>1.7717011769919639</v>
      </c>
      <c r="AC38" s="17">
        <f t="shared" si="13"/>
        <v>-0.12135716965863708</v>
      </c>
      <c r="AD38" s="17">
        <f t="shared" ca="1" si="14"/>
        <v>-1.3619407806856998E-2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14993</v>
      </c>
      <c r="D39" s="17">
        <v>14072</v>
      </c>
      <c r="E39" s="17">
        <v>11526</v>
      </c>
      <c r="F39" s="17">
        <v>12453</v>
      </c>
      <c r="G39" s="24"/>
      <c r="H39" s="7"/>
      <c r="I39" s="25">
        <f t="shared" si="0"/>
        <v>3467</v>
      </c>
      <c r="J39" s="24">
        <f t="shared" si="0"/>
        <v>1619</v>
      </c>
      <c r="K39" s="7"/>
      <c r="L39" s="25">
        <f t="shared" si="3"/>
        <v>3461.3497302401061</v>
      </c>
      <c r="M39" s="17">
        <f t="shared" si="1"/>
        <v>31.925548359571977</v>
      </c>
      <c r="N39" s="17">
        <f t="shared" si="4"/>
        <v>1621.7543641183506</v>
      </c>
      <c r="O39" s="24">
        <f t="shared" si="2"/>
        <v>7.5865216964574014</v>
      </c>
      <c r="P39" s="7"/>
      <c r="Q39" s="25">
        <f t="shared" si="5"/>
        <v>3506.8058137987578</v>
      </c>
      <c r="R39" s="24">
        <f t="shared" si="6"/>
        <v>1595.3444098989385</v>
      </c>
      <c r="S39" s="7"/>
      <c r="T39" s="25">
        <f t="shared" si="7"/>
        <v>-0.90885804642264489</v>
      </c>
      <c r="U39" s="24">
        <f t="shared" si="8"/>
        <v>0.41622364546137647</v>
      </c>
      <c r="V39" s="7"/>
      <c r="W39" s="25">
        <f t="shared" si="9"/>
        <v>-0.91225434949517514</v>
      </c>
      <c r="X39" s="24">
        <f t="shared" si="10"/>
        <v>107.08255300924759</v>
      </c>
      <c r="Y39" s="7"/>
      <c r="Z39" s="25">
        <f t="shared" si="11"/>
        <v>634</v>
      </c>
      <c r="AA39" s="17">
        <f t="shared" si="15"/>
        <v>107.217</v>
      </c>
      <c r="AB39" s="24">
        <f t="shared" si="12"/>
        <v>1.8712896641107604</v>
      </c>
      <c r="AC39" s="17">
        <f t="shared" si="13"/>
        <v>-0.13444699075240862</v>
      </c>
      <c r="AD39" s="17">
        <f t="shared" ca="1" si="14"/>
        <v>3.7109667017332981E-2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14901</v>
      </c>
      <c r="D40" s="17">
        <v>14226</v>
      </c>
      <c r="E40" s="17">
        <v>11607</v>
      </c>
      <c r="F40" s="17">
        <v>12286</v>
      </c>
      <c r="G40" s="24"/>
      <c r="H40" s="7"/>
      <c r="I40" s="25">
        <f t="shared" si="0"/>
        <v>3294</v>
      </c>
      <c r="J40" s="24">
        <f t="shared" si="0"/>
        <v>1940</v>
      </c>
      <c r="K40" s="7"/>
      <c r="L40" s="25">
        <f t="shared" si="3"/>
        <v>3288.216981051688</v>
      </c>
      <c r="M40" s="17">
        <f t="shared" si="1"/>
        <v>33.443308156535856</v>
      </c>
      <c r="N40" s="17">
        <f t="shared" si="4"/>
        <v>1949.092096314293</v>
      </c>
      <c r="O40" s="24">
        <f t="shared" si="2"/>
        <v>82.666215388380905</v>
      </c>
      <c r="P40" s="7"/>
      <c r="Q40" s="25">
        <f t="shared" si="5"/>
        <v>3333.8058137987578</v>
      </c>
      <c r="R40" s="24">
        <f t="shared" si="6"/>
        <v>1916.3444098989385</v>
      </c>
      <c r="S40" s="7"/>
      <c r="T40" s="25">
        <f t="shared" si="7"/>
        <v>-0.8640216766948341</v>
      </c>
      <c r="U40" s="24">
        <f t="shared" si="8"/>
        <v>0.499972201173911</v>
      </c>
      <c r="V40" s="7"/>
      <c r="W40" s="25">
        <f t="shared" si="9"/>
        <v>-0.86809390308632273</v>
      </c>
      <c r="X40" s="24">
        <f t="shared" si="10"/>
        <v>112.49678522001091</v>
      </c>
      <c r="Y40" s="7"/>
      <c r="Z40" s="25">
        <f t="shared" si="11"/>
        <v>611</v>
      </c>
      <c r="AA40" s="17">
        <f t="shared" si="15"/>
        <v>112.71599999999999</v>
      </c>
      <c r="AB40" s="24">
        <f t="shared" si="12"/>
        <v>1.9672653196779284</v>
      </c>
      <c r="AC40" s="17">
        <f t="shared" si="13"/>
        <v>-0.21921477998908756</v>
      </c>
      <c r="AD40" s="17">
        <f t="shared" ca="1" si="14"/>
        <v>0.13701917496378258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14801</v>
      </c>
      <c r="D41" s="17">
        <v>14385</v>
      </c>
      <c r="E41" s="17">
        <v>11713</v>
      </c>
      <c r="F41" s="17">
        <v>12132</v>
      </c>
      <c r="G41" s="24"/>
      <c r="H41" s="7"/>
      <c r="I41" s="25">
        <f t="shared" si="0"/>
        <v>3088</v>
      </c>
      <c r="J41" s="24">
        <f t="shared" si="0"/>
        <v>2253</v>
      </c>
      <c r="K41" s="7"/>
      <c r="L41" s="25">
        <f t="shared" si="3"/>
        <v>3085.5050041559575</v>
      </c>
      <c r="M41" s="17">
        <f t="shared" si="1"/>
        <v>6.2250042617892367</v>
      </c>
      <c r="N41" s="17">
        <f t="shared" si="4"/>
        <v>2257.2114344072102</v>
      </c>
      <c r="O41" s="24">
        <f t="shared" si="2"/>
        <v>17.736179766233619</v>
      </c>
      <c r="P41" s="7"/>
      <c r="Q41" s="25">
        <f t="shared" si="5"/>
        <v>3127.8058137987578</v>
      </c>
      <c r="R41" s="24">
        <f t="shared" si="6"/>
        <v>2229.3444098989385</v>
      </c>
      <c r="S41" s="7"/>
      <c r="T41" s="25">
        <f t="shared" si="7"/>
        <v>-0.81063270464900161</v>
      </c>
      <c r="U41" s="24">
        <f t="shared" si="8"/>
        <v>0.58163356546681855</v>
      </c>
      <c r="V41" s="7"/>
      <c r="W41" s="25">
        <f t="shared" si="9"/>
        <v>-0.81536369260836083</v>
      </c>
      <c r="X41" s="24">
        <f t="shared" si="10"/>
        <v>118.05919180162812</v>
      </c>
      <c r="Y41" s="7"/>
      <c r="Z41" s="25">
        <f t="shared" si="11"/>
        <v>608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-0.12880819837187119</v>
      </c>
      <c r="AD41" s="17">
        <f t="shared" ca="1" si="14"/>
        <v>4.5591770397763298E-2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14680</v>
      </c>
      <c r="D42" s="17">
        <v>14534</v>
      </c>
      <c r="E42" s="17">
        <v>11828</v>
      </c>
      <c r="F42" s="17">
        <v>11987</v>
      </c>
      <c r="G42" s="24"/>
      <c r="H42" s="7"/>
      <c r="I42" s="25">
        <f t="shared" si="0"/>
        <v>2852</v>
      </c>
      <c r="J42" s="24">
        <f t="shared" si="0"/>
        <v>2547</v>
      </c>
      <c r="K42" s="7"/>
      <c r="L42" s="25">
        <f t="shared" si="3"/>
        <v>2851.8732838078517</v>
      </c>
      <c r="M42" s="17">
        <f t="shared" si="1"/>
        <v>1.6056993352552503E-2</v>
      </c>
      <c r="N42" s="17">
        <f t="shared" si="4"/>
        <v>2547.6754807198854</v>
      </c>
      <c r="O42" s="24">
        <f t="shared" si="2"/>
        <v>0.45627420293689769</v>
      </c>
      <c r="P42" s="7"/>
      <c r="Q42" s="25">
        <f t="shared" si="5"/>
        <v>2891.8058137987578</v>
      </c>
      <c r="R42" s="24">
        <f t="shared" si="6"/>
        <v>2523.3444098989385</v>
      </c>
      <c r="S42" s="7"/>
      <c r="T42" s="25">
        <f t="shared" si="7"/>
        <v>-0.74946863958678567</v>
      </c>
      <c r="U42" s="24">
        <f t="shared" si="8"/>
        <v>0.65833785013811197</v>
      </c>
      <c r="V42" s="7"/>
      <c r="W42" s="25">
        <f t="shared" si="9"/>
        <v>-0.7548180400563852</v>
      </c>
      <c r="X42" s="24">
        <f t="shared" si="10"/>
        <v>123.65162940351524</v>
      </c>
      <c r="Y42" s="7"/>
      <c r="Z42" s="25">
        <f t="shared" si="11"/>
        <v>614</v>
      </c>
      <c r="AA42" s="17">
        <f t="shared" si="15"/>
        <v>123.71399999999998</v>
      </c>
      <c r="AB42" s="24">
        <f t="shared" si="12"/>
        <v>2.1592166308122644</v>
      </c>
      <c r="AC42" s="17">
        <f t="shared" si="13"/>
        <v>-6.2370596484740304E-2</v>
      </c>
      <c r="AD42" s="17">
        <f t="shared" ca="1" si="14"/>
        <v>1.9198304266382138E-2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14545</v>
      </c>
      <c r="D43" s="17">
        <v>14659</v>
      </c>
      <c r="E43" s="17">
        <v>11955</v>
      </c>
      <c r="F43" s="17">
        <v>11844</v>
      </c>
      <c r="G43" s="24"/>
      <c r="H43" s="7"/>
      <c r="I43" s="25">
        <f t="shared" si="0"/>
        <v>2590</v>
      </c>
      <c r="J43" s="24">
        <f t="shared" si="0"/>
        <v>2815</v>
      </c>
      <c r="K43" s="7"/>
      <c r="L43" s="25">
        <f t="shared" si="3"/>
        <v>2588.2308944225069</v>
      </c>
      <c r="M43" s="17">
        <f t="shared" si="1"/>
        <v>3.1297345443170697</v>
      </c>
      <c r="N43" s="17">
        <f t="shared" si="4"/>
        <v>2817.5466144215934</v>
      </c>
      <c r="O43" s="24">
        <f t="shared" si="2"/>
        <v>6.485245012267506</v>
      </c>
      <c r="P43" s="7"/>
      <c r="Q43" s="25">
        <f t="shared" si="5"/>
        <v>2629.8058137987578</v>
      </c>
      <c r="R43" s="24">
        <f t="shared" si="6"/>
        <v>2791.3444098989385</v>
      </c>
      <c r="S43" s="7"/>
      <c r="T43" s="25">
        <f t="shared" si="7"/>
        <v>-0.68156616057703756</v>
      </c>
      <c r="U43" s="24">
        <f t="shared" si="8"/>
        <v>0.7282587626956174</v>
      </c>
      <c r="V43" s="7"/>
      <c r="W43" s="25">
        <f t="shared" si="9"/>
        <v>-0.68747888666631274</v>
      </c>
      <c r="X43" s="24">
        <f t="shared" si="10"/>
        <v>129.20724573357882</v>
      </c>
      <c r="Y43" s="7"/>
      <c r="Z43" s="25">
        <f t="shared" si="11"/>
        <v>621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-9.5754266421181455E-2</v>
      </c>
      <c r="AD43" s="17">
        <f t="shared" ca="1" si="14"/>
        <v>9.0166095869534502E-2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14406</v>
      </c>
      <c r="D44" s="17">
        <v>14795</v>
      </c>
      <c r="E44" s="17">
        <v>12110</v>
      </c>
      <c r="F44" s="17">
        <v>11730</v>
      </c>
      <c r="G44" s="24"/>
      <c r="H44" s="7"/>
      <c r="I44" s="25">
        <f t="shared" si="0"/>
        <v>2296</v>
      </c>
      <c r="J44" s="24">
        <f t="shared" si="0"/>
        <v>3065</v>
      </c>
      <c r="K44" s="7"/>
      <c r="L44" s="25">
        <f t="shared" si="3"/>
        <v>2295.232379316084</v>
      </c>
      <c r="M44" s="17">
        <f t="shared" si="1"/>
        <v>0.58924151437565708</v>
      </c>
      <c r="N44" s="17">
        <f t="shared" si="4"/>
        <v>3064.1376213108551</v>
      </c>
      <c r="O44" s="24">
        <f t="shared" si="2"/>
        <v>0.74369700349121004</v>
      </c>
      <c r="P44" s="7"/>
      <c r="Q44" s="25">
        <f t="shared" si="5"/>
        <v>2335.8058137987578</v>
      </c>
      <c r="R44" s="24">
        <f t="shared" si="6"/>
        <v>3041.3444098989385</v>
      </c>
      <c r="S44" s="7"/>
      <c r="T44" s="25">
        <f t="shared" si="7"/>
        <v>-0.6053702490164804</v>
      </c>
      <c r="U44" s="24">
        <f t="shared" si="8"/>
        <v>0.79348349455896205</v>
      </c>
      <c r="V44" s="7"/>
      <c r="W44" s="25">
        <f t="shared" si="9"/>
        <v>-0.61180804496172825</v>
      </c>
      <c r="X44" s="24">
        <f t="shared" si="10"/>
        <v>134.92363045192428</v>
      </c>
      <c r="Y44" s="7"/>
      <c r="Z44" s="25">
        <f t="shared" si="11"/>
        <v>630</v>
      </c>
      <c r="AA44" s="17">
        <f t="shared" si="15"/>
        <v>134.97299999999998</v>
      </c>
      <c r="AB44" s="24">
        <f t="shared" si="12"/>
        <v>2.355723251294306</v>
      </c>
      <c r="AC44" s="17">
        <f t="shared" si="13"/>
        <v>-4.9369548075702596E-2</v>
      </c>
      <c r="AD44" s="17">
        <f t="shared" ca="1" si="14"/>
        <v>8.9246090980282133E-2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14241</v>
      </c>
      <c r="D45" s="17">
        <v>14902</v>
      </c>
      <c r="E45" s="17">
        <v>12263</v>
      </c>
      <c r="F45" s="17">
        <v>11615</v>
      </c>
      <c r="G45" s="24"/>
      <c r="H45" s="7"/>
      <c r="I45" s="25">
        <f t="shared" si="0"/>
        <v>1978</v>
      </c>
      <c r="J45" s="24">
        <f t="shared" si="0"/>
        <v>3287</v>
      </c>
      <c r="K45" s="7"/>
      <c r="L45" s="25">
        <f t="shared" si="3"/>
        <v>1976.7811218304043</v>
      </c>
      <c r="M45" s="17">
        <f t="shared" si="1"/>
        <v>1.4856639923168542</v>
      </c>
      <c r="N45" s="17">
        <f t="shared" si="4"/>
        <v>3282.5339593664644</v>
      </c>
      <c r="O45" s="24">
        <f t="shared" si="2"/>
        <v>19.945518940391178</v>
      </c>
      <c r="P45" s="7"/>
      <c r="Q45" s="25">
        <f t="shared" si="5"/>
        <v>2017.8058137987578</v>
      </c>
      <c r="R45" s="24">
        <f t="shared" si="6"/>
        <v>3263.3444098989385</v>
      </c>
      <c r="S45" s="7"/>
      <c r="T45" s="25">
        <f t="shared" si="7"/>
        <v>-0.52295426304281667</v>
      </c>
      <c r="U45" s="24">
        <f t="shared" si="8"/>
        <v>0.85140305645361214</v>
      </c>
      <c r="V45" s="7"/>
      <c r="W45" s="25">
        <f t="shared" si="9"/>
        <v>-0.52985783841052925</v>
      </c>
      <c r="X45" s="24">
        <f t="shared" si="10"/>
        <v>140.66186934637039</v>
      </c>
      <c r="Y45" s="7"/>
      <c r="Z45" s="25">
        <f t="shared" si="11"/>
        <v>635</v>
      </c>
      <c r="AA45" s="17">
        <f t="shared" si="15"/>
        <v>140.68799999999999</v>
      </c>
      <c r="AB45" s="24">
        <f t="shared" si="12"/>
        <v>2.455468818045782</v>
      </c>
      <c r="AC45" s="17">
        <f t="shared" si="13"/>
        <v>-2.6130653629593326E-2</v>
      </c>
      <c r="AD45" s="17">
        <f t="shared" ca="1" si="14"/>
        <v>8.6750622397204324E-2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14068</v>
      </c>
      <c r="D46" s="17">
        <v>14985</v>
      </c>
      <c r="E46" s="17">
        <v>12430</v>
      </c>
      <c r="F46" s="17">
        <v>11519</v>
      </c>
      <c r="G46" s="24"/>
      <c r="H46" s="7"/>
      <c r="I46" s="25">
        <f t="shared" si="0"/>
        <v>1638</v>
      </c>
      <c r="J46" s="24">
        <f t="shared" si="0"/>
        <v>3466</v>
      </c>
      <c r="K46" s="7"/>
      <c r="L46" s="25">
        <f t="shared" si="3"/>
        <v>1640.4594348817545</v>
      </c>
      <c r="M46" s="17">
        <f t="shared" si="1"/>
        <v>6.0488199375909311</v>
      </c>
      <c r="N46" s="17">
        <f t="shared" si="4"/>
        <v>3467.4261773058447</v>
      </c>
      <c r="O46" s="24">
        <f t="shared" si="2"/>
        <v>2.0339817077064564</v>
      </c>
      <c r="P46" s="7"/>
      <c r="Q46" s="25">
        <f t="shared" si="5"/>
        <v>1677.8058137987578</v>
      </c>
      <c r="R46" s="24">
        <f t="shared" si="6"/>
        <v>3442.3444098989385</v>
      </c>
      <c r="S46" s="7"/>
      <c r="T46" s="25">
        <f t="shared" si="7"/>
        <v>-0.43483654219047169</v>
      </c>
      <c r="U46" s="24">
        <f t="shared" si="8"/>
        <v>0.89810396446776697</v>
      </c>
      <c r="V46" s="7"/>
      <c r="W46" s="25">
        <f t="shared" si="9"/>
        <v>-0.44211496976699033</v>
      </c>
      <c r="X46" s="24">
        <f t="shared" si="10"/>
        <v>146.34740165784615</v>
      </c>
      <c r="Y46" s="7"/>
      <c r="Z46" s="25">
        <f t="shared" si="11"/>
        <v>631</v>
      </c>
      <c r="AA46" s="17">
        <f t="shared" si="15"/>
        <v>146.36699999999999</v>
      </c>
      <c r="AB46" s="24">
        <f t="shared" si="12"/>
        <v>2.5545860662665403</v>
      </c>
      <c r="AC46" s="17">
        <f t="shared" si="13"/>
        <v>-1.9598342153841486E-2</v>
      </c>
      <c r="AD46" s="17">
        <f t="shared" ca="1" si="14"/>
        <v>9.8073443852200626E-2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13904</v>
      </c>
      <c r="D47" s="17">
        <v>15075</v>
      </c>
      <c r="E47" s="17">
        <v>12613</v>
      </c>
      <c r="F47" s="17">
        <v>11450</v>
      </c>
      <c r="G47" s="24"/>
      <c r="H47" s="7"/>
      <c r="I47" s="25">
        <f t="shared" si="0"/>
        <v>1291</v>
      </c>
      <c r="J47" s="24">
        <f t="shared" si="0"/>
        <v>3625</v>
      </c>
      <c r="K47" s="7"/>
      <c r="L47" s="25">
        <f t="shared" si="3"/>
        <v>1293.3371273262303</v>
      </c>
      <c r="M47" s="17">
        <f t="shared" si="1"/>
        <v>5.4621641390124012</v>
      </c>
      <c r="N47" s="17">
        <f t="shared" si="4"/>
        <v>3616.348394383509</v>
      </c>
      <c r="O47" s="24">
        <f t="shared" si="2"/>
        <v>74.850279743298557</v>
      </c>
      <c r="P47" s="7"/>
      <c r="Q47" s="25">
        <f t="shared" si="5"/>
        <v>1330.8058137987578</v>
      </c>
      <c r="R47" s="24">
        <f t="shared" si="6"/>
        <v>3601.3444098989385</v>
      </c>
      <c r="S47" s="7"/>
      <c r="T47" s="25">
        <f t="shared" si="7"/>
        <v>-0.34490463296763729</v>
      </c>
      <c r="U47" s="24">
        <f t="shared" si="8"/>
        <v>0.93958689393285422</v>
      </c>
      <c r="V47" s="7"/>
      <c r="W47" s="25">
        <f t="shared" si="9"/>
        <v>-0.35251564842983357</v>
      </c>
      <c r="X47" s="24">
        <f t="shared" si="10"/>
        <v>151.99215183888856</v>
      </c>
      <c r="Y47" s="7"/>
      <c r="Z47" s="25">
        <f t="shared" si="11"/>
        <v>621</v>
      </c>
      <c r="AA47" s="17">
        <f t="shared" si="15"/>
        <v>151.95599999999999</v>
      </c>
      <c r="AB47" s="24">
        <f t="shared" si="12"/>
        <v>2.6521325181605033</v>
      </c>
      <c r="AC47" s="17">
        <f t="shared" si="13"/>
        <v>3.6151838888571319E-2</v>
      </c>
      <c r="AD47" s="17">
        <f t="shared" ca="1" si="14"/>
        <v>5.8217833781526451E-2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13714</v>
      </c>
      <c r="D48" s="17">
        <v>15132</v>
      </c>
      <c r="E48" s="17">
        <v>12792</v>
      </c>
      <c r="F48" s="17">
        <v>11387</v>
      </c>
      <c r="G48" s="24"/>
      <c r="H48" s="7"/>
      <c r="I48" s="25">
        <f t="shared" si="0"/>
        <v>922</v>
      </c>
      <c r="J48" s="24">
        <f t="shared" si="0"/>
        <v>3745</v>
      </c>
      <c r="K48" s="7"/>
      <c r="L48" s="25">
        <f t="shared" si="3"/>
        <v>925.8897615385622</v>
      </c>
      <c r="M48" s="17">
        <f t="shared" si="1"/>
        <v>15.130244826877755</v>
      </c>
      <c r="N48" s="17">
        <f t="shared" si="4"/>
        <v>3733.0957542200135</v>
      </c>
      <c r="O48" s="24">
        <f t="shared" si="2"/>
        <v>141.71106759032563</v>
      </c>
      <c r="P48" s="7"/>
      <c r="Q48" s="25">
        <f t="shared" si="5"/>
        <v>961.80581379875764</v>
      </c>
      <c r="R48" s="24">
        <f t="shared" si="6"/>
        <v>3721.3444098989385</v>
      </c>
      <c r="S48" s="7"/>
      <c r="T48" s="25">
        <f t="shared" si="7"/>
        <v>-0.24927098886612173</v>
      </c>
      <c r="U48" s="24">
        <f t="shared" si="8"/>
        <v>0.97089476522725959</v>
      </c>
      <c r="V48" s="7"/>
      <c r="W48" s="25">
        <f t="shared" si="9"/>
        <v>-0.25713210599640079</v>
      </c>
      <c r="X48" s="24">
        <f t="shared" si="10"/>
        <v>157.72363563767749</v>
      </c>
      <c r="Y48" s="7"/>
      <c r="Z48" s="25">
        <f t="shared" si="11"/>
        <v>634</v>
      </c>
      <c r="AA48" s="17">
        <f t="shared" si="15"/>
        <v>157.66199999999998</v>
      </c>
      <c r="AB48" s="24">
        <f t="shared" si="12"/>
        <v>2.7517210052792995</v>
      </c>
      <c r="AC48" s="17">
        <f t="shared" si="13"/>
        <v>6.1635637677511568E-2</v>
      </c>
      <c r="AD48" s="17">
        <f t="shared" ca="1" si="14"/>
        <v>2.3343593048508637E-2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13541</v>
      </c>
      <c r="D49" s="17">
        <v>15166</v>
      </c>
      <c r="E49" s="17">
        <v>12975</v>
      </c>
      <c r="F49" s="17">
        <v>11350</v>
      </c>
      <c r="G49" s="24"/>
      <c r="H49" s="7"/>
      <c r="I49" s="25">
        <f t="shared" si="0"/>
        <v>566</v>
      </c>
      <c r="J49" s="24">
        <f t="shared" si="0"/>
        <v>3816</v>
      </c>
      <c r="K49" s="7"/>
      <c r="L49" s="25">
        <f t="shared" si="3"/>
        <v>567.46954000754806</v>
      </c>
      <c r="M49" s="17">
        <f t="shared" si="1"/>
        <v>2.1595478337843583</v>
      </c>
      <c r="N49" s="17">
        <f t="shared" si="4"/>
        <v>3809.9970919502375</v>
      </c>
      <c r="O49" s="24">
        <f t="shared" si="2"/>
        <v>36.034905053903202</v>
      </c>
      <c r="P49" s="7"/>
      <c r="Q49" s="25">
        <f t="shared" si="5"/>
        <v>605.80581379875764</v>
      </c>
      <c r="R49" s="24">
        <f t="shared" si="6"/>
        <v>3792.3444098989385</v>
      </c>
      <c r="S49" s="7"/>
      <c r="T49" s="25">
        <f t="shared" si="7"/>
        <v>-0.1570065517383723</v>
      </c>
      <c r="U49" s="24">
        <f t="shared" si="8"/>
        <v>0.98941858907644953</v>
      </c>
      <c r="V49" s="7"/>
      <c r="W49" s="25">
        <f t="shared" si="9"/>
        <v>-0.16501447854302878</v>
      </c>
      <c r="X49" s="24">
        <f t="shared" si="10"/>
        <v>163.08871746772172</v>
      </c>
      <c r="Y49" s="7"/>
      <c r="Z49" s="25">
        <f t="shared" si="11"/>
        <v>603</v>
      </c>
      <c r="AA49" s="17">
        <f t="shared" si="15"/>
        <v>163.08899999999997</v>
      </c>
      <c r="AB49" s="24">
        <f t="shared" si="12"/>
        <v>2.8464400237850316</v>
      </c>
      <c r="AC49" s="17">
        <f t="shared" si="13"/>
        <v>-2.8253227824848182E-4</v>
      </c>
      <c r="AD49" s="17">
        <f t="shared" ca="1" si="14"/>
        <v>0.12010386787812877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13342</v>
      </c>
      <c r="D50" s="17">
        <v>15180</v>
      </c>
      <c r="E50" s="17">
        <v>13150</v>
      </c>
      <c r="F50" s="17">
        <v>11320</v>
      </c>
      <c r="G50" s="24"/>
      <c r="H50" s="7"/>
      <c r="I50" s="25">
        <f t="shared" si="0"/>
        <v>192</v>
      </c>
      <c r="J50" s="24">
        <f t="shared" si="0"/>
        <v>3860</v>
      </c>
      <c r="K50" s="7"/>
      <c r="L50" s="25">
        <f t="shared" si="3"/>
        <v>196.93562897945492</v>
      </c>
      <c r="M50" s="17">
        <f t="shared" si="1"/>
        <v>24.3604334228352</v>
      </c>
      <c r="N50" s="17">
        <f t="shared" si="4"/>
        <v>3853.3746698131235</v>
      </c>
      <c r="O50" s="24">
        <f t="shared" si="2"/>
        <v>43.895000085136388</v>
      </c>
      <c r="P50" s="7"/>
      <c r="Q50" s="25">
        <f t="shared" si="5"/>
        <v>231.80581379875764</v>
      </c>
      <c r="R50" s="24">
        <f t="shared" si="6"/>
        <v>3836.3444098989385</v>
      </c>
      <c r="S50" s="7"/>
      <c r="T50" s="25">
        <f t="shared" si="7"/>
        <v>-6.0077058800792865E-2</v>
      </c>
      <c r="U50" s="24">
        <f t="shared" si="8"/>
        <v>1.0008981418843983</v>
      </c>
      <c r="V50" s="7"/>
      <c r="W50" s="25">
        <f t="shared" si="9"/>
        <v>-6.8174665960600095E-2</v>
      </c>
      <c r="X50" s="24">
        <f t="shared" si="10"/>
        <v>168.66071816881959</v>
      </c>
      <c r="Y50" s="7"/>
      <c r="Z50" s="25">
        <f t="shared" si="11"/>
        <v>614</v>
      </c>
      <c r="AA50" s="17">
        <f t="shared" si="15"/>
        <v>168.61499999999998</v>
      </c>
      <c r="AB50" s="24">
        <f t="shared" si="12"/>
        <v>2.9428869182502386</v>
      </c>
      <c r="AC50" s="17">
        <f t="shared" si="13"/>
        <v>4.5718168819604443E-2</v>
      </c>
      <c r="AD50" s="17">
        <f t="shared" ca="1" si="14"/>
        <v>7.2186453121759087E-2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13164</v>
      </c>
      <c r="D51" s="17">
        <v>15192</v>
      </c>
      <c r="E51" s="17">
        <v>13348</v>
      </c>
      <c r="F51" s="17">
        <v>11330</v>
      </c>
      <c r="G51" s="24"/>
      <c r="H51" s="7"/>
      <c r="I51" s="25">
        <f t="shared" si="0"/>
        <v>-184</v>
      </c>
      <c r="J51" s="24">
        <f t="shared" si="0"/>
        <v>3862</v>
      </c>
      <c r="K51" s="7"/>
      <c r="L51" s="25">
        <f t="shared" si="3"/>
        <v>-178.22570134648149</v>
      </c>
      <c r="M51" s="17">
        <f t="shared" si="1"/>
        <v>33.342524940025726</v>
      </c>
      <c r="N51" s="17">
        <f t="shared" si="4"/>
        <v>3861.043362863888</v>
      </c>
      <c r="O51" s="24">
        <f t="shared" si="2"/>
        <v>0.915154610188611</v>
      </c>
      <c r="P51" s="7"/>
      <c r="Q51" s="25">
        <f t="shared" si="5"/>
        <v>-144.19418620124236</v>
      </c>
      <c r="R51" s="24">
        <f t="shared" si="6"/>
        <v>3838.3444098989385</v>
      </c>
      <c r="S51" s="7"/>
      <c r="T51" s="25">
        <f t="shared" si="7"/>
        <v>3.7370773671212131E-2</v>
      </c>
      <c r="U51" s="24">
        <f t="shared" si="8"/>
        <v>1.0014199397393049</v>
      </c>
      <c r="V51" s="7"/>
      <c r="W51" s="25">
        <f t="shared" si="9"/>
        <v>2.9272133570011773E-2</v>
      </c>
      <c r="X51" s="24">
        <f t="shared" si="10"/>
        <v>174.23162996873384</v>
      </c>
      <c r="Y51" s="7"/>
      <c r="Z51" s="25">
        <f t="shared" si="11"/>
        <v>618</v>
      </c>
      <c r="AA51" s="17">
        <f t="shared" si="15"/>
        <v>174.17699999999999</v>
      </c>
      <c r="AB51" s="24">
        <f t="shared" si="12"/>
        <v>3.0399621312461633</v>
      </c>
      <c r="AC51" s="17">
        <f t="shared" si="13"/>
        <v>5.4629968733848955E-2</v>
      </c>
      <c r="AD51" s="17">
        <f t="shared" ca="1" si="14"/>
        <v>8.1847294526937731E-2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12967</v>
      </c>
      <c r="D52" s="17">
        <v>15168</v>
      </c>
      <c r="E52" s="17">
        <v>13531</v>
      </c>
      <c r="F52" s="17">
        <v>11331</v>
      </c>
      <c r="G52" s="24"/>
      <c r="H52" s="7"/>
      <c r="I52" s="25">
        <f t="shared" ref="I52:J83" si="16">C52-E52</f>
        <v>-564</v>
      </c>
      <c r="J52" s="24">
        <f t="shared" si="16"/>
        <v>3837</v>
      </c>
      <c r="K52" s="7"/>
      <c r="L52" s="25">
        <f t="shared" si="3"/>
        <v>-561.7102447246375</v>
      </c>
      <c r="M52" s="17">
        <f t="shared" si="1"/>
        <v>5.2429792210503754</v>
      </c>
      <c r="N52" s="17">
        <f t="shared" si="4"/>
        <v>3831.3151742928994</v>
      </c>
      <c r="O52" s="24">
        <f t="shared" si="2"/>
        <v>32.317243320111515</v>
      </c>
      <c r="P52" s="7"/>
      <c r="Q52" s="25">
        <f t="shared" si="5"/>
        <v>-524.19418620124236</v>
      </c>
      <c r="R52" s="24">
        <f t="shared" si="6"/>
        <v>3813.3444098989385</v>
      </c>
      <c r="S52" s="7"/>
      <c r="T52" s="25">
        <f t="shared" si="7"/>
        <v>0.13585528521206824</v>
      </c>
      <c r="U52" s="24">
        <f t="shared" si="8"/>
        <v>0.99489746655297051</v>
      </c>
      <c r="V52" s="7"/>
      <c r="W52" s="25">
        <f t="shared" si="9"/>
        <v>0.12781262280308192</v>
      </c>
      <c r="X52" s="24">
        <f t="shared" si="10"/>
        <v>179.8778996971464</v>
      </c>
      <c r="Y52" s="7"/>
      <c r="Z52" s="25">
        <f t="shared" si="11"/>
        <v>634</v>
      </c>
      <c r="AA52" s="17">
        <f t="shared" si="15"/>
        <v>179.88299999999998</v>
      </c>
      <c r="AB52" s="24">
        <f t="shared" si="12"/>
        <v>3.1395506183649595</v>
      </c>
      <c r="AC52" s="17">
        <f t="shared" si="13"/>
        <v>-5.100302853577432E-3</v>
      </c>
      <c r="AD52" s="17">
        <f t="shared" ca="1" si="14"/>
        <v>0.11133110978292393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12776</v>
      </c>
      <c r="D53" s="17">
        <v>15132</v>
      </c>
      <c r="E53" s="17">
        <v>13716</v>
      </c>
      <c r="F53" s="17">
        <v>11362</v>
      </c>
      <c r="G53" s="24"/>
      <c r="H53" s="7"/>
      <c r="I53" s="25">
        <f t="shared" si="16"/>
        <v>-940</v>
      </c>
      <c r="J53" s="24">
        <f t="shared" si="16"/>
        <v>3770</v>
      </c>
      <c r="K53" s="7"/>
      <c r="L53" s="25">
        <f t="shared" si="3"/>
        <v>-938.8351810139585</v>
      </c>
      <c r="M53" s="17">
        <f t="shared" si="1"/>
        <v>1.3568032702427386</v>
      </c>
      <c r="N53" s="17">
        <f t="shared" si="4"/>
        <v>3764.0777039446461</v>
      </c>
      <c r="O53" s="24">
        <f t="shared" si="2"/>
        <v>35.073590567259821</v>
      </c>
      <c r="P53" s="7"/>
      <c r="Q53" s="25">
        <f t="shared" si="5"/>
        <v>-900.19418620124236</v>
      </c>
      <c r="R53" s="24">
        <f t="shared" si="6"/>
        <v>3746.3444098989385</v>
      </c>
      <c r="S53" s="7"/>
      <c r="T53" s="25">
        <f t="shared" si="7"/>
        <v>0.23330311768407325</v>
      </c>
      <c r="U53" s="24">
        <f t="shared" si="8"/>
        <v>0.97741723841359407</v>
      </c>
      <c r="V53" s="7"/>
      <c r="W53" s="25">
        <f t="shared" si="9"/>
        <v>0.22540502951579303</v>
      </c>
      <c r="X53" s="24">
        <f t="shared" si="10"/>
        <v>185.54342772268024</v>
      </c>
      <c r="Y53" s="7"/>
      <c r="Z53" s="25">
        <f t="shared" si="11"/>
        <v>632</v>
      </c>
      <c r="AA53" s="17">
        <f t="shared" si="15"/>
        <v>185.57099999999997</v>
      </c>
      <c r="AB53" s="24">
        <f t="shared" si="12"/>
        <v>3.2388249462183967</v>
      </c>
      <c r="AC53" s="17">
        <f t="shared" si="13"/>
        <v>-2.757227731973444E-2</v>
      </c>
      <c r="AD53" s="17">
        <f t="shared" ca="1" si="14"/>
        <v>4.7115487129076428E-2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12598</v>
      </c>
      <c r="D54" s="17">
        <v>15085</v>
      </c>
      <c r="E54" s="17">
        <v>13908</v>
      </c>
      <c r="F54" s="17">
        <v>11420</v>
      </c>
      <c r="G54" s="24"/>
      <c r="H54" s="7"/>
      <c r="I54" s="25">
        <f t="shared" si="16"/>
        <v>-1310</v>
      </c>
      <c r="J54" s="24">
        <f t="shared" si="16"/>
        <v>3665</v>
      </c>
      <c r="K54" s="7"/>
      <c r="L54" s="25">
        <f t="shared" si="3"/>
        <v>-1308.8191768210731</v>
      </c>
      <c r="M54" s="17">
        <f t="shared" si="1"/>
        <v>1.3943433798909293</v>
      </c>
      <c r="N54" s="17">
        <f t="shared" si="4"/>
        <v>3659.3792011065834</v>
      </c>
      <c r="O54" s="24">
        <f t="shared" si="2"/>
        <v>31.593380200233014</v>
      </c>
      <c r="P54" s="7"/>
      <c r="Q54" s="25">
        <f t="shared" si="5"/>
        <v>-1270.1941862012422</v>
      </c>
      <c r="R54" s="24">
        <f t="shared" si="6"/>
        <v>3641.3444098989385</v>
      </c>
      <c r="S54" s="7"/>
      <c r="T54" s="25">
        <f t="shared" si="7"/>
        <v>0.32919593155280152</v>
      </c>
      <c r="U54" s="24">
        <f t="shared" si="8"/>
        <v>0.95002285103098938</v>
      </c>
      <c r="V54" s="7"/>
      <c r="W54" s="25">
        <f t="shared" si="9"/>
        <v>0.32152255622256731</v>
      </c>
      <c r="X54" s="24">
        <f t="shared" si="10"/>
        <v>191.25501874763916</v>
      </c>
      <c r="Y54" s="7"/>
      <c r="Z54" s="25">
        <f t="shared" si="11"/>
        <v>635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-3.098125236081728E-2</v>
      </c>
      <c r="AD54" s="17">
        <f t="shared" ca="1" si="14"/>
        <v>9.7854298755322588E-2</v>
      </c>
      <c r="AE54" s="17">
        <v>115</v>
      </c>
    </row>
    <row r="55" spans="1:31" s="17" customFormat="1" x14ac:dyDescent="0.25">
      <c r="A55" s="17">
        <v>35</v>
      </c>
      <c r="B55" s="17">
        <v>634</v>
      </c>
      <c r="C55" s="17">
        <v>12421</v>
      </c>
      <c r="D55" s="17">
        <v>15012</v>
      </c>
      <c r="E55" s="17">
        <v>14084</v>
      </c>
      <c r="F55" s="17">
        <v>11492</v>
      </c>
      <c r="G55" s="24"/>
      <c r="H55" s="7"/>
      <c r="I55" s="25">
        <f t="shared" si="16"/>
        <v>-1663</v>
      </c>
      <c r="J55" s="24">
        <f t="shared" si="16"/>
        <v>3520</v>
      </c>
      <c r="K55" s="7"/>
      <c r="L55" s="25">
        <f t="shared" si="3"/>
        <v>-1665.6252320069118</v>
      </c>
      <c r="M55" s="17">
        <f t="shared" si="1"/>
        <v>6.8918430901141639</v>
      </c>
      <c r="N55" s="17">
        <f t="shared" si="4"/>
        <v>3518.7413625688905</v>
      </c>
      <c r="O55" s="24">
        <f t="shared" si="2"/>
        <v>1.5841681829898999</v>
      </c>
      <c r="P55" s="7"/>
      <c r="Q55" s="25">
        <f t="shared" si="5"/>
        <v>-1623.1941862012422</v>
      </c>
      <c r="R55" s="24">
        <f t="shared" si="6"/>
        <v>3496.3444098989385</v>
      </c>
      <c r="S55" s="7"/>
      <c r="T55" s="25">
        <f t="shared" si="7"/>
        <v>0.42068285937891259</v>
      </c>
      <c r="U55" s="24">
        <f t="shared" si="8"/>
        <v>0.91219250655024942</v>
      </c>
      <c r="V55" s="7"/>
      <c r="W55" s="25">
        <f t="shared" si="9"/>
        <v>0.41331846272910938</v>
      </c>
      <c r="X55" s="24">
        <f t="shared" si="10"/>
        <v>196.93280575811275</v>
      </c>
      <c r="Y55" s="7"/>
      <c r="Z55" s="25">
        <f t="shared" si="11"/>
        <v>634</v>
      </c>
      <c r="AA55" s="17">
        <f t="shared" si="15"/>
        <v>196.99199999999996</v>
      </c>
      <c r="AB55" s="24">
        <f t="shared" si="12"/>
        <v>3.4381590000886693</v>
      </c>
      <c r="AC55" s="17">
        <f t="shared" si="13"/>
        <v>-5.9194241887212229E-2</v>
      </c>
      <c r="AD55" s="17">
        <f t="shared" ca="1" si="14"/>
        <v>0.14584365202063054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12250</v>
      </c>
      <c r="D56" s="17">
        <v>14919</v>
      </c>
      <c r="E56" s="17">
        <v>14246</v>
      </c>
      <c r="F56" s="17">
        <v>11571</v>
      </c>
      <c r="G56" s="24"/>
      <c r="H56" s="7"/>
      <c r="I56" s="25">
        <f t="shared" si="16"/>
        <v>-1996</v>
      </c>
      <c r="J56" s="24">
        <f t="shared" si="16"/>
        <v>3348</v>
      </c>
      <c r="K56" s="7"/>
      <c r="L56" s="25">
        <f t="shared" si="3"/>
        <v>-1994.2676287751046</v>
      </c>
      <c r="M56" s="17">
        <f t="shared" si="1"/>
        <v>3.0011100608454493</v>
      </c>
      <c r="N56" s="17">
        <f t="shared" si="4"/>
        <v>3350.3711231541288</v>
      </c>
      <c r="O56" s="24">
        <f t="shared" si="2"/>
        <v>5.6222250120456216</v>
      </c>
      <c r="P56" s="7"/>
      <c r="Q56" s="25">
        <f t="shared" si="5"/>
        <v>-1956.1941862012422</v>
      </c>
      <c r="R56" s="24">
        <f t="shared" si="6"/>
        <v>3324.3444098989385</v>
      </c>
      <c r="S56" s="7"/>
      <c r="T56" s="25">
        <f t="shared" si="7"/>
        <v>0.5069863918607681</v>
      </c>
      <c r="U56" s="24">
        <f t="shared" si="8"/>
        <v>0.86731789102826828</v>
      </c>
      <c r="V56" s="7"/>
      <c r="W56" s="25">
        <f t="shared" si="9"/>
        <v>0.49998778106394098</v>
      </c>
      <c r="X56" s="24">
        <f t="shared" si="10"/>
        <v>202.51972363586174</v>
      </c>
      <c r="Y56" s="7"/>
      <c r="Z56" s="25">
        <f t="shared" si="11"/>
        <v>611</v>
      </c>
      <c r="AA56" s="17">
        <f t="shared" si="15"/>
        <v>202.49099999999996</v>
      </c>
      <c r="AB56" s="24">
        <f t="shared" si="12"/>
        <v>3.5341346556558375</v>
      </c>
      <c r="AC56" s="17">
        <f t="shared" si="13"/>
        <v>2.8723635861780394E-2</v>
      </c>
      <c r="AD56" s="17">
        <f t="shared" ca="1" si="14"/>
        <v>2.7553973519445663E-2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12103</v>
      </c>
      <c r="D57" s="17">
        <v>14833</v>
      </c>
      <c r="E57" s="17">
        <v>14410</v>
      </c>
      <c r="F57" s="17">
        <v>11679</v>
      </c>
      <c r="G57" s="24"/>
      <c r="H57" s="7"/>
      <c r="I57" s="25">
        <f t="shared" si="16"/>
        <v>-2307</v>
      </c>
      <c r="J57" s="24">
        <f t="shared" si="16"/>
        <v>3154</v>
      </c>
      <c r="K57" s="7"/>
      <c r="L57" s="25">
        <f t="shared" si="3"/>
        <v>-2304.4130290773442</v>
      </c>
      <c r="M57" s="17">
        <f t="shared" si="1"/>
        <v>6.6924185546667925</v>
      </c>
      <c r="N57" s="17">
        <f t="shared" si="4"/>
        <v>3151.691136763337</v>
      </c>
      <c r="O57" s="24">
        <f t="shared" si="2"/>
        <v>5.3308494456139481</v>
      </c>
      <c r="P57" s="7"/>
      <c r="Q57" s="25">
        <f t="shared" si="5"/>
        <v>-2267.1941862012422</v>
      </c>
      <c r="R57" s="24">
        <f t="shared" si="6"/>
        <v>3130.3444098989385</v>
      </c>
      <c r="S57" s="7"/>
      <c r="T57" s="25">
        <f t="shared" si="7"/>
        <v>0.58758818946394242</v>
      </c>
      <c r="U57" s="24">
        <f t="shared" si="8"/>
        <v>0.81670349910231277</v>
      </c>
      <c r="V57" s="7"/>
      <c r="W57" s="25">
        <f t="shared" si="9"/>
        <v>0.58100160349246832</v>
      </c>
      <c r="X57" s="24">
        <f t="shared" si="10"/>
        <v>207.98530305248039</v>
      </c>
      <c r="Y57" s="7"/>
      <c r="Z57" s="25">
        <f t="shared" si="11"/>
        <v>610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4.3030524804237302E-3</v>
      </c>
      <c r="AD57" s="17">
        <f t="shared" ca="1" si="14"/>
        <v>4.6713962502877848E-2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11952</v>
      </c>
      <c r="D58" s="17">
        <v>14709</v>
      </c>
      <c r="E58" s="17">
        <v>14552</v>
      </c>
      <c r="F58" s="17">
        <v>11790</v>
      </c>
      <c r="G58" s="24"/>
      <c r="H58" s="7"/>
      <c r="I58" s="25">
        <f t="shared" si="16"/>
        <v>-2600</v>
      </c>
      <c r="J58" s="24">
        <f t="shared" si="16"/>
        <v>2919</v>
      </c>
      <c r="K58" s="7"/>
      <c r="L58" s="25">
        <f t="shared" si="3"/>
        <v>-2597.864858420864</v>
      </c>
      <c r="M58" s="17">
        <f t="shared" si="1"/>
        <v>4.5588295629552071</v>
      </c>
      <c r="N58" s="17">
        <f t="shared" si="4"/>
        <v>2920.7164740107251</v>
      </c>
      <c r="O58" s="24">
        <f t="shared" si="2"/>
        <v>2.9462830294945421</v>
      </c>
      <c r="P58" s="7"/>
      <c r="Q58" s="25">
        <f t="shared" si="5"/>
        <v>-2560.1941862012422</v>
      </c>
      <c r="R58" s="24">
        <f t="shared" si="6"/>
        <v>2895.3444098989385</v>
      </c>
      <c r="S58" s="7"/>
      <c r="T58" s="25">
        <f t="shared" si="7"/>
        <v>0.66352493125728673</v>
      </c>
      <c r="U58" s="24">
        <f t="shared" si="8"/>
        <v>0.7553922511507688</v>
      </c>
      <c r="V58" s="7"/>
      <c r="W58" s="25">
        <f t="shared" si="9"/>
        <v>0.65743673772502231</v>
      </c>
      <c r="X58" s="24">
        <f t="shared" si="10"/>
        <v>213.59118028433909</v>
      </c>
      <c r="Y58" s="7"/>
      <c r="Z58" s="25">
        <f t="shared" si="11"/>
        <v>619</v>
      </c>
      <c r="AA58" s="17">
        <f t="shared" si="15"/>
        <v>213.55199999999996</v>
      </c>
      <c r="AB58" s="24">
        <f t="shared" si="12"/>
        <v>3.7271855242189296</v>
      </c>
      <c r="AC58" s="17">
        <f t="shared" si="13"/>
        <v>3.9180284339124682E-2</v>
      </c>
      <c r="AD58" s="17">
        <f t="shared" ca="1" si="14"/>
        <v>-2.3266477939387187E-2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11813</v>
      </c>
      <c r="D59" s="17">
        <v>14571</v>
      </c>
      <c r="E59" s="17">
        <v>14682</v>
      </c>
      <c r="F59" s="17">
        <v>11917</v>
      </c>
      <c r="G59" s="24"/>
      <c r="H59" s="7"/>
      <c r="I59" s="25">
        <f t="shared" si="16"/>
        <v>-2869</v>
      </c>
      <c r="J59" s="24">
        <f t="shared" si="16"/>
        <v>2654</v>
      </c>
      <c r="K59" s="7"/>
      <c r="L59" s="25">
        <f t="shared" si="3"/>
        <v>-2870.4417586656546</v>
      </c>
      <c r="M59" s="17">
        <f t="shared" si="1"/>
        <v>2.0786680499900201</v>
      </c>
      <c r="N59" s="17">
        <f t="shared" si="4"/>
        <v>2658.8302215678968</v>
      </c>
      <c r="O59" s="24">
        <f t="shared" si="2"/>
        <v>23.33104039497583</v>
      </c>
      <c r="P59" s="7"/>
      <c r="Q59" s="25">
        <f t="shared" si="5"/>
        <v>-2829.1941862012422</v>
      </c>
      <c r="R59" s="24">
        <f t="shared" si="6"/>
        <v>2630.3444098989385</v>
      </c>
      <c r="S59" s="7"/>
      <c r="T59" s="25">
        <f t="shared" si="7"/>
        <v>0.73324159863752436</v>
      </c>
      <c r="U59" s="24">
        <f t="shared" si="8"/>
        <v>0.68625403537562346</v>
      </c>
      <c r="V59" s="7"/>
      <c r="W59" s="25">
        <f t="shared" si="9"/>
        <v>0.72771490155388552</v>
      </c>
      <c r="X59" s="24">
        <f t="shared" si="10"/>
        <v>219.23687971309937</v>
      </c>
      <c r="Y59" s="7"/>
      <c r="Z59" s="25">
        <f t="shared" si="11"/>
        <v>627</v>
      </c>
      <c r="AA59" s="17">
        <f t="shared" si="15"/>
        <v>219.19499999999996</v>
      </c>
      <c r="AB59" s="24">
        <f t="shared" si="12"/>
        <v>3.8256744539089698</v>
      </c>
      <c r="AC59" s="17">
        <f t="shared" si="13"/>
        <v>4.187971309940508E-2</v>
      </c>
      <c r="AD59" s="17">
        <f t="shared" ca="1" si="14"/>
        <v>5.7162129299399567E-2</v>
      </c>
      <c r="AE59" s="17">
        <v>110</v>
      </c>
    </row>
    <row r="60" spans="1:31" s="17" customFormat="1" x14ac:dyDescent="0.25">
      <c r="A60" s="17">
        <v>40</v>
      </c>
      <c r="B60" s="17">
        <v>617</v>
      </c>
      <c r="C60" s="17">
        <v>11696</v>
      </c>
      <c r="D60" s="17">
        <v>14437</v>
      </c>
      <c r="E60" s="17">
        <v>14809</v>
      </c>
      <c r="F60" s="17">
        <v>12068</v>
      </c>
      <c r="G60" s="24"/>
      <c r="H60" s="7"/>
      <c r="I60" s="25">
        <f t="shared" si="16"/>
        <v>-3113</v>
      </c>
      <c r="J60" s="24">
        <f t="shared" si="16"/>
        <v>2369</v>
      </c>
      <c r="K60" s="7"/>
      <c r="L60" s="25">
        <f t="shared" si="3"/>
        <v>-3111.8797691721202</v>
      </c>
      <c r="M60" s="17">
        <f t="shared" si="1"/>
        <v>1.2549171077323131</v>
      </c>
      <c r="N60" s="17">
        <f t="shared" si="4"/>
        <v>2376.1407798525588</v>
      </c>
      <c r="O60" s="24">
        <f t="shared" si="2"/>
        <v>50.990736902709791</v>
      </c>
      <c r="P60" s="7"/>
      <c r="Q60" s="25">
        <f t="shared" si="5"/>
        <v>-3073.1941862012422</v>
      </c>
      <c r="R60" s="24">
        <f t="shared" si="6"/>
        <v>2345.3444098989385</v>
      </c>
      <c r="S60" s="7"/>
      <c r="T60" s="25">
        <f t="shared" si="7"/>
        <v>0.79647902183744246</v>
      </c>
      <c r="U60" s="24">
        <f t="shared" si="8"/>
        <v>0.61189784105141054</v>
      </c>
      <c r="V60" s="7"/>
      <c r="W60" s="25">
        <f t="shared" si="9"/>
        <v>0.79155581424414156</v>
      </c>
      <c r="X60" s="24">
        <f t="shared" si="10"/>
        <v>224.85215028627772</v>
      </c>
      <c r="Y60" s="7"/>
      <c r="Z60" s="25">
        <f t="shared" si="11"/>
        <v>617</v>
      </c>
      <c r="AA60" s="17">
        <f t="shared" si="15"/>
        <v>224.74799999999996</v>
      </c>
      <c r="AB60" s="24">
        <f t="shared" si="12"/>
        <v>3.9225925872722152</v>
      </c>
      <c r="AC60" s="17">
        <f t="shared" si="13"/>
        <v>0.10415028627775769</v>
      </c>
      <c r="AD60" s="17">
        <f t="shared" ca="1" si="14"/>
        <v>5.8448130730425873E-2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11589</v>
      </c>
      <c r="D61" s="17">
        <v>14274</v>
      </c>
      <c r="E61" s="17">
        <v>14924</v>
      </c>
      <c r="F61" s="17">
        <v>12223</v>
      </c>
      <c r="G61" s="24"/>
      <c r="H61" s="7"/>
      <c r="I61" s="25">
        <f t="shared" si="16"/>
        <v>-3335</v>
      </c>
      <c r="J61" s="24">
        <f t="shared" si="16"/>
        <v>2051</v>
      </c>
      <c r="K61" s="7"/>
      <c r="L61" s="25">
        <f t="shared" si="3"/>
        <v>-3331.1634487757492</v>
      </c>
      <c r="M61" s="17">
        <f t="shared" si="1"/>
        <v>14.719125296300293</v>
      </c>
      <c r="N61" s="17">
        <f t="shared" si="4"/>
        <v>2060.6125390692528</v>
      </c>
      <c r="O61" s="24">
        <f t="shared" si="2"/>
        <v>92.400907357910754</v>
      </c>
      <c r="P61" s="7"/>
      <c r="Q61" s="25">
        <f t="shared" si="5"/>
        <v>-3295.1941862012422</v>
      </c>
      <c r="R61" s="24">
        <f t="shared" si="6"/>
        <v>2027.3444098989385</v>
      </c>
      <c r="S61" s="7"/>
      <c r="T61" s="25">
        <f t="shared" si="7"/>
        <v>0.85401471015867947</v>
      </c>
      <c r="U61" s="24">
        <f t="shared" si="8"/>
        <v>0.52893198212123604</v>
      </c>
      <c r="V61" s="7"/>
      <c r="W61" s="25">
        <f t="shared" si="9"/>
        <v>0.84976444376726856</v>
      </c>
      <c r="X61" s="24">
        <f t="shared" si="10"/>
        <v>230.65730538648347</v>
      </c>
      <c r="Y61" s="7"/>
      <c r="Z61" s="25">
        <f t="shared" si="11"/>
        <v>638</v>
      </c>
      <c r="AA61" s="17">
        <f t="shared" si="15"/>
        <v>230.48999999999995</v>
      </c>
      <c r="AB61" s="24">
        <f t="shared" si="12"/>
        <v>4.0228093929217295</v>
      </c>
      <c r="AC61" s="17">
        <f t="shared" si="13"/>
        <v>0.16730538648351967</v>
      </c>
      <c r="AD61" s="17">
        <f t="shared" ca="1" si="14"/>
        <v>-1.3829388654471586E-3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11493</v>
      </c>
      <c r="D62" s="17">
        <v>14103</v>
      </c>
      <c r="E62" s="17">
        <v>15010</v>
      </c>
      <c r="F62" s="17">
        <v>12389</v>
      </c>
      <c r="G62" s="24"/>
      <c r="H62" s="7"/>
      <c r="I62" s="25">
        <f t="shared" si="16"/>
        <v>-3517</v>
      </c>
      <c r="J62" s="24">
        <f t="shared" si="16"/>
        <v>1714</v>
      </c>
      <c r="K62" s="7"/>
      <c r="L62" s="25">
        <f t="shared" si="3"/>
        <v>-3517.9214572897026</v>
      </c>
      <c r="M62" s="17">
        <f t="shared" si="1"/>
        <v>0.8490835367461167</v>
      </c>
      <c r="N62" s="17">
        <f t="shared" si="4"/>
        <v>1723.5337817342795</v>
      </c>
      <c r="O62" s="24">
        <f t="shared" si="2"/>
        <v>90.892994156881443</v>
      </c>
      <c r="P62" s="7"/>
      <c r="Q62" s="25">
        <f t="shared" si="5"/>
        <v>-3477.1941862012422</v>
      </c>
      <c r="R62" s="24">
        <f t="shared" si="6"/>
        <v>1690.3444098989385</v>
      </c>
      <c r="S62" s="7"/>
      <c r="T62" s="25">
        <f t="shared" si="7"/>
        <v>0.90118360779140527</v>
      </c>
      <c r="U62" s="24">
        <f t="shared" si="8"/>
        <v>0.44100904356944742</v>
      </c>
      <c r="V62" s="7"/>
      <c r="W62" s="25">
        <f t="shared" si="9"/>
        <v>0.8976460382314172</v>
      </c>
      <c r="X62" s="24">
        <f t="shared" si="10"/>
        <v>236.39265771916303</v>
      </c>
      <c r="Y62" s="7"/>
      <c r="Z62" s="25">
        <f t="shared" si="11"/>
        <v>640</v>
      </c>
      <c r="AA62" s="17">
        <f t="shared" si="15"/>
        <v>236.24999999999994</v>
      </c>
      <c r="AB62" s="24">
        <f t="shared" si="12"/>
        <v>4.1233403578366028</v>
      </c>
      <c r="AC62" s="17">
        <f t="shared" si="13"/>
        <v>0.14265771916308267</v>
      </c>
      <c r="AD62" s="17">
        <f t="shared" ca="1" si="14"/>
        <v>1.1747288343144646E-2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11414</v>
      </c>
      <c r="D63" s="17">
        <v>13928</v>
      </c>
      <c r="E63" s="17">
        <v>15081</v>
      </c>
      <c r="F63" s="17">
        <v>12557</v>
      </c>
      <c r="G63" s="24"/>
      <c r="H63" s="7"/>
      <c r="I63" s="25">
        <f t="shared" si="16"/>
        <v>-3667</v>
      </c>
      <c r="J63" s="24">
        <f t="shared" si="16"/>
        <v>1371</v>
      </c>
      <c r="K63" s="7"/>
      <c r="L63" s="25">
        <f t="shared" si="3"/>
        <v>-3667.0199727517597</v>
      </c>
      <c r="M63" s="17">
        <f t="shared" si="1"/>
        <v>3.9891081285555439E-4</v>
      </c>
      <c r="N63" s="17">
        <f t="shared" si="4"/>
        <v>1376.0450730040043</v>
      </c>
      <c r="O63" s="24">
        <f t="shared" si="2"/>
        <v>25.452761615732769</v>
      </c>
      <c r="P63" s="7"/>
      <c r="Q63" s="25">
        <f t="shared" si="5"/>
        <v>-3627.1941862012422</v>
      </c>
      <c r="R63" s="24">
        <f t="shared" si="6"/>
        <v>1347.3444098989385</v>
      </c>
      <c r="S63" s="7"/>
      <c r="T63" s="25">
        <f t="shared" si="7"/>
        <v>0.94005907287332224</v>
      </c>
      <c r="U63" s="24">
        <f t="shared" si="8"/>
        <v>0.35152071145293851</v>
      </c>
      <c r="V63" s="7"/>
      <c r="W63" s="25">
        <f t="shared" si="9"/>
        <v>0.93724659035743629</v>
      </c>
      <c r="X63" s="24">
        <f t="shared" si="10"/>
        <v>241.99841653546719</v>
      </c>
      <c r="Y63" s="7"/>
      <c r="Z63" s="25">
        <f t="shared" si="11"/>
        <v>628</v>
      </c>
      <c r="AA63" s="17">
        <f t="shared" si="15"/>
        <v>241.90199999999993</v>
      </c>
      <c r="AB63" s="24">
        <f t="shared" si="12"/>
        <v>4.2219863671593219</v>
      </c>
      <c r="AC63" s="17">
        <f t="shared" si="13"/>
        <v>9.6416535467255926E-2</v>
      </c>
      <c r="AD63" s="17">
        <f t="shared" ca="1" si="14"/>
        <v>3.6696223681900619E-2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11362</v>
      </c>
      <c r="D64" s="17">
        <v>13745</v>
      </c>
      <c r="E64" s="17">
        <v>15140</v>
      </c>
      <c r="F64" s="17">
        <v>12743</v>
      </c>
      <c r="G64" s="24"/>
      <c r="H64" s="7"/>
      <c r="I64" s="25">
        <f t="shared" si="16"/>
        <v>-3778</v>
      </c>
      <c r="J64" s="24">
        <f t="shared" si="16"/>
        <v>1002</v>
      </c>
      <c r="K64" s="7"/>
      <c r="L64" s="25">
        <f t="shared" si="3"/>
        <v>-3780.2117200458756</v>
      </c>
      <c r="M64" s="17">
        <f t="shared" si="1"/>
        <v>4.8917055613280054</v>
      </c>
      <c r="N64" s="17">
        <f t="shared" si="4"/>
        <v>1017.7195783365966</v>
      </c>
      <c r="O64" s="24">
        <f t="shared" si="2"/>
        <v>247.10514308039572</v>
      </c>
      <c r="P64" s="7"/>
      <c r="Q64" s="25">
        <f t="shared" si="5"/>
        <v>-3738.1941862012422</v>
      </c>
      <c r="R64" s="24">
        <f t="shared" si="6"/>
        <v>978.34440989893835</v>
      </c>
      <c r="S64" s="7"/>
      <c r="T64" s="25">
        <f t="shared" si="7"/>
        <v>0.96882691703394075</v>
      </c>
      <c r="U64" s="24">
        <f t="shared" si="8"/>
        <v>0.25524900722264177</v>
      </c>
      <c r="V64" s="7"/>
      <c r="W64" s="25">
        <f t="shared" si="9"/>
        <v>0.96679405741234548</v>
      </c>
      <c r="X64" s="24">
        <f t="shared" si="10"/>
        <v>247.76778563257835</v>
      </c>
      <c r="Y64" s="7"/>
      <c r="Z64" s="25">
        <f t="shared" si="11"/>
        <v>624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0.24978563257843689</v>
      </c>
      <c r="AD64" s="17">
        <f t="shared" ca="1" si="14"/>
        <v>-0.10038620932971298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11335</v>
      </c>
      <c r="D65" s="17">
        <v>13580</v>
      </c>
      <c r="E65" s="17">
        <v>15188</v>
      </c>
      <c r="F65" s="17">
        <v>12929</v>
      </c>
      <c r="G65" s="24"/>
      <c r="H65" s="7"/>
      <c r="I65" s="25">
        <f t="shared" si="16"/>
        <v>-3853</v>
      </c>
      <c r="J65" s="24">
        <f t="shared" si="16"/>
        <v>651</v>
      </c>
      <c r="K65" s="7"/>
      <c r="L65" s="25">
        <f t="shared" si="3"/>
        <v>-3855.8464764318742</v>
      </c>
      <c r="M65" s="17">
        <f t="shared" si="1"/>
        <v>8.1024280772151638</v>
      </c>
      <c r="N65" s="17">
        <f t="shared" si="4"/>
        <v>659.95526742928519</v>
      </c>
      <c r="O65" s="24">
        <f t="shared" si="2"/>
        <v>80.196814730016101</v>
      </c>
      <c r="P65" s="7"/>
      <c r="Q65" s="25">
        <f t="shared" si="5"/>
        <v>-3813.1941862012422</v>
      </c>
      <c r="R65" s="24">
        <f t="shared" si="6"/>
        <v>627.34440989893835</v>
      </c>
      <c r="S65" s="7"/>
      <c r="T65" s="25">
        <f t="shared" si="7"/>
        <v>0.98826464957489912</v>
      </c>
      <c r="U65" s="24">
        <f t="shared" si="8"/>
        <v>0.16367348368650581</v>
      </c>
      <c r="V65" s="7"/>
      <c r="W65" s="25">
        <f t="shared" si="9"/>
        <v>0.98697312317371466</v>
      </c>
      <c r="X65" s="24">
        <f t="shared" si="10"/>
        <v>253.141430309513</v>
      </c>
      <c r="Y65" s="7"/>
      <c r="Z65" s="25">
        <f t="shared" si="11"/>
        <v>607</v>
      </c>
      <c r="AA65" s="17">
        <f t="shared" si="15"/>
        <v>252.98099999999991</v>
      </c>
      <c r="AB65" s="24">
        <f t="shared" si="12"/>
        <v>4.4153513949877734</v>
      </c>
      <c r="AC65" s="17">
        <f t="shared" si="13"/>
        <v>0.16043030951308879</v>
      </c>
      <c r="AD65" s="17">
        <f t="shared" ca="1" si="14"/>
        <v>-5.4301911598429342E-2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11307</v>
      </c>
      <c r="D66" s="17">
        <v>13390</v>
      </c>
      <c r="E66" s="17">
        <v>15206</v>
      </c>
      <c r="F66" s="17">
        <v>13101</v>
      </c>
      <c r="G66" s="24"/>
      <c r="H66" s="7"/>
      <c r="I66" s="25">
        <f t="shared" si="16"/>
        <v>-3899</v>
      </c>
      <c r="J66" s="24">
        <f t="shared" si="16"/>
        <v>289</v>
      </c>
      <c r="K66" s="7"/>
      <c r="L66" s="25">
        <f t="shared" si="3"/>
        <v>-3897.017890406858</v>
      </c>
      <c r="M66" s="17">
        <f t="shared" si="1"/>
        <v>3.928758439225597</v>
      </c>
      <c r="N66" s="17">
        <f t="shared" si="4"/>
        <v>292.78939058056596</v>
      </c>
      <c r="O66" s="24">
        <f t="shared" si="2"/>
        <v>14.359480972082055</v>
      </c>
      <c r="P66" s="7"/>
      <c r="Q66" s="25">
        <f t="shared" si="5"/>
        <v>-3859.1941862012422</v>
      </c>
      <c r="R66" s="24">
        <f t="shared" si="6"/>
        <v>265.34440989893841</v>
      </c>
      <c r="S66" s="7"/>
      <c r="T66" s="25">
        <f t="shared" si="7"/>
        <v>1.0001864588666869</v>
      </c>
      <c r="U66" s="24">
        <f t="shared" si="8"/>
        <v>6.9228071948382722E-2</v>
      </c>
      <c r="V66" s="7"/>
      <c r="W66" s="25">
        <f t="shared" si="9"/>
        <v>0.99965923257630518</v>
      </c>
      <c r="X66" s="24">
        <f t="shared" si="10"/>
        <v>258.59581143367654</v>
      </c>
      <c r="Y66" s="7"/>
      <c r="Z66" s="25">
        <f t="shared" si="11"/>
        <v>613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9.7811433676611159E-2</v>
      </c>
      <c r="AD66" s="17">
        <f t="shared" ca="1" si="14"/>
        <v>5.098354456731613E-2</v>
      </c>
      <c r="AE66" s="17">
        <v>103</v>
      </c>
    </row>
    <row r="67" spans="1:31" s="17" customFormat="1" x14ac:dyDescent="0.25">
      <c r="A67" s="17">
        <v>47</v>
      </c>
      <c r="B67" s="17">
        <v>631</v>
      </c>
      <c r="C67" s="17">
        <v>11302</v>
      </c>
      <c r="D67" s="17">
        <v>13200</v>
      </c>
      <c r="E67" s="17">
        <v>15202</v>
      </c>
      <c r="F67" s="17">
        <v>13286</v>
      </c>
      <c r="G67" s="24"/>
      <c r="H67" s="7"/>
      <c r="I67" s="25">
        <f t="shared" si="16"/>
        <v>-3900</v>
      </c>
      <c r="J67" s="24">
        <f t="shared" si="16"/>
        <v>-86</v>
      </c>
      <c r="K67" s="7"/>
      <c r="L67" s="25">
        <f t="shared" si="3"/>
        <v>-3902.0424562202202</v>
      </c>
      <c r="M67" s="17">
        <f t="shared" si="1"/>
        <v>4.1716274115160807</v>
      </c>
      <c r="N67" s="17">
        <f t="shared" si="4"/>
        <v>-87.733286499252529</v>
      </c>
      <c r="O67" s="24">
        <f t="shared" si="2"/>
        <v>3.0042820884910864</v>
      </c>
      <c r="P67" s="7"/>
      <c r="Q67" s="25">
        <f t="shared" si="5"/>
        <v>-3860.1941862012422</v>
      </c>
      <c r="R67" s="24">
        <f t="shared" si="6"/>
        <v>-109.65559010106162</v>
      </c>
      <c r="S67" s="7"/>
      <c r="T67" s="25">
        <f t="shared" si="7"/>
        <v>1.0004456286338999</v>
      </c>
      <c r="U67" s="24">
        <f t="shared" si="8"/>
        <v>-2.8609025846634311E-2</v>
      </c>
      <c r="V67" s="7"/>
      <c r="W67" s="25">
        <f t="shared" si="9"/>
        <v>1.0007097542020367</v>
      </c>
      <c r="X67" s="24">
        <f t="shared" si="10"/>
        <v>264.19488292409096</v>
      </c>
      <c r="Y67" s="7"/>
      <c r="Z67" s="25">
        <f t="shared" si="11"/>
        <v>631</v>
      </c>
      <c r="AA67" s="17">
        <f t="shared" si="15"/>
        <v>264.17699999999991</v>
      </c>
      <c r="AB67" s="24">
        <f t="shared" si="12"/>
        <v>4.6107584580410581</v>
      </c>
      <c r="AC67" s="17">
        <f t="shared" si="13"/>
        <v>1.788292409105452E-2</v>
      </c>
      <c r="AD67" s="17">
        <f t="shared" ca="1" si="14"/>
        <v>7.8193395412199607E-2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13010</v>
      </c>
      <c r="E68" s="17">
        <v>15188</v>
      </c>
      <c r="F68" s="17">
        <v>13478</v>
      </c>
      <c r="G68" s="24"/>
      <c r="H68" s="7"/>
      <c r="I68" s="25">
        <f t="shared" si="16"/>
        <v>-3866</v>
      </c>
      <c r="J68" s="24">
        <f t="shared" si="16"/>
        <v>-468</v>
      </c>
      <c r="K68" s="7"/>
      <c r="L68" s="25">
        <f t="shared" si="3"/>
        <v>-3869.1244524469184</v>
      </c>
      <c r="M68" s="17">
        <f t="shared" si="1"/>
        <v>9.7622030930546266</v>
      </c>
      <c r="N68" s="17">
        <f t="shared" si="4"/>
        <v>-467.16431403428305</v>
      </c>
      <c r="O68" s="24">
        <f t="shared" si="2"/>
        <v>0.69837103329626793</v>
      </c>
      <c r="P68" s="7"/>
      <c r="Q68" s="25">
        <f t="shared" si="5"/>
        <v>-3826.1941862012422</v>
      </c>
      <c r="R68" s="24">
        <f t="shared" si="6"/>
        <v>-491.65559010106159</v>
      </c>
      <c r="S68" s="7"/>
      <c r="T68" s="25">
        <f t="shared" si="7"/>
        <v>0.99163385654866532</v>
      </c>
      <c r="U68" s="24">
        <f t="shared" si="8"/>
        <v>-0.12827241613382498</v>
      </c>
      <c r="V68" s="7"/>
      <c r="W68" s="25">
        <f t="shared" si="9"/>
        <v>0.99270380900438326</v>
      </c>
      <c r="X68" s="24">
        <f t="shared" si="10"/>
        <v>269.92000408924275</v>
      </c>
      <c r="Y68" s="7"/>
      <c r="Z68" s="25">
        <f t="shared" si="11"/>
        <v>631</v>
      </c>
      <c r="AA68" s="17">
        <f t="shared" si="15"/>
        <v>269.85599999999988</v>
      </c>
      <c r="AB68" s="24">
        <f t="shared" si="12"/>
        <v>4.7098757062618155</v>
      </c>
      <c r="AC68" s="17">
        <f t="shared" si="13"/>
        <v>6.4004089242871487E-2</v>
      </c>
      <c r="AD68" s="17">
        <f t="shared" ca="1" si="14"/>
        <v>-1.7168618025266369E-2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11358</v>
      </c>
      <c r="D69" s="17">
        <v>12827</v>
      </c>
      <c r="E69" s="17">
        <v>15157</v>
      </c>
      <c r="F69" s="17">
        <v>13664</v>
      </c>
      <c r="G69" s="24"/>
      <c r="H69" s="7"/>
      <c r="I69" s="25">
        <f t="shared" si="16"/>
        <v>-3799</v>
      </c>
      <c r="J69" s="24">
        <f t="shared" si="16"/>
        <v>-837</v>
      </c>
      <c r="K69" s="7"/>
      <c r="L69" s="25">
        <f t="shared" si="3"/>
        <v>-3798.8696130233966</v>
      </c>
      <c r="M69" s="17">
        <f t="shared" si="1"/>
        <v>1.7000763667776631E-2</v>
      </c>
      <c r="N69" s="17">
        <f t="shared" si="4"/>
        <v>-840.59880656344603</v>
      </c>
      <c r="O69" s="24">
        <f t="shared" si="2"/>
        <v>12.951408681102244</v>
      </c>
      <c r="P69" s="7"/>
      <c r="Q69" s="25">
        <f t="shared" si="5"/>
        <v>-3759.1941862012422</v>
      </c>
      <c r="R69" s="24">
        <f t="shared" si="6"/>
        <v>-860.65559010106165</v>
      </c>
      <c r="S69" s="7"/>
      <c r="T69" s="25">
        <f t="shared" si="7"/>
        <v>0.97426948214540909</v>
      </c>
      <c r="U69" s="24">
        <f t="shared" si="8"/>
        <v>-0.22454412036412175</v>
      </c>
      <c r="V69" s="7"/>
      <c r="W69" s="25">
        <f t="shared" si="9"/>
        <v>0.97611754849254084</v>
      </c>
      <c r="X69" s="24">
        <f t="shared" si="10"/>
        <v>275.51214700007336</v>
      </c>
      <c r="Y69" s="7"/>
      <c r="Z69" s="25">
        <f t="shared" si="11"/>
        <v>629</v>
      </c>
      <c r="AA69" s="17">
        <f t="shared" si="15"/>
        <v>275.51699999999988</v>
      </c>
      <c r="AB69" s="24">
        <f t="shared" si="12"/>
        <v>4.8086787952172152</v>
      </c>
      <c r="AC69" s="17">
        <f t="shared" si="13"/>
        <v>-4.8529999265269907E-3</v>
      </c>
      <c r="AD69" s="17">
        <f t="shared" ca="1" si="14"/>
        <v>5.0738145496723064E-2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11408</v>
      </c>
      <c r="D70" s="17">
        <v>12637</v>
      </c>
      <c r="E70" s="17">
        <v>15094</v>
      </c>
      <c r="F70" s="17">
        <v>13844</v>
      </c>
      <c r="G70" s="24"/>
      <c r="H70" s="7"/>
      <c r="I70" s="25">
        <f t="shared" si="16"/>
        <v>-3686</v>
      </c>
      <c r="J70" s="24">
        <f t="shared" si="16"/>
        <v>-1207</v>
      </c>
      <c r="K70" s="7"/>
      <c r="L70" s="25">
        <f t="shared" si="3"/>
        <v>-3689.3285783540864</v>
      </c>
      <c r="M70" s="17">
        <f t="shared" si="1"/>
        <v>11.079433859292548</v>
      </c>
      <c r="N70" s="17">
        <f t="shared" si="4"/>
        <v>-1213.025379711145</v>
      </c>
      <c r="O70" s="24">
        <f t="shared" si="2"/>
        <v>36.305200663477542</v>
      </c>
      <c r="P70" s="7"/>
      <c r="Q70" s="25">
        <f t="shared" si="5"/>
        <v>-3646.1941862012422</v>
      </c>
      <c r="R70" s="24">
        <f t="shared" si="6"/>
        <v>-1230.6555901010615</v>
      </c>
      <c r="S70" s="7"/>
      <c r="T70" s="25">
        <f t="shared" si="7"/>
        <v>0.94498329845036499</v>
      </c>
      <c r="U70" s="24">
        <f t="shared" si="8"/>
        <v>-0.32107672352187183</v>
      </c>
      <c r="V70" s="7"/>
      <c r="W70" s="25">
        <f t="shared" si="9"/>
        <v>0.94761119897089086</v>
      </c>
      <c r="X70" s="24">
        <f t="shared" si="10"/>
        <v>281.27510819983854</v>
      </c>
      <c r="Y70" s="7"/>
      <c r="Z70" s="25">
        <f t="shared" si="11"/>
        <v>642</v>
      </c>
      <c r="AA70" s="17">
        <f t="shared" si="15"/>
        <v>281.2949999999999</v>
      </c>
      <c r="AB70" s="24">
        <f t="shared" si="12"/>
        <v>4.909523919397448</v>
      </c>
      <c r="AC70" s="17">
        <f t="shared" si="13"/>
        <v>-1.9891800161360607E-2</v>
      </c>
      <c r="AD70" s="17">
        <f t="shared" ca="1" si="14"/>
        <v>2.8017349237416056E-2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11492</v>
      </c>
      <c r="D71" s="17">
        <v>12465</v>
      </c>
      <c r="E71" s="17">
        <v>15036</v>
      </c>
      <c r="F71" s="17">
        <v>14028</v>
      </c>
      <c r="G71" s="24"/>
      <c r="H71" s="7"/>
      <c r="I71" s="25">
        <f t="shared" si="16"/>
        <v>-3544</v>
      </c>
      <c r="J71" s="24">
        <f t="shared" si="16"/>
        <v>-1563</v>
      </c>
      <c r="K71" s="7"/>
      <c r="L71" s="25">
        <f t="shared" si="3"/>
        <v>-3545.7477740029467</v>
      </c>
      <c r="M71" s="17">
        <f t="shared" si="1"/>
        <v>3.0547139653763264</v>
      </c>
      <c r="N71" s="17">
        <f t="shared" si="4"/>
        <v>-1566.2856080655358</v>
      </c>
      <c r="O71" s="24">
        <f t="shared" si="2"/>
        <v>10.795220360314069</v>
      </c>
      <c r="P71" s="7"/>
      <c r="Q71" s="25">
        <f t="shared" si="5"/>
        <v>-3504.1941862012422</v>
      </c>
      <c r="R71" s="24">
        <f t="shared" si="6"/>
        <v>-1586.6555901010615</v>
      </c>
      <c r="S71" s="7"/>
      <c r="T71" s="25">
        <f t="shared" si="7"/>
        <v>0.9081811915061504</v>
      </c>
      <c r="U71" s="24">
        <f t="shared" si="8"/>
        <v>-0.41395674169527469</v>
      </c>
      <c r="V71" s="7"/>
      <c r="W71" s="25">
        <f t="shared" si="9"/>
        <v>0.91155913686506407</v>
      </c>
      <c r="X71" s="24">
        <f t="shared" si="10"/>
        <v>286.98103829014531</v>
      </c>
      <c r="Y71" s="7"/>
      <c r="Z71" s="25">
        <f t="shared" si="11"/>
        <v>630</v>
      </c>
      <c r="AA71" s="17">
        <f t="shared" si="15"/>
        <v>286.96499999999992</v>
      </c>
      <c r="AB71" s="24">
        <f t="shared" si="12"/>
        <v>5.0084840879855266</v>
      </c>
      <c r="AC71" s="17">
        <f t="shared" si="13"/>
        <v>1.6038290145388601E-2</v>
      </c>
      <c r="AD71" s="17">
        <f t="shared" ca="1" si="14"/>
        <v>1.5903990711251481E-2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11573</v>
      </c>
      <c r="D72" s="17">
        <v>12298</v>
      </c>
      <c r="E72" s="17">
        <v>14943</v>
      </c>
      <c r="F72" s="17">
        <v>14188</v>
      </c>
      <c r="G72" s="24"/>
      <c r="H72" s="7"/>
      <c r="I72" s="25">
        <f t="shared" si="16"/>
        <v>-3370</v>
      </c>
      <c r="J72" s="24">
        <f t="shared" si="16"/>
        <v>-1890</v>
      </c>
      <c r="K72" s="7"/>
      <c r="L72" s="25">
        <f t="shared" si="3"/>
        <v>-3372.4557473969448</v>
      </c>
      <c r="M72" s="17">
        <f t="shared" si="1"/>
        <v>6.0306952776013762</v>
      </c>
      <c r="N72" s="17">
        <f t="shared" si="4"/>
        <v>-1896.1389429993546</v>
      </c>
      <c r="O72" s="24">
        <f t="shared" si="2"/>
        <v>37.686621149325347</v>
      </c>
      <c r="P72" s="7"/>
      <c r="Q72" s="25">
        <f t="shared" si="5"/>
        <v>-3330.1941862012422</v>
      </c>
      <c r="R72" s="24">
        <f t="shared" si="6"/>
        <v>-1913.6555901010615</v>
      </c>
      <c r="S72" s="7"/>
      <c r="T72" s="25">
        <f t="shared" si="7"/>
        <v>0.86308565201112675</v>
      </c>
      <c r="U72" s="24">
        <f t="shared" si="8"/>
        <v>-0.49927069097252952</v>
      </c>
      <c r="V72" s="7"/>
      <c r="W72" s="25">
        <f t="shared" si="9"/>
        <v>0.86715217370555009</v>
      </c>
      <c r="X72" s="24">
        <f t="shared" si="10"/>
        <v>292.4888893620664</v>
      </c>
      <c r="Y72" s="7"/>
      <c r="Z72" s="25">
        <f t="shared" si="11"/>
        <v>615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-1.1110637933541057E-2</v>
      </c>
      <c r="AD72" s="17">
        <f t="shared" ca="1" si="14"/>
        <v>3.8772534231725331E-2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11672</v>
      </c>
      <c r="D73" s="17">
        <v>12143</v>
      </c>
      <c r="E73" s="17">
        <v>14836</v>
      </c>
      <c r="F73" s="17">
        <v>14340</v>
      </c>
      <c r="G73" s="24"/>
      <c r="H73" s="7"/>
      <c r="I73" s="25">
        <f t="shared" si="16"/>
        <v>-3164</v>
      </c>
      <c r="J73" s="24">
        <f t="shared" si="16"/>
        <v>-2197</v>
      </c>
      <c r="K73" s="7"/>
      <c r="L73" s="25">
        <f t="shared" si="3"/>
        <v>-3167.7048042736806</v>
      </c>
      <c r="M73" s="17">
        <f t="shared" si="1"/>
        <v>13.725574706281783</v>
      </c>
      <c r="N73" s="17">
        <f t="shared" si="4"/>
        <v>-2208.5625007211852</v>
      </c>
      <c r="O73" s="24">
        <f t="shared" si="2"/>
        <v>133.69142292740798</v>
      </c>
      <c r="P73" s="7"/>
      <c r="Q73" s="25">
        <f t="shared" si="5"/>
        <v>-3124.1941862012422</v>
      </c>
      <c r="R73" s="24">
        <f t="shared" si="6"/>
        <v>-2220.6555901010615</v>
      </c>
      <c r="S73" s="7"/>
      <c r="T73" s="25">
        <f t="shared" si="7"/>
        <v>0.80969667996529426</v>
      </c>
      <c r="U73" s="24">
        <f t="shared" si="8"/>
        <v>-0.57936666170071682</v>
      </c>
      <c r="V73" s="7"/>
      <c r="W73" s="25">
        <f t="shared" si="9"/>
        <v>0.81440930173349269</v>
      </c>
      <c r="X73" s="24">
        <f t="shared" si="10"/>
        <v>297.98516976671908</v>
      </c>
      <c r="Y73" s="7"/>
      <c r="Z73" s="25">
        <f t="shared" si="11"/>
        <v>616</v>
      </c>
      <c r="AA73" s="17">
        <f t="shared" si="15"/>
        <v>298.04399999999993</v>
      </c>
      <c r="AB73" s="24">
        <f t="shared" si="12"/>
        <v>5.2018491158139781</v>
      </c>
      <c r="AC73" s="17">
        <f t="shared" si="13"/>
        <v>-5.8830233280843913E-2</v>
      </c>
      <c r="AD73" s="17">
        <f t="shared" ca="1" si="14"/>
        <v>8.691548588075193E-2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11804</v>
      </c>
      <c r="D74" s="17">
        <v>11999</v>
      </c>
      <c r="E74" s="17">
        <v>14733</v>
      </c>
      <c r="F74" s="17">
        <v>14497</v>
      </c>
      <c r="G74" s="24"/>
      <c r="H74" s="7"/>
      <c r="I74" s="25">
        <f t="shared" si="16"/>
        <v>-2929</v>
      </c>
      <c r="J74" s="24">
        <f t="shared" si="16"/>
        <v>-2498</v>
      </c>
      <c r="K74" s="7"/>
      <c r="L74" s="25">
        <f t="shared" si="3"/>
        <v>-2933.2648021050682</v>
      </c>
      <c r="M74" s="17">
        <f t="shared" si="1"/>
        <v>18.188536995393779</v>
      </c>
      <c r="N74" s="17">
        <f t="shared" si="4"/>
        <v>-2500.5353768849041</v>
      </c>
      <c r="O74" s="24">
        <f t="shared" si="2"/>
        <v>6.4281359485057816</v>
      </c>
      <c r="P74" s="7"/>
      <c r="Q74" s="25">
        <f t="shared" si="5"/>
        <v>-2889.1941862012422</v>
      </c>
      <c r="R74" s="24">
        <f t="shared" si="6"/>
        <v>-2521.6555901010615</v>
      </c>
      <c r="S74" s="7"/>
      <c r="T74" s="25">
        <f t="shared" si="7"/>
        <v>0.74879178467029117</v>
      </c>
      <c r="U74" s="24">
        <f t="shared" si="8"/>
        <v>-0.65789723886418383</v>
      </c>
      <c r="V74" s="7"/>
      <c r="W74" s="25">
        <f t="shared" si="9"/>
        <v>0.75413759916938561</v>
      </c>
      <c r="X74" s="24">
        <f t="shared" si="10"/>
        <v>303.65822457957961</v>
      </c>
      <c r="Y74" s="7"/>
      <c r="Z74" s="25">
        <f t="shared" si="11"/>
        <v>617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6.1224579579686633E-2</v>
      </c>
      <c r="AD74" s="17">
        <f t="shared" ca="1" si="14"/>
        <v>-6.1630470335046539E-2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11922</v>
      </c>
      <c r="D75" s="17">
        <v>11858</v>
      </c>
      <c r="E75" s="17">
        <v>14588</v>
      </c>
      <c r="F75" s="17">
        <v>14624</v>
      </c>
      <c r="G75" s="24"/>
      <c r="H75" s="7"/>
      <c r="I75" s="25">
        <f t="shared" si="16"/>
        <v>-2666</v>
      </c>
      <c r="J75" s="24">
        <f t="shared" si="16"/>
        <v>-2766</v>
      </c>
      <c r="K75" s="7"/>
      <c r="L75" s="25">
        <f t="shared" si="3"/>
        <v>-2667.6398618128296</v>
      </c>
      <c r="M75" s="17">
        <f t="shared" si="1"/>
        <v>2.6891467651768544</v>
      </c>
      <c r="N75" s="17">
        <f t="shared" si="4"/>
        <v>-2772.5159314622965</v>
      </c>
      <c r="O75" s="24">
        <f t="shared" si="2"/>
        <v>42.457362821345683</v>
      </c>
      <c r="P75" s="7"/>
      <c r="Q75" s="25">
        <f t="shared" si="5"/>
        <v>-2626.1941862012422</v>
      </c>
      <c r="R75" s="24">
        <f t="shared" si="6"/>
        <v>-2789.6555901010615</v>
      </c>
      <c r="S75" s="7"/>
      <c r="T75" s="25">
        <f t="shared" si="7"/>
        <v>0.68063013589333021</v>
      </c>
      <c r="U75" s="24">
        <f t="shared" si="8"/>
        <v>-0.72781815142168926</v>
      </c>
      <c r="V75" s="7"/>
      <c r="W75" s="25">
        <f t="shared" si="9"/>
        <v>0.68653926753455607</v>
      </c>
      <c r="X75" s="24">
        <f t="shared" si="10"/>
        <v>309.22905282929923</v>
      </c>
      <c r="Y75" s="7"/>
      <c r="Z75" s="25">
        <f t="shared" si="11"/>
        <v>626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-1.9471707007028272E-3</v>
      </c>
      <c r="AD75" s="17">
        <f t="shared" ca="1" si="14"/>
        <v>-6.2279786628209877E-3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12069</v>
      </c>
      <c r="D76" s="17">
        <v>11734</v>
      </c>
      <c r="E76" s="17">
        <v>14444</v>
      </c>
      <c r="F76" s="17">
        <v>14749</v>
      </c>
      <c r="G76" s="24"/>
      <c r="H76" s="7"/>
      <c r="I76" s="25">
        <f t="shared" si="16"/>
        <v>-2375</v>
      </c>
      <c r="J76" s="24">
        <f t="shared" si="16"/>
        <v>-3015</v>
      </c>
      <c r="K76" s="7"/>
      <c r="L76" s="25">
        <f t="shared" si="3"/>
        <v>-2371.7651918246997</v>
      </c>
      <c r="M76" s="17">
        <f t="shared" si="1"/>
        <v>10.463983930989391</v>
      </c>
      <c r="N76" s="17">
        <f t="shared" si="4"/>
        <v>-3021.1322365169126</v>
      </c>
      <c r="O76" s="24">
        <f t="shared" si="2"/>
        <v>37.604324699356361</v>
      </c>
      <c r="P76" s="7"/>
      <c r="Q76" s="25">
        <f t="shared" si="5"/>
        <v>-2335.1941862012422</v>
      </c>
      <c r="R76" s="24">
        <f t="shared" si="6"/>
        <v>-3038.6555901010615</v>
      </c>
      <c r="S76" s="7"/>
      <c r="T76" s="25">
        <f t="shared" si="7"/>
        <v>0.60521173363441139</v>
      </c>
      <c r="U76" s="24">
        <f t="shared" si="8"/>
        <v>-0.79278198435758063</v>
      </c>
      <c r="V76" s="7"/>
      <c r="W76" s="25">
        <f t="shared" si="9"/>
        <v>0.61164385031522683</v>
      </c>
      <c r="X76" s="24">
        <f t="shared" si="10"/>
        <v>314.90656030978846</v>
      </c>
      <c r="Y76" s="7"/>
      <c r="Z76" s="25">
        <f t="shared" si="11"/>
        <v>636</v>
      </c>
      <c r="AA76" s="17">
        <f t="shared" si="15"/>
        <v>314.95499999999993</v>
      </c>
      <c r="AB76" s="24">
        <f t="shared" si="12"/>
        <v>5.4970017456187392</v>
      </c>
      <c r="AC76" s="17">
        <f t="shared" si="13"/>
        <v>-4.8439690211466768E-2</v>
      </c>
      <c r="AD76" s="17">
        <f t="shared" ca="1" si="14"/>
        <v>0.19676317618143457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12242</v>
      </c>
      <c r="D77" s="17">
        <v>11629</v>
      </c>
      <c r="E77" s="17">
        <v>14291</v>
      </c>
      <c r="F77" s="17">
        <v>14864</v>
      </c>
      <c r="G77" s="24"/>
      <c r="H77" s="7"/>
      <c r="I77" s="25">
        <f t="shared" si="16"/>
        <v>-2049</v>
      </c>
      <c r="J77" s="24">
        <f t="shared" si="16"/>
        <v>-3235</v>
      </c>
      <c r="K77" s="7"/>
      <c r="L77" s="25">
        <f t="shared" si="3"/>
        <v>-2053.6529547544565</v>
      </c>
      <c r="M77" s="17">
        <f t="shared" si="1"/>
        <v>21.649987947018971</v>
      </c>
      <c r="N77" s="17">
        <f t="shared" si="4"/>
        <v>-3238.7156485268752</v>
      </c>
      <c r="O77" s="24">
        <f t="shared" si="2"/>
        <v>13.806043975269523</v>
      </c>
      <c r="P77" s="7"/>
      <c r="Q77" s="25">
        <f t="shared" si="5"/>
        <v>-2009.1941862012422</v>
      </c>
      <c r="R77" s="24">
        <f t="shared" si="6"/>
        <v>-3258.6555901010615</v>
      </c>
      <c r="S77" s="7"/>
      <c r="T77" s="25">
        <f t="shared" si="7"/>
        <v>0.52072238952304539</v>
      </c>
      <c r="U77" s="24">
        <f t="shared" si="8"/>
        <v>-0.85017974839732391</v>
      </c>
      <c r="V77" s="7"/>
      <c r="W77" s="25">
        <f t="shared" si="9"/>
        <v>0.52761599730793951</v>
      </c>
      <c r="X77" s="24">
        <f t="shared" si="10"/>
        <v>320.73384717861541</v>
      </c>
      <c r="Y77" s="7"/>
      <c r="Z77" s="25">
        <f t="shared" si="11"/>
        <v>634</v>
      </c>
      <c r="AA77" s="17">
        <f t="shared" si="15"/>
        <v>320.66099999999994</v>
      </c>
      <c r="AB77" s="24">
        <f t="shared" si="12"/>
        <v>5.5965902327375359</v>
      </c>
      <c r="AC77" s="17">
        <f t="shared" si="13"/>
        <v>7.2847178615461416E-2</v>
      </c>
      <c r="AD77" s="17">
        <f t="shared" ca="1" si="14"/>
        <v>-2.9096065481951428E-2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12397</v>
      </c>
      <c r="D78" s="17">
        <v>11520</v>
      </c>
      <c r="E78" s="17">
        <v>14100</v>
      </c>
      <c r="F78" s="17">
        <v>14944</v>
      </c>
      <c r="G78" s="24"/>
      <c r="H78" s="7"/>
      <c r="I78" s="25">
        <f t="shared" si="16"/>
        <v>-1703</v>
      </c>
      <c r="J78" s="24">
        <f t="shared" si="16"/>
        <v>-3424</v>
      </c>
      <c r="K78" s="7"/>
      <c r="L78" s="25">
        <f t="shared" si="3"/>
        <v>-1708.9967956814037</v>
      </c>
      <c r="M78" s="17">
        <f t="shared" si="1"/>
        <v>35.961558444501854</v>
      </c>
      <c r="N78" s="17">
        <f t="shared" si="4"/>
        <v>-3427.1155148045277</v>
      </c>
      <c r="O78" s="24">
        <f t="shared" si="2"/>
        <v>9.7064324972313987</v>
      </c>
      <c r="P78" s="7"/>
      <c r="Q78" s="25">
        <f t="shared" si="5"/>
        <v>-1663.1941862012422</v>
      </c>
      <c r="R78" s="24">
        <f t="shared" si="6"/>
        <v>-3447.6555901010615</v>
      </c>
      <c r="S78" s="7"/>
      <c r="T78" s="25">
        <f t="shared" si="7"/>
        <v>0.43104965006742374</v>
      </c>
      <c r="U78" s="24">
        <f t="shared" si="8"/>
        <v>-0.89948964568601253</v>
      </c>
      <c r="V78" s="7"/>
      <c r="W78" s="25">
        <f t="shared" si="9"/>
        <v>0.43833916168601778</v>
      </c>
      <c r="X78" s="24">
        <f t="shared" si="10"/>
        <v>326.57642181788117</v>
      </c>
      <c r="Y78" s="7"/>
      <c r="Z78" s="25">
        <f t="shared" si="11"/>
        <v>646</v>
      </c>
      <c r="AA78" s="17">
        <f t="shared" si="15"/>
        <v>326.47499999999997</v>
      </c>
      <c r="AB78" s="24">
        <f t="shared" si="12"/>
        <v>5.6980636754484859</v>
      </c>
      <c r="AC78" s="17">
        <f t="shared" si="13"/>
        <v>0.10142181788120297</v>
      </c>
      <c r="AD78" s="17">
        <f t="shared" ca="1" si="14"/>
        <v>-6.6720692177057117E-2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12579</v>
      </c>
      <c r="D79" s="17">
        <v>11457</v>
      </c>
      <c r="E79" s="17">
        <v>13942</v>
      </c>
      <c r="F79" s="17">
        <v>15030</v>
      </c>
      <c r="G79" s="24"/>
      <c r="H79" s="7"/>
      <c r="I79" s="25">
        <f t="shared" si="16"/>
        <v>-1363</v>
      </c>
      <c r="J79" s="24">
        <f t="shared" si="16"/>
        <v>-3573</v>
      </c>
      <c r="K79" s="7"/>
      <c r="L79" s="25">
        <f t="shared" si="3"/>
        <v>-1361.4308992424253</v>
      </c>
      <c r="M79" s="17">
        <f t="shared" si="1"/>
        <v>2.46207718742146</v>
      </c>
      <c r="N79" s="17">
        <f t="shared" si="4"/>
        <v>-3574.7402220225181</v>
      </c>
      <c r="O79" s="24">
        <f t="shared" si="2"/>
        <v>3.0283726876569261</v>
      </c>
      <c r="P79" s="7"/>
      <c r="Q79" s="25">
        <f t="shared" si="5"/>
        <v>-1323.1941862012422</v>
      </c>
      <c r="R79" s="24">
        <f t="shared" si="6"/>
        <v>-3596.6555901010615</v>
      </c>
      <c r="S79" s="7"/>
      <c r="T79" s="25">
        <f t="shared" si="7"/>
        <v>0.34293192921507881</v>
      </c>
      <c r="U79" s="24">
        <f t="shared" si="8"/>
        <v>-0.93836358587656599</v>
      </c>
      <c r="V79" s="7"/>
      <c r="W79" s="25">
        <f t="shared" si="9"/>
        <v>0.35053298557200097</v>
      </c>
      <c r="X79" s="24">
        <f t="shared" si="10"/>
        <v>332.07375143258946</v>
      </c>
      <c r="Y79" s="7"/>
      <c r="Z79" s="25">
        <f t="shared" si="11"/>
        <v>621</v>
      </c>
      <c r="AA79" s="17">
        <f t="shared" si="15"/>
        <v>332.06399999999996</v>
      </c>
      <c r="AB79" s="24">
        <f t="shared" si="12"/>
        <v>5.7956101273424503</v>
      </c>
      <c r="AC79" s="17">
        <f t="shared" si="13"/>
        <v>9.7514325894962894E-3</v>
      </c>
      <c r="AD79" s="17">
        <f t="shared" ca="1" si="14"/>
        <v>7.0077563538177401E-2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12765</v>
      </c>
      <c r="D80" s="17">
        <v>11401</v>
      </c>
      <c r="E80" s="17">
        <v>13760</v>
      </c>
      <c r="F80" s="17">
        <v>15093</v>
      </c>
      <c r="G80" s="24"/>
      <c r="H80" s="7"/>
      <c r="I80" s="25">
        <f t="shared" si="16"/>
        <v>-995</v>
      </c>
      <c r="J80" s="24">
        <f t="shared" si="16"/>
        <v>-3692</v>
      </c>
      <c r="K80" s="7"/>
      <c r="L80" s="25">
        <f t="shared" si="3"/>
        <v>-995.99250874961956</v>
      </c>
      <c r="M80" s="17">
        <f t="shared" si="1"/>
        <v>0.98507361807138272</v>
      </c>
      <c r="N80" s="17">
        <f t="shared" si="4"/>
        <v>-3689.499718331178</v>
      </c>
      <c r="O80" s="24">
        <f t="shared" si="2"/>
        <v>6.2514084234474572</v>
      </c>
      <c r="P80" s="7"/>
      <c r="Q80" s="25">
        <f t="shared" si="5"/>
        <v>-955.19418620124236</v>
      </c>
      <c r="R80" s="24">
        <f t="shared" si="6"/>
        <v>-3715.6555901010615</v>
      </c>
      <c r="S80" s="7"/>
      <c r="T80" s="25">
        <f t="shared" si="7"/>
        <v>0.2475574548807761</v>
      </c>
      <c r="U80" s="24">
        <f t="shared" si="8"/>
        <v>-0.96941055824351796</v>
      </c>
      <c r="V80" s="7"/>
      <c r="W80" s="25">
        <f t="shared" si="9"/>
        <v>0.25540651113430934</v>
      </c>
      <c r="X80" s="24">
        <f t="shared" si="10"/>
        <v>337.79725539751212</v>
      </c>
      <c r="Y80" s="7"/>
      <c r="Z80" s="25">
        <f t="shared" si="11"/>
        <v>630</v>
      </c>
      <c r="AA80" s="17">
        <f t="shared" si="15"/>
        <v>337.73399999999998</v>
      </c>
      <c r="AB80" s="24">
        <f t="shared" si="12"/>
        <v>5.8945702959305288</v>
      </c>
      <c r="AC80" s="17">
        <f t="shared" si="13"/>
        <v>6.3255397512136824E-2</v>
      </c>
      <c r="AD80" s="17">
        <f t="shared" ca="1" si="14"/>
        <v>-7.0151304782712032E-2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12949</v>
      </c>
      <c r="D81" s="17">
        <v>11367</v>
      </c>
      <c r="E81" s="17">
        <v>13588</v>
      </c>
      <c r="F81" s="17">
        <v>15135</v>
      </c>
      <c r="G81" s="24"/>
      <c r="H81" s="7"/>
      <c r="I81" s="25">
        <f t="shared" si="16"/>
        <v>-639</v>
      </c>
      <c r="J81" s="24">
        <f t="shared" si="16"/>
        <v>-3768</v>
      </c>
      <c r="K81" s="7"/>
      <c r="L81" s="25">
        <f t="shared" si="3"/>
        <v>-634.99432378517372</v>
      </c>
      <c r="M81" s="17">
        <f t="shared" si="1"/>
        <v>16.045441938025</v>
      </c>
      <c r="N81" s="17">
        <f t="shared" si="4"/>
        <v>-3765.6729571392666</v>
      </c>
      <c r="O81" s="24">
        <f t="shared" si="2"/>
        <v>5.4151284756902847</v>
      </c>
      <c r="P81" s="7"/>
      <c r="Q81" s="25">
        <f t="shared" si="5"/>
        <v>-599.19418620124236</v>
      </c>
      <c r="R81" s="24">
        <f t="shared" si="6"/>
        <v>-3791.6555901010615</v>
      </c>
      <c r="S81" s="7"/>
      <c r="T81" s="25">
        <f t="shared" si="7"/>
        <v>0.15529301775302667</v>
      </c>
      <c r="U81" s="24">
        <f t="shared" si="8"/>
        <v>-0.98923887672997479</v>
      </c>
      <c r="V81" s="7"/>
      <c r="W81" s="25">
        <f t="shared" si="9"/>
        <v>0.16329943492601701</v>
      </c>
      <c r="X81" s="24">
        <f t="shared" si="10"/>
        <v>343.1837001262287</v>
      </c>
      <c r="Y81" s="7"/>
      <c r="Z81" s="25">
        <f t="shared" si="11"/>
        <v>607</v>
      </c>
      <c r="AA81" s="17">
        <f t="shared" si="15"/>
        <v>343.197</v>
      </c>
      <c r="AB81" s="24">
        <f t="shared" si="12"/>
        <v>5.9899176329669785</v>
      </c>
      <c r="AC81" s="17">
        <f t="shared" si="13"/>
        <v>-1.3299873771302373E-2</v>
      </c>
      <c r="AD81" s="17">
        <f t="shared" ca="1" si="14"/>
        <v>8.3336586523103051E-2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13126</v>
      </c>
      <c r="D82" s="17">
        <v>11344</v>
      </c>
      <c r="E82" s="17">
        <v>13396</v>
      </c>
      <c r="F82" s="17">
        <v>15151</v>
      </c>
      <c r="G82" s="24"/>
      <c r="H82" s="7"/>
      <c r="I82" s="25">
        <f t="shared" si="16"/>
        <v>-270</v>
      </c>
      <c r="J82" s="24">
        <f t="shared" si="16"/>
        <v>-3807</v>
      </c>
      <c r="K82" s="7"/>
      <c r="L82" s="25">
        <f t="shared" si="3"/>
        <v>-261.91357470891433</v>
      </c>
      <c r="M82" s="17">
        <f t="shared" si="1"/>
        <v>65.390273988310042</v>
      </c>
      <c r="N82" s="17">
        <f t="shared" si="4"/>
        <v>-3807.8197480337753</v>
      </c>
      <c r="O82" s="24">
        <f t="shared" si="2"/>
        <v>0.67198683887853672</v>
      </c>
      <c r="P82" s="7"/>
      <c r="Q82" s="25">
        <f t="shared" si="5"/>
        <v>-230.19418620124236</v>
      </c>
      <c r="R82" s="24">
        <f t="shared" si="6"/>
        <v>-3830.6555901010615</v>
      </c>
      <c r="S82" s="7"/>
      <c r="T82" s="25">
        <f t="shared" si="7"/>
        <v>5.9659373651511145E-2</v>
      </c>
      <c r="U82" s="24">
        <f t="shared" si="8"/>
        <v>-0.99941393490065655</v>
      </c>
      <c r="V82" s="7"/>
      <c r="W82" s="25">
        <f t="shared" si="9"/>
        <v>6.7744962322293809E-2</v>
      </c>
      <c r="X82" s="24">
        <f t="shared" si="10"/>
        <v>348.67947054401202</v>
      </c>
      <c r="Y82" s="7"/>
      <c r="Z82" s="25">
        <f t="shared" si="11"/>
        <v>618</v>
      </c>
      <c r="AA82" s="17">
        <f t="shared" si="15"/>
        <v>348.75900000000001</v>
      </c>
      <c r="AB82" s="24">
        <f t="shared" si="12"/>
        <v>6.0869928459629037</v>
      </c>
      <c r="AC82" s="17">
        <f t="shared" si="13"/>
        <v>-7.9529455987994879E-2</v>
      </c>
      <c r="AD82" s="17">
        <f t="shared" ca="1" si="14"/>
        <v>0.10808586860645164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13318</v>
      </c>
      <c r="D83" s="17">
        <v>11339</v>
      </c>
      <c r="E83" s="17">
        <v>13205</v>
      </c>
      <c r="F83" s="17">
        <v>15155</v>
      </c>
      <c r="G83" s="24"/>
      <c r="H83" s="7"/>
      <c r="I83" s="25">
        <f t="shared" si="16"/>
        <v>113</v>
      </c>
      <c r="J83" s="24">
        <f t="shared" si="16"/>
        <v>-3816</v>
      </c>
      <c r="K83" s="7"/>
      <c r="L83" s="25">
        <f t="shared" si="3"/>
        <v>115.08320818250195</v>
      </c>
      <c r="M83" s="17">
        <f t="shared" si="1"/>
        <v>4.3397563316430716</v>
      </c>
      <c r="N83" s="17">
        <f t="shared" si="4"/>
        <v>-3813.7892030565531</v>
      </c>
      <c r="O83" s="24">
        <f t="shared" si="2"/>
        <v>4.8876231251541293</v>
      </c>
      <c r="P83" s="7"/>
      <c r="Q83" s="25">
        <f t="shared" si="5"/>
        <v>152.80581379875764</v>
      </c>
      <c r="R83" s="24">
        <f t="shared" si="6"/>
        <v>-3839.6555901010615</v>
      </c>
      <c r="S83" s="7"/>
      <c r="T83" s="25">
        <f t="shared" si="7"/>
        <v>-3.960264719098331E-2</v>
      </c>
      <c r="U83" s="24">
        <f t="shared" si="8"/>
        <v>-1.0017620252477371</v>
      </c>
      <c r="V83" s="7"/>
      <c r="W83" s="25">
        <f t="shared" si="9"/>
        <v>-3.1501313178505748E-2</v>
      </c>
      <c r="X83" s="24">
        <f t="shared" si="10"/>
        <v>354.3584392150787</v>
      </c>
      <c r="Y83" s="7"/>
      <c r="Z83" s="25">
        <f t="shared" si="11"/>
        <v>621</v>
      </c>
      <c r="AA83" s="17">
        <f t="shared" si="15"/>
        <v>354.34800000000001</v>
      </c>
      <c r="AB83" s="24">
        <f t="shared" si="12"/>
        <v>6.1845392978568672</v>
      </c>
      <c r="AC83" s="17">
        <f t="shared" si="13"/>
        <v>1.0439215078690722E-2</v>
      </c>
      <c r="AD83" s="17">
        <f t="shared" ca="1" si="14"/>
        <v>-8.0919454008380853E-2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13509</v>
      </c>
      <c r="D84" s="17">
        <v>11354</v>
      </c>
      <c r="E84" s="17">
        <v>13017</v>
      </c>
      <c r="F84" s="17">
        <v>15140</v>
      </c>
      <c r="G84" s="24"/>
      <c r="H84" s="7"/>
      <c r="I84" s="25">
        <f t="shared" ref="I84:J115" si="17">C84-E84</f>
        <v>492</v>
      </c>
      <c r="J84" s="24">
        <f t="shared" si="17"/>
        <v>-3786</v>
      </c>
      <c r="K84" s="7"/>
      <c r="L84" s="25">
        <f t="shared" si="3"/>
        <v>500.83417767886129</v>
      </c>
      <c r="M84" s="17">
        <f t="shared" ref="M84:M147" si="18">(I84-L84)^2</f>
        <v>78.042695261691136</v>
      </c>
      <c r="N84" s="17">
        <f t="shared" si="4"/>
        <v>-3781.8841387445536</v>
      </c>
      <c r="O84" s="24">
        <f t="shared" ref="O84:O147" si="19">(J84-N84)^2</f>
        <v>16.940313874084499</v>
      </c>
      <c r="P84" s="7"/>
      <c r="Q84" s="25">
        <f t="shared" si="5"/>
        <v>531.80581379875764</v>
      </c>
      <c r="R84" s="24">
        <f t="shared" si="6"/>
        <v>-3809.6555901010615</v>
      </c>
      <c r="S84" s="7"/>
      <c r="T84" s="25">
        <f t="shared" si="7"/>
        <v>-0.13782798896462664</v>
      </c>
      <c r="U84" s="24">
        <f t="shared" si="8"/>
        <v>-0.99393505742413557</v>
      </c>
      <c r="V84" s="7"/>
      <c r="W84" s="25">
        <f t="shared" si="9"/>
        <v>-0.1297931754118985</v>
      </c>
      <c r="X84" s="24">
        <f>IF(MOD(ATAN2(U84,W84)*180/PI()-$J$9+360,360)&lt;355,MOD(ATAN2(U84,W84)*180/PI()-$J$9+360,360)+360,MOD(ATAN2(U84,W84)*180/PI()-$J$9+360,360))</f>
        <v>359.99719516926638</v>
      </c>
      <c r="Y84" s="7"/>
      <c r="Z84" s="25">
        <f t="shared" si="11"/>
        <v>638</v>
      </c>
      <c r="AA84" s="17">
        <f t="shared" si="15"/>
        <v>360.09000000000003</v>
      </c>
      <c r="AB84" s="24">
        <f t="shared" si="12"/>
        <v>6.2847561035063819</v>
      </c>
      <c r="AC84" s="17">
        <f t="shared" si="13"/>
        <v>-9.2804830733655308E-2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11319</v>
      </c>
      <c r="E85" s="17">
        <v>12968</v>
      </c>
      <c r="F85" s="17">
        <v>15095</v>
      </c>
      <c r="G85" s="24"/>
      <c r="H85" s="7"/>
      <c r="I85" s="25">
        <f t="shared" si="17"/>
        <v>507</v>
      </c>
      <c r="J85" s="24">
        <f t="shared" si="17"/>
        <v>-3776</v>
      </c>
      <c r="K85" s="7"/>
      <c r="L85" s="25">
        <f>$M$9*SIN(2*PI()/$M$10*(AA85+$M$11))+$M$12</f>
        <v>503.9112637820482</v>
      </c>
      <c r="M85" s="17">
        <f t="shared" si="18"/>
        <v>9.5402914240872203</v>
      </c>
      <c r="N85" s="17">
        <f>$O$9*COS(2*PI()/$O$10*(AA85+$O$11))+$O$12</f>
        <v>-3768.33690732882</v>
      </c>
      <c r="O85" s="24">
        <f t="shared" si="19"/>
        <v>58.72298928709322</v>
      </c>
      <c r="P85" s="7"/>
      <c r="Q85" s="25">
        <f t="shared" ref="Q85:Q148" si="20">I85-$J$4</f>
        <v>546.80581379875764</v>
      </c>
      <c r="R85" s="24">
        <f t="shared" ref="R85:R148" si="21">J85-$J$3</f>
        <v>-3799.6555901010615</v>
      </c>
      <c r="S85" s="7"/>
      <c r="T85" s="25">
        <f t="shared" ref="T85:T148" si="22">Q85/$J$7</f>
        <v>-0.14171553547281832</v>
      </c>
      <c r="U85" s="24">
        <f t="shared" ref="U85:U148" si="23">R85/$J$6</f>
        <v>-0.99132606814960178</v>
      </c>
      <c r="V85" s="7"/>
      <c r="W85" s="25">
        <f t="shared" ref="W85:W148" si="24">(T85-U85*SIN(-$J$11*PI()/180))/(COS(-$J$11*PI()/180))</f>
        <v>-0.13370195157341327</v>
      </c>
      <c r="X85" s="24">
        <f>IF(MOD(ATAN2(U85,W85)*180/PI()-$J$9+360,360)&lt;355,MOD(ATAN2(U85,W85)*180/PI()-$J$9+360,360)+360,MOD(ATAN2(U85,W85)*180/PI()-$J$9+360,360))</f>
        <v>360.23855007110751</v>
      </c>
      <c r="Y85" s="7"/>
      <c r="Z85" s="25">
        <f>I165-J159</f>
        <v>3</v>
      </c>
      <c r="AA85" s="17">
        <f t="shared" si="15"/>
        <v>360.11700000000002</v>
      </c>
      <c r="AB85" s="24">
        <f t="shared" ref="AB85:AB148" si="25">AA85*PI()/180</f>
        <v>6.2852273424044203</v>
      </c>
      <c r="AC85" s="17">
        <f t="shared" ref="AC85:AC148" si="26">X85-AA85</f>
        <v>0.12155007110749239</v>
      </c>
    </row>
    <row r="86" spans="1:31" s="17" customFormat="1" x14ac:dyDescent="0.25">
      <c r="A86" s="17">
        <v>1</v>
      </c>
      <c r="B86" s="17">
        <v>-626</v>
      </c>
      <c r="C86" s="17">
        <v>13261</v>
      </c>
      <c r="D86" s="17">
        <v>11290</v>
      </c>
      <c r="E86" s="17">
        <v>13145</v>
      </c>
      <c r="F86" s="17">
        <v>15090</v>
      </c>
      <c r="G86" s="24"/>
      <c r="H86" s="7"/>
      <c r="I86" s="25">
        <f t="shared" si="17"/>
        <v>116</v>
      </c>
      <c r="J86" s="24">
        <f t="shared" si="17"/>
        <v>-3800</v>
      </c>
      <c r="K86" s="7"/>
      <c r="L86" s="25">
        <f t="shared" ref="L86:L149" si="27">$M$9*SIN(2*PI()/$M$10*(AA86+$M$11))+$M$12</f>
        <v>126.7842299596085</v>
      </c>
      <c r="M86" s="17">
        <f t="shared" si="18"/>
        <v>116.29961582171745</v>
      </c>
      <c r="N86" s="17">
        <f t="shared" ref="N86:N149" si="28">$O$9*COS(2*PI()/$O$10*(AA86+$O$11))+$O$12</f>
        <v>-3800.2063021816225</v>
      </c>
      <c r="O86" s="24">
        <f t="shared" si="19"/>
        <v>4.2560590142204868E-2</v>
      </c>
      <c r="P86" s="7"/>
      <c r="Q86" s="25">
        <f t="shared" si="20"/>
        <v>155.80581379875764</v>
      </c>
      <c r="R86" s="24">
        <f t="shared" si="21"/>
        <v>-3823.6555901010615</v>
      </c>
      <c r="S86" s="7"/>
      <c r="T86" s="25">
        <f t="shared" si="22"/>
        <v>-4.0380156492621645E-2</v>
      </c>
      <c r="U86" s="24">
        <f t="shared" si="23"/>
        <v>-0.99758764240848286</v>
      </c>
      <c r="V86" s="7"/>
      <c r="W86" s="25">
        <f t="shared" si="24"/>
        <v>-3.2312611897031746E-2</v>
      </c>
      <c r="X86" s="24">
        <f t="shared" ref="X86:X148" si="29">MOD(ATAN2(U86,W86)*180/PI()-$J$9+360,360)</f>
        <v>354.41251976107031</v>
      </c>
      <c r="Y86" s="7"/>
      <c r="Z86" s="25">
        <f t="shared" ref="Z86:Z149" si="30">B86</f>
        <v>-626</v>
      </c>
      <c r="AA86" s="17">
        <f t="shared" ref="AA86:AA149" si="31">360/40000*Z86+AA85</f>
        <v>354.483</v>
      </c>
      <c r="AB86" s="24">
        <f t="shared" si="25"/>
        <v>6.1868954923470598</v>
      </c>
      <c r="AC86" s="17">
        <f t="shared" si="26"/>
        <v>-7.0480238929690131E-2</v>
      </c>
    </row>
    <row r="87" spans="1:31" s="17" customFormat="1" x14ac:dyDescent="0.25">
      <c r="A87" s="17">
        <v>2</v>
      </c>
      <c r="B87" s="17">
        <v>-624</v>
      </c>
      <c r="C87" s="17">
        <v>13081</v>
      </c>
      <c r="D87" s="17">
        <v>11292</v>
      </c>
      <c r="E87" s="17">
        <v>13336</v>
      </c>
      <c r="F87" s="17">
        <v>15092</v>
      </c>
      <c r="G87" s="24"/>
      <c r="H87" s="7"/>
      <c r="I87" s="25">
        <f t="shared" si="17"/>
        <v>-255</v>
      </c>
      <c r="J87" s="24">
        <f t="shared" si="17"/>
        <v>-3800</v>
      </c>
      <c r="K87" s="7"/>
      <c r="L87" s="25">
        <f t="shared" si="27"/>
        <v>-250.74731667539754</v>
      </c>
      <c r="M87" s="17">
        <f t="shared" si="18"/>
        <v>18.085315459351815</v>
      </c>
      <c r="N87" s="17">
        <f t="shared" si="28"/>
        <v>-3795.1648590701343</v>
      </c>
      <c r="O87" s="24">
        <f t="shared" si="19"/>
        <v>23.378587811662563</v>
      </c>
      <c r="P87" s="7"/>
      <c r="Q87" s="25">
        <f t="shared" si="20"/>
        <v>-215.19418620124236</v>
      </c>
      <c r="R87" s="24">
        <f t="shared" si="21"/>
        <v>-3823.6555901010615</v>
      </c>
      <c r="S87" s="7"/>
      <c r="T87" s="25">
        <f t="shared" si="22"/>
        <v>5.5771827143319457E-2</v>
      </c>
      <c r="U87" s="24">
        <f t="shared" si="23"/>
        <v>-0.99758764240848286</v>
      </c>
      <c r="V87" s="7"/>
      <c r="W87" s="25">
        <f t="shared" si="24"/>
        <v>6.384251690782683E-2</v>
      </c>
      <c r="X87" s="24">
        <f t="shared" si="29"/>
        <v>348.89555641261848</v>
      </c>
      <c r="Y87" s="7"/>
      <c r="Z87" s="25">
        <f t="shared" si="30"/>
        <v>-624</v>
      </c>
      <c r="AA87" s="17">
        <f t="shared" si="31"/>
        <v>348.86700000000002</v>
      </c>
      <c r="AB87" s="24">
        <f t="shared" si="25"/>
        <v>6.088877801555058</v>
      </c>
      <c r="AC87" s="17">
        <f t="shared" si="26"/>
        <v>2.8556412618456761E-2</v>
      </c>
    </row>
    <row r="88" spans="1:31" s="17" customFormat="1" x14ac:dyDescent="0.25">
      <c r="A88" s="17">
        <v>3</v>
      </c>
      <c r="B88" s="17">
        <v>-609</v>
      </c>
      <c r="C88" s="17">
        <v>12905</v>
      </c>
      <c r="D88" s="17">
        <v>11321</v>
      </c>
      <c r="E88" s="17">
        <v>13524</v>
      </c>
      <c r="F88" s="17">
        <v>15080</v>
      </c>
      <c r="G88" s="24"/>
      <c r="H88" s="7"/>
      <c r="I88" s="25">
        <f t="shared" si="17"/>
        <v>-619</v>
      </c>
      <c r="J88" s="24">
        <f t="shared" si="17"/>
        <v>-3759</v>
      </c>
      <c r="K88" s="7"/>
      <c r="L88" s="25">
        <f t="shared" si="27"/>
        <v>-617.28003308749499</v>
      </c>
      <c r="M88" s="17">
        <f t="shared" si="18"/>
        <v>2.9582861801120339</v>
      </c>
      <c r="N88" s="17">
        <f t="shared" si="28"/>
        <v>-3754.8530737027609</v>
      </c>
      <c r="O88" s="24">
        <f t="shared" si="19"/>
        <v>17.19699771473347</v>
      </c>
      <c r="P88" s="7"/>
      <c r="Q88" s="25">
        <f t="shared" si="20"/>
        <v>-579.19418620124236</v>
      </c>
      <c r="R88" s="24">
        <f t="shared" si="21"/>
        <v>-3782.6555901010615</v>
      </c>
      <c r="S88" s="7"/>
      <c r="T88" s="25">
        <f t="shared" si="22"/>
        <v>0.1501096224087711</v>
      </c>
      <c r="U88" s="24">
        <f t="shared" si="23"/>
        <v>-0.9868907863828944</v>
      </c>
      <c r="V88" s="7"/>
      <c r="W88" s="25">
        <f t="shared" si="24"/>
        <v>0.158096877789733</v>
      </c>
      <c r="X88" s="24">
        <f t="shared" si="29"/>
        <v>343.45603671275182</v>
      </c>
      <c r="Y88" s="7"/>
      <c r="Z88" s="25">
        <f t="shared" si="30"/>
        <v>-609</v>
      </c>
      <c r="AA88" s="17">
        <f t="shared" si="31"/>
        <v>343.38600000000002</v>
      </c>
      <c r="AB88" s="24">
        <f t="shared" si="25"/>
        <v>5.9932163052532488</v>
      </c>
      <c r="AC88" s="17">
        <f t="shared" si="26"/>
        <v>7.0036712751800678E-2</v>
      </c>
    </row>
    <row r="89" spans="1:31" s="17" customFormat="1" x14ac:dyDescent="0.25">
      <c r="A89" s="17">
        <v>4</v>
      </c>
      <c r="B89" s="17">
        <v>-616</v>
      </c>
      <c r="C89" s="17">
        <v>12717</v>
      </c>
      <c r="D89" s="17">
        <v>11356</v>
      </c>
      <c r="E89" s="17">
        <v>13705</v>
      </c>
      <c r="F89" s="17">
        <v>15031</v>
      </c>
      <c r="G89" s="24"/>
      <c r="H89" s="7"/>
      <c r="I89" s="25">
        <f t="shared" si="17"/>
        <v>-988</v>
      </c>
      <c r="J89" s="24">
        <f t="shared" si="17"/>
        <v>-3675</v>
      </c>
      <c r="K89" s="7"/>
      <c r="L89" s="25">
        <f t="shared" si="27"/>
        <v>-982.63951179808828</v>
      </c>
      <c r="M89" s="17">
        <f t="shared" si="18"/>
        <v>28.734833762834757</v>
      </c>
      <c r="N89" s="17">
        <f t="shared" si="28"/>
        <v>-3678.8907022101921</v>
      </c>
      <c r="O89" s="24">
        <f t="shared" si="19"/>
        <v>15.137563688393715</v>
      </c>
      <c r="P89" s="7"/>
      <c r="Q89" s="25">
        <f t="shared" si="20"/>
        <v>-948.19418620124236</v>
      </c>
      <c r="R89" s="24">
        <f t="shared" si="21"/>
        <v>-3698.6555901010615</v>
      </c>
      <c r="S89" s="7"/>
      <c r="T89" s="25">
        <f t="shared" si="22"/>
        <v>0.24574326651028663</v>
      </c>
      <c r="U89" s="24">
        <f t="shared" si="23"/>
        <v>-0.96497527647681058</v>
      </c>
      <c r="V89" s="7"/>
      <c r="W89" s="25">
        <f t="shared" si="24"/>
        <v>0.25355638918773926</v>
      </c>
      <c r="X89" s="24">
        <f t="shared" si="29"/>
        <v>337.83510409272947</v>
      </c>
      <c r="Y89" s="7"/>
      <c r="Z89" s="25">
        <f t="shared" si="30"/>
        <v>-616</v>
      </c>
      <c r="AA89" s="17">
        <f t="shared" si="31"/>
        <v>337.84200000000004</v>
      </c>
      <c r="AB89" s="24">
        <f t="shared" si="25"/>
        <v>5.8964552515226831</v>
      </c>
      <c r="AC89" s="17">
        <f t="shared" si="26"/>
        <v>-6.8959072705752078E-3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11413</v>
      </c>
      <c r="E90" s="17">
        <v>13887</v>
      </c>
      <c r="F90" s="17">
        <v>14976</v>
      </c>
      <c r="G90" s="24"/>
      <c r="H90" s="7"/>
      <c r="I90" s="25">
        <f t="shared" si="17"/>
        <v>-1353</v>
      </c>
      <c r="J90" s="24">
        <f t="shared" si="17"/>
        <v>-3563</v>
      </c>
      <c r="K90" s="7"/>
      <c r="L90" s="25">
        <f t="shared" si="27"/>
        <v>-1352.8406316835774</v>
      </c>
      <c r="M90" s="17">
        <f t="shared" si="18"/>
        <v>2.5398260279378724E-2</v>
      </c>
      <c r="N90" s="17">
        <f t="shared" si="28"/>
        <v>-3563.2503152596478</v>
      </c>
      <c r="O90" s="24">
        <f t="shared" si="19"/>
        <v>6.2657729212534305E-2</v>
      </c>
      <c r="P90" s="7"/>
      <c r="Q90" s="25">
        <f t="shared" si="20"/>
        <v>-1313.1941862012422</v>
      </c>
      <c r="R90" s="24">
        <f t="shared" si="21"/>
        <v>-3586.6555901010615</v>
      </c>
      <c r="S90" s="7"/>
      <c r="T90" s="25">
        <f t="shared" si="22"/>
        <v>0.34034023154295101</v>
      </c>
      <c r="U90" s="24">
        <f t="shared" si="23"/>
        <v>-0.9357545966020322</v>
      </c>
      <c r="V90" s="7"/>
      <c r="W90" s="25">
        <f t="shared" si="24"/>
        <v>0.34792010063427131</v>
      </c>
      <c r="X90" s="24">
        <f t="shared" si="29"/>
        <v>332.16182899612772</v>
      </c>
      <c r="Y90" s="7"/>
      <c r="Z90" s="25">
        <f t="shared" si="30"/>
        <v>-640</v>
      </c>
      <c r="AA90" s="17">
        <f t="shared" si="31"/>
        <v>332.08200000000005</v>
      </c>
      <c r="AB90" s="24">
        <f t="shared" si="25"/>
        <v>5.7959242866078107</v>
      </c>
      <c r="AC90" s="17">
        <f t="shared" si="26"/>
        <v>7.982899612767369E-2</v>
      </c>
    </row>
    <row r="91" spans="1:31" s="17" customFormat="1" x14ac:dyDescent="0.25">
      <c r="A91" s="17">
        <v>6</v>
      </c>
      <c r="B91" s="17">
        <v>-630</v>
      </c>
      <c r="C91" s="17">
        <v>12358</v>
      </c>
      <c r="D91" s="17">
        <v>11486</v>
      </c>
      <c r="E91" s="17">
        <v>14062</v>
      </c>
      <c r="F91" s="17">
        <v>14892</v>
      </c>
      <c r="G91" s="24"/>
      <c r="H91" s="7"/>
      <c r="I91" s="25">
        <f t="shared" si="17"/>
        <v>-1704</v>
      </c>
      <c r="J91" s="24">
        <f t="shared" si="17"/>
        <v>-3406</v>
      </c>
      <c r="K91" s="7"/>
      <c r="L91" s="25">
        <f t="shared" si="27"/>
        <v>-1704.3193195511235</v>
      </c>
      <c r="M91" s="17">
        <f t="shared" si="18"/>
        <v>0.10196497572971287</v>
      </c>
      <c r="N91" s="17">
        <f t="shared" si="28"/>
        <v>-3413.9927110545918</v>
      </c>
      <c r="O91" s="24">
        <f t="shared" si="19"/>
        <v>63.883430002194551</v>
      </c>
      <c r="P91" s="7"/>
      <c r="Q91" s="25">
        <f t="shared" si="20"/>
        <v>-1664.1941862012422</v>
      </c>
      <c r="R91" s="24">
        <f t="shared" si="21"/>
        <v>-3429.6555901010615</v>
      </c>
      <c r="S91" s="7"/>
      <c r="T91" s="25">
        <f t="shared" si="22"/>
        <v>0.43130881983463654</v>
      </c>
      <c r="U91" s="24">
        <f t="shared" si="23"/>
        <v>-0.89479346499185164</v>
      </c>
      <c r="V91" s="7"/>
      <c r="W91" s="25">
        <f t="shared" si="24"/>
        <v>0.43856035544848809</v>
      </c>
      <c r="X91" s="24">
        <f t="shared" si="29"/>
        <v>326.44670112570418</v>
      </c>
      <c r="Y91" s="7"/>
      <c r="Z91" s="25">
        <f t="shared" si="30"/>
        <v>-630</v>
      </c>
      <c r="AA91" s="17">
        <f t="shared" si="31"/>
        <v>326.41200000000003</v>
      </c>
      <c r="AB91" s="24">
        <f t="shared" si="25"/>
        <v>5.6969641180197312</v>
      </c>
      <c r="AC91" s="17">
        <f t="shared" si="26"/>
        <v>3.4701125704145852E-2</v>
      </c>
    </row>
    <row r="92" spans="1:31" s="17" customFormat="1" x14ac:dyDescent="0.25">
      <c r="A92" s="17">
        <v>7</v>
      </c>
      <c r="B92" s="17">
        <v>-636</v>
      </c>
      <c r="C92" s="17">
        <v>12194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17"/>
        <v>-2043</v>
      </c>
      <c r="J92" s="24">
        <f t="shared" si="17"/>
        <v>-3225</v>
      </c>
      <c r="K92" s="7"/>
      <c r="L92" s="25">
        <f t="shared" si="27"/>
        <v>-2042.6045040259353</v>
      </c>
      <c r="M92" s="17">
        <f t="shared" si="18"/>
        <v>0.15641706550139811</v>
      </c>
      <c r="N92" s="17">
        <f t="shared" si="28"/>
        <v>-3229.159762111899</v>
      </c>
      <c r="O92" s="24">
        <f t="shared" si="19"/>
        <v>17.303620827590422</v>
      </c>
      <c r="P92" s="7"/>
      <c r="Q92" s="25">
        <f t="shared" si="20"/>
        <v>-2003.1941862012422</v>
      </c>
      <c r="R92" s="24">
        <f t="shared" si="21"/>
        <v>-3248.6555901010615</v>
      </c>
      <c r="S92" s="7"/>
      <c r="T92" s="25">
        <f t="shared" si="22"/>
        <v>0.51916737091976872</v>
      </c>
      <c r="U92" s="24">
        <f t="shared" si="23"/>
        <v>-0.84757075912279012</v>
      </c>
      <c r="V92" s="7"/>
      <c r="W92" s="25">
        <f t="shared" si="24"/>
        <v>0.52603982534923799</v>
      </c>
      <c r="X92" s="24">
        <f t="shared" si="29"/>
        <v>320.73175111313356</v>
      </c>
      <c r="Y92" s="7"/>
      <c r="Z92" s="25">
        <f t="shared" si="30"/>
        <v>-636</v>
      </c>
      <c r="AA92" s="17">
        <f t="shared" si="31"/>
        <v>320.68800000000005</v>
      </c>
      <c r="AB92" s="24">
        <f t="shared" si="25"/>
        <v>5.597061471635576</v>
      </c>
      <c r="AC92" s="17">
        <f t="shared" si="26"/>
        <v>4.3751113133509989E-2</v>
      </c>
    </row>
    <row r="93" spans="1:31" s="17" customFormat="1" x14ac:dyDescent="0.25">
      <c r="A93" s="17">
        <v>8</v>
      </c>
      <c r="B93" s="17">
        <v>-635</v>
      </c>
      <c r="C93" s="17">
        <v>12040</v>
      </c>
      <c r="D93" s="17">
        <v>11694</v>
      </c>
      <c r="E93" s="17">
        <v>14396</v>
      </c>
      <c r="F93" s="17">
        <v>14708</v>
      </c>
      <c r="G93" s="24"/>
      <c r="H93" s="7"/>
      <c r="I93" s="25">
        <f t="shared" si="17"/>
        <v>-2356</v>
      </c>
      <c r="J93" s="24">
        <f t="shared" si="17"/>
        <v>-3014</v>
      </c>
      <c r="K93" s="7"/>
      <c r="L93" s="25">
        <f t="shared" si="27"/>
        <v>-2360.4223960241216</v>
      </c>
      <c r="M93" s="17">
        <f t="shared" si="18"/>
        <v>19.557586594166125</v>
      </c>
      <c r="N93" s="17">
        <f t="shared" si="28"/>
        <v>-3012.217338770849</v>
      </c>
      <c r="O93" s="24">
        <f t="shared" si="19"/>
        <v>3.1778810579182157</v>
      </c>
      <c r="P93" s="7"/>
      <c r="Q93" s="25">
        <f t="shared" si="20"/>
        <v>-2316.1941862012422</v>
      </c>
      <c r="R93" s="24">
        <f t="shared" si="21"/>
        <v>-3037.6555901010615</v>
      </c>
      <c r="S93" s="7"/>
      <c r="T93" s="25">
        <f t="shared" si="22"/>
        <v>0.60028750805736864</v>
      </c>
      <c r="U93" s="24">
        <f t="shared" si="23"/>
        <v>-0.79252108543012723</v>
      </c>
      <c r="V93" s="7"/>
      <c r="W93" s="25">
        <f t="shared" si="24"/>
        <v>0.60671735341582733</v>
      </c>
      <c r="X93" s="24">
        <f t="shared" si="29"/>
        <v>315.12132348597004</v>
      </c>
      <c r="Y93" s="7"/>
      <c r="Z93" s="25">
        <f t="shared" si="30"/>
        <v>-635</v>
      </c>
      <c r="AA93" s="17">
        <f t="shared" si="31"/>
        <v>314.97300000000007</v>
      </c>
      <c r="AB93" s="24">
        <f t="shared" si="25"/>
        <v>5.4973159048841005</v>
      </c>
      <c r="AC93" s="17">
        <f t="shared" si="26"/>
        <v>0.14832348596996781</v>
      </c>
    </row>
    <row r="94" spans="1:31" s="17" customFormat="1" x14ac:dyDescent="0.25">
      <c r="A94" s="17">
        <v>9</v>
      </c>
      <c r="B94" s="17">
        <v>-632</v>
      </c>
      <c r="C94" s="17">
        <v>11889</v>
      </c>
      <c r="D94" s="17">
        <v>11820</v>
      </c>
      <c r="E94" s="17">
        <v>14544</v>
      </c>
      <c r="F94" s="17">
        <v>14579</v>
      </c>
      <c r="G94" s="24"/>
      <c r="H94" s="7"/>
      <c r="I94" s="25">
        <f t="shared" si="17"/>
        <v>-2655</v>
      </c>
      <c r="J94" s="24">
        <f t="shared" si="17"/>
        <v>-2759</v>
      </c>
      <c r="K94" s="7"/>
      <c r="L94" s="25">
        <f t="shared" si="27"/>
        <v>-2653.8236443769365</v>
      </c>
      <c r="M94" s="17">
        <f t="shared" si="18"/>
        <v>1.3838125519131161</v>
      </c>
      <c r="N94" s="17">
        <f t="shared" si="28"/>
        <v>-2766.2952051505254</v>
      </c>
      <c r="O94" s="24">
        <f t="shared" si="19"/>
        <v>53.220018188251771</v>
      </c>
      <c r="P94" s="7"/>
      <c r="Q94" s="25">
        <f t="shared" si="20"/>
        <v>-2615.1941862012422</v>
      </c>
      <c r="R94" s="24">
        <f t="shared" si="21"/>
        <v>-2782.6555901010615</v>
      </c>
      <c r="S94" s="7"/>
      <c r="T94" s="25">
        <f t="shared" si="22"/>
        <v>0.67777926845398961</v>
      </c>
      <c r="U94" s="24">
        <f t="shared" si="23"/>
        <v>-0.72599185892951568</v>
      </c>
      <c r="V94" s="7"/>
      <c r="W94" s="25">
        <f t="shared" si="24"/>
        <v>0.6836735350991171</v>
      </c>
      <c r="X94" s="24">
        <f t="shared" si="29"/>
        <v>309.27682485063656</v>
      </c>
      <c r="Y94" s="7"/>
      <c r="Z94" s="25">
        <f t="shared" si="30"/>
        <v>-632</v>
      </c>
      <c r="AA94" s="17">
        <f t="shared" si="31"/>
        <v>309.28500000000008</v>
      </c>
      <c r="AB94" s="24">
        <f t="shared" si="25"/>
        <v>5.3980415770306633</v>
      </c>
      <c r="AC94" s="17">
        <f t="shared" si="26"/>
        <v>-8.1751493635238148E-3</v>
      </c>
    </row>
    <row r="95" spans="1:31" s="17" customFormat="1" x14ac:dyDescent="0.25">
      <c r="A95" s="17">
        <v>10</v>
      </c>
      <c r="B95" s="17">
        <v>-616</v>
      </c>
      <c r="C95" s="17">
        <v>11757</v>
      </c>
      <c r="D95" s="17">
        <v>11956</v>
      </c>
      <c r="E95" s="17">
        <v>14673</v>
      </c>
      <c r="F95" s="17">
        <v>14450</v>
      </c>
      <c r="G95" s="24"/>
      <c r="H95" s="7"/>
      <c r="I95" s="25">
        <f t="shared" si="17"/>
        <v>-2916</v>
      </c>
      <c r="J95" s="24">
        <f t="shared" si="17"/>
        <v>-2494</v>
      </c>
      <c r="K95" s="7"/>
      <c r="L95" s="25">
        <f t="shared" si="27"/>
        <v>-2915.0318187763514</v>
      </c>
      <c r="M95" s="17">
        <f t="shared" si="18"/>
        <v>0.93737488182564455</v>
      </c>
      <c r="N95" s="17">
        <f t="shared" si="28"/>
        <v>-2500.1074530061978</v>
      </c>
      <c r="O95" s="24">
        <f t="shared" si="19"/>
        <v>37.300982222914904</v>
      </c>
      <c r="P95" s="7"/>
      <c r="Q95" s="25">
        <f t="shared" si="20"/>
        <v>-2876.1941862012422</v>
      </c>
      <c r="R95" s="24">
        <f t="shared" si="21"/>
        <v>-2517.6555901010615</v>
      </c>
      <c r="S95" s="7"/>
      <c r="T95" s="25">
        <f t="shared" si="22"/>
        <v>0.74542257769652498</v>
      </c>
      <c r="U95" s="24">
        <f t="shared" si="23"/>
        <v>-0.65685364315437023</v>
      </c>
      <c r="V95" s="7"/>
      <c r="W95" s="25">
        <f t="shared" si="24"/>
        <v>0.75075984099148052</v>
      </c>
      <c r="X95" s="24">
        <f t="shared" si="29"/>
        <v>303.74059410924474</v>
      </c>
      <c r="Y95" s="7"/>
      <c r="Z95" s="25">
        <f t="shared" si="30"/>
        <v>-616</v>
      </c>
      <c r="AA95" s="17">
        <f t="shared" si="31"/>
        <v>303.7410000000001</v>
      </c>
      <c r="AB95" s="24">
        <f t="shared" si="25"/>
        <v>5.3012805233000977</v>
      </c>
      <c r="AC95" s="17">
        <f t="shared" si="26"/>
        <v>-4.058907553599056E-4</v>
      </c>
    </row>
    <row r="96" spans="1:31" s="17" customFormat="1" x14ac:dyDescent="0.25">
      <c r="A96" s="17">
        <v>11</v>
      </c>
      <c r="B96" s="17">
        <v>-609</v>
      </c>
      <c r="C96" s="17">
        <v>11638</v>
      </c>
      <c r="D96" s="17">
        <v>12091</v>
      </c>
      <c r="E96" s="17">
        <v>14781</v>
      </c>
      <c r="F96" s="17">
        <v>14298</v>
      </c>
      <c r="G96" s="24"/>
      <c r="H96" s="7"/>
      <c r="I96" s="25">
        <f t="shared" si="17"/>
        <v>-3143</v>
      </c>
      <c r="J96" s="24">
        <f t="shared" si="17"/>
        <v>-2207</v>
      </c>
      <c r="K96" s="7"/>
      <c r="L96" s="25">
        <f t="shared" si="27"/>
        <v>-3146.8213176321556</v>
      </c>
      <c r="M96" s="17">
        <f t="shared" si="18"/>
        <v>14.602468445823046</v>
      </c>
      <c r="N96" s="17">
        <f t="shared" si="28"/>
        <v>-2213.6971535640055</v>
      </c>
      <c r="O96" s="24">
        <f t="shared" si="19"/>
        <v>44.851865859871239</v>
      </c>
      <c r="P96" s="7"/>
      <c r="Q96" s="25">
        <f t="shared" si="20"/>
        <v>-3103.1941862012422</v>
      </c>
      <c r="R96" s="24">
        <f t="shared" si="21"/>
        <v>-2230.6555901010615</v>
      </c>
      <c r="S96" s="7"/>
      <c r="T96" s="25">
        <f t="shared" si="22"/>
        <v>0.80425411485382592</v>
      </c>
      <c r="U96" s="24">
        <f t="shared" si="23"/>
        <v>-0.58197565097525061</v>
      </c>
      <c r="V96" s="7"/>
      <c r="W96" s="25">
        <f t="shared" si="24"/>
        <v>0.80898766108375431</v>
      </c>
      <c r="X96" s="24">
        <f t="shared" si="29"/>
        <v>298.28808525260001</v>
      </c>
      <c r="Y96" s="7"/>
      <c r="Z96" s="25">
        <f t="shared" si="30"/>
        <v>-609</v>
      </c>
      <c r="AA96" s="17">
        <f t="shared" si="31"/>
        <v>298.2600000000001</v>
      </c>
      <c r="AB96" s="24">
        <f t="shared" si="25"/>
        <v>5.2056190269982894</v>
      </c>
      <c r="AC96" s="17">
        <f t="shared" si="26"/>
        <v>2.8085252599908017E-2</v>
      </c>
    </row>
    <row r="97" spans="1:29" s="17" customFormat="1" x14ac:dyDescent="0.25">
      <c r="A97" s="17">
        <v>12</v>
      </c>
      <c r="B97" s="17">
        <v>-620</v>
      </c>
      <c r="C97" s="17">
        <v>11533</v>
      </c>
      <c r="D97" s="17">
        <v>12245</v>
      </c>
      <c r="E97" s="17">
        <v>14884</v>
      </c>
      <c r="F97" s="17">
        <v>14141</v>
      </c>
      <c r="G97" s="24"/>
      <c r="H97" s="7"/>
      <c r="I97" s="25">
        <f t="shared" si="17"/>
        <v>-3351</v>
      </c>
      <c r="J97" s="24">
        <f t="shared" si="17"/>
        <v>-1896</v>
      </c>
      <c r="K97" s="7"/>
      <c r="L97" s="25">
        <f t="shared" si="27"/>
        <v>-3353.5815436088947</v>
      </c>
      <c r="M97" s="17">
        <f t="shared" si="18"/>
        <v>6.6643674046248789</v>
      </c>
      <c r="N97" s="17">
        <f t="shared" si="28"/>
        <v>-1901.0890529031319</v>
      </c>
      <c r="O97" s="24">
        <f t="shared" si="19"/>
        <v>25.898459450875368</v>
      </c>
      <c r="P97" s="7"/>
      <c r="Q97" s="25">
        <f t="shared" si="20"/>
        <v>-3311.1941862012422</v>
      </c>
      <c r="R97" s="24">
        <f t="shared" si="21"/>
        <v>-1919.6555901010615</v>
      </c>
      <c r="S97" s="7"/>
      <c r="T97" s="25">
        <f t="shared" si="22"/>
        <v>0.858161426434084</v>
      </c>
      <c r="U97" s="24">
        <f t="shared" si="23"/>
        <v>-0.50083608453724981</v>
      </c>
      <c r="V97" s="7"/>
      <c r="W97" s="25">
        <f t="shared" si="24"/>
        <v>0.86224044854926218</v>
      </c>
      <c r="X97" s="24">
        <f t="shared" si="29"/>
        <v>292.7076618962983</v>
      </c>
      <c r="Y97" s="7"/>
      <c r="Z97" s="25">
        <f t="shared" si="30"/>
        <v>-620</v>
      </c>
      <c r="AA97" s="17">
        <f t="shared" si="31"/>
        <v>292.68000000000012</v>
      </c>
      <c r="AB97" s="24">
        <f t="shared" si="25"/>
        <v>5.1082296547370056</v>
      </c>
      <c r="AC97" s="17">
        <f t="shared" si="26"/>
        <v>2.7661896298184274E-2</v>
      </c>
    </row>
    <row r="98" spans="1:29" s="17" customFormat="1" x14ac:dyDescent="0.25">
      <c r="A98" s="17">
        <v>13</v>
      </c>
      <c r="B98" s="17">
        <v>-625</v>
      </c>
      <c r="C98" s="17">
        <v>11439</v>
      </c>
      <c r="D98" s="17">
        <v>12411</v>
      </c>
      <c r="E98" s="17">
        <v>14968</v>
      </c>
      <c r="F98" s="17">
        <v>13975</v>
      </c>
      <c r="G98" s="24"/>
      <c r="H98" s="7"/>
      <c r="I98" s="25">
        <f t="shared" si="17"/>
        <v>-3529</v>
      </c>
      <c r="J98" s="24">
        <f t="shared" si="17"/>
        <v>-1564</v>
      </c>
      <c r="K98" s="7"/>
      <c r="L98" s="25">
        <f t="shared" si="27"/>
        <v>-3530.1977697217335</v>
      </c>
      <c r="M98" s="17">
        <f t="shared" si="18"/>
        <v>1.4346523063015304</v>
      </c>
      <c r="N98" s="17">
        <f t="shared" si="28"/>
        <v>-1567.4832382479353</v>
      </c>
      <c r="O98" s="24">
        <f t="shared" si="19"/>
        <v>12.132948691879607</v>
      </c>
      <c r="P98" s="7"/>
      <c r="Q98" s="25">
        <f t="shared" si="20"/>
        <v>-3489.1941862012422</v>
      </c>
      <c r="R98" s="24">
        <f t="shared" si="21"/>
        <v>-1587.6555901010615</v>
      </c>
      <c r="S98" s="7"/>
      <c r="T98" s="25">
        <f t="shared" si="22"/>
        <v>0.90429364499795861</v>
      </c>
      <c r="U98" s="24">
        <f t="shared" si="23"/>
        <v>-0.41421764062272803</v>
      </c>
      <c r="V98" s="7"/>
      <c r="W98" s="25">
        <f t="shared" si="24"/>
        <v>0.90767357344272437</v>
      </c>
      <c r="X98" s="24">
        <f t="shared" si="29"/>
        <v>287.08694228085676</v>
      </c>
      <c r="Y98" s="7"/>
      <c r="Z98" s="25">
        <f t="shared" si="30"/>
        <v>-625</v>
      </c>
      <c r="AA98" s="17">
        <f t="shared" si="31"/>
        <v>287.05500000000012</v>
      </c>
      <c r="AB98" s="24">
        <f t="shared" si="25"/>
        <v>5.0100548843123249</v>
      </c>
      <c r="AC98" s="17">
        <f t="shared" si="26"/>
        <v>3.1942280856640082E-2</v>
      </c>
    </row>
    <row r="99" spans="1:29" s="17" customFormat="1" x14ac:dyDescent="0.25">
      <c r="A99" s="17">
        <v>14</v>
      </c>
      <c r="B99" s="17">
        <v>-632</v>
      </c>
      <c r="C99" s="17">
        <v>11367</v>
      </c>
      <c r="D99" s="17">
        <v>12585</v>
      </c>
      <c r="E99" s="17">
        <v>15038</v>
      </c>
      <c r="F99" s="17">
        <v>13794</v>
      </c>
      <c r="G99" s="24"/>
      <c r="H99" s="7"/>
      <c r="I99" s="25">
        <f t="shared" si="17"/>
        <v>-3671</v>
      </c>
      <c r="J99" s="24">
        <f t="shared" si="17"/>
        <v>-1209</v>
      </c>
      <c r="K99" s="7"/>
      <c r="L99" s="25">
        <f t="shared" si="27"/>
        <v>-3674.583196642991</v>
      </c>
      <c r="M99" s="17">
        <f t="shared" si="18"/>
        <v>12.839298182341755</v>
      </c>
      <c r="N99" s="17">
        <f t="shared" si="28"/>
        <v>-1214.5520804088223</v>
      </c>
      <c r="O99" s="24">
        <f t="shared" si="19"/>
        <v>30.825596866028938</v>
      </c>
      <c r="P99" s="7"/>
      <c r="Q99" s="25">
        <f t="shared" si="20"/>
        <v>-3631.1941862012422</v>
      </c>
      <c r="R99" s="24">
        <f t="shared" si="21"/>
        <v>-1232.6555901010615</v>
      </c>
      <c r="S99" s="7"/>
      <c r="T99" s="25">
        <f t="shared" si="22"/>
        <v>0.94109575194217332</v>
      </c>
      <c r="U99" s="24">
        <f t="shared" si="23"/>
        <v>-0.32159852137677863</v>
      </c>
      <c r="V99" s="7"/>
      <c r="W99" s="25">
        <f t="shared" si="24"/>
        <v>0.94372774579756724</v>
      </c>
      <c r="X99" s="24">
        <f t="shared" si="29"/>
        <v>281.37512554907619</v>
      </c>
      <c r="Y99" s="7"/>
      <c r="Z99" s="25">
        <f t="shared" si="30"/>
        <v>-632</v>
      </c>
      <c r="AA99" s="17">
        <f t="shared" si="31"/>
        <v>281.36700000000013</v>
      </c>
      <c r="AB99" s="24">
        <f t="shared" si="25"/>
        <v>4.9107805564588878</v>
      </c>
      <c r="AC99" s="17">
        <f t="shared" si="26"/>
        <v>8.1255490760554494E-3</v>
      </c>
    </row>
    <row r="100" spans="1:29" s="17" customFormat="1" x14ac:dyDescent="0.25">
      <c r="A100" s="17">
        <v>15</v>
      </c>
      <c r="B100" s="17">
        <v>-638</v>
      </c>
      <c r="C100" s="17">
        <v>11320</v>
      </c>
      <c r="D100" s="17">
        <v>12777</v>
      </c>
      <c r="E100" s="17">
        <v>15102</v>
      </c>
      <c r="F100" s="17">
        <v>13621</v>
      </c>
      <c r="G100" s="24"/>
      <c r="H100" s="7"/>
      <c r="I100" s="25">
        <f t="shared" si="17"/>
        <v>-3782</v>
      </c>
      <c r="J100" s="24">
        <f t="shared" si="17"/>
        <v>-844</v>
      </c>
      <c r="K100" s="7"/>
      <c r="L100" s="25">
        <f t="shared" si="27"/>
        <v>-3784.0079550609757</v>
      </c>
      <c r="M100" s="17">
        <f t="shared" si="18"/>
        <v>4.0318835268981124</v>
      </c>
      <c r="N100" s="17">
        <f t="shared" si="28"/>
        <v>-845.89828740046414</v>
      </c>
      <c r="O100" s="24">
        <f t="shared" si="19"/>
        <v>3.6034950547609088</v>
      </c>
      <c r="P100" s="7"/>
      <c r="Q100" s="25">
        <f t="shared" si="20"/>
        <v>-3742.1941862012422</v>
      </c>
      <c r="R100" s="24">
        <f t="shared" si="21"/>
        <v>-867.65559010106165</v>
      </c>
      <c r="S100" s="7"/>
      <c r="T100" s="25">
        <f t="shared" si="22"/>
        <v>0.96986359610279183</v>
      </c>
      <c r="U100" s="24">
        <f t="shared" si="23"/>
        <v>-0.22637041285629539</v>
      </c>
      <c r="V100" s="7"/>
      <c r="W100" s="25">
        <f t="shared" si="24"/>
        <v>0.97172629007478284</v>
      </c>
      <c r="X100" s="24">
        <f t="shared" si="29"/>
        <v>275.67088514557031</v>
      </c>
      <c r="Y100" s="7"/>
      <c r="Z100" s="25">
        <f t="shared" si="30"/>
        <v>-638</v>
      </c>
      <c r="AA100" s="17">
        <f t="shared" si="31"/>
        <v>275.62500000000011</v>
      </c>
      <c r="AB100" s="24">
        <f t="shared" si="25"/>
        <v>4.810563750809373</v>
      </c>
      <c r="AC100" s="17">
        <f t="shared" si="26"/>
        <v>4.5885145570196073E-2</v>
      </c>
    </row>
    <row r="101" spans="1:29" s="17" customFormat="1" x14ac:dyDescent="0.25">
      <c r="A101" s="17">
        <v>16</v>
      </c>
      <c r="B101" s="17">
        <v>-639</v>
      </c>
      <c r="C101" s="17">
        <v>11281</v>
      </c>
      <c r="D101" s="17">
        <v>12963</v>
      </c>
      <c r="E101" s="17">
        <v>15131</v>
      </c>
      <c r="F101" s="17">
        <v>13429</v>
      </c>
      <c r="G101" s="24"/>
      <c r="H101" s="7"/>
      <c r="I101" s="25">
        <f t="shared" si="17"/>
        <v>-3850</v>
      </c>
      <c r="J101" s="24">
        <f t="shared" si="17"/>
        <v>-466</v>
      </c>
      <c r="K101" s="7"/>
      <c r="L101" s="25">
        <f t="shared" si="27"/>
        <v>-3855.9177321167444</v>
      </c>
      <c r="M101" s="17">
        <f t="shared" si="18"/>
        <v>35.019553405548706</v>
      </c>
      <c r="N101" s="17">
        <f t="shared" si="28"/>
        <v>-467.90966656252516</v>
      </c>
      <c r="O101" s="24">
        <f t="shared" si="19"/>
        <v>3.646826380026662</v>
      </c>
      <c r="P101" s="7"/>
      <c r="Q101" s="25">
        <f t="shared" si="20"/>
        <v>-3810.1941862012422</v>
      </c>
      <c r="R101" s="24">
        <f t="shared" si="21"/>
        <v>-489.65559010106159</v>
      </c>
      <c r="S101" s="7"/>
      <c r="T101" s="25">
        <f t="shared" si="22"/>
        <v>0.98748714027326079</v>
      </c>
      <c r="U101" s="24">
        <f t="shared" si="23"/>
        <v>-0.12775061827891823</v>
      </c>
      <c r="V101" s="7"/>
      <c r="W101" s="25">
        <f t="shared" si="24"/>
        <v>0.9885527365902389</v>
      </c>
      <c r="X101" s="24">
        <f t="shared" si="29"/>
        <v>269.92083547121774</v>
      </c>
      <c r="Y101" s="7"/>
      <c r="Z101" s="25">
        <f t="shared" si="30"/>
        <v>-639</v>
      </c>
      <c r="AA101" s="17">
        <f t="shared" si="31"/>
        <v>269.87400000000014</v>
      </c>
      <c r="AB101" s="24">
        <f t="shared" si="25"/>
        <v>4.7101898655271794</v>
      </c>
      <c r="AC101" s="17">
        <f t="shared" si="26"/>
        <v>4.6835471217605118E-2</v>
      </c>
    </row>
    <row r="102" spans="1:29" s="17" customFormat="1" x14ac:dyDescent="0.25">
      <c r="A102" s="17">
        <v>17</v>
      </c>
      <c r="B102" s="17">
        <v>-626</v>
      </c>
      <c r="C102" s="17">
        <v>11261</v>
      </c>
      <c r="D102" s="17">
        <v>13145</v>
      </c>
      <c r="E102" s="17">
        <v>15146</v>
      </c>
      <c r="F102" s="17">
        <v>13240</v>
      </c>
      <c r="G102" s="24"/>
      <c r="H102" s="7"/>
      <c r="I102" s="25">
        <f t="shared" si="17"/>
        <v>-3885</v>
      </c>
      <c r="J102" s="24">
        <f t="shared" si="17"/>
        <v>-95</v>
      </c>
      <c r="K102" s="7"/>
      <c r="L102" s="25">
        <f t="shared" si="27"/>
        <v>-3889.0926410985048</v>
      </c>
      <c r="M102" s="17">
        <f t="shared" si="18"/>
        <v>16.749711161170804</v>
      </c>
      <c r="N102" s="17">
        <f t="shared" si="28"/>
        <v>-92.779109474171889</v>
      </c>
      <c r="O102" s="24">
        <f t="shared" si="19"/>
        <v>4.9323547277130615</v>
      </c>
      <c r="P102" s="7"/>
      <c r="Q102" s="25">
        <f t="shared" si="20"/>
        <v>-3845.1941862012422</v>
      </c>
      <c r="R102" s="24">
        <f t="shared" si="21"/>
        <v>-118.65559010106162</v>
      </c>
      <c r="S102" s="7"/>
      <c r="T102" s="25">
        <f t="shared" si="22"/>
        <v>0.99655808212570807</v>
      </c>
      <c r="U102" s="24">
        <f t="shared" si="23"/>
        <v>-3.0957116193714718E-2</v>
      </c>
      <c r="V102" s="7"/>
      <c r="W102" s="25">
        <f t="shared" si="24"/>
        <v>0.99684107277182443</v>
      </c>
      <c r="X102" s="24">
        <f t="shared" si="29"/>
        <v>264.33607631950338</v>
      </c>
      <c r="Y102" s="7"/>
      <c r="Z102" s="25">
        <f t="shared" si="30"/>
        <v>-626</v>
      </c>
      <c r="AA102" s="17">
        <f t="shared" si="31"/>
        <v>264.24000000000012</v>
      </c>
      <c r="AB102" s="24">
        <f t="shared" si="25"/>
        <v>4.611858015469819</v>
      </c>
      <c r="AC102" s="17">
        <f t="shared" si="26"/>
        <v>9.6076319503254126E-2</v>
      </c>
    </row>
    <row r="103" spans="1:29" s="17" customFormat="1" x14ac:dyDescent="0.25">
      <c r="A103" s="17">
        <v>18</v>
      </c>
      <c r="B103" s="17">
        <v>-624</v>
      </c>
      <c r="C103" s="17">
        <v>11269</v>
      </c>
      <c r="D103" s="17">
        <v>13339</v>
      </c>
      <c r="E103" s="17">
        <v>15151</v>
      </c>
      <c r="F103" s="17">
        <v>13063</v>
      </c>
      <c r="G103" s="24"/>
      <c r="H103" s="7"/>
      <c r="I103" s="25">
        <f t="shared" si="17"/>
        <v>-3882</v>
      </c>
      <c r="J103" s="24">
        <f t="shared" si="17"/>
        <v>276</v>
      </c>
      <c r="K103" s="7"/>
      <c r="L103" s="25">
        <f t="shared" si="27"/>
        <v>-3885.1260440410088</v>
      </c>
      <c r="M103" s="17">
        <f t="shared" si="18"/>
        <v>9.772151346326341</v>
      </c>
      <c r="N103" s="17">
        <f t="shared" si="28"/>
        <v>282.28054632974028</v>
      </c>
      <c r="O103" s="24">
        <f t="shared" si="19"/>
        <v>39.445262200014042</v>
      </c>
      <c r="P103" s="7"/>
      <c r="Q103" s="25">
        <f t="shared" si="20"/>
        <v>-3842.1941862012422</v>
      </c>
      <c r="R103" s="24">
        <f t="shared" si="21"/>
        <v>252.34440989893838</v>
      </c>
      <c r="S103" s="7"/>
      <c r="T103" s="25">
        <f t="shared" si="22"/>
        <v>0.99578057282406973</v>
      </c>
      <c r="U103" s="24">
        <f t="shared" si="23"/>
        <v>6.5836385891488797E-2</v>
      </c>
      <c r="V103" s="7"/>
      <c r="W103" s="25">
        <f t="shared" si="24"/>
        <v>0.9952806356526428</v>
      </c>
      <c r="X103" s="24">
        <f t="shared" si="29"/>
        <v>258.77279497824406</v>
      </c>
      <c r="Y103" s="7"/>
      <c r="Z103" s="25">
        <f t="shared" si="30"/>
        <v>-624</v>
      </c>
      <c r="AA103" s="17">
        <f t="shared" si="31"/>
        <v>258.62400000000014</v>
      </c>
      <c r="AB103" s="24">
        <f t="shared" si="25"/>
        <v>4.5138403246778172</v>
      </c>
      <c r="AC103" s="17">
        <f t="shared" si="26"/>
        <v>0.14879497824392729</v>
      </c>
    </row>
    <row r="104" spans="1:29" s="17" customFormat="1" x14ac:dyDescent="0.25">
      <c r="A104" s="17">
        <v>19</v>
      </c>
      <c r="B104" s="17">
        <v>-607</v>
      </c>
      <c r="C104" s="17">
        <v>11286</v>
      </c>
      <c r="D104" s="17">
        <v>13524</v>
      </c>
      <c r="E104" s="17">
        <v>15136</v>
      </c>
      <c r="F104" s="17">
        <v>12882</v>
      </c>
      <c r="G104" s="24"/>
      <c r="H104" s="7"/>
      <c r="I104" s="25">
        <f t="shared" si="17"/>
        <v>-3850</v>
      </c>
      <c r="J104" s="24">
        <f t="shared" si="17"/>
        <v>642</v>
      </c>
      <c r="K104" s="7"/>
      <c r="L104" s="25">
        <f t="shared" si="27"/>
        <v>-3845.8222739821617</v>
      </c>
      <c r="M104" s="17">
        <f t="shared" si="18"/>
        <v>17.453394680122788</v>
      </c>
      <c r="N104" s="17">
        <f t="shared" si="28"/>
        <v>644.77167091380636</v>
      </c>
      <c r="O104" s="24">
        <f t="shared" si="19"/>
        <v>7.682159654440186</v>
      </c>
      <c r="P104" s="7"/>
      <c r="Q104" s="25">
        <f t="shared" si="20"/>
        <v>-3810.1941862012422</v>
      </c>
      <c r="R104" s="24">
        <f t="shared" si="21"/>
        <v>618.34440989893835</v>
      </c>
      <c r="S104" s="7"/>
      <c r="T104" s="25">
        <f t="shared" si="22"/>
        <v>0.98748714027326079</v>
      </c>
      <c r="U104" s="24">
        <f t="shared" si="23"/>
        <v>0.16132539333942539</v>
      </c>
      <c r="V104" s="7"/>
      <c r="W104" s="25">
        <f t="shared" si="24"/>
        <v>0.98621458068058698</v>
      </c>
      <c r="X104" s="24">
        <f t="shared" si="29"/>
        <v>253.2671283979148</v>
      </c>
      <c r="Y104" s="7"/>
      <c r="Z104" s="25">
        <f t="shared" si="30"/>
        <v>-607</v>
      </c>
      <c r="AA104" s="17">
        <f t="shared" si="31"/>
        <v>253.16100000000014</v>
      </c>
      <c r="AB104" s="24">
        <f t="shared" si="25"/>
        <v>4.4184929876413666</v>
      </c>
      <c r="AC104" s="17">
        <f t="shared" si="26"/>
        <v>0.10612839791465944</v>
      </c>
    </row>
    <row r="105" spans="1:29" s="17" customFormat="1" x14ac:dyDescent="0.25">
      <c r="A105" s="17">
        <v>20</v>
      </c>
      <c r="B105" s="17">
        <v>-612</v>
      </c>
      <c r="C105" s="17">
        <v>11327</v>
      </c>
      <c r="D105" s="17">
        <v>13699</v>
      </c>
      <c r="E105" s="17">
        <v>15095</v>
      </c>
      <c r="F105" s="17">
        <v>12702</v>
      </c>
      <c r="G105" s="24"/>
      <c r="H105" s="7"/>
      <c r="I105" s="25">
        <f t="shared" si="17"/>
        <v>-3768</v>
      </c>
      <c r="J105" s="24">
        <f t="shared" si="17"/>
        <v>997</v>
      </c>
      <c r="K105" s="7"/>
      <c r="L105" s="25">
        <f t="shared" si="27"/>
        <v>-3771.170402264444</v>
      </c>
      <c r="M105" s="17">
        <f t="shared" si="18"/>
        <v>10.05145051839142</v>
      </c>
      <c r="N105" s="17">
        <f t="shared" si="28"/>
        <v>1004.5241763481673</v>
      </c>
      <c r="O105" s="24">
        <f t="shared" si="19"/>
        <v>56.613229718320447</v>
      </c>
      <c r="P105" s="7"/>
      <c r="Q105" s="25">
        <f t="shared" si="20"/>
        <v>-3728.1941862012422</v>
      </c>
      <c r="R105" s="24">
        <f t="shared" si="21"/>
        <v>973.34440989893835</v>
      </c>
      <c r="S105" s="7"/>
      <c r="T105" s="25">
        <f t="shared" si="22"/>
        <v>0.96623521936181289</v>
      </c>
      <c r="U105" s="24">
        <f t="shared" si="23"/>
        <v>0.25394451258537487</v>
      </c>
      <c r="V105" s="7"/>
      <c r="W105" s="25">
        <f t="shared" si="24"/>
        <v>0.96421282620985482</v>
      </c>
      <c r="X105" s="24">
        <f t="shared" si="29"/>
        <v>247.80239942324886</v>
      </c>
      <c r="Y105" s="7"/>
      <c r="Z105" s="25">
        <f t="shared" si="30"/>
        <v>-612</v>
      </c>
      <c r="AA105" s="17">
        <f t="shared" si="31"/>
        <v>247.65300000000013</v>
      </c>
      <c r="AB105" s="24">
        <f t="shared" si="25"/>
        <v>4.322360252441519</v>
      </c>
      <c r="AC105" s="17">
        <f t="shared" si="26"/>
        <v>0.14939942324872391</v>
      </c>
    </row>
    <row r="106" spans="1:29" s="17" customFormat="1" x14ac:dyDescent="0.25">
      <c r="A106" s="17">
        <v>21</v>
      </c>
      <c r="B106" s="17">
        <v>-634</v>
      </c>
      <c r="C106" s="17">
        <v>11369</v>
      </c>
      <c r="D106" s="17">
        <v>13871</v>
      </c>
      <c r="E106" s="17">
        <v>15022</v>
      </c>
      <c r="F106" s="17">
        <v>12511</v>
      </c>
      <c r="G106" s="24"/>
      <c r="H106" s="7"/>
      <c r="I106" s="25">
        <f t="shared" si="17"/>
        <v>-3653</v>
      </c>
      <c r="J106" s="24">
        <f t="shared" si="17"/>
        <v>1360</v>
      </c>
      <c r="K106" s="7"/>
      <c r="L106" s="25">
        <f t="shared" si="27"/>
        <v>-3657.4859339037566</v>
      </c>
      <c r="M106" s="17">
        <f t="shared" si="18"/>
        <v>20.123602988873213</v>
      </c>
      <c r="N106" s="17">
        <f t="shared" si="28"/>
        <v>1367.6085767467271</v>
      </c>
      <c r="O106" s="24">
        <f t="shared" si="19"/>
        <v>57.89044011083584</v>
      </c>
      <c r="P106" s="7"/>
      <c r="Q106" s="25">
        <f t="shared" si="20"/>
        <v>-3613.1941862012422</v>
      </c>
      <c r="R106" s="24">
        <f t="shared" si="21"/>
        <v>1336.3444098989385</v>
      </c>
      <c r="S106" s="7"/>
      <c r="T106" s="25">
        <f t="shared" si="22"/>
        <v>0.93643069613234331</v>
      </c>
      <c r="U106" s="24">
        <f t="shared" si="23"/>
        <v>0.34865082325095137</v>
      </c>
      <c r="V106" s="7"/>
      <c r="W106" s="25">
        <f t="shared" si="24"/>
        <v>0.93364130767001308</v>
      </c>
      <c r="X106" s="24">
        <f t="shared" si="29"/>
        <v>242.0801127591493</v>
      </c>
      <c r="Y106" s="7"/>
      <c r="Z106" s="25">
        <f t="shared" si="30"/>
        <v>-634</v>
      </c>
      <c r="AA106" s="17">
        <f t="shared" si="31"/>
        <v>241.94700000000014</v>
      </c>
      <c r="AB106" s="24">
        <f t="shared" si="25"/>
        <v>4.2227717653227232</v>
      </c>
      <c r="AC106" s="17">
        <f t="shared" si="26"/>
        <v>0.13311275914915655</v>
      </c>
    </row>
    <row r="107" spans="1:29" s="17" customFormat="1" x14ac:dyDescent="0.25">
      <c r="A107" s="17">
        <v>22</v>
      </c>
      <c r="B107" s="17">
        <v>-626</v>
      </c>
      <c r="C107" s="17">
        <v>11450</v>
      </c>
      <c r="D107" s="17">
        <v>14057</v>
      </c>
      <c r="E107" s="17">
        <v>14964</v>
      </c>
      <c r="F107" s="17">
        <v>12350</v>
      </c>
      <c r="G107" s="24"/>
      <c r="H107" s="7"/>
      <c r="I107" s="25">
        <f t="shared" si="17"/>
        <v>-3514</v>
      </c>
      <c r="J107" s="24">
        <f t="shared" si="17"/>
        <v>1707</v>
      </c>
      <c r="K107" s="7"/>
      <c r="L107" s="25">
        <f t="shared" si="27"/>
        <v>-3510.0330002627388</v>
      </c>
      <c r="M107" s="17">
        <f t="shared" si="18"/>
        <v>15.73708691543024</v>
      </c>
      <c r="N107" s="17">
        <f t="shared" si="28"/>
        <v>1713.0479544726202</v>
      </c>
      <c r="O107" s="24">
        <f t="shared" si="19"/>
        <v>36.5777533028864</v>
      </c>
      <c r="P107" s="7"/>
      <c r="Q107" s="25">
        <f t="shared" si="20"/>
        <v>-3474.1941862012422</v>
      </c>
      <c r="R107" s="24">
        <f t="shared" si="21"/>
        <v>1683.3444098989385</v>
      </c>
      <c r="S107" s="7"/>
      <c r="T107" s="25">
        <f t="shared" si="22"/>
        <v>0.90040609848976694</v>
      </c>
      <c r="U107" s="24">
        <f t="shared" si="23"/>
        <v>0.43918275107727378</v>
      </c>
      <c r="V107" s="7"/>
      <c r="W107" s="25">
        <f t="shared" si="24"/>
        <v>0.89688327524025757</v>
      </c>
      <c r="X107" s="24">
        <f t="shared" si="29"/>
        <v>236.46740500750639</v>
      </c>
      <c r="Y107" s="7"/>
      <c r="Z107" s="25">
        <f t="shared" si="30"/>
        <v>-626</v>
      </c>
      <c r="AA107" s="17">
        <f t="shared" si="31"/>
        <v>236.31300000000016</v>
      </c>
      <c r="AB107" s="24">
        <f t="shared" si="25"/>
        <v>4.1244399152653628</v>
      </c>
      <c r="AC107" s="17">
        <f t="shared" si="26"/>
        <v>0.15440500750622732</v>
      </c>
    </row>
    <row r="108" spans="1:29" s="17" customFormat="1" x14ac:dyDescent="0.25">
      <c r="A108" s="17">
        <v>23</v>
      </c>
      <c r="B108" s="17">
        <v>-644</v>
      </c>
      <c r="C108" s="17">
        <v>11550</v>
      </c>
      <c r="D108" s="17">
        <v>14229</v>
      </c>
      <c r="E108" s="17">
        <v>14872</v>
      </c>
      <c r="F108" s="17">
        <v>12188</v>
      </c>
      <c r="G108" s="24"/>
      <c r="H108" s="7"/>
      <c r="I108" s="25">
        <f t="shared" si="17"/>
        <v>-3322</v>
      </c>
      <c r="J108" s="24">
        <f t="shared" si="17"/>
        <v>2041</v>
      </c>
      <c r="K108" s="7"/>
      <c r="L108" s="25">
        <f t="shared" si="27"/>
        <v>-3323.347246676351</v>
      </c>
      <c r="M108" s="17">
        <f t="shared" si="18"/>
        <v>1.8150736069388311</v>
      </c>
      <c r="N108" s="17">
        <f t="shared" si="28"/>
        <v>2051.3402761003249</v>
      </c>
      <c r="O108" s="24">
        <f t="shared" si="19"/>
        <v>106.92130983095032</v>
      </c>
      <c r="P108" s="7"/>
      <c r="Q108" s="25">
        <f t="shared" si="20"/>
        <v>-3282.1941862012422</v>
      </c>
      <c r="R108" s="24">
        <f t="shared" si="21"/>
        <v>2017.3444098989385</v>
      </c>
      <c r="S108" s="7"/>
      <c r="T108" s="25">
        <f t="shared" si="22"/>
        <v>0.85064550318491339</v>
      </c>
      <c r="U108" s="24">
        <f t="shared" si="23"/>
        <v>0.52632299284670225</v>
      </c>
      <c r="V108" s="7"/>
      <c r="W108" s="25">
        <f t="shared" si="24"/>
        <v>0.84641622907558656</v>
      </c>
      <c r="X108" s="24">
        <f t="shared" si="29"/>
        <v>230.68292244761824</v>
      </c>
      <c r="Y108" s="7"/>
      <c r="Z108" s="25">
        <f t="shared" si="30"/>
        <v>-644</v>
      </c>
      <c r="AA108" s="17">
        <f t="shared" si="31"/>
        <v>230.51700000000017</v>
      </c>
      <c r="AB108" s="24">
        <f t="shared" si="25"/>
        <v>4.0232806318197714</v>
      </c>
      <c r="AC108" s="17">
        <f t="shared" si="26"/>
        <v>0.16592244761807251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14381</v>
      </c>
      <c r="E109" s="17">
        <v>14759</v>
      </c>
      <c r="F109" s="17">
        <v>12026</v>
      </c>
      <c r="G109" s="24"/>
      <c r="H109" s="7"/>
      <c r="I109" s="25">
        <f t="shared" si="17"/>
        <v>-3107</v>
      </c>
      <c r="J109" s="24">
        <f t="shared" si="17"/>
        <v>2355</v>
      </c>
      <c r="K109" s="7"/>
      <c r="L109" s="25">
        <f t="shared" si="27"/>
        <v>-3106.3674189515309</v>
      </c>
      <c r="M109" s="17">
        <f t="shared" si="18"/>
        <v>0.40015878288225559</v>
      </c>
      <c r="N109" s="17">
        <f t="shared" si="28"/>
        <v>2364.6020678669956</v>
      </c>
      <c r="O109" s="24">
        <f t="shared" si="19"/>
        <v>92.199707322390196</v>
      </c>
      <c r="P109" s="7"/>
      <c r="Q109" s="25">
        <f t="shared" si="20"/>
        <v>-3067.1941862012422</v>
      </c>
      <c r="R109" s="24">
        <f t="shared" si="21"/>
        <v>2331.3444098989385</v>
      </c>
      <c r="S109" s="7"/>
      <c r="T109" s="25">
        <f t="shared" si="22"/>
        <v>0.79492400323416579</v>
      </c>
      <c r="U109" s="24">
        <f t="shared" si="23"/>
        <v>0.60824525606706326</v>
      </c>
      <c r="V109" s="7"/>
      <c r="W109" s="25">
        <f t="shared" si="24"/>
        <v>0.79003028826182242</v>
      </c>
      <c r="X109" s="24">
        <f t="shared" si="29"/>
        <v>224.96459841700835</v>
      </c>
      <c r="Y109" s="7"/>
      <c r="Z109" s="25">
        <f t="shared" si="30"/>
        <v>-635</v>
      </c>
      <c r="AA109" s="17">
        <f t="shared" si="31"/>
        <v>224.80200000000016</v>
      </c>
      <c r="AB109" s="24">
        <f t="shared" si="25"/>
        <v>3.9235350650682954</v>
      </c>
      <c r="AC109" s="17">
        <f t="shared" si="26"/>
        <v>0.16259841700818356</v>
      </c>
    </row>
    <row r="110" spans="1:29" s="17" customFormat="1" x14ac:dyDescent="0.25">
      <c r="A110" s="17">
        <v>25</v>
      </c>
      <c r="B110" s="17">
        <v>-625</v>
      </c>
      <c r="C110" s="17">
        <v>11778</v>
      </c>
      <c r="D110" s="17">
        <v>14525</v>
      </c>
      <c r="E110" s="17">
        <v>14639</v>
      </c>
      <c r="F110" s="17">
        <v>11882</v>
      </c>
      <c r="G110" s="24"/>
      <c r="H110" s="7"/>
      <c r="I110" s="25">
        <f t="shared" si="17"/>
        <v>-2861</v>
      </c>
      <c r="J110" s="24">
        <f t="shared" si="17"/>
        <v>2643</v>
      </c>
      <c r="K110" s="7"/>
      <c r="L110" s="25">
        <f t="shared" si="27"/>
        <v>-2863.0052277181521</v>
      </c>
      <c r="M110" s="17">
        <f t="shared" si="18"/>
        <v>4.0209382016455884</v>
      </c>
      <c r="N110" s="17">
        <f t="shared" si="28"/>
        <v>2650.200181920276</v>
      </c>
      <c r="O110" s="24">
        <f t="shared" si="19"/>
        <v>51.842619685069515</v>
      </c>
      <c r="P110" s="7"/>
      <c r="Q110" s="25">
        <f t="shared" si="20"/>
        <v>-2821.1941862012422</v>
      </c>
      <c r="R110" s="24">
        <f t="shared" si="21"/>
        <v>2619.3444098989385</v>
      </c>
      <c r="S110" s="7"/>
      <c r="T110" s="25">
        <f t="shared" si="22"/>
        <v>0.7311682404998221</v>
      </c>
      <c r="U110" s="24">
        <f t="shared" si="23"/>
        <v>0.68338414717363627</v>
      </c>
      <c r="V110" s="7"/>
      <c r="W110" s="25">
        <f t="shared" si="24"/>
        <v>0.72566468833500453</v>
      </c>
      <c r="X110" s="24">
        <f t="shared" si="29"/>
        <v>219.27604184239897</v>
      </c>
      <c r="Y110" s="7"/>
      <c r="Z110" s="25">
        <f t="shared" si="30"/>
        <v>-625</v>
      </c>
      <c r="AA110" s="17">
        <f t="shared" si="31"/>
        <v>219.17700000000016</v>
      </c>
      <c r="AB110" s="24">
        <f t="shared" si="25"/>
        <v>3.8253602946436143</v>
      </c>
      <c r="AC110" s="17">
        <f t="shared" si="26"/>
        <v>9.9041842398804647E-2</v>
      </c>
    </row>
    <row r="111" spans="1:29" s="17" customFormat="1" x14ac:dyDescent="0.25">
      <c r="A111" s="17">
        <v>26</v>
      </c>
      <c r="B111" s="17">
        <v>-611</v>
      </c>
      <c r="C111" s="17">
        <v>11907</v>
      </c>
      <c r="D111" s="17">
        <v>14653</v>
      </c>
      <c r="E111" s="17">
        <v>14502</v>
      </c>
      <c r="F111" s="17">
        <v>11750</v>
      </c>
      <c r="G111" s="24"/>
      <c r="H111" s="7"/>
      <c r="I111" s="25">
        <f t="shared" si="17"/>
        <v>-2595</v>
      </c>
      <c r="J111" s="24">
        <f t="shared" si="17"/>
        <v>2903</v>
      </c>
      <c r="K111" s="7"/>
      <c r="L111" s="25">
        <f t="shared" si="27"/>
        <v>-2598.7772073394985</v>
      </c>
      <c r="M111" s="17">
        <f t="shared" si="18"/>
        <v>14.26729528556168</v>
      </c>
      <c r="N111" s="17">
        <f t="shared" si="28"/>
        <v>2904.9448536741866</v>
      </c>
      <c r="O111" s="24">
        <f t="shared" si="19"/>
        <v>3.782455813996966</v>
      </c>
      <c r="P111" s="7"/>
      <c r="Q111" s="25">
        <f t="shared" si="20"/>
        <v>-2555.1941862012422</v>
      </c>
      <c r="R111" s="24">
        <f t="shared" si="21"/>
        <v>2879.3444098989385</v>
      </c>
      <c r="S111" s="7"/>
      <c r="T111" s="25">
        <f t="shared" si="22"/>
        <v>0.6622290824212228</v>
      </c>
      <c r="U111" s="24">
        <f t="shared" si="23"/>
        <v>0.75121786831151471</v>
      </c>
      <c r="V111" s="7"/>
      <c r="W111" s="25">
        <f t="shared" si="24"/>
        <v>0.65617461048549197</v>
      </c>
      <c r="X111" s="24">
        <f t="shared" si="29"/>
        <v>213.69391380639991</v>
      </c>
      <c r="Y111" s="7"/>
      <c r="Z111" s="25">
        <f t="shared" si="30"/>
        <v>-611</v>
      </c>
      <c r="AA111" s="17">
        <f t="shared" si="31"/>
        <v>213.67800000000017</v>
      </c>
      <c r="AB111" s="24">
        <f t="shared" si="25"/>
        <v>3.729384639076446</v>
      </c>
      <c r="AC111" s="17">
        <f t="shared" si="26"/>
        <v>1.5913806399737496E-2</v>
      </c>
    </row>
    <row r="112" spans="1:29" s="17" customFormat="1" x14ac:dyDescent="0.25">
      <c r="A112" s="17">
        <v>27</v>
      </c>
      <c r="B112" s="17">
        <v>-610</v>
      </c>
      <c r="C112" s="17">
        <v>12046</v>
      </c>
      <c r="D112" s="17">
        <v>14766</v>
      </c>
      <c r="E112" s="17">
        <v>14358</v>
      </c>
      <c r="F112" s="17">
        <v>11634</v>
      </c>
      <c r="G112" s="24"/>
      <c r="H112" s="7"/>
      <c r="I112" s="25">
        <f t="shared" si="17"/>
        <v>-2312</v>
      </c>
      <c r="J112" s="24">
        <f t="shared" si="17"/>
        <v>3132</v>
      </c>
      <c r="K112" s="7"/>
      <c r="L112" s="25">
        <f t="shared" si="27"/>
        <v>-2311.470014289655</v>
      </c>
      <c r="M112" s="17">
        <f t="shared" si="18"/>
        <v>0.28088485316994188</v>
      </c>
      <c r="N112" s="17">
        <f t="shared" si="28"/>
        <v>3132.7933979102031</v>
      </c>
      <c r="O112" s="24">
        <f t="shared" si="19"/>
        <v>0.62948024391466484</v>
      </c>
      <c r="P112" s="7"/>
      <c r="Q112" s="25">
        <f t="shared" si="20"/>
        <v>-2272.1941862012422</v>
      </c>
      <c r="R112" s="24">
        <f t="shared" si="21"/>
        <v>3108.3444098989385</v>
      </c>
      <c r="S112" s="7"/>
      <c r="T112" s="25">
        <f t="shared" si="22"/>
        <v>0.58888403830000635</v>
      </c>
      <c r="U112" s="24">
        <f t="shared" si="23"/>
        <v>0.8109637226983385</v>
      </c>
      <c r="V112" s="7"/>
      <c r="W112" s="25">
        <f t="shared" si="24"/>
        <v>0.58234392019460401</v>
      </c>
      <c r="X112" s="24">
        <f t="shared" si="29"/>
        <v>208.23901701498346</v>
      </c>
      <c r="Y112" s="7"/>
      <c r="Z112" s="25">
        <f t="shared" si="30"/>
        <v>-610</v>
      </c>
      <c r="AA112" s="17">
        <f t="shared" si="31"/>
        <v>208.18800000000016</v>
      </c>
      <c r="AB112" s="24">
        <f t="shared" si="25"/>
        <v>3.6335660631419575</v>
      </c>
      <c r="AC112" s="17">
        <f t="shared" si="26"/>
        <v>5.1017014983301578E-2</v>
      </c>
    </row>
    <row r="113" spans="1:29" s="17" customFormat="1" x14ac:dyDescent="0.25">
      <c r="A113" s="17">
        <v>28</v>
      </c>
      <c r="B113" s="17">
        <v>-616</v>
      </c>
      <c r="C113" s="17">
        <v>12206</v>
      </c>
      <c r="D113" s="17">
        <v>14870</v>
      </c>
      <c r="E113" s="17">
        <v>14206</v>
      </c>
      <c r="F113" s="17">
        <v>11539</v>
      </c>
      <c r="G113" s="24"/>
      <c r="H113" s="7"/>
      <c r="I113" s="25">
        <f t="shared" si="17"/>
        <v>-2000</v>
      </c>
      <c r="J113" s="24">
        <f t="shared" si="17"/>
        <v>3331</v>
      </c>
      <c r="K113" s="7"/>
      <c r="L113" s="25">
        <f t="shared" si="27"/>
        <v>-2000.184139501717</v>
      </c>
      <c r="M113" s="17">
        <f t="shared" si="18"/>
        <v>3.3907356092595022E-2</v>
      </c>
      <c r="N113" s="17">
        <f t="shared" si="28"/>
        <v>3333.9028249548342</v>
      </c>
      <c r="O113" s="24">
        <f t="shared" si="19"/>
        <v>8.4263927184079375</v>
      </c>
      <c r="P113" s="7"/>
      <c r="Q113" s="25">
        <f t="shared" si="20"/>
        <v>-1960.1941862012422</v>
      </c>
      <c r="R113" s="24">
        <f t="shared" si="21"/>
        <v>3307.3444098989385</v>
      </c>
      <c r="S113" s="7"/>
      <c r="T113" s="25">
        <f t="shared" si="22"/>
        <v>0.50802307092961918</v>
      </c>
      <c r="U113" s="24">
        <f t="shared" si="23"/>
        <v>0.8628826092615608</v>
      </c>
      <c r="V113" s="7"/>
      <c r="W113" s="25">
        <f t="shared" si="24"/>
        <v>0.5010603682762399</v>
      </c>
      <c r="X113" s="24">
        <f t="shared" si="29"/>
        <v>202.70027760938137</v>
      </c>
      <c r="Y113" s="7"/>
      <c r="Z113" s="25">
        <f t="shared" si="30"/>
        <v>-616</v>
      </c>
      <c r="AA113" s="17">
        <f t="shared" si="31"/>
        <v>202.64400000000015</v>
      </c>
      <c r="AB113" s="24">
        <f t="shared" si="25"/>
        <v>3.5368050094113919</v>
      </c>
      <c r="AC113" s="17">
        <f t="shared" si="26"/>
        <v>5.6277609381226057E-2</v>
      </c>
    </row>
    <row r="114" spans="1:29" s="17" customFormat="1" x14ac:dyDescent="0.25">
      <c r="A114" s="17">
        <v>29</v>
      </c>
      <c r="B114" s="17">
        <v>-623</v>
      </c>
      <c r="C114" s="17">
        <v>12373</v>
      </c>
      <c r="D114" s="17">
        <v>14964</v>
      </c>
      <c r="E114" s="17">
        <v>14045</v>
      </c>
      <c r="F114" s="17">
        <v>11455</v>
      </c>
      <c r="G114" s="24"/>
      <c r="H114" s="7"/>
      <c r="I114" s="25">
        <f t="shared" si="17"/>
        <v>-1672</v>
      </c>
      <c r="J114" s="24">
        <f t="shared" si="17"/>
        <v>3509</v>
      </c>
      <c r="K114" s="7"/>
      <c r="L114" s="25">
        <f t="shared" si="27"/>
        <v>-1666.707774767212</v>
      </c>
      <c r="M114" s="17">
        <f t="shared" si="18"/>
        <v>28.00764791455844</v>
      </c>
      <c r="N114" s="17">
        <f t="shared" si="28"/>
        <v>3505.7620172552001</v>
      </c>
      <c r="O114" s="24">
        <f t="shared" si="19"/>
        <v>10.484532255621668</v>
      </c>
      <c r="P114" s="7"/>
      <c r="Q114" s="25">
        <f t="shared" si="20"/>
        <v>-1632.1941862012422</v>
      </c>
      <c r="R114" s="24">
        <f t="shared" si="21"/>
        <v>3485.3444098989385</v>
      </c>
      <c r="S114" s="7"/>
      <c r="T114" s="25">
        <f t="shared" si="22"/>
        <v>0.42301538728382759</v>
      </c>
      <c r="U114" s="24">
        <f t="shared" si="23"/>
        <v>0.90932261834826222</v>
      </c>
      <c r="V114" s="7"/>
      <c r="W114" s="25">
        <f t="shared" si="24"/>
        <v>0.41567427967109788</v>
      </c>
      <c r="X114" s="24">
        <f t="shared" si="29"/>
        <v>197.12364941013357</v>
      </c>
      <c r="Y114" s="7"/>
      <c r="Z114" s="25">
        <f t="shared" si="30"/>
        <v>-623</v>
      </c>
      <c r="AA114" s="17">
        <f t="shared" si="31"/>
        <v>197.03700000000015</v>
      </c>
      <c r="AB114" s="24">
        <f t="shared" si="25"/>
        <v>3.4389443982520693</v>
      </c>
      <c r="AC114" s="17">
        <f t="shared" si="26"/>
        <v>8.6649410133418314E-2</v>
      </c>
    </row>
    <row r="115" spans="1:29" s="17" customFormat="1" x14ac:dyDescent="0.25">
      <c r="A115" s="17">
        <v>30</v>
      </c>
      <c r="B115" s="17">
        <v>-637</v>
      </c>
      <c r="C115" s="17">
        <v>12549</v>
      </c>
      <c r="D115" s="17">
        <v>15030</v>
      </c>
      <c r="E115" s="17">
        <v>13862</v>
      </c>
      <c r="F115" s="17">
        <v>11380</v>
      </c>
      <c r="G115" s="24"/>
      <c r="H115" s="7"/>
      <c r="I115" s="25">
        <f t="shared" si="17"/>
        <v>-1313</v>
      </c>
      <c r="J115" s="24">
        <f t="shared" si="17"/>
        <v>3650</v>
      </c>
      <c r="K115" s="7"/>
      <c r="L115" s="25">
        <f t="shared" si="27"/>
        <v>-1309.6575695977879</v>
      </c>
      <c r="M115" s="17">
        <f t="shared" si="18"/>
        <v>11.171840993631944</v>
      </c>
      <c r="N115" s="17">
        <f t="shared" si="28"/>
        <v>3646.9866440908313</v>
      </c>
      <c r="O115" s="24">
        <f t="shared" si="19"/>
        <v>9.080313835321892</v>
      </c>
      <c r="P115" s="7"/>
      <c r="Q115" s="25">
        <f t="shared" si="20"/>
        <v>-1273.1941862012422</v>
      </c>
      <c r="R115" s="24">
        <f t="shared" si="21"/>
        <v>3626.3444098989385</v>
      </c>
      <c r="S115" s="7"/>
      <c r="T115" s="25">
        <f t="shared" si="22"/>
        <v>0.32997344085443986</v>
      </c>
      <c r="U115" s="24">
        <f t="shared" si="23"/>
        <v>0.94610936711918869</v>
      </c>
      <c r="V115" s="7"/>
      <c r="W115" s="25">
        <f t="shared" si="24"/>
        <v>0.32233174469207737</v>
      </c>
      <c r="X115" s="24">
        <f t="shared" si="29"/>
        <v>191.37087304639465</v>
      </c>
      <c r="Y115" s="7"/>
      <c r="Z115" s="25">
        <f t="shared" si="30"/>
        <v>-637</v>
      </c>
      <c r="AA115" s="17">
        <f t="shared" si="31"/>
        <v>191.30400000000014</v>
      </c>
      <c r="AB115" s="24">
        <f t="shared" si="25"/>
        <v>3.3388846722352348</v>
      </c>
      <c r="AC115" s="17">
        <f t="shared" si="26"/>
        <v>6.6873046394505309E-2</v>
      </c>
    </row>
    <row r="116" spans="1:29" s="17" customFormat="1" x14ac:dyDescent="0.25">
      <c r="A116" s="17">
        <v>31</v>
      </c>
      <c r="B116" s="17">
        <v>-632</v>
      </c>
      <c r="C116" s="17">
        <v>12733</v>
      </c>
      <c r="D116" s="17">
        <v>15083</v>
      </c>
      <c r="E116" s="17">
        <v>13676</v>
      </c>
      <c r="F116" s="17">
        <v>11327</v>
      </c>
      <c r="G116" s="24"/>
      <c r="H116" s="7"/>
      <c r="I116" s="25">
        <f t="shared" ref="I116:J149" si="32">C116-E116</f>
        <v>-943</v>
      </c>
      <c r="J116" s="24">
        <f t="shared" si="32"/>
        <v>3756</v>
      </c>
      <c r="K116" s="7"/>
      <c r="L116" s="25">
        <f t="shared" si="27"/>
        <v>-942.84008671928223</v>
      </c>
      <c r="M116" s="17">
        <f t="shared" si="18"/>
        <v>2.5572257349921555E-2</v>
      </c>
      <c r="N116" s="17">
        <f t="shared" si="28"/>
        <v>3751.2499373405626</v>
      </c>
      <c r="O116" s="24">
        <f t="shared" si="19"/>
        <v>22.563095268581407</v>
      </c>
      <c r="P116" s="7"/>
      <c r="Q116" s="25">
        <f t="shared" si="20"/>
        <v>-903.19418620124236</v>
      </c>
      <c r="R116" s="24">
        <f t="shared" si="21"/>
        <v>3732.3444098989385</v>
      </c>
      <c r="S116" s="7"/>
      <c r="T116" s="25">
        <f t="shared" si="22"/>
        <v>0.23408062698571158</v>
      </c>
      <c r="U116" s="24">
        <f t="shared" si="23"/>
        <v>0.97376465342924678</v>
      </c>
      <c r="V116" s="7"/>
      <c r="W116" s="25">
        <f t="shared" si="24"/>
        <v>0.22621210773628717</v>
      </c>
      <c r="X116" s="24">
        <f t="shared" si="29"/>
        <v>185.6355432098095</v>
      </c>
      <c r="Y116" s="7"/>
      <c r="Z116" s="25">
        <f t="shared" si="30"/>
        <v>-632</v>
      </c>
      <c r="AA116" s="17">
        <f t="shared" si="31"/>
        <v>185.61600000000016</v>
      </c>
      <c r="AB116" s="24">
        <f t="shared" si="25"/>
        <v>3.2396103443817972</v>
      </c>
      <c r="AC116" s="17">
        <f t="shared" si="26"/>
        <v>1.9543209809341988E-2</v>
      </c>
    </row>
    <row r="117" spans="1:29" s="17" customFormat="1" x14ac:dyDescent="0.25">
      <c r="A117" s="17">
        <v>32</v>
      </c>
      <c r="B117" s="17">
        <v>-631</v>
      </c>
      <c r="C117" s="17">
        <v>12921</v>
      </c>
      <c r="D117" s="17">
        <v>15120</v>
      </c>
      <c r="E117" s="17">
        <v>13495</v>
      </c>
      <c r="F117" s="17">
        <v>11292</v>
      </c>
      <c r="G117" s="24"/>
      <c r="H117" s="7"/>
      <c r="I117" s="25">
        <f t="shared" si="32"/>
        <v>-574</v>
      </c>
      <c r="J117" s="24">
        <f t="shared" si="32"/>
        <v>3828</v>
      </c>
      <c r="K117" s="7"/>
      <c r="L117" s="25">
        <f t="shared" si="27"/>
        <v>-567.72591266515053</v>
      </c>
      <c r="M117" s="17">
        <f t="shared" si="18"/>
        <v>39.364171885318513</v>
      </c>
      <c r="N117" s="17">
        <f t="shared" si="28"/>
        <v>3818.6930398359441</v>
      </c>
      <c r="O117" s="24">
        <f t="shared" si="19"/>
        <v>86.619507495323589</v>
      </c>
      <c r="P117" s="7"/>
      <c r="Q117" s="25">
        <f t="shared" si="20"/>
        <v>-534.19418620124236</v>
      </c>
      <c r="R117" s="24">
        <f t="shared" si="21"/>
        <v>3804.3444098989385</v>
      </c>
      <c r="S117" s="7"/>
      <c r="T117" s="25">
        <f t="shared" si="22"/>
        <v>0.13844698288419602</v>
      </c>
      <c r="U117" s="24">
        <f t="shared" si="23"/>
        <v>0.99254937620589012</v>
      </c>
      <c r="V117" s="7"/>
      <c r="W117" s="25">
        <f t="shared" si="24"/>
        <v>0.1304233974917956</v>
      </c>
      <c r="X117" s="24">
        <f t="shared" si="29"/>
        <v>180.0432308069295</v>
      </c>
      <c r="Y117" s="7"/>
      <c r="Z117" s="25">
        <f t="shared" si="30"/>
        <v>-631</v>
      </c>
      <c r="AA117" s="17">
        <f t="shared" si="31"/>
        <v>179.93700000000015</v>
      </c>
      <c r="AB117" s="24">
        <f t="shared" si="25"/>
        <v>3.1404930961610393</v>
      </c>
      <c r="AC117" s="17">
        <f t="shared" si="26"/>
        <v>0.1062308069293465</v>
      </c>
    </row>
    <row r="118" spans="1:29" s="17" customFormat="1" x14ac:dyDescent="0.25">
      <c r="A118" s="17">
        <v>33</v>
      </c>
      <c r="B118" s="17">
        <v>-622</v>
      </c>
      <c r="C118" s="17">
        <v>13097</v>
      </c>
      <c r="D118" s="17">
        <v>15128</v>
      </c>
      <c r="E118" s="17">
        <v>13297</v>
      </c>
      <c r="F118" s="17">
        <v>11277</v>
      </c>
      <c r="G118" s="24"/>
      <c r="H118" s="7"/>
      <c r="I118" s="25">
        <f t="shared" si="32"/>
        <v>-200</v>
      </c>
      <c r="J118" s="24">
        <f t="shared" si="32"/>
        <v>3851</v>
      </c>
      <c r="K118" s="7"/>
      <c r="L118" s="25">
        <f t="shared" si="27"/>
        <v>-192.8717421327874</v>
      </c>
      <c r="M118" s="17">
        <f t="shared" si="18"/>
        <v>50.812060221478276</v>
      </c>
      <c r="N118" s="17">
        <f t="shared" si="28"/>
        <v>3848.6805821119951</v>
      </c>
      <c r="O118" s="24">
        <f t="shared" si="19"/>
        <v>5.3796993391969439</v>
      </c>
      <c r="P118" s="7"/>
      <c r="Q118" s="25">
        <f t="shared" si="20"/>
        <v>-160.19418620124236</v>
      </c>
      <c r="R118" s="24">
        <f t="shared" si="21"/>
        <v>3827.3444098989385</v>
      </c>
      <c r="S118" s="7"/>
      <c r="T118" s="25">
        <f t="shared" si="22"/>
        <v>4.1517489946616595E-2</v>
      </c>
      <c r="U118" s="24">
        <f t="shared" si="23"/>
        <v>0.9985500515373178</v>
      </c>
      <c r="V118" s="7"/>
      <c r="W118" s="25">
        <f t="shared" si="24"/>
        <v>3.3442198225299515E-2</v>
      </c>
      <c r="X118" s="24">
        <f t="shared" si="29"/>
        <v>174.47547726326093</v>
      </c>
      <c r="Y118" s="7"/>
      <c r="Z118" s="25">
        <f t="shared" si="30"/>
        <v>-622</v>
      </c>
      <c r="AA118" s="17">
        <f t="shared" si="31"/>
        <v>174.33900000000014</v>
      </c>
      <c r="AB118" s="24">
        <f t="shared" si="25"/>
        <v>3.0427895646343965</v>
      </c>
      <c r="AC118" s="17">
        <f t="shared" si="26"/>
        <v>0.13647726326078669</v>
      </c>
    </row>
    <row r="119" spans="1:29" s="17" customFormat="1" x14ac:dyDescent="0.25">
      <c r="A119" s="17">
        <v>34</v>
      </c>
      <c r="B119" s="17">
        <v>-624</v>
      </c>
      <c r="C119" s="17">
        <v>13290</v>
      </c>
      <c r="D119" s="17">
        <v>15126</v>
      </c>
      <c r="E119" s="17">
        <v>13111</v>
      </c>
      <c r="F119" s="17">
        <v>11280</v>
      </c>
      <c r="G119" s="24"/>
      <c r="H119" s="7"/>
      <c r="I119" s="25">
        <f t="shared" si="32"/>
        <v>179</v>
      </c>
      <c r="J119" s="24">
        <f t="shared" si="32"/>
        <v>3846</v>
      </c>
      <c r="K119" s="7"/>
      <c r="L119" s="25">
        <f t="shared" si="27"/>
        <v>184.64943279313985</v>
      </c>
      <c r="M119" s="17">
        <f t="shared" si="18"/>
        <v>31.916090884203946</v>
      </c>
      <c r="N119" s="17">
        <f t="shared" si="28"/>
        <v>3842.0677191707691</v>
      </c>
      <c r="O119" s="24">
        <f t="shared" si="19"/>
        <v>15.462832519936669</v>
      </c>
      <c r="P119" s="7"/>
      <c r="Q119" s="25">
        <f t="shared" si="20"/>
        <v>218.80581379875764</v>
      </c>
      <c r="R119" s="24">
        <f t="shared" si="21"/>
        <v>3822.3444098989385</v>
      </c>
      <c r="S119" s="7"/>
      <c r="T119" s="25">
        <f t="shared" si="22"/>
        <v>-5.6707851827026735E-2</v>
      </c>
      <c r="U119" s="24">
        <f t="shared" si="23"/>
        <v>0.9972455569000509</v>
      </c>
      <c r="V119" s="7"/>
      <c r="W119" s="25">
        <f t="shared" si="24"/>
        <v>-6.4775805292535654E-2</v>
      </c>
      <c r="X119" s="24">
        <f t="shared" si="29"/>
        <v>168.84090462194149</v>
      </c>
      <c r="Y119" s="7"/>
      <c r="Z119" s="25">
        <f t="shared" si="30"/>
        <v>-624</v>
      </c>
      <c r="AA119" s="17">
        <f t="shared" si="31"/>
        <v>168.72300000000013</v>
      </c>
      <c r="AB119" s="24">
        <f t="shared" si="25"/>
        <v>2.9447718738423947</v>
      </c>
      <c r="AC119" s="17">
        <f t="shared" si="26"/>
        <v>0.11790462194136353</v>
      </c>
    </row>
    <row r="120" spans="1:29" s="17" customFormat="1" x14ac:dyDescent="0.25">
      <c r="A120" s="17">
        <v>35</v>
      </c>
      <c r="B120" s="17">
        <v>-607</v>
      </c>
      <c r="C120" s="17">
        <v>13478</v>
      </c>
      <c r="D120" s="17">
        <v>15113</v>
      </c>
      <c r="E120" s="17">
        <v>12933</v>
      </c>
      <c r="F120" s="17">
        <v>11304</v>
      </c>
      <c r="G120" s="24"/>
      <c r="H120" s="7"/>
      <c r="I120" s="25">
        <f t="shared" si="32"/>
        <v>545</v>
      </c>
      <c r="J120" s="24">
        <f t="shared" si="32"/>
        <v>3809</v>
      </c>
      <c r="K120" s="7"/>
      <c r="L120" s="25">
        <f t="shared" si="27"/>
        <v>549.84566606589624</v>
      </c>
      <c r="M120" s="17">
        <f t="shared" si="18"/>
        <v>23.480479622178336</v>
      </c>
      <c r="N120" s="17">
        <f t="shared" si="28"/>
        <v>3800.4260212762056</v>
      </c>
      <c r="O120" s="24">
        <f t="shared" si="19"/>
        <v>73.513111156079489</v>
      </c>
      <c r="P120" s="7"/>
      <c r="Q120" s="25">
        <f t="shared" si="20"/>
        <v>584.80581379875764</v>
      </c>
      <c r="R120" s="24">
        <f t="shared" si="21"/>
        <v>3785.3444098989385</v>
      </c>
      <c r="S120" s="7"/>
      <c r="T120" s="25">
        <f t="shared" si="22"/>
        <v>-0.15156398662690393</v>
      </c>
      <c r="U120" s="24">
        <f t="shared" si="23"/>
        <v>0.98759229658427583</v>
      </c>
      <c r="V120" s="7"/>
      <c r="W120" s="25">
        <f t="shared" si="24"/>
        <v>-0.15955696366001959</v>
      </c>
      <c r="X120" s="24">
        <f t="shared" si="29"/>
        <v>163.37982133560001</v>
      </c>
      <c r="Y120" s="7"/>
      <c r="Z120" s="25">
        <f t="shared" si="30"/>
        <v>-607</v>
      </c>
      <c r="AA120" s="17">
        <f t="shared" si="31"/>
        <v>163.26000000000013</v>
      </c>
      <c r="AB120" s="24">
        <f t="shared" si="25"/>
        <v>2.849424536805945</v>
      </c>
      <c r="AC120" s="17">
        <f t="shared" si="26"/>
        <v>0.11982133559988029</v>
      </c>
    </row>
    <row r="121" spans="1:29" s="17" customFormat="1" x14ac:dyDescent="0.25">
      <c r="A121" s="17">
        <v>36</v>
      </c>
      <c r="B121" s="17">
        <v>-610</v>
      </c>
      <c r="C121" s="17">
        <v>13659</v>
      </c>
      <c r="D121" s="17">
        <v>15078</v>
      </c>
      <c r="E121" s="17">
        <v>12749</v>
      </c>
      <c r="F121" s="17">
        <v>11344</v>
      </c>
      <c r="G121" s="24"/>
      <c r="H121" s="7"/>
      <c r="I121" s="25">
        <f t="shared" si="32"/>
        <v>910</v>
      </c>
      <c r="J121" s="24">
        <f t="shared" si="32"/>
        <v>3734</v>
      </c>
      <c r="K121" s="7"/>
      <c r="L121" s="25">
        <f t="shared" si="27"/>
        <v>911.43870905676488</v>
      </c>
      <c r="M121" s="17">
        <f t="shared" si="18"/>
        <v>2.069883750017286</v>
      </c>
      <c r="N121" s="17">
        <f t="shared" si="28"/>
        <v>3723.9817470908238</v>
      </c>
      <c r="O121" s="24">
        <f t="shared" si="19"/>
        <v>100.36539135221793</v>
      </c>
      <c r="P121" s="7"/>
      <c r="Q121" s="25">
        <f t="shared" si="20"/>
        <v>949.80581379875764</v>
      </c>
      <c r="R121" s="24">
        <f t="shared" si="21"/>
        <v>3710.3444098989385</v>
      </c>
      <c r="S121" s="7"/>
      <c r="T121" s="25">
        <f t="shared" si="22"/>
        <v>-0.24616095165956836</v>
      </c>
      <c r="U121" s="24">
        <f t="shared" si="23"/>
        <v>0.96802487702527251</v>
      </c>
      <c r="V121" s="7"/>
      <c r="W121" s="25">
        <f t="shared" si="24"/>
        <v>-0.25399875432014113</v>
      </c>
      <c r="X121" s="24">
        <f t="shared" si="29"/>
        <v>157.85497923072614</v>
      </c>
      <c r="Y121" s="7"/>
      <c r="Z121" s="25">
        <f t="shared" si="30"/>
        <v>-610</v>
      </c>
      <c r="AA121" s="17">
        <f t="shared" si="31"/>
        <v>157.77000000000012</v>
      </c>
      <c r="AB121" s="24">
        <f t="shared" si="25"/>
        <v>2.7536059608714556</v>
      </c>
      <c r="AC121" s="17">
        <f t="shared" si="26"/>
        <v>8.4979230726020205E-2</v>
      </c>
    </row>
    <row r="122" spans="1:29" s="17" customFormat="1" x14ac:dyDescent="0.25">
      <c r="A122" s="17">
        <v>37</v>
      </c>
      <c r="B122" s="17">
        <v>-635</v>
      </c>
      <c r="C122" s="17">
        <v>13840</v>
      </c>
      <c r="D122" s="17">
        <v>15011</v>
      </c>
      <c r="E122" s="17">
        <v>12564</v>
      </c>
      <c r="F122" s="17">
        <v>11396</v>
      </c>
      <c r="G122" s="24"/>
      <c r="H122" s="7"/>
      <c r="I122" s="25">
        <f t="shared" si="32"/>
        <v>1276</v>
      </c>
      <c r="J122" s="24">
        <f t="shared" si="32"/>
        <v>3615</v>
      </c>
      <c r="K122" s="7"/>
      <c r="L122" s="25">
        <f t="shared" si="27"/>
        <v>1278.5237621725462</v>
      </c>
      <c r="M122" s="17">
        <f t="shared" si="18"/>
        <v>6.3693755035750392</v>
      </c>
      <c r="N122" s="17">
        <f t="shared" si="28"/>
        <v>3608.3198888325683</v>
      </c>
      <c r="O122" s="24">
        <f t="shared" si="19"/>
        <v>44.623885209246147</v>
      </c>
      <c r="P122" s="7"/>
      <c r="Q122" s="25">
        <f t="shared" si="20"/>
        <v>1315.8058137987578</v>
      </c>
      <c r="R122" s="24">
        <f t="shared" si="21"/>
        <v>3591.3444098989385</v>
      </c>
      <c r="S122" s="7"/>
      <c r="T122" s="25">
        <f t="shared" si="22"/>
        <v>-0.34101708645944562</v>
      </c>
      <c r="U122" s="24">
        <f t="shared" si="23"/>
        <v>0.93697790465832043</v>
      </c>
      <c r="V122" s="7"/>
      <c r="W122" s="25">
        <f t="shared" si="24"/>
        <v>-0.34860687226831877</v>
      </c>
      <c r="X122" s="24">
        <f t="shared" si="29"/>
        <v>152.14936967267022</v>
      </c>
      <c r="Y122" s="7"/>
      <c r="Z122" s="25">
        <f t="shared" si="30"/>
        <v>-635</v>
      </c>
      <c r="AA122" s="17">
        <f t="shared" si="31"/>
        <v>152.05500000000012</v>
      </c>
      <c r="AB122" s="24">
        <f t="shared" si="25"/>
        <v>2.6538603941199801</v>
      </c>
      <c r="AC122" s="17">
        <f t="shared" si="26"/>
        <v>9.4369672670097771E-2</v>
      </c>
    </row>
    <row r="123" spans="1:29" s="17" customFormat="1" x14ac:dyDescent="0.25">
      <c r="A123" s="17">
        <v>38</v>
      </c>
      <c r="B123" s="17">
        <v>-628</v>
      </c>
      <c r="C123" s="17">
        <v>14014</v>
      </c>
      <c r="D123" s="17">
        <v>14936</v>
      </c>
      <c r="E123" s="17">
        <v>12388</v>
      </c>
      <c r="F123" s="17">
        <v>11474</v>
      </c>
      <c r="G123" s="24"/>
      <c r="H123" s="7"/>
      <c r="I123" s="25">
        <f t="shared" si="32"/>
        <v>1626</v>
      </c>
      <c r="J123" s="24">
        <f t="shared" si="32"/>
        <v>3462</v>
      </c>
      <c r="K123" s="7"/>
      <c r="L123" s="25">
        <f t="shared" si="27"/>
        <v>1628.6736098465867</v>
      </c>
      <c r="M123" s="17">
        <f t="shared" si="18"/>
        <v>7.1481896117654342</v>
      </c>
      <c r="N123" s="17">
        <f t="shared" si="28"/>
        <v>3458.8457999128327</v>
      </c>
      <c r="O123" s="24">
        <f t="shared" si="19"/>
        <v>9.9489781898860929</v>
      </c>
      <c r="P123" s="7"/>
      <c r="Q123" s="25">
        <f t="shared" si="20"/>
        <v>1665.8058137987578</v>
      </c>
      <c r="R123" s="24">
        <f t="shared" si="21"/>
        <v>3438.3444098989385</v>
      </c>
      <c r="S123" s="7"/>
      <c r="T123" s="25">
        <f t="shared" si="22"/>
        <v>-0.43172650498391835</v>
      </c>
      <c r="U123" s="24">
        <f t="shared" si="23"/>
        <v>0.89706036875795347</v>
      </c>
      <c r="V123" s="7"/>
      <c r="W123" s="25">
        <f t="shared" si="24"/>
        <v>-0.4389963898338422</v>
      </c>
      <c r="X123" s="24">
        <f t="shared" si="29"/>
        <v>146.48147510169849</v>
      </c>
      <c r="Y123" s="7"/>
      <c r="Z123" s="25">
        <f t="shared" si="30"/>
        <v>-628</v>
      </c>
      <c r="AA123" s="17">
        <f t="shared" si="31"/>
        <v>146.40300000000013</v>
      </c>
      <c r="AB123" s="24">
        <f t="shared" si="25"/>
        <v>2.5552143847972606</v>
      </c>
      <c r="AC123" s="17">
        <f t="shared" si="26"/>
        <v>7.847510169835914E-2</v>
      </c>
    </row>
    <row r="124" spans="1:29" s="17" customFormat="1" x14ac:dyDescent="0.25">
      <c r="A124" s="17">
        <v>39</v>
      </c>
      <c r="B124" s="17">
        <v>-634</v>
      </c>
      <c r="C124" s="17">
        <v>14190</v>
      </c>
      <c r="D124" s="17">
        <v>14850</v>
      </c>
      <c r="E124" s="17">
        <v>12227</v>
      </c>
      <c r="F124" s="17">
        <v>11575</v>
      </c>
      <c r="G124" s="24"/>
      <c r="H124" s="7"/>
      <c r="I124" s="25">
        <f t="shared" si="32"/>
        <v>1963</v>
      </c>
      <c r="J124" s="24">
        <f t="shared" si="32"/>
        <v>3275</v>
      </c>
      <c r="K124" s="7"/>
      <c r="L124" s="25">
        <f t="shared" si="27"/>
        <v>1965.6875438392533</v>
      </c>
      <c r="M124" s="17">
        <f t="shared" si="18"/>
        <v>7.2228918879083368</v>
      </c>
      <c r="N124" s="17">
        <f t="shared" si="28"/>
        <v>3274.0350391246816</v>
      </c>
      <c r="O124" s="24">
        <f t="shared" si="19"/>
        <v>0.93114949089527421</v>
      </c>
      <c r="P124" s="7"/>
      <c r="Q124" s="25">
        <f t="shared" si="20"/>
        <v>2002.8058137987578</v>
      </c>
      <c r="R124" s="24">
        <f t="shared" si="21"/>
        <v>3251.3444098989385</v>
      </c>
      <c r="S124" s="7"/>
      <c r="T124" s="25">
        <f t="shared" si="22"/>
        <v>-0.51906671653462488</v>
      </c>
      <c r="U124" s="24">
        <f t="shared" si="23"/>
        <v>0.84827226932417166</v>
      </c>
      <c r="V124" s="7"/>
      <c r="W124" s="25">
        <f t="shared" si="24"/>
        <v>-0.52594484175098255</v>
      </c>
      <c r="X124" s="24">
        <f t="shared" si="29"/>
        <v>140.75761996876776</v>
      </c>
      <c r="Y124" s="7"/>
      <c r="Z124" s="25">
        <f t="shared" si="30"/>
        <v>-634</v>
      </c>
      <c r="AA124" s="17">
        <f t="shared" si="31"/>
        <v>140.69700000000014</v>
      </c>
      <c r="AB124" s="24">
        <f t="shared" si="25"/>
        <v>2.4556258976784644</v>
      </c>
      <c r="AC124" s="17">
        <f t="shared" si="26"/>
        <v>6.0619968767610999E-2</v>
      </c>
    </row>
    <row r="125" spans="1:29" s="17" customFormat="1" x14ac:dyDescent="0.25">
      <c r="A125" s="17">
        <v>40</v>
      </c>
      <c r="B125" s="17">
        <v>-629</v>
      </c>
      <c r="C125" s="17">
        <v>14345</v>
      </c>
      <c r="D125" s="17">
        <v>14739</v>
      </c>
      <c r="E125" s="17">
        <v>12065</v>
      </c>
      <c r="F125" s="17">
        <v>11678</v>
      </c>
      <c r="G125" s="24"/>
      <c r="H125" s="7"/>
      <c r="I125" s="25">
        <f t="shared" si="32"/>
        <v>2280</v>
      </c>
      <c r="J125" s="24">
        <f t="shared" si="32"/>
        <v>3061</v>
      </c>
      <c r="K125" s="7"/>
      <c r="L125" s="25">
        <f t="shared" si="27"/>
        <v>2280.3958107453418</v>
      </c>
      <c r="M125" s="17">
        <f t="shared" si="18"/>
        <v>0.15666614612803534</v>
      </c>
      <c r="N125" s="17">
        <f t="shared" si="28"/>
        <v>3058.8153693980503</v>
      </c>
      <c r="O125" s="24">
        <f t="shared" si="19"/>
        <v>4.7726108669751985</v>
      </c>
      <c r="P125" s="7"/>
      <c r="Q125" s="25">
        <f t="shared" si="20"/>
        <v>2319.8058137987578</v>
      </c>
      <c r="R125" s="24">
        <f t="shared" si="21"/>
        <v>3037.3444098989385</v>
      </c>
      <c r="S125" s="7"/>
      <c r="T125" s="25">
        <f t="shared" si="22"/>
        <v>-0.60122353274107598</v>
      </c>
      <c r="U125" s="24">
        <f t="shared" si="23"/>
        <v>0.79243989884914856</v>
      </c>
      <c r="V125" s="7"/>
      <c r="W125" s="25">
        <f t="shared" si="24"/>
        <v>-0.60765275204955216</v>
      </c>
      <c r="X125" s="24">
        <f t="shared" si="29"/>
        <v>135.07587654290472</v>
      </c>
      <c r="Y125" s="7"/>
      <c r="Z125" s="25">
        <f t="shared" si="30"/>
        <v>-629</v>
      </c>
      <c r="AA125" s="17">
        <f t="shared" si="31"/>
        <v>135.03600000000014</v>
      </c>
      <c r="AB125" s="24">
        <f t="shared" si="25"/>
        <v>2.3568228087230652</v>
      </c>
      <c r="AC125" s="17">
        <f t="shared" si="26"/>
        <v>3.9876542904579537E-2</v>
      </c>
    </row>
    <row r="126" spans="1:29" s="17" customFormat="1" x14ac:dyDescent="0.25">
      <c r="A126" s="17">
        <v>41</v>
      </c>
      <c r="B126" s="17">
        <v>-629</v>
      </c>
      <c r="C126" s="17">
        <v>14493</v>
      </c>
      <c r="D126" s="17">
        <v>14618</v>
      </c>
      <c r="E126" s="17">
        <v>11918</v>
      </c>
      <c r="F126" s="17">
        <v>11803</v>
      </c>
      <c r="G126" s="24"/>
      <c r="H126" s="7"/>
      <c r="I126" s="25">
        <f t="shared" si="32"/>
        <v>2575</v>
      </c>
      <c r="J126" s="24">
        <f t="shared" si="32"/>
        <v>2815</v>
      </c>
      <c r="K126" s="7"/>
      <c r="L126" s="25">
        <f t="shared" si="27"/>
        <v>2572.4535756416985</v>
      </c>
      <c r="M126" s="17">
        <f t="shared" si="18"/>
        <v>6.4842770125510274</v>
      </c>
      <c r="N126" s="17">
        <f t="shared" si="28"/>
        <v>2813.9619184441026</v>
      </c>
      <c r="O126" s="24">
        <f t="shared" si="19"/>
        <v>1.07761331669438</v>
      </c>
      <c r="P126" s="7"/>
      <c r="Q126" s="25">
        <f t="shared" si="20"/>
        <v>2614.8058137987578</v>
      </c>
      <c r="R126" s="24">
        <f t="shared" si="21"/>
        <v>2791.3444098989385</v>
      </c>
      <c r="S126" s="7"/>
      <c r="T126" s="25">
        <f t="shared" si="22"/>
        <v>-0.67767861406884589</v>
      </c>
      <c r="U126" s="24">
        <f t="shared" si="23"/>
        <v>0.7282587626956174</v>
      </c>
      <c r="V126" s="7"/>
      <c r="W126" s="25">
        <f t="shared" si="24"/>
        <v>-0.68359121299495729</v>
      </c>
      <c r="X126" s="24">
        <f t="shared" si="29"/>
        <v>129.3694118294485</v>
      </c>
      <c r="Y126" s="7"/>
      <c r="Z126" s="25">
        <f t="shared" si="30"/>
        <v>-629</v>
      </c>
      <c r="AA126" s="17">
        <f t="shared" si="31"/>
        <v>129.37500000000014</v>
      </c>
      <c r="AB126" s="24">
        <f t="shared" si="25"/>
        <v>2.2580197197676664</v>
      </c>
      <c r="AC126" s="17">
        <f t="shared" si="26"/>
        <v>-5.5881705516469538E-3</v>
      </c>
    </row>
    <row r="127" spans="1:29" s="17" customFormat="1" x14ac:dyDescent="0.25">
      <c r="A127" s="17">
        <v>42</v>
      </c>
      <c r="B127" s="17">
        <v>-608</v>
      </c>
      <c r="C127" s="17">
        <v>14619</v>
      </c>
      <c r="D127" s="17">
        <v>14480</v>
      </c>
      <c r="E127" s="17">
        <v>11786</v>
      </c>
      <c r="F127" s="17">
        <v>11931</v>
      </c>
      <c r="G127" s="24"/>
      <c r="H127" s="7"/>
      <c r="I127" s="25">
        <f t="shared" si="32"/>
        <v>2833</v>
      </c>
      <c r="J127" s="24">
        <f t="shared" si="32"/>
        <v>2549</v>
      </c>
      <c r="K127" s="7"/>
      <c r="L127" s="25">
        <f t="shared" si="27"/>
        <v>2830.5504008559865</v>
      </c>
      <c r="M127" s="17">
        <f t="shared" si="18"/>
        <v>6.0005359663517623</v>
      </c>
      <c r="N127" s="17">
        <f t="shared" si="28"/>
        <v>2551.3620273980569</v>
      </c>
      <c r="O127" s="24">
        <f t="shared" si="19"/>
        <v>5.5791734291712256</v>
      </c>
      <c r="P127" s="7"/>
      <c r="Q127" s="25">
        <f t="shared" si="20"/>
        <v>2872.8058137987578</v>
      </c>
      <c r="R127" s="24">
        <f t="shared" si="21"/>
        <v>2525.3444098989385</v>
      </c>
      <c r="S127" s="7"/>
      <c r="T127" s="25">
        <f t="shared" si="22"/>
        <v>-0.74454441400974292</v>
      </c>
      <c r="U127" s="24">
        <f t="shared" si="23"/>
        <v>0.65885964799301866</v>
      </c>
      <c r="V127" s="7"/>
      <c r="W127" s="25">
        <f t="shared" si="24"/>
        <v>-0.74989787390403362</v>
      </c>
      <c r="X127" s="24">
        <f t="shared" si="29"/>
        <v>123.85982770778179</v>
      </c>
      <c r="Y127" s="7"/>
      <c r="Z127" s="25">
        <f t="shared" si="30"/>
        <v>-608</v>
      </c>
      <c r="AA127" s="17">
        <f t="shared" si="31"/>
        <v>123.90300000000015</v>
      </c>
      <c r="AB127" s="24">
        <f t="shared" si="25"/>
        <v>2.1625153030985365</v>
      </c>
      <c r="AC127" s="17">
        <f t="shared" si="26"/>
        <v>-4.3172292218358166E-2</v>
      </c>
    </row>
    <row r="128" spans="1:29" s="17" customFormat="1" x14ac:dyDescent="0.25">
      <c r="A128" s="17">
        <v>43</v>
      </c>
      <c r="B128" s="17">
        <v>-613</v>
      </c>
      <c r="C128" s="17">
        <v>14744</v>
      </c>
      <c r="D128" s="17">
        <v>14339</v>
      </c>
      <c r="E128" s="17">
        <v>11673</v>
      </c>
      <c r="F128" s="17">
        <v>12078</v>
      </c>
      <c r="G128" s="24"/>
      <c r="H128" s="7"/>
      <c r="I128" s="25">
        <f t="shared" si="32"/>
        <v>3071</v>
      </c>
      <c r="J128" s="24">
        <f t="shared" si="32"/>
        <v>2261</v>
      </c>
      <c r="K128" s="7"/>
      <c r="L128" s="25">
        <f t="shared" si="27"/>
        <v>3064.2575553670736</v>
      </c>
      <c r="M128" s="17">
        <f t="shared" si="18"/>
        <v>45.460559628078499</v>
      </c>
      <c r="N128" s="17">
        <f t="shared" si="28"/>
        <v>2263.2648378767894</v>
      </c>
      <c r="O128" s="24">
        <f t="shared" si="19"/>
        <v>5.1294906081401113</v>
      </c>
      <c r="P128" s="7"/>
      <c r="Q128" s="25">
        <f t="shared" si="20"/>
        <v>3110.8058137987578</v>
      </c>
      <c r="R128" s="24">
        <f t="shared" si="21"/>
        <v>2237.3444098989385</v>
      </c>
      <c r="S128" s="7"/>
      <c r="T128" s="25">
        <f t="shared" si="22"/>
        <v>-0.80622681860638434</v>
      </c>
      <c r="U128" s="24">
        <f t="shared" si="23"/>
        <v>0.58372075688644565</v>
      </c>
      <c r="V128" s="7"/>
      <c r="W128" s="25">
        <f t="shared" si="24"/>
        <v>-0.81097454443961881</v>
      </c>
      <c r="X128" s="24">
        <f t="shared" si="29"/>
        <v>118.30278357202604</v>
      </c>
      <c r="Y128" s="7"/>
      <c r="Z128" s="25">
        <f t="shared" si="30"/>
        <v>-613</v>
      </c>
      <c r="AA128" s="17">
        <f t="shared" si="31"/>
        <v>118.38600000000015</v>
      </c>
      <c r="AB128" s="24">
        <f t="shared" si="25"/>
        <v>2.0662254882660096</v>
      </c>
      <c r="AC128" s="17">
        <f t="shared" si="26"/>
        <v>-8.3216427974107887E-2</v>
      </c>
    </row>
    <row r="129" spans="1:29" s="17" customFormat="1" x14ac:dyDescent="0.25">
      <c r="A129" s="17">
        <v>44</v>
      </c>
      <c r="B129" s="17">
        <v>-622</v>
      </c>
      <c r="C129" s="17">
        <v>14848</v>
      </c>
      <c r="D129" s="17">
        <v>14187</v>
      </c>
      <c r="E129" s="17">
        <v>11570</v>
      </c>
      <c r="F129" s="17">
        <v>12240</v>
      </c>
      <c r="G129" s="24"/>
      <c r="H129" s="7"/>
      <c r="I129" s="25">
        <f t="shared" si="32"/>
        <v>3278</v>
      </c>
      <c r="J129" s="24">
        <f t="shared" si="32"/>
        <v>1947</v>
      </c>
      <c r="K129" s="7"/>
      <c r="L129" s="25">
        <f t="shared" si="27"/>
        <v>3271.9680759011044</v>
      </c>
      <c r="M129" s="17">
        <f t="shared" si="18"/>
        <v>36.384108334837684</v>
      </c>
      <c r="N129" s="17">
        <f t="shared" si="28"/>
        <v>1949.7241142028852</v>
      </c>
      <c r="O129" s="24">
        <f t="shared" si="19"/>
        <v>7.4207981903607347</v>
      </c>
      <c r="P129" s="7"/>
      <c r="Q129" s="25">
        <f t="shared" si="20"/>
        <v>3317.8058137987578</v>
      </c>
      <c r="R129" s="24">
        <f t="shared" si="21"/>
        <v>1923.3444098989385</v>
      </c>
      <c r="S129" s="7"/>
      <c r="T129" s="25">
        <f t="shared" si="22"/>
        <v>-0.85987496041942968</v>
      </c>
      <c r="U129" s="24">
        <f t="shared" si="23"/>
        <v>0.50179849366608464</v>
      </c>
      <c r="V129" s="7"/>
      <c r="W129" s="25">
        <f t="shared" si="24"/>
        <v>-0.8639618229133218</v>
      </c>
      <c r="X129" s="24">
        <f t="shared" si="29"/>
        <v>112.70580439497485</v>
      </c>
      <c r="Y129" s="7"/>
      <c r="Z129" s="25">
        <f t="shared" si="30"/>
        <v>-622</v>
      </c>
      <c r="AA129" s="17">
        <f t="shared" si="31"/>
        <v>112.78800000000015</v>
      </c>
      <c r="AB129" s="24">
        <f t="shared" si="25"/>
        <v>1.9685219567393673</v>
      </c>
      <c r="AC129" s="17">
        <f t="shared" si="26"/>
        <v>-8.2195605025304985E-2</v>
      </c>
    </row>
    <row r="130" spans="1:29" s="17" customFormat="1" x14ac:dyDescent="0.25">
      <c r="A130" s="17">
        <v>45</v>
      </c>
      <c r="B130" s="17">
        <v>-619</v>
      </c>
      <c r="C130" s="17">
        <v>14936</v>
      </c>
      <c r="D130" s="17">
        <v>14020</v>
      </c>
      <c r="E130" s="17">
        <v>11486</v>
      </c>
      <c r="F130" s="17">
        <v>12406</v>
      </c>
      <c r="G130" s="24"/>
      <c r="H130" s="7"/>
      <c r="I130" s="25">
        <f t="shared" si="32"/>
        <v>3450</v>
      </c>
      <c r="J130" s="24">
        <f t="shared" si="32"/>
        <v>1614</v>
      </c>
      <c r="K130" s="7"/>
      <c r="L130" s="25">
        <f t="shared" si="27"/>
        <v>3447.2935247810915</v>
      </c>
      <c r="M130" s="17">
        <f t="shared" si="18"/>
        <v>7.3250081105658582</v>
      </c>
      <c r="N130" s="17">
        <f t="shared" si="28"/>
        <v>1619.4352885022477</v>
      </c>
      <c r="O130" s="24">
        <f t="shared" si="19"/>
        <v>29.542361102665595</v>
      </c>
      <c r="P130" s="7"/>
      <c r="Q130" s="25">
        <f t="shared" si="20"/>
        <v>3489.8058137987578</v>
      </c>
      <c r="R130" s="24">
        <f t="shared" si="21"/>
        <v>1590.3444098989385</v>
      </c>
      <c r="S130" s="7"/>
      <c r="T130" s="25">
        <f t="shared" si="22"/>
        <v>-0.90445216038002763</v>
      </c>
      <c r="U130" s="24">
        <f t="shared" si="23"/>
        <v>0.41491915082410957</v>
      </c>
      <c r="V130" s="7"/>
      <c r="W130" s="25">
        <f t="shared" si="24"/>
        <v>-0.907837768089226</v>
      </c>
      <c r="X130" s="24">
        <f t="shared" si="29"/>
        <v>107.11966267626508</v>
      </c>
      <c r="Y130" s="7"/>
      <c r="Z130" s="25">
        <f t="shared" si="30"/>
        <v>-619</v>
      </c>
      <c r="AA130" s="17">
        <f t="shared" si="31"/>
        <v>107.21700000000016</v>
      </c>
      <c r="AB130" s="24">
        <f t="shared" si="25"/>
        <v>1.8712896641107628</v>
      </c>
      <c r="AC130" s="17">
        <f t="shared" si="26"/>
        <v>-9.7337323735075643E-2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13839</v>
      </c>
      <c r="E131" s="17">
        <v>11408</v>
      </c>
      <c r="F131" s="17">
        <v>12580</v>
      </c>
      <c r="G131" s="24"/>
      <c r="H131" s="7"/>
      <c r="I131" s="25">
        <f t="shared" si="32"/>
        <v>3601</v>
      </c>
      <c r="J131" s="24">
        <f t="shared" si="32"/>
        <v>1259</v>
      </c>
      <c r="K131" s="7"/>
      <c r="L131" s="25">
        <f t="shared" si="27"/>
        <v>3592.8809444845028</v>
      </c>
      <c r="M131" s="17">
        <f t="shared" si="18"/>
        <v>65.919062463724956</v>
      </c>
      <c r="N131" s="17">
        <f t="shared" si="28"/>
        <v>1264.9601349284867</v>
      </c>
      <c r="O131" s="24">
        <f t="shared" si="19"/>
        <v>35.523208365767111</v>
      </c>
      <c r="P131" s="7"/>
      <c r="Q131" s="25">
        <f t="shared" si="20"/>
        <v>3640.8058137987578</v>
      </c>
      <c r="R131" s="24">
        <f t="shared" si="21"/>
        <v>1235.3444098989385</v>
      </c>
      <c r="S131" s="7"/>
      <c r="T131" s="25">
        <f t="shared" si="22"/>
        <v>-0.94358679522915734</v>
      </c>
      <c r="U131" s="24">
        <f t="shared" si="23"/>
        <v>0.32230003157816012</v>
      </c>
      <c r="V131" s="7"/>
      <c r="W131" s="25">
        <f t="shared" si="24"/>
        <v>-0.9462245446468821</v>
      </c>
      <c r="X131" s="24">
        <f t="shared" si="29"/>
        <v>101.36702342253466</v>
      </c>
      <c r="Y131" s="7"/>
      <c r="Z131" s="25">
        <f t="shared" si="30"/>
        <v>-635</v>
      </c>
      <c r="AA131" s="17">
        <f t="shared" si="31"/>
        <v>101.50200000000015</v>
      </c>
      <c r="AB131" s="24">
        <f t="shared" si="25"/>
        <v>1.7715440973592871</v>
      </c>
      <c r="AC131" s="17">
        <f t="shared" si="26"/>
        <v>-0.13497657746549407</v>
      </c>
    </row>
    <row r="132" spans="1:29" s="17" customFormat="1" x14ac:dyDescent="0.25">
      <c r="A132" s="17">
        <v>47</v>
      </c>
      <c r="B132" s="17">
        <v>-639</v>
      </c>
      <c r="C132" s="17">
        <v>15054</v>
      </c>
      <c r="D132" s="17">
        <v>13648</v>
      </c>
      <c r="E132" s="17">
        <v>11349</v>
      </c>
      <c r="F132" s="17">
        <v>12754</v>
      </c>
      <c r="G132" s="24"/>
      <c r="H132" s="7"/>
      <c r="I132" s="25">
        <f t="shared" si="32"/>
        <v>3705</v>
      </c>
      <c r="J132" s="24">
        <f t="shared" si="32"/>
        <v>894</v>
      </c>
      <c r="K132" s="7"/>
      <c r="L132" s="25">
        <f t="shared" si="27"/>
        <v>3702.8996388370169</v>
      </c>
      <c r="M132" s="17">
        <f t="shared" si="18"/>
        <v>4.4115170149675649</v>
      </c>
      <c r="N132" s="17">
        <f t="shared" si="28"/>
        <v>895.79305644538726</v>
      </c>
      <c r="O132" s="24">
        <f t="shared" si="19"/>
        <v>3.2150514163448136</v>
      </c>
      <c r="P132" s="7"/>
      <c r="Q132" s="25">
        <f t="shared" si="20"/>
        <v>3744.8058137987578</v>
      </c>
      <c r="R132" s="24">
        <f t="shared" si="21"/>
        <v>870.34440989893835</v>
      </c>
      <c r="S132" s="7"/>
      <c r="T132" s="25">
        <f t="shared" si="22"/>
        <v>-0.97054045101928632</v>
      </c>
      <c r="U132" s="24">
        <f t="shared" si="23"/>
        <v>0.22707192305767684</v>
      </c>
      <c r="V132" s="7"/>
      <c r="W132" s="25">
        <f t="shared" si="24"/>
        <v>-0.97240884121079829</v>
      </c>
      <c r="X132" s="24">
        <f t="shared" si="29"/>
        <v>95.701201195420538</v>
      </c>
      <c r="Y132" s="7"/>
      <c r="Z132" s="25">
        <f t="shared" si="30"/>
        <v>-639</v>
      </c>
      <c r="AA132" s="17">
        <f t="shared" si="31"/>
        <v>95.751000000000147</v>
      </c>
      <c r="AB132" s="24">
        <f t="shared" si="25"/>
        <v>1.6711702120770928</v>
      </c>
      <c r="AC132" s="17">
        <f t="shared" si="26"/>
        <v>-4.9798804579609168E-2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13462</v>
      </c>
      <c r="E133" s="17">
        <v>11317</v>
      </c>
      <c r="F133" s="17">
        <v>12943</v>
      </c>
      <c r="G133" s="24"/>
      <c r="H133" s="7"/>
      <c r="I133" s="25">
        <f t="shared" si="32"/>
        <v>3773</v>
      </c>
      <c r="J133" s="24">
        <f t="shared" si="32"/>
        <v>519</v>
      </c>
      <c r="K133" s="7"/>
      <c r="L133" s="25">
        <f t="shared" si="27"/>
        <v>3773.9534839024695</v>
      </c>
      <c r="M133" s="17">
        <f t="shared" si="18"/>
        <v>0.90913155226854891</v>
      </c>
      <c r="N133" s="17">
        <f t="shared" si="28"/>
        <v>526.78462835091045</v>
      </c>
      <c r="O133" s="24">
        <f t="shared" si="19"/>
        <v>60.600438561798789</v>
      </c>
      <c r="P133" s="7"/>
      <c r="Q133" s="25">
        <f t="shared" si="20"/>
        <v>3812.8058137987578</v>
      </c>
      <c r="R133" s="24">
        <f t="shared" si="21"/>
        <v>495.34440989893841</v>
      </c>
      <c r="S133" s="7"/>
      <c r="T133" s="25">
        <f t="shared" si="22"/>
        <v>-0.9881639951897554</v>
      </c>
      <c r="U133" s="24">
        <f t="shared" si="23"/>
        <v>0.12923482526265984</v>
      </c>
      <c r="V133" s="7"/>
      <c r="W133" s="25">
        <f t="shared" si="24"/>
        <v>-0.98924161847330239</v>
      </c>
      <c r="X133" s="24">
        <f t="shared" si="29"/>
        <v>90.000301271160197</v>
      </c>
      <c r="Y133" s="7"/>
      <c r="Z133" s="25">
        <f t="shared" si="30"/>
        <v>-624</v>
      </c>
      <c r="AA133" s="17">
        <f t="shared" si="31"/>
        <v>90.135000000000147</v>
      </c>
      <c r="AB133" s="24">
        <f t="shared" si="25"/>
        <v>1.5731525212850916</v>
      </c>
      <c r="AC133" s="17">
        <f t="shared" si="26"/>
        <v>-0.13469872883995038</v>
      </c>
    </row>
    <row r="134" spans="1:29" s="17" customFormat="1" x14ac:dyDescent="0.25">
      <c r="A134" s="17">
        <v>49</v>
      </c>
      <c r="B134" s="17">
        <v>-624</v>
      </c>
      <c r="C134" s="17">
        <v>15107</v>
      </c>
      <c r="D134" s="17">
        <v>13277</v>
      </c>
      <c r="E134" s="17">
        <v>11298</v>
      </c>
      <c r="F134" s="17">
        <v>13130</v>
      </c>
      <c r="G134" s="24"/>
      <c r="H134" s="7"/>
      <c r="I134" s="25">
        <f t="shared" si="32"/>
        <v>3809</v>
      </c>
      <c r="J134" s="24">
        <f t="shared" si="32"/>
        <v>147</v>
      </c>
      <c r="K134" s="7"/>
      <c r="L134" s="25">
        <f t="shared" si="27"/>
        <v>3808.3670036564008</v>
      </c>
      <c r="M134" s="17">
        <f t="shared" si="18"/>
        <v>0.40068437100994198</v>
      </c>
      <c r="N134" s="17">
        <f t="shared" si="28"/>
        <v>152.944134160473</v>
      </c>
      <c r="O134" s="24">
        <f t="shared" si="19"/>
        <v>35.332730917702037</v>
      </c>
      <c r="P134" s="7"/>
      <c r="Q134" s="25">
        <f t="shared" si="20"/>
        <v>3848.8058137987578</v>
      </c>
      <c r="R134" s="24">
        <f t="shared" si="21"/>
        <v>123.34440989893838</v>
      </c>
      <c r="S134" s="7"/>
      <c r="T134" s="25">
        <f t="shared" si="22"/>
        <v>-0.99749410680941542</v>
      </c>
      <c r="U134" s="24">
        <f t="shared" si="23"/>
        <v>3.2180424250002934E-2</v>
      </c>
      <c r="V134" s="7"/>
      <c r="W134" s="25">
        <f t="shared" si="24"/>
        <v>-0.99778702265062891</v>
      </c>
      <c r="X134" s="24">
        <f t="shared" si="29"/>
        <v>84.404566636208017</v>
      </c>
      <c r="Y134" s="7"/>
      <c r="Z134" s="25">
        <f t="shared" si="30"/>
        <v>-624</v>
      </c>
      <c r="AA134" s="17">
        <f t="shared" si="31"/>
        <v>84.519000000000148</v>
      </c>
      <c r="AB134" s="24">
        <f t="shared" si="25"/>
        <v>1.47513483049309</v>
      </c>
      <c r="AC134" s="17">
        <f t="shared" si="26"/>
        <v>-0.11443336379213065</v>
      </c>
    </row>
    <row r="135" spans="1:29" s="17" customFormat="1" x14ac:dyDescent="0.25">
      <c r="A135" s="17">
        <v>50</v>
      </c>
      <c r="B135" s="17">
        <v>-623</v>
      </c>
      <c r="C135" s="17">
        <v>15115</v>
      </c>
      <c r="D135" s="17">
        <v>13097</v>
      </c>
      <c r="E135" s="17">
        <v>11307</v>
      </c>
      <c r="F135" s="17">
        <v>13320</v>
      </c>
      <c r="G135" s="24"/>
      <c r="H135" s="7"/>
      <c r="I135" s="25">
        <f t="shared" si="32"/>
        <v>3808</v>
      </c>
      <c r="J135" s="24">
        <f t="shared" si="32"/>
        <v>-223</v>
      </c>
      <c r="K135" s="7"/>
      <c r="L135" s="25">
        <f t="shared" si="27"/>
        <v>3805.8433060917009</v>
      </c>
      <c r="M135" s="17">
        <f t="shared" si="18"/>
        <v>4.651328614094342</v>
      </c>
      <c r="N135" s="17">
        <f t="shared" si="28"/>
        <v>-221.53565639386963</v>
      </c>
      <c r="O135" s="24">
        <f t="shared" si="19"/>
        <v>2.144302196814897</v>
      </c>
      <c r="P135" s="7"/>
      <c r="Q135" s="25">
        <f t="shared" si="20"/>
        <v>3847.8058137987578</v>
      </c>
      <c r="R135" s="24">
        <f t="shared" si="21"/>
        <v>-246.65559010106162</v>
      </c>
      <c r="S135" s="7"/>
      <c r="T135" s="25">
        <f t="shared" si="22"/>
        <v>-0.99723493704220267</v>
      </c>
      <c r="U135" s="24">
        <f t="shared" si="23"/>
        <v>-6.4352178907747193E-2</v>
      </c>
      <c r="V135" s="7"/>
      <c r="W135" s="25">
        <f t="shared" si="24"/>
        <v>-0.9967470522699774</v>
      </c>
      <c r="X135" s="24">
        <f t="shared" si="29"/>
        <v>78.863300612559385</v>
      </c>
      <c r="Y135" s="7"/>
      <c r="Z135" s="25">
        <f t="shared" si="30"/>
        <v>-623</v>
      </c>
      <c r="AA135" s="17">
        <f t="shared" si="31"/>
        <v>78.912000000000148</v>
      </c>
      <c r="AB135" s="24">
        <f t="shared" si="25"/>
        <v>1.3772742193337679</v>
      </c>
      <c r="AC135" s="17">
        <f t="shared" si="26"/>
        <v>-4.8699387440763076E-2</v>
      </c>
    </row>
    <row r="136" spans="1:29" s="17" customFormat="1" x14ac:dyDescent="0.25">
      <c r="A136" s="17">
        <v>51</v>
      </c>
      <c r="B136" s="17">
        <v>-611</v>
      </c>
      <c r="C136" s="17">
        <v>15102</v>
      </c>
      <c r="D136" s="17">
        <v>12915</v>
      </c>
      <c r="E136" s="17">
        <v>11326</v>
      </c>
      <c r="F136" s="17">
        <v>13502</v>
      </c>
      <c r="G136" s="24"/>
      <c r="H136" s="7"/>
      <c r="I136" s="25">
        <f t="shared" si="32"/>
        <v>3776</v>
      </c>
      <c r="J136" s="24">
        <f t="shared" si="32"/>
        <v>-587</v>
      </c>
      <c r="K136" s="7"/>
      <c r="L136" s="25">
        <f t="shared" si="27"/>
        <v>3767.5952068607012</v>
      </c>
      <c r="M136" s="17">
        <f t="shared" si="18"/>
        <v>70.640547714404477</v>
      </c>
      <c r="N136" s="17">
        <f t="shared" si="28"/>
        <v>-586.54041433691816</v>
      </c>
      <c r="O136" s="24">
        <f t="shared" si="19"/>
        <v>0.21121898171037354</v>
      </c>
      <c r="P136" s="7"/>
      <c r="Q136" s="25">
        <f t="shared" si="20"/>
        <v>3815.8058137987578</v>
      </c>
      <c r="R136" s="24">
        <f t="shared" si="21"/>
        <v>-610.65559010106165</v>
      </c>
      <c r="S136" s="7"/>
      <c r="T136" s="25">
        <f t="shared" si="22"/>
        <v>-0.98894150449139373</v>
      </c>
      <c r="U136" s="24">
        <f t="shared" si="23"/>
        <v>-0.15931938850077706</v>
      </c>
      <c r="V136" s="7"/>
      <c r="W136" s="25">
        <f t="shared" si="24"/>
        <v>-0.98768521779595331</v>
      </c>
      <c r="X136" s="24">
        <f t="shared" si="29"/>
        <v>73.394101824841357</v>
      </c>
      <c r="Y136" s="7"/>
      <c r="Z136" s="25">
        <f t="shared" si="30"/>
        <v>-611</v>
      </c>
      <c r="AA136" s="17">
        <f t="shared" si="31"/>
        <v>73.413000000000153</v>
      </c>
      <c r="AB136" s="24">
        <f t="shared" si="25"/>
        <v>1.2812985637665999</v>
      </c>
      <c r="AC136" s="17">
        <f t="shared" si="26"/>
        <v>-1.8898175158795993E-2</v>
      </c>
    </row>
    <row r="137" spans="1:29" s="17" customFormat="1" x14ac:dyDescent="0.25">
      <c r="A137" s="17">
        <v>52</v>
      </c>
      <c r="B137" s="17">
        <v>-606</v>
      </c>
      <c r="C137" s="17">
        <v>15058</v>
      </c>
      <c r="D137" s="17">
        <v>12734</v>
      </c>
      <c r="E137" s="17">
        <v>11358</v>
      </c>
      <c r="F137" s="17">
        <v>13675</v>
      </c>
      <c r="G137" s="24"/>
      <c r="H137" s="7"/>
      <c r="I137" s="25">
        <f t="shared" si="32"/>
        <v>3700</v>
      </c>
      <c r="J137" s="24">
        <f t="shared" si="32"/>
        <v>-941</v>
      </c>
      <c r="K137" s="7"/>
      <c r="L137" s="25">
        <f t="shared" si="27"/>
        <v>3695.0156928154502</v>
      </c>
      <c r="M137" s="17">
        <f t="shared" si="18"/>
        <v>24.843318109955096</v>
      </c>
      <c r="N137" s="17">
        <f t="shared" si="28"/>
        <v>-943.01078612181323</v>
      </c>
      <c r="O137" s="24">
        <f t="shared" si="19"/>
        <v>4.0432608276766722</v>
      </c>
      <c r="P137" s="7"/>
      <c r="Q137" s="25">
        <f t="shared" si="20"/>
        <v>3739.8058137987578</v>
      </c>
      <c r="R137" s="24">
        <f t="shared" si="21"/>
        <v>-964.65559010106165</v>
      </c>
      <c r="S137" s="7"/>
      <c r="T137" s="25">
        <f t="shared" si="22"/>
        <v>-0.9692446021832225</v>
      </c>
      <c r="U137" s="24">
        <f t="shared" si="23"/>
        <v>-0.25167760881927315</v>
      </c>
      <c r="V137" s="7"/>
      <c r="W137" s="25">
        <f t="shared" si="24"/>
        <v>-0.96724064304277924</v>
      </c>
      <c r="X137" s="24">
        <f t="shared" si="29"/>
        <v>67.972277464381762</v>
      </c>
      <c r="Y137" s="7"/>
      <c r="Z137" s="25">
        <f t="shared" si="30"/>
        <v>-606</v>
      </c>
      <c r="AA137" s="17">
        <f t="shared" si="31"/>
        <v>67.95900000000016</v>
      </c>
      <c r="AB137" s="24">
        <f t="shared" si="25"/>
        <v>1.1861083063628293</v>
      </c>
      <c r="AC137" s="17">
        <f t="shared" si="26"/>
        <v>1.3277464381602044E-2</v>
      </c>
    </row>
    <row r="138" spans="1:29" s="17" customFormat="1" x14ac:dyDescent="0.25">
      <c r="A138" s="17">
        <v>53</v>
      </c>
      <c r="B138" s="17">
        <v>-630</v>
      </c>
      <c r="C138" s="17">
        <v>15006</v>
      </c>
      <c r="D138" s="17">
        <v>12558</v>
      </c>
      <c r="E138" s="17">
        <v>11423</v>
      </c>
      <c r="F138" s="17">
        <v>13861</v>
      </c>
      <c r="G138" s="24"/>
      <c r="H138" s="7"/>
      <c r="I138" s="25">
        <f t="shared" si="32"/>
        <v>3583</v>
      </c>
      <c r="J138" s="24">
        <f t="shared" si="32"/>
        <v>-1303</v>
      </c>
      <c r="K138" s="7"/>
      <c r="L138" s="25">
        <f t="shared" si="27"/>
        <v>3583.6939157591582</v>
      </c>
      <c r="M138" s="17">
        <f t="shared" si="18"/>
        <v>0.48151908080816253</v>
      </c>
      <c r="N138" s="17">
        <f t="shared" si="28"/>
        <v>-1304.2621153468931</v>
      </c>
      <c r="O138" s="24">
        <f t="shared" si="19"/>
        <v>1.5929351488630825</v>
      </c>
      <c r="P138" s="7"/>
      <c r="Q138" s="25">
        <f t="shared" si="20"/>
        <v>3622.8058137987578</v>
      </c>
      <c r="R138" s="24">
        <f t="shared" si="21"/>
        <v>-1326.6555901010615</v>
      </c>
      <c r="S138" s="7"/>
      <c r="T138" s="25">
        <f t="shared" si="22"/>
        <v>-0.93892173941932733</v>
      </c>
      <c r="U138" s="24">
        <f t="shared" si="23"/>
        <v>-0.34612302055739619</v>
      </c>
      <c r="V138" s="7"/>
      <c r="W138" s="25">
        <f t="shared" si="24"/>
        <v>-0.93615287826243943</v>
      </c>
      <c r="X138" s="24">
        <f t="shared" si="29"/>
        <v>62.266491819750286</v>
      </c>
      <c r="Y138" s="7"/>
      <c r="Z138" s="25">
        <f t="shared" si="30"/>
        <v>-630</v>
      </c>
      <c r="AA138" s="17">
        <f t="shared" si="31"/>
        <v>62.289000000000158</v>
      </c>
      <c r="AB138" s="24">
        <f t="shared" si="25"/>
        <v>1.0871481377747507</v>
      </c>
      <c r="AC138" s="17">
        <f t="shared" si="26"/>
        <v>-2.2508180249872112E-2</v>
      </c>
    </row>
    <row r="139" spans="1:29" s="17" customFormat="1" x14ac:dyDescent="0.25">
      <c r="A139" s="17">
        <v>54</v>
      </c>
      <c r="B139" s="17">
        <v>-636</v>
      </c>
      <c r="C139" s="17">
        <v>14933</v>
      </c>
      <c r="D139" s="17">
        <v>12379</v>
      </c>
      <c r="E139" s="17">
        <v>11496</v>
      </c>
      <c r="F139" s="17">
        <v>14038</v>
      </c>
      <c r="G139" s="24"/>
      <c r="H139" s="7"/>
      <c r="I139" s="25">
        <f t="shared" si="32"/>
        <v>3437</v>
      </c>
      <c r="J139" s="24">
        <f t="shared" si="32"/>
        <v>-1659</v>
      </c>
      <c r="K139" s="7"/>
      <c r="L139" s="25">
        <f t="shared" si="27"/>
        <v>3435.3230620809359</v>
      </c>
      <c r="M139" s="17">
        <f t="shared" si="18"/>
        <v>2.8121207843951357</v>
      </c>
      <c r="N139" s="17">
        <f t="shared" si="28"/>
        <v>-1655.7456172038194</v>
      </c>
      <c r="O139" s="24">
        <f t="shared" si="19"/>
        <v>10.591007384076308</v>
      </c>
      <c r="P139" s="7"/>
      <c r="Q139" s="25">
        <f t="shared" si="20"/>
        <v>3476.8058137987578</v>
      </c>
      <c r="R139" s="24">
        <f t="shared" si="21"/>
        <v>-1682.6555901010615</v>
      </c>
      <c r="S139" s="7"/>
      <c r="T139" s="25">
        <f t="shared" si="22"/>
        <v>-0.90108295340626154</v>
      </c>
      <c r="U139" s="24">
        <f t="shared" si="23"/>
        <v>-0.43900303873079904</v>
      </c>
      <c r="V139" s="7"/>
      <c r="W139" s="25">
        <f t="shared" si="24"/>
        <v>-0.89756160587824141</v>
      </c>
      <c r="X139" s="24">
        <f t="shared" si="29"/>
        <v>56.493766763782446</v>
      </c>
      <c r="Y139" s="7"/>
      <c r="Z139" s="25">
        <f t="shared" si="30"/>
        <v>-636</v>
      </c>
      <c r="AA139" s="17">
        <f t="shared" si="31"/>
        <v>56.565000000000161</v>
      </c>
      <c r="AB139" s="24">
        <f t="shared" si="25"/>
        <v>0.98724549139059536</v>
      </c>
      <c r="AC139" s="17">
        <f t="shared" si="26"/>
        <v>-7.1233236217715046E-2</v>
      </c>
    </row>
    <row r="140" spans="1:29" s="17" customFormat="1" x14ac:dyDescent="0.25">
      <c r="A140" s="17">
        <v>55</v>
      </c>
      <c r="B140" s="17">
        <v>-641</v>
      </c>
      <c r="C140" s="17">
        <v>14838</v>
      </c>
      <c r="D140" s="17">
        <v>12210</v>
      </c>
      <c r="E140" s="17">
        <v>11589</v>
      </c>
      <c r="F140" s="17">
        <v>14199</v>
      </c>
      <c r="G140" s="24"/>
      <c r="H140" s="7"/>
      <c r="I140" s="25">
        <f t="shared" si="32"/>
        <v>3249</v>
      </c>
      <c r="J140" s="24">
        <f t="shared" si="32"/>
        <v>-1989</v>
      </c>
      <c r="K140" s="7"/>
      <c r="L140" s="25">
        <f t="shared" si="27"/>
        <v>3250.6977446304818</v>
      </c>
      <c r="M140" s="17">
        <f t="shared" si="18"/>
        <v>2.8823368303297605</v>
      </c>
      <c r="N140" s="17">
        <f t="shared" si="28"/>
        <v>-1993.0167463637674</v>
      </c>
      <c r="O140" s="24">
        <f t="shared" si="19"/>
        <v>16.134251350838827</v>
      </c>
      <c r="P140" s="7"/>
      <c r="Q140" s="25">
        <f t="shared" si="20"/>
        <v>3288.8058137987578</v>
      </c>
      <c r="R140" s="24">
        <f t="shared" si="21"/>
        <v>-2012.6555901010615</v>
      </c>
      <c r="S140" s="7"/>
      <c r="T140" s="25">
        <f t="shared" si="22"/>
        <v>-0.85235903717025907</v>
      </c>
      <c r="U140" s="24">
        <f t="shared" si="23"/>
        <v>-0.52509968479041402</v>
      </c>
      <c r="V140" s="7"/>
      <c r="W140" s="25">
        <f t="shared" si="24"/>
        <v>-0.84813971368866214</v>
      </c>
      <c r="X140" s="24">
        <f t="shared" si="29"/>
        <v>50.794865028202025</v>
      </c>
      <c r="Y140" s="7"/>
      <c r="Z140" s="25">
        <f t="shared" si="30"/>
        <v>-641</v>
      </c>
      <c r="AA140" s="17">
        <f t="shared" si="31"/>
        <v>50.796000000000163</v>
      </c>
      <c r="AB140" s="24">
        <f t="shared" si="25"/>
        <v>0.88655744684304238</v>
      </c>
      <c r="AC140" s="17">
        <f t="shared" si="26"/>
        <v>-1.1349717981374852E-3</v>
      </c>
    </row>
    <row r="141" spans="1:29" s="17" customFormat="1" x14ac:dyDescent="0.25">
      <c r="A141" s="17">
        <v>56</v>
      </c>
      <c r="B141" s="17">
        <v>-632</v>
      </c>
      <c r="C141" s="17">
        <v>14726</v>
      </c>
      <c r="D141" s="17">
        <v>12054</v>
      </c>
      <c r="E141" s="17">
        <v>11694</v>
      </c>
      <c r="F141" s="17">
        <v>14355</v>
      </c>
      <c r="G141" s="24"/>
      <c r="H141" s="7"/>
      <c r="I141" s="25">
        <f t="shared" si="32"/>
        <v>3032</v>
      </c>
      <c r="J141" s="24">
        <f t="shared" si="32"/>
        <v>-2301</v>
      </c>
      <c r="K141" s="7"/>
      <c r="L141" s="25">
        <f t="shared" si="27"/>
        <v>3035.9961160106477</v>
      </c>
      <c r="M141" s="17">
        <f t="shared" si="18"/>
        <v>15.968943170554976</v>
      </c>
      <c r="N141" s="17">
        <f t="shared" si="28"/>
        <v>-2305.543255073756</v>
      </c>
      <c r="O141" s="24">
        <f t="shared" si="19"/>
        <v>20.641166665209386</v>
      </c>
      <c r="P141" s="7"/>
      <c r="Q141" s="25">
        <f t="shared" si="20"/>
        <v>3071.8058137987578</v>
      </c>
      <c r="R141" s="24">
        <f t="shared" si="21"/>
        <v>-2324.6555901010615</v>
      </c>
      <c r="S141" s="7"/>
      <c r="T141" s="25">
        <f t="shared" si="22"/>
        <v>-0.79611919768508599</v>
      </c>
      <c r="U141" s="24">
        <f t="shared" si="23"/>
        <v>-0.60650015015586822</v>
      </c>
      <c r="V141" s="7"/>
      <c r="W141" s="25">
        <f t="shared" si="24"/>
        <v>-0.79123963688341592</v>
      </c>
      <c r="X141" s="24">
        <f t="shared" si="29"/>
        <v>45.086467528098524</v>
      </c>
      <c r="Y141" s="7"/>
      <c r="Z141" s="25">
        <f t="shared" si="30"/>
        <v>-632</v>
      </c>
      <c r="AA141" s="17">
        <f t="shared" si="31"/>
        <v>45.10800000000016</v>
      </c>
      <c r="AB141" s="24">
        <f t="shared" si="25"/>
        <v>0.78728311898960501</v>
      </c>
      <c r="AC141" s="17">
        <f t="shared" si="26"/>
        <v>-2.1532471901636541E-2</v>
      </c>
    </row>
    <row r="142" spans="1:29" s="17" customFormat="1" x14ac:dyDescent="0.25">
      <c r="A142" s="17">
        <v>57</v>
      </c>
      <c r="B142" s="17">
        <v>-628</v>
      </c>
      <c r="C142" s="17">
        <v>14607</v>
      </c>
      <c r="D142" s="17">
        <v>11909</v>
      </c>
      <c r="E142" s="17">
        <v>11815</v>
      </c>
      <c r="F142" s="17">
        <v>14499</v>
      </c>
      <c r="G142" s="24"/>
      <c r="H142" s="7"/>
      <c r="I142" s="25">
        <f t="shared" si="32"/>
        <v>2792</v>
      </c>
      <c r="J142" s="24">
        <f t="shared" si="32"/>
        <v>-2590</v>
      </c>
      <c r="K142" s="7"/>
      <c r="L142" s="25">
        <f t="shared" si="27"/>
        <v>2792.6227222136731</v>
      </c>
      <c r="M142" s="17">
        <f t="shared" si="18"/>
        <v>0.38778295540194385</v>
      </c>
      <c r="N142" s="17">
        <f t="shared" si="28"/>
        <v>-2593.3515409085448</v>
      </c>
      <c r="O142" s="24">
        <f t="shared" si="19"/>
        <v>11.232826461649626</v>
      </c>
      <c r="P142" s="7"/>
      <c r="Q142" s="25">
        <f t="shared" si="20"/>
        <v>2831.8058137987578</v>
      </c>
      <c r="R142" s="24">
        <f t="shared" si="21"/>
        <v>-2613.6555901010615</v>
      </c>
      <c r="S142" s="7"/>
      <c r="T142" s="25">
        <f t="shared" si="22"/>
        <v>-0.73391845355401897</v>
      </c>
      <c r="U142" s="24">
        <f t="shared" si="23"/>
        <v>-0.68189994018989464</v>
      </c>
      <c r="V142" s="7"/>
      <c r="W142" s="25">
        <f t="shared" si="24"/>
        <v>-0.72842699617612416</v>
      </c>
      <c r="X142" s="24">
        <f t="shared" si="29"/>
        <v>39.44683263462781</v>
      </c>
      <c r="Y142" s="7"/>
      <c r="Z142" s="25">
        <f t="shared" si="30"/>
        <v>-628</v>
      </c>
      <c r="AA142" s="17">
        <f t="shared" si="31"/>
        <v>39.456000000000159</v>
      </c>
      <c r="AB142" s="24">
        <f t="shared" si="25"/>
        <v>0.68863710966688541</v>
      </c>
      <c r="AC142" s="17">
        <f t="shared" si="26"/>
        <v>-9.1673653723489679E-3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11778</v>
      </c>
      <c r="E143" s="17">
        <v>11949</v>
      </c>
      <c r="F143" s="17">
        <v>14625</v>
      </c>
      <c r="G143" s="24"/>
      <c r="H143" s="7"/>
      <c r="I143" s="25">
        <f t="shared" si="32"/>
        <v>2526</v>
      </c>
      <c r="J143" s="24">
        <f t="shared" si="32"/>
        <v>-2847</v>
      </c>
      <c r="K143" s="7"/>
      <c r="L143" s="25">
        <f t="shared" si="27"/>
        <v>2530.2633494774045</v>
      </c>
      <c r="M143" s="17">
        <f t="shared" si="18"/>
        <v>18.176148766485372</v>
      </c>
      <c r="N143" s="17">
        <f t="shared" si="28"/>
        <v>-2848.1462722765568</v>
      </c>
      <c r="O143" s="24">
        <f t="shared" si="19"/>
        <v>1.3139401320027748</v>
      </c>
      <c r="P143" s="7"/>
      <c r="Q143" s="25">
        <f t="shared" si="20"/>
        <v>2565.8058137987578</v>
      </c>
      <c r="R143" s="24">
        <f t="shared" si="21"/>
        <v>-2870.6555901010615</v>
      </c>
      <c r="S143" s="7"/>
      <c r="T143" s="25">
        <f t="shared" si="22"/>
        <v>-0.66497929547541967</v>
      </c>
      <c r="U143" s="24">
        <f t="shared" si="23"/>
        <v>-0.74895096454541299</v>
      </c>
      <c r="V143" s="7"/>
      <c r="W143" s="25">
        <f t="shared" si="24"/>
        <v>-0.65894324907365953</v>
      </c>
      <c r="X143" s="24">
        <f t="shared" si="29"/>
        <v>33.899331813206231</v>
      </c>
      <c r="Y143" s="7"/>
      <c r="Z143" s="25">
        <f t="shared" si="30"/>
        <v>-609</v>
      </c>
      <c r="AA143" s="17">
        <f t="shared" si="31"/>
        <v>33.975000000000158</v>
      </c>
      <c r="AB143" s="24">
        <f t="shared" si="25"/>
        <v>0.5929756133650762</v>
      </c>
      <c r="AC143" s="17">
        <f t="shared" si="26"/>
        <v>-7.5668186793926395E-2</v>
      </c>
    </row>
    <row r="144" spans="1:29" s="17" customFormat="1" x14ac:dyDescent="0.25">
      <c r="A144" s="17">
        <v>59</v>
      </c>
      <c r="B144" s="17">
        <v>-617</v>
      </c>
      <c r="C144" s="17">
        <v>14334</v>
      </c>
      <c r="D144" s="17">
        <v>11668</v>
      </c>
      <c r="E144" s="17">
        <v>12097</v>
      </c>
      <c r="F144" s="17">
        <v>14745</v>
      </c>
      <c r="G144" s="24"/>
      <c r="H144" s="7"/>
      <c r="I144" s="25">
        <f t="shared" si="32"/>
        <v>2237</v>
      </c>
      <c r="J144" s="24">
        <f t="shared" si="32"/>
        <v>-3077</v>
      </c>
      <c r="K144" s="7"/>
      <c r="L144" s="25">
        <f t="shared" si="27"/>
        <v>2240.4829689674734</v>
      </c>
      <c r="M144" s="17">
        <f t="shared" si="18"/>
        <v>12.1310728283829</v>
      </c>
      <c r="N144" s="17">
        <f t="shared" si="28"/>
        <v>-3079.4670967167749</v>
      </c>
      <c r="O144" s="24">
        <f t="shared" si="19"/>
        <v>6.0865662099215108</v>
      </c>
      <c r="P144" s="7"/>
      <c r="Q144" s="25">
        <f t="shared" si="20"/>
        <v>2276.8058137987578</v>
      </c>
      <c r="R144" s="24">
        <f t="shared" si="21"/>
        <v>-3100.6555901010615</v>
      </c>
      <c r="S144" s="7"/>
      <c r="T144" s="25">
        <f t="shared" si="22"/>
        <v>-0.59007923275092644</v>
      </c>
      <c r="U144" s="24">
        <f t="shared" si="23"/>
        <v>-0.80895771785969006</v>
      </c>
      <c r="V144" s="7"/>
      <c r="W144" s="25">
        <f t="shared" si="24"/>
        <v>-0.58355537906521326</v>
      </c>
      <c r="X144" s="24">
        <f t="shared" si="29"/>
        <v>28.362750673021651</v>
      </c>
      <c r="Y144" s="7"/>
      <c r="Z144" s="25">
        <f t="shared" si="30"/>
        <v>-617</v>
      </c>
      <c r="AA144" s="17">
        <f t="shared" si="31"/>
        <v>28.422000000000157</v>
      </c>
      <c r="AB144" s="24">
        <f t="shared" si="25"/>
        <v>0.49605748000183109</v>
      </c>
      <c r="AC144" s="17">
        <f t="shared" si="26"/>
        <v>-5.9249326978505934E-2</v>
      </c>
    </row>
    <row r="145" spans="1:29" s="17" customFormat="1" x14ac:dyDescent="0.25">
      <c r="A145" s="17">
        <v>60</v>
      </c>
      <c r="B145" s="17">
        <v>-614</v>
      </c>
      <c r="C145" s="17">
        <v>14178</v>
      </c>
      <c r="D145" s="17">
        <v>11560</v>
      </c>
      <c r="E145" s="17">
        <v>12252</v>
      </c>
      <c r="F145" s="17">
        <v>14844</v>
      </c>
      <c r="G145" s="24"/>
      <c r="H145" s="7"/>
      <c r="I145" s="25">
        <f t="shared" si="32"/>
        <v>1926</v>
      </c>
      <c r="J145" s="24">
        <f t="shared" si="32"/>
        <v>-3284</v>
      </c>
      <c r="K145" s="7"/>
      <c r="L145" s="25">
        <f t="shared" si="27"/>
        <v>1930.8426293738628</v>
      </c>
      <c r="M145" s="17">
        <f t="shared" si="18"/>
        <v>23.451059252598736</v>
      </c>
      <c r="N145" s="17">
        <f t="shared" si="28"/>
        <v>-3280.7194883992152</v>
      </c>
      <c r="O145" s="24">
        <f t="shared" si="19"/>
        <v>10.761756362883968</v>
      </c>
      <c r="P145" s="7"/>
      <c r="Q145" s="25">
        <f t="shared" si="20"/>
        <v>1965.8058137987578</v>
      </c>
      <c r="R145" s="24">
        <f t="shared" si="21"/>
        <v>-3307.6555901010615</v>
      </c>
      <c r="S145" s="7"/>
      <c r="T145" s="25">
        <f t="shared" si="22"/>
        <v>-0.50947743514775212</v>
      </c>
      <c r="U145" s="24">
        <f t="shared" si="23"/>
        <v>-0.86296379584253946</v>
      </c>
      <c r="V145" s="7"/>
      <c r="W145" s="25">
        <f t="shared" si="24"/>
        <v>-0.50251412339947887</v>
      </c>
      <c r="X145" s="24">
        <f t="shared" si="29"/>
        <v>22.770069200613534</v>
      </c>
      <c r="Y145" s="7"/>
      <c r="Z145" s="25">
        <f t="shared" si="30"/>
        <v>-614</v>
      </c>
      <c r="AA145" s="17">
        <f t="shared" si="31"/>
        <v>22.896000000000157</v>
      </c>
      <c r="AB145" s="24">
        <f t="shared" si="25"/>
        <v>0.39961058553662449</v>
      </c>
      <c r="AC145" s="17">
        <f t="shared" si="26"/>
        <v>-0.12593079938662299</v>
      </c>
    </row>
    <row r="146" spans="1:29" s="17" customFormat="1" x14ac:dyDescent="0.25">
      <c r="A146" s="17">
        <v>61</v>
      </c>
      <c r="B146" s="17">
        <v>-628</v>
      </c>
      <c r="C146" s="17">
        <v>14009</v>
      </c>
      <c r="D146" s="17">
        <v>11474</v>
      </c>
      <c r="E146" s="17">
        <v>12417</v>
      </c>
      <c r="F146" s="17">
        <v>14928</v>
      </c>
      <c r="G146" s="24"/>
      <c r="H146" s="7"/>
      <c r="I146" s="25">
        <f t="shared" si="32"/>
        <v>1592</v>
      </c>
      <c r="J146" s="24">
        <f t="shared" si="32"/>
        <v>-3454</v>
      </c>
      <c r="K146" s="7"/>
      <c r="L146" s="25">
        <f t="shared" si="27"/>
        <v>1595.2014804421788</v>
      </c>
      <c r="M146" s="17">
        <f t="shared" si="18"/>
        <v>10.249477021653128</v>
      </c>
      <c r="N146" s="17">
        <f t="shared" si="28"/>
        <v>-3454.7388460960337</v>
      </c>
      <c r="O146" s="24">
        <f t="shared" si="19"/>
        <v>0.54589355362429814</v>
      </c>
      <c r="P146" s="7"/>
      <c r="Q146" s="25">
        <f t="shared" si="20"/>
        <v>1631.8058137987578</v>
      </c>
      <c r="R146" s="24">
        <f t="shared" si="21"/>
        <v>-3477.6555901010615</v>
      </c>
      <c r="S146" s="7"/>
      <c r="T146" s="25">
        <f t="shared" si="22"/>
        <v>-0.42291473289868381</v>
      </c>
      <c r="U146" s="24">
        <f t="shared" si="23"/>
        <v>-0.9073166135096139</v>
      </c>
      <c r="V146" s="7"/>
      <c r="W146" s="25">
        <f t="shared" si="24"/>
        <v>-0.41558984731792203</v>
      </c>
      <c r="X146" s="24">
        <f t="shared" si="29"/>
        <v>17.16712214541667</v>
      </c>
      <c r="Y146" s="7"/>
      <c r="Z146" s="25">
        <f t="shared" si="30"/>
        <v>-628</v>
      </c>
      <c r="AA146" s="17">
        <f t="shared" si="31"/>
        <v>17.244000000000156</v>
      </c>
      <c r="AB146" s="24">
        <f t="shared" si="25"/>
        <v>0.30096457621390488</v>
      </c>
      <c r="AC146" s="17">
        <f t="shared" si="26"/>
        <v>-7.6877854583486283E-2</v>
      </c>
    </row>
    <row r="147" spans="1:29" s="17" customFormat="1" x14ac:dyDescent="0.25">
      <c r="A147" s="17">
        <v>62</v>
      </c>
      <c r="B147" s="17">
        <v>-629</v>
      </c>
      <c r="C147" s="17">
        <v>13830</v>
      </c>
      <c r="D147" s="17">
        <v>11404</v>
      </c>
      <c r="E147" s="17">
        <v>12589</v>
      </c>
      <c r="F147" s="17">
        <v>14998</v>
      </c>
      <c r="G147" s="24"/>
      <c r="H147" s="7"/>
      <c r="I147" s="25">
        <f t="shared" si="32"/>
        <v>1241</v>
      </c>
      <c r="J147" s="24">
        <f t="shared" si="32"/>
        <v>-3594</v>
      </c>
      <c r="K147" s="7"/>
      <c r="L147" s="25">
        <f t="shared" si="27"/>
        <v>1243.0781213991825</v>
      </c>
      <c r="M147" s="17">
        <f t="shared" si="18"/>
        <v>4.3185885497400829</v>
      </c>
      <c r="N147" s="17">
        <f t="shared" si="28"/>
        <v>-3595.0935847062319</v>
      </c>
      <c r="O147" s="24">
        <f t="shared" si="19"/>
        <v>1.1959275097043605</v>
      </c>
      <c r="P147" s="7"/>
      <c r="Q147" s="25">
        <f t="shared" si="20"/>
        <v>1280.8058137987578</v>
      </c>
      <c r="R147" s="24">
        <f t="shared" si="21"/>
        <v>-3617.6555901010615</v>
      </c>
      <c r="S147" s="7"/>
      <c r="T147" s="25">
        <f t="shared" si="22"/>
        <v>-0.33194614460699834</v>
      </c>
      <c r="U147" s="24">
        <f t="shared" si="23"/>
        <v>-0.94384246335308686</v>
      </c>
      <c r="V147" s="7"/>
      <c r="W147" s="25">
        <f t="shared" si="24"/>
        <v>-0.32432284854597371</v>
      </c>
      <c r="X147" s="24">
        <f t="shared" si="29"/>
        <v>11.521045115388745</v>
      </c>
      <c r="Y147" s="7"/>
      <c r="Z147" s="25">
        <f t="shared" si="30"/>
        <v>-629</v>
      </c>
      <c r="AA147" s="17">
        <f t="shared" si="31"/>
        <v>11.583000000000157</v>
      </c>
      <c r="AB147" s="24">
        <f t="shared" si="25"/>
        <v>0.20216148725850591</v>
      </c>
      <c r="AC147" s="17">
        <f t="shared" si="26"/>
        <v>-6.1954884611411742E-2</v>
      </c>
    </row>
    <row r="148" spans="1:29" s="17" customFormat="1" x14ac:dyDescent="0.25">
      <c r="A148" s="17">
        <v>63</v>
      </c>
      <c r="B148" s="17">
        <v>-635</v>
      </c>
      <c r="C148" s="17">
        <v>13654</v>
      </c>
      <c r="D148" s="17">
        <v>11348</v>
      </c>
      <c r="E148" s="17">
        <v>12777</v>
      </c>
      <c r="F148" s="17">
        <v>15052</v>
      </c>
      <c r="G148" s="24"/>
      <c r="H148" s="7"/>
      <c r="I148" s="25">
        <f t="shared" si="32"/>
        <v>877</v>
      </c>
      <c r="J148" s="24">
        <f t="shared" si="32"/>
        <v>-3704</v>
      </c>
      <c r="K148" s="7"/>
      <c r="L148" s="25">
        <f t="shared" si="27"/>
        <v>874.90242958258511</v>
      </c>
      <c r="M148" s="17">
        <f t="shared" ref="M148:M149" si="33">(I148-L148)^2</f>
        <v>4.3998016560140591</v>
      </c>
      <c r="N148" s="17">
        <f t="shared" si="28"/>
        <v>-3700.937970317374</v>
      </c>
      <c r="O148" s="24">
        <f t="shared" ref="O148:O149" si="34">(J148-N148)^2</f>
        <v>9.3760257772824485</v>
      </c>
      <c r="P148" s="7"/>
      <c r="Q148" s="25">
        <f t="shared" si="20"/>
        <v>916.80581379875764</v>
      </c>
      <c r="R148" s="24">
        <f t="shared" si="21"/>
        <v>-3727.6555901010615</v>
      </c>
      <c r="S148" s="7"/>
      <c r="T148" s="25">
        <f t="shared" si="22"/>
        <v>-0.23760834934154665</v>
      </c>
      <c r="U148" s="24">
        <f t="shared" si="23"/>
        <v>-0.97254134537295855</v>
      </c>
      <c r="V148" s="7"/>
      <c r="W148" s="25">
        <f t="shared" si="24"/>
        <v>-0.22974984006266189</v>
      </c>
      <c r="X148" s="24">
        <f t="shared" si="29"/>
        <v>5.8489905698688744</v>
      </c>
      <c r="Y148" s="7"/>
      <c r="Z148" s="25">
        <f t="shared" si="30"/>
        <v>-635</v>
      </c>
      <c r="AA148" s="17">
        <f t="shared" si="31"/>
        <v>5.8680000000001566</v>
      </c>
      <c r="AB148" s="24">
        <f t="shared" si="25"/>
        <v>0.10241592050702998</v>
      </c>
      <c r="AC148" s="17">
        <f t="shared" si="26"/>
        <v>-1.9009430131282201E-2</v>
      </c>
    </row>
    <row r="149" spans="1:29" s="17" customFormat="1" x14ac:dyDescent="0.25">
      <c r="A149" s="17">
        <v>64</v>
      </c>
      <c r="B149" s="17">
        <v>-642</v>
      </c>
      <c r="C149" s="17">
        <v>13461</v>
      </c>
      <c r="D149" s="17">
        <v>11314</v>
      </c>
      <c r="E149" s="17">
        <v>12965</v>
      </c>
      <c r="F149" s="17">
        <v>15089</v>
      </c>
      <c r="G149" s="24"/>
      <c r="H149" s="7"/>
      <c r="I149" s="25">
        <f t="shared" si="32"/>
        <v>496</v>
      </c>
      <c r="J149" s="24">
        <f t="shared" si="32"/>
        <v>-3775</v>
      </c>
      <c r="K149" s="7"/>
      <c r="L149" s="25">
        <f t="shared" si="27"/>
        <v>493.42870949308224</v>
      </c>
      <c r="M149" s="17">
        <f t="shared" si="33"/>
        <v>6.6115348709654027</v>
      </c>
      <c r="N149" s="17">
        <f t="shared" si="28"/>
        <v>-3770.2625407853075</v>
      </c>
      <c r="O149" s="24">
        <f t="shared" si="34"/>
        <v>22.443519810875213</v>
      </c>
      <c r="P149" s="7"/>
      <c r="Q149" s="25">
        <f t="shared" ref="Q149" si="35">I149-$J$4</f>
        <v>535.80581379875764</v>
      </c>
      <c r="R149" s="24">
        <f t="shared" ref="R149" si="36">J149-$J$3</f>
        <v>-3798.6555901010615</v>
      </c>
      <c r="S149" s="7"/>
      <c r="T149" s="25">
        <f t="shared" ref="T149" si="37">Q149/$J$7</f>
        <v>-0.13886466803347775</v>
      </c>
      <c r="U149" s="24">
        <f t="shared" ref="U149" si="38">R149/$J$6</f>
        <v>-0.99106516922214849</v>
      </c>
      <c r="V149" s="7"/>
      <c r="W149" s="25">
        <f t="shared" ref="W149" si="39">(T149-U149*SIN(-$J$11*PI()/180))/(COS(-$J$11*PI()/180))</f>
        <v>-0.13085310113010185</v>
      </c>
      <c r="X149" s="24">
        <f>IF(MOD(ATAN2(U149,W149)*180/PI()-$J$9+360,360)&gt;5,MOD(ATAN2(U149,W149)*180/PI()-$J$9+360,360)-360,MOD(ATAN2(U149,W149)*180/PI()-$J$9+360,360))</f>
        <v>7.873208570015322E-2</v>
      </c>
      <c r="Y149" s="7"/>
      <c r="Z149" s="25">
        <f t="shared" si="30"/>
        <v>-642</v>
      </c>
      <c r="AA149" s="17">
        <f t="shared" si="31"/>
        <v>9.0000000000157065E-2</v>
      </c>
      <c r="AB149" s="24">
        <f t="shared" ref="AB149" si="40">AA149*PI()/180</f>
        <v>1.570796326797638E-3</v>
      </c>
      <c r="AC149" s="17">
        <f t="shared" ref="AC149" si="41">X149-AA149</f>
        <v>-1.1267914300003845E-2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-9990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9998</v>
      </c>
      <c r="G156" s="2"/>
      <c r="I156" s="1"/>
      <c r="J156" s="3"/>
    </row>
    <row r="157" spans="1:29" x14ac:dyDescent="0.25">
      <c r="A157" t="s">
        <v>175</v>
      </c>
      <c r="B157">
        <v>9998</v>
      </c>
      <c r="G157" s="2"/>
      <c r="I157" s="43">
        <f>J155</f>
        <v>-9991</v>
      </c>
      <c r="J157" s="39">
        <f>I157+B157</f>
        <v>7</v>
      </c>
    </row>
    <row r="158" spans="1:29" x14ac:dyDescent="0.25">
      <c r="A158" s="31" t="s">
        <v>176</v>
      </c>
      <c r="B158" s="31">
        <v>40003</v>
      </c>
      <c r="G158" s="2"/>
      <c r="I158" s="1"/>
      <c r="J158" s="3"/>
    </row>
    <row r="159" spans="1:29" x14ac:dyDescent="0.25">
      <c r="A159" t="s">
        <v>177</v>
      </c>
      <c r="B159">
        <v>40003</v>
      </c>
      <c r="G159" s="2"/>
      <c r="I159" s="43">
        <f>J157</f>
        <v>7</v>
      </c>
      <c r="J159" s="39">
        <f>I159+B159</f>
        <v>40010</v>
      </c>
    </row>
    <row r="160" spans="1:29" x14ac:dyDescent="0.25">
      <c r="A160" s="31" t="s">
        <v>178</v>
      </c>
      <c r="B160" s="31">
        <v>10004</v>
      </c>
      <c r="G160" s="2"/>
      <c r="I160" s="1"/>
      <c r="J160" s="3"/>
    </row>
    <row r="161" spans="1:10" x14ac:dyDescent="0.25">
      <c r="A161" t="s">
        <v>179</v>
      </c>
      <c r="B161">
        <v>10004</v>
      </c>
      <c r="G161" s="2"/>
      <c r="I161" s="43">
        <f>J159</f>
        <v>40010</v>
      </c>
      <c r="J161" s="39">
        <f>I161+B161</f>
        <v>50014</v>
      </c>
    </row>
    <row r="162" spans="1:10" x14ac:dyDescent="0.25">
      <c r="A162" s="31" t="s">
        <v>180</v>
      </c>
      <c r="B162" s="31">
        <v>-9989</v>
      </c>
      <c r="G162" s="2"/>
      <c r="I162" s="1"/>
      <c r="J162" s="3"/>
    </row>
    <row r="163" spans="1:10" x14ac:dyDescent="0.25">
      <c r="A163" t="s">
        <v>181</v>
      </c>
      <c r="B163">
        <v>-10001</v>
      </c>
      <c r="G163" s="2"/>
      <c r="I163" s="43">
        <f>J161</f>
        <v>50014</v>
      </c>
      <c r="J163" s="39">
        <f>I163+B163</f>
        <v>40013</v>
      </c>
    </row>
    <row r="164" spans="1:10" x14ac:dyDescent="0.25">
      <c r="A164" s="31" t="s">
        <v>182</v>
      </c>
      <c r="B164" s="31">
        <v>-40003</v>
      </c>
      <c r="G164" s="2"/>
      <c r="I164" s="1"/>
      <c r="J164" s="3"/>
    </row>
    <row r="165" spans="1:10" ht="15.75" thickBot="1" x14ac:dyDescent="0.3">
      <c r="A165" t="s">
        <v>183</v>
      </c>
      <c r="B165">
        <v>-40003</v>
      </c>
      <c r="G165" s="2"/>
      <c r="I165" s="4">
        <f>J163</f>
        <v>40013</v>
      </c>
      <c r="J165" s="6">
        <f>I165+B165</f>
        <v>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24.459909484506948</v>
      </c>
      <c r="L3" s="35" t="s">
        <v>1</v>
      </c>
      <c r="M3" s="11">
        <v>-3864.861212490558</v>
      </c>
      <c r="N3" s="10" t="s">
        <v>2</v>
      </c>
      <c r="O3" s="35">
        <v>3839.7581872099081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-39.819597782492572</v>
      </c>
      <c r="L4" s="9" t="s">
        <v>5</v>
      </c>
      <c r="M4" s="13">
        <v>359.88438293951765</v>
      </c>
      <c r="N4" s="12" t="s">
        <v>6</v>
      </c>
      <c r="O4" s="9">
        <v>359.7787462881434</v>
      </c>
      <c r="Q4" s="2" t="s">
        <v>7</v>
      </c>
      <c r="R4" s="2">
        <f>MAX(AC20:AC149)</f>
        <v>0.20213631508673302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-172.10930745302878</v>
      </c>
      <c r="N5" s="14" t="s">
        <v>9</v>
      </c>
      <c r="O5" s="9">
        <v>-172.57625002582404</v>
      </c>
      <c r="Q5" s="5" t="s">
        <v>10</v>
      </c>
      <c r="R5" s="5">
        <f>MIN(AC20:AC149)</f>
        <v>-0.20067363313685505</v>
      </c>
      <c r="T5" s="45" t="s">
        <v>55</v>
      </c>
      <c r="U5" s="47">
        <v>15</v>
      </c>
    </row>
    <row r="6" spans="1:21" ht="15.75" thickBot="1" x14ac:dyDescent="0.3">
      <c r="A6" t="s">
        <v>161</v>
      </c>
      <c r="I6" s="32" t="s">
        <v>11</v>
      </c>
      <c r="J6" s="32">
        <f>(O3+O9)/2</f>
        <v>3833.4426498121165</v>
      </c>
      <c r="L6" s="37" t="s">
        <v>12</v>
      </c>
      <c r="M6" s="13">
        <v>-39.842396561808492</v>
      </c>
      <c r="N6" s="14" t="s">
        <v>13</v>
      </c>
      <c r="O6" s="9">
        <v>24.457289012939295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-3858.8480611413788</v>
      </c>
      <c r="L7" s="38" t="s">
        <v>15</v>
      </c>
      <c r="M7" s="16">
        <f>SUM(M20:M84)</f>
        <v>1148.8697879864321</v>
      </c>
      <c r="N7" s="15" t="s">
        <v>15</v>
      </c>
      <c r="O7" s="36">
        <f>SUM(O20:O84)</f>
        <v>1424.8056136386704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-172.55813738368806</v>
      </c>
      <c r="L9" s="35" t="s">
        <v>18</v>
      </c>
      <c r="M9" s="11">
        <v>-3852.8349097922001</v>
      </c>
      <c r="N9" s="10" t="s">
        <v>19</v>
      </c>
      <c r="O9" s="35">
        <v>3827.1271124143254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-172.09237730019439</v>
      </c>
      <c r="L10" s="9" t="s">
        <v>21</v>
      </c>
      <c r="M10" s="13">
        <v>359.80089326679598</v>
      </c>
      <c r="N10" s="12" t="s">
        <v>22</v>
      </c>
      <c r="O10" s="9">
        <v>359.78429814455245</v>
      </c>
      <c r="T10" s="48"/>
    </row>
    <row r="11" spans="1:21" ht="15.75" thickBot="1" x14ac:dyDescent="0.3">
      <c r="I11" s="33" t="s">
        <v>23</v>
      </c>
      <c r="J11" s="33">
        <f>J9-J10</f>
        <v>-0.46576008349367726</v>
      </c>
      <c r="L11" s="37" t="s">
        <v>24</v>
      </c>
      <c r="M11" s="13">
        <v>-172.07544714735999</v>
      </c>
      <c r="N11" s="14" t="s">
        <v>25</v>
      </c>
      <c r="O11" s="9">
        <v>-172.54002474155212</v>
      </c>
    </row>
    <row r="12" spans="1:21" x14ac:dyDescent="0.25">
      <c r="I12" s="9"/>
      <c r="J12" s="9"/>
      <c r="L12" s="37" t="s">
        <v>26</v>
      </c>
      <c r="M12" s="13">
        <v>-39.796799003176652</v>
      </c>
      <c r="N12" s="14" t="s">
        <v>27</v>
      </c>
      <c r="O12" s="9">
        <v>24.462529956074601</v>
      </c>
    </row>
    <row r="13" spans="1:21" ht="15.75" thickBot="1" x14ac:dyDescent="0.3">
      <c r="I13" s="9"/>
      <c r="J13" s="9"/>
      <c r="L13" s="38" t="s">
        <v>15</v>
      </c>
      <c r="M13" s="16">
        <f>SUM(M85:M149)</f>
        <v>924.44178830775161</v>
      </c>
      <c r="N13" s="15" t="s">
        <v>15</v>
      </c>
      <c r="O13" s="36">
        <f>SUM(O85:O149)</f>
        <v>1520.2619036733277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11359</v>
      </c>
      <c r="E20" s="17">
        <v>13023</v>
      </c>
      <c r="F20" s="17">
        <v>15146</v>
      </c>
      <c r="G20" s="24"/>
      <c r="H20" s="7"/>
      <c r="I20" s="25">
        <f t="shared" ref="I20:J51" si="0">C20-E20</f>
        <v>489</v>
      </c>
      <c r="J20" s="24">
        <f t="shared" si="0"/>
        <v>-3787</v>
      </c>
      <c r="K20" s="7"/>
      <c r="L20" s="25">
        <f>$M$3*SIN(2*PI()/$M$4*(AA20+$M$5))+$M$6</f>
        <v>482.23183607836216</v>
      </c>
      <c r="M20" s="17">
        <f t="shared" ref="M20:M83" si="1">(I20-L20)^2</f>
        <v>45.808042870160051</v>
      </c>
      <c r="N20" s="17">
        <f>$O$3*COS(2*PI()/$O$4*(AA20+$O$5))+$O$6</f>
        <v>-3784.6392407522312</v>
      </c>
      <c r="O20" s="24">
        <f t="shared" ref="O20:O83" si="2">(J20-N20)^2</f>
        <v>5.5731842259258304</v>
      </c>
      <c r="P20" s="7"/>
      <c r="Q20" s="25">
        <f>I20-$J$4</f>
        <v>528.81959778249256</v>
      </c>
      <c r="R20" s="24">
        <f>J20-$J$3</f>
        <v>-3811.4599094845071</v>
      </c>
      <c r="S20" s="7"/>
      <c r="T20" s="25">
        <f>Q20/$J$7</f>
        <v>-0.13704079284896153</v>
      </c>
      <c r="U20" s="24">
        <f>R20/$J$6</f>
        <v>-0.99426553562013331</v>
      </c>
      <c r="V20" s="7"/>
      <c r="W20" s="25">
        <f>(T20-U20*SIN(-$J$11*PI()/180))/(COS(-$J$11*PI()/180))</f>
        <v>-0.12896271160920977</v>
      </c>
      <c r="X20" s="24">
        <f>IF(MOD(ATAN2(U20,W20)*180/PI()-$J$9+360,360)&gt;5,MOD(ATAN2(U20,W20)*180/PI()-$J$9+360,360)-360,MOD(ATAN2(U20,W20)*180/PI()-$J$9+360,360))</f>
        <v>-5.1487441429230785E-2</v>
      </c>
      <c r="Y20" s="7"/>
      <c r="Z20" s="25">
        <f>I159</f>
        <v>-8</v>
      </c>
      <c r="AA20" s="17">
        <f>360/40000*Z20</f>
        <v>-7.1999999999999995E-2</v>
      </c>
      <c r="AB20" s="24">
        <f>AA20*PI()/180</f>
        <v>-1.256637061435917E-3</v>
      </c>
      <c r="AC20" s="17">
        <f>X20-AA20</f>
        <v>2.051255857076921E-2</v>
      </c>
      <c r="AD20" s="17">
        <f ca="1">INDIRECT("AC"&amp;AE20)-AC20</f>
        <v>-2.8249634813873145E-2</v>
      </c>
      <c r="AE20" s="17">
        <v>149</v>
      </c>
    </row>
    <row r="21" spans="1:31" s="17" customFormat="1" x14ac:dyDescent="0.25">
      <c r="A21" s="17">
        <v>1</v>
      </c>
      <c r="B21" s="17">
        <v>651</v>
      </c>
      <c r="C21" s="17">
        <v>13693</v>
      </c>
      <c r="D21" s="17">
        <v>11387</v>
      </c>
      <c r="E21" s="17">
        <v>12825</v>
      </c>
      <c r="F21" s="17">
        <v>15106</v>
      </c>
      <c r="G21" s="24"/>
      <c r="H21" s="7"/>
      <c r="I21" s="25">
        <f t="shared" si="0"/>
        <v>868</v>
      </c>
      <c r="J21" s="24">
        <f t="shared" si="0"/>
        <v>-3719</v>
      </c>
      <c r="K21" s="7"/>
      <c r="L21" s="25">
        <f t="shared" ref="L21:L84" si="3">$M$3*SIN(2*PI()/$M$4*(AA21+$M$5))+$M$6</f>
        <v>870.53968877785121</v>
      </c>
      <c r="M21" s="17">
        <f t="shared" si="1"/>
        <v>6.4500190883433772</v>
      </c>
      <c r="N21" s="17">
        <f t="shared" ref="N21:N84" si="4">$O$3*COS(2*PI()/$O$4*(AA21+$O$5))+$O$6</f>
        <v>-3715.2506287209212</v>
      </c>
      <c r="O21" s="24">
        <f t="shared" si="2"/>
        <v>14.057784988380897</v>
      </c>
      <c r="P21" s="7"/>
      <c r="Q21" s="25">
        <f t="shared" ref="Q21:Q84" si="5">I21-$J$4</f>
        <v>907.81959778249256</v>
      </c>
      <c r="R21" s="24">
        <f t="shared" ref="R21:R84" si="6">J21-$J$3</f>
        <v>-3743.4599094845071</v>
      </c>
      <c r="S21" s="7"/>
      <c r="T21" s="25">
        <f t="shared" ref="T21:T84" si="7">Q21/$J$7</f>
        <v>-0.23525663187525855</v>
      </c>
      <c r="U21" s="24">
        <f t="shared" ref="U21:U84" si="8">R21/$J$6</f>
        <v>-0.97652691104377953</v>
      </c>
      <c r="V21" s="7"/>
      <c r="W21" s="25">
        <f t="shared" ref="W21:W84" si="9">(T21-U21*SIN(-$J$11*PI()/180))/(COS(-$J$11*PI()/180))</f>
        <v>-0.22732599713409007</v>
      </c>
      <c r="X21" s="24">
        <f t="shared" ref="X21:X83" si="10">MOD(ATAN2(U21,W21)*180/PI()-$J$9+360,360)</f>
        <v>5.6626493754375815</v>
      </c>
      <c r="Y21" s="7"/>
      <c r="Z21" s="25">
        <f t="shared" ref="Z21:Z84" si="11">B21</f>
        <v>651</v>
      </c>
      <c r="AA21" s="17">
        <f>360/40000*Z21+AA20</f>
        <v>5.7869999999999999</v>
      </c>
      <c r="AB21" s="24">
        <f t="shared" ref="AB21:AB84" si="12">AA21*PI()/180</f>
        <v>0.10100220381291185</v>
      </c>
      <c r="AC21" s="17">
        <f t="shared" ref="AC21:AC84" si="13">X21-AA21</f>
        <v>-0.12435062456241841</v>
      </c>
      <c r="AD21" s="17">
        <f t="shared" ref="AD21:AD83" ca="1" si="14">INDIRECT("AC"&amp;AE21)-AC21</f>
        <v>5.9336181305208235E-2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13893</v>
      </c>
      <c r="D22" s="17">
        <v>11450</v>
      </c>
      <c r="E22" s="17">
        <v>12649</v>
      </c>
      <c r="F22" s="17">
        <v>15065</v>
      </c>
      <c r="G22" s="24"/>
      <c r="H22" s="7"/>
      <c r="I22" s="25">
        <f t="shared" si="0"/>
        <v>1244</v>
      </c>
      <c r="J22" s="24">
        <f t="shared" si="0"/>
        <v>-3615</v>
      </c>
      <c r="K22" s="7"/>
      <c r="L22" s="25">
        <f t="shared" si="3"/>
        <v>1244.1761422861468</v>
      </c>
      <c r="M22" s="17">
        <f t="shared" si="1"/>
        <v>3.1026104969035895E-2</v>
      </c>
      <c r="N22" s="17">
        <f>$O$3*COS(2*PI()/$O$4*(AA22+$O$5))+$O$6</f>
        <v>-3608.5045369393615</v>
      </c>
      <c r="O22" s="24">
        <f>(J22-N22)^2</f>
        <v>42.191040372119076</v>
      </c>
      <c r="P22" s="7"/>
      <c r="Q22" s="25">
        <f t="shared" si="5"/>
        <v>1283.8195977824926</v>
      </c>
      <c r="R22" s="24">
        <f t="shared" si="6"/>
        <v>-3639.4599094845071</v>
      </c>
      <c r="S22" s="7"/>
      <c r="T22" s="25">
        <f t="shared" si="7"/>
        <v>-0.3326950368195532</v>
      </c>
      <c r="U22" s="24">
        <f t="shared" si="8"/>
        <v>-0.94939724992700314</v>
      </c>
      <c r="V22" s="7"/>
      <c r="W22" s="25">
        <f t="shared" si="9"/>
        <v>-0.32498816474813291</v>
      </c>
      <c r="X22" s="24">
        <f t="shared" si="10"/>
        <v>11.454725172420581</v>
      </c>
      <c r="Y22" s="7"/>
      <c r="Z22" s="25">
        <f t="shared" si="11"/>
        <v>642</v>
      </c>
      <c r="AA22" s="17">
        <f t="shared" ref="AA22:AA85" si="15">360/40000*Z22+AA21</f>
        <v>11.565</v>
      </c>
      <c r="AB22" s="24">
        <f t="shared" si="12"/>
        <v>0.20184732799314423</v>
      </c>
      <c r="AC22" s="17">
        <f t="shared" si="13"/>
        <v>-0.11027482757941875</v>
      </c>
      <c r="AD22" s="17">
        <f t="shared" ca="1" si="14"/>
        <v>1.4069971917457735E-2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14062</v>
      </c>
      <c r="D23" s="17">
        <v>11517</v>
      </c>
      <c r="E23" s="17">
        <v>12465</v>
      </c>
      <c r="F23" s="17">
        <v>14985</v>
      </c>
      <c r="G23" s="24"/>
      <c r="H23" s="7"/>
      <c r="I23" s="25">
        <f t="shared" si="0"/>
        <v>1597</v>
      </c>
      <c r="J23" s="24">
        <f t="shared" si="0"/>
        <v>-3468</v>
      </c>
      <c r="K23" s="7"/>
      <c r="L23" s="25">
        <f t="shared" si="3"/>
        <v>1599.2595085017731</v>
      </c>
      <c r="M23" s="17">
        <f t="shared" si="1"/>
        <v>5.1053786695849102</v>
      </c>
      <c r="N23" s="17">
        <f t="shared" si="4"/>
        <v>-3467.3129399940767</v>
      </c>
      <c r="O23" s="24">
        <f t="shared" si="2"/>
        <v>0.47205145173930529</v>
      </c>
      <c r="P23" s="7"/>
      <c r="Q23" s="25">
        <f t="shared" si="5"/>
        <v>1636.8195977824926</v>
      </c>
      <c r="R23" s="24">
        <f t="shared" si="6"/>
        <v>-3492.4599094845071</v>
      </c>
      <c r="S23" s="7"/>
      <c r="T23" s="25">
        <f t="shared" si="7"/>
        <v>-0.42417311380182987</v>
      </c>
      <c r="U23" s="24">
        <f t="shared" si="8"/>
        <v>-0.9110505173869442</v>
      </c>
      <c r="V23" s="7"/>
      <c r="W23" s="25">
        <f t="shared" si="9"/>
        <v>-0.41678099357048309</v>
      </c>
      <c r="X23" s="24">
        <f t="shared" si="10"/>
        <v>17.140951803587996</v>
      </c>
      <c r="Y23" s="7"/>
      <c r="Z23" s="25">
        <f t="shared" si="11"/>
        <v>632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-0.11204819641200459</v>
      </c>
      <c r="AD23" s="17">
        <f t="shared" ca="1" si="14"/>
        <v>-2.1031058512782863E-2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14222</v>
      </c>
      <c r="D24" s="17">
        <v>11600</v>
      </c>
      <c r="E24" s="17">
        <v>12298</v>
      </c>
      <c r="F24" s="17">
        <v>14897</v>
      </c>
      <c r="G24" s="24"/>
      <c r="H24" s="7"/>
      <c r="I24" s="25">
        <f t="shared" si="0"/>
        <v>1924</v>
      </c>
      <c r="J24" s="24">
        <f t="shared" si="0"/>
        <v>-3297</v>
      </c>
      <c r="K24" s="7"/>
      <c r="L24" s="25">
        <f t="shared" si="3"/>
        <v>1926.179274946008</v>
      </c>
      <c r="M24" s="17">
        <f t="shared" si="1"/>
        <v>4.7492392902983278</v>
      </c>
      <c r="N24" s="17">
        <f t="shared" si="4"/>
        <v>-3298.6704859375982</v>
      </c>
      <c r="O24" s="24">
        <f t="shared" si="2"/>
        <v>2.7905232677132936</v>
      </c>
      <c r="P24" s="7"/>
      <c r="Q24" s="25">
        <f t="shared" si="5"/>
        <v>1963.8195977824926</v>
      </c>
      <c r="R24" s="24">
        <f t="shared" si="6"/>
        <v>-3321.4599094845071</v>
      </c>
      <c r="S24" s="7"/>
      <c r="T24" s="25">
        <f t="shared" si="7"/>
        <v>-0.50891342874008616</v>
      </c>
      <c r="U24" s="24">
        <f t="shared" si="8"/>
        <v>-0.86644309381993689</v>
      </c>
      <c r="V24" s="7"/>
      <c r="W24" s="25">
        <f t="shared" si="9"/>
        <v>-0.50188673229485281</v>
      </c>
      <c r="X24" s="24">
        <f t="shared" si="10"/>
        <v>22.639683867335691</v>
      </c>
      <c r="Y24" s="7"/>
      <c r="Z24" s="25">
        <f t="shared" si="11"/>
        <v>609</v>
      </c>
      <c r="AA24" s="17">
        <f t="shared" si="15"/>
        <v>22.734000000000002</v>
      </c>
      <c r="AB24" s="24">
        <f t="shared" si="12"/>
        <v>0.39678315214839088</v>
      </c>
      <c r="AC24" s="17">
        <f t="shared" si="13"/>
        <v>-9.4316132664310715E-2</v>
      </c>
      <c r="AD24" s="17">
        <f t="shared" ca="1" si="14"/>
        <v>-2.4236046032086733E-2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14368</v>
      </c>
      <c r="D25" s="17">
        <v>11697</v>
      </c>
      <c r="E25" s="17">
        <v>12141</v>
      </c>
      <c r="F25" s="17">
        <v>14795</v>
      </c>
      <c r="G25" s="24"/>
      <c r="H25" s="7"/>
      <c r="I25" s="25">
        <f t="shared" si="0"/>
        <v>2227</v>
      </c>
      <c r="J25" s="24">
        <f t="shared" si="0"/>
        <v>-3098</v>
      </c>
      <c r="K25" s="7"/>
      <c r="L25" s="25">
        <f t="shared" si="3"/>
        <v>2237.0731956982791</v>
      </c>
      <c r="M25" s="17">
        <f t="shared" si="1"/>
        <v>101.46927157582758</v>
      </c>
      <c r="N25" s="17">
        <f t="shared" si="4"/>
        <v>-3098.1993194981646</v>
      </c>
      <c r="O25" s="24">
        <f t="shared" si="2"/>
        <v>3.9728262348604375E-2</v>
      </c>
      <c r="P25" s="7"/>
      <c r="Q25" s="25">
        <f t="shared" si="5"/>
        <v>2266.8195977824926</v>
      </c>
      <c r="R25" s="24">
        <f t="shared" si="6"/>
        <v>-3122.4599094845071</v>
      </c>
      <c r="S25" s="7"/>
      <c r="T25" s="25">
        <f t="shared" si="7"/>
        <v>-0.5874342710223236</v>
      </c>
      <c r="U25" s="24">
        <f t="shared" si="8"/>
        <v>-0.81453153072148976</v>
      </c>
      <c r="V25" s="7"/>
      <c r="W25" s="25">
        <f t="shared" si="9"/>
        <v>-0.58083216986312036</v>
      </c>
      <c r="X25" s="24">
        <f t="shared" si="10"/>
        <v>28.050326366863146</v>
      </c>
      <c r="Y25" s="7"/>
      <c r="Z25" s="25">
        <f t="shared" si="11"/>
        <v>613</v>
      </c>
      <c r="AA25" s="17">
        <f t="shared" si="15"/>
        <v>28.251000000000001</v>
      </c>
      <c r="AB25" s="24">
        <f t="shared" si="12"/>
        <v>0.49307296698091801</v>
      </c>
      <c r="AC25" s="17">
        <f t="shared" si="13"/>
        <v>-0.20067363313685505</v>
      </c>
      <c r="AD25" s="17">
        <f t="shared" ca="1" si="14"/>
        <v>0.11797602079620972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14530</v>
      </c>
      <c r="D26" s="17">
        <v>11822</v>
      </c>
      <c r="E26" s="17">
        <v>12002</v>
      </c>
      <c r="F26" s="17">
        <v>14690</v>
      </c>
      <c r="G26" s="24"/>
      <c r="H26" s="7"/>
      <c r="I26" s="25">
        <f t="shared" si="0"/>
        <v>2528</v>
      </c>
      <c r="J26" s="24">
        <f t="shared" si="0"/>
        <v>-2868</v>
      </c>
      <c r="K26" s="7"/>
      <c r="L26" s="25">
        <f t="shared" si="3"/>
        <v>2530.9426095502376</v>
      </c>
      <c r="M26" s="17">
        <f t="shared" si="1"/>
        <v>8.6589509651498151</v>
      </c>
      <c r="N26" s="17">
        <f t="shared" si="4"/>
        <v>-2865.1885320199003</v>
      </c>
      <c r="O26" s="24">
        <f t="shared" si="2"/>
        <v>7.9043522031257645</v>
      </c>
      <c r="P26" s="7"/>
      <c r="Q26" s="25">
        <f t="shared" si="5"/>
        <v>2567.8195977824926</v>
      </c>
      <c r="R26" s="24">
        <f t="shared" si="6"/>
        <v>-2892.4599094845071</v>
      </c>
      <c r="S26" s="7"/>
      <c r="T26" s="25">
        <f t="shared" si="7"/>
        <v>-0.66543682391655945</v>
      </c>
      <c r="U26" s="24">
        <f t="shared" si="8"/>
        <v>-0.75453324171323433</v>
      </c>
      <c r="V26" s="7"/>
      <c r="W26" s="25">
        <f t="shared" si="9"/>
        <v>-0.65932503974115964</v>
      </c>
      <c r="X26" s="24">
        <f t="shared" si="10"/>
        <v>33.70569675213585</v>
      </c>
      <c r="Y26" s="7"/>
      <c r="Z26" s="25">
        <f t="shared" si="11"/>
        <v>622</v>
      </c>
      <c r="AA26" s="17">
        <f t="shared" si="15"/>
        <v>33.849000000000004</v>
      </c>
      <c r="AB26" s="24">
        <f t="shared" si="12"/>
        <v>0.59077649850756064</v>
      </c>
      <c r="AC26" s="17">
        <f t="shared" si="13"/>
        <v>-0.1433032478641536</v>
      </c>
      <c r="AD26" s="17">
        <f t="shared" ca="1" si="14"/>
        <v>7.0513556306813996E-2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14659</v>
      </c>
      <c r="D27" s="17">
        <v>11957</v>
      </c>
      <c r="E27" s="17">
        <v>11864</v>
      </c>
      <c r="F27" s="17">
        <v>14557</v>
      </c>
      <c r="G27" s="24"/>
      <c r="H27" s="7"/>
      <c r="I27" s="25">
        <f t="shared" si="0"/>
        <v>2795</v>
      </c>
      <c r="J27" s="24">
        <f t="shared" si="0"/>
        <v>-2600</v>
      </c>
      <c r="K27" s="7"/>
      <c r="L27" s="25">
        <f t="shared" si="3"/>
        <v>2801.0987416724902</v>
      </c>
      <c r="M27" s="17">
        <f t="shared" si="1"/>
        <v>37.194649987768287</v>
      </c>
      <c r="N27" s="17">
        <f t="shared" si="4"/>
        <v>-2603.7014338363151</v>
      </c>
      <c r="O27" s="24">
        <f t="shared" si="2"/>
        <v>13.700612444618454</v>
      </c>
      <c r="P27" s="7"/>
      <c r="Q27" s="25">
        <f t="shared" si="5"/>
        <v>2834.8195977824926</v>
      </c>
      <c r="R27" s="24">
        <f t="shared" si="6"/>
        <v>-2624.4599094845071</v>
      </c>
      <c r="S27" s="7"/>
      <c r="T27" s="25">
        <f t="shared" si="7"/>
        <v>-0.73462845721476866</v>
      </c>
      <c r="U27" s="24">
        <f t="shared" si="8"/>
        <v>-0.68462219191231055</v>
      </c>
      <c r="V27" s="7"/>
      <c r="W27" s="25">
        <f t="shared" si="9"/>
        <v>-0.72908728196940442</v>
      </c>
      <c r="X27" s="24">
        <f t="shared" si="10"/>
        <v>39.359654899579709</v>
      </c>
      <c r="Y27" s="7"/>
      <c r="Z27" s="25">
        <f t="shared" si="11"/>
        <v>624</v>
      </c>
      <c r="AA27" s="17">
        <f t="shared" si="15"/>
        <v>39.465000000000003</v>
      </c>
      <c r="AB27" s="24">
        <f t="shared" si="12"/>
        <v>0.68879418929956215</v>
      </c>
      <c r="AC27" s="17">
        <f t="shared" si="13"/>
        <v>-0.1053451004202941</v>
      </c>
      <c r="AD27" s="17">
        <f t="shared" ca="1" si="14"/>
        <v>3.3528852281193622E-2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14778</v>
      </c>
      <c r="D28" s="17">
        <v>12097</v>
      </c>
      <c r="E28" s="17">
        <v>11737</v>
      </c>
      <c r="F28" s="17">
        <v>14406</v>
      </c>
      <c r="G28" s="24"/>
      <c r="H28" s="7"/>
      <c r="I28" s="25">
        <f t="shared" si="0"/>
        <v>3041</v>
      </c>
      <c r="J28" s="24">
        <f t="shared" si="0"/>
        <v>-2309</v>
      </c>
      <c r="K28" s="7"/>
      <c r="L28" s="25">
        <f t="shared" si="3"/>
        <v>3044.3309775812522</v>
      </c>
      <c r="M28" s="17">
        <f t="shared" si="1"/>
        <v>11.095411646804941</v>
      </c>
      <c r="N28" s="17">
        <f t="shared" si="4"/>
        <v>-2316.4752191736238</v>
      </c>
      <c r="O28" s="24">
        <f t="shared" si="2"/>
        <v>55.878901693713296</v>
      </c>
      <c r="P28" s="7"/>
      <c r="Q28" s="25">
        <f t="shared" si="5"/>
        <v>3080.8195977824926</v>
      </c>
      <c r="R28" s="24">
        <f t="shared" si="6"/>
        <v>-2333.4599094845071</v>
      </c>
      <c r="S28" s="7"/>
      <c r="T28" s="25">
        <f t="shared" si="7"/>
        <v>-0.7983780519389615</v>
      </c>
      <c r="U28" s="24">
        <f t="shared" si="8"/>
        <v>-0.60871131321056127</v>
      </c>
      <c r="V28" s="7"/>
      <c r="W28" s="25">
        <f t="shared" si="9"/>
        <v>-0.79345607977527499</v>
      </c>
      <c r="X28" s="24">
        <f t="shared" si="10"/>
        <v>45.063998636130577</v>
      </c>
      <c r="Y28" s="7"/>
      <c r="Z28" s="25">
        <f t="shared" si="11"/>
        <v>625</v>
      </c>
      <c r="AA28" s="17">
        <f t="shared" si="15"/>
        <v>45.09</v>
      </c>
      <c r="AB28" s="24">
        <f t="shared" si="12"/>
        <v>0.78696895972424319</v>
      </c>
      <c r="AC28" s="17">
        <f t="shared" si="13"/>
        <v>-2.6001363869426086E-2</v>
      </c>
      <c r="AD28" s="17">
        <f t="shared" ca="1" si="14"/>
        <v>-3.083973519983374E-2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14890</v>
      </c>
      <c r="D29" s="17">
        <v>12250</v>
      </c>
      <c r="E29" s="17">
        <v>11626</v>
      </c>
      <c r="F29" s="17">
        <v>14250</v>
      </c>
      <c r="G29" s="24"/>
      <c r="H29" s="7"/>
      <c r="I29" s="25">
        <f t="shared" si="0"/>
        <v>3264</v>
      </c>
      <c r="J29" s="24">
        <f t="shared" si="0"/>
        <v>-2000</v>
      </c>
      <c r="K29" s="7"/>
      <c r="L29" s="25">
        <f t="shared" si="3"/>
        <v>3261.3206726431276</v>
      </c>
      <c r="M29" s="17">
        <f t="shared" si="1"/>
        <v>7.1787950852846452</v>
      </c>
      <c r="N29" s="17">
        <f t="shared" si="4"/>
        <v>-2001.0399408538551</v>
      </c>
      <c r="O29" s="24">
        <f t="shared" si="2"/>
        <v>1.0814769795169041</v>
      </c>
      <c r="P29" s="7"/>
      <c r="Q29" s="25">
        <f t="shared" si="5"/>
        <v>3303.8195977824926</v>
      </c>
      <c r="R29" s="24">
        <f t="shared" si="6"/>
        <v>-2024.4599094845069</v>
      </c>
      <c r="S29" s="7"/>
      <c r="T29" s="25">
        <f t="shared" si="7"/>
        <v>-0.85616731870113627</v>
      </c>
      <c r="U29" s="24">
        <f t="shared" si="8"/>
        <v>-0.52810491623860056</v>
      </c>
      <c r="V29" s="7"/>
      <c r="W29" s="25">
        <f t="shared" si="9"/>
        <v>-0.85190252360970264</v>
      </c>
      <c r="X29" s="24">
        <f t="shared" si="10"/>
        <v>50.762851234738889</v>
      </c>
      <c r="Y29" s="7"/>
      <c r="Z29" s="25">
        <f t="shared" si="11"/>
        <v>636</v>
      </c>
      <c r="AA29" s="17">
        <f t="shared" si="15"/>
        <v>50.814</v>
      </c>
      <c r="AB29" s="24">
        <f t="shared" si="12"/>
        <v>0.88687160610839855</v>
      </c>
      <c r="AC29" s="17">
        <f t="shared" si="13"/>
        <v>-5.1148765261110896E-2</v>
      </c>
      <c r="AD29" s="17">
        <f t="shared" ca="1" si="14"/>
        <v>-4.0308728484625078E-2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14978</v>
      </c>
      <c r="D30" s="17">
        <v>12423</v>
      </c>
      <c r="E30" s="17">
        <v>11535</v>
      </c>
      <c r="F30" s="17">
        <v>14085</v>
      </c>
      <c r="G30" s="24"/>
      <c r="H30" s="7"/>
      <c r="I30" s="25">
        <f t="shared" si="0"/>
        <v>3443</v>
      </c>
      <c r="J30" s="24">
        <f t="shared" si="0"/>
        <v>-1662</v>
      </c>
      <c r="K30" s="7"/>
      <c r="L30" s="25">
        <f t="shared" si="3"/>
        <v>3445.8940261392563</v>
      </c>
      <c r="M30" s="17">
        <f t="shared" si="1"/>
        <v>8.3753872946987915</v>
      </c>
      <c r="N30" s="17">
        <f t="shared" si="4"/>
        <v>-1664.2971392951124</v>
      </c>
      <c r="O30" s="24">
        <f t="shared" si="2"/>
        <v>5.2768489411495016</v>
      </c>
      <c r="P30" s="7"/>
      <c r="Q30" s="25">
        <f t="shared" si="5"/>
        <v>3482.8195977824926</v>
      </c>
      <c r="R30" s="24">
        <f t="shared" si="6"/>
        <v>-1686.4599094845069</v>
      </c>
      <c r="S30" s="7"/>
      <c r="T30" s="25">
        <f t="shared" si="7"/>
        <v>-0.9025542189272765</v>
      </c>
      <c r="U30" s="24">
        <f t="shared" si="8"/>
        <v>-0.43993351760907734</v>
      </c>
      <c r="V30" s="7"/>
      <c r="W30" s="25">
        <f t="shared" si="9"/>
        <v>-0.8990077217640331</v>
      </c>
      <c r="X30" s="24">
        <f t="shared" si="10"/>
        <v>56.483112492075406</v>
      </c>
      <c r="Y30" s="7"/>
      <c r="Z30" s="25">
        <f t="shared" si="11"/>
        <v>638</v>
      </c>
      <c r="AA30" s="17">
        <f t="shared" si="15"/>
        <v>56.555999999999997</v>
      </c>
      <c r="AB30" s="24">
        <f t="shared" si="12"/>
        <v>0.98708841175791295</v>
      </c>
      <c r="AC30" s="17">
        <f t="shared" si="13"/>
        <v>-7.2887507924590977E-2</v>
      </c>
      <c r="AD30" s="17">
        <f t="shared" ca="1" si="14"/>
        <v>4.1369996331447112E-2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15050</v>
      </c>
      <c r="D31" s="17">
        <v>12592</v>
      </c>
      <c r="E31" s="17">
        <v>11457</v>
      </c>
      <c r="F31" s="17">
        <v>13907</v>
      </c>
      <c r="G31" s="24"/>
      <c r="H31" s="7"/>
      <c r="I31" s="25">
        <f t="shared" si="0"/>
        <v>3593</v>
      </c>
      <c r="J31" s="24">
        <f t="shared" si="0"/>
        <v>-1315</v>
      </c>
      <c r="K31" s="7"/>
      <c r="L31" s="25">
        <f t="shared" si="3"/>
        <v>3593.1921794940854</v>
      </c>
      <c r="M31" s="17">
        <f t="shared" si="1"/>
        <v>3.6932957946918088E-2</v>
      </c>
      <c r="N31" s="17">
        <f t="shared" si="4"/>
        <v>-1316.8093625684801</v>
      </c>
      <c r="O31" s="24">
        <f t="shared" si="2"/>
        <v>3.2737929042168421</v>
      </c>
      <c r="P31" s="7"/>
      <c r="Q31" s="25">
        <f t="shared" si="5"/>
        <v>3632.8195977824926</v>
      </c>
      <c r="R31" s="24">
        <f t="shared" si="6"/>
        <v>-1339.4599094845069</v>
      </c>
      <c r="S31" s="7"/>
      <c r="T31" s="25">
        <f t="shared" si="7"/>
        <v>-0.94142592302739403</v>
      </c>
      <c r="U31" s="24">
        <f t="shared" si="8"/>
        <v>-0.34941435984444846</v>
      </c>
      <c r="V31" s="7"/>
      <c r="W31" s="25">
        <f t="shared" si="9"/>
        <v>-0.93861656094285506</v>
      </c>
      <c r="X31" s="24">
        <f t="shared" si="10"/>
        <v>62.139585585717384</v>
      </c>
      <c r="Y31" s="7"/>
      <c r="Z31" s="25">
        <f t="shared" si="11"/>
        <v>627</v>
      </c>
      <c r="AA31" s="17">
        <f t="shared" si="15"/>
        <v>62.198999999999998</v>
      </c>
      <c r="AB31" s="24">
        <f t="shared" si="12"/>
        <v>1.0855773414479528</v>
      </c>
      <c r="AC31" s="17">
        <f t="shared" si="13"/>
        <v>-5.9414414282613848E-2</v>
      </c>
      <c r="AD31" s="17">
        <f t="shared" ca="1" si="14"/>
        <v>3.1837418863133848E-2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15123</v>
      </c>
      <c r="D32" s="17">
        <v>12785</v>
      </c>
      <c r="E32" s="17">
        <v>11412</v>
      </c>
      <c r="F32" s="17">
        <v>13742</v>
      </c>
      <c r="G32" s="24"/>
      <c r="H32" s="7"/>
      <c r="I32" s="25">
        <f t="shared" si="0"/>
        <v>3711</v>
      </c>
      <c r="J32" s="24">
        <f t="shared" si="0"/>
        <v>-957</v>
      </c>
      <c r="K32" s="7"/>
      <c r="L32" s="25">
        <f t="shared" si="3"/>
        <v>3705.1054594748202</v>
      </c>
      <c r="M32" s="17">
        <f t="shared" si="1"/>
        <v>34.745608002986522</v>
      </c>
      <c r="N32" s="17">
        <f t="shared" si="4"/>
        <v>-956.88922625222494</v>
      </c>
      <c r="O32" s="24">
        <f t="shared" si="2"/>
        <v>1.2270823196131748E-2</v>
      </c>
      <c r="P32" s="7"/>
      <c r="Q32" s="25">
        <f t="shared" si="5"/>
        <v>3750.8195977824926</v>
      </c>
      <c r="R32" s="24">
        <f t="shared" si="6"/>
        <v>-981.45990948450697</v>
      </c>
      <c r="S32" s="7"/>
      <c r="T32" s="25">
        <f t="shared" si="7"/>
        <v>-0.9720049969194865</v>
      </c>
      <c r="U32" s="24">
        <f t="shared" si="8"/>
        <v>-0.25602571869246821</v>
      </c>
      <c r="V32" s="7"/>
      <c r="W32" s="25">
        <f t="shared" si="9"/>
        <v>-0.96995582259087076</v>
      </c>
      <c r="X32" s="24">
        <f t="shared" si="10"/>
        <v>67.77181326238491</v>
      </c>
      <c r="Y32" s="7"/>
      <c r="Z32" s="25">
        <f t="shared" si="11"/>
        <v>626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-6.1186737615088305E-2</v>
      </c>
      <c r="AD32" s="17">
        <f t="shared" ca="1" si="14"/>
        <v>7.6207166231114343E-2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15153</v>
      </c>
      <c r="D33" s="17">
        <v>12961</v>
      </c>
      <c r="E33" s="17">
        <v>11371</v>
      </c>
      <c r="F33" s="17">
        <v>13563</v>
      </c>
      <c r="G33" s="24"/>
      <c r="H33" s="7"/>
      <c r="I33" s="25">
        <f t="shared" si="0"/>
        <v>3782</v>
      </c>
      <c r="J33" s="24">
        <f t="shared" si="0"/>
        <v>-602</v>
      </c>
      <c r="K33" s="7"/>
      <c r="L33" s="25">
        <f t="shared" si="3"/>
        <v>3778.4950758671976</v>
      </c>
      <c r="M33" s="17">
        <f t="shared" si="1"/>
        <v>12.284493176700961</v>
      </c>
      <c r="N33" s="17">
        <f t="shared" si="4"/>
        <v>-602.3666590210903</v>
      </c>
      <c r="O33" s="24">
        <f t="shared" si="2"/>
        <v>0.13443883774689674</v>
      </c>
      <c r="P33" s="7"/>
      <c r="Q33" s="25">
        <f t="shared" si="5"/>
        <v>3821.8195977824926</v>
      </c>
      <c r="R33" s="24">
        <f t="shared" si="6"/>
        <v>-626.45990948450697</v>
      </c>
      <c r="S33" s="7"/>
      <c r="T33" s="25">
        <f t="shared" si="7"/>
        <v>-0.99040427019354216</v>
      </c>
      <c r="U33" s="24">
        <f t="shared" si="8"/>
        <v>-0.16341966391885654</v>
      </c>
      <c r="V33" s="7"/>
      <c r="W33" s="25">
        <f t="shared" si="9"/>
        <v>-0.98910851935903132</v>
      </c>
      <c r="X33" s="24">
        <f t="shared" si="10"/>
        <v>73.176529411341676</v>
      </c>
      <c r="Y33" s="7"/>
      <c r="Z33" s="25">
        <f t="shared" si="11"/>
        <v>601</v>
      </c>
      <c r="AA33" s="17">
        <f t="shared" si="15"/>
        <v>73.242000000000004</v>
      </c>
      <c r="AB33" s="24">
        <f t="shared" si="12"/>
        <v>1.2783140507456869</v>
      </c>
      <c r="AC33" s="17">
        <f t="shared" si="13"/>
        <v>-6.5470588658328666E-2</v>
      </c>
      <c r="AD33" s="17">
        <f t="shared" ca="1" si="14"/>
        <v>5.7752850286419743E-2</v>
      </c>
      <c r="AE33" s="17">
        <v>136</v>
      </c>
    </row>
    <row r="34" spans="1:31" s="17" customFormat="1" x14ac:dyDescent="0.25">
      <c r="A34" s="17">
        <v>14</v>
      </c>
      <c r="B34" s="17">
        <v>620</v>
      </c>
      <c r="C34" s="17">
        <v>15176</v>
      </c>
      <c r="D34" s="17">
        <v>13145</v>
      </c>
      <c r="E34" s="17">
        <v>11352</v>
      </c>
      <c r="F34" s="17">
        <v>13379</v>
      </c>
      <c r="G34" s="24"/>
      <c r="H34" s="7"/>
      <c r="I34" s="25">
        <f t="shared" si="0"/>
        <v>3824</v>
      </c>
      <c r="J34" s="24">
        <f t="shared" si="0"/>
        <v>-234</v>
      </c>
      <c r="K34" s="7"/>
      <c r="L34" s="25">
        <f t="shared" si="3"/>
        <v>3818.5429056830581</v>
      </c>
      <c r="M34" s="17">
        <f t="shared" si="1"/>
        <v>29.779878384000106</v>
      </c>
      <c r="N34" s="17">
        <f t="shared" si="4"/>
        <v>-230.81461566135417</v>
      </c>
      <c r="O34" s="24">
        <f t="shared" si="2"/>
        <v>10.146673384890146</v>
      </c>
      <c r="P34" s="7"/>
      <c r="Q34" s="25">
        <f t="shared" si="5"/>
        <v>3863.8195977824926</v>
      </c>
      <c r="R34" s="24">
        <f t="shared" si="6"/>
        <v>-258.45990948450697</v>
      </c>
      <c r="S34" s="7"/>
      <c r="T34" s="25">
        <f t="shared" si="7"/>
        <v>-1.001288347341575</v>
      </c>
      <c r="U34" s="24">
        <f t="shared" si="8"/>
        <v>-6.7422401505647808E-2</v>
      </c>
      <c r="V34" s="7"/>
      <c r="W34" s="25">
        <f t="shared" si="9"/>
        <v>-1.0007733395804432</v>
      </c>
      <c r="X34" s="24">
        <f t="shared" si="10"/>
        <v>78.70392751692566</v>
      </c>
      <c r="Y34" s="7"/>
      <c r="Z34" s="25">
        <f t="shared" si="11"/>
        <v>620</v>
      </c>
      <c r="AA34" s="17">
        <f t="shared" si="15"/>
        <v>78.822000000000003</v>
      </c>
      <c r="AB34" s="24">
        <f t="shared" si="12"/>
        <v>1.3757034230069705</v>
      </c>
      <c r="AC34" s="17">
        <f t="shared" si="13"/>
        <v>-0.11807248307434293</v>
      </c>
      <c r="AD34" s="17">
        <f t="shared" ca="1" si="14"/>
        <v>4.7986000230650916E-3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15167</v>
      </c>
      <c r="D35" s="17">
        <v>13324</v>
      </c>
      <c r="E35" s="17">
        <v>11340</v>
      </c>
      <c r="F35" s="17">
        <v>13180</v>
      </c>
      <c r="G35" s="24"/>
      <c r="H35" s="7"/>
      <c r="I35" s="25">
        <f t="shared" si="0"/>
        <v>3827</v>
      </c>
      <c r="J35" s="24">
        <f t="shared" si="0"/>
        <v>144</v>
      </c>
      <c r="K35" s="7"/>
      <c r="L35" s="25">
        <f t="shared" si="3"/>
        <v>3821.7807606438291</v>
      </c>
      <c r="M35" s="17">
        <f t="shared" si="1"/>
        <v>27.240459457002959</v>
      </c>
      <c r="N35" s="17">
        <f t="shared" si="4"/>
        <v>148.5886154443277</v>
      </c>
      <c r="O35" s="24">
        <f t="shared" si="2"/>
        <v>21.055391695922701</v>
      </c>
      <c r="P35" s="7"/>
      <c r="Q35" s="25">
        <f t="shared" si="5"/>
        <v>3866.8195977824926</v>
      </c>
      <c r="R35" s="24">
        <f t="shared" si="6"/>
        <v>119.54009051549305</v>
      </c>
      <c r="S35" s="7"/>
      <c r="T35" s="25">
        <f t="shared" si="7"/>
        <v>-1.0020657814235774</v>
      </c>
      <c r="U35" s="24">
        <f t="shared" si="8"/>
        <v>3.1183482168789432E-2</v>
      </c>
      <c r="V35" s="7"/>
      <c r="W35" s="25">
        <f t="shared" si="9"/>
        <v>-1.0023523888679442</v>
      </c>
      <c r="X35" s="24">
        <f t="shared" si="10"/>
        <v>84.340051468351817</v>
      </c>
      <c r="Y35" s="7"/>
      <c r="Z35" s="25">
        <f t="shared" si="11"/>
        <v>629</v>
      </c>
      <c r="AA35" s="17">
        <f t="shared" si="15"/>
        <v>84.483000000000004</v>
      </c>
      <c r="AB35" s="24">
        <f t="shared" si="12"/>
        <v>1.4745065119623695</v>
      </c>
      <c r="AC35" s="17">
        <f t="shared" si="13"/>
        <v>-0.14294853164818733</v>
      </c>
      <c r="AD35" s="17">
        <f t="shared" ca="1" si="14"/>
        <v>0.1069841625594421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15148</v>
      </c>
      <c r="D36" s="17">
        <v>13510</v>
      </c>
      <c r="E36" s="17">
        <v>11358</v>
      </c>
      <c r="F36" s="17">
        <v>12995</v>
      </c>
      <c r="G36" s="24"/>
      <c r="H36" s="7"/>
      <c r="I36" s="25">
        <f t="shared" si="0"/>
        <v>3790</v>
      </c>
      <c r="J36" s="24">
        <f t="shared" si="0"/>
        <v>515</v>
      </c>
      <c r="K36" s="7"/>
      <c r="L36" s="25">
        <f t="shared" si="3"/>
        <v>3788.0853502751356</v>
      </c>
      <c r="M36" s="17">
        <f t="shared" si="1"/>
        <v>3.6658835689232285</v>
      </c>
      <c r="N36" s="17">
        <f t="shared" si="4"/>
        <v>521.39407796412183</v>
      </c>
      <c r="O36" s="24">
        <f t="shared" si="2"/>
        <v>40.884233011268421</v>
      </c>
      <c r="P36" s="7"/>
      <c r="Q36" s="25">
        <f t="shared" si="5"/>
        <v>3829.8195977824926</v>
      </c>
      <c r="R36" s="24">
        <f t="shared" si="6"/>
        <v>490.54009051549303</v>
      </c>
      <c r="S36" s="7"/>
      <c r="T36" s="25">
        <f t="shared" si="7"/>
        <v>-0.99247742774554848</v>
      </c>
      <c r="U36" s="24">
        <f t="shared" si="8"/>
        <v>0.12796333096036672</v>
      </c>
      <c r="V36" s="7"/>
      <c r="W36" s="25">
        <f t="shared" si="9"/>
        <v>-0.99355046364274469</v>
      </c>
      <c r="X36" s="24">
        <f t="shared" si="10"/>
        <v>89.897088294197431</v>
      </c>
      <c r="Y36" s="7"/>
      <c r="Z36" s="25">
        <f t="shared" si="11"/>
        <v>620</v>
      </c>
      <c r="AA36" s="17">
        <f t="shared" si="15"/>
        <v>90.063000000000002</v>
      </c>
      <c r="AB36" s="24">
        <f t="shared" si="12"/>
        <v>1.5718958842236532</v>
      </c>
      <c r="AC36" s="17">
        <f t="shared" si="13"/>
        <v>-0.16591170580257142</v>
      </c>
      <c r="AD36" s="17">
        <f t="shared" ca="1" si="14"/>
        <v>6.4206995739951367E-2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15122</v>
      </c>
      <c r="D37" s="17">
        <v>13709</v>
      </c>
      <c r="E37" s="17">
        <v>11398</v>
      </c>
      <c r="F37" s="17">
        <v>12815</v>
      </c>
      <c r="G37" s="24"/>
      <c r="H37" s="7"/>
      <c r="I37" s="25">
        <f t="shared" si="0"/>
        <v>3724</v>
      </c>
      <c r="J37" s="24">
        <f t="shared" si="0"/>
        <v>894</v>
      </c>
      <c r="K37" s="7"/>
      <c r="L37" s="25">
        <f t="shared" si="3"/>
        <v>3717.2357822119311</v>
      </c>
      <c r="M37" s="17">
        <f t="shared" si="1"/>
        <v>45.754642284427597</v>
      </c>
      <c r="N37" s="17">
        <f t="shared" si="4"/>
        <v>893.01182537928719</v>
      </c>
      <c r="O37" s="24">
        <f t="shared" si="2"/>
        <v>0.97648908102090926</v>
      </c>
      <c r="P37" s="7"/>
      <c r="Q37" s="25">
        <f t="shared" si="5"/>
        <v>3763.8195977824926</v>
      </c>
      <c r="R37" s="24">
        <f t="shared" si="6"/>
        <v>869.54009051549303</v>
      </c>
      <c r="S37" s="7"/>
      <c r="T37" s="25">
        <f t="shared" si="7"/>
        <v>-0.97537387794149677</v>
      </c>
      <c r="U37" s="24">
        <f t="shared" si="8"/>
        <v>0.22683007676092681</v>
      </c>
      <c r="V37" s="7"/>
      <c r="W37" s="25">
        <f t="shared" si="9"/>
        <v>-0.97725005883484672</v>
      </c>
      <c r="X37" s="24">
        <f t="shared" si="10"/>
        <v>95.625700422211708</v>
      </c>
      <c r="Y37" s="7"/>
      <c r="Z37" s="25">
        <f t="shared" si="11"/>
        <v>626</v>
      </c>
      <c r="AA37" s="17">
        <f t="shared" si="15"/>
        <v>95.697000000000003</v>
      </c>
      <c r="AB37" s="24">
        <f t="shared" si="12"/>
        <v>1.6702277342810135</v>
      </c>
      <c r="AC37" s="17">
        <f t="shared" si="13"/>
        <v>-7.129957778829521E-2</v>
      </c>
      <c r="AD37" s="17">
        <f t="shared" ca="1" si="14"/>
        <v>-7.3264692293989242E-2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15063</v>
      </c>
      <c r="D38" s="17">
        <v>13887</v>
      </c>
      <c r="E38" s="17">
        <v>11449</v>
      </c>
      <c r="F38" s="17">
        <v>12623</v>
      </c>
      <c r="G38" s="24"/>
      <c r="H38" s="7"/>
      <c r="I38" s="25">
        <f t="shared" si="0"/>
        <v>3614</v>
      </c>
      <c r="J38" s="24">
        <f t="shared" si="0"/>
        <v>1264</v>
      </c>
      <c r="K38" s="7"/>
      <c r="L38" s="25">
        <f t="shared" si="3"/>
        <v>3606.2537384199286</v>
      </c>
      <c r="M38" s="17">
        <f t="shared" si="1"/>
        <v>60.004568466890333</v>
      </c>
      <c r="N38" s="17">
        <f t="shared" si="4"/>
        <v>1267.0831482062572</v>
      </c>
      <c r="O38" s="24">
        <f t="shared" si="2"/>
        <v>9.5058028617469414</v>
      </c>
      <c r="P38" s="7"/>
      <c r="Q38" s="25">
        <f t="shared" si="5"/>
        <v>3653.8195977824926</v>
      </c>
      <c r="R38" s="24">
        <f t="shared" si="6"/>
        <v>1239.5400905154931</v>
      </c>
      <c r="S38" s="7"/>
      <c r="T38" s="25">
        <f t="shared" si="7"/>
        <v>-0.94686796160141051</v>
      </c>
      <c r="U38" s="24">
        <f t="shared" si="8"/>
        <v>0.32334906342638126</v>
      </c>
      <c r="V38" s="7"/>
      <c r="W38" s="25">
        <f t="shared" si="9"/>
        <v>-0.94952782527363111</v>
      </c>
      <c r="X38" s="24">
        <f t="shared" si="10"/>
        <v>101.36372984386168</v>
      </c>
      <c r="Y38" s="7"/>
      <c r="Z38" s="25">
        <f t="shared" si="11"/>
        <v>645</v>
      </c>
      <c r="AA38" s="17">
        <f t="shared" si="15"/>
        <v>101.50200000000001</v>
      </c>
      <c r="AB38" s="24">
        <f t="shared" si="12"/>
        <v>1.7715440973592844</v>
      </c>
      <c r="AC38" s="17">
        <f t="shared" si="13"/>
        <v>-0.13827015613833282</v>
      </c>
      <c r="AD38" s="17">
        <f t="shared" ca="1" si="14"/>
        <v>4.6982610628646171E-2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14995</v>
      </c>
      <c r="D39" s="17">
        <v>14066</v>
      </c>
      <c r="E39" s="17">
        <v>11525</v>
      </c>
      <c r="F39" s="17">
        <v>12451</v>
      </c>
      <c r="G39" s="24"/>
      <c r="H39" s="7"/>
      <c r="I39" s="25">
        <f t="shared" si="0"/>
        <v>3470</v>
      </c>
      <c r="J39" s="24">
        <f t="shared" si="0"/>
        <v>1615</v>
      </c>
      <c r="K39" s="7"/>
      <c r="L39" s="25">
        <f t="shared" si="3"/>
        <v>3462.4887602511581</v>
      </c>
      <c r="M39" s="17">
        <f t="shared" si="1"/>
        <v>56.418722564583199</v>
      </c>
      <c r="N39" s="17">
        <f t="shared" si="4"/>
        <v>1618.517570636581</v>
      </c>
      <c r="O39" s="24">
        <f t="shared" si="2"/>
        <v>12.373303183336953</v>
      </c>
      <c r="P39" s="7"/>
      <c r="Q39" s="25">
        <f t="shared" si="5"/>
        <v>3509.8195977824926</v>
      </c>
      <c r="R39" s="24">
        <f t="shared" si="6"/>
        <v>1590.5400905154931</v>
      </c>
      <c r="S39" s="7"/>
      <c r="T39" s="25">
        <f t="shared" si="7"/>
        <v>-0.90955112566529772</v>
      </c>
      <c r="U39" s="24">
        <f t="shared" si="8"/>
        <v>0.41491166969550158</v>
      </c>
      <c r="V39" s="7"/>
      <c r="W39" s="25">
        <f t="shared" si="9"/>
        <v>-0.91295408945279055</v>
      </c>
      <c r="X39" s="24">
        <f t="shared" si="10"/>
        <v>106.99858321799462</v>
      </c>
      <c r="Y39" s="7"/>
      <c r="Z39" s="25">
        <f t="shared" si="11"/>
        <v>627</v>
      </c>
      <c r="AA39" s="17">
        <f t="shared" si="15"/>
        <v>107.14500000000001</v>
      </c>
      <c r="AB39" s="24">
        <f t="shared" si="12"/>
        <v>1.8700330270493244</v>
      </c>
      <c r="AC39" s="17">
        <f t="shared" si="13"/>
        <v>-0.14641678200538877</v>
      </c>
      <c r="AD39" s="17">
        <f t="shared" ca="1" si="14"/>
        <v>2.0858024743972692E-3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14898</v>
      </c>
      <c r="D40" s="17">
        <v>14231</v>
      </c>
      <c r="E40" s="17">
        <v>11605</v>
      </c>
      <c r="F40" s="17">
        <v>12284</v>
      </c>
      <c r="G40" s="24"/>
      <c r="H40" s="7"/>
      <c r="I40" s="25">
        <f t="shared" si="0"/>
        <v>3293</v>
      </c>
      <c r="J40" s="24">
        <f t="shared" si="0"/>
        <v>1947</v>
      </c>
      <c r="K40" s="7"/>
      <c r="L40" s="25">
        <f t="shared" si="3"/>
        <v>3287.2313770255687</v>
      </c>
      <c r="M40" s="17">
        <f t="shared" si="1"/>
        <v>33.27701102113673</v>
      </c>
      <c r="N40" s="17">
        <f t="shared" si="4"/>
        <v>1950.3075667914732</v>
      </c>
      <c r="O40" s="24">
        <f t="shared" si="2"/>
        <v>10.93999808005608</v>
      </c>
      <c r="P40" s="7"/>
      <c r="Q40" s="25">
        <f t="shared" si="5"/>
        <v>3332.8195977824926</v>
      </c>
      <c r="R40" s="24">
        <f t="shared" si="6"/>
        <v>1922.5400905154931</v>
      </c>
      <c r="S40" s="7"/>
      <c r="T40" s="25">
        <f t="shared" si="7"/>
        <v>-0.86368251482715896</v>
      </c>
      <c r="U40" s="24">
        <f t="shared" si="8"/>
        <v>0.50151789556828774</v>
      </c>
      <c r="V40" s="7"/>
      <c r="W40" s="25">
        <f t="shared" si="9"/>
        <v>-0.86778800462888417</v>
      </c>
      <c r="X40" s="24">
        <f t="shared" si="10"/>
        <v>112.58290335901717</v>
      </c>
      <c r="Y40" s="7"/>
      <c r="Z40" s="25">
        <f t="shared" si="11"/>
        <v>619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-0.13309664098284202</v>
      </c>
      <c r="AD40" s="17">
        <f t="shared" ca="1" si="14"/>
        <v>-2.2476197235135942E-2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14793</v>
      </c>
      <c r="D41" s="17">
        <v>14376</v>
      </c>
      <c r="E41" s="17">
        <v>11708</v>
      </c>
      <c r="F41" s="17">
        <v>12125</v>
      </c>
      <c r="G41" s="24"/>
      <c r="H41" s="7"/>
      <c r="I41" s="25">
        <f t="shared" si="0"/>
        <v>3085</v>
      </c>
      <c r="J41" s="24">
        <f t="shared" si="0"/>
        <v>2251</v>
      </c>
      <c r="K41" s="7"/>
      <c r="L41" s="25">
        <f t="shared" si="3"/>
        <v>3084.8184190001507</v>
      </c>
      <c r="M41" s="17">
        <f t="shared" si="1"/>
        <v>3.297165950627233E-2</v>
      </c>
      <c r="N41" s="17">
        <f t="shared" si="4"/>
        <v>2257.9953798708093</v>
      </c>
      <c r="O41" s="24">
        <f t="shared" si="2"/>
        <v>48.935339536923962</v>
      </c>
      <c r="P41" s="7"/>
      <c r="Q41" s="25">
        <f t="shared" si="5"/>
        <v>3124.8195977824926</v>
      </c>
      <c r="R41" s="24">
        <f t="shared" si="6"/>
        <v>2226.5400905154929</v>
      </c>
      <c r="S41" s="7"/>
      <c r="T41" s="25">
        <f t="shared" si="7"/>
        <v>-0.80978041847499593</v>
      </c>
      <c r="U41" s="24">
        <f t="shared" si="8"/>
        <v>0.58081998190963402</v>
      </c>
      <c r="V41" s="7"/>
      <c r="W41" s="25">
        <f t="shared" si="9"/>
        <v>-0.81452879185032057</v>
      </c>
      <c r="X41" s="24">
        <f t="shared" si="10"/>
        <v>118.04984910267376</v>
      </c>
      <c r="Y41" s="7"/>
      <c r="Z41" s="25">
        <f t="shared" si="11"/>
        <v>607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-0.12915089732624097</v>
      </c>
      <c r="AD41" s="17">
        <f t="shared" ca="1" si="14"/>
        <v>8.2447587052953963E-2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14674</v>
      </c>
      <c r="D42" s="17">
        <v>14529</v>
      </c>
      <c r="E42" s="17">
        <v>11826</v>
      </c>
      <c r="F42" s="17">
        <v>11981</v>
      </c>
      <c r="G42" s="24"/>
      <c r="H42" s="7"/>
      <c r="I42" s="25">
        <f t="shared" si="0"/>
        <v>2848</v>
      </c>
      <c r="J42" s="24">
        <f t="shared" si="0"/>
        <v>2548</v>
      </c>
      <c r="K42" s="7"/>
      <c r="L42" s="25">
        <f t="shared" si="3"/>
        <v>2848.7630990879406</v>
      </c>
      <c r="M42" s="17">
        <f t="shared" si="1"/>
        <v>0.58232021801584488</v>
      </c>
      <c r="N42" s="17">
        <f t="shared" si="4"/>
        <v>2551.2810630184936</v>
      </c>
      <c r="O42" s="24">
        <f t="shared" si="2"/>
        <v>10.765374531326129</v>
      </c>
      <c r="P42" s="7"/>
      <c r="Q42" s="25">
        <f t="shared" si="5"/>
        <v>2887.8195977824926</v>
      </c>
      <c r="R42" s="24">
        <f t="shared" si="6"/>
        <v>2523.5400905154929</v>
      </c>
      <c r="S42" s="7"/>
      <c r="T42" s="25">
        <f t="shared" si="7"/>
        <v>-0.74836312599681021</v>
      </c>
      <c r="U42" s="24">
        <f t="shared" si="8"/>
        <v>0.65829603336812037</v>
      </c>
      <c r="V42" s="7"/>
      <c r="W42" s="25">
        <f t="shared" si="9"/>
        <v>-0.75373929038120835</v>
      </c>
      <c r="X42" s="24">
        <f t="shared" si="10"/>
        <v>123.6912437077429</v>
      </c>
      <c r="Y42" s="7"/>
      <c r="Z42" s="25">
        <f t="shared" si="11"/>
        <v>620</v>
      </c>
      <c r="AA42" s="17">
        <f t="shared" si="15"/>
        <v>123.759</v>
      </c>
      <c r="AB42" s="24">
        <f t="shared" si="12"/>
        <v>2.1600020289756623</v>
      </c>
      <c r="AC42" s="17">
        <f t="shared" si="13"/>
        <v>-6.7756292257101336E-2</v>
      </c>
      <c r="AD42" s="17">
        <f t="shared" ca="1" si="14"/>
        <v>-1.2459317455167707E-2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14543</v>
      </c>
      <c r="D43" s="17">
        <v>14664</v>
      </c>
      <c r="E43" s="17">
        <v>11955</v>
      </c>
      <c r="F43" s="17">
        <v>11843</v>
      </c>
      <c r="G43" s="24"/>
      <c r="H43" s="7"/>
      <c r="I43" s="25">
        <f t="shared" si="0"/>
        <v>2588</v>
      </c>
      <c r="J43" s="24">
        <f t="shared" si="0"/>
        <v>2821</v>
      </c>
      <c r="K43" s="7"/>
      <c r="L43" s="25">
        <f t="shared" si="3"/>
        <v>2587.0965977193705</v>
      </c>
      <c r="M43" s="17">
        <f t="shared" si="1"/>
        <v>0.81613568064659447</v>
      </c>
      <c r="N43" s="17">
        <f t="shared" si="4"/>
        <v>2818.9350433699019</v>
      </c>
      <c r="O43" s="24">
        <f t="shared" si="2"/>
        <v>4.2640458841860811</v>
      </c>
      <c r="P43" s="7"/>
      <c r="Q43" s="25">
        <f t="shared" si="5"/>
        <v>2627.8195977824926</v>
      </c>
      <c r="R43" s="24">
        <f t="shared" si="6"/>
        <v>2796.5400905154929</v>
      </c>
      <c r="S43" s="7"/>
      <c r="T43" s="25">
        <f t="shared" si="7"/>
        <v>-0.68098550555660653</v>
      </c>
      <c r="U43" s="24">
        <f t="shared" si="8"/>
        <v>0.72951139379965835</v>
      </c>
      <c r="V43" s="7"/>
      <c r="W43" s="25">
        <f t="shared" si="9"/>
        <v>-0.68693836943867292</v>
      </c>
      <c r="X43" s="24">
        <f t="shared" si="10"/>
        <v>129.27970955659049</v>
      </c>
      <c r="Y43" s="7"/>
      <c r="Z43" s="25">
        <f t="shared" si="11"/>
        <v>616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-2.3290443409507589E-2</v>
      </c>
      <c r="AD43" s="17">
        <f t="shared" ca="1" si="14"/>
        <v>-1.4482558997599426E-2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14400</v>
      </c>
      <c r="D44" s="17">
        <v>14785</v>
      </c>
      <c r="E44" s="17">
        <v>12104</v>
      </c>
      <c r="F44" s="17">
        <v>11721</v>
      </c>
      <c r="G44" s="24"/>
      <c r="H44" s="7"/>
      <c r="I44" s="25">
        <f t="shared" si="0"/>
        <v>2296</v>
      </c>
      <c r="J44" s="24">
        <f t="shared" si="0"/>
        <v>3064</v>
      </c>
      <c r="K44" s="7"/>
      <c r="L44" s="25">
        <f t="shared" si="3"/>
        <v>2295.5190639880111</v>
      </c>
      <c r="M44" s="17">
        <f t="shared" si="1"/>
        <v>0.23129944762777574</v>
      </c>
      <c r="N44" s="17">
        <f t="shared" si="4"/>
        <v>3064.4734457984478</v>
      </c>
      <c r="O44" s="24">
        <f t="shared" si="2"/>
        <v>0.22415092406783302</v>
      </c>
      <c r="P44" s="7"/>
      <c r="Q44" s="25">
        <f t="shared" si="5"/>
        <v>2335.8195977824926</v>
      </c>
      <c r="R44" s="24">
        <f t="shared" si="6"/>
        <v>3039.5400905154929</v>
      </c>
      <c r="S44" s="7"/>
      <c r="T44" s="25">
        <f t="shared" si="7"/>
        <v>-0.60531525490837768</v>
      </c>
      <c r="U44" s="24">
        <f t="shared" si="8"/>
        <v>0.79290089044751089</v>
      </c>
      <c r="V44" s="7"/>
      <c r="W44" s="25">
        <f t="shared" si="9"/>
        <v>-0.61178092607054091</v>
      </c>
      <c r="X44" s="24">
        <f t="shared" si="10"/>
        <v>134.90532892572486</v>
      </c>
      <c r="Y44" s="7"/>
      <c r="Z44" s="25">
        <f t="shared" si="11"/>
        <v>627</v>
      </c>
      <c r="AA44" s="17">
        <f t="shared" si="15"/>
        <v>134.946</v>
      </c>
      <c r="AB44" s="24">
        <f t="shared" si="12"/>
        <v>2.3552520123962677</v>
      </c>
      <c r="AC44" s="17">
        <f t="shared" si="13"/>
        <v>-4.0671074275138608E-2</v>
      </c>
      <c r="AD44" s="17">
        <f t="shared" ca="1" si="14"/>
        <v>0.12925320770287385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14239</v>
      </c>
      <c r="D45" s="17">
        <v>14898</v>
      </c>
      <c r="E45" s="17">
        <v>12261</v>
      </c>
      <c r="F45" s="17">
        <v>11614</v>
      </c>
      <c r="G45" s="24"/>
      <c r="H45" s="7"/>
      <c r="I45" s="25">
        <f t="shared" si="0"/>
        <v>1978</v>
      </c>
      <c r="J45" s="24">
        <f t="shared" si="0"/>
        <v>3284</v>
      </c>
      <c r="K45" s="7"/>
      <c r="L45" s="25">
        <f t="shared" si="3"/>
        <v>1976.6314638995623</v>
      </c>
      <c r="M45" s="17">
        <f t="shared" si="1"/>
        <v>1.8728910582012888</v>
      </c>
      <c r="N45" s="17">
        <f t="shared" si="4"/>
        <v>3283.3867317801951</v>
      </c>
      <c r="O45" s="24">
        <f t="shared" si="2"/>
        <v>0.37609790942269861</v>
      </c>
      <c r="P45" s="7"/>
      <c r="Q45" s="25">
        <f t="shared" si="5"/>
        <v>2017.8195977824926</v>
      </c>
      <c r="R45" s="24">
        <f t="shared" si="6"/>
        <v>3259.5400905154929</v>
      </c>
      <c r="S45" s="7"/>
      <c r="T45" s="25">
        <f t="shared" si="7"/>
        <v>-0.52290724221612839</v>
      </c>
      <c r="U45" s="24">
        <f t="shared" si="8"/>
        <v>0.85029055819453792</v>
      </c>
      <c r="V45" s="7"/>
      <c r="W45" s="25">
        <f t="shared" si="9"/>
        <v>-0.52983672406649784</v>
      </c>
      <c r="X45" s="24">
        <f t="shared" si="10"/>
        <v>140.63010017274667</v>
      </c>
      <c r="Y45" s="7"/>
      <c r="Z45" s="25">
        <f t="shared" si="11"/>
        <v>636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-3.9899827253321973E-2</v>
      </c>
      <c r="AD45" s="17">
        <f t="shared" ca="1" si="14"/>
        <v>7.9786486778544941E-2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14070</v>
      </c>
      <c r="D46" s="17">
        <v>14994</v>
      </c>
      <c r="E46" s="17">
        <v>12438</v>
      </c>
      <c r="F46" s="17">
        <v>11520</v>
      </c>
      <c r="G46" s="24"/>
      <c r="H46" s="7"/>
      <c r="I46" s="25">
        <f t="shared" si="0"/>
        <v>1632</v>
      </c>
      <c r="J46" s="24">
        <f t="shared" si="0"/>
        <v>3474</v>
      </c>
      <c r="K46" s="7"/>
      <c r="L46" s="25">
        <f t="shared" si="3"/>
        <v>1637.622189670366</v>
      </c>
      <c r="M46" s="17">
        <f t="shared" si="1"/>
        <v>31.60901668956981</v>
      </c>
      <c r="N46" s="17">
        <f t="shared" si="4"/>
        <v>3469.7612386029982</v>
      </c>
      <c r="O46" s="24">
        <f t="shared" si="2"/>
        <v>17.96709818071249</v>
      </c>
      <c r="P46" s="7"/>
      <c r="Q46" s="25">
        <f t="shared" si="5"/>
        <v>1671.8195977824926</v>
      </c>
      <c r="R46" s="24">
        <f t="shared" si="6"/>
        <v>3449.5400905154929</v>
      </c>
      <c r="S46" s="7"/>
      <c r="T46" s="25">
        <f t="shared" si="7"/>
        <v>-0.43324317809185731</v>
      </c>
      <c r="U46" s="24">
        <f t="shared" si="8"/>
        <v>0.89985436215787928</v>
      </c>
      <c r="V46" s="7"/>
      <c r="W46" s="25">
        <f t="shared" si="9"/>
        <v>-0.44057261266309533</v>
      </c>
      <c r="X46" s="24">
        <f t="shared" si="10"/>
        <v>146.47156613749826</v>
      </c>
      <c r="Y46" s="7"/>
      <c r="Z46" s="25">
        <f t="shared" si="11"/>
        <v>636</v>
      </c>
      <c r="AA46" s="17">
        <f t="shared" si="15"/>
        <v>146.39399999999998</v>
      </c>
      <c r="AB46" s="24">
        <f t="shared" si="12"/>
        <v>2.5550573051645786</v>
      </c>
      <c r="AC46" s="17">
        <f t="shared" si="13"/>
        <v>7.7566137498280341E-2</v>
      </c>
      <c r="AD46" s="17">
        <f t="shared" ca="1" si="14"/>
        <v>-7.9669903963406341E-3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13892</v>
      </c>
      <c r="D47" s="17">
        <v>15063</v>
      </c>
      <c r="E47" s="17">
        <v>12606</v>
      </c>
      <c r="F47" s="17">
        <v>11442</v>
      </c>
      <c r="G47" s="24"/>
      <c r="H47" s="7"/>
      <c r="I47" s="25">
        <f t="shared" si="0"/>
        <v>1286</v>
      </c>
      <c r="J47" s="24">
        <f t="shared" si="0"/>
        <v>3621</v>
      </c>
      <c r="K47" s="7"/>
      <c r="L47" s="25">
        <f t="shared" si="3"/>
        <v>1288.1494912020912</v>
      </c>
      <c r="M47" s="17">
        <f t="shared" si="1"/>
        <v>4.6203124278675256</v>
      </c>
      <c r="N47" s="17">
        <f t="shared" si="4"/>
        <v>3619.4089768652093</v>
      </c>
      <c r="O47" s="24">
        <f t="shared" si="2"/>
        <v>2.531354615439235</v>
      </c>
      <c r="P47" s="7"/>
      <c r="Q47" s="25">
        <f t="shared" si="5"/>
        <v>1325.8195977824926</v>
      </c>
      <c r="R47" s="24">
        <f t="shared" si="6"/>
        <v>3596.5400905154929</v>
      </c>
      <c r="S47" s="7"/>
      <c r="T47" s="25">
        <f t="shared" si="7"/>
        <v>-0.34357911396758611</v>
      </c>
      <c r="U47" s="24">
        <f t="shared" si="8"/>
        <v>0.93820109469793822</v>
      </c>
      <c r="V47" s="7"/>
      <c r="W47" s="25">
        <f t="shared" si="9"/>
        <v>-0.35121731515052235</v>
      </c>
      <c r="X47" s="24">
        <f t="shared" si="10"/>
        <v>152.03465693360579</v>
      </c>
      <c r="Y47" s="7"/>
      <c r="Z47" s="25">
        <f t="shared" si="11"/>
        <v>625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1.5656933605811219E-2</v>
      </c>
      <c r="AD47" s="17">
        <f t="shared" ca="1" si="14"/>
        <v>6.0491344728575314E-2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13713</v>
      </c>
      <c r="D48" s="17">
        <v>15124</v>
      </c>
      <c r="E48" s="17">
        <v>12786</v>
      </c>
      <c r="F48" s="17">
        <v>11383</v>
      </c>
      <c r="G48" s="24"/>
      <c r="H48" s="7"/>
      <c r="I48" s="25">
        <f t="shared" si="0"/>
        <v>927</v>
      </c>
      <c r="J48" s="24">
        <f t="shared" si="0"/>
        <v>3741</v>
      </c>
      <c r="K48" s="7"/>
      <c r="L48" s="25">
        <f t="shared" si="3"/>
        <v>928.81910530500977</v>
      </c>
      <c r="M48" s="17">
        <f t="shared" si="1"/>
        <v>3.3091441107146911</v>
      </c>
      <c r="N48" s="17">
        <f t="shared" si="4"/>
        <v>3733.6136276328143</v>
      </c>
      <c r="O48" s="24">
        <f t="shared" si="2"/>
        <v>54.558496746724273</v>
      </c>
      <c r="P48" s="7"/>
      <c r="Q48" s="25">
        <f t="shared" si="5"/>
        <v>966.81959778249256</v>
      </c>
      <c r="R48" s="24">
        <f t="shared" si="6"/>
        <v>3716.5400905154929</v>
      </c>
      <c r="S48" s="7"/>
      <c r="T48" s="25">
        <f t="shared" si="7"/>
        <v>-0.25054616882130482</v>
      </c>
      <c r="U48" s="24">
        <f t="shared" si="8"/>
        <v>0.9695045498326802</v>
      </c>
      <c r="V48" s="7"/>
      <c r="W48" s="25">
        <f t="shared" si="9"/>
        <v>-0.25843576890854891</v>
      </c>
      <c r="X48" s="24">
        <f t="shared" si="10"/>
        <v>157.63217035285334</v>
      </c>
      <c r="Y48" s="7"/>
      <c r="Z48" s="25">
        <f t="shared" si="11"/>
        <v>620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3.3170352853346685E-2</v>
      </c>
      <c r="AD48" s="17">
        <f t="shared" ca="1" si="14"/>
        <v>5.1931895357995472E-2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13539</v>
      </c>
      <c r="D49" s="17">
        <v>15170</v>
      </c>
      <c r="E49" s="17">
        <v>12977</v>
      </c>
      <c r="F49" s="17">
        <v>11348</v>
      </c>
      <c r="G49" s="24"/>
      <c r="H49" s="7"/>
      <c r="I49" s="25">
        <f t="shared" si="0"/>
        <v>562</v>
      </c>
      <c r="J49" s="24">
        <f t="shared" si="0"/>
        <v>3822</v>
      </c>
      <c r="K49" s="7"/>
      <c r="L49" s="25">
        <f t="shared" si="3"/>
        <v>566.30108384670598</v>
      </c>
      <c r="M49" s="17">
        <f t="shared" si="1"/>
        <v>18.499322256395097</v>
      </c>
      <c r="N49" s="17">
        <f t="shared" si="4"/>
        <v>3811.6319674498277</v>
      </c>
      <c r="O49" s="24">
        <f t="shared" si="2"/>
        <v>107.49609896143237</v>
      </c>
      <c r="P49" s="7"/>
      <c r="Q49" s="25">
        <f t="shared" si="5"/>
        <v>601.81959778249256</v>
      </c>
      <c r="R49" s="24">
        <f t="shared" si="6"/>
        <v>3797.5400905154929</v>
      </c>
      <c r="S49" s="7"/>
      <c r="T49" s="25">
        <f t="shared" si="7"/>
        <v>-0.15595835551101875</v>
      </c>
      <c r="U49" s="24">
        <f t="shared" si="8"/>
        <v>0.99063438204863108</v>
      </c>
      <c r="V49" s="7"/>
      <c r="W49" s="25">
        <f t="shared" si="9"/>
        <v>-0.16401659944680946</v>
      </c>
      <c r="X49" s="24">
        <f t="shared" si="10"/>
        <v>163.15711614744407</v>
      </c>
      <c r="Y49" s="7"/>
      <c r="Z49" s="25">
        <f t="shared" si="11"/>
        <v>610</v>
      </c>
      <c r="AA49" s="17">
        <f t="shared" si="15"/>
        <v>163.089</v>
      </c>
      <c r="AB49" s="24">
        <f t="shared" si="12"/>
        <v>2.846440023785032</v>
      </c>
      <c r="AC49" s="17">
        <f t="shared" si="13"/>
        <v>6.8116147444072794E-2</v>
      </c>
      <c r="AD49" s="17">
        <f t="shared" ca="1" si="14"/>
        <v>3.2913277933346308E-2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15193</v>
      </c>
      <c r="E50" s="17">
        <v>13159</v>
      </c>
      <c r="F50" s="17">
        <v>11330</v>
      </c>
      <c r="G50" s="24"/>
      <c r="H50" s="7"/>
      <c r="I50" s="25">
        <f t="shared" si="0"/>
        <v>191</v>
      </c>
      <c r="J50" s="24">
        <f t="shared" si="0"/>
        <v>3863</v>
      </c>
      <c r="K50" s="7"/>
      <c r="L50" s="25">
        <f t="shared" si="3"/>
        <v>197.61248811693014</v>
      </c>
      <c r="M50" s="17">
        <f t="shared" si="1"/>
        <v>43.724999096542277</v>
      </c>
      <c r="N50" s="17">
        <f t="shared" si="4"/>
        <v>3854.905431189452</v>
      </c>
      <c r="O50" s="24">
        <f t="shared" si="2"/>
        <v>65.522044228696885</v>
      </c>
      <c r="P50" s="7"/>
      <c r="Q50" s="25">
        <f t="shared" si="5"/>
        <v>230.81959778249256</v>
      </c>
      <c r="R50" s="24">
        <f t="shared" si="6"/>
        <v>3838.5400905154929</v>
      </c>
      <c r="S50" s="7"/>
      <c r="T50" s="25">
        <f t="shared" si="7"/>
        <v>-5.9815674036728002E-2</v>
      </c>
      <c r="U50" s="24">
        <f t="shared" si="8"/>
        <v>1.0013297292196679</v>
      </c>
      <c r="V50" s="7"/>
      <c r="W50" s="25">
        <f t="shared" si="9"/>
        <v>-6.7957686158114136E-2</v>
      </c>
      <c r="X50" s="24">
        <f t="shared" si="10"/>
        <v>168.67557316987325</v>
      </c>
      <c r="Y50" s="7"/>
      <c r="Z50" s="25">
        <f t="shared" si="11"/>
        <v>611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8.7573169873252255E-2</v>
      </c>
      <c r="AD50" s="17">
        <f t="shared" ca="1" si="14"/>
        <v>-1.3625281491158603E-3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13156</v>
      </c>
      <c r="D51" s="17">
        <v>15185</v>
      </c>
      <c r="E51" s="17">
        <v>13346</v>
      </c>
      <c r="F51" s="17">
        <v>11317</v>
      </c>
      <c r="G51" s="24"/>
      <c r="H51" s="7"/>
      <c r="I51" s="25">
        <f t="shared" si="0"/>
        <v>-190</v>
      </c>
      <c r="J51" s="24">
        <f t="shared" si="0"/>
        <v>3868</v>
      </c>
      <c r="K51" s="7"/>
      <c r="L51" s="25">
        <f t="shared" si="3"/>
        <v>-182.97345991004337</v>
      </c>
      <c r="M51" s="17">
        <f t="shared" si="1"/>
        <v>49.372265635767668</v>
      </c>
      <c r="N51" s="17">
        <f t="shared" si="4"/>
        <v>3862.6122413554303</v>
      </c>
      <c r="O51" s="24">
        <f t="shared" si="2"/>
        <v>29.027943212135078</v>
      </c>
      <c r="P51" s="7"/>
      <c r="Q51" s="25">
        <f t="shared" si="5"/>
        <v>-150.18040221750744</v>
      </c>
      <c r="R51" s="24">
        <f t="shared" si="6"/>
        <v>3843.5400905154929</v>
      </c>
      <c r="S51" s="7"/>
      <c r="T51" s="25">
        <f t="shared" si="7"/>
        <v>3.8918454377570577E-2</v>
      </c>
      <c r="U51" s="24">
        <f t="shared" si="8"/>
        <v>1.0026340398502822</v>
      </c>
      <c r="V51" s="7"/>
      <c r="W51" s="25">
        <f t="shared" si="9"/>
        <v>3.076910155501408E-2</v>
      </c>
      <c r="X51" s="24">
        <f t="shared" si="10"/>
        <v>174.31589392617843</v>
      </c>
      <c r="Y51" s="7"/>
      <c r="Z51" s="25">
        <f t="shared" si="11"/>
        <v>627</v>
      </c>
      <c r="AA51" s="17">
        <f t="shared" si="15"/>
        <v>174.23099999999999</v>
      </c>
      <c r="AB51" s="24">
        <f t="shared" si="12"/>
        <v>3.04090460904224</v>
      </c>
      <c r="AC51" s="17">
        <f t="shared" si="13"/>
        <v>8.4893926178438051E-2</v>
      </c>
      <c r="AD51" s="17">
        <f t="shared" ca="1" si="14"/>
        <v>1.1172210195695698E-3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15167</v>
      </c>
      <c r="E52" s="17">
        <v>13531</v>
      </c>
      <c r="F52" s="17">
        <v>11328</v>
      </c>
      <c r="G52" s="24"/>
      <c r="H52" s="7"/>
      <c r="I52" s="25">
        <f t="shared" ref="I52:J83" si="16">C52-E52</f>
        <v>-565</v>
      </c>
      <c r="J52" s="24">
        <f t="shared" si="16"/>
        <v>3839</v>
      </c>
      <c r="K52" s="7"/>
      <c r="L52" s="25">
        <f t="shared" si="3"/>
        <v>-562.77296581792223</v>
      </c>
      <c r="M52" s="17">
        <f t="shared" si="1"/>
        <v>4.9596812481428154</v>
      </c>
      <c r="N52" s="17">
        <f t="shared" si="4"/>
        <v>3832.9962800895059</v>
      </c>
      <c r="O52" s="24">
        <f t="shared" si="2"/>
        <v>36.044652763662747</v>
      </c>
      <c r="P52" s="7"/>
      <c r="Q52" s="25">
        <f t="shared" si="5"/>
        <v>-525.18040221750744</v>
      </c>
      <c r="R52" s="24">
        <f t="shared" si="6"/>
        <v>3814.5400905154929</v>
      </c>
      <c r="S52" s="7"/>
      <c r="T52" s="25">
        <f t="shared" si="7"/>
        <v>0.13609771462786446</v>
      </c>
      <c r="U52" s="24">
        <f t="shared" si="8"/>
        <v>0.99506903819271952</v>
      </c>
      <c r="V52" s="7"/>
      <c r="W52" s="25">
        <f t="shared" si="9"/>
        <v>0.12801307037324702</v>
      </c>
      <c r="X52" s="24">
        <f t="shared" si="10"/>
        <v>179.88882752065945</v>
      </c>
      <c r="Y52" s="7"/>
      <c r="Z52" s="25">
        <f t="shared" si="11"/>
        <v>628</v>
      </c>
      <c r="AA52" s="17">
        <f t="shared" si="15"/>
        <v>179.88299999999998</v>
      </c>
      <c r="AB52" s="24">
        <f t="shared" si="12"/>
        <v>3.1395506183649595</v>
      </c>
      <c r="AC52" s="17">
        <f t="shared" si="13"/>
        <v>5.8275206594657902E-3</v>
      </c>
      <c r="AD52" s="17">
        <f t="shared" ca="1" si="14"/>
        <v>2.956153204831935E-2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12781</v>
      </c>
      <c r="D53" s="17">
        <v>15139</v>
      </c>
      <c r="E53" s="17">
        <v>13722</v>
      </c>
      <c r="F53" s="17">
        <v>11368</v>
      </c>
      <c r="G53" s="24"/>
      <c r="H53" s="7"/>
      <c r="I53" s="25">
        <f t="shared" si="16"/>
        <v>-941</v>
      </c>
      <c r="J53" s="24">
        <f t="shared" si="16"/>
        <v>3771</v>
      </c>
      <c r="K53" s="7"/>
      <c r="L53" s="25">
        <f t="shared" si="3"/>
        <v>-936.89398584206253</v>
      </c>
      <c r="M53" s="17">
        <f t="shared" si="1"/>
        <v>16.859352265182917</v>
      </c>
      <c r="N53" s="17">
        <f t="shared" si="4"/>
        <v>3766.4391871191251</v>
      </c>
      <c r="O53" s="24">
        <f t="shared" si="2"/>
        <v>20.801014134354329</v>
      </c>
      <c r="P53" s="7"/>
      <c r="Q53" s="25">
        <f t="shared" si="5"/>
        <v>-901.18040221750744</v>
      </c>
      <c r="R53" s="24">
        <f t="shared" si="6"/>
        <v>3746.5400905154929</v>
      </c>
      <c r="S53" s="7"/>
      <c r="T53" s="25">
        <f t="shared" si="7"/>
        <v>0.23353611957215911</v>
      </c>
      <c r="U53" s="24">
        <f t="shared" si="8"/>
        <v>0.97733041361636575</v>
      </c>
      <c r="V53" s="7"/>
      <c r="W53" s="25">
        <f t="shared" si="9"/>
        <v>0.22559889612844955</v>
      </c>
      <c r="X53" s="24">
        <f t="shared" si="10"/>
        <v>185.55615545788248</v>
      </c>
      <c r="Y53" s="7"/>
      <c r="Z53" s="25">
        <f t="shared" si="11"/>
        <v>627</v>
      </c>
      <c r="AA53" s="17">
        <f t="shared" si="15"/>
        <v>185.52599999999998</v>
      </c>
      <c r="AB53" s="24">
        <f t="shared" si="12"/>
        <v>3.2380395480549997</v>
      </c>
      <c r="AC53" s="17">
        <f t="shared" si="13"/>
        <v>3.0155457882500514E-2</v>
      </c>
      <c r="AD53" s="17">
        <f t="shared" ca="1" si="14"/>
        <v>-1.7868748686453273E-2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12597</v>
      </c>
      <c r="D54" s="17">
        <v>15082</v>
      </c>
      <c r="E54" s="17">
        <v>13908</v>
      </c>
      <c r="F54" s="17">
        <v>11419</v>
      </c>
      <c r="G54" s="24"/>
      <c r="H54" s="7"/>
      <c r="I54" s="25">
        <f t="shared" si="16"/>
        <v>-1311</v>
      </c>
      <c r="J54" s="24">
        <f t="shared" si="16"/>
        <v>3663</v>
      </c>
      <c r="K54" s="7"/>
      <c r="L54" s="25">
        <f t="shared" si="3"/>
        <v>-1309.7739982445712</v>
      </c>
      <c r="M54" s="17">
        <f t="shared" si="1"/>
        <v>1.5030803043144918</v>
      </c>
      <c r="N54" s="17">
        <f t="shared" si="4"/>
        <v>3661.0587454788506</v>
      </c>
      <c r="O54" s="24">
        <f t="shared" si="2"/>
        <v>3.7684691158829997</v>
      </c>
      <c r="P54" s="7"/>
      <c r="Q54" s="25">
        <f t="shared" si="5"/>
        <v>-1271.1804022175074</v>
      </c>
      <c r="R54" s="24">
        <f t="shared" si="6"/>
        <v>3638.5400905154929</v>
      </c>
      <c r="S54" s="7"/>
      <c r="T54" s="25">
        <f t="shared" si="7"/>
        <v>0.32941965635244908</v>
      </c>
      <c r="U54" s="24">
        <f t="shared" si="8"/>
        <v>0.9491573039950979</v>
      </c>
      <c r="V54" s="7"/>
      <c r="W54" s="25">
        <f t="shared" si="9"/>
        <v>0.32171462663189682</v>
      </c>
      <c r="X54" s="24">
        <f t="shared" si="10"/>
        <v>191.28210534379286</v>
      </c>
      <c r="Y54" s="7"/>
      <c r="Z54" s="25">
        <f t="shared" si="11"/>
        <v>640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-3.8946562071089375E-3</v>
      </c>
      <c r="AD54" s="17">
        <f t="shared" ca="1" si="14"/>
        <v>6.7820574589745775E-2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12415</v>
      </c>
      <c r="D55" s="17">
        <v>15010</v>
      </c>
      <c r="E55" s="17">
        <v>14078</v>
      </c>
      <c r="F55" s="17">
        <v>11486</v>
      </c>
      <c r="G55" s="24"/>
      <c r="H55" s="7"/>
      <c r="I55" s="25">
        <f t="shared" si="16"/>
        <v>-1663</v>
      </c>
      <c r="J55" s="24">
        <f t="shared" si="16"/>
        <v>3524</v>
      </c>
      <c r="K55" s="7"/>
      <c r="L55" s="25">
        <f t="shared" si="3"/>
        <v>-1661.5579985261581</v>
      </c>
      <c r="M55" s="17">
        <f t="shared" si="1"/>
        <v>2.0793682505620845</v>
      </c>
      <c r="N55" s="17">
        <f t="shared" si="4"/>
        <v>3522.6531096216454</v>
      </c>
      <c r="O55" s="24">
        <f t="shared" si="2"/>
        <v>1.8141136913042006</v>
      </c>
      <c r="P55" s="7"/>
      <c r="Q55" s="25">
        <f t="shared" si="5"/>
        <v>-1623.1804022175074</v>
      </c>
      <c r="R55" s="24">
        <f t="shared" si="6"/>
        <v>3499.5400905154929</v>
      </c>
      <c r="S55" s="7"/>
      <c r="T55" s="25">
        <f t="shared" si="7"/>
        <v>0.42063858864072495</v>
      </c>
      <c r="U55" s="24">
        <f t="shared" si="8"/>
        <v>0.91289746846402187</v>
      </c>
      <c r="V55" s="7"/>
      <c r="W55" s="25">
        <f t="shared" si="9"/>
        <v>0.4132313373401677</v>
      </c>
      <c r="X55" s="24">
        <f t="shared" si="10"/>
        <v>196.91245478619669</v>
      </c>
      <c r="Y55" s="7"/>
      <c r="Z55" s="25">
        <f t="shared" si="11"/>
        <v>625</v>
      </c>
      <c r="AA55" s="17">
        <f t="shared" si="15"/>
        <v>196.91099999999997</v>
      </c>
      <c r="AB55" s="24">
        <f t="shared" si="12"/>
        <v>3.4367452833945538</v>
      </c>
      <c r="AC55" s="17">
        <f t="shared" si="13"/>
        <v>1.4547861967173503E-3</v>
      </c>
      <c r="AD55" s="17">
        <f t="shared" ca="1" si="14"/>
        <v>8.0372182088950694E-2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12248</v>
      </c>
      <c r="D56" s="17">
        <v>14922</v>
      </c>
      <c r="E56" s="17">
        <v>14244</v>
      </c>
      <c r="F56" s="17">
        <v>11569</v>
      </c>
      <c r="G56" s="24"/>
      <c r="H56" s="7"/>
      <c r="I56" s="25">
        <f t="shared" si="16"/>
        <v>-1996</v>
      </c>
      <c r="J56" s="24">
        <f t="shared" si="16"/>
        <v>3353</v>
      </c>
      <c r="K56" s="7"/>
      <c r="L56" s="25">
        <f t="shared" si="3"/>
        <v>-1990.9031243506342</v>
      </c>
      <c r="M56" s="17">
        <f t="shared" si="1"/>
        <v>25.978141385097601</v>
      </c>
      <c r="N56" s="17">
        <f t="shared" si="4"/>
        <v>3354.4298573023871</v>
      </c>
      <c r="O56" s="24">
        <f t="shared" si="2"/>
        <v>2.0444919051896093</v>
      </c>
      <c r="P56" s="7"/>
      <c r="Q56" s="25">
        <f t="shared" si="5"/>
        <v>-1956.1804022175074</v>
      </c>
      <c r="R56" s="24">
        <f t="shared" si="6"/>
        <v>3328.5400905154929</v>
      </c>
      <c r="S56" s="7"/>
      <c r="T56" s="25">
        <f t="shared" si="7"/>
        <v>0.50693377174298593</v>
      </c>
      <c r="U56" s="24">
        <f t="shared" si="8"/>
        <v>0.86829004489701456</v>
      </c>
      <c r="V56" s="7"/>
      <c r="W56" s="25">
        <f t="shared" si="9"/>
        <v>0.49989199560389291</v>
      </c>
      <c r="X56" s="24">
        <f t="shared" si="10"/>
        <v>202.48803479688286</v>
      </c>
      <c r="Y56" s="7"/>
      <c r="Z56" s="25">
        <f t="shared" si="11"/>
        <v>612</v>
      </c>
      <c r="AA56" s="17">
        <f t="shared" si="15"/>
        <v>202.41899999999998</v>
      </c>
      <c r="AB56" s="24">
        <f t="shared" si="12"/>
        <v>3.5328780185944013</v>
      </c>
      <c r="AC56" s="17">
        <f t="shared" si="13"/>
        <v>6.9034796882874616E-2</v>
      </c>
      <c r="AD56" s="17">
        <f t="shared" ca="1" si="14"/>
        <v>-1.3986477129321884E-3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12107</v>
      </c>
      <c r="D57" s="17">
        <v>14829</v>
      </c>
      <c r="E57" s="17">
        <v>14407</v>
      </c>
      <c r="F57" s="17">
        <v>11675</v>
      </c>
      <c r="G57" s="24"/>
      <c r="H57" s="7"/>
      <c r="I57" s="25">
        <f t="shared" si="16"/>
        <v>-2300</v>
      </c>
      <c r="J57" s="24">
        <f t="shared" si="16"/>
        <v>3154</v>
      </c>
      <c r="K57" s="7"/>
      <c r="L57" s="25">
        <f t="shared" si="3"/>
        <v>-2301.7274349636414</v>
      </c>
      <c r="M57" s="17">
        <f t="shared" si="1"/>
        <v>2.9840315536106674</v>
      </c>
      <c r="N57" s="17">
        <f t="shared" si="4"/>
        <v>3155.7678753310984</v>
      </c>
      <c r="O57" s="24">
        <f t="shared" si="2"/>
        <v>3.1253831863061592</v>
      </c>
      <c r="P57" s="7"/>
      <c r="Q57" s="25">
        <f t="shared" si="5"/>
        <v>-2260.1804022175074</v>
      </c>
      <c r="R57" s="24">
        <f t="shared" si="6"/>
        <v>3129.5400905154929</v>
      </c>
      <c r="S57" s="7"/>
      <c r="T57" s="25">
        <f t="shared" si="7"/>
        <v>0.58571375871922415</v>
      </c>
      <c r="U57" s="24">
        <f t="shared" si="8"/>
        <v>0.81637848179856742</v>
      </c>
      <c r="V57" s="7"/>
      <c r="W57" s="25">
        <f t="shared" si="9"/>
        <v>0.57909658642871975</v>
      </c>
      <c r="X57" s="24">
        <f t="shared" si="10"/>
        <v>207.90805158648334</v>
      </c>
      <c r="Y57" s="7"/>
      <c r="Z57" s="25">
        <f t="shared" si="11"/>
        <v>611</v>
      </c>
      <c r="AA57" s="17">
        <f t="shared" si="15"/>
        <v>207.91799999999998</v>
      </c>
      <c r="AB57" s="24">
        <f t="shared" si="12"/>
        <v>3.6288536741615696</v>
      </c>
      <c r="AC57" s="17">
        <f t="shared" si="13"/>
        <v>-9.9484135166392207E-3</v>
      </c>
      <c r="AD57" s="17">
        <f t="shared" ca="1" si="14"/>
        <v>5.2094783947467249E-2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11957</v>
      </c>
      <c r="D58" s="17">
        <v>14715</v>
      </c>
      <c r="E58" s="17">
        <v>14554</v>
      </c>
      <c r="F58" s="17">
        <v>11792</v>
      </c>
      <c r="G58" s="24"/>
      <c r="H58" s="7"/>
      <c r="I58" s="25">
        <f t="shared" si="16"/>
        <v>-2597</v>
      </c>
      <c r="J58" s="24">
        <f t="shared" si="16"/>
        <v>2923</v>
      </c>
      <c r="K58" s="7"/>
      <c r="L58" s="25">
        <f t="shared" si="3"/>
        <v>-2597.1878904051114</v>
      </c>
      <c r="M58" s="17">
        <f t="shared" si="1"/>
        <v>3.5302804332916611E-2</v>
      </c>
      <c r="N58" s="17">
        <f t="shared" si="4"/>
        <v>2923.5053905111149</v>
      </c>
      <c r="O58" s="24">
        <f t="shared" si="2"/>
        <v>0.25541956872499061</v>
      </c>
      <c r="P58" s="7"/>
      <c r="Q58" s="25">
        <f t="shared" si="5"/>
        <v>-2557.1804022175074</v>
      </c>
      <c r="R58" s="24">
        <f t="shared" si="6"/>
        <v>2898.5400905154929</v>
      </c>
      <c r="S58" s="7"/>
      <c r="T58" s="25">
        <f t="shared" si="7"/>
        <v>0.66267973283745685</v>
      </c>
      <c r="U58" s="24">
        <f t="shared" si="8"/>
        <v>0.75611933066418913</v>
      </c>
      <c r="V58" s="7"/>
      <c r="W58" s="25">
        <f t="shared" si="9"/>
        <v>0.65655496388771206</v>
      </c>
      <c r="X58" s="24">
        <f t="shared" si="10"/>
        <v>213.52663451703188</v>
      </c>
      <c r="Y58" s="7"/>
      <c r="Z58" s="25">
        <f t="shared" si="11"/>
        <v>623</v>
      </c>
      <c r="AA58" s="17">
        <f t="shared" si="15"/>
        <v>213.52499999999998</v>
      </c>
      <c r="AB58" s="24">
        <f t="shared" si="12"/>
        <v>3.7267142853208912</v>
      </c>
      <c r="AC58" s="17">
        <f t="shared" si="13"/>
        <v>1.6345170319027602E-3</v>
      </c>
      <c r="AD58" s="17">
        <f t="shared" ca="1" si="14"/>
        <v>2.8458470887557041E-2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11811</v>
      </c>
      <c r="D59" s="17">
        <v>14572</v>
      </c>
      <c r="E59" s="17">
        <v>14680</v>
      </c>
      <c r="F59" s="17">
        <v>11913</v>
      </c>
      <c r="G59" s="24"/>
      <c r="H59" s="7"/>
      <c r="I59" s="25">
        <f t="shared" si="16"/>
        <v>-2869</v>
      </c>
      <c r="J59" s="24">
        <f t="shared" si="16"/>
        <v>2659</v>
      </c>
      <c r="K59" s="7"/>
      <c r="L59" s="25">
        <f t="shared" si="3"/>
        <v>-2867.7473329231898</v>
      </c>
      <c r="M59" s="17">
        <f t="shared" si="1"/>
        <v>1.569174805324242</v>
      </c>
      <c r="N59" s="17">
        <f t="shared" si="4"/>
        <v>2663.9059961671733</v>
      </c>
      <c r="O59" s="24">
        <f t="shared" si="2"/>
        <v>24.068798392318822</v>
      </c>
      <c r="P59" s="7"/>
      <c r="Q59" s="25">
        <f t="shared" si="5"/>
        <v>-2829.1804022175074</v>
      </c>
      <c r="R59" s="24">
        <f t="shared" si="6"/>
        <v>2634.5400905154929</v>
      </c>
      <c r="S59" s="7"/>
      <c r="T59" s="25">
        <f t="shared" si="7"/>
        <v>0.73316708960567001</v>
      </c>
      <c r="U59" s="24">
        <f t="shared" si="8"/>
        <v>0.68725172936775669</v>
      </c>
      <c r="V59" s="7"/>
      <c r="W59" s="25">
        <f t="shared" si="9"/>
        <v>0.72760448996999316</v>
      </c>
      <c r="X59" s="24">
        <f t="shared" si="10"/>
        <v>219.1918131246847</v>
      </c>
      <c r="Y59" s="7"/>
      <c r="Z59" s="25">
        <f t="shared" si="11"/>
        <v>622</v>
      </c>
      <c r="AA59" s="17">
        <f t="shared" si="15"/>
        <v>219.12299999999999</v>
      </c>
      <c r="AB59" s="24">
        <f t="shared" si="12"/>
        <v>3.8244178168475345</v>
      </c>
      <c r="AC59" s="17">
        <f t="shared" si="13"/>
        <v>6.8813124684709237E-2</v>
      </c>
      <c r="AD59" s="17">
        <f t="shared" ca="1" si="14"/>
        <v>2.2737322035169427E-2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11694</v>
      </c>
      <c r="D60" s="17">
        <v>14429</v>
      </c>
      <c r="E60" s="17">
        <v>14808</v>
      </c>
      <c r="F60" s="17">
        <v>12066</v>
      </c>
      <c r="G60" s="24"/>
      <c r="H60" s="7"/>
      <c r="I60" s="25">
        <f t="shared" si="16"/>
        <v>-3114</v>
      </c>
      <c r="J60" s="24">
        <f t="shared" si="16"/>
        <v>2363</v>
      </c>
      <c r="K60" s="7"/>
      <c r="L60" s="25">
        <f t="shared" si="3"/>
        <v>-3114.9981059668539</v>
      </c>
      <c r="M60" s="17">
        <f t="shared" si="1"/>
        <v>0.99621552106941325</v>
      </c>
      <c r="N60" s="17">
        <f t="shared" si="4"/>
        <v>2374.329421218979</v>
      </c>
      <c r="O60" s="24">
        <f t="shared" si="2"/>
        <v>128.35578515705049</v>
      </c>
      <c r="P60" s="7"/>
      <c r="Q60" s="25">
        <f t="shared" si="5"/>
        <v>-3074.1804022175074</v>
      </c>
      <c r="R60" s="24">
        <f t="shared" si="6"/>
        <v>2338.5400905154929</v>
      </c>
      <c r="S60" s="7"/>
      <c r="T60" s="25">
        <f t="shared" si="7"/>
        <v>0.79665753963586206</v>
      </c>
      <c r="U60" s="24">
        <f t="shared" si="8"/>
        <v>0.6100365400353932</v>
      </c>
      <c r="V60" s="7"/>
      <c r="W60" s="25">
        <f t="shared" si="9"/>
        <v>0.79172473755525452</v>
      </c>
      <c r="X60" s="24">
        <f t="shared" si="10"/>
        <v>224.94331233407297</v>
      </c>
      <c r="Y60" s="7"/>
      <c r="Z60" s="25">
        <f t="shared" si="11"/>
        <v>632</v>
      </c>
      <c r="AA60" s="17">
        <f t="shared" si="15"/>
        <v>224.81099999999998</v>
      </c>
      <c r="AB60" s="24">
        <f t="shared" si="12"/>
        <v>3.9236921447009721</v>
      </c>
      <c r="AC60" s="17">
        <f t="shared" si="13"/>
        <v>0.13231233407299214</v>
      </c>
      <c r="AD60" s="17">
        <f t="shared" ca="1" si="14"/>
        <v>3.8066569531764571E-2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11587</v>
      </c>
      <c r="D61" s="17">
        <v>14277</v>
      </c>
      <c r="E61" s="17">
        <v>14920</v>
      </c>
      <c r="F61" s="17">
        <v>12220</v>
      </c>
      <c r="G61" s="24"/>
      <c r="H61" s="7"/>
      <c r="I61" s="25">
        <f t="shared" si="16"/>
        <v>-3333</v>
      </c>
      <c r="J61" s="24">
        <f t="shared" si="16"/>
        <v>2057</v>
      </c>
      <c r="K61" s="7"/>
      <c r="L61" s="25">
        <f t="shared" si="3"/>
        <v>-3330.3557708788162</v>
      </c>
      <c r="M61" s="17">
        <f t="shared" si="1"/>
        <v>6.9919476453164418</v>
      </c>
      <c r="N61" s="17">
        <f t="shared" si="4"/>
        <v>2064.1417752003472</v>
      </c>
      <c r="O61" s="24">
        <f t="shared" si="2"/>
        <v>51.004953012294052</v>
      </c>
      <c r="P61" s="7"/>
      <c r="Q61" s="25">
        <f t="shared" si="5"/>
        <v>-3293.1804022175074</v>
      </c>
      <c r="R61" s="24">
        <f t="shared" si="6"/>
        <v>2032.5400905154931</v>
      </c>
      <c r="S61" s="7"/>
      <c r="T61" s="25">
        <f t="shared" si="7"/>
        <v>0.85341022762203367</v>
      </c>
      <c r="U61" s="24">
        <f t="shared" si="8"/>
        <v>0.5302127294418012</v>
      </c>
      <c r="V61" s="7"/>
      <c r="W61" s="25">
        <f t="shared" si="9"/>
        <v>0.84912820654187504</v>
      </c>
      <c r="X61" s="24">
        <f t="shared" si="10"/>
        <v>230.5766526535358</v>
      </c>
      <c r="Y61" s="7"/>
      <c r="Z61" s="25">
        <f t="shared" si="11"/>
        <v>627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0.12265265353582322</v>
      </c>
      <c r="AD61" s="17">
        <f t="shared" ca="1" si="14"/>
        <v>1.4107416163142261E-2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11491</v>
      </c>
      <c r="D62" s="17">
        <v>14102</v>
      </c>
      <c r="E62" s="17">
        <v>15008</v>
      </c>
      <c r="F62" s="17">
        <v>12383</v>
      </c>
      <c r="G62" s="24"/>
      <c r="H62" s="7"/>
      <c r="I62" s="25">
        <f t="shared" si="16"/>
        <v>-3517</v>
      </c>
      <c r="J62" s="24">
        <f t="shared" si="16"/>
        <v>1719</v>
      </c>
      <c r="K62" s="7"/>
      <c r="L62" s="25">
        <f t="shared" si="3"/>
        <v>-3518.5771261982318</v>
      </c>
      <c r="M62" s="17">
        <f t="shared" si="1"/>
        <v>2.4873270451490312</v>
      </c>
      <c r="N62" s="17">
        <f t="shared" si="4"/>
        <v>1724.4268756827521</v>
      </c>
      <c r="O62" s="24">
        <f t="shared" si="2"/>
        <v>29.450979676046042</v>
      </c>
      <c r="P62" s="7"/>
      <c r="Q62" s="25">
        <f t="shared" si="5"/>
        <v>-3477.1804022175074</v>
      </c>
      <c r="R62" s="24">
        <f t="shared" si="6"/>
        <v>1694.5400905154931</v>
      </c>
      <c r="S62" s="7"/>
      <c r="T62" s="25">
        <f t="shared" si="7"/>
        <v>0.90109285131817785</v>
      </c>
      <c r="U62" s="24">
        <f t="shared" si="8"/>
        <v>0.44204133081227792</v>
      </c>
      <c r="V62" s="7"/>
      <c r="W62" s="25">
        <f t="shared" si="9"/>
        <v>0.89752917097900176</v>
      </c>
      <c r="X62" s="24">
        <f t="shared" si="10"/>
        <v>236.33746914433266</v>
      </c>
      <c r="Y62" s="7"/>
      <c r="Z62" s="25">
        <f t="shared" si="11"/>
        <v>645</v>
      </c>
      <c r="AA62" s="17">
        <f t="shared" si="15"/>
        <v>236.25899999999999</v>
      </c>
      <c r="AB62" s="24">
        <f t="shared" si="12"/>
        <v>4.1234974374692825</v>
      </c>
      <c r="AC62" s="17">
        <f t="shared" si="13"/>
        <v>7.8469144332672158E-2</v>
      </c>
      <c r="AD62" s="17">
        <f t="shared" ca="1" si="14"/>
        <v>0.11097284781502026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11419</v>
      </c>
      <c r="D63" s="17">
        <v>13928</v>
      </c>
      <c r="E63" s="17">
        <v>15082</v>
      </c>
      <c r="F63" s="17">
        <v>12559</v>
      </c>
      <c r="G63" s="24"/>
      <c r="H63" s="7"/>
      <c r="I63" s="25">
        <f t="shared" si="16"/>
        <v>-3663</v>
      </c>
      <c r="J63" s="24">
        <f t="shared" si="16"/>
        <v>1369</v>
      </c>
      <c r="K63" s="7"/>
      <c r="L63" s="25">
        <f t="shared" si="3"/>
        <v>-3666.9203247414994</v>
      </c>
      <c r="M63" s="17">
        <f t="shared" si="1"/>
        <v>15.368946078812112</v>
      </c>
      <c r="N63" s="17">
        <f t="shared" si="4"/>
        <v>1378.5568468427198</v>
      </c>
      <c r="O63" s="24">
        <f t="shared" si="2"/>
        <v>91.333321575203001</v>
      </c>
      <c r="P63" s="7"/>
      <c r="Q63" s="25">
        <f t="shared" si="5"/>
        <v>-3623.1804022175074</v>
      </c>
      <c r="R63" s="24">
        <f t="shared" si="6"/>
        <v>1344.5400905154931</v>
      </c>
      <c r="S63" s="7"/>
      <c r="T63" s="25">
        <f t="shared" si="7"/>
        <v>0.93892797664229233</v>
      </c>
      <c r="U63" s="24">
        <f t="shared" si="8"/>
        <v>0.35073958666928051</v>
      </c>
      <c r="V63" s="7"/>
      <c r="W63" s="25">
        <f t="shared" si="9"/>
        <v>0.93610775895315679</v>
      </c>
      <c r="X63" s="24">
        <f t="shared" si="10"/>
        <v>242.01823614833381</v>
      </c>
      <c r="Y63" s="7"/>
      <c r="Z63" s="25">
        <f t="shared" si="11"/>
        <v>625</v>
      </c>
      <c r="AA63" s="17">
        <f t="shared" si="15"/>
        <v>241.88399999999999</v>
      </c>
      <c r="AB63" s="24">
        <f t="shared" si="12"/>
        <v>4.2216722078939632</v>
      </c>
      <c r="AC63" s="17">
        <f t="shared" si="13"/>
        <v>0.13423614833382658</v>
      </c>
      <c r="AD63" s="17">
        <f t="shared" ca="1" si="14"/>
        <v>-8.602029934024813E-3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11365</v>
      </c>
      <c r="D64" s="17">
        <v>13751</v>
      </c>
      <c r="E64" s="17">
        <v>15145</v>
      </c>
      <c r="F64" s="17">
        <v>12739</v>
      </c>
      <c r="G64" s="24"/>
      <c r="H64" s="7"/>
      <c r="I64" s="25">
        <f t="shared" si="16"/>
        <v>-3780</v>
      </c>
      <c r="J64" s="24">
        <f t="shared" si="16"/>
        <v>1012</v>
      </c>
      <c r="K64" s="7"/>
      <c r="L64" s="25">
        <f t="shared" si="3"/>
        <v>-3780.7684337449864</v>
      </c>
      <c r="M64" s="17">
        <f t="shared" si="1"/>
        <v>0.59049042043381761</v>
      </c>
      <c r="N64" s="17">
        <f t="shared" si="4"/>
        <v>1017.8812673786255</v>
      </c>
      <c r="O64" s="24">
        <f t="shared" si="2"/>
        <v>34.589305978884063</v>
      </c>
      <c r="P64" s="7"/>
      <c r="Q64" s="25">
        <f t="shared" si="5"/>
        <v>-3740.1804022175074</v>
      </c>
      <c r="R64" s="24">
        <f t="shared" si="6"/>
        <v>987.54009051549303</v>
      </c>
      <c r="S64" s="7"/>
      <c r="T64" s="25">
        <f t="shared" si="7"/>
        <v>0.96924790584038401</v>
      </c>
      <c r="U64" s="24">
        <f t="shared" si="8"/>
        <v>0.25761180764342306</v>
      </c>
      <c r="V64" s="7"/>
      <c r="W64" s="25">
        <f t="shared" si="9"/>
        <v>0.9671857467374233</v>
      </c>
      <c r="X64" s="24">
        <f t="shared" si="10"/>
        <v>247.64355643124577</v>
      </c>
      <c r="Y64" s="7"/>
      <c r="Z64" s="25">
        <f t="shared" si="11"/>
        <v>628</v>
      </c>
      <c r="AA64" s="17">
        <f t="shared" si="15"/>
        <v>247.53599999999997</v>
      </c>
      <c r="AB64" s="24">
        <f t="shared" si="12"/>
        <v>4.3203182172166832</v>
      </c>
      <c r="AC64" s="17">
        <f t="shared" si="13"/>
        <v>0.10755643124579706</v>
      </c>
      <c r="AD64" s="17">
        <f t="shared" ca="1" si="14"/>
        <v>1.8547716783217538E-2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13569</v>
      </c>
      <c r="E65" s="17">
        <v>15176</v>
      </c>
      <c r="F65" s="17">
        <v>12914</v>
      </c>
      <c r="G65" s="24"/>
      <c r="H65" s="7"/>
      <c r="I65" s="25">
        <f t="shared" si="16"/>
        <v>-3855</v>
      </c>
      <c r="J65" s="24">
        <f t="shared" si="16"/>
        <v>655</v>
      </c>
      <c r="K65" s="7"/>
      <c r="L65" s="25">
        <f t="shared" si="3"/>
        <v>-3855.84256432237</v>
      </c>
      <c r="M65" s="17">
        <f t="shared" si="1"/>
        <v>0.70991463733078497</v>
      </c>
      <c r="N65" s="17">
        <f t="shared" si="4"/>
        <v>662.41775638678314</v>
      </c>
      <c r="O65" s="24">
        <f t="shared" si="2"/>
        <v>55.02310981366206</v>
      </c>
      <c r="P65" s="7"/>
      <c r="Q65" s="25">
        <f t="shared" si="5"/>
        <v>-3815.1804022175074</v>
      </c>
      <c r="R65" s="24">
        <f t="shared" si="6"/>
        <v>630.54009051549303</v>
      </c>
      <c r="S65" s="7"/>
      <c r="T65" s="25">
        <f t="shared" si="7"/>
        <v>0.98868375789044272</v>
      </c>
      <c r="U65" s="24">
        <f t="shared" si="8"/>
        <v>0.1644840286175657</v>
      </c>
      <c r="V65" s="7"/>
      <c r="W65" s="25">
        <f t="shared" si="9"/>
        <v>0.9873792977462007</v>
      </c>
      <c r="X65" s="24">
        <f t="shared" si="10"/>
        <v>253.10028615458862</v>
      </c>
      <c r="Y65" s="7"/>
      <c r="Z65" s="25">
        <f t="shared" si="11"/>
        <v>603</v>
      </c>
      <c r="AA65" s="17">
        <f t="shared" si="15"/>
        <v>252.96299999999997</v>
      </c>
      <c r="AB65" s="24">
        <f t="shared" si="12"/>
        <v>4.4150372357224148</v>
      </c>
      <c r="AC65" s="17">
        <f t="shared" si="13"/>
        <v>0.13728615458865079</v>
      </c>
      <c r="AD65" s="17">
        <f t="shared" ca="1" si="14"/>
        <v>6.4850160498082232E-2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11310</v>
      </c>
      <c r="D66" s="17">
        <v>13390</v>
      </c>
      <c r="E66" s="17">
        <v>15207</v>
      </c>
      <c r="F66" s="17">
        <v>13104</v>
      </c>
      <c r="G66" s="24"/>
      <c r="H66" s="7"/>
      <c r="I66" s="25">
        <f t="shared" si="16"/>
        <v>-3897</v>
      </c>
      <c r="J66" s="24">
        <f t="shared" si="16"/>
        <v>286</v>
      </c>
      <c r="K66" s="7"/>
      <c r="L66" s="25">
        <f t="shared" si="3"/>
        <v>-3897.2977556442302</v>
      </c>
      <c r="M66" s="17">
        <f t="shared" si="1"/>
        <v>8.8658423670920444E-2</v>
      </c>
      <c r="N66" s="17">
        <f t="shared" si="4"/>
        <v>291.59585983546555</v>
      </c>
      <c r="O66" s="24">
        <f t="shared" si="2"/>
        <v>31.313647298176491</v>
      </c>
      <c r="P66" s="7"/>
      <c r="Q66" s="25">
        <f t="shared" si="5"/>
        <v>-3857.1804022175074</v>
      </c>
      <c r="R66" s="24">
        <f t="shared" si="6"/>
        <v>261.54009051549303</v>
      </c>
      <c r="S66" s="7"/>
      <c r="T66" s="25">
        <f t="shared" si="7"/>
        <v>0.99956783503847568</v>
      </c>
      <c r="U66" s="24">
        <f t="shared" si="8"/>
        <v>6.8225904078234104E-2</v>
      </c>
      <c r="V66" s="7"/>
      <c r="W66" s="25">
        <f t="shared" si="9"/>
        <v>0.9990462385748029</v>
      </c>
      <c r="X66" s="24">
        <f t="shared" si="10"/>
        <v>258.65141484163871</v>
      </c>
      <c r="Y66" s="7"/>
      <c r="Z66" s="25">
        <f t="shared" si="11"/>
        <v>619</v>
      </c>
      <c r="AA66" s="17">
        <f t="shared" si="15"/>
        <v>258.53399999999999</v>
      </c>
      <c r="AB66" s="24">
        <f t="shared" si="12"/>
        <v>4.5122695283510197</v>
      </c>
      <c r="AC66" s="17">
        <f t="shared" si="13"/>
        <v>0.11741484163871974</v>
      </c>
      <c r="AD66" s="17">
        <f t="shared" ca="1" si="14"/>
        <v>4.6565981170886062E-2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11300</v>
      </c>
      <c r="D67" s="17">
        <v>13193</v>
      </c>
      <c r="E67" s="17">
        <v>15195</v>
      </c>
      <c r="F67" s="17">
        <v>13278</v>
      </c>
      <c r="G67" s="24"/>
      <c r="H67" s="7"/>
      <c r="I67" s="25">
        <f t="shared" si="16"/>
        <v>-3895</v>
      </c>
      <c r="J67" s="24">
        <f t="shared" si="16"/>
        <v>-85</v>
      </c>
      <c r="K67" s="7"/>
      <c r="L67" s="25">
        <f t="shared" si="3"/>
        <v>-3902.1589447773345</v>
      </c>
      <c r="M67" s="17">
        <f t="shared" si="1"/>
        <v>51.250490324924264</v>
      </c>
      <c r="N67" s="17">
        <f t="shared" si="4"/>
        <v>-85.372388760407404</v>
      </c>
      <c r="O67" s="24">
        <f t="shared" si="2"/>
        <v>0.13867338887776268</v>
      </c>
      <c r="P67" s="7"/>
      <c r="Q67" s="25">
        <f t="shared" si="5"/>
        <v>-3855.1804022175074</v>
      </c>
      <c r="R67" s="24">
        <f t="shared" si="6"/>
        <v>-109.45990948450695</v>
      </c>
      <c r="S67" s="7"/>
      <c r="T67" s="25">
        <f t="shared" si="7"/>
        <v>0.9990495456504741</v>
      </c>
      <c r="U67" s="24">
        <f t="shared" si="8"/>
        <v>-2.8553944713343177E-2</v>
      </c>
      <c r="V67" s="7"/>
      <c r="W67" s="25">
        <f t="shared" si="9"/>
        <v>0.99931467732917745</v>
      </c>
      <c r="X67" s="24">
        <f t="shared" si="10"/>
        <v>264.19483454682597</v>
      </c>
      <c r="Y67" s="7"/>
      <c r="Z67" s="25">
        <f t="shared" si="11"/>
        <v>625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3.5834546825981306E-2</v>
      </c>
      <c r="AD67" s="17">
        <f t="shared" ca="1" si="14"/>
        <v>8.1285968824204247E-2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11322</v>
      </c>
      <c r="D68" s="17">
        <v>13017</v>
      </c>
      <c r="E68" s="17">
        <v>15187</v>
      </c>
      <c r="F68" s="17">
        <v>13476</v>
      </c>
      <c r="G68" s="24"/>
      <c r="H68" s="7"/>
      <c r="I68" s="25">
        <f t="shared" si="16"/>
        <v>-3865</v>
      </c>
      <c r="J68" s="24">
        <f t="shared" si="16"/>
        <v>-459</v>
      </c>
      <c r="K68" s="7"/>
      <c r="L68" s="25">
        <f t="shared" si="3"/>
        <v>-3869.2276915235325</v>
      </c>
      <c r="M68" s="17">
        <f t="shared" si="1"/>
        <v>17.873375618148422</v>
      </c>
      <c r="N68" s="17">
        <f t="shared" si="4"/>
        <v>-465.47201400738606</v>
      </c>
      <c r="O68" s="24">
        <f t="shared" si="2"/>
        <v>41.886965311801433</v>
      </c>
      <c r="P68" s="7"/>
      <c r="Q68" s="25">
        <f t="shared" si="5"/>
        <v>-3825.1804022175074</v>
      </c>
      <c r="R68" s="24">
        <f t="shared" si="6"/>
        <v>-483.45990948450697</v>
      </c>
      <c r="S68" s="7"/>
      <c r="T68" s="25">
        <f t="shared" si="7"/>
        <v>0.99127520483045062</v>
      </c>
      <c r="U68" s="24">
        <f t="shared" si="8"/>
        <v>-0.12611637988328903</v>
      </c>
      <c r="V68" s="7"/>
      <c r="W68" s="25">
        <f t="shared" si="9"/>
        <v>0.99233318672146276</v>
      </c>
      <c r="X68" s="24">
        <f t="shared" si="10"/>
        <v>269.80107205456875</v>
      </c>
      <c r="Y68" s="7"/>
      <c r="Z68" s="25">
        <f t="shared" si="11"/>
        <v>632</v>
      </c>
      <c r="AA68" s="17">
        <f t="shared" si="15"/>
        <v>269.84699999999998</v>
      </c>
      <c r="AB68" s="24">
        <f t="shared" si="12"/>
        <v>4.7097186266291384</v>
      </c>
      <c r="AC68" s="17">
        <f t="shared" si="13"/>
        <v>-4.592794543123091E-2</v>
      </c>
      <c r="AD68" s="17">
        <f t="shared" ca="1" si="14"/>
        <v>0.1644347232461314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11357</v>
      </c>
      <c r="D69" s="17">
        <v>12818</v>
      </c>
      <c r="E69" s="17">
        <v>15152</v>
      </c>
      <c r="F69" s="17">
        <v>13661</v>
      </c>
      <c r="G69" s="24"/>
      <c r="H69" s="7"/>
      <c r="I69" s="25">
        <f t="shared" si="16"/>
        <v>-3795</v>
      </c>
      <c r="J69" s="24">
        <f t="shared" si="16"/>
        <v>-843</v>
      </c>
      <c r="K69" s="7"/>
      <c r="L69" s="25">
        <f t="shared" si="3"/>
        <v>-3797.8552332147506</v>
      </c>
      <c r="M69" s="17">
        <f t="shared" si="1"/>
        <v>8.1523567106148711</v>
      </c>
      <c r="N69" s="17">
        <f t="shared" si="4"/>
        <v>-843.68095103280552</v>
      </c>
      <c r="O69" s="24">
        <f t="shared" si="2"/>
        <v>0.46369430907890974</v>
      </c>
      <c r="P69" s="7"/>
      <c r="Q69" s="25">
        <f t="shared" si="5"/>
        <v>-3755.1804022175074</v>
      </c>
      <c r="R69" s="24">
        <f t="shared" si="6"/>
        <v>-867.45990948450697</v>
      </c>
      <c r="S69" s="7"/>
      <c r="T69" s="25">
        <f t="shared" si="7"/>
        <v>0.97313507625039575</v>
      </c>
      <c r="U69" s="24">
        <f t="shared" si="8"/>
        <v>-0.22628743631446335</v>
      </c>
      <c r="V69" s="7"/>
      <c r="W69" s="25">
        <f t="shared" si="9"/>
        <v>0.97500677192327767</v>
      </c>
      <c r="X69" s="24">
        <f t="shared" si="10"/>
        <v>275.62447648555246</v>
      </c>
      <c r="Y69" s="7"/>
      <c r="Z69" s="25">
        <f t="shared" si="11"/>
        <v>637</v>
      </c>
      <c r="AA69" s="17">
        <f t="shared" si="15"/>
        <v>275.58</v>
      </c>
      <c r="AB69" s="24">
        <f t="shared" si="12"/>
        <v>4.8097783526459734</v>
      </c>
      <c r="AC69" s="17">
        <f t="shared" si="13"/>
        <v>4.4476485552479517E-2</v>
      </c>
      <c r="AD69" s="17">
        <f t="shared" ca="1" si="14"/>
        <v>-0.1074299998999777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11416</v>
      </c>
      <c r="D70" s="17">
        <v>12644</v>
      </c>
      <c r="E70" s="17">
        <v>15105</v>
      </c>
      <c r="F70" s="17">
        <v>13854</v>
      </c>
      <c r="G70" s="24"/>
      <c r="H70" s="7"/>
      <c r="I70" s="25">
        <f t="shared" si="16"/>
        <v>-3689</v>
      </c>
      <c r="J70" s="24">
        <f t="shared" si="16"/>
        <v>-1210</v>
      </c>
      <c r="K70" s="7"/>
      <c r="L70" s="25">
        <f t="shared" si="3"/>
        <v>-3689.6646815635768</v>
      </c>
      <c r="M70" s="17">
        <f t="shared" si="1"/>
        <v>0.44180158095887034</v>
      </c>
      <c r="N70" s="17">
        <f t="shared" si="4"/>
        <v>-1210.9092285200302</v>
      </c>
      <c r="O70" s="24">
        <f t="shared" si="2"/>
        <v>0.82669650163627695</v>
      </c>
      <c r="P70" s="7"/>
      <c r="Q70" s="25">
        <f t="shared" si="5"/>
        <v>-3649.1804022175074</v>
      </c>
      <c r="R70" s="24">
        <f t="shared" si="6"/>
        <v>-1234.4599094845069</v>
      </c>
      <c r="S70" s="7"/>
      <c r="T70" s="25">
        <f t="shared" si="7"/>
        <v>0.94566573868631265</v>
      </c>
      <c r="U70" s="24">
        <f t="shared" si="8"/>
        <v>-0.32202383660154921</v>
      </c>
      <c r="V70" s="7"/>
      <c r="W70" s="25">
        <f t="shared" si="9"/>
        <v>0.9483147895667291</v>
      </c>
      <c r="X70" s="24">
        <f t="shared" si="10"/>
        <v>281.31433176411838</v>
      </c>
      <c r="Y70" s="7"/>
      <c r="Z70" s="25">
        <f t="shared" si="11"/>
        <v>633</v>
      </c>
      <c r="AA70" s="17">
        <f t="shared" si="15"/>
        <v>281.27699999999999</v>
      </c>
      <c r="AB70" s="24">
        <f t="shared" si="12"/>
        <v>4.9092097601320903</v>
      </c>
      <c r="AC70" s="17">
        <f t="shared" si="13"/>
        <v>3.7331764118391675E-2</v>
      </c>
      <c r="AD70" s="17">
        <f t="shared" ca="1" si="14"/>
        <v>-2.4659825122114398E-2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11491</v>
      </c>
      <c r="D71" s="17">
        <v>12471</v>
      </c>
      <c r="E71" s="17">
        <v>15040</v>
      </c>
      <c r="F71" s="17">
        <v>14035</v>
      </c>
      <c r="G71" s="24"/>
      <c r="H71" s="7"/>
      <c r="I71" s="25">
        <f t="shared" si="16"/>
        <v>-3549</v>
      </c>
      <c r="J71" s="24">
        <f t="shared" si="16"/>
        <v>-1564</v>
      </c>
      <c r="K71" s="7"/>
      <c r="L71" s="25">
        <f t="shared" si="3"/>
        <v>-3544.6288454487299</v>
      </c>
      <c r="M71" s="17">
        <f t="shared" si="1"/>
        <v>19.106992111089639</v>
      </c>
      <c r="N71" s="17">
        <f t="shared" si="4"/>
        <v>-1567.5667597508852</v>
      </c>
      <c r="O71" s="24">
        <f t="shared" si="2"/>
        <v>12.721775120534936</v>
      </c>
      <c r="P71" s="7"/>
      <c r="Q71" s="25">
        <f t="shared" si="5"/>
        <v>-3509.1804022175074</v>
      </c>
      <c r="R71" s="24">
        <f t="shared" si="6"/>
        <v>-1588.4599094845069</v>
      </c>
      <c r="S71" s="7"/>
      <c r="T71" s="25">
        <f t="shared" si="7"/>
        <v>0.90938548152620291</v>
      </c>
      <c r="U71" s="24">
        <f t="shared" si="8"/>
        <v>-0.41436902924903807</v>
      </c>
      <c r="V71" s="7"/>
      <c r="W71" s="25">
        <f t="shared" si="9"/>
        <v>0.91278402859369556</v>
      </c>
      <c r="X71" s="24">
        <f t="shared" si="10"/>
        <v>286.97436864366261</v>
      </c>
      <c r="Y71" s="7"/>
      <c r="Z71" s="25">
        <f t="shared" si="11"/>
        <v>636</v>
      </c>
      <c r="AA71" s="17">
        <f t="shared" si="15"/>
        <v>287.00099999999998</v>
      </c>
      <c r="AB71" s="24">
        <f t="shared" si="12"/>
        <v>5.0091124065162456</v>
      </c>
      <c r="AC71" s="17">
        <f t="shared" si="13"/>
        <v>-2.6631356337361467E-2</v>
      </c>
      <c r="AD71" s="17">
        <f t="shared" ca="1" si="14"/>
        <v>0.12431986704240217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11571</v>
      </c>
      <c r="D72" s="17">
        <v>12291</v>
      </c>
      <c r="E72" s="17">
        <v>14937</v>
      </c>
      <c r="F72" s="17">
        <v>14181</v>
      </c>
      <c r="G72" s="24"/>
      <c r="H72" s="7"/>
      <c r="I72" s="25">
        <f t="shared" si="16"/>
        <v>-3366</v>
      </c>
      <c r="J72" s="24">
        <f t="shared" si="16"/>
        <v>-1890</v>
      </c>
      <c r="K72" s="7"/>
      <c r="L72" s="25">
        <f t="shared" si="3"/>
        <v>-3371.104117644591</v>
      </c>
      <c r="M72" s="17">
        <f t="shared" si="1"/>
        <v>26.052016929825609</v>
      </c>
      <c r="N72" s="17">
        <f t="shared" si="4"/>
        <v>-1897.3670123926343</v>
      </c>
      <c r="O72" s="24">
        <f t="shared" si="2"/>
        <v>54.272871593226633</v>
      </c>
      <c r="P72" s="7"/>
      <c r="Q72" s="25">
        <f t="shared" si="5"/>
        <v>-3326.1804022175074</v>
      </c>
      <c r="R72" s="24">
        <f t="shared" si="6"/>
        <v>-1914.4599094845069</v>
      </c>
      <c r="S72" s="7"/>
      <c r="T72" s="25">
        <f t="shared" si="7"/>
        <v>0.86196200252405952</v>
      </c>
      <c r="U72" s="24">
        <f t="shared" si="8"/>
        <v>-0.4994100823650871</v>
      </c>
      <c r="V72" s="7"/>
      <c r="W72" s="25">
        <f t="shared" si="9"/>
        <v>0.8660503005872936</v>
      </c>
      <c r="X72" s="24">
        <f t="shared" si="10"/>
        <v>292.52814446814955</v>
      </c>
      <c r="Y72" s="7"/>
      <c r="Z72" s="25">
        <f t="shared" si="11"/>
        <v>615</v>
      </c>
      <c r="AA72" s="17">
        <f t="shared" si="15"/>
        <v>292.536</v>
      </c>
      <c r="AB72" s="24">
        <f t="shared" si="12"/>
        <v>5.1057163806141315</v>
      </c>
      <c r="AC72" s="17">
        <f t="shared" si="13"/>
        <v>-7.8555318504527349E-3</v>
      </c>
      <c r="AD72" s="17">
        <f t="shared" ca="1" si="14"/>
        <v>-7.4674760328434786E-3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11668</v>
      </c>
      <c r="D73" s="17">
        <v>12134</v>
      </c>
      <c r="E73" s="17">
        <v>14829</v>
      </c>
      <c r="F73" s="17">
        <v>14333</v>
      </c>
      <c r="G73" s="24"/>
      <c r="H73" s="7"/>
      <c r="I73" s="25">
        <f t="shared" si="16"/>
        <v>-3161</v>
      </c>
      <c r="J73" s="24">
        <f t="shared" si="16"/>
        <v>-2199</v>
      </c>
      <c r="K73" s="7"/>
      <c r="L73" s="25">
        <f t="shared" si="3"/>
        <v>-3167.9224574618402</v>
      </c>
      <c r="M73" s="17">
        <f t="shared" si="1"/>
        <v>47.920417310986615</v>
      </c>
      <c r="N73" s="17">
        <f t="shared" si="4"/>
        <v>-2207.2600669290173</v>
      </c>
      <c r="O73" s="24">
        <f t="shared" si="2"/>
        <v>68.228705671845034</v>
      </c>
      <c r="P73" s="7"/>
      <c r="Q73" s="25">
        <f t="shared" si="5"/>
        <v>-3121.1804022175074</v>
      </c>
      <c r="R73" s="24">
        <f t="shared" si="6"/>
        <v>-2223.4599094845071</v>
      </c>
      <c r="S73" s="7"/>
      <c r="T73" s="25">
        <f t="shared" si="7"/>
        <v>0.80883734025389886</v>
      </c>
      <c r="U73" s="24">
        <f t="shared" si="8"/>
        <v>-0.58001647933704781</v>
      </c>
      <c r="V73" s="7"/>
      <c r="W73" s="25">
        <f t="shared" si="9"/>
        <v>0.81357915061435782</v>
      </c>
      <c r="X73" s="24">
        <f t="shared" si="10"/>
        <v>298.04395051561426</v>
      </c>
      <c r="Y73" s="7"/>
      <c r="Z73" s="25">
        <f t="shared" si="11"/>
        <v>611</v>
      </c>
      <c r="AA73" s="17">
        <f t="shared" si="15"/>
        <v>298.03500000000003</v>
      </c>
      <c r="AB73" s="24">
        <f t="shared" si="12"/>
        <v>5.2016920361813002</v>
      </c>
      <c r="AC73" s="17">
        <f t="shared" si="13"/>
        <v>8.9505156142308806E-3</v>
      </c>
      <c r="AD73" s="17">
        <f t="shared" ca="1" si="14"/>
        <v>4.6095540917519884E-2</v>
      </c>
      <c r="AE73" s="17">
        <v>96</v>
      </c>
    </row>
    <row r="74" spans="1:31" s="17" customFormat="1" x14ac:dyDescent="0.25">
      <c r="A74" s="17">
        <v>54</v>
      </c>
      <c r="B74" s="17">
        <v>624</v>
      </c>
      <c r="C74" s="17">
        <v>11791</v>
      </c>
      <c r="D74" s="17">
        <v>11993</v>
      </c>
      <c r="E74" s="17">
        <v>14721</v>
      </c>
      <c r="F74" s="17">
        <v>14488</v>
      </c>
      <c r="G74" s="24"/>
      <c r="H74" s="7"/>
      <c r="I74" s="25">
        <f t="shared" si="16"/>
        <v>-2930</v>
      </c>
      <c r="J74" s="24">
        <f t="shared" si="16"/>
        <v>-2495</v>
      </c>
      <c r="K74" s="7"/>
      <c r="L74" s="25">
        <f t="shared" si="3"/>
        <v>-2930.6968317755941</v>
      </c>
      <c r="M74" s="17">
        <f t="shared" si="1"/>
        <v>0.48557452347761443</v>
      </c>
      <c r="N74" s="17">
        <f t="shared" si="4"/>
        <v>-2502.4991164662647</v>
      </c>
      <c r="O74" s="24">
        <f t="shared" si="2"/>
        <v>56.236747774602293</v>
      </c>
      <c r="P74" s="7"/>
      <c r="Q74" s="25">
        <f t="shared" si="5"/>
        <v>-2890.1804022175074</v>
      </c>
      <c r="R74" s="24">
        <f t="shared" si="6"/>
        <v>-2519.4599094845071</v>
      </c>
      <c r="S74" s="7"/>
      <c r="T74" s="25">
        <f t="shared" si="7"/>
        <v>0.74897491593971788</v>
      </c>
      <c r="U74" s="24">
        <f t="shared" si="8"/>
        <v>-0.6572316686694113</v>
      </c>
      <c r="V74" s="7"/>
      <c r="W74" s="25">
        <f t="shared" si="9"/>
        <v>0.75434244807741113</v>
      </c>
      <c r="X74" s="24">
        <f t="shared" si="10"/>
        <v>303.62261280328403</v>
      </c>
      <c r="Y74" s="7"/>
      <c r="Z74" s="25">
        <f t="shared" si="11"/>
        <v>624</v>
      </c>
      <c r="AA74" s="17">
        <f t="shared" si="15"/>
        <v>303.65100000000001</v>
      </c>
      <c r="AB74" s="24">
        <f t="shared" si="12"/>
        <v>5.2997097269733011</v>
      </c>
      <c r="AC74" s="17">
        <f t="shared" si="13"/>
        <v>-2.8387196715982554E-2</v>
      </c>
      <c r="AD74" s="17">
        <f t="shared" ca="1" si="14"/>
        <v>4.2477740848482881E-2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11927</v>
      </c>
      <c r="D75" s="17">
        <v>11856</v>
      </c>
      <c r="E75" s="17">
        <v>14592</v>
      </c>
      <c r="F75" s="17">
        <v>14629</v>
      </c>
      <c r="G75" s="24"/>
      <c r="H75" s="7"/>
      <c r="I75" s="25">
        <f t="shared" si="16"/>
        <v>-2665</v>
      </c>
      <c r="J75" s="24">
        <f t="shared" si="16"/>
        <v>-2773</v>
      </c>
      <c r="K75" s="7"/>
      <c r="L75" s="25">
        <f t="shared" si="3"/>
        <v>-2666.1473891628966</v>
      </c>
      <c r="M75" s="17">
        <f t="shared" si="1"/>
        <v>1.3165018911325965</v>
      </c>
      <c r="N75" s="17">
        <f t="shared" si="4"/>
        <v>-2773.0367585342838</v>
      </c>
      <c r="O75" s="24">
        <f t="shared" si="2"/>
        <v>1.3511898426905693E-3</v>
      </c>
      <c r="P75" s="7"/>
      <c r="Q75" s="25">
        <f t="shared" si="5"/>
        <v>-2625.1804022175074</v>
      </c>
      <c r="R75" s="24">
        <f t="shared" si="6"/>
        <v>-2797.4599094845071</v>
      </c>
      <c r="S75" s="7"/>
      <c r="T75" s="25">
        <f t="shared" si="7"/>
        <v>0.68030157202951014</v>
      </c>
      <c r="U75" s="24">
        <f t="shared" si="8"/>
        <v>-0.72975133973156359</v>
      </c>
      <c r="V75" s="7"/>
      <c r="W75" s="25">
        <f t="shared" si="9"/>
        <v>0.68625636388802935</v>
      </c>
      <c r="X75" s="24">
        <f t="shared" si="10"/>
        <v>309.31751709261789</v>
      </c>
      <c r="Y75" s="7"/>
      <c r="Z75" s="25">
        <f t="shared" si="11"/>
        <v>623</v>
      </c>
      <c r="AA75" s="17">
        <f t="shared" si="15"/>
        <v>309.25800000000004</v>
      </c>
      <c r="AB75" s="24">
        <f t="shared" si="12"/>
        <v>5.3975703381326241</v>
      </c>
      <c r="AC75" s="17">
        <f t="shared" si="13"/>
        <v>5.9517092617852541E-2</v>
      </c>
      <c r="AD75" s="17">
        <f t="shared" ca="1" si="14"/>
        <v>-6.6035535359674213E-2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12079</v>
      </c>
      <c r="D76" s="17">
        <v>11736</v>
      </c>
      <c r="E76" s="17">
        <v>14447</v>
      </c>
      <c r="F76" s="17">
        <v>14753</v>
      </c>
      <c r="G76" s="24"/>
      <c r="H76" s="7"/>
      <c r="I76" s="25">
        <f t="shared" si="16"/>
        <v>-2368</v>
      </c>
      <c r="J76" s="24">
        <f t="shared" si="16"/>
        <v>-3017</v>
      </c>
      <c r="K76" s="7"/>
      <c r="L76" s="25">
        <f t="shared" si="3"/>
        <v>-2370.1571630810081</v>
      </c>
      <c r="M76" s="17">
        <f t="shared" si="1"/>
        <v>4.6533525580643298</v>
      </c>
      <c r="N76" s="17">
        <f t="shared" si="4"/>
        <v>-3021.5553730121255</v>
      </c>
      <c r="O76" s="24">
        <f t="shared" si="2"/>
        <v>20.75142327960161</v>
      </c>
      <c r="P76" s="7"/>
      <c r="Q76" s="25">
        <f t="shared" si="5"/>
        <v>-2328.1804022175074</v>
      </c>
      <c r="R76" s="24">
        <f t="shared" si="6"/>
        <v>-3041.4599094845071</v>
      </c>
      <c r="S76" s="7"/>
      <c r="T76" s="25">
        <f t="shared" si="7"/>
        <v>0.60333559791127744</v>
      </c>
      <c r="U76" s="24">
        <f t="shared" si="8"/>
        <v>-0.79340169850553888</v>
      </c>
      <c r="V76" s="7"/>
      <c r="W76" s="25">
        <f t="shared" si="9"/>
        <v>0.60980527484429115</v>
      </c>
      <c r="X76" s="24">
        <f t="shared" si="10"/>
        <v>315.01240607092052</v>
      </c>
      <c r="Y76" s="7"/>
      <c r="Z76" s="25">
        <f t="shared" si="11"/>
        <v>636</v>
      </c>
      <c r="AA76" s="17">
        <f t="shared" si="15"/>
        <v>314.98200000000003</v>
      </c>
      <c r="AB76" s="24">
        <f t="shared" si="12"/>
        <v>5.4974729845167793</v>
      </c>
      <c r="AC76" s="17">
        <f t="shared" si="13"/>
        <v>3.0406070920491857E-2</v>
      </c>
      <c r="AD76" s="17">
        <f t="shared" ca="1" si="14"/>
        <v>7.1008486987523156E-2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12239</v>
      </c>
      <c r="D77" s="17">
        <v>11629</v>
      </c>
      <c r="E77" s="17">
        <v>14288</v>
      </c>
      <c r="F77" s="17">
        <v>14863</v>
      </c>
      <c r="G77" s="24"/>
      <c r="H77" s="7"/>
      <c r="I77" s="25">
        <f t="shared" si="16"/>
        <v>-2049</v>
      </c>
      <c r="J77" s="24">
        <f t="shared" si="16"/>
        <v>-3234</v>
      </c>
      <c r="K77" s="7"/>
      <c r="L77" s="25">
        <f t="shared" si="3"/>
        <v>-2053.5059086810297</v>
      </c>
      <c r="M77" s="17">
        <f t="shared" si="1"/>
        <v>20.303213041779017</v>
      </c>
      <c r="N77" s="17">
        <f t="shared" si="4"/>
        <v>-3238.0708627267136</v>
      </c>
      <c r="O77" s="24">
        <f t="shared" si="2"/>
        <v>16.571923339745968</v>
      </c>
      <c r="P77" s="7"/>
      <c r="Q77" s="25">
        <f t="shared" si="5"/>
        <v>-2009.1804022175074</v>
      </c>
      <c r="R77" s="24">
        <f t="shared" si="6"/>
        <v>-3258.4599094845071</v>
      </c>
      <c r="S77" s="7"/>
      <c r="T77" s="25">
        <f t="shared" si="7"/>
        <v>0.52066844052502748</v>
      </c>
      <c r="U77" s="24">
        <f t="shared" si="8"/>
        <v>-0.85000877987419732</v>
      </c>
      <c r="V77" s="7"/>
      <c r="W77" s="25">
        <f t="shared" si="9"/>
        <v>0.52759555776211886</v>
      </c>
      <c r="X77" s="24">
        <f t="shared" si="10"/>
        <v>320.73050097193777</v>
      </c>
      <c r="Y77" s="7"/>
      <c r="Z77" s="25">
        <f t="shared" si="11"/>
        <v>631</v>
      </c>
      <c r="AA77" s="17">
        <f t="shared" si="15"/>
        <v>320.661</v>
      </c>
      <c r="AB77" s="24">
        <f t="shared" si="12"/>
        <v>5.5965902327375368</v>
      </c>
      <c r="AC77" s="17">
        <f t="shared" si="13"/>
        <v>6.9500971937770828E-2</v>
      </c>
      <c r="AD77" s="17">
        <f t="shared" ca="1" si="14"/>
        <v>5.4804652679422361E-2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12389</v>
      </c>
      <c r="D78" s="17">
        <v>11520</v>
      </c>
      <c r="E78" s="17">
        <v>14104</v>
      </c>
      <c r="F78" s="17">
        <v>14942</v>
      </c>
      <c r="G78" s="24"/>
      <c r="H78" s="7"/>
      <c r="I78" s="25">
        <f t="shared" si="16"/>
        <v>-1715</v>
      </c>
      <c r="J78" s="24">
        <f t="shared" si="16"/>
        <v>-3422</v>
      </c>
      <c r="K78" s="7"/>
      <c r="L78" s="25">
        <f t="shared" si="3"/>
        <v>-1713.2446033261019</v>
      </c>
      <c r="M78" s="17">
        <f t="shared" si="1"/>
        <v>3.0814174827324288</v>
      </c>
      <c r="N78" s="17">
        <f t="shared" si="4"/>
        <v>-3424.380645403799</v>
      </c>
      <c r="O78" s="24">
        <f t="shared" si="2"/>
        <v>5.6674725386293412</v>
      </c>
      <c r="P78" s="7"/>
      <c r="Q78" s="25">
        <f t="shared" si="5"/>
        <v>-1675.1804022175074</v>
      </c>
      <c r="R78" s="24">
        <f t="shared" si="6"/>
        <v>-3446.4599094845071</v>
      </c>
      <c r="S78" s="7"/>
      <c r="T78" s="25">
        <f t="shared" si="7"/>
        <v>0.43411411272876571</v>
      </c>
      <c r="U78" s="24">
        <f t="shared" si="8"/>
        <v>-0.89905085958529307</v>
      </c>
      <c r="V78" s="7"/>
      <c r="W78" s="25">
        <f t="shared" si="9"/>
        <v>0.44143704422304741</v>
      </c>
      <c r="X78" s="24">
        <f t="shared" si="10"/>
        <v>326.40694133083309</v>
      </c>
      <c r="Y78" s="7"/>
      <c r="Z78" s="25">
        <f t="shared" si="11"/>
        <v>638</v>
      </c>
      <c r="AA78" s="17">
        <f t="shared" si="15"/>
        <v>326.40300000000002</v>
      </c>
      <c r="AB78" s="24">
        <f t="shared" si="12"/>
        <v>5.6968070383870515</v>
      </c>
      <c r="AC78" s="17">
        <f t="shared" si="13"/>
        <v>3.941330833072243E-3</v>
      </c>
      <c r="AD78" s="17">
        <f t="shared" ca="1" si="14"/>
        <v>8.3582313740066638E-2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11453</v>
      </c>
      <c r="E79" s="17">
        <v>13935</v>
      </c>
      <c r="F79" s="17">
        <v>15024</v>
      </c>
      <c r="G79" s="24"/>
      <c r="H79" s="7"/>
      <c r="I79" s="25">
        <f t="shared" si="16"/>
        <v>-1361</v>
      </c>
      <c r="J79" s="24">
        <f t="shared" si="16"/>
        <v>-3571</v>
      </c>
      <c r="K79" s="7"/>
      <c r="L79" s="25">
        <f t="shared" si="3"/>
        <v>-1361.8880615463966</v>
      </c>
      <c r="M79" s="17">
        <f t="shared" si="1"/>
        <v>0.78865331018824392</v>
      </c>
      <c r="N79" s="17">
        <f t="shared" si="4"/>
        <v>-3573.9372373902825</v>
      </c>
      <c r="O79" s="24">
        <f t="shared" si="2"/>
        <v>8.6273634868733282</v>
      </c>
      <c r="P79" s="7"/>
      <c r="Q79" s="25">
        <f t="shared" si="5"/>
        <v>-1321.1804022175074</v>
      </c>
      <c r="R79" s="24">
        <f t="shared" si="6"/>
        <v>-3595.4599094845071</v>
      </c>
      <c r="S79" s="7"/>
      <c r="T79" s="25">
        <f t="shared" si="7"/>
        <v>0.34237689105248825</v>
      </c>
      <c r="U79" s="24">
        <f t="shared" si="8"/>
        <v>-0.93791931637759773</v>
      </c>
      <c r="V79" s="7"/>
      <c r="W79" s="25">
        <f t="shared" si="9"/>
        <v>0.3500127618723804</v>
      </c>
      <c r="X79" s="24">
        <f t="shared" si="10"/>
        <v>332.09356722676625</v>
      </c>
      <c r="Y79" s="7"/>
      <c r="Z79" s="25">
        <f t="shared" si="11"/>
        <v>628</v>
      </c>
      <c r="AA79" s="17">
        <f t="shared" si="15"/>
        <v>332.05500000000001</v>
      </c>
      <c r="AB79" s="24">
        <f t="shared" si="12"/>
        <v>5.7954530477097705</v>
      </c>
      <c r="AC79" s="17">
        <f t="shared" si="13"/>
        <v>3.8567226766247131E-2</v>
      </c>
      <c r="AD79" s="17">
        <f t="shared" ca="1" si="14"/>
        <v>6.131554841272191E-2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12764</v>
      </c>
      <c r="D80" s="17">
        <v>11403</v>
      </c>
      <c r="E80" s="17">
        <v>13761</v>
      </c>
      <c r="F80" s="17">
        <v>15094</v>
      </c>
      <c r="G80" s="24"/>
      <c r="H80" s="7"/>
      <c r="I80" s="25">
        <f t="shared" si="16"/>
        <v>-997</v>
      </c>
      <c r="J80" s="24">
        <f t="shared" si="16"/>
        <v>-3691</v>
      </c>
      <c r="K80" s="7"/>
      <c r="L80" s="25">
        <f t="shared" si="3"/>
        <v>-997.08046926921452</v>
      </c>
      <c r="M80" s="17">
        <f t="shared" si="1"/>
        <v>6.475303287918596E-3</v>
      </c>
      <c r="N80" s="17">
        <f t="shared" si="4"/>
        <v>-3688.6168920537825</v>
      </c>
      <c r="O80" s="24">
        <f t="shared" si="2"/>
        <v>5.6792034833248879</v>
      </c>
      <c r="P80" s="7"/>
      <c r="Q80" s="25">
        <f t="shared" si="5"/>
        <v>-957.18040221750744</v>
      </c>
      <c r="R80" s="24">
        <f t="shared" si="6"/>
        <v>-3715.4599094845071</v>
      </c>
      <c r="S80" s="7"/>
      <c r="T80" s="25">
        <f t="shared" si="7"/>
        <v>0.248048222436203</v>
      </c>
      <c r="U80" s="24">
        <f t="shared" si="8"/>
        <v>-0.96922277151233971</v>
      </c>
      <c r="V80" s="7"/>
      <c r="W80" s="25">
        <f t="shared" si="9"/>
        <v>0.25593544934761053</v>
      </c>
      <c r="X80" s="24">
        <f t="shared" si="10"/>
        <v>337.76610876943948</v>
      </c>
      <c r="Y80" s="7"/>
      <c r="Z80" s="25">
        <f t="shared" si="11"/>
        <v>629</v>
      </c>
      <c r="AA80" s="17">
        <f t="shared" si="15"/>
        <v>337.71600000000001</v>
      </c>
      <c r="AB80" s="24">
        <f t="shared" si="12"/>
        <v>5.8942561366651702</v>
      </c>
      <c r="AC80" s="17">
        <f t="shared" si="13"/>
        <v>5.0108769439475509E-2</v>
      </c>
      <c r="AD80" s="17">
        <f t="shared" ca="1" si="14"/>
        <v>-8.484964968715758E-3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12944</v>
      </c>
      <c r="D81" s="17">
        <v>11367</v>
      </c>
      <c r="E81" s="17">
        <v>13584</v>
      </c>
      <c r="F81" s="17">
        <v>15133</v>
      </c>
      <c r="G81" s="24"/>
      <c r="H81" s="7"/>
      <c r="I81" s="25">
        <f t="shared" si="16"/>
        <v>-640</v>
      </c>
      <c r="J81" s="24">
        <f t="shared" si="16"/>
        <v>-3766</v>
      </c>
      <c r="K81" s="7"/>
      <c r="L81" s="25">
        <f t="shared" si="3"/>
        <v>-635.53371002937536</v>
      </c>
      <c r="M81" s="17">
        <f t="shared" si="1"/>
        <v>19.947746101702279</v>
      </c>
      <c r="N81" s="17">
        <f t="shared" si="4"/>
        <v>-3765.0104198573158</v>
      </c>
      <c r="O81" s="24">
        <f t="shared" si="2"/>
        <v>0.9792688587948617</v>
      </c>
      <c r="P81" s="7"/>
      <c r="Q81" s="25">
        <f t="shared" si="5"/>
        <v>-600.18040221750744</v>
      </c>
      <c r="R81" s="24">
        <f t="shared" si="6"/>
        <v>-3790.4599094845071</v>
      </c>
      <c r="S81" s="7"/>
      <c r="T81" s="25">
        <f t="shared" si="7"/>
        <v>0.15553356667792323</v>
      </c>
      <c r="U81" s="24">
        <f t="shared" si="8"/>
        <v>-0.98878743097155342</v>
      </c>
      <c r="V81" s="7"/>
      <c r="W81" s="25">
        <f t="shared" si="9"/>
        <v>0.16357678229520517</v>
      </c>
      <c r="X81" s="24">
        <f t="shared" si="10"/>
        <v>343.16467511084534</v>
      </c>
      <c r="Y81" s="7"/>
      <c r="Z81" s="25">
        <f t="shared" si="11"/>
        <v>608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-2.3324889154650918E-2</v>
      </c>
      <c r="AD81" s="17">
        <f t="shared" ca="1" si="14"/>
        <v>9.0949861062142645E-2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13129</v>
      </c>
      <c r="D82" s="17">
        <v>11341</v>
      </c>
      <c r="E82" s="17">
        <v>13397</v>
      </c>
      <c r="F82" s="17">
        <v>15150</v>
      </c>
      <c r="G82" s="24"/>
      <c r="H82" s="7"/>
      <c r="I82" s="25">
        <f t="shared" si="16"/>
        <v>-268</v>
      </c>
      <c r="J82" s="24">
        <f t="shared" si="16"/>
        <v>-3809</v>
      </c>
      <c r="K82" s="7"/>
      <c r="L82" s="25">
        <f t="shared" si="3"/>
        <v>-263.70428349227143</v>
      </c>
      <c r="M82" s="17">
        <f t="shared" si="1"/>
        <v>18.45318031477175</v>
      </c>
      <c r="N82" s="17">
        <f t="shared" si="4"/>
        <v>-3807.1412826092087</v>
      </c>
      <c r="O82" s="24">
        <f t="shared" si="2"/>
        <v>3.4548303388300123</v>
      </c>
      <c r="P82" s="7"/>
      <c r="Q82" s="25">
        <f t="shared" si="5"/>
        <v>-228.18040221750744</v>
      </c>
      <c r="R82" s="24">
        <f t="shared" si="6"/>
        <v>-3833.4599094845071</v>
      </c>
      <c r="S82" s="7"/>
      <c r="T82" s="25">
        <f t="shared" si="7"/>
        <v>5.9131740509631707E-2</v>
      </c>
      <c r="U82" s="24">
        <f t="shared" si="8"/>
        <v>-1.0000045023948361</v>
      </c>
      <c r="V82" s="7"/>
      <c r="W82" s="25">
        <f t="shared" si="9"/>
        <v>6.7262956964330628E-2</v>
      </c>
      <c r="X82" s="24">
        <f t="shared" si="10"/>
        <v>348.71006742775194</v>
      </c>
      <c r="Y82" s="7"/>
      <c r="Z82" s="25">
        <f t="shared" si="11"/>
        <v>616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-2.1932572248033466E-2</v>
      </c>
      <c r="AD82" s="17">
        <f t="shared" ca="1" si="14"/>
        <v>2.3877042465926479E-2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11333</v>
      </c>
      <c r="E83" s="17">
        <v>13201</v>
      </c>
      <c r="F83" s="17">
        <v>15150</v>
      </c>
      <c r="G83" s="24"/>
      <c r="H83" s="7"/>
      <c r="I83" s="25">
        <f t="shared" si="16"/>
        <v>110</v>
      </c>
      <c r="J83" s="24">
        <f t="shared" si="16"/>
        <v>-3817</v>
      </c>
      <c r="K83" s="7"/>
      <c r="L83" s="25">
        <f t="shared" si="3"/>
        <v>114.46850998196163</v>
      </c>
      <c r="M83" s="17">
        <f t="shared" si="1"/>
        <v>19.967581458890738</v>
      </c>
      <c r="N83" s="17">
        <f t="shared" si="4"/>
        <v>-3813.2460764265297</v>
      </c>
      <c r="O83" s="24">
        <f t="shared" si="2"/>
        <v>14.091942195455834</v>
      </c>
      <c r="P83" s="7"/>
      <c r="Q83" s="25">
        <f t="shared" si="5"/>
        <v>149.81959778249256</v>
      </c>
      <c r="R83" s="24">
        <f t="shared" si="6"/>
        <v>-3841.4599094845071</v>
      </c>
      <c r="S83" s="7"/>
      <c r="T83" s="25">
        <f t="shared" si="7"/>
        <v>-3.8824953822664522E-2</v>
      </c>
      <c r="U83" s="24">
        <f t="shared" si="8"/>
        <v>-1.0020913994038188</v>
      </c>
      <c r="V83" s="7"/>
      <c r="W83" s="25">
        <f t="shared" si="9"/>
        <v>-3.068000915754978E-2</v>
      </c>
      <c r="X83" s="24">
        <f t="shared" si="10"/>
        <v>354.31175598699429</v>
      </c>
      <c r="Y83" s="7"/>
      <c r="Z83" s="25">
        <f t="shared" si="11"/>
        <v>623</v>
      </c>
      <c r="AA83" s="17">
        <f t="shared" si="15"/>
        <v>354.33899999999994</v>
      </c>
      <c r="AB83" s="24">
        <f t="shared" si="12"/>
        <v>6.1843822182241865</v>
      </c>
      <c r="AC83" s="17">
        <f t="shared" si="13"/>
        <v>-2.7244013005656598E-2</v>
      </c>
      <c r="AD83" s="17">
        <f t="shared" ca="1" si="14"/>
        <v>0.17028290784230649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13502</v>
      </c>
      <c r="D84" s="17">
        <v>11356</v>
      </c>
      <c r="E84" s="17">
        <v>13016</v>
      </c>
      <c r="F84" s="17">
        <v>15139</v>
      </c>
      <c r="G84" s="24"/>
      <c r="H84" s="7"/>
      <c r="I84" s="25">
        <f t="shared" ref="I84:J115" si="17">C84-E84</f>
        <v>486</v>
      </c>
      <c r="J84" s="24">
        <f t="shared" si="17"/>
        <v>-3783</v>
      </c>
      <c r="K84" s="7"/>
      <c r="L84" s="25">
        <f t="shared" si="3"/>
        <v>496.57695411170738</v>
      </c>
      <c r="M84" s="17">
        <f t="shared" ref="M84:M147" si="18">(I84-L84)^2</f>
        <v>111.87195828116366</v>
      </c>
      <c r="N84" s="17">
        <f t="shared" si="4"/>
        <v>-3781.8711436928961</v>
      </c>
      <c r="O84" s="24">
        <f t="shared" ref="O84:O147" si="19">(J84-N84)^2</f>
        <v>1.2743165620882273</v>
      </c>
      <c r="P84" s="7"/>
      <c r="Q84" s="25">
        <f t="shared" si="5"/>
        <v>525.81959778249256</v>
      </c>
      <c r="R84" s="24">
        <f t="shared" si="6"/>
        <v>-3807.4599094845071</v>
      </c>
      <c r="S84" s="7"/>
      <c r="T84" s="25">
        <f t="shared" si="7"/>
        <v>-0.13626335876695919</v>
      </c>
      <c r="U84" s="24">
        <f t="shared" si="8"/>
        <v>-0.99322208711564186</v>
      </c>
      <c r="V84" s="7"/>
      <c r="W84" s="25">
        <f t="shared" si="9"/>
        <v>-0.12819373426829203</v>
      </c>
      <c r="X84" s="24">
        <f>IF(MOD(ATAN2(U84,W84)*180/PI()-$J$9+360,360)&lt;355,MOD(ATAN2(U84,W84)*180/PI()-$J$9+360,360)+360,MOD(ATAN2(U84,W84)*180/PI()-$J$9+360,360))</f>
        <v>359.91256203617041</v>
      </c>
      <c r="Y84" s="7"/>
      <c r="Z84" s="25">
        <f t="shared" si="11"/>
        <v>632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-0.11443796382951632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11321</v>
      </c>
      <c r="E85" s="17">
        <v>12978</v>
      </c>
      <c r="F85" s="17">
        <v>15092</v>
      </c>
      <c r="G85" s="24"/>
      <c r="H85" s="7"/>
      <c r="I85" s="25">
        <f t="shared" si="17"/>
        <v>496</v>
      </c>
      <c r="J85" s="24">
        <f t="shared" si="17"/>
        <v>-3771</v>
      </c>
      <c r="K85" s="7"/>
      <c r="L85" s="25">
        <f>$M$9*SIN(2*PI()/$M$10*(AA85+$M$11))+$M$12</f>
        <v>500.71334142701204</v>
      </c>
      <c r="M85" s="17">
        <f t="shared" si="18"/>
        <v>22.21558740758789</v>
      </c>
      <c r="N85" s="17">
        <f>$O$9*COS(2*PI()/$O$10*(AA85+$O$11))+$O$12</f>
        <v>-3768.9712237925064</v>
      </c>
      <c r="O85" s="24">
        <f t="shared" si="19"/>
        <v>4.1159329000920852</v>
      </c>
      <c r="P85" s="7"/>
      <c r="Q85" s="25">
        <f t="shared" ref="Q85:Q148" si="20">I85-$J$4</f>
        <v>535.81959778249256</v>
      </c>
      <c r="R85" s="24">
        <f t="shared" ref="R85:R148" si="21">J85-$J$3</f>
        <v>-3795.4599094845071</v>
      </c>
      <c r="S85" s="7"/>
      <c r="T85" s="25">
        <f t="shared" ref="T85:T148" si="22">Q85/$J$7</f>
        <v>-0.13885480570696701</v>
      </c>
      <c r="U85" s="24">
        <f t="shared" ref="U85:U148" si="23">R85/$J$6</f>
        <v>-0.99009174160216773</v>
      </c>
      <c r="V85" s="7"/>
      <c r="W85" s="25">
        <f t="shared" ref="W85:W148" si="24">(T85-U85*SIN(-$J$11*PI()/180))/(COS(-$J$11*PI()/180))</f>
        <v>-0.13081071412016471</v>
      </c>
      <c r="X85" s="24">
        <f>IF(MOD(ATAN2(U85,W85)*180/PI()-$J$9+360,360)&lt;355,MOD(ATAN2(U85,W85)*180/PI()-$J$9+360,360)+360,MOD(ATAN2(U85,W85)*180/PI()-$J$9+360,360))</f>
        <v>360.08445358929475</v>
      </c>
      <c r="Y85" s="7"/>
      <c r="Z85" s="25">
        <f>I165-J159</f>
        <v>1</v>
      </c>
      <c r="AA85" s="17">
        <f t="shared" si="15"/>
        <v>360.03599999999994</v>
      </c>
      <c r="AB85" s="24">
        <f t="shared" ref="AB85:AB148" si="25">AA85*PI()/180</f>
        <v>6.2838136257103034</v>
      </c>
      <c r="AC85" s="17">
        <f t="shared" ref="AC85:AC148" si="26">X85-AA85</f>
        <v>4.8453589294808808E-2</v>
      </c>
    </row>
    <row r="86" spans="1:31" s="17" customFormat="1" x14ac:dyDescent="0.25">
      <c r="A86" s="17">
        <v>1</v>
      </c>
      <c r="B86" s="17">
        <v>-633</v>
      </c>
      <c r="C86" s="17">
        <v>13273</v>
      </c>
      <c r="D86" s="17">
        <v>11290</v>
      </c>
      <c r="E86" s="17">
        <v>13152</v>
      </c>
      <c r="F86" s="17">
        <v>15095</v>
      </c>
      <c r="G86" s="24"/>
      <c r="H86" s="7"/>
      <c r="I86" s="25">
        <f t="shared" si="17"/>
        <v>121</v>
      </c>
      <c r="J86" s="24">
        <f t="shared" si="17"/>
        <v>-3805</v>
      </c>
      <c r="K86" s="7"/>
      <c r="L86" s="25">
        <f t="shared" ref="L86:L149" si="27">$M$9*SIN(2*PI()/$M$10*(AA86+$M$11))+$M$12</f>
        <v>119.15227568417629</v>
      </c>
      <c r="M86" s="17">
        <f t="shared" si="18"/>
        <v>3.4140851472862028</v>
      </c>
      <c r="N86" s="17">
        <f t="shared" ref="N86:N149" si="28">$O$9*COS(2*PI()/$O$10*(AA86+$O$11))+$O$12</f>
        <v>-3800.5428027193643</v>
      </c>
      <c r="O86" s="24">
        <f t="shared" si="19"/>
        <v>19.866607598506125</v>
      </c>
      <c r="P86" s="7"/>
      <c r="Q86" s="25">
        <f t="shared" si="20"/>
        <v>160.81959778249256</v>
      </c>
      <c r="R86" s="24">
        <f t="shared" si="21"/>
        <v>-3829.4599094845071</v>
      </c>
      <c r="S86" s="7"/>
      <c r="T86" s="25">
        <f t="shared" si="22"/>
        <v>-4.1675545456673145E-2</v>
      </c>
      <c r="U86" s="24">
        <f t="shared" si="23"/>
        <v>-0.99896105389034462</v>
      </c>
      <c r="V86" s="7"/>
      <c r="W86" s="25">
        <f t="shared" si="24"/>
        <v>-3.3556142265981741E-2</v>
      </c>
      <c r="X86" s="24">
        <f t="shared" ref="X86:X148" si="29">MOD(ATAN2(U86,W86)*180/PI()-$J$9+360,360)</f>
        <v>354.48203889483659</v>
      </c>
      <c r="Y86" s="7"/>
      <c r="Z86" s="25">
        <f t="shared" ref="Z86:Z149" si="30">B86</f>
        <v>-633</v>
      </c>
      <c r="AA86" s="17">
        <f t="shared" ref="AA86:AA149" si="31">360/40000*Z86+AA85</f>
        <v>354.33899999999994</v>
      </c>
      <c r="AB86" s="24">
        <f t="shared" si="25"/>
        <v>6.1843822182241865</v>
      </c>
      <c r="AC86" s="17">
        <f t="shared" si="26"/>
        <v>0.14303889483664989</v>
      </c>
    </row>
    <row r="87" spans="1:31" s="17" customFormat="1" x14ac:dyDescent="0.25">
      <c r="A87" s="17">
        <v>2</v>
      </c>
      <c r="B87" s="17">
        <v>-612</v>
      </c>
      <c r="C87" s="17">
        <v>13080</v>
      </c>
      <c r="D87" s="17">
        <v>11297</v>
      </c>
      <c r="E87" s="17">
        <v>13339</v>
      </c>
      <c r="F87" s="17">
        <v>15094</v>
      </c>
      <c r="G87" s="24"/>
      <c r="H87" s="7"/>
      <c r="I87" s="25">
        <f t="shared" si="17"/>
        <v>-259</v>
      </c>
      <c r="J87" s="24">
        <f t="shared" si="17"/>
        <v>-3797</v>
      </c>
      <c r="K87" s="7"/>
      <c r="L87" s="25">
        <f t="shared" si="27"/>
        <v>-251.28477350354561</v>
      </c>
      <c r="M87" s="17">
        <f t="shared" si="18"/>
        <v>59.524719891591907</v>
      </c>
      <c r="N87" s="17">
        <f t="shared" si="28"/>
        <v>-3795.0986364658766</v>
      </c>
      <c r="O87" s="24">
        <f t="shared" si="19"/>
        <v>3.6151832888944067</v>
      </c>
      <c r="P87" s="7"/>
      <c r="Q87" s="25">
        <f t="shared" si="20"/>
        <v>-219.18040221750744</v>
      </c>
      <c r="R87" s="24">
        <f t="shared" si="21"/>
        <v>-3821.4599094845071</v>
      </c>
      <c r="S87" s="7"/>
      <c r="T87" s="25">
        <f t="shared" si="22"/>
        <v>5.6799438263624651E-2</v>
      </c>
      <c r="U87" s="24">
        <f t="shared" si="23"/>
        <v>-0.99687415688136183</v>
      </c>
      <c r="V87" s="7"/>
      <c r="W87" s="25">
        <f t="shared" si="24"/>
        <v>6.4905130369017169E-2</v>
      </c>
      <c r="X87" s="24">
        <f t="shared" si="29"/>
        <v>348.83294447021785</v>
      </c>
      <c r="Y87" s="7"/>
      <c r="Z87" s="25">
        <f t="shared" si="30"/>
        <v>-612</v>
      </c>
      <c r="AA87" s="17">
        <f t="shared" si="31"/>
        <v>348.83099999999996</v>
      </c>
      <c r="AB87" s="24">
        <f t="shared" si="25"/>
        <v>6.0882494830243399</v>
      </c>
      <c r="AC87" s="17">
        <f t="shared" si="26"/>
        <v>1.9444702178930129E-3</v>
      </c>
    </row>
    <row r="88" spans="1:31" s="17" customFormat="1" x14ac:dyDescent="0.25">
      <c r="A88" s="17">
        <v>3</v>
      </c>
      <c r="B88" s="17">
        <v>-618</v>
      </c>
      <c r="C88" s="17">
        <v>12906</v>
      </c>
      <c r="D88" s="17">
        <v>11327</v>
      </c>
      <c r="E88" s="17">
        <v>13533</v>
      </c>
      <c r="F88" s="17">
        <v>15085</v>
      </c>
      <c r="G88" s="24"/>
      <c r="H88" s="7"/>
      <c r="I88" s="25">
        <f t="shared" si="17"/>
        <v>-627</v>
      </c>
      <c r="J88" s="24">
        <f t="shared" si="17"/>
        <v>-3758</v>
      </c>
      <c r="K88" s="7"/>
      <c r="L88" s="25">
        <f t="shared" si="27"/>
        <v>-623.35826338141987</v>
      </c>
      <c r="M88" s="17">
        <f t="shared" si="18"/>
        <v>13.262245599107407</v>
      </c>
      <c r="N88" s="17">
        <f t="shared" si="28"/>
        <v>-3753.7674825766649</v>
      </c>
      <c r="O88" s="24">
        <f t="shared" si="19"/>
        <v>17.914203738835525</v>
      </c>
      <c r="P88" s="7"/>
      <c r="Q88" s="25">
        <f t="shared" si="20"/>
        <v>-587.18040221750744</v>
      </c>
      <c r="R88" s="24">
        <f t="shared" si="21"/>
        <v>-3782.4599094845071</v>
      </c>
      <c r="S88" s="7"/>
      <c r="T88" s="25">
        <f t="shared" si="22"/>
        <v>0.15216468565591304</v>
      </c>
      <c r="U88" s="24">
        <f t="shared" si="23"/>
        <v>-0.98670053396257063</v>
      </c>
      <c r="V88" s="7"/>
      <c r="W88" s="25">
        <f t="shared" si="24"/>
        <v>0.16019082510241472</v>
      </c>
      <c r="X88" s="24">
        <f t="shared" si="29"/>
        <v>343.33662497190744</v>
      </c>
      <c r="Y88" s="7"/>
      <c r="Z88" s="25">
        <f t="shared" si="30"/>
        <v>-618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6.7624971907491727E-2</v>
      </c>
    </row>
    <row r="89" spans="1:31" s="17" customFormat="1" x14ac:dyDescent="0.25">
      <c r="A89" s="17">
        <v>4</v>
      </c>
      <c r="B89" s="17">
        <v>-623</v>
      </c>
      <c r="C89" s="17">
        <v>12715</v>
      </c>
      <c r="D89" s="17">
        <v>11358</v>
      </c>
      <c r="E89" s="17">
        <v>13713</v>
      </c>
      <c r="F89" s="17">
        <v>15036</v>
      </c>
      <c r="G89" s="24"/>
      <c r="H89" s="7"/>
      <c r="I89" s="25">
        <f t="shared" si="17"/>
        <v>-998</v>
      </c>
      <c r="J89" s="24">
        <f t="shared" si="17"/>
        <v>-3678</v>
      </c>
      <c r="K89" s="7"/>
      <c r="L89" s="25">
        <f t="shared" si="27"/>
        <v>-992.86462638812077</v>
      </c>
      <c r="M89" s="17">
        <f t="shared" si="18"/>
        <v>26.372062133585541</v>
      </c>
      <c r="N89" s="17">
        <f t="shared" si="28"/>
        <v>-3676.051048643757</v>
      </c>
      <c r="O89" s="24">
        <f t="shared" si="19"/>
        <v>3.7984113890014868</v>
      </c>
      <c r="P89" s="7"/>
      <c r="Q89" s="25">
        <f t="shared" si="20"/>
        <v>-958.18040221750744</v>
      </c>
      <c r="R89" s="24">
        <f t="shared" si="21"/>
        <v>-3702.4599094845071</v>
      </c>
      <c r="S89" s="7"/>
      <c r="T89" s="25">
        <f t="shared" si="22"/>
        <v>0.24830736713020379</v>
      </c>
      <c r="U89" s="24">
        <f t="shared" si="23"/>
        <v>-0.9658315638727426</v>
      </c>
      <c r="V89" s="7"/>
      <c r="W89" s="25">
        <f t="shared" si="24"/>
        <v>0.25616703471069974</v>
      </c>
      <c r="X89" s="24">
        <f t="shared" si="29"/>
        <v>337.70362380447068</v>
      </c>
      <c r="Y89" s="7"/>
      <c r="Z89" s="25">
        <f t="shared" si="30"/>
        <v>-623</v>
      </c>
      <c r="AA89" s="17">
        <f t="shared" si="31"/>
        <v>337.66199999999992</v>
      </c>
      <c r="AB89" s="24">
        <f t="shared" si="25"/>
        <v>5.8933136588690909</v>
      </c>
      <c r="AC89" s="17">
        <f t="shared" si="26"/>
        <v>4.1623804470759751E-2</v>
      </c>
    </row>
    <row r="90" spans="1:31" s="17" customFormat="1" x14ac:dyDescent="0.25">
      <c r="A90" s="17">
        <v>5</v>
      </c>
      <c r="B90" s="17">
        <v>-643</v>
      </c>
      <c r="C90" s="17">
        <v>12527</v>
      </c>
      <c r="D90" s="17">
        <v>11413</v>
      </c>
      <c r="E90" s="17">
        <v>13891</v>
      </c>
      <c r="F90" s="17">
        <v>14969</v>
      </c>
      <c r="G90" s="24"/>
      <c r="H90" s="7"/>
      <c r="I90" s="25">
        <f t="shared" si="17"/>
        <v>-1364</v>
      </c>
      <c r="J90" s="24">
        <f t="shared" si="17"/>
        <v>-3556</v>
      </c>
      <c r="K90" s="7"/>
      <c r="L90" s="25">
        <f t="shared" si="27"/>
        <v>-1364.6197144997807</v>
      </c>
      <c r="M90" s="17">
        <f t="shared" si="18"/>
        <v>0.384046061238424</v>
      </c>
      <c r="N90" s="17">
        <f t="shared" si="28"/>
        <v>-3558.6726251384252</v>
      </c>
      <c r="O90" s="24">
        <f t="shared" si="19"/>
        <v>7.1429251305425678</v>
      </c>
      <c r="P90" s="7"/>
      <c r="Q90" s="25">
        <f t="shared" si="20"/>
        <v>-1324.1804022175074</v>
      </c>
      <c r="R90" s="24">
        <f t="shared" si="21"/>
        <v>-3580.4599094845071</v>
      </c>
      <c r="S90" s="7"/>
      <c r="T90" s="25">
        <f t="shared" si="22"/>
        <v>0.34315432513449062</v>
      </c>
      <c r="U90" s="24">
        <f t="shared" si="23"/>
        <v>-0.93400638448575501</v>
      </c>
      <c r="V90" s="7"/>
      <c r="W90" s="25">
        <f t="shared" si="24"/>
        <v>0.35075841253420803</v>
      </c>
      <c r="X90" s="24">
        <f t="shared" si="29"/>
        <v>331.97488277517891</v>
      </c>
      <c r="Y90" s="7"/>
      <c r="Z90" s="25">
        <f t="shared" si="30"/>
        <v>-643</v>
      </c>
      <c r="AA90" s="17">
        <f t="shared" si="31"/>
        <v>331.87499999999994</v>
      </c>
      <c r="AB90" s="24">
        <f t="shared" si="25"/>
        <v>5.7923114550561801</v>
      </c>
      <c r="AC90" s="17">
        <f t="shared" si="26"/>
        <v>9.9882775178969041E-2</v>
      </c>
    </row>
    <row r="91" spans="1:31" s="17" customFormat="1" x14ac:dyDescent="0.25">
      <c r="A91" s="17">
        <v>6</v>
      </c>
      <c r="B91" s="17">
        <v>-628</v>
      </c>
      <c r="C91" s="17">
        <v>12344</v>
      </c>
      <c r="D91" s="17">
        <v>11483</v>
      </c>
      <c r="E91" s="17">
        <v>14056</v>
      </c>
      <c r="F91" s="17">
        <v>14884</v>
      </c>
      <c r="G91" s="24"/>
      <c r="H91" s="7"/>
      <c r="I91" s="25">
        <f t="shared" si="17"/>
        <v>-1712</v>
      </c>
      <c r="J91" s="24">
        <f t="shared" si="17"/>
        <v>-3401</v>
      </c>
      <c r="K91" s="7"/>
      <c r="L91" s="25">
        <f t="shared" si="27"/>
        <v>-1714.6809972989763</v>
      </c>
      <c r="M91" s="17">
        <f t="shared" si="18"/>
        <v>7.18774651711826</v>
      </c>
      <c r="N91" s="17">
        <f t="shared" si="28"/>
        <v>-3408.7250409307985</v>
      </c>
      <c r="O91" s="24">
        <f t="shared" si="19"/>
        <v>59.676257382512368</v>
      </c>
      <c r="P91" s="7"/>
      <c r="Q91" s="25">
        <f t="shared" si="20"/>
        <v>-1672.1804022175074</v>
      </c>
      <c r="R91" s="24">
        <f t="shared" si="21"/>
        <v>-3425.4599094845071</v>
      </c>
      <c r="S91" s="7"/>
      <c r="T91" s="25">
        <f t="shared" si="22"/>
        <v>0.43333667864676334</v>
      </c>
      <c r="U91" s="24">
        <f t="shared" si="23"/>
        <v>-0.89357275493671329</v>
      </c>
      <c r="V91" s="7"/>
      <c r="W91" s="25">
        <f t="shared" si="24"/>
        <v>0.44061505170237941</v>
      </c>
      <c r="X91" s="24">
        <f t="shared" si="29"/>
        <v>326.3105236445731</v>
      </c>
      <c r="Y91" s="7"/>
      <c r="Z91" s="25">
        <f t="shared" si="30"/>
        <v>-628</v>
      </c>
      <c r="AA91" s="17">
        <f t="shared" si="31"/>
        <v>326.22299999999996</v>
      </c>
      <c r="AB91" s="24">
        <f t="shared" si="25"/>
        <v>5.693665445733461</v>
      </c>
      <c r="AC91" s="17">
        <f t="shared" si="26"/>
        <v>8.7523644573138881E-2</v>
      </c>
    </row>
    <row r="92" spans="1:31" s="17" customFormat="1" x14ac:dyDescent="0.25">
      <c r="A92" s="17">
        <v>7</v>
      </c>
      <c r="B92" s="17">
        <v>-628</v>
      </c>
      <c r="C92" s="17">
        <v>12192</v>
      </c>
      <c r="D92" s="17">
        <v>11584</v>
      </c>
      <c r="E92" s="17">
        <v>14237</v>
      </c>
      <c r="F92" s="17">
        <v>14807</v>
      </c>
      <c r="G92" s="24"/>
      <c r="H92" s="7"/>
      <c r="I92" s="25">
        <f t="shared" si="17"/>
        <v>-2045</v>
      </c>
      <c r="J92" s="24">
        <f t="shared" si="17"/>
        <v>-3223</v>
      </c>
      <c r="K92" s="7"/>
      <c r="L92" s="25">
        <f t="shared" si="27"/>
        <v>-2048.4391213486115</v>
      </c>
      <c r="M92" s="17">
        <f t="shared" si="18"/>
        <v>11.82755565047524</v>
      </c>
      <c r="N92" s="17">
        <f t="shared" si="28"/>
        <v>-3225.3560647312488</v>
      </c>
      <c r="O92" s="24">
        <f t="shared" si="19"/>
        <v>5.551041017834514</v>
      </c>
      <c r="P92" s="7"/>
      <c r="Q92" s="25">
        <f t="shared" si="20"/>
        <v>-2005.1804022175074</v>
      </c>
      <c r="R92" s="24">
        <f t="shared" si="21"/>
        <v>-3247.4599094845071</v>
      </c>
      <c r="S92" s="7"/>
      <c r="T92" s="25">
        <f t="shared" si="22"/>
        <v>0.51963186174902432</v>
      </c>
      <c r="U92" s="24">
        <f t="shared" si="23"/>
        <v>-0.84713929648684594</v>
      </c>
      <c r="V92" s="7"/>
      <c r="W92" s="25">
        <f t="shared" si="24"/>
        <v>0.52653561805679161</v>
      </c>
      <c r="X92" s="24">
        <f t="shared" si="29"/>
        <v>320.69530562461716</v>
      </c>
      <c r="Y92" s="7"/>
      <c r="Z92" s="25">
        <f t="shared" si="30"/>
        <v>-628</v>
      </c>
      <c r="AA92" s="17">
        <f t="shared" si="31"/>
        <v>320.57099999999997</v>
      </c>
      <c r="AB92" s="24">
        <f t="shared" si="25"/>
        <v>5.595019436410742</v>
      </c>
      <c r="AC92" s="17">
        <f t="shared" si="26"/>
        <v>0.12430562461719319</v>
      </c>
    </row>
    <row r="93" spans="1:31" s="17" customFormat="1" x14ac:dyDescent="0.25">
      <c r="A93" s="17">
        <v>8</v>
      </c>
      <c r="B93" s="17">
        <v>-637</v>
      </c>
      <c r="C93" s="17">
        <v>12030</v>
      </c>
      <c r="D93" s="17">
        <v>11694</v>
      </c>
      <c r="E93" s="17">
        <v>14395</v>
      </c>
      <c r="F93" s="17">
        <v>14699</v>
      </c>
      <c r="G93" s="24"/>
      <c r="H93" s="7"/>
      <c r="I93" s="25">
        <f t="shared" si="17"/>
        <v>-2365</v>
      </c>
      <c r="J93" s="24">
        <f t="shared" si="17"/>
        <v>-3005</v>
      </c>
      <c r="K93" s="7"/>
      <c r="L93" s="25">
        <f t="shared" si="27"/>
        <v>-2366.9909866275079</v>
      </c>
      <c r="M93" s="17">
        <f t="shared" si="18"/>
        <v>3.9640277509154274</v>
      </c>
      <c r="N93" s="17">
        <f t="shared" si="28"/>
        <v>-3007.0493864575847</v>
      </c>
      <c r="O93" s="24">
        <f t="shared" si="19"/>
        <v>4.1999848525314016</v>
      </c>
      <c r="P93" s="7"/>
      <c r="Q93" s="25">
        <f t="shared" si="20"/>
        <v>-2325.1804022175074</v>
      </c>
      <c r="R93" s="24">
        <f t="shared" si="21"/>
        <v>-3029.4599094845071</v>
      </c>
      <c r="S93" s="7"/>
      <c r="T93" s="25">
        <f t="shared" si="22"/>
        <v>0.60255816382927507</v>
      </c>
      <c r="U93" s="24">
        <f t="shared" si="23"/>
        <v>-0.79027135299206475</v>
      </c>
      <c r="V93" s="7"/>
      <c r="W93" s="25">
        <f t="shared" si="24"/>
        <v>0.60900236778833317</v>
      </c>
      <c r="X93" s="24">
        <f t="shared" si="29"/>
        <v>314.93941455790798</v>
      </c>
      <c r="Y93" s="7"/>
      <c r="Z93" s="25">
        <f t="shared" si="30"/>
        <v>-637</v>
      </c>
      <c r="AA93" s="17">
        <f t="shared" si="31"/>
        <v>314.83799999999997</v>
      </c>
      <c r="AB93" s="24">
        <f t="shared" si="25"/>
        <v>5.4949597103939061</v>
      </c>
      <c r="AC93" s="17">
        <f t="shared" si="26"/>
        <v>0.10141455790801501</v>
      </c>
    </row>
    <row r="94" spans="1:31" s="17" customFormat="1" x14ac:dyDescent="0.25">
      <c r="A94" s="17">
        <v>9</v>
      </c>
      <c r="B94" s="17">
        <v>-634</v>
      </c>
      <c r="C94" s="17">
        <v>11882</v>
      </c>
      <c r="D94" s="17">
        <v>11822</v>
      </c>
      <c r="E94" s="17">
        <v>14545</v>
      </c>
      <c r="F94" s="17">
        <v>14574</v>
      </c>
      <c r="G94" s="24"/>
      <c r="H94" s="7"/>
      <c r="I94" s="25">
        <f t="shared" si="17"/>
        <v>-2663</v>
      </c>
      <c r="J94" s="24">
        <f t="shared" si="17"/>
        <v>-2752</v>
      </c>
      <c r="K94" s="7"/>
      <c r="L94" s="25">
        <f t="shared" si="27"/>
        <v>-2660.9056320993818</v>
      </c>
      <c r="M94" s="17">
        <f t="shared" si="18"/>
        <v>4.3863769031398068</v>
      </c>
      <c r="N94" s="17">
        <f t="shared" si="28"/>
        <v>-2759.6188546639387</v>
      </c>
      <c r="O94" s="24">
        <f t="shared" si="19"/>
        <v>58.046946390220349</v>
      </c>
      <c r="P94" s="7"/>
      <c r="Q94" s="25">
        <f t="shared" si="20"/>
        <v>-2623.1804022175074</v>
      </c>
      <c r="R94" s="24">
        <f t="shared" si="21"/>
        <v>-2776.4599094845071</v>
      </c>
      <c r="S94" s="7"/>
      <c r="T94" s="25">
        <f t="shared" si="22"/>
        <v>0.67978328264150867</v>
      </c>
      <c r="U94" s="24">
        <f t="shared" si="23"/>
        <v>-0.72427323508298369</v>
      </c>
      <c r="V94" s="7"/>
      <c r="W94" s="25">
        <f t="shared" si="24"/>
        <v>0.68569352462392075</v>
      </c>
      <c r="X94" s="24">
        <f t="shared" si="29"/>
        <v>309.12548155725813</v>
      </c>
      <c r="Y94" s="7"/>
      <c r="Z94" s="25">
        <f t="shared" si="30"/>
        <v>-634</v>
      </c>
      <c r="AA94" s="17">
        <f t="shared" si="31"/>
        <v>309.13199999999995</v>
      </c>
      <c r="AB94" s="24">
        <f t="shared" si="25"/>
        <v>5.3953712232751094</v>
      </c>
      <c r="AC94" s="17">
        <f t="shared" si="26"/>
        <v>-6.5184427418216728E-3</v>
      </c>
    </row>
    <row r="95" spans="1:31" s="17" customFormat="1" x14ac:dyDescent="0.25">
      <c r="A95" s="17">
        <v>10</v>
      </c>
      <c r="B95" s="17">
        <v>-608</v>
      </c>
      <c r="C95" s="17">
        <v>11757</v>
      </c>
      <c r="D95" s="17">
        <v>11954</v>
      </c>
      <c r="E95" s="17">
        <v>14676</v>
      </c>
      <c r="F95" s="17">
        <v>14444</v>
      </c>
      <c r="G95" s="24"/>
      <c r="H95" s="7"/>
      <c r="I95" s="25">
        <f t="shared" si="17"/>
        <v>-2919</v>
      </c>
      <c r="J95" s="24">
        <f t="shared" si="17"/>
        <v>-2490</v>
      </c>
      <c r="K95" s="7"/>
      <c r="L95" s="25">
        <f t="shared" si="27"/>
        <v>-2918.3766697641959</v>
      </c>
      <c r="M95" s="17">
        <f t="shared" si="18"/>
        <v>0.38854058286763582</v>
      </c>
      <c r="N95" s="17">
        <f t="shared" si="28"/>
        <v>-2496.3546831794133</v>
      </c>
      <c r="O95" s="24">
        <f t="shared" si="19"/>
        <v>40.381998310718508</v>
      </c>
      <c r="P95" s="7"/>
      <c r="Q95" s="25">
        <f t="shared" si="20"/>
        <v>-2879.1804022175074</v>
      </c>
      <c r="R95" s="24">
        <f t="shared" si="21"/>
        <v>-2514.4599094845071</v>
      </c>
      <c r="S95" s="7"/>
      <c r="T95" s="25">
        <f t="shared" si="22"/>
        <v>0.74612432430570919</v>
      </c>
      <c r="U95" s="24">
        <f t="shared" si="23"/>
        <v>-0.65592735803879709</v>
      </c>
      <c r="V95" s="7"/>
      <c r="W95" s="25">
        <f t="shared" si="24"/>
        <v>0.75148115921930914</v>
      </c>
      <c r="X95" s="24">
        <f t="shared" si="29"/>
        <v>303.67409054413247</v>
      </c>
      <c r="Y95" s="7"/>
      <c r="Z95" s="25">
        <f t="shared" si="30"/>
        <v>-608</v>
      </c>
      <c r="AA95" s="17">
        <f t="shared" si="31"/>
        <v>303.65999999999997</v>
      </c>
      <c r="AB95" s="24">
        <f t="shared" si="25"/>
        <v>5.2998668066059809</v>
      </c>
      <c r="AC95" s="17">
        <f t="shared" si="26"/>
        <v>1.4090544132500327E-2</v>
      </c>
    </row>
    <row r="96" spans="1:31" s="17" customFormat="1" x14ac:dyDescent="0.25">
      <c r="A96" s="17">
        <v>11</v>
      </c>
      <c r="B96" s="17">
        <v>-608</v>
      </c>
      <c r="C96" s="17">
        <v>11635</v>
      </c>
      <c r="D96" s="17">
        <v>12092</v>
      </c>
      <c r="E96" s="17">
        <v>14780</v>
      </c>
      <c r="F96" s="17">
        <v>14296</v>
      </c>
      <c r="G96" s="24"/>
      <c r="H96" s="7"/>
      <c r="I96" s="25">
        <f t="shared" si="17"/>
        <v>-3145</v>
      </c>
      <c r="J96" s="24">
        <f t="shared" si="17"/>
        <v>-2204</v>
      </c>
      <c r="K96" s="7"/>
      <c r="L96" s="25">
        <f t="shared" si="27"/>
        <v>-3149.5828389836311</v>
      </c>
      <c r="M96" s="17">
        <f t="shared" si="18"/>
        <v>21.0024131498886</v>
      </c>
      <c r="N96" s="17">
        <f t="shared" si="28"/>
        <v>-2210.0878372015559</v>
      </c>
      <c r="O96" s="24">
        <f t="shared" si="19"/>
        <v>37.061761792647793</v>
      </c>
      <c r="P96" s="7"/>
      <c r="Q96" s="25">
        <f t="shared" si="20"/>
        <v>-3105.1804022175074</v>
      </c>
      <c r="R96" s="24">
        <f t="shared" si="21"/>
        <v>-2228.4599094845071</v>
      </c>
      <c r="S96" s="7"/>
      <c r="T96" s="25">
        <f t="shared" si="22"/>
        <v>0.80469102514988633</v>
      </c>
      <c r="U96" s="24">
        <f t="shared" si="23"/>
        <v>-0.58132078996766201</v>
      </c>
      <c r="V96" s="7"/>
      <c r="W96" s="25">
        <f t="shared" si="24"/>
        <v>0.80944330154535971</v>
      </c>
      <c r="X96" s="24">
        <f t="shared" si="29"/>
        <v>298.24304605653174</v>
      </c>
      <c r="Y96" s="7"/>
      <c r="Z96" s="25">
        <f t="shared" si="30"/>
        <v>-608</v>
      </c>
      <c r="AA96" s="17">
        <f t="shared" si="31"/>
        <v>298.18799999999999</v>
      </c>
      <c r="AB96" s="24">
        <f t="shared" si="25"/>
        <v>5.2043623899368505</v>
      </c>
      <c r="AC96" s="17">
        <f t="shared" si="26"/>
        <v>5.5046056531750764E-2</v>
      </c>
    </row>
    <row r="97" spans="1:29" s="17" customFormat="1" x14ac:dyDescent="0.25">
      <c r="A97" s="17">
        <v>12</v>
      </c>
      <c r="B97" s="17">
        <v>-630</v>
      </c>
      <c r="C97" s="17">
        <v>11525</v>
      </c>
      <c r="D97" s="17">
        <v>12248</v>
      </c>
      <c r="E97" s="17">
        <v>14884</v>
      </c>
      <c r="F97" s="17">
        <v>14132</v>
      </c>
      <c r="G97" s="24"/>
      <c r="H97" s="7"/>
      <c r="I97" s="25">
        <f t="shared" si="17"/>
        <v>-3359</v>
      </c>
      <c r="J97" s="24">
        <f t="shared" si="17"/>
        <v>-1884</v>
      </c>
      <c r="K97" s="7"/>
      <c r="L97" s="25">
        <f t="shared" si="27"/>
        <v>-3359.1975600629735</v>
      </c>
      <c r="M97" s="17">
        <f t="shared" si="18"/>
        <v>3.9029978482085365E-2</v>
      </c>
      <c r="N97" s="17">
        <f t="shared" si="28"/>
        <v>-1891.9871999011143</v>
      </c>
      <c r="O97" s="24">
        <f t="shared" si="19"/>
        <v>63.795362260360427</v>
      </c>
      <c r="P97" s="7"/>
      <c r="Q97" s="25">
        <f t="shared" si="20"/>
        <v>-3319.1804022175074</v>
      </c>
      <c r="R97" s="24">
        <f t="shared" si="21"/>
        <v>-1908.4599094845069</v>
      </c>
      <c r="S97" s="7"/>
      <c r="T97" s="25">
        <f t="shared" si="22"/>
        <v>0.8601479896660541</v>
      </c>
      <c r="U97" s="24">
        <f t="shared" si="23"/>
        <v>-0.49784490960834998</v>
      </c>
      <c r="V97" s="7"/>
      <c r="W97" s="25">
        <f t="shared" si="24"/>
        <v>0.86422350414823879</v>
      </c>
      <c r="X97" s="24">
        <f t="shared" si="29"/>
        <v>292.50267699211668</v>
      </c>
      <c r="Y97" s="7"/>
      <c r="Z97" s="25">
        <f t="shared" si="30"/>
        <v>-630</v>
      </c>
      <c r="AA97" s="17">
        <f t="shared" si="31"/>
        <v>292.51799999999997</v>
      </c>
      <c r="AB97" s="24">
        <f t="shared" si="25"/>
        <v>5.1054022213487729</v>
      </c>
      <c r="AC97" s="17">
        <f t="shared" si="26"/>
        <v>-1.5323007883296214E-2</v>
      </c>
    </row>
    <row r="98" spans="1:29" s="17" customFormat="1" x14ac:dyDescent="0.25">
      <c r="A98" s="17">
        <v>13</v>
      </c>
      <c r="B98" s="17">
        <v>-634</v>
      </c>
      <c r="C98" s="17">
        <v>11446</v>
      </c>
      <c r="D98" s="17">
        <v>12421</v>
      </c>
      <c r="E98" s="17">
        <v>14979</v>
      </c>
      <c r="F98" s="17">
        <v>13973</v>
      </c>
      <c r="G98" s="24"/>
      <c r="H98" s="7"/>
      <c r="I98" s="25">
        <f t="shared" si="17"/>
        <v>-3533</v>
      </c>
      <c r="J98" s="24">
        <f t="shared" si="17"/>
        <v>-1552</v>
      </c>
      <c r="K98" s="7"/>
      <c r="L98" s="25">
        <f t="shared" si="27"/>
        <v>-3537.3122667044609</v>
      </c>
      <c r="M98" s="17">
        <f t="shared" si="18"/>
        <v>18.59564413040167</v>
      </c>
      <c r="N98" s="17">
        <f t="shared" si="28"/>
        <v>-1552.9194752766514</v>
      </c>
      <c r="O98" s="24">
        <f t="shared" si="19"/>
        <v>0.84543478437313724</v>
      </c>
      <c r="P98" s="7"/>
      <c r="Q98" s="25">
        <f t="shared" si="20"/>
        <v>-3493.1804022175074</v>
      </c>
      <c r="R98" s="24">
        <f t="shared" si="21"/>
        <v>-1576.4599094845069</v>
      </c>
      <c r="S98" s="7"/>
      <c r="T98" s="25">
        <f t="shared" si="22"/>
        <v>0.90523916642219038</v>
      </c>
      <c r="U98" s="24">
        <f t="shared" si="23"/>
        <v>-0.41123868373556383</v>
      </c>
      <c r="V98" s="7"/>
      <c r="W98" s="25">
        <f t="shared" si="24"/>
        <v>0.90861212920246726</v>
      </c>
      <c r="X98" s="24">
        <f t="shared" si="29"/>
        <v>286.909688510705</v>
      </c>
      <c r="Y98" s="7"/>
      <c r="Z98" s="25">
        <f t="shared" si="30"/>
        <v>-634</v>
      </c>
      <c r="AA98" s="17">
        <f t="shared" si="31"/>
        <v>286.81199999999995</v>
      </c>
      <c r="AB98" s="24">
        <f t="shared" si="25"/>
        <v>5.0058137342299753</v>
      </c>
      <c r="AC98" s="17">
        <f t="shared" si="26"/>
        <v>9.7688510705040699E-2</v>
      </c>
    </row>
    <row r="99" spans="1:29" s="17" customFormat="1" x14ac:dyDescent="0.25">
      <c r="A99" s="17">
        <v>14</v>
      </c>
      <c r="B99" s="17">
        <v>-630</v>
      </c>
      <c r="C99" s="17">
        <v>11367</v>
      </c>
      <c r="D99" s="17">
        <v>12599</v>
      </c>
      <c r="E99" s="17">
        <v>15048</v>
      </c>
      <c r="F99" s="17">
        <v>13795</v>
      </c>
      <c r="G99" s="24"/>
      <c r="H99" s="7"/>
      <c r="I99" s="25">
        <f t="shared" si="17"/>
        <v>-3681</v>
      </c>
      <c r="J99" s="24">
        <f t="shared" si="17"/>
        <v>-1196</v>
      </c>
      <c r="K99" s="7"/>
      <c r="L99" s="25">
        <f t="shared" si="27"/>
        <v>-3679.9364769181338</v>
      </c>
      <c r="M99" s="17">
        <f t="shared" si="18"/>
        <v>1.1310813456620761</v>
      </c>
      <c r="N99" s="17">
        <f t="shared" si="28"/>
        <v>-1200.4814426704413</v>
      </c>
      <c r="O99" s="24">
        <f t="shared" si="19"/>
        <v>20.083328408452147</v>
      </c>
      <c r="P99" s="7"/>
      <c r="Q99" s="25">
        <f t="shared" si="20"/>
        <v>-3641.1804022175074</v>
      </c>
      <c r="R99" s="24">
        <f t="shared" si="21"/>
        <v>-1220.4599094845069</v>
      </c>
      <c r="S99" s="7"/>
      <c r="T99" s="25">
        <f t="shared" si="22"/>
        <v>0.94359258113430644</v>
      </c>
      <c r="U99" s="24">
        <f t="shared" si="23"/>
        <v>-0.3183717668358293</v>
      </c>
      <c r="V99" s="7"/>
      <c r="W99" s="25">
        <f t="shared" si="24"/>
        <v>0.94621187501359494</v>
      </c>
      <c r="X99" s="24">
        <f t="shared" si="29"/>
        <v>281.15467193899622</v>
      </c>
      <c r="Y99" s="7"/>
      <c r="Z99" s="25">
        <f t="shared" si="30"/>
        <v>-630</v>
      </c>
      <c r="AA99" s="17">
        <f t="shared" si="31"/>
        <v>281.14199999999994</v>
      </c>
      <c r="AB99" s="24">
        <f t="shared" si="25"/>
        <v>4.9068535656418968</v>
      </c>
      <c r="AC99" s="17">
        <f t="shared" si="26"/>
        <v>1.2671938996277277E-2</v>
      </c>
    </row>
    <row r="100" spans="1:29" s="17" customFormat="1" x14ac:dyDescent="0.25">
      <c r="A100" s="17">
        <v>15</v>
      </c>
      <c r="B100" s="17">
        <v>-645</v>
      </c>
      <c r="C100" s="17">
        <v>11315</v>
      </c>
      <c r="D100" s="17">
        <v>12788</v>
      </c>
      <c r="E100" s="17">
        <v>15106</v>
      </c>
      <c r="F100" s="17">
        <v>13606</v>
      </c>
      <c r="G100" s="24"/>
      <c r="H100" s="7"/>
      <c r="I100" s="25">
        <f t="shared" si="17"/>
        <v>-3791</v>
      </c>
      <c r="J100" s="24">
        <f t="shared" si="17"/>
        <v>-818</v>
      </c>
      <c r="K100" s="7"/>
      <c r="L100" s="25">
        <f t="shared" si="27"/>
        <v>-3789.0049176354864</v>
      </c>
      <c r="M100" s="17">
        <f t="shared" si="18"/>
        <v>3.9803536411930343</v>
      </c>
      <c r="N100" s="17">
        <f t="shared" si="28"/>
        <v>-827.24860115074227</v>
      </c>
      <c r="O100" s="24">
        <f t="shared" si="19"/>
        <v>85.536623245511322</v>
      </c>
      <c r="P100" s="7"/>
      <c r="Q100" s="25">
        <f t="shared" si="20"/>
        <v>-3751.1804022175074</v>
      </c>
      <c r="R100" s="24">
        <f t="shared" si="21"/>
        <v>-842.45990948450697</v>
      </c>
      <c r="S100" s="7"/>
      <c r="T100" s="25">
        <f t="shared" si="22"/>
        <v>0.97209849747439259</v>
      </c>
      <c r="U100" s="24">
        <f t="shared" si="23"/>
        <v>-0.21976588316139212</v>
      </c>
      <c r="V100" s="7"/>
      <c r="W100" s="25">
        <f t="shared" si="24"/>
        <v>0.97391714371729043</v>
      </c>
      <c r="X100" s="24">
        <f t="shared" si="29"/>
        <v>275.27404648565243</v>
      </c>
      <c r="Y100" s="7"/>
      <c r="Z100" s="25">
        <f t="shared" si="30"/>
        <v>-645</v>
      </c>
      <c r="AA100" s="17">
        <f t="shared" si="31"/>
        <v>275.33699999999993</v>
      </c>
      <c r="AB100" s="24">
        <f t="shared" si="25"/>
        <v>4.8055372025636256</v>
      </c>
      <c r="AC100" s="17">
        <f t="shared" si="26"/>
        <v>-6.2953514347498185E-2</v>
      </c>
    </row>
    <row r="101" spans="1:29" s="17" customFormat="1" x14ac:dyDescent="0.25">
      <c r="A101" s="17">
        <v>16</v>
      </c>
      <c r="B101" s="17">
        <v>-627</v>
      </c>
      <c r="C101" s="17">
        <v>11282</v>
      </c>
      <c r="D101" s="17">
        <v>12965</v>
      </c>
      <c r="E101" s="17">
        <v>15133</v>
      </c>
      <c r="F101" s="17">
        <v>13423</v>
      </c>
      <c r="G101" s="24"/>
      <c r="H101" s="7"/>
      <c r="I101" s="25">
        <f t="shared" si="17"/>
        <v>-3851</v>
      </c>
      <c r="J101" s="24">
        <f t="shared" si="17"/>
        <v>-458</v>
      </c>
      <c r="K101" s="7"/>
      <c r="L101" s="25">
        <f t="shared" si="27"/>
        <v>-3858.1381413634831</v>
      </c>
      <c r="M101" s="17">
        <f t="shared" si="18"/>
        <v>50.953062125068378</v>
      </c>
      <c r="N101" s="17">
        <f t="shared" si="28"/>
        <v>-456.01362378570383</v>
      </c>
      <c r="O101" s="24">
        <f t="shared" si="19"/>
        <v>3.9456904647215914</v>
      </c>
      <c r="P101" s="7"/>
      <c r="Q101" s="25">
        <f t="shared" si="20"/>
        <v>-3811.1804022175074</v>
      </c>
      <c r="R101" s="24">
        <f t="shared" si="21"/>
        <v>-482.45990948450697</v>
      </c>
      <c r="S101" s="7"/>
      <c r="T101" s="25">
        <f t="shared" si="22"/>
        <v>0.98764717911443967</v>
      </c>
      <c r="U101" s="24">
        <f t="shared" si="23"/>
        <v>-0.12585551775716616</v>
      </c>
      <c r="V101" s="7"/>
      <c r="W101" s="25">
        <f t="shared" si="24"/>
        <v>0.98870292052244302</v>
      </c>
      <c r="X101" s="24">
        <f t="shared" si="29"/>
        <v>269.81250677781486</v>
      </c>
      <c r="Y101" s="7"/>
      <c r="Z101" s="25">
        <f t="shared" si="30"/>
        <v>-627</v>
      </c>
      <c r="AA101" s="17">
        <f t="shared" si="31"/>
        <v>269.69399999999996</v>
      </c>
      <c r="AB101" s="24">
        <f t="shared" si="25"/>
        <v>4.7070482728735863</v>
      </c>
      <c r="AC101" s="17">
        <f t="shared" si="26"/>
        <v>0.11850677781490049</v>
      </c>
    </row>
    <row r="102" spans="1:29" s="17" customFormat="1" x14ac:dyDescent="0.25">
      <c r="A102" s="17">
        <v>17</v>
      </c>
      <c r="B102" s="17">
        <v>-617</v>
      </c>
      <c r="C102" s="17">
        <v>11262</v>
      </c>
      <c r="D102" s="17">
        <v>13150</v>
      </c>
      <c r="E102" s="17">
        <v>15149</v>
      </c>
      <c r="F102" s="17">
        <v>13239</v>
      </c>
      <c r="G102" s="24"/>
      <c r="H102" s="7"/>
      <c r="I102" s="25">
        <f t="shared" si="17"/>
        <v>-3887</v>
      </c>
      <c r="J102" s="24">
        <f t="shared" si="17"/>
        <v>-89</v>
      </c>
      <c r="K102" s="7"/>
      <c r="L102" s="25">
        <f t="shared" si="27"/>
        <v>-3890.0033034105409</v>
      </c>
      <c r="M102" s="17">
        <f t="shared" si="18"/>
        <v>9.0198313757663975</v>
      </c>
      <c r="N102" s="17">
        <f t="shared" si="28"/>
        <v>-86.129043109766513</v>
      </c>
      <c r="O102" s="24">
        <f t="shared" si="19"/>
        <v>8.2423934655791324</v>
      </c>
      <c r="P102" s="7"/>
      <c r="Q102" s="25">
        <f t="shared" si="20"/>
        <v>-3847.1804022175074</v>
      </c>
      <c r="R102" s="24">
        <f t="shared" si="21"/>
        <v>-113.45990948450695</v>
      </c>
      <c r="S102" s="7"/>
      <c r="T102" s="25">
        <f t="shared" si="22"/>
        <v>0.99697638809846789</v>
      </c>
      <c r="U102" s="24">
        <f t="shared" si="23"/>
        <v>-2.9597393217834576E-2</v>
      </c>
      <c r="V102" s="7"/>
      <c r="W102" s="25">
        <f t="shared" si="24"/>
        <v>0.99724993370546333</v>
      </c>
      <c r="X102" s="24">
        <f t="shared" si="29"/>
        <v>264.25812051565015</v>
      </c>
      <c r="Y102" s="7"/>
      <c r="Z102" s="25">
        <f t="shared" si="30"/>
        <v>-617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0.11712051565018555</v>
      </c>
    </row>
    <row r="103" spans="1:29" s="17" customFormat="1" x14ac:dyDescent="0.25">
      <c r="A103" s="17">
        <v>18</v>
      </c>
      <c r="B103" s="17">
        <v>-621</v>
      </c>
      <c r="C103" s="17">
        <v>11265</v>
      </c>
      <c r="D103" s="17">
        <v>13340</v>
      </c>
      <c r="E103" s="17">
        <v>15152</v>
      </c>
      <c r="F103" s="17">
        <v>13059</v>
      </c>
      <c r="G103" s="24"/>
      <c r="H103" s="7"/>
      <c r="I103" s="25">
        <f t="shared" si="17"/>
        <v>-3887</v>
      </c>
      <c r="J103" s="24">
        <f t="shared" si="17"/>
        <v>281</v>
      </c>
      <c r="K103" s="7"/>
      <c r="L103" s="25">
        <f t="shared" si="27"/>
        <v>-3885.5452425644417</v>
      </c>
      <c r="M103" s="17">
        <f t="shared" si="18"/>
        <v>2.1163191963123045</v>
      </c>
      <c r="N103" s="17">
        <f t="shared" si="28"/>
        <v>287.19524096748916</v>
      </c>
      <c r="O103" s="24">
        <f t="shared" si="19"/>
        <v>38.381010645255969</v>
      </c>
      <c r="P103" s="7"/>
      <c r="Q103" s="25">
        <f t="shared" si="20"/>
        <v>-3847.1804022175074</v>
      </c>
      <c r="R103" s="24">
        <f t="shared" si="21"/>
        <v>256.54009051549303</v>
      </c>
      <c r="S103" s="7"/>
      <c r="T103" s="25">
        <f t="shared" si="22"/>
        <v>0.99697638809846789</v>
      </c>
      <c r="U103" s="24">
        <f t="shared" si="23"/>
        <v>6.6921593447619859E-2</v>
      </c>
      <c r="V103" s="7"/>
      <c r="W103" s="25">
        <f t="shared" si="24"/>
        <v>0.99646530904516029</v>
      </c>
      <c r="X103" s="24">
        <f t="shared" si="29"/>
        <v>258.71598082280957</v>
      </c>
      <c r="Y103" s="7"/>
      <c r="Z103" s="25">
        <f t="shared" si="30"/>
        <v>-621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0.1639808228096058</v>
      </c>
    </row>
    <row r="104" spans="1:29" s="17" customFormat="1" x14ac:dyDescent="0.25">
      <c r="A104" s="17">
        <v>19</v>
      </c>
      <c r="B104" s="17">
        <v>-612</v>
      </c>
      <c r="C104" s="17">
        <v>11285</v>
      </c>
      <c r="D104" s="17">
        <v>13520</v>
      </c>
      <c r="E104" s="17">
        <v>15127</v>
      </c>
      <c r="F104" s="17">
        <v>12877</v>
      </c>
      <c r="G104" s="24"/>
      <c r="H104" s="7"/>
      <c r="I104" s="25">
        <f t="shared" si="17"/>
        <v>-3842</v>
      </c>
      <c r="J104" s="24">
        <f t="shared" si="17"/>
        <v>643</v>
      </c>
      <c r="K104" s="7"/>
      <c r="L104" s="25">
        <f t="shared" si="27"/>
        <v>-3845.3373453157478</v>
      </c>
      <c r="M104" s="17">
        <f t="shared" si="18"/>
        <v>11.137873756543952</v>
      </c>
      <c r="N104" s="17">
        <f t="shared" si="28"/>
        <v>652.67887620854242</v>
      </c>
      <c r="O104" s="24">
        <f t="shared" si="19"/>
        <v>93.680644660288479</v>
      </c>
      <c r="P104" s="7"/>
      <c r="Q104" s="25">
        <f t="shared" si="20"/>
        <v>-3802.1804022175074</v>
      </c>
      <c r="R104" s="24">
        <f t="shared" si="21"/>
        <v>618.54009051549303</v>
      </c>
      <c r="S104" s="7"/>
      <c r="T104" s="25">
        <f t="shared" si="22"/>
        <v>0.98531487686843255</v>
      </c>
      <c r="U104" s="24">
        <f t="shared" si="23"/>
        <v>0.16135368310409148</v>
      </c>
      <c r="V104" s="7"/>
      <c r="W104" s="25">
        <f t="shared" si="24"/>
        <v>0.98403575269721044</v>
      </c>
      <c r="X104" s="24">
        <f t="shared" si="29"/>
        <v>253.24613631508669</v>
      </c>
      <c r="Y104" s="7"/>
      <c r="Z104" s="25">
        <f t="shared" si="30"/>
        <v>-612</v>
      </c>
      <c r="AA104" s="17">
        <f t="shared" si="31"/>
        <v>253.04399999999995</v>
      </c>
      <c r="AB104" s="24">
        <f t="shared" si="25"/>
        <v>4.4164509524165299</v>
      </c>
      <c r="AC104" s="17">
        <f t="shared" si="26"/>
        <v>0.20213631508673302</v>
      </c>
    </row>
    <row r="105" spans="1:29" s="17" customFormat="1" x14ac:dyDescent="0.25">
      <c r="A105" s="17">
        <v>20</v>
      </c>
      <c r="B105" s="17">
        <v>-624</v>
      </c>
      <c r="C105" s="17">
        <v>11321</v>
      </c>
      <c r="D105" s="17">
        <v>13706</v>
      </c>
      <c r="E105" s="17">
        <v>15089</v>
      </c>
      <c r="F105" s="17">
        <v>12691</v>
      </c>
      <c r="G105" s="24"/>
      <c r="H105" s="7"/>
      <c r="I105" s="25">
        <f t="shared" si="17"/>
        <v>-3768</v>
      </c>
      <c r="J105" s="24">
        <f t="shared" si="17"/>
        <v>1015</v>
      </c>
      <c r="K105" s="7"/>
      <c r="L105" s="25">
        <f t="shared" si="27"/>
        <v>-3768.1230154318046</v>
      </c>
      <c r="M105" s="17">
        <f t="shared" si="18"/>
        <v>1.5132796462062512E-2</v>
      </c>
      <c r="N105" s="17">
        <f t="shared" si="28"/>
        <v>1019.3262695426298</v>
      </c>
      <c r="O105" s="24">
        <f t="shared" si="19"/>
        <v>18.716608155486281</v>
      </c>
      <c r="P105" s="7"/>
      <c r="Q105" s="25">
        <f t="shared" si="20"/>
        <v>-3728.1804022175074</v>
      </c>
      <c r="R105" s="24">
        <f t="shared" si="21"/>
        <v>990.54009051549303</v>
      </c>
      <c r="S105" s="7"/>
      <c r="T105" s="25">
        <f t="shared" si="22"/>
        <v>0.96613816951237463</v>
      </c>
      <c r="U105" s="24">
        <f t="shared" si="23"/>
        <v>0.25839439402179165</v>
      </c>
      <c r="V105" s="7"/>
      <c r="W105" s="25">
        <f t="shared" si="24"/>
        <v>0.96406954583714222</v>
      </c>
      <c r="X105" s="24">
        <f t="shared" si="29"/>
        <v>247.55410414802896</v>
      </c>
      <c r="Y105" s="7"/>
      <c r="Z105" s="25">
        <f t="shared" si="30"/>
        <v>-624</v>
      </c>
      <c r="AA105" s="17">
        <f t="shared" si="31"/>
        <v>247.42799999999994</v>
      </c>
      <c r="AB105" s="24">
        <f t="shared" si="25"/>
        <v>4.3184332616245289</v>
      </c>
      <c r="AC105" s="17">
        <f t="shared" si="26"/>
        <v>0.1261041480290146</v>
      </c>
    </row>
    <row r="106" spans="1:29" s="17" customFormat="1" x14ac:dyDescent="0.25">
      <c r="A106" s="17">
        <v>21</v>
      </c>
      <c r="B106" s="17">
        <v>-631</v>
      </c>
      <c r="C106" s="17">
        <v>11382</v>
      </c>
      <c r="D106" s="17">
        <v>13888</v>
      </c>
      <c r="E106" s="17">
        <v>15031</v>
      </c>
      <c r="F106" s="17">
        <v>12514</v>
      </c>
      <c r="G106" s="24"/>
      <c r="H106" s="7"/>
      <c r="I106" s="25">
        <f t="shared" si="17"/>
        <v>-3649</v>
      </c>
      <c r="J106" s="24">
        <f t="shared" si="17"/>
        <v>1374</v>
      </c>
      <c r="K106" s="7"/>
      <c r="L106" s="25">
        <f t="shared" si="27"/>
        <v>-3653.6104407546068</v>
      </c>
      <c r="M106" s="17">
        <f t="shared" si="18"/>
        <v>21.256163951739047</v>
      </c>
      <c r="N106" s="17">
        <f t="shared" si="28"/>
        <v>1380.3501225951259</v>
      </c>
      <c r="O106" s="24">
        <f t="shared" si="19"/>
        <v>40.32405697312808</v>
      </c>
      <c r="P106" s="7"/>
      <c r="Q106" s="25">
        <f t="shared" si="20"/>
        <v>-3609.1804022175074</v>
      </c>
      <c r="R106" s="24">
        <f t="shared" si="21"/>
        <v>1349.5400905154931</v>
      </c>
      <c r="S106" s="7"/>
      <c r="T106" s="25">
        <f t="shared" si="22"/>
        <v>0.93529995092628138</v>
      </c>
      <c r="U106" s="24">
        <f t="shared" si="23"/>
        <v>0.35204389729989477</v>
      </c>
      <c r="V106" s="7"/>
      <c r="W106" s="25">
        <f t="shared" si="24"/>
        <v>0.93246901032537721</v>
      </c>
      <c r="X106" s="24">
        <f t="shared" si="29"/>
        <v>241.87463411839974</v>
      </c>
      <c r="Y106" s="7"/>
      <c r="Z106" s="25">
        <f t="shared" si="30"/>
        <v>-631</v>
      </c>
      <c r="AA106" s="17">
        <f t="shared" si="31"/>
        <v>241.74899999999994</v>
      </c>
      <c r="AB106" s="24">
        <f t="shared" si="25"/>
        <v>4.2193160134037706</v>
      </c>
      <c r="AC106" s="17">
        <f t="shared" si="26"/>
        <v>0.12563411839980176</v>
      </c>
    </row>
    <row r="107" spans="1:29" s="17" customFormat="1" x14ac:dyDescent="0.25">
      <c r="A107" s="17">
        <v>22</v>
      </c>
      <c r="B107" s="17">
        <v>-634</v>
      </c>
      <c r="C107" s="17">
        <v>11452</v>
      </c>
      <c r="D107" s="17">
        <v>14054</v>
      </c>
      <c r="E107" s="17">
        <v>14951</v>
      </c>
      <c r="F107" s="17">
        <v>12336</v>
      </c>
      <c r="G107" s="24"/>
      <c r="H107" s="7"/>
      <c r="I107" s="25">
        <f t="shared" si="17"/>
        <v>-3499</v>
      </c>
      <c r="J107" s="24">
        <f t="shared" si="17"/>
        <v>1718</v>
      </c>
      <c r="K107" s="7"/>
      <c r="L107" s="25">
        <f t="shared" si="27"/>
        <v>-3502.7888696256027</v>
      </c>
      <c r="M107" s="17">
        <f t="shared" si="18"/>
        <v>14.355533039814961</v>
      </c>
      <c r="N107" s="17">
        <f t="shared" si="28"/>
        <v>1729.6641163608176</v>
      </c>
      <c r="O107" s="24">
        <f t="shared" si="19"/>
        <v>136.05161047869319</v>
      </c>
      <c r="P107" s="7"/>
      <c r="Q107" s="25">
        <f t="shared" si="20"/>
        <v>-3459.1804022175074</v>
      </c>
      <c r="R107" s="24">
        <f t="shared" si="21"/>
        <v>1693.5400905154931</v>
      </c>
      <c r="S107" s="7"/>
      <c r="T107" s="25">
        <f t="shared" si="22"/>
        <v>0.89642824682616373</v>
      </c>
      <c r="U107" s="24">
        <f t="shared" si="23"/>
        <v>0.44178046868615511</v>
      </c>
      <c r="V107" s="7"/>
      <c r="W107" s="25">
        <f t="shared" si="24"/>
        <v>0.89286653296812513</v>
      </c>
      <c r="X107" s="24">
        <f t="shared" si="29"/>
        <v>236.23244199214764</v>
      </c>
      <c r="Y107" s="7"/>
      <c r="Z107" s="25">
        <f t="shared" si="30"/>
        <v>-634</v>
      </c>
      <c r="AA107" s="17">
        <f t="shared" si="31"/>
        <v>236.04299999999995</v>
      </c>
      <c r="AB107" s="24">
        <f t="shared" si="25"/>
        <v>4.1197275262849749</v>
      </c>
      <c r="AC107" s="17">
        <f t="shared" si="26"/>
        <v>0.18944199214769242</v>
      </c>
    </row>
    <row r="108" spans="1:29" s="17" customFormat="1" x14ac:dyDescent="0.25">
      <c r="A108" s="17">
        <v>23</v>
      </c>
      <c r="B108" s="17">
        <v>-638</v>
      </c>
      <c r="C108" s="17">
        <v>11555</v>
      </c>
      <c r="D108" s="17">
        <v>14237</v>
      </c>
      <c r="E108" s="17">
        <v>14872</v>
      </c>
      <c r="F108" s="17">
        <v>12179</v>
      </c>
      <c r="G108" s="24"/>
      <c r="H108" s="7"/>
      <c r="I108" s="25">
        <f t="shared" si="17"/>
        <v>-3317</v>
      </c>
      <c r="J108" s="24">
        <f t="shared" si="17"/>
        <v>2058</v>
      </c>
      <c r="K108" s="7"/>
      <c r="L108" s="25">
        <f t="shared" si="27"/>
        <v>-3316.3385808552166</v>
      </c>
      <c r="M108" s="17">
        <f t="shared" si="18"/>
        <v>0.43747528508599709</v>
      </c>
      <c r="N108" s="17">
        <f t="shared" si="28"/>
        <v>2064.0961969249029</v>
      </c>
      <c r="O108" s="24">
        <f t="shared" si="19"/>
        <v>37.163616947195209</v>
      </c>
      <c r="P108" s="7"/>
      <c r="Q108" s="25">
        <f t="shared" si="20"/>
        <v>-3277.1804022175074</v>
      </c>
      <c r="R108" s="24">
        <f t="shared" si="21"/>
        <v>2033.5400905154931</v>
      </c>
      <c r="S108" s="7"/>
      <c r="T108" s="25">
        <f t="shared" si="22"/>
        <v>0.84926391251802114</v>
      </c>
      <c r="U108" s="24">
        <f t="shared" si="23"/>
        <v>0.53047359156792406</v>
      </c>
      <c r="V108" s="7"/>
      <c r="W108" s="25">
        <f t="shared" si="24"/>
        <v>0.84497963382973684</v>
      </c>
      <c r="X108" s="24">
        <f t="shared" si="29"/>
        <v>230.43776006969892</v>
      </c>
      <c r="Y108" s="7"/>
      <c r="Z108" s="25">
        <f t="shared" si="30"/>
        <v>-638</v>
      </c>
      <c r="AA108" s="17">
        <f t="shared" si="31"/>
        <v>230.30099999999996</v>
      </c>
      <c r="AB108" s="24">
        <f t="shared" si="25"/>
        <v>4.0195107206354601</v>
      </c>
      <c r="AC108" s="17">
        <f t="shared" si="26"/>
        <v>0.13676006969896548</v>
      </c>
    </row>
    <row r="109" spans="1:29" s="17" customFormat="1" x14ac:dyDescent="0.25">
      <c r="A109" s="17">
        <v>24</v>
      </c>
      <c r="B109" s="17">
        <v>-629</v>
      </c>
      <c r="C109" s="17">
        <v>11657</v>
      </c>
      <c r="D109" s="17">
        <v>14387</v>
      </c>
      <c r="E109" s="17">
        <v>14759</v>
      </c>
      <c r="F109" s="17">
        <v>12022</v>
      </c>
      <c r="G109" s="24"/>
      <c r="H109" s="7"/>
      <c r="I109" s="25">
        <f t="shared" si="17"/>
        <v>-3102</v>
      </c>
      <c r="J109" s="24">
        <f t="shared" si="17"/>
        <v>2365</v>
      </c>
      <c r="K109" s="7"/>
      <c r="L109" s="25">
        <f t="shared" si="27"/>
        <v>-3100.2854454744756</v>
      </c>
      <c r="M109" s="17">
        <f t="shared" si="18"/>
        <v>2.9396972209960746</v>
      </c>
      <c r="N109" s="17">
        <f t="shared" si="28"/>
        <v>2373.7646772251564</v>
      </c>
      <c r="O109" s="24">
        <f t="shared" si="19"/>
        <v>76.819566861176114</v>
      </c>
      <c r="P109" s="7"/>
      <c r="Q109" s="25">
        <f t="shared" si="20"/>
        <v>-3062.1804022175074</v>
      </c>
      <c r="R109" s="24">
        <f t="shared" si="21"/>
        <v>2340.5400905154929</v>
      </c>
      <c r="S109" s="7"/>
      <c r="T109" s="25">
        <f t="shared" si="22"/>
        <v>0.79354780330785268</v>
      </c>
      <c r="U109" s="24">
        <f t="shared" si="23"/>
        <v>0.61055826428763882</v>
      </c>
      <c r="V109" s="7"/>
      <c r="W109" s="25">
        <f t="shared" si="24"/>
        <v>0.78861065726216328</v>
      </c>
      <c r="X109" s="24">
        <f t="shared" si="29"/>
        <v>224.81037890360471</v>
      </c>
      <c r="Y109" s="7"/>
      <c r="Z109" s="25">
        <f t="shared" si="30"/>
        <v>-629</v>
      </c>
      <c r="AA109" s="17">
        <f t="shared" si="31"/>
        <v>224.63999999999996</v>
      </c>
      <c r="AB109" s="24">
        <f t="shared" si="25"/>
        <v>3.9207076316800613</v>
      </c>
      <c r="AC109" s="17">
        <f t="shared" si="26"/>
        <v>0.17037890360475672</v>
      </c>
    </row>
    <row r="110" spans="1:29" s="17" customFormat="1" x14ac:dyDescent="0.25">
      <c r="A110" s="17">
        <v>25</v>
      </c>
      <c r="B110" s="17">
        <v>-622</v>
      </c>
      <c r="C110" s="17">
        <v>11778</v>
      </c>
      <c r="D110" s="17">
        <v>14531</v>
      </c>
      <c r="E110" s="17">
        <v>14637</v>
      </c>
      <c r="F110" s="17">
        <v>11876</v>
      </c>
      <c r="G110" s="24"/>
      <c r="H110" s="7"/>
      <c r="I110" s="25">
        <f t="shared" si="17"/>
        <v>-2859</v>
      </c>
      <c r="J110" s="24">
        <f t="shared" si="17"/>
        <v>2655</v>
      </c>
      <c r="K110" s="7"/>
      <c r="L110" s="25">
        <f t="shared" si="27"/>
        <v>-2857.2398746025451</v>
      </c>
      <c r="M110" s="17">
        <f t="shared" si="18"/>
        <v>3.098041414765718</v>
      </c>
      <c r="N110" s="17">
        <f t="shared" si="28"/>
        <v>2657.4361126446129</v>
      </c>
      <c r="O110" s="24">
        <f t="shared" si="19"/>
        <v>5.9346448172427433</v>
      </c>
      <c r="P110" s="7"/>
      <c r="Q110" s="25">
        <f t="shared" si="20"/>
        <v>-2819.1804022175074</v>
      </c>
      <c r="R110" s="24">
        <f t="shared" si="21"/>
        <v>2630.5400905154929</v>
      </c>
      <c r="S110" s="7"/>
      <c r="T110" s="25">
        <f t="shared" si="22"/>
        <v>0.73057564266566222</v>
      </c>
      <c r="U110" s="24">
        <f t="shared" si="23"/>
        <v>0.68620828086326535</v>
      </c>
      <c r="V110" s="7"/>
      <c r="W110" s="25">
        <f t="shared" si="24"/>
        <v>0.72502143983316059</v>
      </c>
      <c r="X110" s="24">
        <f t="shared" si="29"/>
        <v>219.13355044671982</v>
      </c>
      <c r="Y110" s="7"/>
      <c r="Z110" s="25">
        <f t="shared" si="30"/>
        <v>-622</v>
      </c>
      <c r="AA110" s="17">
        <f t="shared" si="31"/>
        <v>219.04199999999994</v>
      </c>
      <c r="AB110" s="24">
        <f t="shared" si="25"/>
        <v>3.8230041001534181</v>
      </c>
      <c r="AC110" s="17">
        <f t="shared" si="26"/>
        <v>9.1550446719878664E-2</v>
      </c>
    </row>
    <row r="111" spans="1:29" s="17" customFormat="1" x14ac:dyDescent="0.25">
      <c r="A111" s="17">
        <v>26</v>
      </c>
      <c r="B111" s="17">
        <v>-602</v>
      </c>
      <c r="C111" s="17">
        <v>11909</v>
      </c>
      <c r="D111" s="17">
        <v>14659</v>
      </c>
      <c r="E111" s="17">
        <v>14505</v>
      </c>
      <c r="F111" s="17">
        <v>11750</v>
      </c>
      <c r="G111" s="24"/>
      <c r="H111" s="7"/>
      <c r="I111" s="25">
        <f t="shared" si="17"/>
        <v>-2596</v>
      </c>
      <c r="J111" s="24">
        <f t="shared" si="17"/>
        <v>2909</v>
      </c>
      <c r="K111" s="7"/>
      <c r="L111" s="25">
        <f t="shared" si="27"/>
        <v>-2596.363701690721</v>
      </c>
      <c r="M111" s="17">
        <f t="shared" si="18"/>
        <v>0.13227891983329407</v>
      </c>
      <c r="N111" s="17">
        <f t="shared" si="28"/>
        <v>2908.0674808670451</v>
      </c>
      <c r="O111" s="24">
        <f t="shared" si="19"/>
        <v>0.86959193332694784</v>
      </c>
      <c r="P111" s="7"/>
      <c r="Q111" s="25">
        <f t="shared" si="20"/>
        <v>-2556.1804022175074</v>
      </c>
      <c r="R111" s="24">
        <f t="shared" si="21"/>
        <v>2884.5400905154929</v>
      </c>
      <c r="S111" s="7"/>
      <c r="T111" s="25">
        <f t="shared" si="22"/>
        <v>0.66242058814345606</v>
      </c>
      <c r="U111" s="24">
        <f t="shared" si="23"/>
        <v>0.75246726089846916</v>
      </c>
      <c r="V111" s="7"/>
      <c r="W111" s="25">
        <f t="shared" si="24"/>
        <v>0.65632549913181293</v>
      </c>
      <c r="X111" s="24">
        <f t="shared" si="29"/>
        <v>213.6540929879194</v>
      </c>
      <c r="Y111" s="7"/>
      <c r="Z111" s="25">
        <f t="shared" si="30"/>
        <v>-602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3.0092987919459802E-2</v>
      </c>
    </row>
    <row r="112" spans="1:29" s="17" customFormat="1" x14ac:dyDescent="0.25">
      <c r="A112" s="17">
        <v>27</v>
      </c>
      <c r="B112" s="17">
        <v>-616</v>
      </c>
      <c r="C112" s="17">
        <v>12052</v>
      </c>
      <c r="D112" s="17">
        <v>14767</v>
      </c>
      <c r="E112" s="17">
        <v>14353</v>
      </c>
      <c r="F112" s="17">
        <v>11636</v>
      </c>
      <c r="G112" s="24"/>
      <c r="H112" s="7"/>
      <c r="I112" s="25">
        <f t="shared" si="17"/>
        <v>-2301</v>
      </c>
      <c r="J112" s="24">
        <f t="shared" si="17"/>
        <v>3131</v>
      </c>
      <c r="K112" s="7"/>
      <c r="L112" s="25">
        <f t="shared" si="27"/>
        <v>-2305.7677346917008</v>
      </c>
      <c r="M112" s="17">
        <f t="shared" si="18"/>
        <v>22.73129409044687</v>
      </c>
      <c r="N112" s="17">
        <f t="shared" si="28"/>
        <v>3137.8072547624961</v>
      </c>
      <c r="O112" s="24">
        <f t="shared" si="19"/>
        <v>46.338717401525649</v>
      </c>
      <c r="P112" s="7"/>
      <c r="Q112" s="25">
        <f t="shared" si="20"/>
        <v>-2261.1804022175074</v>
      </c>
      <c r="R112" s="24">
        <f t="shared" si="21"/>
        <v>3106.5400905154929</v>
      </c>
      <c r="S112" s="7"/>
      <c r="T112" s="25">
        <f t="shared" si="22"/>
        <v>0.58597290341322494</v>
      </c>
      <c r="U112" s="24">
        <f t="shared" si="23"/>
        <v>0.8103786528977418</v>
      </c>
      <c r="V112" s="7"/>
      <c r="W112" s="25">
        <f t="shared" si="24"/>
        <v>0.57940451365064927</v>
      </c>
      <c r="X112" s="24">
        <f t="shared" si="29"/>
        <v>208.12214637043076</v>
      </c>
      <c r="Y112" s="7"/>
      <c r="Z112" s="25">
        <f t="shared" si="30"/>
        <v>-616</v>
      </c>
      <c r="AA112" s="17">
        <f t="shared" si="31"/>
        <v>208.07999999999993</v>
      </c>
      <c r="AB112" s="24">
        <f t="shared" si="25"/>
        <v>3.6316811075497992</v>
      </c>
      <c r="AC112" s="17">
        <f t="shared" si="26"/>
        <v>4.2146370430828028E-2</v>
      </c>
    </row>
    <row r="113" spans="1:29" s="17" customFormat="1" x14ac:dyDescent="0.25">
      <c r="A113" s="17">
        <v>28</v>
      </c>
      <c r="B113" s="17">
        <v>-627</v>
      </c>
      <c r="C113" s="17">
        <v>12209</v>
      </c>
      <c r="D113" s="17">
        <v>14877</v>
      </c>
      <c r="E113" s="17">
        <v>14201</v>
      </c>
      <c r="F113" s="17">
        <v>11533</v>
      </c>
      <c r="G113" s="24"/>
      <c r="H113" s="7"/>
      <c r="I113" s="25">
        <f t="shared" si="17"/>
        <v>-1992</v>
      </c>
      <c r="J113" s="24">
        <f t="shared" si="17"/>
        <v>3344</v>
      </c>
      <c r="K113" s="7"/>
      <c r="L113" s="25">
        <f t="shared" si="27"/>
        <v>-1988.2057757253187</v>
      </c>
      <c r="M113" s="17">
        <f t="shared" si="18"/>
        <v>14.396137846580498</v>
      </c>
      <c r="N113" s="17">
        <f t="shared" si="28"/>
        <v>3341.6903636285456</v>
      </c>
      <c r="O113" s="24">
        <f t="shared" si="19"/>
        <v>5.3344201683451251</v>
      </c>
      <c r="P113" s="7"/>
      <c r="Q113" s="25">
        <f t="shared" si="20"/>
        <v>-1952.1804022175074</v>
      </c>
      <c r="R113" s="24">
        <f t="shared" si="21"/>
        <v>3319.5400905154929</v>
      </c>
      <c r="S113" s="7"/>
      <c r="T113" s="25">
        <f t="shared" si="22"/>
        <v>0.50589719296698277</v>
      </c>
      <c r="U113" s="24">
        <f t="shared" si="23"/>
        <v>0.8659422857619089</v>
      </c>
      <c r="V113" s="7"/>
      <c r="W113" s="25">
        <f t="shared" si="24"/>
        <v>0.49887446804236596</v>
      </c>
      <c r="X113" s="24">
        <f t="shared" si="29"/>
        <v>202.50463614916987</v>
      </c>
      <c r="Y113" s="7"/>
      <c r="Z113" s="25">
        <f t="shared" si="30"/>
        <v>-627</v>
      </c>
      <c r="AA113" s="17">
        <f t="shared" si="31"/>
        <v>202.43699999999993</v>
      </c>
      <c r="AB113" s="24">
        <f t="shared" si="25"/>
        <v>3.5331921778597595</v>
      </c>
      <c r="AC113" s="17">
        <f t="shared" si="26"/>
        <v>6.7636149169942428E-2</v>
      </c>
    </row>
    <row r="114" spans="1:29" s="17" customFormat="1" x14ac:dyDescent="0.25">
      <c r="A114" s="17">
        <v>29</v>
      </c>
      <c r="B114" s="17">
        <v>-631</v>
      </c>
      <c r="C114" s="17">
        <v>12377</v>
      </c>
      <c r="D114" s="17">
        <v>14961</v>
      </c>
      <c r="E114" s="17">
        <v>14030</v>
      </c>
      <c r="F114" s="17">
        <v>11447</v>
      </c>
      <c r="G114" s="24"/>
      <c r="H114" s="7"/>
      <c r="I114" s="25">
        <f t="shared" si="17"/>
        <v>-1653</v>
      </c>
      <c r="J114" s="24">
        <f t="shared" si="17"/>
        <v>3514</v>
      </c>
      <c r="K114" s="7"/>
      <c r="L114" s="25">
        <f t="shared" si="27"/>
        <v>-1649.5382085347751</v>
      </c>
      <c r="M114" s="17">
        <f t="shared" si="18"/>
        <v>11.984000148703998</v>
      </c>
      <c r="N114" s="17">
        <f t="shared" si="28"/>
        <v>3514.3718512716769</v>
      </c>
      <c r="O114" s="24">
        <f t="shared" si="19"/>
        <v>0.13827336824769798</v>
      </c>
      <c r="P114" s="7"/>
      <c r="Q114" s="25">
        <f t="shared" si="20"/>
        <v>-1613.1804022175074</v>
      </c>
      <c r="R114" s="24">
        <f t="shared" si="21"/>
        <v>3489.5400905154929</v>
      </c>
      <c r="S114" s="7"/>
      <c r="T114" s="25">
        <f t="shared" si="22"/>
        <v>0.41804714170071711</v>
      </c>
      <c r="U114" s="24">
        <f t="shared" si="23"/>
        <v>0.91028884720279335</v>
      </c>
      <c r="V114" s="7"/>
      <c r="W114" s="25">
        <f t="shared" si="24"/>
        <v>0.41066101084647522</v>
      </c>
      <c r="X114" s="24">
        <f t="shared" si="29"/>
        <v>196.83982696828559</v>
      </c>
      <c r="Y114" s="7"/>
      <c r="Z114" s="25">
        <f t="shared" si="30"/>
        <v>-631</v>
      </c>
      <c r="AA114" s="17">
        <f t="shared" si="31"/>
        <v>196.75799999999992</v>
      </c>
      <c r="AB114" s="24">
        <f t="shared" si="25"/>
        <v>3.4340749296390016</v>
      </c>
      <c r="AC114" s="17">
        <f t="shared" si="26"/>
        <v>8.1826968285668045E-2</v>
      </c>
    </row>
    <row r="115" spans="1:29" s="17" customFormat="1" x14ac:dyDescent="0.25">
      <c r="A115" s="17">
        <v>30</v>
      </c>
      <c r="B115" s="17">
        <v>-620</v>
      </c>
      <c r="C115" s="17">
        <v>12551</v>
      </c>
      <c r="D115" s="17">
        <v>15031</v>
      </c>
      <c r="E115" s="17">
        <v>13856</v>
      </c>
      <c r="F115" s="17">
        <v>11377</v>
      </c>
      <c r="G115" s="24"/>
      <c r="H115" s="7"/>
      <c r="I115" s="25">
        <f t="shared" si="17"/>
        <v>-1305</v>
      </c>
      <c r="J115" s="24">
        <f t="shared" si="17"/>
        <v>3654</v>
      </c>
      <c r="K115" s="7"/>
      <c r="L115" s="25">
        <f t="shared" si="27"/>
        <v>-1301.3472346069668</v>
      </c>
      <c r="M115" s="17">
        <f t="shared" si="18"/>
        <v>13.342695016540828</v>
      </c>
      <c r="N115" s="17">
        <f t="shared" si="28"/>
        <v>3650.6442382284108</v>
      </c>
      <c r="O115" s="24">
        <f t="shared" si="19"/>
        <v>11.261137067659396</v>
      </c>
      <c r="P115" s="7"/>
      <c r="Q115" s="25">
        <f t="shared" si="20"/>
        <v>-1265.1804022175074</v>
      </c>
      <c r="R115" s="24">
        <f t="shared" si="21"/>
        <v>3629.5400905154929</v>
      </c>
      <c r="S115" s="7"/>
      <c r="T115" s="25">
        <f t="shared" si="22"/>
        <v>0.32786478818844439</v>
      </c>
      <c r="U115" s="24">
        <f t="shared" si="23"/>
        <v>0.94680954485999236</v>
      </c>
      <c r="V115" s="7"/>
      <c r="W115" s="25">
        <f t="shared" si="24"/>
        <v>0.32017879255725135</v>
      </c>
      <c r="X115" s="24">
        <f t="shared" si="29"/>
        <v>191.24192591838255</v>
      </c>
      <c r="Y115" s="7"/>
      <c r="Z115" s="25">
        <f t="shared" si="30"/>
        <v>-620</v>
      </c>
      <c r="AA115" s="17">
        <f t="shared" si="31"/>
        <v>191.17799999999991</v>
      </c>
      <c r="AB115" s="24">
        <f t="shared" si="25"/>
        <v>3.3366855573777179</v>
      </c>
      <c r="AC115" s="17">
        <f t="shared" si="26"/>
        <v>6.3925918382636837E-2</v>
      </c>
    </row>
    <row r="116" spans="1:29" s="17" customFormat="1" x14ac:dyDescent="0.25">
      <c r="A116" s="17">
        <v>31</v>
      </c>
      <c r="B116" s="17">
        <v>-637</v>
      </c>
      <c r="C116" s="17">
        <v>12741</v>
      </c>
      <c r="D116" s="17">
        <v>15088</v>
      </c>
      <c r="E116" s="17">
        <v>13673</v>
      </c>
      <c r="F116" s="17">
        <v>11326</v>
      </c>
      <c r="G116" s="24"/>
      <c r="H116" s="7"/>
      <c r="I116" s="25">
        <f t="shared" ref="I116:J149" si="32">C116-E116</f>
        <v>-932</v>
      </c>
      <c r="J116" s="24">
        <f t="shared" si="32"/>
        <v>3762</v>
      </c>
      <c r="K116" s="7"/>
      <c r="L116" s="25">
        <f t="shared" si="27"/>
        <v>-931.17543249993798</v>
      </c>
      <c r="M116" s="17">
        <f t="shared" si="18"/>
        <v>0.679911562158524</v>
      </c>
      <c r="N116" s="17">
        <f t="shared" si="28"/>
        <v>3754.8078657114202</v>
      </c>
      <c r="O116" s="24">
        <f t="shared" si="19"/>
        <v>51.726795624965796</v>
      </c>
      <c r="P116" s="7"/>
      <c r="Q116" s="25">
        <f t="shared" si="20"/>
        <v>-892.18040221750744</v>
      </c>
      <c r="R116" s="24">
        <f t="shared" si="21"/>
        <v>3737.5400905154929</v>
      </c>
      <c r="S116" s="7"/>
      <c r="T116" s="25">
        <f t="shared" si="22"/>
        <v>0.23120381732615206</v>
      </c>
      <c r="U116" s="24">
        <f t="shared" si="23"/>
        <v>0.97498265448126009</v>
      </c>
      <c r="V116" s="7"/>
      <c r="W116" s="25">
        <f t="shared" si="24"/>
        <v>0.22328560228412628</v>
      </c>
      <c r="X116" s="24">
        <f t="shared" si="29"/>
        <v>185.45728670919596</v>
      </c>
      <c r="Y116" s="7"/>
      <c r="Z116" s="25">
        <f t="shared" si="30"/>
        <v>-637</v>
      </c>
      <c r="AA116" s="17">
        <f t="shared" si="31"/>
        <v>185.44499999999991</v>
      </c>
      <c r="AB116" s="24">
        <f t="shared" si="25"/>
        <v>3.2366258313608829</v>
      </c>
      <c r="AC116" s="17">
        <f t="shared" si="26"/>
        <v>1.2286709196047241E-2</v>
      </c>
    </row>
    <row r="117" spans="1:29" s="17" customFormat="1" x14ac:dyDescent="0.25">
      <c r="A117" s="17">
        <v>32</v>
      </c>
      <c r="B117" s="17">
        <v>-638</v>
      </c>
      <c r="C117" s="17">
        <v>12920</v>
      </c>
      <c r="D117" s="17">
        <v>15112</v>
      </c>
      <c r="E117" s="17">
        <v>13473</v>
      </c>
      <c r="F117" s="17">
        <v>11286</v>
      </c>
      <c r="G117" s="24"/>
      <c r="H117" s="7"/>
      <c r="I117" s="25">
        <f t="shared" si="32"/>
        <v>-553</v>
      </c>
      <c r="J117" s="24">
        <f t="shared" si="32"/>
        <v>3826</v>
      </c>
      <c r="K117" s="7"/>
      <c r="L117" s="25">
        <f t="shared" si="27"/>
        <v>-551.47660649148349</v>
      </c>
      <c r="M117" s="17">
        <f t="shared" si="18"/>
        <v>2.3207277817902292</v>
      </c>
      <c r="N117" s="17">
        <f t="shared" si="28"/>
        <v>3821.6849926157529</v>
      </c>
      <c r="O117" s="24">
        <f t="shared" si="19"/>
        <v>18.619288726107087</v>
      </c>
      <c r="P117" s="7"/>
      <c r="Q117" s="25">
        <f t="shared" si="20"/>
        <v>-513.18040221750744</v>
      </c>
      <c r="R117" s="24">
        <f t="shared" si="21"/>
        <v>3801.5400905154929</v>
      </c>
      <c r="S117" s="7"/>
      <c r="T117" s="25">
        <f t="shared" si="22"/>
        <v>0.13298797829985506</v>
      </c>
      <c r="U117" s="24">
        <f t="shared" si="23"/>
        <v>0.99167783055312242</v>
      </c>
      <c r="V117" s="7"/>
      <c r="W117" s="25">
        <f t="shared" si="24"/>
        <v>0.12493079918800601</v>
      </c>
      <c r="X117" s="24">
        <f t="shared" si="29"/>
        <v>179.7383890527077</v>
      </c>
      <c r="Y117" s="7"/>
      <c r="Z117" s="25">
        <f t="shared" si="30"/>
        <v>-638</v>
      </c>
      <c r="AA117" s="17">
        <f t="shared" si="31"/>
        <v>179.70299999999992</v>
      </c>
      <c r="AB117" s="24">
        <f t="shared" si="25"/>
        <v>3.1364090257113686</v>
      </c>
      <c r="AC117" s="17">
        <f t="shared" si="26"/>
        <v>3.538905270778514E-2</v>
      </c>
    </row>
    <row r="118" spans="1:29" s="17" customFormat="1" x14ac:dyDescent="0.25">
      <c r="A118" s="17">
        <v>33</v>
      </c>
      <c r="B118" s="17">
        <v>-609</v>
      </c>
      <c r="C118" s="17">
        <v>13108</v>
      </c>
      <c r="D118" s="17">
        <v>15132</v>
      </c>
      <c r="E118" s="17">
        <v>13297</v>
      </c>
      <c r="F118" s="17">
        <v>11276</v>
      </c>
      <c r="G118" s="24"/>
      <c r="H118" s="7"/>
      <c r="I118" s="25">
        <f t="shared" si="32"/>
        <v>-189</v>
      </c>
      <c r="J118" s="24">
        <f t="shared" si="32"/>
        <v>3856</v>
      </c>
      <c r="K118" s="7"/>
      <c r="L118" s="25">
        <f t="shared" si="27"/>
        <v>-184.18706143252996</v>
      </c>
      <c r="M118" s="17">
        <f t="shared" si="18"/>
        <v>23.164377654240575</v>
      </c>
      <c r="N118" s="17">
        <f t="shared" si="28"/>
        <v>3849.9387217334533</v>
      </c>
      <c r="O118" s="24">
        <f t="shared" si="19"/>
        <v>36.739094224510779</v>
      </c>
      <c r="P118" s="7"/>
      <c r="Q118" s="25">
        <f t="shared" si="20"/>
        <v>-149.18040221750744</v>
      </c>
      <c r="R118" s="24">
        <f t="shared" si="21"/>
        <v>3831.5400905154929</v>
      </c>
      <c r="S118" s="7"/>
      <c r="T118" s="25">
        <f t="shared" si="22"/>
        <v>3.8659309683569794E-2</v>
      </c>
      <c r="U118" s="24">
        <f t="shared" si="23"/>
        <v>0.99950369433680797</v>
      </c>
      <c r="V118" s="7"/>
      <c r="W118" s="25">
        <f t="shared" si="24"/>
        <v>3.053539558473492E-2</v>
      </c>
      <c r="X118" s="24">
        <f t="shared" si="29"/>
        <v>174.30801114719793</v>
      </c>
      <c r="Y118" s="7"/>
      <c r="Z118" s="25">
        <f t="shared" si="30"/>
        <v>-609</v>
      </c>
      <c r="AA118" s="17">
        <f t="shared" si="31"/>
        <v>174.22199999999992</v>
      </c>
      <c r="AB118" s="24">
        <f t="shared" si="25"/>
        <v>3.0407475294095594</v>
      </c>
      <c r="AC118" s="17">
        <f t="shared" si="26"/>
        <v>8.601114719800762E-2</v>
      </c>
    </row>
    <row r="119" spans="1:29" s="17" customFormat="1" x14ac:dyDescent="0.25">
      <c r="A119" s="17">
        <v>34</v>
      </c>
      <c r="B119" s="17">
        <v>-616</v>
      </c>
      <c r="C119" s="17">
        <v>13297</v>
      </c>
      <c r="D119" s="17">
        <v>15131</v>
      </c>
      <c r="E119" s="17">
        <v>13113</v>
      </c>
      <c r="F119" s="17">
        <v>11285</v>
      </c>
      <c r="G119" s="24"/>
      <c r="H119" s="7"/>
      <c r="I119" s="25">
        <f t="shared" si="32"/>
        <v>184</v>
      </c>
      <c r="J119" s="24">
        <f t="shared" si="32"/>
        <v>3846</v>
      </c>
      <c r="K119" s="7"/>
      <c r="L119" s="25">
        <f t="shared" si="27"/>
        <v>188.65570676066361</v>
      </c>
      <c r="M119" s="17">
        <f t="shared" si="18"/>
        <v>21.675605441288802</v>
      </c>
      <c r="N119" s="17">
        <f t="shared" si="28"/>
        <v>3842.8883515578027</v>
      </c>
      <c r="O119" s="24">
        <f t="shared" si="19"/>
        <v>9.6823560278288383</v>
      </c>
      <c r="P119" s="7"/>
      <c r="Q119" s="25">
        <f t="shared" si="20"/>
        <v>223.81959778249256</v>
      </c>
      <c r="R119" s="24">
        <f t="shared" si="21"/>
        <v>3821.5400905154929</v>
      </c>
      <c r="S119" s="7"/>
      <c r="T119" s="25">
        <f t="shared" si="22"/>
        <v>-5.8001661178722519E-2</v>
      </c>
      <c r="U119" s="24">
        <f t="shared" si="23"/>
        <v>0.99689507307557945</v>
      </c>
      <c r="V119" s="7"/>
      <c r="W119" s="25">
        <f t="shared" si="24"/>
        <v>-6.6107563039969175E-2</v>
      </c>
      <c r="X119" s="24">
        <f t="shared" si="29"/>
        <v>168.76421064172405</v>
      </c>
      <c r="Y119" s="7"/>
      <c r="Z119" s="25">
        <f t="shared" si="30"/>
        <v>-616</v>
      </c>
      <c r="AA119" s="17">
        <f t="shared" si="31"/>
        <v>168.67799999999991</v>
      </c>
      <c r="AB119" s="24">
        <f t="shared" si="25"/>
        <v>2.9439864756789933</v>
      </c>
      <c r="AC119" s="17">
        <f t="shared" si="26"/>
        <v>8.6210641724136394E-2</v>
      </c>
    </row>
    <row r="120" spans="1:29" s="17" customFormat="1" x14ac:dyDescent="0.25">
      <c r="A120" s="17">
        <v>35</v>
      </c>
      <c r="B120" s="17">
        <v>-607</v>
      </c>
      <c r="C120" s="17">
        <v>13474</v>
      </c>
      <c r="D120" s="17">
        <v>15103</v>
      </c>
      <c r="E120" s="17">
        <v>12926</v>
      </c>
      <c r="F120" s="17">
        <v>11301</v>
      </c>
      <c r="G120" s="24"/>
      <c r="H120" s="7"/>
      <c r="I120" s="25">
        <f t="shared" si="32"/>
        <v>548</v>
      </c>
      <c r="J120" s="24">
        <f t="shared" si="32"/>
        <v>3802</v>
      </c>
      <c r="K120" s="7"/>
      <c r="L120" s="25">
        <f t="shared" si="27"/>
        <v>553.97471881803244</v>
      </c>
      <c r="M120" s="17">
        <f t="shared" si="18"/>
        <v>35.697264954550988</v>
      </c>
      <c r="N120" s="17">
        <f t="shared" si="28"/>
        <v>3800.9537818367139</v>
      </c>
      <c r="O120" s="24">
        <f t="shared" si="19"/>
        <v>1.0945724451897088</v>
      </c>
      <c r="P120" s="7"/>
      <c r="Q120" s="25">
        <f t="shared" si="20"/>
        <v>587.81959778249256</v>
      </c>
      <c r="R120" s="24">
        <f t="shared" si="21"/>
        <v>3777.5400905154929</v>
      </c>
      <c r="S120" s="7"/>
      <c r="T120" s="25">
        <f t="shared" si="22"/>
        <v>-0.15233032979500777</v>
      </c>
      <c r="U120" s="24">
        <f t="shared" si="23"/>
        <v>0.98541713952617405</v>
      </c>
      <c r="V120" s="7"/>
      <c r="W120" s="25">
        <f t="shared" si="24"/>
        <v>-0.16034604171117961</v>
      </c>
      <c r="X120" s="24">
        <f t="shared" si="29"/>
        <v>163.31602942537734</v>
      </c>
      <c r="Y120" s="7"/>
      <c r="Z120" s="25">
        <f t="shared" si="30"/>
        <v>-607</v>
      </c>
      <c r="AA120" s="17">
        <f t="shared" si="31"/>
        <v>163.21499999999992</v>
      </c>
      <c r="AB120" s="24">
        <f t="shared" si="25"/>
        <v>2.8486391386425436</v>
      </c>
      <c r="AC120" s="17">
        <f t="shared" si="26"/>
        <v>0.1010294253774191</v>
      </c>
    </row>
    <row r="121" spans="1:29" s="17" customFormat="1" x14ac:dyDescent="0.25">
      <c r="A121" s="17">
        <v>36</v>
      </c>
      <c r="B121" s="17">
        <v>-624</v>
      </c>
      <c r="C121" s="17">
        <v>13662</v>
      </c>
      <c r="D121" s="17">
        <v>15068</v>
      </c>
      <c r="E121" s="17">
        <v>12742</v>
      </c>
      <c r="F121" s="17">
        <v>11340</v>
      </c>
      <c r="G121" s="24"/>
      <c r="H121" s="7"/>
      <c r="I121" s="25">
        <f t="shared" si="32"/>
        <v>920</v>
      </c>
      <c r="J121" s="24">
        <f t="shared" si="32"/>
        <v>3728</v>
      </c>
      <c r="K121" s="7"/>
      <c r="L121" s="25">
        <f t="shared" si="27"/>
        <v>923.86416720729892</v>
      </c>
      <c r="M121" s="17">
        <f t="shared" si="18"/>
        <v>14.931788205964331</v>
      </c>
      <c r="N121" s="17">
        <f t="shared" si="28"/>
        <v>3722.0467482028785</v>
      </c>
      <c r="O121" s="24">
        <f t="shared" si="19"/>
        <v>35.441206959930824</v>
      </c>
      <c r="P121" s="7"/>
      <c r="Q121" s="25">
        <f t="shared" si="20"/>
        <v>959.81959778249256</v>
      </c>
      <c r="R121" s="24">
        <f t="shared" si="21"/>
        <v>3703.5400905154929</v>
      </c>
      <c r="S121" s="7"/>
      <c r="T121" s="25">
        <f t="shared" si="22"/>
        <v>-0.24873215596329931</v>
      </c>
      <c r="U121" s="24">
        <f t="shared" si="23"/>
        <v>0.9661133421930832</v>
      </c>
      <c r="V121" s="7"/>
      <c r="W121" s="25">
        <f t="shared" si="24"/>
        <v>-0.25659412821916394</v>
      </c>
      <c r="X121" s="24">
        <f t="shared" si="29"/>
        <v>157.68410224821127</v>
      </c>
      <c r="Y121" s="7"/>
      <c r="Z121" s="25">
        <f t="shared" si="30"/>
        <v>-624</v>
      </c>
      <c r="AA121" s="17">
        <f t="shared" si="31"/>
        <v>157.59899999999993</v>
      </c>
      <c r="AB121" s="24">
        <f t="shared" si="25"/>
        <v>2.7506214478505422</v>
      </c>
      <c r="AC121" s="17">
        <f t="shared" si="26"/>
        <v>8.5102248211342157E-2</v>
      </c>
    </row>
    <row r="122" spans="1:29" s="17" customFormat="1" x14ac:dyDescent="0.25">
      <c r="A122" s="17">
        <v>37</v>
      </c>
      <c r="B122" s="17">
        <v>-639</v>
      </c>
      <c r="C122" s="17">
        <v>13852</v>
      </c>
      <c r="D122" s="17">
        <v>15018</v>
      </c>
      <c r="E122" s="17">
        <v>12561</v>
      </c>
      <c r="F122" s="17">
        <v>11405</v>
      </c>
      <c r="G122" s="24"/>
      <c r="H122" s="7"/>
      <c r="I122" s="25">
        <f t="shared" si="32"/>
        <v>1291</v>
      </c>
      <c r="J122" s="24">
        <f t="shared" si="32"/>
        <v>3613</v>
      </c>
      <c r="K122" s="7"/>
      <c r="L122" s="25">
        <f t="shared" si="27"/>
        <v>1293.0184105138023</v>
      </c>
      <c r="M122" s="17">
        <f t="shared" si="18"/>
        <v>4.0739810022278133</v>
      </c>
      <c r="N122" s="17">
        <f t="shared" si="28"/>
        <v>3604.4211304445957</v>
      </c>
      <c r="O122" s="24">
        <f t="shared" si="19"/>
        <v>73.597002848641978</v>
      </c>
      <c r="P122" s="7"/>
      <c r="Q122" s="25">
        <f t="shared" si="20"/>
        <v>1330.8195977824926</v>
      </c>
      <c r="R122" s="24">
        <f t="shared" si="21"/>
        <v>3588.5400905154929</v>
      </c>
      <c r="S122" s="7"/>
      <c r="T122" s="25">
        <f t="shared" si="22"/>
        <v>-0.34487483743759006</v>
      </c>
      <c r="U122" s="24">
        <f t="shared" si="23"/>
        <v>0.93611419768895543</v>
      </c>
      <c r="V122" s="7"/>
      <c r="W122" s="25">
        <f t="shared" si="24"/>
        <v>-0.35249611657579866</v>
      </c>
      <c r="X122" s="24">
        <f t="shared" si="29"/>
        <v>151.92414827833431</v>
      </c>
      <c r="Y122" s="7"/>
      <c r="Z122" s="25">
        <f t="shared" si="30"/>
        <v>-639</v>
      </c>
      <c r="AA122" s="17">
        <f t="shared" si="31"/>
        <v>151.84799999999993</v>
      </c>
      <c r="AB122" s="24">
        <f t="shared" si="25"/>
        <v>2.6502475625683481</v>
      </c>
      <c r="AC122" s="17">
        <f t="shared" si="26"/>
        <v>7.6148278334386532E-2</v>
      </c>
    </row>
    <row r="123" spans="1:29" s="17" customFormat="1" x14ac:dyDescent="0.25">
      <c r="A123" s="17">
        <v>38</v>
      </c>
      <c r="B123" s="17">
        <v>-627</v>
      </c>
      <c r="C123" s="17">
        <v>14028</v>
      </c>
      <c r="D123" s="17">
        <v>14942</v>
      </c>
      <c r="E123" s="17">
        <v>12389</v>
      </c>
      <c r="F123" s="17">
        <v>11484</v>
      </c>
      <c r="G123" s="24"/>
      <c r="H123" s="7"/>
      <c r="I123" s="25">
        <f t="shared" si="32"/>
        <v>1639</v>
      </c>
      <c r="J123" s="24">
        <f t="shared" si="32"/>
        <v>3458</v>
      </c>
      <c r="K123" s="7"/>
      <c r="L123" s="25">
        <f t="shared" si="27"/>
        <v>1642.2066481508946</v>
      </c>
      <c r="M123" s="17">
        <f t="shared" si="18"/>
        <v>10.282592363635628</v>
      </c>
      <c r="N123" s="17">
        <f t="shared" si="28"/>
        <v>3453.9248629787362</v>
      </c>
      <c r="O123" s="24">
        <f t="shared" si="19"/>
        <v>16.606741742074792</v>
      </c>
      <c r="P123" s="7"/>
      <c r="Q123" s="25">
        <f t="shared" si="20"/>
        <v>1678.8195977824926</v>
      </c>
      <c r="R123" s="24">
        <f t="shared" si="21"/>
        <v>3433.5400905154929</v>
      </c>
      <c r="S123" s="7"/>
      <c r="T123" s="25">
        <f t="shared" si="22"/>
        <v>-0.43505719094986278</v>
      </c>
      <c r="U123" s="24">
        <f t="shared" si="23"/>
        <v>0.8956805681399137</v>
      </c>
      <c r="V123" s="7"/>
      <c r="W123" s="25">
        <f t="shared" si="24"/>
        <v>-0.44235275574396998</v>
      </c>
      <c r="X123" s="24">
        <f t="shared" si="29"/>
        <v>146.27459914710187</v>
      </c>
      <c r="Y123" s="7"/>
      <c r="Z123" s="25">
        <f t="shared" si="30"/>
        <v>-627</v>
      </c>
      <c r="AA123" s="17">
        <f t="shared" si="31"/>
        <v>146.20499999999993</v>
      </c>
      <c r="AB123" s="24">
        <f t="shared" si="25"/>
        <v>2.551758632878308</v>
      </c>
      <c r="AC123" s="17">
        <f t="shared" si="26"/>
        <v>6.9599147101939707E-2</v>
      </c>
    </row>
    <row r="124" spans="1:29" s="17" customFormat="1" x14ac:dyDescent="0.25">
      <c r="A124" s="17">
        <v>39</v>
      </c>
      <c r="B124" s="17">
        <v>-628</v>
      </c>
      <c r="C124" s="17">
        <v>14199</v>
      </c>
      <c r="D124" s="17">
        <v>14849</v>
      </c>
      <c r="E124" s="17">
        <v>12223</v>
      </c>
      <c r="F124" s="17">
        <v>11573</v>
      </c>
      <c r="G124" s="24"/>
      <c r="H124" s="7"/>
      <c r="I124" s="25">
        <f t="shared" si="32"/>
        <v>1976</v>
      </c>
      <c r="J124" s="24">
        <f t="shared" si="32"/>
        <v>3276</v>
      </c>
      <c r="K124" s="7"/>
      <c r="L124" s="25">
        <f t="shared" si="27"/>
        <v>1975.5905963459027</v>
      </c>
      <c r="M124" s="17">
        <f t="shared" si="18"/>
        <v>0.16761135198824789</v>
      </c>
      <c r="N124" s="17">
        <f t="shared" si="28"/>
        <v>3269.8308450251507</v>
      </c>
      <c r="O124" s="24">
        <f t="shared" si="19"/>
        <v>38.058473103708295</v>
      </c>
      <c r="P124" s="7"/>
      <c r="Q124" s="25">
        <f t="shared" si="20"/>
        <v>2015.8195977824926</v>
      </c>
      <c r="R124" s="24">
        <f t="shared" si="21"/>
        <v>3251.5400905154929</v>
      </c>
      <c r="S124" s="7"/>
      <c r="T124" s="25">
        <f t="shared" si="22"/>
        <v>-0.52238895282812692</v>
      </c>
      <c r="U124" s="24">
        <f t="shared" si="23"/>
        <v>0.84820366118555501</v>
      </c>
      <c r="V124" s="7"/>
      <c r="W124" s="25">
        <f t="shared" si="24"/>
        <v>-0.52930145269585926</v>
      </c>
      <c r="X124" s="24">
        <f t="shared" si="29"/>
        <v>140.59288665952516</v>
      </c>
      <c r="Y124" s="7"/>
      <c r="Z124" s="25">
        <f t="shared" si="30"/>
        <v>-628</v>
      </c>
      <c r="AA124" s="17">
        <f t="shared" si="31"/>
        <v>140.55299999999994</v>
      </c>
      <c r="AB124" s="24">
        <f t="shared" si="25"/>
        <v>2.4531126235555889</v>
      </c>
      <c r="AC124" s="17">
        <f t="shared" si="26"/>
        <v>3.9886659525222967E-2</v>
      </c>
    </row>
    <row r="125" spans="1:29" s="17" customFormat="1" x14ac:dyDescent="0.25">
      <c r="A125" s="17">
        <v>40</v>
      </c>
      <c r="B125" s="17">
        <v>-628</v>
      </c>
      <c r="C125" s="17">
        <v>14349</v>
      </c>
      <c r="D125" s="17">
        <v>14742</v>
      </c>
      <c r="E125" s="17">
        <v>12064</v>
      </c>
      <c r="F125" s="17">
        <v>11683</v>
      </c>
      <c r="G125" s="24"/>
      <c r="H125" s="7"/>
      <c r="I125" s="25">
        <f t="shared" si="32"/>
        <v>2285</v>
      </c>
      <c r="J125" s="24">
        <f t="shared" si="32"/>
        <v>3059</v>
      </c>
      <c r="K125" s="7"/>
      <c r="L125" s="25">
        <f t="shared" si="27"/>
        <v>2289.3569610198119</v>
      </c>
      <c r="M125" s="17">
        <f t="shared" si="18"/>
        <v>18.983109328160644</v>
      </c>
      <c r="N125" s="17">
        <f t="shared" si="28"/>
        <v>3054.14381784135</v>
      </c>
      <c r="O125" s="24">
        <f t="shared" si="19"/>
        <v>23.582505157990301</v>
      </c>
      <c r="P125" s="7"/>
      <c r="Q125" s="25">
        <f t="shared" si="20"/>
        <v>2324.8195977824926</v>
      </c>
      <c r="R125" s="24">
        <f t="shared" si="21"/>
        <v>3034.5400905154929</v>
      </c>
      <c r="S125" s="7"/>
      <c r="T125" s="25">
        <f t="shared" si="22"/>
        <v>-0.60246466327436898</v>
      </c>
      <c r="U125" s="24">
        <f t="shared" si="23"/>
        <v>0.79159657981689668</v>
      </c>
      <c r="V125" s="7"/>
      <c r="W125" s="25">
        <f t="shared" si="24"/>
        <v>-0.60891963721243891</v>
      </c>
      <c r="X125" s="24">
        <f t="shared" si="29"/>
        <v>134.98958213342769</v>
      </c>
      <c r="Y125" s="7"/>
      <c r="Z125" s="25">
        <f t="shared" si="30"/>
        <v>-628</v>
      </c>
      <c r="AA125" s="17">
        <f t="shared" si="31"/>
        <v>134.90099999999995</v>
      </c>
      <c r="AB125" s="24">
        <f t="shared" si="25"/>
        <v>2.3544666142328694</v>
      </c>
      <c r="AC125" s="17">
        <f t="shared" si="26"/>
        <v>8.8582133427735243E-2</v>
      </c>
    </row>
    <row r="126" spans="1:29" s="17" customFormat="1" x14ac:dyDescent="0.25">
      <c r="A126" s="17">
        <v>41</v>
      </c>
      <c r="B126" s="17">
        <v>-629</v>
      </c>
      <c r="C126" s="17">
        <v>14503</v>
      </c>
      <c r="D126" s="17">
        <v>14616</v>
      </c>
      <c r="E126" s="17">
        <v>11921</v>
      </c>
      <c r="F126" s="17">
        <v>11809</v>
      </c>
      <c r="G126" s="24"/>
      <c r="H126" s="7"/>
      <c r="I126" s="25">
        <f t="shared" si="32"/>
        <v>2582</v>
      </c>
      <c r="J126" s="24">
        <f t="shared" si="32"/>
        <v>2807</v>
      </c>
      <c r="K126" s="7"/>
      <c r="L126" s="25">
        <f t="shared" si="27"/>
        <v>2580.8954789195363</v>
      </c>
      <c r="M126" s="17">
        <f t="shared" si="18"/>
        <v>1.2199668171886007</v>
      </c>
      <c r="N126" s="17">
        <f t="shared" si="28"/>
        <v>2808.550750953762</v>
      </c>
      <c r="O126" s="24">
        <f t="shared" si="19"/>
        <v>2.4048285205936368</v>
      </c>
      <c r="P126" s="7"/>
      <c r="Q126" s="25">
        <f t="shared" si="20"/>
        <v>2621.8195977824926</v>
      </c>
      <c r="R126" s="24">
        <f t="shared" si="21"/>
        <v>2782.5400905154929</v>
      </c>
      <c r="S126" s="7"/>
      <c r="T126" s="25">
        <f t="shared" si="22"/>
        <v>-0.67943063739260179</v>
      </c>
      <c r="U126" s="24">
        <f t="shared" si="23"/>
        <v>0.72585932403393849</v>
      </c>
      <c r="V126" s="7"/>
      <c r="W126" s="25">
        <f t="shared" si="24"/>
        <v>-0.68535376139865722</v>
      </c>
      <c r="X126" s="24">
        <f t="shared" si="29"/>
        <v>129.20222699759285</v>
      </c>
      <c r="Y126" s="7"/>
      <c r="Z126" s="25">
        <f t="shared" si="30"/>
        <v>-629</v>
      </c>
      <c r="AA126" s="17">
        <f t="shared" si="31"/>
        <v>129.23999999999995</v>
      </c>
      <c r="AB126" s="24">
        <f t="shared" si="25"/>
        <v>2.2556635252774706</v>
      </c>
      <c r="AC126" s="17">
        <f t="shared" si="26"/>
        <v>-3.7773002407107015E-2</v>
      </c>
    </row>
    <row r="127" spans="1:29" s="17" customFormat="1" x14ac:dyDescent="0.25">
      <c r="A127" s="17">
        <v>42</v>
      </c>
      <c r="B127" s="17">
        <v>-607</v>
      </c>
      <c r="C127" s="17">
        <v>14636</v>
      </c>
      <c r="D127" s="17">
        <v>14489</v>
      </c>
      <c r="E127" s="17">
        <v>11792</v>
      </c>
      <c r="F127" s="17">
        <v>11944</v>
      </c>
      <c r="G127" s="24"/>
      <c r="H127" s="7"/>
      <c r="I127" s="25">
        <f t="shared" si="32"/>
        <v>2844</v>
      </c>
      <c r="J127" s="24">
        <f t="shared" si="32"/>
        <v>2545</v>
      </c>
      <c r="K127" s="7"/>
      <c r="L127" s="25">
        <f t="shared" si="27"/>
        <v>2838.0027151261129</v>
      </c>
      <c r="M127" s="17">
        <f t="shared" si="18"/>
        <v>35.967425858555139</v>
      </c>
      <c r="N127" s="17">
        <f t="shared" si="28"/>
        <v>2545.7398131921391</v>
      </c>
      <c r="O127" s="24">
        <f t="shared" si="19"/>
        <v>0.54732355926301735</v>
      </c>
      <c r="P127" s="7"/>
      <c r="Q127" s="25">
        <f t="shared" si="20"/>
        <v>2883.8195977824926</v>
      </c>
      <c r="R127" s="24">
        <f t="shared" si="21"/>
        <v>2520.5400905154929</v>
      </c>
      <c r="S127" s="7"/>
      <c r="T127" s="25">
        <f t="shared" si="22"/>
        <v>-0.74732654722080705</v>
      </c>
      <c r="U127" s="24">
        <f t="shared" si="23"/>
        <v>0.65751344698975189</v>
      </c>
      <c r="V127" s="7"/>
      <c r="W127" s="25">
        <f t="shared" si="24"/>
        <v>-0.75269631553340122</v>
      </c>
      <c r="X127" s="24">
        <f t="shared" si="29"/>
        <v>123.69678439028769</v>
      </c>
      <c r="Y127" s="7"/>
      <c r="Z127" s="25">
        <f t="shared" si="30"/>
        <v>-607</v>
      </c>
      <c r="AA127" s="17">
        <f t="shared" si="31"/>
        <v>123.77699999999996</v>
      </c>
      <c r="AB127" s="24">
        <f t="shared" si="25"/>
        <v>2.1603161882410205</v>
      </c>
      <c r="AC127" s="17">
        <f t="shared" si="26"/>
        <v>-8.0215609712269043E-2</v>
      </c>
    </row>
    <row r="128" spans="1:29" s="17" customFormat="1" x14ac:dyDescent="0.25">
      <c r="A128" s="17">
        <v>43</v>
      </c>
      <c r="B128" s="17">
        <v>-606</v>
      </c>
      <c r="C128" s="17">
        <v>14734</v>
      </c>
      <c r="D128" s="17">
        <v>14332</v>
      </c>
      <c r="E128" s="17">
        <v>11664</v>
      </c>
      <c r="F128" s="17">
        <v>12073</v>
      </c>
      <c r="G128" s="24"/>
      <c r="H128" s="7"/>
      <c r="I128" s="25">
        <f t="shared" si="32"/>
        <v>3070</v>
      </c>
      <c r="J128" s="24">
        <f t="shared" si="32"/>
        <v>2259</v>
      </c>
      <c r="K128" s="7"/>
      <c r="L128" s="25">
        <f t="shared" si="27"/>
        <v>3068.580693803041</v>
      </c>
      <c r="M128" s="17">
        <f t="shared" si="18"/>
        <v>2.014430080726338</v>
      </c>
      <c r="N128" s="17">
        <f t="shared" si="28"/>
        <v>2260.4857697279595</v>
      </c>
      <c r="O128" s="24">
        <f t="shared" si="19"/>
        <v>2.207511684520699</v>
      </c>
      <c r="P128" s="7"/>
      <c r="Q128" s="25">
        <f t="shared" si="20"/>
        <v>3109.8195977824926</v>
      </c>
      <c r="R128" s="24">
        <f t="shared" si="21"/>
        <v>2234.5400905154929</v>
      </c>
      <c r="S128" s="7"/>
      <c r="T128" s="25">
        <f t="shared" si="22"/>
        <v>-0.80589324806498419</v>
      </c>
      <c r="U128" s="24">
        <f t="shared" si="23"/>
        <v>0.58290687891861681</v>
      </c>
      <c r="V128" s="7"/>
      <c r="W128" s="25">
        <f t="shared" si="24"/>
        <v>-0.81065845785945179</v>
      </c>
      <c r="X128" s="24">
        <f t="shared" si="29"/>
        <v>118.27629668972668</v>
      </c>
      <c r="Y128" s="7"/>
      <c r="Z128" s="25">
        <f t="shared" si="30"/>
        <v>-606</v>
      </c>
      <c r="AA128" s="17">
        <f t="shared" si="31"/>
        <v>118.32299999999996</v>
      </c>
      <c r="AB128" s="24">
        <f t="shared" si="25"/>
        <v>2.0651259308372496</v>
      </c>
      <c r="AC128" s="17">
        <f t="shared" si="26"/>
        <v>-4.6703310273287002E-2</v>
      </c>
    </row>
    <row r="129" spans="1:29" s="17" customFormat="1" x14ac:dyDescent="0.25">
      <c r="A129" s="17">
        <v>44</v>
      </c>
      <c r="B129" s="17">
        <v>-628</v>
      </c>
      <c r="C129" s="17">
        <v>14845</v>
      </c>
      <c r="D129" s="17">
        <v>14169</v>
      </c>
      <c r="E129" s="17">
        <v>11562</v>
      </c>
      <c r="F129" s="17">
        <v>12233</v>
      </c>
      <c r="G129" s="24"/>
      <c r="H129" s="7"/>
      <c r="I129" s="25">
        <f t="shared" si="32"/>
        <v>3283</v>
      </c>
      <c r="J129" s="24">
        <f t="shared" si="32"/>
        <v>1936</v>
      </c>
      <c r="K129" s="7"/>
      <c r="L129" s="25">
        <f t="shared" si="27"/>
        <v>3277.7769163570433</v>
      </c>
      <c r="M129" s="17">
        <f t="shared" si="18"/>
        <v>27.28060274132163</v>
      </c>
      <c r="N129" s="17">
        <f t="shared" si="28"/>
        <v>1943.5236531201342</v>
      </c>
      <c r="O129" s="24">
        <f t="shared" si="19"/>
        <v>56.605356272105283</v>
      </c>
      <c r="P129" s="7"/>
      <c r="Q129" s="25">
        <f t="shared" si="20"/>
        <v>3322.8195977824926</v>
      </c>
      <c r="R129" s="24">
        <f t="shared" si="21"/>
        <v>1911.5400905154931</v>
      </c>
      <c r="S129" s="7"/>
      <c r="T129" s="25">
        <f t="shared" si="22"/>
        <v>-0.86109106788715117</v>
      </c>
      <c r="U129" s="24">
        <f t="shared" si="23"/>
        <v>0.49864841218093636</v>
      </c>
      <c r="V129" s="7"/>
      <c r="W129" s="25">
        <f t="shared" si="24"/>
        <v>-0.86517314538420165</v>
      </c>
      <c r="X129" s="24">
        <f t="shared" si="29"/>
        <v>112.51542716178199</v>
      </c>
      <c r="Y129" s="7"/>
      <c r="Z129" s="25">
        <f t="shared" si="30"/>
        <v>-628</v>
      </c>
      <c r="AA129" s="17">
        <f t="shared" si="31"/>
        <v>112.67099999999996</v>
      </c>
      <c r="AB129" s="24">
        <f t="shared" si="25"/>
        <v>1.9664799215145305</v>
      </c>
      <c r="AC129" s="17">
        <f t="shared" si="26"/>
        <v>-0.15557283821797796</v>
      </c>
    </row>
    <row r="130" spans="1:29" s="17" customFormat="1" x14ac:dyDescent="0.25">
      <c r="A130" s="17">
        <v>45</v>
      </c>
      <c r="B130" s="17">
        <v>-627</v>
      </c>
      <c r="C130" s="17">
        <v>14938</v>
      </c>
      <c r="D130" s="17">
        <v>14011</v>
      </c>
      <c r="E130" s="17">
        <v>11478</v>
      </c>
      <c r="F130" s="17">
        <v>12409</v>
      </c>
      <c r="G130" s="24"/>
      <c r="H130" s="7"/>
      <c r="I130" s="25">
        <f t="shared" si="32"/>
        <v>3460</v>
      </c>
      <c r="J130" s="24">
        <f t="shared" si="32"/>
        <v>1602</v>
      </c>
      <c r="K130" s="7"/>
      <c r="L130" s="25">
        <f t="shared" si="27"/>
        <v>3454.4251330573447</v>
      </c>
      <c r="M130" s="17">
        <f t="shared" si="18"/>
        <v>31.079141428310432</v>
      </c>
      <c r="N130" s="17">
        <f t="shared" si="28"/>
        <v>1608.4274679782784</v>
      </c>
      <c r="O130" s="24">
        <f t="shared" si="19"/>
        <v>41.312344611794231</v>
      </c>
      <c r="P130" s="7"/>
      <c r="Q130" s="25">
        <f t="shared" si="20"/>
        <v>3499.8195977824926</v>
      </c>
      <c r="R130" s="24">
        <f t="shared" si="21"/>
        <v>1577.5400905154931</v>
      </c>
      <c r="S130" s="7"/>
      <c r="T130" s="25">
        <f t="shared" si="22"/>
        <v>-0.90695967872528982</v>
      </c>
      <c r="U130" s="24">
        <f t="shared" si="23"/>
        <v>0.41152046205590453</v>
      </c>
      <c r="V130" s="7"/>
      <c r="W130" s="25">
        <f t="shared" si="24"/>
        <v>-0.91033498899372789</v>
      </c>
      <c r="X130" s="24">
        <f t="shared" si="29"/>
        <v>106.88366902046897</v>
      </c>
      <c r="Y130" s="7"/>
      <c r="Z130" s="25">
        <f t="shared" si="30"/>
        <v>-627</v>
      </c>
      <c r="AA130" s="17">
        <f t="shared" si="31"/>
        <v>107.02799999999996</v>
      </c>
      <c r="AB130" s="24">
        <f t="shared" si="25"/>
        <v>1.8679909918244904</v>
      </c>
      <c r="AC130" s="17">
        <f t="shared" si="26"/>
        <v>-0.1443309795309915</v>
      </c>
    </row>
    <row r="131" spans="1:29" s="17" customFormat="1" x14ac:dyDescent="0.25">
      <c r="A131" s="17">
        <v>46</v>
      </c>
      <c r="B131" s="17">
        <v>-639</v>
      </c>
      <c r="C131" s="17">
        <v>15016</v>
      </c>
      <c r="D131" s="17">
        <v>13840</v>
      </c>
      <c r="E131" s="17">
        <v>11412</v>
      </c>
      <c r="F131" s="17">
        <v>12592</v>
      </c>
      <c r="G131" s="24"/>
      <c r="H131" s="7"/>
      <c r="I131" s="25">
        <f t="shared" si="32"/>
        <v>3604</v>
      </c>
      <c r="J131" s="24">
        <f t="shared" si="32"/>
        <v>1248</v>
      </c>
      <c r="K131" s="7"/>
      <c r="L131" s="25">
        <f t="shared" si="27"/>
        <v>3599.5607361887469</v>
      </c>
      <c r="M131" s="17">
        <f t="shared" si="18"/>
        <v>19.707063185901514</v>
      </c>
      <c r="N131" s="17">
        <f t="shared" si="28"/>
        <v>1251.1254457255332</v>
      </c>
      <c r="O131" s="24">
        <f t="shared" si="19"/>
        <v>9.7684109832534656</v>
      </c>
      <c r="P131" s="7"/>
      <c r="Q131" s="25">
        <f t="shared" si="20"/>
        <v>3643.8195977824926</v>
      </c>
      <c r="R131" s="24">
        <f t="shared" si="21"/>
        <v>1223.5400905154931</v>
      </c>
      <c r="S131" s="7"/>
      <c r="T131" s="25">
        <f t="shared" si="22"/>
        <v>-0.94427651466140272</v>
      </c>
      <c r="U131" s="24">
        <f t="shared" si="23"/>
        <v>0.31917526940841567</v>
      </c>
      <c r="V131" s="7"/>
      <c r="W131" s="25">
        <f t="shared" si="24"/>
        <v>-0.94690236299299835</v>
      </c>
      <c r="X131" s="24">
        <f t="shared" si="29"/>
        <v>101.18571245449027</v>
      </c>
      <c r="Y131" s="7"/>
      <c r="Z131" s="25">
        <f t="shared" si="30"/>
        <v>-639</v>
      </c>
      <c r="AA131" s="17">
        <f t="shared" si="31"/>
        <v>101.27699999999996</v>
      </c>
      <c r="AB131" s="24">
        <f t="shared" si="25"/>
        <v>1.7676171065422965</v>
      </c>
      <c r="AC131" s="17">
        <f t="shared" si="26"/>
        <v>-9.1287545509686652E-2</v>
      </c>
    </row>
    <row r="132" spans="1:29" s="17" customFormat="1" x14ac:dyDescent="0.25">
      <c r="A132" s="17">
        <v>47</v>
      </c>
      <c r="B132" s="17">
        <v>-630</v>
      </c>
      <c r="C132" s="17">
        <v>15059</v>
      </c>
      <c r="D132" s="17">
        <v>13642</v>
      </c>
      <c r="E132" s="17">
        <v>11347</v>
      </c>
      <c r="F132" s="17">
        <v>12762</v>
      </c>
      <c r="G132" s="24"/>
      <c r="H132" s="7"/>
      <c r="I132" s="25">
        <f t="shared" si="32"/>
        <v>3712</v>
      </c>
      <c r="J132" s="24">
        <f t="shared" si="32"/>
        <v>880</v>
      </c>
      <c r="K132" s="7"/>
      <c r="L132" s="25">
        <f t="shared" si="27"/>
        <v>3706.7528709111011</v>
      </c>
      <c r="M132" s="17">
        <f t="shared" si="18"/>
        <v>27.532363675568721</v>
      </c>
      <c r="N132" s="17">
        <f t="shared" si="28"/>
        <v>886.73585225832608</v>
      </c>
      <c r="O132" s="24">
        <f t="shared" si="19"/>
        <v>45.371705645996506</v>
      </c>
      <c r="P132" s="7"/>
      <c r="Q132" s="25">
        <f t="shared" si="20"/>
        <v>3751.8195977824926</v>
      </c>
      <c r="R132" s="24">
        <f t="shared" si="21"/>
        <v>855.54009051549303</v>
      </c>
      <c r="S132" s="7"/>
      <c r="T132" s="25">
        <f t="shared" si="22"/>
        <v>-0.97226414161348729</v>
      </c>
      <c r="U132" s="24">
        <f t="shared" si="23"/>
        <v>0.2231780069952069</v>
      </c>
      <c r="V132" s="7"/>
      <c r="W132" s="25">
        <f t="shared" si="24"/>
        <v>-0.97411053125547542</v>
      </c>
      <c r="X132" s="24">
        <f t="shared" si="29"/>
        <v>95.462435729917672</v>
      </c>
      <c r="Y132" s="7"/>
      <c r="Z132" s="25">
        <f t="shared" si="30"/>
        <v>-630</v>
      </c>
      <c r="AA132" s="17">
        <f t="shared" si="31"/>
        <v>95.606999999999957</v>
      </c>
      <c r="AB132" s="24">
        <f t="shared" si="25"/>
        <v>1.668656937954218</v>
      </c>
      <c r="AC132" s="17">
        <f t="shared" si="26"/>
        <v>-0.14456427008228445</v>
      </c>
    </row>
    <row r="133" spans="1:29" s="17" customFormat="1" x14ac:dyDescent="0.25">
      <c r="A133" s="17">
        <v>48</v>
      </c>
      <c r="B133" s="17">
        <v>-626</v>
      </c>
      <c r="C133" s="17">
        <v>15106</v>
      </c>
      <c r="D133" s="17">
        <v>13470</v>
      </c>
      <c r="E133" s="17">
        <v>11318</v>
      </c>
      <c r="F133" s="17">
        <v>12957</v>
      </c>
      <c r="G133" s="24"/>
      <c r="H133" s="7"/>
      <c r="I133" s="25">
        <f t="shared" si="32"/>
        <v>3788</v>
      </c>
      <c r="J133" s="24">
        <f t="shared" si="32"/>
        <v>513</v>
      </c>
      <c r="K133" s="7"/>
      <c r="L133" s="25">
        <f t="shared" si="27"/>
        <v>3776.9138429388277</v>
      </c>
      <c r="M133" s="17">
        <f t="shared" si="18"/>
        <v>122.90287838498142</v>
      </c>
      <c r="N133" s="17">
        <f t="shared" si="28"/>
        <v>516.28493722791779</v>
      </c>
      <c r="O133" s="24">
        <f t="shared" si="19"/>
        <v>10.790812591360242</v>
      </c>
      <c r="P133" s="7"/>
      <c r="Q133" s="25">
        <f t="shared" si="20"/>
        <v>3827.8195977824926</v>
      </c>
      <c r="R133" s="24">
        <f t="shared" si="21"/>
        <v>488.54009051549303</v>
      </c>
      <c r="S133" s="7"/>
      <c r="T133" s="25">
        <f t="shared" si="22"/>
        <v>-0.9919591383575469</v>
      </c>
      <c r="U133" s="24">
        <f t="shared" si="23"/>
        <v>0.12744160670812102</v>
      </c>
      <c r="V133" s="7"/>
      <c r="W133" s="25">
        <f t="shared" si="24"/>
        <v>-0.9930279159152462</v>
      </c>
      <c r="X133" s="24">
        <f t="shared" si="29"/>
        <v>89.871295289937336</v>
      </c>
      <c r="Y133" s="7"/>
      <c r="Z133" s="25">
        <f t="shared" si="30"/>
        <v>-626</v>
      </c>
      <c r="AA133" s="17">
        <f t="shared" si="31"/>
        <v>89.972999999999956</v>
      </c>
      <c r="AB133" s="24">
        <f t="shared" si="25"/>
        <v>1.5703250878968573</v>
      </c>
      <c r="AC133" s="17">
        <f t="shared" si="26"/>
        <v>-0.10170471006262005</v>
      </c>
    </row>
    <row r="134" spans="1:29" s="17" customFormat="1" x14ac:dyDescent="0.25">
      <c r="A134" s="17">
        <v>49</v>
      </c>
      <c r="B134" s="17">
        <v>-626</v>
      </c>
      <c r="C134" s="17">
        <v>15106</v>
      </c>
      <c r="D134" s="17">
        <v>13271</v>
      </c>
      <c r="E134" s="17">
        <v>11296</v>
      </c>
      <c r="F134" s="17">
        <v>13130</v>
      </c>
      <c r="G134" s="24"/>
      <c r="H134" s="7"/>
      <c r="I134" s="25">
        <f t="shared" si="32"/>
        <v>3810</v>
      </c>
      <c r="J134" s="24">
        <f t="shared" si="32"/>
        <v>141</v>
      </c>
      <c r="K134" s="7"/>
      <c r="L134" s="25">
        <f t="shared" si="27"/>
        <v>3810.1593936476779</v>
      </c>
      <c r="M134" s="17">
        <f t="shared" si="18"/>
        <v>2.5406334920071712E-2</v>
      </c>
      <c r="N134" s="17">
        <f t="shared" si="28"/>
        <v>141.07665213417988</v>
      </c>
      <c r="O134" s="24">
        <f t="shared" si="19"/>
        <v>5.875549674330436E-3</v>
      </c>
      <c r="P134" s="7"/>
      <c r="Q134" s="25">
        <f t="shared" si="20"/>
        <v>3849.8195977824926</v>
      </c>
      <c r="R134" s="24">
        <f t="shared" si="21"/>
        <v>116.54009051549305</v>
      </c>
      <c r="S134" s="7"/>
      <c r="T134" s="25">
        <f t="shared" si="22"/>
        <v>-0.99766032162556417</v>
      </c>
      <c r="U134" s="24">
        <f t="shared" si="23"/>
        <v>3.0400895790420882E-2</v>
      </c>
      <c r="V134" s="7"/>
      <c r="W134" s="25">
        <f t="shared" si="24"/>
        <v>-0.99794042168486685</v>
      </c>
      <c r="X134" s="24">
        <f t="shared" si="29"/>
        <v>84.303035630911211</v>
      </c>
      <c r="Y134" s="7"/>
      <c r="Z134" s="25">
        <f t="shared" si="30"/>
        <v>-626</v>
      </c>
      <c r="AA134" s="17">
        <f t="shared" si="31"/>
        <v>84.338999999999956</v>
      </c>
      <c r="AB134" s="24">
        <f t="shared" si="25"/>
        <v>1.4719932378394966</v>
      </c>
      <c r="AC134" s="17">
        <f t="shared" si="26"/>
        <v>-3.5964369088745229E-2</v>
      </c>
    </row>
    <row r="135" spans="1:29" s="17" customFormat="1" x14ac:dyDescent="0.25">
      <c r="A135" s="17">
        <v>50</v>
      </c>
      <c r="B135" s="17">
        <v>-610</v>
      </c>
      <c r="C135" s="17">
        <v>15119</v>
      </c>
      <c r="D135" s="17">
        <v>13096</v>
      </c>
      <c r="E135" s="17">
        <v>11308</v>
      </c>
      <c r="F135" s="17">
        <v>13327</v>
      </c>
      <c r="G135" s="24"/>
      <c r="H135" s="7"/>
      <c r="I135" s="25">
        <f t="shared" si="32"/>
        <v>3811</v>
      </c>
      <c r="J135" s="24">
        <f t="shared" si="32"/>
        <v>-231</v>
      </c>
      <c r="K135" s="7"/>
      <c r="L135" s="25">
        <f t="shared" si="27"/>
        <v>3806.7341379994136</v>
      </c>
      <c r="M135" s="17">
        <f t="shared" si="18"/>
        <v>18.197578608046719</v>
      </c>
      <c r="N135" s="17">
        <f t="shared" si="28"/>
        <v>-225.65662527104445</v>
      </c>
      <c r="O135" s="24">
        <f t="shared" si="19"/>
        <v>28.551653494040824</v>
      </c>
      <c r="P135" s="7"/>
      <c r="Q135" s="25">
        <f t="shared" si="20"/>
        <v>3850.8195977824926</v>
      </c>
      <c r="R135" s="24">
        <f t="shared" si="21"/>
        <v>-255.45990948450694</v>
      </c>
      <c r="S135" s="7"/>
      <c r="T135" s="25">
        <f t="shared" si="22"/>
        <v>-0.99791946631956496</v>
      </c>
      <c r="U135" s="24">
        <f t="shared" si="23"/>
        <v>-6.6639815127279248E-2</v>
      </c>
      <c r="V135" s="7"/>
      <c r="W135" s="25">
        <f t="shared" si="24"/>
        <v>-0.99741070906674301</v>
      </c>
      <c r="X135" s="24">
        <f t="shared" si="29"/>
        <v>78.735726116948683</v>
      </c>
      <c r="Y135" s="7"/>
      <c r="Z135" s="25">
        <f t="shared" si="30"/>
        <v>-610</v>
      </c>
      <c r="AA135" s="17">
        <f t="shared" si="31"/>
        <v>78.848999999999961</v>
      </c>
      <c r="AB135" s="24">
        <f t="shared" si="25"/>
        <v>1.3761746619050081</v>
      </c>
      <c r="AC135" s="17">
        <f t="shared" si="26"/>
        <v>-0.11327388305127783</v>
      </c>
    </row>
    <row r="136" spans="1:29" s="17" customFormat="1" x14ac:dyDescent="0.25">
      <c r="A136" s="17">
        <v>51</v>
      </c>
      <c r="B136" s="17">
        <v>-614</v>
      </c>
      <c r="C136" s="17">
        <v>15087</v>
      </c>
      <c r="D136" s="17">
        <v>12906</v>
      </c>
      <c r="E136" s="17">
        <v>11321</v>
      </c>
      <c r="F136" s="17">
        <v>13496</v>
      </c>
      <c r="G136" s="24"/>
      <c r="H136" s="7"/>
      <c r="I136" s="25">
        <f t="shared" si="32"/>
        <v>3766</v>
      </c>
      <c r="J136" s="24">
        <f t="shared" si="32"/>
        <v>-590</v>
      </c>
      <c r="K136" s="7"/>
      <c r="L136" s="25">
        <f t="shared" si="27"/>
        <v>3767.6109909965671</v>
      </c>
      <c r="M136" s="17">
        <f t="shared" si="18"/>
        <v>2.5952919910203383</v>
      </c>
      <c r="N136" s="17">
        <f t="shared" si="28"/>
        <v>-592.46726624438054</v>
      </c>
      <c r="O136" s="24">
        <f t="shared" si="19"/>
        <v>6.087402720659651</v>
      </c>
      <c r="P136" s="7"/>
      <c r="Q136" s="25">
        <f t="shared" si="20"/>
        <v>3805.8195977824926</v>
      </c>
      <c r="R136" s="24">
        <f t="shared" si="21"/>
        <v>-614.45990948450697</v>
      </c>
      <c r="S136" s="7"/>
      <c r="T136" s="25">
        <f t="shared" si="22"/>
        <v>-0.98625795508952963</v>
      </c>
      <c r="U136" s="24">
        <f t="shared" si="23"/>
        <v>-0.16028931840538235</v>
      </c>
      <c r="V136" s="7"/>
      <c r="W136" s="25">
        <f t="shared" si="24"/>
        <v>-0.98498751454036326</v>
      </c>
      <c r="X136" s="24">
        <f t="shared" si="29"/>
        <v>73.315282261628056</v>
      </c>
      <c r="Y136" s="7"/>
      <c r="Z136" s="25">
        <f t="shared" si="30"/>
        <v>-614</v>
      </c>
      <c r="AA136" s="17">
        <f t="shared" si="31"/>
        <v>73.322999999999965</v>
      </c>
      <c r="AB136" s="24">
        <f t="shared" si="25"/>
        <v>1.2797277674398015</v>
      </c>
      <c r="AC136" s="17">
        <f t="shared" si="26"/>
        <v>-7.7177383719089221E-3</v>
      </c>
    </row>
    <row r="137" spans="1:29" s="17" customFormat="1" x14ac:dyDescent="0.25">
      <c r="A137" s="17">
        <v>52</v>
      </c>
      <c r="B137" s="17">
        <v>-618</v>
      </c>
      <c r="C137" s="17">
        <v>15059</v>
      </c>
      <c r="D137" s="17">
        <v>12734</v>
      </c>
      <c r="E137" s="17">
        <v>11366</v>
      </c>
      <c r="F137" s="17">
        <v>13686</v>
      </c>
      <c r="G137" s="24"/>
      <c r="H137" s="7"/>
      <c r="I137" s="25">
        <f t="shared" si="32"/>
        <v>3693</v>
      </c>
      <c r="J137" s="24">
        <f t="shared" si="32"/>
        <v>-952</v>
      </c>
      <c r="K137" s="7"/>
      <c r="L137" s="25">
        <f t="shared" si="27"/>
        <v>3692.4591346842935</v>
      </c>
      <c r="M137" s="17">
        <f t="shared" si="18"/>
        <v>0.29253528973425852</v>
      </c>
      <c r="N137" s="17">
        <f t="shared" si="28"/>
        <v>-955.86281327972665</v>
      </c>
      <c r="O137" s="24">
        <f t="shared" si="19"/>
        <v>14.92132643403257</v>
      </c>
      <c r="P137" s="7"/>
      <c r="Q137" s="25">
        <f t="shared" si="20"/>
        <v>3732.8195977824926</v>
      </c>
      <c r="R137" s="24">
        <f t="shared" si="21"/>
        <v>-976.45990948450697</v>
      </c>
      <c r="S137" s="7"/>
      <c r="T137" s="25">
        <f t="shared" si="22"/>
        <v>-0.9673403924274725</v>
      </c>
      <c r="U137" s="24">
        <f t="shared" si="23"/>
        <v>-0.254721408061854</v>
      </c>
      <c r="V137" s="7"/>
      <c r="W137" s="25">
        <f t="shared" si="24"/>
        <v>-0.9653016670087543</v>
      </c>
      <c r="X137" s="24">
        <f t="shared" si="29"/>
        <v>67.776020428615993</v>
      </c>
      <c r="Y137" s="7"/>
      <c r="Z137" s="25">
        <f t="shared" si="30"/>
        <v>-618</v>
      </c>
      <c r="AA137" s="17">
        <f t="shared" si="31"/>
        <v>67.760999999999967</v>
      </c>
      <c r="AB137" s="24">
        <f t="shared" si="25"/>
        <v>1.1826525544438771</v>
      </c>
      <c r="AC137" s="17">
        <f t="shared" si="26"/>
        <v>1.5020428616026038E-2</v>
      </c>
    </row>
    <row r="138" spans="1:29" s="17" customFormat="1" x14ac:dyDescent="0.25">
      <c r="A138" s="17">
        <v>53</v>
      </c>
      <c r="B138" s="17">
        <v>-631</v>
      </c>
      <c r="C138" s="17">
        <v>14999</v>
      </c>
      <c r="D138" s="17">
        <v>12545</v>
      </c>
      <c r="E138" s="17">
        <v>11417</v>
      </c>
      <c r="F138" s="17">
        <v>13862</v>
      </c>
      <c r="G138" s="24"/>
      <c r="H138" s="7"/>
      <c r="I138" s="25">
        <f t="shared" si="32"/>
        <v>3582</v>
      </c>
      <c r="J138" s="24">
        <f t="shared" si="32"/>
        <v>-1317</v>
      </c>
      <c r="K138" s="7"/>
      <c r="L138" s="25">
        <f t="shared" si="27"/>
        <v>3579.4329078994601</v>
      </c>
      <c r="M138" s="17">
        <f t="shared" si="18"/>
        <v>6.5899618526541852</v>
      </c>
      <c r="N138" s="17">
        <f t="shared" si="28"/>
        <v>-1317.3425971005299</v>
      </c>
      <c r="O138" s="24">
        <f t="shared" si="19"/>
        <v>0.11737277329151419</v>
      </c>
      <c r="P138" s="7"/>
      <c r="Q138" s="25">
        <f t="shared" si="20"/>
        <v>3621.8195977824926</v>
      </c>
      <c r="R138" s="24">
        <f t="shared" si="21"/>
        <v>-1341.4599094845069</v>
      </c>
      <c r="S138" s="7"/>
      <c r="T138" s="25">
        <f t="shared" si="22"/>
        <v>-0.93857533139338545</v>
      </c>
      <c r="U138" s="24">
        <f t="shared" si="23"/>
        <v>-0.34993608409669413</v>
      </c>
      <c r="V138" s="7"/>
      <c r="W138" s="25">
        <f t="shared" si="24"/>
        <v>-0.93576163390632328</v>
      </c>
      <c r="X138" s="24">
        <f t="shared" si="29"/>
        <v>62.054423004580485</v>
      </c>
      <c r="Y138" s="7"/>
      <c r="Z138" s="25">
        <f t="shared" si="30"/>
        <v>-631</v>
      </c>
      <c r="AA138" s="17">
        <f t="shared" si="31"/>
        <v>62.081999999999965</v>
      </c>
      <c r="AB138" s="24">
        <f t="shared" si="25"/>
        <v>1.083535306223119</v>
      </c>
      <c r="AC138" s="17">
        <f t="shared" si="26"/>
        <v>-2.7576995419479999E-2</v>
      </c>
    </row>
    <row r="139" spans="1:29" s="17" customFormat="1" x14ac:dyDescent="0.25">
      <c r="A139" s="17">
        <v>54</v>
      </c>
      <c r="B139" s="17">
        <v>-637</v>
      </c>
      <c r="C139" s="17">
        <v>14928</v>
      </c>
      <c r="D139" s="17">
        <v>12375</v>
      </c>
      <c r="E139" s="17">
        <v>11500</v>
      </c>
      <c r="F139" s="17">
        <v>14042</v>
      </c>
      <c r="G139" s="24"/>
      <c r="H139" s="7"/>
      <c r="I139" s="25">
        <f t="shared" si="32"/>
        <v>3428</v>
      </c>
      <c r="J139" s="24">
        <f t="shared" si="32"/>
        <v>-1667</v>
      </c>
      <c r="K139" s="7"/>
      <c r="L139" s="25">
        <f t="shared" si="27"/>
        <v>3429.2611363102601</v>
      </c>
      <c r="M139" s="17">
        <f t="shared" si="18"/>
        <v>1.5904647930564566</v>
      </c>
      <c r="N139" s="17">
        <f t="shared" si="28"/>
        <v>-1668.8725820019167</v>
      </c>
      <c r="O139" s="24">
        <f t="shared" si="19"/>
        <v>3.5065633539024526</v>
      </c>
      <c r="P139" s="7"/>
      <c r="Q139" s="25">
        <f t="shared" si="20"/>
        <v>3467.8195977824926</v>
      </c>
      <c r="R139" s="24">
        <f t="shared" si="21"/>
        <v>-1691.4599094845069</v>
      </c>
      <c r="S139" s="7"/>
      <c r="T139" s="25">
        <f t="shared" si="22"/>
        <v>-0.89866704851726475</v>
      </c>
      <c r="U139" s="24">
        <f t="shared" si="23"/>
        <v>-0.4412378282396916</v>
      </c>
      <c r="V139" s="7"/>
      <c r="W139" s="25">
        <f t="shared" si="24"/>
        <v>-0.89510981987969418</v>
      </c>
      <c r="X139" s="24">
        <f t="shared" si="29"/>
        <v>56.317482488406824</v>
      </c>
      <c r="Y139" s="7"/>
      <c r="Z139" s="25">
        <f t="shared" si="30"/>
        <v>-637</v>
      </c>
      <c r="AA139" s="17">
        <f t="shared" si="31"/>
        <v>56.348999999999968</v>
      </c>
      <c r="AB139" s="24">
        <f t="shared" si="25"/>
        <v>0.98347558020628423</v>
      </c>
      <c r="AC139" s="17">
        <f t="shared" si="26"/>
        <v>-3.1517511593143865E-2</v>
      </c>
    </row>
    <row r="140" spans="1:29" s="17" customFormat="1" x14ac:dyDescent="0.25">
      <c r="A140" s="17">
        <v>55</v>
      </c>
      <c r="B140" s="17">
        <v>-638</v>
      </c>
      <c r="C140" s="17">
        <v>14823</v>
      </c>
      <c r="D140" s="17">
        <v>12198</v>
      </c>
      <c r="E140" s="17">
        <v>11584</v>
      </c>
      <c r="F140" s="17">
        <v>14202</v>
      </c>
      <c r="G140" s="24"/>
      <c r="H140" s="7"/>
      <c r="I140" s="25">
        <f t="shared" si="32"/>
        <v>3239</v>
      </c>
      <c r="J140" s="24">
        <f t="shared" si="32"/>
        <v>-2004</v>
      </c>
      <c r="K140" s="7"/>
      <c r="L140" s="25">
        <f t="shared" si="27"/>
        <v>3244.0312432709793</v>
      </c>
      <c r="M140" s="17">
        <f t="shared" si="18"/>
        <v>25.313408851774515</v>
      </c>
      <c r="N140" s="17">
        <f t="shared" si="28"/>
        <v>-2003.9529344601033</v>
      </c>
      <c r="O140" s="24">
        <f t="shared" si="19"/>
        <v>2.2151650457698383E-3</v>
      </c>
      <c r="P140" s="7"/>
      <c r="Q140" s="25">
        <f t="shared" si="20"/>
        <v>3278.8195977824926</v>
      </c>
      <c r="R140" s="24">
        <f t="shared" si="21"/>
        <v>-2028.4599094845069</v>
      </c>
      <c r="S140" s="7"/>
      <c r="T140" s="25">
        <f t="shared" si="22"/>
        <v>-0.84968870135111663</v>
      </c>
      <c r="U140" s="24">
        <f t="shared" si="23"/>
        <v>-0.52914836474309201</v>
      </c>
      <c r="V140" s="7"/>
      <c r="W140" s="25">
        <f t="shared" si="24"/>
        <v>-0.84541520976696116</v>
      </c>
      <c r="X140" s="24">
        <f t="shared" si="29"/>
        <v>50.515542506254235</v>
      </c>
      <c r="Y140" s="7"/>
      <c r="Z140" s="25">
        <f t="shared" si="30"/>
        <v>-638</v>
      </c>
      <c r="AA140" s="17">
        <f t="shared" si="31"/>
        <v>50.606999999999971</v>
      </c>
      <c r="AB140" s="24">
        <f t="shared" si="25"/>
        <v>0.88325877455676982</v>
      </c>
      <c r="AC140" s="17">
        <f t="shared" si="26"/>
        <v>-9.1457493745735974E-2</v>
      </c>
    </row>
    <row r="141" spans="1:29" s="17" customFormat="1" x14ac:dyDescent="0.25">
      <c r="A141" s="17">
        <v>56</v>
      </c>
      <c r="B141" s="17">
        <v>-631</v>
      </c>
      <c r="C141" s="17">
        <v>14725</v>
      </c>
      <c r="D141" s="17">
        <v>12049</v>
      </c>
      <c r="E141" s="17">
        <v>11700</v>
      </c>
      <c r="F141" s="17">
        <v>14362</v>
      </c>
      <c r="G141" s="24"/>
      <c r="H141" s="7"/>
      <c r="I141" s="25">
        <f t="shared" si="32"/>
        <v>3025</v>
      </c>
      <c r="J141" s="24">
        <f t="shared" si="32"/>
        <v>-2313</v>
      </c>
      <c r="K141" s="7"/>
      <c r="L141" s="25">
        <f t="shared" si="27"/>
        <v>3028.3773228229875</v>
      </c>
      <c r="M141" s="17">
        <f t="shared" si="18"/>
        <v>11.406309450672124</v>
      </c>
      <c r="N141" s="17">
        <f t="shared" si="28"/>
        <v>-2315.3230545257761</v>
      </c>
      <c r="O141" s="24">
        <f t="shared" si="19"/>
        <v>5.3965823297288908</v>
      </c>
      <c r="P141" s="7"/>
      <c r="Q141" s="25">
        <f t="shared" si="20"/>
        <v>3064.8195977824926</v>
      </c>
      <c r="R141" s="24">
        <f t="shared" si="21"/>
        <v>-2337.4599094845071</v>
      </c>
      <c r="S141" s="7"/>
      <c r="T141" s="25">
        <f t="shared" si="22"/>
        <v>-0.79423173683494896</v>
      </c>
      <c r="U141" s="24">
        <f t="shared" si="23"/>
        <v>-0.60975476171505261</v>
      </c>
      <c r="V141" s="7"/>
      <c r="W141" s="25">
        <f t="shared" si="24"/>
        <v>-0.7893011452415668</v>
      </c>
      <c r="X141" s="24">
        <f t="shared" si="29"/>
        <v>44.871158900930709</v>
      </c>
      <c r="Y141" s="7"/>
      <c r="Z141" s="25">
        <f t="shared" si="30"/>
        <v>-631</v>
      </c>
      <c r="AA141" s="17">
        <f t="shared" si="31"/>
        <v>44.927999999999969</v>
      </c>
      <c r="AB141" s="24">
        <f t="shared" si="25"/>
        <v>0.78414152633601175</v>
      </c>
      <c r="AC141" s="17">
        <f t="shared" si="26"/>
        <v>-5.6841099069259826E-2</v>
      </c>
    </row>
    <row r="142" spans="1:29" s="17" customFormat="1" x14ac:dyDescent="0.25">
      <c r="A142" s="17">
        <v>57</v>
      </c>
      <c r="B142" s="17">
        <v>-623</v>
      </c>
      <c r="C142" s="17">
        <v>14608</v>
      </c>
      <c r="D142" s="17">
        <v>11909</v>
      </c>
      <c r="E142" s="17">
        <v>11826</v>
      </c>
      <c r="F142" s="17">
        <v>14507</v>
      </c>
      <c r="G142" s="24"/>
      <c r="H142" s="7"/>
      <c r="I142" s="25">
        <f t="shared" si="32"/>
        <v>2782</v>
      </c>
      <c r="J142" s="24">
        <f t="shared" si="32"/>
        <v>-2598</v>
      </c>
      <c r="K142" s="7"/>
      <c r="L142" s="25">
        <f t="shared" si="27"/>
        <v>2785.8676890091078</v>
      </c>
      <c r="M142" s="17">
        <f t="shared" si="18"/>
        <v>14.959018271173546</v>
      </c>
      <c r="N142" s="17">
        <f t="shared" si="28"/>
        <v>-2600.1977016049441</v>
      </c>
      <c r="O142" s="24">
        <f t="shared" si="19"/>
        <v>4.8298923443738131</v>
      </c>
      <c r="P142" s="7"/>
      <c r="Q142" s="25">
        <f t="shared" si="20"/>
        <v>2821.8195977824926</v>
      </c>
      <c r="R142" s="24">
        <f t="shared" si="21"/>
        <v>-2622.4599094845071</v>
      </c>
      <c r="S142" s="7"/>
      <c r="T142" s="25">
        <f t="shared" si="22"/>
        <v>-0.7312595761927585</v>
      </c>
      <c r="U142" s="24">
        <f t="shared" si="23"/>
        <v>-0.68410046766006483</v>
      </c>
      <c r="V142" s="7"/>
      <c r="W142" s="25">
        <f t="shared" si="24"/>
        <v>-0.72572253084851412</v>
      </c>
      <c r="X142" s="24">
        <f t="shared" si="29"/>
        <v>39.249183751860869</v>
      </c>
      <c r="Y142" s="7"/>
      <c r="Z142" s="25">
        <f t="shared" si="30"/>
        <v>-623</v>
      </c>
      <c r="AA142" s="17">
        <f t="shared" si="31"/>
        <v>39.32099999999997</v>
      </c>
      <c r="AB142" s="24">
        <f t="shared" si="25"/>
        <v>0.68628091517668977</v>
      </c>
      <c r="AC142" s="17">
        <f t="shared" si="26"/>
        <v>-7.181624813910048E-2</v>
      </c>
    </row>
    <row r="143" spans="1:29" s="17" customFormat="1" x14ac:dyDescent="0.25">
      <c r="A143" s="17">
        <v>58</v>
      </c>
      <c r="B143" s="17">
        <v>-603</v>
      </c>
      <c r="C143" s="17">
        <v>14474</v>
      </c>
      <c r="D143" s="17">
        <v>11775</v>
      </c>
      <c r="E143" s="17">
        <v>11949</v>
      </c>
      <c r="F143" s="17">
        <v>14628</v>
      </c>
      <c r="G143" s="24"/>
      <c r="H143" s="7"/>
      <c r="I143" s="25">
        <f t="shared" si="32"/>
        <v>2525</v>
      </c>
      <c r="J143" s="24">
        <f t="shared" si="32"/>
        <v>-2853</v>
      </c>
      <c r="K143" s="7"/>
      <c r="L143" s="25">
        <f t="shared" si="27"/>
        <v>2525.3382705561503</v>
      </c>
      <c r="M143" s="17">
        <f t="shared" si="18"/>
        <v>0.11442696915822763</v>
      </c>
      <c r="N143" s="17">
        <f t="shared" si="28"/>
        <v>-2852.0054053766039</v>
      </c>
      <c r="O143" s="24">
        <f t="shared" si="19"/>
        <v>0.98921846488842347</v>
      </c>
      <c r="P143" s="7"/>
      <c r="Q143" s="25">
        <f t="shared" si="20"/>
        <v>2564.8195977824926</v>
      </c>
      <c r="R143" s="24">
        <f t="shared" si="21"/>
        <v>-2877.4599094845071</v>
      </c>
      <c r="S143" s="7"/>
      <c r="T143" s="25">
        <f t="shared" si="22"/>
        <v>-0.66465938983455708</v>
      </c>
      <c r="U143" s="24">
        <f t="shared" si="23"/>
        <v>-0.7506203098213915</v>
      </c>
      <c r="V143" s="7"/>
      <c r="W143" s="25">
        <f t="shared" si="24"/>
        <v>-0.658579389079332</v>
      </c>
      <c r="X143" s="24">
        <f t="shared" si="29"/>
        <v>33.82121030844263</v>
      </c>
      <c r="Y143" s="7"/>
      <c r="Z143" s="25">
        <f t="shared" si="30"/>
        <v>-603</v>
      </c>
      <c r="AA143" s="17">
        <f t="shared" si="31"/>
        <v>33.89399999999997</v>
      </c>
      <c r="AB143" s="24">
        <f t="shared" si="25"/>
        <v>0.5915618966709576</v>
      </c>
      <c r="AC143" s="17">
        <f t="shared" si="26"/>
        <v>-7.2789691557339609E-2</v>
      </c>
    </row>
    <row r="144" spans="1:29" s="17" customFormat="1" x14ac:dyDescent="0.25">
      <c r="A144" s="17">
        <v>59</v>
      </c>
      <c r="B144" s="17">
        <v>-618</v>
      </c>
      <c r="C144" s="17">
        <v>14332</v>
      </c>
      <c r="D144" s="17">
        <v>11661</v>
      </c>
      <c r="E144" s="17">
        <v>12098</v>
      </c>
      <c r="F144" s="17">
        <v>14746</v>
      </c>
      <c r="G144" s="24"/>
      <c r="H144" s="7"/>
      <c r="I144" s="25">
        <f t="shared" si="32"/>
        <v>2234</v>
      </c>
      <c r="J144" s="24">
        <f t="shared" si="32"/>
        <v>-3085</v>
      </c>
      <c r="K144" s="7"/>
      <c r="L144" s="25">
        <f t="shared" si="27"/>
        <v>2234.4615225468415</v>
      </c>
      <c r="M144" s="17">
        <f t="shared" si="18"/>
        <v>0.21300306124304536</v>
      </c>
      <c r="N144" s="17">
        <f t="shared" si="28"/>
        <v>-3083.2692544647784</v>
      </c>
      <c r="O144" s="24">
        <f t="shared" si="19"/>
        <v>2.9954801076893585</v>
      </c>
      <c r="P144" s="7"/>
      <c r="Q144" s="25">
        <f t="shared" si="20"/>
        <v>2273.8195977824926</v>
      </c>
      <c r="R144" s="24">
        <f t="shared" si="21"/>
        <v>-3109.4599094845071</v>
      </c>
      <c r="S144" s="7"/>
      <c r="T144" s="25">
        <f t="shared" si="22"/>
        <v>-0.58924828388032902</v>
      </c>
      <c r="U144" s="24">
        <f t="shared" si="23"/>
        <v>-0.81114032308189266</v>
      </c>
      <c r="V144" s="7"/>
      <c r="W144" s="25">
        <f t="shared" si="24"/>
        <v>-0.58267381055250522</v>
      </c>
      <c r="X144" s="24">
        <f t="shared" si="29"/>
        <v>28.249302387659327</v>
      </c>
      <c r="Y144" s="7"/>
      <c r="Z144" s="25">
        <f t="shared" si="30"/>
        <v>-618</v>
      </c>
      <c r="AA144" s="17">
        <f t="shared" si="31"/>
        <v>28.331999999999972</v>
      </c>
      <c r="AB144" s="24">
        <f t="shared" si="25"/>
        <v>0.49448668367503296</v>
      </c>
      <c r="AC144" s="17">
        <f t="shared" si="26"/>
        <v>-8.2697612340645321E-2</v>
      </c>
    </row>
    <row r="145" spans="1:29" s="17" customFormat="1" x14ac:dyDescent="0.25">
      <c r="A145" s="17">
        <v>60</v>
      </c>
      <c r="B145" s="17">
        <v>-626</v>
      </c>
      <c r="C145" s="17">
        <v>14166</v>
      </c>
      <c r="D145" s="17">
        <v>11557</v>
      </c>
      <c r="E145" s="17">
        <v>12252</v>
      </c>
      <c r="F145" s="17">
        <v>14845</v>
      </c>
      <c r="G145" s="24"/>
      <c r="H145" s="7"/>
      <c r="I145" s="25">
        <f t="shared" si="32"/>
        <v>1914</v>
      </c>
      <c r="J145" s="24">
        <f t="shared" si="32"/>
        <v>-3288</v>
      </c>
      <c r="K145" s="7"/>
      <c r="L145" s="25">
        <f t="shared" si="27"/>
        <v>1917.9754927290339</v>
      </c>
      <c r="M145" s="17">
        <f t="shared" si="18"/>
        <v>15.804542438601652</v>
      </c>
      <c r="N145" s="17">
        <f t="shared" si="28"/>
        <v>-3287.6486804366464</v>
      </c>
      <c r="O145" s="24">
        <f t="shared" si="19"/>
        <v>0.12342543559498315</v>
      </c>
      <c r="P145" s="7"/>
      <c r="Q145" s="25">
        <f t="shared" si="20"/>
        <v>1953.8195977824926</v>
      </c>
      <c r="R145" s="24">
        <f t="shared" si="21"/>
        <v>-3312.4599094845071</v>
      </c>
      <c r="S145" s="7"/>
      <c r="T145" s="25">
        <f t="shared" si="22"/>
        <v>-0.50632198180007826</v>
      </c>
      <c r="U145" s="24">
        <f t="shared" si="23"/>
        <v>-0.86409533468483124</v>
      </c>
      <c r="V145" s="7"/>
      <c r="W145" s="25">
        <f t="shared" si="24"/>
        <v>-0.4993142851939702</v>
      </c>
      <c r="X145" s="24">
        <f t="shared" si="29"/>
        <v>22.579447821303575</v>
      </c>
      <c r="Y145" s="7"/>
      <c r="Z145" s="25">
        <f t="shared" si="30"/>
        <v>-626</v>
      </c>
      <c r="AA145" s="17">
        <f t="shared" si="31"/>
        <v>22.697999999999972</v>
      </c>
      <c r="AB145" s="24">
        <f t="shared" si="25"/>
        <v>0.39615483361767245</v>
      </c>
      <c r="AC145" s="17">
        <f t="shared" si="26"/>
        <v>-0.11855217869639745</v>
      </c>
    </row>
    <row r="146" spans="1:29" s="17" customFormat="1" x14ac:dyDescent="0.25">
      <c r="A146" s="17">
        <v>61</v>
      </c>
      <c r="B146" s="17">
        <v>-630</v>
      </c>
      <c r="C146" s="17">
        <v>13999</v>
      </c>
      <c r="D146" s="17">
        <v>11467</v>
      </c>
      <c r="E146" s="17">
        <v>12423</v>
      </c>
      <c r="F146" s="17">
        <v>14929</v>
      </c>
      <c r="G146" s="24"/>
      <c r="H146" s="7"/>
      <c r="I146" s="25">
        <f t="shared" si="32"/>
        <v>1576</v>
      </c>
      <c r="J146" s="24">
        <f t="shared" si="32"/>
        <v>-3462</v>
      </c>
      <c r="K146" s="7"/>
      <c r="L146" s="25">
        <f t="shared" si="27"/>
        <v>1580.3565235590299</v>
      </c>
      <c r="M146" s="17">
        <f t="shared" si="18"/>
        <v>18.979297520382879</v>
      </c>
      <c r="N146" s="17">
        <f t="shared" si="28"/>
        <v>-3460.9847005608081</v>
      </c>
      <c r="O146" s="24">
        <f t="shared" si="19"/>
        <v>1.0308329512234866</v>
      </c>
      <c r="P146" s="7"/>
      <c r="Q146" s="25">
        <f t="shared" si="20"/>
        <v>1615.8195977824926</v>
      </c>
      <c r="R146" s="24">
        <f t="shared" si="21"/>
        <v>-3486.4599094845071</v>
      </c>
      <c r="S146" s="7"/>
      <c r="T146" s="25">
        <f t="shared" si="22"/>
        <v>-0.41873107522781339</v>
      </c>
      <c r="U146" s="24">
        <f t="shared" si="23"/>
        <v>-0.90948534463020714</v>
      </c>
      <c r="V146" s="7"/>
      <c r="W146" s="25">
        <f t="shared" si="24"/>
        <v>-0.41135149882587863</v>
      </c>
      <c r="X146" s="24">
        <f t="shared" si="29"/>
        <v>16.894920745075183</v>
      </c>
      <c r="Y146" s="7"/>
      <c r="Z146" s="25">
        <f t="shared" si="30"/>
        <v>-630</v>
      </c>
      <c r="AA146" s="17">
        <f t="shared" si="31"/>
        <v>17.02799999999997</v>
      </c>
      <c r="AB146" s="24">
        <f t="shared" si="25"/>
        <v>0.29719466502959391</v>
      </c>
      <c r="AC146" s="17">
        <f t="shared" si="26"/>
        <v>-0.13307925492478745</v>
      </c>
    </row>
    <row r="147" spans="1:29" s="17" customFormat="1" x14ac:dyDescent="0.25">
      <c r="A147" s="17">
        <v>62</v>
      </c>
      <c r="B147" s="17">
        <v>-630</v>
      </c>
      <c r="C147" s="17">
        <v>13828</v>
      </c>
      <c r="D147" s="17">
        <v>11402</v>
      </c>
      <c r="E147" s="17">
        <v>12603</v>
      </c>
      <c r="F147" s="17">
        <v>15002</v>
      </c>
      <c r="G147" s="24"/>
      <c r="H147" s="7"/>
      <c r="I147" s="25">
        <f t="shared" si="32"/>
        <v>1225</v>
      </c>
      <c r="J147" s="24">
        <f t="shared" si="32"/>
        <v>-3600</v>
      </c>
      <c r="K147" s="7"/>
      <c r="L147" s="25">
        <f t="shared" si="27"/>
        <v>1226.8666143883261</v>
      </c>
      <c r="M147" s="17">
        <f t="shared" si="18"/>
        <v>3.4842492747059093</v>
      </c>
      <c r="N147" s="17">
        <f t="shared" si="28"/>
        <v>-3600.1743086798865</v>
      </c>
      <c r="O147" s="24">
        <f t="shared" si="19"/>
        <v>3.0383515883777079E-2</v>
      </c>
      <c r="P147" s="7"/>
      <c r="Q147" s="25">
        <f t="shared" si="20"/>
        <v>1264.8195977824926</v>
      </c>
      <c r="R147" s="24">
        <f t="shared" si="21"/>
        <v>-3624.4599094845071</v>
      </c>
      <c r="S147" s="7"/>
      <c r="T147" s="25">
        <f t="shared" si="22"/>
        <v>-0.3277712876335383</v>
      </c>
      <c r="U147" s="24">
        <f t="shared" si="23"/>
        <v>-0.94548431803516042</v>
      </c>
      <c r="V147" s="7"/>
      <c r="W147" s="25">
        <f t="shared" si="24"/>
        <v>-0.32009606198135704</v>
      </c>
      <c r="X147" s="24">
        <f t="shared" si="29"/>
        <v>11.261795144338009</v>
      </c>
      <c r="Y147" s="7"/>
      <c r="Z147" s="25">
        <f t="shared" si="30"/>
        <v>-630</v>
      </c>
      <c r="AA147" s="17">
        <f t="shared" si="31"/>
        <v>11.35799999999997</v>
      </c>
      <c r="AB147" s="24">
        <f t="shared" si="25"/>
        <v>0.19823449644151545</v>
      </c>
      <c r="AC147" s="17">
        <f t="shared" si="26"/>
        <v>-9.620485566196102E-2</v>
      </c>
    </row>
    <row r="148" spans="1:29" s="17" customFormat="1" x14ac:dyDescent="0.25">
      <c r="A148" s="17">
        <v>63</v>
      </c>
      <c r="B148" s="17">
        <v>-635</v>
      </c>
      <c r="C148" s="17">
        <v>13637</v>
      </c>
      <c r="D148" s="17">
        <v>11343</v>
      </c>
      <c r="E148" s="17">
        <v>12778</v>
      </c>
      <c r="F148" s="17">
        <v>15049</v>
      </c>
      <c r="G148" s="24"/>
      <c r="H148" s="7"/>
      <c r="I148" s="25">
        <f t="shared" si="32"/>
        <v>859</v>
      </c>
      <c r="J148" s="24">
        <f t="shared" si="32"/>
        <v>-3706</v>
      </c>
      <c r="K148" s="7"/>
      <c r="L148" s="25">
        <f t="shared" si="27"/>
        <v>858.02448061363077</v>
      </c>
      <c r="M148" s="17">
        <f t="shared" ref="M148:M149" si="33">(I148-L148)^2</f>
        <v>0.95163807318219595</v>
      </c>
      <c r="N148" s="17">
        <f t="shared" si="28"/>
        <v>-3704.5317527297993</v>
      </c>
      <c r="O148" s="24">
        <f t="shared" ref="O148:O149" si="34">(J148-N148)^2</f>
        <v>2.1557500464517001</v>
      </c>
      <c r="P148" s="7"/>
      <c r="Q148" s="25">
        <f t="shared" si="20"/>
        <v>898.81959778249256</v>
      </c>
      <c r="R148" s="24">
        <f t="shared" si="21"/>
        <v>-3730.4599094845071</v>
      </c>
      <c r="S148" s="7"/>
      <c r="T148" s="25">
        <f t="shared" si="22"/>
        <v>-0.2329243296292515</v>
      </c>
      <c r="U148" s="24">
        <f t="shared" si="23"/>
        <v>-0.97313570340418243</v>
      </c>
      <c r="V148" s="7"/>
      <c r="W148" s="25">
        <f t="shared" si="24"/>
        <v>-0.22502118571852683</v>
      </c>
      <c r="X148" s="24">
        <f t="shared" si="29"/>
        <v>5.5779855567427603</v>
      </c>
      <c r="Y148" s="7"/>
      <c r="Z148" s="25">
        <f t="shared" si="30"/>
        <v>-635</v>
      </c>
      <c r="AA148" s="17">
        <f t="shared" si="31"/>
        <v>5.6429999999999705</v>
      </c>
      <c r="AB148" s="24">
        <f t="shared" si="25"/>
        <v>9.8488929690039501E-2</v>
      </c>
      <c r="AC148" s="17">
        <f t="shared" si="26"/>
        <v>-6.5014443257210175E-2</v>
      </c>
    </row>
    <row r="149" spans="1:29" s="17" customFormat="1" x14ac:dyDescent="0.25">
      <c r="A149" s="17">
        <v>64</v>
      </c>
      <c r="B149" s="17">
        <v>-631</v>
      </c>
      <c r="C149" s="17">
        <v>13460</v>
      </c>
      <c r="D149" s="17">
        <v>11313</v>
      </c>
      <c r="E149" s="17">
        <v>12972</v>
      </c>
      <c r="F149" s="17">
        <v>15089</v>
      </c>
      <c r="G149" s="24"/>
      <c r="H149" s="7"/>
      <c r="I149" s="25">
        <f t="shared" si="32"/>
        <v>488</v>
      </c>
      <c r="J149" s="24">
        <f t="shared" si="32"/>
        <v>-3776</v>
      </c>
      <c r="K149" s="7"/>
      <c r="L149" s="25">
        <f t="shared" si="27"/>
        <v>482.64717255708121</v>
      </c>
      <c r="M149" s="17">
        <f t="shared" si="33"/>
        <v>28.652761633664561</v>
      </c>
      <c r="N149" s="17">
        <f t="shared" si="28"/>
        <v>-3771.4692591821972</v>
      </c>
      <c r="O149" s="24">
        <f t="shared" si="34"/>
        <v>20.527612358104204</v>
      </c>
      <c r="P149" s="7"/>
      <c r="Q149" s="25">
        <f t="shared" ref="Q149" si="35">I149-$J$4</f>
        <v>527.81959778249256</v>
      </c>
      <c r="R149" s="24">
        <f t="shared" ref="R149" si="36">J149-$J$3</f>
        <v>-3800.4599094845071</v>
      </c>
      <c r="S149" s="7"/>
      <c r="T149" s="25">
        <f t="shared" ref="T149" si="37">Q149/$J$7</f>
        <v>-0.13678164815496074</v>
      </c>
      <c r="U149" s="24">
        <f t="shared" ref="U149" si="38">R149/$J$6</f>
        <v>-0.99139605223278193</v>
      </c>
      <c r="V149" s="7"/>
      <c r="W149" s="25">
        <f t="shared" ref="W149" si="39">(T149-U149*SIN(-$J$11*PI()/180))/(COS(-$J$11*PI()/180))</f>
        <v>-0.12872688503174057</v>
      </c>
      <c r="X149" s="24">
        <f>IF(MOD(ATAN2(U149,W149)*180/PI()-$J$9+360,360)&gt;5,MOD(ATAN2(U149,W149)*180/PI()-$J$9+360,360)-360,MOD(ATAN2(U149,W149)*180/PI()-$J$9+360,360))</f>
        <v>-4.3737076243132833E-2</v>
      </c>
      <c r="Y149" s="7"/>
      <c r="Z149" s="25">
        <f t="shared" si="30"/>
        <v>-631</v>
      </c>
      <c r="AA149" s="17">
        <f t="shared" si="31"/>
        <v>-3.6000000000028898E-2</v>
      </c>
      <c r="AB149" s="24">
        <f t="shared" ref="AB149" si="40">AA149*PI()/180</f>
        <v>-6.2831853071846299E-4</v>
      </c>
      <c r="AC149" s="17">
        <f t="shared" ref="AC149" si="41">X149-AA149</f>
        <v>-7.7370762431039353E-3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-9996</v>
      </c>
      <c r="G155" s="2"/>
      <c r="I155" s="43">
        <v>0</v>
      </c>
      <c r="J155" s="39">
        <f>B155</f>
        <v>-9996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-9996</v>
      </c>
      <c r="J157" s="39">
        <f>I157+B157</f>
        <v>-8</v>
      </c>
    </row>
    <row r="158" spans="1:29" x14ac:dyDescent="0.25">
      <c r="A158" s="31" t="s">
        <v>176</v>
      </c>
      <c r="B158" s="31">
        <v>40011</v>
      </c>
      <c r="G158" s="2"/>
      <c r="I158" s="1"/>
      <c r="J158" s="3"/>
    </row>
    <row r="159" spans="1:29" x14ac:dyDescent="0.25">
      <c r="A159" t="s">
        <v>177</v>
      </c>
      <c r="B159">
        <v>40011</v>
      </c>
      <c r="G159" s="2"/>
      <c r="I159" s="43">
        <f>J157</f>
        <v>-8</v>
      </c>
      <c r="J159" s="39">
        <f>I159+B159</f>
        <v>40003</v>
      </c>
    </row>
    <row r="160" spans="1:29" x14ac:dyDescent="0.25">
      <c r="A160" s="31" t="s">
        <v>178</v>
      </c>
      <c r="B160" s="31">
        <v>10004</v>
      </c>
      <c r="G160" s="2"/>
      <c r="I160" s="1"/>
      <c r="J160" s="3"/>
    </row>
    <row r="161" spans="1:10" x14ac:dyDescent="0.25">
      <c r="A161" t="s">
        <v>179</v>
      </c>
      <c r="B161">
        <v>10004</v>
      </c>
      <c r="G161" s="2"/>
      <c r="I161" s="43">
        <f>J159</f>
        <v>40003</v>
      </c>
      <c r="J161" s="39">
        <f>I161+B161</f>
        <v>50007</v>
      </c>
    </row>
    <row r="162" spans="1:10" x14ac:dyDescent="0.25">
      <c r="A162" s="31" t="s">
        <v>180</v>
      </c>
      <c r="B162" s="31">
        <v>-9973</v>
      </c>
      <c r="G162" s="2"/>
      <c r="I162" s="1"/>
      <c r="J162" s="3"/>
    </row>
    <row r="163" spans="1:10" x14ac:dyDescent="0.25">
      <c r="A163" t="s">
        <v>181</v>
      </c>
      <c r="B163">
        <v>-10003</v>
      </c>
      <c r="G163" s="2"/>
      <c r="I163" s="43">
        <f>J161</f>
        <v>50007</v>
      </c>
      <c r="J163" s="39">
        <f>I163+B163</f>
        <v>40004</v>
      </c>
    </row>
    <row r="164" spans="1:10" x14ac:dyDescent="0.25">
      <c r="A164" s="31" t="s">
        <v>182</v>
      </c>
      <c r="B164" s="31">
        <v>-40008</v>
      </c>
      <c r="G164" s="2"/>
      <c r="I164" s="1"/>
      <c r="J164" s="3"/>
    </row>
    <row r="165" spans="1:10" ht="15.75" thickBot="1" x14ac:dyDescent="0.3">
      <c r="A165" t="s">
        <v>183</v>
      </c>
      <c r="B165">
        <v>-40008</v>
      </c>
      <c r="G165" s="2"/>
      <c r="I165" s="4">
        <f>J163</f>
        <v>40004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8.1072902191743523</v>
      </c>
      <c r="L3" s="35" t="s">
        <v>1</v>
      </c>
      <c r="M3" s="11">
        <v>-3876.3548414587731</v>
      </c>
      <c r="N3" s="10" t="s">
        <v>2</v>
      </c>
      <c r="O3" s="35">
        <v>3851.6003134529115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-29.551984098512129</v>
      </c>
      <c r="L4" s="9" t="s">
        <v>5</v>
      </c>
      <c r="M4" s="13">
        <v>359.98174876965686</v>
      </c>
      <c r="N4" s="12" t="s">
        <v>6</v>
      </c>
      <c r="O4" s="9">
        <v>359.84699843951529</v>
      </c>
      <c r="Q4" s="2" t="s">
        <v>7</v>
      </c>
      <c r="R4" s="2">
        <f>MAX(AC20:AC149)</f>
        <v>0.23599249103995135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-172.48376439012617</v>
      </c>
      <c r="N5" s="14" t="s">
        <v>9</v>
      </c>
      <c r="O5" s="9">
        <v>-172.91763717213516</v>
      </c>
      <c r="Q5" s="5" t="s">
        <v>10</v>
      </c>
      <c r="R5" s="5">
        <f>MIN(AC20:AC149)</f>
        <v>-0.19173900783596309</v>
      </c>
      <c r="T5" s="45" t="s">
        <v>55</v>
      </c>
      <c r="U5" s="47">
        <v>22</v>
      </c>
    </row>
    <row r="6" spans="1:21" ht="15.75" thickBot="1" x14ac:dyDescent="0.3">
      <c r="A6" t="s">
        <v>161</v>
      </c>
      <c r="I6" s="32" t="s">
        <v>11</v>
      </c>
      <c r="J6" s="32">
        <f>(O3+O9)/2</f>
        <v>3846.0786409729308</v>
      </c>
      <c r="L6" s="37" t="s">
        <v>12</v>
      </c>
      <c r="M6" s="13">
        <v>-29.731856202769606</v>
      </c>
      <c r="N6" s="14" t="s">
        <v>13</v>
      </c>
      <c r="O6" s="9">
        <v>7.6014440933844032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-3870.9338711312539</v>
      </c>
      <c r="L7" s="38" t="s">
        <v>15</v>
      </c>
      <c r="M7" s="16">
        <f>SUM(M20:M84)</f>
        <v>1401.8867081834651</v>
      </c>
      <c r="N7" s="15" t="s">
        <v>15</v>
      </c>
      <c r="O7" s="36">
        <f>SUM(O20:O84)</f>
        <v>2155.6156430187834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-172.8993195619604</v>
      </c>
      <c r="L9" s="35" t="s">
        <v>18</v>
      </c>
      <c r="M9" s="11">
        <v>-3865.5129008037343</v>
      </c>
      <c r="N9" s="10" t="s">
        <v>19</v>
      </c>
      <c r="O9" s="35">
        <v>3840.5569684929501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-172.46009030197638</v>
      </c>
      <c r="L10" s="9" t="s">
        <v>21</v>
      </c>
      <c r="M10" s="13">
        <v>359.92943365684084</v>
      </c>
      <c r="N10" s="12" t="s">
        <v>22</v>
      </c>
      <c r="O10" s="9">
        <v>359.79016688308752</v>
      </c>
      <c r="T10" s="48"/>
    </row>
    <row r="11" spans="1:21" ht="15.75" thickBot="1" x14ac:dyDescent="0.3">
      <c r="I11" s="33" t="s">
        <v>23</v>
      </c>
      <c r="J11" s="33">
        <f>J9-J10</f>
        <v>-0.43922925998401752</v>
      </c>
      <c r="L11" s="37" t="s">
        <v>24</v>
      </c>
      <c r="M11" s="13">
        <v>-172.43641621382656</v>
      </c>
      <c r="N11" s="14" t="s">
        <v>25</v>
      </c>
      <c r="O11" s="9">
        <v>-172.88100195178561</v>
      </c>
    </row>
    <row r="12" spans="1:21" x14ac:dyDescent="0.25">
      <c r="I12" s="9"/>
      <c r="J12" s="9"/>
      <c r="L12" s="37" t="s">
        <v>26</v>
      </c>
      <c r="M12" s="13">
        <v>-29.372111994254656</v>
      </c>
      <c r="N12" s="14" t="s">
        <v>27</v>
      </c>
      <c r="O12" s="9">
        <v>8.6131363449643032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1290.3997947134292</v>
      </c>
      <c r="N13" s="15" t="s">
        <v>15</v>
      </c>
      <c r="O13" s="36">
        <f>SUM(O85:O149)</f>
        <v>2126.1150390668008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11358</v>
      </c>
      <c r="E20" s="17">
        <v>13016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-3814</v>
      </c>
      <c r="K20" s="7"/>
      <c r="L20" s="25">
        <f>$M$3*SIN(2*PI()/$M$4*(AA20+$M$5))+$M$6</f>
        <v>480.96206417540503</v>
      </c>
      <c r="M20" s="17">
        <f t="shared" ref="M20:M83" si="1">(I20-L20)^2</f>
        <v>0.92556747759776514</v>
      </c>
      <c r="N20" s="17">
        <f>$O$3*COS(2*PI()/$O$4*(AA20+$O$5))+$O$6</f>
        <v>-3814.6978466078976</v>
      </c>
      <c r="O20" s="24">
        <f t="shared" ref="O20:O83" si="2">(J20-N20)^2</f>
        <v>0.48698988815424993</v>
      </c>
      <c r="P20" s="7"/>
      <c r="Q20" s="25">
        <f>I20-$J$4</f>
        <v>509.55198409851215</v>
      </c>
      <c r="R20" s="24">
        <f>J20-$J$3</f>
        <v>-3822.1072902191745</v>
      </c>
      <c r="S20" s="7"/>
      <c r="T20" s="25">
        <f>Q20/$J$7</f>
        <v>-0.13163541436309761</v>
      </c>
      <c r="U20" s="24">
        <f>R20/$J$6</f>
        <v>-0.99376732693440395</v>
      </c>
      <c r="V20" s="7"/>
      <c r="W20" s="25">
        <f>(T20-U20*SIN(-$J$11*PI()/180))/(COS(-$J$11*PI()/180))</f>
        <v>-0.12402091605597836</v>
      </c>
      <c r="X20" s="24">
        <f>IF(MOD(ATAN2(U20,W20)*180/PI()-$J$9+360,360)&gt;5,MOD(ATAN2(U20,W20)*180/PI()-$J$9+360,360)-360,MOD(ATAN2(U20,W20)*180/PI()-$J$9+360,360))</f>
        <v>1.2982015890202092E-2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-5.0017984109797908E-2</v>
      </c>
      <c r="AD20" s="17">
        <f ca="1">INDIRECT("AC"&amp;AE20)-AC20</f>
        <v>-1.349783305841229E-2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13679</v>
      </c>
      <c r="D21" s="17">
        <v>11384</v>
      </c>
      <c r="E21" s="17">
        <v>12824</v>
      </c>
      <c r="F21" s="17">
        <v>15138</v>
      </c>
      <c r="G21" s="24"/>
      <c r="H21" s="7"/>
      <c r="I21" s="25">
        <f t="shared" si="0"/>
        <v>855</v>
      </c>
      <c r="J21" s="24">
        <f t="shared" si="0"/>
        <v>-3754</v>
      </c>
      <c r="K21" s="7"/>
      <c r="L21" s="25">
        <f t="shared" ref="L21:L84" si="3">$M$3*SIN(2*PI()/$M$4*(AA21+$M$5))+$M$6</f>
        <v>861.6791290068976</v>
      </c>
      <c r="M21" s="17">
        <f t="shared" si="1"/>
        <v>44.610764290780878</v>
      </c>
      <c r="N21" s="17">
        <f t="shared" ref="N21:N84" si="4">$O$3*COS(2*PI()/$O$4*(AA21+$O$5))+$O$6</f>
        <v>-3748.3094107957136</v>
      </c>
      <c r="O21" s="24">
        <f t="shared" si="2"/>
        <v>32.382805491941212</v>
      </c>
      <c r="P21" s="7"/>
      <c r="Q21" s="25">
        <f t="shared" ref="Q21:Q84" si="5">I21-$J$4</f>
        <v>884.55198409851209</v>
      </c>
      <c r="R21" s="24">
        <f t="shared" ref="R21:R84" si="6">J21-$J$3</f>
        <v>-3762.1072902191745</v>
      </c>
      <c r="S21" s="7"/>
      <c r="T21" s="25">
        <f t="shared" ref="T21:T84" si="7">Q21/$J$7</f>
        <v>-0.22851126202267255</v>
      </c>
      <c r="U21" s="24">
        <f t="shared" ref="U21:U84" si="8">R21/$J$6</f>
        <v>-0.97816702189622562</v>
      </c>
      <c r="V21" s="7"/>
      <c r="W21" s="25">
        <f t="shared" ref="W21:W84" si="9">(T21-U21*SIN(-$J$11*PI()/180))/(COS(-$J$11*PI()/180))</f>
        <v>-0.22101920459185531</v>
      </c>
      <c r="X21" s="24">
        <f t="shared" ref="X21:X83" si="10">MOD(ATAN2(U21,W21)*180/PI()-$J$9+360,360)</f>
        <v>5.6316325573316135</v>
      </c>
      <c r="Y21" s="7"/>
      <c r="Z21" s="25">
        <f t="shared" ref="Z21:Z84" si="11">B21</f>
        <v>636</v>
      </c>
      <c r="AA21" s="17">
        <f>360/40000*Z21+AA20</f>
        <v>5.786999999999999</v>
      </c>
      <c r="AB21" s="24">
        <f t="shared" ref="AB21:AB84" si="12">AA21*PI()/180</f>
        <v>0.10100220381291183</v>
      </c>
      <c r="AC21" s="17">
        <f t="shared" ref="AC21:AC84" si="13">X21-AA21</f>
        <v>-0.15536744266838554</v>
      </c>
      <c r="AD21" s="17">
        <f t="shared" ref="AD21:AD83" ca="1" si="14">INDIRECT("AC"&amp;AE21)-AC21</f>
        <v>4.4804744374327576E-2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13876</v>
      </c>
      <c r="D22" s="17">
        <v>11444</v>
      </c>
      <c r="E22" s="17">
        <v>12645</v>
      </c>
      <c r="F22" s="17">
        <v>15098</v>
      </c>
      <c r="G22" s="24"/>
      <c r="H22" s="7"/>
      <c r="I22" s="25">
        <f t="shared" si="0"/>
        <v>1231</v>
      </c>
      <c r="J22" s="24">
        <f t="shared" si="0"/>
        <v>-3654</v>
      </c>
      <c r="K22" s="7"/>
      <c r="L22" s="25">
        <f t="shared" si="3"/>
        <v>1232.3544940226</v>
      </c>
      <c r="M22" s="17">
        <f t="shared" si="1"/>
        <v>1.8346540572590353</v>
      </c>
      <c r="N22" s="17">
        <f>$O$3*COS(2*PI()/$O$4*(AA22+$O$5))+$O$6</f>
        <v>-3644.8187196991694</v>
      </c>
      <c r="O22" s="24">
        <f>(J22-N22)^2</f>
        <v>84.295907962420429</v>
      </c>
      <c r="P22" s="7"/>
      <c r="Q22" s="25">
        <f t="shared" si="5"/>
        <v>1260.5519840985121</v>
      </c>
      <c r="R22" s="24">
        <f t="shared" si="6"/>
        <v>-3662.1072902191745</v>
      </c>
      <c r="S22" s="7"/>
      <c r="T22" s="25">
        <f t="shared" si="7"/>
        <v>-0.32564544527600631</v>
      </c>
      <c r="U22" s="24">
        <f t="shared" si="8"/>
        <v>-0.95216651349926174</v>
      </c>
      <c r="V22" s="7"/>
      <c r="W22" s="25">
        <f t="shared" si="9"/>
        <v>-0.31835556579961594</v>
      </c>
      <c r="X22" s="24">
        <f t="shared" si="10"/>
        <v>11.386607230428012</v>
      </c>
      <c r="Y22" s="7"/>
      <c r="Z22" s="25">
        <f t="shared" si="11"/>
        <v>634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-0.10639276957198618</v>
      </c>
      <c r="AD22" s="17">
        <f t="shared" ca="1" si="14"/>
        <v>6.0375231603551072E-3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14045</v>
      </c>
      <c r="D23" s="17">
        <v>11507</v>
      </c>
      <c r="E23" s="17">
        <v>12457</v>
      </c>
      <c r="F23" s="17">
        <v>15015</v>
      </c>
      <c r="G23" s="24"/>
      <c r="H23" s="7"/>
      <c r="I23" s="25">
        <f t="shared" si="0"/>
        <v>1588</v>
      </c>
      <c r="J23" s="24">
        <f t="shared" si="0"/>
        <v>-3508</v>
      </c>
      <c r="K23" s="7"/>
      <c r="L23" s="25">
        <f t="shared" si="3"/>
        <v>1593.2871429209217</v>
      </c>
      <c r="M23" s="17">
        <f t="shared" si="1"/>
        <v>27.9538802662527</v>
      </c>
      <c r="N23" s="17">
        <f t="shared" si="4"/>
        <v>-3503.8606064848391</v>
      </c>
      <c r="O23" s="24">
        <f t="shared" si="2"/>
        <v>17.134578673356266</v>
      </c>
      <c r="P23" s="7"/>
      <c r="Q23" s="25">
        <f t="shared" si="5"/>
        <v>1617.5519840985121</v>
      </c>
      <c r="R23" s="24">
        <f t="shared" si="6"/>
        <v>-3516.1072902191745</v>
      </c>
      <c r="S23" s="7"/>
      <c r="T23" s="25">
        <f t="shared" si="7"/>
        <v>-0.41787125224792165</v>
      </c>
      <c r="U23" s="24">
        <f t="shared" si="8"/>
        <v>-0.9142057712396946</v>
      </c>
      <c r="V23" s="7"/>
      <c r="W23" s="25">
        <f t="shared" si="9"/>
        <v>-0.41087509540603945</v>
      </c>
      <c r="X23" s="24">
        <f t="shared" si="10"/>
        <v>17.100087652995398</v>
      </c>
      <c r="Y23" s="7"/>
      <c r="Z23" s="25">
        <f t="shared" si="11"/>
        <v>639</v>
      </c>
      <c r="AA23" s="17">
        <f t="shared" si="15"/>
        <v>17.244</v>
      </c>
      <c r="AB23" s="24">
        <f t="shared" si="12"/>
        <v>0.30096457621390216</v>
      </c>
      <c r="AC23" s="17">
        <f t="shared" si="13"/>
        <v>-0.14391234700460132</v>
      </c>
      <c r="AD23" s="17">
        <f t="shared" ca="1" si="14"/>
        <v>4.7910069272344202E-2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14213</v>
      </c>
      <c r="D24" s="17">
        <v>11595</v>
      </c>
      <c r="E24" s="17">
        <v>12298</v>
      </c>
      <c r="F24" s="17">
        <v>14940</v>
      </c>
      <c r="G24" s="24"/>
      <c r="H24" s="7"/>
      <c r="I24" s="25">
        <f t="shared" si="0"/>
        <v>1915</v>
      </c>
      <c r="J24" s="24">
        <f t="shared" si="0"/>
        <v>-3345</v>
      </c>
      <c r="K24" s="7"/>
      <c r="L24" s="25">
        <f t="shared" si="3"/>
        <v>1920.0140077516835</v>
      </c>
      <c r="M24" s="17">
        <f t="shared" si="1"/>
        <v>25.140273733942163</v>
      </c>
      <c r="N24" s="17">
        <f t="shared" si="4"/>
        <v>-3337.7705479694791</v>
      </c>
      <c r="O24" s="24">
        <f t="shared" si="2"/>
        <v>52.264976661602198</v>
      </c>
      <c r="P24" s="7"/>
      <c r="Q24" s="25">
        <f t="shared" si="5"/>
        <v>1944.5519840985121</v>
      </c>
      <c r="R24" s="24">
        <f t="shared" si="6"/>
        <v>-3353.1072902191745</v>
      </c>
      <c r="S24" s="7"/>
      <c r="T24" s="25">
        <f t="shared" si="7"/>
        <v>-0.50234699140707095</v>
      </c>
      <c r="U24" s="24">
        <f t="shared" si="8"/>
        <v>-0.87182494255264353</v>
      </c>
      <c r="V24" s="7"/>
      <c r="W24" s="25">
        <f t="shared" si="9"/>
        <v>-0.49567821450004573</v>
      </c>
      <c r="X24" s="24">
        <f t="shared" si="10"/>
        <v>22.519821303097331</v>
      </c>
      <c r="Y24" s="7"/>
      <c r="Z24" s="25">
        <f t="shared" si="11"/>
        <v>605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-0.1691786969026694</v>
      </c>
      <c r="AD24" s="17">
        <f t="shared" ca="1" si="14"/>
        <v>3.3131086774560004E-2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14378</v>
      </c>
      <c r="D25" s="17">
        <v>11694</v>
      </c>
      <c r="E25" s="17">
        <v>12144</v>
      </c>
      <c r="F25" s="17">
        <v>14837</v>
      </c>
      <c r="G25" s="24"/>
      <c r="H25" s="7"/>
      <c r="I25" s="25">
        <f t="shared" si="0"/>
        <v>2234</v>
      </c>
      <c r="J25" s="24">
        <f t="shared" si="0"/>
        <v>-3143</v>
      </c>
      <c r="K25" s="7"/>
      <c r="L25" s="25">
        <f t="shared" si="3"/>
        <v>2236.5601146740105</v>
      </c>
      <c r="M25" s="17">
        <f t="shared" si="1"/>
        <v>6.5541871440838495</v>
      </c>
      <c r="N25" s="17">
        <f t="shared" si="4"/>
        <v>-3136.228181458675</v>
      </c>
      <c r="O25" s="24">
        <f t="shared" si="2"/>
        <v>45.857526356633684</v>
      </c>
      <c r="P25" s="7"/>
      <c r="Q25" s="25">
        <f t="shared" si="5"/>
        <v>2263.5519840985121</v>
      </c>
      <c r="R25" s="24">
        <f t="shared" si="6"/>
        <v>-3151.1072902191745</v>
      </c>
      <c r="S25" s="7"/>
      <c r="T25" s="25">
        <f t="shared" si="7"/>
        <v>-0.58475604581614937</v>
      </c>
      <c r="U25" s="24">
        <f t="shared" si="8"/>
        <v>-0.81930391559077653</v>
      </c>
      <c r="V25" s="7"/>
      <c r="W25" s="25">
        <f t="shared" si="9"/>
        <v>-0.57849232436543241</v>
      </c>
      <c r="X25" s="24">
        <f t="shared" si="10"/>
        <v>28.124386835680525</v>
      </c>
      <c r="Y25" s="7"/>
      <c r="Z25" s="25">
        <f t="shared" si="11"/>
        <v>620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-0.14461316431947324</v>
      </c>
      <c r="AD25" s="17">
        <f t="shared" ca="1" si="14"/>
        <v>1.9239098116432984E-2</v>
      </c>
      <c r="AE25" s="17">
        <v>144</v>
      </c>
    </row>
    <row r="26" spans="1:31" s="17" customFormat="1" x14ac:dyDescent="0.25">
      <c r="A26" s="17">
        <v>6</v>
      </c>
      <c r="B26" s="17">
        <v>618</v>
      </c>
      <c r="C26" s="17">
        <v>14513</v>
      </c>
      <c r="D26" s="17">
        <v>11801</v>
      </c>
      <c r="E26" s="17">
        <v>11985</v>
      </c>
      <c r="F26" s="17">
        <v>14708</v>
      </c>
      <c r="G26" s="24"/>
      <c r="H26" s="7"/>
      <c r="I26" s="25">
        <f t="shared" si="0"/>
        <v>2528</v>
      </c>
      <c r="J26" s="24">
        <f t="shared" si="0"/>
        <v>-2907</v>
      </c>
      <c r="K26" s="7"/>
      <c r="L26" s="25">
        <f t="shared" si="3"/>
        <v>2530.7117133124034</v>
      </c>
      <c r="M26" s="17">
        <f t="shared" si="1"/>
        <v>7.3533890886657645</v>
      </c>
      <c r="N26" s="17">
        <f t="shared" si="4"/>
        <v>-2905.6578011297916</v>
      </c>
      <c r="O26" s="24">
        <f t="shared" si="2"/>
        <v>1.8014978071888372</v>
      </c>
      <c r="P26" s="7"/>
      <c r="Q26" s="25">
        <f t="shared" si="5"/>
        <v>2557.5519840985121</v>
      </c>
      <c r="R26" s="24">
        <f t="shared" si="6"/>
        <v>-2915.1072902191745</v>
      </c>
      <c r="S26" s="7"/>
      <c r="T26" s="25">
        <f t="shared" si="7"/>
        <v>-0.66070671038125617</v>
      </c>
      <c r="U26" s="24">
        <f t="shared" si="8"/>
        <v>-0.75794271577394179</v>
      </c>
      <c r="V26" s="7"/>
      <c r="W26" s="25">
        <f t="shared" si="9"/>
        <v>-0.65491562467447684</v>
      </c>
      <c r="X26" s="24">
        <f t="shared" si="10"/>
        <v>33.728634130080877</v>
      </c>
      <c r="Y26" s="7"/>
      <c r="Z26" s="25">
        <f t="shared" si="11"/>
        <v>618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-0.10236586991911878</v>
      </c>
      <c r="AD26" s="17">
        <f t="shared" ca="1" si="14"/>
        <v>1.375728779648E-2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14652</v>
      </c>
      <c r="D27" s="17">
        <v>11935</v>
      </c>
      <c r="E27" s="17">
        <v>11853</v>
      </c>
      <c r="F27" s="17">
        <v>14580</v>
      </c>
      <c r="G27" s="24"/>
      <c r="H27" s="7"/>
      <c r="I27" s="25">
        <f t="shared" si="0"/>
        <v>2799</v>
      </c>
      <c r="J27" s="24">
        <f t="shared" si="0"/>
        <v>-2645</v>
      </c>
      <c r="K27" s="7"/>
      <c r="L27" s="25">
        <f t="shared" si="3"/>
        <v>2801.999042828083</v>
      </c>
      <c r="M27" s="17">
        <f t="shared" si="1"/>
        <v>8.9942578846762</v>
      </c>
      <c r="N27" s="17">
        <f t="shared" si="4"/>
        <v>-2646.31662899093</v>
      </c>
      <c r="O27" s="24">
        <f t="shared" si="2"/>
        <v>1.7335118997573102</v>
      </c>
      <c r="P27" s="7"/>
      <c r="Q27" s="25">
        <f t="shared" si="5"/>
        <v>2828.5519840985121</v>
      </c>
      <c r="R27" s="24">
        <f t="shared" si="6"/>
        <v>-2653.1072902191745</v>
      </c>
      <c r="S27" s="7"/>
      <c r="T27" s="25">
        <f t="shared" si="7"/>
        <v>-0.73071565628990898</v>
      </c>
      <c r="U27" s="24">
        <f t="shared" si="8"/>
        <v>-0.68982138377389657</v>
      </c>
      <c r="V27" s="7"/>
      <c r="W27" s="25">
        <f t="shared" si="9"/>
        <v>-0.72544885589939312</v>
      </c>
      <c r="X27" s="24">
        <f t="shared" si="10"/>
        <v>39.341357057887535</v>
      </c>
      <c r="Y27" s="7"/>
      <c r="Z27" s="25">
        <f t="shared" si="11"/>
        <v>621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-7.864294211245948E-2</v>
      </c>
      <c r="AD27" s="17">
        <f t="shared" ca="1" si="14"/>
        <v>2.7583404921266208E-2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14784</v>
      </c>
      <c r="D28" s="17">
        <v>12080</v>
      </c>
      <c r="E28" s="17">
        <v>11734</v>
      </c>
      <c r="F28" s="17">
        <v>14440</v>
      </c>
      <c r="G28" s="24"/>
      <c r="H28" s="7"/>
      <c r="I28" s="25">
        <f t="shared" si="0"/>
        <v>3050</v>
      </c>
      <c r="J28" s="24">
        <f t="shared" si="0"/>
        <v>-2360</v>
      </c>
      <c r="K28" s="7"/>
      <c r="L28" s="25">
        <f t="shared" si="3"/>
        <v>3049.3220403836144</v>
      </c>
      <c r="M28" s="17">
        <f t="shared" si="1"/>
        <v>0.45962924144968081</v>
      </c>
      <c r="N28" s="17">
        <f t="shared" si="4"/>
        <v>-2357.9017374612804</v>
      </c>
      <c r="O28" s="24">
        <f t="shared" si="2"/>
        <v>4.4027056813940604</v>
      </c>
      <c r="P28" s="7"/>
      <c r="Q28" s="25">
        <f t="shared" si="5"/>
        <v>3079.5519840985121</v>
      </c>
      <c r="R28" s="24">
        <f t="shared" si="6"/>
        <v>-2368.1072902191745</v>
      </c>
      <c r="S28" s="7"/>
      <c r="T28" s="25">
        <f t="shared" si="7"/>
        <v>-0.79555789032338442</v>
      </c>
      <c r="U28" s="24">
        <f t="shared" si="8"/>
        <v>-0.61571993484254961</v>
      </c>
      <c r="V28" s="7"/>
      <c r="W28" s="25">
        <f t="shared" si="9"/>
        <v>-0.79086106788309307</v>
      </c>
      <c r="X28" s="24">
        <f t="shared" si="10"/>
        <v>44.997001399118233</v>
      </c>
      <c r="Y28" s="7"/>
      <c r="Z28" s="25">
        <f t="shared" si="11"/>
        <v>629</v>
      </c>
      <c r="AA28" s="17">
        <f t="shared" si="15"/>
        <v>45.080999999999996</v>
      </c>
      <c r="AB28" s="24">
        <f t="shared" si="12"/>
        <v>0.78681188009156355</v>
      </c>
      <c r="AC28" s="17">
        <f t="shared" si="13"/>
        <v>-8.3998600881763252E-2</v>
      </c>
      <c r="AD28" s="17">
        <f t="shared" ca="1" si="14"/>
        <v>0.10955536785356657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14887</v>
      </c>
      <c r="D29" s="17">
        <v>12235</v>
      </c>
      <c r="E29" s="17">
        <v>11617</v>
      </c>
      <c r="F29" s="17">
        <v>14278</v>
      </c>
      <c r="G29" s="24"/>
      <c r="H29" s="7"/>
      <c r="I29" s="25">
        <f t="shared" si="0"/>
        <v>3270</v>
      </c>
      <c r="J29" s="24">
        <f t="shared" si="0"/>
        <v>-2043</v>
      </c>
      <c r="K29" s="7"/>
      <c r="L29" s="25">
        <f t="shared" si="3"/>
        <v>3269.1692151462457</v>
      </c>
      <c r="M29" s="17">
        <f t="shared" si="1"/>
        <v>0.69020347322749853</v>
      </c>
      <c r="N29" s="17">
        <f t="shared" si="4"/>
        <v>-2042.2961054496129</v>
      </c>
      <c r="O29" s="24">
        <f t="shared" si="2"/>
        <v>0.4954675380646244</v>
      </c>
      <c r="P29" s="7"/>
      <c r="Q29" s="25">
        <f t="shared" si="5"/>
        <v>3299.5519840985121</v>
      </c>
      <c r="R29" s="24">
        <f t="shared" si="6"/>
        <v>-2051.1072902191745</v>
      </c>
      <c r="S29" s="7"/>
      <c r="T29" s="25">
        <f t="shared" si="7"/>
        <v>-0.85239172095033511</v>
      </c>
      <c r="U29" s="24">
        <f t="shared" si="8"/>
        <v>-0.53329832322417414</v>
      </c>
      <c r="V29" s="7"/>
      <c r="W29" s="25">
        <f t="shared" si="9"/>
        <v>-0.84832842472721304</v>
      </c>
      <c r="X29" s="24">
        <f t="shared" si="10"/>
        <v>50.743959398356026</v>
      </c>
      <c r="Y29" s="7"/>
      <c r="Z29" s="25">
        <f t="shared" si="11"/>
        <v>637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-7.0040601643967193E-2</v>
      </c>
      <c r="AD29" s="17">
        <f t="shared" ca="1" si="14"/>
        <v>3.1013808210026639E-2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14985</v>
      </c>
      <c r="D30" s="17">
        <v>12409</v>
      </c>
      <c r="E30" s="17">
        <v>11531</v>
      </c>
      <c r="F30" s="17">
        <v>14116</v>
      </c>
      <c r="G30" s="24"/>
      <c r="H30" s="7"/>
      <c r="I30" s="25">
        <f t="shared" si="0"/>
        <v>3454</v>
      </c>
      <c r="J30" s="24">
        <f t="shared" si="0"/>
        <v>-1707</v>
      </c>
      <c r="K30" s="7"/>
      <c r="L30" s="25">
        <f t="shared" si="3"/>
        <v>3454.4122883860946</v>
      </c>
      <c r="M30" s="17">
        <f t="shared" si="1"/>
        <v>0.16998171330847975</v>
      </c>
      <c r="N30" s="17">
        <f t="shared" si="4"/>
        <v>-1709.4182242403854</v>
      </c>
      <c r="O30" s="24">
        <f t="shared" si="2"/>
        <v>5.847808476787403</v>
      </c>
      <c r="P30" s="7"/>
      <c r="Q30" s="25">
        <f t="shared" si="5"/>
        <v>3483.5519840985121</v>
      </c>
      <c r="R30" s="24">
        <f t="shared" si="6"/>
        <v>-1715.1072902191743</v>
      </c>
      <c r="S30" s="7"/>
      <c r="T30" s="25">
        <f t="shared" si="7"/>
        <v>-0.89992547020196656</v>
      </c>
      <c r="U30" s="24">
        <f t="shared" si="8"/>
        <v>-0.44593661501037557</v>
      </c>
      <c r="V30" s="7"/>
      <c r="W30" s="25">
        <f t="shared" si="9"/>
        <v>-0.89653329842438478</v>
      </c>
      <c r="X30" s="24">
        <f t="shared" si="10"/>
        <v>56.45351871235755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-3.9481287642445295E-2</v>
      </c>
      <c r="AD30" s="17">
        <f t="shared" ca="1" si="14"/>
        <v>1.5698682853475532E-2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15058</v>
      </c>
      <c r="D31" s="17">
        <v>12573</v>
      </c>
      <c r="E31" s="17">
        <v>11446</v>
      </c>
      <c r="F31" s="17">
        <v>13930</v>
      </c>
      <c r="G31" s="24"/>
      <c r="H31" s="7"/>
      <c r="I31" s="25">
        <f t="shared" si="0"/>
        <v>3612</v>
      </c>
      <c r="J31" s="24">
        <f t="shared" si="0"/>
        <v>-1357</v>
      </c>
      <c r="K31" s="7"/>
      <c r="L31" s="25">
        <f t="shared" si="3"/>
        <v>3605.2394039991455</v>
      </c>
      <c r="M31" s="17">
        <f t="shared" si="1"/>
        <v>45.705658286770507</v>
      </c>
      <c r="N31" s="17">
        <f t="shared" si="4"/>
        <v>-1360.2372581036652</v>
      </c>
      <c r="O31" s="24">
        <f t="shared" si="2"/>
        <v>10.479840029746178</v>
      </c>
      <c r="P31" s="7"/>
      <c r="Q31" s="25">
        <f t="shared" si="5"/>
        <v>3641.5519840985121</v>
      </c>
      <c r="R31" s="24">
        <f t="shared" si="6"/>
        <v>-1365.1072902191743</v>
      </c>
      <c r="S31" s="7"/>
      <c r="T31" s="25">
        <f t="shared" si="7"/>
        <v>-0.9407424940158674</v>
      </c>
      <c r="U31" s="24">
        <f t="shared" si="8"/>
        <v>-0.35493483562100209</v>
      </c>
      <c r="V31" s="7"/>
      <c r="W31" s="25">
        <f t="shared" si="9"/>
        <v>-0.93804915463686533</v>
      </c>
      <c r="X31" s="24">
        <f t="shared" si="10"/>
        <v>62.173904014799632</v>
      </c>
      <c r="Y31" s="7"/>
      <c r="Z31" s="25">
        <f t="shared" si="11"/>
        <v>630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1.090401479963532E-2</v>
      </c>
      <c r="AD31" s="17">
        <f t="shared" ca="1" si="14"/>
        <v>-1.1308032204922824E-2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15120</v>
      </c>
      <c r="D32" s="17">
        <v>12757</v>
      </c>
      <c r="E32" s="17">
        <v>11393</v>
      </c>
      <c r="F32" s="17">
        <v>13752</v>
      </c>
      <c r="G32" s="24"/>
      <c r="H32" s="7"/>
      <c r="I32" s="25">
        <f t="shared" si="0"/>
        <v>3727</v>
      </c>
      <c r="J32" s="24">
        <f t="shared" si="0"/>
        <v>-995</v>
      </c>
      <c r="K32" s="7"/>
      <c r="L32" s="25">
        <f t="shared" si="3"/>
        <v>3720.1859437989538</v>
      </c>
      <c r="M32" s="17">
        <f t="shared" si="1"/>
        <v>46.431361911016744</v>
      </c>
      <c r="N32" s="17">
        <f t="shared" si="4"/>
        <v>-998.8289665421795</v>
      </c>
      <c r="O32" s="24">
        <f t="shared" si="2"/>
        <v>14.660984781130042</v>
      </c>
      <c r="P32" s="7"/>
      <c r="Q32" s="25">
        <f t="shared" si="5"/>
        <v>3756.5519840985121</v>
      </c>
      <c r="R32" s="24">
        <f t="shared" si="6"/>
        <v>-1003.1072902191744</v>
      </c>
      <c r="S32" s="7"/>
      <c r="T32" s="25">
        <f t="shared" si="7"/>
        <v>-0.97045108729813701</v>
      </c>
      <c r="U32" s="24">
        <f t="shared" si="8"/>
        <v>-0.26081299522399298</v>
      </c>
      <c r="V32" s="7"/>
      <c r="W32" s="25">
        <f t="shared" si="9"/>
        <v>-0.9684801727484621</v>
      </c>
      <c r="X32" s="24">
        <f t="shared" si="10"/>
        <v>67.827062061011077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1.2062061011079095E-2</v>
      </c>
      <c r="AD32" s="17">
        <f t="shared" ca="1" si="14"/>
        <v>3.0513450623459448E-4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15156</v>
      </c>
      <c r="D33" s="17">
        <v>12937</v>
      </c>
      <c r="E33" s="17">
        <v>11357</v>
      </c>
      <c r="F33" s="17">
        <v>13578</v>
      </c>
      <c r="G33" s="24"/>
      <c r="H33" s="7"/>
      <c r="I33" s="25">
        <f t="shared" si="0"/>
        <v>3799</v>
      </c>
      <c r="J33" s="24">
        <f t="shared" si="0"/>
        <v>-641</v>
      </c>
      <c r="K33" s="7"/>
      <c r="L33" s="25">
        <f t="shared" si="3"/>
        <v>3796.2511256388766</v>
      </c>
      <c r="M33" s="17">
        <f t="shared" si="1"/>
        <v>7.5563102532415725</v>
      </c>
      <c r="N33" s="17">
        <f t="shared" si="4"/>
        <v>-642.54616478189484</v>
      </c>
      <c r="O33" s="24">
        <f t="shared" si="2"/>
        <v>2.3906255327719337</v>
      </c>
      <c r="P33" s="7"/>
      <c r="Q33" s="25">
        <f t="shared" si="5"/>
        <v>3828.5519840985121</v>
      </c>
      <c r="R33" s="24">
        <f t="shared" si="6"/>
        <v>-649.10729021917439</v>
      </c>
      <c r="S33" s="7"/>
      <c r="T33" s="25">
        <f t="shared" si="7"/>
        <v>-0.98905125004877548</v>
      </c>
      <c r="U33" s="24">
        <f t="shared" si="8"/>
        <v>-0.16877119549874095</v>
      </c>
      <c r="V33" s="7"/>
      <c r="W33" s="25">
        <f t="shared" si="9"/>
        <v>-0.98778648801564062</v>
      </c>
      <c r="X33" s="24">
        <f t="shared" si="10"/>
        <v>73.203503655882969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-3.8496344117021408E-2</v>
      </c>
      <c r="AD33" s="17">
        <f t="shared" ca="1" si="14"/>
        <v>2.6576882081059239E-2</v>
      </c>
      <c r="AE33" s="17">
        <v>136</v>
      </c>
    </row>
    <row r="34" spans="1:31" s="17" customFormat="1" x14ac:dyDescent="0.25">
      <c r="A34" s="17">
        <v>14</v>
      </c>
      <c r="B34" s="17">
        <v>610</v>
      </c>
      <c r="C34" s="17">
        <v>15176</v>
      </c>
      <c r="D34" s="17">
        <v>13116</v>
      </c>
      <c r="E34" s="17">
        <v>11336</v>
      </c>
      <c r="F34" s="17">
        <v>13396</v>
      </c>
      <c r="G34" s="24"/>
      <c r="H34" s="7"/>
      <c r="I34" s="25">
        <f t="shared" si="0"/>
        <v>3840</v>
      </c>
      <c r="J34" s="24">
        <f t="shared" si="0"/>
        <v>-280</v>
      </c>
      <c r="K34" s="7"/>
      <c r="L34" s="25">
        <f t="shared" si="3"/>
        <v>3838.2945472999982</v>
      </c>
      <c r="M34" s="17">
        <f t="shared" si="1"/>
        <v>2.9085689119435743</v>
      </c>
      <c r="N34" s="17">
        <f t="shared" si="4"/>
        <v>-276.20467830326635</v>
      </c>
      <c r="O34" s="24">
        <f t="shared" si="2"/>
        <v>14.404466781697204</v>
      </c>
      <c r="P34" s="7"/>
      <c r="Q34" s="25">
        <f t="shared" si="5"/>
        <v>3869.5519840985121</v>
      </c>
      <c r="R34" s="24">
        <f t="shared" si="6"/>
        <v>-288.10729021917433</v>
      </c>
      <c r="S34" s="7"/>
      <c r="T34" s="25">
        <f t="shared" si="7"/>
        <v>-0.99964300939288897</v>
      </c>
      <c r="U34" s="24">
        <f t="shared" si="8"/>
        <v>-7.4909360185701435E-2</v>
      </c>
      <c r="V34" s="7"/>
      <c r="W34" s="25">
        <f t="shared" si="9"/>
        <v>-0.99909811721382025</v>
      </c>
      <c r="X34" s="24">
        <f t="shared" si="10"/>
        <v>78.611477770532531</v>
      </c>
      <c r="Y34" s="7"/>
      <c r="Z34" s="25">
        <f t="shared" si="11"/>
        <v>610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-0.12052222946745417</v>
      </c>
      <c r="AD34" s="17">
        <f t="shared" ca="1" si="14"/>
        <v>0.12798861946933471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15184</v>
      </c>
      <c r="D35" s="17">
        <v>13309</v>
      </c>
      <c r="E35" s="17">
        <v>11333</v>
      </c>
      <c r="F35" s="17">
        <v>13203</v>
      </c>
      <c r="G35" s="24"/>
      <c r="H35" s="7"/>
      <c r="I35" s="25">
        <f t="shared" si="0"/>
        <v>3851</v>
      </c>
      <c r="J35" s="24">
        <f t="shared" si="0"/>
        <v>106</v>
      </c>
      <c r="K35" s="7"/>
      <c r="L35" s="25">
        <f t="shared" si="3"/>
        <v>3844.4608279214303</v>
      </c>
      <c r="M35" s="17">
        <f t="shared" si="1"/>
        <v>42.760771473145091</v>
      </c>
      <c r="N35" s="17">
        <f t="shared" si="4"/>
        <v>104.84461430964035</v>
      </c>
      <c r="O35" s="24">
        <f t="shared" si="2"/>
        <v>1.3349160934878477</v>
      </c>
      <c r="P35" s="7"/>
      <c r="Q35" s="25">
        <f t="shared" si="5"/>
        <v>3880.5519840985121</v>
      </c>
      <c r="R35" s="24">
        <f t="shared" si="6"/>
        <v>97.892709780825641</v>
      </c>
      <c r="S35" s="7"/>
      <c r="T35" s="25">
        <f t="shared" si="7"/>
        <v>-1.0024847009242366</v>
      </c>
      <c r="U35" s="24">
        <f t="shared" si="8"/>
        <v>2.5452602226579024E-2</v>
      </c>
      <c r="V35" s="7"/>
      <c r="W35" s="25">
        <f t="shared" si="9"/>
        <v>-1.0027092817969967</v>
      </c>
      <c r="X35" s="24">
        <f t="shared" si="10"/>
        <v>84.353393652897012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-4.8606347102975178E-2</v>
      </c>
      <c r="AD35" s="17">
        <f t="shared" ca="1" si="14"/>
        <v>-3.673173758349435E-2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15172</v>
      </c>
      <c r="D36" s="17">
        <v>13502</v>
      </c>
      <c r="E36" s="17">
        <v>11349</v>
      </c>
      <c r="F36" s="17">
        <v>13014</v>
      </c>
      <c r="G36" s="24"/>
      <c r="H36" s="7"/>
      <c r="I36" s="25">
        <f t="shared" si="0"/>
        <v>3823</v>
      </c>
      <c r="J36" s="24">
        <f t="shared" si="0"/>
        <v>488</v>
      </c>
      <c r="K36" s="7"/>
      <c r="L36" s="25">
        <f t="shared" si="3"/>
        <v>3812.3915811577626</v>
      </c>
      <c r="M36" s="17">
        <f t="shared" si="1"/>
        <v>112.53855033233687</v>
      </c>
      <c r="N36" s="17">
        <f t="shared" si="4"/>
        <v>487.34386304615117</v>
      </c>
      <c r="O36" s="24">
        <f t="shared" si="2"/>
        <v>0.43051570220602076</v>
      </c>
      <c r="P36" s="7"/>
      <c r="Q36" s="25">
        <f t="shared" si="5"/>
        <v>3852.5519840985121</v>
      </c>
      <c r="R36" s="24">
        <f t="shared" si="6"/>
        <v>479.89270978082567</v>
      </c>
      <c r="S36" s="7"/>
      <c r="T36" s="25">
        <f t="shared" si="7"/>
        <v>-0.99525130429898823</v>
      </c>
      <c r="U36" s="24">
        <f t="shared" si="8"/>
        <v>0.12477454430298093</v>
      </c>
      <c r="V36" s="7"/>
      <c r="W36" s="25">
        <f t="shared" si="9"/>
        <v>-0.99623708922371768</v>
      </c>
      <c r="X36" s="24">
        <f t="shared" si="10"/>
        <v>90.038204000268479</v>
      </c>
      <c r="Y36" s="7"/>
      <c r="Z36" s="25">
        <f t="shared" si="11"/>
        <v>634</v>
      </c>
      <c r="AA36" s="17">
        <f t="shared" si="15"/>
        <v>90.10799999999999</v>
      </c>
      <c r="AB36" s="24">
        <f t="shared" si="12"/>
        <v>1.5726812823870502</v>
      </c>
      <c r="AC36" s="17">
        <f t="shared" si="13"/>
        <v>-6.979599973151096E-2</v>
      </c>
      <c r="AD36" s="17">
        <f t="shared" ca="1" si="14"/>
        <v>-8.5639617354331676E-3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15138</v>
      </c>
      <c r="D37" s="17">
        <v>13687</v>
      </c>
      <c r="E37" s="17">
        <v>11387</v>
      </c>
      <c r="F37" s="17">
        <v>12831</v>
      </c>
      <c r="G37" s="24"/>
      <c r="H37" s="7"/>
      <c r="I37" s="25">
        <f t="shared" si="0"/>
        <v>3751</v>
      </c>
      <c r="J37" s="24">
        <f t="shared" si="0"/>
        <v>856</v>
      </c>
      <c r="K37" s="7"/>
      <c r="L37" s="25">
        <f t="shared" si="3"/>
        <v>3742.9449086069035</v>
      </c>
      <c r="M37" s="17">
        <f t="shared" si="1"/>
        <v>64.884497351137597</v>
      </c>
      <c r="N37" s="17">
        <f t="shared" si="4"/>
        <v>862.13434286912116</v>
      </c>
      <c r="O37" s="24">
        <f t="shared" si="2"/>
        <v>37.630162435937571</v>
      </c>
      <c r="P37" s="7"/>
      <c r="Q37" s="25">
        <f t="shared" si="5"/>
        <v>3780.5519840985121</v>
      </c>
      <c r="R37" s="24">
        <f t="shared" si="6"/>
        <v>847.89270978082561</v>
      </c>
      <c r="S37" s="7"/>
      <c r="T37" s="25">
        <f t="shared" si="7"/>
        <v>-0.97665114154834987</v>
      </c>
      <c r="U37" s="24">
        <f t="shared" si="8"/>
        <v>0.2204564152038079</v>
      </c>
      <c r="V37" s="7"/>
      <c r="W37" s="25">
        <f t="shared" si="9"/>
        <v>-0.97836989119814577</v>
      </c>
      <c r="X37" s="24">
        <f t="shared" si="10"/>
        <v>95.597716573357673</v>
      </c>
      <c r="Y37" s="7"/>
      <c r="Z37" s="25">
        <f t="shared" si="11"/>
        <v>629</v>
      </c>
      <c r="AA37" s="17">
        <f t="shared" si="15"/>
        <v>95.768999999999991</v>
      </c>
      <c r="AB37" s="24">
        <f t="shared" si="12"/>
        <v>1.6714843713424494</v>
      </c>
      <c r="AC37" s="17">
        <f t="shared" si="13"/>
        <v>-0.17128342664231866</v>
      </c>
      <c r="AD37" s="17">
        <f t="shared" ca="1" si="14"/>
        <v>0.21004988849509232</v>
      </c>
      <c r="AE37" s="17">
        <v>132</v>
      </c>
    </row>
    <row r="38" spans="1:31" s="17" customFormat="1" x14ac:dyDescent="0.25">
      <c r="A38" s="17">
        <v>18</v>
      </c>
      <c r="B38" s="17">
        <v>631</v>
      </c>
      <c r="C38" s="17">
        <v>15083</v>
      </c>
      <c r="D38" s="17">
        <v>13870</v>
      </c>
      <c r="E38" s="17">
        <v>11441</v>
      </c>
      <c r="F38" s="17">
        <v>12643</v>
      </c>
      <c r="G38" s="24"/>
      <c r="H38" s="7"/>
      <c r="I38" s="25">
        <f t="shared" si="0"/>
        <v>3642</v>
      </c>
      <c r="J38" s="24">
        <f t="shared" si="0"/>
        <v>1227</v>
      </c>
      <c r="K38" s="7"/>
      <c r="L38" s="25">
        <f t="shared" si="3"/>
        <v>3636.2998752476615</v>
      </c>
      <c r="M38" s="17">
        <f t="shared" si="1"/>
        <v>32.491422192222323</v>
      </c>
      <c r="N38" s="17">
        <f t="shared" si="4"/>
        <v>1229.7305648978408</v>
      </c>
      <c r="O38" s="24">
        <f t="shared" si="2"/>
        <v>7.4559846613206107</v>
      </c>
      <c r="P38" s="7"/>
      <c r="Q38" s="25">
        <f t="shared" si="5"/>
        <v>3671.5519840985121</v>
      </c>
      <c r="R38" s="24">
        <f t="shared" si="6"/>
        <v>1218.8927097808257</v>
      </c>
      <c r="S38" s="7"/>
      <c r="T38" s="25">
        <f t="shared" si="7"/>
        <v>-0.9484925618286334</v>
      </c>
      <c r="U38" s="24">
        <f t="shared" si="8"/>
        <v>0.31691830135654381</v>
      </c>
      <c r="V38" s="7"/>
      <c r="W38" s="25">
        <f t="shared" si="9"/>
        <v>-0.95094997504598378</v>
      </c>
      <c r="X38" s="24">
        <f t="shared" si="10"/>
        <v>101.33074234044074</v>
      </c>
      <c r="Y38" s="7"/>
      <c r="Z38" s="25">
        <f t="shared" si="11"/>
        <v>631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-0.11725765955925738</v>
      </c>
      <c r="AD38" s="17">
        <f t="shared" ca="1" si="14"/>
        <v>3.2763116393098812E-2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15007</v>
      </c>
      <c r="D39" s="17">
        <v>14051</v>
      </c>
      <c r="E39" s="17">
        <v>11512</v>
      </c>
      <c r="F39" s="17">
        <v>12467</v>
      </c>
      <c r="G39" s="24"/>
      <c r="H39" s="7"/>
      <c r="I39" s="25">
        <f t="shared" si="0"/>
        <v>3495</v>
      </c>
      <c r="J39" s="24">
        <f t="shared" si="0"/>
        <v>1584</v>
      </c>
      <c r="K39" s="7"/>
      <c r="L39" s="25">
        <f t="shared" si="3"/>
        <v>3492.9027344058477</v>
      </c>
      <c r="M39" s="17">
        <f t="shared" si="1"/>
        <v>4.3985229724150186</v>
      </c>
      <c r="N39" s="17">
        <f t="shared" si="4"/>
        <v>1586.9762316126523</v>
      </c>
      <c r="O39" s="24">
        <f t="shared" si="2"/>
        <v>8.8579546121510742</v>
      </c>
      <c r="P39" s="7"/>
      <c r="Q39" s="25">
        <f t="shared" si="5"/>
        <v>3524.5519840985121</v>
      </c>
      <c r="R39" s="24">
        <f t="shared" si="6"/>
        <v>1575.8927097808257</v>
      </c>
      <c r="S39" s="7"/>
      <c r="T39" s="25">
        <f t="shared" si="7"/>
        <v>-0.91051722954608005</v>
      </c>
      <c r="U39" s="24">
        <f t="shared" si="8"/>
        <v>0.40974011633370477</v>
      </c>
      <c r="V39" s="7"/>
      <c r="W39" s="25">
        <f t="shared" si="9"/>
        <v>-0.91368511255041329</v>
      </c>
      <c r="X39" s="24">
        <f t="shared" si="10"/>
        <v>107.05306589407678</v>
      </c>
      <c r="Y39" s="7"/>
      <c r="Z39" s="25">
        <f t="shared" si="11"/>
        <v>634</v>
      </c>
      <c r="AA39" s="17">
        <f t="shared" si="15"/>
        <v>107.154</v>
      </c>
      <c r="AB39" s="24">
        <f t="shared" si="12"/>
        <v>1.8701901066820037</v>
      </c>
      <c r="AC39" s="17">
        <f t="shared" si="13"/>
        <v>-0.10093410592321561</v>
      </c>
      <c r="AD39" s="17">
        <f t="shared" ca="1" si="14"/>
        <v>0.10819556517904516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14916</v>
      </c>
      <c r="D40" s="17">
        <v>14211</v>
      </c>
      <c r="E40" s="17">
        <v>11595</v>
      </c>
      <c r="F40" s="17">
        <v>12292</v>
      </c>
      <c r="G40" s="24"/>
      <c r="H40" s="7"/>
      <c r="I40" s="25">
        <f t="shared" si="0"/>
        <v>3321</v>
      </c>
      <c r="J40" s="24">
        <f t="shared" si="0"/>
        <v>1919</v>
      </c>
      <c r="K40" s="7"/>
      <c r="L40" s="25">
        <f t="shared" si="3"/>
        <v>3319.8161373500084</v>
      </c>
      <c r="M40" s="17">
        <f t="shared" si="1"/>
        <v>1.4015307740451917</v>
      </c>
      <c r="N40" s="17">
        <f t="shared" si="4"/>
        <v>1919.6322316236799</v>
      </c>
      <c r="O40" s="24">
        <f t="shared" si="2"/>
        <v>0.39971682598092234</v>
      </c>
      <c r="P40" s="7"/>
      <c r="Q40" s="25">
        <f t="shared" si="5"/>
        <v>3350.5519840985121</v>
      </c>
      <c r="R40" s="24">
        <f t="shared" si="6"/>
        <v>1910.8927097808257</v>
      </c>
      <c r="S40" s="7"/>
      <c r="T40" s="25">
        <f t="shared" si="7"/>
        <v>-0.86556683623203723</v>
      </c>
      <c r="U40" s="24">
        <f t="shared" si="8"/>
        <v>0.49684181946353367</v>
      </c>
      <c r="V40" s="7"/>
      <c r="W40" s="25">
        <f t="shared" si="9"/>
        <v>-0.86940113284697473</v>
      </c>
      <c r="X40" s="24">
        <f t="shared" si="10"/>
        <v>112.64624626501609</v>
      </c>
      <c r="Y40" s="7"/>
      <c r="Z40" s="25">
        <f t="shared" si="11"/>
        <v>617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-6.0753734983904906E-2</v>
      </c>
      <c r="AD40" s="17">
        <f t="shared" ca="1" si="14"/>
        <v>3.4251508902940486E-2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14826</v>
      </c>
      <c r="D41" s="17">
        <v>14374</v>
      </c>
      <c r="E41" s="17">
        <v>11701</v>
      </c>
      <c r="F41" s="17">
        <v>12140</v>
      </c>
      <c r="G41" s="24"/>
      <c r="H41" s="7"/>
      <c r="I41" s="25">
        <f t="shared" si="0"/>
        <v>3125</v>
      </c>
      <c r="J41" s="24">
        <f t="shared" si="0"/>
        <v>2234</v>
      </c>
      <c r="K41" s="7"/>
      <c r="L41" s="25">
        <f t="shared" si="3"/>
        <v>3117.4226646724646</v>
      </c>
      <c r="M41" s="17">
        <f t="shared" si="1"/>
        <v>57.416010665915486</v>
      </c>
      <c r="N41" s="17">
        <f t="shared" si="4"/>
        <v>2231.3629233711258</v>
      </c>
      <c r="O41" s="24">
        <f t="shared" si="2"/>
        <v>6.9541731465544272</v>
      </c>
      <c r="P41" s="7"/>
      <c r="Q41" s="25">
        <f t="shared" si="5"/>
        <v>3154.5519840985121</v>
      </c>
      <c r="R41" s="24">
        <f t="shared" si="6"/>
        <v>2225.8927097808255</v>
      </c>
      <c r="S41" s="7"/>
      <c r="T41" s="25">
        <f t="shared" si="7"/>
        <v>-0.8149330598552994</v>
      </c>
      <c r="U41" s="24">
        <f t="shared" si="8"/>
        <v>0.57874342091396969</v>
      </c>
      <c r="V41" s="7"/>
      <c r="W41" s="25">
        <f t="shared" si="9"/>
        <v>-0.81939373833409213</v>
      </c>
      <c r="X41" s="24">
        <f t="shared" si="10"/>
        <v>118.13314309891695</v>
      </c>
      <c r="Y41" s="7"/>
      <c r="Z41" s="25">
        <f t="shared" si="11"/>
        <v>611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-7.2856901083042658E-2</v>
      </c>
      <c r="AD41" s="17">
        <f t="shared" ca="1" si="14"/>
        <v>-2.0138685679711443E-2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14702</v>
      </c>
      <c r="D42" s="17">
        <v>14519</v>
      </c>
      <c r="E42" s="17">
        <v>11816</v>
      </c>
      <c r="F42" s="17">
        <v>11996</v>
      </c>
      <c r="G42" s="24"/>
      <c r="H42" s="7"/>
      <c r="I42" s="25">
        <f t="shared" si="0"/>
        <v>2886</v>
      </c>
      <c r="J42" s="24">
        <f t="shared" si="0"/>
        <v>2523</v>
      </c>
      <c r="K42" s="7"/>
      <c r="L42" s="25">
        <f t="shared" si="3"/>
        <v>2883.6502762658133</v>
      </c>
      <c r="M42" s="17">
        <f t="shared" si="1"/>
        <v>5.521201627000206</v>
      </c>
      <c r="N42" s="17">
        <f t="shared" si="4"/>
        <v>2525.3575129039541</v>
      </c>
      <c r="O42" s="24">
        <f t="shared" si="2"/>
        <v>5.5578670923101052</v>
      </c>
      <c r="P42" s="7"/>
      <c r="Q42" s="25">
        <f t="shared" si="5"/>
        <v>2915.5519840985121</v>
      </c>
      <c r="R42" s="24">
        <f t="shared" si="6"/>
        <v>2514.8927097808255</v>
      </c>
      <c r="S42" s="7"/>
      <c r="T42" s="25">
        <f t="shared" si="7"/>
        <v>-0.75319085294693033</v>
      </c>
      <c r="U42" s="24">
        <f t="shared" si="8"/>
        <v>0.65388489018119522</v>
      </c>
      <c r="V42" s="7"/>
      <c r="W42" s="25">
        <f t="shared" si="9"/>
        <v>-0.75822576270760966</v>
      </c>
      <c r="X42" s="24">
        <f t="shared" si="10"/>
        <v>123.67341335796755</v>
      </c>
      <c r="Y42" s="7"/>
      <c r="Z42" s="25">
        <f t="shared" si="11"/>
        <v>617</v>
      </c>
      <c r="AA42" s="17">
        <f t="shared" si="15"/>
        <v>123.75899999999999</v>
      </c>
      <c r="AB42" s="24">
        <f t="shared" si="12"/>
        <v>2.1600020289756618</v>
      </c>
      <c r="AC42" s="17">
        <f t="shared" si="13"/>
        <v>-8.5586642032438931E-2</v>
      </c>
      <c r="AD42" s="17">
        <f t="shared" ca="1" si="14"/>
        <v>0.13016244905823271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14564</v>
      </c>
      <c r="D43" s="17">
        <v>14650</v>
      </c>
      <c r="E43" s="17">
        <v>11946</v>
      </c>
      <c r="F43" s="17">
        <v>11856</v>
      </c>
      <c r="G43" s="24"/>
      <c r="H43" s="7"/>
      <c r="I43" s="25">
        <f t="shared" si="0"/>
        <v>2618</v>
      </c>
      <c r="J43" s="24">
        <f t="shared" si="0"/>
        <v>2794</v>
      </c>
      <c r="K43" s="7"/>
      <c r="L43" s="25">
        <f t="shared" si="3"/>
        <v>2622.9748156409387</v>
      </c>
      <c r="M43" s="17">
        <f t="shared" si="1"/>
        <v>24.748790661328194</v>
      </c>
      <c r="N43" s="17">
        <f t="shared" si="4"/>
        <v>2795.2833064500733</v>
      </c>
      <c r="O43" s="24">
        <f t="shared" si="2"/>
        <v>1.6468754447996554</v>
      </c>
      <c r="P43" s="7"/>
      <c r="Q43" s="25">
        <f t="shared" si="5"/>
        <v>2647.5519840985121</v>
      </c>
      <c r="R43" s="24">
        <f t="shared" si="6"/>
        <v>2785.8927097808255</v>
      </c>
      <c r="S43" s="7"/>
      <c r="T43" s="25">
        <f t="shared" si="7"/>
        <v>-0.68395691381955415</v>
      </c>
      <c r="U43" s="24">
        <f t="shared" si="8"/>
        <v>0.72434626793696733</v>
      </c>
      <c r="V43" s="7"/>
      <c r="W43" s="25">
        <f t="shared" si="9"/>
        <v>-0.68952995645233817</v>
      </c>
      <c r="X43" s="24">
        <f t="shared" si="10"/>
        <v>129.30992723229076</v>
      </c>
      <c r="Y43" s="7"/>
      <c r="Z43" s="25">
        <f t="shared" si="11"/>
        <v>616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6.9272322907636408E-3</v>
      </c>
      <c r="AD43" s="17">
        <f t="shared" ca="1" si="14"/>
        <v>-1.4988460786554469E-2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14426</v>
      </c>
      <c r="D44" s="17">
        <v>14781</v>
      </c>
      <c r="E44" s="17">
        <v>12099</v>
      </c>
      <c r="F44" s="17">
        <v>11737</v>
      </c>
      <c r="G44" s="24"/>
      <c r="H44" s="7"/>
      <c r="I44" s="25">
        <f t="shared" si="0"/>
        <v>2327</v>
      </c>
      <c r="J44" s="24">
        <f t="shared" si="0"/>
        <v>3044</v>
      </c>
      <c r="K44" s="7"/>
      <c r="L44" s="25">
        <f t="shared" si="3"/>
        <v>2328.3074596520123</v>
      </c>
      <c r="M44" s="17">
        <f t="shared" si="1"/>
        <v>1.7094507416401568</v>
      </c>
      <c r="N44" s="17">
        <f t="shared" si="4"/>
        <v>3046.1873915085794</v>
      </c>
      <c r="O44" s="24">
        <f t="shared" si="2"/>
        <v>4.7846816118051185</v>
      </c>
      <c r="P44" s="7"/>
      <c r="Q44" s="25">
        <f t="shared" si="5"/>
        <v>2356.5519840985121</v>
      </c>
      <c r="R44" s="24">
        <f t="shared" si="6"/>
        <v>3035.8927097808255</v>
      </c>
      <c r="S44" s="7"/>
      <c r="T44" s="25">
        <f t="shared" si="7"/>
        <v>-0.60878125603572397</v>
      </c>
      <c r="U44" s="24">
        <f t="shared" si="8"/>
        <v>0.78934753892937692</v>
      </c>
      <c r="V44" s="7"/>
      <c r="W44" s="25">
        <f t="shared" si="9"/>
        <v>-0.61485039896563165</v>
      </c>
      <c r="X44" s="24">
        <f t="shared" si="10"/>
        <v>134.98304779944789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-3.4952200552112345E-2</v>
      </c>
      <c r="AD44" s="17">
        <f t="shared" ca="1" si="14"/>
        <v>1.7027507049078849E-3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14266</v>
      </c>
      <c r="D45" s="17">
        <v>14896</v>
      </c>
      <c r="E45" s="17">
        <v>12261</v>
      </c>
      <c r="F45" s="17">
        <v>11626</v>
      </c>
      <c r="G45" s="24"/>
      <c r="H45" s="7"/>
      <c r="I45" s="25">
        <f t="shared" si="0"/>
        <v>2005</v>
      </c>
      <c r="J45" s="24">
        <f t="shared" si="0"/>
        <v>3270</v>
      </c>
      <c r="K45" s="7"/>
      <c r="L45" s="25">
        <f t="shared" si="3"/>
        <v>2010.7143843952149</v>
      </c>
      <c r="M45" s="17">
        <f t="shared" si="1"/>
        <v>32.654189016275474</v>
      </c>
      <c r="N45" s="17">
        <f t="shared" si="4"/>
        <v>3266.5368729169359</v>
      </c>
      <c r="O45" s="24">
        <f t="shared" si="2"/>
        <v>11.993249193452318</v>
      </c>
      <c r="P45" s="7"/>
      <c r="Q45" s="25">
        <f t="shared" si="5"/>
        <v>2034.5519840985121</v>
      </c>
      <c r="R45" s="24">
        <f t="shared" si="6"/>
        <v>3261.8927097808255</v>
      </c>
      <c r="S45" s="7"/>
      <c r="T45" s="25">
        <f t="shared" si="7"/>
        <v>-0.52559719484536893</v>
      </c>
      <c r="U45" s="24">
        <f t="shared" si="8"/>
        <v>0.84810868790651517</v>
      </c>
      <c r="V45" s="7"/>
      <c r="W45" s="25">
        <f t="shared" si="9"/>
        <v>-0.53211436505744758</v>
      </c>
      <c r="X45" s="24">
        <f t="shared" si="10"/>
        <v>140.79462751382005</v>
      </c>
      <c r="Y45" s="7"/>
      <c r="Z45" s="25">
        <f t="shared" si="11"/>
        <v>634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7.062751382005672E-2</v>
      </c>
      <c r="AD45" s="17">
        <f t="shared" ca="1" si="14"/>
        <v>3.8144654853510929E-2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14105</v>
      </c>
      <c r="D46" s="17">
        <v>14989</v>
      </c>
      <c r="E46" s="17">
        <v>12428</v>
      </c>
      <c r="F46" s="17">
        <v>11532</v>
      </c>
      <c r="G46" s="24"/>
      <c r="H46" s="7"/>
      <c r="I46" s="25">
        <f t="shared" si="0"/>
        <v>1677</v>
      </c>
      <c r="J46" s="24">
        <f t="shared" si="0"/>
        <v>3457</v>
      </c>
      <c r="K46" s="7"/>
      <c r="L46" s="25">
        <f t="shared" si="3"/>
        <v>1676.1806096122584</v>
      </c>
      <c r="M46" s="17">
        <f t="shared" si="1"/>
        <v>0.67140060752329322</v>
      </c>
      <c r="N46" s="17">
        <f t="shared" si="4"/>
        <v>3452.9420482344276</v>
      </c>
      <c r="O46" s="24">
        <f t="shared" si="2"/>
        <v>16.466972531712138</v>
      </c>
      <c r="P46" s="7"/>
      <c r="Q46" s="25">
        <f t="shared" si="5"/>
        <v>1706.5519840985121</v>
      </c>
      <c r="R46" s="24">
        <f t="shared" si="6"/>
        <v>3448.8927097808255</v>
      </c>
      <c r="S46" s="7"/>
      <c r="T46" s="25">
        <f t="shared" si="7"/>
        <v>-0.44086312009246076</v>
      </c>
      <c r="U46" s="24">
        <f t="shared" si="8"/>
        <v>0.89672963860883759</v>
      </c>
      <c r="V46" s="7"/>
      <c r="W46" s="25">
        <f t="shared" si="9"/>
        <v>-0.44775053579048629</v>
      </c>
      <c r="X46" s="24">
        <f t="shared" si="10"/>
        <v>146.36567628702807</v>
      </c>
      <c r="Y46" s="7"/>
      <c r="Z46" s="25">
        <f t="shared" si="11"/>
        <v>628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-1.0323712971910481E-2</v>
      </c>
      <c r="AD46" s="17">
        <f t="shared" ca="1" si="14"/>
        <v>6.6451033454711705E-2</v>
      </c>
      <c r="AE46" s="17">
        <v>123</v>
      </c>
    </row>
    <row r="47" spans="1:31" s="17" customFormat="1" x14ac:dyDescent="0.25">
      <c r="A47" s="17">
        <v>27</v>
      </c>
      <c r="B47" s="17">
        <v>618</v>
      </c>
      <c r="C47" s="17">
        <v>13930</v>
      </c>
      <c r="D47" s="17">
        <v>15063</v>
      </c>
      <c r="E47" s="17">
        <v>12600</v>
      </c>
      <c r="F47" s="17">
        <v>11456</v>
      </c>
      <c r="G47" s="24"/>
      <c r="H47" s="7"/>
      <c r="I47" s="25">
        <f t="shared" si="0"/>
        <v>1330</v>
      </c>
      <c r="J47" s="24">
        <f t="shared" si="0"/>
        <v>3607</v>
      </c>
      <c r="K47" s="7"/>
      <c r="L47" s="25">
        <f t="shared" si="3"/>
        <v>1330.761901820631</v>
      </c>
      <c r="M47" s="17">
        <f t="shared" si="1"/>
        <v>0.58049438428084799</v>
      </c>
      <c r="N47" s="17">
        <f t="shared" si="4"/>
        <v>3603.6556948931616</v>
      </c>
      <c r="O47" s="24">
        <f t="shared" si="2"/>
        <v>11.18437664762553</v>
      </c>
      <c r="P47" s="7"/>
      <c r="Q47" s="25">
        <f t="shared" si="5"/>
        <v>1359.5519840985121</v>
      </c>
      <c r="R47" s="24">
        <f t="shared" si="6"/>
        <v>3598.8927097808255</v>
      </c>
      <c r="S47" s="7"/>
      <c r="T47" s="25">
        <f t="shared" si="7"/>
        <v>-0.35122066905813409</v>
      </c>
      <c r="U47" s="24">
        <f t="shared" si="8"/>
        <v>0.93573040120428341</v>
      </c>
      <c r="V47" s="7"/>
      <c r="W47" s="25">
        <f t="shared" si="9"/>
        <v>-0.35840443623651841</v>
      </c>
      <c r="X47" s="24">
        <f t="shared" si="10"/>
        <v>151.9414281717269</v>
      </c>
      <c r="Y47" s="7"/>
      <c r="Z47" s="25">
        <f t="shared" si="11"/>
        <v>618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3.428171726909568E-3</v>
      </c>
      <c r="AD47" s="17">
        <f t="shared" ca="1" si="14"/>
        <v>0.10001624054442004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13744</v>
      </c>
      <c r="D48" s="17">
        <v>15121</v>
      </c>
      <c r="E48" s="17">
        <v>12787</v>
      </c>
      <c r="F48" s="17">
        <v>11394</v>
      </c>
      <c r="G48" s="24"/>
      <c r="H48" s="7"/>
      <c r="I48" s="25">
        <f t="shared" si="0"/>
        <v>957</v>
      </c>
      <c r="J48" s="24">
        <f t="shared" si="0"/>
        <v>3727</v>
      </c>
      <c r="K48" s="7"/>
      <c r="L48" s="25">
        <f t="shared" si="3"/>
        <v>963.11652234579731</v>
      </c>
      <c r="M48" s="17">
        <f t="shared" si="1"/>
        <v>37.41184560663779</v>
      </c>
      <c r="N48" s="17">
        <f t="shared" si="4"/>
        <v>3723.043314368475</v>
      </c>
      <c r="O48" s="24">
        <f t="shared" si="2"/>
        <v>15.655361186716652</v>
      </c>
      <c r="P48" s="7"/>
      <c r="Q48" s="25">
        <f t="shared" si="5"/>
        <v>986.55198409851209</v>
      </c>
      <c r="R48" s="24">
        <f t="shared" si="6"/>
        <v>3718.8927097808255</v>
      </c>
      <c r="S48" s="7"/>
      <c r="T48" s="25">
        <f t="shared" si="7"/>
        <v>-0.25486149258607693</v>
      </c>
      <c r="U48" s="24">
        <f t="shared" si="8"/>
        <v>0.96693101128063996</v>
      </c>
      <c r="V48" s="7"/>
      <c r="W48" s="25">
        <f t="shared" si="9"/>
        <v>-0.26228161676208289</v>
      </c>
      <c r="X48" s="24">
        <f t="shared" si="10"/>
        <v>157.72292485594903</v>
      </c>
      <c r="Y48" s="7"/>
      <c r="Z48" s="25">
        <f t="shared" si="11"/>
        <v>634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7.8924855949054518E-2</v>
      </c>
      <c r="AD48" s="17">
        <f t="shared" ca="1" si="14"/>
        <v>1.2924324523822861E-2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13564</v>
      </c>
      <c r="D49" s="17">
        <v>15171</v>
      </c>
      <c r="E49" s="17">
        <v>12971</v>
      </c>
      <c r="F49" s="17">
        <v>11360</v>
      </c>
      <c r="G49" s="24"/>
      <c r="H49" s="7"/>
      <c r="I49" s="25">
        <f t="shared" si="0"/>
        <v>593</v>
      </c>
      <c r="J49" s="24">
        <f t="shared" si="0"/>
        <v>3811</v>
      </c>
      <c r="K49" s="7"/>
      <c r="L49" s="25">
        <f t="shared" si="3"/>
        <v>602.45909238160323</v>
      </c>
      <c r="M49" s="17">
        <f t="shared" si="1"/>
        <v>89.474428683704218</v>
      </c>
      <c r="N49" s="17">
        <f t="shared" si="4"/>
        <v>3802.7260259893305</v>
      </c>
      <c r="O49" s="24">
        <f t="shared" si="2"/>
        <v>68.458645929233711</v>
      </c>
      <c r="P49" s="7"/>
      <c r="Q49" s="25">
        <f t="shared" si="5"/>
        <v>622.55198409851209</v>
      </c>
      <c r="R49" s="24">
        <f t="shared" si="6"/>
        <v>3802.8927097808255</v>
      </c>
      <c r="S49" s="7"/>
      <c r="T49" s="25">
        <f t="shared" si="7"/>
        <v>-0.16082733645784952</v>
      </c>
      <c r="U49" s="24">
        <f t="shared" si="8"/>
        <v>0.98877143833408965</v>
      </c>
      <c r="V49" s="7"/>
      <c r="W49" s="25">
        <f t="shared" si="9"/>
        <v>-0.16841212941261113</v>
      </c>
      <c r="X49" s="24">
        <f t="shared" si="10"/>
        <v>163.2331977252345</v>
      </c>
      <c r="Y49" s="7"/>
      <c r="Z49" s="25">
        <f t="shared" si="11"/>
        <v>606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0.13519772523451934</v>
      </c>
      <c r="AD49" s="17">
        <f t="shared" ca="1" si="14"/>
        <v>-3.9071925775090222E-2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13384</v>
      </c>
      <c r="D50" s="17">
        <v>15192</v>
      </c>
      <c r="E50" s="17">
        <v>13154</v>
      </c>
      <c r="F50" s="17">
        <v>11338</v>
      </c>
      <c r="G50" s="24"/>
      <c r="H50" s="7"/>
      <c r="I50" s="25">
        <f t="shared" si="0"/>
        <v>230</v>
      </c>
      <c r="J50" s="24">
        <f t="shared" si="0"/>
        <v>3854</v>
      </c>
      <c r="K50" s="7"/>
      <c r="L50" s="25">
        <f t="shared" si="3"/>
        <v>233.64697925283366</v>
      </c>
      <c r="M50" s="17">
        <f t="shared" si="1"/>
        <v>13.30045767059916</v>
      </c>
      <c r="N50" s="17">
        <f t="shared" si="4"/>
        <v>3848.2007783126965</v>
      </c>
      <c r="O50" s="24">
        <f t="shared" si="2"/>
        <v>33.630972178491753</v>
      </c>
      <c r="P50" s="7"/>
      <c r="Q50" s="25">
        <f t="shared" si="5"/>
        <v>259.55198409851215</v>
      </c>
      <c r="R50" s="24">
        <f t="shared" si="6"/>
        <v>3845.8927097808255</v>
      </c>
      <c r="S50" s="7"/>
      <c r="T50" s="25">
        <f t="shared" si="7"/>
        <v>-6.7051515923381003E-2</v>
      </c>
      <c r="U50" s="24">
        <f t="shared" si="8"/>
        <v>0.99995165694478405</v>
      </c>
      <c r="V50" s="7"/>
      <c r="W50" s="25">
        <f t="shared" si="9"/>
        <v>-7.4719262523707142E-2</v>
      </c>
      <c r="X50" s="24">
        <f t="shared" si="10"/>
        <v>168.62595584550843</v>
      </c>
      <c r="Y50" s="7"/>
      <c r="Z50" s="25">
        <f t="shared" si="11"/>
        <v>610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3.7955845508435004E-2</v>
      </c>
      <c r="AD50" s="17">
        <f t="shared" ca="1" si="14"/>
        <v>0.10094742401673784</v>
      </c>
      <c r="AE50" s="17">
        <v>119</v>
      </c>
    </row>
    <row r="51" spans="1:31" s="17" customFormat="1" x14ac:dyDescent="0.25">
      <c r="A51" s="17">
        <v>31</v>
      </c>
      <c r="B51" s="17">
        <v>629</v>
      </c>
      <c r="C51" s="17">
        <v>13193</v>
      </c>
      <c r="D51" s="17">
        <v>15196</v>
      </c>
      <c r="E51" s="17">
        <v>13347</v>
      </c>
      <c r="F51" s="17">
        <v>11330</v>
      </c>
      <c r="G51" s="24"/>
      <c r="H51" s="7"/>
      <c r="I51" s="25">
        <f t="shared" si="0"/>
        <v>-154</v>
      </c>
      <c r="J51" s="24">
        <f t="shared" si="0"/>
        <v>3866</v>
      </c>
      <c r="K51" s="7"/>
      <c r="L51" s="25">
        <f t="shared" si="3"/>
        <v>-149.14630446630358</v>
      </c>
      <c r="M51" s="17">
        <f t="shared" si="1"/>
        <v>23.558360333824613</v>
      </c>
      <c r="N51" s="17">
        <f t="shared" si="4"/>
        <v>3858.1610984569443</v>
      </c>
      <c r="O51" s="24">
        <f t="shared" si="2"/>
        <v>61.448377401721451</v>
      </c>
      <c r="P51" s="7"/>
      <c r="Q51" s="25">
        <f t="shared" si="5"/>
        <v>-124.44801590148788</v>
      </c>
      <c r="R51" s="24">
        <f t="shared" si="6"/>
        <v>3857.8927097808255</v>
      </c>
      <c r="S51" s="7"/>
      <c r="T51" s="25">
        <f t="shared" si="7"/>
        <v>3.214935208002373E-2</v>
      </c>
      <c r="U51" s="24">
        <f t="shared" si="8"/>
        <v>1.0030717179524198</v>
      </c>
      <c r="V51" s="7"/>
      <c r="W51" s="25">
        <f t="shared" si="9"/>
        <v>2.4460601598771062E-2</v>
      </c>
      <c r="X51" s="24">
        <f t="shared" si="10"/>
        <v>174.29624014675903</v>
      </c>
      <c r="Y51" s="7"/>
      <c r="Z51" s="25">
        <f t="shared" si="11"/>
        <v>629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4.7240146759037316E-2</v>
      </c>
      <c r="AD51" s="17">
        <f t="shared" ca="1" si="14"/>
        <v>4.8138636028426163E-2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12997</v>
      </c>
      <c r="D52" s="17">
        <v>15177</v>
      </c>
      <c r="E52" s="17">
        <v>13524</v>
      </c>
      <c r="F52" s="17">
        <v>11341</v>
      </c>
      <c r="G52" s="24"/>
      <c r="H52" s="7"/>
      <c r="I52" s="25">
        <f t="shared" ref="I52:J83" si="16">C52-E52</f>
        <v>-527</v>
      </c>
      <c r="J52" s="24">
        <f t="shared" si="16"/>
        <v>3836</v>
      </c>
      <c r="K52" s="7"/>
      <c r="L52" s="25">
        <f t="shared" si="3"/>
        <v>-525.94374100925847</v>
      </c>
      <c r="M52" s="17">
        <f t="shared" si="1"/>
        <v>1.1156830555223067</v>
      </c>
      <c r="N52" s="17">
        <f t="shared" si="4"/>
        <v>3831.1174045055391</v>
      </c>
      <c r="O52" s="24">
        <f t="shared" si="2"/>
        <v>23.839738762530168</v>
      </c>
      <c r="P52" s="7"/>
      <c r="Q52" s="25">
        <f t="shared" si="5"/>
        <v>-497.44801590148785</v>
      </c>
      <c r="R52" s="24">
        <f t="shared" si="6"/>
        <v>3827.8927097808255</v>
      </c>
      <c r="S52" s="7"/>
      <c r="T52" s="25">
        <f t="shared" si="7"/>
        <v>0.12850852855208092</v>
      </c>
      <c r="U52" s="24">
        <f t="shared" si="8"/>
        <v>0.99527156543333062</v>
      </c>
      <c r="V52" s="7"/>
      <c r="W52" s="25">
        <f t="shared" si="9"/>
        <v>0.12088240664971768</v>
      </c>
      <c r="X52" s="24">
        <f t="shared" si="10"/>
        <v>179.82435708213211</v>
      </c>
      <c r="Y52" s="7"/>
      <c r="Z52" s="25">
        <f t="shared" si="11"/>
        <v>621</v>
      </c>
      <c r="AA52" s="17">
        <f t="shared" si="15"/>
        <v>179.83799999999999</v>
      </c>
      <c r="AB52" s="24">
        <f t="shared" si="12"/>
        <v>3.1387652202015621</v>
      </c>
      <c r="AC52" s="17">
        <f t="shared" si="13"/>
        <v>-1.3642917867883853E-2</v>
      </c>
      <c r="AD52" s="17">
        <f t="shared" ca="1" si="14"/>
        <v>9.6722026802353867E-2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12803</v>
      </c>
      <c r="D53" s="17">
        <v>15136</v>
      </c>
      <c r="E53" s="17">
        <v>13716</v>
      </c>
      <c r="F53" s="17">
        <v>11371</v>
      </c>
      <c r="G53" s="24"/>
      <c r="H53" s="7"/>
      <c r="I53" s="25">
        <f t="shared" si="16"/>
        <v>-913</v>
      </c>
      <c r="J53" s="24">
        <f t="shared" si="16"/>
        <v>3765</v>
      </c>
      <c r="K53" s="7"/>
      <c r="L53" s="25">
        <f t="shared" si="3"/>
        <v>-909.88761454588564</v>
      </c>
      <c r="M53" s="17">
        <f t="shared" si="1"/>
        <v>9.6869432149826515</v>
      </c>
      <c r="N53" s="17">
        <f t="shared" si="4"/>
        <v>3765.0480515032646</v>
      </c>
      <c r="O53" s="24">
        <f t="shared" si="2"/>
        <v>2.3089469659840077E-3</v>
      </c>
      <c r="P53" s="7"/>
      <c r="Q53" s="25">
        <f t="shared" si="5"/>
        <v>-883.44801590148791</v>
      </c>
      <c r="R53" s="24">
        <f t="shared" si="6"/>
        <v>3756.8927097808255</v>
      </c>
      <c r="S53" s="7"/>
      <c r="T53" s="25">
        <f t="shared" si="7"/>
        <v>0.22822606774300339</v>
      </c>
      <c r="U53" s="24">
        <f t="shared" si="8"/>
        <v>0.97681120447148628</v>
      </c>
      <c r="V53" s="7"/>
      <c r="W53" s="25">
        <f t="shared" si="9"/>
        <v>0.22074439582749344</v>
      </c>
      <c r="X53" s="24">
        <f t="shared" si="10"/>
        <v>185.63339277174805</v>
      </c>
      <c r="Y53" s="7"/>
      <c r="Z53" s="25">
        <f t="shared" si="11"/>
        <v>641</v>
      </c>
      <c r="AA53" s="17">
        <f t="shared" si="15"/>
        <v>185.607</v>
      </c>
      <c r="AB53" s="24">
        <f t="shared" si="12"/>
        <v>3.2394532647491152</v>
      </c>
      <c r="AC53" s="17">
        <f t="shared" si="13"/>
        <v>2.6392771748049881E-2</v>
      </c>
      <c r="AD53" s="17">
        <f t="shared" ca="1" si="14"/>
        <v>3.0359940684860476E-2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12629</v>
      </c>
      <c r="D54" s="17">
        <v>15101</v>
      </c>
      <c r="E54" s="17">
        <v>13912</v>
      </c>
      <c r="F54" s="17">
        <v>11434</v>
      </c>
      <c r="G54" s="24"/>
      <c r="H54" s="7"/>
      <c r="I54" s="25">
        <f t="shared" si="16"/>
        <v>-1283</v>
      </c>
      <c r="J54" s="24">
        <f t="shared" si="16"/>
        <v>3667</v>
      </c>
      <c r="K54" s="7"/>
      <c r="L54" s="25">
        <f t="shared" si="3"/>
        <v>-1280.8814270611015</v>
      </c>
      <c r="M54" s="17">
        <f t="shared" si="1"/>
        <v>4.4883512974331277</v>
      </c>
      <c r="N54" s="17">
        <f t="shared" si="4"/>
        <v>3662.2250157840631</v>
      </c>
      <c r="O54" s="24">
        <f t="shared" si="2"/>
        <v>22.800474262446635</v>
      </c>
      <c r="P54" s="7"/>
      <c r="Q54" s="25">
        <f t="shared" si="5"/>
        <v>-1253.4480159014879</v>
      </c>
      <c r="R54" s="24">
        <f t="shared" si="6"/>
        <v>3658.8927097808255</v>
      </c>
      <c r="S54" s="7"/>
      <c r="T54" s="25">
        <f t="shared" si="7"/>
        <v>0.32381023743378401</v>
      </c>
      <c r="U54" s="24">
        <f t="shared" si="8"/>
        <v>0.95133070624246174</v>
      </c>
      <c r="V54" s="7"/>
      <c r="W54" s="25">
        <f t="shared" si="9"/>
        <v>0.31652671145201627</v>
      </c>
      <c r="X54" s="24">
        <f t="shared" si="10"/>
        <v>191.30263306712982</v>
      </c>
      <c r="Y54" s="7"/>
      <c r="Z54" s="25">
        <f t="shared" si="11"/>
        <v>634</v>
      </c>
      <c r="AA54" s="17">
        <f t="shared" si="15"/>
        <v>191.31299999999999</v>
      </c>
      <c r="AB54" s="24">
        <f t="shared" si="12"/>
        <v>3.3390417518679114</v>
      </c>
      <c r="AC54" s="17">
        <f t="shared" si="13"/>
        <v>-1.0366932870169876E-2</v>
      </c>
      <c r="AD54" s="17">
        <f t="shared" ca="1" si="14"/>
        <v>4.8802549726190136E-2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12448</v>
      </c>
      <c r="D55" s="17">
        <v>15037</v>
      </c>
      <c r="E55" s="17">
        <v>14090</v>
      </c>
      <c r="F55" s="17">
        <v>11504</v>
      </c>
      <c r="G55" s="24"/>
      <c r="H55" s="7"/>
      <c r="I55" s="25">
        <f t="shared" si="16"/>
        <v>-1642</v>
      </c>
      <c r="J55" s="24">
        <f t="shared" si="16"/>
        <v>3533</v>
      </c>
      <c r="K55" s="7"/>
      <c r="L55" s="25">
        <f t="shared" si="3"/>
        <v>-1636.1511503431852</v>
      </c>
      <c r="M55" s="17">
        <f t="shared" si="1"/>
        <v>34.209042308022184</v>
      </c>
      <c r="N55" s="17">
        <f t="shared" si="4"/>
        <v>3524.6370774230641</v>
      </c>
      <c r="O55" s="24">
        <f t="shared" si="2"/>
        <v>69.938474027824924</v>
      </c>
      <c r="P55" s="7"/>
      <c r="Q55" s="25">
        <f t="shared" si="5"/>
        <v>-1612.4480159014879</v>
      </c>
      <c r="R55" s="24">
        <f t="shared" si="6"/>
        <v>3524.8927097808255</v>
      </c>
      <c r="S55" s="7"/>
      <c r="T55" s="25">
        <f t="shared" si="7"/>
        <v>0.41655271559321705</v>
      </c>
      <c r="U55" s="24">
        <f t="shared" si="8"/>
        <v>0.91649002499053012</v>
      </c>
      <c r="V55" s="7"/>
      <c r="W55" s="25">
        <f t="shared" si="9"/>
        <v>0.40953900858194703</v>
      </c>
      <c r="X55" s="24">
        <f t="shared" si="10"/>
        <v>196.9770828876799</v>
      </c>
      <c r="Y55" s="7"/>
      <c r="Z55" s="25">
        <f t="shared" si="11"/>
        <v>628</v>
      </c>
      <c r="AA55" s="17">
        <f t="shared" si="15"/>
        <v>196.96499999999997</v>
      </c>
      <c r="AB55" s="24">
        <f t="shared" si="12"/>
        <v>3.4376877611906309</v>
      </c>
      <c r="AC55" s="17">
        <f t="shared" si="13"/>
        <v>1.2082887679923715E-2</v>
      </c>
      <c r="AD55" s="17">
        <f t="shared" ca="1" si="14"/>
        <v>5.9944382858049039E-2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12281</v>
      </c>
      <c r="D56" s="17">
        <v>14940</v>
      </c>
      <c r="E56" s="17">
        <v>14248</v>
      </c>
      <c r="F56" s="17">
        <v>11585</v>
      </c>
      <c r="G56" s="24"/>
      <c r="H56" s="7"/>
      <c r="I56" s="25">
        <f t="shared" si="16"/>
        <v>-1967</v>
      </c>
      <c r="J56" s="24">
        <f t="shared" si="16"/>
        <v>3355</v>
      </c>
      <c r="K56" s="7"/>
      <c r="L56" s="25">
        <f t="shared" si="3"/>
        <v>-1967.895011942476</v>
      </c>
      <c r="M56" s="17">
        <f t="shared" si="1"/>
        <v>0.80104637717466853</v>
      </c>
      <c r="N56" s="17">
        <f t="shared" si="4"/>
        <v>3357.3140343796476</v>
      </c>
      <c r="O56" s="24">
        <f t="shared" si="2"/>
        <v>5.354755110191225</v>
      </c>
      <c r="P56" s="7"/>
      <c r="Q56" s="25">
        <f t="shared" si="5"/>
        <v>-1937.4480159014879</v>
      </c>
      <c r="R56" s="24">
        <f t="shared" si="6"/>
        <v>3346.8927097808255</v>
      </c>
      <c r="S56" s="7"/>
      <c r="T56" s="25">
        <f t="shared" si="7"/>
        <v>0.5005117835648486</v>
      </c>
      <c r="U56" s="24">
        <f t="shared" si="8"/>
        <v>0.87020912004393447</v>
      </c>
      <c r="V56" s="7"/>
      <c r="W56" s="25">
        <f t="shared" si="9"/>
        <v>0.49385533986397623</v>
      </c>
      <c r="X56" s="24">
        <f t="shared" si="10"/>
        <v>202.47481096120737</v>
      </c>
      <c r="Y56" s="7"/>
      <c r="Z56" s="25">
        <f t="shared" si="11"/>
        <v>613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-7.1890387926032417E-3</v>
      </c>
      <c r="AD56" s="17">
        <f t="shared" ca="1" si="14"/>
        <v>8.9861657922085669E-2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12122</v>
      </c>
      <c r="D57" s="17">
        <v>14846</v>
      </c>
      <c r="E57" s="17">
        <v>14402</v>
      </c>
      <c r="F57" s="17">
        <v>11686</v>
      </c>
      <c r="G57" s="24"/>
      <c r="H57" s="7"/>
      <c r="I57" s="25">
        <f t="shared" si="16"/>
        <v>-2280</v>
      </c>
      <c r="J57" s="24">
        <f t="shared" si="16"/>
        <v>3160</v>
      </c>
      <c r="K57" s="7"/>
      <c r="L57" s="25">
        <f t="shared" si="3"/>
        <v>-2279.2019576444295</v>
      </c>
      <c r="M57" s="17">
        <f t="shared" si="1"/>
        <v>0.63687160128449227</v>
      </c>
      <c r="N57" s="17">
        <f t="shared" si="4"/>
        <v>3160.6699992378863</v>
      </c>
      <c r="O57" s="24">
        <f t="shared" si="2"/>
        <v>0.44889897876816776</v>
      </c>
      <c r="P57" s="7"/>
      <c r="Q57" s="25">
        <f t="shared" si="5"/>
        <v>-2250.4480159014879</v>
      </c>
      <c r="R57" s="24">
        <f t="shared" si="6"/>
        <v>3151.8927097808255</v>
      </c>
      <c r="S57" s="7"/>
      <c r="T57" s="25">
        <f t="shared" si="7"/>
        <v>0.58137082441137389</v>
      </c>
      <c r="U57" s="24">
        <f t="shared" si="8"/>
        <v>0.81950812866985501</v>
      </c>
      <c r="V57" s="7"/>
      <c r="W57" s="25">
        <f t="shared" si="9"/>
        <v>0.57510543796024149</v>
      </c>
      <c r="X57" s="24">
        <f t="shared" si="10"/>
        <v>207.95930934109401</v>
      </c>
      <c r="Y57" s="7"/>
      <c r="Z57" s="25">
        <f t="shared" si="11"/>
        <v>608</v>
      </c>
      <c r="AA57" s="17">
        <f t="shared" si="15"/>
        <v>207.95399999999998</v>
      </c>
      <c r="AB57" s="24">
        <f t="shared" si="12"/>
        <v>3.6294819926922872</v>
      </c>
      <c r="AC57" s="17">
        <f t="shared" si="13"/>
        <v>5.3093410940334707E-3</v>
      </c>
      <c r="AD57" s="17">
        <f t="shared" ca="1" si="14"/>
        <v>8.849047116044062E-2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11975</v>
      </c>
      <c r="D58" s="17">
        <v>14733</v>
      </c>
      <c r="E58" s="17">
        <v>14553</v>
      </c>
      <c r="F58" s="17">
        <v>11803</v>
      </c>
      <c r="G58" s="24"/>
      <c r="H58" s="7"/>
      <c r="I58" s="25">
        <f t="shared" si="16"/>
        <v>-2578</v>
      </c>
      <c r="J58" s="24">
        <f t="shared" si="16"/>
        <v>2930</v>
      </c>
      <c r="K58" s="7"/>
      <c r="L58" s="25">
        <f t="shared" si="3"/>
        <v>-2575.5196882543355</v>
      </c>
      <c r="M58" s="17">
        <f t="shared" si="1"/>
        <v>6.1519463556812504</v>
      </c>
      <c r="N58" s="17">
        <f t="shared" si="4"/>
        <v>2930.5392313760035</v>
      </c>
      <c r="O58" s="24">
        <f t="shared" si="2"/>
        <v>0.29077047686662744</v>
      </c>
      <c r="P58" s="7"/>
      <c r="Q58" s="25">
        <f t="shared" si="5"/>
        <v>-2548.4480159014879</v>
      </c>
      <c r="R58" s="24">
        <f t="shared" si="6"/>
        <v>2921.8927097808255</v>
      </c>
      <c r="S58" s="7"/>
      <c r="T58" s="25">
        <f t="shared" si="7"/>
        <v>0.65835483135151607</v>
      </c>
      <c r="U58" s="24">
        <f t="shared" si="8"/>
        <v>0.75970695935683807</v>
      </c>
      <c r="V58" s="7"/>
      <c r="W58" s="25">
        <f t="shared" si="9"/>
        <v>0.65255015158548157</v>
      </c>
      <c r="X58" s="24">
        <f t="shared" si="10"/>
        <v>213.5602435294345</v>
      </c>
      <c r="Y58" s="7"/>
      <c r="Z58" s="25">
        <f t="shared" si="11"/>
        <v>620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2.6243529434509583E-2</v>
      </c>
      <c r="AD58" s="17">
        <f t="shared" ca="1" si="14"/>
        <v>2.3713765341142334E-3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11831</v>
      </c>
      <c r="D59" s="17">
        <v>14596</v>
      </c>
      <c r="E59" s="17">
        <v>14686</v>
      </c>
      <c r="F59" s="17">
        <v>11934</v>
      </c>
      <c r="G59" s="24"/>
      <c r="H59" s="7"/>
      <c r="I59" s="25">
        <f t="shared" si="16"/>
        <v>-2855</v>
      </c>
      <c r="J59" s="24">
        <f t="shared" si="16"/>
        <v>2662</v>
      </c>
      <c r="K59" s="7"/>
      <c r="L59" s="25">
        <f t="shared" si="3"/>
        <v>-2848.1261447861011</v>
      </c>
      <c r="M59" s="17">
        <f t="shared" si="1"/>
        <v>47.249885501644791</v>
      </c>
      <c r="N59" s="17">
        <f t="shared" si="4"/>
        <v>2672.2466614692248</v>
      </c>
      <c r="O59" s="24">
        <f t="shared" si="2"/>
        <v>104.99407126489652</v>
      </c>
      <c r="P59" s="7"/>
      <c r="Q59" s="25">
        <f t="shared" si="5"/>
        <v>-2825.4480159014879</v>
      </c>
      <c r="R59" s="24">
        <f t="shared" si="6"/>
        <v>2653.8927097808255</v>
      </c>
      <c r="S59" s="7"/>
      <c r="T59" s="25">
        <f t="shared" si="7"/>
        <v>0.72991379082272212</v>
      </c>
      <c r="U59" s="24">
        <f t="shared" si="8"/>
        <v>0.69002559685297504</v>
      </c>
      <c r="V59" s="7"/>
      <c r="W59" s="25">
        <f t="shared" si="9"/>
        <v>0.72464540134234268</v>
      </c>
      <c r="X59" s="24">
        <f t="shared" si="10"/>
        <v>219.30118109564114</v>
      </c>
      <c r="Y59" s="7"/>
      <c r="Z59" s="25">
        <f t="shared" si="11"/>
        <v>621</v>
      </c>
      <c r="AA59" s="17">
        <f t="shared" si="15"/>
        <v>219.12299999999999</v>
      </c>
      <c r="AB59" s="24">
        <f t="shared" si="12"/>
        <v>3.8244178168475345</v>
      </c>
      <c r="AC59" s="17">
        <f t="shared" si="13"/>
        <v>0.17818109564115048</v>
      </c>
      <c r="AD59" s="17">
        <f t="shared" ca="1" si="14"/>
        <v>-0.11090788305139654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11717</v>
      </c>
      <c r="D60" s="17">
        <v>14463</v>
      </c>
      <c r="E60" s="17">
        <v>14814</v>
      </c>
      <c r="F60" s="17">
        <v>12083</v>
      </c>
      <c r="G60" s="24"/>
      <c r="H60" s="7"/>
      <c r="I60" s="25">
        <f t="shared" si="16"/>
        <v>-3097</v>
      </c>
      <c r="J60" s="24">
        <f t="shared" si="16"/>
        <v>2380</v>
      </c>
      <c r="K60" s="7"/>
      <c r="L60" s="25">
        <f t="shared" si="3"/>
        <v>-3097.6590302876316</v>
      </c>
      <c r="M60" s="17">
        <f t="shared" si="1"/>
        <v>0.43432092001578226</v>
      </c>
      <c r="N60" s="17">
        <f t="shared" si="4"/>
        <v>2383.8372062107901</v>
      </c>
      <c r="O60" s="24">
        <f t="shared" si="2"/>
        <v>14.724151504126118</v>
      </c>
      <c r="P60" s="7"/>
      <c r="Q60" s="25">
        <f t="shared" si="5"/>
        <v>-3067.4480159014879</v>
      </c>
      <c r="R60" s="24">
        <f t="shared" si="6"/>
        <v>2371.8927097808255</v>
      </c>
      <c r="S60" s="7"/>
      <c r="T60" s="25">
        <f t="shared" si="7"/>
        <v>0.79243100451236781</v>
      </c>
      <c r="U60" s="24">
        <f t="shared" si="8"/>
        <v>0.61670416317353693</v>
      </c>
      <c r="V60" s="7"/>
      <c r="W60" s="25">
        <f t="shared" si="9"/>
        <v>0.78772654495118599</v>
      </c>
      <c r="X60" s="24">
        <f t="shared" si="10"/>
        <v>224.84224100056554</v>
      </c>
      <c r="Y60" s="7"/>
      <c r="Z60" s="25">
        <f t="shared" si="11"/>
        <v>631</v>
      </c>
      <c r="AA60" s="17">
        <f t="shared" si="15"/>
        <v>224.80199999999999</v>
      </c>
      <c r="AB60" s="24">
        <f t="shared" si="12"/>
        <v>3.9235350650682923</v>
      </c>
      <c r="AC60" s="17">
        <f t="shared" si="13"/>
        <v>4.0241000565544027E-2</v>
      </c>
      <c r="AD60" s="17">
        <f t="shared" ca="1" si="14"/>
        <v>6.3856082769120803E-2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14307</v>
      </c>
      <c r="E61" s="17">
        <v>14925</v>
      </c>
      <c r="F61" s="17">
        <v>12240</v>
      </c>
      <c r="G61" s="24"/>
      <c r="H61" s="7"/>
      <c r="I61" s="25">
        <f t="shared" si="16"/>
        <v>-3318</v>
      </c>
      <c r="J61" s="24">
        <f t="shared" si="16"/>
        <v>2067</v>
      </c>
      <c r="K61" s="7"/>
      <c r="L61" s="25">
        <f t="shared" si="3"/>
        <v>-3316.7507915630435</v>
      </c>
      <c r="M61" s="17">
        <f t="shared" si="1"/>
        <v>1.5605217189631793</v>
      </c>
      <c r="N61" s="17">
        <f t="shared" si="4"/>
        <v>2072.5932972535438</v>
      </c>
      <c r="O61" s="24">
        <f t="shared" si="2"/>
        <v>31.284974166500884</v>
      </c>
      <c r="P61" s="7"/>
      <c r="Q61" s="25">
        <f t="shared" si="5"/>
        <v>-3288.4480159014879</v>
      </c>
      <c r="R61" s="24">
        <f t="shared" si="6"/>
        <v>2058.8927097808255</v>
      </c>
      <c r="S61" s="7"/>
      <c r="T61" s="25">
        <f t="shared" si="7"/>
        <v>0.84952317073307726</v>
      </c>
      <c r="U61" s="24">
        <f t="shared" si="8"/>
        <v>0.53532257189104004</v>
      </c>
      <c r="V61" s="7"/>
      <c r="W61" s="25">
        <f t="shared" si="9"/>
        <v>0.84544427203141292</v>
      </c>
      <c r="X61" s="24">
        <f t="shared" si="10"/>
        <v>230.55794515745265</v>
      </c>
      <c r="Y61" s="7"/>
      <c r="Z61" s="25">
        <f t="shared" si="11"/>
        <v>630</v>
      </c>
      <c r="AA61" s="17">
        <f t="shared" si="15"/>
        <v>230.47199999999998</v>
      </c>
      <c r="AB61" s="24">
        <f t="shared" si="12"/>
        <v>4.0224952336563708</v>
      </c>
      <c r="AC61" s="17">
        <f t="shared" si="13"/>
        <v>8.5945157452670173E-2</v>
      </c>
      <c r="AD61" s="17">
        <f t="shared" ca="1" si="14"/>
        <v>0.10363622678684692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11513</v>
      </c>
      <c r="D62" s="17">
        <v>14136</v>
      </c>
      <c r="E62" s="17">
        <v>15012</v>
      </c>
      <c r="F62" s="17">
        <v>12408</v>
      </c>
      <c r="G62" s="24"/>
      <c r="H62" s="7"/>
      <c r="I62" s="25">
        <f t="shared" si="16"/>
        <v>-3499</v>
      </c>
      <c r="J62" s="24">
        <f t="shared" si="16"/>
        <v>1728</v>
      </c>
      <c r="K62" s="7"/>
      <c r="L62" s="25">
        <f t="shared" si="3"/>
        <v>-3504.7553762898046</v>
      </c>
      <c r="M62" s="17">
        <f t="shared" si="1"/>
        <v>33.124356237245472</v>
      </c>
      <c r="N62" s="17">
        <f t="shared" si="4"/>
        <v>1738.9636891917623</v>
      </c>
      <c r="O62" s="24">
        <f t="shared" si="2"/>
        <v>120.20248069356639</v>
      </c>
      <c r="P62" s="7"/>
      <c r="Q62" s="25">
        <f t="shared" si="5"/>
        <v>-3469.4480159014879</v>
      </c>
      <c r="R62" s="24">
        <f t="shared" si="6"/>
        <v>1719.8927097808257</v>
      </c>
      <c r="S62" s="7"/>
      <c r="T62" s="25">
        <f t="shared" si="7"/>
        <v>0.89628191320343209</v>
      </c>
      <c r="U62" s="24">
        <f t="shared" si="8"/>
        <v>0.44718084842533268</v>
      </c>
      <c r="V62" s="7"/>
      <c r="W62" s="25">
        <f t="shared" si="9"/>
        <v>0.89288009588567263</v>
      </c>
      <c r="X62" s="24">
        <f t="shared" si="10"/>
        <v>236.2962514967378</v>
      </c>
      <c r="Y62" s="7"/>
      <c r="Z62" s="25">
        <f t="shared" si="11"/>
        <v>634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0.11825149673782676</v>
      </c>
      <c r="AD62" s="17">
        <f t="shared" ca="1" si="14"/>
        <v>4.1588047224678348E-2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11431</v>
      </c>
      <c r="D63" s="17">
        <v>13962</v>
      </c>
      <c r="E63" s="17">
        <v>15089</v>
      </c>
      <c r="F63" s="17">
        <v>12586</v>
      </c>
      <c r="G63" s="24"/>
      <c r="H63" s="7"/>
      <c r="I63" s="25">
        <f t="shared" si="16"/>
        <v>-3658</v>
      </c>
      <c r="J63" s="24">
        <f t="shared" si="16"/>
        <v>1376</v>
      </c>
      <c r="K63" s="7"/>
      <c r="L63" s="25">
        <f t="shared" si="3"/>
        <v>-3658.5342908859107</v>
      </c>
      <c r="M63" s="17">
        <f t="shared" si="1"/>
        <v>0.28546675076718731</v>
      </c>
      <c r="N63" s="17">
        <f t="shared" si="4"/>
        <v>1387.5972028714684</v>
      </c>
      <c r="O63" s="24">
        <f t="shared" si="2"/>
        <v>134.4951144419955</v>
      </c>
      <c r="P63" s="7"/>
      <c r="Q63" s="25">
        <f t="shared" si="5"/>
        <v>-3628.4480159014879</v>
      </c>
      <c r="R63" s="24">
        <f t="shared" si="6"/>
        <v>1367.8927097808257</v>
      </c>
      <c r="S63" s="7"/>
      <c r="T63" s="25">
        <f t="shared" si="7"/>
        <v>0.93735727261109181</v>
      </c>
      <c r="U63" s="24">
        <f t="shared" si="8"/>
        <v>0.35565905886801996</v>
      </c>
      <c r="V63" s="7"/>
      <c r="W63" s="25">
        <f t="shared" si="9"/>
        <v>0.9346582817573208</v>
      </c>
      <c r="X63" s="24">
        <f t="shared" si="10"/>
        <v>242.06634388639702</v>
      </c>
      <c r="Y63" s="7"/>
      <c r="Z63" s="25">
        <f t="shared" si="11"/>
        <v>635</v>
      </c>
      <c r="AA63" s="17">
        <f t="shared" si="15"/>
        <v>241.89299999999997</v>
      </c>
      <c r="AB63" s="24">
        <f t="shared" si="12"/>
        <v>4.221829287526643</v>
      </c>
      <c r="AC63" s="17">
        <f t="shared" si="13"/>
        <v>0.17334388639704912</v>
      </c>
      <c r="AD63" s="17">
        <f t="shared" ca="1" si="14"/>
        <v>6.7987166038676605E-3</v>
      </c>
      <c r="AE63" s="17">
        <v>106</v>
      </c>
    </row>
    <row r="64" spans="1:31" s="17" customFormat="1" x14ac:dyDescent="0.25">
      <c r="A64" s="17">
        <v>44</v>
      </c>
      <c r="B64" s="17">
        <v>619</v>
      </c>
      <c r="C64" s="17">
        <v>11375</v>
      </c>
      <c r="D64" s="17">
        <v>13784</v>
      </c>
      <c r="E64" s="17">
        <v>15146</v>
      </c>
      <c r="F64" s="17">
        <v>12763</v>
      </c>
      <c r="G64" s="24"/>
      <c r="H64" s="7"/>
      <c r="I64" s="25">
        <f t="shared" si="16"/>
        <v>-3771</v>
      </c>
      <c r="J64" s="24">
        <f t="shared" si="16"/>
        <v>1021</v>
      </c>
      <c r="K64" s="7"/>
      <c r="L64" s="25">
        <f t="shared" si="3"/>
        <v>-3773.723447376578</v>
      </c>
      <c r="M64" s="17">
        <f t="shared" si="1"/>
        <v>7.4171656129893249</v>
      </c>
      <c r="N64" s="17">
        <f t="shared" si="4"/>
        <v>1031.8393906676993</v>
      </c>
      <c r="O64" s="24">
        <f t="shared" si="2"/>
        <v>117.49239004700587</v>
      </c>
      <c r="P64" s="7"/>
      <c r="Q64" s="25">
        <f t="shared" si="5"/>
        <v>-3741.4480159014879</v>
      </c>
      <c r="R64" s="24">
        <f t="shared" si="6"/>
        <v>1012.8927097808256</v>
      </c>
      <c r="S64" s="7"/>
      <c r="T64" s="25">
        <f t="shared" si="7"/>
        <v>0.96654919470584377</v>
      </c>
      <c r="U64" s="24">
        <f t="shared" si="8"/>
        <v>0.26335725405879823</v>
      </c>
      <c r="V64" s="7"/>
      <c r="W64" s="25">
        <f t="shared" si="9"/>
        <v>0.9645586608390524</v>
      </c>
      <c r="X64" s="24">
        <f t="shared" si="10"/>
        <v>247.62784768801293</v>
      </c>
      <c r="Y64" s="7"/>
      <c r="Z64" s="25">
        <f t="shared" si="11"/>
        <v>619</v>
      </c>
      <c r="AA64" s="17">
        <f t="shared" si="15"/>
        <v>247.46399999999997</v>
      </c>
      <c r="AB64" s="24">
        <f t="shared" si="12"/>
        <v>4.319061580155247</v>
      </c>
      <c r="AC64" s="17">
        <f t="shared" si="13"/>
        <v>0.16384768801296445</v>
      </c>
      <c r="AD64" s="17">
        <f t="shared" ca="1" si="14"/>
        <v>2.6592427916568795E-2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11332</v>
      </c>
      <c r="D65" s="17">
        <v>13606</v>
      </c>
      <c r="E65" s="17">
        <v>15184</v>
      </c>
      <c r="F65" s="17">
        <v>12946</v>
      </c>
      <c r="G65" s="24"/>
      <c r="H65" s="7"/>
      <c r="I65" s="25">
        <f t="shared" si="16"/>
        <v>-3852</v>
      </c>
      <c r="J65" s="24">
        <f t="shared" si="16"/>
        <v>660</v>
      </c>
      <c r="K65" s="7"/>
      <c r="L65" s="25">
        <f t="shared" si="3"/>
        <v>-3853.0399672057051</v>
      </c>
      <c r="M65" s="17">
        <f t="shared" si="1"/>
        <v>1.0815317889421254</v>
      </c>
      <c r="N65" s="17">
        <f t="shared" si="4"/>
        <v>669.37923880112828</v>
      </c>
      <c r="O65" s="24">
        <f t="shared" si="2"/>
        <v>87.970120488590268</v>
      </c>
      <c r="P65" s="7"/>
      <c r="Q65" s="25">
        <f t="shared" si="5"/>
        <v>-3822.4480159014879</v>
      </c>
      <c r="R65" s="24">
        <f t="shared" si="6"/>
        <v>651.89270978082561</v>
      </c>
      <c r="S65" s="7"/>
      <c r="T65" s="25">
        <f t="shared" si="7"/>
        <v>0.987474377800312</v>
      </c>
      <c r="U65" s="24">
        <f t="shared" si="8"/>
        <v>0.16949541874575874</v>
      </c>
      <c r="V65" s="7"/>
      <c r="W65" s="25">
        <f t="shared" si="9"/>
        <v>0.98620401742979458</v>
      </c>
      <c r="X65" s="24">
        <f t="shared" si="10"/>
        <v>253.14736845194034</v>
      </c>
      <c r="Y65" s="7"/>
      <c r="Z65" s="25">
        <f t="shared" si="11"/>
        <v>614</v>
      </c>
      <c r="AA65" s="17">
        <f t="shared" si="15"/>
        <v>252.98999999999998</v>
      </c>
      <c r="AB65" s="24">
        <f t="shared" si="12"/>
        <v>4.415508474620454</v>
      </c>
      <c r="AC65" s="17">
        <f t="shared" si="13"/>
        <v>0.15736845194035709</v>
      </c>
      <c r="AD65" s="17">
        <f t="shared" ca="1" si="14"/>
        <v>-5.4714546654992091E-2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11321</v>
      </c>
      <c r="D66" s="17">
        <v>13428</v>
      </c>
      <c r="E66" s="17">
        <v>15214</v>
      </c>
      <c r="F66" s="17">
        <v>13131</v>
      </c>
      <c r="G66" s="24"/>
      <c r="H66" s="7"/>
      <c r="I66" s="25">
        <f t="shared" si="16"/>
        <v>-3893</v>
      </c>
      <c r="J66" s="24">
        <f t="shared" si="16"/>
        <v>297</v>
      </c>
      <c r="K66" s="7"/>
      <c r="L66" s="25">
        <f t="shared" si="3"/>
        <v>-3896.6893256072863</v>
      </c>
      <c r="M66" s="17">
        <f t="shared" si="1"/>
        <v>13.611123436578161</v>
      </c>
      <c r="N66" s="17">
        <f t="shared" si="4"/>
        <v>302.57326572782506</v>
      </c>
      <c r="O66" s="24">
        <f t="shared" si="2"/>
        <v>31.061290872949396</v>
      </c>
      <c r="P66" s="7"/>
      <c r="Q66" s="25">
        <f t="shared" si="5"/>
        <v>-3863.4480159014879</v>
      </c>
      <c r="R66" s="24">
        <f t="shared" si="6"/>
        <v>288.89270978082567</v>
      </c>
      <c r="S66" s="7"/>
      <c r="T66" s="25">
        <f t="shared" si="7"/>
        <v>0.99806613714442549</v>
      </c>
      <c r="U66" s="24">
        <f t="shared" si="8"/>
        <v>7.5113573264779979E-2</v>
      </c>
      <c r="V66" s="7"/>
      <c r="W66" s="25">
        <f t="shared" si="9"/>
        <v>0.99751963310232772</v>
      </c>
      <c r="X66" s="24">
        <f t="shared" si="10"/>
        <v>258.59305432971541</v>
      </c>
      <c r="Y66" s="7"/>
      <c r="Z66" s="25">
        <f t="shared" si="11"/>
        <v>611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0.1040543297154386</v>
      </c>
      <c r="AD66" s="17">
        <f t="shared" ca="1" si="14"/>
        <v>6.5854325608540876E-2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11300</v>
      </c>
      <c r="D67" s="17">
        <v>13226</v>
      </c>
      <c r="E67" s="17">
        <v>15199</v>
      </c>
      <c r="F67" s="17">
        <v>13309</v>
      </c>
      <c r="G67" s="24"/>
      <c r="H67" s="7"/>
      <c r="I67" s="25">
        <f t="shared" si="16"/>
        <v>-3899</v>
      </c>
      <c r="J67" s="24">
        <f t="shared" si="16"/>
        <v>-83</v>
      </c>
      <c r="K67" s="7"/>
      <c r="L67" s="25">
        <f t="shared" si="3"/>
        <v>-3904.4206956328394</v>
      </c>
      <c r="M67" s="17">
        <f t="shared" si="1"/>
        <v>29.383941143884112</v>
      </c>
      <c r="N67" s="17">
        <f t="shared" si="4"/>
        <v>-78.447546533311694</v>
      </c>
      <c r="O67" s="24">
        <f t="shared" si="2"/>
        <v>20.724832566362373</v>
      </c>
      <c r="P67" s="7"/>
      <c r="Q67" s="25">
        <f t="shared" si="5"/>
        <v>-3869.4480159014879</v>
      </c>
      <c r="R67" s="24">
        <f t="shared" si="6"/>
        <v>-91.107290219174359</v>
      </c>
      <c r="S67" s="7"/>
      <c r="T67" s="25">
        <f t="shared" si="7"/>
        <v>0.99961615070697873</v>
      </c>
      <c r="U67" s="24">
        <f t="shared" si="8"/>
        <v>-2.3688358643682655E-2</v>
      </c>
      <c r="V67" s="7"/>
      <c r="W67" s="25">
        <f t="shared" si="9"/>
        <v>0.99982712233837334</v>
      </c>
      <c r="X67" s="24">
        <f t="shared" si="10"/>
        <v>264.25654330017983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9.7543300179836478E-2</v>
      </c>
      <c r="AD67" s="17">
        <f t="shared" ca="1" si="14"/>
        <v>0.13844919086011487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13043</v>
      </c>
      <c r="E68" s="17">
        <v>15193</v>
      </c>
      <c r="F68" s="17">
        <v>13505</v>
      </c>
      <c r="G68" s="24"/>
      <c r="H68" s="7"/>
      <c r="I68" s="25">
        <f t="shared" si="16"/>
        <v>-3871</v>
      </c>
      <c r="J68" s="24">
        <f t="shared" si="16"/>
        <v>-462</v>
      </c>
      <c r="K68" s="7"/>
      <c r="L68" s="25">
        <f t="shared" si="3"/>
        <v>-3874.1559582563059</v>
      </c>
      <c r="M68" s="17">
        <f t="shared" si="1"/>
        <v>9.9600725155453382</v>
      </c>
      <c r="N68" s="17">
        <f t="shared" si="4"/>
        <v>-459.22645179159161</v>
      </c>
      <c r="O68" s="24">
        <f t="shared" si="2"/>
        <v>7.6925696643653652</v>
      </c>
      <c r="P68" s="7"/>
      <c r="Q68" s="25">
        <f t="shared" si="5"/>
        <v>-3841.4480159014879</v>
      </c>
      <c r="R68" s="24">
        <f t="shared" si="6"/>
        <v>-470.10729021917433</v>
      </c>
      <c r="S68" s="7"/>
      <c r="T68" s="25">
        <f t="shared" si="7"/>
        <v>0.99238275408173038</v>
      </c>
      <c r="U68" s="24">
        <f t="shared" si="8"/>
        <v>-0.12223028546817565</v>
      </c>
      <c r="V68" s="7"/>
      <c r="W68" s="25">
        <f t="shared" si="9"/>
        <v>0.99334895005356405</v>
      </c>
      <c r="X68" s="24">
        <f t="shared" si="10"/>
        <v>269.91422771527175</v>
      </c>
      <c r="Y68" s="7"/>
      <c r="Z68" s="25">
        <f t="shared" si="11"/>
        <v>631</v>
      </c>
      <c r="AA68" s="17">
        <f t="shared" si="15"/>
        <v>269.83799999999997</v>
      </c>
      <c r="AB68" s="24">
        <f t="shared" si="12"/>
        <v>4.7095615469964587</v>
      </c>
      <c r="AC68" s="17">
        <f t="shared" si="13"/>
        <v>7.6227715271784291E-2</v>
      </c>
      <c r="AD68" s="17">
        <f t="shared" ca="1" si="14"/>
        <v>2.4871042832728563E-2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11359</v>
      </c>
      <c r="D69" s="17">
        <v>12851</v>
      </c>
      <c r="E69" s="17">
        <v>15158</v>
      </c>
      <c r="F69" s="17">
        <v>13691</v>
      </c>
      <c r="G69" s="24"/>
      <c r="H69" s="7"/>
      <c r="I69" s="25">
        <f t="shared" si="16"/>
        <v>-3799</v>
      </c>
      <c r="J69" s="24">
        <f t="shared" si="16"/>
        <v>-840</v>
      </c>
      <c r="K69" s="7"/>
      <c r="L69" s="25">
        <f t="shared" si="3"/>
        <v>-3805.7372548335079</v>
      </c>
      <c r="M69" s="17">
        <f t="shared" si="1"/>
        <v>45.390602691625624</v>
      </c>
      <c r="N69" s="17">
        <f t="shared" si="4"/>
        <v>-837.19066590700936</v>
      </c>
      <c r="O69" s="24">
        <f t="shared" si="2"/>
        <v>7.8923580460395364</v>
      </c>
      <c r="P69" s="7"/>
      <c r="Q69" s="25">
        <f t="shared" si="5"/>
        <v>-3769.4480159014879</v>
      </c>
      <c r="R69" s="24">
        <f t="shared" si="6"/>
        <v>-848.10729021917439</v>
      </c>
      <c r="S69" s="7"/>
      <c r="T69" s="25">
        <f t="shared" si="7"/>
        <v>0.97378259133109202</v>
      </c>
      <c r="U69" s="24">
        <f t="shared" si="8"/>
        <v>-0.22051220720869902</v>
      </c>
      <c r="V69" s="7"/>
      <c r="W69" s="25">
        <f t="shared" si="9"/>
        <v>0.97550168439975948</v>
      </c>
      <c r="X69" s="24">
        <f t="shared" si="10"/>
        <v>275.63695473157577</v>
      </c>
      <c r="Y69" s="7"/>
      <c r="Z69" s="25">
        <f t="shared" si="11"/>
        <v>634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9.2954731575787264E-2</v>
      </c>
      <c r="AD69" s="17">
        <f t="shared" ca="1" si="14"/>
        <v>3.7930361721237205E-2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11412</v>
      </c>
      <c r="D70" s="17">
        <v>12679</v>
      </c>
      <c r="E70" s="17">
        <v>15109</v>
      </c>
      <c r="F70" s="17">
        <v>13881</v>
      </c>
      <c r="G70" s="24"/>
      <c r="H70" s="7"/>
      <c r="I70" s="25">
        <f t="shared" si="16"/>
        <v>-3697</v>
      </c>
      <c r="J70" s="24">
        <f t="shared" si="16"/>
        <v>-1202</v>
      </c>
      <c r="K70" s="7"/>
      <c r="L70" s="25">
        <f t="shared" si="3"/>
        <v>-3699.3075194769722</v>
      </c>
      <c r="M70" s="17">
        <f t="shared" si="1"/>
        <v>5.3246461366059386</v>
      </c>
      <c r="N70" s="17">
        <f t="shared" si="4"/>
        <v>-1208.4991979067188</v>
      </c>
      <c r="O70" s="24">
        <f t="shared" si="2"/>
        <v>42.239573430697916</v>
      </c>
      <c r="P70" s="7"/>
      <c r="Q70" s="25">
        <f t="shared" si="5"/>
        <v>-3667.4480159014879</v>
      </c>
      <c r="R70" s="24">
        <f t="shared" si="6"/>
        <v>-1210.1072902191743</v>
      </c>
      <c r="S70" s="7"/>
      <c r="T70" s="25">
        <f t="shared" si="7"/>
        <v>0.94743236076768766</v>
      </c>
      <c r="U70" s="24">
        <f t="shared" si="8"/>
        <v>-0.31463404760570812</v>
      </c>
      <c r="V70" s="7"/>
      <c r="W70" s="25">
        <f t="shared" si="9"/>
        <v>0.9498722314067054</v>
      </c>
      <c r="X70" s="24">
        <f t="shared" si="10"/>
        <v>281.22616681470731</v>
      </c>
      <c r="Y70" s="7"/>
      <c r="Z70" s="25">
        <f t="shared" si="11"/>
        <v>637</v>
      </c>
      <c r="AA70" s="17">
        <f t="shared" si="15"/>
        <v>281.27699999999999</v>
      </c>
      <c r="AB70" s="24">
        <f t="shared" si="12"/>
        <v>4.9092097601320903</v>
      </c>
      <c r="AC70" s="17">
        <f t="shared" si="13"/>
        <v>-5.0833185292674443E-2</v>
      </c>
      <c r="AD70" s="17">
        <f t="shared" ca="1" si="14"/>
        <v>2.7038885057493189E-2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11485</v>
      </c>
      <c r="D71" s="17">
        <v>12489</v>
      </c>
      <c r="E71" s="17">
        <v>15035</v>
      </c>
      <c r="F71" s="17">
        <v>14055</v>
      </c>
      <c r="G71" s="24"/>
      <c r="H71" s="7"/>
      <c r="I71" s="25">
        <f t="shared" si="16"/>
        <v>-3550</v>
      </c>
      <c r="J71" s="24">
        <f t="shared" si="16"/>
        <v>-1566</v>
      </c>
      <c r="K71" s="7"/>
      <c r="L71" s="25">
        <f t="shared" si="3"/>
        <v>-3555.6592742041812</v>
      </c>
      <c r="M71" s="17">
        <f t="shared" si="1"/>
        <v>32.027384518110772</v>
      </c>
      <c r="N71" s="17">
        <f t="shared" si="4"/>
        <v>-1568.7365917689272</v>
      </c>
      <c r="O71" s="24">
        <f t="shared" si="2"/>
        <v>7.4889345097598579</v>
      </c>
      <c r="P71" s="7"/>
      <c r="Q71" s="25">
        <f t="shared" si="5"/>
        <v>-3520.4480159014879</v>
      </c>
      <c r="R71" s="24">
        <f t="shared" si="6"/>
        <v>-1574.1072902191743</v>
      </c>
      <c r="S71" s="7"/>
      <c r="T71" s="25">
        <f t="shared" si="7"/>
        <v>0.90945702848513432</v>
      </c>
      <c r="U71" s="24">
        <f t="shared" si="8"/>
        <v>-0.40927589817065652</v>
      </c>
      <c r="V71" s="7"/>
      <c r="W71" s="25">
        <f t="shared" si="9"/>
        <v>0.91262132157137199</v>
      </c>
      <c r="X71" s="24">
        <f t="shared" si="10"/>
        <v>287.05373685739437</v>
      </c>
      <c r="Y71" s="7"/>
      <c r="Z71" s="25">
        <f t="shared" si="11"/>
        <v>639</v>
      </c>
      <c r="AA71" s="17">
        <f t="shared" si="15"/>
        <v>287.02799999999996</v>
      </c>
      <c r="AB71" s="24">
        <f t="shared" si="12"/>
        <v>5.009583645414283</v>
      </c>
      <c r="AC71" s="17">
        <f t="shared" si="13"/>
        <v>2.5736857394406343E-2</v>
      </c>
      <c r="AD71" s="17">
        <f t="shared" ca="1" si="14"/>
        <v>-4.1855755066364964E-2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11563</v>
      </c>
      <c r="D72" s="17">
        <v>12321</v>
      </c>
      <c r="E72" s="17">
        <v>14941</v>
      </c>
      <c r="F72" s="17">
        <v>14216</v>
      </c>
      <c r="G72" s="24"/>
      <c r="H72" s="7"/>
      <c r="I72" s="25">
        <f t="shared" si="16"/>
        <v>-3378</v>
      </c>
      <c r="J72" s="24">
        <f t="shared" si="16"/>
        <v>-1895</v>
      </c>
      <c r="K72" s="7"/>
      <c r="L72" s="25">
        <f t="shared" si="3"/>
        <v>-3383.5583183439467</v>
      </c>
      <c r="M72" s="17">
        <f t="shared" si="1"/>
        <v>30.894902812654014</v>
      </c>
      <c r="N72" s="17">
        <f t="shared" si="4"/>
        <v>-1901.0131726951111</v>
      </c>
      <c r="O72" s="24">
        <f t="shared" si="2"/>
        <v>36.158245861229119</v>
      </c>
      <c r="P72" s="7"/>
      <c r="Q72" s="25">
        <f t="shared" si="5"/>
        <v>-3348.4480159014879</v>
      </c>
      <c r="R72" s="24">
        <f t="shared" si="6"/>
        <v>-1903.1072902191743</v>
      </c>
      <c r="S72" s="7"/>
      <c r="T72" s="25">
        <f t="shared" si="7"/>
        <v>0.86502330635860925</v>
      </c>
      <c r="U72" s="24">
        <f t="shared" si="8"/>
        <v>-0.49481757079666761</v>
      </c>
      <c r="V72" s="7"/>
      <c r="W72" s="25">
        <f t="shared" si="9"/>
        <v>0.86884206881450121</v>
      </c>
      <c r="X72" s="24">
        <f t="shared" si="10"/>
        <v>292.5614305729323</v>
      </c>
      <c r="Y72" s="7"/>
      <c r="Z72" s="25">
        <f t="shared" si="11"/>
        <v>616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-1.0569427067650849E-2</v>
      </c>
      <c r="AD72" s="17">
        <f t="shared" ca="1" si="14"/>
        <v>6.563288260497302E-2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11664</v>
      </c>
      <c r="D73" s="17">
        <v>12165</v>
      </c>
      <c r="E73" s="17">
        <v>14841</v>
      </c>
      <c r="F73" s="17">
        <v>14370</v>
      </c>
      <c r="G73" s="24"/>
      <c r="H73" s="7"/>
      <c r="I73" s="25">
        <f t="shared" si="16"/>
        <v>-3177</v>
      </c>
      <c r="J73" s="24">
        <f t="shared" si="16"/>
        <v>-2205</v>
      </c>
      <c r="K73" s="7"/>
      <c r="L73" s="25">
        <f t="shared" si="3"/>
        <v>-3181.4963935744154</v>
      </c>
      <c r="M73" s="17">
        <f t="shared" si="1"/>
        <v>20.217555176043906</v>
      </c>
      <c r="N73" s="17">
        <f t="shared" si="4"/>
        <v>-2213.4411882998752</v>
      </c>
      <c r="O73" s="24">
        <f t="shared" si="2"/>
        <v>71.253659913949861</v>
      </c>
      <c r="P73" s="7"/>
      <c r="Q73" s="25">
        <f t="shared" si="5"/>
        <v>-3147.4480159014879</v>
      </c>
      <c r="R73" s="24">
        <f t="shared" si="6"/>
        <v>-2213.1072902191745</v>
      </c>
      <c r="S73" s="7"/>
      <c r="T73" s="25">
        <f t="shared" si="7"/>
        <v>0.81309785201307705</v>
      </c>
      <c r="U73" s="24">
        <f t="shared" si="8"/>
        <v>-0.57541914682725559</v>
      </c>
      <c r="V73" s="7"/>
      <c r="W73" s="25">
        <f t="shared" si="9"/>
        <v>0.81753299219166453</v>
      </c>
      <c r="X73" s="24">
        <f t="shared" si="10"/>
        <v>298.03905034018203</v>
      </c>
      <c r="Y73" s="7"/>
      <c r="Z73" s="25">
        <f t="shared" si="11"/>
        <v>612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-4.0949659817897555E-2</v>
      </c>
      <c r="AD73" s="17">
        <f t="shared" ca="1" si="14"/>
        <v>-1.8479155051181806E-2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11789</v>
      </c>
      <c r="D74" s="17">
        <v>12029</v>
      </c>
      <c r="E74" s="17">
        <v>14740</v>
      </c>
      <c r="F74" s="17">
        <v>14525</v>
      </c>
      <c r="G74" s="24"/>
      <c r="H74" s="7"/>
      <c r="I74" s="25">
        <f t="shared" si="16"/>
        <v>-2951</v>
      </c>
      <c r="J74" s="24">
        <f t="shared" si="16"/>
        <v>-2496</v>
      </c>
      <c r="K74" s="7"/>
      <c r="L74" s="25">
        <f t="shared" si="3"/>
        <v>-2949.9264867124884</v>
      </c>
      <c r="M74" s="17">
        <f t="shared" si="1"/>
        <v>1.1524307784638765</v>
      </c>
      <c r="N74" s="17">
        <f t="shared" si="4"/>
        <v>-2505.8004661592477</v>
      </c>
      <c r="O74" s="24">
        <f t="shared" si="2"/>
        <v>96.049136938558618</v>
      </c>
      <c r="P74" s="7"/>
      <c r="Q74" s="25">
        <f t="shared" si="5"/>
        <v>-2921.4480159014879</v>
      </c>
      <c r="R74" s="24">
        <f t="shared" si="6"/>
        <v>-2504.1072902191745</v>
      </c>
      <c r="S74" s="7"/>
      <c r="T74" s="25">
        <f t="shared" si="7"/>
        <v>0.75471400782357323</v>
      </c>
      <c r="U74" s="24">
        <f t="shared" si="8"/>
        <v>-0.65108062626242036</v>
      </c>
      <c r="V74" s="7"/>
      <c r="W74" s="25">
        <f t="shared" si="9"/>
        <v>0.75972746444211836</v>
      </c>
      <c r="X74" s="24">
        <f t="shared" si="10"/>
        <v>303.49564273693784</v>
      </c>
      <c r="Y74" s="7"/>
      <c r="Z74" s="25">
        <f t="shared" si="11"/>
        <v>613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-0.10135726306208426</v>
      </c>
      <c r="AD74" s="17">
        <f t="shared" ca="1" si="14"/>
        <v>0.11676915593631065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11912</v>
      </c>
      <c r="D75" s="17">
        <v>11882</v>
      </c>
      <c r="E75" s="17">
        <v>14592</v>
      </c>
      <c r="F75" s="17">
        <v>14651</v>
      </c>
      <c r="G75" s="24"/>
      <c r="H75" s="7"/>
      <c r="I75" s="25">
        <f t="shared" si="16"/>
        <v>-2680</v>
      </c>
      <c r="J75" s="24">
        <f t="shared" si="16"/>
        <v>-2769</v>
      </c>
      <c r="K75" s="7"/>
      <c r="L75" s="25">
        <f t="shared" si="3"/>
        <v>-2685.5388229450073</v>
      </c>
      <c r="M75" s="17">
        <f t="shared" si="1"/>
        <v>30.67855961613899</v>
      </c>
      <c r="N75" s="17">
        <f t="shared" si="4"/>
        <v>-2780.2892741045689</v>
      </c>
      <c r="O75" s="24">
        <f t="shared" si="2"/>
        <v>127.44770980809002</v>
      </c>
      <c r="P75" s="7"/>
      <c r="Q75" s="25">
        <f t="shared" si="5"/>
        <v>-2650.4480159014879</v>
      </c>
      <c r="R75" s="24">
        <f t="shared" si="6"/>
        <v>-2777.1072902191745</v>
      </c>
      <c r="S75" s="7"/>
      <c r="T75" s="25">
        <f t="shared" si="7"/>
        <v>0.68470506191492042</v>
      </c>
      <c r="U75" s="24">
        <f t="shared" si="8"/>
        <v>-0.7220620141861317</v>
      </c>
      <c r="V75" s="7"/>
      <c r="W75" s="25">
        <f t="shared" si="9"/>
        <v>0.69026061510675807</v>
      </c>
      <c r="X75" s="24">
        <f t="shared" si="10"/>
        <v>309.18923594606599</v>
      </c>
      <c r="Y75" s="7"/>
      <c r="Z75" s="25">
        <f t="shared" si="11"/>
        <v>626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-4.1764053933945888E-2</v>
      </c>
      <c r="AD75" s="17">
        <f t="shared" ca="1" si="14"/>
        <v>3.8937597908159205E-2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12066</v>
      </c>
      <c r="D76" s="17">
        <v>11763</v>
      </c>
      <c r="E76" s="17">
        <v>14457</v>
      </c>
      <c r="F76" s="17">
        <v>14784</v>
      </c>
      <c r="G76" s="24"/>
      <c r="H76" s="7"/>
      <c r="I76" s="25">
        <f t="shared" si="16"/>
        <v>-2391</v>
      </c>
      <c r="J76" s="24">
        <f t="shared" si="16"/>
        <v>-3021</v>
      </c>
      <c r="K76" s="7"/>
      <c r="L76" s="25">
        <f t="shared" si="3"/>
        <v>-2393.5598865734069</v>
      </c>
      <c r="M76" s="17">
        <f t="shared" si="1"/>
        <v>6.5530192687086988</v>
      </c>
      <c r="N76" s="17">
        <f t="shared" si="4"/>
        <v>-3029.3100606309563</v>
      </c>
      <c r="O76" s="24">
        <f t="shared" si="2"/>
        <v>69.057107690169587</v>
      </c>
      <c r="P76" s="7"/>
      <c r="Q76" s="25">
        <f t="shared" si="5"/>
        <v>-2361.4480159014879</v>
      </c>
      <c r="R76" s="24">
        <f t="shared" si="6"/>
        <v>-3029.1072902191745</v>
      </c>
      <c r="S76" s="7"/>
      <c r="T76" s="25">
        <f t="shared" si="7"/>
        <v>0.61004607531860799</v>
      </c>
      <c r="U76" s="24">
        <f t="shared" si="8"/>
        <v>-0.78758329534648064</v>
      </c>
      <c r="V76" s="7"/>
      <c r="W76" s="25">
        <f t="shared" si="9"/>
        <v>0.61610173046403327</v>
      </c>
      <c r="X76" s="24">
        <f t="shared" si="10"/>
        <v>314.86436137667238</v>
      </c>
      <c r="Y76" s="7"/>
      <c r="Z76" s="25">
        <f t="shared" si="11"/>
        <v>630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-3.663862332757617E-2</v>
      </c>
      <c r="AD76" s="17">
        <f t="shared" ca="1" si="14"/>
        <v>-4.7218383548226939E-2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12221</v>
      </c>
      <c r="D77" s="17">
        <v>11648</v>
      </c>
      <c r="E77" s="17">
        <v>14292</v>
      </c>
      <c r="F77" s="17">
        <v>14893</v>
      </c>
      <c r="G77" s="24"/>
      <c r="H77" s="7"/>
      <c r="I77" s="25">
        <f t="shared" si="16"/>
        <v>-2071</v>
      </c>
      <c r="J77" s="24">
        <f t="shared" si="16"/>
        <v>-3245</v>
      </c>
      <c r="K77" s="7"/>
      <c r="L77" s="25">
        <f t="shared" si="3"/>
        <v>-2071.2062493394865</v>
      </c>
      <c r="M77" s="17">
        <f t="shared" si="1"/>
        <v>4.2538790038607603E-2</v>
      </c>
      <c r="N77" s="17">
        <f t="shared" si="4"/>
        <v>-3253.107078396637</v>
      </c>
      <c r="O77" s="24">
        <f t="shared" si="2"/>
        <v>65.724720129218468</v>
      </c>
      <c r="P77" s="7"/>
      <c r="Q77" s="25">
        <f t="shared" si="5"/>
        <v>-2041.4480159014879</v>
      </c>
      <c r="R77" s="24">
        <f t="shared" si="6"/>
        <v>-3253.1072902191745</v>
      </c>
      <c r="S77" s="7"/>
      <c r="T77" s="25">
        <f t="shared" si="7"/>
        <v>0.52737868531577081</v>
      </c>
      <c r="U77" s="24">
        <f t="shared" si="8"/>
        <v>-0.84582443415567965</v>
      </c>
      <c r="V77" s="7"/>
      <c r="W77" s="25">
        <f t="shared" si="9"/>
        <v>0.53387839645112389</v>
      </c>
      <c r="X77" s="24">
        <f t="shared" si="10"/>
        <v>320.63948880237956</v>
      </c>
      <c r="Y77" s="7"/>
      <c r="Z77" s="25">
        <f t="shared" si="11"/>
        <v>644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-5.7511197620385701E-2</v>
      </c>
      <c r="AD77" s="17">
        <f t="shared" ca="1" si="14"/>
        <v>9.5018468916009624E-2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12379</v>
      </c>
      <c r="D78" s="17">
        <v>11543</v>
      </c>
      <c r="E78" s="17">
        <v>14111</v>
      </c>
      <c r="F78" s="17">
        <v>14975</v>
      </c>
      <c r="G78" s="24"/>
      <c r="H78" s="7"/>
      <c r="I78" s="25">
        <f t="shared" si="16"/>
        <v>-1732</v>
      </c>
      <c r="J78" s="24">
        <f t="shared" si="16"/>
        <v>-3432</v>
      </c>
      <c r="K78" s="7"/>
      <c r="L78" s="25">
        <f t="shared" si="3"/>
        <v>-1733.9961262543591</v>
      </c>
      <c r="M78" s="17">
        <f t="shared" si="1"/>
        <v>3.9845200233415676</v>
      </c>
      <c r="N78" s="17">
        <f t="shared" si="4"/>
        <v>-3440.5754582686191</v>
      </c>
      <c r="O78" s="24">
        <f t="shared" si="2"/>
        <v>73.538484516826983</v>
      </c>
      <c r="P78" s="7"/>
      <c r="Q78" s="25">
        <f t="shared" si="5"/>
        <v>-1702.4480159014879</v>
      </c>
      <c r="R78" s="24">
        <f t="shared" si="6"/>
        <v>-3440.1072902191745</v>
      </c>
      <c r="S78" s="7"/>
      <c r="T78" s="25">
        <f t="shared" si="7"/>
        <v>0.43980291903151503</v>
      </c>
      <c r="U78" s="24">
        <f t="shared" si="8"/>
        <v>-0.89444538485800207</v>
      </c>
      <c r="V78" s="7"/>
      <c r="W78" s="25">
        <f t="shared" si="9"/>
        <v>0.44667279215120792</v>
      </c>
      <c r="X78" s="24">
        <f t="shared" si="10"/>
        <v>326.36245542735014</v>
      </c>
      <c r="Y78" s="7"/>
      <c r="Z78" s="25">
        <f t="shared" si="11"/>
        <v>633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-3.1544572649806923E-2</v>
      </c>
      <c r="AD78" s="17">
        <f t="shared" ca="1" si="14"/>
        <v>6.2897187802832377E-2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12555</v>
      </c>
      <c r="D79" s="17">
        <v>11468</v>
      </c>
      <c r="E79" s="17">
        <v>13942</v>
      </c>
      <c r="F79" s="17">
        <v>15052</v>
      </c>
      <c r="G79" s="24"/>
      <c r="H79" s="7"/>
      <c r="I79" s="25">
        <f t="shared" si="16"/>
        <v>-1387</v>
      </c>
      <c r="J79" s="24">
        <f t="shared" si="16"/>
        <v>-3584</v>
      </c>
      <c r="K79" s="7"/>
      <c r="L79" s="25">
        <f t="shared" si="3"/>
        <v>-1384.5140666280304</v>
      </c>
      <c r="M79" s="17">
        <f t="shared" si="1"/>
        <v>6.1798647298722571</v>
      </c>
      <c r="N79" s="17">
        <f t="shared" si="4"/>
        <v>-3592.2331313235227</v>
      </c>
      <c r="O79" s="24">
        <f t="shared" si="2"/>
        <v>67.784451390370393</v>
      </c>
      <c r="P79" s="7"/>
      <c r="Q79" s="25">
        <f t="shared" si="5"/>
        <v>-1357.4480159014879</v>
      </c>
      <c r="R79" s="24">
        <f t="shared" si="6"/>
        <v>-3592.1072902191745</v>
      </c>
      <c r="S79" s="7"/>
      <c r="T79" s="25">
        <f t="shared" si="7"/>
        <v>0.35067713918470611</v>
      </c>
      <c r="U79" s="24">
        <f t="shared" si="8"/>
        <v>-0.93396615762138713</v>
      </c>
      <c r="V79" s="7"/>
      <c r="W79" s="25">
        <f t="shared" si="9"/>
        <v>0.35784736544122164</v>
      </c>
      <c r="X79" s="24">
        <f t="shared" si="10"/>
        <v>331.93507971448093</v>
      </c>
      <c r="Y79" s="7"/>
      <c r="Z79" s="25">
        <f t="shared" si="11"/>
        <v>625</v>
      </c>
      <c r="AA79" s="17">
        <f t="shared" si="15"/>
        <v>332.01899999999995</v>
      </c>
      <c r="AB79" s="24">
        <f t="shared" si="12"/>
        <v>5.7948247291790516</v>
      </c>
      <c r="AC79" s="17">
        <f t="shared" si="13"/>
        <v>-8.392028551901376E-2</v>
      </c>
      <c r="AD79" s="17">
        <f t="shared" ca="1" si="14"/>
        <v>0.10025165926128921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12749</v>
      </c>
      <c r="D80" s="17">
        <v>11419</v>
      </c>
      <c r="E80" s="17">
        <v>13770</v>
      </c>
      <c r="F80" s="17">
        <v>15127</v>
      </c>
      <c r="G80" s="24"/>
      <c r="H80" s="7"/>
      <c r="I80" s="25">
        <f t="shared" si="16"/>
        <v>-1021</v>
      </c>
      <c r="J80" s="24">
        <f t="shared" si="16"/>
        <v>-3708</v>
      </c>
      <c r="K80" s="7"/>
      <c r="L80" s="25">
        <f t="shared" si="3"/>
        <v>-1016.684643521316</v>
      </c>
      <c r="M80" s="17">
        <f t="shared" si="1"/>
        <v>18.622301538119562</v>
      </c>
      <c r="N80" s="17">
        <f t="shared" si="4"/>
        <v>-3710.6178242067358</v>
      </c>
      <c r="O80" s="24">
        <f t="shared" si="2"/>
        <v>6.8530035773719424</v>
      </c>
      <c r="P80" s="7"/>
      <c r="Q80" s="25">
        <f t="shared" si="5"/>
        <v>-991.44801590148791</v>
      </c>
      <c r="R80" s="24">
        <f t="shared" si="6"/>
        <v>-3716.1072902191745</v>
      </c>
      <c r="S80" s="7"/>
      <c r="T80" s="25">
        <f t="shared" si="7"/>
        <v>0.25612631186896095</v>
      </c>
      <c r="U80" s="24">
        <f t="shared" si="8"/>
        <v>-0.96620678803362225</v>
      </c>
      <c r="V80" s="7"/>
      <c r="W80" s="25">
        <f t="shared" si="9"/>
        <v>0.26354092120919143</v>
      </c>
      <c r="X80" s="24">
        <f t="shared" si="10"/>
        <v>337.64254619972962</v>
      </c>
      <c r="Y80" s="7"/>
      <c r="Z80" s="25">
        <f t="shared" si="11"/>
        <v>634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-8.2453800270343436E-2</v>
      </c>
      <c r="AD80" s="17">
        <f t="shared" ca="1" si="14"/>
        <v>8.6421089806265172E-2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12929</v>
      </c>
      <c r="D81" s="17">
        <v>11372</v>
      </c>
      <c r="E81" s="17">
        <v>13586</v>
      </c>
      <c r="F81" s="17">
        <v>15162</v>
      </c>
      <c r="G81" s="24"/>
      <c r="H81" s="7"/>
      <c r="I81" s="25">
        <f t="shared" si="16"/>
        <v>-657</v>
      </c>
      <c r="J81" s="24">
        <f t="shared" si="16"/>
        <v>-3790</v>
      </c>
      <c r="K81" s="7"/>
      <c r="L81" s="25">
        <f t="shared" si="3"/>
        <v>-654.10303479825438</v>
      </c>
      <c r="M81" s="17">
        <f t="shared" si="1"/>
        <v>8.3924073801250145</v>
      </c>
      <c r="N81" s="17">
        <f t="shared" si="4"/>
        <v>-3789.6204799416432</v>
      </c>
      <c r="O81" s="24">
        <f t="shared" si="2"/>
        <v>0.14403547469512976</v>
      </c>
      <c r="P81" s="7"/>
      <c r="Q81" s="25">
        <f t="shared" si="5"/>
        <v>-627.44801590148791</v>
      </c>
      <c r="R81" s="24">
        <f t="shared" si="6"/>
        <v>-3798.1072902191745</v>
      </c>
      <c r="S81" s="7"/>
      <c r="T81" s="25">
        <f t="shared" si="7"/>
        <v>0.16209215574073357</v>
      </c>
      <c r="U81" s="24">
        <f t="shared" si="8"/>
        <v>-0.9875272049191326</v>
      </c>
      <c r="V81" s="7"/>
      <c r="W81" s="25">
        <f t="shared" si="9"/>
        <v>0.16966744738536627</v>
      </c>
      <c r="X81" s="24">
        <f t="shared" si="10"/>
        <v>343.15048957757358</v>
      </c>
      <c r="Y81" s="7"/>
      <c r="Z81" s="25">
        <f t="shared" si="11"/>
        <v>609</v>
      </c>
      <c r="AA81" s="17">
        <f t="shared" si="15"/>
        <v>343.20599999999996</v>
      </c>
      <c r="AB81" s="24">
        <f t="shared" si="12"/>
        <v>5.9900747125996583</v>
      </c>
      <c r="AC81" s="17">
        <f t="shared" si="13"/>
        <v>-5.5510422426380046E-2</v>
      </c>
      <c r="AD81" s="17">
        <f t="shared" ca="1" si="14"/>
        <v>-1.510348273143336E-3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11349</v>
      </c>
      <c r="E82" s="17">
        <v>13398</v>
      </c>
      <c r="F82" s="17">
        <v>15185</v>
      </c>
      <c r="G82" s="24"/>
      <c r="H82" s="7"/>
      <c r="I82" s="25">
        <f t="shared" si="16"/>
        <v>-288</v>
      </c>
      <c r="J82" s="24">
        <f t="shared" si="16"/>
        <v>-3836</v>
      </c>
      <c r="K82" s="7"/>
      <c r="L82" s="25">
        <f t="shared" si="3"/>
        <v>-282.77344265344016</v>
      </c>
      <c r="M82" s="17">
        <f t="shared" si="1"/>
        <v>27.316901696878674</v>
      </c>
      <c r="N82" s="17">
        <f t="shared" si="4"/>
        <v>-3834.0894094635255</v>
      </c>
      <c r="O82" s="24">
        <f t="shared" si="2"/>
        <v>3.6503561980659227</v>
      </c>
      <c r="P82" s="7"/>
      <c r="Q82" s="25">
        <f t="shared" si="5"/>
        <v>-258.44801590148785</v>
      </c>
      <c r="R82" s="24">
        <f t="shared" si="6"/>
        <v>-3844.1072902191745</v>
      </c>
      <c r="S82" s="7"/>
      <c r="T82" s="25">
        <f t="shared" si="7"/>
        <v>6.6766321643711823E-2</v>
      </c>
      <c r="U82" s="24">
        <f t="shared" si="8"/>
        <v>-0.99948743878173596</v>
      </c>
      <c r="V82" s="7"/>
      <c r="W82" s="25">
        <f t="shared" si="9"/>
        <v>7.4430501099108093E-2</v>
      </c>
      <c r="X82" s="24">
        <f t="shared" si="10"/>
        <v>348.64044006413792</v>
      </c>
      <c r="Y82" s="7"/>
      <c r="Z82" s="25">
        <f t="shared" si="11"/>
        <v>614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-9.1559935862051134E-2</v>
      </c>
      <c r="AD82" s="17">
        <f t="shared" ca="1" si="14"/>
        <v>3.2027224485602801E-2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13289</v>
      </c>
      <c r="D83" s="17">
        <v>11338</v>
      </c>
      <c r="E83" s="17">
        <v>13202</v>
      </c>
      <c r="F83" s="17">
        <v>15180</v>
      </c>
      <c r="G83" s="24"/>
      <c r="H83" s="7"/>
      <c r="I83" s="25">
        <f t="shared" si="16"/>
        <v>87</v>
      </c>
      <c r="J83" s="24">
        <f t="shared" si="16"/>
        <v>-3842</v>
      </c>
      <c r="K83" s="7"/>
      <c r="L83" s="25">
        <f t="shared" si="3"/>
        <v>98.820320291261439</v>
      </c>
      <c r="M83" s="17">
        <f t="shared" si="1"/>
        <v>139.71997178800692</v>
      </c>
      <c r="N83" s="17">
        <f t="shared" si="4"/>
        <v>-3842.6175862131204</v>
      </c>
      <c r="O83" s="24">
        <f t="shared" si="2"/>
        <v>0.38141273063636622</v>
      </c>
      <c r="P83" s="7"/>
      <c r="Q83" s="25">
        <f t="shared" si="5"/>
        <v>116.55198409851212</v>
      </c>
      <c r="R83" s="24">
        <f t="shared" si="6"/>
        <v>-3850.1072902191745</v>
      </c>
      <c r="S83" s="7"/>
      <c r="T83" s="25">
        <f t="shared" si="7"/>
        <v>-3.0109526015863093E-2</v>
      </c>
      <c r="U83" s="24">
        <f t="shared" si="8"/>
        <v>-1.0010474692855538</v>
      </c>
      <c r="V83" s="7"/>
      <c r="W83" s="25">
        <f t="shared" si="9"/>
        <v>-2.2436233783104002E-2</v>
      </c>
      <c r="X83" s="24">
        <f t="shared" si="10"/>
        <v>354.18326099216398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-0.19173900783596309</v>
      </c>
      <c r="AD83" s="17">
        <f t="shared" ca="1" si="14"/>
        <v>0.13791469610475815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13496</v>
      </c>
      <c r="D84" s="17">
        <v>11357</v>
      </c>
      <c r="E84" s="17">
        <v>13024</v>
      </c>
      <c r="F84" s="17">
        <v>15181</v>
      </c>
      <c r="G84" s="24"/>
      <c r="H84" s="7"/>
      <c r="I84" s="25">
        <f t="shared" ref="I84:J115" si="17">C84-E84</f>
        <v>472</v>
      </c>
      <c r="J84" s="24">
        <f t="shared" si="17"/>
        <v>-3824</v>
      </c>
      <c r="K84" s="7"/>
      <c r="L84" s="25">
        <f t="shared" si="3"/>
        <v>479.16799962149878</v>
      </c>
      <c r="M84" s="17">
        <f t="shared" ref="M84:M147" si="18">(I84-L84)^2</f>
        <v>51.380218573806644</v>
      </c>
      <c r="N84" s="17">
        <f t="shared" si="4"/>
        <v>-3813.7968367518206</v>
      </c>
      <c r="O84" s="24">
        <f t="shared" ref="O84:O147" si="19">(J84-N84)^2</f>
        <v>104.10454026899896</v>
      </c>
      <c r="P84" s="7"/>
      <c r="Q84" s="25">
        <f t="shared" si="5"/>
        <v>501.55198409851215</v>
      </c>
      <c r="R84" s="24">
        <f t="shared" si="6"/>
        <v>-3832.1072902191745</v>
      </c>
      <c r="S84" s="7"/>
      <c r="T84" s="25">
        <f t="shared" si="7"/>
        <v>-0.12956872961302671</v>
      </c>
      <c r="U84" s="24">
        <f t="shared" si="8"/>
        <v>-0.99636737777410034</v>
      </c>
      <c r="V84" s="7"/>
      <c r="W84" s="25">
        <f t="shared" si="9"/>
        <v>-0.1219342382056985</v>
      </c>
      <c r="X84" s="24">
        <f>IF(MOD(ATAN2(U84,W84)*180/PI()-$J$9+360,360)&lt;355,MOD(ATAN2(U84,W84)*180/PI()-$J$9+360,360)+360,MOD(ATAN2(U84,W84)*180/PI()-$J$9+360,360))</f>
        <v>359.87641500883393</v>
      </c>
      <c r="Y84" s="7"/>
      <c r="Z84" s="25">
        <f t="shared" si="11"/>
        <v>627</v>
      </c>
      <c r="AA84" s="17">
        <f t="shared" si="15"/>
        <v>360.01799999999992</v>
      </c>
      <c r="AB84" s="24">
        <f t="shared" si="12"/>
        <v>6.2834994664449431</v>
      </c>
      <c r="AC84" s="17">
        <f t="shared" si="13"/>
        <v>-0.14158499116598477</v>
      </c>
    </row>
    <row r="85" spans="1:31" s="17" customFormat="1" x14ac:dyDescent="0.25">
      <c r="A85" s="17">
        <v>0</v>
      </c>
      <c r="B85" s="17">
        <v>0</v>
      </c>
      <c r="C85" s="17">
        <v>13445</v>
      </c>
      <c r="D85" s="17">
        <v>11313</v>
      </c>
      <c r="E85" s="17">
        <v>12965</v>
      </c>
      <c r="F85" s="17">
        <v>15118</v>
      </c>
      <c r="G85" s="24"/>
      <c r="H85" s="7"/>
      <c r="I85" s="25">
        <f t="shared" si="17"/>
        <v>480</v>
      </c>
      <c r="J85" s="24">
        <f t="shared" si="17"/>
        <v>-3805</v>
      </c>
      <c r="K85" s="7"/>
      <c r="L85" s="25">
        <f>$M$9*SIN(2*PI()/$M$10*(AA85+$M$11))+$M$12</f>
        <v>483.09445726372945</v>
      </c>
      <c r="M85" s="17">
        <f t="shared" si="18"/>
        <v>9.5756657570479717</v>
      </c>
      <c r="N85" s="17">
        <f>$O$9*COS(2*PI()/$O$10*(AA85+$O$11))+$O$12</f>
        <v>-3801.2710451932744</v>
      </c>
      <c r="O85" s="24">
        <f t="shared" si="19"/>
        <v>13.90510395060193</v>
      </c>
      <c r="P85" s="7"/>
      <c r="Q85" s="25">
        <f t="shared" ref="Q85:Q148" si="20">I85-$J$4</f>
        <v>509.55198409851215</v>
      </c>
      <c r="R85" s="24">
        <f t="shared" ref="R85:R148" si="21">J85-$J$3</f>
        <v>-3813.1072902191745</v>
      </c>
      <c r="S85" s="7"/>
      <c r="T85" s="25">
        <f t="shared" ref="T85:T148" si="22">Q85/$J$7</f>
        <v>-0.13163541436309761</v>
      </c>
      <c r="U85" s="24">
        <f t="shared" ref="U85:U148" si="23">R85/$J$6</f>
        <v>-0.99142728117867718</v>
      </c>
      <c r="V85" s="7"/>
      <c r="W85" s="25">
        <f t="shared" ref="W85:W148" si="24">(T85-U85*SIN(-$J$11*PI()/180))/(COS(-$J$11*PI()/180))</f>
        <v>-0.12403885519056901</v>
      </c>
      <c r="X85" s="24">
        <f>IF(MOD(ATAN2(U85,W85)*180/PI()-$J$9+360,360)&lt;355,MOD(ATAN2(U85,W85)*180/PI()-$J$9+360,360)+360,MOD(ATAN2(U85,W85)*180/PI()-$J$9+360,360))</f>
        <v>360.03062038086847</v>
      </c>
      <c r="Y85" s="7"/>
      <c r="Z85" s="25">
        <f>I165-J159</f>
        <v>0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1.2620380868554548E-2</v>
      </c>
    </row>
    <row r="86" spans="1:31" s="17" customFormat="1" x14ac:dyDescent="0.25">
      <c r="A86" s="17">
        <v>1</v>
      </c>
      <c r="B86" s="17">
        <v>-632</v>
      </c>
      <c r="C86" s="17">
        <v>13250</v>
      </c>
      <c r="D86" s="17">
        <v>11297</v>
      </c>
      <c r="E86" s="17">
        <v>13157</v>
      </c>
      <c r="F86" s="17">
        <v>15130</v>
      </c>
      <c r="G86" s="24"/>
      <c r="H86" s="7"/>
      <c r="I86" s="25">
        <f t="shared" si="17"/>
        <v>93</v>
      </c>
      <c r="J86" s="24">
        <f t="shared" si="17"/>
        <v>-3833</v>
      </c>
      <c r="K86" s="7"/>
      <c r="L86" s="25">
        <f t="shared" ref="L86:L149" si="27">$M$9*SIN(2*PI()/$M$10*(AA86+$M$11))+$M$12</f>
        <v>100.76160566152893</v>
      </c>
      <c r="M86" s="17">
        <f t="shared" si="18"/>
        <v>60.242522445077974</v>
      </c>
      <c r="N86" s="17">
        <f t="shared" ref="N86:N149" si="28">$O$9*COS(2*PI()/$O$10*(AA86+$O$11))+$O$12</f>
        <v>-3830.5298203940615</v>
      </c>
      <c r="O86" s="24">
        <f t="shared" si="19"/>
        <v>6.1017872855944004</v>
      </c>
      <c r="P86" s="7"/>
      <c r="Q86" s="25">
        <f t="shared" si="20"/>
        <v>122.55198409851212</v>
      </c>
      <c r="R86" s="24">
        <f t="shared" si="21"/>
        <v>-3841.1072902191745</v>
      </c>
      <c r="S86" s="7"/>
      <c r="T86" s="25">
        <f t="shared" si="22"/>
        <v>-3.1659539578416294E-2</v>
      </c>
      <c r="U86" s="24">
        <f t="shared" si="23"/>
        <v>-0.99870742352982711</v>
      </c>
      <c r="V86" s="7"/>
      <c r="W86" s="25">
        <f t="shared" si="24"/>
        <v>-2.4004232026579024E-2</v>
      </c>
      <c r="X86" s="24">
        <f t="shared" ref="X86:X148" si="29">MOD(ATAN2(U86,W86)*180/PI()-$J$9+360,360)</f>
        <v>354.27617568826872</v>
      </c>
      <c r="Y86" s="7"/>
      <c r="Z86" s="25">
        <f t="shared" ref="Z86:Z149" si="30">B86</f>
        <v>-632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-5.3824311731204943E-2</v>
      </c>
    </row>
    <row r="87" spans="1:31" s="17" customFormat="1" x14ac:dyDescent="0.25">
      <c r="A87" s="17">
        <v>2</v>
      </c>
      <c r="B87" s="17">
        <v>-612</v>
      </c>
      <c r="C87" s="17">
        <v>13067</v>
      </c>
      <c r="D87" s="17">
        <v>11308</v>
      </c>
      <c r="E87" s="17">
        <v>13346</v>
      </c>
      <c r="F87" s="17">
        <v>15133</v>
      </c>
      <c r="G87" s="24"/>
      <c r="H87" s="7"/>
      <c r="I87" s="25">
        <f t="shared" si="17"/>
        <v>-279</v>
      </c>
      <c r="J87" s="24">
        <f t="shared" si="17"/>
        <v>-3825</v>
      </c>
      <c r="K87" s="7"/>
      <c r="L87" s="25">
        <f t="shared" si="27"/>
        <v>-270.73187775505011</v>
      </c>
      <c r="M87" s="17">
        <f t="shared" si="18"/>
        <v>68.361845457435265</v>
      </c>
      <c r="N87" s="17">
        <f t="shared" si="28"/>
        <v>-3822.7912236038196</v>
      </c>
      <c r="O87" s="24">
        <f t="shared" si="19"/>
        <v>4.8786931683236006</v>
      </c>
      <c r="P87" s="7"/>
      <c r="Q87" s="25">
        <f t="shared" si="20"/>
        <v>-249.44801590148788</v>
      </c>
      <c r="R87" s="24">
        <f t="shared" si="21"/>
        <v>-3833.1072902191745</v>
      </c>
      <c r="S87" s="7"/>
      <c r="T87" s="25">
        <f t="shared" si="22"/>
        <v>6.4441301299882042E-2</v>
      </c>
      <c r="U87" s="24">
        <f t="shared" si="23"/>
        <v>-0.99662738285806995</v>
      </c>
      <c r="V87" s="7"/>
      <c r="W87" s="25">
        <f t="shared" si="24"/>
        <v>7.2083486826837434E-2</v>
      </c>
      <c r="X87" s="24">
        <f t="shared" si="29"/>
        <v>348.7624672886235</v>
      </c>
      <c r="Y87" s="7"/>
      <c r="Z87" s="25">
        <f t="shared" si="30"/>
        <v>-612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-5.9532711376448333E-2</v>
      </c>
    </row>
    <row r="88" spans="1:31" s="17" customFormat="1" x14ac:dyDescent="0.25">
      <c r="A88" s="17">
        <v>3</v>
      </c>
      <c r="B88" s="17">
        <v>-623</v>
      </c>
      <c r="C88" s="17">
        <v>12877</v>
      </c>
      <c r="D88" s="17">
        <v>11328</v>
      </c>
      <c r="E88" s="17">
        <v>13532</v>
      </c>
      <c r="F88" s="17">
        <v>15109</v>
      </c>
      <c r="G88" s="24"/>
      <c r="H88" s="7"/>
      <c r="I88" s="25">
        <f t="shared" si="17"/>
        <v>-655</v>
      </c>
      <c r="J88" s="24">
        <f t="shared" si="17"/>
        <v>-3781</v>
      </c>
      <c r="K88" s="7"/>
      <c r="L88" s="25">
        <f t="shared" si="27"/>
        <v>-646.59132229059048</v>
      </c>
      <c r="M88" s="17">
        <f t="shared" si="18"/>
        <v>70.705860820720474</v>
      </c>
      <c r="N88" s="17">
        <f t="shared" si="28"/>
        <v>-3778.5328502964412</v>
      </c>
      <c r="O88" s="24">
        <f t="shared" si="19"/>
        <v>6.0868276597702202</v>
      </c>
      <c r="P88" s="7"/>
      <c r="Q88" s="25">
        <f t="shared" si="20"/>
        <v>-625.44801590148791</v>
      </c>
      <c r="R88" s="24">
        <f t="shared" si="21"/>
        <v>-3789.1072902191745</v>
      </c>
      <c r="S88" s="7"/>
      <c r="T88" s="25">
        <f t="shared" si="22"/>
        <v>0.16157548455321583</v>
      </c>
      <c r="U88" s="24">
        <f t="shared" si="23"/>
        <v>-0.98518715916340582</v>
      </c>
      <c r="V88" s="7"/>
      <c r="W88" s="25">
        <f t="shared" si="24"/>
        <v>0.16913282188114745</v>
      </c>
      <c r="X88" s="24">
        <f t="shared" si="29"/>
        <v>343.15797922930039</v>
      </c>
      <c r="Y88" s="7"/>
      <c r="Z88" s="25">
        <f t="shared" si="30"/>
        <v>-623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-5.7020770699523382E-2</v>
      </c>
    </row>
    <row r="89" spans="1:31" s="17" customFormat="1" x14ac:dyDescent="0.25">
      <c r="A89" s="17">
        <v>4</v>
      </c>
      <c r="B89" s="17">
        <v>-616</v>
      </c>
      <c r="C89" s="17">
        <v>12698</v>
      </c>
      <c r="D89" s="17">
        <v>11370</v>
      </c>
      <c r="E89" s="17">
        <v>13713</v>
      </c>
      <c r="F89" s="17">
        <v>15064</v>
      </c>
      <c r="G89" s="24"/>
      <c r="H89" s="7"/>
      <c r="I89" s="25">
        <f t="shared" si="17"/>
        <v>-1015</v>
      </c>
      <c r="J89" s="24">
        <f t="shared" si="17"/>
        <v>-3694</v>
      </c>
      <c r="K89" s="7"/>
      <c r="L89" s="25">
        <f t="shared" si="27"/>
        <v>-1012.4314274826904</v>
      </c>
      <c r="M89" s="17">
        <f t="shared" si="18"/>
        <v>6.5975647766780527</v>
      </c>
      <c r="N89" s="17">
        <f t="shared" si="28"/>
        <v>-3699.0967675887732</v>
      </c>
      <c r="O89" s="24">
        <f t="shared" si="19"/>
        <v>25.977039853969167</v>
      </c>
      <c r="P89" s="7"/>
      <c r="Q89" s="25">
        <f t="shared" si="20"/>
        <v>-985.44801590148791</v>
      </c>
      <c r="R89" s="24">
        <f t="shared" si="21"/>
        <v>-3702.1072902191745</v>
      </c>
      <c r="S89" s="7"/>
      <c r="T89" s="25">
        <f t="shared" si="22"/>
        <v>0.25457629830640777</v>
      </c>
      <c r="U89" s="24">
        <f t="shared" si="23"/>
        <v>-0.96256671685804729</v>
      </c>
      <c r="V89" s="7"/>
      <c r="W89" s="25">
        <f t="shared" si="24"/>
        <v>0.26196295677983272</v>
      </c>
      <c r="X89" s="24">
        <f t="shared" si="29"/>
        <v>337.67496728953586</v>
      </c>
      <c r="Y89" s="7"/>
      <c r="Z89" s="25">
        <f t="shared" si="30"/>
        <v>-616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3.9672895359217364E-3</v>
      </c>
    </row>
    <row r="90" spans="1:31" s="17" customFormat="1" x14ac:dyDescent="0.25">
      <c r="A90" s="17">
        <v>5</v>
      </c>
      <c r="B90" s="17">
        <v>-644</v>
      </c>
      <c r="C90" s="17">
        <v>12508</v>
      </c>
      <c r="D90" s="17">
        <v>11431</v>
      </c>
      <c r="E90" s="17">
        <v>13894</v>
      </c>
      <c r="F90" s="17">
        <v>15004</v>
      </c>
      <c r="G90" s="24"/>
      <c r="H90" s="7"/>
      <c r="I90" s="25">
        <f t="shared" si="17"/>
        <v>-1386</v>
      </c>
      <c r="J90" s="24">
        <f t="shared" si="17"/>
        <v>-3573</v>
      </c>
      <c r="K90" s="7"/>
      <c r="L90" s="25">
        <f t="shared" si="27"/>
        <v>-1385.0088196085192</v>
      </c>
      <c r="M90" s="17">
        <f t="shared" si="18"/>
        <v>0.98243856845610888</v>
      </c>
      <c r="N90" s="17">
        <f t="shared" si="28"/>
        <v>-3578.9348331052615</v>
      </c>
      <c r="O90" s="24">
        <f t="shared" si="19"/>
        <v>35.222243987308239</v>
      </c>
      <c r="P90" s="7"/>
      <c r="Q90" s="25">
        <f t="shared" si="20"/>
        <v>-1356.4480159014879</v>
      </c>
      <c r="R90" s="24">
        <f t="shared" si="21"/>
        <v>-3581.1072902191745</v>
      </c>
      <c r="S90" s="7"/>
      <c r="T90" s="25">
        <f t="shared" si="22"/>
        <v>0.35041880359094724</v>
      </c>
      <c r="U90" s="24">
        <f t="shared" si="23"/>
        <v>-0.93110610169772101</v>
      </c>
      <c r="V90" s="7"/>
      <c r="W90" s="25">
        <f t="shared" si="24"/>
        <v>0.35756709664746344</v>
      </c>
      <c r="X90" s="24">
        <f t="shared" si="29"/>
        <v>331.89133137374222</v>
      </c>
      <c r="Y90" s="7"/>
      <c r="Z90" s="25">
        <f t="shared" si="30"/>
        <v>-644</v>
      </c>
      <c r="AA90" s="17">
        <f t="shared" si="31"/>
        <v>331.87499999999994</v>
      </c>
      <c r="AB90" s="24">
        <f t="shared" si="25"/>
        <v>5.7923114550561801</v>
      </c>
      <c r="AC90" s="17">
        <f t="shared" si="26"/>
        <v>1.6331373742275446E-2</v>
      </c>
    </row>
    <row r="91" spans="1:31" s="17" customFormat="1" x14ac:dyDescent="0.25">
      <c r="A91" s="17">
        <v>6</v>
      </c>
      <c r="B91" s="17">
        <v>-624</v>
      </c>
      <c r="C91" s="17">
        <v>12337</v>
      </c>
      <c r="D91" s="17">
        <v>11504</v>
      </c>
      <c r="E91" s="17">
        <v>14067</v>
      </c>
      <c r="F91" s="17">
        <v>14921</v>
      </c>
      <c r="G91" s="24"/>
      <c r="H91" s="7"/>
      <c r="I91" s="25">
        <f t="shared" si="17"/>
        <v>-1730</v>
      </c>
      <c r="J91" s="24">
        <f t="shared" si="17"/>
        <v>-3417</v>
      </c>
      <c r="K91" s="7"/>
      <c r="L91" s="25">
        <f t="shared" si="27"/>
        <v>-1732.8252776229892</v>
      </c>
      <c r="M91" s="17">
        <f t="shared" si="18"/>
        <v>7.9821936469636929</v>
      </c>
      <c r="N91" s="17">
        <f t="shared" si="28"/>
        <v>-3427.4591639358046</v>
      </c>
      <c r="O91" s="24">
        <f t="shared" si="19"/>
        <v>109.39411023603461</v>
      </c>
      <c r="P91" s="7"/>
      <c r="Q91" s="25">
        <f t="shared" si="20"/>
        <v>-1700.4480159014879</v>
      </c>
      <c r="R91" s="24">
        <f t="shared" si="21"/>
        <v>-3425.1072902191745</v>
      </c>
      <c r="S91" s="7"/>
      <c r="T91" s="25">
        <f t="shared" si="22"/>
        <v>0.43928624784399728</v>
      </c>
      <c r="U91" s="24">
        <f t="shared" si="23"/>
        <v>-0.89054530859845749</v>
      </c>
      <c r="V91" s="7"/>
      <c r="W91" s="25">
        <f t="shared" si="24"/>
        <v>0.44612620722392865</v>
      </c>
      <c r="X91" s="24">
        <f t="shared" si="29"/>
        <v>326.29035261515298</v>
      </c>
      <c r="Y91" s="7"/>
      <c r="Z91" s="25">
        <f t="shared" si="30"/>
        <v>-624</v>
      </c>
      <c r="AA91" s="17">
        <f t="shared" si="31"/>
        <v>326.25899999999996</v>
      </c>
      <c r="AB91" s="24">
        <f t="shared" si="25"/>
        <v>5.6942937642641782</v>
      </c>
      <c r="AC91" s="17">
        <f t="shared" si="26"/>
        <v>3.1352615153025454E-2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11607</v>
      </c>
      <c r="E92" s="17">
        <v>14244</v>
      </c>
      <c r="F92" s="17">
        <v>14841</v>
      </c>
      <c r="G92" s="24"/>
      <c r="H92" s="7"/>
      <c r="I92" s="25">
        <f t="shared" si="17"/>
        <v>-2068</v>
      </c>
      <c r="J92" s="24">
        <f t="shared" si="17"/>
        <v>-3234</v>
      </c>
      <c r="K92" s="7"/>
      <c r="L92" s="25">
        <f t="shared" si="27"/>
        <v>-2069.4435351966508</v>
      </c>
      <c r="M92" s="17">
        <f t="shared" si="18"/>
        <v>2.0837938639697442</v>
      </c>
      <c r="N92" s="17">
        <f t="shared" si="28"/>
        <v>-3239.7432133681741</v>
      </c>
      <c r="O92" s="24">
        <f t="shared" si="19"/>
        <v>32.984499792373811</v>
      </c>
      <c r="P92" s="7"/>
      <c r="Q92" s="25">
        <f t="shared" si="20"/>
        <v>-2038.4480159014879</v>
      </c>
      <c r="R92" s="24">
        <f t="shared" si="21"/>
        <v>-3242.1072902191745</v>
      </c>
      <c r="S92" s="7"/>
      <c r="T92" s="25">
        <f t="shared" si="22"/>
        <v>0.52660367853449419</v>
      </c>
      <c r="U92" s="24">
        <f t="shared" si="23"/>
        <v>-0.84296437823201364</v>
      </c>
      <c r="V92" s="7"/>
      <c r="W92" s="25">
        <f t="shared" si="24"/>
        <v>0.5330814412877376</v>
      </c>
      <c r="X92" s="24">
        <f t="shared" si="29"/>
        <v>320.59050727129556</v>
      </c>
      <c r="Y92" s="7"/>
      <c r="Z92" s="25">
        <f t="shared" si="30"/>
        <v>-634</v>
      </c>
      <c r="AA92" s="17">
        <f t="shared" si="31"/>
        <v>320.55299999999994</v>
      </c>
      <c r="AB92" s="24">
        <f t="shared" si="25"/>
        <v>5.5947052771453825</v>
      </c>
      <c r="AC92" s="17">
        <f t="shared" si="26"/>
        <v>3.7507271295623923E-2</v>
      </c>
    </row>
    <row r="93" spans="1:31" s="17" customFormat="1" x14ac:dyDescent="0.25">
      <c r="A93" s="17">
        <v>8</v>
      </c>
      <c r="B93" s="17">
        <v>-641</v>
      </c>
      <c r="C93" s="17">
        <v>12011</v>
      </c>
      <c r="D93" s="17">
        <v>11720</v>
      </c>
      <c r="E93" s="17">
        <v>14402</v>
      </c>
      <c r="F93" s="17">
        <v>14723</v>
      </c>
      <c r="G93" s="24"/>
      <c r="H93" s="7"/>
      <c r="I93" s="25">
        <f t="shared" si="17"/>
        <v>-2391</v>
      </c>
      <c r="J93" s="24">
        <f t="shared" si="17"/>
        <v>-3003</v>
      </c>
      <c r="K93" s="7"/>
      <c r="L93" s="25">
        <f t="shared" si="27"/>
        <v>-2389.2059196567839</v>
      </c>
      <c r="M93" s="17">
        <f t="shared" si="18"/>
        <v>3.2187242779145335</v>
      </c>
      <c r="N93" s="17">
        <f t="shared" si="28"/>
        <v>-3017.1991913316997</v>
      </c>
      <c r="O93" s="24">
        <f t="shared" si="19"/>
        <v>201.61703447421573</v>
      </c>
      <c r="P93" s="7"/>
      <c r="Q93" s="25">
        <f t="shared" si="20"/>
        <v>-2361.4480159014879</v>
      </c>
      <c r="R93" s="24">
        <f t="shared" si="21"/>
        <v>-3011.1072902191745</v>
      </c>
      <c r="S93" s="7"/>
      <c r="T93" s="25">
        <f t="shared" si="22"/>
        <v>0.61004607531860799</v>
      </c>
      <c r="U93" s="24">
        <f t="shared" si="23"/>
        <v>-0.7829032038350271</v>
      </c>
      <c r="V93" s="7"/>
      <c r="W93" s="25">
        <f t="shared" si="24"/>
        <v>0.61606585219485199</v>
      </c>
      <c r="X93" s="24">
        <f t="shared" si="29"/>
        <v>314.70014299312413</v>
      </c>
      <c r="Y93" s="7"/>
      <c r="Z93" s="25">
        <f t="shared" si="30"/>
        <v>-641</v>
      </c>
      <c r="AA93" s="17">
        <f t="shared" si="31"/>
        <v>314.78399999999993</v>
      </c>
      <c r="AB93" s="24">
        <f t="shared" si="25"/>
        <v>5.4940172325978294</v>
      </c>
      <c r="AC93" s="17">
        <f t="shared" si="26"/>
        <v>-8.3857006875803108E-2</v>
      </c>
    </row>
    <row r="94" spans="1:31" s="17" customFormat="1" x14ac:dyDescent="0.25">
      <c r="A94" s="17">
        <v>9</v>
      </c>
      <c r="B94" s="17">
        <v>-621</v>
      </c>
      <c r="C94" s="17">
        <v>11871</v>
      </c>
      <c r="D94" s="17">
        <v>11838</v>
      </c>
      <c r="E94" s="17">
        <v>14545</v>
      </c>
      <c r="F94" s="17">
        <v>14601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-2676.2159212903398</v>
      </c>
      <c r="M94" s="17">
        <f t="shared" si="18"/>
        <v>4.9103071649811731</v>
      </c>
      <c r="N94" s="17">
        <f t="shared" si="28"/>
        <v>-2772.3095625943233</v>
      </c>
      <c r="O94" s="24">
        <f t="shared" si="19"/>
        <v>86.667955697624024</v>
      </c>
      <c r="P94" s="7"/>
      <c r="Q94" s="25">
        <f t="shared" si="20"/>
        <v>-2644.4480159014879</v>
      </c>
      <c r="R94" s="24">
        <f t="shared" si="21"/>
        <v>-2771.1072902191745</v>
      </c>
      <c r="S94" s="7"/>
      <c r="T94" s="25">
        <f t="shared" si="22"/>
        <v>0.68315504835236729</v>
      </c>
      <c r="U94" s="24">
        <f t="shared" si="23"/>
        <v>-0.72050198368231388</v>
      </c>
      <c r="V94" s="7"/>
      <c r="W94" s="25">
        <f t="shared" si="24"/>
        <v>0.68869859657481336</v>
      </c>
      <c r="X94" s="24">
        <f t="shared" si="29"/>
        <v>309.19217354397415</v>
      </c>
      <c r="Y94" s="7"/>
      <c r="Z94" s="25">
        <f t="shared" si="30"/>
        <v>-621</v>
      </c>
      <c r="AA94" s="17">
        <f t="shared" si="31"/>
        <v>309.19499999999994</v>
      </c>
      <c r="AB94" s="24">
        <f t="shared" si="25"/>
        <v>5.3964707807038659</v>
      </c>
      <c r="AC94" s="17">
        <f t="shared" si="26"/>
        <v>-2.8264560257866833E-3</v>
      </c>
    </row>
    <row r="95" spans="1:31" s="17" customFormat="1" x14ac:dyDescent="0.25">
      <c r="A95" s="17">
        <v>10</v>
      </c>
      <c r="B95" s="17">
        <v>-611</v>
      </c>
      <c r="C95" s="17">
        <v>11747</v>
      </c>
      <c r="D95" s="17">
        <v>11979</v>
      </c>
      <c r="E95" s="17">
        <v>14678</v>
      </c>
      <c r="F95" s="17">
        <v>14477</v>
      </c>
      <c r="G95" s="24"/>
      <c r="H95" s="7"/>
      <c r="I95" s="25">
        <f t="shared" si="17"/>
        <v>-2931</v>
      </c>
      <c r="J95" s="24">
        <f t="shared" si="17"/>
        <v>-2498</v>
      </c>
      <c r="K95" s="7"/>
      <c r="L95" s="25">
        <f t="shared" si="27"/>
        <v>-2934.0469702286173</v>
      </c>
      <c r="M95" s="17">
        <f t="shared" si="18"/>
        <v>9.28402757408006</v>
      </c>
      <c r="N95" s="17">
        <f t="shared" si="28"/>
        <v>-2505.5149676172114</v>
      </c>
      <c r="O95" s="24">
        <f t="shared" si="19"/>
        <v>56.474738287735512</v>
      </c>
      <c r="P95" s="7"/>
      <c r="Q95" s="25">
        <f t="shared" si="20"/>
        <v>-2901.4480159014879</v>
      </c>
      <c r="R95" s="24">
        <f t="shared" si="21"/>
        <v>-2506.1072902191745</v>
      </c>
      <c r="S95" s="7"/>
      <c r="T95" s="25">
        <f t="shared" si="22"/>
        <v>0.74954729594839598</v>
      </c>
      <c r="U95" s="24">
        <f t="shared" si="23"/>
        <v>-0.6516006364303597</v>
      </c>
      <c r="V95" s="7"/>
      <c r="W95" s="25">
        <f t="shared" si="24"/>
        <v>0.7545645872201906</v>
      </c>
      <c r="X95" s="24">
        <f t="shared" si="29"/>
        <v>303.71141189287414</v>
      </c>
      <c r="Y95" s="7"/>
      <c r="Z95" s="25">
        <f t="shared" si="30"/>
        <v>-611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1.5411892874226396E-2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12118</v>
      </c>
      <c r="E96" s="17">
        <v>14786</v>
      </c>
      <c r="F96" s="17">
        <v>14322</v>
      </c>
      <c r="G96" s="24"/>
      <c r="H96" s="7"/>
      <c r="I96" s="25">
        <f t="shared" si="17"/>
        <v>-3163</v>
      </c>
      <c r="J96" s="24">
        <f t="shared" si="17"/>
        <v>-2204</v>
      </c>
      <c r="K96" s="7"/>
      <c r="L96" s="25">
        <f t="shared" si="27"/>
        <v>-3164.7770025151844</v>
      </c>
      <c r="M96" s="17">
        <f t="shared" si="18"/>
        <v>3.1577379389718589</v>
      </c>
      <c r="N96" s="17">
        <f t="shared" si="28"/>
        <v>-2216.044781010874</v>
      </c>
      <c r="O96" s="24">
        <f t="shared" si="19"/>
        <v>145.07674959991033</v>
      </c>
      <c r="P96" s="7"/>
      <c r="Q96" s="25">
        <f t="shared" si="20"/>
        <v>-3133.4480159014879</v>
      </c>
      <c r="R96" s="24">
        <f t="shared" si="21"/>
        <v>-2212.1072902191745</v>
      </c>
      <c r="S96" s="7"/>
      <c r="T96" s="25">
        <f t="shared" si="22"/>
        <v>0.80948115370045293</v>
      </c>
      <c r="U96" s="24">
        <f t="shared" si="23"/>
        <v>-0.57515914174328597</v>
      </c>
      <c r="V96" s="7"/>
      <c r="W96" s="25">
        <f t="shared" si="24"/>
        <v>0.813914194367091</v>
      </c>
      <c r="X96" s="24">
        <f t="shared" si="29"/>
        <v>298.14657118513082</v>
      </c>
      <c r="Y96" s="7"/>
      <c r="Z96" s="25">
        <f t="shared" si="30"/>
        <v>-610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-5.9428814869079361E-2</v>
      </c>
    </row>
    <row r="97" spans="1:29" s="17" customFormat="1" x14ac:dyDescent="0.25">
      <c r="A97" s="17">
        <v>12</v>
      </c>
      <c r="B97" s="17">
        <v>-636</v>
      </c>
      <c r="C97" s="17">
        <v>11522</v>
      </c>
      <c r="D97" s="17">
        <v>12275</v>
      </c>
      <c r="E97" s="17">
        <v>14891</v>
      </c>
      <c r="F97" s="17">
        <v>14163</v>
      </c>
      <c r="G97" s="24"/>
      <c r="H97" s="7"/>
      <c r="I97" s="25">
        <f t="shared" si="17"/>
        <v>-3369</v>
      </c>
      <c r="J97" s="24">
        <f t="shared" si="17"/>
        <v>-1888</v>
      </c>
      <c r="K97" s="7"/>
      <c r="L97" s="25">
        <f t="shared" si="27"/>
        <v>-3374.6704435221286</v>
      </c>
      <c r="M97" s="17">
        <f t="shared" si="18"/>
        <v>32.153929737650287</v>
      </c>
      <c r="N97" s="17">
        <f t="shared" si="28"/>
        <v>-1892.5208150893523</v>
      </c>
      <c r="O97" s="24">
        <f t="shared" si="19"/>
        <v>20.437769072115032</v>
      </c>
      <c r="P97" s="7"/>
      <c r="Q97" s="25">
        <f t="shared" si="20"/>
        <v>-3339.4480159014879</v>
      </c>
      <c r="R97" s="24">
        <f t="shared" si="21"/>
        <v>-1896.1072902191743</v>
      </c>
      <c r="S97" s="7"/>
      <c r="T97" s="25">
        <f t="shared" si="22"/>
        <v>0.86269828601477949</v>
      </c>
      <c r="U97" s="24">
        <f t="shared" si="23"/>
        <v>-0.49299753520888012</v>
      </c>
      <c r="V97" s="7"/>
      <c r="W97" s="25">
        <f t="shared" si="24"/>
        <v>0.86650302749093744</v>
      </c>
      <c r="X97" s="24">
        <f t="shared" si="29"/>
        <v>292.53706345553724</v>
      </c>
      <c r="Y97" s="7"/>
      <c r="Z97" s="25">
        <f t="shared" si="30"/>
        <v>-636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5.506345553732217E-2</v>
      </c>
    </row>
    <row r="98" spans="1:29" s="17" customFormat="1" x14ac:dyDescent="0.25">
      <c r="A98" s="17">
        <v>13</v>
      </c>
      <c r="B98" s="17">
        <v>-630</v>
      </c>
      <c r="C98" s="17">
        <v>11437</v>
      </c>
      <c r="D98" s="17">
        <v>12455</v>
      </c>
      <c r="E98" s="17">
        <v>14987</v>
      </c>
      <c r="F98" s="17">
        <v>14002</v>
      </c>
      <c r="G98" s="24"/>
      <c r="H98" s="7"/>
      <c r="I98" s="25">
        <f t="shared" si="17"/>
        <v>-3550</v>
      </c>
      <c r="J98" s="24">
        <f t="shared" si="17"/>
        <v>-1547</v>
      </c>
      <c r="K98" s="7"/>
      <c r="L98" s="25">
        <f t="shared" si="27"/>
        <v>-3549.6870725037106</v>
      </c>
      <c r="M98" s="17">
        <f t="shared" si="18"/>
        <v>9.7923617933937432E-2</v>
      </c>
      <c r="N98" s="17">
        <f t="shared" si="28"/>
        <v>-1553.325575978097</v>
      </c>
      <c r="O98" s="24">
        <f t="shared" si="19"/>
        <v>40.012911454678445</v>
      </c>
      <c r="P98" s="7"/>
      <c r="Q98" s="25">
        <f t="shared" si="20"/>
        <v>-3520.4480159014879</v>
      </c>
      <c r="R98" s="24">
        <f t="shared" si="21"/>
        <v>-1555.1072902191743</v>
      </c>
      <c r="S98" s="7"/>
      <c r="T98" s="25">
        <f t="shared" si="22"/>
        <v>0.90945702848513432</v>
      </c>
      <c r="U98" s="24">
        <f t="shared" si="23"/>
        <v>-0.40433580157523341</v>
      </c>
      <c r="V98" s="7"/>
      <c r="W98" s="25">
        <f t="shared" si="24"/>
        <v>0.91258345006501396</v>
      </c>
      <c r="X98" s="24">
        <f t="shared" si="29"/>
        <v>286.79588110232794</v>
      </c>
      <c r="Y98" s="7"/>
      <c r="Z98" s="25">
        <f t="shared" si="30"/>
        <v>-630</v>
      </c>
      <c r="AA98" s="17">
        <f t="shared" si="31"/>
        <v>286.8119999999999</v>
      </c>
      <c r="AB98" s="24">
        <f t="shared" si="25"/>
        <v>5.0058137342299744</v>
      </c>
      <c r="AC98" s="17">
        <f t="shared" si="26"/>
        <v>-1.6118897671958621E-2</v>
      </c>
    </row>
    <row r="99" spans="1:29" s="17" customFormat="1" x14ac:dyDescent="0.25">
      <c r="A99" s="17">
        <v>14</v>
      </c>
      <c r="B99" s="17">
        <v>-639</v>
      </c>
      <c r="C99" s="17">
        <v>11370</v>
      </c>
      <c r="D99" s="17">
        <v>12637</v>
      </c>
      <c r="E99" s="17">
        <v>15059</v>
      </c>
      <c r="F99" s="17">
        <v>13823</v>
      </c>
      <c r="G99" s="24"/>
      <c r="H99" s="7"/>
      <c r="I99" s="25">
        <f t="shared" si="17"/>
        <v>-3689</v>
      </c>
      <c r="J99" s="24">
        <f t="shared" si="17"/>
        <v>-1186</v>
      </c>
      <c r="K99" s="7"/>
      <c r="L99" s="25">
        <f t="shared" si="27"/>
        <v>-3691.9946605983127</v>
      </c>
      <c r="M99" s="17">
        <f t="shared" si="18"/>
        <v>8.9679920990868673</v>
      </c>
      <c r="N99" s="17">
        <f t="shared" si="28"/>
        <v>-1193.6703918901362</v>
      </c>
      <c r="O99" s="24">
        <f t="shared" si="19"/>
        <v>58.83491174826743</v>
      </c>
      <c r="P99" s="7"/>
      <c r="Q99" s="25">
        <f t="shared" si="20"/>
        <v>-3659.4480159014879</v>
      </c>
      <c r="R99" s="24">
        <f t="shared" si="21"/>
        <v>-1194.1072902191743</v>
      </c>
      <c r="S99" s="7"/>
      <c r="T99" s="25">
        <f t="shared" si="22"/>
        <v>0.94536567601761667</v>
      </c>
      <c r="U99" s="24">
        <f t="shared" si="23"/>
        <v>-0.31047396626219392</v>
      </c>
      <c r="V99" s="7"/>
      <c r="W99" s="25">
        <f t="shared" si="24"/>
        <v>0.94777359413336504</v>
      </c>
      <c r="X99" s="24">
        <f t="shared" si="29"/>
        <v>281.03720569976474</v>
      </c>
      <c r="Y99" s="7"/>
      <c r="Z99" s="25">
        <f t="shared" si="30"/>
        <v>-639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-2.3794300235181254E-2</v>
      </c>
    </row>
    <row r="100" spans="1:29" s="17" customFormat="1" x14ac:dyDescent="0.25">
      <c r="A100" s="17">
        <v>15</v>
      </c>
      <c r="B100" s="17">
        <v>-631</v>
      </c>
      <c r="C100" s="17">
        <v>11315</v>
      </c>
      <c r="D100" s="17">
        <v>12810</v>
      </c>
      <c r="E100" s="17">
        <v>15103</v>
      </c>
      <c r="F100" s="17">
        <v>13639</v>
      </c>
      <c r="G100" s="24"/>
      <c r="H100" s="7"/>
      <c r="I100" s="25">
        <f t="shared" si="17"/>
        <v>-3788</v>
      </c>
      <c r="J100" s="24">
        <f t="shared" si="17"/>
        <v>-829</v>
      </c>
      <c r="K100" s="7"/>
      <c r="L100" s="25">
        <f t="shared" si="27"/>
        <v>-3796.3310351314949</v>
      </c>
      <c r="M100" s="17">
        <f t="shared" si="18"/>
        <v>69.40614636220225</v>
      </c>
      <c r="N100" s="17">
        <f t="shared" si="28"/>
        <v>-826.61244034758192</v>
      </c>
      <c r="O100" s="24">
        <f t="shared" si="19"/>
        <v>5.7004410938547263</v>
      </c>
      <c r="P100" s="7"/>
      <c r="Q100" s="25">
        <f t="shared" si="20"/>
        <v>-3758.4480159014879</v>
      </c>
      <c r="R100" s="24">
        <f t="shared" si="21"/>
        <v>-837.10729021917439</v>
      </c>
      <c r="S100" s="7"/>
      <c r="T100" s="25">
        <f t="shared" si="22"/>
        <v>0.97094089979974452</v>
      </c>
      <c r="U100" s="24">
        <f t="shared" si="23"/>
        <v>-0.21765215128503299</v>
      </c>
      <c r="V100" s="7"/>
      <c r="W100" s="25">
        <f t="shared" si="24"/>
        <v>0.97263798375786081</v>
      </c>
      <c r="X100" s="24">
        <f t="shared" si="29"/>
        <v>275.51288509329697</v>
      </c>
      <c r="Y100" s="7"/>
      <c r="Z100" s="25">
        <f t="shared" si="30"/>
        <v>-631</v>
      </c>
      <c r="AA100" s="17">
        <f t="shared" si="31"/>
        <v>275.38199999999995</v>
      </c>
      <c r="AB100" s="24">
        <f t="shared" si="25"/>
        <v>4.8063226007270234</v>
      </c>
      <c r="AC100" s="17">
        <f t="shared" si="26"/>
        <v>0.13088509329702447</v>
      </c>
    </row>
    <row r="101" spans="1:29" s="17" customFormat="1" x14ac:dyDescent="0.25">
      <c r="A101" s="17">
        <v>16</v>
      </c>
      <c r="B101" s="17">
        <v>-633</v>
      </c>
      <c r="C101" s="17">
        <v>11284</v>
      </c>
      <c r="D101" s="17">
        <v>13005</v>
      </c>
      <c r="E101" s="17">
        <v>15144</v>
      </c>
      <c r="F101" s="17">
        <v>13457</v>
      </c>
      <c r="G101" s="24"/>
      <c r="H101" s="7"/>
      <c r="I101" s="25">
        <f t="shared" si="17"/>
        <v>-3860</v>
      </c>
      <c r="J101" s="24">
        <f t="shared" si="17"/>
        <v>-452</v>
      </c>
      <c r="K101" s="7"/>
      <c r="L101" s="25">
        <f t="shared" si="27"/>
        <v>-3863.8295866451103</v>
      </c>
      <c r="M101" s="17">
        <f t="shared" si="18"/>
        <v>14.665733872407463</v>
      </c>
      <c r="N101" s="17">
        <f t="shared" si="28"/>
        <v>-450.14761528131106</v>
      </c>
      <c r="O101" s="24">
        <f t="shared" si="19"/>
        <v>3.4313291460322972</v>
      </c>
      <c r="P101" s="7"/>
      <c r="Q101" s="25">
        <f t="shared" si="20"/>
        <v>-3830.4480159014879</v>
      </c>
      <c r="R101" s="24">
        <f t="shared" si="21"/>
        <v>-460.10729021917433</v>
      </c>
      <c r="S101" s="7"/>
      <c r="T101" s="25">
        <f t="shared" si="22"/>
        <v>0.98954106255038288</v>
      </c>
      <c r="U101" s="24">
        <f t="shared" si="23"/>
        <v>-0.11963023462847926</v>
      </c>
      <c r="V101" s="7"/>
      <c r="W101" s="25">
        <f t="shared" si="24"/>
        <v>0.99048724264884203</v>
      </c>
      <c r="X101" s="24">
        <f t="shared" si="29"/>
        <v>269.78609875810446</v>
      </c>
      <c r="Y101" s="7"/>
      <c r="Z101" s="25">
        <f t="shared" si="30"/>
        <v>-633</v>
      </c>
      <c r="AA101" s="17">
        <f t="shared" si="31"/>
        <v>269.68499999999995</v>
      </c>
      <c r="AB101" s="24">
        <f t="shared" si="25"/>
        <v>4.7068911932409065</v>
      </c>
      <c r="AC101" s="17">
        <f t="shared" si="26"/>
        <v>0.10109875810451285</v>
      </c>
    </row>
    <row r="102" spans="1:29" s="17" customFormat="1" x14ac:dyDescent="0.25">
      <c r="A102" s="17">
        <v>17</v>
      </c>
      <c r="B102" s="17">
        <v>-619</v>
      </c>
      <c r="C102" s="17">
        <v>11259</v>
      </c>
      <c r="D102" s="17">
        <v>13173</v>
      </c>
      <c r="E102" s="17">
        <v>15147</v>
      </c>
      <c r="F102" s="17">
        <v>13262</v>
      </c>
      <c r="G102" s="24"/>
      <c r="H102" s="7"/>
      <c r="I102" s="25">
        <f t="shared" si="17"/>
        <v>-3888</v>
      </c>
      <c r="J102" s="24">
        <f t="shared" si="17"/>
        <v>-89</v>
      </c>
      <c r="K102" s="7"/>
      <c r="L102" s="25">
        <f t="shared" si="27"/>
        <v>-3893.1925258245215</v>
      </c>
      <c r="M102" s="17">
        <f t="shared" si="18"/>
        <v>26.962324438322202</v>
      </c>
      <c r="N102" s="17">
        <f t="shared" si="28"/>
        <v>-77.59448054155834</v>
      </c>
      <c r="O102" s="24">
        <f t="shared" si="19"/>
        <v>130.08587411689132</v>
      </c>
      <c r="P102" s="7"/>
      <c r="Q102" s="25">
        <f t="shared" si="20"/>
        <v>-3858.4480159014879</v>
      </c>
      <c r="R102" s="24">
        <f t="shared" si="21"/>
        <v>-97.107290219174359</v>
      </c>
      <c r="S102" s="7"/>
      <c r="T102" s="25">
        <f t="shared" si="22"/>
        <v>0.99677445917563112</v>
      </c>
      <c r="U102" s="24">
        <f t="shared" si="23"/>
        <v>-2.5248389147500484E-2</v>
      </c>
      <c r="V102" s="7"/>
      <c r="W102" s="25">
        <f t="shared" si="24"/>
        <v>0.99699730672847897</v>
      </c>
      <c r="X102" s="24">
        <f t="shared" si="29"/>
        <v>264.34999249103987</v>
      </c>
      <c r="Y102" s="7"/>
      <c r="Z102" s="25">
        <f t="shared" si="30"/>
        <v>-619</v>
      </c>
      <c r="AA102" s="17">
        <f t="shared" si="31"/>
        <v>264.11399999999992</v>
      </c>
      <c r="AB102" s="24">
        <f t="shared" si="25"/>
        <v>4.6096589006123025</v>
      </c>
      <c r="AC102" s="17">
        <f t="shared" si="26"/>
        <v>0.23599249103995135</v>
      </c>
    </row>
    <row r="103" spans="1:29" s="17" customFormat="1" x14ac:dyDescent="0.25">
      <c r="A103" s="17">
        <v>18</v>
      </c>
      <c r="B103" s="17">
        <v>-617</v>
      </c>
      <c r="C103" s="17">
        <v>11277</v>
      </c>
      <c r="D103" s="17">
        <v>13376</v>
      </c>
      <c r="E103" s="17">
        <v>15160</v>
      </c>
      <c r="F103" s="17">
        <v>13089</v>
      </c>
      <c r="G103" s="24"/>
      <c r="H103" s="7"/>
      <c r="I103" s="25">
        <f t="shared" si="17"/>
        <v>-3883</v>
      </c>
      <c r="J103" s="24">
        <f t="shared" si="17"/>
        <v>287</v>
      </c>
      <c r="K103" s="7"/>
      <c r="L103" s="25">
        <f t="shared" si="27"/>
        <v>-3886.1228421809337</v>
      </c>
      <c r="M103" s="17">
        <f t="shared" si="18"/>
        <v>9.7521432870189386</v>
      </c>
      <c r="N103" s="17">
        <f t="shared" si="28"/>
        <v>294.57009376205463</v>
      </c>
      <c r="O103" s="24">
        <f t="shared" si="19"/>
        <v>57.306319566298356</v>
      </c>
      <c r="P103" s="7"/>
      <c r="Q103" s="25">
        <f t="shared" si="20"/>
        <v>-3853.4480159014879</v>
      </c>
      <c r="R103" s="24">
        <f t="shared" si="21"/>
        <v>278.89270978082567</v>
      </c>
      <c r="S103" s="7"/>
      <c r="T103" s="25">
        <f t="shared" si="22"/>
        <v>0.99548278120683686</v>
      </c>
      <c r="U103" s="24">
        <f t="shared" si="23"/>
        <v>7.2513522425083604E-2</v>
      </c>
      <c r="V103" s="7"/>
      <c r="W103" s="25">
        <f t="shared" si="24"/>
        <v>0.99495613362595448</v>
      </c>
      <c r="X103" s="24">
        <f t="shared" si="29"/>
        <v>258.7309086553239</v>
      </c>
      <c r="Y103" s="7"/>
      <c r="Z103" s="25">
        <f t="shared" si="30"/>
        <v>-617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0.16990865532397947</v>
      </c>
    </row>
    <row r="104" spans="1:29" s="17" customFormat="1" x14ac:dyDescent="0.25">
      <c r="A104" s="17">
        <v>19</v>
      </c>
      <c r="B104" s="17">
        <v>-610</v>
      </c>
      <c r="C104" s="17">
        <v>11288</v>
      </c>
      <c r="D104" s="17">
        <v>13553</v>
      </c>
      <c r="E104" s="17">
        <v>15127</v>
      </c>
      <c r="F104" s="17">
        <v>12897</v>
      </c>
      <c r="G104" s="24"/>
      <c r="H104" s="7"/>
      <c r="I104" s="25">
        <f t="shared" si="17"/>
        <v>-3839</v>
      </c>
      <c r="J104" s="24">
        <f t="shared" si="17"/>
        <v>656</v>
      </c>
      <c r="K104" s="7"/>
      <c r="L104" s="25">
        <f t="shared" si="27"/>
        <v>-3843.5333290138947</v>
      </c>
      <c r="M104" s="17">
        <f t="shared" si="18"/>
        <v>20.551071948219242</v>
      </c>
      <c r="N104" s="17">
        <f t="shared" si="28"/>
        <v>659.88382724243513</v>
      </c>
      <c r="O104" s="24">
        <f t="shared" si="19"/>
        <v>15.084114049081279</v>
      </c>
      <c r="P104" s="7"/>
      <c r="Q104" s="25">
        <f t="shared" si="20"/>
        <v>-3809.4480159014879</v>
      </c>
      <c r="R104" s="24">
        <f t="shared" si="21"/>
        <v>647.89270978082561</v>
      </c>
      <c r="S104" s="7"/>
      <c r="T104" s="25">
        <f t="shared" si="22"/>
        <v>0.98411601508144675</v>
      </c>
      <c r="U104" s="24">
        <f t="shared" si="23"/>
        <v>0.16845539840988019</v>
      </c>
      <c r="V104" s="7"/>
      <c r="W104" s="25">
        <f t="shared" si="24"/>
        <v>0.98285352897591882</v>
      </c>
      <c r="X104" s="24">
        <f t="shared" si="29"/>
        <v>253.17365390528528</v>
      </c>
      <c r="Y104" s="7"/>
      <c r="Z104" s="25">
        <f t="shared" si="30"/>
        <v>-610</v>
      </c>
      <c r="AA104" s="17">
        <f t="shared" si="31"/>
        <v>253.07099999999991</v>
      </c>
      <c r="AB104" s="24">
        <f t="shared" si="25"/>
        <v>4.4169221913145682</v>
      </c>
      <c r="AC104" s="17">
        <f t="shared" si="26"/>
        <v>0.102653905285365</v>
      </c>
    </row>
    <row r="105" spans="1:29" s="17" customFormat="1" x14ac:dyDescent="0.25">
      <c r="A105" s="17">
        <v>20</v>
      </c>
      <c r="B105" s="17">
        <v>-630</v>
      </c>
      <c r="C105" s="17">
        <v>11336</v>
      </c>
      <c r="D105" s="17">
        <v>13737</v>
      </c>
      <c r="E105" s="17">
        <v>15094</v>
      </c>
      <c r="F105" s="17">
        <v>12717</v>
      </c>
      <c r="G105" s="24"/>
      <c r="H105" s="7"/>
      <c r="I105" s="25">
        <f t="shared" si="17"/>
        <v>-3758</v>
      </c>
      <c r="J105" s="24">
        <f t="shared" si="17"/>
        <v>1020</v>
      </c>
      <c r="K105" s="7"/>
      <c r="L105" s="25">
        <f t="shared" si="27"/>
        <v>-3762.8088272947148</v>
      </c>
      <c r="M105" s="17">
        <f t="shared" si="18"/>
        <v>23.124819950393814</v>
      </c>
      <c r="N105" s="17">
        <f t="shared" si="28"/>
        <v>1030.8577504030409</v>
      </c>
      <c r="O105" s="24">
        <f t="shared" si="19"/>
        <v>117.89074381473444</v>
      </c>
      <c r="P105" s="7"/>
      <c r="Q105" s="25">
        <f t="shared" si="20"/>
        <v>-3728.4480159014879</v>
      </c>
      <c r="R105" s="24">
        <f t="shared" si="21"/>
        <v>1011.8927097808256</v>
      </c>
      <c r="S105" s="7"/>
      <c r="T105" s="25">
        <f t="shared" si="22"/>
        <v>0.96319083198697852</v>
      </c>
      <c r="U105" s="24">
        <f t="shared" si="23"/>
        <v>0.26309724897482861</v>
      </c>
      <c r="V105" s="7"/>
      <c r="W105" s="25">
        <f t="shared" si="24"/>
        <v>0.96120219267364637</v>
      </c>
      <c r="X105" s="24">
        <f t="shared" si="29"/>
        <v>247.59144011592946</v>
      </c>
      <c r="Y105" s="7"/>
      <c r="Z105" s="25">
        <f t="shared" si="30"/>
        <v>-630</v>
      </c>
      <c r="AA105" s="17">
        <f t="shared" si="31"/>
        <v>247.40099999999993</v>
      </c>
      <c r="AB105" s="24">
        <f t="shared" si="25"/>
        <v>4.3179620227264897</v>
      </c>
      <c r="AC105" s="17">
        <f t="shared" si="26"/>
        <v>0.19044011592953325</v>
      </c>
    </row>
    <row r="106" spans="1:29" s="17" customFormat="1" x14ac:dyDescent="0.25">
      <c r="A106" s="17">
        <v>21</v>
      </c>
      <c r="B106" s="17">
        <v>-628</v>
      </c>
      <c r="C106" s="17">
        <v>11393</v>
      </c>
      <c r="D106" s="17">
        <v>13915</v>
      </c>
      <c r="E106" s="17">
        <v>15033</v>
      </c>
      <c r="F106" s="17">
        <v>12536</v>
      </c>
      <c r="G106" s="24"/>
      <c r="H106" s="7"/>
      <c r="I106" s="25">
        <f t="shared" si="17"/>
        <v>-3640</v>
      </c>
      <c r="J106" s="24">
        <f t="shared" si="17"/>
        <v>1379</v>
      </c>
      <c r="K106" s="7"/>
      <c r="L106" s="25">
        <f t="shared" si="27"/>
        <v>-3645.9668631955947</v>
      </c>
      <c r="M106" s="17">
        <f t="shared" si="18"/>
        <v>35.603456394942228</v>
      </c>
      <c r="N106" s="17">
        <f t="shared" si="28"/>
        <v>1390.6909184561603</v>
      </c>
      <c r="O106" s="24">
        <f t="shared" si="19"/>
        <v>136.67757434858862</v>
      </c>
      <c r="P106" s="7"/>
      <c r="Q106" s="25">
        <f t="shared" si="20"/>
        <v>-3610.4480159014879</v>
      </c>
      <c r="R106" s="24">
        <f t="shared" si="21"/>
        <v>1370.8927097808257</v>
      </c>
      <c r="S106" s="7"/>
      <c r="T106" s="25">
        <f t="shared" si="22"/>
        <v>0.9327072319234323</v>
      </c>
      <c r="U106" s="24">
        <f t="shared" si="23"/>
        <v>0.35643907411992887</v>
      </c>
      <c r="V106" s="7"/>
      <c r="W106" s="25">
        <f t="shared" si="24"/>
        <v>0.93000212471913757</v>
      </c>
      <c r="X106" s="24">
        <f t="shared" si="29"/>
        <v>241.92914260300086</v>
      </c>
      <c r="Y106" s="7"/>
      <c r="Z106" s="25">
        <f t="shared" si="30"/>
        <v>-628</v>
      </c>
      <c r="AA106" s="17">
        <f t="shared" si="31"/>
        <v>241.74899999999994</v>
      </c>
      <c r="AB106" s="24">
        <f t="shared" si="25"/>
        <v>4.2193160134037706</v>
      </c>
      <c r="AC106" s="17">
        <f t="shared" si="26"/>
        <v>0.18014260300091678</v>
      </c>
    </row>
    <row r="107" spans="1:29" s="17" customFormat="1" x14ac:dyDescent="0.25">
      <c r="A107" s="17">
        <v>22</v>
      </c>
      <c r="B107" s="17">
        <v>-634</v>
      </c>
      <c r="C107" s="17">
        <v>11463</v>
      </c>
      <c r="D107" s="17">
        <v>14087</v>
      </c>
      <c r="E107" s="17">
        <v>14954</v>
      </c>
      <c r="F107" s="17">
        <v>12356</v>
      </c>
      <c r="G107" s="24"/>
      <c r="H107" s="7"/>
      <c r="I107" s="25">
        <f t="shared" si="17"/>
        <v>-3491</v>
      </c>
      <c r="J107" s="24">
        <f t="shared" si="17"/>
        <v>1731</v>
      </c>
      <c r="K107" s="7"/>
      <c r="L107" s="25">
        <f t="shared" si="27"/>
        <v>-3492.3288690275685</v>
      </c>
      <c r="M107" s="17">
        <f t="shared" si="18"/>
        <v>1.7658928924309676</v>
      </c>
      <c r="N107" s="17">
        <f t="shared" si="28"/>
        <v>1740.3037348289608</v>
      </c>
      <c r="O107" s="24">
        <f t="shared" si="19"/>
        <v>86.559481767619019</v>
      </c>
      <c r="P107" s="7"/>
      <c r="Q107" s="25">
        <f t="shared" si="20"/>
        <v>-3461.4480159014879</v>
      </c>
      <c r="R107" s="24">
        <f t="shared" si="21"/>
        <v>1722.8927097808257</v>
      </c>
      <c r="S107" s="7"/>
      <c r="T107" s="25">
        <f t="shared" si="22"/>
        <v>0.89421522845336121</v>
      </c>
      <c r="U107" s="24">
        <f t="shared" si="23"/>
        <v>0.44796086367724164</v>
      </c>
      <c r="V107" s="7"/>
      <c r="W107" s="25">
        <f t="shared" si="24"/>
        <v>0.89080737069562999</v>
      </c>
      <c r="X107" s="24">
        <f t="shared" si="29"/>
        <v>236.20283954396245</v>
      </c>
      <c r="Y107" s="7"/>
      <c r="Z107" s="25">
        <f t="shared" si="30"/>
        <v>-634</v>
      </c>
      <c r="AA107" s="17">
        <f t="shared" si="31"/>
        <v>236.04299999999995</v>
      </c>
      <c r="AB107" s="24">
        <f t="shared" si="25"/>
        <v>4.1197275262849749</v>
      </c>
      <c r="AC107" s="17">
        <f t="shared" si="26"/>
        <v>0.1598395439625051</v>
      </c>
    </row>
    <row r="108" spans="1:29" s="17" customFormat="1" x14ac:dyDescent="0.25">
      <c r="A108" s="17">
        <v>23</v>
      </c>
      <c r="B108" s="17">
        <v>-639</v>
      </c>
      <c r="C108" s="17">
        <v>11567</v>
      </c>
      <c r="D108" s="17">
        <v>14257</v>
      </c>
      <c r="E108" s="17">
        <v>14869</v>
      </c>
      <c r="F108" s="17">
        <v>12194</v>
      </c>
      <c r="G108" s="24"/>
      <c r="H108" s="7"/>
      <c r="I108" s="25">
        <f t="shared" si="17"/>
        <v>-3302</v>
      </c>
      <c r="J108" s="24">
        <f t="shared" si="17"/>
        <v>2063</v>
      </c>
      <c r="K108" s="7"/>
      <c r="L108" s="25">
        <f t="shared" si="27"/>
        <v>-3302.7465622753307</v>
      </c>
      <c r="M108" s="17">
        <f t="shared" si="18"/>
        <v>0.55735523094693529</v>
      </c>
      <c r="N108" s="17">
        <f t="shared" si="28"/>
        <v>2075.280585585122</v>
      </c>
      <c r="O108" s="24">
        <f t="shared" si="19"/>
        <v>150.81278231350689</v>
      </c>
      <c r="P108" s="7"/>
      <c r="Q108" s="25">
        <f t="shared" si="20"/>
        <v>-3272.4480159014879</v>
      </c>
      <c r="R108" s="24">
        <f t="shared" si="21"/>
        <v>2054.8927097808255</v>
      </c>
      <c r="S108" s="7"/>
      <c r="T108" s="25">
        <f t="shared" si="22"/>
        <v>0.84538980123293539</v>
      </c>
      <c r="U108" s="24">
        <f t="shared" si="23"/>
        <v>0.53428255155516158</v>
      </c>
      <c r="V108" s="7"/>
      <c r="W108" s="25">
        <f t="shared" si="24"/>
        <v>0.84131875402309497</v>
      </c>
      <c r="X108" s="24">
        <f t="shared" si="29"/>
        <v>230.48158138423946</v>
      </c>
      <c r="Y108" s="7"/>
      <c r="Z108" s="25">
        <f t="shared" si="30"/>
        <v>-639</v>
      </c>
      <c r="AA108" s="17">
        <f t="shared" si="31"/>
        <v>230.29199999999994</v>
      </c>
      <c r="AB108" s="24">
        <f t="shared" si="25"/>
        <v>4.0193536410027804</v>
      </c>
      <c r="AC108" s="17">
        <f t="shared" si="26"/>
        <v>0.18958138423951709</v>
      </c>
    </row>
    <row r="109" spans="1:29" s="17" customFormat="1" x14ac:dyDescent="0.25">
      <c r="A109" s="17">
        <v>24</v>
      </c>
      <c r="B109" s="17">
        <v>-622</v>
      </c>
      <c r="C109" s="17">
        <v>11675</v>
      </c>
      <c r="D109" s="17">
        <v>14414</v>
      </c>
      <c r="E109" s="17">
        <v>14762</v>
      </c>
      <c r="F109" s="17">
        <v>12038</v>
      </c>
      <c r="G109" s="24"/>
      <c r="H109" s="7"/>
      <c r="I109" s="25">
        <f t="shared" si="17"/>
        <v>-3087</v>
      </c>
      <c r="J109" s="24">
        <f t="shared" si="17"/>
        <v>2376</v>
      </c>
      <c r="K109" s="7"/>
      <c r="L109" s="25">
        <f t="shared" si="27"/>
        <v>-3086.5291257368494</v>
      </c>
      <c r="M109" s="17">
        <f t="shared" si="18"/>
        <v>0.22172257169758558</v>
      </c>
      <c r="N109" s="17">
        <f t="shared" si="28"/>
        <v>2381.3686810073391</v>
      </c>
      <c r="O109" s="24">
        <f t="shared" si="19"/>
        <v>28.822735758563482</v>
      </c>
      <c r="P109" s="7"/>
      <c r="Q109" s="25">
        <f t="shared" si="20"/>
        <v>-3057.4480159014879</v>
      </c>
      <c r="R109" s="24">
        <f t="shared" si="21"/>
        <v>2367.8927097808255</v>
      </c>
      <c r="S109" s="7"/>
      <c r="T109" s="25">
        <f t="shared" si="22"/>
        <v>0.78984764857477907</v>
      </c>
      <c r="U109" s="24">
        <f t="shared" si="23"/>
        <v>0.61566414283765836</v>
      </c>
      <c r="V109" s="7"/>
      <c r="W109" s="25">
        <f t="shared" si="24"/>
        <v>0.78515108605175232</v>
      </c>
      <c r="X109" s="24">
        <f t="shared" si="29"/>
        <v>224.7980970833346</v>
      </c>
      <c r="Y109" s="7"/>
      <c r="Z109" s="25">
        <f t="shared" si="30"/>
        <v>-622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0.10409708333466483</v>
      </c>
    </row>
    <row r="110" spans="1:29" s="17" customFormat="1" x14ac:dyDescent="0.25">
      <c r="A110" s="17">
        <v>25</v>
      </c>
      <c r="B110" s="17">
        <v>-625</v>
      </c>
      <c r="C110" s="17">
        <v>11800</v>
      </c>
      <c r="D110" s="17">
        <v>14558</v>
      </c>
      <c r="E110" s="17">
        <v>14641</v>
      </c>
      <c r="F110" s="17">
        <v>11894</v>
      </c>
      <c r="G110" s="24"/>
      <c r="H110" s="7"/>
      <c r="I110" s="25">
        <f t="shared" si="17"/>
        <v>-2841</v>
      </c>
      <c r="J110" s="24">
        <f t="shared" si="17"/>
        <v>2664</v>
      </c>
      <c r="K110" s="7"/>
      <c r="L110" s="25">
        <f t="shared" si="27"/>
        <v>-2839.8893575472603</v>
      </c>
      <c r="M110" s="17">
        <f t="shared" si="18"/>
        <v>1.2335266578277442</v>
      </c>
      <c r="N110" s="17">
        <f t="shared" si="28"/>
        <v>2666.1057662704056</v>
      </c>
      <c r="O110" s="24">
        <f t="shared" si="19"/>
        <v>4.434251585578072</v>
      </c>
      <c r="P110" s="7"/>
      <c r="Q110" s="25">
        <f t="shared" si="20"/>
        <v>-2811.4480159014879</v>
      </c>
      <c r="R110" s="24">
        <f t="shared" si="21"/>
        <v>2655.8927097808255</v>
      </c>
      <c r="S110" s="7"/>
      <c r="T110" s="25">
        <f t="shared" si="22"/>
        <v>0.726297092510098</v>
      </c>
      <c r="U110" s="24">
        <f t="shared" si="23"/>
        <v>0.69054560702091428</v>
      </c>
      <c r="V110" s="7"/>
      <c r="W110" s="25">
        <f t="shared" si="24"/>
        <v>0.72102461028059239</v>
      </c>
      <c r="X110" s="24">
        <f t="shared" si="29"/>
        <v>219.13627321258969</v>
      </c>
      <c r="Y110" s="7"/>
      <c r="Z110" s="25">
        <f t="shared" si="30"/>
        <v>-625</v>
      </c>
      <c r="AA110" s="17">
        <f t="shared" si="31"/>
        <v>219.06899999999993</v>
      </c>
      <c r="AB110" s="24">
        <f t="shared" si="25"/>
        <v>3.8234753390514564</v>
      </c>
      <c r="AC110" s="17">
        <f t="shared" si="26"/>
        <v>6.7273212589753939E-2</v>
      </c>
    </row>
    <row r="111" spans="1:29" s="17" customFormat="1" x14ac:dyDescent="0.25">
      <c r="A111" s="17">
        <v>26</v>
      </c>
      <c r="B111" s="17">
        <v>-605</v>
      </c>
      <c r="C111" s="17">
        <v>11931</v>
      </c>
      <c r="D111" s="17">
        <v>14680</v>
      </c>
      <c r="E111" s="17">
        <v>14505</v>
      </c>
      <c r="F111" s="17">
        <v>11764</v>
      </c>
      <c r="G111" s="24"/>
      <c r="H111" s="7"/>
      <c r="I111" s="25">
        <f t="shared" si="17"/>
        <v>-2574</v>
      </c>
      <c r="J111" s="24">
        <f t="shared" si="17"/>
        <v>2916</v>
      </c>
      <c r="K111" s="7"/>
      <c r="L111" s="25">
        <f t="shared" si="27"/>
        <v>-2575.3243439046205</v>
      </c>
      <c r="M111" s="17">
        <f t="shared" si="18"/>
        <v>1.7538867777054488</v>
      </c>
      <c r="N111" s="17">
        <f t="shared" si="28"/>
        <v>2917.3511730698606</v>
      </c>
      <c r="O111" s="24">
        <f t="shared" si="19"/>
        <v>1.8256686647164606</v>
      </c>
      <c r="P111" s="7"/>
      <c r="Q111" s="25">
        <f t="shared" si="20"/>
        <v>-2544.4480159014879</v>
      </c>
      <c r="R111" s="24">
        <f t="shared" si="21"/>
        <v>2907.8927097808255</v>
      </c>
      <c r="S111" s="7"/>
      <c r="T111" s="25">
        <f t="shared" si="22"/>
        <v>0.65732148897648057</v>
      </c>
      <c r="U111" s="24">
        <f t="shared" si="23"/>
        <v>0.75606688818126322</v>
      </c>
      <c r="V111" s="7"/>
      <c r="W111" s="25">
        <f t="shared" si="24"/>
        <v>0.65154468416669975</v>
      </c>
      <c r="X111" s="24">
        <f t="shared" si="29"/>
        <v>213.65261490596856</v>
      </c>
      <c r="Y111" s="7"/>
      <c r="Z111" s="25">
        <f t="shared" si="30"/>
        <v>-605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2.8614905968623816E-2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14793</v>
      </c>
      <c r="E112" s="17">
        <v>14364</v>
      </c>
      <c r="F112" s="17">
        <v>11649</v>
      </c>
      <c r="G112" s="24"/>
      <c r="H112" s="7"/>
      <c r="I112" s="25">
        <f t="shared" si="17"/>
        <v>-2287</v>
      </c>
      <c r="J112" s="24">
        <f t="shared" si="17"/>
        <v>3144</v>
      </c>
      <c r="K112" s="7"/>
      <c r="L112" s="25">
        <f t="shared" si="27"/>
        <v>-2282.8427560110736</v>
      </c>
      <c r="M112" s="17">
        <f t="shared" si="18"/>
        <v>17.282677583465009</v>
      </c>
      <c r="N112" s="17">
        <f t="shared" si="28"/>
        <v>3145.80185988735</v>
      </c>
      <c r="O112" s="24">
        <f t="shared" si="19"/>
        <v>3.2466990536410254</v>
      </c>
      <c r="P112" s="7"/>
      <c r="Q112" s="25">
        <f t="shared" si="20"/>
        <v>-2257.4480159014879</v>
      </c>
      <c r="R112" s="24">
        <f t="shared" si="21"/>
        <v>3135.8927097808255</v>
      </c>
      <c r="S112" s="7"/>
      <c r="T112" s="25">
        <f t="shared" si="22"/>
        <v>0.58317917356768589</v>
      </c>
      <c r="U112" s="24">
        <f t="shared" si="23"/>
        <v>0.81534804732634081</v>
      </c>
      <c r="V112" s="7"/>
      <c r="W112" s="25">
        <f t="shared" si="24"/>
        <v>0.57694573204876765</v>
      </c>
      <c r="X112" s="24">
        <f t="shared" si="29"/>
        <v>208.18279981225442</v>
      </c>
      <c r="Y112" s="7"/>
      <c r="Z112" s="25">
        <f t="shared" si="30"/>
        <v>-615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9.3799812254474091E-2</v>
      </c>
    </row>
    <row r="113" spans="1:29" s="17" customFormat="1" x14ac:dyDescent="0.25">
      <c r="A113" s="17">
        <v>28</v>
      </c>
      <c r="B113" s="17">
        <v>-636</v>
      </c>
      <c r="C113" s="17">
        <v>12240</v>
      </c>
      <c r="D113" s="17">
        <v>14897</v>
      </c>
      <c r="E113" s="17">
        <v>14202</v>
      </c>
      <c r="F113" s="17">
        <v>11547</v>
      </c>
      <c r="G113" s="24"/>
      <c r="H113" s="7"/>
      <c r="I113" s="25">
        <f t="shared" si="17"/>
        <v>-1962</v>
      </c>
      <c r="J113" s="24">
        <f t="shared" si="17"/>
        <v>3350</v>
      </c>
      <c r="K113" s="7"/>
      <c r="L113" s="25">
        <f t="shared" si="27"/>
        <v>-1958.2974806546431</v>
      </c>
      <c r="M113" s="17">
        <f t="shared" si="18"/>
        <v>13.708649502742121</v>
      </c>
      <c r="N113" s="17">
        <f t="shared" si="28"/>
        <v>3351.2243777149429</v>
      </c>
      <c r="O113" s="24">
        <f t="shared" si="19"/>
        <v>1.4991007888487364</v>
      </c>
      <c r="P113" s="7"/>
      <c r="Q113" s="25">
        <f t="shared" si="20"/>
        <v>-1932.4480159014879</v>
      </c>
      <c r="R113" s="24">
        <f t="shared" si="21"/>
        <v>3341.8927097808255</v>
      </c>
      <c r="S113" s="7"/>
      <c r="T113" s="25">
        <f t="shared" si="22"/>
        <v>0.49922010559605434</v>
      </c>
      <c r="U113" s="24">
        <f t="shared" si="23"/>
        <v>0.86890909462408628</v>
      </c>
      <c r="V113" s="7"/>
      <c r="W113" s="25">
        <f t="shared" si="24"/>
        <v>0.49257359012578972</v>
      </c>
      <c r="X113" s="24">
        <f t="shared" si="29"/>
        <v>202.44767261912943</v>
      </c>
      <c r="Y113" s="7"/>
      <c r="Z113" s="25">
        <f t="shared" si="30"/>
        <v>-636</v>
      </c>
      <c r="AA113" s="17">
        <f t="shared" si="31"/>
        <v>202.36499999999995</v>
      </c>
      <c r="AB113" s="24">
        <f t="shared" si="25"/>
        <v>3.5319355407983242</v>
      </c>
      <c r="AC113" s="17">
        <f t="shared" si="26"/>
        <v>8.2672619129482428E-2</v>
      </c>
    </row>
    <row r="114" spans="1:29" s="17" customFormat="1" x14ac:dyDescent="0.25">
      <c r="A114" s="17">
        <v>29</v>
      </c>
      <c r="B114" s="17">
        <v>-623</v>
      </c>
      <c r="C114" s="17">
        <v>12404</v>
      </c>
      <c r="D114" s="17">
        <v>14977</v>
      </c>
      <c r="E114" s="17">
        <v>14031</v>
      </c>
      <c r="F114" s="17">
        <v>11453</v>
      </c>
      <c r="G114" s="24"/>
      <c r="H114" s="7"/>
      <c r="I114" s="25">
        <f t="shared" si="17"/>
        <v>-1627</v>
      </c>
      <c r="J114" s="24">
        <f t="shared" si="17"/>
        <v>3524</v>
      </c>
      <c r="K114" s="7"/>
      <c r="L114" s="25">
        <f t="shared" si="27"/>
        <v>-1621.70636616099</v>
      </c>
      <c r="M114" s="17">
        <f t="shared" si="18"/>
        <v>28.022559221511742</v>
      </c>
      <c r="N114" s="17">
        <f t="shared" si="28"/>
        <v>3520.1039838233291</v>
      </c>
      <c r="O114" s="24">
        <f t="shared" si="19"/>
        <v>15.178942048880989</v>
      </c>
      <c r="P114" s="7"/>
      <c r="Q114" s="25">
        <f t="shared" si="20"/>
        <v>-1597.4480159014879</v>
      </c>
      <c r="R114" s="24">
        <f t="shared" si="21"/>
        <v>3515.8927097808255</v>
      </c>
      <c r="S114" s="7"/>
      <c r="T114" s="25">
        <f t="shared" si="22"/>
        <v>0.41267768168683405</v>
      </c>
      <c r="U114" s="24">
        <f t="shared" si="23"/>
        <v>0.91414997923480334</v>
      </c>
      <c r="V114" s="7"/>
      <c r="W114" s="25">
        <f t="shared" si="24"/>
        <v>0.40568179994432679</v>
      </c>
      <c r="X114" s="24">
        <f t="shared" si="29"/>
        <v>196.83002727053793</v>
      </c>
      <c r="Y114" s="7"/>
      <c r="Z114" s="25">
        <f t="shared" si="30"/>
        <v>-623</v>
      </c>
      <c r="AA114" s="17">
        <f t="shared" si="31"/>
        <v>196.75799999999995</v>
      </c>
      <c r="AB114" s="24">
        <f t="shared" si="25"/>
        <v>3.4340749296390021</v>
      </c>
      <c r="AC114" s="17">
        <f t="shared" si="26"/>
        <v>7.2027270537972754E-2</v>
      </c>
    </row>
    <row r="115" spans="1:29" s="17" customFormat="1" x14ac:dyDescent="0.25">
      <c r="A115" s="17">
        <v>30</v>
      </c>
      <c r="B115" s="17">
        <v>-627</v>
      </c>
      <c r="C115" s="17">
        <v>12577</v>
      </c>
      <c r="D115" s="17">
        <v>15041</v>
      </c>
      <c r="E115" s="17">
        <v>13848</v>
      </c>
      <c r="F115" s="17">
        <v>11378</v>
      </c>
      <c r="G115" s="24"/>
      <c r="H115" s="7"/>
      <c r="I115" s="25">
        <f t="shared" si="17"/>
        <v>-1271</v>
      </c>
      <c r="J115" s="24">
        <f t="shared" si="17"/>
        <v>3663</v>
      </c>
      <c r="K115" s="7"/>
      <c r="L115" s="25">
        <f t="shared" si="27"/>
        <v>-1267.5711342074931</v>
      </c>
      <c r="M115" s="17">
        <f t="shared" si="18"/>
        <v>11.757120623024246</v>
      </c>
      <c r="N115" s="17">
        <f t="shared" si="28"/>
        <v>3656.0993935843412</v>
      </c>
      <c r="O115" s="24">
        <f t="shared" si="19"/>
        <v>47.61836890383119</v>
      </c>
      <c r="P115" s="7"/>
      <c r="Q115" s="25">
        <f t="shared" si="20"/>
        <v>-1241.4480159014879</v>
      </c>
      <c r="R115" s="24">
        <f t="shared" si="21"/>
        <v>3654.8927097808255</v>
      </c>
      <c r="S115" s="7"/>
      <c r="T115" s="25">
        <f t="shared" si="22"/>
        <v>0.32071021030867758</v>
      </c>
      <c r="U115" s="24">
        <f t="shared" si="23"/>
        <v>0.95029068590658317</v>
      </c>
      <c r="V115" s="7"/>
      <c r="W115" s="25">
        <f t="shared" si="24"/>
        <v>0.31343456618295451</v>
      </c>
      <c r="X115" s="24">
        <f t="shared" si="29"/>
        <v>191.15343561685597</v>
      </c>
      <c r="Y115" s="7"/>
      <c r="Z115" s="25">
        <f t="shared" si="30"/>
        <v>-627</v>
      </c>
      <c r="AA115" s="17">
        <f t="shared" si="31"/>
        <v>191.11499999999995</v>
      </c>
      <c r="AB115" s="24">
        <f t="shared" si="25"/>
        <v>3.3355859999489623</v>
      </c>
      <c r="AC115" s="17">
        <f t="shared" si="26"/>
        <v>3.843561685602026E-2</v>
      </c>
    </row>
    <row r="116" spans="1:29" s="17" customFormat="1" x14ac:dyDescent="0.25">
      <c r="A116" s="17">
        <v>31</v>
      </c>
      <c r="B116" s="17">
        <v>-632</v>
      </c>
      <c r="C116" s="17">
        <v>12761</v>
      </c>
      <c r="D116" s="17">
        <v>15087</v>
      </c>
      <c r="E116" s="17">
        <v>13662</v>
      </c>
      <c r="F116" s="17">
        <v>11329</v>
      </c>
      <c r="G116" s="24"/>
      <c r="H116" s="7"/>
      <c r="I116" s="25">
        <f t="shared" ref="I116:J149" si="32">C116-E116</f>
        <v>-901</v>
      </c>
      <c r="J116" s="24">
        <f t="shared" si="32"/>
        <v>3758</v>
      </c>
      <c r="K116" s="7"/>
      <c r="L116" s="25">
        <f t="shared" si="27"/>
        <v>-898.47174064208969</v>
      </c>
      <c r="M116" s="17">
        <f t="shared" si="18"/>
        <v>6.3920953808610781</v>
      </c>
      <c r="N116" s="17">
        <f t="shared" si="28"/>
        <v>3757.358451254699</v>
      </c>
      <c r="O116" s="24">
        <f t="shared" si="19"/>
        <v>0.41158479259722558</v>
      </c>
      <c r="P116" s="7"/>
      <c r="Q116" s="25">
        <f t="shared" si="20"/>
        <v>-871.44801590148791</v>
      </c>
      <c r="R116" s="24">
        <f t="shared" si="21"/>
        <v>3749.8927097808255</v>
      </c>
      <c r="S116" s="7"/>
      <c r="T116" s="25">
        <f t="shared" si="22"/>
        <v>0.22512604061789698</v>
      </c>
      <c r="U116" s="24">
        <f t="shared" si="23"/>
        <v>0.97499116888369874</v>
      </c>
      <c r="V116" s="7"/>
      <c r="W116" s="25">
        <f t="shared" si="24"/>
        <v>0.21765823026996189</v>
      </c>
      <c r="X116" s="24">
        <f t="shared" si="29"/>
        <v>185.48375271243287</v>
      </c>
      <c r="Y116" s="7"/>
      <c r="Z116" s="25">
        <f t="shared" si="30"/>
        <v>-632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5.6752712432910357E-2</v>
      </c>
    </row>
    <row r="117" spans="1:29" s="17" customFormat="1" x14ac:dyDescent="0.25">
      <c r="A117" s="17">
        <v>32</v>
      </c>
      <c r="B117" s="17">
        <v>-638</v>
      </c>
      <c r="C117" s="17">
        <v>12960</v>
      </c>
      <c r="D117" s="17">
        <v>15129</v>
      </c>
      <c r="E117" s="17">
        <v>13482</v>
      </c>
      <c r="F117" s="17">
        <v>11302</v>
      </c>
      <c r="G117" s="24"/>
      <c r="H117" s="7"/>
      <c r="I117" s="25">
        <f t="shared" si="32"/>
        <v>-522</v>
      </c>
      <c r="J117" s="24">
        <f t="shared" si="32"/>
        <v>3827</v>
      </c>
      <c r="K117" s="7"/>
      <c r="L117" s="25">
        <f t="shared" si="27"/>
        <v>-517.19618419288463</v>
      </c>
      <c r="M117" s="17">
        <f t="shared" si="18"/>
        <v>23.076646308691497</v>
      </c>
      <c r="N117" s="17">
        <f t="shared" si="28"/>
        <v>3822.0904760401195</v>
      </c>
      <c r="O117" s="24">
        <f t="shared" si="19"/>
        <v>24.103425512640868</v>
      </c>
      <c r="P117" s="7"/>
      <c r="Q117" s="25">
        <f t="shared" si="20"/>
        <v>-492.44801590148785</v>
      </c>
      <c r="R117" s="24">
        <f t="shared" si="21"/>
        <v>3818.8927097808255</v>
      </c>
      <c r="S117" s="7"/>
      <c r="T117" s="25">
        <f t="shared" si="22"/>
        <v>0.12721685058328658</v>
      </c>
      <c r="U117" s="24">
        <f t="shared" si="23"/>
        <v>0.99293151967760385</v>
      </c>
      <c r="V117" s="7"/>
      <c r="W117" s="25">
        <f t="shared" si="24"/>
        <v>0.11960862986023804</v>
      </c>
      <c r="X117" s="24">
        <f t="shared" si="29"/>
        <v>179.76807910893444</v>
      </c>
      <c r="Y117" s="7"/>
      <c r="Z117" s="25">
        <f t="shared" si="30"/>
        <v>-638</v>
      </c>
      <c r="AA117" s="17">
        <f t="shared" si="31"/>
        <v>179.68499999999997</v>
      </c>
      <c r="AB117" s="24">
        <f t="shared" si="25"/>
        <v>3.1360948664460104</v>
      </c>
      <c r="AC117" s="17">
        <f t="shared" si="26"/>
        <v>8.3079108934470014E-2</v>
      </c>
    </row>
    <row r="118" spans="1:29" s="17" customFormat="1" x14ac:dyDescent="0.25">
      <c r="A118" s="17">
        <v>33</v>
      </c>
      <c r="B118" s="17">
        <v>-612</v>
      </c>
      <c r="C118" s="17">
        <v>13145</v>
      </c>
      <c r="D118" s="17">
        <v>15144</v>
      </c>
      <c r="E118" s="17">
        <v>13297</v>
      </c>
      <c r="F118" s="17">
        <v>11290</v>
      </c>
      <c r="G118" s="24"/>
      <c r="H118" s="7"/>
      <c r="I118" s="25">
        <f t="shared" si="32"/>
        <v>-152</v>
      </c>
      <c r="J118" s="24">
        <f t="shared" si="32"/>
        <v>3854</v>
      </c>
      <c r="K118" s="7"/>
      <c r="L118" s="25">
        <f t="shared" si="27"/>
        <v>-146.80716214246928</v>
      </c>
      <c r="M118" s="17">
        <f t="shared" si="18"/>
        <v>26.96556501460423</v>
      </c>
      <c r="N118" s="17">
        <f t="shared" si="28"/>
        <v>3848.1865116112558</v>
      </c>
      <c r="O118" s="24">
        <f t="shared" si="19"/>
        <v>33.796647246063522</v>
      </c>
      <c r="P118" s="7"/>
      <c r="Q118" s="25">
        <f t="shared" si="20"/>
        <v>-122.44801590148788</v>
      </c>
      <c r="R118" s="24">
        <f t="shared" si="21"/>
        <v>3845.8927097808255</v>
      </c>
      <c r="S118" s="7"/>
      <c r="T118" s="25">
        <f t="shared" si="22"/>
        <v>3.1632680892505996E-2</v>
      </c>
      <c r="U118" s="24">
        <f t="shared" si="23"/>
        <v>0.99995165694478405</v>
      </c>
      <c r="V118" s="7"/>
      <c r="W118" s="25">
        <f t="shared" si="24"/>
        <v>2.3967834075263823E-2</v>
      </c>
      <c r="X118" s="24">
        <f t="shared" si="29"/>
        <v>174.27237878278743</v>
      </c>
      <c r="Y118" s="7"/>
      <c r="Z118" s="25">
        <f t="shared" si="30"/>
        <v>-612</v>
      </c>
      <c r="AA118" s="17">
        <f t="shared" si="31"/>
        <v>174.17699999999996</v>
      </c>
      <c r="AB118" s="24">
        <f t="shared" si="25"/>
        <v>3.0399621312461629</v>
      </c>
      <c r="AC118" s="17">
        <f t="shared" si="26"/>
        <v>9.5378782787463479E-2</v>
      </c>
    </row>
    <row r="119" spans="1:29" s="17" customFormat="1" x14ac:dyDescent="0.25">
      <c r="A119" s="17">
        <v>34</v>
      </c>
      <c r="B119" s="17">
        <v>-612</v>
      </c>
      <c r="C119" s="17">
        <v>13328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217</v>
      </c>
      <c r="J119" s="24">
        <f t="shared" si="32"/>
        <v>3844</v>
      </c>
      <c r="K119" s="7"/>
      <c r="L119" s="25">
        <f t="shared" si="27"/>
        <v>224.66672564509832</v>
      </c>
      <c r="M119" s="17">
        <f t="shared" si="18"/>
        <v>58.778682117208319</v>
      </c>
      <c r="N119" s="17">
        <f t="shared" si="28"/>
        <v>3838.7851005857774</v>
      </c>
      <c r="O119" s="24">
        <f t="shared" si="19"/>
        <v>27.195175900459219</v>
      </c>
      <c r="P119" s="7"/>
      <c r="Q119" s="25">
        <f t="shared" si="20"/>
        <v>246.55198409851212</v>
      </c>
      <c r="R119" s="24">
        <f t="shared" si="21"/>
        <v>3835.8927097808255</v>
      </c>
      <c r="S119" s="7"/>
      <c r="T119" s="25">
        <f t="shared" si="22"/>
        <v>-6.369315320451574E-2</v>
      </c>
      <c r="U119" s="24">
        <f t="shared" si="23"/>
        <v>0.99735160610508766</v>
      </c>
      <c r="V119" s="7"/>
      <c r="W119" s="25">
        <f t="shared" si="24"/>
        <v>-7.1340868749356967E-2</v>
      </c>
      <c r="X119" s="24">
        <f t="shared" si="29"/>
        <v>168.80790326952513</v>
      </c>
      <c r="Y119" s="7"/>
      <c r="Z119" s="25">
        <f t="shared" si="30"/>
        <v>-612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0.13890326952517285</v>
      </c>
    </row>
    <row r="120" spans="1:29" s="17" customFormat="1" x14ac:dyDescent="0.25">
      <c r="A120" s="17">
        <v>35</v>
      </c>
      <c r="B120" s="17">
        <v>-610</v>
      </c>
      <c r="C120" s="17">
        <v>13504</v>
      </c>
      <c r="D120" s="17">
        <v>15103</v>
      </c>
      <c r="E120" s="17">
        <v>12916</v>
      </c>
      <c r="F120" s="17">
        <v>11305</v>
      </c>
      <c r="G120" s="24"/>
      <c r="H120" s="7"/>
      <c r="I120" s="25">
        <f t="shared" si="32"/>
        <v>588</v>
      </c>
      <c r="J120" s="24">
        <f t="shared" si="32"/>
        <v>3798</v>
      </c>
      <c r="K120" s="7"/>
      <c r="L120" s="25">
        <f t="shared" si="27"/>
        <v>592.5950329922639</v>
      </c>
      <c r="M120" s="17">
        <f t="shared" si="18"/>
        <v>21.11432819999369</v>
      </c>
      <c r="N120" s="17">
        <f t="shared" si="28"/>
        <v>3794.1769154171902</v>
      </c>
      <c r="O120" s="24">
        <f t="shared" si="19"/>
        <v>14.615975727317753</v>
      </c>
      <c r="P120" s="7"/>
      <c r="Q120" s="25">
        <f t="shared" si="20"/>
        <v>617.55198409851209</v>
      </c>
      <c r="R120" s="24">
        <f t="shared" si="21"/>
        <v>3789.8927097808255</v>
      </c>
      <c r="S120" s="7"/>
      <c r="T120" s="25">
        <f t="shared" si="22"/>
        <v>-0.15953565848905518</v>
      </c>
      <c r="U120" s="24">
        <f t="shared" si="23"/>
        <v>0.9853913722424843</v>
      </c>
      <c r="V120" s="7"/>
      <c r="W120" s="25">
        <f t="shared" si="24"/>
        <v>-0.16709450140524323</v>
      </c>
      <c r="X120" s="24">
        <f t="shared" si="29"/>
        <v>163.27512579945937</v>
      </c>
      <c r="Y120" s="7"/>
      <c r="Z120" s="25">
        <f t="shared" si="30"/>
        <v>-610</v>
      </c>
      <c r="AA120" s="17">
        <f t="shared" si="31"/>
        <v>163.17899999999995</v>
      </c>
      <c r="AB120" s="24">
        <f t="shared" si="25"/>
        <v>2.8480108201118259</v>
      </c>
      <c r="AC120" s="17">
        <f t="shared" si="26"/>
        <v>9.6125799459429118E-2</v>
      </c>
    </row>
    <row r="121" spans="1:29" s="17" customFormat="1" x14ac:dyDescent="0.25">
      <c r="A121" s="17">
        <v>36</v>
      </c>
      <c r="B121" s="17">
        <v>-627</v>
      </c>
      <c r="C121" s="17">
        <v>13696</v>
      </c>
      <c r="D121" s="17">
        <v>15071</v>
      </c>
      <c r="E121" s="17">
        <v>12735</v>
      </c>
      <c r="F121" s="17">
        <v>11354</v>
      </c>
      <c r="G121" s="24"/>
      <c r="H121" s="7"/>
      <c r="I121" s="25">
        <f t="shared" si="32"/>
        <v>961</v>
      </c>
      <c r="J121" s="24">
        <f t="shared" si="32"/>
        <v>3717</v>
      </c>
      <c r="K121" s="7"/>
      <c r="L121" s="25">
        <f t="shared" si="27"/>
        <v>964.79561398949932</v>
      </c>
      <c r="M121" s="17">
        <f t="shared" si="18"/>
        <v>14.406685557282911</v>
      </c>
      <c r="N121" s="17">
        <f t="shared" si="28"/>
        <v>3712.094945081054</v>
      </c>
      <c r="O121" s="24">
        <f t="shared" si="19"/>
        <v>24.059563757876422</v>
      </c>
      <c r="P121" s="7"/>
      <c r="Q121" s="25">
        <f t="shared" si="20"/>
        <v>990.55198409851209</v>
      </c>
      <c r="R121" s="24">
        <f t="shared" si="21"/>
        <v>3708.8927097808255</v>
      </c>
      <c r="S121" s="7"/>
      <c r="T121" s="25">
        <f t="shared" si="22"/>
        <v>-0.25589483496111237</v>
      </c>
      <c r="U121" s="24">
        <f t="shared" si="23"/>
        <v>0.96433096044094357</v>
      </c>
      <c r="V121" s="7"/>
      <c r="W121" s="25">
        <f t="shared" si="24"/>
        <v>-0.26329505712957169</v>
      </c>
      <c r="X121" s="24">
        <f t="shared" si="29"/>
        <v>157.62784918047282</v>
      </c>
      <c r="Y121" s="7"/>
      <c r="Z121" s="25">
        <f t="shared" si="30"/>
        <v>-627</v>
      </c>
      <c r="AA121" s="17">
        <f t="shared" si="31"/>
        <v>157.53599999999994</v>
      </c>
      <c r="AB121" s="24">
        <f t="shared" si="25"/>
        <v>2.7495218904217857</v>
      </c>
      <c r="AC121" s="17">
        <f t="shared" si="26"/>
        <v>9.1849180472877379E-2</v>
      </c>
    </row>
    <row r="122" spans="1:29" s="17" customFormat="1" x14ac:dyDescent="0.25">
      <c r="A122" s="17">
        <v>37</v>
      </c>
      <c r="B122" s="17">
        <v>-627</v>
      </c>
      <c r="C122" s="17">
        <v>13886</v>
      </c>
      <c r="D122" s="17">
        <v>15019</v>
      </c>
      <c r="E122" s="17">
        <v>12563</v>
      </c>
      <c r="F122" s="17">
        <v>11420</v>
      </c>
      <c r="G122" s="24"/>
      <c r="H122" s="7"/>
      <c r="I122" s="25">
        <f t="shared" si="32"/>
        <v>1323</v>
      </c>
      <c r="J122" s="24">
        <f t="shared" si="32"/>
        <v>3599</v>
      </c>
      <c r="K122" s="7"/>
      <c r="L122" s="25">
        <f t="shared" si="27"/>
        <v>1327.3567162819122</v>
      </c>
      <c r="M122" s="17">
        <f t="shared" si="18"/>
        <v>18.980976761078978</v>
      </c>
      <c r="N122" s="17">
        <f t="shared" si="28"/>
        <v>3594.0761271295</v>
      </c>
      <c r="O122" s="24">
        <f t="shared" si="19"/>
        <v>24.244524044845544</v>
      </c>
      <c r="P122" s="7"/>
      <c r="Q122" s="25">
        <f t="shared" si="20"/>
        <v>1352.5519840985121</v>
      </c>
      <c r="R122" s="24">
        <f t="shared" si="21"/>
        <v>3590.8927097808255</v>
      </c>
      <c r="S122" s="7"/>
      <c r="T122" s="25">
        <f t="shared" si="22"/>
        <v>-0.34941231990182203</v>
      </c>
      <c r="U122" s="24">
        <f t="shared" si="23"/>
        <v>0.93365036053252626</v>
      </c>
      <c r="V122" s="7"/>
      <c r="W122" s="25">
        <f t="shared" si="24"/>
        <v>-0.35658008804540609</v>
      </c>
      <c r="X122" s="24">
        <f t="shared" si="29"/>
        <v>151.99644441227127</v>
      </c>
      <c r="Y122" s="7"/>
      <c r="Z122" s="25">
        <f t="shared" si="30"/>
        <v>-627</v>
      </c>
      <c r="AA122" s="17">
        <f t="shared" si="31"/>
        <v>151.89299999999994</v>
      </c>
      <c r="AB122" s="24">
        <f t="shared" si="25"/>
        <v>2.651032960731746</v>
      </c>
      <c r="AC122" s="17">
        <f t="shared" si="26"/>
        <v>0.10344441227132961</v>
      </c>
    </row>
    <row r="123" spans="1:29" s="17" customFormat="1" x14ac:dyDescent="0.25">
      <c r="A123" s="17">
        <v>38</v>
      </c>
      <c r="B123" s="17">
        <v>-635</v>
      </c>
      <c r="C123" s="17">
        <v>14060</v>
      </c>
      <c r="D123" s="17">
        <v>14936</v>
      </c>
      <c r="E123" s="17">
        <v>12380</v>
      </c>
      <c r="F123" s="17">
        <v>11493</v>
      </c>
      <c r="G123" s="24"/>
      <c r="H123" s="7"/>
      <c r="I123" s="25">
        <f t="shared" si="32"/>
        <v>1680</v>
      </c>
      <c r="J123" s="24">
        <f t="shared" si="32"/>
        <v>3443</v>
      </c>
      <c r="K123" s="7"/>
      <c r="L123" s="25">
        <f t="shared" si="27"/>
        <v>1681.1212335670664</v>
      </c>
      <c r="M123" s="17">
        <f t="shared" si="18"/>
        <v>1.257164711916406</v>
      </c>
      <c r="N123" s="17">
        <f t="shared" si="28"/>
        <v>3439.0972126894994</v>
      </c>
      <c r="O123" s="24">
        <f t="shared" si="19"/>
        <v>15.23174879100428</v>
      </c>
      <c r="P123" s="7"/>
      <c r="Q123" s="25">
        <f t="shared" si="20"/>
        <v>1709.5519840985121</v>
      </c>
      <c r="R123" s="24">
        <f t="shared" si="21"/>
        <v>3434.8927097808255</v>
      </c>
      <c r="S123" s="7"/>
      <c r="T123" s="25">
        <f t="shared" si="22"/>
        <v>-0.44163812687373738</v>
      </c>
      <c r="U123" s="24">
        <f t="shared" si="23"/>
        <v>0.89308956743326262</v>
      </c>
      <c r="V123" s="7"/>
      <c r="W123" s="25">
        <f t="shared" si="24"/>
        <v>-0.44849766002445407</v>
      </c>
      <c r="X123" s="24">
        <f t="shared" si="29"/>
        <v>146.23412732048274</v>
      </c>
      <c r="Y123" s="7"/>
      <c r="Z123" s="25">
        <f t="shared" si="30"/>
        <v>-635</v>
      </c>
      <c r="AA123" s="17">
        <f t="shared" si="31"/>
        <v>146.17799999999994</v>
      </c>
      <c r="AB123" s="24">
        <f t="shared" si="25"/>
        <v>2.55128739398027</v>
      </c>
      <c r="AC123" s="17">
        <f t="shared" si="26"/>
        <v>5.6127320482801224E-2</v>
      </c>
    </row>
    <row r="124" spans="1:29" s="17" customFormat="1" x14ac:dyDescent="0.25">
      <c r="A124" s="17">
        <v>39</v>
      </c>
      <c r="B124" s="17">
        <v>-628</v>
      </c>
      <c r="C124" s="17">
        <v>14217</v>
      </c>
      <c r="D124" s="17">
        <v>14839</v>
      </c>
      <c r="E124" s="17">
        <v>12208</v>
      </c>
      <c r="F124" s="17">
        <v>11583</v>
      </c>
      <c r="G124" s="24"/>
      <c r="H124" s="7"/>
      <c r="I124" s="25">
        <f t="shared" si="32"/>
        <v>2009</v>
      </c>
      <c r="J124" s="24">
        <f t="shared" si="32"/>
        <v>3256</v>
      </c>
      <c r="K124" s="7"/>
      <c r="L124" s="25">
        <f t="shared" si="27"/>
        <v>2014.2679436022916</v>
      </c>
      <c r="M124" s="17">
        <f t="shared" si="18"/>
        <v>27.751229796924498</v>
      </c>
      <c r="N124" s="17">
        <f t="shared" si="28"/>
        <v>3252.2407384190383</v>
      </c>
      <c r="O124" s="24">
        <f t="shared" si="19"/>
        <v>14.13204763409481</v>
      </c>
      <c r="P124" s="7"/>
      <c r="Q124" s="25">
        <f t="shared" si="20"/>
        <v>2038.5519840985121</v>
      </c>
      <c r="R124" s="24">
        <f t="shared" si="21"/>
        <v>3247.8927097808255</v>
      </c>
      <c r="S124" s="7"/>
      <c r="T124" s="25">
        <f t="shared" si="22"/>
        <v>-0.52663053722040443</v>
      </c>
      <c r="U124" s="24">
        <f t="shared" si="23"/>
        <v>0.84446861673094031</v>
      </c>
      <c r="V124" s="7"/>
      <c r="W124" s="25">
        <f t="shared" si="24"/>
        <v>-0.5331198324762294</v>
      </c>
      <c r="X124" s="24">
        <f t="shared" si="29"/>
        <v>140.63477216867352</v>
      </c>
      <c r="Y124" s="7"/>
      <c r="Z124" s="25">
        <f t="shared" si="30"/>
        <v>-628</v>
      </c>
      <c r="AA124" s="17">
        <f t="shared" si="31"/>
        <v>140.52599999999995</v>
      </c>
      <c r="AB124" s="24">
        <f t="shared" si="25"/>
        <v>2.452641384657551</v>
      </c>
      <c r="AC124" s="17">
        <f t="shared" si="26"/>
        <v>0.10877216867356765</v>
      </c>
    </row>
    <row r="125" spans="1:29" s="17" customFormat="1" x14ac:dyDescent="0.25">
      <c r="A125" s="17">
        <v>40</v>
      </c>
      <c r="B125" s="17">
        <v>-623</v>
      </c>
      <c r="C125" s="17">
        <v>14373</v>
      </c>
      <c r="D125" s="17">
        <v>14719</v>
      </c>
      <c r="E125" s="17">
        <v>12047</v>
      </c>
      <c r="F125" s="17">
        <v>11687</v>
      </c>
      <c r="G125" s="24"/>
      <c r="H125" s="7"/>
      <c r="I125" s="25">
        <f t="shared" si="32"/>
        <v>2326</v>
      </c>
      <c r="J125" s="24">
        <f t="shared" si="32"/>
        <v>3032</v>
      </c>
      <c r="K125" s="7"/>
      <c r="L125" s="25">
        <f t="shared" si="27"/>
        <v>2325.1287153652092</v>
      </c>
      <c r="M125" s="17">
        <f t="shared" si="18"/>
        <v>0.75913691482245815</v>
      </c>
      <c r="N125" s="17">
        <f t="shared" si="28"/>
        <v>3035.6676494920848</v>
      </c>
      <c r="O125" s="24">
        <f t="shared" si="19"/>
        <v>13.451652796790038</v>
      </c>
      <c r="P125" s="7"/>
      <c r="Q125" s="25">
        <f t="shared" si="20"/>
        <v>2355.5519840985121</v>
      </c>
      <c r="R125" s="24">
        <f t="shared" si="21"/>
        <v>3023.8927097808255</v>
      </c>
      <c r="S125" s="7"/>
      <c r="T125" s="25">
        <f t="shared" si="22"/>
        <v>-0.6085229204419651</v>
      </c>
      <c r="U125" s="24">
        <f t="shared" si="23"/>
        <v>0.78622747792174119</v>
      </c>
      <c r="V125" s="7"/>
      <c r="W125" s="25">
        <f t="shared" si="24"/>
        <v>-0.6145681369346967</v>
      </c>
      <c r="X125" s="24">
        <f t="shared" si="29"/>
        <v>134.88575055015275</v>
      </c>
      <c r="Y125" s="7"/>
      <c r="Z125" s="25">
        <f t="shared" si="30"/>
        <v>-623</v>
      </c>
      <c r="AA125" s="17">
        <f t="shared" si="31"/>
        <v>134.91899999999995</v>
      </c>
      <c r="AB125" s="24">
        <f t="shared" si="25"/>
        <v>2.3547807734982285</v>
      </c>
      <c r="AC125" s="17">
        <f t="shared" si="26"/>
        <v>-3.324944984720446E-2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14600</v>
      </c>
      <c r="E126" s="17">
        <v>11900</v>
      </c>
      <c r="F126" s="17">
        <v>11811</v>
      </c>
      <c r="G126" s="24"/>
      <c r="H126" s="7"/>
      <c r="I126" s="25">
        <f t="shared" si="32"/>
        <v>2618</v>
      </c>
      <c r="J126" s="24">
        <f t="shared" si="32"/>
        <v>2789</v>
      </c>
      <c r="K126" s="7"/>
      <c r="L126" s="25">
        <f t="shared" si="27"/>
        <v>2615.6654784466964</v>
      </c>
      <c r="M126" s="17">
        <f t="shared" si="18"/>
        <v>5.4499908828390655</v>
      </c>
      <c r="N126" s="17">
        <f t="shared" si="28"/>
        <v>2788.0127243777529</v>
      </c>
      <c r="O126" s="24">
        <f t="shared" si="19"/>
        <v>0.9747131542834484</v>
      </c>
      <c r="P126" s="7"/>
      <c r="Q126" s="25">
        <f t="shared" si="20"/>
        <v>2647.5519840985121</v>
      </c>
      <c r="R126" s="24">
        <f t="shared" si="21"/>
        <v>2780.8927097808255</v>
      </c>
      <c r="S126" s="7"/>
      <c r="T126" s="25">
        <f t="shared" si="22"/>
        <v>-0.68395691381955415</v>
      </c>
      <c r="U126" s="24">
        <f t="shared" si="23"/>
        <v>0.72304624251711913</v>
      </c>
      <c r="V126" s="7"/>
      <c r="W126" s="25">
        <f t="shared" si="24"/>
        <v>-0.68951999026645439</v>
      </c>
      <c r="X126" s="24">
        <f t="shared" si="29"/>
        <v>129.25893877150418</v>
      </c>
      <c r="Y126" s="7"/>
      <c r="Z126" s="25">
        <f t="shared" si="30"/>
        <v>-628</v>
      </c>
      <c r="AA126" s="17">
        <f t="shared" si="31"/>
        <v>129.26699999999997</v>
      </c>
      <c r="AB126" s="24">
        <f t="shared" si="25"/>
        <v>2.2561347641755094</v>
      </c>
      <c r="AC126" s="17">
        <f t="shared" si="26"/>
        <v>-8.0612284957908287E-3</v>
      </c>
    </row>
    <row r="127" spans="1:29" s="17" customFormat="1" x14ac:dyDescent="0.25">
      <c r="A127" s="17">
        <v>42</v>
      </c>
      <c r="B127" s="17">
        <v>-608</v>
      </c>
      <c r="C127" s="17">
        <v>14643</v>
      </c>
      <c r="D127" s="17">
        <v>14469</v>
      </c>
      <c r="E127" s="17">
        <v>11773</v>
      </c>
      <c r="F127" s="17">
        <v>11945</v>
      </c>
      <c r="G127" s="24"/>
      <c r="H127" s="7"/>
      <c r="I127" s="25">
        <f t="shared" si="32"/>
        <v>2870</v>
      </c>
      <c r="J127" s="24">
        <f t="shared" si="32"/>
        <v>2524</v>
      </c>
      <c r="K127" s="7"/>
      <c r="L127" s="25">
        <f t="shared" si="27"/>
        <v>2872.464062564577</v>
      </c>
      <c r="M127" s="17">
        <f t="shared" si="18"/>
        <v>6.0716043221499509</v>
      </c>
      <c r="N127" s="17">
        <f t="shared" si="28"/>
        <v>2522.4412493494656</v>
      </c>
      <c r="O127" s="24">
        <f t="shared" si="19"/>
        <v>2.4297035905414801</v>
      </c>
      <c r="P127" s="7"/>
      <c r="Q127" s="25">
        <f t="shared" si="20"/>
        <v>2899.5519840985121</v>
      </c>
      <c r="R127" s="24">
        <f t="shared" si="21"/>
        <v>2515.8927097808255</v>
      </c>
      <c r="S127" s="7"/>
      <c r="T127" s="25">
        <f t="shared" si="22"/>
        <v>-0.74905748344678846</v>
      </c>
      <c r="U127" s="24">
        <f t="shared" si="23"/>
        <v>0.65414489526516484</v>
      </c>
      <c r="V127" s="7"/>
      <c r="W127" s="25">
        <f t="shared" si="24"/>
        <v>-0.75409426498776133</v>
      </c>
      <c r="X127" s="24">
        <f t="shared" si="29"/>
        <v>123.83957580702577</v>
      </c>
      <c r="Y127" s="7"/>
      <c r="Z127" s="25">
        <f t="shared" si="30"/>
        <v>-608</v>
      </c>
      <c r="AA127" s="17">
        <f t="shared" si="31"/>
        <v>123.79499999999997</v>
      </c>
      <c r="AB127" s="24">
        <f t="shared" si="25"/>
        <v>2.1606303475063799</v>
      </c>
      <c r="AC127" s="17">
        <f t="shared" si="26"/>
        <v>4.4575807025793779E-2</v>
      </c>
    </row>
    <row r="128" spans="1:29" s="17" customFormat="1" x14ac:dyDescent="0.25">
      <c r="A128" s="17">
        <v>43</v>
      </c>
      <c r="B128" s="17">
        <v>-608</v>
      </c>
      <c r="C128" s="17">
        <v>14765</v>
      </c>
      <c r="D128" s="17">
        <v>14321</v>
      </c>
      <c r="E128" s="17">
        <v>11657</v>
      </c>
      <c r="F128" s="17">
        <v>12091</v>
      </c>
      <c r="G128" s="24"/>
      <c r="H128" s="7"/>
      <c r="I128" s="25">
        <f t="shared" si="32"/>
        <v>3108</v>
      </c>
      <c r="J128" s="24">
        <f t="shared" si="32"/>
        <v>2230</v>
      </c>
      <c r="K128" s="7"/>
      <c r="L128" s="25">
        <f t="shared" si="27"/>
        <v>3102.8044755937049</v>
      </c>
      <c r="M128" s="17">
        <f t="shared" si="18"/>
        <v>26.993473856408418</v>
      </c>
      <c r="N128" s="17">
        <f t="shared" si="28"/>
        <v>2233.9316237320918</v>
      </c>
      <c r="O128" s="24">
        <f t="shared" si="19"/>
        <v>15.457665170747402</v>
      </c>
      <c r="P128" s="7"/>
      <c r="Q128" s="25">
        <f t="shared" si="20"/>
        <v>3137.5519840985121</v>
      </c>
      <c r="R128" s="24">
        <f t="shared" si="21"/>
        <v>2221.8927097808255</v>
      </c>
      <c r="S128" s="7"/>
      <c r="T128" s="25">
        <f t="shared" si="22"/>
        <v>-0.81054135476139866</v>
      </c>
      <c r="U128" s="24">
        <f t="shared" si="23"/>
        <v>0.57770340057809122</v>
      </c>
      <c r="V128" s="7"/>
      <c r="W128" s="25">
        <f t="shared" si="24"/>
        <v>-0.81499393124354602</v>
      </c>
      <c r="X128" s="24">
        <f t="shared" si="29"/>
        <v>118.23000441323722</v>
      </c>
      <c r="Y128" s="7"/>
      <c r="Z128" s="25">
        <f t="shared" si="30"/>
        <v>-608</v>
      </c>
      <c r="AA128" s="17">
        <f t="shared" si="31"/>
        <v>118.32299999999998</v>
      </c>
      <c r="AB128" s="24">
        <f t="shared" si="25"/>
        <v>2.06512593083725</v>
      </c>
      <c r="AC128" s="17">
        <f t="shared" si="26"/>
        <v>-9.2995586762754101E-2</v>
      </c>
    </row>
    <row r="129" spans="1:29" s="17" customFormat="1" x14ac:dyDescent="0.25">
      <c r="A129" s="17">
        <v>44</v>
      </c>
      <c r="B129" s="17">
        <v>-627</v>
      </c>
      <c r="C129" s="17">
        <v>14869</v>
      </c>
      <c r="D129" s="17">
        <v>14169</v>
      </c>
      <c r="E129" s="17">
        <v>11556</v>
      </c>
      <c r="F129" s="17">
        <v>12254</v>
      </c>
      <c r="G129" s="24"/>
      <c r="H129" s="7"/>
      <c r="I129" s="25">
        <f t="shared" si="32"/>
        <v>3313</v>
      </c>
      <c r="J129" s="24">
        <f t="shared" si="32"/>
        <v>1915</v>
      </c>
      <c r="K129" s="7"/>
      <c r="L129" s="25">
        <f t="shared" si="27"/>
        <v>3310.4112670146101</v>
      </c>
      <c r="M129" s="17">
        <f t="shared" si="18"/>
        <v>6.7015384696458318</v>
      </c>
      <c r="N129" s="17">
        <f t="shared" si="28"/>
        <v>1915.1690670102334</v>
      </c>
      <c r="O129" s="24">
        <f t="shared" si="19"/>
        <v>2.8583653949276793E-2</v>
      </c>
      <c r="P129" s="7"/>
      <c r="Q129" s="25">
        <f t="shared" si="20"/>
        <v>3342.5519840985121</v>
      </c>
      <c r="R129" s="24">
        <f t="shared" si="21"/>
        <v>1906.8927097808257</v>
      </c>
      <c r="S129" s="7"/>
      <c r="T129" s="25">
        <f t="shared" si="22"/>
        <v>-0.86350015148196635</v>
      </c>
      <c r="U129" s="24">
        <f t="shared" si="23"/>
        <v>0.4958017991276551</v>
      </c>
      <c r="V129" s="7"/>
      <c r="W129" s="25">
        <f t="shared" si="24"/>
        <v>-0.86732641441975533</v>
      </c>
      <c r="X129" s="24">
        <f t="shared" si="29"/>
        <v>112.65349777391901</v>
      </c>
      <c r="Y129" s="7"/>
      <c r="Z129" s="25">
        <f t="shared" si="30"/>
        <v>-627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-2.6502226080964419E-2</v>
      </c>
    </row>
    <row r="130" spans="1:29" s="17" customFormat="1" x14ac:dyDescent="0.25">
      <c r="A130" s="17">
        <v>45</v>
      </c>
      <c r="B130" s="17">
        <v>-629</v>
      </c>
      <c r="C130" s="17">
        <v>14951</v>
      </c>
      <c r="D130" s="17">
        <v>13995</v>
      </c>
      <c r="E130" s="17">
        <v>11465</v>
      </c>
      <c r="F130" s="17">
        <v>12417</v>
      </c>
      <c r="G130" s="24"/>
      <c r="H130" s="7"/>
      <c r="I130" s="25">
        <f t="shared" si="32"/>
        <v>3486</v>
      </c>
      <c r="J130" s="24">
        <f t="shared" si="32"/>
        <v>1578</v>
      </c>
      <c r="K130" s="7"/>
      <c r="L130" s="25">
        <f t="shared" si="27"/>
        <v>3486.1406388011987</v>
      </c>
      <c r="M130" s="17">
        <f t="shared" si="18"/>
        <v>1.9779272402620788E-2</v>
      </c>
      <c r="N130" s="17">
        <f t="shared" si="28"/>
        <v>1576.8042418903212</v>
      </c>
      <c r="O130" s="24">
        <f t="shared" si="19"/>
        <v>1.4298374568625298</v>
      </c>
      <c r="P130" s="7"/>
      <c r="Q130" s="25">
        <f t="shared" si="20"/>
        <v>3515.5519840985121</v>
      </c>
      <c r="R130" s="24">
        <f t="shared" si="21"/>
        <v>1569.8927097808257</v>
      </c>
      <c r="S130" s="7"/>
      <c r="T130" s="25">
        <f t="shared" si="22"/>
        <v>-0.90819220920225019</v>
      </c>
      <c r="U130" s="24">
        <f t="shared" si="23"/>
        <v>0.40818008582988691</v>
      </c>
      <c r="V130" s="7"/>
      <c r="W130" s="25">
        <f t="shared" si="24"/>
        <v>-0.91134806446402616</v>
      </c>
      <c r="X130" s="24">
        <f t="shared" si="29"/>
        <v>107.02626145925581</v>
      </c>
      <c r="Y130" s="7"/>
      <c r="Z130" s="25">
        <f t="shared" si="30"/>
        <v>-629</v>
      </c>
      <c r="AA130" s="17">
        <f t="shared" si="31"/>
        <v>107.01899999999998</v>
      </c>
      <c r="AB130" s="24">
        <f t="shared" si="25"/>
        <v>1.8678339121918113</v>
      </c>
      <c r="AC130" s="17">
        <f t="shared" si="26"/>
        <v>7.2614592558295499E-3</v>
      </c>
    </row>
    <row r="131" spans="1:29" s="17" customFormat="1" x14ac:dyDescent="0.25">
      <c r="A131" s="17">
        <v>46</v>
      </c>
      <c r="B131" s="17">
        <v>-631</v>
      </c>
      <c r="C131" s="17">
        <v>15033</v>
      </c>
      <c r="D131" s="17">
        <v>13819</v>
      </c>
      <c r="E131" s="17">
        <v>11396</v>
      </c>
      <c r="F131" s="17">
        <v>12599</v>
      </c>
      <c r="G131" s="24"/>
      <c r="H131" s="7"/>
      <c r="I131" s="25">
        <f t="shared" si="32"/>
        <v>3637</v>
      </c>
      <c r="J131" s="24">
        <f t="shared" si="32"/>
        <v>1220</v>
      </c>
      <c r="K131" s="7"/>
      <c r="L131" s="25">
        <f t="shared" si="27"/>
        <v>3627.9592820365115</v>
      </c>
      <c r="M131" s="17">
        <f t="shared" si="18"/>
        <v>81.734581295344242</v>
      </c>
      <c r="N131" s="17">
        <f t="shared" si="28"/>
        <v>1221.9799174226118</v>
      </c>
      <c r="O131" s="24">
        <f t="shared" si="19"/>
        <v>3.9200730003618873</v>
      </c>
      <c r="P131" s="7"/>
      <c r="Q131" s="25">
        <f t="shared" si="20"/>
        <v>3666.5519840985121</v>
      </c>
      <c r="R131" s="24">
        <f t="shared" si="21"/>
        <v>1211.8927097808257</v>
      </c>
      <c r="S131" s="7"/>
      <c r="T131" s="25">
        <f t="shared" si="22"/>
        <v>-0.94720088385983903</v>
      </c>
      <c r="U131" s="24">
        <f t="shared" si="23"/>
        <v>0.31509826576875632</v>
      </c>
      <c r="V131" s="7"/>
      <c r="W131" s="25">
        <f t="shared" si="24"/>
        <v>-0.94964430646167619</v>
      </c>
      <c r="X131" s="24">
        <f t="shared" si="29"/>
        <v>101.25550545683382</v>
      </c>
      <c r="Y131" s="7"/>
      <c r="Z131" s="25">
        <f t="shared" si="30"/>
        <v>-631</v>
      </c>
      <c r="AA131" s="17">
        <f t="shared" si="31"/>
        <v>101.33999999999997</v>
      </c>
      <c r="AB131" s="24">
        <f t="shared" si="25"/>
        <v>1.768716663971053</v>
      </c>
      <c r="AC131" s="17">
        <f t="shared" si="26"/>
        <v>-8.4494543166158564E-2</v>
      </c>
    </row>
    <row r="132" spans="1:29" s="17" customFormat="1" x14ac:dyDescent="0.25">
      <c r="A132" s="17">
        <v>47</v>
      </c>
      <c r="B132" s="17">
        <v>-638</v>
      </c>
      <c r="C132" s="17">
        <v>15079</v>
      </c>
      <c r="D132" s="17">
        <v>13636</v>
      </c>
      <c r="E132" s="17">
        <v>11340</v>
      </c>
      <c r="F132" s="17">
        <v>12780</v>
      </c>
      <c r="G132" s="24"/>
      <c r="H132" s="7"/>
      <c r="I132" s="25">
        <f t="shared" si="32"/>
        <v>3739</v>
      </c>
      <c r="J132" s="24">
        <f t="shared" si="32"/>
        <v>856</v>
      </c>
      <c r="K132" s="7"/>
      <c r="L132" s="25">
        <f t="shared" si="27"/>
        <v>3734.8319782401632</v>
      </c>
      <c r="M132" s="17">
        <f t="shared" si="18"/>
        <v>17.37240539047345</v>
      </c>
      <c r="N132" s="17">
        <f t="shared" si="28"/>
        <v>851.10912638033199</v>
      </c>
      <c r="O132" s="24">
        <f t="shared" si="19"/>
        <v>23.9206447635645</v>
      </c>
      <c r="P132" s="7"/>
      <c r="Q132" s="25">
        <f t="shared" si="20"/>
        <v>3768.5519840985121</v>
      </c>
      <c r="R132" s="24">
        <f t="shared" si="21"/>
        <v>847.89270978082561</v>
      </c>
      <c r="S132" s="7"/>
      <c r="T132" s="25">
        <f t="shared" si="22"/>
        <v>-0.97355111442324349</v>
      </c>
      <c r="U132" s="24">
        <f t="shared" si="23"/>
        <v>0.2204564152038079</v>
      </c>
      <c r="V132" s="7"/>
      <c r="W132" s="25">
        <f t="shared" si="24"/>
        <v>-0.97526977298037709</v>
      </c>
      <c r="X132" s="24">
        <f t="shared" si="29"/>
        <v>95.636766461852744</v>
      </c>
      <c r="Y132" s="7"/>
      <c r="Z132" s="25">
        <f t="shared" si="30"/>
        <v>-638</v>
      </c>
      <c r="AA132" s="17">
        <f t="shared" si="31"/>
        <v>95.597999999999971</v>
      </c>
      <c r="AB132" s="24">
        <f t="shared" si="25"/>
        <v>1.6684998583215387</v>
      </c>
      <c r="AC132" s="17">
        <f t="shared" si="26"/>
        <v>3.8766461852773659E-2</v>
      </c>
    </row>
    <row r="133" spans="1:29" s="17" customFormat="1" x14ac:dyDescent="0.25">
      <c r="A133" s="17">
        <v>48</v>
      </c>
      <c r="B133" s="17">
        <v>-631</v>
      </c>
      <c r="C133" s="17">
        <v>15114</v>
      </c>
      <c r="D133" s="17">
        <v>13439</v>
      </c>
      <c r="E133" s="17">
        <v>11304</v>
      </c>
      <c r="F133" s="17">
        <v>12966</v>
      </c>
      <c r="G133" s="24"/>
      <c r="H133" s="7"/>
      <c r="I133" s="25">
        <f t="shared" si="32"/>
        <v>3810</v>
      </c>
      <c r="J133" s="24">
        <f t="shared" si="32"/>
        <v>473</v>
      </c>
      <c r="K133" s="7"/>
      <c r="L133" s="25">
        <f t="shared" si="27"/>
        <v>3803.3659646598467</v>
      </c>
      <c r="M133" s="17">
        <f t="shared" si="18"/>
        <v>44.010424894403336</v>
      </c>
      <c r="N133" s="17">
        <f t="shared" si="28"/>
        <v>475.96828348826426</v>
      </c>
      <c r="O133" s="24">
        <f t="shared" si="19"/>
        <v>8.8107068667022581</v>
      </c>
      <c r="P133" s="7"/>
      <c r="Q133" s="25">
        <f t="shared" si="20"/>
        <v>3839.5519840985121</v>
      </c>
      <c r="R133" s="24">
        <f t="shared" si="21"/>
        <v>464.89270978082567</v>
      </c>
      <c r="S133" s="7"/>
      <c r="T133" s="25">
        <f t="shared" si="22"/>
        <v>-0.99189294158012298</v>
      </c>
      <c r="U133" s="24">
        <f t="shared" si="23"/>
        <v>0.12087446804343636</v>
      </c>
      <c r="V133" s="7"/>
      <c r="W133" s="25">
        <f t="shared" si="24"/>
        <v>-0.99284872926348378</v>
      </c>
      <c r="X133" s="24">
        <f t="shared" si="29"/>
        <v>89.840640038533024</v>
      </c>
      <c r="Y133" s="7"/>
      <c r="Z133" s="25">
        <f t="shared" si="30"/>
        <v>-631</v>
      </c>
      <c r="AA133" s="17">
        <f t="shared" si="31"/>
        <v>89.918999999999969</v>
      </c>
      <c r="AB133" s="24">
        <f t="shared" si="25"/>
        <v>1.5693826101007806</v>
      </c>
      <c r="AC133" s="17">
        <f t="shared" si="26"/>
        <v>-7.8359961466944128E-2</v>
      </c>
    </row>
    <row r="134" spans="1:29" s="17" customFormat="1" x14ac:dyDescent="0.25">
      <c r="A134" s="17">
        <v>49</v>
      </c>
      <c r="B134" s="17">
        <v>-620</v>
      </c>
      <c r="C134" s="17">
        <v>15125</v>
      </c>
      <c r="D134" s="17">
        <v>13255</v>
      </c>
      <c r="E134" s="17">
        <v>11286</v>
      </c>
      <c r="F134" s="17">
        <v>13156</v>
      </c>
      <c r="G134" s="24"/>
      <c r="H134" s="7"/>
      <c r="I134" s="25">
        <f t="shared" si="32"/>
        <v>3839</v>
      </c>
      <c r="J134" s="24">
        <f t="shared" si="32"/>
        <v>99</v>
      </c>
      <c r="K134" s="7"/>
      <c r="L134" s="25">
        <f t="shared" si="27"/>
        <v>3834.0483198152374</v>
      </c>
      <c r="M134" s="17">
        <f t="shared" si="18"/>
        <v>24.519136652170658</v>
      </c>
      <c r="N134" s="17">
        <f t="shared" si="28"/>
        <v>102.87245973714914</v>
      </c>
      <c r="O134" s="24">
        <f t="shared" si="19"/>
        <v>14.995944415841208</v>
      </c>
      <c r="P134" s="7"/>
      <c r="Q134" s="25">
        <f t="shared" si="20"/>
        <v>3868.5519840985121</v>
      </c>
      <c r="R134" s="24">
        <f t="shared" si="21"/>
        <v>90.892709780825641</v>
      </c>
      <c r="S134" s="7"/>
      <c r="T134" s="25">
        <f t="shared" si="22"/>
        <v>-0.9993846737991301</v>
      </c>
      <c r="U134" s="24">
        <f t="shared" si="23"/>
        <v>2.3632566638791555E-2</v>
      </c>
      <c r="V134" s="7"/>
      <c r="W134" s="25">
        <f t="shared" si="24"/>
        <v>-0.99959521091899062</v>
      </c>
      <c r="X134" s="24">
        <f t="shared" si="29"/>
        <v>84.253661915313501</v>
      </c>
      <c r="Y134" s="7"/>
      <c r="Z134" s="25">
        <f t="shared" si="30"/>
        <v>-620</v>
      </c>
      <c r="AA134" s="17">
        <f t="shared" si="31"/>
        <v>84.33899999999997</v>
      </c>
      <c r="AB134" s="24">
        <f t="shared" si="25"/>
        <v>1.4719932378394971</v>
      </c>
      <c r="AC134" s="17">
        <f t="shared" si="26"/>
        <v>-8.5338084686469529E-2</v>
      </c>
    </row>
    <row r="135" spans="1:29" s="17" customFormat="1" x14ac:dyDescent="0.25">
      <c r="A135" s="17">
        <v>50</v>
      </c>
      <c r="B135" s="17">
        <v>-610</v>
      </c>
      <c r="C135" s="17">
        <v>15131</v>
      </c>
      <c r="D135" s="17">
        <v>13082</v>
      </c>
      <c r="E135" s="17">
        <v>11298</v>
      </c>
      <c r="F135" s="17">
        <v>13345</v>
      </c>
      <c r="G135" s="24"/>
      <c r="H135" s="7"/>
      <c r="I135" s="25">
        <f t="shared" si="32"/>
        <v>3833</v>
      </c>
      <c r="J135" s="24">
        <f t="shared" si="32"/>
        <v>-263</v>
      </c>
      <c r="K135" s="7"/>
      <c r="L135" s="25">
        <f t="shared" si="27"/>
        <v>3828.4886424784609</v>
      </c>
      <c r="M135" s="17">
        <f t="shared" si="18"/>
        <v>20.352346687147765</v>
      </c>
      <c r="N135" s="17">
        <f t="shared" si="28"/>
        <v>-265.09715806397247</v>
      </c>
      <c r="O135" s="24">
        <f t="shared" si="19"/>
        <v>4.3980719452847676</v>
      </c>
      <c r="P135" s="7"/>
      <c r="Q135" s="25">
        <f t="shared" si="20"/>
        <v>3862.5519840985121</v>
      </c>
      <c r="R135" s="24">
        <f t="shared" si="21"/>
        <v>-271.10729021917433</v>
      </c>
      <c r="S135" s="7"/>
      <c r="T135" s="25">
        <f t="shared" si="22"/>
        <v>-0.99783466023657685</v>
      </c>
      <c r="U135" s="24">
        <f t="shared" si="23"/>
        <v>-7.0489273758217577E-2</v>
      </c>
      <c r="V135" s="7"/>
      <c r="W135" s="25">
        <f t="shared" si="24"/>
        <v>-0.99732359995212627</v>
      </c>
      <c r="X135" s="24">
        <f t="shared" si="29"/>
        <v>78.856466390001856</v>
      </c>
      <c r="Y135" s="7"/>
      <c r="Z135" s="25">
        <f t="shared" si="30"/>
        <v>-610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7.4663900018805407E-3</v>
      </c>
    </row>
    <row r="136" spans="1:29" s="17" customFormat="1" x14ac:dyDescent="0.25">
      <c r="A136" s="17">
        <v>51</v>
      </c>
      <c r="B136" s="17">
        <v>-614</v>
      </c>
      <c r="C136" s="17">
        <v>15106</v>
      </c>
      <c r="D136" s="17">
        <v>12887</v>
      </c>
      <c r="E136" s="17">
        <v>11311</v>
      </c>
      <c r="F136" s="17">
        <v>13520</v>
      </c>
      <c r="G136" s="24"/>
      <c r="H136" s="7"/>
      <c r="I136" s="25">
        <f t="shared" si="32"/>
        <v>3795</v>
      </c>
      <c r="J136" s="24">
        <f t="shared" si="32"/>
        <v>-633</v>
      </c>
      <c r="K136" s="7"/>
      <c r="L136" s="25">
        <f t="shared" si="27"/>
        <v>3787.1375718239979</v>
      </c>
      <c r="M136" s="17">
        <f t="shared" si="18"/>
        <v>61.817776822792347</v>
      </c>
      <c r="N136" s="17">
        <f t="shared" si="28"/>
        <v>-632.93348308841621</v>
      </c>
      <c r="O136" s="24">
        <f t="shared" si="19"/>
        <v>4.4244995266457107E-3</v>
      </c>
      <c r="P136" s="7"/>
      <c r="Q136" s="25">
        <f t="shared" si="20"/>
        <v>3824.5519840985121</v>
      </c>
      <c r="R136" s="24">
        <f t="shared" si="21"/>
        <v>-641.10729021917439</v>
      </c>
      <c r="S136" s="7"/>
      <c r="T136" s="25">
        <f t="shared" si="22"/>
        <v>-0.98801790767373998</v>
      </c>
      <c r="U136" s="24">
        <f t="shared" si="23"/>
        <v>-0.16669115482698385</v>
      </c>
      <c r="V136" s="7"/>
      <c r="W136" s="25">
        <f t="shared" si="24"/>
        <v>-0.98676906117379826</v>
      </c>
      <c r="X136" s="24">
        <f t="shared" si="29"/>
        <v>73.311080537964017</v>
      </c>
      <c r="Y136" s="7"/>
      <c r="Z136" s="25">
        <f t="shared" si="30"/>
        <v>-614</v>
      </c>
      <c r="AA136" s="17">
        <f t="shared" si="31"/>
        <v>73.322999999999979</v>
      </c>
      <c r="AB136" s="24">
        <f t="shared" si="25"/>
        <v>1.279727767439802</v>
      </c>
      <c r="AC136" s="17">
        <f t="shared" si="26"/>
        <v>-1.1919462035962169E-2</v>
      </c>
    </row>
    <row r="137" spans="1:29" s="17" customFormat="1" x14ac:dyDescent="0.25">
      <c r="A137" s="17">
        <v>52</v>
      </c>
      <c r="B137" s="17">
        <v>-624</v>
      </c>
      <c r="C137" s="17">
        <v>15061</v>
      </c>
      <c r="D137" s="17">
        <v>12705</v>
      </c>
      <c r="E137" s="17">
        <v>11347</v>
      </c>
      <c r="F137" s="17">
        <v>13704</v>
      </c>
      <c r="G137" s="24"/>
      <c r="H137" s="7"/>
      <c r="I137" s="25">
        <f t="shared" si="32"/>
        <v>3714</v>
      </c>
      <c r="J137" s="24">
        <f t="shared" si="32"/>
        <v>-999</v>
      </c>
      <c r="K137" s="7"/>
      <c r="L137" s="25">
        <f t="shared" si="27"/>
        <v>3708.7573157201127</v>
      </c>
      <c r="M137" s="17">
        <f t="shared" si="18"/>
        <v>27.485738458577117</v>
      </c>
      <c r="N137" s="17">
        <f t="shared" si="28"/>
        <v>-1000.6251604746726</v>
      </c>
      <c r="O137" s="24">
        <f t="shared" si="19"/>
        <v>2.6411465684381081</v>
      </c>
      <c r="P137" s="7"/>
      <c r="Q137" s="25">
        <f t="shared" si="20"/>
        <v>3743.5519840985121</v>
      </c>
      <c r="R137" s="24">
        <f t="shared" si="21"/>
        <v>-1007.1072902191744</v>
      </c>
      <c r="S137" s="7"/>
      <c r="T137" s="25">
        <f t="shared" si="22"/>
        <v>-0.96709272457927176</v>
      </c>
      <c r="U137" s="24">
        <f t="shared" si="23"/>
        <v>-0.2618530155598715</v>
      </c>
      <c r="V137" s="7"/>
      <c r="W137" s="25">
        <f t="shared" si="24"/>
        <v>-0.96511373839717252</v>
      </c>
      <c r="X137" s="24">
        <f t="shared" si="29"/>
        <v>67.719367195517293</v>
      </c>
      <c r="Y137" s="7"/>
      <c r="Z137" s="25">
        <f t="shared" si="30"/>
        <v>-624</v>
      </c>
      <c r="AA137" s="17">
        <f t="shared" si="31"/>
        <v>67.706999999999979</v>
      </c>
      <c r="AB137" s="24">
        <f t="shared" si="25"/>
        <v>1.1817100766478004</v>
      </c>
      <c r="AC137" s="17">
        <f t="shared" si="26"/>
        <v>1.2367195517313689E-2</v>
      </c>
    </row>
    <row r="138" spans="1:29" s="17" customFormat="1" x14ac:dyDescent="0.25">
      <c r="A138" s="17">
        <v>53</v>
      </c>
      <c r="B138" s="17">
        <v>-626</v>
      </c>
      <c r="C138" s="17">
        <v>15012</v>
      </c>
      <c r="D138" s="17">
        <v>12533</v>
      </c>
      <c r="E138" s="17">
        <v>11414</v>
      </c>
      <c r="F138" s="17">
        <v>13892</v>
      </c>
      <c r="G138" s="24"/>
      <c r="H138" s="7"/>
      <c r="I138" s="25">
        <f t="shared" si="32"/>
        <v>3598</v>
      </c>
      <c r="J138" s="24">
        <f t="shared" si="32"/>
        <v>-1359</v>
      </c>
      <c r="K138" s="7"/>
      <c r="L138" s="25">
        <f t="shared" si="27"/>
        <v>3594.0548766592574</v>
      </c>
      <c r="M138" s="17">
        <f t="shared" si="18"/>
        <v>15.563998173672145</v>
      </c>
      <c r="N138" s="17">
        <f t="shared" si="28"/>
        <v>-1359.7451707751623</v>
      </c>
      <c r="O138" s="24">
        <f t="shared" si="19"/>
        <v>0.55527948415590966</v>
      </c>
      <c r="P138" s="7"/>
      <c r="Q138" s="25">
        <f t="shared" si="20"/>
        <v>3627.5519840985121</v>
      </c>
      <c r="R138" s="24">
        <f t="shared" si="21"/>
        <v>-1367.1072902191743</v>
      </c>
      <c r="S138" s="7"/>
      <c r="T138" s="25">
        <f t="shared" si="22"/>
        <v>-0.93712579570324328</v>
      </c>
      <c r="U138" s="24">
        <f t="shared" si="23"/>
        <v>-0.35545484578894138</v>
      </c>
      <c r="V138" s="7"/>
      <c r="W138" s="25">
        <f t="shared" si="24"/>
        <v>-0.93442836357511505</v>
      </c>
      <c r="X138" s="24">
        <f t="shared" si="29"/>
        <v>62.072595982594692</v>
      </c>
      <c r="Y138" s="7"/>
      <c r="Z138" s="25">
        <f t="shared" si="30"/>
        <v>-626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-4.0401740528750452E-4</v>
      </c>
    </row>
    <row r="139" spans="1:29" s="17" customFormat="1" x14ac:dyDescent="0.25">
      <c r="A139" s="17">
        <v>54</v>
      </c>
      <c r="B139" s="17">
        <v>-638</v>
      </c>
      <c r="C139" s="17">
        <v>14926</v>
      </c>
      <c r="D139" s="17">
        <v>12349</v>
      </c>
      <c r="E139" s="17">
        <v>11482</v>
      </c>
      <c r="F139" s="17">
        <v>14062</v>
      </c>
      <c r="G139" s="24"/>
      <c r="H139" s="7"/>
      <c r="I139" s="25">
        <f t="shared" si="32"/>
        <v>3444</v>
      </c>
      <c r="J139" s="24">
        <f t="shared" si="32"/>
        <v>-1713</v>
      </c>
      <c r="K139" s="7"/>
      <c r="L139" s="25">
        <f t="shared" si="27"/>
        <v>3441.1282580102702</v>
      </c>
      <c r="M139" s="17">
        <f t="shared" si="18"/>
        <v>8.2469020555772623</v>
      </c>
      <c r="N139" s="17">
        <f t="shared" si="28"/>
        <v>-1712.1084069806175</v>
      </c>
      <c r="O139" s="24">
        <f t="shared" si="19"/>
        <v>0.79493811221164956</v>
      </c>
      <c r="P139" s="7"/>
      <c r="Q139" s="25">
        <f t="shared" si="20"/>
        <v>3473.5519840985121</v>
      </c>
      <c r="R139" s="24">
        <f t="shared" si="21"/>
        <v>-1721.1072902191743</v>
      </c>
      <c r="S139" s="7"/>
      <c r="T139" s="25">
        <f t="shared" si="22"/>
        <v>-0.89734211426437782</v>
      </c>
      <c r="U139" s="24">
        <f t="shared" si="23"/>
        <v>-0.44749664551419338</v>
      </c>
      <c r="V139" s="7"/>
      <c r="W139" s="25">
        <f t="shared" si="24"/>
        <v>-0.89393790715318366</v>
      </c>
      <c r="X139" s="24">
        <f t="shared" si="29"/>
        <v>56.307217395211012</v>
      </c>
      <c r="Y139" s="7"/>
      <c r="Z139" s="25">
        <f t="shared" si="30"/>
        <v>-638</v>
      </c>
      <c r="AA139" s="17">
        <f t="shared" si="31"/>
        <v>56.330999999999982</v>
      </c>
      <c r="AB139" s="24">
        <f t="shared" si="25"/>
        <v>0.9831614209409254</v>
      </c>
      <c r="AC139" s="17">
        <f t="shared" si="26"/>
        <v>-2.3782604788969763E-2</v>
      </c>
    </row>
    <row r="140" spans="1:29" s="17" customFormat="1" x14ac:dyDescent="0.25">
      <c r="A140" s="17">
        <v>55</v>
      </c>
      <c r="B140" s="17">
        <v>-631</v>
      </c>
      <c r="C140" s="17">
        <v>14835</v>
      </c>
      <c r="D140" s="17">
        <v>12189</v>
      </c>
      <c r="E140" s="17">
        <v>11580</v>
      </c>
      <c r="F140" s="17">
        <v>14233</v>
      </c>
      <c r="G140" s="24"/>
      <c r="H140" s="7"/>
      <c r="I140" s="25">
        <f t="shared" si="32"/>
        <v>3255</v>
      </c>
      <c r="J140" s="24">
        <f t="shared" si="32"/>
        <v>-2044</v>
      </c>
      <c r="K140" s="7"/>
      <c r="L140" s="25">
        <f t="shared" si="27"/>
        <v>3255.6042011635382</v>
      </c>
      <c r="M140" s="17">
        <f t="shared" si="18"/>
        <v>0.36505904602087136</v>
      </c>
      <c r="N140" s="17">
        <f t="shared" si="28"/>
        <v>-2043.6137688214696</v>
      </c>
      <c r="O140" s="24">
        <f t="shared" si="19"/>
        <v>0.14917452326894451</v>
      </c>
      <c r="P140" s="7"/>
      <c r="Q140" s="25">
        <f t="shared" si="20"/>
        <v>3284.5519840985121</v>
      </c>
      <c r="R140" s="24">
        <f t="shared" si="21"/>
        <v>-2052.1072902191745</v>
      </c>
      <c r="S140" s="7"/>
      <c r="T140" s="25">
        <f t="shared" si="22"/>
        <v>-0.84851668704395211</v>
      </c>
      <c r="U140" s="24">
        <f t="shared" si="23"/>
        <v>-0.53355832830814376</v>
      </c>
      <c r="V140" s="7"/>
      <c r="W140" s="25">
        <f t="shared" si="24"/>
        <v>-0.84445128371782541</v>
      </c>
      <c r="X140" s="24">
        <f t="shared" si="29"/>
        <v>50.612973206566039</v>
      </c>
      <c r="Y140" s="7"/>
      <c r="Z140" s="25">
        <f t="shared" si="30"/>
        <v>-631</v>
      </c>
      <c r="AA140" s="17">
        <f t="shared" si="31"/>
        <v>50.65199999999998</v>
      </c>
      <c r="AB140" s="24">
        <f t="shared" si="25"/>
        <v>0.88404417272016744</v>
      </c>
      <c r="AC140" s="17">
        <f t="shared" si="26"/>
        <v>-3.9026793433940554E-2</v>
      </c>
    </row>
    <row r="141" spans="1:29" s="17" customFormat="1" x14ac:dyDescent="0.25">
      <c r="A141" s="17">
        <v>56</v>
      </c>
      <c r="B141" s="17">
        <v>-634</v>
      </c>
      <c r="C141" s="17">
        <v>14728</v>
      </c>
      <c r="D141" s="17">
        <v>12033</v>
      </c>
      <c r="E141" s="17">
        <v>11686</v>
      </c>
      <c r="F141" s="17">
        <v>14389</v>
      </c>
      <c r="G141" s="24"/>
      <c r="H141" s="7"/>
      <c r="I141" s="25">
        <f t="shared" si="32"/>
        <v>3042</v>
      </c>
      <c r="J141" s="24">
        <f t="shared" si="32"/>
        <v>-2356</v>
      </c>
      <c r="K141" s="7"/>
      <c r="L141" s="25">
        <f t="shared" si="27"/>
        <v>3036.7123892439345</v>
      </c>
      <c r="M141" s="17">
        <f t="shared" si="18"/>
        <v>27.958827507659915</v>
      </c>
      <c r="N141" s="17">
        <f t="shared" si="28"/>
        <v>-2356.3776641865684</v>
      </c>
      <c r="O141" s="24">
        <f t="shared" si="19"/>
        <v>0.1426302378163572</v>
      </c>
      <c r="P141" s="7"/>
      <c r="Q141" s="25">
        <f t="shared" si="20"/>
        <v>3071.5519840985121</v>
      </c>
      <c r="R141" s="24">
        <f t="shared" si="21"/>
        <v>-2364.1072902191745</v>
      </c>
      <c r="S141" s="7"/>
      <c r="T141" s="25">
        <f t="shared" si="22"/>
        <v>-0.79349120557331354</v>
      </c>
      <c r="U141" s="24">
        <f t="shared" si="23"/>
        <v>-0.61467991450667103</v>
      </c>
      <c r="V141" s="7"/>
      <c r="W141" s="25">
        <f t="shared" si="24"/>
        <v>-0.78880229535328761</v>
      </c>
      <c r="X141" s="24">
        <f t="shared" si="29"/>
        <v>44.971556766971787</v>
      </c>
      <c r="Y141" s="7"/>
      <c r="Z141" s="25">
        <f t="shared" si="30"/>
        <v>-634</v>
      </c>
      <c r="AA141" s="17">
        <f t="shared" si="31"/>
        <v>44.945999999999984</v>
      </c>
      <c r="AB141" s="24">
        <f t="shared" si="25"/>
        <v>0.78445568560137102</v>
      </c>
      <c r="AC141" s="17">
        <f t="shared" si="26"/>
        <v>2.5556766971803313E-2</v>
      </c>
    </row>
    <row r="142" spans="1:29" s="17" customFormat="1" x14ac:dyDescent="0.25">
      <c r="A142" s="17">
        <v>57</v>
      </c>
      <c r="B142" s="17">
        <v>-625</v>
      </c>
      <c r="C142" s="17">
        <v>14606</v>
      </c>
      <c r="D142" s="17">
        <v>11891</v>
      </c>
      <c r="E142" s="17">
        <v>11814</v>
      </c>
      <c r="F142" s="17">
        <v>14536</v>
      </c>
      <c r="G142" s="24"/>
      <c r="H142" s="7"/>
      <c r="I142" s="25">
        <f t="shared" si="32"/>
        <v>2792</v>
      </c>
      <c r="J142" s="24">
        <f t="shared" si="32"/>
        <v>-2645</v>
      </c>
      <c r="K142" s="7"/>
      <c r="L142" s="25">
        <f t="shared" si="27"/>
        <v>2791.1651337137318</v>
      </c>
      <c r="M142" s="17">
        <f t="shared" si="18"/>
        <v>0.69700171594717619</v>
      </c>
      <c r="N142" s="17">
        <f t="shared" si="28"/>
        <v>-2641.7489302147605</v>
      </c>
      <c r="O142" s="24">
        <f t="shared" si="19"/>
        <v>10.569454748496893</v>
      </c>
      <c r="P142" s="7"/>
      <c r="Q142" s="25">
        <f t="shared" si="20"/>
        <v>2821.5519840985121</v>
      </c>
      <c r="R142" s="24">
        <f t="shared" si="21"/>
        <v>-2653.1072902191745</v>
      </c>
      <c r="S142" s="7"/>
      <c r="T142" s="25">
        <f t="shared" si="22"/>
        <v>-0.72890730713359686</v>
      </c>
      <c r="U142" s="24">
        <f t="shared" si="23"/>
        <v>-0.68982138377389657</v>
      </c>
      <c r="V142" s="7"/>
      <c r="W142" s="25">
        <f t="shared" si="24"/>
        <v>-0.72364045360569462</v>
      </c>
      <c r="X142" s="24">
        <f t="shared" si="29"/>
        <v>39.26994046280879</v>
      </c>
      <c r="Y142" s="7"/>
      <c r="Z142" s="25">
        <f t="shared" si="30"/>
        <v>-625</v>
      </c>
      <c r="AA142" s="17">
        <f t="shared" si="31"/>
        <v>39.320999999999984</v>
      </c>
      <c r="AB142" s="24">
        <f t="shared" si="25"/>
        <v>0.68628091517668999</v>
      </c>
      <c r="AC142" s="17">
        <f t="shared" si="26"/>
        <v>-5.1059537191193272E-2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11760</v>
      </c>
      <c r="E143" s="17">
        <v>11939</v>
      </c>
      <c r="F143" s="17">
        <v>14656</v>
      </c>
      <c r="G143" s="24"/>
      <c r="H143" s="7"/>
      <c r="I143" s="25">
        <f t="shared" si="32"/>
        <v>2526</v>
      </c>
      <c r="J143" s="24">
        <f t="shared" si="32"/>
        <v>-2896</v>
      </c>
      <c r="K143" s="7"/>
      <c r="L143" s="25">
        <f t="shared" si="27"/>
        <v>2528.9319308112731</v>
      </c>
      <c r="M143" s="17">
        <f t="shared" si="18"/>
        <v>8.5962182820925683</v>
      </c>
      <c r="N143" s="17">
        <f t="shared" si="28"/>
        <v>-2892.4874683438579</v>
      </c>
      <c r="O143" s="24">
        <f t="shared" si="19"/>
        <v>12.337878635400175</v>
      </c>
      <c r="P143" s="7"/>
      <c r="Q143" s="25">
        <f t="shared" si="20"/>
        <v>2555.5519840985121</v>
      </c>
      <c r="R143" s="24">
        <f t="shared" si="21"/>
        <v>-2904.1072902191745</v>
      </c>
      <c r="S143" s="7"/>
      <c r="T143" s="25">
        <f t="shared" si="22"/>
        <v>-0.66019003919373842</v>
      </c>
      <c r="U143" s="24">
        <f t="shared" si="23"/>
        <v>-0.75508265985027578</v>
      </c>
      <c r="V143" s="7"/>
      <c r="W143" s="25">
        <f t="shared" si="24"/>
        <v>-0.65442086391379295</v>
      </c>
      <c r="X143" s="24">
        <f t="shared" si="29"/>
        <v>33.814391417877346</v>
      </c>
      <c r="Y143" s="7"/>
      <c r="Z143" s="25">
        <f t="shared" si="30"/>
        <v>-602</v>
      </c>
      <c r="AA143" s="17">
        <f t="shared" si="31"/>
        <v>33.902999999999984</v>
      </c>
      <c r="AB143" s="24">
        <f t="shared" si="25"/>
        <v>0.59171897630363723</v>
      </c>
      <c r="AC143" s="17">
        <f t="shared" si="26"/>
        <v>-8.8608582122638779E-2</v>
      </c>
    </row>
    <row r="144" spans="1:29" s="17" customFormat="1" x14ac:dyDescent="0.25">
      <c r="A144" s="17">
        <v>59</v>
      </c>
      <c r="B144" s="17">
        <v>-615</v>
      </c>
      <c r="C144" s="17">
        <v>14321</v>
      </c>
      <c r="D144" s="17">
        <v>11651</v>
      </c>
      <c r="E144" s="17">
        <v>12088</v>
      </c>
      <c r="F144" s="17">
        <v>14779</v>
      </c>
      <c r="G144" s="24"/>
      <c r="H144" s="7"/>
      <c r="I144" s="25">
        <f t="shared" si="32"/>
        <v>2233</v>
      </c>
      <c r="J144" s="24">
        <f t="shared" si="32"/>
        <v>-3128</v>
      </c>
      <c r="K144" s="7"/>
      <c r="L144" s="25">
        <f t="shared" si="27"/>
        <v>2237.4402326756685</v>
      </c>
      <c r="M144" s="17">
        <f t="shared" si="18"/>
        <v>19.715666214074599</v>
      </c>
      <c r="N144" s="17">
        <f t="shared" si="28"/>
        <v>-3121.8261097615505</v>
      </c>
      <c r="O144" s="24">
        <f t="shared" si="19"/>
        <v>38.116920676422403</v>
      </c>
      <c r="P144" s="7"/>
      <c r="Q144" s="25">
        <f t="shared" si="20"/>
        <v>2262.5519840985121</v>
      </c>
      <c r="R144" s="24">
        <f t="shared" si="21"/>
        <v>-3136.1072902191745</v>
      </c>
      <c r="S144" s="7"/>
      <c r="T144" s="25">
        <f t="shared" si="22"/>
        <v>-0.5844977102223905</v>
      </c>
      <c r="U144" s="24">
        <f t="shared" si="23"/>
        <v>-0.81540383933123195</v>
      </c>
      <c r="V144" s="7"/>
      <c r="W144" s="25">
        <f t="shared" si="24"/>
        <v>-0.57826387973826954</v>
      </c>
      <c r="X144" s="24">
        <f t="shared" si="29"/>
        <v>28.242625933796944</v>
      </c>
      <c r="Y144" s="7"/>
      <c r="Z144" s="25">
        <f t="shared" si="30"/>
        <v>-615</v>
      </c>
      <c r="AA144" s="17">
        <f t="shared" si="31"/>
        <v>28.367999999999984</v>
      </c>
      <c r="AB144" s="24">
        <f t="shared" si="25"/>
        <v>0.49511500220575116</v>
      </c>
      <c r="AC144" s="17">
        <f t="shared" si="26"/>
        <v>-0.12537406620304026</v>
      </c>
    </row>
    <row r="145" spans="1:29" s="17" customFormat="1" x14ac:dyDescent="0.25">
      <c r="A145" s="17">
        <v>60</v>
      </c>
      <c r="B145" s="17">
        <v>-637</v>
      </c>
      <c r="C145" s="17">
        <v>14155</v>
      </c>
      <c r="D145" s="17">
        <v>11542</v>
      </c>
      <c r="E145" s="17">
        <v>12248</v>
      </c>
      <c r="F145" s="17">
        <v>14876</v>
      </c>
      <c r="G145" s="24"/>
      <c r="H145" s="7"/>
      <c r="I145" s="25">
        <f t="shared" si="32"/>
        <v>1907</v>
      </c>
      <c r="J145" s="24">
        <f t="shared" si="32"/>
        <v>-3334</v>
      </c>
      <c r="K145" s="7"/>
      <c r="L145" s="25">
        <f t="shared" si="27"/>
        <v>1913.2626146889099</v>
      </c>
      <c r="M145" s="17">
        <f t="shared" si="18"/>
        <v>39.220342741750478</v>
      </c>
      <c r="N145" s="17">
        <f t="shared" si="28"/>
        <v>-3328.5318795546846</v>
      </c>
      <c r="O145" s="24">
        <f t="shared" si="19"/>
        <v>29.900341204476671</v>
      </c>
      <c r="P145" s="7"/>
      <c r="Q145" s="25">
        <f t="shared" si="20"/>
        <v>1936.5519840985121</v>
      </c>
      <c r="R145" s="24">
        <f t="shared" si="21"/>
        <v>-3342.1072902191745</v>
      </c>
      <c r="S145" s="7"/>
      <c r="T145" s="25">
        <f t="shared" si="22"/>
        <v>-0.50028030665700007</v>
      </c>
      <c r="U145" s="24">
        <f t="shared" si="23"/>
        <v>-0.86896488662897742</v>
      </c>
      <c r="V145" s="7"/>
      <c r="W145" s="25">
        <f t="shared" si="24"/>
        <v>-0.49363339463047745</v>
      </c>
      <c r="X145" s="24">
        <f t="shared" si="29"/>
        <v>22.498952389871874</v>
      </c>
      <c r="Y145" s="7"/>
      <c r="Z145" s="25">
        <f t="shared" si="30"/>
        <v>-637</v>
      </c>
      <c r="AA145" s="17">
        <f t="shared" si="31"/>
        <v>22.634999999999984</v>
      </c>
      <c r="AB145" s="24">
        <f t="shared" si="25"/>
        <v>0.39505527618891617</v>
      </c>
      <c r="AC145" s="17">
        <f t="shared" si="26"/>
        <v>-0.1360476101281094</v>
      </c>
    </row>
    <row r="146" spans="1:29" s="17" customFormat="1" x14ac:dyDescent="0.25">
      <c r="A146" s="17">
        <v>61</v>
      </c>
      <c r="B146" s="17">
        <v>-616</v>
      </c>
      <c r="C146" s="17">
        <v>13988</v>
      </c>
      <c r="D146" s="17">
        <v>11458</v>
      </c>
      <c r="E146" s="17">
        <v>12411</v>
      </c>
      <c r="F146" s="17">
        <v>14959</v>
      </c>
      <c r="G146" s="24"/>
      <c r="H146" s="7"/>
      <c r="I146" s="25">
        <f t="shared" si="32"/>
        <v>1577</v>
      </c>
      <c r="J146" s="24">
        <f t="shared" si="32"/>
        <v>-3501</v>
      </c>
      <c r="K146" s="7"/>
      <c r="L146" s="25">
        <f t="shared" si="27"/>
        <v>1581.2465507499737</v>
      </c>
      <c r="M146" s="17">
        <f t="shared" si="18"/>
        <v>18.033193272102377</v>
      </c>
      <c r="N146" s="17">
        <f t="shared" si="28"/>
        <v>-3496.6544616591045</v>
      </c>
      <c r="O146" s="24">
        <f t="shared" si="19"/>
        <v>18.883703472192582</v>
      </c>
      <c r="P146" s="7"/>
      <c r="Q146" s="25">
        <f t="shared" si="20"/>
        <v>1606.5519840985121</v>
      </c>
      <c r="R146" s="24">
        <f t="shared" si="21"/>
        <v>-3509.1072902191745</v>
      </c>
      <c r="S146" s="7"/>
      <c r="T146" s="25">
        <f t="shared" si="22"/>
        <v>-0.41502956071657415</v>
      </c>
      <c r="U146" s="24">
        <f t="shared" si="23"/>
        <v>-0.91238573565190706</v>
      </c>
      <c r="V146" s="7"/>
      <c r="W146" s="25">
        <f t="shared" si="24"/>
        <v>-0.408047273033322</v>
      </c>
      <c r="X146" s="24">
        <f t="shared" si="29"/>
        <v>16.994997722267726</v>
      </c>
      <c r="Y146" s="7"/>
      <c r="Z146" s="25">
        <f t="shared" si="30"/>
        <v>-616</v>
      </c>
      <c r="AA146" s="17">
        <f t="shared" si="31"/>
        <v>17.090999999999983</v>
      </c>
      <c r="AB146" s="24">
        <f t="shared" si="25"/>
        <v>0.29829422245835058</v>
      </c>
      <c r="AC146" s="17">
        <f t="shared" si="26"/>
        <v>-9.6002277732257113E-2</v>
      </c>
    </row>
    <row r="147" spans="1:29" s="17" customFormat="1" x14ac:dyDescent="0.25">
      <c r="A147" s="17">
        <v>62</v>
      </c>
      <c r="B147" s="17">
        <v>-637</v>
      </c>
      <c r="C147" s="17">
        <v>13812</v>
      </c>
      <c r="D147" s="17">
        <v>11397</v>
      </c>
      <c r="E147" s="17">
        <v>12595</v>
      </c>
      <c r="F147" s="17">
        <v>15037</v>
      </c>
      <c r="G147" s="24"/>
      <c r="H147" s="7"/>
      <c r="I147" s="25">
        <f t="shared" si="32"/>
        <v>1217</v>
      </c>
      <c r="J147" s="24">
        <f t="shared" si="32"/>
        <v>-3640</v>
      </c>
      <c r="K147" s="7"/>
      <c r="L147" s="25">
        <f t="shared" si="27"/>
        <v>1222.096758787183</v>
      </c>
      <c r="M147" s="17">
        <f t="shared" si="18"/>
        <v>25.976950134727478</v>
      </c>
      <c r="N147" s="17">
        <f t="shared" si="28"/>
        <v>-3635.9630759379384</v>
      </c>
      <c r="O147" s="24">
        <f t="shared" si="19"/>
        <v>16.296755882852281</v>
      </c>
      <c r="P147" s="7"/>
      <c r="Q147" s="25">
        <f t="shared" si="20"/>
        <v>1246.5519840985121</v>
      </c>
      <c r="R147" s="24">
        <f t="shared" si="21"/>
        <v>-3648.1072902191745</v>
      </c>
      <c r="S147" s="7"/>
      <c r="T147" s="25">
        <f t="shared" si="22"/>
        <v>-0.32202874696338218</v>
      </c>
      <c r="U147" s="24">
        <f t="shared" si="23"/>
        <v>-0.94852644232368688</v>
      </c>
      <c r="V147" s="7"/>
      <c r="W147" s="25">
        <f t="shared" si="24"/>
        <v>-0.31476666653269347</v>
      </c>
      <c r="X147" s="24">
        <f t="shared" si="29"/>
        <v>11.257644753588352</v>
      </c>
      <c r="Y147" s="7"/>
      <c r="Z147" s="25">
        <f t="shared" si="30"/>
        <v>-637</v>
      </c>
      <c r="AA147" s="17">
        <f t="shared" si="31"/>
        <v>11.357999999999983</v>
      </c>
      <c r="AB147" s="24">
        <f t="shared" si="25"/>
        <v>0.19823449644151564</v>
      </c>
      <c r="AC147" s="17">
        <f t="shared" si="26"/>
        <v>-0.10035524641163107</v>
      </c>
    </row>
    <row r="148" spans="1:29" s="17" customFormat="1" x14ac:dyDescent="0.25">
      <c r="A148" s="17">
        <v>63</v>
      </c>
      <c r="B148" s="17">
        <v>-637</v>
      </c>
      <c r="C148" s="17">
        <v>13630</v>
      </c>
      <c r="D148" s="17">
        <v>11344</v>
      </c>
      <c r="E148" s="17">
        <v>12785</v>
      </c>
      <c r="F148" s="17">
        <v>15090</v>
      </c>
      <c r="G148" s="24"/>
      <c r="H148" s="7"/>
      <c r="I148" s="25">
        <f t="shared" si="32"/>
        <v>845</v>
      </c>
      <c r="J148" s="24">
        <f t="shared" si="32"/>
        <v>-3746</v>
      </c>
      <c r="K148" s="7"/>
      <c r="L148" s="25">
        <f t="shared" si="27"/>
        <v>850.42286964920493</v>
      </c>
      <c r="M148" s="17">
        <f t="shared" ref="M148:M149" si="33">(I148-L148)^2</f>
        <v>29.407515232267965</v>
      </c>
      <c r="N148" s="17">
        <f t="shared" si="28"/>
        <v>-3738.7703106194695</v>
      </c>
      <c r="O148" s="24">
        <f t="shared" ref="O148:O149" si="34">(J148-N148)^2</f>
        <v>52.26840853895613</v>
      </c>
      <c r="P148" s="7"/>
      <c r="Q148" s="25">
        <f t="shared" si="20"/>
        <v>874.55198409851209</v>
      </c>
      <c r="R148" s="24">
        <f t="shared" si="21"/>
        <v>-3754.1072902191745</v>
      </c>
      <c r="S148" s="7"/>
      <c r="T148" s="25">
        <f t="shared" si="22"/>
        <v>-0.22592790608508387</v>
      </c>
      <c r="U148" s="24">
        <f t="shared" si="23"/>
        <v>-0.97608698122446858</v>
      </c>
      <c r="V148" s="7"/>
      <c r="W148" s="25">
        <f t="shared" si="24"/>
        <v>-0.21845171864112861</v>
      </c>
      <c r="X148" s="24">
        <f t="shared" si="29"/>
        <v>5.5144373017059252</v>
      </c>
      <c r="Y148" s="7"/>
      <c r="Z148" s="25">
        <f t="shared" si="30"/>
        <v>-637</v>
      </c>
      <c r="AA148" s="17">
        <f t="shared" si="31"/>
        <v>5.6249999999999831</v>
      </c>
      <c r="AB148" s="24">
        <f t="shared" si="25"/>
        <v>9.8174770424680743E-2</v>
      </c>
      <c r="AC148" s="17">
        <f t="shared" si="26"/>
        <v>-0.11056269829405796</v>
      </c>
    </row>
    <row r="149" spans="1:29" s="17" customFormat="1" x14ac:dyDescent="0.25">
      <c r="A149" s="17">
        <v>64</v>
      </c>
      <c r="B149" s="17">
        <v>-635</v>
      </c>
      <c r="C149" s="17">
        <v>13439</v>
      </c>
      <c r="D149" s="17">
        <v>11314</v>
      </c>
      <c r="E149" s="17">
        <v>12971</v>
      </c>
      <c r="F149" s="17">
        <v>15123</v>
      </c>
      <c r="G149" s="24"/>
      <c r="H149" s="7"/>
      <c r="I149" s="25">
        <f t="shared" si="32"/>
        <v>468</v>
      </c>
      <c r="J149" s="24">
        <f t="shared" si="32"/>
        <v>-3809</v>
      </c>
      <c r="K149" s="7"/>
      <c r="L149" s="25">
        <f t="shared" si="27"/>
        <v>471.1488406609372</v>
      </c>
      <c r="M149" s="17">
        <f t="shared" si="33"/>
        <v>9.9151975079713992</v>
      </c>
      <c r="N149" s="17">
        <f t="shared" si="28"/>
        <v>-3803.9010894328721</v>
      </c>
      <c r="O149" s="24">
        <f t="shared" si="34"/>
        <v>25.998888971568149</v>
      </c>
      <c r="P149" s="7"/>
      <c r="Q149" s="25">
        <f t="shared" ref="Q149" si="35">I149-$J$4</f>
        <v>497.55198409851215</v>
      </c>
      <c r="R149" s="24">
        <f t="shared" ref="R149" si="36">J149-$J$3</f>
        <v>-3817.1072902191745</v>
      </c>
      <c r="S149" s="7"/>
      <c r="T149" s="25">
        <f t="shared" ref="T149" si="37">Q149/$J$7</f>
        <v>-0.12853538723799124</v>
      </c>
      <c r="U149" s="24">
        <f t="shared" ref="U149" si="38">R149/$J$6</f>
        <v>-0.99246730151455576</v>
      </c>
      <c r="V149" s="7"/>
      <c r="W149" s="25">
        <f t="shared" ref="W149" si="39">(T149-U149*SIN(-$J$11*PI()/180))/(COS(-$J$11*PI()/180))</f>
        <v>-0.12093076402409335</v>
      </c>
      <c r="X149" s="24">
        <f>IF(MOD(ATAN2(U149,W149)*180/PI()-$J$9+360,360)&gt;5,MOD(ATAN2(U149,W149)*180/PI()-$J$9+360,360)-360,MOD(ATAN2(U149,W149)*180/PI()-$J$9+360,360))</f>
        <v>-0.15351581716822693</v>
      </c>
      <c r="Y149" s="7"/>
      <c r="Z149" s="25">
        <f t="shared" si="30"/>
        <v>-635</v>
      </c>
      <c r="AA149" s="17">
        <f t="shared" si="31"/>
        <v>-9.0000000000016733E-2</v>
      </c>
      <c r="AB149" s="24">
        <f t="shared" ref="AB149" si="40">AA149*PI()/180</f>
        <v>-1.5707963267951887E-3</v>
      </c>
      <c r="AC149" s="17">
        <f t="shared" ref="AC149" si="41">X149-AA149</f>
        <v>-6.3515817168210198E-2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-9991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9999</v>
      </c>
      <c r="G156" s="2"/>
      <c r="I156" s="1"/>
      <c r="J156" s="3"/>
    </row>
    <row r="157" spans="1:29" x14ac:dyDescent="0.25">
      <c r="A157" t="s">
        <v>175</v>
      </c>
      <c r="B157">
        <v>9999</v>
      </c>
      <c r="G157" s="2"/>
      <c r="I157" s="43">
        <f>J155</f>
        <v>-9992</v>
      </c>
      <c r="J157" s="39">
        <f>I157+B157</f>
        <v>7</v>
      </c>
    </row>
    <row r="158" spans="1:29" x14ac:dyDescent="0.25">
      <c r="A158" s="31" t="s">
        <v>176</v>
      </c>
      <c r="B158" s="31">
        <v>39995</v>
      </c>
      <c r="G158" s="2"/>
      <c r="I158" s="1"/>
      <c r="J158" s="3"/>
    </row>
    <row r="159" spans="1:29" x14ac:dyDescent="0.25">
      <c r="A159" t="s">
        <v>177</v>
      </c>
      <c r="B159">
        <v>39995</v>
      </c>
      <c r="G159" s="2"/>
      <c r="I159" s="43">
        <f>J157</f>
        <v>7</v>
      </c>
      <c r="J159" s="39">
        <f>I159+B159</f>
        <v>40002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40002</v>
      </c>
      <c r="J161" s="39">
        <f>I161+B161</f>
        <v>50009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-10007</v>
      </c>
      <c r="G163" s="2"/>
      <c r="I163" s="43">
        <f>J161</f>
        <v>50009</v>
      </c>
      <c r="J163" s="39">
        <f>I163+B163</f>
        <v>40002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40002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8.1686237214439341</v>
      </c>
      <c r="L3" s="35" t="s">
        <v>1</v>
      </c>
      <c r="M3" s="11">
        <v>-3876.3733951026984</v>
      </c>
      <c r="N3" s="10" t="s">
        <v>2</v>
      </c>
      <c r="O3" s="35">
        <v>3852.226853791316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-29.500649307494967</v>
      </c>
      <c r="L4" s="9" t="s">
        <v>5</v>
      </c>
      <c r="M4" s="13">
        <v>359.98849994389565</v>
      </c>
      <c r="N4" s="12" t="s">
        <v>6</v>
      </c>
      <c r="O4" s="9">
        <v>359.83355157031195</v>
      </c>
      <c r="Q4" s="2" t="s">
        <v>7</v>
      </c>
      <c r="R4" s="2">
        <f>MAX(AC20:AC149)</f>
        <v>0.23125881379561974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-172.49093166189303</v>
      </c>
      <c r="N5" s="14" t="s">
        <v>9</v>
      </c>
      <c r="O5" s="9">
        <v>-172.923781151345</v>
      </c>
      <c r="Q5" s="5" t="s">
        <v>10</v>
      </c>
      <c r="R5" s="5">
        <f>MIN(AC20:AC149)</f>
        <v>-0.18826959707388724</v>
      </c>
      <c r="T5" s="45" t="s">
        <v>55</v>
      </c>
      <c r="U5" s="47">
        <v>22</v>
      </c>
    </row>
    <row r="6" spans="1:21" ht="15.75" thickBot="1" x14ac:dyDescent="0.3">
      <c r="A6" t="s">
        <v>161</v>
      </c>
      <c r="I6" s="32" t="s">
        <v>11</v>
      </c>
      <c r="J6" s="32">
        <f>(O3+O9)/2</f>
        <v>3846.3984532966406</v>
      </c>
      <c r="L6" s="37" t="s">
        <v>12</v>
      </c>
      <c r="M6" s="13">
        <v>-29.263344682052278</v>
      </c>
      <c r="N6" s="14" t="s">
        <v>13</v>
      </c>
      <c r="O6" s="9">
        <v>7.7625162663756795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-3870.7819243577778</v>
      </c>
      <c r="L7" s="38" t="s">
        <v>15</v>
      </c>
      <c r="M7" s="16">
        <f>SUM(M20:M84)</f>
        <v>1330.1669641529206</v>
      </c>
      <c r="N7" s="15" t="s">
        <v>15</v>
      </c>
      <c r="O7" s="36">
        <f>SUM(O20:O84)</f>
        <v>1963.3369649860285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-172.90694576335454</v>
      </c>
      <c r="L9" s="35" t="s">
        <v>18</v>
      </c>
      <c r="M9" s="11">
        <v>-3865.1904536128577</v>
      </c>
      <c r="N9" s="10" t="s">
        <v>19</v>
      </c>
      <c r="O9" s="35">
        <v>3840.5700528019656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-172.46394387783613</v>
      </c>
      <c r="L10" s="9" t="s">
        <v>21</v>
      </c>
      <c r="M10" s="13">
        <v>359.91767256330081</v>
      </c>
      <c r="N10" s="12" t="s">
        <v>22</v>
      </c>
      <c r="O10" s="9">
        <v>359.76460389345834</v>
      </c>
      <c r="T10" s="48"/>
    </row>
    <row r="11" spans="1:21" ht="15.75" thickBot="1" x14ac:dyDescent="0.3">
      <c r="I11" s="33" t="s">
        <v>23</v>
      </c>
      <c r="J11" s="33">
        <f>J9-J10</f>
        <v>-0.44300188551841302</v>
      </c>
      <c r="L11" s="37" t="s">
        <v>24</v>
      </c>
      <c r="M11" s="13">
        <v>-172.4369560937792</v>
      </c>
      <c r="N11" s="14" t="s">
        <v>25</v>
      </c>
      <c r="O11" s="9">
        <v>-172.89011037536412</v>
      </c>
    </row>
    <row r="12" spans="1:21" x14ac:dyDescent="0.25">
      <c r="I12" s="9"/>
      <c r="J12" s="9"/>
      <c r="L12" s="37" t="s">
        <v>26</v>
      </c>
      <c r="M12" s="13">
        <v>-29.737953932937661</v>
      </c>
      <c r="N12" s="14" t="s">
        <v>27</v>
      </c>
      <c r="O12" s="9">
        <v>8.5747311765121896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1366.9534064790971</v>
      </c>
      <c r="N13" s="15" t="s">
        <v>15</v>
      </c>
      <c r="O13" s="36">
        <f>SUM(O85:O149)</f>
        <v>1982.5188224458307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11354</v>
      </c>
      <c r="E20" s="17">
        <v>13014</v>
      </c>
      <c r="F20" s="17">
        <v>15173</v>
      </c>
      <c r="G20" s="24"/>
      <c r="H20" s="7"/>
      <c r="I20" s="25">
        <f t="shared" ref="I20:J51" si="0">C20-E20</f>
        <v>479</v>
      </c>
      <c r="J20" s="24">
        <f t="shared" si="0"/>
        <v>-3819</v>
      </c>
      <c r="K20" s="7"/>
      <c r="L20" s="25">
        <f>$M$3*SIN(2*PI()/$M$4*(AA20+$M$5))+$M$6</f>
        <v>474.52865506842971</v>
      </c>
      <c r="M20" s="17">
        <f t="shared" ref="M20:M83" si="1">(I20-L20)^2</f>
        <v>19.992925497079284</v>
      </c>
      <c r="N20" s="17">
        <f>$O$3*COS(2*PI()/$O$4*(AA20+$O$5))+$O$6</f>
        <v>-3816.0755084453208</v>
      </c>
      <c r="O20" s="24">
        <f t="shared" ref="O20:O83" si="2">(J20-N20)^2</f>
        <v>8.5526508533900056</v>
      </c>
      <c r="P20" s="7"/>
      <c r="Q20" s="25">
        <f>I20-$J$4</f>
        <v>508.500649307495</v>
      </c>
      <c r="R20" s="24">
        <f>J20-$J$3</f>
        <v>-3827.168623721444</v>
      </c>
      <c r="S20" s="7"/>
      <c r="T20" s="25">
        <f>Q20/$J$7</f>
        <v>-0.13136897382609924</v>
      </c>
      <c r="U20" s="24">
        <f>R20/$J$6</f>
        <v>-0.99500056226397571</v>
      </c>
      <c r="V20" s="7"/>
      <c r="W20" s="25">
        <f>(T20-U20*SIN(-$J$11*PI()/180))/(COS(-$J$11*PI()/180))</f>
        <v>-0.12367956069126429</v>
      </c>
      <c r="X20" s="24">
        <f>IF(MOD(ATAN2(U20,W20)*180/PI()-$J$9+360,360)&gt;5,MOD(ATAN2(U20,W20)*180/PI()-$J$9+360,360)-360,MOD(ATAN2(U20,W20)*180/PI()-$J$9+360,360))</f>
        <v>-7.4751122903649048E-3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2.8524887709635093E-2</v>
      </c>
      <c r="AD20" s="17">
        <f ca="1">INDIRECT("AC"&amp;AE20)-AC20</f>
        <v>-5.8605605836386819E-2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13680</v>
      </c>
      <c r="D21" s="17">
        <v>11387</v>
      </c>
      <c r="E21" s="17">
        <v>12829</v>
      </c>
      <c r="F21" s="17">
        <v>15144</v>
      </c>
      <c r="G21" s="24"/>
      <c r="H21" s="7"/>
      <c r="I21" s="25">
        <f t="shared" si="0"/>
        <v>851</v>
      </c>
      <c r="J21" s="24">
        <f t="shared" si="0"/>
        <v>-3757</v>
      </c>
      <c r="K21" s="7"/>
      <c r="L21" s="25">
        <f t="shared" ref="L21:L84" si="3">$M$3*SIN(2*PI()/$M$4*(AA21+$M$5))+$M$6</f>
        <v>853.58714608628725</v>
      </c>
      <c r="M21" s="17">
        <f t="shared" si="1"/>
        <v>6.6933248717914253</v>
      </c>
      <c r="N21" s="17">
        <f t="shared" ref="N21:N84" si="4">$O$3*COS(2*PI()/$O$4*(AA21+$O$5))+$O$6</f>
        <v>-3750.8104205976992</v>
      </c>
      <c r="O21" s="24">
        <f t="shared" si="2"/>
        <v>38.310893177385722</v>
      </c>
      <c r="P21" s="7"/>
      <c r="Q21" s="25">
        <f t="shared" ref="Q21:Q84" si="5">I21-$J$4</f>
        <v>880.500649307495</v>
      </c>
      <c r="R21" s="24">
        <f t="shared" ref="R21:R84" si="6">J21-$J$3</f>
        <v>-3765.168623721444</v>
      </c>
      <c r="S21" s="7"/>
      <c r="T21" s="25">
        <f t="shared" ref="T21:T84" si="7">Q21/$J$7</f>
        <v>-0.22747358712376534</v>
      </c>
      <c r="U21" s="24">
        <f t="shared" ref="U21:U84" si="8">R21/$J$6</f>
        <v>-0.97888158739623643</v>
      </c>
      <c r="V21" s="7"/>
      <c r="W21" s="25">
        <f t="shared" ref="W21:W84" si="9">(T21-U21*SIN(-$J$11*PI()/180))/(COS(-$J$11*PI()/180))</f>
        <v>-0.21991167853564958</v>
      </c>
      <c r="X21" s="24">
        <f t="shared" ref="X21:X83" si="10">MOD(ATAN2(U21,W21)*180/PI()-$J$9+360,360)</f>
        <v>5.5685710074744748</v>
      </c>
      <c r="Y21" s="7"/>
      <c r="Z21" s="25">
        <f t="shared" ref="Z21:Z84" si="11">B21</f>
        <v>633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-9.2428992525524833E-2</v>
      </c>
      <c r="AD21" s="17">
        <f t="shared" ref="AD21:AD83" ca="1" si="14">INDIRECT("AC"&amp;AE21)-AC21</f>
        <v>1.7645945991325185E-2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13860</v>
      </c>
      <c r="D22" s="17">
        <v>11436</v>
      </c>
      <c r="E22" s="17">
        <v>12638</v>
      </c>
      <c r="F22" s="17">
        <v>15090</v>
      </c>
      <c r="G22" s="24"/>
      <c r="H22" s="7"/>
      <c r="I22" s="25">
        <f t="shared" si="0"/>
        <v>1222</v>
      </c>
      <c r="J22" s="24">
        <f t="shared" si="0"/>
        <v>-3654</v>
      </c>
      <c r="K22" s="7"/>
      <c r="L22" s="25">
        <f t="shared" si="3"/>
        <v>1229.6845275728515</v>
      </c>
      <c r="M22" s="17">
        <f t="shared" si="1"/>
        <v>59.051964017914862</v>
      </c>
      <c r="N22" s="17">
        <f>$O$3*COS(2*PI()/$O$4*(AA22+$O$5))+$O$6</f>
        <v>-3646.4707361276628</v>
      </c>
      <c r="O22" s="24">
        <f>(J22-N22)^2</f>
        <v>56.689814459282118</v>
      </c>
      <c r="P22" s="7"/>
      <c r="Q22" s="25">
        <f t="shared" si="5"/>
        <v>1251.500649307495</v>
      </c>
      <c r="R22" s="24">
        <f t="shared" si="6"/>
        <v>-3662.168623721444</v>
      </c>
      <c r="S22" s="7"/>
      <c r="T22" s="25">
        <f t="shared" si="7"/>
        <v>-0.32331985468676028</v>
      </c>
      <c r="U22" s="24">
        <f t="shared" si="8"/>
        <v>-0.95210329043854036</v>
      </c>
      <c r="V22" s="7"/>
      <c r="W22" s="25">
        <f t="shared" si="9"/>
        <v>-0.31596786075423888</v>
      </c>
      <c r="X22" s="24">
        <f t="shared" si="10"/>
        <v>11.266042018056851</v>
      </c>
      <c r="Y22" s="7"/>
      <c r="Z22" s="25">
        <f t="shared" si="11"/>
        <v>643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-0.1819579819431496</v>
      </c>
      <c r="AD22" s="17">
        <f t="shared" ca="1" si="14"/>
        <v>2.7054778145830127E-2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14032</v>
      </c>
      <c r="D23" s="17">
        <v>11492</v>
      </c>
      <c r="E23" s="17">
        <v>12449</v>
      </c>
      <c r="F23" s="17">
        <v>15006</v>
      </c>
      <c r="G23" s="24"/>
      <c r="H23" s="7"/>
      <c r="I23" s="25">
        <f t="shared" si="0"/>
        <v>1583</v>
      </c>
      <c r="J23" s="24">
        <f t="shared" si="0"/>
        <v>-3514</v>
      </c>
      <c r="K23" s="7"/>
      <c r="L23" s="25">
        <f t="shared" si="3"/>
        <v>1590.1832472345093</v>
      </c>
      <c r="M23" s="17">
        <f t="shared" si="1"/>
        <v>51.599040832085237</v>
      </c>
      <c r="N23" s="17">
        <f t="shared" si="4"/>
        <v>-3506.0914478505347</v>
      </c>
      <c r="O23" s="24">
        <f t="shared" si="2"/>
        <v>62.545197100812565</v>
      </c>
      <c r="P23" s="7"/>
      <c r="Q23" s="25">
        <f t="shared" si="5"/>
        <v>1612.500649307495</v>
      </c>
      <c r="R23" s="24">
        <f t="shared" si="6"/>
        <v>-3522.168623721444</v>
      </c>
      <c r="S23" s="7"/>
      <c r="T23" s="25">
        <f t="shared" si="7"/>
        <v>-0.41658266490304374</v>
      </c>
      <c r="U23" s="24">
        <f t="shared" si="8"/>
        <v>-0.91570560525332256</v>
      </c>
      <c r="V23" s="7"/>
      <c r="W23" s="25">
        <f t="shared" si="9"/>
        <v>-0.40951488547005915</v>
      </c>
      <c r="X23" s="24">
        <f t="shared" si="10"/>
        <v>17.001730402926114</v>
      </c>
      <c r="Y23" s="7"/>
      <c r="Z23" s="25">
        <f t="shared" si="11"/>
        <v>638</v>
      </c>
      <c r="AA23" s="17">
        <f t="shared" si="15"/>
        <v>17.190000000000001</v>
      </c>
      <c r="AB23" s="24">
        <f t="shared" si="12"/>
        <v>0.30002209841782529</v>
      </c>
      <c r="AC23" s="17">
        <f t="shared" si="13"/>
        <v>-0.18826959707388724</v>
      </c>
      <c r="AD23" s="17">
        <f t="shared" ca="1" si="14"/>
        <v>1.4015869389602642E-2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14191</v>
      </c>
      <c r="D24" s="17">
        <v>11572</v>
      </c>
      <c r="E24" s="17">
        <v>12280</v>
      </c>
      <c r="F24" s="17">
        <v>14917</v>
      </c>
      <c r="G24" s="24"/>
      <c r="H24" s="7"/>
      <c r="I24" s="25">
        <f t="shared" si="0"/>
        <v>1911</v>
      </c>
      <c r="J24" s="24">
        <f t="shared" si="0"/>
        <v>-3345</v>
      </c>
      <c r="K24" s="7"/>
      <c r="L24" s="25">
        <f t="shared" si="3"/>
        <v>1917.0782875104919</v>
      </c>
      <c r="M24" s="17">
        <f t="shared" si="1"/>
        <v>36.945579060202043</v>
      </c>
      <c r="N24" s="17">
        <f t="shared" si="4"/>
        <v>-3340.3434794398536</v>
      </c>
      <c r="O24" s="24">
        <f t="shared" si="2"/>
        <v>21.683183727066314</v>
      </c>
      <c r="P24" s="7"/>
      <c r="Q24" s="25">
        <f t="shared" si="5"/>
        <v>1940.500649307495</v>
      </c>
      <c r="R24" s="24">
        <f t="shared" si="6"/>
        <v>-3353.168623721444</v>
      </c>
      <c r="S24" s="7"/>
      <c r="T24" s="25">
        <f t="shared" si="7"/>
        <v>-0.50132006587517941</v>
      </c>
      <c r="U24" s="24">
        <f t="shared" si="8"/>
        <v>-0.87176839956545238</v>
      </c>
      <c r="V24" s="7"/>
      <c r="W24" s="25">
        <f t="shared" si="9"/>
        <v>-0.49459454164419009</v>
      </c>
      <c r="X24" s="24">
        <f t="shared" si="10"/>
        <v>22.475193005886695</v>
      </c>
      <c r="Y24" s="7"/>
      <c r="Z24" s="25">
        <f t="shared" si="11"/>
        <v>605</v>
      </c>
      <c r="AA24" s="17">
        <f t="shared" si="15"/>
        <v>22.635000000000002</v>
      </c>
      <c r="AB24" s="24">
        <f t="shared" si="12"/>
        <v>0.3950552761889165</v>
      </c>
      <c r="AC24" s="17">
        <f t="shared" si="13"/>
        <v>-0.1598069941133069</v>
      </c>
      <c r="AD24" s="17">
        <f t="shared" ca="1" si="14"/>
        <v>5.5299942701154237E-2</v>
      </c>
      <c r="AE24" s="17">
        <v>145</v>
      </c>
    </row>
    <row r="25" spans="1:31" s="17" customFormat="1" x14ac:dyDescent="0.25">
      <c r="A25" s="17">
        <v>5</v>
      </c>
      <c r="B25" s="17">
        <v>625</v>
      </c>
      <c r="C25" s="17">
        <v>14361</v>
      </c>
      <c r="D25" s="17">
        <v>11683</v>
      </c>
      <c r="E25" s="17">
        <v>12128</v>
      </c>
      <c r="F25" s="17">
        <v>14825</v>
      </c>
      <c r="G25" s="24"/>
      <c r="H25" s="7"/>
      <c r="I25" s="25">
        <f t="shared" si="0"/>
        <v>2233</v>
      </c>
      <c r="J25" s="24">
        <f t="shared" si="0"/>
        <v>-3142</v>
      </c>
      <c r="K25" s="7"/>
      <c r="L25" s="25">
        <f t="shared" si="3"/>
        <v>2236.3004479928204</v>
      </c>
      <c r="M25" s="17">
        <f t="shared" si="1"/>
        <v>10.892956953312268</v>
      </c>
      <c r="N25" s="17">
        <f t="shared" si="4"/>
        <v>-3137.3768571540713</v>
      </c>
      <c r="O25" s="24">
        <f t="shared" si="2"/>
        <v>21.373449773861434</v>
      </c>
      <c r="P25" s="7"/>
      <c r="Q25" s="25">
        <f t="shared" si="5"/>
        <v>2262.5006493074948</v>
      </c>
      <c r="R25" s="24">
        <f t="shared" si="6"/>
        <v>-3150.168623721444</v>
      </c>
      <c r="S25" s="7"/>
      <c r="T25" s="25">
        <f t="shared" si="7"/>
        <v>-0.58450739243928818</v>
      </c>
      <c r="U25" s="24">
        <f t="shared" si="8"/>
        <v>-0.81899175604688657</v>
      </c>
      <c r="V25" s="7"/>
      <c r="W25" s="25">
        <f t="shared" si="9"/>
        <v>-0.57819242357051681</v>
      </c>
      <c r="X25" s="24">
        <f t="shared" si="10"/>
        <v>28.128301826497648</v>
      </c>
      <c r="Y25" s="7"/>
      <c r="Z25" s="25">
        <f t="shared" si="11"/>
        <v>625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-0.13169817350235391</v>
      </c>
      <c r="AD25" s="17">
        <f t="shared" ca="1" si="14"/>
        <v>3.1240301858588282E-2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14505</v>
      </c>
      <c r="D26" s="17">
        <v>11793</v>
      </c>
      <c r="E26" s="17">
        <v>11983</v>
      </c>
      <c r="F26" s="17">
        <v>14704</v>
      </c>
      <c r="G26" s="24"/>
      <c r="H26" s="7"/>
      <c r="I26" s="25">
        <f t="shared" si="0"/>
        <v>2522</v>
      </c>
      <c r="J26" s="24">
        <f t="shared" si="0"/>
        <v>-2911</v>
      </c>
      <c r="K26" s="7"/>
      <c r="L26" s="25">
        <f t="shared" si="3"/>
        <v>2528.6736495224627</v>
      </c>
      <c r="M26" s="17">
        <f t="shared" si="1"/>
        <v>44.537597948666765</v>
      </c>
      <c r="N26" s="17">
        <f t="shared" si="4"/>
        <v>-2908.4482746834674</v>
      </c>
      <c r="O26" s="24">
        <f t="shared" si="2"/>
        <v>6.5113020910334543</v>
      </c>
      <c r="P26" s="7"/>
      <c r="Q26" s="25">
        <f t="shared" si="5"/>
        <v>2551.5006493074948</v>
      </c>
      <c r="R26" s="24">
        <f t="shared" si="6"/>
        <v>-2919.168623721444</v>
      </c>
      <c r="S26" s="7"/>
      <c r="T26" s="25">
        <f t="shared" si="7"/>
        <v>-0.65916930975924926</v>
      </c>
      <c r="U26" s="24">
        <f t="shared" si="8"/>
        <v>-0.7589355754912771</v>
      </c>
      <c r="V26" s="7"/>
      <c r="W26" s="25">
        <f t="shared" si="9"/>
        <v>-0.65332092676414932</v>
      </c>
      <c r="X26" s="24">
        <f t="shared" si="10"/>
        <v>33.630080799445579</v>
      </c>
      <c r="Y26" s="7"/>
      <c r="Z26" s="25">
        <f t="shared" si="11"/>
        <v>614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-0.15591920055442188</v>
      </c>
      <c r="AD26" s="17">
        <f t="shared" ca="1" si="14"/>
        <v>4.0463396946051944E-2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14641</v>
      </c>
      <c r="D27" s="17">
        <v>11920</v>
      </c>
      <c r="E27" s="17">
        <v>11845</v>
      </c>
      <c r="F27" s="17">
        <v>14575</v>
      </c>
      <c r="G27" s="24"/>
      <c r="H27" s="7"/>
      <c r="I27" s="25">
        <f t="shared" si="0"/>
        <v>2796</v>
      </c>
      <c r="J27" s="24">
        <f t="shared" si="0"/>
        <v>-2655</v>
      </c>
      <c r="K27" s="7"/>
      <c r="L27" s="25">
        <f t="shared" si="3"/>
        <v>2798.1031000537532</v>
      </c>
      <c r="M27" s="17">
        <f t="shared" si="1"/>
        <v>4.4230298360968119</v>
      </c>
      <c r="N27" s="17">
        <f t="shared" si="4"/>
        <v>-2651.5131819579133</v>
      </c>
      <c r="O27" s="24">
        <f t="shared" si="2"/>
        <v>12.1579000586215</v>
      </c>
      <c r="P27" s="7"/>
      <c r="Q27" s="25">
        <f t="shared" si="5"/>
        <v>2825.5006493074948</v>
      </c>
      <c r="R27" s="24">
        <f t="shared" si="6"/>
        <v>-2663.168623721444</v>
      </c>
      <c r="S27" s="7"/>
      <c r="T27" s="25">
        <f t="shared" si="7"/>
        <v>-0.72995604105914302</v>
      </c>
      <c r="U27" s="24">
        <f t="shared" si="8"/>
        <v>-0.69237980829545009</v>
      </c>
      <c r="V27" s="7"/>
      <c r="W27" s="25">
        <f t="shared" si="9"/>
        <v>-0.72462438287798026</v>
      </c>
      <c r="X27" s="24">
        <f t="shared" si="10"/>
        <v>39.210512305364432</v>
      </c>
      <c r="Y27" s="7"/>
      <c r="Z27" s="25">
        <f t="shared" si="11"/>
        <v>616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-0.1194876946355663</v>
      </c>
      <c r="AD27" s="17">
        <f t="shared" ca="1" si="14"/>
        <v>4.3678112147702564E-2</v>
      </c>
      <c r="AE27" s="17">
        <v>142</v>
      </c>
    </row>
    <row r="28" spans="1:31" s="17" customFormat="1" x14ac:dyDescent="0.25">
      <c r="A28" s="17">
        <v>8</v>
      </c>
      <c r="B28" s="17">
        <v>633</v>
      </c>
      <c r="C28" s="17">
        <v>14762</v>
      </c>
      <c r="D28" s="17">
        <v>12062</v>
      </c>
      <c r="E28" s="17">
        <v>11714</v>
      </c>
      <c r="F28" s="17">
        <v>14421</v>
      </c>
      <c r="G28" s="24"/>
      <c r="H28" s="7"/>
      <c r="I28" s="25">
        <f t="shared" si="0"/>
        <v>3048</v>
      </c>
      <c r="J28" s="24">
        <f t="shared" si="0"/>
        <v>-2359</v>
      </c>
      <c r="K28" s="7"/>
      <c r="L28" s="25">
        <f t="shared" si="3"/>
        <v>3047.3877631115702</v>
      </c>
      <c r="M28" s="17">
        <f t="shared" si="1"/>
        <v>0.3748340075542449</v>
      </c>
      <c r="N28" s="17">
        <f t="shared" si="4"/>
        <v>-2361.5702310392912</v>
      </c>
      <c r="O28" s="24">
        <f t="shared" si="2"/>
        <v>6.6060875953360743</v>
      </c>
      <c r="P28" s="7"/>
      <c r="Q28" s="25">
        <f t="shared" si="5"/>
        <v>3077.5006493074948</v>
      </c>
      <c r="R28" s="24">
        <f t="shared" si="6"/>
        <v>-2367.168623721444</v>
      </c>
      <c r="S28" s="7"/>
      <c r="T28" s="25">
        <f t="shared" si="7"/>
        <v>-0.7950591661962717</v>
      </c>
      <c r="U28" s="24">
        <f t="shared" si="8"/>
        <v>-0.61542470247527525</v>
      </c>
      <c r="V28" s="7"/>
      <c r="W28" s="25">
        <f t="shared" si="9"/>
        <v>-0.79032447057811861</v>
      </c>
      <c r="X28" s="24">
        <f t="shared" si="10"/>
        <v>44.999097237074579</v>
      </c>
      <c r="Y28" s="7"/>
      <c r="Z28" s="25">
        <f t="shared" si="11"/>
        <v>633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-2.7902762925421598E-2</v>
      </c>
      <c r="AD28" s="17">
        <f t="shared" ca="1" si="14"/>
        <v>-0.10616322070123374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12227</v>
      </c>
      <c r="E29" s="17">
        <v>11613</v>
      </c>
      <c r="F29" s="17">
        <v>14274</v>
      </c>
      <c r="G29" s="24"/>
      <c r="H29" s="7"/>
      <c r="I29" s="25">
        <f t="shared" si="0"/>
        <v>3267</v>
      </c>
      <c r="J29" s="24">
        <f t="shared" si="0"/>
        <v>-2047</v>
      </c>
      <c r="K29" s="7"/>
      <c r="L29" s="25">
        <f t="shared" si="3"/>
        <v>3266.2779046611699</v>
      </c>
      <c r="M29" s="17">
        <f t="shared" si="1"/>
        <v>0.52142167836009712</v>
      </c>
      <c r="N29" s="17">
        <f t="shared" si="4"/>
        <v>-2048.2002760434534</v>
      </c>
      <c r="O29" s="24">
        <f t="shared" si="2"/>
        <v>1.4406625804881814</v>
      </c>
      <c r="P29" s="7"/>
      <c r="Q29" s="25">
        <f t="shared" si="5"/>
        <v>3296.5006493074948</v>
      </c>
      <c r="R29" s="24">
        <f t="shared" si="6"/>
        <v>-2055.168623721444</v>
      </c>
      <c r="S29" s="7"/>
      <c r="T29" s="25">
        <f t="shared" si="7"/>
        <v>-0.85163688208925248</v>
      </c>
      <c r="U29" s="24">
        <f t="shared" si="8"/>
        <v>-0.53430986120536117</v>
      </c>
      <c r="V29" s="7"/>
      <c r="W29" s="25">
        <f t="shared" si="9"/>
        <v>-0.84753105725350453</v>
      </c>
      <c r="X29" s="24">
        <f t="shared" si="10"/>
        <v>50.678342969109508</v>
      </c>
      <c r="Y29" s="7"/>
      <c r="Z29" s="25">
        <f t="shared" si="11"/>
        <v>633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-4.5657030890495776E-2</v>
      </c>
      <c r="AD29" s="17">
        <f t="shared" ca="1" si="14"/>
        <v>-2.2731328852572119E-3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14979</v>
      </c>
      <c r="D30" s="17">
        <v>12395</v>
      </c>
      <c r="E30" s="17">
        <v>11517</v>
      </c>
      <c r="F30" s="17">
        <v>14106</v>
      </c>
      <c r="G30" s="24"/>
      <c r="H30" s="7"/>
      <c r="I30" s="25">
        <f t="shared" si="0"/>
        <v>3462</v>
      </c>
      <c r="J30" s="24">
        <f t="shared" si="0"/>
        <v>-1711</v>
      </c>
      <c r="K30" s="7"/>
      <c r="L30" s="25">
        <f t="shared" si="3"/>
        <v>3454.7494236202483</v>
      </c>
      <c r="M30" s="17">
        <f t="shared" si="1"/>
        <v>52.570857838613151</v>
      </c>
      <c r="N30" s="17">
        <f t="shared" si="4"/>
        <v>-1710.1683240685213</v>
      </c>
      <c r="O30" s="24">
        <f t="shared" si="2"/>
        <v>0.69168485500093835</v>
      </c>
      <c r="P30" s="7"/>
      <c r="Q30" s="25">
        <f t="shared" si="5"/>
        <v>3491.5006493074948</v>
      </c>
      <c r="R30" s="24">
        <f t="shared" si="6"/>
        <v>-1719.168623721444</v>
      </c>
      <c r="S30" s="7"/>
      <c r="T30" s="25">
        <f t="shared" si="7"/>
        <v>-0.90201430035012586</v>
      </c>
      <c r="U30" s="24">
        <f t="shared" si="8"/>
        <v>-0.44695541676083833</v>
      </c>
      <c r="V30" s="7"/>
      <c r="W30" s="25">
        <f t="shared" si="9"/>
        <v>-0.89858540554513044</v>
      </c>
      <c r="X30" s="24">
        <f t="shared" si="10"/>
        <v>56.461242979996655</v>
      </c>
      <c r="Y30" s="7"/>
      <c r="Z30" s="25">
        <f t="shared" si="11"/>
        <v>641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-3.1757020003347236E-2</v>
      </c>
      <c r="AD30" s="17">
        <f t="shared" ca="1" si="14"/>
        <v>6.1255129641232031E-2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12569</v>
      </c>
      <c r="E31" s="17">
        <v>11446</v>
      </c>
      <c r="F31" s="17">
        <v>13933</v>
      </c>
      <c r="G31" s="24"/>
      <c r="H31" s="7"/>
      <c r="I31" s="25">
        <f t="shared" si="0"/>
        <v>3610</v>
      </c>
      <c r="J31" s="24">
        <f t="shared" si="0"/>
        <v>-1364</v>
      </c>
      <c r="K31" s="7"/>
      <c r="L31" s="25">
        <f t="shared" si="3"/>
        <v>3604.3344500712387</v>
      </c>
      <c r="M31" s="17">
        <f t="shared" si="1"/>
        <v>32.098455995286784</v>
      </c>
      <c r="N31" s="17">
        <f t="shared" si="4"/>
        <v>-1364.3399550782424</v>
      </c>
      <c r="O31" s="24">
        <f t="shared" si="2"/>
        <v>0.11556945522278476</v>
      </c>
      <c r="P31" s="7"/>
      <c r="Q31" s="25">
        <f t="shared" si="5"/>
        <v>3639.5006493074948</v>
      </c>
      <c r="R31" s="24">
        <f t="shared" si="6"/>
        <v>-1372.168623721444</v>
      </c>
      <c r="S31" s="7"/>
      <c r="T31" s="25">
        <f t="shared" si="7"/>
        <v>-0.94024946908145535</v>
      </c>
      <c r="U31" s="24">
        <f t="shared" si="8"/>
        <v>-0.35674115419461983</v>
      </c>
      <c r="V31" s="7"/>
      <c r="W31" s="25">
        <f t="shared" si="9"/>
        <v>-0.93751925345905163</v>
      </c>
      <c r="X31" s="24">
        <f t="shared" si="10"/>
        <v>62.074320848623813</v>
      </c>
      <c r="Y31" s="7"/>
      <c r="Z31" s="25">
        <f t="shared" si="11"/>
        <v>624</v>
      </c>
      <c r="AA31" s="17">
        <f t="shared" si="15"/>
        <v>62.109000000000002</v>
      </c>
      <c r="AB31" s="24">
        <f t="shared" si="12"/>
        <v>1.0840065451211582</v>
      </c>
      <c r="AC31" s="17">
        <f t="shared" si="13"/>
        <v>-3.4679151376188599E-2</v>
      </c>
      <c r="AD31" s="17">
        <f t="shared" ca="1" si="14"/>
        <v>5.5586349860568873E-2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15110</v>
      </c>
      <c r="D32" s="17">
        <v>12752</v>
      </c>
      <c r="E32" s="17">
        <v>11388</v>
      </c>
      <c r="F32" s="17">
        <v>13754</v>
      </c>
      <c r="G32" s="24"/>
      <c r="H32" s="7"/>
      <c r="I32" s="25">
        <f t="shared" si="0"/>
        <v>3722</v>
      </c>
      <c r="J32" s="24">
        <f t="shared" si="0"/>
        <v>-1002</v>
      </c>
      <c r="K32" s="7"/>
      <c r="L32" s="25">
        <f t="shared" si="3"/>
        <v>3719.8105105816389</v>
      </c>
      <c r="M32" s="17">
        <f t="shared" si="1"/>
        <v>4.7938639131150662</v>
      </c>
      <c r="N32" s="17">
        <f t="shared" si="4"/>
        <v>-1002.4068347302336</v>
      </c>
      <c r="O32" s="24">
        <f t="shared" si="2"/>
        <v>0.16551449772427912</v>
      </c>
      <c r="P32" s="7"/>
      <c r="Q32" s="25">
        <f t="shared" si="5"/>
        <v>3751.5006493074948</v>
      </c>
      <c r="R32" s="24">
        <f t="shared" si="6"/>
        <v>-1010.168623721444</v>
      </c>
      <c r="S32" s="7"/>
      <c r="T32" s="25">
        <f t="shared" si="7"/>
        <v>-0.96918419136462364</v>
      </c>
      <c r="U32" s="24">
        <f t="shared" si="8"/>
        <v>-0.26262713964427076</v>
      </c>
      <c r="V32" s="7"/>
      <c r="W32" s="25">
        <f t="shared" si="9"/>
        <v>-0.96718252978623109</v>
      </c>
      <c r="X32" s="24">
        <f t="shared" si="10"/>
        <v>67.715250889446395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-5.4749110553601099E-2</v>
      </c>
      <c r="AD32" s="17">
        <f t="shared" ca="1" si="14"/>
        <v>8.8316299419815891E-2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15145</v>
      </c>
      <c r="D33" s="17">
        <v>12918</v>
      </c>
      <c r="E33" s="17">
        <v>11342</v>
      </c>
      <c r="F33" s="17">
        <v>13562</v>
      </c>
      <c r="G33" s="24"/>
      <c r="H33" s="7"/>
      <c r="I33" s="25">
        <f t="shared" si="0"/>
        <v>3803</v>
      </c>
      <c r="J33" s="24">
        <f t="shared" si="0"/>
        <v>-644</v>
      </c>
      <c r="K33" s="7"/>
      <c r="L33" s="25">
        <f t="shared" si="3"/>
        <v>3796.3861186720264</v>
      </c>
      <c r="M33" s="17">
        <f t="shared" si="1"/>
        <v>43.743426220517286</v>
      </c>
      <c r="N33" s="17">
        <f t="shared" si="4"/>
        <v>-644.93510824493524</v>
      </c>
      <c r="O33" s="24">
        <f t="shared" si="2"/>
        <v>0.87442742974585763</v>
      </c>
      <c r="P33" s="7"/>
      <c r="Q33" s="25">
        <f t="shared" si="5"/>
        <v>3832.5006493074948</v>
      </c>
      <c r="R33" s="24">
        <f t="shared" si="6"/>
        <v>-652.16862372144396</v>
      </c>
      <c r="S33" s="7"/>
      <c r="T33" s="25">
        <f t="shared" si="7"/>
        <v>-0.99011019587298643</v>
      </c>
      <c r="U33" s="24">
        <f t="shared" si="8"/>
        <v>-0.16955305895635656</v>
      </c>
      <c r="V33" s="7"/>
      <c r="W33" s="25">
        <f t="shared" si="9"/>
        <v>-0.9888288081825507</v>
      </c>
      <c r="X33" s="24">
        <f t="shared" si="10"/>
        <v>73.17714105929582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-3.7858940704168731E-2</v>
      </c>
      <c r="AD33" s="17">
        <f t="shared" ca="1" si="14"/>
        <v>-3.333207051412046E-3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15172</v>
      </c>
      <c r="D34" s="17">
        <v>13109</v>
      </c>
      <c r="E34" s="17">
        <v>11326</v>
      </c>
      <c r="F34" s="17">
        <v>13385</v>
      </c>
      <c r="G34" s="24"/>
      <c r="H34" s="7"/>
      <c r="I34" s="25">
        <f t="shared" si="0"/>
        <v>3846</v>
      </c>
      <c r="J34" s="24">
        <f t="shared" si="0"/>
        <v>-276</v>
      </c>
      <c r="K34" s="7"/>
      <c r="L34" s="25">
        <f t="shared" si="3"/>
        <v>3838.7575787444721</v>
      </c>
      <c r="M34" s="17">
        <f t="shared" si="1"/>
        <v>52.452665642522547</v>
      </c>
      <c r="N34" s="17">
        <f t="shared" si="4"/>
        <v>-276.73802094650603</v>
      </c>
      <c r="O34" s="24">
        <f t="shared" si="2"/>
        <v>0.54467491748165064</v>
      </c>
      <c r="P34" s="7"/>
      <c r="Q34" s="25">
        <f t="shared" si="5"/>
        <v>3875.5006493074948</v>
      </c>
      <c r="R34" s="24">
        <f t="shared" si="6"/>
        <v>-284.16862372144391</v>
      </c>
      <c r="S34" s="7"/>
      <c r="T34" s="25">
        <f t="shared" si="7"/>
        <v>-1.0012190624638457</v>
      </c>
      <c r="U34" s="24">
        <f t="shared" si="8"/>
        <v>-7.3879143612355327E-2</v>
      </c>
      <c r="V34" s="7"/>
      <c r="W34" s="25">
        <f t="shared" si="9"/>
        <v>-1.0006777571231145</v>
      </c>
      <c r="X34" s="24">
        <f t="shared" si="10"/>
        <v>78.684510293471703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-4.7489706528281772E-2</v>
      </c>
      <c r="AD34" s="17">
        <f t="shared" ca="1" si="14"/>
        <v>2.1704361316437826E-2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15163</v>
      </c>
      <c r="D35" s="17">
        <v>13291</v>
      </c>
      <c r="E35" s="17">
        <v>11316</v>
      </c>
      <c r="F35" s="17">
        <v>13189</v>
      </c>
      <c r="G35" s="24"/>
      <c r="H35" s="7"/>
      <c r="I35" s="25">
        <f t="shared" si="0"/>
        <v>3847</v>
      </c>
      <c r="J35" s="24">
        <f t="shared" si="0"/>
        <v>102</v>
      </c>
      <c r="K35" s="7"/>
      <c r="L35" s="25">
        <f t="shared" si="3"/>
        <v>3845.0999196947805</v>
      </c>
      <c r="M35" s="17">
        <f t="shared" si="1"/>
        <v>3.610305166282989</v>
      </c>
      <c r="N35" s="17">
        <f t="shared" si="4"/>
        <v>100.14951092623845</v>
      </c>
      <c r="O35" s="24">
        <f t="shared" si="2"/>
        <v>3.4243098121108835</v>
      </c>
      <c r="P35" s="7"/>
      <c r="Q35" s="25">
        <f t="shared" si="5"/>
        <v>3876.5006493074948</v>
      </c>
      <c r="R35" s="24">
        <f t="shared" si="6"/>
        <v>93.831376278556064</v>
      </c>
      <c r="S35" s="7"/>
      <c r="T35" s="25">
        <f t="shared" si="7"/>
        <v>-1.0014774081985169</v>
      </c>
      <c r="U35" s="24">
        <f t="shared" si="8"/>
        <v>2.4394606387732873E-2</v>
      </c>
      <c r="V35" s="7"/>
      <c r="W35" s="25">
        <f t="shared" si="9"/>
        <v>-1.0016959627799431</v>
      </c>
      <c r="X35" s="24">
        <f t="shared" si="10"/>
        <v>84.30201155174359</v>
      </c>
      <c r="Y35" s="7"/>
      <c r="Z35" s="25">
        <f t="shared" si="11"/>
        <v>623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-3.698844825639469E-2</v>
      </c>
      <c r="AD35" s="17">
        <f t="shared" ca="1" si="14"/>
        <v>8.9681986296312743E-3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15162</v>
      </c>
      <c r="D36" s="17">
        <v>13485</v>
      </c>
      <c r="E36" s="17">
        <v>11341</v>
      </c>
      <c r="F36" s="17">
        <v>13008</v>
      </c>
      <c r="G36" s="24"/>
      <c r="H36" s="7"/>
      <c r="I36" s="25">
        <f t="shared" si="0"/>
        <v>3821</v>
      </c>
      <c r="J36" s="24">
        <f t="shared" si="0"/>
        <v>477</v>
      </c>
      <c r="K36" s="7"/>
      <c r="L36" s="25">
        <f t="shared" si="3"/>
        <v>3814.1285209513176</v>
      </c>
      <c r="M36" s="17">
        <f t="shared" si="1"/>
        <v>47.217224316481612</v>
      </c>
      <c r="N36" s="17">
        <f t="shared" si="4"/>
        <v>477.95480052085156</v>
      </c>
      <c r="O36" s="24">
        <f t="shared" si="2"/>
        <v>0.91164403461841659</v>
      </c>
      <c r="P36" s="7"/>
      <c r="Q36" s="25">
        <f t="shared" si="5"/>
        <v>3850.5006493074948</v>
      </c>
      <c r="R36" s="24">
        <f t="shared" si="6"/>
        <v>468.83137627855609</v>
      </c>
      <c r="S36" s="7"/>
      <c r="T36" s="25">
        <f t="shared" si="7"/>
        <v>-0.99476041909706703</v>
      </c>
      <c r="U36" s="24">
        <f t="shared" si="8"/>
        <v>0.12188840599099499</v>
      </c>
      <c r="V36" s="7"/>
      <c r="W36" s="25">
        <f t="shared" si="9"/>
        <v>-0.99573259452489615</v>
      </c>
      <c r="X36" s="24">
        <f t="shared" si="10"/>
        <v>89.885846953949169</v>
      </c>
      <c r="Y36" s="7"/>
      <c r="Z36" s="25">
        <f t="shared" si="11"/>
        <v>626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-8.7153046050815419E-2</v>
      </c>
      <c r="AD36" s="17">
        <f t="shared" ca="1" si="14"/>
        <v>8.8226595686137443E-2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15129</v>
      </c>
      <c r="D37" s="17">
        <v>13679</v>
      </c>
      <c r="E37" s="17">
        <v>11375</v>
      </c>
      <c r="F37" s="17">
        <v>12827</v>
      </c>
      <c r="G37" s="24"/>
      <c r="H37" s="7"/>
      <c r="I37" s="25">
        <f t="shared" si="0"/>
        <v>3754</v>
      </c>
      <c r="J37" s="24">
        <f t="shared" si="0"/>
        <v>852</v>
      </c>
      <c r="K37" s="7"/>
      <c r="L37" s="25">
        <f t="shared" si="3"/>
        <v>3745.3304130073398</v>
      </c>
      <c r="M37" s="17">
        <f t="shared" si="1"/>
        <v>75.161738623303677</v>
      </c>
      <c r="N37" s="17">
        <f t="shared" si="4"/>
        <v>854.16641551383498</v>
      </c>
      <c r="O37" s="24">
        <f t="shared" si="2"/>
        <v>4.6933561785848674</v>
      </c>
      <c r="P37" s="7"/>
      <c r="Q37" s="25">
        <f t="shared" si="5"/>
        <v>3783.5006493074948</v>
      </c>
      <c r="R37" s="24">
        <f t="shared" si="6"/>
        <v>843.83137627855604</v>
      </c>
      <c r="S37" s="7"/>
      <c r="T37" s="25">
        <f t="shared" si="7"/>
        <v>-0.97745125487410034</v>
      </c>
      <c r="U37" s="24">
        <f t="shared" si="8"/>
        <v>0.21938220559425708</v>
      </c>
      <c r="V37" s="7"/>
      <c r="W37" s="25">
        <f t="shared" si="9"/>
        <v>-0.97917673453306031</v>
      </c>
      <c r="X37" s="24">
        <f t="shared" si="10"/>
        <v>95.535380048723937</v>
      </c>
      <c r="Y37" s="7"/>
      <c r="Z37" s="25">
        <f t="shared" si="11"/>
        <v>631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-0.11661995127604996</v>
      </c>
      <c r="AD37" s="17">
        <f t="shared" ca="1" si="14"/>
        <v>3.1818868676495526E-2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11436</v>
      </c>
      <c r="F38" s="17">
        <v>12642</v>
      </c>
      <c r="G38" s="24"/>
      <c r="H38" s="7"/>
      <c r="I38" s="25">
        <f t="shared" si="0"/>
        <v>3640</v>
      </c>
      <c r="J38" s="24">
        <f t="shared" si="0"/>
        <v>1225</v>
      </c>
      <c r="K38" s="7"/>
      <c r="L38" s="25">
        <f t="shared" si="3"/>
        <v>3638.0993010862499</v>
      </c>
      <c r="M38" s="17">
        <f t="shared" si="1"/>
        <v>3.6126563607309916</v>
      </c>
      <c r="N38" s="17">
        <f t="shared" si="4"/>
        <v>1226.0828125542805</v>
      </c>
      <c r="O38" s="24">
        <f t="shared" si="2"/>
        <v>1.1724830277074787</v>
      </c>
      <c r="P38" s="7"/>
      <c r="Q38" s="25">
        <f t="shared" si="5"/>
        <v>3669.5006493074948</v>
      </c>
      <c r="R38" s="24">
        <f t="shared" si="6"/>
        <v>1216.831376278556</v>
      </c>
      <c r="S38" s="7"/>
      <c r="T38" s="25">
        <f t="shared" si="7"/>
        <v>-0.94799984112158975</v>
      </c>
      <c r="U38" s="24">
        <f t="shared" si="8"/>
        <v>0.31635603826630176</v>
      </c>
      <c r="V38" s="7"/>
      <c r="W38" s="25">
        <f t="shared" si="9"/>
        <v>-0.9504742416804568</v>
      </c>
      <c r="X38" s="24">
        <f t="shared" si="10"/>
        <v>101.31646189779002</v>
      </c>
      <c r="Y38" s="7"/>
      <c r="Z38" s="25">
        <f t="shared" si="11"/>
        <v>638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-7.7538102209970816E-2</v>
      </c>
      <c r="AD38" s="17">
        <f t="shared" ca="1" si="14"/>
        <v>0.10087247553123291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15004</v>
      </c>
      <c r="D39" s="17">
        <v>14038</v>
      </c>
      <c r="E39" s="17">
        <v>11503</v>
      </c>
      <c r="F39" s="17">
        <v>12459</v>
      </c>
      <c r="G39" s="24"/>
      <c r="H39" s="7"/>
      <c r="I39" s="25">
        <f t="shared" si="0"/>
        <v>3501</v>
      </c>
      <c r="J39" s="24">
        <f t="shared" si="0"/>
        <v>1579</v>
      </c>
      <c r="K39" s="7"/>
      <c r="L39" s="25">
        <f t="shared" si="3"/>
        <v>3496.3453829541791</v>
      </c>
      <c r="M39" s="17">
        <f t="shared" si="1"/>
        <v>21.665459843246872</v>
      </c>
      <c r="N39" s="17">
        <f t="shared" si="4"/>
        <v>1580.7901039614205</v>
      </c>
      <c r="O39" s="24">
        <f t="shared" si="2"/>
        <v>3.2044721926934652</v>
      </c>
      <c r="P39" s="7"/>
      <c r="Q39" s="25">
        <f t="shared" si="5"/>
        <v>3530.5006493074948</v>
      </c>
      <c r="R39" s="24">
        <f t="shared" si="6"/>
        <v>1570.831376278556</v>
      </c>
      <c r="S39" s="7"/>
      <c r="T39" s="25">
        <f t="shared" si="7"/>
        <v>-0.91208978400230056</v>
      </c>
      <c r="U39" s="24">
        <f t="shared" si="8"/>
        <v>0.40839018509178121</v>
      </c>
      <c r="V39" s="7"/>
      <c r="W39" s="25">
        <f t="shared" si="9"/>
        <v>-0.91527471877388988</v>
      </c>
      <c r="X39" s="24">
        <f t="shared" si="10"/>
        <v>106.95309279839194</v>
      </c>
      <c r="Y39" s="7"/>
      <c r="Z39" s="25">
        <f t="shared" si="11"/>
        <v>629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-0.10190720160805711</v>
      </c>
      <c r="AD39" s="17">
        <f t="shared" ca="1" si="14"/>
        <v>2.339502875912558E-3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14914</v>
      </c>
      <c r="D40" s="17">
        <v>14209</v>
      </c>
      <c r="E40" s="17">
        <v>11590</v>
      </c>
      <c r="F40" s="17">
        <v>12291</v>
      </c>
      <c r="G40" s="24"/>
      <c r="H40" s="7"/>
      <c r="I40" s="25">
        <f t="shared" si="0"/>
        <v>3324</v>
      </c>
      <c r="J40" s="24">
        <f t="shared" si="0"/>
        <v>1918</v>
      </c>
      <c r="K40" s="7"/>
      <c r="L40" s="25">
        <f t="shared" si="3"/>
        <v>3321.7316103617786</v>
      </c>
      <c r="M40" s="17">
        <f t="shared" si="1"/>
        <v>5.145591550790118</v>
      </c>
      <c r="N40" s="17">
        <f t="shared" si="4"/>
        <v>1917.5115306548601</v>
      </c>
      <c r="O40" s="24">
        <f t="shared" si="2"/>
        <v>0.23860230114144876</v>
      </c>
      <c r="P40" s="7"/>
      <c r="Q40" s="25">
        <f t="shared" si="5"/>
        <v>3353.5006493074948</v>
      </c>
      <c r="R40" s="24">
        <f t="shared" si="6"/>
        <v>1909.831376278556</v>
      </c>
      <c r="S40" s="7"/>
      <c r="T40" s="25">
        <f t="shared" si="7"/>
        <v>-0.86636258896550777</v>
      </c>
      <c r="U40" s="24">
        <f t="shared" si="8"/>
        <v>0.49652457993313015</v>
      </c>
      <c r="V40" s="7"/>
      <c r="W40" s="25">
        <f t="shared" si="9"/>
        <v>-0.8702276116364458</v>
      </c>
      <c r="X40" s="24">
        <f t="shared" si="10"/>
        <v>112.61467072404446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-5.6329275955533831E-2</v>
      </c>
      <c r="AD40" s="17">
        <f t="shared" ca="1" si="14"/>
        <v>-8.4470586113525314E-3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14811</v>
      </c>
      <c r="D41" s="17">
        <v>14364</v>
      </c>
      <c r="E41" s="17">
        <v>11692</v>
      </c>
      <c r="F41" s="17">
        <v>12133</v>
      </c>
      <c r="G41" s="24"/>
      <c r="H41" s="7"/>
      <c r="I41" s="25">
        <f t="shared" si="0"/>
        <v>3119</v>
      </c>
      <c r="J41" s="24">
        <f t="shared" si="0"/>
        <v>2231</v>
      </c>
      <c r="K41" s="7"/>
      <c r="L41" s="25">
        <f t="shared" si="3"/>
        <v>3118.1491183980334</v>
      </c>
      <c r="M41" s="17">
        <f t="shared" si="1"/>
        <v>0.72399950056532969</v>
      </c>
      <c r="N41" s="17">
        <f t="shared" si="4"/>
        <v>2231.4359917129009</v>
      </c>
      <c r="O41" s="24">
        <f t="shared" si="2"/>
        <v>0.19008877371824889</v>
      </c>
      <c r="P41" s="7"/>
      <c r="Q41" s="25">
        <f t="shared" si="5"/>
        <v>3148.5006493074948</v>
      </c>
      <c r="R41" s="24">
        <f t="shared" si="6"/>
        <v>2222.831376278556</v>
      </c>
      <c r="S41" s="7"/>
      <c r="T41" s="25">
        <f t="shared" si="7"/>
        <v>-0.813401713357923</v>
      </c>
      <c r="U41" s="24">
        <f t="shared" si="8"/>
        <v>0.57789940466865297</v>
      </c>
      <c r="V41" s="7"/>
      <c r="W41" s="25">
        <f t="shared" si="9"/>
        <v>-0.81789434273701977</v>
      </c>
      <c r="X41" s="24">
        <f t="shared" si="10"/>
        <v>118.15081733090955</v>
      </c>
      <c r="Y41" s="7"/>
      <c r="Z41" s="25">
        <f t="shared" si="11"/>
        <v>615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-5.5182669090442005E-2</v>
      </c>
      <c r="AD41" s="17">
        <f t="shared" ca="1" si="14"/>
        <v>4.480293754214415E-2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14698</v>
      </c>
      <c r="D42" s="17">
        <v>14507</v>
      </c>
      <c r="E42" s="17">
        <v>11805</v>
      </c>
      <c r="F42" s="17">
        <v>11989</v>
      </c>
      <c r="G42" s="24"/>
      <c r="H42" s="7"/>
      <c r="I42" s="25">
        <f t="shared" si="0"/>
        <v>2893</v>
      </c>
      <c r="J42" s="24">
        <f t="shared" si="0"/>
        <v>2518</v>
      </c>
      <c r="K42" s="7"/>
      <c r="L42" s="25">
        <f t="shared" si="3"/>
        <v>2888.0234741093941</v>
      </c>
      <c r="M42" s="17">
        <f t="shared" si="1"/>
        <v>24.765809939870834</v>
      </c>
      <c r="N42" s="17">
        <f t="shared" si="4"/>
        <v>2521.3956530173459</v>
      </c>
      <c r="O42" s="24">
        <f t="shared" si="2"/>
        <v>11.53045941421046</v>
      </c>
      <c r="P42" s="7"/>
      <c r="Q42" s="25">
        <f t="shared" si="5"/>
        <v>2922.5006493074948</v>
      </c>
      <c r="R42" s="24">
        <f t="shared" si="6"/>
        <v>2509.831376278556</v>
      </c>
      <c r="S42" s="7"/>
      <c r="T42" s="25">
        <f t="shared" si="7"/>
        <v>-0.75501557732224411</v>
      </c>
      <c r="U42" s="24">
        <f t="shared" si="8"/>
        <v>0.65251465929834951</v>
      </c>
      <c r="V42" s="7"/>
      <c r="W42" s="25">
        <f t="shared" si="9"/>
        <v>-0.76008338627457561</v>
      </c>
      <c r="X42" s="24">
        <f t="shared" si="10"/>
        <v>123.55230126316121</v>
      </c>
      <c r="Y42" s="7"/>
      <c r="Z42" s="25">
        <f t="shared" si="11"/>
        <v>608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-0.1256987368387712</v>
      </c>
      <c r="AD42" s="17">
        <f t="shared" ca="1" si="14"/>
        <v>6.7904555978216763E-2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14570</v>
      </c>
      <c r="D43" s="17">
        <v>14654</v>
      </c>
      <c r="E43" s="17">
        <v>11944</v>
      </c>
      <c r="F43" s="17">
        <v>11856</v>
      </c>
      <c r="G43" s="24"/>
      <c r="H43" s="7"/>
      <c r="I43" s="25">
        <f t="shared" si="0"/>
        <v>2626</v>
      </c>
      <c r="J43" s="24">
        <f t="shared" si="0"/>
        <v>2798</v>
      </c>
      <c r="K43" s="7"/>
      <c r="L43" s="25">
        <f t="shared" si="3"/>
        <v>2625.1012332231085</v>
      </c>
      <c r="M43" s="17">
        <f t="shared" si="1"/>
        <v>0.80778171924399711</v>
      </c>
      <c r="N43" s="17">
        <f t="shared" si="4"/>
        <v>2794.2832926986434</v>
      </c>
      <c r="O43" s="24">
        <f t="shared" si="2"/>
        <v>13.813913163957194</v>
      </c>
      <c r="P43" s="7"/>
      <c r="Q43" s="25">
        <f t="shared" si="5"/>
        <v>2655.5006493074948</v>
      </c>
      <c r="R43" s="24">
        <f t="shared" si="6"/>
        <v>2789.831376278556</v>
      </c>
      <c r="S43" s="7"/>
      <c r="T43" s="25">
        <f t="shared" si="7"/>
        <v>-0.68603726616504834</v>
      </c>
      <c r="U43" s="24">
        <f t="shared" si="8"/>
        <v>0.72531002966878522</v>
      </c>
      <c r="V43" s="7"/>
      <c r="W43" s="25">
        <f t="shared" si="9"/>
        <v>-0.69166586673830888</v>
      </c>
      <c r="X43" s="24">
        <f t="shared" si="10"/>
        <v>129.26710045676782</v>
      </c>
      <c r="Y43" s="7"/>
      <c r="Z43" s="25">
        <f t="shared" si="11"/>
        <v>622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-8.8995432321610224E-3</v>
      </c>
      <c r="AD43" s="17">
        <f t="shared" ca="1" si="14"/>
        <v>4.0440015906796134E-2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14418</v>
      </c>
      <c r="D44" s="17">
        <v>14770</v>
      </c>
      <c r="E44" s="17">
        <v>12086</v>
      </c>
      <c r="F44" s="17">
        <v>11728</v>
      </c>
      <c r="G44" s="24"/>
      <c r="H44" s="7"/>
      <c r="I44" s="25">
        <f t="shared" si="0"/>
        <v>2332</v>
      </c>
      <c r="J44" s="24">
        <f t="shared" si="0"/>
        <v>3042</v>
      </c>
      <c r="K44" s="7"/>
      <c r="L44" s="25">
        <f t="shared" si="3"/>
        <v>2332.5157499997931</v>
      </c>
      <c r="M44" s="17">
        <f t="shared" si="1"/>
        <v>0.26599806228659856</v>
      </c>
      <c r="N44" s="17">
        <f t="shared" si="4"/>
        <v>3043.9238682546234</v>
      </c>
      <c r="O44" s="24">
        <f t="shared" si="2"/>
        <v>3.7012690611475243</v>
      </c>
      <c r="P44" s="7"/>
      <c r="Q44" s="25">
        <f t="shared" si="5"/>
        <v>2361.5006493074948</v>
      </c>
      <c r="R44" s="24">
        <f t="shared" si="6"/>
        <v>3033.831376278556</v>
      </c>
      <c r="S44" s="7"/>
      <c r="T44" s="25">
        <f t="shared" si="7"/>
        <v>-0.61008362017173157</v>
      </c>
      <c r="U44" s="24">
        <f t="shared" si="8"/>
        <v>0.78874599527730782</v>
      </c>
      <c r="V44" s="7"/>
      <c r="W44" s="25">
        <f t="shared" si="9"/>
        <v>-0.61620043698700644</v>
      </c>
      <c r="X44" s="24">
        <f t="shared" si="10"/>
        <v>134.9085458591386</v>
      </c>
      <c r="Y44" s="7"/>
      <c r="Z44" s="25">
        <f t="shared" si="11"/>
        <v>631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-4.645414086138544E-2</v>
      </c>
      <c r="AD44" s="17">
        <f t="shared" ca="1" si="14"/>
        <v>9.1260684595681596E-2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14266</v>
      </c>
      <c r="D45" s="17">
        <v>14885</v>
      </c>
      <c r="E45" s="17">
        <v>12248</v>
      </c>
      <c r="F45" s="17">
        <v>11621</v>
      </c>
      <c r="G45" s="24"/>
      <c r="H45" s="7"/>
      <c r="I45" s="25">
        <f t="shared" si="0"/>
        <v>2018</v>
      </c>
      <c r="J45" s="24">
        <f t="shared" si="0"/>
        <v>3264</v>
      </c>
      <c r="K45" s="7"/>
      <c r="L45" s="25">
        <f t="shared" si="3"/>
        <v>2017.7793983977833</v>
      </c>
      <c r="M45" s="17">
        <f t="shared" si="1"/>
        <v>4.8665066900564116E-2</v>
      </c>
      <c r="N45" s="17">
        <f t="shared" si="4"/>
        <v>3263.0861309520924</v>
      </c>
      <c r="O45" s="24">
        <f t="shared" si="2"/>
        <v>0.83515663672356222</v>
      </c>
      <c r="P45" s="7"/>
      <c r="Q45" s="25">
        <f t="shared" si="5"/>
        <v>2047.500649307495</v>
      </c>
      <c r="R45" s="24">
        <f t="shared" si="6"/>
        <v>3255.831376278556</v>
      </c>
      <c r="S45" s="7"/>
      <c r="T45" s="25">
        <f t="shared" si="7"/>
        <v>-0.528963059484992</v>
      </c>
      <c r="U45" s="24">
        <f t="shared" si="8"/>
        <v>0.84646232464243898</v>
      </c>
      <c r="V45" s="7"/>
      <c r="W45" s="25">
        <f t="shared" si="9"/>
        <v>-0.53552371389370024</v>
      </c>
      <c r="X45" s="24">
        <f t="shared" si="10"/>
        <v>140.58700378114492</v>
      </c>
      <c r="Y45" s="7"/>
      <c r="Z45" s="25">
        <f t="shared" si="11"/>
        <v>629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-2.899621885507031E-2</v>
      </c>
      <c r="AD45" s="17">
        <f t="shared" ca="1" si="14"/>
        <v>8.7195815070515437E-2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14090</v>
      </c>
      <c r="D46" s="17">
        <v>14976</v>
      </c>
      <c r="E46" s="17">
        <v>12417</v>
      </c>
      <c r="F46" s="17">
        <v>11520</v>
      </c>
      <c r="G46" s="24"/>
      <c r="H46" s="7"/>
      <c r="I46" s="25">
        <f t="shared" si="0"/>
        <v>1673</v>
      </c>
      <c r="J46" s="24">
        <f t="shared" si="0"/>
        <v>3456</v>
      </c>
      <c r="K46" s="7"/>
      <c r="L46" s="25">
        <f t="shared" si="3"/>
        <v>1679.2496375384815</v>
      </c>
      <c r="M46" s="17">
        <f t="shared" si="1"/>
        <v>39.057969362396669</v>
      </c>
      <c r="N46" s="17">
        <f t="shared" si="4"/>
        <v>3452.365540402483</v>
      </c>
      <c r="O46" s="24">
        <f t="shared" si="2"/>
        <v>13.209296565983285</v>
      </c>
      <c r="P46" s="7"/>
      <c r="Q46" s="25">
        <f t="shared" si="5"/>
        <v>1702.500649307495</v>
      </c>
      <c r="R46" s="24">
        <f t="shared" si="6"/>
        <v>3447.831376278556</v>
      </c>
      <c r="S46" s="7"/>
      <c r="T46" s="25">
        <f t="shared" si="7"/>
        <v>-0.43983378102344683</v>
      </c>
      <c r="U46" s="24">
        <f t="shared" si="8"/>
        <v>0.89637915003930912</v>
      </c>
      <c r="V46" s="7"/>
      <c r="W46" s="25">
        <f t="shared" si="9"/>
        <v>-0.44677772790340819</v>
      </c>
      <c r="X46" s="24">
        <f t="shared" si="10"/>
        <v>146.41413529792612</v>
      </c>
      <c r="Y46" s="7"/>
      <c r="Z46" s="25">
        <f t="shared" si="11"/>
        <v>636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7.4135297926147814E-2</v>
      </c>
      <c r="AD46" s="17">
        <f t="shared" ca="1" si="14"/>
        <v>5.6371007340914048E-2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13909</v>
      </c>
      <c r="D47" s="17">
        <v>15049</v>
      </c>
      <c r="E47" s="17">
        <v>12586</v>
      </c>
      <c r="F47" s="17">
        <v>11443</v>
      </c>
      <c r="G47" s="24"/>
      <c r="H47" s="7"/>
      <c r="I47" s="25">
        <f t="shared" si="0"/>
        <v>1323</v>
      </c>
      <c r="J47" s="24">
        <f t="shared" si="0"/>
        <v>3606</v>
      </c>
      <c r="K47" s="7"/>
      <c r="L47" s="25">
        <f t="shared" si="3"/>
        <v>1328.8153697344367</v>
      </c>
      <c r="M47" s="17">
        <f t="shared" si="1"/>
        <v>33.818525148202049</v>
      </c>
      <c r="N47" s="17">
        <f t="shared" si="4"/>
        <v>3605.3182176327937</v>
      </c>
      <c r="O47" s="24">
        <f t="shared" si="2"/>
        <v>0.46482719623345897</v>
      </c>
      <c r="P47" s="7"/>
      <c r="Q47" s="25">
        <f t="shared" si="5"/>
        <v>1352.500649307495</v>
      </c>
      <c r="R47" s="24">
        <f t="shared" si="6"/>
        <v>3597.831376278556</v>
      </c>
      <c r="S47" s="7"/>
      <c r="T47" s="25">
        <f t="shared" si="7"/>
        <v>-0.34941277388854597</v>
      </c>
      <c r="U47" s="24">
        <f t="shared" si="8"/>
        <v>0.93537666988061396</v>
      </c>
      <c r="V47" s="7"/>
      <c r="W47" s="25">
        <f t="shared" si="9"/>
        <v>-0.35665554660593801</v>
      </c>
      <c r="X47" s="24">
        <f t="shared" si="10"/>
        <v>152.03528810658815</v>
      </c>
      <c r="Y47" s="7"/>
      <c r="Z47" s="25">
        <f t="shared" si="11"/>
        <v>627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5.2288106588179062E-2</v>
      </c>
      <c r="AD47" s="17">
        <f t="shared" ca="1" si="14"/>
        <v>-5.9697013557240552E-3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13732</v>
      </c>
      <c r="D48" s="17">
        <v>15110</v>
      </c>
      <c r="E48" s="17">
        <v>12773</v>
      </c>
      <c r="F48" s="17">
        <v>11383</v>
      </c>
      <c r="G48" s="24"/>
      <c r="H48" s="7"/>
      <c r="I48" s="25">
        <f t="shared" si="0"/>
        <v>959</v>
      </c>
      <c r="J48" s="24">
        <f t="shared" si="0"/>
        <v>3727</v>
      </c>
      <c r="K48" s="7"/>
      <c r="L48" s="25">
        <f t="shared" si="3"/>
        <v>966.39447798559604</v>
      </c>
      <c r="M48" s="17">
        <f t="shared" si="1"/>
        <v>54.678304679464475</v>
      </c>
      <c r="N48" s="17">
        <f t="shared" si="4"/>
        <v>3723.0505421986909</v>
      </c>
      <c r="O48" s="24">
        <f t="shared" si="2"/>
        <v>15.598216924321379</v>
      </c>
      <c r="P48" s="7"/>
      <c r="Q48" s="25">
        <f t="shared" si="5"/>
        <v>988.500649307495</v>
      </c>
      <c r="R48" s="24">
        <f t="shared" si="6"/>
        <v>3718.831376278556</v>
      </c>
      <c r="S48" s="7"/>
      <c r="T48" s="25">
        <f t="shared" si="7"/>
        <v>-0.25537492646824905</v>
      </c>
      <c r="U48" s="24">
        <f t="shared" si="8"/>
        <v>0.96683466921926653</v>
      </c>
      <c r="V48" s="7"/>
      <c r="W48" s="25">
        <f t="shared" si="9"/>
        <v>-0.26285812137139936</v>
      </c>
      <c r="X48" s="24">
        <f t="shared" si="10"/>
        <v>157.69729086261736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8.9290862617389166E-2</v>
      </c>
      <c r="AD48" s="17">
        <f t="shared" ca="1" si="14"/>
        <v>3.0901903166977718E-3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13555</v>
      </c>
      <c r="D49" s="17">
        <v>15152</v>
      </c>
      <c r="E49" s="17">
        <v>12955</v>
      </c>
      <c r="F49" s="17">
        <v>11344</v>
      </c>
      <c r="G49" s="24"/>
      <c r="H49" s="7"/>
      <c r="I49" s="25">
        <f t="shared" si="0"/>
        <v>600</v>
      </c>
      <c r="J49" s="24">
        <f t="shared" si="0"/>
        <v>3808</v>
      </c>
      <c r="K49" s="7"/>
      <c r="L49" s="25">
        <f t="shared" si="3"/>
        <v>605.80019464692089</v>
      </c>
      <c r="M49" s="17">
        <f t="shared" si="1"/>
        <v>33.642257942169699</v>
      </c>
      <c r="N49" s="17">
        <f t="shared" si="4"/>
        <v>3803.0155202367837</v>
      </c>
      <c r="O49" s="24">
        <f t="shared" si="2"/>
        <v>24.845038509912957</v>
      </c>
      <c r="P49" s="7"/>
      <c r="Q49" s="25">
        <f t="shared" si="5"/>
        <v>629.500649307495</v>
      </c>
      <c r="R49" s="24">
        <f t="shared" si="6"/>
        <v>3799.831376278556</v>
      </c>
      <c r="S49" s="7"/>
      <c r="T49" s="25">
        <f t="shared" si="7"/>
        <v>-0.16262880772130783</v>
      </c>
      <c r="U49" s="24">
        <f t="shared" si="8"/>
        <v>0.98789332993357115</v>
      </c>
      <c r="V49" s="7"/>
      <c r="W49" s="25">
        <f t="shared" si="9"/>
        <v>-0.17027205578164081</v>
      </c>
      <c r="X49" s="24">
        <f t="shared" si="10"/>
        <v>163.12760166240673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6.5601662406749028E-2</v>
      </c>
      <c r="AD49" s="17">
        <f t="shared" ca="1" si="14"/>
        <v>7.8542430134746155E-2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13368</v>
      </c>
      <c r="D50" s="17">
        <v>15179</v>
      </c>
      <c r="E50" s="17">
        <v>13139</v>
      </c>
      <c r="F50" s="17">
        <v>11322</v>
      </c>
      <c r="G50" s="24"/>
      <c r="H50" s="7"/>
      <c r="I50" s="25">
        <f t="shared" si="0"/>
        <v>229</v>
      </c>
      <c r="J50" s="24">
        <f t="shared" si="0"/>
        <v>3857</v>
      </c>
      <c r="K50" s="7"/>
      <c r="L50" s="25">
        <f t="shared" si="3"/>
        <v>234.59561767724654</v>
      </c>
      <c r="M50" s="17">
        <f t="shared" si="1"/>
        <v>31.310937189913929</v>
      </c>
      <c r="N50" s="17">
        <f t="shared" si="4"/>
        <v>3848.954542770809</v>
      </c>
      <c r="O50" s="24">
        <f t="shared" si="2"/>
        <v>64.729382026741973</v>
      </c>
      <c r="P50" s="7"/>
      <c r="Q50" s="25">
        <f t="shared" si="5"/>
        <v>258.500649307495</v>
      </c>
      <c r="R50" s="24">
        <f t="shared" si="6"/>
        <v>3848.831376278556</v>
      </c>
      <c r="S50" s="7"/>
      <c r="T50" s="25">
        <f t="shared" si="7"/>
        <v>-6.6782540158312906E-2</v>
      </c>
      <c r="U50" s="24">
        <f t="shared" si="8"/>
        <v>1.0006325197483974</v>
      </c>
      <c r="V50" s="7"/>
      <c r="W50" s="25">
        <f t="shared" si="9"/>
        <v>-7.4521422595788867E-2</v>
      </c>
      <c r="X50" s="24">
        <f t="shared" si="10"/>
        <v>168.64774459944363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5.9744599443632751E-2</v>
      </c>
      <c r="AD50" s="17">
        <f t="shared" ca="1" si="14"/>
        <v>0.111463190679018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13181</v>
      </c>
      <c r="D51" s="17">
        <v>15179</v>
      </c>
      <c r="E51" s="17">
        <v>13327</v>
      </c>
      <c r="F51" s="17">
        <v>11315</v>
      </c>
      <c r="G51" s="24"/>
      <c r="H51" s="7"/>
      <c r="I51" s="25">
        <f t="shared" si="0"/>
        <v>-146</v>
      </c>
      <c r="J51" s="24">
        <f t="shared" si="0"/>
        <v>3864</v>
      </c>
      <c r="K51" s="7"/>
      <c r="L51" s="25">
        <f t="shared" si="3"/>
        <v>-141.4963067870259</v>
      </c>
      <c r="M51" s="17">
        <f t="shared" si="1"/>
        <v>20.283252556588963</v>
      </c>
      <c r="N51" s="17">
        <f t="shared" si="4"/>
        <v>3859.1063762298113</v>
      </c>
      <c r="O51" s="24">
        <f t="shared" si="2"/>
        <v>23.947553604155832</v>
      </c>
      <c r="P51" s="7"/>
      <c r="Q51" s="25">
        <f t="shared" si="5"/>
        <v>-116.49935069250503</v>
      </c>
      <c r="R51" s="24">
        <f t="shared" si="6"/>
        <v>3855.831376278556</v>
      </c>
      <c r="S51" s="7"/>
      <c r="T51" s="25">
        <f t="shared" si="7"/>
        <v>3.0097110343366623E-2</v>
      </c>
      <c r="U51" s="24">
        <f t="shared" si="8"/>
        <v>1.0024524040076583</v>
      </c>
      <c r="V51" s="7"/>
      <c r="W51" s="25">
        <f t="shared" si="9"/>
        <v>2.2347052440246234E-2</v>
      </c>
      <c r="X51" s="24">
        <f t="shared" si="10"/>
        <v>174.18399368148869</v>
      </c>
      <c r="Y51" s="7"/>
      <c r="Z51" s="25">
        <f t="shared" si="11"/>
        <v>618</v>
      </c>
      <c r="AA51" s="17">
        <f t="shared" si="15"/>
        <v>174.15</v>
      </c>
      <c r="AB51" s="24">
        <f t="shared" si="12"/>
        <v>3.039490892348125</v>
      </c>
      <c r="AC51" s="17">
        <f t="shared" si="13"/>
        <v>3.3993681488681204E-2</v>
      </c>
      <c r="AD51" s="17">
        <f t="shared" ca="1" si="14"/>
        <v>3.0015256138966606E-2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12992</v>
      </c>
      <c r="D52" s="17">
        <v>15169</v>
      </c>
      <c r="E52" s="17">
        <v>13518</v>
      </c>
      <c r="F52" s="17">
        <v>11332</v>
      </c>
      <c r="G52" s="24"/>
      <c r="H52" s="7"/>
      <c r="I52" s="25">
        <f t="shared" ref="I52:J83" si="16">C52-E52</f>
        <v>-526</v>
      </c>
      <c r="J52" s="24">
        <f t="shared" si="16"/>
        <v>3837</v>
      </c>
      <c r="K52" s="7"/>
      <c r="L52" s="25">
        <f t="shared" si="3"/>
        <v>-523.77955199770111</v>
      </c>
      <c r="M52" s="17">
        <f t="shared" si="1"/>
        <v>4.9303893309131519</v>
      </c>
      <c r="N52" s="17">
        <f t="shared" si="4"/>
        <v>3832.0937829349546</v>
      </c>
      <c r="O52" s="24">
        <f t="shared" si="2"/>
        <v>24.070965889343082</v>
      </c>
      <c r="P52" s="7"/>
      <c r="Q52" s="25">
        <f t="shared" si="5"/>
        <v>-496.499350692505</v>
      </c>
      <c r="R52" s="24">
        <f t="shared" si="6"/>
        <v>3828.831376278556</v>
      </c>
      <c r="S52" s="7"/>
      <c r="T52" s="25">
        <f t="shared" si="7"/>
        <v>0.12826848951840186</v>
      </c>
      <c r="U52" s="24">
        <f t="shared" si="8"/>
        <v>0.99543285043622343</v>
      </c>
      <c r="V52" s="7"/>
      <c r="W52" s="25">
        <f t="shared" si="9"/>
        <v>0.12057564125542052</v>
      </c>
      <c r="X52" s="24">
        <f t="shared" si="10"/>
        <v>179.81347110422951</v>
      </c>
      <c r="Y52" s="7"/>
      <c r="Z52" s="25">
        <f t="shared" si="11"/>
        <v>630</v>
      </c>
      <c r="AA52" s="17">
        <f t="shared" si="15"/>
        <v>179.82</v>
      </c>
      <c r="AB52" s="24">
        <f t="shared" si="12"/>
        <v>3.1384510609362035</v>
      </c>
      <c r="AC52" s="17">
        <f t="shared" si="13"/>
        <v>-6.5288957704865425E-3</v>
      </c>
      <c r="AD52" s="17">
        <f t="shared" ca="1" si="14"/>
        <v>8.8742156865492916E-2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15140</v>
      </c>
      <c r="E53" s="17">
        <v>13707</v>
      </c>
      <c r="F53" s="17">
        <v>11366</v>
      </c>
      <c r="G53" s="24"/>
      <c r="H53" s="7"/>
      <c r="I53" s="25">
        <f t="shared" si="16"/>
        <v>-904</v>
      </c>
      <c r="J53" s="24">
        <f t="shared" si="16"/>
        <v>3774</v>
      </c>
      <c r="K53" s="7"/>
      <c r="L53" s="25">
        <f t="shared" si="3"/>
        <v>-901.22358514996358</v>
      </c>
      <c r="M53" s="17">
        <f t="shared" si="1"/>
        <v>7.7084794195027406</v>
      </c>
      <c r="N53" s="17">
        <f t="shared" si="4"/>
        <v>3767.6250283581458</v>
      </c>
      <c r="O53" s="24">
        <f t="shared" si="2"/>
        <v>40.640263434445806</v>
      </c>
      <c r="P53" s="7"/>
      <c r="Q53" s="25">
        <f t="shared" si="5"/>
        <v>-874.499350692505</v>
      </c>
      <c r="R53" s="24">
        <f t="shared" si="6"/>
        <v>3765.831376278556</v>
      </c>
      <c r="S53" s="7"/>
      <c r="T53" s="25">
        <f t="shared" si="7"/>
        <v>0.2259231772240948</v>
      </c>
      <c r="U53" s="24">
        <f t="shared" si="8"/>
        <v>0.97905389210287541</v>
      </c>
      <c r="V53" s="7"/>
      <c r="W53" s="25">
        <f t="shared" si="9"/>
        <v>0.21835989003277972</v>
      </c>
      <c r="X53" s="24">
        <f t="shared" si="10"/>
        <v>185.47993383887194</v>
      </c>
      <c r="Y53" s="7"/>
      <c r="Z53" s="25">
        <f t="shared" si="11"/>
        <v>630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-1.0066161128037265E-2</v>
      </c>
      <c r="AD53" s="17">
        <f t="shared" ca="1" si="14"/>
        <v>9.5985740808657738E-2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12616</v>
      </c>
      <c r="D54" s="17">
        <v>15082</v>
      </c>
      <c r="E54" s="17">
        <v>13890</v>
      </c>
      <c r="F54" s="17">
        <v>11414</v>
      </c>
      <c r="G54" s="24"/>
      <c r="H54" s="7"/>
      <c r="I54" s="25">
        <f t="shared" si="16"/>
        <v>-1274</v>
      </c>
      <c r="J54" s="24">
        <f t="shared" si="16"/>
        <v>3668</v>
      </c>
      <c r="K54" s="7"/>
      <c r="L54" s="25">
        <f t="shared" si="3"/>
        <v>-1271.8653275548868</v>
      </c>
      <c r="M54" s="17">
        <f t="shared" si="1"/>
        <v>4.5568264479256122</v>
      </c>
      <c r="N54" s="17">
        <f t="shared" si="4"/>
        <v>3665.7625297504892</v>
      </c>
      <c r="O54" s="24">
        <f t="shared" si="2"/>
        <v>5.0062731174459518</v>
      </c>
      <c r="P54" s="7"/>
      <c r="Q54" s="25">
        <f t="shared" si="5"/>
        <v>-1244.499350692505</v>
      </c>
      <c r="R54" s="24">
        <f t="shared" si="6"/>
        <v>3659.831376278556</v>
      </c>
      <c r="S54" s="7"/>
      <c r="T54" s="25">
        <f t="shared" si="7"/>
        <v>0.32151109905241859</v>
      </c>
      <c r="U54" s="24">
        <f t="shared" si="8"/>
        <v>0.95149564474835335</v>
      </c>
      <c r="V54" s="7"/>
      <c r="W54" s="25">
        <f t="shared" si="9"/>
        <v>0.31416374936738872</v>
      </c>
      <c r="X54" s="24">
        <f t="shared" si="10"/>
        <v>191.17907684848126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-7.9231515187245805E-3</v>
      </c>
      <c r="AD54" s="17">
        <f t="shared" ca="1" si="14"/>
        <v>0.12393343822500924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12433</v>
      </c>
      <c r="D55" s="17">
        <v>15017</v>
      </c>
      <c r="E55" s="17">
        <v>14071</v>
      </c>
      <c r="F55" s="17">
        <v>11487</v>
      </c>
      <c r="G55" s="24"/>
      <c r="H55" s="7"/>
      <c r="I55" s="25">
        <f t="shared" si="16"/>
        <v>-1638</v>
      </c>
      <c r="J55" s="24">
        <f t="shared" si="16"/>
        <v>3530</v>
      </c>
      <c r="K55" s="7"/>
      <c r="L55" s="25">
        <f t="shared" si="3"/>
        <v>-1634.1122367459059</v>
      </c>
      <c r="M55" s="17">
        <f t="shared" si="1"/>
        <v>15.11470311988454</v>
      </c>
      <c r="N55" s="17">
        <f t="shared" si="4"/>
        <v>3526.0073865356171</v>
      </c>
      <c r="O55" s="24">
        <f t="shared" si="2"/>
        <v>15.940962275971499</v>
      </c>
      <c r="P55" s="7"/>
      <c r="Q55" s="25">
        <f t="shared" si="5"/>
        <v>-1608.499350692505</v>
      </c>
      <c r="R55" s="24">
        <f t="shared" si="6"/>
        <v>3521.831376278556</v>
      </c>
      <c r="S55" s="7"/>
      <c r="T55" s="25">
        <f t="shared" si="7"/>
        <v>0.41554894647271551</v>
      </c>
      <c r="U55" s="24">
        <f t="shared" si="8"/>
        <v>0.91561792649435292</v>
      </c>
      <c r="V55" s="7"/>
      <c r="W55" s="25">
        <f t="shared" si="9"/>
        <v>0.40848181407218392</v>
      </c>
      <c r="X55" s="24">
        <f t="shared" si="10"/>
        <v>196.94988282589372</v>
      </c>
      <c r="Y55" s="7"/>
      <c r="Z55" s="25">
        <f t="shared" si="11"/>
        <v>640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2.8828258937494411E-3</v>
      </c>
      <c r="AD55" s="17">
        <f t="shared" ca="1" si="14"/>
        <v>7.1328018415982797E-2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12276</v>
      </c>
      <c r="D56" s="17">
        <v>14940</v>
      </c>
      <c r="E56" s="17">
        <v>14243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3363</v>
      </c>
      <c r="K56" s="7"/>
      <c r="L56" s="25">
        <f t="shared" si="3"/>
        <v>-1963.8176915519496</v>
      </c>
      <c r="M56" s="17">
        <f t="shared" si="1"/>
        <v>10.127087058533167</v>
      </c>
      <c r="N56" s="17">
        <f t="shared" si="4"/>
        <v>3359.9784156870141</v>
      </c>
      <c r="O56" s="24">
        <f t="shared" si="2"/>
        <v>9.1299717604821797</v>
      </c>
      <c r="P56" s="7"/>
      <c r="Q56" s="25">
        <f t="shared" si="5"/>
        <v>-1937.499350692505</v>
      </c>
      <c r="R56" s="24">
        <f t="shared" si="6"/>
        <v>3354.831376278556</v>
      </c>
      <c r="S56" s="7"/>
      <c r="T56" s="25">
        <f t="shared" si="7"/>
        <v>0.50054469317952233</v>
      </c>
      <c r="U56" s="24">
        <f t="shared" si="8"/>
        <v>0.8722006877377001</v>
      </c>
      <c r="V56" s="7"/>
      <c r="W56" s="25">
        <f t="shared" si="9"/>
        <v>0.49381580332129998</v>
      </c>
      <c r="X56" s="24">
        <f t="shared" si="10"/>
        <v>202.42427980807577</v>
      </c>
      <c r="Y56" s="7"/>
      <c r="Z56" s="25">
        <f t="shared" si="11"/>
        <v>609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-3.7201919242022541E-3</v>
      </c>
      <c r="AD56" s="17">
        <f t="shared" ca="1" si="14"/>
        <v>-6.8154496618717531E-3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12110</v>
      </c>
      <c r="D57" s="17">
        <v>14828</v>
      </c>
      <c r="E57" s="17">
        <v>14388</v>
      </c>
      <c r="F57" s="17">
        <v>11671</v>
      </c>
      <c r="G57" s="24"/>
      <c r="H57" s="7"/>
      <c r="I57" s="25">
        <f t="shared" si="16"/>
        <v>-2278</v>
      </c>
      <c r="J57" s="24">
        <f t="shared" si="16"/>
        <v>3157</v>
      </c>
      <c r="K57" s="7"/>
      <c r="L57" s="25">
        <f t="shared" si="3"/>
        <v>-2280.7916806794028</v>
      </c>
      <c r="M57" s="17">
        <f t="shared" si="1"/>
        <v>7.7934810157509693</v>
      </c>
      <c r="N57" s="17">
        <f t="shared" si="4"/>
        <v>3159.7915822514824</v>
      </c>
      <c r="O57" s="24">
        <f t="shared" si="2"/>
        <v>7.7929314667915222</v>
      </c>
      <c r="P57" s="7"/>
      <c r="Q57" s="25">
        <f t="shared" si="5"/>
        <v>-2248.4993506925052</v>
      </c>
      <c r="R57" s="24">
        <f t="shared" si="6"/>
        <v>3148.831376278556</v>
      </c>
      <c r="S57" s="7"/>
      <c r="T57" s="25">
        <f t="shared" si="7"/>
        <v>0.5808902166622486</v>
      </c>
      <c r="U57" s="24">
        <f t="shared" si="8"/>
        <v>0.81864409382230818</v>
      </c>
      <c r="V57" s="7"/>
      <c r="W57" s="25">
        <f t="shared" si="9"/>
        <v>0.57457782779369793</v>
      </c>
      <c r="X57" s="24">
        <f t="shared" si="10"/>
        <v>207.97062795270938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-2.8372047290588398E-2</v>
      </c>
      <c r="AD57" s="17">
        <f t="shared" ca="1" si="14"/>
        <v>5.5221753962570119E-2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11973</v>
      </c>
      <c r="D58" s="17">
        <v>14728</v>
      </c>
      <c r="E58" s="17">
        <v>14546</v>
      </c>
      <c r="F58" s="17">
        <v>11796</v>
      </c>
      <c r="G58" s="24"/>
      <c r="H58" s="7"/>
      <c r="I58" s="25">
        <f t="shared" si="16"/>
        <v>-2573</v>
      </c>
      <c r="J58" s="24">
        <f t="shared" si="16"/>
        <v>2932</v>
      </c>
      <c r="K58" s="7"/>
      <c r="L58" s="25">
        <f t="shared" si="3"/>
        <v>-2573.7397540913062</v>
      </c>
      <c r="M58" s="17">
        <f t="shared" si="1"/>
        <v>0.5472361156042137</v>
      </c>
      <c r="N58" s="17">
        <f t="shared" si="4"/>
        <v>2932.1666776381439</v>
      </c>
      <c r="O58" s="24">
        <f t="shared" si="2"/>
        <v>2.778143505724142E-2</v>
      </c>
      <c r="P58" s="7"/>
      <c r="Q58" s="25">
        <f t="shared" si="5"/>
        <v>-2543.4993506925052</v>
      </c>
      <c r="R58" s="24">
        <f t="shared" si="6"/>
        <v>2923.831376278556</v>
      </c>
      <c r="S58" s="7"/>
      <c r="T58" s="25">
        <f t="shared" si="7"/>
        <v>0.65710220839023648</v>
      </c>
      <c r="U58" s="24">
        <f t="shared" si="8"/>
        <v>0.76014781406035092</v>
      </c>
      <c r="V58" s="7"/>
      <c r="W58" s="25">
        <f t="shared" si="9"/>
        <v>0.65124439058327044</v>
      </c>
      <c r="X58" s="24">
        <f t="shared" si="10"/>
        <v>213.49472963085486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-2.1270369145099721E-2</v>
      </c>
      <c r="AD58" s="17">
        <f t="shared" ca="1" si="14"/>
        <v>8.7638716203002787E-2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11835</v>
      </c>
      <c r="D59" s="17">
        <v>14599</v>
      </c>
      <c r="E59" s="17">
        <v>14682</v>
      </c>
      <c r="F59" s="17">
        <v>11927</v>
      </c>
      <c r="G59" s="24"/>
      <c r="H59" s="7"/>
      <c r="I59" s="25">
        <f t="shared" si="16"/>
        <v>-2847</v>
      </c>
      <c r="J59" s="24">
        <f t="shared" si="16"/>
        <v>2672</v>
      </c>
      <c r="K59" s="7"/>
      <c r="L59" s="25">
        <f t="shared" si="3"/>
        <v>-2844.7875594923594</v>
      </c>
      <c r="M59" s="17">
        <f t="shared" si="1"/>
        <v>4.8948929998490929</v>
      </c>
      <c r="N59" s="17">
        <f t="shared" si="4"/>
        <v>2675.6771140763253</v>
      </c>
      <c r="O59" s="24">
        <f t="shared" si="2"/>
        <v>13.521167930309844</v>
      </c>
      <c r="P59" s="7"/>
      <c r="Q59" s="25">
        <f t="shared" si="5"/>
        <v>-2817.4993506925052</v>
      </c>
      <c r="R59" s="24">
        <f t="shared" si="6"/>
        <v>2663.831376278556</v>
      </c>
      <c r="S59" s="7"/>
      <c r="T59" s="25">
        <f t="shared" si="7"/>
        <v>0.72788893969013035</v>
      </c>
      <c r="U59" s="24">
        <f t="shared" si="8"/>
        <v>0.69255211300208919</v>
      </c>
      <c r="V59" s="7"/>
      <c r="W59" s="25">
        <f t="shared" si="9"/>
        <v>0.72255588746112087</v>
      </c>
      <c r="X59" s="24">
        <f t="shared" si="10"/>
        <v>219.1215753976129</v>
      </c>
      <c r="Y59" s="7"/>
      <c r="Z59" s="25">
        <f t="shared" si="11"/>
        <v>617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5.2575397612940833E-2</v>
      </c>
      <c r="AD59" s="17">
        <f t="shared" ca="1" si="14"/>
        <v>6.0686785654070263E-2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11711</v>
      </c>
      <c r="D60" s="17">
        <v>14456</v>
      </c>
      <c r="E60" s="17">
        <v>14804</v>
      </c>
      <c r="F60" s="17">
        <v>12075</v>
      </c>
      <c r="G60" s="24"/>
      <c r="H60" s="7"/>
      <c r="I60" s="25">
        <f t="shared" si="16"/>
        <v>-3093</v>
      </c>
      <c r="J60" s="24">
        <f t="shared" si="16"/>
        <v>2381</v>
      </c>
      <c r="K60" s="7"/>
      <c r="L60" s="25">
        <f t="shared" si="3"/>
        <v>-3092.0223789128595</v>
      </c>
      <c r="M60" s="17">
        <f t="shared" si="1"/>
        <v>0.95574299002178398</v>
      </c>
      <c r="N60" s="17">
        <f t="shared" si="4"/>
        <v>2390.7958455412968</v>
      </c>
      <c r="O60" s="24">
        <f t="shared" si="2"/>
        <v>95.958589868944102</v>
      </c>
      <c r="P60" s="7"/>
      <c r="Q60" s="25">
        <f t="shared" si="5"/>
        <v>-3063.4993506925052</v>
      </c>
      <c r="R60" s="24">
        <f t="shared" si="6"/>
        <v>2372.831376278556</v>
      </c>
      <c r="S60" s="7"/>
      <c r="T60" s="25">
        <f t="shared" si="7"/>
        <v>0.79144199041923213</v>
      </c>
      <c r="U60" s="24">
        <f t="shared" si="8"/>
        <v>0.61689692450995781</v>
      </c>
      <c r="V60" s="7"/>
      <c r="W60" s="25">
        <f t="shared" si="9"/>
        <v>0.78669580346426593</v>
      </c>
      <c r="X60" s="24">
        <f t="shared" si="10"/>
        <v>224.80475295286351</v>
      </c>
      <c r="Y60" s="7"/>
      <c r="Z60" s="25">
        <f t="shared" si="11"/>
        <v>624</v>
      </c>
      <c r="AA60" s="17">
        <f t="shared" si="15"/>
        <v>224.68499999999995</v>
      </c>
      <c r="AB60" s="24">
        <f t="shared" si="12"/>
        <v>3.9214930298434583</v>
      </c>
      <c r="AC60" s="17">
        <f t="shared" si="13"/>
        <v>0.11975295286356413</v>
      </c>
      <c r="AD60" s="17">
        <f t="shared" ca="1" si="14"/>
        <v>2.6703011188317305E-2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11600</v>
      </c>
      <c r="D61" s="17">
        <v>14299</v>
      </c>
      <c r="E61" s="17">
        <v>14915</v>
      </c>
      <c r="F61" s="17">
        <v>12228</v>
      </c>
      <c r="G61" s="24"/>
      <c r="H61" s="7"/>
      <c r="I61" s="25">
        <f t="shared" si="16"/>
        <v>-3315</v>
      </c>
      <c r="J61" s="24">
        <f t="shared" si="16"/>
        <v>2071</v>
      </c>
      <c r="K61" s="7"/>
      <c r="L61" s="25">
        <f t="shared" si="3"/>
        <v>-3312.4458923396987</v>
      </c>
      <c r="M61" s="17">
        <f t="shared" si="1"/>
        <v>6.5234659404096265</v>
      </c>
      <c r="N61" s="17">
        <f t="shared" si="4"/>
        <v>2078.9349503302637</v>
      </c>
      <c r="O61" s="24">
        <f t="shared" si="2"/>
        <v>62.96343674375273</v>
      </c>
      <c r="P61" s="7"/>
      <c r="Q61" s="25">
        <f t="shared" si="5"/>
        <v>-3285.4993506925052</v>
      </c>
      <c r="R61" s="24">
        <f t="shared" si="6"/>
        <v>2062.831376278556</v>
      </c>
      <c r="S61" s="7"/>
      <c r="T61" s="25">
        <f t="shared" si="7"/>
        <v>0.84879474351622641</v>
      </c>
      <c r="U61" s="24">
        <f t="shared" si="8"/>
        <v>0.53630205017126109</v>
      </c>
      <c r="V61" s="7"/>
      <c r="W61" s="25">
        <f t="shared" si="9"/>
        <v>0.84467343012862661</v>
      </c>
      <c r="X61" s="24">
        <f t="shared" si="10"/>
        <v>230.49456858230451</v>
      </c>
      <c r="Y61" s="7"/>
      <c r="Z61" s="25">
        <f t="shared" si="11"/>
        <v>632</v>
      </c>
      <c r="AA61" s="17">
        <f t="shared" si="15"/>
        <v>230.37299999999993</v>
      </c>
      <c r="AB61" s="24">
        <f t="shared" si="12"/>
        <v>4.0207673576968954</v>
      </c>
      <c r="AC61" s="17">
        <f t="shared" si="13"/>
        <v>0.12156858230457601</v>
      </c>
      <c r="AD61" s="17">
        <f t="shared" ca="1" si="14"/>
        <v>4.7067210757489875E-2</v>
      </c>
      <c r="AE61" s="17">
        <v>108</v>
      </c>
    </row>
    <row r="62" spans="1:31" s="17" customFormat="1" x14ac:dyDescent="0.25">
      <c r="A62" s="17">
        <v>42</v>
      </c>
      <c r="B62" s="17">
        <v>647</v>
      </c>
      <c r="C62" s="17">
        <v>11500</v>
      </c>
      <c r="D62" s="17">
        <v>14128</v>
      </c>
      <c r="E62" s="17">
        <v>15002</v>
      </c>
      <c r="F62" s="17">
        <v>12397</v>
      </c>
      <c r="G62" s="24"/>
      <c r="H62" s="7"/>
      <c r="I62" s="25">
        <f t="shared" si="16"/>
        <v>-3502</v>
      </c>
      <c r="J62" s="24">
        <f t="shared" si="16"/>
        <v>1731</v>
      </c>
      <c r="K62" s="7"/>
      <c r="L62" s="25">
        <f t="shared" si="3"/>
        <v>-3504.5923997573536</v>
      </c>
      <c r="M62" s="17">
        <f t="shared" si="1"/>
        <v>6.7205365019271728</v>
      </c>
      <c r="N62" s="17">
        <f t="shared" si="4"/>
        <v>1738.5519283828664</v>
      </c>
      <c r="O62" s="24">
        <f t="shared" si="2"/>
        <v>57.031622299943656</v>
      </c>
      <c r="P62" s="7"/>
      <c r="Q62" s="25">
        <f t="shared" si="5"/>
        <v>-3472.4993506925052</v>
      </c>
      <c r="R62" s="24">
        <f t="shared" si="6"/>
        <v>1722.831376278556</v>
      </c>
      <c r="S62" s="7"/>
      <c r="T62" s="25">
        <f t="shared" si="7"/>
        <v>0.8971053958997306</v>
      </c>
      <c r="U62" s="24">
        <f t="shared" si="8"/>
        <v>0.44790767186430347</v>
      </c>
      <c r="V62" s="7"/>
      <c r="W62" s="25">
        <f t="shared" si="9"/>
        <v>0.89366899152831314</v>
      </c>
      <c r="X62" s="24">
        <f t="shared" si="10"/>
        <v>236.28687741876388</v>
      </c>
      <c r="Y62" s="7"/>
      <c r="Z62" s="25">
        <f t="shared" si="11"/>
        <v>647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9.0877418763938067E-2</v>
      </c>
      <c r="AD62" s="17">
        <f t="shared" ca="1" si="14"/>
        <v>5.3748515542849873E-2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11421</v>
      </c>
      <c r="D63" s="17">
        <v>13951</v>
      </c>
      <c r="E63" s="17">
        <v>15077</v>
      </c>
      <c r="F63" s="17">
        <v>12570</v>
      </c>
      <c r="G63" s="24"/>
      <c r="H63" s="7"/>
      <c r="I63" s="25">
        <f t="shared" si="16"/>
        <v>-3656</v>
      </c>
      <c r="J63" s="24">
        <f t="shared" si="16"/>
        <v>1381</v>
      </c>
      <c r="K63" s="7"/>
      <c r="L63" s="25">
        <f t="shared" si="3"/>
        <v>-3656.1651579923519</v>
      </c>
      <c r="M63" s="17">
        <f t="shared" si="1"/>
        <v>2.7277162437694118E-2</v>
      </c>
      <c r="N63" s="17">
        <f t="shared" si="4"/>
        <v>1392.727085820748</v>
      </c>
      <c r="O63" s="24">
        <f t="shared" si="2"/>
        <v>137.52454184718917</v>
      </c>
      <c r="P63" s="7"/>
      <c r="Q63" s="25">
        <f t="shared" si="5"/>
        <v>-3626.4993506925052</v>
      </c>
      <c r="R63" s="24">
        <f t="shared" si="6"/>
        <v>1372.831376278556</v>
      </c>
      <c r="S63" s="7"/>
      <c r="T63" s="25">
        <f t="shared" si="7"/>
        <v>0.93689063903908698</v>
      </c>
      <c r="U63" s="24">
        <f t="shared" si="8"/>
        <v>0.35691345890125881</v>
      </c>
      <c r="V63" s="7"/>
      <c r="W63" s="25">
        <f t="shared" si="9"/>
        <v>0.93415899075721809</v>
      </c>
      <c r="X63" s="24">
        <f t="shared" si="10"/>
        <v>241.99662466099062</v>
      </c>
      <c r="Y63" s="7"/>
      <c r="Z63" s="25">
        <f t="shared" si="11"/>
        <v>625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0.17562466099067819</v>
      </c>
      <c r="AD63" s="17">
        <f t="shared" ca="1" si="14"/>
        <v>2.1575785885488585E-2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11364</v>
      </c>
      <c r="D64" s="17">
        <v>13769</v>
      </c>
      <c r="E64" s="17">
        <v>15131</v>
      </c>
      <c r="F64" s="17">
        <v>12750</v>
      </c>
      <c r="G64" s="24"/>
      <c r="H64" s="7"/>
      <c r="I64" s="25">
        <f t="shared" si="16"/>
        <v>-3767</v>
      </c>
      <c r="J64" s="24">
        <f t="shared" si="16"/>
        <v>1019</v>
      </c>
      <c r="K64" s="7"/>
      <c r="L64" s="25">
        <f t="shared" si="3"/>
        <v>-3773.4380457393495</v>
      </c>
      <c r="M64" s="17">
        <f t="shared" si="1"/>
        <v>41.448432941956128</v>
      </c>
      <c r="N64" s="17">
        <f t="shared" si="4"/>
        <v>1031.2176286184474</v>
      </c>
      <c r="O64" s="24">
        <f t="shared" si="2"/>
        <v>149.27044905830508</v>
      </c>
      <c r="P64" s="7"/>
      <c r="Q64" s="25">
        <f t="shared" si="5"/>
        <v>-3737.4993506925052</v>
      </c>
      <c r="R64" s="24">
        <f t="shared" si="6"/>
        <v>1010.831376278556</v>
      </c>
      <c r="S64" s="7"/>
      <c r="T64" s="25">
        <f t="shared" si="7"/>
        <v>0.96556701558758407</v>
      </c>
      <c r="U64" s="24">
        <f t="shared" si="8"/>
        <v>0.26279944435090979</v>
      </c>
      <c r="V64" s="7"/>
      <c r="W64" s="25">
        <f t="shared" si="9"/>
        <v>0.96356391362740257</v>
      </c>
      <c r="X64" s="24">
        <f t="shared" si="10"/>
        <v>247.65131311618143</v>
      </c>
      <c r="Y64" s="7"/>
      <c r="Z64" s="25">
        <f t="shared" si="11"/>
        <v>629</v>
      </c>
      <c r="AA64" s="17">
        <f t="shared" si="15"/>
        <v>247.48199999999994</v>
      </c>
      <c r="AB64" s="24">
        <f t="shared" si="12"/>
        <v>4.3193757394206056</v>
      </c>
      <c r="AC64" s="17">
        <f t="shared" si="13"/>
        <v>0.1693131161814847</v>
      </c>
      <c r="AD64" s="17">
        <f t="shared" ca="1" si="14"/>
        <v>-1.6448309494535351E-2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11326</v>
      </c>
      <c r="D65" s="17">
        <v>13601</v>
      </c>
      <c r="E65" s="17">
        <v>15177</v>
      </c>
      <c r="F65" s="17">
        <v>12935</v>
      </c>
      <c r="G65" s="24"/>
      <c r="H65" s="7"/>
      <c r="I65" s="25">
        <f t="shared" si="16"/>
        <v>-3851</v>
      </c>
      <c r="J65" s="24">
        <f t="shared" si="16"/>
        <v>666</v>
      </c>
      <c r="K65" s="7"/>
      <c r="L65" s="25">
        <f t="shared" si="3"/>
        <v>-3851.9893247961609</v>
      </c>
      <c r="M65" s="17">
        <f t="shared" si="1"/>
        <v>0.97876355229875134</v>
      </c>
      <c r="N65" s="17">
        <f t="shared" si="4"/>
        <v>672.83849887691838</v>
      </c>
      <c r="O65" s="24">
        <f t="shared" si="2"/>
        <v>46.765066889613934</v>
      </c>
      <c r="P65" s="7"/>
      <c r="Q65" s="25">
        <f t="shared" si="5"/>
        <v>-3821.4993506925052</v>
      </c>
      <c r="R65" s="24">
        <f t="shared" si="6"/>
        <v>657.83137627855604</v>
      </c>
      <c r="S65" s="7"/>
      <c r="T65" s="25">
        <f t="shared" si="7"/>
        <v>0.98726805729996026</v>
      </c>
      <c r="U65" s="24">
        <f t="shared" si="8"/>
        <v>0.17102528099103909</v>
      </c>
      <c r="V65" s="7"/>
      <c r="W65" s="25">
        <f t="shared" si="9"/>
        <v>0.98597520143968242</v>
      </c>
      <c r="X65" s="24">
        <f t="shared" si="10"/>
        <v>253.0664477251928</v>
      </c>
      <c r="Y65" s="7"/>
      <c r="Z65" s="25">
        <f t="shared" si="11"/>
        <v>607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0.12144772519286562</v>
      </c>
      <c r="AD65" s="17">
        <f t="shared" ca="1" si="14"/>
        <v>0.10981108860275413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11301</v>
      </c>
      <c r="D66" s="17">
        <v>13409</v>
      </c>
      <c r="E66" s="17">
        <v>15194</v>
      </c>
      <c r="F66" s="17">
        <v>13115</v>
      </c>
      <c r="G66" s="24"/>
      <c r="H66" s="7"/>
      <c r="I66" s="25">
        <f t="shared" si="16"/>
        <v>-3893</v>
      </c>
      <c r="J66" s="24">
        <f t="shared" si="16"/>
        <v>294</v>
      </c>
      <c r="K66" s="7"/>
      <c r="L66" s="25">
        <f t="shared" si="3"/>
        <v>-3896.112812182319</v>
      </c>
      <c r="M66" s="17">
        <f t="shared" si="1"/>
        <v>9.6895996823934247</v>
      </c>
      <c r="N66" s="17">
        <f t="shared" si="4"/>
        <v>304.18712071356265</v>
      </c>
      <c r="O66" s="24">
        <f t="shared" si="2"/>
        <v>103.77742843269718</v>
      </c>
      <c r="P66" s="7"/>
      <c r="Q66" s="25">
        <f t="shared" si="5"/>
        <v>-3863.4993506925052</v>
      </c>
      <c r="R66" s="24">
        <f t="shared" si="6"/>
        <v>285.83137627855609</v>
      </c>
      <c r="S66" s="7"/>
      <c r="T66" s="25">
        <f t="shared" si="7"/>
        <v>0.99811857815614846</v>
      </c>
      <c r="U66" s="24">
        <f t="shared" si="8"/>
        <v>7.4311431784603074E-2</v>
      </c>
      <c r="V66" s="7"/>
      <c r="W66" s="25">
        <f t="shared" si="9"/>
        <v>0.99757383768727093</v>
      </c>
      <c r="X66" s="24">
        <f t="shared" si="10"/>
        <v>258.64672775504891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0.17572775504896754</v>
      </c>
      <c r="AD66" s="17">
        <f t="shared" ca="1" si="14"/>
        <v>2.2036091980623951E-2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11294</v>
      </c>
      <c r="D67" s="17">
        <v>13216</v>
      </c>
      <c r="E67" s="17">
        <v>15189</v>
      </c>
      <c r="F67" s="17">
        <v>13296</v>
      </c>
      <c r="G67" s="24"/>
      <c r="H67" s="7"/>
      <c r="I67" s="25">
        <f t="shared" si="16"/>
        <v>-3895</v>
      </c>
      <c r="J67" s="24">
        <f t="shared" si="16"/>
        <v>-80</v>
      </c>
      <c r="K67" s="7"/>
      <c r="L67" s="25">
        <f t="shared" si="3"/>
        <v>-3904.14424259418</v>
      </c>
      <c r="M67" s="17">
        <f t="shared" si="1"/>
        <v>83.617172621216028</v>
      </c>
      <c r="N67" s="17">
        <f t="shared" si="4"/>
        <v>-72.669378406492157</v>
      </c>
      <c r="O67" s="24">
        <f t="shared" si="2"/>
        <v>53.738012947203465</v>
      </c>
      <c r="P67" s="7"/>
      <c r="Q67" s="25">
        <f t="shared" si="5"/>
        <v>-3865.4993506925052</v>
      </c>
      <c r="R67" s="24">
        <f t="shared" si="6"/>
        <v>-88.168623721443936</v>
      </c>
      <c r="S67" s="7"/>
      <c r="T67" s="25">
        <f t="shared" si="7"/>
        <v>0.99863526962549065</v>
      </c>
      <c r="U67" s="24">
        <f t="shared" si="8"/>
        <v>-2.2922384353050339E-2</v>
      </c>
      <c r="V67" s="7"/>
      <c r="W67" s="25">
        <f t="shared" si="9"/>
        <v>0.99884235603707483</v>
      </c>
      <c r="X67" s="24">
        <f t="shared" si="10"/>
        <v>264.22159304795048</v>
      </c>
      <c r="Y67" s="7"/>
      <c r="Z67" s="25">
        <f t="shared" si="11"/>
        <v>623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0.14359304795050321</v>
      </c>
      <c r="AD67" s="17">
        <f t="shared" ca="1" si="14"/>
        <v>-5.761011537504146E-2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11323</v>
      </c>
      <c r="D68" s="17">
        <v>13046</v>
      </c>
      <c r="E68" s="17">
        <v>15196</v>
      </c>
      <c r="F68" s="17">
        <v>13503</v>
      </c>
      <c r="G68" s="24"/>
      <c r="H68" s="7"/>
      <c r="I68" s="25">
        <f t="shared" si="16"/>
        <v>-3873</v>
      </c>
      <c r="J68" s="24">
        <f t="shared" si="16"/>
        <v>-457</v>
      </c>
      <c r="K68" s="7"/>
      <c r="L68" s="25">
        <f t="shared" si="3"/>
        <v>-3874.1720547753357</v>
      </c>
      <c r="M68" s="17">
        <f t="shared" si="1"/>
        <v>1.3737123963872406</v>
      </c>
      <c r="N68" s="17">
        <f t="shared" si="4"/>
        <v>-455.96813491235548</v>
      </c>
      <c r="O68" s="24">
        <f t="shared" si="2"/>
        <v>1.0647455590996309</v>
      </c>
      <c r="P68" s="7"/>
      <c r="Q68" s="25">
        <f t="shared" si="5"/>
        <v>-3843.4993506925052</v>
      </c>
      <c r="R68" s="24">
        <f t="shared" si="6"/>
        <v>-465.16862372144391</v>
      </c>
      <c r="S68" s="7"/>
      <c r="T68" s="25">
        <f t="shared" si="7"/>
        <v>0.99295166346272545</v>
      </c>
      <c r="U68" s="24">
        <f t="shared" si="8"/>
        <v>-0.12093615088752983</v>
      </c>
      <c r="V68" s="7"/>
      <c r="W68" s="25">
        <f t="shared" si="9"/>
        <v>0.99391642199201702</v>
      </c>
      <c r="X68" s="24">
        <f t="shared" si="10"/>
        <v>269.84438625912753</v>
      </c>
      <c r="Y68" s="7"/>
      <c r="Z68" s="25">
        <f t="shared" si="11"/>
        <v>635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5.1386259127582434E-2</v>
      </c>
      <c r="AD68" s="17">
        <f t="shared" ca="1" si="14"/>
        <v>4.0752668154652838E-2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11349</v>
      </c>
      <c r="D69" s="17">
        <v>12855</v>
      </c>
      <c r="E69" s="17">
        <v>15153</v>
      </c>
      <c r="F69" s="17">
        <v>13678</v>
      </c>
      <c r="G69" s="24"/>
      <c r="H69" s="7"/>
      <c r="I69" s="25">
        <f t="shared" si="16"/>
        <v>-3804</v>
      </c>
      <c r="J69" s="24">
        <f t="shared" si="16"/>
        <v>-823</v>
      </c>
      <c r="K69" s="7"/>
      <c r="L69" s="25">
        <f t="shared" si="3"/>
        <v>-3807.6149929202716</v>
      </c>
      <c r="M69" s="17">
        <f t="shared" si="1"/>
        <v>13.068173813613511</v>
      </c>
      <c r="N69" s="17">
        <f t="shared" si="4"/>
        <v>-827.56241814642453</v>
      </c>
      <c r="O69" s="24">
        <f t="shared" si="2"/>
        <v>20.815659342823881</v>
      </c>
      <c r="P69" s="7"/>
      <c r="Q69" s="25">
        <f t="shared" si="5"/>
        <v>-3774.4993506925052</v>
      </c>
      <c r="R69" s="24">
        <f t="shared" si="6"/>
        <v>-831.16862372144396</v>
      </c>
      <c r="S69" s="7"/>
      <c r="T69" s="25">
        <f t="shared" si="7"/>
        <v>0.97512580777041646</v>
      </c>
      <c r="U69" s="24">
        <f t="shared" si="8"/>
        <v>-0.21609009930031367</v>
      </c>
      <c r="V69" s="7"/>
      <c r="W69" s="25">
        <f t="shared" si="9"/>
        <v>0.97682576336714788</v>
      </c>
      <c r="X69" s="24">
        <f t="shared" si="10"/>
        <v>275.38083672166817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-1.9163278331802758E-2</v>
      </c>
      <c r="AD69" s="17">
        <f t="shared" ca="1" si="14"/>
        <v>4.6638714001687731E-2</v>
      </c>
      <c r="AE69" s="17">
        <v>100</v>
      </c>
    </row>
    <row r="70" spans="1:31" s="17" customFormat="1" x14ac:dyDescent="0.25">
      <c r="A70" s="17">
        <v>50</v>
      </c>
      <c r="B70" s="17">
        <v>640</v>
      </c>
      <c r="C70" s="17">
        <v>11406</v>
      </c>
      <c r="D70" s="17">
        <v>12670</v>
      </c>
      <c r="E70" s="17">
        <v>15101</v>
      </c>
      <c r="F70" s="17">
        <v>13870</v>
      </c>
      <c r="G70" s="24"/>
      <c r="H70" s="7"/>
      <c r="I70" s="25">
        <f t="shared" si="16"/>
        <v>-3695</v>
      </c>
      <c r="J70" s="24">
        <f t="shared" si="16"/>
        <v>-1200</v>
      </c>
      <c r="K70" s="7"/>
      <c r="L70" s="25">
        <f t="shared" si="3"/>
        <v>-3701.5992877247268</v>
      </c>
      <c r="M70" s="17">
        <f t="shared" si="1"/>
        <v>43.550598473729352</v>
      </c>
      <c r="N70" s="17">
        <f t="shared" si="4"/>
        <v>-1200.9321879634952</v>
      </c>
      <c r="O70" s="24">
        <f t="shared" si="2"/>
        <v>0.86897439928524045</v>
      </c>
      <c r="P70" s="7"/>
      <c r="Q70" s="25">
        <f t="shared" si="5"/>
        <v>-3665.4993506925052</v>
      </c>
      <c r="R70" s="24">
        <f t="shared" si="6"/>
        <v>-1208.168623721444</v>
      </c>
      <c r="S70" s="7"/>
      <c r="T70" s="25">
        <f t="shared" si="7"/>
        <v>0.94696612269126168</v>
      </c>
      <c r="U70" s="24">
        <f t="shared" si="8"/>
        <v>-0.31410386583479316</v>
      </c>
      <c r="V70" s="7"/>
      <c r="W70" s="25">
        <f t="shared" si="9"/>
        <v>0.94942307856353803</v>
      </c>
      <c r="X70" s="24">
        <f t="shared" si="10"/>
        <v>281.21304920628552</v>
      </c>
      <c r="Y70" s="7"/>
      <c r="Z70" s="25">
        <f t="shared" si="11"/>
        <v>640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5.3049206285550099E-2</v>
      </c>
      <c r="AD70" s="17">
        <f t="shared" ca="1" si="14"/>
        <v>3.1946811434693245E-2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11470</v>
      </c>
      <c r="D71" s="17">
        <v>12488</v>
      </c>
      <c r="E71" s="17">
        <v>15027</v>
      </c>
      <c r="F71" s="17">
        <v>14040</v>
      </c>
      <c r="G71" s="24"/>
      <c r="H71" s="7"/>
      <c r="I71" s="25">
        <f t="shared" si="16"/>
        <v>-3557</v>
      </c>
      <c r="J71" s="24">
        <f t="shared" si="16"/>
        <v>-1552</v>
      </c>
      <c r="K71" s="7"/>
      <c r="L71" s="25">
        <f t="shared" si="3"/>
        <v>-3560.5102139806663</v>
      </c>
      <c r="M71" s="17">
        <f t="shared" si="1"/>
        <v>12.321602190065304</v>
      </c>
      <c r="N71" s="17">
        <f t="shared" si="4"/>
        <v>-1557.6613768875111</v>
      </c>
      <c r="O71" s="24">
        <f t="shared" si="2"/>
        <v>32.051188262444832</v>
      </c>
      <c r="P71" s="7"/>
      <c r="Q71" s="25">
        <f t="shared" si="5"/>
        <v>-3527.4993506925052</v>
      </c>
      <c r="R71" s="24">
        <f t="shared" si="6"/>
        <v>-1560.168623721444</v>
      </c>
      <c r="S71" s="7"/>
      <c r="T71" s="25">
        <f t="shared" si="7"/>
        <v>0.91131441130664359</v>
      </c>
      <c r="U71" s="24">
        <f t="shared" si="8"/>
        <v>-0.40561804572905519</v>
      </c>
      <c r="V71" s="7"/>
      <c r="W71" s="25">
        <f t="shared" si="9"/>
        <v>0.91447788873195623</v>
      </c>
      <c r="X71" s="24">
        <f t="shared" si="10"/>
        <v>286.82669805739818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-2.1301942601780866E-2</v>
      </c>
      <c r="AD71" s="17">
        <f t="shared" ca="1" si="14"/>
        <v>0.12575457381745991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11549</v>
      </c>
      <c r="D72" s="17">
        <v>12312</v>
      </c>
      <c r="E72" s="17">
        <v>14929</v>
      </c>
      <c r="F72" s="17">
        <v>14198</v>
      </c>
      <c r="G72" s="24"/>
      <c r="H72" s="7"/>
      <c r="I72" s="25">
        <f t="shared" si="16"/>
        <v>-3380</v>
      </c>
      <c r="J72" s="24">
        <f t="shared" si="16"/>
        <v>-1886</v>
      </c>
      <c r="K72" s="7"/>
      <c r="L72" s="25">
        <f t="shared" si="3"/>
        <v>-3386.169182037369</v>
      </c>
      <c r="M72" s="17">
        <f t="shared" si="1"/>
        <v>38.058807010195771</v>
      </c>
      <c r="N72" s="17">
        <f t="shared" si="4"/>
        <v>-1896.3303877122341</v>
      </c>
      <c r="O72" s="24">
        <f t="shared" si="2"/>
        <v>106.71691028507814</v>
      </c>
      <c r="P72" s="7"/>
      <c r="Q72" s="25">
        <f t="shared" si="5"/>
        <v>-3350.4993506925052</v>
      </c>
      <c r="R72" s="24">
        <f t="shared" si="6"/>
        <v>-1894.168623721444</v>
      </c>
      <c r="S72" s="7"/>
      <c r="T72" s="25">
        <f t="shared" si="7"/>
        <v>0.8655872162698508</v>
      </c>
      <c r="U72" s="24">
        <f t="shared" si="8"/>
        <v>-0.49245252324236066</v>
      </c>
      <c r="V72" s="7"/>
      <c r="W72" s="25">
        <f t="shared" si="9"/>
        <v>0.86942073063948788</v>
      </c>
      <c r="X72" s="24">
        <f t="shared" si="10"/>
        <v>292.43479126498301</v>
      </c>
      <c r="Y72" s="7"/>
      <c r="Z72" s="25">
        <f t="shared" si="11"/>
        <v>627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-5.6208735016923583E-2</v>
      </c>
      <c r="AD72" s="17">
        <f t="shared" ca="1" si="14"/>
        <v>4.513210359095865E-2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11653</v>
      </c>
      <c r="D73" s="17">
        <v>12158</v>
      </c>
      <c r="E73" s="17">
        <v>14838</v>
      </c>
      <c r="F73" s="17">
        <v>14362</v>
      </c>
      <c r="G73" s="24"/>
      <c r="H73" s="7"/>
      <c r="I73" s="25">
        <f t="shared" si="16"/>
        <v>-3185</v>
      </c>
      <c r="J73" s="24">
        <f t="shared" si="16"/>
        <v>-2204</v>
      </c>
      <c r="K73" s="7"/>
      <c r="L73" s="25">
        <f t="shared" si="3"/>
        <v>-3181.4180011758549</v>
      </c>
      <c r="M73" s="17">
        <f t="shared" si="1"/>
        <v>12.8307155761769</v>
      </c>
      <c r="N73" s="17">
        <f t="shared" si="4"/>
        <v>-2213.5608008466215</v>
      </c>
      <c r="O73" s="24">
        <f t="shared" si="2"/>
        <v>91.408912828759014</v>
      </c>
      <c r="P73" s="7"/>
      <c r="Q73" s="25">
        <f t="shared" si="5"/>
        <v>-3155.4993506925052</v>
      </c>
      <c r="R73" s="24">
        <f t="shared" si="6"/>
        <v>-2212.168623721444</v>
      </c>
      <c r="S73" s="7"/>
      <c r="T73" s="25">
        <f t="shared" si="7"/>
        <v>0.81520979800897753</v>
      </c>
      <c r="U73" s="24">
        <f t="shared" si="8"/>
        <v>-0.57512726530592695</v>
      </c>
      <c r="V73" s="7"/>
      <c r="W73" s="25">
        <f t="shared" si="9"/>
        <v>0.81968104726503455</v>
      </c>
      <c r="X73" s="24">
        <f t="shared" si="10"/>
        <v>297.96227419693184</v>
      </c>
      <c r="Y73" s="7"/>
      <c r="Z73" s="25">
        <f t="shared" si="11"/>
        <v>621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-0.11772580306808322</v>
      </c>
      <c r="AD73" s="17">
        <f t="shared" ca="1" si="14"/>
        <v>0.11165752603454848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11782</v>
      </c>
      <c r="D74" s="17">
        <v>12019</v>
      </c>
      <c r="E74" s="17">
        <v>14729</v>
      </c>
      <c r="F74" s="17">
        <v>14519</v>
      </c>
      <c r="G74" s="24"/>
      <c r="H74" s="7"/>
      <c r="I74" s="25">
        <f t="shared" si="16"/>
        <v>-2947</v>
      </c>
      <c r="J74" s="24">
        <f t="shared" si="16"/>
        <v>-2500</v>
      </c>
      <c r="K74" s="7"/>
      <c r="L74" s="25">
        <f t="shared" si="3"/>
        <v>-2949.4998142442782</v>
      </c>
      <c r="M74" s="17">
        <f t="shared" si="1"/>
        <v>6.2490712558963928</v>
      </c>
      <c r="N74" s="17">
        <f t="shared" si="4"/>
        <v>-2506.4426921860631</v>
      </c>
      <c r="O74" s="24">
        <f t="shared" si="2"/>
        <v>41.508282604359053</v>
      </c>
      <c r="P74" s="7"/>
      <c r="Q74" s="25">
        <f t="shared" si="5"/>
        <v>-2917.4993506925052</v>
      </c>
      <c r="R74" s="24">
        <f t="shared" si="6"/>
        <v>-2508.168623721444</v>
      </c>
      <c r="S74" s="7"/>
      <c r="T74" s="25">
        <f t="shared" si="7"/>
        <v>0.75372351315724484</v>
      </c>
      <c r="U74" s="24">
        <f t="shared" si="8"/>
        <v>-0.65208237112610179</v>
      </c>
      <c r="V74" s="7"/>
      <c r="W74" s="25">
        <f t="shared" si="9"/>
        <v>0.75878794103769598</v>
      </c>
      <c r="X74" s="24">
        <f t="shared" si="10"/>
        <v>303.58184121341446</v>
      </c>
      <c r="Y74" s="7"/>
      <c r="Z74" s="25">
        <f t="shared" si="11"/>
        <v>614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-2.415878658547399E-2</v>
      </c>
      <c r="AD74" s="17">
        <f t="shared" ca="1" si="14"/>
        <v>-1.0271021763912813E-2</v>
      </c>
      <c r="AE74" s="17">
        <v>95</v>
      </c>
    </row>
    <row r="75" spans="1:31" s="17" customFormat="1" x14ac:dyDescent="0.25">
      <c r="A75" s="17">
        <v>55</v>
      </c>
      <c r="B75" s="17">
        <v>616</v>
      </c>
      <c r="C75" s="17">
        <v>11901</v>
      </c>
      <c r="D75" s="17">
        <v>11879</v>
      </c>
      <c r="E75" s="17">
        <v>14590</v>
      </c>
      <c r="F75" s="17">
        <v>14647</v>
      </c>
      <c r="G75" s="24"/>
      <c r="H75" s="7"/>
      <c r="I75" s="25">
        <f t="shared" si="16"/>
        <v>-2689</v>
      </c>
      <c r="J75" s="24">
        <f t="shared" si="16"/>
        <v>-2768</v>
      </c>
      <c r="K75" s="7"/>
      <c r="L75" s="25">
        <f t="shared" si="3"/>
        <v>-2689.5512503990703</v>
      </c>
      <c r="M75" s="17">
        <f t="shared" si="1"/>
        <v>0.30387700247520999</v>
      </c>
      <c r="N75" s="17">
        <f t="shared" si="4"/>
        <v>-2776.7707569279373</v>
      </c>
      <c r="O75" s="24">
        <f t="shared" si="2"/>
        <v>76.926177088960628</v>
      </c>
      <c r="P75" s="7"/>
      <c r="Q75" s="25">
        <f t="shared" si="5"/>
        <v>-2659.4993506925052</v>
      </c>
      <c r="R75" s="24">
        <f t="shared" si="6"/>
        <v>-2776.168623721444</v>
      </c>
      <c r="S75" s="7"/>
      <c r="T75" s="25">
        <f t="shared" si="7"/>
        <v>0.68707031361208937</v>
      </c>
      <c r="U75" s="24">
        <f t="shared" si="8"/>
        <v>-0.72175793990923309</v>
      </c>
      <c r="V75" s="7"/>
      <c r="W75" s="25">
        <f t="shared" si="9"/>
        <v>0.69267148032232462</v>
      </c>
      <c r="X75" s="24">
        <f t="shared" si="10"/>
        <v>309.08501551763652</v>
      </c>
      <c r="Y75" s="7"/>
      <c r="Z75" s="25">
        <f t="shared" si="11"/>
        <v>616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-6.498448236339982E-2</v>
      </c>
      <c r="AD75" s="17">
        <f t="shared" ca="1" si="14"/>
        <v>6.3307099374412701E-2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12053</v>
      </c>
      <c r="D76" s="17">
        <v>11748</v>
      </c>
      <c r="E76" s="17">
        <v>14444</v>
      </c>
      <c r="F76" s="17">
        <v>14771</v>
      </c>
      <c r="G76" s="24"/>
      <c r="H76" s="7"/>
      <c r="I76" s="25">
        <f t="shared" si="16"/>
        <v>-2391</v>
      </c>
      <c r="J76" s="24">
        <f t="shared" si="16"/>
        <v>-3023</v>
      </c>
      <c r="K76" s="7"/>
      <c r="L76" s="25">
        <f t="shared" si="3"/>
        <v>-2394.1127042732937</v>
      </c>
      <c r="M76" s="17">
        <f t="shared" si="1"/>
        <v>9.688927892981047</v>
      </c>
      <c r="N76" s="17">
        <f t="shared" si="4"/>
        <v>-3029.2359273155348</v>
      </c>
      <c r="O76" s="24">
        <f t="shared" si="2"/>
        <v>38.886789484633169</v>
      </c>
      <c r="P76" s="7"/>
      <c r="Q76" s="25">
        <f t="shared" si="5"/>
        <v>-2361.4993506925052</v>
      </c>
      <c r="R76" s="24">
        <f t="shared" si="6"/>
        <v>-3031.168623721444</v>
      </c>
      <c r="S76" s="7"/>
      <c r="T76" s="25">
        <f t="shared" si="7"/>
        <v>0.6100832846800881</v>
      </c>
      <c r="U76" s="24">
        <f t="shared" si="8"/>
        <v>-0.78805372363945136</v>
      </c>
      <c r="V76" s="7"/>
      <c r="W76" s="25">
        <f t="shared" si="9"/>
        <v>0.6161947488440962</v>
      </c>
      <c r="X76" s="24">
        <f t="shared" si="10"/>
        <v>314.88439255800427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-7.6074419956739803E-3</v>
      </c>
      <c r="AD76" s="17">
        <f t="shared" ca="1" si="14"/>
        <v>-8.8275747966122253E-3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12207</v>
      </c>
      <c r="D77" s="17">
        <v>11638</v>
      </c>
      <c r="E77" s="17">
        <v>14281</v>
      </c>
      <c r="F77" s="17">
        <v>14881</v>
      </c>
      <c r="G77" s="24"/>
      <c r="H77" s="7"/>
      <c r="I77" s="25">
        <f t="shared" si="16"/>
        <v>-2074</v>
      </c>
      <c r="J77" s="24">
        <f t="shared" si="16"/>
        <v>-3243</v>
      </c>
      <c r="K77" s="7"/>
      <c r="L77" s="25">
        <f t="shared" si="3"/>
        <v>-2074.94136776184</v>
      </c>
      <c r="M77" s="17">
        <f t="shared" si="1"/>
        <v>0.88617326303156829</v>
      </c>
      <c r="N77" s="17">
        <f t="shared" si="4"/>
        <v>-3251.1966250303831</v>
      </c>
      <c r="O77" s="24">
        <f t="shared" si="2"/>
        <v>67.184661888702337</v>
      </c>
      <c r="P77" s="7"/>
      <c r="Q77" s="25">
        <f t="shared" si="5"/>
        <v>-2044.499350692505</v>
      </c>
      <c r="R77" s="24">
        <f t="shared" si="6"/>
        <v>-3251.168623721444</v>
      </c>
      <c r="S77" s="7"/>
      <c r="T77" s="25">
        <f t="shared" si="7"/>
        <v>0.52818768678933492</v>
      </c>
      <c r="U77" s="24">
        <f t="shared" si="8"/>
        <v>-0.84525008607336516</v>
      </c>
      <c r="V77" s="7"/>
      <c r="W77" s="25">
        <f t="shared" si="9"/>
        <v>0.53473894499779562</v>
      </c>
      <c r="X77" s="24">
        <f t="shared" si="10"/>
        <v>320.58786706317983</v>
      </c>
      <c r="Y77" s="7"/>
      <c r="Z77" s="25">
        <f t="shared" si="11"/>
        <v>638</v>
      </c>
      <c r="AA77" s="17">
        <f t="shared" si="15"/>
        <v>320.63399999999996</v>
      </c>
      <c r="AB77" s="24">
        <f t="shared" si="12"/>
        <v>5.5961189938394975</v>
      </c>
      <c r="AC77" s="17">
        <f t="shared" si="13"/>
        <v>-4.6132936820129089E-2</v>
      </c>
      <c r="AD77" s="17">
        <f t="shared" ca="1" si="14"/>
        <v>9.9593050004102679E-2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12368</v>
      </c>
      <c r="D78" s="17">
        <v>11536</v>
      </c>
      <c r="E78" s="17">
        <v>14106</v>
      </c>
      <c r="F78" s="17">
        <v>14968</v>
      </c>
      <c r="G78" s="24"/>
      <c r="H78" s="7"/>
      <c r="I78" s="25">
        <f t="shared" si="16"/>
        <v>-1738</v>
      </c>
      <c r="J78" s="24">
        <f t="shared" si="16"/>
        <v>-3432</v>
      </c>
      <c r="K78" s="7"/>
      <c r="L78" s="25">
        <f t="shared" si="3"/>
        <v>-1735.2403313261873</v>
      </c>
      <c r="M78" s="17">
        <f t="shared" si="1"/>
        <v>7.6157711892232118</v>
      </c>
      <c r="N78" s="17">
        <f t="shared" si="4"/>
        <v>-3440.4234139487421</v>
      </c>
      <c r="O78" s="24">
        <f t="shared" si="2"/>
        <v>70.953902551863123</v>
      </c>
      <c r="P78" s="7"/>
      <c r="Q78" s="25">
        <f t="shared" si="5"/>
        <v>-1708.499350692505</v>
      </c>
      <c r="R78" s="24">
        <f t="shared" si="6"/>
        <v>-3440.168623721444</v>
      </c>
      <c r="S78" s="7"/>
      <c r="T78" s="25">
        <f t="shared" si="7"/>
        <v>0.44138351993983005</v>
      </c>
      <c r="U78" s="24">
        <f t="shared" si="8"/>
        <v>-0.8943869610734092</v>
      </c>
      <c r="V78" s="7"/>
      <c r="W78" s="25">
        <f t="shared" si="9"/>
        <v>0.44831210954744255</v>
      </c>
      <c r="X78" s="24">
        <f t="shared" si="10"/>
        <v>326.28459442090013</v>
      </c>
      <c r="Y78" s="7"/>
      <c r="Z78" s="25">
        <f t="shared" si="11"/>
        <v>638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-9.1405579099841816E-2</v>
      </c>
      <c r="AD78" s="17">
        <f t="shared" ca="1" si="14"/>
        <v>0.13602016698922625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12548</v>
      </c>
      <c r="D79" s="17">
        <v>11458</v>
      </c>
      <c r="E79" s="17">
        <v>13935</v>
      </c>
      <c r="F79" s="17">
        <v>15044</v>
      </c>
      <c r="G79" s="24"/>
      <c r="H79" s="7"/>
      <c r="I79" s="25">
        <f t="shared" si="16"/>
        <v>-1387</v>
      </c>
      <c r="J79" s="24">
        <f t="shared" si="16"/>
        <v>-3586</v>
      </c>
      <c r="K79" s="7"/>
      <c r="L79" s="25">
        <f t="shared" si="3"/>
        <v>-1386.9776759828228</v>
      </c>
      <c r="M79" s="17">
        <f t="shared" si="1"/>
        <v>4.9836174292781682E-4</v>
      </c>
      <c r="N79" s="17">
        <f t="shared" si="4"/>
        <v>-3591.7910424112297</v>
      </c>
      <c r="O79" s="24">
        <f t="shared" si="2"/>
        <v>33.536172208660894</v>
      </c>
      <c r="P79" s="7"/>
      <c r="Q79" s="25">
        <f t="shared" si="5"/>
        <v>-1357.499350692505</v>
      </c>
      <c r="R79" s="24">
        <f t="shared" si="6"/>
        <v>-3594.168623721444</v>
      </c>
      <c r="S79" s="7"/>
      <c r="T79" s="25">
        <f t="shared" si="7"/>
        <v>0.35070416707025803</v>
      </c>
      <c r="U79" s="24">
        <f t="shared" si="8"/>
        <v>-0.93442441477714888</v>
      </c>
      <c r="V79" s="7"/>
      <c r="W79" s="25">
        <f t="shared" si="9"/>
        <v>0.35793961555699699</v>
      </c>
      <c r="X79" s="24">
        <f t="shared" si="10"/>
        <v>331.94716150810405</v>
      </c>
      <c r="Y79" s="7"/>
      <c r="Z79" s="25">
        <f t="shared" si="11"/>
        <v>623</v>
      </c>
      <c r="AA79" s="17">
        <f t="shared" si="15"/>
        <v>331.98299999999995</v>
      </c>
      <c r="AB79" s="24">
        <f t="shared" si="12"/>
        <v>5.7941964106483343</v>
      </c>
      <c r="AC79" s="17">
        <f t="shared" si="13"/>
        <v>-3.5838491895901825E-2</v>
      </c>
      <c r="AD79" s="17">
        <f t="shared" ca="1" si="14"/>
        <v>2.7041426039431826E-2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12735</v>
      </c>
      <c r="D80" s="17">
        <v>11407</v>
      </c>
      <c r="E80" s="17">
        <v>13757</v>
      </c>
      <c r="F80" s="17">
        <v>15113</v>
      </c>
      <c r="G80" s="24"/>
      <c r="H80" s="7"/>
      <c r="I80" s="25">
        <f t="shared" si="16"/>
        <v>-1022</v>
      </c>
      <c r="J80" s="24">
        <f t="shared" si="16"/>
        <v>-3706</v>
      </c>
      <c r="K80" s="7"/>
      <c r="L80" s="25">
        <f t="shared" si="3"/>
        <v>-1019.836351928332</v>
      </c>
      <c r="M80" s="17">
        <f t="shared" si="1"/>
        <v>4.6813729780328073</v>
      </c>
      <c r="N80" s="17">
        <f t="shared" si="4"/>
        <v>-3710.2710240034808</v>
      </c>
      <c r="O80" s="24">
        <f t="shared" si="2"/>
        <v>18.241646038308829</v>
      </c>
      <c r="P80" s="7"/>
      <c r="Q80" s="25">
        <f t="shared" si="5"/>
        <v>-992.499350692505</v>
      </c>
      <c r="R80" s="24">
        <f t="shared" si="6"/>
        <v>-3714.168623721444</v>
      </c>
      <c r="S80" s="7"/>
      <c r="T80" s="25">
        <f t="shared" si="7"/>
        <v>0.25640797391528997</v>
      </c>
      <c r="U80" s="24">
        <f t="shared" si="8"/>
        <v>-0.96562243065019271</v>
      </c>
      <c r="V80" s="7"/>
      <c r="W80" s="25">
        <f t="shared" si="9"/>
        <v>0.26388182667445859</v>
      </c>
      <c r="X80" s="24">
        <f t="shared" si="10"/>
        <v>337.62254637464616</v>
      </c>
      <c r="Y80" s="7"/>
      <c r="Z80" s="25">
        <f t="shared" si="11"/>
        <v>633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-5.7453625353787174E-2</v>
      </c>
      <c r="AD80" s="17">
        <f t="shared" ca="1" si="14"/>
        <v>5.126525707885321E-2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12910</v>
      </c>
      <c r="D81" s="17">
        <v>11362</v>
      </c>
      <c r="E81" s="17">
        <v>13571</v>
      </c>
      <c r="F81" s="17">
        <v>15146</v>
      </c>
      <c r="G81" s="24"/>
      <c r="H81" s="7"/>
      <c r="I81" s="25">
        <f t="shared" si="16"/>
        <v>-661</v>
      </c>
      <c r="J81" s="24">
        <f t="shared" si="16"/>
        <v>-3784</v>
      </c>
      <c r="K81" s="7"/>
      <c r="L81" s="25">
        <f t="shared" si="3"/>
        <v>-656.13266656379517</v>
      </c>
      <c r="M81" s="17">
        <f t="shared" si="1"/>
        <v>23.690934779197526</v>
      </c>
      <c r="N81" s="17">
        <f t="shared" si="4"/>
        <v>-3789.7750536841954</v>
      </c>
      <c r="O81" s="24">
        <f t="shared" si="2"/>
        <v>33.351245055339177</v>
      </c>
      <c r="P81" s="7"/>
      <c r="Q81" s="25">
        <f t="shared" si="5"/>
        <v>-631.499350692505</v>
      </c>
      <c r="R81" s="24">
        <f t="shared" si="6"/>
        <v>-3792.168623721444</v>
      </c>
      <c r="S81" s="7"/>
      <c r="T81" s="25">
        <f t="shared" si="7"/>
        <v>0.16314516369900647</v>
      </c>
      <c r="U81" s="24">
        <f t="shared" si="8"/>
        <v>-0.98590114096767123</v>
      </c>
      <c r="V81" s="7"/>
      <c r="W81" s="25">
        <f t="shared" si="9"/>
        <v>0.17077302359769583</v>
      </c>
      <c r="X81" s="24">
        <f t="shared" si="10"/>
        <v>343.07995528646757</v>
      </c>
      <c r="Y81" s="7"/>
      <c r="Z81" s="25">
        <f t="shared" si="11"/>
        <v>611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-9.9044713532407513E-2</v>
      </c>
      <c r="AD81" s="17">
        <f t="shared" ca="1" si="14"/>
        <v>7.6519219616727696E-2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11342</v>
      </c>
      <c r="E82" s="17">
        <v>13393</v>
      </c>
      <c r="F82" s="17">
        <v>15179</v>
      </c>
      <c r="G82" s="24"/>
      <c r="H82" s="7"/>
      <c r="I82" s="25">
        <f t="shared" si="16"/>
        <v>-287</v>
      </c>
      <c r="J82" s="24">
        <f t="shared" si="16"/>
        <v>-3837</v>
      </c>
      <c r="K82" s="7"/>
      <c r="L82" s="25">
        <f t="shared" si="3"/>
        <v>-284.83599274350638</v>
      </c>
      <c r="M82" s="17">
        <f t="shared" si="1"/>
        <v>4.6829274061570398</v>
      </c>
      <c r="N82" s="17">
        <f t="shared" si="4"/>
        <v>-3834.4247109120206</v>
      </c>
      <c r="O82" s="24">
        <f t="shared" si="2"/>
        <v>6.632113886665767</v>
      </c>
      <c r="P82" s="7"/>
      <c r="Q82" s="25">
        <f t="shared" si="5"/>
        <v>-257.499350692505</v>
      </c>
      <c r="R82" s="24">
        <f t="shared" si="6"/>
        <v>-3845.168623721444</v>
      </c>
      <c r="S82" s="7"/>
      <c r="T82" s="25">
        <f t="shared" si="7"/>
        <v>6.6523858931998109E-2</v>
      </c>
      <c r="U82" s="24">
        <f t="shared" si="8"/>
        <v>-0.99968026464493231</v>
      </c>
      <c r="V82" s="7"/>
      <c r="W82" s="25">
        <f t="shared" si="9"/>
        <v>7.4255370804878748E-2</v>
      </c>
      <c r="X82" s="24">
        <f t="shared" si="10"/>
        <v>348.65886695883955</v>
      </c>
      <c r="Y82" s="7"/>
      <c r="Z82" s="25">
        <f t="shared" si="11"/>
        <v>614</v>
      </c>
      <c r="AA82" s="17">
        <f t="shared" si="15"/>
        <v>348.70499999999998</v>
      </c>
      <c r="AB82" s="24">
        <f t="shared" si="12"/>
        <v>6.086050368166827</v>
      </c>
      <c r="AC82" s="17">
        <f t="shared" si="13"/>
        <v>-4.6133041160430821E-2</v>
      </c>
      <c r="AD82" s="17">
        <f t="shared" ca="1" si="14"/>
        <v>1.5358658599211594E-3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13292</v>
      </c>
      <c r="D83" s="17">
        <v>11339</v>
      </c>
      <c r="E83" s="17">
        <v>13200</v>
      </c>
      <c r="F83" s="17">
        <v>15182</v>
      </c>
      <c r="G83" s="24"/>
      <c r="H83" s="7"/>
      <c r="I83" s="25">
        <f t="shared" si="16"/>
        <v>92</v>
      </c>
      <c r="J83" s="24">
        <f t="shared" si="16"/>
        <v>-3843</v>
      </c>
      <c r="K83" s="7"/>
      <c r="L83" s="25">
        <f t="shared" si="3"/>
        <v>96.748345587358401</v>
      </c>
      <c r="M83" s="17">
        <f t="shared" si="1"/>
        <v>22.546785816985995</v>
      </c>
      <c r="N83" s="17">
        <f t="shared" si="4"/>
        <v>-3843.1299098356035</v>
      </c>
      <c r="O83" s="24">
        <f t="shared" si="2"/>
        <v>1.6876565386524416E-2</v>
      </c>
      <c r="P83" s="7"/>
      <c r="Q83" s="25">
        <f t="shared" si="5"/>
        <v>121.50064930749497</v>
      </c>
      <c r="R83" s="24">
        <f t="shared" si="6"/>
        <v>-3851.168623721444</v>
      </c>
      <c r="S83" s="7"/>
      <c r="T83" s="25">
        <f t="shared" si="7"/>
        <v>-3.138917450836598E-2</v>
      </c>
      <c r="U83" s="24">
        <f t="shared" si="8"/>
        <v>-1.0012401654385845</v>
      </c>
      <c r="V83" s="7"/>
      <c r="W83" s="25">
        <f t="shared" si="9"/>
        <v>-2.3648528250140594E-2</v>
      </c>
      <c r="X83" s="24">
        <f t="shared" si="10"/>
        <v>354.25997676255287</v>
      </c>
      <c r="Y83" s="7"/>
      <c r="Z83" s="25">
        <f t="shared" si="11"/>
        <v>627</v>
      </c>
      <c r="AA83" s="17">
        <f t="shared" si="15"/>
        <v>354.34799999999996</v>
      </c>
      <c r="AB83" s="24">
        <f t="shared" si="12"/>
        <v>6.1845392978568663</v>
      </c>
      <c r="AC83" s="17">
        <f t="shared" si="13"/>
        <v>-8.8023237447089286E-2</v>
      </c>
      <c r="AD83" s="17">
        <f t="shared" ca="1" si="14"/>
        <v>8.2918242294340416E-2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13486</v>
      </c>
      <c r="D84" s="17">
        <v>11353</v>
      </c>
      <c r="E84" s="17">
        <v>13018</v>
      </c>
      <c r="F84" s="17">
        <v>15176</v>
      </c>
      <c r="G84" s="24"/>
      <c r="H84" s="7"/>
      <c r="I84" s="25">
        <f t="shared" ref="I84:J115" si="17">C84-E84</f>
        <v>468</v>
      </c>
      <c r="J84" s="24">
        <f t="shared" si="17"/>
        <v>-3823</v>
      </c>
      <c r="K84" s="7"/>
      <c r="L84" s="25">
        <f t="shared" si="3"/>
        <v>478.31864848247324</v>
      </c>
      <c r="M84" s="17">
        <f t="shared" ref="M84:M147" si="18">(I84-L84)^2</f>
        <v>106.47450650484721</v>
      </c>
      <c r="N84" s="17">
        <f t="shared" si="4"/>
        <v>-3814.3258914266798</v>
      </c>
      <c r="O84" s="24">
        <f t="shared" ref="O84:O147" si="19">(J84-N84)^2</f>
        <v>75.240159541746209</v>
      </c>
      <c r="P84" s="7"/>
      <c r="Q84" s="25">
        <f t="shared" si="5"/>
        <v>497.500649307495</v>
      </c>
      <c r="R84" s="24">
        <f t="shared" si="6"/>
        <v>-3831.168623721444</v>
      </c>
      <c r="S84" s="7"/>
      <c r="T84" s="25">
        <f t="shared" si="7"/>
        <v>-0.12852717074471665</v>
      </c>
      <c r="U84" s="24">
        <f t="shared" si="8"/>
        <v>-0.99604049612641055</v>
      </c>
      <c r="V84" s="7"/>
      <c r="W84" s="25">
        <f t="shared" si="9"/>
        <v>-0.12082963190030153</v>
      </c>
      <c r="X84" s="24">
        <f>IF(MOD(ATAN2(U84,W84)*180/PI()-$J$9+360,360)&lt;355,MOD(ATAN2(U84,W84)*180/PI()-$J$9+360,360)+360,MOD(ATAN2(U84,W84)*180/PI()-$J$9+360,360))</f>
        <v>359.82369735038816</v>
      </c>
      <c r="Y84" s="7"/>
      <c r="Z84" s="25">
        <f t="shared" si="11"/>
        <v>629</v>
      </c>
      <c r="AA84" s="17">
        <f t="shared" si="15"/>
        <v>360.00899999999996</v>
      </c>
      <c r="AB84" s="24">
        <f t="shared" si="12"/>
        <v>6.2833423868122651</v>
      </c>
      <c r="AC84" s="17">
        <f t="shared" si="13"/>
        <v>-0.1853026496117991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11310</v>
      </c>
      <c r="E85" s="17">
        <v>12965</v>
      </c>
      <c r="F85" s="17">
        <v>15114</v>
      </c>
      <c r="G85" s="24"/>
      <c r="H85" s="7"/>
      <c r="I85" s="25">
        <f t="shared" si="17"/>
        <v>478</v>
      </c>
      <c r="J85" s="24">
        <f t="shared" si="17"/>
        <v>-3804</v>
      </c>
      <c r="K85" s="7"/>
      <c r="L85" s="25">
        <f>$M$9*SIN(2*PI()/$M$10*(AA85+$M$11))+$M$12</f>
        <v>486.0691030128803</v>
      </c>
      <c r="M85" s="17">
        <f t="shared" si="18"/>
        <v>65.110423432474022</v>
      </c>
      <c r="N85" s="17">
        <f>$O$9*COS(2*PI()/$O$10*(AA85+$O$11))+$O$12</f>
        <v>-3800.9048853938607</v>
      </c>
      <c r="O85" s="24">
        <f t="shared" si="19"/>
        <v>9.5797344251368628</v>
      </c>
      <c r="P85" s="7"/>
      <c r="Q85" s="25">
        <f t="shared" ref="Q85:Q148" si="20">I85-$J$4</f>
        <v>507.500649307495</v>
      </c>
      <c r="R85" s="24">
        <f t="shared" ref="R85:R148" si="21">J85-$J$3</f>
        <v>-3812.168623721444</v>
      </c>
      <c r="S85" s="7"/>
      <c r="T85" s="25">
        <f t="shared" ref="T85:T148" si="22">Q85/$J$7</f>
        <v>-0.13111062809142809</v>
      </c>
      <c r="U85" s="24">
        <f t="shared" ref="U85:U148" si="23">R85/$J$6</f>
        <v>-0.9911008102798452</v>
      </c>
      <c r="V85" s="7"/>
      <c r="W85" s="25">
        <f t="shared" ref="W85:W148" si="24">(T85-U85*SIN(-$J$11*PI()/180))/(COS(-$J$11*PI()/180))</f>
        <v>-0.1234513600993422</v>
      </c>
      <c r="X85" s="24">
        <f>IF(MOD(ATAN2(U85,W85)*180/PI()-$J$9+360,360)&lt;355,MOD(ATAN2(U85,W85)*180/PI()-$J$9+360,360)+360,MOD(ATAN2(U85,W85)*180/PI()-$J$9+360,360))</f>
        <v>360.0071295470691</v>
      </c>
      <c r="Y85" s="7"/>
      <c r="Z85" s="25">
        <f>I165-J159</f>
        <v>6</v>
      </c>
      <c r="AA85" s="17">
        <f t="shared" si="15"/>
        <v>360.06299999999993</v>
      </c>
      <c r="AB85" s="24">
        <f t="shared" ref="AB85:AB148" si="25">AA85*PI()/180</f>
        <v>6.2842848646083418</v>
      </c>
      <c r="AC85" s="17">
        <f t="shared" ref="AC85:AC148" si="26">X85-AA85</f>
        <v>-5.5870452930832926E-2</v>
      </c>
    </row>
    <row r="86" spans="1:31" s="17" customFormat="1" x14ac:dyDescent="0.25">
      <c r="A86" s="17">
        <v>1</v>
      </c>
      <c r="B86" s="17">
        <v>-624</v>
      </c>
      <c r="C86" s="17">
        <v>13253</v>
      </c>
      <c r="D86" s="17">
        <v>11291</v>
      </c>
      <c r="E86" s="17">
        <v>13149</v>
      </c>
      <c r="F86" s="17">
        <v>15125</v>
      </c>
      <c r="G86" s="24"/>
      <c r="H86" s="7"/>
      <c r="I86" s="25">
        <f t="shared" si="17"/>
        <v>104</v>
      </c>
      <c r="J86" s="24">
        <f t="shared" si="17"/>
        <v>-3834</v>
      </c>
      <c r="K86" s="7"/>
      <c r="L86" s="25">
        <f t="shared" ref="L86:L149" si="27">$M$9*SIN(2*PI()/$M$10*(AA86+$M$11))+$M$12</f>
        <v>108.63920212269444</v>
      </c>
      <c r="M86" s="17">
        <f t="shared" si="18"/>
        <v>21.52219633521262</v>
      </c>
      <c r="N86" s="17">
        <f t="shared" ref="N86:N149" si="28">$O$9*COS(2*PI()/$O$10*(AA86+$O$11))+$O$12</f>
        <v>-3830.3529425846746</v>
      </c>
      <c r="O86" s="24">
        <f t="shared" si="19"/>
        <v>13.301027790680241</v>
      </c>
      <c r="P86" s="7"/>
      <c r="Q86" s="25">
        <f t="shared" si="20"/>
        <v>133.50064930749497</v>
      </c>
      <c r="R86" s="24">
        <f t="shared" si="21"/>
        <v>-3842.168623721444</v>
      </c>
      <c r="S86" s="7"/>
      <c r="T86" s="25">
        <f t="shared" si="22"/>
        <v>-3.4489323324419723E-2</v>
      </c>
      <c r="U86" s="24">
        <f t="shared" si="23"/>
        <v>-0.99890031424810621</v>
      </c>
      <c r="V86" s="7"/>
      <c r="W86" s="25">
        <f t="shared" si="24"/>
        <v>-2.6766861453122463E-2</v>
      </c>
      <c r="X86" s="24">
        <f t="shared" ref="X86:X148" si="29">MOD(ATAN2(U86,W86)*180/PI()-$J$9+360,360)</f>
        <v>354.4418950048472</v>
      </c>
      <c r="Y86" s="7"/>
      <c r="Z86" s="25">
        <f t="shared" ref="Z86:Z149" si="30">B86</f>
        <v>-624</v>
      </c>
      <c r="AA86" s="17">
        <f t="shared" ref="AA86:AA149" si="31">360/40000*Z86+AA85</f>
        <v>354.44699999999995</v>
      </c>
      <c r="AB86" s="24">
        <f t="shared" si="25"/>
        <v>6.1862671738163399</v>
      </c>
      <c r="AC86" s="17">
        <f t="shared" si="26"/>
        <v>-5.1049951527488702E-3</v>
      </c>
    </row>
    <row r="87" spans="1:31" s="17" customFormat="1" x14ac:dyDescent="0.25">
      <c r="A87" s="17">
        <v>2</v>
      </c>
      <c r="B87" s="17">
        <v>-620</v>
      </c>
      <c r="C87" s="17">
        <v>13062</v>
      </c>
      <c r="D87" s="17">
        <v>11303</v>
      </c>
      <c r="E87" s="17">
        <v>13337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-3823</v>
      </c>
      <c r="K87" s="7"/>
      <c r="L87" s="25">
        <f t="shared" si="27"/>
        <v>-267.69522466855551</v>
      </c>
      <c r="M87" s="17">
        <f t="shared" si="18"/>
        <v>53.359742642879944</v>
      </c>
      <c r="N87" s="17">
        <f t="shared" si="28"/>
        <v>-3823.0652698378226</v>
      </c>
      <c r="O87" s="24">
        <f t="shared" si="19"/>
        <v>4.2601517293882141E-3</v>
      </c>
      <c r="P87" s="7"/>
      <c r="Q87" s="25">
        <f t="shared" si="20"/>
        <v>-245.49935069250503</v>
      </c>
      <c r="R87" s="24">
        <f t="shared" si="21"/>
        <v>-3831.168623721444</v>
      </c>
      <c r="S87" s="7"/>
      <c r="T87" s="25">
        <f t="shared" si="22"/>
        <v>6.3423710115944373E-2</v>
      </c>
      <c r="U87" s="24">
        <f t="shared" si="23"/>
        <v>-0.99604049612641055</v>
      </c>
      <c r="V87" s="7"/>
      <c r="W87" s="25">
        <f t="shared" si="24"/>
        <v>7.1126986646872628E-2</v>
      </c>
      <c r="X87" s="24">
        <f t="shared" si="29"/>
        <v>348.82240282469945</v>
      </c>
      <c r="Y87" s="7"/>
      <c r="Z87" s="25">
        <f t="shared" si="30"/>
        <v>-620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-4.4597175300509662E-2</v>
      </c>
    </row>
    <row r="88" spans="1:31" s="17" customFormat="1" x14ac:dyDescent="0.25">
      <c r="A88" s="17">
        <v>3</v>
      </c>
      <c r="B88" s="17">
        <v>-614</v>
      </c>
      <c r="C88" s="17">
        <v>12886</v>
      </c>
      <c r="D88" s="17">
        <v>11333</v>
      </c>
      <c r="E88" s="17">
        <v>13530</v>
      </c>
      <c r="F88" s="17">
        <v>15113</v>
      </c>
      <c r="G88" s="24"/>
      <c r="H88" s="7"/>
      <c r="I88" s="25">
        <f t="shared" si="17"/>
        <v>-644</v>
      </c>
      <c r="J88" s="24">
        <f t="shared" si="17"/>
        <v>-3780</v>
      </c>
      <c r="K88" s="7"/>
      <c r="L88" s="25">
        <f t="shared" si="27"/>
        <v>-638.17546164124815</v>
      </c>
      <c r="M88" s="17">
        <f t="shared" si="18"/>
        <v>33.925247092571716</v>
      </c>
      <c r="N88" s="17">
        <f t="shared" si="28"/>
        <v>-3780.0124961303327</v>
      </c>
      <c r="O88" s="24">
        <f t="shared" si="19"/>
        <v>1.5615327329164259E-4</v>
      </c>
      <c r="P88" s="7"/>
      <c r="Q88" s="25">
        <f t="shared" si="20"/>
        <v>-614.499350692505</v>
      </c>
      <c r="R88" s="24">
        <f t="shared" si="21"/>
        <v>-3788.168623721444</v>
      </c>
      <c r="S88" s="7"/>
      <c r="T88" s="25">
        <f t="shared" si="22"/>
        <v>0.15875328620959703</v>
      </c>
      <c r="U88" s="24">
        <f t="shared" si="23"/>
        <v>-0.9848612071052365</v>
      </c>
      <c r="V88" s="7"/>
      <c r="W88" s="25">
        <f t="shared" si="24"/>
        <v>0.16637297406476401</v>
      </c>
      <c r="X88" s="24">
        <f t="shared" si="29"/>
        <v>343.31847450608427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-2.2525493915679817E-2</v>
      </c>
    </row>
    <row r="89" spans="1:31" s="17" customFormat="1" x14ac:dyDescent="0.25">
      <c r="A89" s="17">
        <v>4</v>
      </c>
      <c r="B89" s="17">
        <v>-615</v>
      </c>
      <c r="C89" s="17">
        <v>12699</v>
      </c>
      <c r="D89" s="17">
        <v>11364</v>
      </c>
      <c r="E89" s="17">
        <v>13707</v>
      </c>
      <c r="F89" s="17">
        <v>15064</v>
      </c>
      <c r="G89" s="24"/>
      <c r="H89" s="7"/>
      <c r="I89" s="25">
        <f t="shared" si="17"/>
        <v>-1008</v>
      </c>
      <c r="J89" s="24">
        <f t="shared" si="17"/>
        <v>-3700</v>
      </c>
      <c r="K89" s="7"/>
      <c r="L89" s="25">
        <f t="shared" si="27"/>
        <v>-1003.5855135046929</v>
      </c>
      <c r="M89" s="17">
        <f t="shared" si="18"/>
        <v>19.48769101724853</v>
      </c>
      <c r="N89" s="17">
        <f t="shared" si="28"/>
        <v>-3701.5435662630462</v>
      </c>
      <c r="O89" s="24">
        <f t="shared" si="19"/>
        <v>2.3825968084142852</v>
      </c>
      <c r="P89" s="7"/>
      <c r="Q89" s="25">
        <f t="shared" si="20"/>
        <v>-978.499350692505</v>
      </c>
      <c r="R89" s="24">
        <f t="shared" si="21"/>
        <v>-3708.168623721444</v>
      </c>
      <c r="S89" s="7"/>
      <c r="T89" s="25">
        <f t="shared" si="22"/>
        <v>0.25279113362989392</v>
      </c>
      <c r="U89" s="24">
        <f t="shared" si="23"/>
        <v>-0.96406252985654051</v>
      </c>
      <c r="V89" s="7"/>
      <c r="W89" s="25">
        <f t="shared" si="24"/>
        <v>0.26025281713050158</v>
      </c>
      <c r="X89" s="24">
        <f t="shared" si="29"/>
        <v>337.79981163172499</v>
      </c>
      <c r="Y89" s="7"/>
      <c r="Z89" s="25">
        <f t="shared" si="30"/>
        <v>-615</v>
      </c>
      <c r="AA89" s="17">
        <f t="shared" si="31"/>
        <v>337.80599999999993</v>
      </c>
      <c r="AB89" s="24">
        <f t="shared" si="25"/>
        <v>5.8958269329919633</v>
      </c>
      <c r="AC89" s="17">
        <f t="shared" si="26"/>
        <v>-6.1883682749339641E-3</v>
      </c>
    </row>
    <row r="90" spans="1:31" s="17" customFormat="1" x14ac:dyDescent="0.25">
      <c r="A90" s="17">
        <v>5</v>
      </c>
      <c r="B90" s="17">
        <v>-641</v>
      </c>
      <c r="C90" s="17">
        <v>12516</v>
      </c>
      <c r="D90" s="17">
        <v>11430</v>
      </c>
      <c r="E90" s="17">
        <v>13893</v>
      </c>
      <c r="F90" s="17">
        <v>15005</v>
      </c>
      <c r="G90" s="24"/>
      <c r="H90" s="7"/>
      <c r="I90" s="25">
        <f t="shared" si="17"/>
        <v>-1377</v>
      </c>
      <c r="J90" s="24">
        <f t="shared" si="17"/>
        <v>-3575</v>
      </c>
      <c r="K90" s="7"/>
      <c r="L90" s="25">
        <f t="shared" si="27"/>
        <v>-1374.7239496905836</v>
      </c>
      <c r="M90" s="17">
        <f t="shared" si="18"/>
        <v>5.1804050109945132</v>
      </c>
      <c r="N90" s="17">
        <f t="shared" si="28"/>
        <v>-3582.9017821071998</v>
      </c>
      <c r="O90" s="24">
        <f t="shared" si="19"/>
        <v>62.438160469662577</v>
      </c>
      <c r="P90" s="7"/>
      <c r="Q90" s="25">
        <f t="shared" si="20"/>
        <v>-1347.499350692505</v>
      </c>
      <c r="R90" s="24">
        <f t="shared" si="21"/>
        <v>-3583.168623721444</v>
      </c>
      <c r="S90" s="7"/>
      <c r="T90" s="25">
        <f t="shared" si="22"/>
        <v>0.34812070972354658</v>
      </c>
      <c r="U90" s="24">
        <f t="shared" si="23"/>
        <v>-0.93156459665545321</v>
      </c>
      <c r="V90" s="7"/>
      <c r="W90" s="25">
        <f t="shared" si="24"/>
        <v>0.35533396888599517</v>
      </c>
      <c r="X90" s="24">
        <f t="shared" si="29"/>
        <v>332.02820293414345</v>
      </c>
      <c r="Y90" s="7"/>
      <c r="Z90" s="25">
        <f t="shared" si="30"/>
        <v>-641</v>
      </c>
      <c r="AA90" s="17">
        <f t="shared" si="31"/>
        <v>332.03699999999992</v>
      </c>
      <c r="AB90" s="24">
        <f t="shared" si="25"/>
        <v>5.7951388884444102</v>
      </c>
      <c r="AC90" s="17">
        <f t="shared" si="26"/>
        <v>-8.7970658564699988E-3</v>
      </c>
    </row>
    <row r="91" spans="1:31" s="17" customFormat="1" x14ac:dyDescent="0.25">
      <c r="A91" s="17">
        <v>6</v>
      </c>
      <c r="B91" s="17">
        <v>-630</v>
      </c>
      <c r="C91" s="17">
        <v>12330</v>
      </c>
      <c r="D91" s="17">
        <v>11493</v>
      </c>
      <c r="E91" s="17">
        <v>14051</v>
      </c>
      <c r="F91" s="17">
        <v>14910</v>
      </c>
      <c r="G91" s="24"/>
      <c r="H91" s="7"/>
      <c r="I91" s="25">
        <f t="shared" si="17"/>
        <v>-1721</v>
      </c>
      <c r="J91" s="24">
        <f t="shared" si="17"/>
        <v>-3417</v>
      </c>
      <c r="K91" s="7"/>
      <c r="L91" s="25">
        <f t="shared" si="27"/>
        <v>-1726.232376866506</v>
      </c>
      <c r="M91" s="17">
        <f t="shared" si="18"/>
        <v>27.377767673147165</v>
      </c>
      <c r="N91" s="17">
        <f t="shared" si="28"/>
        <v>-3430.7925187693395</v>
      </c>
      <c r="O91" s="24">
        <f t="shared" si="19"/>
        <v>190.23357400258226</v>
      </c>
      <c r="P91" s="7"/>
      <c r="Q91" s="25">
        <f t="shared" si="20"/>
        <v>-1691.499350692505</v>
      </c>
      <c r="R91" s="24">
        <f t="shared" si="21"/>
        <v>-3425.168623721444</v>
      </c>
      <c r="S91" s="7"/>
      <c r="T91" s="25">
        <f t="shared" si="22"/>
        <v>0.4369916424504206</v>
      </c>
      <c r="U91" s="24">
        <f t="shared" si="23"/>
        <v>-0.8904872090892787</v>
      </c>
      <c r="V91" s="7"/>
      <c r="W91" s="25">
        <f t="shared" si="24"/>
        <v>0.44388994791345732</v>
      </c>
      <c r="X91" s="24">
        <f t="shared" si="29"/>
        <v>326.41161458788929</v>
      </c>
      <c r="Y91" s="7"/>
      <c r="Z91" s="25">
        <f t="shared" si="30"/>
        <v>-630</v>
      </c>
      <c r="AA91" s="17">
        <f t="shared" si="31"/>
        <v>326.3669999999999</v>
      </c>
      <c r="AB91" s="24">
        <f t="shared" si="25"/>
        <v>5.6961787198563316</v>
      </c>
      <c r="AC91" s="17">
        <f t="shared" si="26"/>
        <v>4.4614587889384438E-2</v>
      </c>
    </row>
    <row r="92" spans="1:31" s="17" customFormat="1" x14ac:dyDescent="0.25">
      <c r="A92" s="17">
        <v>7</v>
      </c>
      <c r="B92" s="17">
        <v>-627</v>
      </c>
      <c r="C92" s="17">
        <v>12177</v>
      </c>
      <c r="D92" s="17">
        <v>11598</v>
      </c>
      <c r="E92" s="17">
        <v>14234</v>
      </c>
      <c r="F92" s="17">
        <v>14838</v>
      </c>
      <c r="G92" s="24"/>
      <c r="H92" s="7"/>
      <c r="I92" s="25">
        <f t="shared" si="17"/>
        <v>-2057</v>
      </c>
      <c r="J92" s="24">
        <f t="shared" si="17"/>
        <v>-3240</v>
      </c>
      <c r="K92" s="7"/>
      <c r="L92" s="25">
        <f t="shared" si="27"/>
        <v>-2059.5826338745251</v>
      </c>
      <c r="M92" s="17">
        <f t="shared" si="18"/>
        <v>6.6699977298443871</v>
      </c>
      <c r="N92" s="17">
        <f t="shared" si="28"/>
        <v>-3245.9465061102123</v>
      </c>
      <c r="O92" s="24">
        <f t="shared" si="19"/>
        <v>35.360934918792694</v>
      </c>
      <c r="P92" s="7"/>
      <c r="Q92" s="25">
        <f t="shared" si="20"/>
        <v>-2027.499350692505</v>
      </c>
      <c r="R92" s="24">
        <f t="shared" si="21"/>
        <v>-3248.168623721444</v>
      </c>
      <c r="S92" s="7"/>
      <c r="T92" s="25">
        <f t="shared" si="22"/>
        <v>0.52379580929992542</v>
      </c>
      <c r="U92" s="24">
        <f t="shared" si="23"/>
        <v>-0.84447013567653906</v>
      </c>
      <c r="V92" s="7"/>
      <c r="W92" s="25">
        <f t="shared" si="24"/>
        <v>0.53034090565586856</v>
      </c>
      <c r="X92" s="24">
        <f t="shared" si="29"/>
        <v>320.77746011318391</v>
      </c>
      <c r="Y92" s="7"/>
      <c r="Z92" s="25">
        <f t="shared" si="30"/>
        <v>-627</v>
      </c>
      <c r="AA92" s="17">
        <f t="shared" si="31"/>
        <v>320.72399999999993</v>
      </c>
      <c r="AB92" s="24">
        <f t="shared" si="25"/>
        <v>5.5976897901662923</v>
      </c>
      <c r="AC92" s="17">
        <f t="shared" si="26"/>
        <v>5.346011318397359E-2</v>
      </c>
    </row>
    <row r="93" spans="1:31" s="17" customFormat="1" x14ac:dyDescent="0.25">
      <c r="A93" s="17">
        <v>8</v>
      </c>
      <c r="B93" s="17">
        <v>-644</v>
      </c>
      <c r="C93" s="17">
        <v>12014</v>
      </c>
      <c r="D93" s="17">
        <v>11711</v>
      </c>
      <c r="E93" s="17">
        <v>14398</v>
      </c>
      <c r="F93" s="17">
        <v>14728</v>
      </c>
      <c r="G93" s="24"/>
      <c r="H93" s="7"/>
      <c r="I93" s="25">
        <f t="shared" si="17"/>
        <v>-2384</v>
      </c>
      <c r="J93" s="24">
        <f t="shared" si="17"/>
        <v>-3017</v>
      </c>
      <c r="K93" s="7"/>
      <c r="L93" s="25">
        <f t="shared" si="27"/>
        <v>-2381.4515552054036</v>
      </c>
      <c r="M93" s="17">
        <f t="shared" si="18"/>
        <v>6.4945708711056644</v>
      </c>
      <c r="N93" s="17">
        <f t="shared" si="28"/>
        <v>-3023.2268178793288</v>
      </c>
      <c r="O93" s="24">
        <f t="shared" si="19"/>
        <v>38.773260902328708</v>
      </c>
      <c r="P93" s="7"/>
      <c r="Q93" s="25">
        <f t="shared" si="20"/>
        <v>-2354.4993506925052</v>
      </c>
      <c r="R93" s="24">
        <f t="shared" si="21"/>
        <v>-3025.168623721444</v>
      </c>
      <c r="S93" s="7"/>
      <c r="T93" s="25">
        <f t="shared" si="22"/>
        <v>0.60827486453738999</v>
      </c>
      <c r="U93" s="24">
        <f t="shared" si="23"/>
        <v>-0.78649382284579916</v>
      </c>
      <c r="V93" s="7"/>
      <c r="W93" s="25">
        <f t="shared" si="24"/>
        <v>0.61437421349910304</v>
      </c>
      <c r="X93" s="24">
        <f t="shared" si="29"/>
        <v>314.91156498320765</v>
      </c>
      <c r="Y93" s="7"/>
      <c r="Z93" s="25">
        <f t="shared" si="30"/>
        <v>-644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-1.6435016792286206E-2</v>
      </c>
    </row>
    <row r="94" spans="1:31" s="17" customFormat="1" x14ac:dyDescent="0.25">
      <c r="A94" s="17">
        <v>9</v>
      </c>
      <c r="B94" s="17">
        <v>-630</v>
      </c>
      <c r="C94" s="17">
        <v>11869</v>
      </c>
      <c r="D94" s="17">
        <v>11837</v>
      </c>
      <c r="E94" s="17">
        <v>14542</v>
      </c>
      <c r="F94" s="17">
        <v>14605</v>
      </c>
      <c r="G94" s="24"/>
      <c r="H94" s="7"/>
      <c r="I94" s="25">
        <f t="shared" si="17"/>
        <v>-2673</v>
      </c>
      <c r="J94" s="24">
        <f t="shared" si="17"/>
        <v>-2768</v>
      </c>
      <c r="K94" s="7"/>
      <c r="L94" s="25">
        <f t="shared" si="27"/>
        <v>-2673.067879355146</v>
      </c>
      <c r="M94" s="17">
        <f t="shared" si="18"/>
        <v>4.6076068550412836E-3</v>
      </c>
      <c r="N94" s="17">
        <f t="shared" si="28"/>
        <v>-2775.2968696162402</v>
      </c>
      <c r="O94" s="24">
        <f t="shared" si="19"/>
        <v>53.244306196409418</v>
      </c>
      <c r="P94" s="7"/>
      <c r="Q94" s="25">
        <f t="shared" si="20"/>
        <v>-2643.4993506925052</v>
      </c>
      <c r="R94" s="24">
        <f t="shared" si="21"/>
        <v>-2776.168623721444</v>
      </c>
      <c r="S94" s="7"/>
      <c r="T94" s="25">
        <f t="shared" si="22"/>
        <v>0.68293678185735107</v>
      </c>
      <c r="U94" s="24">
        <f t="shared" si="23"/>
        <v>-0.72175793990923309</v>
      </c>
      <c r="V94" s="7"/>
      <c r="W94" s="25">
        <f t="shared" si="24"/>
        <v>0.68853782501040706</v>
      </c>
      <c r="X94" s="24">
        <f t="shared" si="29"/>
        <v>309.25632261701094</v>
      </c>
      <c r="Y94" s="7"/>
      <c r="Z94" s="25">
        <f t="shared" si="30"/>
        <v>-630</v>
      </c>
      <c r="AA94" s="17">
        <f t="shared" si="31"/>
        <v>309.25799999999992</v>
      </c>
      <c r="AB94" s="24">
        <f t="shared" si="25"/>
        <v>5.3975703381326223</v>
      </c>
      <c r="AC94" s="17">
        <f t="shared" si="26"/>
        <v>-1.6773829889871195E-3</v>
      </c>
    </row>
    <row r="95" spans="1:31" s="17" customFormat="1" x14ac:dyDescent="0.25">
      <c r="A95" s="17">
        <v>10</v>
      </c>
      <c r="B95" s="17">
        <v>-610</v>
      </c>
      <c r="C95" s="17">
        <v>11745</v>
      </c>
      <c r="D95" s="17">
        <v>11975</v>
      </c>
      <c r="E95" s="17">
        <v>14674</v>
      </c>
      <c r="F95" s="17">
        <v>14473</v>
      </c>
      <c r="G95" s="24"/>
      <c r="H95" s="7"/>
      <c r="I95" s="25">
        <f t="shared" si="17"/>
        <v>-2929</v>
      </c>
      <c r="J95" s="24">
        <f t="shared" si="17"/>
        <v>-2498</v>
      </c>
      <c r="K95" s="7"/>
      <c r="L95" s="25">
        <f t="shared" si="27"/>
        <v>-2930.7955394158016</v>
      </c>
      <c r="M95" s="17">
        <f t="shared" si="18"/>
        <v>3.2239617936971992</v>
      </c>
      <c r="N95" s="17">
        <f t="shared" si="28"/>
        <v>-2509.2201370239741</v>
      </c>
      <c r="O95" s="24">
        <f t="shared" si="19"/>
        <v>125.89147483675382</v>
      </c>
      <c r="P95" s="7"/>
      <c r="Q95" s="25">
        <f t="shared" si="20"/>
        <v>-2899.4993506925052</v>
      </c>
      <c r="R95" s="24">
        <f t="shared" si="21"/>
        <v>-2506.168623721444</v>
      </c>
      <c r="S95" s="7"/>
      <c r="T95" s="25">
        <f t="shared" si="22"/>
        <v>0.74907328993316424</v>
      </c>
      <c r="U95" s="24">
        <f t="shared" si="23"/>
        <v>-0.65156240419488443</v>
      </c>
      <c r="V95" s="7"/>
      <c r="W95" s="25">
        <f t="shared" si="24"/>
        <v>0.75413355842977892</v>
      </c>
      <c r="X95" s="24">
        <f t="shared" si="29"/>
        <v>303.73357019165053</v>
      </c>
      <c r="Y95" s="7"/>
      <c r="Z95" s="25">
        <f t="shared" si="30"/>
        <v>-610</v>
      </c>
      <c r="AA95" s="17">
        <f t="shared" si="31"/>
        <v>303.76799999999992</v>
      </c>
      <c r="AB95" s="24">
        <f t="shared" si="25"/>
        <v>5.3017517621981334</v>
      </c>
      <c r="AC95" s="17">
        <f t="shared" si="26"/>
        <v>-3.4429808349386803E-2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12107</v>
      </c>
      <c r="E96" s="17">
        <v>14780</v>
      </c>
      <c r="F96" s="17">
        <v>14316</v>
      </c>
      <c r="G96" s="24"/>
      <c r="H96" s="7"/>
      <c r="I96" s="25">
        <f t="shared" si="17"/>
        <v>-3159</v>
      </c>
      <c r="J96" s="24">
        <f t="shared" si="17"/>
        <v>-2209</v>
      </c>
      <c r="K96" s="7"/>
      <c r="L96" s="25">
        <f t="shared" si="27"/>
        <v>-3162.9633697308236</v>
      </c>
      <c r="M96" s="17">
        <f t="shared" si="18"/>
        <v>15.708299623208855</v>
      </c>
      <c r="N96" s="17">
        <f t="shared" si="28"/>
        <v>-2218.5393235354786</v>
      </c>
      <c r="O96" s="24">
        <f t="shared" si="19"/>
        <v>90.998693514536242</v>
      </c>
      <c r="P96" s="7"/>
      <c r="Q96" s="25">
        <f t="shared" si="20"/>
        <v>-3129.4993506925052</v>
      </c>
      <c r="R96" s="24">
        <f t="shared" si="21"/>
        <v>-2217.168623721444</v>
      </c>
      <c r="S96" s="7"/>
      <c r="T96" s="25">
        <f t="shared" si="22"/>
        <v>0.80849280890752773</v>
      </c>
      <c r="U96" s="24">
        <f t="shared" si="23"/>
        <v>-0.57642718263397041</v>
      </c>
      <c r="V96" s="7"/>
      <c r="W96" s="25">
        <f t="shared" si="24"/>
        <v>0.81297390833819272</v>
      </c>
      <c r="X96" s="24">
        <f t="shared" si="29"/>
        <v>298.24493172296638</v>
      </c>
      <c r="Y96" s="7"/>
      <c r="Z96" s="25">
        <f t="shared" si="30"/>
        <v>-613</v>
      </c>
      <c r="AA96" s="17">
        <f t="shared" si="31"/>
        <v>298.25099999999992</v>
      </c>
      <c r="AB96" s="24">
        <f t="shared" si="25"/>
        <v>5.2054619473656061</v>
      </c>
      <c r="AC96" s="17">
        <f t="shared" si="26"/>
        <v>-6.0682770335347413E-3</v>
      </c>
    </row>
    <row r="97" spans="1:29" s="17" customFormat="1" x14ac:dyDescent="0.25">
      <c r="A97" s="17">
        <v>12</v>
      </c>
      <c r="B97" s="17">
        <v>-625</v>
      </c>
      <c r="C97" s="17">
        <v>11516</v>
      </c>
      <c r="D97" s="17">
        <v>12271</v>
      </c>
      <c r="E97" s="17">
        <v>14882</v>
      </c>
      <c r="F97" s="17">
        <v>14163</v>
      </c>
      <c r="G97" s="24"/>
      <c r="H97" s="7"/>
      <c r="I97" s="25">
        <f t="shared" si="17"/>
        <v>-3366</v>
      </c>
      <c r="J97" s="24">
        <f t="shared" si="17"/>
        <v>-1892</v>
      </c>
      <c r="K97" s="7"/>
      <c r="L97" s="25">
        <f t="shared" si="27"/>
        <v>-3369.7634013000729</v>
      </c>
      <c r="M97" s="17">
        <f t="shared" si="18"/>
        <v>14.163189345390606</v>
      </c>
      <c r="N97" s="17">
        <f t="shared" si="28"/>
        <v>-1900.9164407217893</v>
      </c>
      <c r="O97" s="24">
        <f t="shared" si="19"/>
        <v>79.502915145182243</v>
      </c>
      <c r="P97" s="7"/>
      <c r="Q97" s="25">
        <f t="shared" si="20"/>
        <v>-3336.4993506925052</v>
      </c>
      <c r="R97" s="24">
        <f t="shared" si="21"/>
        <v>-1900.168623721444</v>
      </c>
      <c r="S97" s="7"/>
      <c r="T97" s="25">
        <f t="shared" si="22"/>
        <v>0.86197037598445481</v>
      </c>
      <c r="U97" s="24">
        <f t="shared" si="23"/>
        <v>-0.49401242403601286</v>
      </c>
      <c r="V97" s="7"/>
      <c r="W97" s="25">
        <f t="shared" si="24"/>
        <v>0.8658158433875891</v>
      </c>
      <c r="X97" s="24">
        <f t="shared" si="29"/>
        <v>292.61492336857395</v>
      </c>
      <c r="Y97" s="7"/>
      <c r="Z97" s="25">
        <f t="shared" si="30"/>
        <v>-625</v>
      </c>
      <c r="AA97" s="17">
        <f t="shared" si="31"/>
        <v>292.62599999999992</v>
      </c>
      <c r="AB97" s="24">
        <f t="shared" si="25"/>
        <v>5.1072871769409254</v>
      </c>
      <c r="AC97" s="17">
        <f t="shared" si="26"/>
        <v>-1.1076631425964933E-2</v>
      </c>
    </row>
    <row r="98" spans="1:29" s="17" customFormat="1" x14ac:dyDescent="0.25">
      <c r="A98" s="17">
        <v>13</v>
      </c>
      <c r="B98" s="17">
        <v>-631</v>
      </c>
      <c r="C98" s="17">
        <v>11434</v>
      </c>
      <c r="D98" s="17">
        <v>12437</v>
      </c>
      <c r="E98" s="17">
        <v>14974</v>
      </c>
      <c r="F98" s="17">
        <v>13998</v>
      </c>
      <c r="G98" s="24"/>
      <c r="H98" s="7"/>
      <c r="I98" s="25">
        <f t="shared" si="17"/>
        <v>-3540</v>
      </c>
      <c r="J98" s="24">
        <f t="shared" si="17"/>
        <v>-1561</v>
      </c>
      <c r="K98" s="7"/>
      <c r="L98" s="25">
        <f t="shared" si="27"/>
        <v>-3545.8971289010224</v>
      </c>
      <c r="M98" s="17">
        <f t="shared" si="18"/>
        <v>34.776129275273306</v>
      </c>
      <c r="N98" s="17">
        <f t="shared" si="28"/>
        <v>-1561.5752697884716</v>
      </c>
      <c r="O98" s="24">
        <f t="shared" si="19"/>
        <v>0.33093532952814464</v>
      </c>
      <c r="P98" s="7"/>
      <c r="Q98" s="25">
        <f t="shared" si="20"/>
        <v>-3510.4993506925052</v>
      </c>
      <c r="R98" s="24">
        <f t="shared" si="21"/>
        <v>-1569.168623721444</v>
      </c>
      <c r="S98" s="7"/>
      <c r="T98" s="25">
        <f t="shared" si="22"/>
        <v>0.90692253381723409</v>
      </c>
      <c r="U98" s="24">
        <f t="shared" si="23"/>
        <v>-0.40795789691953349</v>
      </c>
      <c r="V98" s="7"/>
      <c r="W98" s="25">
        <f t="shared" si="24"/>
        <v>0.91010397168208734</v>
      </c>
      <c r="X98" s="24">
        <f t="shared" si="29"/>
        <v>287.05145263121562</v>
      </c>
      <c r="Y98" s="7"/>
      <c r="Z98" s="25">
        <f t="shared" si="30"/>
        <v>-631</v>
      </c>
      <c r="AA98" s="17">
        <f t="shared" si="31"/>
        <v>286.94699999999995</v>
      </c>
      <c r="AB98" s="24">
        <f t="shared" si="25"/>
        <v>5.008169928720168</v>
      </c>
      <c r="AC98" s="17">
        <f t="shared" si="26"/>
        <v>0.10445263121567905</v>
      </c>
    </row>
    <row r="99" spans="1:29" s="17" customFormat="1" x14ac:dyDescent="0.25">
      <c r="A99" s="17">
        <v>14</v>
      </c>
      <c r="B99" s="17">
        <v>-633</v>
      </c>
      <c r="C99" s="17">
        <v>11368</v>
      </c>
      <c r="D99" s="17">
        <v>12622</v>
      </c>
      <c r="E99" s="17">
        <v>15052</v>
      </c>
      <c r="F99" s="17">
        <v>13827</v>
      </c>
      <c r="G99" s="24"/>
      <c r="H99" s="7"/>
      <c r="I99" s="25">
        <f t="shared" si="17"/>
        <v>-3684</v>
      </c>
      <c r="J99" s="24">
        <f t="shared" si="17"/>
        <v>-1205</v>
      </c>
      <c r="K99" s="7"/>
      <c r="L99" s="25">
        <f t="shared" si="27"/>
        <v>-3687.8921498702498</v>
      </c>
      <c r="M99" s="17">
        <f t="shared" si="18"/>
        <v>15.148830612485501</v>
      </c>
      <c r="N99" s="17">
        <f t="shared" si="28"/>
        <v>-1205.655699716767</v>
      </c>
      <c r="O99" s="24">
        <f t="shared" si="19"/>
        <v>0.42994211856832842</v>
      </c>
      <c r="P99" s="7"/>
      <c r="Q99" s="25">
        <f t="shared" si="20"/>
        <v>-3654.4993506925052</v>
      </c>
      <c r="R99" s="24">
        <f t="shared" si="21"/>
        <v>-1213.168623721444</v>
      </c>
      <c r="S99" s="7"/>
      <c r="T99" s="25">
        <f t="shared" si="22"/>
        <v>0.94412431960987908</v>
      </c>
      <c r="U99" s="24">
        <f t="shared" si="23"/>
        <v>-0.31540378316283668</v>
      </c>
      <c r="V99" s="7"/>
      <c r="W99" s="25">
        <f t="shared" si="24"/>
        <v>0.94659124149161888</v>
      </c>
      <c r="X99" s="24">
        <f t="shared" si="29"/>
        <v>281.33499601772019</v>
      </c>
      <c r="Y99" s="7"/>
      <c r="Z99" s="25">
        <f t="shared" si="30"/>
        <v>-633</v>
      </c>
      <c r="AA99" s="17">
        <f t="shared" si="31"/>
        <v>281.24999999999994</v>
      </c>
      <c r="AB99" s="24">
        <f t="shared" si="25"/>
        <v>4.9087385212340511</v>
      </c>
      <c r="AC99" s="17">
        <f t="shared" si="26"/>
        <v>8.4996017720243344E-2</v>
      </c>
    </row>
    <row r="100" spans="1:29" s="17" customFormat="1" x14ac:dyDescent="0.25">
      <c r="A100" s="17">
        <v>15</v>
      </c>
      <c r="B100" s="17">
        <v>-636</v>
      </c>
      <c r="C100" s="17">
        <v>11309</v>
      </c>
      <c r="D100" s="17">
        <v>12805</v>
      </c>
      <c r="E100" s="17">
        <v>15100</v>
      </c>
      <c r="F100" s="17">
        <v>13637</v>
      </c>
      <c r="G100" s="24"/>
      <c r="H100" s="7"/>
      <c r="I100" s="25">
        <f t="shared" si="17"/>
        <v>-3791</v>
      </c>
      <c r="J100" s="24">
        <f t="shared" si="17"/>
        <v>-832</v>
      </c>
      <c r="K100" s="7"/>
      <c r="L100" s="25">
        <f t="shared" si="27"/>
        <v>-3794.1474458281932</v>
      </c>
      <c r="M100" s="17">
        <f t="shared" si="18"/>
        <v>9.9064152414108602</v>
      </c>
      <c r="N100" s="17">
        <f t="shared" si="28"/>
        <v>-835.95912390140495</v>
      </c>
      <c r="O100" s="24">
        <f t="shared" si="19"/>
        <v>15.674662066675957</v>
      </c>
      <c r="P100" s="7"/>
      <c r="Q100" s="25">
        <f t="shared" si="20"/>
        <v>-3761.4993506925052</v>
      </c>
      <c r="R100" s="24">
        <f t="shared" si="21"/>
        <v>-840.16862372144396</v>
      </c>
      <c r="S100" s="7"/>
      <c r="T100" s="25">
        <f t="shared" si="22"/>
        <v>0.97176731321969156</v>
      </c>
      <c r="U100" s="24">
        <f t="shared" si="23"/>
        <v>-0.21842995049079195</v>
      </c>
      <c r="V100" s="7"/>
      <c r="W100" s="25">
        <f t="shared" si="24"/>
        <v>0.97348526014525838</v>
      </c>
      <c r="X100" s="24">
        <f t="shared" si="29"/>
        <v>275.55347543566984</v>
      </c>
      <c r="Y100" s="7"/>
      <c r="Z100" s="25">
        <f t="shared" si="30"/>
        <v>-636</v>
      </c>
      <c r="AA100" s="17">
        <f t="shared" si="31"/>
        <v>275.52599999999995</v>
      </c>
      <c r="AB100" s="24">
        <f t="shared" si="25"/>
        <v>4.8088358748498949</v>
      </c>
      <c r="AC100" s="17">
        <f t="shared" si="26"/>
        <v>2.7475435669884973E-2</v>
      </c>
    </row>
    <row r="101" spans="1:29" s="17" customFormat="1" x14ac:dyDescent="0.25">
      <c r="A101" s="17">
        <v>16</v>
      </c>
      <c r="B101" s="17">
        <v>-633</v>
      </c>
      <c r="C101" s="17">
        <v>11283</v>
      </c>
      <c r="D101" s="17">
        <v>12995</v>
      </c>
      <c r="E101" s="17">
        <v>15138</v>
      </c>
      <c r="F101" s="17">
        <v>13455</v>
      </c>
      <c r="G101" s="24"/>
      <c r="H101" s="7"/>
      <c r="I101" s="25">
        <f t="shared" si="17"/>
        <v>-3855</v>
      </c>
      <c r="J101" s="24">
        <f t="shared" si="17"/>
        <v>-460</v>
      </c>
      <c r="K101" s="7"/>
      <c r="L101" s="25">
        <f t="shared" si="27"/>
        <v>-3862.611312033805</v>
      </c>
      <c r="M101" s="17">
        <f t="shared" si="18"/>
        <v>57.932070875944909</v>
      </c>
      <c r="N101" s="17">
        <f t="shared" si="28"/>
        <v>-459.6271921297826</v>
      </c>
      <c r="O101" s="24">
        <f t="shared" si="19"/>
        <v>0.13898570809603394</v>
      </c>
      <c r="P101" s="7"/>
      <c r="Q101" s="25">
        <f t="shared" si="20"/>
        <v>-3825.4993506925052</v>
      </c>
      <c r="R101" s="24">
        <f t="shared" si="21"/>
        <v>-468.16862372144391</v>
      </c>
      <c r="S101" s="7"/>
      <c r="T101" s="25">
        <f t="shared" si="22"/>
        <v>0.98830144023864486</v>
      </c>
      <c r="U101" s="24">
        <f t="shared" si="23"/>
        <v>-0.12171610128435593</v>
      </c>
      <c r="V101" s="7"/>
      <c r="W101" s="25">
        <f t="shared" si="24"/>
        <v>0.98927209033912422</v>
      </c>
      <c r="X101" s="24">
        <f t="shared" si="29"/>
        <v>269.92113892728219</v>
      </c>
      <c r="Y101" s="7"/>
      <c r="Z101" s="25">
        <f t="shared" si="30"/>
        <v>-633</v>
      </c>
      <c r="AA101" s="17">
        <f t="shared" si="31"/>
        <v>269.82899999999995</v>
      </c>
      <c r="AB101" s="24">
        <f t="shared" si="25"/>
        <v>4.7094044673637789</v>
      </c>
      <c r="AC101" s="17">
        <f t="shared" si="26"/>
        <v>9.2138927282235272E-2</v>
      </c>
    </row>
    <row r="102" spans="1:29" s="17" customFormat="1" x14ac:dyDescent="0.25">
      <c r="A102" s="17">
        <v>17</v>
      </c>
      <c r="B102" s="17">
        <v>-624</v>
      </c>
      <c r="C102" s="17">
        <v>11261</v>
      </c>
      <c r="D102" s="17">
        <v>13178</v>
      </c>
      <c r="E102" s="17">
        <v>15148</v>
      </c>
      <c r="F102" s="17">
        <v>13263</v>
      </c>
      <c r="G102" s="24"/>
      <c r="H102" s="7"/>
      <c r="I102" s="25">
        <f t="shared" si="17"/>
        <v>-3887</v>
      </c>
      <c r="J102" s="24">
        <f t="shared" si="17"/>
        <v>-85</v>
      </c>
      <c r="K102" s="7"/>
      <c r="L102" s="25">
        <f t="shared" si="27"/>
        <v>-3893.0274433334657</v>
      </c>
      <c r="M102" s="17">
        <f t="shared" si="18"/>
        <v>36.33007313814042</v>
      </c>
      <c r="N102" s="17">
        <f t="shared" si="28"/>
        <v>-84.095635556379349</v>
      </c>
      <c r="O102" s="24">
        <f t="shared" si="19"/>
        <v>0.81787504688528889</v>
      </c>
      <c r="P102" s="7"/>
      <c r="Q102" s="25">
        <f t="shared" si="20"/>
        <v>-3857.4993506925052</v>
      </c>
      <c r="R102" s="24">
        <f t="shared" si="21"/>
        <v>-93.168623721443936</v>
      </c>
      <c r="S102" s="7"/>
      <c r="T102" s="25">
        <f t="shared" si="22"/>
        <v>0.99656850374812156</v>
      </c>
      <c r="U102" s="24">
        <f t="shared" si="23"/>
        <v>-2.4222301681093832E-2</v>
      </c>
      <c r="V102" s="7"/>
      <c r="W102" s="25">
        <f t="shared" si="24"/>
        <v>0.99678557933614031</v>
      </c>
      <c r="X102" s="24">
        <f t="shared" si="29"/>
        <v>264.29898293257543</v>
      </c>
      <c r="Y102" s="7"/>
      <c r="Z102" s="25">
        <f t="shared" si="30"/>
        <v>-624</v>
      </c>
      <c r="AA102" s="17">
        <f t="shared" si="31"/>
        <v>264.21299999999997</v>
      </c>
      <c r="AB102" s="24">
        <f t="shared" si="25"/>
        <v>4.6113867765717771</v>
      </c>
      <c r="AC102" s="17">
        <f t="shared" si="26"/>
        <v>8.5982932575461746E-2</v>
      </c>
    </row>
    <row r="103" spans="1:29" s="17" customFormat="1" x14ac:dyDescent="0.25">
      <c r="A103" s="17">
        <v>18</v>
      </c>
      <c r="B103" s="17">
        <v>-625</v>
      </c>
      <c r="C103" s="17">
        <v>11266</v>
      </c>
      <c r="D103" s="17">
        <v>13364</v>
      </c>
      <c r="E103" s="17">
        <v>15150</v>
      </c>
      <c r="F103" s="17">
        <v>13080</v>
      </c>
      <c r="G103" s="24"/>
      <c r="H103" s="7"/>
      <c r="I103" s="25">
        <f t="shared" si="17"/>
        <v>-3884</v>
      </c>
      <c r="J103" s="24">
        <f t="shared" si="17"/>
        <v>284</v>
      </c>
      <c r="K103" s="7"/>
      <c r="L103" s="25">
        <f t="shared" si="27"/>
        <v>-3886.2993889357804</v>
      </c>
      <c r="M103" s="17">
        <f t="shared" si="18"/>
        <v>5.2871894779891866</v>
      </c>
      <c r="N103" s="17">
        <f t="shared" si="28"/>
        <v>292.92871627423091</v>
      </c>
      <c r="O103" s="24">
        <f t="shared" si="19"/>
        <v>79.721974305715861</v>
      </c>
      <c r="P103" s="7"/>
      <c r="Q103" s="25">
        <f t="shared" si="20"/>
        <v>-3854.4993506925052</v>
      </c>
      <c r="R103" s="24">
        <f t="shared" si="21"/>
        <v>275.83137627855609</v>
      </c>
      <c r="S103" s="7"/>
      <c r="T103" s="25">
        <f t="shared" si="22"/>
        <v>0.99579346654410805</v>
      </c>
      <c r="U103" s="24">
        <f t="shared" si="23"/>
        <v>7.1711597128516089E-2</v>
      </c>
      <c r="V103" s="7"/>
      <c r="W103" s="25">
        <f t="shared" si="24"/>
        <v>0.99526875848436569</v>
      </c>
      <c r="X103" s="24">
        <f t="shared" si="29"/>
        <v>258.78576384702956</v>
      </c>
      <c r="Y103" s="7"/>
      <c r="Z103" s="25">
        <f t="shared" si="30"/>
        <v>-625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0.19776384702959149</v>
      </c>
    </row>
    <row r="104" spans="1:29" s="17" customFormat="1" x14ac:dyDescent="0.25">
      <c r="A104" s="17">
        <v>19</v>
      </c>
      <c r="B104" s="17">
        <v>-612</v>
      </c>
      <c r="C104" s="17">
        <v>11287</v>
      </c>
      <c r="D104" s="17">
        <v>13547</v>
      </c>
      <c r="E104" s="17">
        <v>15130</v>
      </c>
      <c r="F104" s="17">
        <v>12899</v>
      </c>
      <c r="G104" s="24"/>
      <c r="H104" s="7"/>
      <c r="I104" s="25">
        <f t="shared" si="17"/>
        <v>-3843</v>
      </c>
      <c r="J104" s="24">
        <f t="shared" si="17"/>
        <v>648</v>
      </c>
      <c r="K104" s="7"/>
      <c r="L104" s="25">
        <f t="shared" si="27"/>
        <v>-3843.7025584125145</v>
      </c>
      <c r="M104" s="17">
        <f t="shared" si="18"/>
        <v>0.49358832299484273</v>
      </c>
      <c r="N104" s="17">
        <f t="shared" si="28"/>
        <v>659.47818455951153</v>
      </c>
      <c r="O104" s="24">
        <f t="shared" si="19"/>
        <v>131.74872078220895</v>
      </c>
      <c r="P104" s="7"/>
      <c r="Q104" s="25">
        <f t="shared" si="20"/>
        <v>-3813.4993506925052</v>
      </c>
      <c r="R104" s="24">
        <f t="shared" si="21"/>
        <v>639.83137627855604</v>
      </c>
      <c r="S104" s="7"/>
      <c r="T104" s="25">
        <f t="shared" si="22"/>
        <v>0.98520129142259116</v>
      </c>
      <c r="U104" s="24">
        <f t="shared" si="23"/>
        <v>0.16634557861008248</v>
      </c>
      <c r="V104" s="7"/>
      <c r="W104" s="25">
        <f t="shared" si="24"/>
        <v>0.98394455722181107</v>
      </c>
      <c r="X104" s="24">
        <f t="shared" si="29"/>
        <v>253.31125881379558</v>
      </c>
      <c r="Y104" s="7"/>
      <c r="Z104" s="25">
        <f t="shared" si="30"/>
        <v>-612</v>
      </c>
      <c r="AA104" s="17">
        <f t="shared" si="31"/>
        <v>253.07999999999996</v>
      </c>
      <c r="AB104" s="24">
        <f t="shared" si="25"/>
        <v>4.4170792709472479</v>
      </c>
      <c r="AC104" s="17">
        <f t="shared" si="26"/>
        <v>0.23125881379561974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13723</v>
      </c>
      <c r="E105" s="17">
        <v>15086</v>
      </c>
      <c r="F105" s="17">
        <v>12714</v>
      </c>
      <c r="G105" s="24"/>
      <c r="H105" s="7"/>
      <c r="I105" s="25">
        <f t="shared" si="17"/>
        <v>-3765</v>
      </c>
      <c r="J105" s="24">
        <f t="shared" si="17"/>
        <v>1009</v>
      </c>
      <c r="K105" s="7"/>
      <c r="L105" s="25">
        <f t="shared" si="27"/>
        <v>-3766.9570567510136</v>
      </c>
      <c r="M105" s="17">
        <f t="shared" si="18"/>
        <v>3.830071126688003</v>
      </c>
      <c r="N105" s="17">
        <f t="shared" si="28"/>
        <v>1015.931965352935</v>
      </c>
      <c r="O105" s="24">
        <f t="shared" si="19"/>
        <v>48.052143654290994</v>
      </c>
      <c r="P105" s="7"/>
      <c r="Q105" s="25">
        <f t="shared" si="20"/>
        <v>-3735.4993506925052</v>
      </c>
      <c r="R105" s="24">
        <f t="shared" si="21"/>
        <v>1000.831376278556</v>
      </c>
      <c r="S105" s="7"/>
      <c r="T105" s="25">
        <f t="shared" si="22"/>
        <v>0.96505032411824176</v>
      </c>
      <c r="U105" s="24">
        <f t="shared" si="23"/>
        <v>0.26019960969482281</v>
      </c>
      <c r="V105" s="7"/>
      <c r="W105" s="25">
        <f t="shared" si="24"/>
        <v>0.96306730862346135</v>
      </c>
      <c r="X105" s="24">
        <f t="shared" si="29"/>
        <v>247.78786480668691</v>
      </c>
      <c r="Y105" s="7"/>
      <c r="Z105" s="25">
        <f t="shared" si="30"/>
        <v>-605</v>
      </c>
      <c r="AA105" s="17">
        <f t="shared" si="31"/>
        <v>247.63499999999996</v>
      </c>
      <c r="AB105" s="24">
        <f t="shared" si="25"/>
        <v>4.3220460931761568</v>
      </c>
      <c r="AC105" s="17">
        <f t="shared" si="26"/>
        <v>0.15286480668694935</v>
      </c>
    </row>
    <row r="106" spans="1:29" s="17" customFormat="1" x14ac:dyDescent="0.25">
      <c r="A106" s="17">
        <v>21</v>
      </c>
      <c r="B106" s="17">
        <v>-636</v>
      </c>
      <c r="C106" s="17">
        <v>11378</v>
      </c>
      <c r="D106" s="17">
        <v>13898</v>
      </c>
      <c r="E106" s="17">
        <v>15026</v>
      </c>
      <c r="F106" s="17">
        <v>12528</v>
      </c>
      <c r="G106" s="24"/>
      <c r="H106" s="7"/>
      <c r="I106" s="25">
        <f t="shared" si="17"/>
        <v>-3648</v>
      </c>
      <c r="J106" s="24">
        <f t="shared" si="17"/>
        <v>1370</v>
      </c>
      <c r="K106" s="7"/>
      <c r="L106" s="25">
        <f t="shared" si="27"/>
        <v>-3649.9165243709813</v>
      </c>
      <c r="M106" s="17">
        <f t="shared" si="18"/>
        <v>3.6730656645651854</v>
      </c>
      <c r="N106" s="17">
        <f t="shared" si="28"/>
        <v>1380.7777008236001</v>
      </c>
      <c r="O106" s="24">
        <f t="shared" si="19"/>
        <v>116.15883504302965</v>
      </c>
      <c r="P106" s="7"/>
      <c r="Q106" s="25">
        <f t="shared" si="20"/>
        <v>-3618.4993506925052</v>
      </c>
      <c r="R106" s="24">
        <f t="shared" si="21"/>
        <v>1361.831376278556</v>
      </c>
      <c r="S106" s="7"/>
      <c r="T106" s="25">
        <f t="shared" si="22"/>
        <v>0.93482387316171778</v>
      </c>
      <c r="U106" s="24">
        <f t="shared" si="23"/>
        <v>0.35405364077956314</v>
      </c>
      <c r="V106" s="7"/>
      <c r="W106" s="25">
        <f t="shared" si="24"/>
        <v>0.9321142752023126</v>
      </c>
      <c r="X106" s="24">
        <f t="shared" si="29"/>
        <v>242.10820044687614</v>
      </c>
      <c r="Y106" s="7"/>
      <c r="Z106" s="25">
        <f t="shared" si="30"/>
        <v>-636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0.19720044687616678</v>
      </c>
    </row>
    <row r="107" spans="1:29" s="17" customFormat="1" x14ac:dyDescent="0.25">
      <c r="A107" s="17">
        <v>22</v>
      </c>
      <c r="B107" s="17">
        <v>-629</v>
      </c>
      <c r="C107" s="17">
        <v>11463</v>
      </c>
      <c r="D107" s="17">
        <v>14080</v>
      </c>
      <c r="E107" s="17">
        <v>14957</v>
      </c>
      <c r="F107" s="17">
        <v>12361</v>
      </c>
      <c r="G107" s="24"/>
      <c r="H107" s="7"/>
      <c r="I107" s="25">
        <f t="shared" si="17"/>
        <v>-3494</v>
      </c>
      <c r="J107" s="24">
        <f t="shared" si="17"/>
        <v>1719</v>
      </c>
      <c r="K107" s="7"/>
      <c r="L107" s="25">
        <f t="shared" si="27"/>
        <v>-3498.635282483775</v>
      </c>
      <c r="M107" s="17">
        <f t="shared" si="18"/>
        <v>21.485843704391076</v>
      </c>
      <c r="N107" s="17">
        <f t="shared" si="28"/>
        <v>1728.1441784203209</v>
      </c>
      <c r="O107" s="24">
        <f t="shared" si="19"/>
        <v>83.615998982663172</v>
      </c>
      <c r="P107" s="7"/>
      <c r="Q107" s="25">
        <f t="shared" si="20"/>
        <v>-3464.4993506925052</v>
      </c>
      <c r="R107" s="24">
        <f t="shared" si="21"/>
        <v>1710.831376278556</v>
      </c>
      <c r="S107" s="7"/>
      <c r="T107" s="25">
        <f t="shared" si="22"/>
        <v>0.89503863002236139</v>
      </c>
      <c r="U107" s="24">
        <f t="shared" si="23"/>
        <v>0.44478787027699906</v>
      </c>
      <c r="V107" s="7"/>
      <c r="W107" s="25">
        <f t="shared" si="24"/>
        <v>0.89162628616441253</v>
      </c>
      <c r="X107" s="24">
        <f t="shared" si="29"/>
        <v>236.39462593430676</v>
      </c>
      <c r="Y107" s="7"/>
      <c r="Z107" s="25">
        <f t="shared" si="30"/>
        <v>-629</v>
      </c>
      <c r="AA107" s="17">
        <f t="shared" si="31"/>
        <v>236.24999999999997</v>
      </c>
      <c r="AB107" s="24">
        <f t="shared" si="25"/>
        <v>4.1233403578366028</v>
      </c>
      <c r="AC107" s="17">
        <f t="shared" si="26"/>
        <v>0.14462593430678794</v>
      </c>
    </row>
    <row r="108" spans="1:29" s="17" customFormat="1" x14ac:dyDescent="0.25">
      <c r="A108" s="17">
        <v>23</v>
      </c>
      <c r="B108" s="17">
        <v>-644</v>
      </c>
      <c r="C108" s="17">
        <v>11556</v>
      </c>
      <c r="D108" s="17">
        <v>14253</v>
      </c>
      <c r="E108" s="17">
        <v>14868</v>
      </c>
      <c r="F108" s="17">
        <v>12194</v>
      </c>
      <c r="G108" s="24"/>
      <c r="H108" s="7"/>
      <c r="I108" s="25">
        <f t="shared" si="17"/>
        <v>-3312</v>
      </c>
      <c r="J108" s="24">
        <f t="shared" si="17"/>
        <v>2059</v>
      </c>
      <c r="K108" s="7"/>
      <c r="L108" s="25">
        <f t="shared" si="27"/>
        <v>-3308.6886061077298</v>
      </c>
      <c r="M108" s="17">
        <f t="shared" si="18"/>
        <v>10.965329509764313</v>
      </c>
      <c r="N108" s="17">
        <f t="shared" si="28"/>
        <v>2066.367121821183</v>
      </c>
      <c r="O108" s="24">
        <f t="shared" si="19"/>
        <v>54.274483928150588</v>
      </c>
      <c r="P108" s="7"/>
      <c r="Q108" s="25">
        <f t="shared" si="20"/>
        <v>-3282.4993506925052</v>
      </c>
      <c r="R108" s="24">
        <f t="shared" si="21"/>
        <v>2050.831376278556</v>
      </c>
      <c r="S108" s="7"/>
      <c r="T108" s="25">
        <f t="shared" si="22"/>
        <v>0.84801970631221291</v>
      </c>
      <c r="U108" s="24">
        <f t="shared" si="23"/>
        <v>0.53318224858395669</v>
      </c>
      <c r="V108" s="7"/>
      <c r="W108" s="25">
        <f t="shared" si="24"/>
        <v>0.84392249204970027</v>
      </c>
      <c r="X108" s="24">
        <f t="shared" si="29"/>
        <v>230.62263579306205</v>
      </c>
      <c r="Y108" s="7"/>
      <c r="Z108" s="25">
        <f t="shared" si="30"/>
        <v>-644</v>
      </c>
      <c r="AA108" s="17">
        <f t="shared" si="31"/>
        <v>230.45399999999998</v>
      </c>
      <c r="AB108" s="24">
        <f t="shared" si="25"/>
        <v>4.0221810743910122</v>
      </c>
      <c r="AC108" s="17">
        <f t="shared" si="26"/>
        <v>0.16863579306206589</v>
      </c>
    </row>
    <row r="109" spans="1:29" s="17" customFormat="1" x14ac:dyDescent="0.25">
      <c r="A109" s="17">
        <v>24</v>
      </c>
      <c r="B109" s="17">
        <v>-627</v>
      </c>
      <c r="C109" s="17">
        <v>11670</v>
      </c>
      <c r="D109" s="17">
        <v>14402</v>
      </c>
      <c r="E109" s="17">
        <v>14759</v>
      </c>
      <c r="F109" s="17">
        <v>12037</v>
      </c>
      <c r="G109" s="24"/>
      <c r="H109" s="7"/>
      <c r="I109" s="25">
        <f t="shared" si="17"/>
        <v>-3089</v>
      </c>
      <c r="J109" s="24">
        <f t="shared" si="17"/>
        <v>2365</v>
      </c>
      <c r="K109" s="7"/>
      <c r="L109" s="25">
        <f t="shared" si="27"/>
        <v>-3091.5129655687674</v>
      </c>
      <c r="M109" s="17">
        <f t="shared" si="18"/>
        <v>6.3149959498105277</v>
      </c>
      <c r="N109" s="17">
        <f t="shared" si="28"/>
        <v>2375.4492606691992</v>
      </c>
      <c r="O109" s="24">
        <f t="shared" si="19"/>
        <v>109.18704853287431</v>
      </c>
      <c r="P109" s="7"/>
      <c r="Q109" s="25">
        <f t="shared" si="20"/>
        <v>-3059.4993506925052</v>
      </c>
      <c r="R109" s="24">
        <f t="shared" si="21"/>
        <v>2356.831376278556</v>
      </c>
      <c r="S109" s="7"/>
      <c r="T109" s="25">
        <f t="shared" si="22"/>
        <v>0.79040860748054753</v>
      </c>
      <c r="U109" s="24">
        <f t="shared" si="23"/>
        <v>0.61273718906021857</v>
      </c>
      <c r="V109" s="7"/>
      <c r="W109" s="25">
        <f t="shared" si="24"/>
        <v>0.7856945526923641</v>
      </c>
      <c r="X109" s="24">
        <f t="shared" si="29"/>
        <v>224.95745596405186</v>
      </c>
      <c r="Y109" s="7"/>
      <c r="Z109" s="25">
        <f t="shared" si="30"/>
        <v>-627</v>
      </c>
      <c r="AA109" s="17">
        <f t="shared" si="31"/>
        <v>224.81099999999998</v>
      </c>
      <c r="AB109" s="24">
        <f t="shared" si="25"/>
        <v>3.9236921447009721</v>
      </c>
      <c r="AC109" s="17">
        <f t="shared" si="26"/>
        <v>0.14645596405188144</v>
      </c>
    </row>
    <row r="110" spans="1:29" s="17" customFormat="1" x14ac:dyDescent="0.25">
      <c r="A110" s="17">
        <v>25</v>
      </c>
      <c r="B110" s="17">
        <v>-629</v>
      </c>
      <c r="C110" s="17">
        <v>11788</v>
      </c>
      <c r="D110" s="17">
        <v>14546</v>
      </c>
      <c r="E110" s="17">
        <v>14634</v>
      </c>
      <c r="F110" s="17">
        <v>11888</v>
      </c>
      <c r="G110" s="24"/>
      <c r="H110" s="7"/>
      <c r="I110" s="25">
        <f t="shared" si="17"/>
        <v>-2846</v>
      </c>
      <c r="J110" s="24">
        <f t="shared" si="17"/>
        <v>2658</v>
      </c>
      <c r="K110" s="7"/>
      <c r="L110" s="25">
        <f t="shared" si="27"/>
        <v>-2843.8158637052748</v>
      </c>
      <c r="M110" s="17">
        <f t="shared" si="18"/>
        <v>4.7704513539361404</v>
      </c>
      <c r="N110" s="17">
        <f t="shared" si="28"/>
        <v>2662.4339547674545</v>
      </c>
      <c r="O110" s="24">
        <f t="shared" si="19"/>
        <v>19.659954879832064</v>
      </c>
      <c r="P110" s="7"/>
      <c r="Q110" s="25">
        <f t="shared" si="20"/>
        <v>-2816.4993506925052</v>
      </c>
      <c r="R110" s="24">
        <f t="shared" si="21"/>
        <v>2649.831376278556</v>
      </c>
      <c r="S110" s="7"/>
      <c r="T110" s="25">
        <f t="shared" si="22"/>
        <v>0.72763059395545915</v>
      </c>
      <c r="U110" s="24">
        <f t="shared" si="23"/>
        <v>0.68891234448356742</v>
      </c>
      <c r="V110" s="7"/>
      <c r="W110" s="25">
        <f t="shared" si="24"/>
        <v>0.72232567667819392</v>
      </c>
      <c r="X110" s="24">
        <f t="shared" si="29"/>
        <v>219.26326218326699</v>
      </c>
      <c r="Y110" s="7"/>
      <c r="Z110" s="25">
        <f t="shared" si="30"/>
        <v>-629</v>
      </c>
      <c r="AA110" s="17">
        <f t="shared" si="31"/>
        <v>219.14999999999998</v>
      </c>
      <c r="AB110" s="24">
        <f t="shared" si="25"/>
        <v>3.8248890557455728</v>
      </c>
      <c r="AC110" s="17">
        <f t="shared" si="26"/>
        <v>0.1132621832670111</v>
      </c>
    </row>
    <row r="111" spans="1:29" s="17" customFormat="1" x14ac:dyDescent="0.25">
      <c r="A111" s="17">
        <v>26</v>
      </c>
      <c r="B111" s="17">
        <v>-606</v>
      </c>
      <c r="C111" s="17">
        <v>11923</v>
      </c>
      <c r="D111" s="17">
        <v>14677</v>
      </c>
      <c r="E111" s="17">
        <v>14505</v>
      </c>
      <c r="F111" s="17">
        <v>11762</v>
      </c>
      <c r="G111" s="24"/>
      <c r="H111" s="7"/>
      <c r="I111" s="25">
        <f t="shared" si="17"/>
        <v>-2582</v>
      </c>
      <c r="J111" s="24">
        <f t="shared" si="17"/>
        <v>2915</v>
      </c>
      <c r="K111" s="7"/>
      <c r="L111" s="25">
        <f t="shared" si="27"/>
        <v>-2579.1723401778927</v>
      </c>
      <c r="M111" s="17">
        <f t="shared" si="18"/>
        <v>7.9956600695599285</v>
      </c>
      <c r="N111" s="17">
        <f t="shared" si="28"/>
        <v>2914.4394236840353</v>
      </c>
      <c r="O111" s="24">
        <f t="shared" si="19"/>
        <v>0.31424580602053415</v>
      </c>
      <c r="P111" s="7"/>
      <c r="Q111" s="25">
        <f t="shared" si="20"/>
        <v>-2552.4993506925052</v>
      </c>
      <c r="R111" s="24">
        <f t="shared" si="21"/>
        <v>2906.831376278556</v>
      </c>
      <c r="S111" s="7"/>
      <c r="T111" s="25">
        <f t="shared" si="22"/>
        <v>0.65942732000227677</v>
      </c>
      <c r="U111" s="24">
        <f t="shared" si="23"/>
        <v>0.75572809514500305</v>
      </c>
      <c r="V111" s="7"/>
      <c r="W111" s="25">
        <f t="shared" si="24"/>
        <v>0.65360374494330664</v>
      </c>
      <c r="X111" s="24">
        <f t="shared" si="29"/>
        <v>213.76236834705787</v>
      </c>
      <c r="Y111" s="7"/>
      <c r="Z111" s="25">
        <f t="shared" si="30"/>
        <v>-606</v>
      </c>
      <c r="AA111" s="17">
        <f t="shared" si="31"/>
        <v>213.69599999999997</v>
      </c>
      <c r="AB111" s="24">
        <f t="shared" si="25"/>
        <v>3.7296987983418015</v>
      </c>
      <c r="AC111" s="17">
        <f t="shared" si="26"/>
        <v>6.6368347057903065E-2</v>
      </c>
    </row>
    <row r="112" spans="1:29" s="17" customFormat="1" x14ac:dyDescent="0.25">
      <c r="A112" s="17">
        <v>27</v>
      </c>
      <c r="B112" s="17">
        <v>-616</v>
      </c>
      <c r="C112" s="17">
        <v>12071</v>
      </c>
      <c r="D112" s="17">
        <v>14783</v>
      </c>
      <c r="E112" s="17">
        <v>14354</v>
      </c>
      <c r="F112" s="17">
        <v>11643</v>
      </c>
      <c r="G112" s="24"/>
      <c r="H112" s="7"/>
      <c r="I112" s="25">
        <f t="shared" si="17"/>
        <v>-2283</v>
      </c>
      <c r="J112" s="24">
        <f t="shared" si="17"/>
        <v>3140</v>
      </c>
      <c r="K112" s="7"/>
      <c r="L112" s="25">
        <f t="shared" si="27"/>
        <v>-2286.5073945246959</v>
      </c>
      <c r="M112" s="17">
        <f t="shared" si="18"/>
        <v>12.301816351866657</v>
      </c>
      <c r="N112" s="17">
        <f t="shared" si="28"/>
        <v>3143.5907067226608</v>
      </c>
      <c r="O112" s="24">
        <f t="shared" si="19"/>
        <v>12.893174768161447</v>
      </c>
      <c r="P112" s="7"/>
      <c r="Q112" s="25">
        <f t="shared" si="20"/>
        <v>-2253.4993506925052</v>
      </c>
      <c r="R112" s="24">
        <f t="shared" si="21"/>
        <v>3131.831376278556</v>
      </c>
      <c r="S112" s="7"/>
      <c r="T112" s="25">
        <f t="shared" si="22"/>
        <v>0.5821819453356043</v>
      </c>
      <c r="U112" s="24">
        <f t="shared" si="23"/>
        <v>0.81422437490696031</v>
      </c>
      <c r="V112" s="7"/>
      <c r="W112" s="25">
        <f t="shared" si="24"/>
        <v>0.57590376832575463</v>
      </c>
      <c r="X112" s="24">
        <f t="shared" si="29"/>
        <v>208.17884970667194</v>
      </c>
      <c r="Y112" s="7"/>
      <c r="Z112" s="25">
        <f t="shared" si="30"/>
        <v>-616</v>
      </c>
      <c r="AA112" s="17">
        <f t="shared" si="31"/>
        <v>208.15199999999996</v>
      </c>
      <c r="AB112" s="24">
        <f t="shared" si="25"/>
        <v>3.6329377446112359</v>
      </c>
      <c r="AC112" s="17">
        <f t="shared" si="26"/>
        <v>2.6849706671981721E-2</v>
      </c>
    </row>
    <row r="113" spans="1:29" s="17" customFormat="1" x14ac:dyDescent="0.25">
      <c r="A113" s="17">
        <v>28</v>
      </c>
      <c r="B113" s="17">
        <v>-622</v>
      </c>
      <c r="C113" s="17">
        <v>12229</v>
      </c>
      <c r="D113" s="17">
        <v>14887</v>
      </c>
      <c r="E113" s="17">
        <v>14196</v>
      </c>
      <c r="F113" s="17">
        <v>11540</v>
      </c>
      <c r="G113" s="24"/>
      <c r="H113" s="7"/>
      <c r="I113" s="25">
        <f t="shared" si="17"/>
        <v>-1967</v>
      </c>
      <c r="J113" s="24">
        <f t="shared" si="17"/>
        <v>3347</v>
      </c>
      <c r="K113" s="7"/>
      <c r="L113" s="25">
        <f t="shared" si="27"/>
        <v>-1969.5691013539065</v>
      </c>
      <c r="M113" s="17">
        <f t="shared" si="18"/>
        <v>6.6002817666441587</v>
      </c>
      <c r="N113" s="17">
        <f t="shared" si="28"/>
        <v>3345.1694296456089</v>
      </c>
      <c r="O113" s="24">
        <f t="shared" si="19"/>
        <v>3.3509878223753993</v>
      </c>
      <c r="P113" s="7"/>
      <c r="Q113" s="25">
        <f t="shared" si="20"/>
        <v>-1937.499350692505</v>
      </c>
      <c r="R113" s="24">
        <f t="shared" si="21"/>
        <v>3338.831376278556</v>
      </c>
      <c r="S113" s="7"/>
      <c r="T113" s="25">
        <f t="shared" si="22"/>
        <v>0.50054469317952233</v>
      </c>
      <c r="U113" s="24">
        <f t="shared" si="23"/>
        <v>0.86804095228796097</v>
      </c>
      <c r="V113" s="7"/>
      <c r="W113" s="25">
        <f t="shared" si="24"/>
        <v>0.4938479663773776</v>
      </c>
      <c r="X113" s="24">
        <f t="shared" si="29"/>
        <v>202.54346435841387</v>
      </c>
      <c r="Y113" s="7"/>
      <c r="Z113" s="25">
        <f t="shared" si="30"/>
        <v>-622</v>
      </c>
      <c r="AA113" s="17">
        <f t="shared" si="31"/>
        <v>202.55399999999995</v>
      </c>
      <c r="AB113" s="24">
        <f t="shared" si="25"/>
        <v>3.5352342130845931</v>
      </c>
      <c r="AC113" s="17">
        <f t="shared" si="26"/>
        <v>-1.0535641586074007E-2</v>
      </c>
    </row>
    <row r="114" spans="1:29" s="17" customFormat="1" x14ac:dyDescent="0.25">
      <c r="A114" s="17">
        <v>29</v>
      </c>
      <c r="B114" s="17">
        <v>-619</v>
      </c>
      <c r="C114" s="17">
        <v>12388</v>
      </c>
      <c r="D114" s="17">
        <v>14967</v>
      </c>
      <c r="E114" s="17">
        <v>14028</v>
      </c>
      <c r="F114" s="17">
        <v>11450</v>
      </c>
      <c r="G114" s="24"/>
      <c r="H114" s="7"/>
      <c r="I114" s="25">
        <f t="shared" si="17"/>
        <v>-1640</v>
      </c>
      <c r="J114" s="24">
        <f t="shared" si="17"/>
        <v>3517</v>
      </c>
      <c r="K114" s="7"/>
      <c r="L114" s="25">
        <f t="shared" si="27"/>
        <v>-1635.7767904598682</v>
      </c>
      <c r="M114" s="17">
        <f t="shared" si="18"/>
        <v>17.83549881986065</v>
      </c>
      <c r="N114" s="17">
        <f t="shared" si="28"/>
        <v>3514.1414369775407</v>
      </c>
      <c r="O114" s="24">
        <f t="shared" si="19"/>
        <v>8.1713825533716093</v>
      </c>
      <c r="P114" s="7"/>
      <c r="Q114" s="25">
        <f t="shared" si="20"/>
        <v>-1610.499350692505</v>
      </c>
      <c r="R114" s="24">
        <f t="shared" si="21"/>
        <v>3508.831376278556</v>
      </c>
      <c r="S114" s="7"/>
      <c r="T114" s="25">
        <f t="shared" si="22"/>
        <v>0.41606563794205781</v>
      </c>
      <c r="U114" s="24">
        <f t="shared" si="23"/>
        <v>0.91223814144143978</v>
      </c>
      <c r="V114" s="7"/>
      <c r="W114" s="25">
        <f t="shared" si="24"/>
        <v>0.40902465346923667</v>
      </c>
      <c r="X114" s="24">
        <f t="shared" si="29"/>
        <v>197.05721084430968</v>
      </c>
      <c r="Y114" s="7"/>
      <c r="Z114" s="25">
        <f t="shared" si="30"/>
        <v>-619</v>
      </c>
      <c r="AA114" s="17">
        <f t="shared" si="31"/>
        <v>196.98299999999995</v>
      </c>
      <c r="AB114" s="24">
        <f t="shared" si="25"/>
        <v>3.4380019204559891</v>
      </c>
      <c r="AC114" s="17">
        <f t="shared" si="26"/>
        <v>7.4210844309732238E-2</v>
      </c>
    </row>
    <row r="115" spans="1:29" s="17" customFormat="1" x14ac:dyDescent="0.25">
      <c r="A115" s="17">
        <v>30</v>
      </c>
      <c r="B115" s="17">
        <v>-629</v>
      </c>
      <c r="C115" s="17">
        <v>12568</v>
      </c>
      <c r="D115" s="17">
        <v>15038</v>
      </c>
      <c r="E115" s="17">
        <v>13856</v>
      </c>
      <c r="F115" s="17">
        <v>11383</v>
      </c>
      <c r="G115" s="24"/>
      <c r="H115" s="7"/>
      <c r="I115" s="25">
        <f t="shared" si="17"/>
        <v>-1288</v>
      </c>
      <c r="J115" s="24">
        <f t="shared" si="17"/>
        <v>3655</v>
      </c>
      <c r="K115" s="7"/>
      <c r="L115" s="25">
        <f t="shared" si="27"/>
        <v>-1281.0615999394054</v>
      </c>
      <c r="M115" s="17">
        <f t="shared" si="18"/>
        <v>48.141395400859579</v>
      </c>
      <c r="N115" s="17">
        <f t="shared" si="28"/>
        <v>3651.8685589009119</v>
      </c>
      <c r="O115" s="24">
        <f t="shared" si="19"/>
        <v>9.8059233570579547</v>
      </c>
      <c r="P115" s="7"/>
      <c r="Q115" s="25">
        <f t="shared" si="20"/>
        <v>-1258.499350692505</v>
      </c>
      <c r="R115" s="24">
        <f t="shared" si="21"/>
        <v>3646.831376278556</v>
      </c>
      <c r="S115" s="7"/>
      <c r="T115" s="25">
        <f t="shared" si="22"/>
        <v>0.32512793933781464</v>
      </c>
      <c r="U115" s="24">
        <f t="shared" si="23"/>
        <v>0.94811585969544021</v>
      </c>
      <c r="V115" s="7"/>
      <c r="W115" s="25">
        <f t="shared" si="24"/>
        <v>0.31780683024837975</v>
      </c>
      <c r="X115" s="24">
        <f t="shared" si="29"/>
        <v>191.43801028670623</v>
      </c>
      <c r="Y115" s="7"/>
      <c r="Z115" s="25">
        <f t="shared" si="30"/>
        <v>-629</v>
      </c>
      <c r="AA115" s="17">
        <f t="shared" si="31"/>
        <v>191.32199999999995</v>
      </c>
      <c r="AB115" s="24">
        <f t="shared" si="25"/>
        <v>3.3391988315005903</v>
      </c>
      <c r="AC115" s="17">
        <f t="shared" si="26"/>
        <v>0.11601028670628466</v>
      </c>
    </row>
    <row r="116" spans="1:29" s="17" customFormat="1" x14ac:dyDescent="0.25">
      <c r="A116" s="17">
        <v>31</v>
      </c>
      <c r="B116" s="17">
        <v>-639</v>
      </c>
      <c r="C116" s="17">
        <v>12752</v>
      </c>
      <c r="D116" s="17">
        <v>15086</v>
      </c>
      <c r="E116" s="17">
        <v>13665</v>
      </c>
      <c r="F116" s="17">
        <v>11326</v>
      </c>
      <c r="G116" s="24"/>
      <c r="H116" s="7"/>
      <c r="I116" s="25">
        <f t="shared" ref="I116:J149" si="32">C116-E116</f>
        <v>-913</v>
      </c>
      <c r="J116" s="24">
        <f t="shared" si="32"/>
        <v>3760</v>
      </c>
      <c r="K116" s="7"/>
      <c r="L116" s="25">
        <f t="shared" si="27"/>
        <v>-908.22248054186787</v>
      </c>
      <c r="M116" s="17">
        <f t="shared" si="18"/>
        <v>22.824692172831149</v>
      </c>
      <c r="N116" s="17">
        <f t="shared" si="28"/>
        <v>3755.3427671934783</v>
      </c>
      <c r="O116" s="24">
        <f t="shared" si="19"/>
        <v>21.689817414142301</v>
      </c>
      <c r="P116" s="7"/>
      <c r="Q116" s="25">
        <f t="shared" si="20"/>
        <v>-883.499350692505</v>
      </c>
      <c r="R116" s="24">
        <f t="shared" si="21"/>
        <v>3751.831376278556</v>
      </c>
      <c r="S116" s="7"/>
      <c r="T116" s="25">
        <f t="shared" si="22"/>
        <v>0.22824828883613513</v>
      </c>
      <c r="U116" s="24">
        <f t="shared" si="23"/>
        <v>0.97541412358435364</v>
      </c>
      <c r="V116" s="7"/>
      <c r="W116" s="25">
        <f t="shared" si="24"/>
        <v>0.2207132138198013</v>
      </c>
      <c r="X116" s="24">
        <f t="shared" si="29"/>
        <v>185.65691957968056</v>
      </c>
      <c r="Y116" s="7"/>
      <c r="Z116" s="25">
        <f t="shared" si="30"/>
        <v>-639</v>
      </c>
      <c r="AA116" s="17">
        <f t="shared" si="31"/>
        <v>185.57099999999994</v>
      </c>
      <c r="AB116" s="24">
        <f t="shared" si="25"/>
        <v>3.2388249462183958</v>
      </c>
      <c r="AC116" s="17">
        <f t="shared" si="26"/>
        <v>8.5919579680620473E-2</v>
      </c>
    </row>
    <row r="117" spans="1:29" s="17" customFormat="1" x14ac:dyDescent="0.25">
      <c r="A117" s="17">
        <v>32</v>
      </c>
      <c r="B117" s="17">
        <v>-640</v>
      </c>
      <c r="C117" s="17">
        <v>12946</v>
      </c>
      <c r="D117" s="17">
        <v>15121</v>
      </c>
      <c r="E117" s="17">
        <v>13476</v>
      </c>
      <c r="F117" s="17">
        <v>11295</v>
      </c>
      <c r="G117" s="24"/>
      <c r="H117" s="7"/>
      <c r="I117" s="25">
        <f t="shared" si="32"/>
        <v>-530</v>
      </c>
      <c r="J117" s="24">
        <f t="shared" si="32"/>
        <v>3826</v>
      </c>
      <c r="K117" s="7"/>
      <c r="L117" s="25">
        <f t="shared" si="27"/>
        <v>-525.93383766443014</v>
      </c>
      <c r="M117" s="17">
        <f t="shared" si="18"/>
        <v>16.533676139206911</v>
      </c>
      <c r="N117" s="17">
        <f t="shared" si="28"/>
        <v>3821.1237859057642</v>
      </c>
      <c r="O117" s="24">
        <f t="shared" si="19"/>
        <v>23.777463892824059</v>
      </c>
      <c r="P117" s="7"/>
      <c r="Q117" s="25">
        <f t="shared" si="20"/>
        <v>-500.499350692505</v>
      </c>
      <c r="R117" s="24">
        <f t="shared" si="21"/>
        <v>3817.831376278556</v>
      </c>
      <c r="S117" s="7"/>
      <c r="T117" s="25">
        <f t="shared" si="22"/>
        <v>0.12930187245708644</v>
      </c>
      <c r="U117" s="24">
        <f t="shared" si="23"/>
        <v>0.99257303231452776</v>
      </c>
      <c r="V117" s="7"/>
      <c r="W117" s="25">
        <f t="shared" si="24"/>
        <v>0.12163116718445327</v>
      </c>
      <c r="X117" s="24">
        <f t="shared" si="29"/>
        <v>179.89321326109496</v>
      </c>
      <c r="Y117" s="7"/>
      <c r="Z117" s="25">
        <f t="shared" si="30"/>
        <v>-640</v>
      </c>
      <c r="AA117" s="17">
        <f t="shared" si="31"/>
        <v>179.81099999999995</v>
      </c>
      <c r="AB117" s="24">
        <f t="shared" si="25"/>
        <v>3.1382939813035233</v>
      </c>
      <c r="AC117" s="17">
        <f t="shared" si="26"/>
        <v>8.2213261095006374E-2</v>
      </c>
    </row>
    <row r="118" spans="1:29" s="17" customFormat="1" x14ac:dyDescent="0.25">
      <c r="A118" s="17">
        <v>33</v>
      </c>
      <c r="B118" s="17">
        <v>-612</v>
      </c>
      <c r="C118" s="17">
        <v>13129</v>
      </c>
      <c r="D118" s="17">
        <v>15131</v>
      </c>
      <c r="E118" s="17">
        <v>13287</v>
      </c>
      <c r="F118" s="17">
        <v>11279</v>
      </c>
      <c r="G118" s="24"/>
      <c r="H118" s="7"/>
      <c r="I118" s="25">
        <f t="shared" si="32"/>
        <v>-158</v>
      </c>
      <c r="J118" s="24">
        <f t="shared" si="32"/>
        <v>3852</v>
      </c>
      <c r="K118" s="7"/>
      <c r="L118" s="25">
        <f t="shared" si="27"/>
        <v>-155.6283610394371</v>
      </c>
      <c r="M118" s="17">
        <f t="shared" si="18"/>
        <v>5.6246713592598949</v>
      </c>
      <c r="N118" s="17">
        <f t="shared" si="28"/>
        <v>3847.9755996029048</v>
      </c>
      <c r="O118" s="24">
        <f t="shared" si="19"/>
        <v>16.195798556139827</v>
      </c>
      <c r="P118" s="7"/>
      <c r="Q118" s="25">
        <f t="shared" si="20"/>
        <v>-128.49935069250503</v>
      </c>
      <c r="R118" s="24">
        <f t="shared" si="21"/>
        <v>3843.831376278556</v>
      </c>
      <c r="S118" s="7"/>
      <c r="T118" s="25">
        <f t="shared" si="22"/>
        <v>3.3197259159420366E-2</v>
      </c>
      <c r="U118" s="24">
        <f t="shared" si="23"/>
        <v>0.99933260242035393</v>
      </c>
      <c r="V118" s="7"/>
      <c r="W118" s="25">
        <f t="shared" si="24"/>
        <v>2.5471416216242656E-2</v>
      </c>
      <c r="X118" s="24">
        <f t="shared" si="29"/>
        <v>174.36700893762759</v>
      </c>
      <c r="Y118" s="7"/>
      <c r="Z118" s="25">
        <f t="shared" si="30"/>
        <v>-612</v>
      </c>
      <c r="AA118" s="17">
        <f t="shared" si="31"/>
        <v>174.30299999999994</v>
      </c>
      <c r="AB118" s="24">
        <f t="shared" si="25"/>
        <v>3.0421612461036753</v>
      </c>
      <c r="AC118" s="17">
        <f t="shared" si="26"/>
        <v>6.4008937627647811E-2</v>
      </c>
    </row>
    <row r="119" spans="1:29" s="17" customFormat="1" x14ac:dyDescent="0.25">
      <c r="A119" s="17">
        <v>34</v>
      </c>
      <c r="B119" s="17">
        <v>-624</v>
      </c>
      <c r="C119" s="17">
        <v>13318</v>
      </c>
      <c r="D119" s="17">
        <v>15130</v>
      </c>
      <c r="E119" s="17">
        <v>13104</v>
      </c>
      <c r="F119" s="17">
        <v>11284</v>
      </c>
      <c r="G119" s="24"/>
      <c r="H119" s="7"/>
      <c r="I119" s="25">
        <f t="shared" si="32"/>
        <v>214</v>
      </c>
      <c r="J119" s="24">
        <f t="shared" si="32"/>
        <v>3846</v>
      </c>
      <c r="K119" s="7"/>
      <c r="L119" s="25">
        <f t="shared" si="27"/>
        <v>223.11238228826005</v>
      </c>
      <c r="M119" s="17">
        <f t="shared" si="18"/>
        <v>83.035510967395481</v>
      </c>
      <c r="N119" s="17">
        <f t="shared" si="28"/>
        <v>3838.8020552520038</v>
      </c>
      <c r="O119" s="24">
        <f t="shared" si="19"/>
        <v>51.810408595205921</v>
      </c>
      <c r="P119" s="7"/>
      <c r="Q119" s="25">
        <f t="shared" si="20"/>
        <v>243.50064930749497</v>
      </c>
      <c r="R119" s="24">
        <f t="shared" si="21"/>
        <v>3837.831376278556</v>
      </c>
      <c r="S119" s="7"/>
      <c r="T119" s="25">
        <f t="shared" si="22"/>
        <v>-6.2907354138245719E-2</v>
      </c>
      <c r="U119" s="24">
        <f t="shared" si="23"/>
        <v>0.99777270162670173</v>
      </c>
      <c r="V119" s="7"/>
      <c r="W119" s="25">
        <f t="shared" si="24"/>
        <v>-7.0624008639812746E-2</v>
      </c>
      <c r="X119" s="24">
        <f t="shared" si="29"/>
        <v>168.85820779012261</v>
      </c>
      <c r="Y119" s="7"/>
      <c r="Z119" s="25">
        <f t="shared" si="30"/>
        <v>-624</v>
      </c>
      <c r="AA119" s="17">
        <f t="shared" si="31"/>
        <v>168.68699999999995</v>
      </c>
      <c r="AB119" s="24">
        <f t="shared" si="25"/>
        <v>2.9441435553116739</v>
      </c>
      <c r="AC119" s="17">
        <f t="shared" si="26"/>
        <v>0.17120779012265075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15100</v>
      </c>
      <c r="E120" s="17">
        <v>12916</v>
      </c>
      <c r="F120" s="17">
        <v>11305</v>
      </c>
      <c r="G120" s="24"/>
      <c r="H120" s="7"/>
      <c r="I120" s="25">
        <f t="shared" si="32"/>
        <v>582</v>
      </c>
      <c r="J120" s="24">
        <f t="shared" si="32"/>
        <v>3795</v>
      </c>
      <c r="K120" s="7"/>
      <c r="L120" s="25">
        <f t="shared" si="27"/>
        <v>589.83581526888713</v>
      </c>
      <c r="M120" s="17">
        <f t="shared" si="18"/>
        <v>61.400000928124705</v>
      </c>
      <c r="N120" s="17">
        <f t="shared" si="28"/>
        <v>3794.4473627963648</v>
      </c>
      <c r="O120" s="24">
        <f t="shared" si="19"/>
        <v>0.30540787884171788</v>
      </c>
      <c r="P120" s="7"/>
      <c r="Q120" s="25">
        <f t="shared" si="20"/>
        <v>611.500649307495</v>
      </c>
      <c r="R120" s="24">
        <f t="shared" si="21"/>
        <v>3786.831376278556</v>
      </c>
      <c r="S120" s="7"/>
      <c r="T120" s="25">
        <f t="shared" si="22"/>
        <v>-0.15797858449722721</v>
      </c>
      <c r="U120" s="24">
        <f t="shared" si="23"/>
        <v>0.98451354488065812</v>
      </c>
      <c r="V120" s="7"/>
      <c r="W120" s="25">
        <f t="shared" si="24"/>
        <v>-0.16559556107267043</v>
      </c>
      <c r="X120" s="24">
        <f t="shared" si="29"/>
        <v>163.35914409254144</v>
      </c>
      <c r="Y120" s="7"/>
      <c r="Z120" s="25">
        <f t="shared" si="30"/>
        <v>-608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0.14414409254149518</v>
      </c>
    </row>
    <row r="121" spans="1:29" s="17" customFormat="1" x14ac:dyDescent="0.25">
      <c r="A121" s="17">
        <v>36</v>
      </c>
      <c r="B121" s="17">
        <v>-610</v>
      </c>
      <c r="C121" s="17">
        <v>13692</v>
      </c>
      <c r="D121" s="17">
        <v>15072</v>
      </c>
      <c r="E121" s="17">
        <v>12743</v>
      </c>
      <c r="F121" s="17">
        <v>11351</v>
      </c>
      <c r="G121" s="24"/>
      <c r="H121" s="7"/>
      <c r="I121" s="25">
        <f t="shared" si="32"/>
        <v>949</v>
      </c>
      <c r="J121" s="24">
        <f t="shared" si="32"/>
        <v>3721</v>
      </c>
      <c r="K121" s="7"/>
      <c r="L121" s="25">
        <f t="shared" si="27"/>
        <v>952.08454411489993</v>
      </c>
      <c r="M121" s="17">
        <f t="shared" si="18"/>
        <v>9.5144123967637739</v>
      </c>
      <c r="N121" s="17">
        <f t="shared" si="28"/>
        <v>3715.2266159114033</v>
      </c>
      <c r="O121" s="24">
        <f t="shared" si="19"/>
        <v>33.331963834461384</v>
      </c>
      <c r="P121" s="7"/>
      <c r="Q121" s="25">
        <f t="shared" si="20"/>
        <v>978.500649307495</v>
      </c>
      <c r="R121" s="24">
        <f t="shared" si="21"/>
        <v>3712.831376278556</v>
      </c>
      <c r="S121" s="7"/>
      <c r="T121" s="25">
        <f t="shared" si="22"/>
        <v>-0.2527914691215376</v>
      </c>
      <c r="U121" s="24">
        <f t="shared" si="23"/>
        <v>0.96527476842561433</v>
      </c>
      <c r="V121" s="7"/>
      <c r="W121" s="25">
        <f t="shared" si="24"/>
        <v>-0.26026252565542174</v>
      </c>
      <c r="X121" s="24">
        <f t="shared" si="29"/>
        <v>157.81738105293402</v>
      </c>
      <c r="Y121" s="7"/>
      <c r="Z121" s="25">
        <f t="shared" si="30"/>
        <v>-610</v>
      </c>
      <c r="AA121" s="17">
        <f t="shared" si="31"/>
        <v>157.72499999999994</v>
      </c>
      <c r="AB121" s="24">
        <f t="shared" si="25"/>
        <v>2.7528205627080551</v>
      </c>
      <c r="AC121" s="17">
        <f t="shared" si="26"/>
        <v>9.2381052934086938E-2</v>
      </c>
    </row>
    <row r="122" spans="1:29" s="17" customFormat="1" x14ac:dyDescent="0.25">
      <c r="A122" s="17">
        <v>37</v>
      </c>
      <c r="B122" s="17">
        <v>-631</v>
      </c>
      <c r="C122" s="17">
        <v>13871</v>
      </c>
      <c r="D122" s="17">
        <v>15009</v>
      </c>
      <c r="E122" s="17">
        <v>12554</v>
      </c>
      <c r="F122" s="17">
        <v>11408</v>
      </c>
      <c r="G122" s="24"/>
      <c r="H122" s="7"/>
      <c r="I122" s="25">
        <f t="shared" si="32"/>
        <v>1317</v>
      </c>
      <c r="J122" s="24">
        <f t="shared" si="32"/>
        <v>3601</v>
      </c>
      <c r="K122" s="7"/>
      <c r="L122" s="25">
        <f t="shared" si="27"/>
        <v>1317.2824672268277</v>
      </c>
      <c r="M122" s="17">
        <f t="shared" si="18"/>
        <v>7.9787734231758528E-2</v>
      </c>
      <c r="N122" s="17">
        <f t="shared" si="28"/>
        <v>3597.4618087101849</v>
      </c>
      <c r="O122" s="24">
        <f t="shared" si="19"/>
        <v>12.518797603323662</v>
      </c>
      <c r="P122" s="7"/>
      <c r="Q122" s="25">
        <f t="shared" si="20"/>
        <v>1346.500649307495</v>
      </c>
      <c r="R122" s="24">
        <f t="shared" si="21"/>
        <v>3592.831376278556</v>
      </c>
      <c r="S122" s="7"/>
      <c r="T122" s="25">
        <f t="shared" si="22"/>
        <v>-0.34786269948051907</v>
      </c>
      <c r="U122" s="24">
        <f t="shared" si="23"/>
        <v>0.9340767525525705</v>
      </c>
      <c r="V122" s="7"/>
      <c r="W122" s="25">
        <f t="shared" si="24"/>
        <v>-0.35509537490894466</v>
      </c>
      <c r="X122" s="24">
        <f t="shared" si="29"/>
        <v>152.09231840523239</v>
      </c>
      <c r="Y122" s="7"/>
      <c r="Z122" s="25">
        <f t="shared" si="30"/>
        <v>-631</v>
      </c>
      <c r="AA122" s="17">
        <f t="shared" si="31"/>
        <v>152.04599999999994</v>
      </c>
      <c r="AB122" s="24">
        <f t="shared" si="25"/>
        <v>2.6537033144872972</v>
      </c>
      <c r="AC122" s="17">
        <f t="shared" si="26"/>
        <v>4.6318405232455007E-2</v>
      </c>
    </row>
    <row r="123" spans="1:29" s="17" customFormat="1" x14ac:dyDescent="0.25">
      <c r="A123" s="17">
        <v>38</v>
      </c>
      <c r="B123" s="17">
        <v>-635</v>
      </c>
      <c r="C123" s="17">
        <v>14037</v>
      </c>
      <c r="D123" s="17">
        <v>14925</v>
      </c>
      <c r="E123" s="17">
        <v>12373</v>
      </c>
      <c r="F123" s="17">
        <v>11480</v>
      </c>
      <c r="G123" s="24"/>
      <c r="H123" s="7"/>
      <c r="I123" s="25">
        <f t="shared" si="32"/>
        <v>1664</v>
      </c>
      <c r="J123" s="24">
        <f t="shared" si="32"/>
        <v>3445</v>
      </c>
      <c r="K123" s="7"/>
      <c r="L123" s="25">
        <f t="shared" si="27"/>
        <v>1671.4332747601268</v>
      </c>
      <c r="M123" s="17">
        <f t="shared" si="18"/>
        <v>55.253573659537814</v>
      </c>
      <c r="N123" s="17">
        <f t="shared" si="28"/>
        <v>3443.342100611666</v>
      </c>
      <c r="O123" s="24">
        <f t="shared" si="19"/>
        <v>2.748630381838399</v>
      </c>
      <c r="P123" s="7"/>
      <c r="Q123" s="25">
        <f t="shared" si="20"/>
        <v>1693.500649307495</v>
      </c>
      <c r="R123" s="24">
        <f t="shared" si="21"/>
        <v>3436.831376278556</v>
      </c>
      <c r="S123" s="7"/>
      <c r="T123" s="25">
        <f t="shared" si="22"/>
        <v>-0.43750866941140654</v>
      </c>
      <c r="U123" s="24">
        <f t="shared" si="23"/>
        <v>0.89351933191761346</v>
      </c>
      <c r="V123" s="7"/>
      <c r="W123" s="25">
        <f t="shared" si="24"/>
        <v>-0.44443043468940119</v>
      </c>
      <c r="X123" s="24">
        <f t="shared" si="29"/>
        <v>146.46150630526699</v>
      </c>
      <c r="Y123" s="7"/>
      <c r="Z123" s="25">
        <f t="shared" si="30"/>
        <v>-635</v>
      </c>
      <c r="AA123" s="17">
        <f t="shared" si="31"/>
        <v>146.33099999999993</v>
      </c>
      <c r="AB123" s="24">
        <f t="shared" si="25"/>
        <v>2.5539577477358213</v>
      </c>
      <c r="AC123" s="17">
        <f t="shared" si="26"/>
        <v>0.13050630526706186</v>
      </c>
    </row>
    <row r="124" spans="1:29" s="17" customFormat="1" x14ac:dyDescent="0.25">
      <c r="A124" s="17">
        <v>39</v>
      </c>
      <c r="B124" s="17">
        <v>-624</v>
      </c>
      <c r="C124" s="17">
        <v>14209</v>
      </c>
      <c r="D124" s="17">
        <v>14831</v>
      </c>
      <c r="E124" s="17">
        <v>12209</v>
      </c>
      <c r="F124" s="17">
        <v>11572</v>
      </c>
      <c r="G124" s="24"/>
      <c r="H124" s="7"/>
      <c r="I124" s="25">
        <f t="shared" si="32"/>
        <v>2000</v>
      </c>
      <c r="J124" s="24">
        <f t="shared" si="32"/>
        <v>3259</v>
      </c>
      <c r="K124" s="7"/>
      <c r="L124" s="25">
        <f t="shared" si="27"/>
        <v>2002.9864518487607</v>
      </c>
      <c r="M124" s="17">
        <f t="shared" si="18"/>
        <v>8.918894644966084</v>
      </c>
      <c r="N124" s="17">
        <f t="shared" si="28"/>
        <v>3258.5759197328143</v>
      </c>
      <c r="O124" s="24">
        <f t="shared" si="19"/>
        <v>0.17984407301627156</v>
      </c>
      <c r="P124" s="7"/>
      <c r="Q124" s="25">
        <f t="shared" si="20"/>
        <v>2029.500649307495</v>
      </c>
      <c r="R124" s="24">
        <f t="shared" si="21"/>
        <v>3250.831376278556</v>
      </c>
      <c r="S124" s="7"/>
      <c r="T124" s="25">
        <f t="shared" si="22"/>
        <v>-0.52431283626091141</v>
      </c>
      <c r="U124" s="24">
        <f t="shared" si="23"/>
        <v>0.8451624073143954</v>
      </c>
      <c r="V124" s="7"/>
      <c r="W124" s="25">
        <f t="shared" si="24"/>
        <v>-0.53086330071276866</v>
      </c>
      <c r="X124" s="24">
        <f t="shared" si="29"/>
        <v>140.77319959621536</v>
      </c>
      <c r="Y124" s="7"/>
      <c r="Z124" s="25">
        <f t="shared" si="30"/>
        <v>-624</v>
      </c>
      <c r="AA124" s="17">
        <f t="shared" si="31"/>
        <v>140.71499999999992</v>
      </c>
      <c r="AB124" s="24">
        <f t="shared" si="25"/>
        <v>2.4559400569438194</v>
      </c>
      <c r="AC124" s="17">
        <f t="shared" si="26"/>
        <v>5.8199596215445126E-2</v>
      </c>
    </row>
    <row r="125" spans="1:29" s="17" customFormat="1" x14ac:dyDescent="0.25">
      <c r="A125" s="17">
        <v>40</v>
      </c>
      <c r="B125" s="17">
        <v>-636</v>
      </c>
      <c r="C125" s="17">
        <v>14365</v>
      </c>
      <c r="D125" s="17">
        <v>14725</v>
      </c>
      <c r="E125" s="17">
        <v>12047</v>
      </c>
      <c r="F125" s="17">
        <v>11687</v>
      </c>
      <c r="G125" s="24"/>
      <c r="H125" s="7"/>
      <c r="I125" s="25">
        <f t="shared" si="32"/>
        <v>2318</v>
      </c>
      <c r="J125" s="24">
        <f t="shared" si="32"/>
        <v>3038</v>
      </c>
      <c r="K125" s="7"/>
      <c r="L125" s="25">
        <f t="shared" si="27"/>
        <v>2320.8061646291667</v>
      </c>
      <c r="M125" s="17">
        <f t="shared" si="18"/>
        <v>7.8745599259862127</v>
      </c>
      <c r="N125" s="17">
        <f t="shared" si="28"/>
        <v>3038.1227398142951</v>
      </c>
      <c r="O125" s="24">
        <f t="shared" si="19"/>
        <v>1.5065062013189081E-2</v>
      </c>
      <c r="P125" s="7"/>
      <c r="Q125" s="25">
        <f t="shared" si="20"/>
        <v>2347.5006493074948</v>
      </c>
      <c r="R125" s="24">
        <f t="shared" si="21"/>
        <v>3029.831376278556</v>
      </c>
      <c r="S125" s="7"/>
      <c r="T125" s="25">
        <f t="shared" si="22"/>
        <v>-0.60646677988633557</v>
      </c>
      <c r="U125" s="24">
        <f t="shared" si="23"/>
        <v>0.78770606141487298</v>
      </c>
      <c r="V125" s="7"/>
      <c r="W125" s="25">
        <f t="shared" si="24"/>
        <v>-0.61257544782505913</v>
      </c>
      <c r="X125" s="24">
        <f t="shared" si="29"/>
        <v>135.03580654373422</v>
      </c>
      <c r="Y125" s="7"/>
      <c r="Z125" s="25">
        <f t="shared" si="30"/>
        <v>-636</v>
      </c>
      <c r="AA125" s="17">
        <f t="shared" si="31"/>
        <v>134.99099999999993</v>
      </c>
      <c r="AB125" s="24">
        <f t="shared" si="25"/>
        <v>2.3560374105596642</v>
      </c>
      <c r="AC125" s="17">
        <f t="shared" si="26"/>
        <v>4.4806543734296156E-2</v>
      </c>
    </row>
    <row r="126" spans="1:29" s="17" customFormat="1" x14ac:dyDescent="0.25">
      <c r="A126" s="17">
        <v>41</v>
      </c>
      <c r="B126" s="17">
        <v>-632</v>
      </c>
      <c r="C126" s="17">
        <v>14514</v>
      </c>
      <c r="D126" s="17">
        <v>14598</v>
      </c>
      <c r="E126" s="17">
        <v>11900</v>
      </c>
      <c r="F126" s="17">
        <v>11806</v>
      </c>
      <c r="G126" s="24"/>
      <c r="H126" s="7"/>
      <c r="I126" s="25">
        <f t="shared" si="32"/>
        <v>2614</v>
      </c>
      <c r="J126" s="24">
        <f t="shared" si="32"/>
        <v>2792</v>
      </c>
      <c r="K126" s="7"/>
      <c r="L126" s="25">
        <f t="shared" si="27"/>
        <v>2613.4031059321287</v>
      </c>
      <c r="M126" s="17">
        <f t="shared" si="18"/>
        <v>0.35628252825993584</v>
      </c>
      <c r="N126" s="17">
        <f t="shared" si="28"/>
        <v>2789.0849004157949</v>
      </c>
      <c r="O126" s="24">
        <f t="shared" si="19"/>
        <v>8.4978055858327988</v>
      </c>
      <c r="P126" s="7"/>
      <c r="Q126" s="25">
        <f t="shared" si="20"/>
        <v>2643.5006493074948</v>
      </c>
      <c r="R126" s="24">
        <f t="shared" si="21"/>
        <v>2783.831376278556</v>
      </c>
      <c r="S126" s="7"/>
      <c r="T126" s="25">
        <f t="shared" si="22"/>
        <v>-0.68293711734899454</v>
      </c>
      <c r="U126" s="24">
        <f t="shared" si="23"/>
        <v>0.72375012887513301</v>
      </c>
      <c r="V126" s="7"/>
      <c r="W126" s="25">
        <f t="shared" si="24"/>
        <v>-0.68855356410834156</v>
      </c>
      <c r="X126" s="24">
        <f t="shared" si="29"/>
        <v>129.33454047267458</v>
      </c>
      <c r="Y126" s="7"/>
      <c r="Z126" s="25">
        <f t="shared" si="30"/>
        <v>-632</v>
      </c>
      <c r="AA126" s="17">
        <f t="shared" si="31"/>
        <v>129.30299999999994</v>
      </c>
      <c r="AB126" s="24">
        <f t="shared" si="25"/>
        <v>2.2567630827062271</v>
      </c>
      <c r="AC126" s="17">
        <f t="shared" si="26"/>
        <v>3.1540472674635112E-2</v>
      </c>
    </row>
    <row r="127" spans="1:29" s="17" customFormat="1" x14ac:dyDescent="0.25">
      <c r="A127" s="17">
        <v>42</v>
      </c>
      <c r="B127" s="17">
        <v>-607</v>
      </c>
      <c r="C127" s="17">
        <v>14649</v>
      </c>
      <c r="D127" s="17">
        <v>14469</v>
      </c>
      <c r="E127" s="17">
        <v>11774</v>
      </c>
      <c r="F127" s="17">
        <v>11946</v>
      </c>
      <c r="G127" s="24"/>
      <c r="H127" s="7"/>
      <c r="I127" s="25">
        <f t="shared" si="32"/>
        <v>2875</v>
      </c>
      <c r="J127" s="24">
        <f t="shared" si="32"/>
        <v>2523</v>
      </c>
      <c r="K127" s="7"/>
      <c r="L127" s="25">
        <f t="shared" si="27"/>
        <v>2869.9442796471226</v>
      </c>
      <c r="M127" s="17">
        <f t="shared" si="18"/>
        <v>25.560308286498937</v>
      </c>
      <c r="N127" s="17">
        <f t="shared" si="28"/>
        <v>2524.05420344096</v>
      </c>
      <c r="O127" s="24">
        <f t="shared" si="19"/>
        <v>1.1113448949319236</v>
      </c>
      <c r="P127" s="7"/>
      <c r="Q127" s="25">
        <f t="shared" si="20"/>
        <v>2904.5006493074948</v>
      </c>
      <c r="R127" s="24">
        <f t="shared" si="21"/>
        <v>2514.831376278556</v>
      </c>
      <c r="S127" s="7"/>
      <c r="T127" s="25">
        <f t="shared" si="22"/>
        <v>-0.75036535409816352</v>
      </c>
      <c r="U127" s="24">
        <f t="shared" si="23"/>
        <v>0.65381457662639297</v>
      </c>
      <c r="V127" s="7"/>
      <c r="W127" s="25">
        <f t="shared" si="24"/>
        <v>-0.75544307500369268</v>
      </c>
      <c r="X127" s="24">
        <f t="shared" si="29"/>
        <v>123.78220581913939</v>
      </c>
      <c r="Y127" s="7"/>
      <c r="Z127" s="25">
        <f t="shared" si="30"/>
        <v>-607</v>
      </c>
      <c r="AA127" s="17">
        <f t="shared" si="31"/>
        <v>123.83999999999995</v>
      </c>
      <c r="AB127" s="24">
        <f t="shared" si="25"/>
        <v>2.1614157456697769</v>
      </c>
      <c r="AC127" s="17">
        <f t="shared" si="26"/>
        <v>-5.7794180860554434E-2</v>
      </c>
    </row>
    <row r="128" spans="1:29" s="17" customFormat="1" x14ac:dyDescent="0.25">
      <c r="A128" s="17">
        <v>43</v>
      </c>
      <c r="B128" s="17">
        <v>-610</v>
      </c>
      <c r="C128" s="17">
        <v>14758</v>
      </c>
      <c r="D128" s="17">
        <v>14321</v>
      </c>
      <c r="E128" s="17">
        <v>11654</v>
      </c>
      <c r="F128" s="17">
        <v>12085</v>
      </c>
      <c r="G128" s="24"/>
      <c r="H128" s="7"/>
      <c r="I128" s="25">
        <f t="shared" si="32"/>
        <v>3104</v>
      </c>
      <c r="J128" s="24">
        <f t="shared" si="32"/>
        <v>2236</v>
      </c>
      <c r="K128" s="7"/>
      <c r="L128" s="25">
        <f t="shared" si="27"/>
        <v>3101.2006763315662</v>
      </c>
      <c r="M128" s="17">
        <f t="shared" si="18"/>
        <v>7.8362130006535091</v>
      </c>
      <c r="N128" s="17">
        <f t="shared" si="28"/>
        <v>2234.6669095666066</v>
      </c>
      <c r="O128" s="24">
        <f t="shared" si="19"/>
        <v>1.777130103605026</v>
      </c>
      <c r="P128" s="7"/>
      <c r="Q128" s="25">
        <f t="shared" si="20"/>
        <v>3133.5006493074948</v>
      </c>
      <c r="R128" s="24">
        <f t="shared" si="21"/>
        <v>2227.831376278556</v>
      </c>
      <c r="S128" s="7"/>
      <c r="T128" s="25">
        <f t="shared" si="22"/>
        <v>-0.80952652733785579</v>
      </c>
      <c r="U128" s="24">
        <f t="shared" si="23"/>
        <v>0.57919932199669644</v>
      </c>
      <c r="V128" s="7"/>
      <c r="W128" s="25">
        <f t="shared" si="24"/>
        <v>-0.81402909183712124</v>
      </c>
      <c r="X128" s="24">
        <f t="shared" si="29"/>
        <v>118.33962026845165</v>
      </c>
      <c r="Y128" s="7"/>
      <c r="Z128" s="25">
        <f t="shared" si="30"/>
        <v>-610</v>
      </c>
      <c r="AA128" s="17">
        <f t="shared" si="31"/>
        <v>118.34999999999995</v>
      </c>
      <c r="AB128" s="24">
        <f t="shared" si="25"/>
        <v>2.065597169735288</v>
      </c>
      <c r="AC128" s="17">
        <f t="shared" si="26"/>
        <v>-1.0379731548297855E-2</v>
      </c>
    </row>
    <row r="129" spans="1:29" s="17" customFormat="1" x14ac:dyDescent="0.25">
      <c r="A129" s="17">
        <v>44</v>
      </c>
      <c r="B129" s="17">
        <v>-626</v>
      </c>
      <c r="C129" s="17">
        <v>14864</v>
      </c>
      <c r="D129" s="17">
        <v>14159</v>
      </c>
      <c r="E129" s="17">
        <v>11552</v>
      </c>
      <c r="F129" s="17">
        <v>12245</v>
      </c>
      <c r="G129" s="24"/>
      <c r="H129" s="7"/>
      <c r="I129" s="25">
        <f t="shared" si="32"/>
        <v>3312</v>
      </c>
      <c r="J129" s="24">
        <f t="shared" si="32"/>
        <v>1914</v>
      </c>
      <c r="K129" s="7"/>
      <c r="L129" s="25">
        <f t="shared" si="27"/>
        <v>3308.6278745093664</v>
      </c>
      <c r="M129" s="17">
        <f t="shared" si="18"/>
        <v>11.371230324580946</v>
      </c>
      <c r="N129" s="17">
        <f t="shared" si="28"/>
        <v>1916.4537469563343</v>
      </c>
      <c r="O129" s="24">
        <f t="shared" si="19"/>
        <v>6.0208741257196996</v>
      </c>
      <c r="P129" s="7"/>
      <c r="Q129" s="25">
        <f t="shared" si="20"/>
        <v>3341.5006493074948</v>
      </c>
      <c r="R129" s="24">
        <f t="shared" si="21"/>
        <v>1905.831376278556</v>
      </c>
      <c r="S129" s="7"/>
      <c r="T129" s="25">
        <f t="shared" si="22"/>
        <v>-0.86326244014945408</v>
      </c>
      <c r="U129" s="24">
        <f t="shared" si="23"/>
        <v>0.49548464607069537</v>
      </c>
      <c r="V129" s="7"/>
      <c r="W129" s="25">
        <f t="shared" si="24"/>
        <v>-0.86711932938848824</v>
      </c>
      <c r="X129" s="24">
        <f t="shared" si="29"/>
        <v>112.65122366543306</v>
      </c>
      <c r="Y129" s="7"/>
      <c r="Z129" s="25">
        <f t="shared" si="30"/>
        <v>-626</v>
      </c>
      <c r="AA129" s="17">
        <f t="shared" si="31"/>
        <v>112.71599999999995</v>
      </c>
      <c r="AB129" s="24">
        <f t="shared" si="25"/>
        <v>1.9672653196779275</v>
      </c>
      <c r="AC129" s="17">
        <f t="shared" si="26"/>
        <v>-6.4776334566886362E-2</v>
      </c>
    </row>
    <row r="130" spans="1:29" s="17" customFormat="1" x14ac:dyDescent="0.25">
      <c r="A130" s="17">
        <v>45</v>
      </c>
      <c r="B130" s="17">
        <v>-614</v>
      </c>
      <c r="C130" s="17">
        <v>14950</v>
      </c>
      <c r="D130" s="17">
        <v>13998</v>
      </c>
      <c r="E130" s="17">
        <v>11465</v>
      </c>
      <c r="F130" s="17">
        <v>12416</v>
      </c>
      <c r="G130" s="24"/>
      <c r="H130" s="7"/>
      <c r="I130" s="25">
        <f t="shared" si="32"/>
        <v>3485</v>
      </c>
      <c r="J130" s="24">
        <f t="shared" si="32"/>
        <v>1582</v>
      </c>
      <c r="K130" s="7"/>
      <c r="L130" s="25">
        <f t="shared" si="27"/>
        <v>3480.7438409731026</v>
      </c>
      <c r="M130" s="17">
        <f t="shared" si="18"/>
        <v>18.114889662240405</v>
      </c>
      <c r="N130" s="17">
        <f t="shared" si="28"/>
        <v>1586.3910463492782</v>
      </c>
      <c r="O130" s="24">
        <f t="shared" si="19"/>
        <v>19.281288041509519</v>
      </c>
      <c r="P130" s="7"/>
      <c r="Q130" s="25">
        <f t="shared" si="20"/>
        <v>3514.5006493074948</v>
      </c>
      <c r="R130" s="24">
        <f t="shared" si="21"/>
        <v>1573.831376278556</v>
      </c>
      <c r="S130" s="7"/>
      <c r="T130" s="25">
        <f t="shared" si="22"/>
        <v>-0.90795625224756216</v>
      </c>
      <c r="U130" s="24">
        <f t="shared" si="23"/>
        <v>0.40917013548860731</v>
      </c>
      <c r="V130" s="7"/>
      <c r="W130" s="25">
        <f t="shared" si="24"/>
        <v>-0.91114709403498673</v>
      </c>
      <c r="X130" s="24">
        <f t="shared" si="29"/>
        <v>107.09043230126781</v>
      </c>
      <c r="Y130" s="7"/>
      <c r="Z130" s="25">
        <f t="shared" si="30"/>
        <v>-614</v>
      </c>
      <c r="AA130" s="17">
        <f t="shared" si="31"/>
        <v>107.18999999999996</v>
      </c>
      <c r="AB130" s="24">
        <f t="shared" si="25"/>
        <v>1.8708184252127211</v>
      </c>
      <c r="AC130" s="17">
        <f t="shared" si="26"/>
        <v>-9.9567698732144549E-2</v>
      </c>
    </row>
    <row r="131" spans="1:29" s="17" customFormat="1" x14ac:dyDescent="0.25">
      <c r="A131" s="17">
        <v>46</v>
      </c>
      <c r="B131" s="17">
        <v>-638</v>
      </c>
      <c r="C131" s="17">
        <v>15023</v>
      </c>
      <c r="D131" s="17">
        <v>13823</v>
      </c>
      <c r="E131" s="17">
        <v>11395</v>
      </c>
      <c r="F131" s="17">
        <v>12591</v>
      </c>
      <c r="G131" s="24"/>
      <c r="H131" s="7"/>
      <c r="I131" s="25">
        <f t="shared" si="32"/>
        <v>3628</v>
      </c>
      <c r="J131" s="24">
        <f t="shared" si="32"/>
        <v>1232</v>
      </c>
      <c r="K131" s="7"/>
      <c r="L131" s="25">
        <f t="shared" si="27"/>
        <v>3624.9854803962771</v>
      </c>
      <c r="M131" s="17">
        <f t="shared" si="18"/>
        <v>9.0873284412295146</v>
      </c>
      <c r="N131" s="17">
        <f t="shared" si="28"/>
        <v>1227.9138964106667</v>
      </c>
      <c r="O131" s="24">
        <f t="shared" si="19"/>
        <v>16.696242542762754</v>
      </c>
      <c r="P131" s="7"/>
      <c r="Q131" s="25">
        <f t="shared" si="20"/>
        <v>3657.5006493074948</v>
      </c>
      <c r="R131" s="24">
        <f t="shared" si="21"/>
        <v>1223.831376278556</v>
      </c>
      <c r="S131" s="7"/>
      <c r="T131" s="25">
        <f t="shared" si="22"/>
        <v>-0.94489969230553594</v>
      </c>
      <c r="U131" s="24">
        <f t="shared" si="23"/>
        <v>0.3181759225255627</v>
      </c>
      <c r="V131" s="7"/>
      <c r="W131" s="25">
        <f t="shared" si="24"/>
        <v>-0.94738807153355253</v>
      </c>
      <c r="X131" s="24">
        <f t="shared" si="29"/>
        <v>101.47133437332121</v>
      </c>
      <c r="Y131" s="7"/>
      <c r="Z131" s="25">
        <f t="shared" si="30"/>
        <v>-638</v>
      </c>
      <c r="AA131" s="17">
        <f t="shared" si="31"/>
        <v>101.44799999999995</v>
      </c>
      <c r="AB131" s="24">
        <f t="shared" si="25"/>
        <v>1.7706016195632066</v>
      </c>
      <c r="AC131" s="17">
        <f t="shared" si="26"/>
        <v>2.3334373321262092E-2</v>
      </c>
    </row>
    <row r="132" spans="1:29" s="17" customFormat="1" x14ac:dyDescent="0.25">
      <c r="A132" s="17">
        <v>47</v>
      </c>
      <c r="B132" s="17">
        <v>-640</v>
      </c>
      <c r="C132" s="17">
        <v>15081</v>
      </c>
      <c r="D132" s="17">
        <v>13629</v>
      </c>
      <c r="E132" s="17">
        <v>11339</v>
      </c>
      <c r="F132" s="17">
        <v>12775</v>
      </c>
      <c r="G132" s="24"/>
      <c r="H132" s="7"/>
      <c r="I132" s="25">
        <f t="shared" si="32"/>
        <v>3742</v>
      </c>
      <c r="J132" s="24">
        <f t="shared" si="32"/>
        <v>854</v>
      </c>
      <c r="K132" s="7"/>
      <c r="L132" s="25">
        <f t="shared" si="27"/>
        <v>3732.8134088755896</v>
      </c>
      <c r="M132" s="17">
        <f t="shared" si="18"/>
        <v>84.393456487095392</v>
      </c>
      <c r="N132" s="17">
        <f t="shared" si="28"/>
        <v>856.00712740885592</v>
      </c>
      <c r="O132" s="24">
        <f t="shared" si="19"/>
        <v>4.0285604353806876</v>
      </c>
      <c r="P132" s="7"/>
      <c r="Q132" s="25">
        <f t="shared" si="20"/>
        <v>3771.5006493074948</v>
      </c>
      <c r="R132" s="24">
        <f t="shared" si="21"/>
        <v>845.83137627855604</v>
      </c>
      <c r="S132" s="7"/>
      <c r="T132" s="25">
        <f t="shared" si="22"/>
        <v>-0.97435110605804653</v>
      </c>
      <c r="U132" s="24">
        <f t="shared" si="23"/>
        <v>0.21990217252547448</v>
      </c>
      <c r="V132" s="7"/>
      <c r="W132" s="25">
        <f t="shared" si="24"/>
        <v>-0.97608051343113178</v>
      </c>
      <c r="X132" s="24">
        <f t="shared" si="29"/>
        <v>95.603198917400391</v>
      </c>
      <c r="Y132" s="7"/>
      <c r="Z132" s="25">
        <f t="shared" si="30"/>
        <v>-640</v>
      </c>
      <c r="AA132" s="17">
        <f t="shared" si="31"/>
        <v>95.687999999999946</v>
      </c>
      <c r="AB132" s="24">
        <f t="shared" si="25"/>
        <v>1.6700706546483333</v>
      </c>
      <c r="AC132" s="17">
        <f t="shared" si="26"/>
        <v>-8.4801082599554434E-2</v>
      </c>
    </row>
    <row r="133" spans="1:29" s="17" customFormat="1" x14ac:dyDescent="0.25">
      <c r="A133" s="17">
        <v>48</v>
      </c>
      <c r="B133" s="17">
        <v>-626</v>
      </c>
      <c r="C133" s="17">
        <v>15110</v>
      </c>
      <c r="D133" s="17">
        <v>13446</v>
      </c>
      <c r="E133" s="17">
        <v>11301</v>
      </c>
      <c r="F133" s="17">
        <v>12959</v>
      </c>
      <c r="G133" s="24"/>
      <c r="H133" s="7"/>
      <c r="I133" s="25">
        <f t="shared" si="32"/>
        <v>3809</v>
      </c>
      <c r="J133" s="24">
        <f t="shared" si="32"/>
        <v>487</v>
      </c>
      <c r="K133" s="7"/>
      <c r="L133" s="25">
        <f t="shared" si="27"/>
        <v>3801.5149505714321</v>
      </c>
      <c r="M133" s="17">
        <f t="shared" si="18"/>
        <v>56.025964948104502</v>
      </c>
      <c r="N133" s="17">
        <f t="shared" si="28"/>
        <v>483.91936488679062</v>
      </c>
      <c r="O133" s="24">
        <f t="shared" si="19"/>
        <v>9.490312700738583</v>
      </c>
      <c r="P133" s="7"/>
      <c r="Q133" s="25">
        <f t="shared" si="20"/>
        <v>3838.5006493074948</v>
      </c>
      <c r="R133" s="24">
        <f t="shared" si="21"/>
        <v>478.83137627855609</v>
      </c>
      <c r="S133" s="7"/>
      <c r="T133" s="25">
        <f t="shared" si="22"/>
        <v>-0.99166027028101333</v>
      </c>
      <c r="U133" s="24">
        <f t="shared" si="23"/>
        <v>0.12448824064708197</v>
      </c>
      <c r="V133" s="7"/>
      <c r="W133" s="25">
        <f t="shared" si="24"/>
        <v>-0.99265245495100651</v>
      </c>
      <c r="X133" s="24">
        <f t="shared" si="29"/>
        <v>90.055073549635267</v>
      </c>
      <c r="Y133" s="7"/>
      <c r="Z133" s="25">
        <f t="shared" si="30"/>
        <v>-626</v>
      </c>
      <c r="AA133" s="17">
        <f t="shared" si="31"/>
        <v>90.053999999999945</v>
      </c>
      <c r="AB133" s="24">
        <f t="shared" si="25"/>
        <v>1.5717388045909726</v>
      </c>
      <c r="AC133" s="17">
        <f t="shared" si="26"/>
        <v>1.0735496353220242E-3</v>
      </c>
    </row>
    <row r="134" spans="1:29" s="17" customFormat="1" x14ac:dyDescent="0.25">
      <c r="A134" s="17">
        <v>49</v>
      </c>
      <c r="B134" s="17">
        <v>-619</v>
      </c>
      <c r="C134" s="17">
        <v>15120</v>
      </c>
      <c r="D134" s="17">
        <v>13255</v>
      </c>
      <c r="E134" s="17">
        <v>11284</v>
      </c>
      <c r="F134" s="17">
        <v>13143</v>
      </c>
      <c r="G134" s="24"/>
      <c r="H134" s="7"/>
      <c r="I134" s="25">
        <f t="shared" si="32"/>
        <v>3836</v>
      </c>
      <c r="J134" s="24">
        <f t="shared" si="32"/>
        <v>112</v>
      </c>
      <c r="K134" s="7"/>
      <c r="L134" s="25">
        <f t="shared" si="27"/>
        <v>3833.0364978084103</v>
      </c>
      <c r="M134" s="17">
        <f t="shared" si="18"/>
        <v>8.7823452395567685</v>
      </c>
      <c r="N134" s="17">
        <f t="shared" si="28"/>
        <v>111.45735320678719</v>
      </c>
      <c r="O134" s="24">
        <f t="shared" si="19"/>
        <v>0.29446554218414672</v>
      </c>
      <c r="P134" s="7"/>
      <c r="Q134" s="25">
        <f t="shared" si="20"/>
        <v>3865.5006493074948</v>
      </c>
      <c r="R134" s="24">
        <f t="shared" si="21"/>
        <v>103.83137627855606</v>
      </c>
      <c r="S134" s="7"/>
      <c r="T134" s="25">
        <f t="shared" si="22"/>
        <v>-0.99863560511713423</v>
      </c>
      <c r="U134" s="24">
        <f t="shared" si="23"/>
        <v>2.6994441043819862E-2</v>
      </c>
      <c r="V134" s="7"/>
      <c r="W134" s="25">
        <f t="shared" si="24"/>
        <v>-0.99887417666304823</v>
      </c>
      <c r="X134" s="24">
        <f t="shared" si="29"/>
        <v>84.454979750373184</v>
      </c>
      <c r="Y134" s="7"/>
      <c r="Z134" s="25">
        <f t="shared" si="30"/>
        <v>-619</v>
      </c>
      <c r="AA134" s="17">
        <f t="shared" si="31"/>
        <v>84.482999999999947</v>
      </c>
      <c r="AB134" s="24">
        <f t="shared" si="25"/>
        <v>1.4745065119623686</v>
      </c>
      <c r="AC134" s="17">
        <f t="shared" si="26"/>
        <v>-2.8020249626763416E-2</v>
      </c>
    </row>
    <row r="135" spans="1:29" s="17" customFormat="1" x14ac:dyDescent="0.25">
      <c r="A135" s="17">
        <v>50</v>
      </c>
      <c r="B135" s="17">
        <v>-626</v>
      </c>
      <c r="C135" s="17">
        <v>15132</v>
      </c>
      <c r="D135" s="17">
        <v>13078</v>
      </c>
      <c r="E135" s="17">
        <v>11295</v>
      </c>
      <c r="F135" s="17">
        <v>13344</v>
      </c>
      <c r="G135" s="24"/>
      <c r="H135" s="7"/>
      <c r="I135" s="25">
        <f t="shared" si="32"/>
        <v>3837</v>
      </c>
      <c r="J135" s="24">
        <f t="shared" si="32"/>
        <v>-266</v>
      </c>
      <c r="K135" s="7"/>
      <c r="L135" s="25">
        <f t="shared" si="27"/>
        <v>3827.7857157408903</v>
      </c>
      <c r="M135" s="17">
        <f t="shared" si="18"/>
        <v>84.903034407677126</v>
      </c>
      <c r="N135" s="17">
        <f t="shared" si="28"/>
        <v>-266.19285567247766</v>
      </c>
      <c r="O135" s="24">
        <f t="shared" si="19"/>
        <v>3.7193310406811494E-2</v>
      </c>
      <c r="P135" s="7"/>
      <c r="Q135" s="25">
        <f t="shared" si="20"/>
        <v>3866.5006493074948</v>
      </c>
      <c r="R135" s="24">
        <f t="shared" si="21"/>
        <v>-274.16862372144391</v>
      </c>
      <c r="S135" s="7"/>
      <c r="T135" s="25">
        <f t="shared" si="22"/>
        <v>-0.99889395085180532</v>
      </c>
      <c r="U135" s="24">
        <f t="shared" si="23"/>
        <v>-7.1279308956268342E-2</v>
      </c>
      <c r="V135" s="7"/>
      <c r="W135" s="25">
        <f t="shared" si="24"/>
        <v>-0.99837267792020934</v>
      </c>
      <c r="X135" s="24">
        <f t="shared" si="29"/>
        <v>78.823214654788103</v>
      </c>
      <c r="Y135" s="7"/>
      <c r="Z135" s="25">
        <f t="shared" si="30"/>
        <v>-626</v>
      </c>
      <c r="AA135" s="17">
        <f t="shared" si="31"/>
        <v>78.848999999999947</v>
      </c>
      <c r="AB135" s="24">
        <f t="shared" si="25"/>
        <v>1.3761746619050079</v>
      </c>
      <c r="AC135" s="17">
        <f t="shared" si="26"/>
        <v>-2.5785345211843946E-2</v>
      </c>
    </row>
    <row r="136" spans="1:29" s="17" customFormat="1" x14ac:dyDescent="0.25">
      <c r="A136" s="17">
        <v>51</v>
      </c>
      <c r="B136" s="17">
        <v>-605</v>
      </c>
      <c r="C136" s="17">
        <v>15097</v>
      </c>
      <c r="D136" s="17">
        <v>12889</v>
      </c>
      <c r="E136" s="17">
        <v>11308</v>
      </c>
      <c r="F136" s="17">
        <v>13518</v>
      </c>
      <c r="G136" s="24"/>
      <c r="H136" s="7"/>
      <c r="I136" s="25">
        <f t="shared" si="32"/>
        <v>3789</v>
      </c>
      <c r="J136" s="24">
        <f t="shared" si="32"/>
        <v>-629</v>
      </c>
      <c r="K136" s="7"/>
      <c r="L136" s="25">
        <f t="shared" si="27"/>
        <v>3787.2769466146251</v>
      </c>
      <c r="M136" s="17">
        <f t="shared" si="18"/>
        <v>2.968912968851892</v>
      </c>
      <c r="N136" s="17">
        <f t="shared" si="28"/>
        <v>-628.68711897932019</v>
      </c>
      <c r="O136" s="24">
        <f t="shared" si="19"/>
        <v>9.7894533101640147E-2</v>
      </c>
      <c r="P136" s="7"/>
      <c r="Q136" s="25">
        <f t="shared" si="20"/>
        <v>3818.5006493074948</v>
      </c>
      <c r="R136" s="24">
        <f t="shared" si="21"/>
        <v>-637.16862372144396</v>
      </c>
      <c r="S136" s="7"/>
      <c r="T136" s="25">
        <f t="shared" si="22"/>
        <v>-0.98649335558759044</v>
      </c>
      <c r="U136" s="24">
        <f t="shared" si="23"/>
        <v>-0.16565330697222608</v>
      </c>
      <c r="V136" s="7"/>
      <c r="W136" s="25">
        <f t="shared" si="24"/>
        <v>-0.98524201264969558</v>
      </c>
      <c r="X136" s="24">
        <f t="shared" si="29"/>
        <v>73.362807852244373</v>
      </c>
      <c r="Y136" s="7"/>
      <c r="Z136" s="25">
        <f t="shared" si="30"/>
        <v>-605</v>
      </c>
      <c r="AA136" s="17">
        <f t="shared" si="31"/>
        <v>73.403999999999954</v>
      </c>
      <c r="AB136" s="24">
        <f t="shared" si="25"/>
        <v>1.2811414841339168</v>
      </c>
      <c r="AC136" s="17">
        <f t="shared" si="26"/>
        <v>-4.1192147755580777E-2</v>
      </c>
    </row>
    <row r="137" spans="1:29" s="17" customFormat="1" x14ac:dyDescent="0.25">
      <c r="A137" s="17">
        <v>52</v>
      </c>
      <c r="B137" s="17">
        <v>-610</v>
      </c>
      <c r="C137" s="17">
        <v>15061</v>
      </c>
      <c r="D137" s="17">
        <v>12711</v>
      </c>
      <c r="E137" s="17">
        <v>11346</v>
      </c>
      <c r="F137" s="17">
        <v>13695</v>
      </c>
      <c r="G137" s="24"/>
      <c r="H137" s="7"/>
      <c r="I137" s="25">
        <f t="shared" si="32"/>
        <v>3715</v>
      </c>
      <c r="J137" s="24">
        <f t="shared" si="32"/>
        <v>-984</v>
      </c>
      <c r="K137" s="7"/>
      <c r="L137" s="25">
        <f t="shared" si="27"/>
        <v>3711.5442346645668</v>
      </c>
      <c r="M137" s="17">
        <f t="shared" si="18"/>
        <v>11.942314053581534</v>
      </c>
      <c r="N137" s="17">
        <f t="shared" si="28"/>
        <v>-988.33808224001223</v>
      </c>
      <c r="O137" s="24">
        <f t="shared" si="19"/>
        <v>18.8189575211095</v>
      </c>
      <c r="P137" s="7"/>
      <c r="Q137" s="25">
        <f t="shared" si="20"/>
        <v>3744.5006493074948</v>
      </c>
      <c r="R137" s="24">
        <f t="shared" si="21"/>
        <v>-992.16862372144396</v>
      </c>
      <c r="S137" s="7"/>
      <c r="T137" s="25">
        <f t="shared" si="22"/>
        <v>-0.96737577122192564</v>
      </c>
      <c r="U137" s="24">
        <f t="shared" si="23"/>
        <v>-0.25794743726331421</v>
      </c>
      <c r="V137" s="7"/>
      <c r="W137" s="25">
        <f t="shared" si="24"/>
        <v>-0.9654102390253545</v>
      </c>
      <c r="X137" s="24">
        <f t="shared" si="29"/>
        <v>67.947567188866174</v>
      </c>
      <c r="Y137" s="7"/>
      <c r="Z137" s="25">
        <f t="shared" si="30"/>
        <v>-610</v>
      </c>
      <c r="AA137" s="17">
        <f t="shared" si="31"/>
        <v>67.913999999999959</v>
      </c>
      <c r="AB137" s="24">
        <f t="shared" si="25"/>
        <v>1.1853229081994283</v>
      </c>
      <c r="AC137" s="17">
        <f t="shared" si="26"/>
        <v>3.3567188866214792E-2</v>
      </c>
    </row>
    <row r="138" spans="1:29" s="17" customFormat="1" x14ac:dyDescent="0.25">
      <c r="A138" s="17">
        <v>53</v>
      </c>
      <c r="B138" s="17">
        <v>-632</v>
      </c>
      <c r="C138" s="17">
        <v>15004</v>
      </c>
      <c r="D138" s="17">
        <v>12528</v>
      </c>
      <c r="E138" s="17">
        <v>11401</v>
      </c>
      <c r="F138" s="17">
        <v>13877</v>
      </c>
      <c r="G138" s="24"/>
      <c r="H138" s="7"/>
      <c r="I138" s="25">
        <f t="shared" si="32"/>
        <v>3603</v>
      </c>
      <c r="J138" s="24">
        <f t="shared" si="32"/>
        <v>-1349</v>
      </c>
      <c r="K138" s="7"/>
      <c r="L138" s="25">
        <f t="shared" si="27"/>
        <v>3596.8731547408256</v>
      </c>
      <c r="M138" s="17">
        <f t="shared" si="18"/>
        <v>37.538232829867674</v>
      </c>
      <c r="N138" s="17">
        <f t="shared" si="28"/>
        <v>-1351.2597288576244</v>
      </c>
      <c r="O138" s="24">
        <f t="shared" si="19"/>
        <v>5.1063745099804549</v>
      </c>
      <c r="P138" s="7"/>
      <c r="Q138" s="25">
        <f t="shared" si="20"/>
        <v>3632.5006493074948</v>
      </c>
      <c r="R138" s="24">
        <f t="shared" si="21"/>
        <v>-1357.168623721444</v>
      </c>
      <c r="S138" s="7"/>
      <c r="T138" s="25">
        <f t="shared" si="22"/>
        <v>-0.93844104893875735</v>
      </c>
      <c r="U138" s="24">
        <f t="shared" si="23"/>
        <v>-0.35284140221048932</v>
      </c>
      <c r="V138" s="7"/>
      <c r="W138" s="25">
        <f t="shared" si="24"/>
        <v>-0.93574093212516052</v>
      </c>
      <c r="X138" s="24">
        <f t="shared" si="29"/>
        <v>62.246907198484337</v>
      </c>
      <c r="Y138" s="7"/>
      <c r="Z138" s="25">
        <f t="shared" si="30"/>
        <v>-632</v>
      </c>
      <c r="AA138" s="17">
        <f t="shared" si="31"/>
        <v>62.225999999999956</v>
      </c>
      <c r="AB138" s="24">
        <f t="shared" si="25"/>
        <v>1.0860485803459907</v>
      </c>
      <c r="AC138" s="17">
        <f t="shared" si="26"/>
        <v>2.0907198484380274E-2</v>
      </c>
    </row>
    <row r="139" spans="1:29" s="17" customFormat="1" x14ac:dyDescent="0.25">
      <c r="A139" s="17">
        <v>54</v>
      </c>
      <c r="B139" s="17">
        <v>-631</v>
      </c>
      <c r="C139" s="17">
        <v>14922</v>
      </c>
      <c r="D139" s="17">
        <v>12351</v>
      </c>
      <c r="E139" s="17">
        <v>11473</v>
      </c>
      <c r="F139" s="17">
        <v>14047</v>
      </c>
      <c r="G139" s="24"/>
      <c r="H139" s="7"/>
      <c r="I139" s="25">
        <f t="shared" si="32"/>
        <v>3449</v>
      </c>
      <c r="J139" s="24">
        <f t="shared" si="32"/>
        <v>-1696</v>
      </c>
      <c r="K139" s="7"/>
      <c r="L139" s="25">
        <f t="shared" si="27"/>
        <v>3446.738879932635</v>
      </c>
      <c r="M139" s="17">
        <f t="shared" si="18"/>
        <v>5.1126639590408258</v>
      </c>
      <c r="N139" s="17">
        <f t="shared" si="28"/>
        <v>-1700.2325588895646</v>
      </c>
      <c r="O139" s="24">
        <f t="shared" si="19"/>
        <v>17.914554753632686</v>
      </c>
      <c r="P139" s="7"/>
      <c r="Q139" s="25">
        <f t="shared" si="20"/>
        <v>3478.5006493074948</v>
      </c>
      <c r="R139" s="24">
        <f t="shared" si="21"/>
        <v>-1704.168623721444</v>
      </c>
      <c r="S139" s="7"/>
      <c r="T139" s="25">
        <f t="shared" si="22"/>
        <v>-0.89865580579940096</v>
      </c>
      <c r="U139" s="24">
        <f t="shared" si="23"/>
        <v>-0.44305566477670782</v>
      </c>
      <c r="V139" s="7"/>
      <c r="W139" s="25">
        <f t="shared" si="24"/>
        <v>-0.89525696346927008</v>
      </c>
      <c r="X139" s="24">
        <f t="shared" si="29"/>
        <v>56.576498109637839</v>
      </c>
      <c r="Y139" s="7"/>
      <c r="Z139" s="25">
        <f t="shared" si="30"/>
        <v>-631</v>
      </c>
      <c r="AA139" s="17">
        <f t="shared" si="31"/>
        <v>56.546999999999954</v>
      </c>
      <c r="AB139" s="24">
        <f t="shared" si="25"/>
        <v>0.98693133212523265</v>
      </c>
      <c r="AC139" s="17">
        <f t="shared" si="26"/>
        <v>2.9498109637884795E-2</v>
      </c>
    </row>
    <row r="140" spans="1:29" s="17" customFormat="1" x14ac:dyDescent="0.25">
      <c r="A140" s="17">
        <v>55</v>
      </c>
      <c r="B140" s="17">
        <v>-639</v>
      </c>
      <c r="C140" s="17">
        <v>14832</v>
      </c>
      <c r="D140" s="17">
        <v>12184</v>
      </c>
      <c r="E140" s="17">
        <v>11569</v>
      </c>
      <c r="F140" s="17">
        <v>14223</v>
      </c>
      <c r="G140" s="24"/>
      <c r="H140" s="7"/>
      <c r="I140" s="25">
        <f t="shared" si="32"/>
        <v>3263</v>
      </c>
      <c r="J140" s="24">
        <f t="shared" si="32"/>
        <v>-2039</v>
      </c>
      <c r="K140" s="7"/>
      <c r="L140" s="25">
        <f t="shared" si="27"/>
        <v>3259.9152300413084</v>
      </c>
      <c r="M140" s="17">
        <f t="shared" si="18"/>
        <v>9.5158056980461456</v>
      </c>
      <c r="N140" s="17">
        <f t="shared" si="28"/>
        <v>-2036.498829621187</v>
      </c>
      <c r="O140" s="24">
        <f t="shared" si="19"/>
        <v>6.255853263851356</v>
      </c>
      <c r="P140" s="7"/>
      <c r="Q140" s="25">
        <f t="shared" si="20"/>
        <v>3292.5006493074948</v>
      </c>
      <c r="R140" s="24">
        <f t="shared" si="21"/>
        <v>-2047.168623721444</v>
      </c>
      <c r="S140" s="7"/>
      <c r="T140" s="25">
        <f t="shared" si="22"/>
        <v>-0.85060349915056788</v>
      </c>
      <c r="U140" s="24">
        <f t="shared" si="23"/>
        <v>-0.5322299934804916</v>
      </c>
      <c r="V140" s="7"/>
      <c r="W140" s="25">
        <f t="shared" si="24"/>
        <v>-0.84651372495356392</v>
      </c>
      <c r="X140" s="24">
        <f t="shared" si="29"/>
        <v>50.748069836224204</v>
      </c>
      <c r="Y140" s="7"/>
      <c r="Z140" s="25">
        <f t="shared" si="30"/>
        <v>-639</v>
      </c>
      <c r="AA140" s="17">
        <f t="shared" si="31"/>
        <v>50.795999999999957</v>
      </c>
      <c r="AB140" s="24">
        <f t="shared" si="25"/>
        <v>0.88655744684303894</v>
      </c>
      <c r="AC140" s="17">
        <f t="shared" si="26"/>
        <v>-4.7930163775752987E-2</v>
      </c>
    </row>
    <row r="141" spans="1:29" s="17" customFormat="1" x14ac:dyDescent="0.25">
      <c r="A141" s="17">
        <v>56</v>
      </c>
      <c r="B141" s="17">
        <v>-638</v>
      </c>
      <c r="C141" s="17">
        <v>14719</v>
      </c>
      <c r="D141" s="17">
        <v>12026</v>
      </c>
      <c r="E141" s="17">
        <v>11681</v>
      </c>
      <c r="F141" s="17">
        <v>14384</v>
      </c>
      <c r="G141" s="24"/>
      <c r="H141" s="7"/>
      <c r="I141" s="25">
        <f t="shared" si="32"/>
        <v>3038</v>
      </c>
      <c r="J141" s="24">
        <f t="shared" si="32"/>
        <v>-2358</v>
      </c>
      <c r="K141" s="7"/>
      <c r="L141" s="25">
        <f t="shared" si="27"/>
        <v>3040.3302639521949</v>
      </c>
      <c r="M141" s="17">
        <f t="shared" si="18"/>
        <v>5.4301300868987852</v>
      </c>
      <c r="N141" s="17">
        <f t="shared" si="28"/>
        <v>-2351.6753315712053</v>
      </c>
      <c r="O141" s="24">
        <f t="shared" si="19"/>
        <v>40.001430734191992</v>
      </c>
      <c r="P141" s="7"/>
      <c r="Q141" s="25">
        <f t="shared" si="20"/>
        <v>3067.5006493074948</v>
      </c>
      <c r="R141" s="24">
        <f t="shared" si="21"/>
        <v>-2366.168623721444</v>
      </c>
      <c r="S141" s="7"/>
      <c r="T141" s="25">
        <f t="shared" si="22"/>
        <v>-0.7924757088495602</v>
      </c>
      <c r="U141" s="24">
        <f t="shared" si="23"/>
        <v>-0.61516471900966652</v>
      </c>
      <c r="V141" s="7"/>
      <c r="W141" s="25">
        <f t="shared" si="24"/>
        <v>-0.78774294619917495</v>
      </c>
      <c r="X141" s="24">
        <f t="shared" si="29"/>
        <v>44.919934016373304</v>
      </c>
      <c r="Y141" s="7"/>
      <c r="Z141" s="25">
        <f t="shared" si="30"/>
        <v>-638</v>
      </c>
      <c r="AA141" s="17">
        <f t="shared" si="31"/>
        <v>45.053999999999959</v>
      </c>
      <c r="AB141" s="24">
        <f t="shared" si="25"/>
        <v>0.78634064119352443</v>
      </c>
      <c r="AC141" s="17">
        <f t="shared" si="26"/>
        <v>-0.13406598362665534</v>
      </c>
    </row>
    <row r="142" spans="1:29" s="17" customFormat="1" x14ac:dyDescent="0.25">
      <c r="A142" s="17">
        <v>57</v>
      </c>
      <c r="B142" s="17">
        <v>-618</v>
      </c>
      <c r="C142" s="17">
        <v>14601</v>
      </c>
      <c r="D142" s="17">
        <v>11888</v>
      </c>
      <c r="E142" s="17">
        <v>11804</v>
      </c>
      <c r="F142" s="17">
        <v>14525</v>
      </c>
      <c r="G142" s="24"/>
      <c r="H142" s="7"/>
      <c r="I142" s="25">
        <f t="shared" si="32"/>
        <v>2797</v>
      </c>
      <c r="J142" s="24">
        <f t="shared" si="32"/>
        <v>-2637</v>
      </c>
      <c r="K142" s="7"/>
      <c r="L142" s="25">
        <f t="shared" si="27"/>
        <v>2798.216492732869</v>
      </c>
      <c r="M142" s="17">
        <f t="shared" si="18"/>
        <v>1.479854569123157</v>
      </c>
      <c r="N142" s="17">
        <f t="shared" si="28"/>
        <v>-2634.38895310308</v>
      </c>
      <c r="O142" s="24">
        <f t="shared" si="19"/>
        <v>6.8175658979156424</v>
      </c>
      <c r="P142" s="7"/>
      <c r="Q142" s="25">
        <f t="shared" si="20"/>
        <v>2826.5006493074948</v>
      </c>
      <c r="R142" s="24">
        <f t="shared" si="21"/>
        <v>-2645.168623721444</v>
      </c>
      <c r="S142" s="7"/>
      <c r="T142" s="25">
        <f t="shared" si="22"/>
        <v>-0.73021438679381423</v>
      </c>
      <c r="U142" s="24">
        <f t="shared" si="23"/>
        <v>-0.6877001059144936</v>
      </c>
      <c r="V142" s="7"/>
      <c r="W142" s="25">
        <f t="shared" si="24"/>
        <v>-0.72491891977306244</v>
      </c>
      <c r="X142" s="24">
        <f t="shared" si="29"/>
        <v>39.416190417512098</v>
      </c>
      <c r="Y142" s="7"/>
      <c r="Z142" s="25">
        <f t="shared" si="30"/>
        <v>-618</v>
      </c>
      <c r="AA142" s="17">
        <f t="shared" si="31"/>
        <v>39.491999999999962</v>
      </c>
      <c r="AB142" s="24">
        <f t="shared" si="25"/>
        <v>0.68926542819759995</v>
      </c>
      <c r="AC142" s="17">
        <f t="shared" si="26"/>
        <v>-7.5809582487863736E-2</v>
      </c>
    </row>
    <row r="143" spans="1:29" s="17" customFormat="1" x14ac:dyDescent="0.25">
      <c r="A143" s="17">
        <v>58</v>
      </c>
      <c r="B143" s="17">
        <v>-617</v>
      </c>
      <c r="C143" s="17">
        <v>14460</v>
      </c>
      <c r="D143" s="17">
        <v>11755</v>
      </c>
      <c r="E143" s="17">
        <v>11933</v>
      </c>
      <c r="F143" s="17">
        <v>14652</v>
      </c>
      <c r="G143" s="24"/>
      <c r="H143" s="7"/>
      <c r="I143" s="25">
        <f t="shared" si="32"/>
        <v>2527</v>
      </c>
      <c r="J143" s="24">
        <f t="shared" si="32"/>
        <v>-2897</v>
      </c>
      <c r="K143" s="7"/>
      <c r="L143" s="25">
        <f t="shared" si="27"/>
        <v>2529.9170326448411</v>
      </c>
      <c r="M143" s="17">
        <f t="shared" si="18"/>
        <v>8.5090794510688301</v>
      </c>
      <c r="N143" s="17">
        <f t="shared" si="28"/>
        <v>-2891.787677655208</v>
      </c>
      <c r="O143" s="24">
        <f t="shared" si="19"/>
        <v>27.168304226018268</v>
      </c>
      <c r="P143" s="7"/>
      <c r="Q143" s="25">
        <f t="shared" si="20"/>
        <v>2556.5006493074948</v>
      </c>
      <c r="R143" s="24">
        <f t="shared" si="21"/>
        <v>-2905.168623721444</v>
      </c>
      <c r="S143" s="7"/>
      <c r="T143" s="25">
        <f t="shared" si="22"/>
        <v>-0.66046103843260495</v>
      </c>
      <c r="U143" s="24">
        <f t="shared" si="23"/>
        <v>-0.75529580697275533</v>
      </c>
      <c r="V143" s="7"/>
      <c r="W143" s="25">
        <f t="shared" si="24"/>
        <v>-0.65464083672319151</v>
      </c>
      <c r="X143" s="24">
        <f t="shared" si="29"/>
        <v>33.823544196391595</v>
      </c>
      <c r="Y143" s="7"/>
      <c r="Z143" s="25">
        <f t="shared" si="30"/>
        <v>-617</v>
      </c>
      <c r="AA143" s="17">
        <f t="shared" si="31"/>
        <v>33.938999999999965</v>
      </c>
      <c r="AB143" s="24">
        <f t="shared" si="25"/>
        <v>0.59234729483435489</v>
      </c>
      <c r="AC143" s="17">
        <f t="shared" si="26"/>
        <v>-0.11545580360836993</v>
      </c>
    </row>
    <row r="144" spans="1:29" s="17" customFormat="1" x14ac:dyDescent="0.25">
      <c r="A144" s="17">
        <v>59</v>
      </c>
      <c r="B144" s="17">
        <v>-610</v>
      </c>
      <c r="C144" s="17">
        <v>14324</v>
      </c>
      <c r="D144" s="17">
        <v>11648</v>
      </c>
      <c r="E144" s="17">
        <v>12085</v>
      </c>
      <c r="F144" s="17">
        <v>14773</v>
      </c>
      <c r="G144" s="24"/>
      <c r="H144" s="7"/>
      <c r="I144" s="25">
        <f t="shared" si="32"/>
        <v>2239</v>
      </c>
      <c r="J144" s="24">
        <f t="shared" si="32"/>
        <v>-3125</v>
      </c>
      <c r="K144" s="7"/>
      <c r="L144" s="25">
        <f t="shared" si="27"/>
        <v>2241.0236365513706</v>
      </c>
      <c r="M144" s="17">
        <f t="shared" si="18"/>
        <v>4.0951048920430972</v>
      </c>
      <c r="N144" s="17">
        <f t="shared" si="28"/>
        <v>-3119.4788104218669</v>
      </c>
      <c r="O144" s="24">
        <f t="shared" si="19"/>
        <v>30.483534357685443</v>
      </c>
      <c r="P144" s="7"/>
      <c r="Q144" s="25">
        <f t="shared" si="20"/>
        <v>2268.5006493074948</v>
      </c>
      <c r="R144" s="24">
        <f t="shared" si="21"/>
        <v>-3133.168623721444</v>
      </c>
      <c r="S144" s="7"/>
      <c r="T144" s="25">
        <f t="shared" si="22"/>
        <v>-0.58605746684731508</v>
      </c>
      <c r="U144" s="24">
        <f t="shared" si="23"/>
        <v>-0.8145720371315387</v>
      </c>
      <c r="V144" s="7"/>
      <c r="W144" s="25">
        <f t="shared" si="24"/>
        <v>-0.57977671755956839</v>
      </c>
      <c r="X144" s="24">
        <f t="shared" si="29"/>
        <v>28.3485421283562</v>
      </c>
      <c r="Y144" s="7"/>
      <c r="Z144" s="25">
        <f t="shared" si="30"/>
        <v>-610</v>
      </c>
      <c r="AA144" s="17">
        <f t="shared" si="31"/>
        <v>28.448999999999966</v>
      </c>
      <c r="AB144" s="24">
        <f t="shared" si="25"/>
        <v>0.49652871889986627</v>
      </c>
      <c r="AC144" s="17">
        <f t="shared" si="26"/>
        <v>-0.10045787164376563</v>
      </c>
    </row>
    <row r="145" spans="1:29" s="17" customFormat="1" x14ac:dyDescent="0.25">
      <c r="A145" s="17">
        <v>60</v>
      </c>
      <c r="B145" s="17">
        <v>-624</v>
      </c>
      <c r="C145" s="17">
        <v>14163</v>
      </c>
      <c r="D145" s="17">
        <v>11548</v>
      </c>
      <c r="E145" s="17">
        <v>12241</v>
      </c>
      <c r="F145" s="17">
        <v>14878</v>
      </c>
      <c r="G145" s="24"/>
      <c r="H145" s="7"/>
      <c r="I145" s="25">
        <f t="shared" si="32"/>
        <v>1922</v>
      </c>
      <c r="J145" s="24">
        <f t="shared" si="32"/>
        <v>-3330</v>
      </c>
      <c r="K145" s="7"/>
      <c r="L145" s="25">
        <f t="shared" si="27"/>
        <v>1923.9571732810573</v>
      </c>
      <c r="M145" s="17">
        <f t="shared" si="18"/>
        <v>3.8305272520845732</v>
      </c>
      <c r="N145" s="17">
        <f t="shared" si="28"/>
        <v>-3322.6489883790218</v>
      </c>
      <c r="O145" s="24">
        <f t="shared" si="19"/>
        <v>54.037371851756099</v>
      </c>
      <c r="P145" s="7"/>
      <c r="Q145" s="25">
        <f t="shared" si="20"/>
        <v>1951.500649307495</v>
      </c>
      <c r="R145" s="24">
        <f t="shared" si="21"/>
        <v>-3338.168623721444</v>
      </c>
      <c r="S145" s="7"/>
      <c r="T145" s="25">
        <f t="shared" si="22"/>
        <v>-0.50416186895656201</v>
      </c>
      <c r="U145" s="24">
        <f t="shared" si="23"/>
        <v>-0.86786864758132198</v>
      </c>
      <c r="V145" s="7"/>
      <c r="W145" s="25">
        <f t="shared" si="24"/>
        <v>-0.49746658253620618</v>
      </c>
      <c r="X145" s="24">
        <f t="shared" si="29"/>
        <v>22.728492948587814</v>
      </c>
      <c r="Y145" s="7"/>
      <c r="Z145" s="25">
        <f t="shared" si="30"/>
        <v>-624</v>
      </c>
      <c r="AA145" s="17">
        <f t="shared" si="31"/>
        <v>22.832999999999966</v>
      </c>
      <c r="AB145" s="24">
        <f t="shared" si="25"/>
        <v>0.39851102810786465</v>
      </c>
      <c r="AC145" s="17">
        <f t="shared" si="26"/>
        <v>-0.10450705141215266</v>
      </c>
    </row>
    <row r="146" spans="1:29" s="17" customFormat="1" x14ac:dyDescent="0.25">
      <c r="A146" s="17">
        <v>61</v>
      </c>
      <c r="B146" s="17">
        <v>-621</v>
      </c>
      <c r="C146" s="17">
        <v>13987</v>
      </c>
      <c r="D146" s="17">
        <v>11457</v>
      </c>
      <c r="E146" s="17">
        <v>12404</v>
      </c>
      <c r="F146" s="17">
        <v>14960</v>
      </c>
      <c r="G146" s="24"/>
      <c r="H146" s="7"/>
      <c r="I146" s="25">
        <f t="shared" si="32"/>
        <v>1583</v>
      </c>
      <c r="J146" s="24">
        <f t="shared" si="32"/>
        <v>-3503</v>
      </c>
      <c r="K146" s="7"/>
      <c r="L146" s="25">
        <f t="shared" si="27"/>
        <v>1589.7814846947908</v>
      </c>
      <c r="M146" s="17">
        <f t="shared" si="18"/>
        <v>45.988534665682323</v>
      </c>
      <c r="N146" s="17">
        <f t="shared" si="28"/>
        <v>-3493.0548434457087</v>
      </c>
      <c r="O146" s="24">
        <f t="shared" si="19"/>
        <v>98.906138889363518</v>
      </c>
      <c r="P146" s="7"/>
      <c r="Q146" s="25">
        <f t="shared" si="20"/>
        <v>1612.500649307495</v>
      </c>
      <c r="R146" s="24">
        <f t="shared" si="21"/>
        <v>-3511.168623721444</v>
      </c>
      <c r="S146" s="7"/>
      <c r="T146" s="25">
        <f t="shared" si="22"/>
        <v>-0.41658266490304374</v>
      </c>
      <c r="U146" s="24">
        <f t="shared" si="23"/>
        <v>-0.9128457871316269</v>
      </c>
      <c r="V146" s="7"/>
      <c r="W146" s="25">
        <f t="shared" si="24"/>
        <v>-0.40953699757111256</v>
      </c>
      <c r="X146" s="24">
        <f t="shared" si="29"/>
        <v>17.069746272315683</v>
      </c>
      <c r="Y146" s="7"/>
      <c r="Z146" s="25">
        <f t="shared" si="30"/>
        <v>-621</v>
      </c>
      <c r="AA146" s="17">
        <f t="shared" si="31"/>
        <v>17.243999999999968</v>
      </c>
      <c r="AB146" s="24">
        <f t="shared" si="25"/>
        <v>0.3009645762139016</v>
      </c>
      <c r="AC146" s="17">
        <f t="shared" si="26"/>
        <v>-0.1742537276842846</v>
      </c>
    </row>
    <row r="147" spans="1:29" s="17" customFormat="1" x14ac:dyDescent="0.25">
      <c r="A147" s="17">
        <v>62</v>
      </c>
      <c r="B147" s="17">
        <v>-639</v>
      </c>
      <c r="C147" s="17">
        <v>13817</v>
      </c>
      <c r="D147" s="17">
        <v>11396</v>
      </c>
      <c r="E147" s="17">
        <v>12595</v>
      </c>
      <c r="F147" s="17">
        <v>15035</v>
      </c>
      <c r="G147" s="24"/>
      <c r="H147" s="7"/>
      <c r="I147" s="25">
        <f t="shared" si="32"/>
        <v>1222</v>
      </c>
      <c r="J147" s="24">
        <f t="shared" si="32"/>
        <v>-3639</v>
      </c>
      <c r="K147" s="7"/>
      <c r="L147" s="25">
        <f t="shared" si="27"/>
        <v>1229.8714600147521</v>
      </c>
      <c r="M147" s="17">
        <f t="shared" si="18"/>
        <v>61.959882763840724</v>
      </c>
      <c r="N147" s="17">
        <f t="shared" si="28"/>
        <v>-3633.586408160766</v>
      </c>
      <c r="O147" s="24">
        <f t="shared" si="19"/>
        <v>29.306976601820519</v>
      </c>
      <c r="P147" s="7"/>
      <c r="Q147" s="25">
        <f t="shared" si="20"/>
        <v>1251.500649307495</v>
      </c>
      <c r="R147" s="24">
        <f t="shared" si="21"/>
        <v>-3647.168623721444</v>
      </c>
      <c r="S147" s="7"/>
      <c r="T147" s="25">
        <f t="shared" si="22"/>
        <v>-0.32331985468676028</v>
      </c>
      <c r="U147" s="24">
        <f t="shared" si="23"/>
        <v>-0.94820353845440997</v>
      </c>
      <c r="V147" s="7"/>
      <c r="W147" s="25">
        <f t="shared" si="24"/>
        <v>-0.31599801361931162</v>
      </c>
      <c r="X147" s="24">
        <f t="shared" si="29"/>
        <v>11.338096796202649</v>
      </c>
      <c r="Y147" s="7"/>
      <c r="Z147" s="25">
        <f t="shared" si="30"/>
        <v>-639</v>
      </c>
      <c r="AA147" s="17">
        <f t="shared" si="31"/>
        <v>11.492999999999968</v>
      </c>
      <c r="AB147" s="24">
        <f t="shared" si="25"/>
        <v>0.20059069093170775</v>
      </c>
      <c r="AC147" s="17">
        <f t="shared" si="26"/>
        <v>-0.15490320379731948</v>
      </c>
    </row>
    <row r="148" spans="1:29" s="17" customFormat="1" x14ac:dyDescent="0.25">
      <c r="A148" s="17">
        <v>63</v>
      </c>
      <c r="B148" s="17">
        <v>-638</v>
      </c>
      <c r="C148" s="17">
        <v>13620</v>
      </c>
      <c r="D148" s="17">
        <v>11337</v>
      </c>
      <c r="E148" s="17">
        <v>12766</v>
      </c>
      <c r="F148" s="17">
        <v>15075</v>
      </c>
      <c r="G148" s="24"/>
      <c r="H148" s="7"/>
      <c r="I148" s="25">
        <f t="shared" si="32"/>
        <v>854</v>
      </c>
      <c r="J148" s="24">
        <f t="shared" si="32"/>
        <v>-3738</v>
      </c>
      <c r="K148" s="7"/>
      <c r="L148" s="25">
        <f t="shared" si="27"/>
        <v>857.86689294630389</v>
      </c>
      <c r="M148" s="17">
        <f t="shared" ref="M148:M149" si="33">(I148-L148)^2</f>
        <v>14.952861058174795</v>
      </c>
      <c r="N148" s="17">
        <f t="shared" si="28"/>
        <v>-3737.2731479863792</v>
      </c>
      <c r="O148" s="24">
        <f t="shared" ref="O148:O149" si="34">(J148-N148)^2</f>
        <v>0.52831384970465245</v>
      </c>
      <c r="P148" s="7"/>
      <c r="Q148" s="25">
        <f t="shared" si="20"/>
        <v>883.500649307495</v>
      </c>
      <c r="R148" s="24">
        <f t="shared" si="21"/>
        <v>-3746.168623721444</v>
      </c>
      <c r="S148" s="7"/>
      <c r="T148" s="25">
        <f t="shared" si="22"/>
        <v>-0.22824862432777876</v>
      </c>
      <c r="U148" s="24">
        <f t="shared" si="23"/>
        <v>-0.97394190154967109</v>
      </c>
      <c r="V148" s="7"/>
      <c r="W148" s="25">
        <f t="shared" si="24"/>
        <v>-0.22072493253572628</v>
      </c>
      <c r="X148" s="24">
        <f t="shared" si="29"/>
        <v>5.6762169534657687</v>
      </c>
      <c r="Y148" s="7"/>
      <c r="Z148" s="25">
        <f t="shared" si="30"/>
        <v>-638</v>
      </c>
      <c r="AA148" s="17">
        <f t="shared" si="31"/>
        <v>5.7509999999999684</v>
      </c>
      <c r="AB148" s="24">
        <f t="shared" si="25"/>
        <v>0.10037388528219335</v>
      </c>
      <c r="AC148" s="17">
        <f t="shared" si="26"/>
        <v>-7.4783046534199649E-2</v>
      </c>
    </row>
    <row r="149" spans="1:29" s="17" customFormat="1" x14ac:dyDescent="0.25">
      <c r="A149" s="17">
        <v>64</v>
      </c>
      <c r="B149" s="17">
        <v>-639</v>
      </c>
      <c r="C149" s="17">
        <v>13442</v>
      </c>
      <c r="D149" s="17">
        <v>11311</v>
      </c>
      <c r="E149" s="17">
        <v>12966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-3808</v>
      </c>
      <c r="K149" s="7"/>
      <c r="L149" s="25">
        <f t="shared" si="27"/>
        <v>476.34908758181399</v>
      </c>
      <c r="M149" s="17">
        <f t="shared" si="33"/>
        <v>0.12186213977673903</v>
      </c>
      <c r="N149" s="17">
        <f t="shared" si="28"/>
        <v>-3803.3947023028004</v>
      </c>
      <c r="O149" s="24">
        <f t="shared" si="34"/>
        <v>21.208766879831966</v>
      </c>
      <c r="P149" s="7"/>
      <c r="Q149" s="25">
        <f t="shared" ref="Q149" si="35">I149-$J$4</f>
        <v>505.500649307495</v>
      </c>
      <c r="R149" s="24">
        <f t="shared" ref="R149" si="36">J149-$J$3</f>
        <v>-3816.168623721444</v>
      </c>
      <c r="S149" s="7"/>
      <c r="T149" s="25">
        <f t="shared" ref="T149" si="37">Q149/$J$7</f>
        <v>-0.13059393662208582</v>
      </c>
      <c r="U149" s="24">
        <f t="shared" ref="U149" si="38">R149/$J$6</f>
        <v>-0.99214074414228004</v>
      </c>
      <c r="V149" s="7"/>
      <c r="W149" s="25">
        <f t="shared" ref="W149" si="39">(T149-U149*SIN(-$J$11*PI()/180))/(COS(-$J$11*PI()/180))</f>
        <v>-0.12292661242133311</v>
      </c>
      <c r="X149" s="24">
        <f>IF(MOD(ATAN2(U149,W149)*180/PI()-$J$9+360,360)&gt;5,MOD(ATAN2(U149,W149)*180/PI()-$J$9+360,360)-360,MOD(ATAN2(U149,W149)*180/PI()-$J$9+360,360))</f>
        <v>-3.0080718126782813E-2</v>
      </c>
      <c r="Y149" s="7"/>
      <c r="Z149" s="25">
        <f t="shared" si="30"/>
        <v>-639</v>
      </c>
      <c r="AA149" s="17">
        <f t="shared" si="31"/>
        <v>-3.1086244689504383E-14</v>
      </c>
      <c r="AB149" s="24">
        <f t="shared" ref="AB149" si="40">AA149*PI()/180</f>
        <v>-5.4255732191245381E-16</v>
      </c>
      <c r="AC149" s="17">
        <f t="shared" ref="AC149" si="41">X149-AA149</f>
        <v>-3.0080718126751727E-2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9987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176</v>
      </c>
      <c r="B158" s="31">
        <v>40005</v>
      </c>
      <c r="G158" s="2"/>
      <c r="I158" s="1"/>
      <c r="J158" s="3"/>
    </row>
    <row r="159" spans="1:29" x14ac:dyDescent="0.25">
      <c r="A159" t="s">
        <v>177</v>
      </c>
      <c r="B159">
        <v>40005</v>
      </c>
      <c r="G159" s="2"/>
      <c r="I159" s="43">
        <f>J157</f>
        <v>-4</v>
      </c>
      <c r="J159" s="39">
        <f>I159+B159</f>
        <v>40001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40001</v>
      </c>
      <c r="J161" s="39">
        <f>I161+B161</f>
        <v>50004</v>
      </c>
    </row>
    <row r="162" spans="1:10" x14ac:dyDescent="0.25">
      <c r="A162" s="31" t="s">
        <v>180</v>
      </c>
      <c r="B162" s="31">
        <v>-9988</v>
      </c>
      <c r="G162" s="2"/>
      <c r="I162" s="1"/>
      <c r="J162" s="3"/>
    </row>
    <row r="163" spans="1:10" x14ac:dyDescent="0.25">
      <c r="A163" t="s">
        <v>181</v>
      </c>
      <c r="B163">
        <v>-9997</v>
      </c>
      <c r="G163" s="2"/>
      <c r="I163" s="43">
        <f>J161</f>
        <v>50004</v>
      </c>
      <c r="J163" s="39">
        <f>I163+B163</f>
        <v>40007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40007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7.6811936717137943</v>
      </c>
      <c r="L3" s="35" t="s">
        <v>1</v>
      </c>
      <c r="M3" s="11">
        <v>-3878.1951455574626</v>
      </c>
      <c r="N3" s="10" t="s">
        <v>2</v>
      </c>
      <c r="O3" s="35">
        <v>3854.323780045183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-29.224911044513753</v>
      </c>
      <c r="L4" s="9" t="s">
        <v>5</v>
      </c>
      <c r="M4" s="13">
        <v>359.96982642716603</v>
      </c>
      <c r="N4" s="12" t="s">
        <v>6</v>
      </c>
      <c r="O4" s="9">
        <v>359.8458232190988</v>
      </c>
      <c r="Q4" s="2" t="s">
        <v>7</v>
      </c>
      <c r="R4" s="2">
        <f>MAX(AC20:AC149)</f>
        <v>0.21528311024403024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-172.47347122622787</v>
      </c>
      <c r="N5" s="14" t="s">
        <v>9</v>
      </c>
      <c r="O5" s="9">
        <v>-172.92213417642103</v>
      </c>
      <c r="Q5" s="5" t="s">
        <v>10</v>
      </c>
      <c r="R5" s="5">
        <f>MIN(AC20:AC149)</f>
        <v>-0.18473998666388525</v>
      </c>
      <c r="T5" s="45" t="s">
        <v>55</v>
      </c>
      <c r="U5" s="47">
        <v>22</v>
      </c>
    </row>
    <row r="6" spans="1:21" ht="15.75" thickBot="1" x14ac:dyDescent="0.3">
      <c r="A6" t="s">
        <v>161</v>
      </c>
      <c r="I6" s="32" t="s">
        <v>11</v>
      </c>
      <c r="J6" s="32">
        <f>(O3+O9)/2</f>
        <v>3847.8072703724893</v>
      </c>
      <c r="L6" s="37" t="s">
        <v>12</v>
      </c>
      <c r="M6" s="13">
        <v>-29.231183931192533</v>
      </c>
      <c r="N6" s="14" t="s">
        <v>13</v>
      </c>
      <c r="O6" s="9">
        <v>7.3433475348584807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-3871.9573420483657</v>
      </c>
      <c r="L7" s="38" t="s">
        <v>15</v>
      </c>
      <c r="M7" s="16">
        <f>SUM(M20:M84)</f>
        <v>1484.0834919341348</v>
      </c>
      <c r="N7" s="15" t="s">
        <v>15</v>
      </c>
      <c r="O7" s="36">
        <f>SUM(O20:O84)</f>
        <v>2015.0672420763317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-172.90207156621108</v>
      </c>
      <c r="L9" s="35" t="s">
        <v>18</v>
      </c>
      <c r="M9" s="11">
        <v>-3865.7195385392683</v>
      </c>
      <c r="N9" s="10" t="s">
        <v>19</v>
      </c>
      <c r="O9" s="35">
        <v>3841.290760699796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-172.45831662053666</v>
      </c>
      <c r="L10" s="9" t="s">
        <v>21</v>
      </c>
      <c r="M10" s="13">
        <v>359.9431408920384</v>
      </c>
      <c r="N10" s="12" t="s">
        <v>22</v>
      </c>
      <c r="O10" s="9">
        <v>359.80375391367994</v>
      </c>
      <c r="T10" s="48"/>
    </row>
    <row r="11" spans="1:21" ht="15.75" thickBot="1" x14ac:dyDescent="0.3">
      <c r="I11" s="33" t="s">
        <v>23</v>
      </c>
      <c r="J11" s="33">
        <f>J9-J10</f>
        <v>-0.44375494567441365</v>
      </c>
      <c r="L11" s="37" t="s">
        <v>24</v>
      </c>
      <c r="M11" s="13">
        <v>-172.44316201484548</v>
      </c>
      <c r="N11" s="14" t="s">
        <v>25</v>
      </c>
      <c r="O11" s="9">
        <v>-172.88200895600113</v>
      </c>
    </row>
    <row r="12" spans="1:21" x14ac:dyDescent="0.25">
      <c r="I12" s="9"/>
      <c r="J12" s="9"/>
      <c r="L12" s="37" t="s">
        <v>26</v>
      </c>
      <c r="M12" s="13">
        <v>-29.218638157834974</v>
      </c>
      <c r="N12" s="14" t="s">
        <v>27</v>
      </c>
      <c r="O12" s="9">
        <v>8.0190398085691079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1201.2562281070459</v>
      </c>
      <c r="N13" s="15" t="s">
        <v>15</v>
      </c>
      <c r="O13" s="36">
        <f>SUM(O85:O149)</f>
        <v>2145.9085565239197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11353</v>
      </c>
      <c r="E20" s="17">
        <v>13016</v>
      </c>
      <c r="F20" s="17">
        <v>15175</v>
      </c>
      <c r="G20" s="24"/>
      <c r="H20" s="7"/>
      <c r="I20" s="25">
        <f t="shared" ref="I20:J51" si="0">C20-E20</f>
        <v>478</v>
      </c>
      <c r="J20" s="24">
        <f t="shared" si="0"/>
        <v>-3822</v>
      </c>
      <c r="K20" s="7"/>
      <c r="L20" s="25">
        <f>$M$3*SIN(2*PI()/$M$4*(AA20+$M$5))+$M$6</f>
        <v>477.18094032202782</v>
      </c>
      <c r="M20" s="17">
        <f t="shared" ref="M20:M83" si="1">(I20-L20)^2</f>
        <v>0.67085875607988676</v>
      </c>
      <c r="N20" s="17">
        <f>$O$3*COS(2*PI()/$O$4*(AA20+$O$5))+$O$6</f>
        <v>-3818.2937231246069</v>
      </c>
      <c r="O20" s="24">
        <f t="shared" ref="O20:O83" si="2">(J20-N20)^2</f>
        <v>13.736488277073542</v>
      </c>
      <c r="P20" s="7"/>
      <c r="Q20" s="25">
        <f>I20-$J$4</f>
        <v>507.22491104451376</v>
      </c>
      <c r="R20" s="24">
        <f>J20-$J$3</f>
        <v>-3829.6811936717136</v>
      </c>
      <c r="S20" s="7"/>
      <c r="T20" s="25">
        <f>Q20/$J$7</f>
        <v>-0.1309996124017675</v>
      </c>
      <c r="U20" s="24">
        <f>R20/$J$6</f>
        <v>-0.99528924516559247</v>
      </c>
      <c r="V20" s="7"/>
      <c r="W20" s="25">
        <f>(T20-U20*SIN(-$J$11*PI()/180))/(COS(-$J$11*PI()/180))</f>
        <v>-0.12329488720842524</v>
      </c>
      <c r="X20" s="24">
        <f>IF(MOD(ATAN2(U20,W20)*180/PI()-$J$9+360,360)&gt;5,MOD(ATAN2(U20,W20)*180/PI()-$J$9+360,360)-360,MOD(ATAN2(U20,W20)*180/PI()-$J$9+360,360))</f>
        <v>-3.6192360203244789E-2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-2.7192360203244788E-2</v>
      </c>
      <c r="AD20" s="17">
        <f ca="1">INDIRECT("AC"&amp;AE20)-AC20</f>
        <v>-6.1418411766270269E-2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13671</v>
      </c>
      <c r="D21" s="17">
        <v>11378</v>
      </c>
      <c r="E21" s="17">
        <v>12824</v>
      </c>
      <c r="F21" s="17">
        <v>15137</v>
      </c>
      <c r="G21" s="24"/>
      <c r="H21" s="7"/>
      <c r="I21" s="25">
        <f t="shared" si="0"/>
        <v>847</v>
      </c>
      <c r="J21" s="24">
        <f t="shared" si="0"/>
        <v>-3759</v>
      </c>
      <c r="K21" s="7"/>
      <c r="L21" s="25">
        <f t="shared" ref="L21:L84" si="3">$M$3*SIN(2*PI()/$M$4*(AA21+$M$5))+$M$6</f>
        <v>855.80104135024317</v>
      </c>
      <c r="M21" s="17">
        <f t="shared" si="1"/>
        <v>77.458328848690073</v>
      </c>
      <c r="N21" s="17">
        <f t="shared" ref="N21:N84" si="4">$O$3*COS(2*PI()/$O$4*(AA21+$O$5))+$O$6</f>
        <v>-3752.901248697126</v>
      </c>
      <c r="O21" s="24">
        <f t="shared" si="2"/>
        <v>37.194767454307396</v>
      </c>
      <c r="P21" s="7"/>
      <c r="Q21" s="25">
        <f t="shared" ref="Q21:Q84" si="5">I21-$J$4</f>
        <v>876.22491104451376</v>
      </c>
      <c r="R21" s="24">
        <f t="shared" ref="R21:R84" si="6">J21-$J$3</f>
        <v>-3766.6811936717136</v>
      </c>
      <c r="S21" s="7"/>
      <c r="T21" s="25">
        <f t="shared" ref="T21:T84" si="7">Q21/$J$7</f>
        <v>-0.22630024910888302</v>
      </c>
      <c r="U21" s="24">
        <f t="shared" ref="U21:U84" si="8">R21/$J$6</f>
        <v>-0.97891628374283879</v>
      </c>
      <c r="V21" s="7"/>
      <c r="W21" s="25">
        <f t="shared" ref="W21:W84" si="9">(T21-U21*SIN(-$J$11*PI()/180))/(COS(-$J$11*PI()/180))</f>
        <v>-0.2187251931555019</v>
      </c>
      <c r="X21" s="24">
        <f t="shared" ref="X21:X83" si="10">MOD(ATAN2(U21,W21)*180/PI()-$J$9+360,360)</f>
        <v>5.4971369165457418</v>
      </c>
      <c r="Y21" s="7"/>
      <c r="Z21" s="25">
        <f t="shared" ref="Z21:Z84" si="11">B21</f>
        <v>632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-0.18186308345425761</v>
      </c>
      <c r="AD21" s="17">
        <f t="shared" ref="AD21:AD83" ca="1" si="14">INDIRECT("AC"&amp;AE21)-AC21</f>
        <v>0.11306752540096188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13867</v>
      </c>
      <c r="D22" s="17">
        <v>11437</v>
      </c>
      <c r="E22" s="17">
        <v>12638</v>
      </c>
      <c r="F22" s="17">
        <v>15089</v>
      </c>
      <c r="G22" s="24"/>
      <c r="H22" s="7"/>
      <c r="I22" s="25">
        <f t="shared" si="0"/>
        <v>1229</v>
      </c>
      <c r="J22" s="24">
        <f t="shared" si="0"/>
        <v>-3652</v>
      </c>
      <c r="K22" s="7"/>
      <c r="L22" s="25">
        <f t="shared" si="3"/>
        <v>1234.3478898279802</v>
      </c>
      <c r="M22" s="17">
        <f t="shared" si="1"/>
        <v>28.599925612214363</v>
      </c>
      <c r="N22" s="17">
        <f>$O$3*COS(2*PI()/$O$4*(AA22+$O$5))+$O$6</f>
        <v>-3647.5745029955119</v>
      </c>
      <c r="O22" s="24">
        <f>(J22-N22)^2</f>
        <v>19.585023736732964</v>
      </c>
      <c r="P22" s="7"/>
      <c r="Q22" s="25">
        <f t="shared" si="5"/>
        <v>1258.2249110445136</v>
      </c>
      <c r="R22" s="24">
        <f t="shared" si="6"/>
        <v>-3659.6811936717136</v>
      </c>
      <c r="S22" s="7"/>
      <c r="T22" s="25">
        <f t="shared" si="7"/>
        <v>-0.3249583608219403</v>
      </c>
      <c r="U22" s="24">
        <f t="shared" si="8"/>
        <v>-0.95110823815181267</v>
      </c>
      <c r="V22" s="7"/>
      <c r="W22" s="25">
        <f t="shared" si="9"/>
        <v>-0.31760164113455602</v>
      </c>
      <c r="X22" s="24">
        <f t="shared" si="10"/>
        <v>11.367677958535296</v>
      </c>
      <c r="Y22" s="7"/>
      <c r="Z22" s="25">
        <f t="shared" si="11"/>
        <v>647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-0.13432204146470283</v>
      </c>
      <c r="AD22" s="17">
        <f t="shared" ca="1" si="14"/>
        <v>3.8895936220493255E-2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11504</v>
      </c>
      <c r="E23" s="17">
        <v>12462</v>
      </c>
      <c r="F23" s="17">
        <v>15017</v>
      </c>
      <c r="G23" s="24"/>
      <c r="H23" s="7"/>
      <c r="I23" s="25">
        <f t="shared" si="0"/>
        <v>1585</v>
      </c>
      <c r="J23" s="24">
        <f t="shared" si="0"/>
        <v>-3513</v>
      </c>
      <c r="K23" s="7"/>
      <c r="L23" s="25">
        <f t="shared" si="3"/>
        <v>1591.0013700781053</v>
      </c>
      <c r="M23" s="17">
        <f t="shared" si="1"/>
        <v>36.01644281437774</v>
      </c>
      <c r="N23" s="17">
        <f t="shared" si="4"/>
        <v>-3508.4796694682959</v>
      </c>
      <c r="O23" s="24">
        <f t="shared" si="2"/>
        <v>20.433388115856054</v>
      </c>
      <c r="P23" s="7"/>
      <c r="Q23" s="25">
        <f t="shared" si="5"/>
        <v>1614.2249110445136</v>
      </c>
      <c r="R23" s="24">
        <f t="shared" si="6"/>
        <v>-3520.6811936717136</v>
      </c>
      <c r="S23" s="7"/>
      <c r="T23" s="25">
        <f t="shared" si="7"/>
        <v>-0.41690152252311408</v>
      </c>
      <c r="U23" s="24">
        <f t="shared" si="8"/>
        <v>-0.91498376771113377</v>
      </c>
      <c r="V23" s="7"/>
      <c r="W23" s="25">
        <f t="shared" si="9"/>
        <v>-0.40982734957183997</v>
      </c>
      <c r="X23" s="24">
        <f t="shared" si="10"/>
        <v>17.029998329638261</v>
      </c>
      <c r="Y23" s="7"/>
      <c r="Z23" s="25">
        <f t="shared" si="11"/>
        <v>631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-0.15100167036173673</v>
      </c>
      <c r="AD23" s="17">
        <f t="shared" ca="1" si="14"/>
        <v>4.8281178796749202E-2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14211</v>
      </c>
      <c r="D24" s="17">
        <v>11589</v>
      </c>
      <c r="E24" s="17">
        <v>12291</v>
      </c>
      <c r="F24" s="17">
        <v>14935</v>
      </c>
      <c r="G24" s="24"/>
      <c r="H24" s="7"/>
      <c r="I24" s="25">
        <f t="shared" si="0"/>
        <v>1920</v>
      </c>
      <c r="J24" s="24">
        <f t="shared" si="0"/>
        <v>-3346</v>
      </c>
      <c r="K24" s="7"/>
      <c r="L24" s="25">
        <f t="shared" si="3"/>
        <v>1925.9629906623372</v>
      </c>
      <c r="M24" s="17">
        <f t="shared" si="1"/>
        <v>35.55725763912104</v>
      </c>
      <c r="N24" s="17">
        <f t="shared" si="4"/>
        <v>-3338.1568867735677</v>
      </c>
      <c r="O24" s="24">
        <f t="shared" si="2"/>
        <v>61.514425082636521</v>
      </c>
      <c r="P24" s="7"/>
      <c r="Q24" s="25">
        <f t="shared" si="5"/>
        <v>1949.2249110445136</v>
      </c>
      <c r="R24" s="24">
        <f t="shared" si="6"/>
        <v>-3353.6811936717136</v>
      </c>
      <c r="S24" s="7"/>
      <c r="T24" s="25">
        <f t="shared" si="7"/>
        <v>-0.50342107075315123</v>
      </c>
      <c r="U24" s="24">
        <f t="shared" si="8"/>
        <v>-0.87158242552700893</v>
      </c>
      <c r="V24" s="7"/>
      <c r="W24" s="25">
        <f t="shared" si="9"/>
        <v>-0.49668564225527184</v>
      </c>
      <c r="X24" s="24">
        <f t="shared" si="10"/>
        <v>22.579438949898247</v>
      </c>
      <c r="Y24" s="7"/>
      <c r="Z24" s="25">
        <f t="shared" si="11"/>
        <v>620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-0.18156105010174883</v>
      </c>
      <c r="AD24" s="17">
        <f t="shared" ca="1" si="14"/>
        <v>3.1482970355931172E-2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14364</v>
      </c>
      <c r="D25" s="17">
        <v>11682</v>
      </c>
      <c r="E25" s="17">
        <v>12129</v>
      </c>
      <c r="F25" s="17">
        <v>14826</v>
      </c>
      <c r="G25" s="24"/>
      <c r="H25" s="7"/>
      <c r="I25" s="25">
        <f t="shared" si="0"/>
        <v>2235</v>
      </c>
      <c r="J25" s="24">
        <f t="shared" si="0"/>
        <v>-3144</v>
      </c>
      <c r="K25" s="7"/>
      <c r="L25" s="25">
        <f t="shared" si="3"/>
        <v>2237.4511026302175</v>
      </c>
      <c r="M25" s="17">
        <f t="shared" si="1"/>
        <v>6.0079041038592429</v>
      </c>
      <c r="N25" s="17">
        <f t="shared" si="4"/>
        <v>-3139.6020726978268</v>
      </c>
      <c r="O25" s="24">
        <f t="shared" si="2"/>
        <v>19.341764555200701</v>
      </c>
      <c r="P25" s="7"/>
      <c r="Q25" s="25">
        <f t="shared" si="5"/>
        <v>2264.2249110445136</v>
      </c>
      <c r="R25" s="24">
        <f t="shared" si="6"/>
        <v>-3151.6811936717136</v>
      </c>
      <c r="S25" s="7"/>
      <c r="T25" s="25">
        <f t="shared" si="7"/>
        <v>-0.58477527282020103</v>
      </c>
      <c r="U25" s="24">
        <f t="shared" si="8"/>
        <v>-0.81908499366357645</v>
      </c>
      <c r="V25" s="7"/>
      <c r="W25" s="25">
        <f t="shared" si="9"/>
        <v>-0.5784488843363772</v>
      </c>
      <c r="X25" s="24">
        <f t="shared" si="10"/>
        <v>28.132326245177524</v>
      </c>
      <c r="Y25" s="7"/>
      <c r="Z25" s="25">
        <f t="shared" si="11"/>
        <v>610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-0.11867375482247056</v>
      </c>
      <c r="AD25" s="17">
        <f t="shared" ca="1" si="14"/>
        <v>1.867435803355022E-2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14518</v>
      </c>
      <c r="D26" s="17">
        <v>11801</v>
      </c>
      <c r="E26" s="17">
        <v>11984</v>
      </c>
      <c r="F26" s="17">
        <v>14711</v>
      </c>
      <c r="G26" s="24"/>
      <c r="H26" s="7"/>
      <c r="I26" s="25">
        <f t="shared" si="0"/>
        <v>2534</v>
      </c>
      <c r="J26" s="24">
        <f t="shared" si="0"/>
        <v>-2910</v>
      </c>
      <c r="K26" s="7"/>
      <c r="L26" s="25">
        <f t="shared" si="3"/>
        <v>2535.0037835084017</v>
      </c>
      <c r="M26" s="17">
        <f t="shared" si="1"/>
        <v>1.0075813317393036</v>
      </c>
      <c r="N26" s="17">
        <f t="shared" si="4"/>
        <v>-2906.2120823155315</v>
      </c>
      <c r="O26" s="24">
        <f t="shared" si="2"/>
        <v>14.348320384309497</v>
      </c>
      <c r="P26" s="7"/>
      <c r="Q26" s="25">
        <f t="shared" si="5"/>
        <v>2563.2249110445136</v>
      </c>
      <c r="R26" s="24">
        <f t="shared" si="6"/>
        <v>-2917.6811936717136</v>
      </c>
      <c r="S26" s="7"/>
      <c r="T26" s="25">
        <f t="shared" si="7"/>
        <v>-0.66199719795686107</v>
      </c>
      <c r="U26" s="24">
        <f t="shared" si="8"/>
        <v>-0.7582711369504912</v>
      </c>
      <c r="V26" s="7"/>
      <c r="W26" s="25">
        <f t="shared" si="9"/>
        <v>-0.65614413741969435</v>
      </c>
      <c r="X26" s="24">
        <f t="shared" si="10"/>
        <v>33.772231443919793</v>
      </c>
      <c r="Y26" s="7"/>
      <c r="Z26" s="25">
        <f t="shared" si="11"/>
        <v>625</v>
      </c>
      <c r="AA26" s="17">
        <f t="shared" si="15"/>
        <v>33.875999999999991</v>
      </c>
      <c r="AB26" s="24">
        <f t="shared" si="12"/>
        <v>0.59124773740559888</v>
      </c>
      <c r="AC26" s="17">
        <f t="shared" si="13"/>
        <v>-0.10376855608019753</v>
      </c>
      <c r="AD26" s="17">
        <f t="shared" ca="1" si="14"/>
        <v>-1.466387860251217E-2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14644</v>
      </c>
      <c r="D27" s="17">
        <v>11928</v>
      </c>
      <c r="E27" s="17">
        <v>11844</v>
      </c>
      <c r="F27" s="17">
        <v>14577</v>
      </c>
      <c r="G27" s="24"/>
      <c r="H27" s="7"/>
      <c r="I27" s="25">
        <f t="shared" si="0"/>
        <v>2800</v>
      </c>
      <c r="J27" s="24">
        <f t="shared" si="0"/>
        <v>-2649</v>
      </c>
      <c r="K27" s="7"/>
      <c r="L27" s="25">
        <f t="shared" si="3"/>
        <v>2803.7001350925548</v>
      </c>
      <c r="M27" s="17">
        <f t="shared" si="1"/>
        <v>13.690999703155326</v>
      </c>
      <c r="N27" s="17">
        <f t="shared" si="4"/>
        <v>-2649.1307904661767</v>
      </c>
      <c r="O27" s="24">
        <f t="shared" si="2"/>
        <v>1.7106146042712489E-2</v>
      </c>
      <c r="P27" s="7"/>
      <c r="Q27" s="25">
        <f t="shared" si="5"/>
        <v>2829.2249110445136</v>
      </c>
      <c r="R27" s="24">
        <f t="shared" si="6"/>
        <v>-2656.6811936717136</v>
      </c>
      <c r="S27" s="7"/>
      <c r="T27" s="25">
        <f t="shared" si="7"/>
        <v>-0.73069630192459212</v>
      </c>
      <c r="U27" s="24">
        <f t="shared" si="8"/>
        <v>-0.69044029677051155</v>
      </c>
      <c r="V27" s="7"/>
      <c r="W27" s="25">
        <f t="shared" si="9"/>
        <v>-0.72537066122536287</v>
      </c>
      <c r="X27" s="24">
        <f t="shared" si="10"/>
        <v>39.315365147337047</v>
      </c>
      <c r="Y27" s="7"/>
      <c r="Z27" s="25">
        <f t="shared" si="11"/>
        <v>615</v>
      </c>
      <c r="AA27" s="17">
        <f t="shared" si="15"/>
        <v>39.410999999999987</v>
      </c>
      <c r="AB27" s="24">
        <f t="shared" si="12"/>
        <v>0.68785171150348501</v>
      </c>
      <c r="AC27" s="17">
        <f t="shared" si="13"/>
        <v>-9.5634852662939807E-2</v>
      </c>
      <c r="AD27" s="17">
        <f t="shared" ca="1" si="14"/>
        <v>2.1084924025188911E-2</v>
      </c>
      <c r="AE27" s="17">
        <v>142</v>
      </c>
    </row>
    <row r="28" spans="1:31" s="17" customFormat="1" x14ac:dyDescent="0.25">
      <c r="A28" s="17">
        <v>8</v>
      </c>
      <c r="B28" s="17">
        <v>620</v>
      </c>
      <c r="C28" s="17">
        <v>14776</v>
      </c>
      <c r="D28" s="17">
        <v>12069</v>
      </c>
      <c r="E28" s="17">
        <v>11725</v>
      </c>
      <c r="F28" s="17">
        <v>14437</v>
      </c>
      <c r="G28" s="24"/>
      <c r="H28" s="7"/>
      <c r="I28" s="25">
        <f t="shared" si="0"/>
        <v>3051</v>
      </c>
      <c r="J28" s="24">
        <f t="shared" si="0"/>
        <v>-2368</v>
      </c>
      <c r="K28" s="7"/>
      <c r="L28" s="25">
        <f t="shared" si="3"/>
        <v>3047.8298305107023</v>
      </c>
      <c r="M28" s="17">
        <f t="shared" si="1"/>
        <v>10.049974590873898</v>
      </c>
      <c r="N28" s="17">
        <f t="shared" si="4"/>
        <v>-2364.8702736756532</v>
      </c>
      <c r="O28" s="24">
        <f t="shared" si="2"/>
        <v>9.7951868653096312</v>
      </c>
      <c r="P28" s="7"/>
      <c r="Q28" s="25">
        <f t="shared" si="5"/>
        <v>3080.2249110445136</v>
      </c>
      <c r="R28" s="24">
        <f t="shared" si="6"/>
        <v>-2375.6811936717136</v>
      </c>
      <c r="S28" s="7"/>
      <c r="T28" s="25">
        <f t="shared" si="7"/>
        <v>-0.79552139627008256</v>
      </c>
      <c r="U28" s="24">
        <f t="shared" si="8"/>
        <v>-0.617411691059499</v>
      </c>
      <c r="V28" s="7"/>
      <c r="W28" s="25">
        <f t="shared" si="9"/>
        <v>-0.79076331663542276</v>
      </c>
      <c r="X28" s="24">
        <f t="shared" si="10"/>
        <v>44.920087498506689</v>
      </c>
      <c r="Y28" s="7"/>
      <c r="Z28" s="25">
        <f t="shared" si="11"/>
        <v>620</v>
      </c>
      <c r="AA28" s="17">
        <f t="shared" si="15"/>
        <v>44.990999999999985</v>
      </c>
      <c r="AB28" s="24">
        <f t="shared" si="12"/>
        <v>0.78524108376476853</v>
      </c>
      <c r="AC28" s="17">
        <f t="shared" si="13"/>
        <v>-7.0912501493296531E-2</v>
      </c>
      <c r="AD28" s="17">
        <f t="shared" ca="1" si="14"/>
        <v>3.5322247689293818E-2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14891</v>
      </c>
      <c r="D29" s="17">
        <v>12234</v>
      </c>
      <c r="E29" s="17">
        <v>11620</v>
      </c>
      <c r="F29" s="17">
        <v>14284</v>
      </c>
      <c r="G29" s="24"/>
      <c r="H29" s="7"/>
      <c r="I29" s="25">
        <f t="shared" si="0"/>
        <v>3271</v>
      </c>
      <c r="J29" s="24">
        <f t="shared" si="0"/>
        <v>-2050</v>
      </c>
      <c r="K29" s="7"/>
      <c r="L29" s="25">
        <f t="shared" si="3"/>
        <v>3268.5766155701731</v>
      </c>
      <c r="M29" s="17">
        <f t="shared" si="1"/>
        <v>5.8727920947275001</v>
      </c>
      <c r="N29" s="17">
        <f t="shared" si="4"/>
        <v>-2048.8953862923836</v>
      </c>
      <c r="O29" s="24">
        <f t="shared" si="2"/>
        <v>1.2201714430540687</v>
      </c>
      <c r="P29" s="7"/>
      <c r="Q29" s="25">
        <f t="shared" si="5"/>
        <v>3300.2249110445136</v>
      </c>
      <c r="R29" s="24">
        <f t="shared" si="6"/>
        <v>-2057.6811936717136</v>
      </c>
      <c r="S29" s="7"/>
      <c r="T29" s="25">
        <f t="shared" si="7"/>
        <v>-0.85234020406294275</v>
      </c>
      <c r="U29" s="24">
        <f t="shared" si="8"/>
        <v>-0.53476721911607561</v>
      </c>
      <c r="V29" s="7"/>
      <c r="W29" s="25">
        <f t="shared" si="9"/>
        <v>-0.84822392158681259</v>
      </c>
      <c r="X29" s="24">
        <f t="shared" si="10"/>
        <v>50.672475231968633</v>
      </c>
      <c r="Y29" s="7"/>
      <c r="Z29" s="25">
        <f t="shared" si="11"/>
        <v>638</v>
      </c>
      <c r="AA29" s="17">
        <f t="shared" si="15"/>
        <v>50.732999999999983</v>
      </c>
      <c r="AB29" s="24">
        <f t="shared" si="12"/>
        <v>0.88545788941428294</v>
      </c>
      <c r="AC29" s="17">
        <f t="shared" si="13"/>
        <v>-6.0524768031349652E-2</v>
      </c>
      <c r="AD29" s="17">
        <f t="shared" ca="1" si="14"/>
        <v>6.8156575937472041E-2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14985</v>
      </c>
      <c r="D30" s="17">
        <v>12406</v>
      </c>
      <c r="E30" s="17">
        <v>11525</v>
      </c>
      <c r="F30" s="17">
        <v>14116</v>
      </c>
      <c r="G30" s="24"/>
      <c r="H30" s="7"/>
      <c r="I30" s="25">
        <f t="shared" si="0"/>
        <v>3460</v>
      </c>
      <c r="J30" s="24">
        <f t="shared" si="0"/>
        <v>-1710</v>
      </c>
      <c r="K30" s="7"/>
      <c r="L30" s="25">
        <f t="shared" si="3"/>
        <v>3456.7584669779235</v>
      </c>
      <c r="M30" s="17">
        <f t="shared" si="1"/>
        <v>10.507536333212471</v>
      </c>
      <c r="N30" s="17">
        <f t="shared" si="4"/>
        <v>-1711.1842342536765</v>
      </c>
      <c r="O30" s="24">
        <f t="shared" si="2"/>
        <v>1.4024107675808555</v>
      </c>
      <c r="P30" s="7"/>
      <c r="Q30" s="25">
        <f t="shared" si="5"/>
        <v>3489.2249110445136</v>
      </c>
      <c r="R30" s="24">
        <f t="shared" si="6"/>
        <v>-1717.6811936717138</v>
      </c>
      <c r="S30" s="7"/>
      <c r="T30" s="25">
        <f t="shared" si="7"/>
        <v>-0.9011527253031727</v>
      </c>
      <c r="U30" s="24">
        <f t="shared" si="8"/>
        <v>-0.44640520508851594</v>
      </c>
      <c r="V30" s="7"/>
      <c r="W30" s="25">
        <f t="shared" si="9"/>
        <v>-0.89772228301425938</v>
      </c>
      <c r="X30" s="24">
        <f t="shared" si="10"/>
        <v>56.462554729737178</v>
      </c>
      <c r="Y30" s="7"/>
      <c r="Z30" s="25">
        <f t="shared" si="11"/>
        <v>640</v>
      </c>
      <c r="AA30" s="17">
        <f t="shared" si="15"/>
        <v>56.492999999999981</v>
      </c>
      <c r="AB30" s="24">
        <f t="shared" si="12"/>
        <v>0.98598885432915628</v>
      </c>
      <c r="AC30" s="17">
        <f t="shared" si="13"/>
        <v>-3.0445270262802637E-2</v>
      </c>
      <c r="AD30" s="17">
        <f t="shared" ca="1" si="14"/>
        <v>4.9838461849908811E-2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15054</v>
      </c>
      <c r="D31" s="17">
        <v>12565</v>
      </c>
      <c r="E31" s="17">
        <v>11444</v>
      </c>
      <c r="F31" s="17">
        <v>13930</v>
      </c>
      <c r="G31" s="24"/>
      <c r="H31" s="7"/>
      <c r="I31" s="25">
        <f t="shared" si="0"/>
        <v>3610</v>
      </c>
      <c r="J31" s="24">
        <f t="shared" si="0"/>
        <v>-1365</v>
      </c>
      <c r="K31" s="7"/>
      <c r="L31" s="25">
        <f t="shared" si="3"/>
        <v>3605.9265084864023</v>
      </c>
      <c r="M31" s="17">
        <f t="shared" si="1"/>
        <v>16.593333111352266</v>
      </c>
      <c r="N31" s="17">
        <f t="shared" si="4"/>
        <v>-1366.296696804437</v>
      </c>
      <c r="O31" s="24">
        <f t="shared" si="2"/>
        <v>1.6814226026372137</v>
      </c>
      <c r="P31" s="7"/>
      <c r="Q31" s="25">
        <f t="shared" si="5"/>
        <v>3639.2249110445136</v>
      </c>
      <c r="R31" s="24">
        <f t="shared" si="6"/>
        <v>-1372.6811936717138</v>
      </c>
      <c r="S31" s="7"/>
      <c r="T31" s="25">
        <f t="shared" si="7"/>
        <v>-0.9398928215255774</v>
      </c>
      <c r="U31" s="24">
        <f t="shared" si="8"/>
        <v>-0.35674374967819805</v>
      </c>
      <c r="V31" s="7"/>
      <c r="W31" s="25">
        <f t="shared" si="9"/>
        <v>-0.93715798167526798</v>
      </c>
      <c r="X31" s="24">
        <f t="shared" si="10"/>
        <v>62.061966821172746</v>
      </c>
      <c r="Y31" s="7"/>
      <c r="Z31" s="25">
        <f t="shared" si="11"/>
        <v>622</v>
      </c>
      <c r="AA31" s="17">
        <f t="shared" si="15"/>
        <v>62.09099999999998</v>
      </c>
      <c r="AB31" s="24">
        <f t="shared" si="12"/>
        <v>1.0836923858557987</v>
      </c>
      <c r="AC31" s="17">
        <f t="shared" si="13"/>
        <v>-2.9033178827233996E-2</v>
      </c>
      <c r="AD31" s="17">
        <f t="shared" ca="1" si="14"/>
        <v>2.1530994613769394E-2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15120</v>
      </c>
      <c r="D32" s="17">
        <v>12758</v>
      </c>
      <c r="E32" s="17">
        <v>11393</v>
      </c>
      <c r="F32" s="17">
        <v>13759</v>
      </c>
      <c r="G32" s="24"/>
      <c r="H32" s="7"/>
      <c r="I32" s="25">
        <f t="shared" si="0"/>
        <v>3727</v>
      </c>
      <c r="J32" s="24">
        <f t="shared" si="0"/>
        <v>-1001</v>
      </c>
      <c r="K32" s="7"/>
      <c r="L32" s="25">
        <f t="shared" si="3"/>
        <v>3721.6566934536704</v>
      </c>
      <c r="M32" s="17">
        <f t="shared" si="1"/>
        <v>28.550924848048609</v>
      </c>
      <c r="N32" s="17">
        <f t="shared" si="4"/>
        <v>-1003.6205166615678</v>
      </c>
      <c r="O32" s="24">
        <f t="shared" si="2"/>
        <v>6.8671075735542519</v>
      </c>
      <c r="P32" s="7"/>
      <c r="Q32" s="25">
        <f t="shared" si="5"/>
        <v>3756.2249110445136</v>
      </c>
      <c r="R32" s="24">
        <f t="shared" si="6"/>
        <v>-1008.6811936717138</v>
      </c>
      <c r="S32" s="7"/>
      <c r="T32" s="25">
        <f t="shared" si="7"/>
        <v>-0.97011009657905301</v>
      </c>
      <c r="U32" s="24">
        <f t="shared" si="8"/>
        <v>-0.26214441701339886</v>
      </c>
      <c r="V32" s="7"/>
      <c r="W32" s="25">
        <f t="shared" si="9"/>
        <v>-0.96810884809048237</v>
      </c>
      <c r="X32" s="24">
        <f t="shared" si="10"/>
        <v>67.750855844988394</v>
      </c>
      <c r="Y32" s="7"/>
      <c r="Z32" s="25">
        <f t="shared" si="11"/>
        <v>630</v>
      </c>
      <c r="AA32" s="17">
        <f t="shared" si="15"/>
        <v>67.760999999999981</v>
      </c>
      <c r="AB32" s="24">
        <f t="shared" si="12"/>
        <v>1.1826525544438773</v>
      </c>
      <c r="AC32" s="17">
        <f t="shared" si="13"/>
        <v>-1.0144155011587941E-2</v>
      </c>
      <c r="AD32" s="17">
        <f t="shared" ca="1" si="14"/>
        <v>-9.8678198341559664E-3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15155</v>
      </c>
      <c r="D33" s="17">
        <v>12931</v>
      </c>
      <c r="E33" s="17">
        <v>11352</v>
      </c>
      <c r="F33" s="17">
        <v>13572</v>
      </c>
      <c r="G33" s="24"/>
      <c r="H33" s="7"/>
      <c r="I33" s="25">
        <f t="shared" si="0"/>
        <v>3803</v>
      </c>
      <c r="J33" s="24">
        <f t="shared" si="0"/>
        <v>-641</v>
      </c>
      <c r="K33" s="7"/>
      <c r="L33" s="25">
        <f t="shared" si="3"/>
        <v>3798.4485350463247</v>
      </c>
      <c r="M33" s="17">
        <f t="shared" si="1"/>
        <v>20.715833224534951</v>
      </c>
      <c r="N33" s="17">
        <f t="shared" si="4"/>
        <v>-644.7778331526074</v>
      </c>
      <c r="O33" s="24">
        <f t="shared" si="2"/>
        <v>14.272023328939566</v>
      </c>
      <c r="P33" s="7"/>
      <c r="Q33" s="25">
        <f t="shared" si="5"/>
        <v>3832.2249110445136</v>
      </c>
      <c r="R33" s="24">
        <f t="shared" si="6"/>
        <v>-648.6811936717138</v>
      </c>
      <c r="S33" s="7"/>
      <c r="T33" s="25">
        <f t="shared" si="7"/>
        <v>-0.98973841199840473</v>
      </c>
      <c r="U33" s="24">
        <f t="shared" si="8"/>
        <v>-0.16858463745480626</v>
      </c>
      <c r="V33" s="7"/>
      <c r="W33" s="25">
        <f t="shared" si="9"/>
        <v>-0.98846238579129853</v>
      </c>
      <c r="X33" s="24">
        <f t="shared" si="10"/>
        <v>73.223267574567501</v>
      </c>
      <c r="Y33" s="7"/>
      <c r="Z33" s="25">
        <f t="shared" si="11"/>
        <v>607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-7.3242543247431513E-4</v>
      </c>
      <c r="AD33" s="17">
        <f t="shared" ca="1" si="14"/>
        <v>4.8456379015519246E-2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15177</v>
      </c>
      <c r="D34" s="17">
        <v>13113</v>
      </c>
      <c r="E34" s="17">
        <v>11329</v>
      </c>
      <c r="F34" s="17">
        <v>13389</v>
      </c>
      <c r="G34" s="24"/>
      <c r="H34" s="7"/>
      <c r="I34" s="25">
        <f t="shared" si="0"/>
        <v>3848</v>
      </c>
      <c r="J34" s="24">
        <f t="shared" si="0"/>
        <v>-276</v>
      </c>
      <c r="K34" s="7"/>
      <c r="L34" s="25">
        <f t="shared" si="3"/>
        <v>3840.7429056227961</v>
      </c>
      <c r="M34" s="17">
        <f t="shared" si="1"/>
        <v>52.665418799644236</v>
      </c>
      <c r="N34" s="17">
        <f t="shared" si="4"/>
        <v>-275.77781769338321</v>
      </c>
      <c r="O34" s="24">
        <f t="shared" si="2"/>
        <v>4.9364977373556031E-2</v>
      </c>
      <c r="P34" s="7"/>
      <c r="Q34" s="25">
        <f t="shared" si="5"/>
        <v>3877.2249110445136</v>
      </c>
      <c r="R34" s="24">
        <f t="shared" si="6"/>
        <v>-283.6811936717138</v>
      </c>
      <c r="S34" s="7"/>
      <c r="T34" s="25">
        <f t="shared" si="7"/>
        <v>-1.0013604408651262</v>
      </c>
      <c r="U34" s="24">
        <f t="shared" si="8"/>
        <v>-7.3725416513455433E-2</v>
      </c>
      <c r="V34" s="7"/>
      <c r="W34" s="25">
        <f t="shared" si="9"/>
        <v>-1.0008194611608618</v>
      </c>
      <c r="X34" s="24">
        <f t="shared" si="10"/>
        <v>78.688984884725755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-6.1015115274216214E-2</v>
      </c>
      <c r="AD34" s="17">
        <f t="shared" ca="1" si="14"/>
        <v>5.8264550864024045E-2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15178</v>
      </c>
      <c r="D35" s="17">
        <v>13299</v>
      </c>
      <c r="E35" s="17">
        <v>11326</v>
      </c>
      <c r="F35" s="17">
        <v>13201</v>
      </c>
      <c r="G35" s="24"/>
      <c r="H35" s="7"/>
      <c r="I35" s="25">
        <f t="shared" si="0"/>
        <v>3852</v>
      </c>
      <c r="J35" s="24">
        <f t="shared" si="0"/>
        <v>98</v>
      </c>
      <c r="K35" s="7"/>
      <c r="L35" s="25">
        <f t="shared" si="3"/>
        <v>3846.9246963576916</v>
      </c>
      <c r="M35" s="17">
        <f t="shared" si="1"/>
        <v>25.758707061629185</v>
      </c>
      <c r="N35" s="17">
        <f t="shared" si="4"/>
        <v>100.09469830917243</v>
      </c>
      <c r="O35" s="24">
        <f t="shared" si="2"/>
        <v>4.3877610064498338</v>
      </c>
      <c r="P35" s="7"/>
      <c r="Q35" s="25">
        <f t="shared" si="5"/>
        <v>3881.2249110445136</v>
      </c>
      <c r="R35" s="24">
        <f t="shared" si="6"/>
        <v>90.3188063282862</v>
      </c>
      <c r="S35" s="7"/>
      <c r="T35" s="25">
        <f t="shared" si="7"/>
        <v>-1.0023935100977237</v>
      </c>
      <c r="U35" s="24">
        <f t="shared" si="8"/>
        <v>2.3472798916860209E-2</v>
      </c>
      <c r="V35" s="7"/>
      <c r="W35" s="25">
        <f t="shared" si="9"/>
        <v>-1.0026053751392638</v>
      </c>
      <c r="X35" s="24">
        <f t="shared" si="10"/>
        <v>84.243224035556636</v>
      </c>
      <c r="Y35" s="7"/>
      <c r="Z35" s="25">
        <f t="shared" si="11"/>
        <v>621</v>
      </c>
      <c r="AA35" s="17">
        <f t="shared" si="15"/>
        <v>84.33899999999997</v>
      </c>
      <c r="AB35" s="24">
        <f t="shared" si="12"/>
        <v>1.4719932378394971</v>
      </c>
      <c r="AC35" s="17">
        <f t="shared" si="13"/>
        <v>-9.5775964443333805E-2</v>
      </c>
      <c r="AD35" s="17">
        <f t="shared" ca="1" si="14"/>
        <v>9.3103922800636951E-2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15170</v>
      </c>
      <c r="D36" s="17">
        <v>13498</v>
      </c>
      <c r="E36" s="17">
        <v>11347</v>
      </c>
      <c r="F36" s="17">
        <v>13011</v>
      </c>
      <c r="G36" s="24"/>
      <c r="H36" s="7"/>
      <c r="I36" s="25">
        <f t="shared" si="0"/>
        <v>3823</v>
      </c>
      <c r="J36" s="24">
        <f t="shared" si="0"/>
        <v>487</v>
      </c>
      <c r="K36" s="7"/>
      <c r="L36" s="25">
        <f t="shared" si="3"/>
        <v>3815.2121091952467</v>
      </c>
      <c r="M36" s="17">
        <f t="shared" si="1"/>
        <v>60.651243186760389</v>
      </c>
      <c r="N36" s="17">
        <f t="shared" si="4"/>
        <v>482.89946081708786</v>
      </c>
      <c r="O36" s="24">
        <f t="shared" si="2"/>
        <v>16.814421590597789</v>
      </c>
      <c r="P36" s="7"/>
      <c r="Q36" s="25">
        <f t="shared" si="5"/>
        <v>3852.2249110445136</v>
      </c>
      <c r="R36" s="24">
        <f t="shared" si="6"/>
        <v>479.3188063282862</v>
      </c>
      <c r="S36" s="7"/>
      <c r="T36" s="25">
        <f t="shared" si="7"/>
        <v>-0.99490375816139209</v>
      </c>
      <c r="U36" s="24">
        <f t="shared" si="8"/>
        <v>0.12456933849545054</v>
      </c>
      <c r="V36" s="7"/>
      <c r="W36" s="25">
        <f t="shared" si="9"/>
        <v>-0.99589840538779861</v>
      </c>
      <c r="X36" s="24">
        <f t="shared" si="10"/>
        <v>90.031735035576219</v>
      </c>
      <c r="Y36" s="7"/>
      <c r="Z36" s="25">
        <f t="shared" si="11"/>
        <v>634</v>
      </c>
      <c r="AA36" s="17">
        <f t="shared" si="15"/>
        <v>90.044999999999973</v>
      </c>
      <c r="AB36" s="24">
        <f t="shared" si="12"/>
        <v>1.5715817249582935</v>
      </c>
      <c r="AC36" s="17">
        <f t="shared" si="13"/>
        <v>-1.3264964423754577E-2</v>
      </c>
      <c r="AD36" s="17">
        <f t="shared" ca="1" si="14"/>
        <v>2.6828327752468795E-2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15129</v>
      </c>
      <c r="D37" s="17">
        <v>13679</v>
      </c>
      <c r="E37" s="17">
        <v>11377</v>
      </c>
      <c r="F37" s="17">
        <v>12825</v>
      </c>
      <c r="G37" s="24"/>
      <c r="H37" s="7"/>
      <c r="I37" s="25">
        <f t="shared" si="0"/>
        <v>3752</v>
      </c>
      <c r="J37" s="24">
        <f t="shared" si="0"/>
        <v>854</v>
      </c>
      <c r="K37" s="7"/>
      <c r="L37" s="25">
        <f t="shared" si="3"/>
        <v>3746.372673231027</v>
      </c>
      <c r="M37" s="17">
        <f t="shared" si="1"/>
        <v>31.666806564800492</v>
      </c>
      <c r="N37" s="17">
        <f t="shared" si="4"/>
        <v>856.85249502240129</v>
      </c>
      <c r="O37" s="24">
        <f t="shared" si="2"/>
        <v>8.1367278528241105</v>
      </c>
      <c r="P37" s="7"/>
      <c r="Q37" s="25">
        <f t="shared" si="5"/>
        <v>3781.2249110445136</v>
      </c>
      <c r="R37" s="24">
        <f t="shared" si="6"/>
        <v>846.3188063282862</v>
      </c>
      <c r="S37" s="7"/>
      <c r="T37" s="25">
        <f t="shared" si="7"/>
        <v>-0.97656677928278712</v>
      </c>
      <c r="U37" s="24">
        <f t="shared" si="8"/>
        <v>0.21994833598990465</v>
      </c>
      <c r="V37" s="7"/>
      <c r="W37" s="25">
        <f t="shared" si="9"/>
        <v>-0.97829960018920914</v>
      </c>
      <c r="X37" s="24">
        <f t="shared" si="10"/>
        <v>95.573029739011929</v>
      </c>
      <c r="Y37" s="7"/>
      <c r="Z37" s="25">
        <f t="shared" si="11"/>
        <v>627</v>
      </c>
      <c r="AA37" s="17">
        <f t="shared" si="15"/>
        <v>95.687999999999974</v>
      </c>
      <c r="AB37" s="24">
        <f t="shared" si="12"/>
        <v>1.6700706546483335</v>
      </c>
      <c r="AC37" s="17">
        <f t="shared" si="13"/>
        <v>-0.11497026098804497</v>
      </c>
      <c r="AD37" s="17">
        <f t="shared" ca="1" si="14"/>
        <v>6.8204188668929078E-2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15081</v>
      </c>
      <c r="D38" s="17">
        <v>13864</v>
      </c>
      <c r="E38" s="17">
        <v>11434</v>
      </c>
      <c r="F38" s="17">
        <v>12639</v>
      </c>
      <c r="G38" s="24"/>
      <c r="H38" s="7"/>
      <c r="I38" s="25">
        <f t="shared" si="0"/>
        <v>3647</v>
      </c>
      <c r="J38" s="24">
        <f t="shared" si="0"/>
        <v>1225</v>
      </c>
      <c r="K38" s="7"/>
      <c r="L38" s="25">
        <f t="shared" si="3"/>
        <v>3639.1577202658909</v>
      </c>
      <c r="M38" s="17">
        <f t="shared" si="1"/>
        <v>61.501351428017827</v>
      </c>
      <c r="N38" s="17">
        <f t="shared" si="4"/>
        <v>1227.7368431184768</v>
      </c>
      <c r="O38" s="24">
        <f t="shared" si="2"/>
        <v>7.4903102551539629</v>
      </c>
      <c r="P38" s="7"/>
      <c r="Q38" s="25">
        <f t="shared" si="5"/>
        <v>3676.2249110445136</v>
      </c>
      <c r="R38" s="24">
        <f t="shared" si="6"/>
        <v>1217.3188063282862</v>
      </c>
      <c r="S38" s="7"/>
      <c r="T38" s="25">
        <f t="shared" si="7"/>
        <v>-0.94944871192710389</v>
      </c>
      <c r="U38" s="24">
        <f t="shared" si="8"/>
        <v>0.31636688659056539</v>
      </c>
      <c r="V38" s="7"/>
      <c r="W38" s="25">
        <f t="shared" si="9"/>
        <v>-0.95192749462515425</v>
      </c>
      <c r="X38" s="24">
        <f t="shared" si="10"/>
        <v>101.28596173939945</v>
      </c>
      <c r="Y38" s="7"/>
      <c r="Z38" s="25">
        <f t="shared" si="11"/>
        <v>636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-0.1260382606005237</v>
      </c>
      <c r="AD38" s="17">
        <f t="shared" ca="1" si="14"/>
        <v>6.9670607073163637E-2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15008</v>
      </c>
      <c r="D39" s="17">
        <v>14049</v>
      </c>
      <c r="E39" s="17">
        <v>11508</v>
      </c>
      <c r="F39" s="17">
        <v>12465</v>
      </c>
      <c r="G39" s="24"/>
      <c r="H39" s="7"/>
      <c r="I39" s="25">
        <f t="shared" si="0"/>
        <v>3500</v>
      </c>
      <c r="J39" s="24">
        <f t="shared" si="0"/>
        <v>1584</v>
      </c>
      <c r="K39" s="7"/>
      <c r="L39" s="25">
        <f t="shared" si="3"/>
        <v>3496.116685962666</v>
      </c>
      <c r="M39" s="17">
        <f t="shared" si="1"/>
        <v>15.080127912555314</v>
      </c>
      <c r="N39" s="17">
        <f t="shared" si="4"/>
        <v>1584.7829497687894</v>
      </c>
      <c r="O39" s="24">
        <f t="shared" si="2"/>
        <v>0.6130103404474091</v>
      </c>
      <c r="P39" s="7"/>
      <c r="Q39" s="25">
        <f t="shared" si="5"/>
        <v>3529.2249110445136</v>
      </c>
      <c r="R39" s="24">
        <f t="shared" si="6"/>
        <v>1576.3188063282862</v>
      </c>
      <c r="S39" s="7"/>
      <c r="T39" s="25">
        <f t="shared" si="7"/>
        <v>-0.91148341762914731</v>
      </c>
      <c r="U39" s="24">
        <f t="shared" si="8"/>
        <v>0.4096667778726063</v>
      </c>
      <c r="V39" s="7"/>
      <c r="W39" s="25">
        <f t="shared" si="9"/>
        <v>-0.91468368232415731</v>
      </c>
      <c r="X39" s="24">
        <f t="shared" si="10"/>
        <v>107.02863339334635</v>
      </c>
      <c r="Y39" s="7"/>
      <c r="Z39" s="25">
        <f t="shared" si="11"/>
        <v>633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-8.0366606653626604E-2</v>
      </c>
      <c r="AD39" s="17">
        <f t="shared" ca="1" si="14"/>
        <v>-6.1846798486726584E-3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14913</v>
      </c>
      <c r="D40" s="17">
        <v>14206</v>
      </c>
      <c r="E40" s="17">
        <v>11590</v>
      </c>
      <c r="F40" s="17">
        <v>12294</v>
      </c>
      <c r="G40" s="24"/>
      <c r="H40" s="7"/>
      <c r="I40" s="25">
        <f t="shared" si="0"/>
        <v>3323</v>
      </c>
      <c r="J40" s="24">
        <f t="shared" si="0"/>
        <v>1912</v>
      </c>
      <c r="K40" s="7"/>
      <c r="L40" s="25">
        <f t="shared" si="3"/>
        <v>3323.1562930767823</v>
      </c>
      <c r="M40" s="17">
        <f t="shared" si="1"/>
        <v>2.4427525850070523E-2</v>
      </c>
      <c r="N40" s="17">
        <f t="shared" si="4"/>
        <v>1917.8222452147165</v>
      </c>
      <c r="O40" s="24">
        <f t="shared" si="2"/>
        <v>33.898539340289545</v>
      </c>
      <c r="P40" s="7"/>
      <c r="Q40" s="25">
        <f t="shared" si="5"/>
        <v>3352.2249110445136</v>
      </c>
      <c r="R40" s="24">
        <f t="shared" si="6"/>
        <v>1904.3188063282862</v>
      </c>
      <c r="S40" s="7"/>
      <c r="T40" s="25">
        <f t="shared" si="7"/>
        <v>-0.86577010408670974</v>
      </c>
      <c r="U40" s="24">
        <f t="shared" si="8"/>
        <v>0.49491013258154626</v>
      </c>
      <c r="V40" s="7"/>
      <c r="W40" s="25">
        <f t="shared" si="9"/>
        <v>-0.86962921938965032</v>
      </c>
      <c r="X40" s="24">
        <f t="shared" si="10"/>
        <v>112.54648207546427</v>
      </c>
      <c r="Y40" s="7"/>
      <c r="Z40" s="25">
        <f t="shared" si="11"/>
        <v>617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-0.11551792453570897</v>
      </c>
      <c r="AD40" s="17">
        <f t="shared" ca="1" si="14"/>
        <v>4.8043242580661172E-2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14823</v>
      </c>
      <c r="D41" s="17">
        <v>14371</v>
      </c>
      <c r="E41" s="17">
        <v>11699</v>
      </c>
      <c r="F41" s="17">
        <v>12140</v>
      </c>
      <c r="G41" s="24"/>
      <c r="H41" s="7"/>
      <c r="I41" s="25">
        <f t="shared" si="0"/>
        <v>3124</v>
      </c>
      <c r="J41" s="24">
        <f t="shared" si="0"/>
        <v>2231</v>
      </c>
      <c r="K41" s="7"/>
      <c r="L41" s="25">
        <f t="shared" si="3"/>
        <v>3119.4373893066409</v>
      </c>
      <c r="M41" s="17">
        <f t="shared" si="1"/>
        <v>20.817416339155237</v>
      </c>
      <c r="N41" s="17">
        <f t="shared" si="4"/>
        <v>2231.925715737475</v>
      </c>
      <c r="O41" s="24">
        <f t="shared" si="2"/>
        <v>0.85694962660888729</v>
      </c>
      <c r="P41" s="7"/>
      <c r="Q41" s="25">
        <f t="shared" si="5"/>
        <v>3153.2249110445136</v>
      </c>
      <c r="R41" s="24">
        <f t="shared" si="6"/>
        <v>2223.3188063282864</v>
      </c>
      <c r="S41" s="7"/>
      <c r="T41" s="25">
        <f t="shared" si="7"/>
        <v>-0.81437490976498617</v>
      </c>
      <c r="U41" s="24">
        <f t="shared" si="8"/>
        <v>0.57781449280152142</v>
      </c>
      <c r="V41" s="7"/>
      <c r="W41" s="25">
        <f t="shared" si="9"/>
        <v>-0.81887458941921953</v>
      </c>
      <c r="X41" s="24">
        <f t="shared" si="10"/>
        <v>118.10964015489378</v>
      </c>
      <c r="Y41" s="7"/>
      <c r="Z41" s="25">
        <f t="shared" si="11"/>
        <v>615</v>
      </c>
      <c r="AA41" s="17">
        <f t="shared" si="15"/>
        <v>118.19699999999997</v>
      </c>
      <c r="AB41" s="24">
        <f t="shared" si="12"/>
        <v>2.0629268159797371</v>
      </c>
      <c r="AC41" s="17">
        <f t="shared" si="13"/>
        <v>-8.7359845106192324E-2</v>
      </c>
      <c r="AD41" s="17">
        <f t="shared" ca="1" si="14"/>
        <v>4.9331158786614537E-2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14705</v>
      </c>
      <c r="D42" s="17">
        <v>14518</v>
      </c>
      <c r="E42" s="17">
        <v>11812</v>
      </c>
      <c r="F42" s="17">
        <v>11995</v>
      </c>
      <c r="G42" s="24"/>
      <c r="H42" s="7"/>
      <c r="I42" s="25">
        <f t="shared" si="0"/>
        <v>2893</v>
      </c>
      <c r="J42" s="24">
        <f t="shared" si="0"/>
        <v>2523</v>
      </c>
      <c r="K42" s="7"/>
      <c r="L42" s="25">
        <f t="shared" si="3"/>
        <v>2889.1623726844459</v>
      </c>
      <c r="M42" s="17">
        <f t="shared" si="1"/>
        <v>14.727383413086761</v>
      </c>
      <c r="N42" s="17">
        <f t="shared" si="4"/>
        <v>2522.0554062923907</v>
      </c>
      <c r="O42" s="24">
        <f t="shared" si="2"/>
        <v>0.89225727245513797</v>
      </c>
      <c r="P42" s="7"/>
      <c r="Q42" s="25">
        <f t="shared" si="5"/>
        <v>2922.2249110445136</v>
      </c>
      <c r="R42" s="24">
        <f t="shared" si="6"/>
        <v>2515.3188063282864</v>
      </c>
      <c r="S42" s="7"/>
      <c r="T42" s="25">
        <f t="shared" si="7"/>
        <v>-0.75471516158248297</v>
      </c>
      <c r="U42" s="24">
        <f t="shared" si="8"/>
        <v>0.65370186955460208</v>
      </c>
      <c r="V42" s="7"/>
      <c r="W42" s="25">
        <f t="shared" si="9"/>
        <v>-0.75980081019055523</v>
      </c>
      <c r="X42" s="24">
        <f t="shared" si="10"/>
        <v>123.60944211572331</v>
      </c>
      <c r="Y42" s="7"/>
      <c r="Z42" s="25">
        <f t="shared" si="11"/>
        <v>608</v>
      </c>
      <c r="AA42" s="17">
        <f t="shared" si="15"/>
        <v>123.66899999999997</v>
      </c>
      <c r="AB42" s="24">
        <f t="shared" si="12"/>
        <v>2.1584312326488666</v>
      </c>
      <c r="AC42" s="17">
        <f t="shared" si="13"/>
        <v>-5.9557884276657092E-2</v>
      </c>
      <c r="AD42" s="17">
        <f t="shared" ca="1" si="14"/>
        <v>1.1299897924359925E-2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14566</v>
      </c>
      <c r="D43" s="17">
        <v>14648</v>
      </c>
      <c r="E43" s="17">
        <v>11940</v>
      </c>
      <c r="F43" s="17">
        <v>11855</v>
      </c>
      <c r="G43" s="24"/>
      <c r="H43" s="7"/>
      <c r="I43" s="25">
        <f t="shared" si="0"/>
        <v>2626</v>
      </c>
      <c r="J43" s="24">
        <f t="shared" si="0"/>
        <v>2793</v>
      </c>
      <c r="K43" s="7"/>
      <c r="L43" s="25">
        <f t="shared" si="3"/>
        <v>2628.2934258005748</v>
      </c>
      <c r="M43" s="17">
        <f t="shared" si="1"/>
        <v>5.2598019027422698</v>
      </c>
      <c r="N43" s="17">
        <f t="shared" si="4"/>
        <v>2793.0162315186039</v>
      </c>
      <c r="O43" s="24">
        <f t="shared" si="2"/>
        <v>2.6346219619021284E-4</v>
      </c>
      <c r="P43" s="7"/>
      <c r="Q43" s="25">
        <f t="shared" si="5"/>
        <v>2655.2249110445136</v>
      </c>
      <c r="R43" s="24">
        <f t="shared" si="6"/>
        <v>2785.3188063282864</v>
      </c>
      <c r="S43" s="7"/>
      <c r="T43" s="25">
        <f t="shared" si="7"/>
        <v>-0.68575779030660267</v>
      </c>
      <c r="U43" s="24">
        <f t="shared" si="8"/>
        <v>0.72387170422354652</v>
      </c>
      <c r="V43" s="7"/>
      <c r="W43" s="25">
        <f t="shared" si="9"/>
        <v>-0.691384845841156</v>
      </c>
      <c r="X43" s="24">
        <f t="shared" si="10"/>
        <v>129.2170508529249</v>
      </c>
      <c r="Y43" s="7"/>
      <c r="Z43" s="25">
        <f t="shared" si="11"/>
        <v>617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-4.949147075080873E-3</v>
      </c>
      <c r="AD43" s="17">
        <f t="shared" ca="1" si="14"/>
        <v>5.7309706005526095E-3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14422</v>
      </c>
      <c r="D44" s="17">
        <v>14771</v>
      </c>
      <c r="E44" s="17">
        <v>12086</v>
      </c>
      <c r="F44" s="17">
        <v>11729</v>
      </c>
      <c r="G44" s="24"/>
      <c r="H44" s="7"/>
      <c r="I44" s="25">
        <f t="shared" si="0"/>
        <v>2336</v>
      </c>
      <c r="J44" s="24">
        <f t="shared" si="0"/>
        <v>3042</v>
      </c>
      <c r="K44" s="7"/>
      <c r="L44" s="25">
        <f t="shared" si="3"/>
        <v>2335.2403212695253</v>
      </c>
      <c r="M44" s="17">
        <f t="shared" si="1"/>
        <v>0.57711177353559306</v>
      </c>
      <c r="N44" s="17">
        <f t="shared" si="4"/>
        <v>3043.4144960712861</v>
      </c>
      <c r="O44" s="24">
        <f t="shared" si="2"/>
        <v>2.0007991356837174</v>
      </c>
      <c r="P44" s="7"/>
      <c r="Q44" s="25">
        <f t="shared" si="5"/>
        <v>2365.2249110445136</v>
      </c>
      <c r="R44" s="24">
        <f t="shared" si="6"/>
        <v>3034.3188063282864</v>
      </c>
      <c r="S44" s="7"/>
      <c r="T44" s="25">
        <f t="shared" si="7"/>
        <v>-0.61086027094328688</v>
      </c>
      <c r="U44" s="24">
        <f t="shared" si="8"/>
        <v>0.7885838850849064</v>
      </c>
      <c r="V44" s="7"/>
      <c r="W44" s="25">
        <f t="shared" si="9"/>
        <v>-0.61698628494921604</v>
      </c>
      <c r="X44" s="24">
        <f t="shared" si="10"/>
        <v>134.86252404611628</v>
      </c>
      <c r="Y44" s="7"/>
      <c r="Z44" s="25">
        <f t="shared" si="11"/>
        <v>632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-4.7475953883690636E-2</v>
      </c>
      <c r="AD44" s="17">
        <f t="shared" ca="1" si="14"/>
        <v>4.2147261823856752E-2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14264</v>
      </c>
      <c r="D45" s="17">
        <v>14888</v>
      </c>
      <c r="E45" s="17">
        <v>12252</v>
      </c>
      <c r="F45" s="17">
        <v>11622</v>
      </c>
      <c r="G45" s="24"/>
      <c r="H45" s="7"/>
      <c r="I45" s="25">
        <f t="shared" si="0"/>
        <v>2012</v>
      </c>
      <c r="J45" s="24">
        <f t="shared" si="0"/>
        <v>3266</v>
      </c>
      <c r="K45" s="7"/>
      <c r="L45" s="25">
        <f t="shared" si="3"/>
        <v>2018.8996543268106</v>
      </c>
      <c r="M45" s="17">
        <f t="shared" si="1"/>
        <v>47.605229829476308</v>
      </c>
      <c r="N45" s="17">
        <f t="shared" si="4"/>
        <v>3263.8900514851912</v>
      </c>
      <c r="O45" s="24">
        <f t="shared" si="2"/>
        <v>4.4518827351439478</v>
      </c>
      <c r="P45" s="7"/>
      <c r="Q45" s="25">
        <f t="shared" si="5"/>
        <v>2041.2249110445136</v>
      </c>
      <c r="R45" s="24">
        <f t="shared" si="6"/>
        <v>3258.3188063282864</v>
      </c>
      <c r="S45" s="7"/>
      <c r="T45" s="25">
        <f t="shared" si="7"/>
        <v>-0.52718166310289272</v>
      </c>
      <c r="U45" s="24">
        <f t="shared" si="8"/>
        <v>0.84679885903247509</v>
      </c>
      <c r="V45" s="7"/>
      <c r="W45" s="25">
        <f t="shared" si="9"/>
        <v>-0.53375605043228269</v>
      </c>
      <c r="X45" s="24">
        <f t="shared" si="10"/>
        <v>140.67793364377042</v>
      </c>
      <c r="Y45" s="7"/>
      <c r="Z45" s="25">
        <f t="shared" si="11"/>
        <v>632</v>
      </c>
      <c r="AA45" s="17">
        <f t="shared" si="15"/>
        <v>140.59799999999996</v>
      </c>
      <c r="AB45" s="24">
        <f t="shared" si="12"/>
        <v>2.4538980217189867</v>
      </c>
      <c r="AC45" s="17">
        <f t="shared" si="13"/>
        <v>7.9933643770459639E-2</v>
      </c>
      <c r="AD45" s="17">
        <f t="shared" ca="1" si="14"/>
        <v>-3.3521743770052126E-2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14089</v>
      </c>
      <c r="D46" s="17">
        <v>14980</v>
      </c>
      <c r="E46" s="17">
        <v>12418</v>
      </c>
      <c r="F46" s="17">
        <v>11523</v>
      </c>
      <c r="G46" s="24"/>
      <c r="H46" s="7"/>
      <c r="I46" s="25">
        <f t="shared" si="0"/>
        <v>1671</v>
      </c>
      <c r="J46" s="24">
        <f t="shared" si="0"/>
        <v>3457</v>
      </c>
      <c r="K46" s="7"/>
      <c r="L46" s="25">
        <f t="shared" si="3"/>
        <v>1677.4651196920968</v>
      </c>
      <c r="M46" s="17">
        <f t="shared" si="1"/>
        <v>41.797772633137534</v>
      </c>
      <c r="N46" s="17">
        <f t="shared" si="4"/>
        <v>3454.7113967571836</v>
      </c>
      <c r="O46" s="24">
        <f t="shared" si="2"/>
        <v>5.237704803029775</v>
      </c>
      <c r="P46" s="7"/>
      <c r="Q46" s="25">
        <f t="shared" si="5"/>
        <v>1700.2249110445136</v>
      </c>
      <c r="R46" s="24">
        <f t="shared" si="6"/>
        <v>3449.3188063282864</v>
      </c>
      <c r="S46" s="7"/>
      <c r="T46" s="25">
        <f t="shared" si="7"/>
        <v>-0.43911251102395943</v>
      </c>
      <c r="U46" s="24">
        <f t="shared" si="8"/>
        <v>0.89643751985383957</v>
      </c>
      <c r="V46" s="7"/>
      <c r="W46" s="25">
        <f t="shared" si="9"/>
        <v>-0.4460687152469795</v>
      </c>
      <c r="X46" s="24">
        <f t="shared" si="10"/>
        <v>146.44706186220367</v>
      </c>
      <c r="Y46" s="7"/>
      <c r="Z46" s="25">
        <f t="shared" si="11"/>
        <v>641</v>
      </c>
      <c r="AA46" s="17">
        <f t="shared" si="15"/>
        <v>146.36699999999996</v>
      </c>
      <c r="AB46" s="24">
        <f t="shared" si="12"/>
        <v>2.5545860662665394</v>
      </c>
      <c r="AC46" s="17">
        <f t="shared" si="13"/>
        <v>8.0061862203706369E-2</v>
      </c>
      <c r="AD46" s="17">
        <f t="shared" ca="1" si="14"/>
        <v>6.5374323004249391E-2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13923</v>
      </c>
      <c r="D47" s="17">
        <v>15061</v>
      </c>
      <c r="E47" s="17">
        <v>12596</v>
      </c>
      <c r="F47" s="17">
        <v>11453</v>
      </c>
      <c r="G47" s="24"/>
      <c r="H47" s="7"/>
      <c r="I47" s="25">
        <f t="shared" si="0"/>
        <v>1327</v>
      </c>
      <c r="J47" s="24">
        <f t="shared" si="0"/>
        <v>3608</v>
      </c>
      <c r="K47" s="7"/>
      <c r="L47" s="25">
        <f t="shared" si="3"/>
        <v>1329.0167996950697</v>
      </c>
      <c r="M47" s="17">
        <f t="shared" si="1"/>
        <v>4.0674810100333216</v>
      </c>
      <c r="N47" s="17">
        <f t="shared" si="4"/>
        <v>3606.6975675908993</v>
      </c>
      <c r="O47" s="24">
        <f t="shared" si="2"/>
        <v>1.6963301802757873</v>
      </c>
      <c r="P47" s="7"/>
      <c r="Q47" s="25">
        <f t="shared" si="5"/>
        <v>1356.2249110445136</v>
      </c>
      <c r="R47" s="24">
        <f t="shared" si="6"/>
        <v>3600.3188063282864</v>
      </c>
      <c r="S47" s="7"/>
      <c r="T47" s="25">
        <f t="shared" si="7"/>
        <v>-0.35026855702057802</v>
      </c>
      <c r="U47" s="24">
        <f t="shared" si="8"/>
        <v>0.93568064961313813</v>
      </c>
      <c r="V47" s="7"/>
      <c r="W47" s="25">
        <f t="shared" si="9"/>
        <v>-0.35752604005775351</v>
      </c>
      <c r="X47" s="24">
        <f t="shared" si="10"/>
        <v>151.99008322694624</v>
      </c>
      <c r="Y47" s="7"/>
      <c r="Z47" s="25">
        <f t="shared" si="11"/>
        <v>623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1.6083226946278728E-2</v>
      </c>
      <c r="AD47" s="17">
        <f t="shared" ca="1" si="14"/>
        <v>0.10042598095230915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13744</v>
      </c>
      <c r="D48" s="17">
        <v>15121</v>
      </c>
      <c r="E48" s="17">
        <v>12781</v>
      </c>
      <c r="F48" s="17">
        <v>11392</v>
      </c>
      <c r="G48" s="24"/>
      <c r="H48" s="7"/>
      <c r="I48" s="25">
        <f t="shared" si="0"/>
        <v>963</v>
      </c>
      <c r="J48" s="24">
        <f t="shared" si="0"/>
        <v>3729</v>
      </c>
      <c r="K48" s="7"/>
      <c r="L48" s="25">
        <f t="shared" si="3"/>
        <v>967.56914749305884</v>
      </c>
      <c r="M48" s="17">
        <f t="shared" si="1"/>
        <v>20.877108813325844</v>
      </c>
      <c r="N48" s="17">
        <f t="shared" si="4"/>
        <v>3724.2118092997166</v>
      </c>
      <c r="O48" s="24">
        <f t="shared" si="2"/>
        <v>22.926770182280379</v>
      </c>
      <c r="P48" s="7"/>
      <c r="Q48" s="25">
        <f t="shared" si="5"/>
        <v>992.22491104451376</v>
      </c>
      <c r="R48" s="24">
        <f t="shared" si="6"/>
        <v>3721.3188063282864</v>
      </c>
      <c r="S48" s="7"/>
      <c r="T48" s="25">
        <f t="shared" si="7"/>
        <v>-0.25625925685420931</v>
      </c>
      <c r="U48" s="24">
        <f t="shared" si="8"/>
        <v>0.96712713107588733</v>
      </c>
      <c r="V48" s="7"/>
      <c r="W48" s="25">
        <f t="shared" si="9"/>
        <v>-0.26375747765001767</v>
      </c>
      <c r="X48" s="24">
        <f t="shared" si="10"/>
        <v>157.64719919235904</v>
      </c>
      <c r="Y48" s="7"/>
      <c r="Z48" s="25">
        <f t="shared" si="11"/>
        <v>623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6.6199192359079007E-2</v>
      </c>
      <c r="AD48" s="17">
        <f t="shared" ca="1" si="14"/>
        <v>1.8313742268844635E-2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13564</v>
      </c>
      <c r="D49" s="17">
        <v>15167</v>
      </c>
      <c r="E49" s="17">
        <v>12964</v>
      </c>
      <c r="F49" s="17">
        <v>11352</v>
      </c>
      <c r="G49" s="24"/>
      <c r="H49" s="7"/>
      <c r="I49" s="25">
        <f t="shared" si="0"/>
        <v>600</v>
      </c>
      <c r="J49" s="24">
        <f t="shared" si="0"/>
        <v>3815</v>
      </c>
      <c r="K49" s="7"/>
      <c r="L49" s="25">
        <f t="shared" si="3"/>
        <v>605.59849305333114</v>
      </c>
      <c r="M49" s="17">
        <f t="shared" si="1"/>
        <v>31.343124468197029</v>
      </c>
      <c r="N49" s="17">
        <f t="shared" si="4"/>
        <v>3804.5813209099688</v>
      </c>
      <c r="O49" s="24">
        <f t="shared" si="2"/>
        <v>108.54887398105375</v>
      </c>
      <c r="P49" s="7"/>
      <c r="Q49" s="25">
        <f t="shared" si="5"/>
        <v>629.22491104451376</v>
      </c>
      <c r="R49" s="24">
        <f t="shared" si="6"/>
        <v>3807.3188063282864</v>
      </c>
      <c r="S49" s="7"/>
      <c r="T49" s="25">
        <f t="shared" si="7"/>
        <v>-0.16250822399598996</v>
      </c>
      <c r="U49" s="24">
        <f t="shared" si="8"/>
        <v>0.98947752285932888</v>
      </c>
      <c r="V49" s="7"/>
      <c r="W49" s="25">
        <f t="shared" si="9"/>
        <v>-0.17017673981104278</v>
      </c>
      <c r="X49" s="24">
        <f t="shared" si="10"/>
        <v>163.14344360225186</v>
      </c>
      <c r="Y49" s="7"/>
      <c r="Z49" s="25">
        <f t="shared" si="11"/>
        <v>608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9.0443602251895072E-2</v>
      </c>
      <c r="AD49" s="17">
        <f t="shared" ca="1" si="14"/>
        <v>-5.2492422409784467E-3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15180</v>
      </c>
      <c r="E50" s="17">
        <v>13144</v>
      </c>
      <c r="F50" s="17">
        <v>11326</v>
      </c>
      <c r="G50" s="24"/>
      <c r="H50" s="7"/>
      <c r="I50" s="25">
        <f t="shared" si="0"/>
        <v>229</v>
      </c>
      <c r="J50" s="24">
        <f t="shared" si="0"/>
        <v>3854</v>
      </c>
      <c r="K50" s="7"/>
      <c r="L50" s="25">
        <f t="shared" si="3"/>
        <v>236.01752809213079</v>
      </c>
      <c r="M50" s="17">
        <f t="shared" si="1"/>
        <v>49.245700523844789</v>
      </c>
      <c r="N50" s="17">
        <f t="shared" si="4"/>
        <v>3850.4514940816207</v>
      </c>
      <c r="O50" s="24">
        <f t="shared" si="2"/>
        <v>12.591894252772958</v>
      </c>
      <c r="P50" s="7"/>
      <c r="Q50" s="25">
        <f t="shared" si="5"/>
        <v>258.22491104451376</v>
      </c>
      <c r="R50" s="24">
        <f t="shared" si="6"/>
        <v>3846.3188063282864</v>
      </c>
      <c r="S50" s="7"/>
      <c r="T50" s="25">
        <f t="shared" si="7"/>
        <v>-6.6691052672575704E-2</v>
      </c>
      <c r="U50" s="24">
        <f t="shared" si="8"/>
        <v>0.99961316564484304</v>
      </c>
      <c r="V50" s="7"/>
      <c r="W50" s="25">
        <f t="shared" si="9"/>
        <v>-7.4435196599026754E-2</v>
      </c>
      <c r="X50" s="24">
        <f t="shared" si="10"/>
        <v>168.64345810819577</v>
      </c>
      <c r="Y50" s="7"/>
      <c r="Z50" s="25">
        <f t="shared" si="11"/>
        <v>611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9.1458108195809018E-2</v>
      </c>
      <c r="AD50" s="17">
        <f t="shared" ca="1" si="14"/>
        <v>1.0152604107076968E-2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13185</v>
      </c>
      <c r="D51" s="17">
        <v>15186</v>
      </c>
      <c r="E51" s="17">
        <v>13332</v>
      </c>
      <c r="F51" s="17">
        <v>11319</v>
      </c>
      <c r="G51" s="24"/>
      <c r="H51" s="7"/>
      <c r="I51" s="25">
        <f t="shared" si="0"/>
        <v>-147</v>
      </c>
      <c r="J51" s="24">
        <f t="shared" si="0"/>
        <v>3867</v>
      </c>
      <c r="K51" s="7"/>
      <c r="L51" s="25">
        <f t="shared" si="3"/>
        <v>-145.1400423265828</v>
      </c>
      <c r="M51" s="17">
        <f t="shared" si="1"/>
        <v>3.4594425469035199</v>
      </c>
      <c r="N51" s="17">
        <f t="shared" si="4"/>
        <v>3860.7286382952429</v>
      </c>
      <c r="O51" s="24">
        <f t="shared" si="2"/>
        <v>39.329977631893314</v>
      </c>
      <c r="P51" s="7"/>
      <c r="Q51" s="25">
        <f t="shared" si="5"/>
        <v>-117.77508895548624</v>
      </c>
      <c r="R51" s="24">
        <f t="shared" si="6"/>
        <v>3859.3188063282864</v>
      </c>
      <c r="S51" s="7"/>
      <c r="T51" s="25">
        <f t="shared" si="7"/>
        <v>3.0417455191585393E-2</v>
      </c>
      <c r="U51" s="24">
        <f t="shared" si="8"/>
        <v>1.0029917132400143</v>
      </c>
      <c r="V51" s="7"/>
      <c r="W51" s="25">
        <f t="shared" si="9"/>
        <v>2.265005653145355E-2</v>
      </c>
      <c r="X51" s="24">
        <f t="shared" si="10"/>
        <v>174.19573340881243</v>
      </c>
      <c r="Y51" s="7"/>
      <c r="Z51" s="25">
        <f t="shared" si="11"/>
        <v>626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9.7334088124796381E-3</v>
      </c>
      <c r="AD51" s="17">
        <f t="shared" ca="1" si="14"/>
        <v>7.2649119750025193E-2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12993</v>
      </c>
      <c r="D52" s="17">
        <v>15175</v>
      </c>
      <c r="E52" s="17">
        <v>13523</v>
      </c>
      <c r="F52" s="17">
        <v>11334</v>
      </c>
      <c r="G52" s="24"/>
      <c r="H52" s="7"/>
      <c r="I52" s="25">
        <f t="shared" ref="I52:J83" si="16">C52-E52</f>
        <v>-530</v>
      </c>
      <c r="J52" s="24">
        <f t="shared" si="16"/>
        <v>3841</v>
      </c>
      <c r="K52" s="7"/>
      <c r="L52" s="25">
        <f t="shared" si="3"/>
        <v>-525.17758745818401</v>
      </c>
      <c r="M52" s="17">
        <f t="shared" si="1"/>
        <v>23.255662723464184</v>
      </c>
      <c r="N52" s="17">
        <f t="shared" si="4"/>
        <v>3833.7449410330923</v>
      </c>
      <c r="O52" s="24">
        <f t="shared" si="2"/>
        <v>52.635880613307158</v>
      </c>
      <c r="P52" s="7"/>
      <c r="Q52" s="25">
        <f t="shared" si="5"/>
        <v>-500.77508895548624</v>
      </c>
      <c r="R52" s="24">
        <f t="shared" si="6"/>
        <v>3833.3188063282864</v>
      </c>
      <c r="S52" s="7"/>
      <c r="T52" s="25">
        <f t="shared" si="7"/>
        <v>0.12933383421279204</v>
      </c>
      <c r="U52" s="24">
        <f t="shared" si="8"/>
        <v>0.99623461804967162</v>
      </c>
      <c r="V52" s="7"/>
      <c r="W52" s="25">
        <f t="shared" si="9"/>
        <v>0.12162173701243119</v>
      </c>
      <c r="X52" s="24">
        <f t="shared" si="10"/>
        <v>179.86237954928038</v>
      </c>
      <c r="Y52" s="7"/>
      <c r="Z52" s="25">
        <f t="shared" si="11"/>
        <v>626</v>
      </c>
      <c r="AA52" s="17">
        <f t="shared" si="15"/>
        <v>179.81999999999994</v>
      </c>
      <c r="AB52" s="24">
        <f t="shared" si="12"/>
        <v>3.1384510609362022</v>
      </c>
      <c r="AC52" s="17">
        <f t="shared" si="13"/>
        <v>4.2379549280440187E-2</v>
      </c>
      <c r="AD52" s="17">
        <f t="shared" ca="1" si="14"/>
        <v>2.6102852104941121E-3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12810</v>
      </c>
      <c r="D53" s="17">
        <v>15142</v>
      </c>
      <c r="E53" s="17">
        <v>13714</v>
      </c>
      <c r="F53" s="17">
        <v>11367</v>
      </c>
      <c r="G53" s="24"/>
      <c r="H53" s="7"/>
      <c r="I53" s="25">
        <f t="shared" si="16"/>
        <v>-904</v>
      </c>
      <c r="J53" s="24">
        <f t="shared" si="16"/>
        <v>3775</v>
      </c>
      <c r="K53" s="7"/>
      <c r="L53" s="25">
        <f t="shared" si="3"/>
        <v>-902.79730207007572</v>
      </c>
      <c r="M53" s="17">
        <f t="shared" si="1"/>
        <v>1.4464823106441578</v>
      </c>
      <c r="N53" s="17">
        <f t="shared" si="4"/>
        <v>3769.234658827675</v>
      </c>
      <c r="O53" s="24">
        <f t="shared" si="2"/>
        <v>33.239158833305254</v>
      </c>
      <c r="P53" s="7"/>
      <c r="Q53" s="25">
        <f t="shared" si="5"/>
        <v>-874.77508895548624</v>
      </c>
      <c r="R53" s="24">
        <f t="shared" si="6"/>
        <v>3767.3188063282864</v>
      </c>
      <c r="S53" s="7"/>
      <c r="T53" s="25">
        <f t="shared" si="7"/>
        <v>0.22592580746065441</v>
      </c>
      <c r="U53" s="24">
        <f t="shared" si="8"/>
        <v>0.97908199179726296</v>
      </c>
      <c r="V53" s="7"/>
      <c r="W53" s="25">
        <f t="shared" si="9"/>
        <v>0.2183494568445534</v>
      </c>
      <c r="X53" s="24">
        <f t="shared" si="10"/>
        <v>185.47412864841522</v>
      </c>
      <c r="Y53" s="7"/>
      <c r="Z53" s="25">
        <f t="shared" si="11"/>
        <v>630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-1.5871351584706872E-2</v>
      </c>
      <c r="AD53" s="17">
        <f t="shared" ca="1" si="14"/>
        <v>6.1785467487055712E-2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12613</v>
      </c>
      <c r="D54" s="17">
        <v>15088</v>
      </c>
      <c r="E54" s="17">
        <v>13893</v>
      </c>
      <c r="F54" s="17">
        <v>11418</v>
      </c>
      <c r="G54" s="24"/>
      <c r="H54" s="7"/>
      <c r="I54" s="25">
        <f t="shared" si="16"/>
        <v>-1280</v>
      </c>
      <c r="J54" s="24">
        <f t="shared" si="16"/>
        <v>3670</v>
      </c>
      <c r="K54" s="7"/>
      <c r="L54" s="25">
        <f t="shared" si="3"/>
        <v>-1275.9066883009273</v>
      </c>
      <c r="M54" s="17">
        <f t="shared" si="1"/>
        <v>16.755200665765667</v>
      </c>
      <c r="N54" s="17">
        <f t="shared" si="4"/>
        <v>3666.5525904612409</v>
      </c>
      <c r="O54" s="24">
        <f t="shared" si="2"/>
        <v>11.884632527927058</v>
      </c>
      <c r="P54" s="7"/>
      <c r="Q54" s="25">
        <f t="shared" si="5"/>
        <v>-1250.7750889554864</v>
      </c>
      <c r="R54" s="24">
        <f t="shared" si="6"/>
        <v>3662.3188063282864</v>
      </c>
      <c r="S54" s="7"/>
      <c r="T54" s="25">
        <f t="shared" si="7"/>
        <v>0.32303431532481552</v>
      </c>
      <c r="U54" s="24">
        <f t="shared" si="8"/>
        <v>0.95179372275934016</v>
      </c>
      <c r="V54" s="7"/>
      <c r="W54" s="25">
        <f t="shared" si="9"/>
        <v>0.31567222875518203</v>
      </c>
      <c r="X54" s="24">
        <f t="shared" si="10"/>
        <v>191.25070717129722</v>
      </c>
      <c r="Y54" s="7"/>
      <c r="Z54" s="25">
        <f t="shared" si="11"/>
        <v>637</v>
      </c>
      <c r="AA54" s="17">
        <f t="shared" si="15"/>
        <v>191.22299999999993</v>
      </c>
      <c r="AB54" s="24">
        <f t="shared" si="12"/>
        <v>3.3374709555411153</v>
      </c>
      <c r="AC54" s="17">
        <f t="shared" si="13"/>
        <v>2.7707171297294053E-2</v>
      </c>
      <c r="AD54" s="17">
        <f t="shared" ca="1" si="14"/>
        <v>5.0442941528388019E-3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12446</v>
      </c>
      <c r="D55" s="17">
        <v>15033</v>
      </c>
      <c r="E55" s="17">
        <v>14081</v>
      </c>
      <c r="F55" s="17">
        <v>11496</v>
      </c>
      <c r="G55" s="24"/>
      <c r="H55" s="7"/>
      <c r="I55" s="25">
        <f t="shared" si="16"/>
        <v>-1635</v>
      </c>
      <c r="J55" s="24">
        <f t="shared" si="16"/>
        <v>3537</v>
      </c>
      <c r="K55" s="7"/>
      <c r="L55" s="25">
        <f t="shared" si="3"/>
        <v>-1630.4414019535955</v>
      </c>
      <c r="M55" s="17">
        <f t="shared" si="1"/>
        <v>20.780816148683293</v>
      </c>
      <c r="N55" s="17">
        <f t="shared" si="4"/>
        <v>3529.9432880604463</v>
      </c>
      <c r="O55" s="24">
        <f t="shared" si="2"/>
        <v>49.797183397839447</v>
      </c>
      <c r="P55" s="7"/>
      <c r="Q55" s="25">
        <f t="shared" si="5"/>
        <v>-1605.7750889554864</v>
      </c>
      <c r="R55" s="24">
        <f t="shared" si="6"/>
        <v>3529.3188063282864</v>
      </c>
      <c r="S55" s="7"/>
      <c r="T55" s="25">
        <f t="shared" si="7"/>
        <v>0.41471920971783993</v>
      </c>
      <c r="U55" s="24">
        <f t="shared" si="8"/>
        <v>0.91722858197797119</v>
      </c>
      <c r="V55" s="7"/>
      <c r="W55" s="25">
        <f t="shared" si="9"/>
        <v>0.40762758491195855</v>
      </c>
      <c r="X55" s="24">
        <f t="shared" si="10"/>
        <v>196.86301846167112</v>
      </c>
      <c r="Y55" s="7"/>
      <c r="Z55" s="25">
        <f t="shared" si="11"/>
        <v>626</v>
      </c>
      <c r="AA55" s="17">
        <f t="shared" si="15"/>
        <v>196.85699999999991</v>
      </c>
      <c r="AB55" s="24">
        <f t="shared" si="12"/>
        <v>3.4358028055984757</v>
      </c>
      <c r="AC55" s="17">
        <f t="shared" si="13"/>
        <v>6.0184616712035677E-3</v>
      </c>
      <c r="AD55" s="17">
        <f t="shared" ca="1" si="14"/>
        <v>-4.2913383382199299E-3</v>
      </c>
      <c r="AE55" s="17">
        <v>114</v>
      </c>
    </row>
    <row r="56" spans="1:31" s="17" customFormat="1" x14ac:dyDescent="0.25">
      <c r="A56" s="17">
        <v>36</v>
      </c>
      <c r="B56" s="17">
        <v>619</v>
      </c>
      <c r="C56" s="17">
        <v>12275</v>
      </c>
      <c r="D56" s="17">
        <v>14937</v>
      </c>
      <c r="E56" s="17">
        <v>14242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3360</v>
      </c>
      <c r="K56" s="7"/>
      <c r="L56" s="25">
        <f t="shared" si="3"/>
        <v>-1965.8099227081041</v>
      </c>
      <c r="M56" s="17">
        <f t="shared" si="1"/>
        <v>1.4162839606863551</v>
      </c>
      <c r="N56" s="17">
        <f t="shared" si="4"/>
        <v>3361.3627495762162</v>
      </c>
      <c r="O56" s="24">
        <f t="shared" si="2"/>
        <v>1.8570864074773628</v>
      </c>
      <c r="P56" s="7"/>
      <c r="Q56" s="25">
        <f t="shared" si="5"/>
        <v>-1937.7750889554864</v>
      </c>
      <c r="R56" s="24">
        <f t="shared" si="6"/>
        <v>3352.3188063282864</v>
      </c>
      <c r="S56" s="7"/>
      <c r="T56" s="25">
        <f t="shared" si="7"/>
        <v>0.50046395602342897</v>
      </c>
      <c r="U56" s="24">
        <f t="shared" si="8"/>
        <v>0.8712283570283299</v>
      </c>
      <c r="V56" s="7"/>
      <c r="W56" s="25">
        <f t="shared" si="9"/>
        <v>0.49373118114237791</v>
      </c>
      <c r="X56" s="24">
        <f t="shared" si="10"/>
        <v>202.44260166434276</v>
      </c>
      <c r="Y56" s="7"/>
      <c r="Z56" s="25">
        <f t="shared" si="11"/>
        <v>619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1.4601664342848153E-2</v>
      </c>
      <c r="AD56" s="17">
        <f t="shared" ca="1" si="14"/>
        <v>1.2274151043271786E-2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12119</v>
      </c>
      <c r="D57" s="17">
        <v>14842</v>
      </c>
      <c r="E57" s="17">
        <v>14400</v>
      </c>
      <c r="F57" s="17">
        <v>11682</v>
      </c>
      <c r="G57" s="24"/>
      <c r="H57" s="7"/>
      <c r="I57" s="25">
        <f t="shared" si="16"/>
        <v>-2281</v>
      </c>
      <c r="J57" s="24">
        <f t="shared" si="16"/>
        <v>3160</v>
      </c>
      <c r="K57" s="7"/>
      <c r="L57" s="25">
        <f t="shared" si="3"/>
        <v>-2281.3934645695908</v>
      </c>
      <c r="M57" s="17">
        <f t="shared" si="1"/>
        <v>0.15481436752329944</v>
      </c>
      <c r="N57" s="17">
        <f t="shared" si="4"/>
        <v>3162.1150255564744</v>
      </c>
      <c r="O57" s="24">
        <f t="shared" si="2"/>
        <v>4.4733331045398153</v>
      </c>
      <c r="P57" s="7"/>
      <c r="Q57" s="25">
        <f t="shared" si="5"/>
        <v>-2251.7750889554864</v>
      </c>
      <c r="R57" s="24">
        <f t="shared" si="6"/>
        <v>3152.3188063282864</v>
      </c>
      <c r="S57" s="7"/>
      <c r="T57" s="25">
        <f t="shared" si="7"/>
        <v>0.5815598907823295</v>
      </c>
      <c r="U57" s="24">
        <f t="shared" si="8"/>
        <v>0.81925070171800063</v>
      </c>
      <c r="V57" s="7"/>
      <c r="W57" s="25">
        <f t="shared" si="9"/>
        <v>0.5752321224270488</v>
      </c>
      <c r="X57" s="24">
        <f t="shared" si="10"/>
        <v>207.97646053451683</v>
      </c>
      <c r="Y57" s="7"/>
      <c r="Z57" s="25">
        <f t="shared" si="11"/>
        <v>616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4.460534516908865E-3</v>
      </c>
      <c r="AD57" s="17">
        <f t="shared" ca="1" si="14"/>
        <v>7.0188971937170663E-2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14727</v>
      </c>
      <c r="E58" s="17">
        <v>14547</v>
      </c>
      <c r="F58" s="17">
        <v>11795</v>
      </c>
      <c r="G58" s="24"/>
      <c r="H58" s="7"/>
      <c r="I58" s="25">
        <f t="shared" si="16"/>
        <v>-2578</v>
      </c>
      <c r="J58" s="24">
        <f t="shared" si="16"/>
        <v>2932</v>
      </c>
      <c r="K58" s="7"/>
      <c r="L58" s="25">
        <f t="shared" si="3"/>
        <v>-2574.9845232012681</v>
      </c>
      <c r="M58" s="17">
        <f t="shared" si="1"/>
        <v>9.0931003236905372</v>
      </c>
      <c r="N58" s="17">
        <f t="shared" si="4"/>
        <v>2934.1162557269208</v>
      </c>
      <c r="O58" s="24">
        <f t="shared" si="2"/>
        <v>4.4785383017251954</v>
      </c>
      <c r="P58" s="7"/>
      <c r="Q58" s="25">
        <f t="shared" si="5"/>
        <v>-2548.7750889554864</v>
      </c>
      <c r="R58" s="24">
        <f t="shared" si="6"/>
        <v>2924.3188063282864</v>
      </c>
      <c r="S58" s="7"/>
      <c r="T58" s="25">
        <f t="shared" si="7"/>
        <v>0.6582652813026908</v>
      </c>
      <c r="U58" s="24">
        <f t="shared" si="8"/>
        <v>0.75999617466422531</v>
      </c>
      <c r="V58" s="7"/>
      <c r="W58" s="25">
        <f t="shared" si="9"/>
        <v>0.65239874817546029</v>
      </c>
      <c r="X58" s="24">
        <f t="shared" si="10"/>
        <v>213.54564569480374</v>
      </c>
      <c r="Y58" s="7"/>
      <c r="Z58" s="25">
        <f t="shared" si="11"/>
        <v>614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4.7645694803804872E-2</v>
      </c>
      <c r="AD58" s="17">
        <f t="shared" ca="1" si="14"/>
        <v>2.526632449686872E-2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11828</v>
      </c>
      <c r="D59" s="17">
        <v>14592</v>
      </c>
      <c r="E59" s="17">
        <v>14673</v>
      </c>
      <c r="F59" s="17">
        <v>11923</v>
      </c>
      <c r="G59" s="24"/>
      <c r="H59" s="7"/>
      <c r="I59" s="25">
        <f t="shared" si="16"/>
        <v>-2845</v>
      </c>
      <c r="J59" s="24">
        <f t="shared" si="16"/>
        <v>2669</v>
      </c>
      <c r="K59" s="7"/>
      <c r="L59" s="25">
        <f t="shared" si="3"/>
        <v>-2846.1659017514617</v>
      </c>
      <c r="M59" s="17">
        <f t="shared" si="1"/>
        <v>1.3593268940613681</v>
      </c>
      <c r="N59" s="17">
        <f t="shared" si="4"/>
        <v>2677.5803584262071</v>
      </c>
      <c r="O59" s="24">
        <f t="shared" si="2"/>
        <v>73.622550722183405</v>
      </c>
      <c r="P59" s="7"/>
      <c r="Q59" s="25">
        <f t="shared" si="5"/>
        <v>-2815.7750889554864</v>
      </c>
      <c r="R59" s="24">
        <f t="shared" si="6"/>
        <v>2661.3188063282864</v>
      </c>
      <c r="S59" s="7"/>
      <c r="T59" s="25">
        <f t="shared" si="7"/>
        <v>0.7272226525785711</v>
      </c>
      <c r="U59" s="24">
        <f t="shared" si="8"/>
        <v>0.69164555793114235</v>
      </c>
      <c r="V59" s="7"/>
      <c r="W59" s="25">
        <f t="shared" si="9"/>
        <v>0.72188757277756332</v>
      </c>
      <c r="X59" s="24">
        <f t="shared" si="10"/>
        <v>219.12770644798525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7.6706447985316117E-2</v>
      </c>
      <c r="AD59" s="17">
        <f t="shared" ca="1" si="14"/>
        <v>4.7695596764270931E-2</v>
      </c>
      <c r="AE59" s="17">
        <v>110</v>
      </c>
    </row>
    <row r="60" spans="1:31" s="17" customFormat="1" x14ac:dyDescent="0.25">
      <c r="A60" s="17">
        <v>40</v>
      </c>
      <c r="B60" s="17">
        <v>633</v>
      </c>
      <c r="C60" s="17">
        <v>11710</v>
      </c>
      <c r="D60" s="17">
        <v>14457</v>
      </c>
      <c r="E60" s="17">
        <v>14809</v>
      </c>
      <c r="F60" s="17">
        <v>12076</v>
      </c>
      <c r="G60" s="24"/>
      <c r="H60" s="7"/>
      <c r="I60" s="25">
        <f t="shared" si="16"/>
        <v>-3099</v>
      </c>
      <c r="J60" s="24">
        <f t="shared" si="16"/>
        <v>2381</v>
      </c>
      <c r="K60" s="7"/>
      <c r="L60" s="25">
        <f t="shared" si="3"/>
        <v>-3096.877293791455</v>
      </c>
      <c r="M60" s="17">
        <f t="shared" si="1"/>
        <v>4.5058816477953565</v>
      </c>
      <c r="N60" s="17">
        <f t="shared" si="4"/>
        <v>2388.347428819</v>
      </c>
      <c r="O60" s="24">
        <f t="shared" si="2"/>
        <v>53.984710250271959</v>
      </c>
      <c r="P60" s="7"/>
      <c r="Q60" s="25">
        <f t="shared" si="5"/>
        <v>-3069.7750889554864</v>
      </c>
      <c r="R60" s="24">
        <f t="shared" si="6"/>
        <v>2373.3188063282864</v>
      </c>
      <c r="S60" s="7"/>
      <c r="T60" s="25">
        <f t="shared" si="7"/>
        <v>0.79282254884850978</v>
      </c>
      <c r="U60" s="24">
        <f t="shared" si="8"/>
        <v>0.61679773428426832</v>
      </c>
      <c r="V60" s="7"/>
      <c r="W60" s="25">
        <f t="shared" si="9"/>
        <v>0.78806914344794532</v>
      </c>
      <c r="X60" s="24">
        <f t="shared" si="10"/>
        <v>224.85286621401781</v>
      </c>
      <c r="Y60" s="7"/>
      <c r="Z60" s="25">
        <f t="shared" si="11"/>
        <v>633</v>
      </c>
      <c r="AA60" s="17">
        <f t="shared" si="15"/>
        <v>224.74799999999993</v>
      </c>
      <c r="AB60" s="24">
        <f t="shared" si="12"/>
        <v>3.9225925872722143</v>
      </c>
      <c r="AC60" s="17">
        <f t="shared" si="13"/>
        <v>0.10486621401787488</v>
      </c>
      <c r="AD60" s="17">
        <f t="shared" ca="1" si="14"/>
        <v>4.2077957179316172E-2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11600</v>
      </c>
      <c r="D61" s="17">
        <v>14303</v>
      </c>
      <c r="E61" s="17">
        <v>14916</v>
      </c>
      <c r="F61" s="17">
        <v>12232</v>
      </c>
      <c r="G61" s="24"/>
      <c r="H61" s="7"/>
      <c r="I61" s="25">
        <f t="shared" si="16"/>
        <v>-3316</v>
      </c>
      <c r="J61" s="24">
        <f t="shared" si="16"/>
        <v>2071</v>
      </c>
      <c r="K61" s="7"/>
      <c r="L61" s="25">
        <f t="shared" si="3"/>
        <v>-3316.3104415190187</v>
      </c>
      <c r="M61" s="17">
        <f t="shared" si="1"/>
        <v>9.6373936730635101E-2</v>
      </c>
      <c r="N61" s="17">
        <f t="shared" si="4"/>
        <v>2077.1067915981048</v>
      </c>
      <c r="O61" s="24">
        <f t="shared" si="2"/>
        <v>37.292903622683276</v>
      </c>
      <c r="P61" s="7"/>
      <c r="Q61" s="25">
        <f t="shared" si="5"/>
        <v>-3286.7750889554864</v>
      </c>
      <c r="R61" s="24">
        <f t="shared" si="6"/>
        <v>2063.3188063282864</v>
      </c>
      <c r="S61" s="7"/>
      <c r="T61" s="25">
        <f t="shared" si="7"/>
        <v>0.84886655471692185</v>
      </c>
      <c r="U61" s="24">
        <f t="shared" si="8"/>
        <v>0.53623236855325807</v>
      </c>
      <c r="V61" s="7"/>
      <c r="W61" s="25">
        <f t="shared" si="9"/>
        <v>0.84473882026799496</v>
      </c>
      <c r="X61" s="24">
        <f t="shared" si="10"/>
        <v>230.4950700381338</v>
      </c>
      <c r="Y61" s="7"/>
      <c r="Z61" s="25">
        <f t="shared" si="11"/>
        <v>630</v>
      </c>
      <c r="AA61" s="17">
        <f t="shared" si="15"/>
        <v>230.41799999999992</v>
      </c>
      <c r="AB61" s="24">
        <f t="shared" si="12"/>
        <v>4.0215527558602924</v>
      </c>
      <c r="AC61" s="17">
        <f t="shared" si="13"/>
        <v>7.707003813388269E-2</v>
      </c>
      <c r="AD61" s="17">
        <f t="shared" ca="1" si="14"/>
        <v>6.1015536460018893E-2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11501</v>
      </c>
      <c r="D62" s="17">
        <v>14129</v>
      </c>
      <c r="E62" s="17">
        <v>15007</v>
      </c>
      <c r="F62" s="17">
        <v>12403</v>
      </c>
      <c r="G62" s="24"/>
      <c r="H62" s="7"/>
      <c r="I62" s="25">
        <f t="shared" si="16"/>
        <v>-3506</v>
      </c>
      <c r="J62" s="24">
        <f t="shared" si="16"/>
        <v>1726</v>
      </c>
      <c r="K62" s="7"/>
      <c r="L62" s="25">
        <f t="shared" si="3"/>
        <v>-3507.3550960165317</v>
      </c>
      <c r="M62" s="17">
        <f t="shared" si="1"/>
        <v>1.8362852140199757</v>
      </c>
      <c r="N62" s="17">
        <f t="shared" si="4"/>
        <v>1738.0232974211358</v>
      </c>
      <c r="O62" s="24">
        <f t="shared" si="2"/>
        <v>144.55968087709064</v>
      </c>
      <c r="P62" s="7"/>
      <c r="Q62" s="25">
        <f t="shared" si="5"/>
        <v>-3476.7750889554864</v>
      </c>
      <c r="R62" s="24">
        <f t="shared" si="6"/>
        <v>1718.3188063282862</v>
      </c>
      <c r="S62" s="7"/>
      <c r="T62" s="25">
        <f t="shared" si="7"/>
        <v>0.89793734326530117</v>
      </c>
      <c r="U62" s="24">
        <f t="shared" si="8"/>
        <v>0.44657091314294006</v>
      </c>
      <c r="V62" s="7"/>
      <c r="W62" s="25">
        <f t="shared" si="9"/>
        <v>0.89450552110493098</v>
      </c>
      <c r="X62" s="24">
        <f t="shared" si="10"/>
        <v>236.3719705495588</v>
      </c>
      <c r="Y62" s="7"/>
      <c r="Z62" s="25">
        <f t="shared" si="11"/>
        <v>644</v>
      </c>
      <c r="AA62" s="17">
        <f t="shared" si="15"/>
        <v>236.21399999999991</v>
      </c>
      <c r="AB62" s="24">
        <f t="shared" si="12"/>
        <v>4.1227120393058838</v>
      </c>
      <c r="AC62" s="17">
        <f t="shared" si="13"/>
        <v>0.15797054955888257</v>
      </c>
      <c r="AD62" s="17">
        <f t="shared" ca="1" si="14"/>
        <v>2.2560364460844085E-3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11429</v>
      </c>
      <c r="D63" s="17">
        <v>13957</v>
      </c>
      <c r="E63" s="17">
        <v>15083</v>
      </c>
      <c r="F63" s="17">
        <v>12573</v>
      </c>
      <c r="G63" s="24"/>
      <c r="H63" s="7"/>
      <c r="I63" s="25">
        <f t="shared" si="16"/>
        <v>-3654</v>
      </c>
      <c r="J63" s="24">
        <f t="shared" si="16"/>
        <v>1384</v>
      </c>
      <c r="K63" s="7"/>
      <c r="L63" s="25">
        <f t="shared" si="3"/>
        <v>-3657.4803570561821</v>
      </c>
      <c r="M63" s="17">
        <f t="shared" si="1"/>
        <v>12.112885238516734</v>
      </c>
      <c r="N63" s="17">
        <f t="shared" si="4"/>
        <v>1395.3664377239484</v>
      </c>
      <c r="O63" s="24">
        <f t="shared" si="2"/>
        <v>129.19590653239649</v>
      </c>
      <c r="P63" s="7"/>
      <c r="Q63" s="25">
        <f t="shared" si="5"/>
        <v>-3624.7750889554864</v>
      </c>
      <c r="R63" s="24">
        <f t="shared" si="6"/>
        <v>1376.3188063282862</v>
      </c>
      <c r="S63" s="7"/>
      <c r="T63" s="25">
        <f t="shared" si="7"/>
        <v>0.93616090487140713</v>
      </c>
      <c r="U63" s="24">
        <f t="shared" si="8"/>
        <v>0.35768912256227708</v>
      </c>
      <c r="V63" s="7"/>
      <c r="W63" s="25">
        <f t="shared" si="9"/>
        <v>0.93341863104408851</v>
      </c>
      <c r="X63" s="24">
        <f t="shared" si="10"/>
        <v>241.93507303780927</v>
      </c>
      <c r="Y63" s="7"/>
      <c r="Z63" s="25">
        <f t="shared" si="11"/>
        <v>619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0.15007303780936354</v>
      </c>
      <c r="AD63" s="17">
        <f t="shared" ca="1" si="14"/>
        <v>6.5210072434666699E-2</v>
      </c>
      <c r="AE63" s="17">
        <v>106</v>
      </c>
    </row>
    <row r="64" spans="1:31" s="17" customFormat="1" x14ac:dyDescent="0.25">
      <c r="A64" s="17">
        <v>44</v>
      </c>
      <c r="B64" s="17">
        <v>636</v>
      </c>
      <c r="C64" s="17">
        <v>11369</v>
      </c>
      <c r="D64" s="17">
        <v>13783</v>
      </c>
      <c r="E64" s="17">
        <v>15144</v>
      </c>
      <c r="F64" s="17">
        <v>12762</v>
      </c>
      <c r="G64" s="24"/>
      <c r="H64" s="7"/>
      <c r="I64" s="25">
        <f t="shared" si="16"/>
        <v>-3775</v>
      </c>
      <c r="J64" s="24">
        <f t="shared" si="16"/>
        <v>1021</v>
      </c>
      <c r="K64" s="7"/>
      <c r="L64" s="25">
        <f t="shared" si="3"/>
        <v>-3776.0116436023409</v>
      </c>
      <c r="M64" s="17">
        <f t="shared" si="1"/>
        <v>1.0234227781572374</v>
      </c>
      <c r="N64" s="17">
        <f t="shared" si="4"/>
        <v>1029.6617961584643</v>
      </c>
      <c r="O64" s="24">
        <f t="shared" si="2"/>
        <v>75.026712690787122</v>
      </c>
      <c r="P64" s="7"/>
      <c r="Q64" s="25">
        <f t="shared" si="5"/>
        <v>-3745.7750889554864</v>
      </c>
      <c r="R64" s="24">
        <f t="shared" si="6"/>
        <v>1013.3188063282862</v>
      </c>
      <c r="S64" s="7"/>
      <c r="T64" s="25">
        <f t="shared" si="7"/>
        <v>0.96741124915748022</v>
      </c>
      <c r="U64" s="24">
        <f t="shared" si="8"/>
        <v>0.26334967817402954</v>
      </c>
      <c r="V64" s="7"/>
      <c r="W64" s="25">
        <f t="shared" si="9"/>
        <v>0.96540058480587754</v>
      </c>
      <c r="X64" s="24">
        <f t="shared" si="10"/>
        <v>247.64371529374819</v>
      </c>
      <c r="Y64" s="7"/>
      <c r="Z64" s="25">
        <f t="shared" si="11"/>
        <v>636</v>
      </c>
      <c r="AA64" s="17">
        <f t="shared" si="15"/>
        <v>247.5089999999999</v>
      </c>
      <c r="AB64" s="24">
        <f t="shared" si="12"/>
        <v>4.3198469783186431</v>
      </c>
      <c r="AC64" s="17">
        <f t="shared" si="13"/>
        <v>0.13471529374828606</v>
      </c>
      <c r="AD64" s="17">
        <f t="shared" ca="1" si="14"/>
        <v>5.5056227798843338E-2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13605</v>
      </c>
      <c r="E65" s="17">
        <v>15184</v>
      </c>
      <c r="F65" s="17">
        <v>12939</v>
      </c>
      <c r="G65" s="24"/>
      <c r="H65" s="7"/>
      <c r="I65" s="25">
        <f t="shared" si="16"/>
        <v>-3856</v>
      </c>
      <c r="J65" s="24">
        <f t="shared" si="16"/>
        <v>666</v>
      </c>
      <c r="K65" s="7"/>
      <c r="L65" s="25">
        <f t="shared" si="3"/>
        <v>-3853.9962273980027</v>
      </c>
      <c r="M65" s="17">
        <f t="shared" si="1"/>
        <v>4.0151046405150215</v>
      </c>
      <c r="N65" s="17">
        <f t="shared" si="4"/>
        <v>672.85308579496302</v>
      </c>
      <c r="O65" s="24">
        <f t="shared" si="2"/>
        <v>46.96478491312395</v>
      </c>
      <c r="P65" s="7"/>
      <c r="Q65" s="25">
        <f t="shared" si="5"/>
        <v>-3826.7750889554864</v>
      </c>
      <c r="R65" s="24">
        <f t="shared" si="6"/>
        <v>658.3188063282862</v>
      </c>
      <c r="S65" s="7"/>
      <c r="T65" s="25">
        <f t="shared" si="7"/>
        <v>0.98833090111757871</v>
      </c>
      <c r="U65" s="24">
        <f t="shared" si="8"/>
        <v>0.1710893399981952</v>
      </c>
      <c r="V65" s="7"/>
      <c r="W65" s="25">
        <f t="shared" si="9"/>
        <v>0.98703543342359346</v>
      </c>
      <c r="X65" s="24">
        <f t="shared" si="10"/>
        <v>253.06832736666206</v>
      </c>
      <c r="Y65" s="7"/>
      <c r="Z65" s="25">
        <f t="shared" si="11"/>
        <v>604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0.12332736666215283</v>
      </c>
      <c r="AD65" s="17">
        <f t="shared" ca="1" si="14"/>
        <v>1.0498597122534647E-3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11309</v>
      </c>
      <c r="D66" s="17">
        <v>13417</v>
      </c>
      <c r="E66" s="17">
        <v>15202</v>
      </c>
      <c r="F66" s="17">
        <v>13122</v>
      </c>
      <c r="G66" s="24"/>
      <c r="H66" s="7"/>
      <c r="I66" s="25">
        <f t="shared" si="16"/>
        <v>-3893</v>
      </c>
      <c r="J66" s="24">
        <f t="shared" si="16"/>
        <v>295</v>
      </c>
      <c r="K66" s="7"/>
      <c r="L66" s="25">
        <f t="shared" si="3"/>
        <v>-3898.0439957793792</v>
      </c>
      <c r="M66" s="17">
        <f t="shared" si="1"/>
        <v>25.441893422395204</v>
      </c>
      <c r="N66" s="17">
        <f t="shared" si="4"/>
        <v>303.41065660492694</v>
      </c>
      <c r="O66" s="24">
        <f t="shared" si="2"/>
        <v>70.739144526001198</v>
      </c>
      <c r="P66" s="7"/>
      <c r="Q66" s="25">
        <f t="shared" si="5"/>
        <v>-3863.7750889554864</v>
      </c>
      <c r="R66" s="24">
        <f t="shared" si="6"/>
        <v>287.3188063282862</v>
      </c>
      <c r="S66" s="7"/>
      <c r="T66" s="25">
        <f t="shared" si="7"/>
        <v>0.9978867915191052</v>
      </c>
      <c r="U66" s="24">
        <f t="shared" si="8"/>
        <v>7.4670789397534493E-2</v>
      </c>
      <c r="V66" s="7"/>
      <c r="W66" s="25">
        <f t="shared" si="9"/>
        <v>0.99733838558408061</v>
      </c>
      <c r="X66" s="24">
        <f t="shared" si="10"/>
        <v>258.62032141431132</v>
      </c>
      <c r="Y66" s="7"/>
      <c r="Z66" s="25">
        <f t="shared" si="11"/>
        <v>615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0.14032141431141554</v>
      </c>
      <c r="AD66" s="17">
        <f t="shared" ca="1" si="14"/>
        <v>2.6011227765820877E-2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11301</v>
      </c>
      <c r="D67" s="17">
        <v>13228</v>
      </c>
      <c r="E67" s="17">
        <v>15198</v>
      </c>
      <c r="F67" s="17">
        <v>13304</v>
      </c>
      <c r="G67" s="24"/>
      <c r="H67" s="7"/>
      <c r="I67" s="25">
        <f t="shared" si="16"/>
        <v>-3897</v>
      </c>
      <c r="J67" s="24">
        <f t="shared" si="16"/>
        <v>-76</v>
      </c>
      <c r="K67" s="7"/>
      <c r="L67" s="25">
        <f t="shared" si="3"/>
        <v>-3905.9082132919129</v>
      </c>
      <c r="M67" s="17">
        <f t="shared" si="1"/>
        <v>79.356264054214435</v>
      </c>
      <c r="N67" s="17">
        <f t="shared" si="4"/>
        <v>-72.428413586086123</v>
      </c>
      <c r="O67" s="24">
        <f t="shared" si="2"/>
        <v>12.75622951205419</v>
      </c>
      <c r="P67" s="7"/>
      <c r="Q67" s="25">
        <f t="shared" si="5"/>
        <v>-3867.7750889554864</v>
      </c>
      <c r="R67" s="24">
        <f t="shared" si="6"/>
        <v>-83.6811936717138</v>
      </c>
      <c r="S67" s="7"/>
      <c r="T67" s="25">
        <f t="shared" si="7"/>
        <v>0.99891986075170269</v>
      </c>
      <c r="U67" s="24">
        <f t="shared" si="8"/>
        <v>-2.1747761203126215E-2</v>
      </c>
      <c r="V67" s="7"/>
      <c r="W67" s="25">
        <f t="shared" si="9"/>
        <v>0.99911826094942779</v>
      </c>
      <c r="X67" s="24">
        <f t="shared" si="10"/>
        <v>264.14902925049159</v>
      </c>
      <c r="Y67" s="7"/>
      <c r="Z67" s="25">
        <f t="shared" si="11"/>
        <v>621</v>
      </c>
      <c r="AA67" s="17">
        <f t="shared" si="15"/>
        <v>264.0689999999999</v>
      </c>
      <c r="AB67" s="24">
        <f t="shared" si="12"/>
        <v>4.6088735024489038</v>
      </c>
      <c r="AC67" s="17">
        <f t="shared" si="13"/>
        <v>8.0029250491691073E-2</v>
      </c>
      <c r="AD67" s="17">
        <f t="shared" ca="1" si="14"/>
        <v>8.3256261392932629E-2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11311</v>
      </c>
      <c r="D68" s="17">
        <v>13036</v>
      </c>
      <c r="E68" s="17">
        <v>15181</v>
      </c>
      <c r="F68" s="17">
        <v>13491</v>
      </c>
      <c r="G68" s="24"/>
      <c r="H68" s="7"/>
      <c r="I68" s="25">
        <f t="shared" si="16"/>
        <v>-3870</v>
      </c>
      <c r="J68" s="24">
        <f t="shared" si="16"/>
        <v>-455</v>
      </c>
      <c r="K68" s="7"/>
      <c r="L68" s="25">
        <f t="shared" si="3"/>
        <v>-3876.2173439530779</v>
      </c>
      <c r="M68" s="17">
        <f t="shared" si="1"/>
        <v>38.655365830874864</v>
      </c>
      <c r="N68" s="17">
        <f t="shared" si="4"/>
        <v>-452.92109095462985</v>
      </c>
      <c r="O68" s="24">
        <f t="shared" si="2"/>
        <v>4.3218628189218418</v>
      </c>
      <c r="P68" s="7"/>
      <c r="Q68" s="25">
        <f t="shared" si="5"/>
        <v>-3840.7750889554864</v>
      </c>
      <c r="R68" s="24">
        <f t="shared" si="6"/>
        <v>-462.6811936717138</v>
      </c>
      <c r="S68" s="7"/>
      <c r="T68" s="25">
        <f t="shared" si="7"/>
        <v>0.99194664343166983</v>
      </c>
      <c r="U68" s="24">
        <f t="shared" si="8"/>
        <v>-0.12024541801620009</v>
      </c>
      <c r="V68" s="7"/>
      <c r="W68" s="25">
        <f t="shared" si="9"/>
        <v>0.99290771259657695</v>
      </c>
      <c r="X68" s="24">
        <f t="shared" si="10"/>
        <v>269.80721175164877</v>
      </c>
      <c r="Y68" s="7"/>
      <c r="Z68" s="25">
        <f t="shared" si="11"/>
        <v>630</v>
      </c>
      <c r="AA68" s="17">
        <f t="shared" si="15"/>
        <v>269.73899999999992</v>
      </c>
      <c r="AB68" s="24">
        <f t="shared" si="12"/>
        <v>4.7078336710369832</v>
      </c>
      <c r="AC68" s="17">
        <f t="shared" si="13"/>
        <v>6.8211751648846075E-2</v>
      </c>
      <c r="AD68" s="17">
        <f t="shared" ca="1" si="14"/>
        <v>7.3622382425924116E-2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11350</v>
      </c>
      <c r="D69" s="17">
        <v>12854</v>
      </c>
      <c r="E69" s="17">
        <v>15154</v>
      </c>
      <c r="F69" s="17">
        <v>13683</v>
      </c>
      <c r="G69" s="24"/>
      <c r="H69" s="7"/>
      <c r="I69" s="25">
        <f t="shared" si="16"/>
        <v>-3804</v>
      </c>
      <c r="J69" s="24">
        <f t="shared" si="16"/>
        <v>-829</v>
      </c>
      <c r="K69" s="7"/>
      <c r="L69" s="25">
        <f t="shared" si="3"/>
        <v>-3809.0133496183216</v>
      </c>
      <c r="M69" s="17">
        <f t="shared" si="1"/>
        <v>25.133674395525599</v>
      </c>
      <c r="N69" s="17">
        <f t="shared" si="4"/>
        <v>-828.31488849393827</v>
      </c>
      <c r="O69" s="24">
        <f t="shared" si="2"/>
        <v>0.46937777573817235</v>
      </c>
      <c r="P69" s="7"/>
      <c r="Q69" s="25">
        <f t="shared" si="5"/>
        <v>-3774.7750889554864</v>
      </c>
      <c r="R69" s="24">
        <f t="shared" si="6"/>
        <v>-836.6811936717138</v>
      </c>
      <c r="S69" s="7"/>
      <c r="T69" s="25">
        <f t="shared" si="7"/>
        <v>0.97490100109381184</v>
      </c>
      <c r="U69" s="24">
        <f t="shared" si="8"/>
        <v>-0.21744363344651574</v>
      </c>
      <c r="V69" s="7"/>
      <c r="W69" s="25">
        <f t="shared" si="9"/>
        <v>0.97661437276710594</v>
      </c>
      <c r="X69" s="24">
        <f t="shared" si="10"/>
        <v>275.45425839627683</v>
      </c>
      <c r="Y69" s="7"/>
      <c r="Z69" s="25">
        <f t="shared" si="11"/>
        <v>629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5.4258396276907206E-2</v>
      </c>
      <c r="AD69" s="17">
        <f t="shared" ca="1" si="14"/>
        <v>4.3501192143821754E-2</v>
      </c>
      <c r="AE69" s="17">
        <v>100</v>
      </c>
    </row>
    <row r="70" spans="1:31" s="17" customFormat="1" x14ac:dyDescent="0.25">
      <c r="A70" s="17">
        <v>50</v>
      </c>
      <c r="B70" s="17">
        <v>650</v>
      </c>
      <c r="C70" s="17">
        <v>11403</v>
      </c>
      <c r="D70" s="17">
        <v>12668</v>
      </c>
      <c r="E70" s="17">
        <v>15104</v>
      </c>
      <c r="F70" s="17">
        <v>13873</v>
      </c>
      <c r="G70" s="24"/>
      <c r="H70" s="7"/>
      <c r="I70" s="25">
        <f t="shared" si="16"/>
        <v>-3701</v>
      </c>
      <c r="J70" s="24">
        <f t="shared" si="16"/>
        <v>-1205</v>
      </c>
      <c r="K70" s="7"/>
      <c r="L70" s="25">
        <f t="shared" si="3"/>
        <v>-3700.8347266104934</v>
      </c>
      <c r="M70" s="17">
        <f t="shared" si="1"/>
        <v>2.7315293279012751E-2</v>
      </c>
      <c r="N70" s="17">
        <f t="shared" si="4"/>
        <v>-1207.6283188236712</v>
      </c>
      <c r="O70" s="24">
        <f t="shared" si="2"/>
        <v>6.9080598388642525</v>
      </c>
      <c r="P70" s="7"/>
      <c r="Q70" s="25">
        <f t="shared" si="5"/>
        <v>-3671.7750889554864</v>
      </c>
      <c r="R70" s="24">
        <f t="shared" si="6"/>
        <v>-1212.6811936717138</v>
      </c>
      <c r="S70" s="7"/>
      <c r="T70" s="25">
        <f t="shared" si="7"/>
        <v>0.94829946835442724</v>
      </c>
      <c r="U70" s="24">
        <f t="shared" si="8"/>
        <v>-0.31516162542993464</v>
      </c>
      <c r="V70" s="7"/>
      <c r="W70" s="25">
        <f t="shared" si="9"/>
        <v>0.9507688816669384</v>
      </c>
      <c r="X70" s="24">
        <f t="shared" si="10"/>
        <v>281.24143902877154</v>
      </c>
      <c r="Y70" s="7"/>
      <c r="Z70" s="25">
        <f t="shared" si="11"/>
        <v>650</v>
      </c>
      <c r="AA70" s="17">
        <f t="shared" si="15"/>
        <v>281.24999999999994</v>
      </c>
      <c r="AB70" s="24">
        <f t="shared" si="12"/>
        <v>4.9087385212340511</v>
      </c>
      <c r="AC70" s="17">
        <f t="shared" si="13"/>
        <v>-8.5609712284053785E-3</v>
      </c>
      <c r="AD70" s="17">
        <f t="shared" ca="1" si="14"/>
        <v>3.7942258774364745E-2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11469</v>
      </c>
      <c r="D71" s="17">
        <v>12487</v>
      </c>
      <c r="E71" s="17">
        <v>15025</v>
      </c>
      <c r="F71" s="17">
        <v>14043</v>
      </c>
      <c r="G71" s="24"/>
      <c r="H71" s="7"/>
      <c r="I71" s="25">
        <f t="shared" si="16"/>
        <v>-3556</v>
      </c>
      <c r="J71" s="24">
        <f t="shared" si="16"/>
        <v>-1556</v>
      </c>
      <c r="K71" s="7"/>
      <c r="L71" s="25">
        <f t="shared" si="3"/>
        <v>-3559.7213428576856</v>
      </c>
      <c r="M71" s="17">
        <f t="shared" si="1"/>
        <v>13.848392664447726</v>
      </c>
      <c r="N71" s="17">
        <f t="shared" si="4"/>
        <v>-1562.6681578112493</v>
      </c>
      <c r="O71" s="24">
        <f t="shared" si="2"/>
        <v>44.464328595725455</v>
      </c>
      <c r="P71" s="7"/>
      <c r="Q71" s="25">
        <f t="shared" si="5"/>
        <v>-3526.7750889554864</v>
      </c>
      <c r="R71" s="24">
        <f t="shared" si="6"/>
        <v>-1563.6811936717138</v>
      </c>
      <c r="S71" s="7"/>
      <c r="T71" s="25">
        <f t="shared" si="7"/>
        <v>0.9108507086727694</v>
      </c>
      <c r="U71" s="24">
        <f t="shared" si="8"/>
        <v>-0.40638241049956247</v>
      </c>
      <c r="V71" s="7"/>
      <c r="W71" s="25">
        <f t="shared" si="9"/>
        <v>0.91402551650659214</v>
      </c>
      <c r="X71" s="24">
        <f t="shared" si="10"/>
        <v>286.87235154082214</v>
      </c>
      <c r="Y71" s="7"/>
      <c r="Z71" s="25">
        <f t="shared" si="11"/>
        <v>629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-3.8648459177807126E-2</v>
      </c>
      <c r="AD71" s="17">
        <f t="shared" ca="1" si="14"/>
        <v>8.5359076071085838E-2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11557</v>
      </c>
      <c r="D72" s="17">
        <v>12315</v>
      </c>
      <c r="E72" s="17">
        <v>14936</v>
      </c>
      <c r="F72" s="17">
        <v>14210</v>
      </c>
      <c r="G72" s="24"/>
      <c r="H72" s="7"/>
      <c r="I72" s="25">
        <f t="shared" si="16"/>
        <v>-3379</v>
      </c>
      <c r="J72" s="24">
        <f t="shared" si="16"/>
        <v>-1895</v>
      </c>
      <c r="K72" s="7"/>
      <c r="L72" s="25">
        <f t="shared" si="3"/>
        <v>-3385.3872042444523</v>
      </c>
      <c r="M72" s="17">
        <f t="shared" si="1"/>
        <v>40.796378060349191</v>
      </c>
      <c r="N72" s="17">
        <f t="shared" si="4"/>
        <v>-1900.2759575955938</v>
      </c>
      <c r="O72" s="24">
        <f t="shared" si="2"/>
        <v>27.835728550504005</v>
      </c>
      <c r="P72" s="7"/>
      <c r="Q72" s="25">
        <f t="shared" si="5"/>
        <v>-3349.7750889554864</v>
      </c>
      <c r="R72" s="24">
        <f t="shared" si="6"/>
        <v>-1902.6811936717138</v>
      </c>
      <c r="S72" s="7"/>
      <c r="T72" s="25">
        <f t="shared" si="7"/>
        <v>0.86513739513033183</v>
      </c>
      <c r="U72" s="24">
        <f t="shared" si="8"/>
        <v>-0.49448453625057048</v>
      </c>
      <c r="V72" s="7"/>
      <c r="W72" s="25">
        <f t="shared" si="9"/>
        <v>0.86899319515328544</v>
      </c>
      <c r="X72" s="24">
        <f t="shared" si="10"/>
        <v>292.54331290083405</v>
      </c>
      <c r="Y72" s="7"/>
      <c r="Z72" s="25">
        <f t="shared" si="11"/>
        <v>625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7.3129008341084045E-3</v>
      </c>
      <c r="AD72" s="17">
        <f t="shared" ca="1" si="14"/>
        <v>-3.0483719618246141E-3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11659</v>
      </c>
      <c r="D73" s="17">
        <v>12159</v>
      </c>
      <c r="E73" s="17">
        <v>14838</v>
      </c>
      <c r="F73" s="17">
        <v>14366</v>
      </c>
      <c r="G73" s="24"/>
      <c r="H73" s="7"/>
      <c r="I73" s="25">
        <f t="shared" si="16"/>
        <v>-3179</v>
      </c>
      <c r="J73" s="24">
        <f t="shared" si="16"/>
        <v>-2207</v>
      </c>
      <c r="K73" s="7"/>
      <c r="L73" s="25">
        <f t="shared" si="3"/>
        <v>-3181.5675294230409</v>
      </c>
      <c r="M73" s="17">
        <f t="shared" si="1"/>
        <v>6.5922073381808577</v>
      </c>
      <c r="N73" s="17">
        <f t="shared" si="4"/>
        <v>-2215.5398386729253</v>
      </c>
      <c r="O73" s="24">
        <f t="shared" si="2"/>
        <v>72.928844559590047</v>
      </c>
      <c r="P73" s="7"/>
      <c r="Q73" s="25">
        <f t="shared" si="5"/>
        <v>-3149.7750889554864</v>
      </c>
      <c r="R73" s="24">
        <f t="shared" si="6"/>
        <v>-2214.6811936717136</v>
      </c>
      <c r="S73" s="7"/>
      <c r="T73" s="25">
        <f t="shared" si="7"/>
        <v>0.81348393350045889</v>
      </c>
      <c r="U73" s="24">
        <f t="shared" si="8"/>
        <v>-0.57556967853468399</v>
      </c>
      <c r="V73" s="7"/>
      <c r="W73" s="25">
        <f t="shared" si="9"/>
        <v>0.81796620003132903</v>
      </c>
      <c r="X73" s="24">
        <f t="shared" si="10"/>
        <v>298.03457029702633</v>
      </c>
      <c r="Y73" s="7"/>
      <c r="Z73" s="25">
        <f t="shared" si="11"/>
        <v>617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-5.4429702973607164E-2</v>
      </c>
      <c r="AD73" s="17">
        <f t="shared" ca="1" si="14"/>
        <v>6.1519406934337439E-2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11776</v>
      </c>
      <c r="D74" s="17">
        <v>12018</v>
      </c>
      <c r="E74" s="17">
        <v>14724</v>
      </c>
      <c r="F74" s="17">
        <v>14518</v>
      </c>
      <c r="G74" s="24"/>
      <c r="H74" s="7"/>
      <c r="I74" s="25">
        <f t="shared" si="16"/>
        <v>-2948</v>
      </c>
      <c r="J74" s="24">
        <f t="shared" si="16"/>
        <v>-2500</v>
      </c>
      <c r="K74" s="7"/>
      <c r="L74" s="25">
        <f t="shared" si="3"/>
        <v>-2949.7597396188135</v>
      </c>
      <c r="M74" s="17">
        <f t="shared" si="1"/>
        <v>3.0966835260217249</v>
      </c>
      <c r="N74" s="17">
        <f t="shared" si="4"/>
        <v>-2508.0871753732072</v>
      </c>
      <c r="O74" s="24">
        <f t="shared" si="2"/>
        <v>65.402405517008589</v>
      </c>
      <c r="P74" s="7"/>
      <c r="Q74" s="25">
        <f t="shared" si="5"/>
        <v>-2918.7750889554864</v>
      </c>
      <c r="R74" s="24">
        <f t="shared" si="6"/>
        <v>-2507.6811936717136</v>
      </c>
      <c r="S74" s="7"/>
      <c r="T74" s="25">
        <f t="shared" si="7"/>
        <v>0.7538241853179557</v>
      </c>
      <c r="U74" s="24">
        <f t="shared" si="8"/>
        <v>-0.65171694356431631</v>
      </c>
      <c r="V74" s="7"/>
      <c r="W74" s="25">
        <f t="shared" si="9"/>
        <v>0.75889443367368303</v>
      </c>
      <c r="X74" s="24">
        <f t="shared" si="10"/>
        <v>303.55711733460964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-4.8882665390294733E-2</v>
      </c>
      <c r="AD74" s="17">
        <f t="shared" ca="1" si="14"/>
        <v>6.4389114164669081E-3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11910</v>
      </c>
      <c r="D75" s="17">
        <v>11876</v>
      </c>
      <c r="E75" s="17">
        <v>14592</v>
      </c>
      <c r="F75" s="17">
        <v>14649</v>
      </c>
      <c r="G75" s="24"/>
      <c r="H75" s="7"/>
      <c r="I75" s="25">
        <f t="shared" si="16"/>
        <v>-2682</v>
      </c>
      <c r="J75" s="24">
        <f t="shared" si="16"/>
        <v>-2773</v>
      </c>
      <c r="K75" s="7"/>
      <c r="L75" s="25">
        <f t="shared" si="3"/>
        <v>-2686.01190104839</v>
      </c>
      <c r="M75" s="17">
        <f t="shared" si="1"/>
        <v>16.095350022072562</v>
      </c>
      <c r="N75" s="17">
        <f t="shared" si="4"/>
        <v>-2781.9125491009859</v>
      </c>
      <c r="O75" s="24">
        <f t="shared" si="2"/>
        <v>79.433531477484053</v>
      </c>
      <c r="P75" s="7"/>
      <c r="Q75" s="25">
        <f t="shared" si="5"/>
        <v>-2652.7750889554864</v>
      </c>
      <c r="R75" s="24">
        <f t="shared" si="6"/>
        <v>-2780.6811936717136</v>
      </c>
      <c r="S75" s="7"/>
      <c r="T75" s="25">
        <f t="shared" si="7"/>
        <v>0.68512508135022465</v>
      </c>
      <c r="U75" s="24">
        <f t="shared" si="8"/>
        <v>-0.72266644306291572</v>
      </c>
      <c r="V75" s="7"/>
      <c r="W75" s="25">
        <f t="shared" si="9"/>
        <v>0.69074278299173653</v>
      </c>
      <c r="X75" s="24">
        <f t="shared" si="10"/>
        <v>309.19595023858892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-2.6049761411002237E-2</v>
      </c>
      <c r="AD75" s="17">
        <f t="shared" ca="1" si="14"/>
        <v>3.7465674314717035E-2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12060</v>
      </c>
      <c r="D76" s="17">
        <v>11755</v>
      </c>
      <c r="E76" s="17">
        <v>14451</v>
      </c>
      <c r="F76" s="17">
        <v>14777</v>
      </c>
      <c r="G76" s="24"/>
      <c r="H76" s="7"/>
      <c r="I76" s="25">
        <f t="shared" si="16"/>
        <v>-2391</v>
      </c>
      <c r="J76" s="24">
        <f t="shared" si="16"/>
        <v>-3022</v>
      </c>
      <c r="K76" s="7"/>
      <c r="L76" s="25">
        <f t="shared" si="3"/>
        <v>-2395.3074043610345</v>
      </c>
      <c r="M76" s="17">
        <f t="shared" si="1"/>
        <v>18.553732329459152</v>
      </c>
      <c r="N76" s="17">
        <f t="shared" si="4"/>
        <v>-3030.0577086471176</v>
      </c>
      <c r="O76" s="24">
        <f t="shared" si="2"/>
        <v>64.926668641833402</v>
      </c>
      <c r="P76" s="7"/>
      <c r="Q76" s="25">
        <f t="shared" si="5"/>
        <v>-2361.7750889554864</v>
      </c>
      <c r="R76" s="24">
        <f t="shared" si="6"/>
        <v>-3029.6811936717136</v>
      </c>
      <c r="S76" s="7"/>
      <c r="T76" s="25">
        <f t="shared" si="7"/>
        <v>0.6099692946787596</v>
      </c>
      <c r="U76" s="24">
        <f t="shared" si="8"/>
        <v>-0.7873786239242756</v>
      </c>
      <c r="V76" s="7"/>
      <c r="W76" s="25">
        <f t="shared" si="9"/>
        <v>0.61608594704539832</v>
      </c>
      <c r="X76" s="24">
        <f t="shared" si="10"/>
        <v>314.86059873546151</v>
      </c>
      <c r="Y76" s="7"/>
      <c r="Z76" s="25">
        <f t="shared" si="11"/>
        <v>627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-4.401264538387295E-3</v>
      </c>
      <c r="AD76" s="17">
        <f t="shared" ca="1" si="14"/>
        <v>-3.9499988865316027E-2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12215</v>
      </c>
      <c r="D77" s="17">
        <v>11644</v>
      </c>
      <c r="E77" s="17">
        <v>14287</v>
      </c>
      <c r="F77" s="17">
        <v>14888</v>
      </c>
      <c r="G77" s="24"/>
      <c r="H77" s="7"/>
      <c r="I77" s="25">
        <f t="shared" si="16"/>
        <v>-2072</v>
      </c>
      <c r="J77" s="24">
        <f t="shared" si="16"/>
        <v>-3244</v>
      </c>
      <c r="K77" s="7"/>
      <c r="L77" s="25">
        <f t="shared" si="3"/>
        <v>-2072.8714554233529</v>
      </c>
      <c r="M77" s="17">
        <f t="shared" si="1"/>
        <v>0.75943455489122924</v>
      </c>
      <c r="N77" s="17">
        <f t="shared" si="4"/>
        <v>-3254.2366973197363</v>
      </c>
      <c r="O77" s="24">
        <f t="shared" si="2"/>
        <v>104.78997201589681</v>
      </c>
      <c r="P77" s="7"/>
      <c r="Q77" s="25">
        <f t="shared" si="5"/>
        <v>-2042.7750889554864</v>
      </c>
      <c r="R77" s="24">
        <f t="shared" si="6"/>
        <v>-3251.6811936717136</v>
      </c>
      <c r="S77" s="7"/>
      <c r="T77" s="25">
        <f t="shared" si="7"/>
        <v>0.52758202337911231</v>
      </c>
      <c r="U77" s="24">
        <f t="shared" si="8"/>
        <v>-0.84507382131874098</v>
      </c>
      <c r="V77" s="7"/>
      <c r="W77" s="25">
        <f t="shared" si="9"/>
        <v>0.53414306205841955</v>
      </c>
      <c r="X77" s="24">
        <f t="shared" si="10"/>
        <v>320.60645232659863</v>
      </c>
      <c r="Y77" s="7"/>
      <c r="Z77" s="25">
        <f t="shared" si="11"/>
        <v>644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-5.4547673401259544E-2</v>
      </c>
      <c r="AD77" s="17">
        <f t="shared" ca="1" si="14"/>
        <v>-1.2194178816230306E-2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12370</v>
      </c>
      <c r="D78" s="17">
        <v>11531</v>
      </c>
      <c r="E78" s="17">
        <v>14102</v>
      </c>
      <c r="F78" s="17">
        <v>14964</v>
      </c>
      <c r="G78" s="24"/>
      <c r="H78" s="7"/>
      <c r="I78" s="25">
        <f t="shared" si="16"/>
        <v>-1732</v>
      </c>
      <c r="J78" s="24">
        <f t="shared" si="16"/>
        <v>-3433</v>
      </c>
      <c r="K78" s="7"/>
      <c r="L78" s="25">
        <f t="shared" si="3"/>
        <v>-1732.8214668164196</v>
      </c>
      <c r="M78" s="17">
        <f t="shared" si="1"/>
        <v>0.67480773047857823</v>
      </c>
      <c r="N78" s="17">
        <f t="shared" si="4"/>
        <v>-3443.4218000443661</v>
      </c>
      <c r="O78" s="24">
        <f t="shared" si="2"/>
        <v>108.61391616475001</v>
      </c>
      <c r="P78" s="7"/>
      <c r="Q78" s="25">
        <f t="shared" si="5"/>
        <v>-1702.7750889554864</v>
      </c>
      <c r="R78" s="24">
        <f t="shared" si="6"/>
        <v>-3440.6811936717136</v>
      </c>
      <c r="S78" s="7"/>
      <c r="T78" s="25">
        <f t="shared" si="7"/>
        <v>0.43977113860832834</v>
      </c>
      <c r="U78" s="24">
        <f t="shared" si="8"/>
        <v>-0.89419270558700215</v>
      </c>
      <c r="V78" s="7"/>
      <c r="W78" s="25">
        <f t="shared" si="9"/>
        <v>0.44670997618547814</v>
      </c>
      <c r="X78" s="24">
        <f t="shared" si="10"/>
        <v>326.35682960907548</v>
      </c>
      <c r="Y78" s="7"/>
      <c r="Z78" s="25">
        <f t="shared" si="11"/>
        <v>638</v>
      </c>
      <c r="AA78" s="17">
        <f t="shared" si="15"/>
        <v>326.40299999999991</v>
      </c>
      <c r="AB78" s="24">
        <f t="shared" si="12"/>
        <v>5.6968070383870488</v>
      </c>
      <c r="AC78" s="17">
        <f t="shared" si="13"/>
        <v>-4.6170390924430649E-2</v>
      </c>
      <c r="AD78" s="17">
        <f t="shared" ca="1" si="14"/>
        <v>8.0623679282609828E-2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12554</v>
      </c>
      <c r="D79" s="17">
        <v>11469</v>
      </c>
      <c r="E79" s="17">
        <v>13942</v>
      </c>
      <c r="F79" s="17">
        <v>15059</v>
      </c>
      <c r="G79" s="24"/>
      <c r="H79" s="7"/>
      <c r="I79" s="25">
        <f t="shared" si="16"/>
        <v>-1388</v>
      </c>
      <c r="J79" s="24">
        <f t="shared" si="16"/>
        <v>-3590</v>
      </c>
      <c r="K79" s="7"/>
      <c r="L79" s="25">
        <f t="shared" si="3"/>
        <v>-1387.6638798846425</v>
      </c>
      <c r="M79" s="17">
        <f t="shared" si="1"/>
        <v>0.11297673194795028</v>
      </c>
      <c r="N79" s="17">
        <f t="shared" si="4"/>
        <v>-3593.4312691303371</v>
      </c>
      <c r="O79" s="24">
        <f t="shared" si="2"/>
        <v>11.773607844804413</v>
      </c>
      <c r="P79" s="7"/>
      <c r="Q79" s="25">
        <f t="shared" si="5"/>
        <v>-1358.7750889554864</v>
      </c>
      <c r="R79" s="24">
        <f t="shared" si="6"/>
        <v>-3597.6811936717136</v>
      </c>
      <c r="S79" s="7"/>
      <c r="T79" s="25">
        <f t="shared" si="7"/>
        <v>0.35092718460494687</v>
      </c>
      <c r="U79" s="24">
        <f t="shared" si="8"/>
        <v>-0.93499516500561053</v>
      </c>
      <c r="V79" s="7"/>
      <c r="W79" s="25">
        <f t="shared" si="9"/>
        <v>0.35817937822236134</v>
      </c>
      <c r="X79" s="24">
        <f t="shared" si="10"/>
        <v>331.94115808316201</v>
      </c>
      <c r="Y79" s="7"/>
      <c r="Z79" s="25">
        <f t="shared" si="11"/>
        <v>617</v>
      </c>
      <c r="AA79" s="17">
        <f t="shared" si="15"/>
        <v>331.9559999999999</v>
      </c>
      <c r="AB79" s="24">
        <f t="shared" si="12"/>
        <v>5.7937251717502942</v>
      </c>
      <c r="AC79" s="17">
        <f t="shared" si="13"/>
        <v>-1.4841916837895042E-2</v>
      </c>
      <c r="AD79" s="17">
        <f t="shared" ca="1" si="14"/>
        <v>-7.666652163834442E-3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12731</v>
      </c>
      <c r="D80" s="17">
        <v>11406</v>
      </c>
      <c r="E80" s="17">
        <v>13758</v>
      </c>
      <c r="F80" s="17">
        <v>15111</v>
      </c>
      <c r="G80" s="24"/>
      <c r="H80" s="7"/>
      <c r="I80" s="25">
        <f t="shared" si="16"/>
        <v>-1027</v>
      </c>
      <c r="J80" s="24">
        <f t="shared" si="16"/>
        <v>-3705</v>
      </c>
      <c r="K80" s="7"/>
      <c r="L80" s="25">
        <f t="shared" si="3"/>
        <v>-1019.1551957762047</v>
      </c>
      <c r="M80" s="17">
        <f t="shared" si="1"/>
        <v>61.540953309677143</v>
      </c>
      <c r="N80" s="17">
        <f t="shared" si="4"/>
        <v>-3712.4855632662898</v>
      </c>
      <c r="O80" s="24">
        <f t="shared" si="2"/>
        <v>56.03365741362682</v>
      </c>
      <c r="P80" s="7"/>
      <c r="Q80" s="25">
        <f t="shared" si="5"/>
        <v>-997.77508895548624</v>
      </c>
      <c r="R80" s="24">
        <f t="shared" si="6"/>
        <v>-3712.6811936717136</v>
      </c>
      <c r="S80" s="7"/>
      <c r="T80" s="25">
        <f t="shared" si="7"/>
        <v>0.25769268636302622</v>
      </c>
      <c r="U80" s="24">
        <f t="shared" si="8"/>
        <v>-0.9648823168090499</v>
      </c>
      <c r="V80" s="7"/>
      <c r="W80" s="25">
        <f t="shared" si="9"/>
        <v>0.26517356375171075</v>
      </c>
      <c r="X80" s="24">
        <f t="shared" si="10"/>
        <v>337.5351546239749</v>
      </c>
      <c r="Y80" s="7"/>
      <c r="Z80" s="25">
        <f t="shared" si="11"/>
        <v>635</v>
      </c>
      <c r="AA80" s="17">
        <f t="shared" si="15"/>
        <v>337.67099999999988</v>
      </c>
      <c r="AB80" s="24">
        <f t="shared" si="12"/>
        <v>5.8934707385017706</v>
      </c>
      <c r="AC80" s="17">
        <f t="shared" si="13"/>
        <v>-0.13584537602497448</v>
      </c>
      <c r="AD80" s="17">
        <f t="shared" ca="1" si="14"/>
        <v>0.10311700787423206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12922</v>
      </c>
      <c r="D81" s="17">
        <v>11364</v>
      </c>
      <c r="E81" s="17">
        <v>13576</v>
      </c>
      <c r="F81" s="17">
        <v>15155</v>
      </c>
      <c r="G81" s="24"/>
      <c r="H81" s="7"/>
      <c r="I81" s="25">
        <f t="shared" si="16"/>
        <v>-654</v>
      </c>
      <c r="J81" s="24">
        <f t="shared" si="16"/>
        <v>-3791</v>
      </c>
      <c r="K81" s="7"/>
      <c r="L81" s="25">
        <f t="shared" si="3"/>
        <v>-654.63718807226439</v>
      </c>
      <c r="M81" s="17">
        <f t="shared" si="1"/>
        <v>0.40600863943601417</v>
      </c>
      <c r="N81" s="17">
        <f t="shared" si="4"/>
        <v>-3792.2143686872651</v>
      </c>
      <c r="O81" s="24">
        <f t="shared" si="2"/>
        <v>1.4746913086098421</v>
      </c>
      <c r="P81" s="7"/>
      <c r="Q81" s="25">
        <f t="shared" si="5"/>
        <v>-624.77508895548624</v>
      </c>
      <c r="R81" s="24">
        <f t="shared" si="6"/>
        <v>-3798.6811936717136</v>
      </c>
      <c r="S81" s="7"/>
      <c r="T81" s="25">
        <f t="shared" si="7"/>
        <v>0.16135898042331326</v>
      </c>
      <c r="U81" s="24">
        <f t="shared" si="8"/>
        <v>-0.98723270859249146</v>
      </c>
      <c r="V81" s="7"/>
      <c r="W81" s="25">
        <f t="shared" si="9"/>
        <v>0.16901007536875409</v>
      </c>
      <c r="X81" s="24">
        <f t="shared" si="10"/>
        <v>343.18745060039885</v>
      </c>
      <c r="Y81" s="7"/>
      <c r="Z81" s="25">
        <f t="shared" si="11"/>
        <v>612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8.4506003989872625E-3</v>
      </c>
      <c r="AD81" s="17">
        <f t="shared" ca="1" si="14"/>
        <v>-1.417138413938801E-2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11346</v>
      </c>
      <c r="E82" s="17">
        <v>13397</v>
      </c>
      <c r="F82" s="17">
        <v>15184</v>
      </c>
      <c r="G82" s="24"/>
      <c r="H82" s="7"/>
      <c r="I82" s="25">
        <f t="shared" si="16"/>
        <v>-287</v>
      </c>
      <c r="J82" s="24">
        <f t="shared" si="16"/>
        <v>-3838</v>
      </c>
      <c r="K82" s="7"/>
      <c r="L82" s="25">
        <f t="shared" si="3"/>
        <v>-283.12712475284377</v>
      </c>
      <c r="M82" s="17">
        <f t="shared" si="1"/>
        <v>14.999162680035431</v>
      </c>
      <c r="N82" s="17">
        <f t="shared" si="4"/>
        <v>-3836.9142184361235</v>
      </c>
      <c r="O82" s="24">
        <f t="shared" si="2"/>
        <v>1.1789216044540558</v>
      </c>
      <c r="P82" s="7"/>
      <c r="Q82" s="25">
        <f t="shared" si="5"/>
        <v>-257.77508895548624</v>
      </c>
      <c r="R82" s="24">
        <f t="shared" si="6"/>
        <v>-3845.6811936717136</v>
      </c>
      <c r="S82" s="7"/>
      <c r="T82" s="25">
        <f t="shared" si="7"/>
        <v>6.6574878332496437E-2</v>
      </c>
      <c r="U82" s="24">
        <f t="shared" si="8"/>
        <v>-0.99944745759041875</v>
      </c>
      <c r="V82" s="7"/>
      <c r="W82" s="25">
        <f t="shared" si="9"/>
        <v>7.4317735342476418E-2</v>
      </c>
      <c r="X82" s="24">
        <f t="shared" si="10"/>
        <v>348.64945129868511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-5.5548701314762639E-2</v>
      </c>
      <c r="AD82" s="17">
        <f t="shared" ca="1" si="14"/>
        <v>-4.0921887312890703E-2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13294</v>
      </c>
      <c r="D83" s="17">
        <v>11342</v>
      </c>
      <c r="E83" s="17">
        <v>13212</v>
      </c>
      <c r="F83" s="17">
        <v>15191</v>
      </c>
      <c r="G83" s="24"/>
      <c r="H83" s="7"/>
      <c r="I83" s="25">
        <f t="shared" si="16"/>
        <v>82</v>
      </c>
      <c r="J83" s="24">
        <f t="shared" si="16"/>
        <v>-3849</v>
      </c>
      <c r="K83" s="7"/>
      <c r="L83" s="25">
        <f t="shared" si="3"/>
        <v>94.396860444023432</v>
      </c>
      <c r="M83" s="17">
        <f t="shared" si="1"/>
        <v>153.68214886859283</v>
      </c>
      <c r="N83" s="17">
        <f t="shared" si="4"/>
        <v>-3845.7622299977156</v>
      </c>
      <c r="O83" s="24">
        <f t="shared" si="2"/>
        <v>10.483154587692583</v>
      </c>
      <c r="P83" s="7"/>
      <c r="Q83" s="25">
        <f t="shared" si="5"/>
        <v>111.22491104451376</v>
      </c>
      <c r="R83" s="24">
        <f t="shared" si="6"/>
        <v>-3856.6811936717136</v>
      </c>
      <c r="S83" s="7"/>
      <c r="T83" s="25">
        <f t="shared" si="7"/>
        <v>-2.8725758374619104E-2</v>
      </c>
      <c r="U83" s="24">
        <f t="shared" si="8"/>
        <v>-1.0023062286324869</v>
      </c>
      <c r="V83" s="7"/>
      <c r="W83" s="25">
        <f t="shared" si="9"/>
        <v>-2.0963618149253023E-2</v>
      </c>
      <c r="X83" s="24">
        <f t="shared" si="10"/>
        <v>354.10026001333597</v>
      </c>
      <c r="Y83" s="7"/>
      <c r="Z83" s="25">
        <f t="shared" si="11"/>
        <v>620</v>
      </c>
      <c r="AA83" s="17">
        <f t="shared" si="15"/>
        <v>354.28499999999985</v>
      </c>
      <c r="AB83" s="24">
        <f t="shared" si="12"/>
        <v>6.1834397404281072</v>
      </c>
      <c r="AC83" s="17">
        <f t="shared" si="13"/>
        <v>-0.18473998666388525</v>
      </c>
      <c r="AD83" s="17">
        <f t="shared" ca="1" si="14"/>
        <v>8.8005550111404318E-2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13481</v>
      </c>
      <c r="D84" s="17">
        <v>11348</v>
      </c>
      <c r="E84" s="17">
        <v>13014</v>
      </c>
      <c r="F84" s="17">
        <v>15173</v>
      </c>
      <c r="G84" s="24"/>
      <c r="H84" s="7"/>
      <c r="I84" s="25">
        <f t="shared" ref="I84:J115" si="17">C84-E84</f>
        <v>467</v>
      </c>
      <c r="J84" s="24">
        <f t="shared" si="17"/>
        <v>-3825</v>
      </c>
      <c r="K84" s="7"/>
      <c r="L84" s="25">
        <f t="shared" si="3"/>
        <v>477.39392865510047</v>
      </c>
      <c r="M84" s="17">
        <f t="shared" ref="M84:M147" si="18">(I84-L84)^2</f>
        <v>108.0337528873186</v>
      </c>
      <c r="N84" s="17">
        <f t="shared" si="4"/>
        <v>-3817.2419956452482</v>
      </c>
      <c r="O84" s="24">
        <f t="shared" ref="O84:O147" si="19">(J84-N84)^2</f>
        <v>60.186631568348623</v>
      </c>
      <c r="P84" s="7"/>
      <c r="Q84" s="25">
        <f t="shared" si="5"/>
        <v>496.22491104451376</v>
      </c>
      <c r="R84" s="24">
        <f t="shared" si="6"/>
        <v>-3832.6811936717136</v>
      </c>
      <c r="S84" s="7"/>
      <c r="T84" s="25">
        <f t="shared" si="7"/>
        <v>-0.12815867201212447</v>
      </c>
      <c r="U84" s="24">
        <f t="shared" si="8"/>
        <v>-0.99606890999524744</v>
      </c>
      <c r="V84" s="7"/>
      <c r="W84" s="25">
        <f t="shared" si="9"/>
        <v>-0.1204478229969906</v>
      </c>
      <c r="X84" s="24">
        <f>IF(MOD(ATAN2(U84,W84)*180/PI()-$J$9+360,360)&lt;355,MOD(ATAN2(U84,W84)*180/PI()-$J$9+360,360)+360,MOD(ATAN2(U84,W84)*180/PI()-$J$9+360,360))</f>
        <v>359.79698288704014</v>
      </c>
      <c r="Y84" s="7"/>
      <c r="Z84" s="25">
        <f t="shared" si="11"/>
        <v>631</v>
      </c>
      <c r="AA84" s="17">
        <f t="shared" si="15"/>
        <v>359.96399999999983</v>
      </c>
      <c r="AB84" s="24">
        <f t="shared" si="12"/>
        <v>6.2825569886488655</v>
      </c>
      <c r="AC84" s="17">
        <f t="shared" si="13"/>
        <v>-0.1670171129596838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11314</v>
      </c>
      <c r="E85" s="17">
        <v>12970</v>
      </c>
      <c r="F85" s="17">
        <v>15122</v>
      </c>
      <c r="G85" s="24"/>
      <c r="H85" s="7"/>
      <c r="I85" s="25">
        <f t="shared" si="17"/>
        <v>479</v>
      </c>
      <c r="J85" s="24">
        <f t="shared" si="17"/>
        <v>-3808</v>
      </c>
      <c r="K85" s="7"/>
      <c r="L85" s="25">
        <f>$M$9*SIN(2*PI()/$M$10*(AA85+$M$11))+$M$12</f>
        <v>481.74433157504359</v>
      </c>
      <c r="M85" s="17">
        <f t="shared" si="18"/>
        <v>7.5313557937812234</v>
      </c>
      <c r="N85" s="17">
        <f>$O$9*COS(2*PI()/$O$10*(AA85+$O$11))+$O$12</f>
        <v>-3802.7373656549958</v>
      </c>
      <c r="O85" s="24">
        <f t="shared" si="19"/>
        <v>27.695320249218248</v>
      </c>
      <c r="P85" s="7"/>
      <c r="Q85" s="25">
        <f t="shared" ref="Q85:Q148" si="20">I85-$J$4</f>
        <v>508.22491104451376</v>
      </c>
      <c r="R85" s="24">
        <f t="shared" ref="R85:R148" si="21">J85-$J$3</f>
        <v>-3815.6811936717136</v>
      </c>
      <c r="S85" s="7"/>
      <c r="T85" s="25">
        <f t="shared" ref="T85:T148" si="22">Q85/$J$7</f>
        <v>-0.13125787970991684</v>
      </c>
      <c r="U85" s="24">
        <f t="shared" ref="U85:U148" si="23">R85/$J$6</f>
        <v>-0.9916508092938694</v>
      </c>
      <c r="V85" s="7"/>
      <c r="W85" s="25">
        <f t="shared" ref="W85:W148" si="24">(T85-U85*SIN(-$J$11*PI()/180))/(COS(-$J$11*PI()/180))</f>
        <v>-0.1235813424570783</v>
      </c>
      <c r="X85" s="24">
        <f>IF(MOD(ATAN2(U85,W85)*180/PI()-$J$9+360,360)&lt;355,MOD(ATAN2(U85,W85)*180/PI()-$J$9+360,360)+360,MOD(ATAN2(U85,W85)*180/PI()-$J$9+360,360))</f>
        <v>360.00575294583939</v>
      </c>
      <c r="Y85" s="7"/>
      <c r="Z85" s="25">
        <f>I165-J159</f>
        <v>5</v>
      </c>
      <c r="AA85" s="17">
        <f t="shared" si="15"/>
        <v>360.00899999999984</v>
      </c>
      <c r="AB85" s="24">
        <f t="shared" ref="AB85:AB148" si="25">AA85*PI()/180</f>
        <v>6.2833423868122633</v>
      </c>
      <c r="AC85" s="17">
        <f t="shared" ref="AC85:AC148" si="26">X85-AA85</f>
        <v>-3.2470541604538994E-3</v>
      </c>
    </row>
    <row r="86" spans="1:31" s="17" customFormat="1" x14ac:dyDescent="0.25">
      <c r="A86" s="17">
        <v>1</v>
      </c>
      <c r="B86" s="17">
        <v>-632</v>
      </c>
      <c r="C86" s="17">
        <v>13245</v>
      </c>
      <c r="D86" s="17">
        <v>11295</v>
      </c>
      <c r="E86" s="17">
        <v>13155</v>
      </c>
      <c r="F86" s="17">
        <v>15131</v>
      </c>
      <c r="G86" s="24"/>
      <c r="H86" s="7"/>
      <c r="I86" s="25">
        <f t="shared" si="17"/>
        <v>90</v>
      </c>
      <c r="J86" s="24">
        <f t="shared" si="17"/>
        <v>-3836</v>
      </c>
      <c r="K86" s="7"/>
      <c r="L86" s="25">
        <f t="shared" ref="L86:L149" si="27">$M$9*SIN(2*PI()/$M$10*(AA86+$M$11))+$M$12</f>
        <v>99.392923099543808</v>
      </c>
      <c r="M86" s="17">
        <f t="shared" si="18"/>
        <v>88.227004353943656</v>
      </c>
      <c r="N86" s="17">
        <f t="shared" ref="N86:N149" si="28">$O$9*COS(2*PI()/$O$10*(AA86+$O$11))+$O$12</f>
        <v>-3831.8879580259863</v>
      </c>
      <c r="O86" s="24">
        <f t="shared" si="19"/>
        <v>16.90888919605019</v>
      </c>
      <c r="P86" s="7"/>
      <c r="Q86" s="25">
        <f t="shared" si="20"/>
        <v>119.22491104451376</v>
      </c>
      <c r="R86" s="24">
        <f t="shared" si="21"/>
        <v>-3843.6811936717136</v>
      </c>
      <c r="S86" s="7"/>
      <c r="T86" s="25">
        <f t="shared" si="22"/>
        <v>-3.079189683981402E-2</v>
      </c>
      <c r="U86" s="24">
        <f t="shared" si="23"/>
        <v>-0.99892768103731555</v>
      </c>
      <c r="V86" s="7"/>
      <c r="W86" s="25">
        <f t="shared" si="24"/>
        <v>-2.3055985907675169E-2</v>
      </c>
      <c r="X86" s="24">
        <f t="shared" ref="X86:X148" si="29">MOD(ATAN2(U86,W86)*180/PI()-$J$9+360,360)</f>
        <v>354.22426556344737</v>
      </c>
      <c r="Y86" s="7"/>
      <c r="Z86" s="25">
        <f t="shared" ref="Z86:Z149" si="30">B86</f>
        <v>-632</v>
      </c>
      <c r="AA86" s="17">
        <f t="shared" ref="AA86:AA149" si="31">360/40000*Z86+AA85</f>
        <v>354.32099999999986</v>
      </c>
      <c r="AB86" s="24">
        <f t="shared" si="25"/>
        <v>6.1840680589588262</v>
      </c>
      <c r="AC86" s="17">
        <f t="shared" si="26"/>
        <v>-9.6734436552480929E-2</v>
      </c>
    </row>
    <row r="87" spans="1:31" s="17" customFormat="1" x14ac:dyDescent="0.25">
      <c r="A87" s="17">
        <v>2</v>
      </c>
      <c r="B87" s="17">
        <v>-613</v>
      </c>
      <c r="C87" s="17">
        <v>13056</v>
      </c>
      <c r="D87" s="17">
        <v>11301</v>
      </c>
      <c r="E87" s="17">
        <v>13338</v>
      </c>
      <c r="F87" s="17">
        <v>15123</v>
      </c>
      <c r="G87" s="24"/>
      <c r="H87" s="7"/>
      <c r="I87" s="25">
        <f t="shared" si="17"/>
        <v>-282</v>
      </c>
      <c r="J87" s="24">
        <f t="shared" si="17"/>
        <v>-3822</v>
      </c>
      <c r="K87" s="7"/>
      <c r="L87" s="25">
        <f t="shared" si="27"/>
        <v>-272.71026395148164</v>
      </c>
      <c r="M87" s="17">
        <f t="shared" si="18"/>
        <v>86.29919585114159</v>
      </c>
      <c r="N87" s="17">
        <f t="shared" si="28"/>
        <v>-3823.9982573589259</v>
      </c>
      <c r="O87" s="24">
        <f t="shared" si="19"/>
        <v>3.9930324725015605</v>
      </c>
      <c r="P87" s="7"/>
      <c r="Q87" s="25">
        <f t="shared" si="20"/>
        <v>-252.77508895548624</v>
      </c>
      <c r="R87" s="24">
        <f t="shared" si="21"/>
        <v>-3829.6811936717136</v>
      </c>
      <c r="S87" s="7"/>
      <c r="T87" s="25">
        <f t="shared" si="22"/>
        <v>6.5283541791749611E-2</v>
      </c>
      <c r="U87" s="24">
        <f t="shared" si="23"/>
        <v>-0.99528924516559247</v>
      </c>
      <c r="V87" s="7"/>
      <c r="W87" s="25">
        <f t="shared" si="24"/>
        <v>7.2994154134194203E-2</v>
      </c>
      <c r="X87" s="24">
        <f t="shared" si="29"/>
        <v>348.70752941137221</v>
      </c>
      <c r="Y87" s="7"/>
      <c r="Z87" s="25">
        <f t="shared" si="30"/>
        <v>-613</v>
      </c>
      <c r="AA87" s="17">
        <f t="shared" si="31"/>
        <v>348.80399999999986</v>
      </c>
      <c r="AB87" s="24">
        <f t="shared" si="25"/>
        <v>6.0877782441262989</v>
      </c>
      <c r="AC87" s="17">
        <f t="shared" si="26"/>
        <v>-9.6470588627653342E-2</v>
      </c>
    </row>
    <row r="88" spans="1:31" s="17" customFormat="1" x14ac:dyDescent="0.25">
      <c r="A88" s="17">
        <v>3</v>
      </c>
      <c r="B88" s="17">
        <v>-615</v>
      </c>
      <c r="C88" s="17">
        <v>12883</v>
      </c>
      <c r="D88" s="17">
        <v>11327</v>
      </c>
      <c r="E88" s="17">
        <v>13530</v>
      </c>
      <c r="F88" s="17">
        <v>15107</v>
      </c>
      <c r="G88" s="24"/>
      <c r="H88" s="7"/>
      <c r="I88" s="25">
        <f t="shared" si="17"/>
        <v>-647</v>
      </c>
      <c r="J88" s="24">
        <f t="shared" si="17"/>
        <v>-3780</v>
      </c>
      <c r="K88" s="7"/>
      <c r="L88" s="25">
        <f t="shared" si="27"/>
        <v>-643.75612178728329</v>
      </c>
      <c r="M88" s="17">
        <f t="shared" si="18"/>
        <v>10.522745858938148</v>
      </c>
      <c r="N88" s="17">
        <f t="shared" si="28"/>
        <v>-3780.3683536945532</v>
      </c>
      <c r="O88" s="24">
        <f t="shared" si="19"/>
        <v>0.13568444429099724</v>
      </c>
      <c r="P88" s="7"/>
      <c r="Q88" s="25">
        <f t="shared" si="20"/>
        <v>-617.77508895548624</v>
      </c>
      <c r="R88" s="24">
        <f t="shared" si="21"/>
        <v>-3787.6811936717136</v>
      </c>
      <c r="S88" s="7"/>
      <c r="T88" s="25">
        <f t="shared" si="22"/>
        <v>0.1595511092662677</v>
      </c>
      <c r="U88" s="24">
        <f t="shared" si="23"/>
        <v>-0.98437393755042335</v>
      </c>
      <c r="V88" s="7"/>
      <c r="W88" s="25">
        <f t="shared" si="24"/>
        <v>0.1671800084067665</v>
      </c>
      <c r="X88" s="24">
        <f t="shared" si="29"/>
        <v>343.26327921625943</v>
      </c>
      <c r="Y88" s="7"/>
      <c r="Z88" s="25">
        <f t="shared" si="30"/>
        <v>-615</v>
      </c>
      <c r="AA88" s="17">
        <f t="shared" si="31"/>
        <v>343.26899999999983</v>
      </c>
      <c r="AB88" s="24">
        <f t="shared" si="25"/>
        <v>5.9911742700284121</v>
      </c>
      <c r="AC88" s="17">
        <f t="shared" si="26"/>
        <v>-5.7207837404007478E-3</v>
      </c>
    </row>
    <row r="89" spans="1:31" s="17" customFormat="1" x14ac:dyDescent="0.25">
      <c r="A89" s="17">
        <v>4</v>
      </c>
      <c r="B89" s="17">
        <v>-623</v>
      </c>
      <c r="C89" s="17">
        <v>12690</v>
      </c>
      <c r="D89" s="17">
        <v>11364</v>
      </c>
      <c r="E89" s="17">
        <v>13708</v>
      </c>
      <c r="F89" s="17">
        <v>15060</v>
      </c>
      <c r="G89" s="24"/>
      <c r="H89" s="7"/>
      <c r="I89" s="25">
        <f t="shared" si="17"/>
        <v>-1018</v>
      </c>
      <c r="J89" s="24">
        <f t="shared" si="17"/>
        <v>-3696</v>
      </c>
      <c r="K89" s="7"/>
      <c r="L89" s="25">
        <f t="shared" si="27"/>
        <v>-1013.7686950138052</v>
      </c>
      <c r="M89" s="17">
        <f t="shared" si="18"/>
        <v>17.903941886196979</v>
      </c>
      <c r="N89" s="17">
        <f t="shared" si="28"/>
        <v>-3700.1152562033753</v>
      </c>
      <c r="O89" s="24">
        <f t="shared" si="19"/>
        <v>16.935333619419204</v>
      </c>
      <c r="P89" s="7"/>
      <c r="Q89" s="25">
        <f t="shared" si="20"/>
        <v>-988.77508895548624</v>
      </c>
      <c r="R89" s="24">
        <f t="shared" si="21"/>
        <v>-3703.6811936717136</v>
      </c>
      <c r="S89" s="7"/>
      <c r="T89" s="25">
        <f t="shared" si="22"/>
        <v>0.25536828058968197</v>
      </c>
      <c r="U89" s="24">
        <f t="shared" si="23"/>
        <v>-0.9625433223200851</v>
      </c>
      <c r="V89" s="7"/>
      <c r="W89" s="25">
        <f t="shared" si="24"/>
        <v>0.26283097242296333</v>
      </c>
      <c r="X89" s="24">
        <f t="shared" si="29"/>
        <v>337.62927163184906</v>
      </c>
      <c r="Y89" s="7"/>
      <c r="Z89" s="25">
        <f t="shared" si="30"/>
        <v>-623</v>
      </c>
      <c r="AA89" s="17">
        <f t="shared" si="31"/>
        <v>337.66199999999981</v>
      </c>
      <c r="AB89" s="24">
        <f t="shared" si="25"/>
        <v>5.89331365886909</v>
      </c>
      <c r="AC89" s="17">
        <f t="shared" si="26"/>
        <v>-3.2728368150742426E-2</v>
      </c>
    </row>
    <row r="90" spans="1:31" s="17" customFormat="1" x14ac:dyDescent="0.25">
      <c r="A90" s="17">
        <v>5</v>
      </c>
      <c r="B90" s="17">
        <v>-639</v>
      </c>
      <c r="C90" s="17">
        <v>12498</v>
      </c>
      <c r="D90" s="17">
        <v>11420</v>
      </c>
      <c r="E90" s="17">
        <v>13883</v>
      </c>
      <c r="F90" s="17">
        <v>14992</v>
      </c>
      <c r="G90" s="24"/>
      <c r="H90" s="7"/>
      <c r="I90" s="25">
        <f t="shared" si="17"/>
        <v>-1385</v>
      </c>
      <c r="J90" s="24">
        <f t="shared" si="17"/>
        <v>-3572</v>
      </c>
      <c r="K90" s="7"/>
      <c r="L90" s="25">
        <f t="shared" si="27"/>
        <v>-1383.4627130801052</v>
      </c>
      <c r="M90" s="17">
        <f t="shared" si="18"/>
        <v>2.3632510740795438</v>
      </c>
      <c r="N90" s="17">
        <f t="shared" si="28"/>
        <v>-3580.9080404815882</v>
      </c>
      <c r="O90" s="24">
        <f t="shared" si="19"/>
        <v>79.353185221613401</v>
      </c>
      <c r="P90" s="7"/>
      <c r="Q90" s="25">
        <f t="shared" si="20"/>
        <v>-1355.7750889554864</v>
      </c>
      <c r="R90" s="24">
        <f t="shared" si="21"/>
        <v>-3579.6811936717136</v>
      </c>
      <c r="S90" s="7"/>
      <c r="T90" s="25">
        <f t="shared" si="22"/>
        <v>0.35015238268049881</v>
      </c>
      <c r="U90" s="24">
        <f t="shared" si="23"/>
        <v>-0.93031717602768094</v>
      </c>
      <c r="V90" s="7"/>
      <c r="W90" s="25">
        <f t="shared" si="24"/>
        <v>0.35736832138083913</v>
      </c>
      <c r="X90" s="24">
        <f t="shared" si="29"/>
        <v>331.8884914309981</v>
      </c>
      <c r="Y90" s="7"/>
      <c r="Z90" s="25">
        <f t="shared" si="30"/>
        <v>-639</v>
      </c>
      <c r="AA90" s="17">
        <f t="shared" si="31"/>
        <v>331.91099999999983</v>
      </c>
      <c r="AB90" s="24">
        <f t="shared" si="25"/>
        <v>5.7929397735868964</v>
      </c>
      <c r="AC90" s="17">
        <f t="shared" si="26"/>
        <v>-2.2508569001729484E-2</v>
      </c>
    </row>
    <row r="91" spans="1:31" s="17" customFormat="1" x14ac:dyDescent="0.25">
      <c r="A91" s="17">
        <v>6</v>
      </c>
      <c r="B91" s="17">
        <v>-629</v>
      </c>
      <c r="C91" s="17">
        <v>12324</v>
      </c>
      <c r="D91" s="17">
        <v>11490</v>
      </c>
      <c r="E91" s="17">
        <v>14057</v>
      </c>
      <c r="F91" s="17">
        <v>14914</v>
      </c>
      <c r="G91" s="24"/>
      <c r="H91" s="7"/>
      <c r="I91" s="25">
        <f t="shared" si="17"/>
        <v>-1733</v>
      </c>
      <c r="J91" s="24">
        <f t="shared" si="17"/>
        <v>-3424</v>
      </c>
      <c r="K91" s="7"/>
      <c r="L91" s="25">
        <f t="shared" si="27"/>
        <v>-1734.0713871960563</v>
      </c>
      <c r="M91" s="17">
        <f t="shared" si="18"/>
        <v>1.1478705238734257</v>
      </c>
      <c r="N91" s="17">
        <f t="shared" si="28"/>
        <v>-3428.2362194196212</v>
      </c>
      <c r="O91" s="24">
        <f t="shared" si="19"/>
        <v>17.945554971175717</v>
      </c>
      <c r="P91" s="7"/>
      <c r="Q91" s="25">
        <f t="shared" si="20"/>
        <v>-1703.7750889554864</v>
      </c>
      <c r="R91" s="24">
        <f t="shared" si="21"/>
        <v>-3431.6811936717136</v>
      </c>
      <c r="S91" s="7"/>
      <c r="T91" s="25">
        <f t="shared" si="22"/>
        <v>0.44002940591647771</v>
      </c>
      <c r="U91" s="24">
        <f t="shared" si="23"/>
        <v>-0.89185371109803735</v>
      </c>
      <c r="V91" s="7"/>
      <c r="W91" s="25">
        <f t="shared" si="24"/>
        <v>0.44695013540071249</v>
      </c>
      <c r="X91" s="24">
        <f t="shared" si="29"/>
        <v>326.28445328835801</v>
      </c>
      <c r="Y91" s="7"/>
      <c r="Z91" s="25">
        <f t="shared" si="30"/>
        <v>-629</v>
      </c>
      <c r="AA91" s="17">
        <f t="shared" si="31"/>
        <v>326.24999999999983</v>
      </c>
      <c r="AB91" s="24">
        <f t="shared" si="25"/>
        <v>5.6941366846314976</v>
      </c>
      <c r="AC91" s="17">
        <f t="shared" si="26"/>
        <v>3.4453288358179179E-2</v>
      </c>
    </row>
    <row r="92" spans="1:31" s="17" customFormat="1" x14ac:dyDescent="0.25">
      <c r="A92" s="17">
        <v>7</v>
      </c>
      <c r="B92" s="17">
        <v>-641</v>
      </c>
      <c r="C92" s="17">
        <v>12171</v>
      </c>
      <c r="D92" s="17">
        <v>11607</v>
      </c>
      <c r="E92" s="17">
        <v>14247</v>
      </c>
      <c r="F92" s="17">
        <v>14833</v>
      </c>
      <c r="G92" s="24"/>
      <c r="H92" s="7"/>
      <c r="I92" s="25">
        <f t="shared" si="17"/>
        <v>-2076</v>
      </c>
      <c r="J92" s="24">
        <f t="shared" si="17"/>
        <v>-3226</v>
      </c>
      <c r="K92" s="7"/>
      <c r="L92" s="25">
        <f t="shared" si="27"/>
        <v>-2074.233697684203</v>
      </c>
      <c r="M92" s="17">
        <f t="shared" si="18"/>
        <v>3.1198238707899164</v>
      </c>
      <c r="N92" s="17">
        <f t="shared" si="28"/>
        <v>-3238.1426474623204</v>
      </c>
      <c r="O92" s="24">
        <f t="shared" si="19"/>
        <v>147.44388739419563</v>
      </c>
      <c r="P92" s="7"/>
      <c r="Q92" s="25">
        <f t="shared" si="20"/>
        <v>-2046.7750889554864</v>
      </c>
      <c r="R92" s="24">
        <f t="shared" si="21"/>
        <v>-3233.6811936717136</v>
      </c>
      <c r="S92" s="7"/>
      <c r="T92" s="25">
        <f t="shared" si="22"/>
        <v>0.52861509261170969</v>
      </c>
      <c r="U92" s="24">
        <f t="shared" si="23"/>
        <v>-0.84039583234081139</v>
      </c>
      <c r="V92" s="7"/>
      <c r="W92" s="25">
        <f t="shared" si="24"/>
        <v>0.53513993059768461</v>
      </c>
      <c r="X92" s="24">
        <f t="shared" si="29"/>
        <v>320.41425814778233</v>
      </c>
      <c r="Y92" s="7"/>
      <c r="Z92" s="25">
        <f t="shared" si="30"/>
        <v>-641</v>
      </c>
      <c r="AA92" s="17">
        <f t="shared" si="31"/>
        <v>320.48099999999982</v>
      </c>
      <c r="AB92" s="24">
        <f t="shared" si="25"/>
        <v>5.5934486400839436</v>
      </c>
      <c r="AC92" s="17">
        <f t="shared" si="26"/>
        <v>-6.674185221748985E-2</v>
      </c>
    </row>
    <row r="93" spans="1:31" s="17" customFormat="1" x14ac:dyDescent="0.25">
      <c r="A93" s="17">
        <v>8</v>
      </c>
      <c r="B93" s="17">
        <v>-626</v>
      </c>
      <c r="C93" s="17">
        <v>12003</v>
      </c>
      <c r="D93" s="17">
        <v>11705</v>
      </c>
      <c r="E93" s="17">
        <v>14388</v>
      </c>
      <c r="F93" s="17">
        <v>14713</v>
      </c>
      <c r="G93" s="24"/>
      <c r="H93" s="7"/>
      <c r="I93" s="25">
        <f t="shared" si="17"/>
        <v>-2385</v>
      </c>
      <c r="J93" s="24">
        <f t="shared" si="17"/>
        <v>-3008</v>
      </c>
      <c r="K93" s="7"/>
      <c r="L93" s="25">
        <f t="shared" si="27"/>
        <v>-2386.4608248541758</v>
      </c>
      <c r="M93" s="17">
        <f t="shared" si="18"/>
        <v>2.1340092545778226</v>
      </c>
      <c r="N93" s="17">
        <f t="shared" si="28"/>
        <v>-3020.7095779912411</v>
      </c>
      <c r="O93" s="24">
        <f t="shared" si="19"/>
        <v>161.53337271543955</v>
      </c>
      <c r="P93" s="7"/>
      <c r="Q93" s="25">
        <f t="shared" si="20"/>
        <v>-2355.7750889554864</v>
      </c>
      <c r="R93" s="24">
        <f t="shared" si="21"/>
        <v>-3015.6811936717136</v>
      </c>
      <c r="S93" s="7"/>
      <c r="T93" s="25">
        <f t="shared" si="22"/>
        <v>0.60841969082986336</v>
      </c>
      <c r="U93" s="24">
        <f t="shared" si="23"/>
        <v>-0.78374018805255252</v>
      </c>
      <c r="V93" s="7"/>
      <c r="W93" s="25">
        <f t="shared" si="24"/>
        <v>0.61450811652475434</v>
      </c>
      <c r="X93" s="24">
        <f t="shared" si="29"/>
        <v>314.80309874659611</v>
      </c>
      <c r="Y93" s="7"/>
      <c r="Z93" s="25">
        <f t="shared" si="30"/>
        <v>-626</v>
      </c>
      <c r="AA93" s="17">
        <f t="shared" si="31"/>
        <v>314.84699999999981</v>
      </c>
      <c r="AB93" s="24">
        <f t="shared" si="25"/>
        <v>5.495116790026584</v>
      </c>
      <c r="AC93" s="17">
        <f t="shared" si="26"/>
        <v>-4.3901253403703322E-2</v>
      </c>
    </row>
    <row r="94" spans="1:31" s="17" customFormat="1" x14ac:dyDescent="0.25">
      <c r="A94" s="17">
        <v>9</v>
      </c>
      <c r="B94" s="17">
        <v>-631</v>
      </c>
      <c r="C94" s="17">
        <v>11867</v>
      </c>
      <c r="D94" s="17">
        <v>11836</v>
      </c>
      <c r="E94" s="17">
        <v>14541</v>
      </c>
      <c r="F94" s="17">
        <v>14599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-2678.1190520090281</v>
      </c>
      <c r="M94" s="17">
        <f t="shared" si="18"/>
        <v>16.966589453078509</v>
      </c>
      <c r="N94" s="17">
        <f t="shared" si="28"/>
        <v>-2771.9006231397029</v>
      </c>
      <c r="O94" s="24">
        <f t="shared" si="19"/>
        <v>79.221092275015238</v>
      </c>
      <c r="P94" s="7"/>
      <c r="Q94" s="25">
        <f t="shared" si="20"/>
        <v>-2644.7750889554864</v>
      </c>
      <c r="R94" s="24">
        <f t="shared" si="21"/>
        <v>-2770.6811936717136</v>
      </c>
      <c r="S94" s="7"/>
      <c r="T94" s="25">
        <f t="shared" si="22"/>
        <v>0.68305894288502977</v>
      </c>
      <c r="U94" s="24">
        <f t="shared" si="23"/>
        <v>-0.72006756029739927</v>
      </c>
      <c r="V94" s="7"/>
      <c r="W94" s="25">
        <f t="shared" si="24"/>
        <v>0.68865645384636898</v>
      </c>
      <c r="X94" s="24">
        <f t="shared" si="29"/>
        <v>309.17941591290355</v>
      </c>
      <c r="Y94" s="7"/>
      <c r="Z94" s="25">
        <f t="shared" si="30"/>
        <v>-631</v>
      </c>
      <c r="AA94" s="17">
        <f t="shared" si="31"/>
        <v>309.16799999999984</v>
      </c>
      <c r="AB94" s="24">
        <f t="shared" si="25"/>
        <v>5.3959995418058257</v>
      </c>
      <c r="AC94" s="17">
        <f t="shared" si="26"/>
        <v>1.1415912903714798E-2</v>
      </c>
    </row>
    <row r="95" spans="1:31" s="17" customFormat="1" x14ac:dyDescent="0.25">
      <c r="A95" s="17">
        <v>10</v>
      </c>
      <c r="B95" s="17">
        <v>-611</v>
      </c>
      <c r="C95" s="17">
        <v>11741</v>
      </c>
      <c r="D95" s="17">
        <v>11974</v>
      </c>
      <c r="E95" s="17">
        <v>14676</v>
      </c>
      <c r="F95" s="17">
        <v>14469</v>
      </c>
      <c r="G95" s="24"/>
      <c r="H95" s="7"/>
      <c r="I95" s="25">
        <f t="shared" si="17"/>
        <v>-2935</v>
      </c>
      <c r="J95" s="24">
        <f t="shared" si="17"/>
        <v>-2495</v>
      </c>
      <c r="K95" s="7"/>
      <c r="L95" s="25">
        <f t="shared" si="27"/>
        <v>-2935.7731716541612</v>
      </c>
      <c r="M95" s="17">
        <f t="shared" si="18"/>
        <v>0.59779440679830498</v>
      </c>
      <c r="N95" s="17">
        <f t="shared" si="28"/>
        <v>-2504.918290190883</v>
      </c>
      <c r="O95" s="24">
        <f t="shared" si="19"/>
        <v>98.372480310565919</v>
      </c>
      <c r="P95" s="7"/>
      <c r="Q95" s="25">
        <f t="shared" si="20"/>
        <v>-2905.7750889554864</v>
      </c>
      <c r="R95" s="24">
        <f t="shared" si="21"/>
        <v>-2502.6811936717136</v>
      </c>
      <c r="S95" s="7"/>
      <c r="T95" s="25">
        <f t="shared" si="22"/>
        <v>0.75046671031201395</v>
      </c>
      <c r="U95" s="24">
        <f t="shared" si="23"/>
        <v>-0.65041750218155803</v>
      </c>
      <c r="V95" s="7"/>
      <c r="W95" s="25">
        <f t="shared" si="24"/>
        <v>0.75552679361141561</v>
      </c>
      <c r="X95" s="24">
        <f t="shared" si="29"/>
        <v>303.62655624602598</v>
      </c>
      <c r="Y95" s="7"/>
      <c r="Z95" s="25">
        <f t="shared" si="30"/>
        <v>-611</v>
      </c>
      <c r="AA95" s="17">
        <f t="shared" si="31"/>
        <v>303.66899999999981</v>
      </c>
      <c r="AB95" s="24">
        <f t="shared" si="25"/>
        <v>5.3000238862386571</v>
      </c>
      <c r="AC95" s="17">
        <f t="shared" si="26"/>
        <v>-4.2443753973827825E-2</v>
      </c>
    </row>
    <row r="96" spans="1:31" s="17" customFormat="1" x14ac:dyDescent="0.25">
      <c r="A96" s="17">
        <v>11</v>
      </c>
      <c r="B96" s="17">
        <v>-608</v>
      </c>
      <c r="C96" s="17">
        <v>11619</v>
      </c>
      <c r="D96" s="17">
        <v>12113</v>
      </c>
      <c r="E96" s="17">
        <v>14781</v>
      </c>
      <c r="F96" s="17">
        <v>14322</v>
      </c>
      <c r="G96" s="24"/>
      <c r="H96" s="7"/>
      <c r="I96" s="25">
        <f t="shared" si="17"/>
        <v>-3162</v>
      </c>
      <c r="J96" s="24">
        <f t="shared" si="17"/>
        <v>-2209</v>
      </c>
      <c r="K96" s="7"/>
      <c r="L96" s="25">
        <f t="shared" si="27"/>
        <v>-3165.6014216821227</v>
      </c>
      <c r="M96" s="17">
        <f t="shared" si="18"/>
        <v>12.970238132463432</v>
      </c>
      <c r="N96" s="17">
        <f t="shared" si="28"/>
        <v>-2216.257888629234</v>
      </c>
      <c r="O96" s="24">
        <f t="shared" si="19"/>
        <v>52.676947354364238</v>
      </c>
      <c r="P96" s="7"/>
      <c r="Q96" s="25">
        <f t="shared" si="20"/>
        <v>-3132.7750889554864</v>
      </c>
      <c r="R96" s="24">
        <f t="shared" si="21"/>
        <v>-2216.6811936717136</v>
      </c>
      <c r="S96" s="7"/>
      <c r="T96" s="25">
        <f t="shared" si="22"/>
        <v>0.80909338926191976</v>
      </c>
      <c r="U96" s="24">
        <f t="shared" si="23"/>
        <v>-0.57608945508778731</v>
      </c>
      <c r="V96" s="7"/>
      <c r="W96" s="25">
        <f t="shared" si="24"/>
        <v>0.81357954984859637</v>
      </c>
      <c r="X96" s="24">
        <f t="shared" si="29"/>
        <v>298.20408970396056</v>
      </c>
      <c r="Y96" s="7"/>
      <c r="Z96" s="25">
        <f t="shared" si="30"/>
        <v>-608</v>
      </c>
      <c r="AA96" s="17">
        <f t="shared" si="31"/>
        <v>298.19699999999983</v>
      </c>
      <c r="AB96" s="24">
        <f t="shared" si="25"/>
        <v>5.2045194695695276</v>
      </c>
      <c r="AC96" s="17">
        <f t="shared" si="26"/>
        <v>7.0897039607302759E-3</v>
      </c>
    </row>
    <row r="97" spans="1:29" s="17" customFormat="1" x14ac:dyDescent="0.25">
      <c r="A97" s="17">
        <v>12</v>
      </c>
      <c r="B97" s="17">
        <v>-641</v>
      </c>
      <c r="C97" s="17">
        <v>11509</v>
      </c>
      <c r="D97" s="17">
        <v>12268</v>
      </c>
      <c r="E97" s="17">
        <v>14882</v>
      </c>
      <c r="F97" s="17">
        <v>14151</v>
      </c>
      <c r="G97" s="24"/>
      <c r="H97" s="7"/>
      <c r="I97" s="25">
        <f t="shared" si="17"/>
        <v>-3373</v>
      </c>
      <c r="J97" s="24">
        <f t="shared" si="17"/>
        <v>-1883</v>
      </c>
      <c r="K97" s="7"/>
      <c r="L97" s="25">
        <f t="shared" si="27"/>
        <v>-3376.902045691274</v>
      </c>
      <c r="M97" s="17">
        <f t="shared" si="18"/>
        <v>15.225960576789968</v>
      </c>
      <c r="N97" s="17">
        <f t="shared" si="28"/>
        <v>-1890.007818713673</v>
      </c>
      <c r="O97" s="24">
        <f t="shared" si="19"/>
        <v>49.109523123705948</v>
      </c>
      <c r="P97" s="7"/>
      <c r="Q97" s="25">
        <f t="shared" si="20"/>
        <v>-3343.7750889554864</v>
      </c>
      <c r="R97" s="24">
        <f t="shared" si="21"/>
        <v>-1890.6811936717138</v>
      </c>
      <c r="S97" s="7"/>
      <c r="T97" s="25">
        <f t="shared" si="22"/>
        <v>0.86358779128143559</v>
      </c>
      <c r="U97" s="24">
        <f t="shared" si="23"/>
        <v>-0.49136587693195072</v>
      </c>
      <c r="V97" s="7"/>
      <c r="W97" s="25">
        <f t="shared" si="24"/>
        <v>0.86741939037467786</v>
      </c>
      <c r="X97" s="24">
        <f t="shared" si="29"/>
        <v>292.43226452887211</v>
      </c>
      <c r="Y97" s="7"/>
      <c r="Z97" s="25">
        <f t="shared" si="30"/>
        <v>-641</v>
      </c>
      <c r="AA97" s="17">
        <f t="shared" si="31"/>
        <v>292.42799999999983</v>
      </c>
      <c r="AB97" s="24">
        <f t="shared" si="25"/>
        <v>5.1038314250219745</v>
      </c>
      <c r="AC97" s="17">
        <f t="shared" si="26"/>
        <v>4.2645288722837904E-3</v>
      </c>
    </row>
    <row r="98" spans="1:29" s="17" customFormat="1" x14ac:dyDescent="0.25">
      <c r="A98" s="17">
        <v>13</v>
      </c>
      <c r="B98" s="17">
        <v>-622</v>
      </c>
      <c r="C98" s="17">
        <v>11433</v>
      </c>
      <c r="D98" s="17">
        <v>12444</v>
      </c>
      <c r="E98" s="17">
        <v>14977</v>
      </c>
      <c r="F98" s="17">
        <v>13995</v>
      </c>
      <c r="G98" s="24"/>
      <c r="H98" s="7"/>
      <c r="I98" s="25">
        <f t="shared" si="17"/>
        <v>-3544</v>
      </c>
      <c r="J98" s="24">
        <f t="shared" si="17"/>
        <v>-1551</v>
      </c>
      <c r="K98" s="7"/>
      <c r="L98" s="25">
        <f t="shared" si="27"/>
        <v>-3549.5294695757916</v>
      </c>
      <c r="M98" s="17">
        <f t="shared" si="18"/>
        <v>30.575033789605033</v>
      </c>
      <c r="N98" s="17">
        <f t="shared" si="28"/>
        <v>-1554.995760652326</v>
      </c>
      <c r="O98" s="24">
        <f t="shared" si="19"/>
        <v>15.966103190676687</v>
      </c>
      <c r="P98" s="7"/>
      <c r="Q98" s="25">
        <f t="shared" si="20"/>
        <v>-3514.7750889554864</v>
      </c>
      <c r="R98" s="24">
        <f t="shared" si="21"/>
        <v>-1558.6811936717138</v>
      </c>
      <c r="S98" s="7"/>
      <c r="T98" s="25">
        <f t="shared" si="22"/>
        <v>0.90775150097497703</v>
      </c>
      <c r="U98" s="24">
        <f t="shared" si="23"/>
        <v>-0.40508296911680419</v>
      </c>
      <c r="V98" s="7"/>
      <c r="W98" s="25">
        <f t="shared" si="24"/>
        <v>0.91091615149872296</v>
      </c>
      <c r="X98" s="24">
        <f t="shared" si="29"/>
        <v>286.87671061689309</v>
      </c>
      <c r="Y98" s="7"/>
      <c r="Z98" s="25">
        <f t="shared" si="30"/>
        <v>-622</v>
      </c>
      <c r="AA98" s="17">
        <f t="shared" si="31"/>
        <v>286.82999999999981</v>
      </c>
      <c r="AB98" s="24">
        <f t="shared" si="25"/>
        <v>5.0061278934953322</v>
      </c>
      <c r="AC98" s="17">
        <f t="shared" si="26"/>
        <v>4.6710616893278711E-2</v>
      </c>
    </row>
    <row r="99" spans="1:29" s="17" customFormat="1" x14ac:dyDescent="0.25">
      <c r="A99" s="17">
        <v>14</v>
      </c>
      <c r="B99" s="17">
        <v>-629</v>
      </c>
      <c r="C99" s="17">
        <v>11365</v>
      </c>
      <c r="D99" s="17">
        <v>12627</v>
      </c>
      <c r="E99" s="17">
        <v>15051</v>
      </c>
      <c r="F99" s="17">
        <v>13824</v>
      </c>
      <c r="G99" s="24"/>
      <c r="H99" s="7"/>
      <c r="I99" s="25">
        <f t="shared" si="17"/>
        <v>-3686</v>
      </c>
      <c r="J99" s="24">
        <f t="shared" si="17"/>
        <v>-1197</v>
      </c>
      <c r="K99" s="7"/>
      <c r="L99" s="25">
        <f t="shared" si="27"/>
        <v>-3689.9364422926578</v>
      </c>
      <c r="M99" s="17">
        <f t="shared" si="18"/>
        <v>15.495577923425232</v>
      </c>
      <c r="N99" s="17">
        <f t="shared" si="28"/>
        <v>-1201.0483113138621</v>
      </c>
      <c r="O99" s="24">
        <f t="shared" si="19"/>
        <v>16.388824493943773</v>
      </c>
      <c r="P99" s="7"/>
      <c r="Q99" s="25">
        <f t="shared" si="20"/>
        <v>-3656.7750889554864</v>
      </c>
      <c r="R99" s="24">
        <f t="shared" si="21"/>
        <v>-1204.6811936717138</v>
      </c>
      <c r="S99" s="7"/>
      <c r="T99" s="25">
        <f t="shared" si="22"/>
        <v>0.94442545873218675</v>
      </c>
      <c r="U99" s="24">
        <f t="shared" si="23"/>
        <v>-0.3130825192175215</v>
      </c>
      <c r="V99" s="7"/>
      <c r="W99" s="25">
        <f t="shared" si="24"/>
        <v>0.94687865288282003</v>
      </c>
      <c r="X99" s="24">
        <f t="shared" si="29"/>
        <v>281.19838128754577</v>
      </c>
      <c r="Y99" s="7"/>
      <c r="Z99" s="25">
        <f t="shared" si="30"/>
        <v>-629</v>
      </c>
      <c r="AA99" s="17">
        <f t="shared" si="31"/>
        <v>281.16899999999981</v>
      </c>
      <c r="AB99" s="24">
        <f t="shared" si="25"/>
        <v>4.9073248045399334</v>
      </c>
      <c r="AC99" s="17">
        <f t="shared" si="26"/>
        <v>2.9381287545959367E-2</v>
      </c>
    </row>
    <row r="100" spans="1:29" s="17" customFormat="1" x14ac:dyDescent="0.25">
      <c r="A100" s="17">
        <v>15</v>
      </c>
      <c r="B100" s="17">
        <v>-648</v>
      </c>
      <c r="C100" s="17">
        <v>11310</v>
      </c>
      <c r="D100" s="17">
        <v>12807</v>
      </c>
      <c r="E100" s="17">
        <v>15102</v>
      </c>
      <c r="F100" s="17">
        <v>13632</v>
      </c>
      <c r="G100" s="24"/>
      <c r="H100" s="7"/>
      <c r="I100" s="25">
        <f t="shared" si="17"/>
        <v>-3792</v>
      </c>
      <c r="J100" s="24">
        <f t="shared" si="17"/>
        <v>-825</v>
      </c>
      <c r="K100" s="7"/>
      <c r="L100" s="25">
        <f t="shared" si="27"/>
        <v>-3797.219964832952</v>
      </c>
      <c r="M100" s="17">
        <f t="shared" si="18"/>
        <v>27.248032857255321</v>
      </c>
      <c r="N100" s="17">
        <f t="shared" si="28"/>
        <v>-824.10008896105956</v>
      </c>
      <c r="O100" s="24">
        <f t="shared" si="19"/>
        <v>0.80983987800687107</v>
      </c>
      <c r="P100" s="7"/>
      <c r="Q100" s="25">
        <f t="shared" si="20"/>
        <v>-3762.7750889554864</v>
      </c>
      <c r="R100" s="24">
        <f t="shared" si="21"/>
        <v>-832.6811936717138</v>
      </c>
      <c r="S100" s="7"/>
      <c r="T100" s="25">
        <f t="shared" si="22"/>
        <v>0.97180179339601935</v>
      </c>
      <c r="U100" s="24">
        <f t="shared" si="23"/>
        <v>-0.21640408034030914</v>
      </c>
      <c r="V100" s="7"/>
      <c r="W100" s="25">
        <f t="shared" si="24"/>
        <v>0.97350702063025485</v>
      </c>
      <c r="X100" s="24">
        <f t="shared" si="29"/>
        <v>275.43475958842055</v>
      </c>
      <c r="Y100" s="7"/>
      <c r="Z100" s="25">
        <f t="shared" si="30"/>
        <v>-648</v>
      </c>
      <c r="AA100" s="17">
        <f t="shared" si="31"/>
        <v>275.33699999999982</v>
      </c>
      <c r="AB100" s="24">
        <f t="shared" si="25"/>
        <v>4.8055372025636238</v>
      </c>
      <c r="AC100" s="17">
        <f t="shared" si="26"/>
        <v>9.775958842072896E-2</v>
      </c>
    </row>
    <row r="101" spans="1:29" s="17" customFormat="1" x14ac:dyDescent="0.25">
      <c r="A101" s="17">
        <v>16</v>
      </c>
      <c r="B101" s="17">
        <v>-628</v>
      </c>
      <c r="C101" s="17">
        <v>11278</v>
      </c>
      <c r="D101" s="17">
        <v>12996</v>
      </c>
      <c r="E101" s="17">
        <v>15137</v>
      </c>
      <c r="F101" s="17">
        <v>13451</v>
      </c>
      <c r="G101" s="24"/>
      <c r="H101" s="7"/>
      <c r="I101" s="25">
        <f t="shared" si="17"/>
        <v>-3859</v>
      </c>
      <c r="J101" s="24">
        <f t="shared" si="17"/>
        <v>-455</v>
      </c>
      <c r="K101" s="7"/>
      <c r="L101" s="25">
        <f t="shared" si="27"/>
        <v>-3863.9702278744458</v>
      </c>
      <c r="M101" s="17">
        <f t="shared" si="18"/>
        <v>24.703165123917561</v>
      </c>
      <c r="N101" s="17">
        <f t="shared" si="28"/>
        <v>-450.51883054977583</v>
      </c>
      <c r="O101" s="24">
        <f t="shared" si="19"/>
        <v>20.08087964162241</v>
      </c>
      <c r="P101" s="7"/>
      <c r="Q101" s="25">
        <f t="shared" si="20"/>
        <v>-3829.7750889554864</v>
      </c>
      <c r="R101" s="24">
        <f t="shared" si="21"/>
        <v>-462.6811936717138</v>
      </c>
      <c r="S101" s="7"/>
      <c r="T101" s="25">
        <f t="shared" si="22"/>
        <v>0.98910570304202683</v>
      </c>
      <c r="U101" s="24">
        <f t="shared" si="23"/>
        <v>-0.12024541801620009</v>
      </c>
      <c r="V101" s="7"/>
      <c r="W101" s="25">
        <f t="shared" si="24"/>
        <v>0.99006668699819689</v>
      </c>
      <c r="X101" s="24">
        <f t="shared" si="29"/>
        <v>269.8268341340746</v>
      </c>
      <c r="Y101" s="7"/>
      <c r="Z101" s="25">
        <f t="shared" si="30"/>
        <v>-628</v>
      </c>
      <c r="AA101" s="17">
        <f t="shared" si="31"/>
        <v>269.68499999999983</v>
      </c>
      <c r="AB101" s="24">
        <f t="shared" si="25"/>
        <v>4.7068911932409048</v>
      </c>
      <c r="AC101" s="17">
        <f t="shared" si="26"/>
        <v>0.14183413407477019</v>
      </c>
    </row>
    <row r="102" spans="1:29" s="17" customFormat="1" x14ac:dyDescent="0.25">
      <c r="A102" s="17">
        <v>17</v>
      </c>
      <c r="B102" s="17">
        <v>-618</v>
      </c>
      <c r="C102" s="17">
        <v>11250</v>
      </c>
      <c r="D102" s="17">
        <v>13166</v>
      </c>
      <c r="E102" s="17">
        <v>15138</v>
      </c>
      <c r="F102" s="17">
        <v>13251</v>
      </c>
      <c r="G102" s="24"/>
      <c r="H102" s="7"/>
      <c r="I102" s="25">
        <f t="shared" si="17"/>
        <v>-3888</v>
      </c>
      <c r="J102" s="24">
        <f t="shared" si="17"/>
        <v>-85</v>
      </c>
      <c r="K102" s="7"/>
      <c r="L102" s="25">
        <f t="shared" si="27"/>
        <v>-3893.2480685470332</v>
      </c>
      <c r="M102" s="17">
        <f t="shared" si="18"/>
        <v>27.542223474359155</v>
      </c>
      <c r="N102" s="17">
        <f t="shared" si="28"/>
        <v>-78.510029271783282</v>
      </c>
      <c r="O102" s="24">
        <f t="shared" si="19"/>
        <v>42.119720053109845</v>
      </c>
      <c r="P102" s="7"/>
      <c r="Q102" s="25">
        <f t="shared" si="20"/>
        <v>-3858.7750889554864</v>
      </c>
      <c r="R102" s="24">
        <f t="shared" si="21"/>
        <v>-92.6811936717138</v>
      </c>
      <c r="S102" s="7"/>
      <c r="T102" s="25">
        <f t="shared" si="22"/>
        <v>0.99659545497835844</v>
      </c>
      <c r="U102" s="24">
        <f t="shared" si="23"/>
        <v>-2.4086755692091028E-2</v>
      </c>
      <c r="V102" s="7"/>
      <c r="W102" s="25">
        <f t="shared" si="24"/>
        <v>0.9968119012990081</v>
      </c>
      <c r="X102" s="24">
        <f t="shared" si="29"/>
        <v>264.28628551188444</v>
      </c>
      <c r="Y102" s="7"/>
      <c r="Z102" s="25">
        <f t="shared" si="30"/>
        <v>-618</v>
      </c>
      <c r="AA102" s="17">
        <f t="shared" si="31"/>
        <v>264.12299999999982</v>
      </c>
      <c r="AB102" s="24">
        <f t="shared" si="25"/>
        <v>4.6098159802449796</v>
      </c>
      <c r="AC102" s="17">
        <f t="shared" si="26"/>
        <v>0.1632855118846237</v>
      </c>
    </row>
    <row r="103" spans="1:29" s="17" customFormat="1" x14ac:dyDescent="0.25">
      <c r="A103" s="17">
        <v>18</v>
      </c>
      <c r="B103" s="17">
        <v>-618</v>
      </c>
      <c r="C103" s="17">
        <v>11270</v>
      </c>
      <c r="D103" s="17">
        <v>13368</v>
      </c>
      <c r="E103" s="17">
        <v>15152</v>
      </c>
      <c r="F103" s="17">
        <v>13081</v>
      </c>
      <c r="G103" s="24"/>
      <c r="H103" s="7"/>
      <c r="I103" s="25">
        <f t="shared" si="17"/>
        <v>-3882</v>
      </c>
      <c r="J103" s="24">
        <f t="shared" si="17"/>
        <v>287</v>
      </c>
      <c r="K103" s="7"/>
      <c r="L103" s="25">
        <f t="shared" si="27"/>
        <v>-3886.1299523778139</v>
      </c>
      <c r="M103" s="17">
        <f t="shared" si="18"/>
        <v>17.056506643010515</v>
      </c>
      <c r="N103" s="17">
        <f t="shared" si="28"/>
        <v>294.31443527712588</v>
      </c>
      <c r="O103" s="24">
        <f t="shared" si="19"/>
        <v>53.500963423263563</v>
      </c>
      <c r="P103" s="7"/>
      <c r="Q103" s="25">
        <f t="shared" si="20"/>
        <v>-3852.7750889554864</v>
      </c>
      <c r="R103" s="24">
        <f t="shared" si="21"/>
        <v>279.3188063282862</v>
      </c>
      <c r="S103" s="7"/>
      <c r="T103" s="25">
        <f t="shared" si="22"/>
        <v>0.9950458511294622</v>
      </c>
      <c r="U103" s="24">
        <f t="shared" si="23"/>
        <v>7.2591683185121325E-2</v>
      </c>
      <c r="V103" s="7"/>
      <c r="W103" s="25">
        <f t="shared" si="24"/>
        <v>0.99451346295384624</v>
      </c>
      <c r="X103" s="24">
        <f t="shared" si="29"/>
        <v>258.72733264207704</v>
      </c>
      <c r="Y103" s="7"/>
      <c r="Z103" s="25">
        <f t="shared" si="30"/>
        <v>-618</v>
      </c>
      <c r="AA103" s="17">
        <f t="shared" si="31"/>
        <v>258.56099999999981</v>
      </c>
      <c r="AB103" s="24">
        <f t="shared" si="25"/>
        <v>4.5127407672490554</v>
      </c>
      <c r="AC103" s="17">
        <f t="shared" si="26"/>
        <v>0.16633264207723641</v>
      </c>
    </row>
    <row r="104" spans="1:29" s="17" customFormat="1" x14ac:dyDescent="0.25">
      <c r="A104" s="17">
        <v>19</v>
      </c>
      <c r="B104" s="17">
        <v>-621</v>
      </c>
      <c r="C104" s="17">
        <v>11285</v>
      </c>
      <c r="D104" s="17">
        <v>13551</v>
      </c>
      <c r="E104" s="17">
        <v>15123</v>
      </c>
      <c r="F104" s="17">
        <v>12890</v>
      </c>
      <c r="G104" s="24"/>
      <c r="H104" s="7"/>
      <c r="I104" s="25">
        <f t="shared" si="17"/>
        <v>-3838</v>
      </c>
      <c r="J104" s="24">
        <f t="shared" si="17"/>
        <v>661</v>
      </c>
      <c r="K104" s="7"/>
      <c r="L104" s="25">
        <f t="shared" si="27"/>
        <v>-3842.3839421644379</v>
      </c>
      <c r="M104" s="17">
        <f t="shared" si="18"/>
        <v>19.218948901136809</v>
      </c>
      <c r="N104" s="17">
        <f t="shared" si="28"/>
        <v>666.22458564987369</v>
      </c>
      <c r="O104" s="24">
        <f t="shared" si="19"/>
        <v>27.29629521286607</v>
      </c>
      <c r="P104" s="7"/>
      <c r="Q104" s="25">
        <f t="shared" si="20"/>
        <v>-3808.7750889554864</v>
      </c>
      <c r="R104" s="24">
        <f t="shared" si="21"/>
        <v>653.3188063282862</v>
      </c>
      <c r="S104" s="7"/>
      <c r="T104" s="25">
        <f t="shared" si="22"/>
        <v>0.98368208957089021</v>
      </c>
      <c r="U104" s="24">
        <f t="shared" si="23"/>
        <v>0.16978989861543697</v>
      </c>
      <c r="V104" s="7"/>
      <c r="W104" s="25">
        <f t="shared" si="24"/>
        <v>0.98239654679951727</v>
      </c>
      <c r="X104" s="24">
        <f t="shared" si="29"/>
        <v>253.09637722637422</v>
      </c>
      <c r="Y104" s="7"/>
      <c r="Z104" s="25">
        <f t="shared" si="30"/>
        <v>-621</v>
      </c>
      <c r="AA104" s="17">
        <f t="shared" si="31"/>
        <v>252.97199999999981</v>
      </c>
      <c r="AB104" s="24">
        <f t="shared" si="25"/>
        <v>4.4151943153550919</v>
      </c>
      <c r="AC104" s="17">
        <f t="shared" si="26"/>
        <v>0.12437722637440629</v>
      </c>
    </row>
    <row r="105" spans="1:29" s="17" customFormat="1" x14ac:dyDescent="0.25">
      <c r="A105" s="17">
        <v>20</v>
      </c>
      <c r="B105" s="17">
        <v>-610</v>
      </c>
      <c r="C105" s="17">
        <v>11323</v>
      </c>
      <c r="D105" s="17">
        <v>13723</v>
      </c>
      <c r="E105" s="17">
        <v>15083</v>
      </c>
      <c r="F105" s="17">
        <v>12708</v>
      </c>
      <c r="G105" s="24"/>
      <c r="H105" s="7"/>
      <c r="I105" s="25">
        <f t="shared" si="17"/>
        <v>-3760</v>
      </c>
      <c r="J105" s="24">
        <f t="shared" si="17"/>
        <v>1015</v>
      </c>
      <c r="K105" s="7"/>
      <c r="L105" s="25">
        <f t="shared" si="27"/>
        <v>-3764.1007137934062</v>
      </c>
      <c r="M105" s="17">
        <f t="shared" si="18"/>
        <v>16.815853615431518</v>
      </c>
      <c r="N105" s="17">
        <f t="shared" si="28"/>
        <v>1025.4676653284057</v>
      </c>
      <c r="O105" s="24">
        <f t="shared" si="19"/>
        <v>109.57201742750684</v>
      </c>
      <c r="P105" s="7"/>
      <c r="Q105" s="25">
        <f t="shared" si="20"/>
        <v>-3730.7750889554864</v>
      </c>
      <c r="R105" s="24">
        <f t="shared" si="21"/>
        <v>1007.3188063282862</v>
      </c>
      <c r="S105" s="7"/>
      <c r="T105" s="25">
        <f t="shared" si="22"/>
        <v>0.96353723953523973</v>
      </c>
      <c r="U105" s="24">
        <f t="shared" si="23"/>
        <v>0.26179034851471966</v>
      </c>
      <c r="V105" s="7"/>
      <c r="W105" s="25">
        <f t="shared" si="24"/>
        <v>0.96153853621601393</v>
      </c>
      <c r="X105" s="24">
        <f t="shared" si="29"/>
        <v>247.67177152154693</v>
      </c>
      <c r="Y105" s="7"/>
      <c r="Z105" s="25">
        <f t="shared" si="30"/>
        <v>-610</v>
      </c>
      <c r="AA105" s="17">
        <f t="shared" si="31"/>
        <v>247.4819999999998</v>
      </c>
      <c r="AB105" s="24">
        <f t="shared" si="25"/>
        <v>4.3193757394206029</v>
      </c>
      <c r="AC105" s="17">
        <f t="shared" si="26"/>
        <v>0.1897715215471294</v>
      </c>
    </row>
    <row r="106" spans="1:29" s="17" customFormat="1" x14ac:dyDescent="0.25">
      <c r="A106" s="17">
        <v>21</v>
      </c>
      <c r="B106" s="17">
        <v>-638</v>
      </c>
      <c r="C106" s="17">
        <v>11382</v>
      </c>
      <c r="D106" s="17">
        <v>13902</v>
      </c>
      <c r="E106" s="17">
        <v>15024</v>
      </c>
      <c r="F106" s="17">
        <v>12524</v>
      </c>
      <c r="G106" s="24"/>
      <c r="H106" s="7"/>
      <c r="I106" s="25">
        <f t="shared" si="17"/>
        <v>-3642</v>
      </c>
      <c r="J106" s="24">
        <f t="shared" si="17"/>
        <v>1378</v>
      </c>
      <c r="K106" s="7"/>
      <c r="L106" s="25">
        <f t="shared" si="27"/>
        <v>-3645.5685250371071</v>
      </c>
      <c r="M106" s="17">
        <f t="shared" si="18"/>
        <v>12.73437094045998</v>
      </c>
      <c r="N106" s="17">
        <f t="shared" si="28"/>
        <v>1391.1499168826501</v>
      </c>
      <c r="O106" s="24">
        <f t="shared" si="19"/>
        <v>172.92031402060695</v>
      </c>
      <c r="P106" s="7"/>
      <c r="Q106" s="25">
        <f t="shared" si="20"/>
        <v>-3612.7750889554864</v>
      </c>
      <c r="R106" s="24">
        <f t="shared" si="21"/>
        <v>1370.3188063282862</v>
      </c>
      <c r="S106" s="7"/>
      <c r="T106" s="25">
        <f t="shared" si="22"/>
        <v>0.93306169717361476</v>
      </c>
      <c r="U106" s="24">
        <f t="shared" si="23"/>
        <v>0.3561297929029672</v>
      </c>
      <c r="V106" s="7"/>
      <c r="W106" s="25">
        <f t="shared" si="24"/>
        <v>0.9303314076174195</v>
      </c>
      <c r="X106" s="24">
        <f t="shared" si="29"/>
        <v>241.95528311024384</v>
      </c>
      <c r="Y106" s="7"/>
      <c r="Z106" s="25">
        <f t="shared" si="30"/>
        <v>-638</v>
      </c>
      <c r="AA106" s="17">
        <f t="shared" si="31"/>
        <v>241.73999999999981</v>
      </c>
      <c r="AB106" s="24">
        <f t="shared" si="25"/>
        <v>4.2191589337710891</v>
      </c>
      <c r="AC106" s="17">
        <f t="shared" si="26"/>
        <v>0.21528311024403024</v>
      </c>
    </row>
    <row r="107" spans="1:29" s="17" customFormat="1" x14ac:dyDescent="0.25">
      <c r="A107" s="17">
        <v>22</v>
      </c>
      <c r="B107" s="17">
        <v>-635</v>
      </c>
      <c r="C107" s="17">
        <v>11462</v>
      </c>
      <c r="D107" s="17">
        <v>14090</v>
      </c>
      <c r="E107" s="17">
        <v>14958</v>
      </c>
      <c r="F107" s="17">
        <v>12355</v>
      </c>
      <c r="G107" s="24"/>
      <c r="H107" s="7"/>
      <c r="I107" s="25">
        <f t="shared" si="17"/>
        <v>-3496</v>
      </c>
      <c r="J107" s="24">
        <f t="shared" si="17"/>
        <v>1735</v>
      </c>
      <c r="K107" s="7"/>
      <c r="L107" s="25">
        <f t="shared" si="27"/>
        <v>-3491.5455156723592</v>
      </c>
      <c r="M107" s="17">
        <f t="shared" si="18"/>
        <v>19.842430625197373</v>
      </c>
      <c r="N107" s="17">
        <f t="shared" si="28"/>
        <v>1741.3212159617826</v>
      </c>
      <c r="O107" s="24">
        <f t="shared" si="19"/>
        <v>39.957771235495464</v>
      </c>
      <c r="P107" s="7"/>
      <c r="Q107" s="25">
        <f t="shared" si="20"/>
        <v>-3466.7750889554864</v>
      </c>
      <c r="R107" s="24">
        <f t="shared" si="21"/>
        <v>1727.3188063282862</v>
      </c>
      <c r="S107" s="7"/>
      <c r="T107" s="25">
        <f t="shared" si="22"/>
        <v>0.89535467018380743</v>
      </c>
      <c r="U107" s="24">
        <f t="shared" si="23"/>
        <v>0.44890990763190486</v>
      </c>
      <c r="V107" s="7"/>
      <c r="W107" s="25">
        <f t="shared" si="24"/>
        <v>0.89190465472178515</v>
      </c>
      <c r="X107" s="24">
        <f t="shared" si="29"/>
        <v>236.18522658600477</v>
      </c>
      <c r="Y107" s="7"/>
      <c r="Z107" s="25">
        <f t="shared" si="30"/>
        <v>-635</v>
      </c>
      <c r="AA107" s="17">
        <f t="shared" si="31"/>
        <v>236.02499999999981</v>
      </c>
      <c r="AB107" s="24">
        <f t="shared" si="25"/>
        <v>4.1194133670196127</v>
      </c>
      <c r="AC107" s="17">
        <f t="shared" si="26"/>
        <v>0.16022658600496698</v>
      </c>
    </row>
    <row r="108" spans="1:29" s="17" customFormat="1" x14ac:dyDescent="0.25">
      <c r="A108" s="17">
        <v>23</v>
      </c>
      <c r="B108" s="17">
        <v>-636</v>
      </c>
      <c r="C108" s="17">
        <v>11563</v>
      </c>
      <c r="D108" s="17">
        <v>14254</v>
      </c>
      <c r="E108" s="17">
        <v>14864</v>
      </c>
      <c r="F108" s="17">
        <v>12188</v>
      </c>
      <c r="G108" s="24"/>
      <c r="H108" s="7"/>
      <c r="I108" s="25">
        <f t="shared" si="17"/>
        <v>-3301</v>
      </c>
      <c r="J108" s="24">
        <f t="shared" si="17"/>
        <v>2066</v>
      </c>
      <c r="K108" s="7"/>
      <c r="L108" s="25">
        <f t="shared" si="27"/>
        <v>-3302.7698984836611</v>
      </c>
      <c r="M108" s="17">
        <f t="shared" si="18"/>
        <v>3.1325406424658926</v>
      </c>
      <c r="N108" s="17">
        <f t="shared" si="28"/>
        <v>2074.7520047455096</v>
      </c>
      <c r="O108" s="24">
        <f t="shared" si="19"/>
        <v>76.597587065421976</v>
      </c>
      <c r="P108" s="7"/>
      <c r="Q108" s="25">
        <f t="shared" si="20"/>
        <v>-3271.7750889554864</v>
      </c>
      <c r="R108" s="24">
        <f t="shared" si="21"/>
        <v>2058.3188063282864</v>
      </c>
      <c r="S108" s="7"/>
      <c r="T108" s="25">
        <f t="shared" si="22"/>
        <v>0.84499254509468136</v>
      </c>
      <c r="U108" s="24">
        <f t="shared" si="23"/>
        <v>0.53493292717049978</v>
      </c>
      <c r="V108" s="7"/>
      <c r="W108" s="25">
        <f t="shared" si="24"/>
        <v>0.84087475880711315</v>
      </c>
      <c r="X108" s="24">
        <f t="shared" si="29"/>
        <v>230.43908557459372</v>
      </c>
      <c r="Y108" s="7"/>
      <c r="Z108" s="25">
        <f t="shared" si="30"/>
        <v>-636</v>
      </c>
      <c r="AA108" s="17">
        <f t="shared" si="31"/>
        <v>230.30099999999982</v>
      </c>
      <c r="AB108" s="24">
        <f t="shared" si="25"/>
        <v>4.0195107206354574</v>
      </c>
      <c r="AC108" s="17">
        <f t="shared" si="26"/>
        <v>0.13808557459390158</v>
      </c>
    </row>
    <row r="109" spans="1:29" s="17" customFormat="1" x14ac:dyDescent="0.25">
      <c r="A109" s="17">
        <v>24</v>
      </c>
      <c r="B109" s="17">
        <v>-627</v>
      </c>
      <c r="C109" s="17">
        <v>11669</v>
      </c>
      <c r="D109" s="17">
        <v>14408</v>
      </c>
      <c r="E109" s="17">
        <v>14755</v>
      </c>
      <c r="F109" s="17">
        <v>12033</v>
      </c>
      <c r="G109" s="24"/>
      <c r="H109" s="7"/>
      <c r="I109" s="25">
        <f t="shared" si="17"/>
        <v>-3086</v>
      </c>
      <c r="J109" s="24">
        <f t="shared" si="17"/>
        <v>2375</v>
      </c>
      <c r="K109" s="7"/>
      <c r="L109" s="25">
        <f t="shared" si="27"/>
        <v>-3084.690733393677</v>
      </c>
      <c r="M109" s="17">
        <f t="shared" si="18"/>
        <v>1.7141790464326381</v>
      </c>
      <c r="N109" s="17">
        <f t="shared" si="28"/>
        <v>2383.2825738230963</v>
      </c>
      <c r="O109" s="24">
        <f t="shared" si="19"/>
        <v>68.601029135040051</v>
      </c>
      <c r="P109" s="7"/>
      <c r="Q109" s="25">
        <f t="shared" si="20"/>
        <v>-3056.7750889554864</v>
      </c>
      <c r="R109" s="24">
        <f t="shared" si="21"/>
        <v>2367.3188063282864</v>
      </c>
      <c r="S109" s="7"/>
      <c r="T109" s="25">
        <f t="shared" si="22"/>
        <v>0.78946507384256803</v>
      </c>
      <c r="U109" s="24">
        <f t="shared" si="23"/>
        <v>0.61523840462495849</v>
      </c>
      <c r="V109" s="7"/>
      <c r="W109" s="25">
        <f t="shared" si="24"/>
        <v>0.78472364496687819</v>
      </c>
      <c r="X109" s="24">
        <f t="shared" si="29"/>
        <v>224.80494417119701</v>
      </c>
      <c r="Y109" s="7"/>
      <c r="Z109" s="25">
        <f t="shared" si="30"/>
        <v>-627</v>
      </c>
      <c r="AA109" s="17">
        <f t="shared" si="31"/>
        <v>224.65799999999982</v>
      </c>
      <c r="AB109" s="24">
        <f t="shared" si="25"/>
        <v>3.9210217909454177</v>
      </c>
      <c r="AC109" s="17">
        <f t="shared" si="26"/>
        <v>0.14694417119719105</v>
      </c>
    </row>
    <row r="110" spans="1:29" s="17" customFormat="1" x14ac:dyDescent="0.25">
      <c r="A110" s="17">
        <v>25</v>
      </c>
      <c r="B110" s="17">
        <v>-621</v>
      </c>
      <c r="C110" s="17">
        <v>11788</v>
      </c>
      <c r="D110" s="17">
        <v>14550</v>
      </c>
      <c r="E110" s="17">
        <v>14632</v>
      </c>
      <c r="F110" s="17">
        <v>11888</v>
      </c>
      <c r="G110" s="24"/>
      <c r="H110" s="7"/>
      <c r="I110" s="25">
        <f t="shared" si="17"/>
        <v>-2844</v>
      </c>
      <c r="J110" s="24">
        <f t="shared" si="17"/>
        <v>2662</v>
      </c>
      <c r="K110" s="7"/>
      <c r="L110" s="25">
        <f t="shared" si="27"/>
        <v>-2839.4912905038127</v>
      </c>
      <c r="M110" s="17">
        <f t="shared" si="18"/>
        <v>20.328461321009478</v>
      </c>
      <c r="N110" s="17">
        <f t="shared" si="28"/>
        <v>2666.1526536232454</v>
      </c>
      <c r="O110" s="24">
        <f t="shared" si="19"/>
        <v>17.244532114653495</v>
      </c>
      <c r="P110" s="7"/>
      <c r="Q110" s="25">
        <f t="shared" si="20"/>
        <v>-2814.7750889554864</v>
      </c>
      <c r="R110" s="24">
        <f t="shared" si="21"/>
        <v>2654.3188063282864</v>
      </c>
      <c r="S110" s="7"/>
      <c r="T110" s="25">
        <f t="shared" si="22"/>
        <v>0.72696438527042173</v>
      </c>
      <c r="U110" s="24">
        <f t="shared" si="23"/>
        <v>0.68982633999528087</v>
      </c>
      <c r="V110" s="7"/>
      <c r="W110" s="25">
        <f t="shared" si="24"/>
        <v>0.72164338782029258</v>
      </c>
      <c r="X110" s="24">
        <f t="shared" si="29"/>
        <v>219.1934020447494</v>
      </c>
      <c r="Y110" s="7"/>
      <c r="Z110" s="25">
        <f t="shared" si="30"/>
        <v>-621</v>
      </c>
      <c r="AA110" s="17">
        <f t="shared" si="31"/>
        <v>219.06899999999982</v>
      </c>
      <c r="AB110" s="24">
        <f t="shared" si="25"/>
        <v>3.8234753390514546</v>
      </c>
      <c r="AC110" s="17">
        <f t="shared" si="26"/>
        <v>0.12440204474958705</v>
      </c>
    </row>
    <row r="111" spans="1:29" s="17" customFormat="1" x14ac:dyDescent="0.25">
      <c r="A111" s="17">
        <v>26</v>
      </c>
      <c r="B111" s="17">
        <v>-605</v>
      </c>
      <c r="C111" s="17">
        <v>11924</v>
      </c>
      <c r="D111" s="17">
        <v>14669</v>
      </c>
      <c r="E111" s="17">
        <v>14498</v>
      </c>
      <c r="F111" s="17">
        <v>11757</v>
      </c>
      <c r="G111" s="24"/>
      <c r="H111" s="7"/>
      <c r="I111" s="25">
        <f t="shared" si="17"/>
        <v>-2574</v>
      </c>
      <c r="J111" s="24">
        <f t="shared" si="17"/>
        <v>2912</v>
      </c>
      <c r="K111" s="7"/>
      <c r="L111" s="25">
        <f t="shared" si="27"/>
        <v>-2574.8847680941526</v>
      </c>
      <c r="M111" s="17">
        <f t="shared" si="18"/>
        <v>0.78281458043043295</v>
      </c>
      <c r="N111" s="17">
        <f t="shared" si="28"/>
        <v>2917.4243312848748</v>
      </c>
      <c r="O111" s="24">
        <f t="shared" si="19"/>
        <v>29.423369888071765</v>
      </c>
      <c r="P111" s="7"/>
      <c r="Q111" s="25">
        <f t="shared" si="20"/>
        <v>-2544.7750889554864</v>
      </c>
      <c r="R111" s="24">
        <f t="shared" si="21"/>
        <v>2904.3188063282864</v>
      </c>
      <c r="S111" s="7"/>
      <c r="T111" s="25">
        <f t="shared" si="22"/>
        <v>0.6572322120700933</v>
      </c>
      <c r="U111" s="24">
        <f t="shared" si="23"/>
        <v>0.75479840913319241</v>
      </c>
      <c r="V111" s="7"/>
      <c r="W111" s="25">
        <f t="shared" si="24"/>
        <v>0.65140590537823162</v>
      </c>
      <c r="X111" s="24">
        <f t="shared" si="29"/>
        <v>213.6969120193005</v>
      </c>
      <c r="Y111" s="7"/>
      <c r="Z111" s="25">
        <f t="shared" si="30"/>
        <v>-605</v>
      </c>
      <c r="AA111" s="17">
        <f t="shared" si="31"/>
        <v>213.62399999999982</v>
      </c>
      <c r="AB111" s="24">
        <f t="shared" si="25"/>
        <v>3.7284421612803631</v>
      </c>
      <c r="AC111" s="17">
        <f t="shared" si="26"/>
        <v>7.2912019300673592E-2</v>
      </c>
    </row>
    <row r="112" spans="1:29" s="17" customFormat="1" x14ac:dyDescent="0.25">
      <c r="A112" s="17">
        <v>27</v>
      </c>
      <c r="B112" s="17">
        <v>-615</v>
      </c>
      <c r="C112" s="17">
        <v>12070</v>
      </c>
      <c r="D112" s="17">
        <v>14787</v>
      </c>
      <c r="E112" s="17">
        <v>14355</v>
      </c>
      <c r="F112" s="17">
        <v>11643</v>
      </c>
      <c r="G112" s="24"/>
      <c r="H112" s="7"/>
      <c r="I112" s="25">
        <f t="shared" si="17"/>
        <v>-2285</v>
      </c>
      <c r="J112" s="24">
        <f t="shared" si="17"/>
        <v>3144</v>
      </c>
      <c r="K112" s="7"/>
      <c r="L112" s="25">
        <f t="shared" si="27"/>
        <v>-2282.3654261967295</v>
      </c>
      <c r="M112" s="17">
        <f t="shared" si="18"/>
        <v>6.9409791248794042</v>
      </c>
      <c r="N112" s="17">
        <f t="shared" si="28"/>
        <v>3145.8975771445821</v>
      </c>
      <c r="O112" s="24">
        <f t="shared" si="19"/>
        <v>3.6007990196403599</v>
      </c>
      <c r="P112" s="7"/>
      <c r="Q112" s="25">
        <f t="shared" si="20"/>
        <v>-2255.7750889554864</v>
      </c>
      <c r="R112" s="24">
        <f t="shared" si="21"/>
        <v>3136.3188063282864</v>
      </c>
      <c r="S112" s="7"/>
      <c r="T112" s="25">
        <f t="shared" si="22"/>
        <v>0.582592960014927</v>
      </c>
      <c r="U112" s="24">
        <f t="shared" si="23"/>
        <v>0.81509248929317435</v>
      </c>
      <c r="V112" s="7"/>
      <c r="W112" s="25">
        <f t="shared" si="24"/>
        <v>0.5762974285809328</v>
      </c>
      <c r="X112" s="24">
        <f t="shared" si="29"/>
        <v>208.16364950645391</v>
      </c>
      <c r="Y112" s="7"/>
      <c r="Z112" s="25">
        <f t="shared" si="30"/>
        <v>-615</v>
      </c>
      <c r="AA112" s="17">
        <f t="shared" si="31"/>
        <v>208.08899999999983</v>
      </c>
      <c r="AB112" s="24">
        <f t="shared" si="25"/>
        <v>3.6318381871824772</v>
      </c>
      <c r="AC112" s="17">
        <f t="shared" si="26"/>
        <v>7.4649506454079528E-2</v>
      </c>
    </row>
    <row r="113" spans="1:29" s="17" customFormat="1" x14ac:dyDescent="0.25">
      <c r="A113" s="17">
        <v>28</v>
      </c>
      <c r="B113" s="17">
        <v>-633</v>
      </c>
      <c r="C113" s="17">
        <v>12228</v>
      </c>
      <c r="D113" s="17">
        <v>14889</v>
      </c>
      <c r="E113" s="17">
        <v>14192</v>
      </c>
      <c r="F113" s="17">
        <v>11531</v>
      </c>
      <c r="G113" s="24"/>
      <c r="H113" s="7"/>
      <c r="I113" s="25">
        <f t="shared" si="17"/>
        <v>-1964</v>
      </c>
      <c r="J113" s="24">
        <f t="shared" si="17"/>
        <v>3358</v>
      </c>
      <c r="K113" s="7"/>
      <c r="L113" s="25">
        <f t="shared" si="27"/>
        <v>-1959.3647891778749</v>
      </c>
      <c r="M113" s="17">
        <f t="shared" si="18"/>
        <v>21.485179365546067</v>
      </c>
      <c r="N113" s="17">
        <f t="shared" si="28"/>
        <v>3350.4467750537406</v>
      </c>
      <c r="O113" s="24">
        <f t="shared" si="19"/>
        <v>57.051207088795827</v>
      </c>
      <c r="P113" s="7"/>
      <c r="Q113" s="25">
        <f t="shared" si="20"/>
        <v>-1934.7750889554864</v>
      </c>
      <c r="R113" s="24">
        <f t="shared" si="21"/>
        <v>3350.3188063282864</v>
      </c>
      <c r="S113" s="7"/>
      <c r="T113" s="25">
        <f t="shared" si="22"/>
        <v>0.4996891540989809</v>
      </c>
      <c r="U113" s="24">
        <f t="shared" si="23"/>
        <v>0.87070858047522659</v>
      </c>
      <c r="V113" s="7"/>
      <c r="W113" s="25">
        <f t="shared" si="24"/>
        <v>0.49296038172121981</v>
      </c>
      <c r="X113" s="24">
        <f t="shared" si="29"/>
        <v>202.41887581538595</v>
      </c>
      <c r="Y113" s="7"/>
      <c r="Z113" s="25">
        <f t="shared" si="30"/>
        <v>-633</v>
      </c>
      <c r="AA113" s="17">
        <f t="shared" si="31"/>
        <v>202.39199999999983</v>
      </c>
      <c r="AB113" s="24">
        <f t="shared" si="25"/>
        <v>3.5324067796963607</v>
      </c>
      <c r="AC113" s="17">
        <f t="shared" si="26"/>
        <v>2.6875815386119939E-2</v>
      </c>
    </row>
    <row r="114" spans="1:29" s="17" customFormat="1" x14ac:dyDescent="0.25">
      <c r="A114" s="17">
        <v>29</v>
      </c>
      <c r="B114" s="17">
        <v>-626</v>
      </c>
      <c r="C114" s="17">
        <v>12402</v>
      </c>
      <c r="D114" s="17">
        <v>14970</v>
      </c>
      <c r="E114" s="17">
        <v>14023</v>
      </c>
      <c r="F114" s="17">
        <v>11447</v>
      </c>
      <c r="G114" s="24"/>
      <c r="H114" s="7"/>
      <c r="I114" s="25">
        <f t="shared" si="17"/>
        <v>-1621</v>
      </c>
      <c r="J114" s="24">
        <f t="shared" si="17"/>
        <v>3523</v>
      </c>
      <c r="K114" s="7"/>
      <c r="L114" s="25">
        <f t="shared" si="27"/>
        <v>-1621.1662536601723</v>
      </c>
      <c r="M114" s="17">
        <f t="shared" si="18"/>
        <v>2.7640279520682525E-2</v>
      </c>
      <c r="N114" s="17">
        <f t="shared" si="28"/>
        <v>3520.2326583636723</v>
      </c>
      <c r="O114" s="24">
        <f t="shared" si="19"/>
        <v>7.6581797321530294</v>
      </c>
      <c r="P114" s="7"/>
      <c r="Q114" s="25">
        <f t="shared" si="20"/>
        <v>-1591.7750889554864</v>
      </c>
      <c r="R114" s="24">
        <f t="shared" si="21"/>
        <v>3515.3188063282864</v>
      </c>
      <c r="S114" s="7"/>
      <c r="T114" s="25">
        <f t="shared" si="22"/>
        <v>0.41110346740374887</v>
      </c>
      <c r="U114" s="24">
        <f t="shared" si="23"/>
        <v>0.91359014610624822</v>
      </c>
      <c r="V114" s="7"/>
      <c r="W114" s="25">
        <f t="shared" si="24"/>
        <v>0.40403991434463887</v>
      </c>
      <c r="X114" s="24">
        <f t="shared" si="29"/>
        <v>196.75972712333282</v>
      </c>
      <c r="Y114" s="7"/>
      <c r="Z114" s="25">
        <f t="shared" si="30"/>
        <v>-626</v>
      </c>
      <c r="AA114" s="17">
        <f t="shared" si="31"/>
        <v>196.75799999999984</v>
      </c>
      <c r="AB114" s="24">
        <f t="shared" si="25"/>
        <v>3.4340749296390003</v>
      </c>
      <c r="AC114" s="17">
        <f t="shared" si="26"/>
        <v>1.7271233329836377E-3</v>
      </c>
    </row>
    <row r="115" spans="1:29" s="17" customFormat="1" x14ac:dyDescent="0.25">
      <c r="A115" s="17">
        <v>30</v>
      </c>
      <c r="B115" s="17">
        <v>-630</v>
      </c>
      <c r="C115" s="17">
        <v>12577</v>
      </c>
      <c r="D115" s="17">
        <v>15039</v>
      </c>
      <c r="E115" s="17">
        <v>13844</v>
      </c>
      <c r="F115" s="17">
        <v>11380</v>
      </c>
      <c r="G115" s="24"/>
      <c r="H115" s="7"/>
      <c r="I115" s="25">
        <f t="shared" si="17"/>
        <v>-1267</v>
      </c>
      <c r="J115" s="24">
        <f t="shared" si="17"/>
        <v>3659</v>
      </c>
      <c r="K115" s="7"/>
      <c r="L115" s="25">
        <f t="shared" si="27"/>
        <v>-1265.2809666149242</v>
      </c>
      <c r="M115" s="17">
        <f t="shared" si="18"/>
        <v>2.9550757790052256</v>
      </c>
      <c r="N115" s="17">
        <f t="shared" si="28"/>
        <v>3656.8043777457519</v>
      </c>
      <c r="O115" s="24">
        <f t="shared" si="19"/>
        <v>4.8207570833493527</v>
      </c>
      <c r="P115" s="7"/>
      <c r="Q115" s="25">
        <f t="shared" si="20"/>
        <v>-1237.7750889554864</v>
      </c>
      <c r="R115" s="24">
        <f t="shared" si="21"/>
        <v>3651.3188063282864</v>
      </c>
      <c r="S115" s="7"/>
      <c r="T115" s="25">
        <f t="shared" si="22"/>
        <v>0.31967684031887378</v>
      </c>
      <c r="U115" s="24">
        <f t="shared" si="23"/>
        <v>0.94893495171727205</v>
      </c>
      <c r="V115" s="7"/>
      <c r="W115" s="25">
        <f t="shared" si="24"/>
        <v>0.31233679462920594</v>
      </c>
      <c r="X115" s="24">
        <f t="shared" si="29"/>
        <v>191.12075146544998</v>
      </c>
      <c r="Y115" s="7"/>
      <c r="Z115" s="25">
        <f t="shared" si="30"/>
        <v>-630</v>
      </c>
      <c r="AA115" s="17">
        <f t="shared" si="31"/>
        <v>191.08799999999985</v>
      </c>
      <c r="AB115" s="24">
        <f t="shared" si="25"/>
        <v>3.3351147610509222</v>
      </c>
      <c r="AC115" s="17">
        <f t="shared" si="26"/>
        <v>3.2751465450132855E-2</v>
      </c>
    </row>
    <row r="116" spans="1:29" s="17" customFormat="1" x14ac:dyDescent="0.25">
      <c r="A116" s="17">
        <v>31</v>
      </c>
      <c r="B116" s="17">
        <v>-636</v>
      </c>
      <c r="C116" s="17">
        <v>12762</v>
      </c>
      <c r="D116" s="17">
        <v>15090</v>
      </c>
      <c r="E116" s="17">
        <v>13659</v>
      </c>
      <c r="F116" s="17">
        <v>11326</v>
      </c>
      <c r="G116" s="24"/>
      <c r="H116" s="7"/>
      <c r="I116" s="25">
        <f t="shared" ref="I116:J149" si="32">C116-E116</f>
        <v>-897</v>
      </c>
      <c r="J116" s="24">
        <f t="shared" si="32"/>
        <v>3764</v>
      </c>
      <c r="K116" s="7"/>
      <c r="L116" s="25">
        <f t="shared" si="27"/>
        <v>-893.74558400150818</v>
      </c>
      <c r="M116" s="17">
        <f t="shared" si="18"/>
        <v>10.591223491239525</v>
      </c>
      <c r="N116" s="17">
        <f t="shared" si="28"/>
        <v>3758.4183348970732</v>
      </c>
      <c r="O116" s="24">
        <f t="shared" si="19"/>
        <v>31.154985321230434</v>
      </c>
      <c r="P116" s="7"/>
      <c r="Q116" s="25">
        <f t="shared" si="20"/>
        <v>-867.77508895548624</v>
      </c>
      <c r="R116" s="24">
        <f t="shared" si="21"/>
        <v>3756.3188063282864</v>
      </c>
      <c r="S116" s="7"/>
      <c r="T116" s="25">
        <f t="shared" si="22"/>
        <v>0.22411793630360885</v>
      </c>
      <c r="U116" s="24">
        <f t="shared" si="23"/>
        <v>0.97622322075519485</v>
      </c>
      <c r="V116" s="7"/>
      <c r="W116" s="25">
        <f t="shared" si="24"/>
        <v>0.21656367304496638</v>
      </c>
      <c r="X116" s="24">
        <f t="shared" si="29"/>
        <v>185.40991411590221</v>
      </c>
      <c r="Y116" s="7"/>
      <c r="Z116" s="25">
        <f t="shared" si="30"/>
        <v>-636</v>
      </c>
      <c r="AA116" s="17">
        <f t="shared" si="31"/>
        <v>185.36399999999986</v>
      </c>
      <c r="AB116" s="24">
        <f t="shared" si="25"/>
        <v>3.2352121146667665</v>
      </c>
      <c r="AC116" s="17">
        <f t="shared" si="26"/>
        <v>4.591411590234884E-2</v>
      </c>
    </row>
    <row r="117" spans="1:29" s="17" customFormat="1" x14ac:dyDescent="0.25">
      <c r="A117" s="17">
        <v>32</v>
      </c>
      <c r="B117" s="17">
        <v>-629</v>
      </c>
      <c r="C117" s="17">
        <v>12944</v>
      </c>
      <c r="D117" s="17">
        <v>15112</v>
      </c>
      <c r="E117" s="17">
        <v>13464</v>
      </c>
      <c r="F117" s="17">
        <v>11288</v>
      </c>
      <c r="G117" s="24"/>
      <c r="H117" s="7"/>
      <c r="I117" s="25">
        <f t="shared" si="32"/>
        <v>-520</v>
      </c>
      <c r="J117" s="24">
        <f t="shared" si="32"/>
        <v>3824</v>
      </c>
      <c r="K117" s="7"/>
      <c r="L117" s="25">
        <f t="shared" si="27"/>
        <v>-517.80366376708093</v>
      </c>
      <c r="M117" s="17">
        <f t="shared" si="18"/>
        <v>4.8238928480331129</v>
      </c>
      <c r="N117" s="17">
        <f t="shared" si="28"/>
        <v>3822.0917536772408</v>
      </c>
      <c r="O117" s="24">
        <f t="shared" si="19"/>
        <v>3.64140402832389</v>
      </c>
      <c r="P117" s="7"/>
      <c r="Q117" s="25">
        <f t="shared" si="20"/>
        <v>-490.77508895548624</v>
      </c>
      <c r="R117" s="24">
        <f t="shared" si="21"/>
        <v>3816.3188063282864</v>
      </c>
      <c r="S117" s="7"/>
      <c r="T117" s="25">
        <f t="shared" si="22"/>
        <v>0.12675116113129839</v>
      </c>
      <c r="U117" s="24">
        <f t="shared" si="23"/>
        <v>0.99181651734829368</v>
      </c>
      <c r="V117" s="7"/>
      <c r="W117" s="25">
        <f t="shared" si="24"/>
        <v>0.11907320527575885</v>
      </c>
      <c r="X117" s="24">
        <f t="shared" si="29"/>
        <v>179.7479898344908</v>
      </c>
      <c r="Y117" s="7"/>
      <c r="Z117" s="25">
        <f t="shared" si="30"/>
        <v>-629</v>
      </c>
      <c r="AA117" s="17">
        <f t="shared" si="31"/>
        <v>179.70299999999986</v>
      </c>
      <c r="AB117" s="24">
        <f t="shared" si="25"/>
        <v>3.1364090257113673</v>
      </c>
      <c r="AC117" s="17">
        <f t="shared" si="26"/>
        <v>4.49898344909343E-2</v>
      </c>
    </row>
    <row r="118" spans="1:29" s="17" customFormat="1" x14ac:dyDescent="0.25">
      <c r="A118" s="17">
        <v>33</v>
      </c>
      <c r="B118" s="17">
        <v>-614</v>
      </c>
      <c r="C118" s="17">
        <v>13141</v>
      </c>
      <c r="D118" s="17">
        <v>15140</v>
      </c>
      <c r="E118" s="17">
        <v>13292</v>
      </c>
      <c r="F118" s="17">
        <v>11283</v>
      </c>
      <c r="G118" s="24"/>
      <c r="H118" s="7"/>
      <c r="I118" s="25">
        <f t="shared" si="32"/>
        <v>-151</v>
      </c>
      <c r="J118" s="24">
        <f t="shared" si="32"/>
        <v>3857</v>
      </c>
      <c r="K118" s="7"/>
      <c r="L118" s="25">
        <f t="shared" si="27"/>
        <v>-146.2004963571078</v>
      </c>
      <c r="M118" s="17">
        <f t="shared" si="18"/>
        <v>23.035235218135544</v>
      </c>
      <c r="N118" s="17">
        <f t="shared" si="28"/>
        <v>3848.3276216898948</v>
      </c>
      <c r="O118" s="24">
        <f t="shared" si="19"/>
        <v>75.210145553582421</v>
      </c>
      <c r="P118" s="7"/>
      <c r="Q118" s="25">
        <f t="shared" si="20"/>
        <v>-121.77508895548624</v>
      </c>
      <c r="R118" s="24">
        <f t="shared" si="21"/>
        <v>3849.3188063282864</v>
      </c>
      <c r="S118" s="7"/>
      <c r="T118" s="25">
        <f t="shared" si="22"/>
        <v>3.1450524424182849E-2</v>
      </c>
      <c r="U118" s="24">
        <f t="shared" si="23"/>
        <v>1.000392830474498</v>
      </c>
      <c r="V118" s="7"/>
      <c r="W118" s="25">
        <f t="shared" si="24"/>
        <v>2.370328545922834E-2</v>
      </c>
      <c r="X118" s="24">
        <f t="shared" si="29"/>
        <v>174.25938252856236</v>
      </c>
      <c r="Y118" s="7"/>
      <c r="Z118" s="25">
        <f t="shared" si="30"/>
        <v>-614</v>
      </c>
      <c r="AA118" s="17">
        <f t="shared" si="31"/>
        <v>174.17699999999985</v>
      </c>
      <c r="AB118" s="24">
        <f t="shared" si="25"/>
        <v>3.0399621312461611</v>
      </c>
      <c r="AC118" s="17">
        <f t="shared" si="26"/>
        <v>8.2382528562504831E-2</v>
      </c>
    </row>
    <row r="119" spans="1:29" s="17" customFormat="1" x14ac:dyDescent="0.25">
      <c r="A119" s="17">
        <v>34</v>
      </c>
      <c r="B119" s="17">
        <v>-614</v>
      </c>
      <c r="C119" s="17">
        <v>13315</v>
      </c>
      <c r="D119" s="17">
        <v>15124</v>
      </c>
      <c r="E119" s="17">
        <v>13094</v>
      </c>
      <c r="F119" s="17">
        <v>11279</v>
      </c>
      <c r="G119" s="24"/>
      <c r="H119" s="7"/>
      <c r="I119" s="25">
        <f t="shared" si="32"/>
        <v>221</v>
      </c>
      <c r="J119" s="24">
        <f t="shared" si="32"/>
        <v>3845</v>
      </c>
      <c r="K119" s="7"/>
      <c r="L119" s="25">
        <f t="shared" si="27"/>
        <v>226.49033673573575</v>
      </c>
      <c r="M119" s="17">
        <f t="shared" si="18"/>
        <v>30.143797471769517</v>
      </c>
      <c r="N119" s="17">
        <f t="shared" si="28"/>
        <v>3838.8296902079351</v>
      </c>
      <c r="O119" s="24">
        <f t="shared" si="19"/>
        <v>38.072722930052322</v>
      </c>
      <c r="P119" s="7"/>
      <c r="Q119" s="25">
        <f t="shared" si="20"/>
        <v>250.22491104451376</v>
      </c>
      <c r="R119" s="24">
        <f t="shared" si="21"/>
        <v>3837.3188063282864</v>
      </c>
      <c r="S119" s="7"/>
      <c r="T119" s="25">
        <f t="shared" si="22"/>
        <v>-6.4624914207380785E-2</v>
      </c>
      <c r="U119" s="24">
        <f t="shared" si="23"/>
        <v>0.99727417115587824</v>
      </c>
      <c r="V119" s="7"/>
      <c r="W119" s="25">
        <f t="shared" si="24"/>
        <v>-7.2350880324677444E-2</v>
      </c>
      <c r="X119" s="24">
        <f t="shared" si="29"/>
        <v>168.75261071230273</v>
      </c>
      <c r="Y119" s="7"/>
      <c r="Z119" s="25">
        <f t="shared" si="30"/>
        <v>-614</v>
      </c>
      <c r="AA119" s="17">
        <f t="shared" si="31"/>
        <v>168.65099999999984</v>
      </c>
      <c r="AB119" s="24">
        <f t="shared" si="25"/>
        <v>2.9435152367809541</v>
      </c>
      <c r="AC119" s="17">
        <f t="shared" si="26"/>
        <v>0.10161071230288599</v>
      </c>
    </row>
    <row r="120" spans="1:29" s="17" customFormat="1" x14ac:dyDescent="0.25">
      <c r="A120" s="17">
        <v>35</v>
      </c>
      <c r="B120" s="17">
        <v>-613</v>
      </c>
      <c r="C120" s="17">
        <v>13505</v>
      </c>
      <c r="D120" s="17">
        <v>15102</v>
      </c>
      <c r="E120" s="17">
        <v>12913</v>
      </c>
      <c r="F120" s="17">
        <v>11304</v>
      </c>
      <c r="G120" s="24"/>
      <c r="H120" s="7"/>
      <c r="I120" s="25">
        <f t="shared" si="32"/>
        <v>592</v>
      </c>
      <c r="J120" s="24">
        <f t="shared" si="32"/>
        <v>3798</v>
      </c>
      <c r="K120" s="7"/>
      <c r="L120" s="25">
        <f t="shared" si="27"/>
        <v>596.20434395628411</v>
      </c>
      <c r="M120" s="17">
        <f t="shared" si="18"/>
        <v>17.676508102742687</v>
      </c>
      <c r="N120" s="17">
        <f t="shared" si="28"/>
        <v>3793.7886573875094</v>
      </c>
      <c r="O120" s="24">
        <f t="shared" si="19"/>
        <v>17.735406599779367</v>
      </c>
      <c r="P120" s="7"/>
      <c r="Q120" s="25">
        <f t="shared" si="20"/>
        <v>621.22491104451376</v>
      </c>
      <c r="R120" s="24">
        <f t="shared" si="21"/>
        <v>3790.3188063282864</v>
      </c>
      <c r="S120" s="7"/>
      <c r="T120" s="25">
        <f t="shared" si="22"/>
        <v>-0.16044208553079506</v>
      </c>
      <c r="U120" s="24">
        <f t="shared" si="23"/>
        <v>0.98505942215795084</v>
      </c>
      <c r="V120" s="7"/>
      <c r="W120" s="25">
        <f t="shared" si="24"/>
        <v>-0.16807632056854782</v>
      </c>
      <c r="X120" s="24">
        <f t="shared" si="29"/>
        <v>163.21919436001076</v>
      </c>
      <c r="Y120" s="7"/>
      <c r="Z120" s="25">
        <f t="shared" si="30"/>
        <v>-613</v>
      </c>
      <c r="AA120" s="17">
        <f t="shared" si="31"/>
        <v>163.13399999999984</v>
      </c>
      <c r="AB120" s="24">
        <f t="shared" si="25"/>
        <v>2.8472254219484268</v>
      </c>
      <c r="AC120" s="17">
        <f t="shared" si="26"/>
        <v>8.5194360010916625E-2</v>
      </c>
    </row>
    <row r="121" spans="1:29" s="17" customFormat="1" x14ac:dyDescent="0.25">
      <c r="A121" s="17">
        <v>36</v>
      </c>
      <c r="B121" s="17">
        <v>-613</v>
      </c>
      <c r="C121" s="17">
        <v>13694</v>
      </c>
      <c r="D121" s="17">
        <v>15067</v>
      </c>
      <c r="E121" s="17">
        <v>12738</v>
      </c>
      <c r="F121" s="17">
        <v>11350</v>
      </c>
      <c r="G121" s="24"/>
      <c r="H121" s="7"/>
      <c r="I121" s="25">
        <f t="shared" si="32"/>
        <v>956</v>
      </c>
      <c r="J121" s="24">
        <f t="shared" si="32"/>
        <v>3717</v>
      </c>
      <c r="K121" s="7"/>
      <c r="L121" s="25">
        <f t="shared" si="27"/>
        <v>960.12224877666483</v>
      </c>
      <c r="M121" s="17">
        <f t="shared" si="18"/>
        <v>16.992934976714711</v>
      </c>
      <c r="N121" s="17">
        <f t="shared" si="28"/>
        <v>3713.6358678483593</v>
      </c>
      <c r="O121" s="24">
        <f t="shared" si="19"/>
        <v>11.317385133702421</v>
      </c>
      <c r="P121" s="7"/>
      <c r="Q121" s="25">
        <f t="shared" si="20"/>
        <v>985.22491104451376</v>
      </c>
      <c r="R121" s="24">
        <f t="shared" si="21"/>
        <v>3709.3188063282864</v>
      </c>
      <c r="S121" s="7"/>
      <c r="T121" s="25">
        <f t="shared" si="22"/>
        <v>-0.25445138569716375</v>
      </c>
      <c r="U121" s="24">
        <f t="shared" si="23"/>
        <v>0.96400847175726756</v>
      </c>
      <c r="V121" s="7"/>
      <c r="W121" s="25">
        <f t="shared" si="24"/>
        <v>-0.26192539781701191</v>
      </c>
      <c r="X121" s="24">
        <f t="shared" si="29"/>
        <v>157.70151293462777</v>
      </c>
      <c r="Y121" s="7"/>
      <c r="Z121" s="25">
        <f t="shared" si="30"/>
        <v>-613</v>
      </c>
      <c r="AA121" s="17">
        <f t="shared" si="31"/>
        <v>157.61699999999985</v>
      </c>
      <c r="AB121" s="24">
        <f t="shared" si="25"/>
        <v>2.7509356071158999</v>
      </c>
      <c r="AC121" s="17">
        <f t="shared" si="26"/>
        <v>8.4512934627923642E-2</v>
      </c>
    </row>
    <row r="122" spans="1:29" s="17" customFormat="1" x14ac:dyDescent="0.25">
      <c r="A122" s="17">
        <v>37</v>
      </c>
      <c r="B122" s="17">
        <v>-638</v>
      </c>
      <c r="C122" s="17">
        <v>13865</v>
      </c>
      <c r="D122" s="17">
        <v>14998</v>
      </c>
      <c r="E122" s="17">
        <v>12543</v>
      </c>
      <c r="F122" s="17">
        <v>11403</v>
      </c>
      <c r="G122" s="24"/>
      <c r="H122" s="7"/>
      <c r="I122" s="25">
        <f t="shared" si="32"/>
        <v>1322</v>
      </c>
      <c r="J122" s="24">
        <f t="shared" si="32"/>
        <v>3595</v>
      </c>
      <c r="K122" s="7"/>
      <c r="L122" s="25">
        <f t="shared" si="27"/>
        <v>1329.0967812714396</v>
      </c>
      <c r="M122" s="17">
        <f t="shared" si="18"/>
        <v>50.364304414655408</v>
      </c>
      <c r="N122" s="17">
        <f t="shared" si="28"/>
        <v>3593.7290367370611</v>
      </c>
      <c r="O122" s="24">
        <f t="shared" si="19"/>
        <v>1.6153476157404199</v>
      </c>
      <c r="P122" s="7"/>
      <c r="Q122" s="25">
        <f t="shared" si="20"/>
        <v>1351.2249110445136</v>
      </c>
      <c r="R122" s="24">
        <f t="shared" si="21"/>
        <v>3587.3188063282864</v>
      </c>
      <c r="S122" s="7"/>
      <c r="T122" s="25">
        <f t="shared" si="22"/>
        <v>-0.34897722047983121</v>
      </c>
      <c r="U122" s="24">
        <f t="shared" si="23"/>
        <v>0.93230210201796671</v>
      </c>
      <c r="V122" s="7"/>
      <c r="W122" s="25">
        <f t="shared" si="24"/>
        <v>-0.35620849746252592</v>
      </c>
      <c r="X122" s="24">
        <f t="shared" si="29"/>
        <v>151.99150920789845</v>
      </c>
      <c r="Y122" s="7"/>
      <c r="Z122" s="25">
        <f t="shared" si="30"/>
        <v>-638</v>
      </c>
      <c r="AA122" s="17">
        <f t="shared" si="31"/>
        <v>151.87499999999986</v>
      </c>
      <c r="AB122" s="24">
        <f t="shared" si="25"/>
        <v>2.6507188014663852</v>
      </c>
      <c r="AC122" s="17">
        <f t="shared" si="26"/>
        <v>0.11650920789858787</v>
      </c>
    </row>
    <row r="123" spans="1:29" s="17" customFormat="1" x14ac:dyDescent="0.25">
      <c r="A123" s="17">
        <v>38</v>
      </c>
      <c r="B123" s="17">
        <v>-628</v>
      </c>
      <c r="C123" s="17">
        <v>14047</v>
      </c>
      <c r="D123" s="17">
        <v>14929</v>
      </c>
      <c r="E123" s="17">
        <v>12375</v>
      </c>
      <c r="F123" s="17">
        <v>11482</v>
      </c>
      <c r="G123" s="24"/>
      <c r="H123" s="7"/>
      <c r="I123" s="25">
        <f t="shared" si="32"/>
        <v>1672</v>
      </c>
      <c r="J123" s="24">
        <f t="shared" si="32"/>
        <v>3447</v>
      </c>
      <c r="K123" s="7"/>
      <c r="L123" s="25">
        <f t="shared" si="27"/>
        <v>1678.9903116366595</v>
      </c>
      <c r="M123" s="17">
        <f t="shared" si="18"/>
        <v>48.8644567776172</v>
      </c>
      <c r="N123" s="17">
        <f t="shared" si="28"/>
        <v>3440.5147241013751</v>
      </c>
      <c r="O123" s="24">
        <f t="shared" si="19"/>
        <v>42.058803481284713</v>
      </c>
      <c r="P123" s="7"/>
      <c r="Q123" s="25">
        <f t="shared" si="20"/>
        <v>1701.2249110445136</v>
      </c>
      <c r="R123" s="24">
        <f t="shared" si="21"/>
        <v>3439.3188063282864</v>
      </c>
      <c r="S123" s="7"/>
      <c r="T123" s="25">
        <f t="shared" si="22"/>
        <v>-0.4393707783321088</v>
      </c>
      <c r="U123" s="24">
        <f t="shared" si="23"/>
        <v>0.89383863708832312</v>
      </c>
      <c r="V123" s="7"/>
      <c r="W123" s="25">
        <f t="shared" si="24"/>
        <v>-0.44630686159119565</v>
      </c>
      <c r="X123" s="24">
        <f t="shared" si="29"/>
        <v>146.36843618520783</v>
      </c>
      <c r="Y123" s="7"/>
      <c r="Z123" s="25">
        <f t="shared" si="30"/>
        <v>-628</v>
      </c>
      <c r="AA123" s="17">
        <f t="shared" si="31"/>
        <v>146.22299999999987</v>
      </c>
      <c r="AB123" s="24">
        <f t="shared" si="25"/>
        <v>2.5520727921436661</v>
      </c>
      <c r="AC123" s="17">
        <f t="shared" si="26"/>
        <v>0.14543618520795576</v>
      </c>
    </row>
    <row r="124" spans="1:29" s="17" customFormat="1" x14ac:dyDescent="0.25">
      <c r="A124" s="17">
        <v>39</v>
      </c>
      <c r="B124" s="17">
        <v>-630</v>
      </c>
      <c r="C124" s="17">
        <v>14223</v>
      </c>
      <c r="D124" s="17">
        <v>14842</v>
      </c>
      <c r="E124" s="17">
        <v>12211</v>
      </c>
      <c r="F124" s="17">
        <v>11586</v>
      </c>
      <c r="G124" s="24"/>
      <c r="H124" s="7"/>
      <c r="I124" s="25">
        <f t="shared" si="32"/>
        <v>2012</v>
      </c>
      <c r="J124" s="24">
        <f t="shared" si="32"/>
        <v>3256</v>
      </c>
      <c r="K124" s="7"/>
      <c r="L124" s="25">
        <f t="shared" si="27"/>
        <v>2013.3007848437132</v>
      </c>
      <c r="M124" s="17">
        <f t="shared" si="18"/>
        <v>1.6920412096340918</v>
      </c>
      <c r="N124" s="17">
        <f t="shared" si="28"/>
        <v>3253.2434993344732</v>
      </c>
      <c r="O124" s="24">
        <f t="shared" si="19"/>
        <v>7.5982959190496953</v>
      </c>
      <c r="P124" s="7"/>
      <c r="Q124" s="25">
        <f t="shared" si="20"/>
        <v>2041.2249110445136</v>
      </c>
      <c r="R124" s="24">
        <f t="shared" si="21"/>
        <v>3248.3188063282864</v>
      </c>
      <c r="S124" s="7"/>
      <c r="T124" s="25">
        <f t="shared" si="22"/>
        <v>-0.52718166310289272</v>
      </c>
      <c r="U124" s="24">
        <f t="shared" si="23"/>
        <v>0.84419997626695864</v>
      </c>
      <c r="V124" s="7"/>
      <c r="W124" s="25">
        <f t="shared" si="24"/>
        <v>-0.53373592172210071</v>
      </c>
      <c r="X124" s="24">
        <f t="shared" si="29"/>
        <v>140.59941190000029</v>
      </c>
      <c r="Y124" s="7"/>
      <c r="Z124" s="25">
        <f t="shared" si="30"/>
        <v>-630</v>
      </c>
      <c r="AA124" s="17">
        <f t="shared" si="31"/>
        <v>140.55299999999988</v>
      </c>
      <c r="AB124" s="24">
        <f t="shared" si="25"/>
        <v>2.453112623555588</v>
      </c>
      <c r="AC124" s="17">
        <f t="shared" si="26"/>
        <v>4.6411900000407513E-2</v>
      </c>
    </row>
    <row r="125" spans="1:29" s="17" customFormat="1" x14ac:dyDescent="0.25">
      <c r="A125" s="17">
        <v>40</v>
      </c>
      <c r="B125" s="17">
        <v>-633</v>
      </c>
      <c r="C125" s="17">
        <v>14373</v>
      </c>
      <c r="D125" s="17">
        <v>14719</v>
      </c>
      <c r="E125" s="17">
        <v>12043</v>
      </c>
      <c r="F125" s="17">
        <v>11686</v>
      </c>
      <c r="G125" s="24"/>
      <c r="H125" s="7"/>
      <c r="I125" s="25">
        <f t="shared" si="32"/>
        <v>2330</v>
      </c>
      <c r="J125" s="24">
        <f t="shared" si="32"/>
        <v>3033</v>
      </c>
      <c r="K125" s="7"/>
      <c r="L125" s="25">
        <f t="shared" si="27"/>
        <v>2329.0625593926252</v>
      </c>
      <c r="M125" s="17">
        <f t="shared" si="18"/>
        <v>0.87879489235525365</v>
      </c>
      <c r="N125" s="17">
        <f t="shared" si="28"/>
        <v>3033.0668400588429</v>
      </c>
      <c r="O125" s="24">
        <f t="shared" si="19"/>
        <v>4.4675934661222612E-3</v>
      </c>
      <c r="P125" s="7"/>
      <c r="Q125" s="25">
        <f t="shared" si="20"/>
        <v>2359.2249110445136</v>
      </c>
      <c r="R125" s="24">
        <f t="shared" si="21"/>
        <v>3025.3188063282864</v>
      </c>
      <c r="S125" s="7"/>
      <c r="T125" s="25">
        <f t="shared" si="22"/>
        <v>-0.60931066709439075</v>
      </c>
      <c r="U125" s="24">
        <f t="shared" si="23"/>
        <v>0.7862448905959416</v>
      </c>
      <c r="V125" s="7"/>
      <c r="W125" s="25">
        <f t="shared" si="24"/>
        <v>-0.61541851878366316</v>
      </c>
      <c r="X125" s="24">
        <f t="shared" si="29"/>
        <v>134.85067130794005</v>
      </c>
      <c r="Y125" s="7"/>
      <c r="Z125" s="25">
        <f t="shared" si="30"/>
        <v>-633</v>
      </c>
      <c r="AA125" s="17">
        <f t="shared" si="31"/>
        <v>134.85599999999988</v>
      </c>
      <c r="AB125" s="24">
        <f t="shared" si="25"/>
        <v>2.3536812160694711</v>
      </c>
      <c r="AC125" s="17">
        <f t="shared" si="26"/>
        <v>-5.3286920598338838E-3</v>
      </c>
    </row>
    <row r="126" spans="1:29" s="17" customFormat="1" x14ac:dyDescent="0.25">
      <c r="A126" s="17">
        <v>41</v>
      </c>
      <c r="B126" s="17">
        <v>-625</v>
      </c>
      <c r="C126" s="17">
        <v>14511</v>
      </c>
      <c r="D126" s="17">
        <v>14589</v>
      </c>
      <c r="E126" s="17">
        <v>11894</v>
      </c>
      <c r="F126" s="17">
        <v>11804</v>
      </c>
      <c r="G126" s="24"/>
      <c r="H126" s="7"/>
      <c r="I126" s="25">
        <f t="shared" si="32"/>
        <v>2617</v>
      </c>
      <c r="J126" s="24">
        <f t="shared" si="32"/>
        <v>2785</v>
      </c>
      <c r="K126" s="7"/>
      <c r="L126" s="25">
        <f t="shared" si="27"/>
        <v>2617.9822342979537</v>
      </c>
      <c r="M126" s="17">
        <f t="shared" si="18"/>
        <v>0.96478421607661713</v>
      </c>
      <c r="N126" s="17">
        <f t="shared" si="28"/>
        <v>2786.3122245239801</v>
      </c>
      <c r="O126" s="24">
        <f t="shared" si="19"/>
        <v>1.7219332013349278</v>
      </c>
      <c r="P126" s="7"/>
      <c r="Q126" s="25">
        <f t="shared" si="20"/>
        <v>2646.2249110445136</v>
      </c>
      <c r="R126" s="24">
        <f t="shared" si="21"/>
        <v>2777.3188063282864</v>
      </c>
      <c r="S126" s="7"/>
      <c r="T126" s="25">
        <f t="shared" si="22"/>
        <v>-0.6834333845332583</v>
      </c>
      <c r="U126" s="24">
        <f t="shared" si="23"/>
        <v>0.72179259801113338</v>
      </c>
      <c r="V126" s="7"/>
      <c r="W126" s="25">
        <f t="shared" si="24"/>
        <v>-0.68904426738342661</v>
      </c>
      <c r="X126" s="24">
        <f t="shared" si="29"/>
        <v>129.23178182352535</v>
      </c>
      <c r="Y126" s="7"/>
      <c r="Z126" s="25">
        <f t="shared" si="30"/>
        <v>-625</v>
      </c>
      <c r="AA126" s="17">
        <f t="shared" si="31"/>
        <v>129.23099999999988</v>
      </c>
      <c r="AB126" s="24">
        <f t="shared" si="25"/>
        <v>2.25550644564479</v>
      </c>
      <c r="AC126" s="17">
        <f t="shared" si="26"/>
        <v>7.818235254717365E-4</v>
      </c>
    </row>
    <row r="127" spans="1:29" s="17" customFormat="1" x14ac:dyDescent="0.25">
      <c r="A127" s="17">
        <v>42</v>
      </c>
      <c r="B127" s="17">
        <v>-604</v>
      </c>
      <c r="C127" s="17">
        <v>14641</v>
      </c>
      <c r="D127" s="17">
        <v>14465</v>
      </c>
      <c r="E127" s="17">
        <v>11768</v>
      </c>
      <c r="F127" s="17">
        <v>11947</v>
      </c>
      <c r="G127" s="24"/>
      <c r="H127" s="7"/>
      <c r="I127" s="25">
        <f t="shared" si="32"/>
        <v>2873</v>
      </c>
      <c r="J127" s="24">
        <f t="shared" si="32"/>
        <v>2518</v>
      </c>
      <c r="K127" s="7"/>
      <c r="L127" s="25">
        <f t="shared" si="27"/>
        <v>2872.9907976523409</v>
      </c>
      <c r="M127" s="17">
        <f t="shared" si="18"/>
        <v>8.4683202438646903E-5</v>
      </c>
      <c r="N127" s="17">
        <f t="shared" si="28"/>
        <v>2522.370392246642</v>
      </c>
      <c r="O127" s="24">
        <f t="shared" si="19"/>
        <v>19.100328389508864</v>
      </c>
      <c r="P127" s="7"/>
      <c r="Q127" s="25">
        <f t="shared" si="20"/>
        <v>2902.2249110445136</v>
      </c>
      <c r="R127" s="24">
        <f t="shared" si="21"/>
        <v>2510.3188063282864</v>
      </c>
      <c r="S127" s="7"/>
      <c r="T127" s="25">
        <f t="shared" si="22"/>
        <v>-0.74954981541949572</v>
      </c>
      <c r="U127" s="24">
        <f t="shared" si="23"/>
        <v>0.6524024281718438</v>
      </c>
      <c r="V127" s="7"/>
      <c r="W127" s="25">
        <f t="shared" si="24"/>
        <v>-0.75462524474750059</v>
      </c>
      <c r="X127" s="24">
        <f t="shared" si="29"/>
        <v>123.74674201364758</v>
      </c>
      <c r="Y127" s="7"/>
      <c r="Z127" s="25">
        <f t="shared" si="30"/>
        <v>-604</v>
      </c>
      <c r="AA127" s="17">
        <f t="shared" si="31"/>
        <v>123.79499999999987</v>
      </c>
      <c r="AB127" s="24">
        <f t="shared" si="25"/>
        <v>2.1606303475063777</v>
      </c>
      <c r="AC127" s="17">
        <f t="shared" si="26"/>
        <v>-4.8257986352297166E-2</v>
      </c>
    </row>
    <row r="128" spans="1:29" s="17" customFormat="1" x14ac:dyDescent="0.25">
      <c r="A128" s="17">
        <v>43</v>
      </c>
      <c r="B128" s="17">
        <v>-610</v>
      </c>
      <c r="C128" s="17">
        <v>14766</v>
      </c>
      <c r="D128" s="17">
        <v>14323</v>
      </c>
      <c r="E128" s="17">
        <v>11659</v>
      </c>
      <c r="F128" s="17">
        <v>12091</v>
      </c>
      <c r="G128" s="24"/>
      <c r="H128" s="7"/>
      <c r="I128" s="25">
        <f t="shared" si="32"/>
        <v>3107</v>
      </c>
      <c r="J128" s="24">
        <f t="shared" si="32"/>
        <v>2232</v>
      </c>
      <c r="K128" s="7"/>
      <c r="L128" s="25">
        <f t="shared" si="27"/>
        <v>3104.0222313353456</v>
      </c>
      <c r="M128" s="17">
        <f t="shared" si="18"/>
        <v>8.8671062201975115</v>
      </c>
      <c r="N128" s="17">
        <f t="shared" si="28"/>
        <v>2232.8361044966878</v>
      </c>
      <c r="O128" s="24">
        <f t="shared" si="19"/>
        <v>0.69907072938150439</v>
      </c>
      <c r="P128" s="7"/>
      <c r="Q128" s="25">
        <f t="shared" si="20"/>
        <v>3136.2249110445136</v>
      </c>
      <c r="R128" s="24">
        <f t="shared" si="21"/>
        <v>2224.3188063282864</v>
      </c>
      <c r="S128" s="7"/>
      <c r="T128" s="25">
        <f t="shared" si="22"/>
        <v>-0.80998436552644704</v>
      </c>
      <c r="U128" s="24">
        <f t="shared" si="23"/>
        <v>0.57807438107807307</v>
      </c>
      <c r="V128" s="7"/>
      <c r="W128" s="25">
        <f t="shared" si="24"/>
        <v>-0.81448592636546868</v>
      </c>
      <c r="X128" s="24">
        <f t="shared" si="29"/>
        <v>118.2669713136803</v>
      </c>
      <c r="Y128" s="7"/>
      <c r="Z128" s="25">
        <f t="shared" si="30"/>
        <v>-610</v>
      </c>
      <c r="AA128" s="17">
        <f t="shared" si="31"/>
        <v>118.30499999999988</v>
      </c>
      <c r="AB128" s="24">
        <f t="shared" si="25"/>
        <v>2.0648117715718897</v>
      </c>
      <c r="AC128" s="17">
        <f t="shared" si="26"/>
        <v>-3.8028686319577787E-2</v>
      </c>
    </row>
    <row r="129" spans="1:29" s="17" customFormat="1" x14ac:dyDescent="0.25">
      <c r="A129" s="17">
        <v>44</v>
      </c>
      <c r="B129" s="17">
        <v>-634</v>
      </c>
      <c r="C129" s="17">
        <v>14859</v>
      </c>
      <c r="D129" s="17">
        <v>14150</v>
      </c>
      <c r="E129" s="17">
        <v>11541</v>
      </c>
      <c r="F129" s="17">
        <v>12242</v>
      </c>
      <c r="G129" s="24"/>
      <c r="H129" s="7"/>
      <c r="I129" s="25">
        <f t="shared" si="32"/>
        <v>3318</v>
      </c>
      <c r="J129" s="24">
        <f t="shared" si="32"/>
        <v>1908</v>
      </c>
      <c r="K129" s="7"/>
      <c r="L129" s="25">
        <f t="shared" si="27"/>
        <v>3313.6435151758674</v>
      </c>
      <c r="M129" s="17">
        <f t="shared" si="18"/>
        <v>18.978960022897841</v>
      </c>
      <c r="N129" s="17">
        <f t="shared" si="28"/>
        <v>1910.2944726882947</v>
      </c>
      <c r="O129" s="24">
        <f t="shared" si="19"/>
        <v>5.2646049173303897</v>
      </c>
      <c r="P129" s="7"/>
      <c r="Q129" s="25">
        <f t="shared" si="20"/>
        <v>3347.2249110445136</v>
      </c>
      <c r="R129" s="24">
        <f t="shared" si="21"/>
        <v>1900.3188063282862</v>
      </c>
      <c r="S129" s="7"/>
      <c r="T129" s="25">
        <f t="shared" si="22"/>
        <v>-0.86447876754596298</v>
      </c>
      <c r="U129" s="24">
        <f t="shared" si="23"/>
        <v>0.49387057947533963</v>
      </c>
      <c r="V129" s="7"/>
      <c r="W129" s="25">
        <f t="shared" si="24"/>
        <v>-0.86832979263358656</v>
      </c>
      <c r="X129" s="24">
        <f t="shared" si="29"/>
        <v>112.53152531804483</v>
      </c>
      <c r="Y129" s="7"/>
      <c r="Z129" s="25">
        <f t="shared" si="30"/>
        <v>-634</v>
      </c>
      <c r="AA129" s="17">
        <f t="shared" si="31"/>
        <v>112.59899999999988</v>
      </c>
      <c r="AB129" s="24">
        <f t="shared" si="25"/>
        <v>1.965223284453093</v>
      </c>
      <c r="AC129" s="17">
        <f t="shared" si="26"/>
        <v>-6.7474681955047799E-2</v>
      </c>
    </row>
    <row r="130" spans="1:29" s="17" customFormat="1" x14ac:dyDescent="0.25">
      <c r="A130" s="17">
        <v>45</v>
      </c>
      <c r="B130" s="17">
        <v>-621</v>
      </c>
      <c r="C130" s="17">
        <v>14952</v>
      </c>
      <c r="D130" s="17">
        <v>13991</v>
      </c>
      <c r="E130" s="17">
        <v>11457</v>
      </c>
      <c r="F130" s="17">
        <v>12417</v>
      </c>
      <c r="G130" s="24"/>
      <c r="H130" s="7"/>
      <c r="I130" s="25">
        <f t="shared" si="32"/>
        <v>3495</v>
      </c>
      <c r="J130" s="24">
        <f t="shared" si="32"/>
        <v>1574</v>
      </c>
      <c r="K130" s="7"/>
      <c r="L130" s="25">
        <f t="shared" si="27"/>
        <v>3486.8538454440163</v>
      </c>
      <c r="M130" s="17">
        <f t="shared" si="18"/>
        <v>66.359834049973742</v>
      </c>
      <c r="N130" s="17">
        <f t="shared" si="28"/>
        <v>1576.0492972934621</v>
      </c>
      <c r="O130" s="24">
        <f t="shared" si="19"/>
        <v>4.1996193969912197</v>
      </c>
      <c r="P130" s="7"/>
      <c r="Q130" s="25">
        <f t="shared" si="20"/>
        <v>3524.2249110445136</v>
      </c>
      <c r="R130" s="24">
        <f t="shared" si="21"/>
        <v>1566.3188063282862</v>
      </c>
      <c r="S130" s="7"/>
      <c r="T130" s="25">
        <f t="shared" si="22"/>
        <v>-0.91019208108840044</v>
      </c>
      <c r="U130" s="24">
        <f t="shared" si="23"/>
        <v>0.40706789510708985</v>
      </c>
      <c r="V130" s="7"/>
      <c r="W130" s="25">
        <f t="shared" si="24"/>
        <v>-0.91337217834198425</v>
      </c>
      <c r="X130" s="24">
        <f t="shared" si="29"/>
        <v>106.92344871349758</v>
      </c>
      <c r="Y130" s="7"/>
      <c r="Z130" s="25">
        <f t="shared" si="30"/>
        <v>-621</v>
      </c>
      <c r="AA130" s="17">
        <f t="shared" si="31"/>
        <v>107.00999999999988</v>
      </c>
      <c r="AB130" s="24">
        <f t="shared" si="25"/>
        <v>1.8676768325591298</v>
      </c>
      <c r="AC130" s="17">
        <f t="shared" si="26"/>
        <v>-8.6551286502299263E-2</v>
      </c>
    </row>
    <row r="131" spans="1:29" s="17" customFormat="1" x14ac:dyDescent="0.25">
      <c r="A131" s="17">
        <v>46</v>
      </c>
      <c r="B131" s="17">
        <v>-635</v>
      </c>
      <c r="C131" s="17">
        <v>15021</v>
      </c>
      <c r="D131" s="17">
        <v>13806</v>
      </c>
      <c r="E131" s="17">
        <v>11385</v>
      </c>
      <c r="F131" s="17">
        <v>12588</v>
      </c>
      <c r="G131" s="24"/>
      <c r="H131" s="7"/>
      <c r="I131" s="25">
        <f t="shared" si="32"/>
        <v>3636</v>
      </c>
      <c r="J131" s="24">
        <f t="shared" si="32"/>
        <v>1218</v>
      </c>
      <c r="K131" s="7"/>
      <c r="L131" s="25">
        <f t="shared" si="27"/>
        <v>3629.3782369480141</v>
      </c>
      <c r="M131" s="17">
        <f t="shared" si="18"/>
        <v>43.847745916645735</v>
      </c>
      <c r="N131" s="17">
        <f t="shared" si="28"/>
        <v>1218.8611807499476</v>
      </c>
      <c r="O131" s="24">
        <f t="shared" si="19"/>
        <v>0.74163228408032311</v>
      </c>
      <c r="P131" s="7"/>
      <c r="Q131" s="25">
        <f t="shared" si="20"/>
        <v>3665.2249110445136</v>
      </c>
      <c r="R131" s="24">
        <f t="shared" si="21"/>
        <v>1210.3188063282862</v>
      </c>
      <c r="S131" s="7"/>
      <c r="T131" s="25">
        <f t="shared" si="22"/>
        <v>-0.9466077715374609</v>
      </c>
      <c r="U131" s="24">
        <f t="shared" si="23"/>
        <v>0.31454766865470385</v>
      </c>
      <c r="V131" s="7"/>
      <c r="W131" s="25">
        <f t="shared" si="24"/>
        <v>-0.9490723789296468</v>
      </c>
      <c r="X131" s="24">
        <f t="shared" si="29"/>
        <v>101.23863234647251</v>
      </c>
      <c r="Y131" s="7"/>
      <c r="Z131" s="25">
        <f t="shared" si="30"/>
        <v>-635</v>
      </c>
      <c r="AA131" s="17">
        <f t="shared" si="31"/>
        <v>101.29499999999987</v>
      </c>
      <c r="AB131" s="24">
        <f t="shared" si="25"/>
        <v>1.7679312658076538</v>
      </c>
      <c r="AC131" s="17">
        <f t="shared" si="26"/>
        <v>-5.6367653527360062E-2</v>
      </c>
    </row>
    <row r="132" spans="1:29" s="17" customFormat="1" x14ac:dyDescent="0.25">
      <c r="A132" s="17">
        <v>47</v>
      </c>
      <c r="B132" s="17">
        <v>-637</v>
      </c>
      <c r="C132" s="17">
        <v>15077</v>
      </c>
      <c r="D132" s="17">
        <v>13627</v>
      </c>
      <c r="E132" s="17">
        <v>11334</v>
      </c>
      <c r="F132" s="17">
        <v>12779</v>
      </c>
      <c r="G132" s="24"/>
      <c r="H132" s="7"/>
      <c r="I132" s="25">
        <f t="shared" si="32"/>
        <v>3743</v>
      </c>
      <c r="J132" s="24">
        <f t="shared" si="32"/>
        <v>848</v>
      </c>
      <c r="K132" s="7"/>
      <c r="L132" s="25">
        <f t="shared" si="27"/>
        <v>3735.7969085195286</v>
      </c>
      <c r="M132" s="17">
        <f t="shared" si="18"/>
        <v>51.884526876039054</v>
      </c>
      <c r="N132" s="17">
        <f t="shared" si="28"/>
        <v>848.44490102375539</v>
      </c>
      <c r="O132" s="24">
        <f t="shared" si="19"/>
        <v>0.19793692093859597</v>
      </c>
      <c r="P132" s="7"/>
      <c r="Q132" s="25">
        <f t="shared" si="20"/>
        <v>3772.2249110445136</v>
      </c>
      <c r="R132" s="24">
        <f t="shared" si="21"/>
        <v>840.3188063282862</v>
      </c>
      <c r="S132" s="7"/>
      <c r="T132" s="25">
        <f t="shared" si="22"/>
        <v>-0.97424237350944287</v>
      </c>
      <c r="U132" s="24">
        <f t="shared" si="23"/>
        <v>0.2183890063305948</v>
      </c>
      <c r="V132" s="7"/>
      <c r="W132" s="25">
        <f t="shared" si="24"/>
        <v>-0.97596304747351614</v>
      </c>
      <c r="X132" s="24">
        <f t="shared" si="29"/>
        <v>95.515233927680754</v>
      </c>
      <c r="Y132" s="7"/>
      <c r="Z132" s="25">
        <f t="shared" si="30"/>
        <v>-637</v>
      </c>
      <c r="AA132" s="17">
        <f t="shared" si="31"/>
        <v>95.56199999999987</v>
      </c>
      <c r="AB132" s="24">
        <f t="shared" si="25"/>
        <v>1.6678715397908188</v>
      </c>
      <c r="AC132" s="17">
        <f t="shared" si="26"/>
        <v>-4.6766072319115892E-2</v>
      </c>
    </row>
    <row r="133" spans="1:29" s="17" customFormat="1" x14ac:dyDescent="0.25">
      <c r="A133" s="17">
        <v>48</v>
      </c>
      <c r="B133" s="17">
        <v>-624</v>
      </c>
      <c r="C133" s="17">
        <v>15106</v>
      </c>
      <c r="D133" s="17">
        <v>13443</v>
      </c>
      <c r="E133" s="17">
        <v>11300</v>
      </c>
      <c r="F133" s="17">
        <v>12963</v>
      </c>
      <c r="G133" s="24"/>
      <c r="H133" s="7"/>
      <c r="I133" s="25">
        <f t="shared" si="32"/>
        <v>3806</v>
      </c>
      <c r="J133" s="24">
        <f t="shared" si="32"/>
        <v>480</v>
      </c>
      <c r="K133" s="7"/>
      <c r="L133" s="25">
        <f t="shared" si="27"/>
        <v>3803.5188456274009</v>
      </c>
      <c r="M133" s="17">
        <f t="shared" si="18"/>
        <v>6.1561270206677401</v>
      </c>
      <c r="N133" s="17">
        <f t="shared" si="28"/>
        <v>477.40266255961325</v>
      </c>
      <c r="O133" s="24">
        <f t="shared" si="19"/>
        <v>6.7461617792348063</v>
      </c>
      <c r="P133" s="7"/>
      <c r="Q133" s="25">
        <f t="shared" si="20"/>
        <v>3835.2249110445136</v>
      </c>
      <c r="R133" s="24">
        <f t="shared" si="21"/>
        <v>472.3188063282862</v>
      </c>
      <c r="S133" s="7"/>
      <c r="T133" s="25">
        <f t="shared" si="22"/>
        <v>-0.99051321392285285</v>
      </c>
      <c r="U133" s="24">
        <f t="shared" si="23"/>
        <v>0.12275012055958902</v>
      </c>
      <c r="V133" s="7"/>
      <c r="W133" s="25">
        <f t="shared" si="24"/>
        <v>-0.99149363936590196</v>
      </c>
      <c r="X133" s="24">
        <f t="shared" si="29"/>
        <v>89.959563363328584</v>
      </c>
      <c r="Y133" s="7"/>
      <c r="Z133" s="25">
        <f t="shared" si="30"/>
        <v>-624</v>
      </c>
      <c r="AA133" s="17">
        <f t="shared" si="31"/>
        <v>89.94599999999987</v>
      </c>
      <c r="AB133" s="24">
        <f t="shared" si="25"/>
        <v>1.5698538489988174</v>
      </c>
      <c r="AC133" s="17">
        <f t="shared" si="26"/>
        <v>1.3563363328714217E-2</v>
      </c>
    </row>
    <row r="134" spans="1:29" s="17" customFormat="1" x14ac:dyDescent="0.25">
      <c r="A134" s="17">
        <v>49</v>
      </c>
      <c r="B134" s="17">
        <v>-623</v>
      </c>
      <c r="C134" s="17">
        <v>15120</v>
      </c>
      <c r="D134" s="17">
        <v>13248</v>
      </c>
      <c r="E134" s="17">
        <v>11279</v>
      </c>
      <c r="F134" s="17">
        <v>13144</v>
      </c>
      <c r="G134" s="24"/>
      <c r="H134" s="7"/>
      <c r="I134" s="25">
        <f t="shared" si="32"/>
        <v>3841</v>
      </c>
      <c r="J134" s="24">
        <f t="shared" si="32"/>
        <v>104</v>
      </c>
      <c r="K134" s="7"/>
      <c r="L134" s="25">
        <f t="shared" si="27"/>
        <v>3834.4158403823403</v>
      </c>
      <c r="M134" s="17">
        <f t="shared" si="18"/>
        <v>43.351157870820458</v>
      </c>
      <c r="N134" s="17">
        <f t="shared" si="28"/>
        <v>102.45306901578516</v>
      </c>
      <c r="O134" s="24">
        <f t="shared" si="19"/>
        <v>2.3929954699238909</v>
      </c>
      <c r="P134" s="7"/>
      <c r="Q134" s="25">
        <f t="shared" si="20"/>
        <v>3870.2249110445136</v>
      </c>
      <c r="R134" s="24">
        <f t="shared" si="21"/>
        <v>96.3188063282862</v>
      </c>
      <c r="S134" s="7"/>
      <c r="T134" s="25">
        <f t="shared" si="22"/>
        <v>-0.9995525697080806</v>
      </c>
      <c r="U134" s="24">
        <f t="shared" si="23"/>
        <v>2.5032128576170085E-2</v>
      </c>
      <c r="V134" s="7"/>
      <c r="W134" s="25">
        <f t="shared" si="24"/>
        <v>-0.99977642676699285</v>
      </c>
      <c r="X134" s="24">
        <f t="shared" si="29"/>
        <v>84.336327958357174</v>
      </c>
      <c r="Y134" s="7"/>
      <c r="Z134" s="25">
        <f t="shared" si="30"/>
        <v>-623</v>
      </c>
      <c r="AA134" s="17">
        <f t="shared" si="31"/>
        <v>84.338999999999871</v>
      </c>
      <c r="AB134" s="24">
        <f t="shared" si="25"/>
        <v>1.4719932378394951</v>
      </c>
      <c r="AC134" s="17">
        <f t="shared" si="26"/>
        <v>-2.6720416426968541E-3</v>
      </c>
    </row>
    <row r="135" spans="1:29" s="17" customFormat="1" x14ac:dyDescent="0.25">
      <c r="A135" s="17">
        <v>50</v>
      </c>
      <c r="B135" s="17">
        <v>-611</v>
      </c>
      <c r="C135" s="17">
        <v>15122</v>
      </c>
      <c r="D135" s="17">
        <v>13073</v>
      </c>
      <c r="E135" s="17">
        <v>11288</v>
      </c>
      <c r="F135" s="17">
        <v>13338</v>
      </c>
      <c r="G135" s="24"/>
      <c r="H135" s="7"/>
      <c r="I135" s="25">
        <f t="shared" si="32"/>
        <v>3834</v>
      </c>
      <c r="J135" s="24">
        <f t="shared" si="32"/>
        <v>-265</v>
      </c>
      <c r="K135" s="7"/>
      <c r="L135" s="25">
        <f t="shared" si="27"/>
        <v>3828.79655994312</v>
      </c>
      <c r="M135" s="17">
        <f t="shared" si="18"/>
        <v>27.075788425543614</v>
      </c>
      <c r="N135" s="17">
        <f t="shared" si="28"/>
        <v>-266.17551475590557</v>
      </c>
      <c r="O135" s="24">
        <f t="shared" si="19"/>
        <v>1.3818349413517252</v>
      </c>
      <c r="P135" s="7"/>
      <c r="Q135" s="25">
        <f t="shared" si="20"/>
        <v>3863.2249110445136</v>
      </c>
      <c r="R135" s="24">
        <f t="shared" si="21"/>
        <v>-272.6811936717138</v>
      </c>
      <c r="S135" s="7"/>
      <c r="T135" s="25">
        <f t="shared" si="22"/>
        <v>-0.99774469855103509</v>
      </c>
      <c r="U135" s="24">
        <f t="shared" si="23"/>
        <v>-7.0866645471387324E-2</v>
      </c>
      <c r="V135" s="7"/>
      <c r="W135" s="25">
        <f t="shared" si="24"/>
        <v>-0.99722575198048768</v>
      </c>
      <c r="X135" s="24">
        <f t="shared" si="29"/>
        <v>78.837249435589683</v>
      </c>
      <c r="Y135" s="7"/>
      <c r="Z135" s="25">
        <f t="shared" si="30"/>
        <v>-611</v>
      </c>
      <c r="AA135" s="17">
        <f t="shared" si="31"/>
        <v>78.839999999999876</v>
      </c>
      <c r="AB135" s="24">
        <f t="shared" si="25"/>
        <v>1.3760175822723273</v>
      </c>
      <c r="AC135" s="17">
        <f t="shared" si="26"/>
        <v>-2.7505644101921689E-3</v>
      </c>
    </row>
    <row r="136" spans="1:29" s="17" customFormat="1" x14ac:dyDescent="0.25">
      <c r="A136" s="17">
        <v>51</v>
      </c>
      <c r="B136" s="17">
        <v>-612</v>
      </c>
      <c r="C136" s="17">
        <v>15097</v>
      </c>
      <c r="D136" s="17">
        <v>12888</v>
      </c>
      <c r="E136" s="17">
        <v>11308</v>
      </c>
      <c r="F136" s="17">
        <v>13516</v>
      </c>
      <c r="G136" s="24"/>
      <c r="H136" s="7"/>
      <c r="I136" s="25">
        <f t="shared" si="32"/>
        <v>3789</v>
      </c>
      <c r="J136" s="24">
        <f t="shared" si="32"/>
        <v>-628</v>
      </c>
      <c r="K136" s="7"/>
      <c r="L136" s="25">
        <f t="shared" si="27"/>
        <v>3787.5596150179799</v>
      </c>
      <c r="M136" s="17">
        <f t="shared" si="18"/>
        <v>2.0747088964289793</v>
      </c>
      <c r="N136" s="17">
        <f t="shared" si="28"/>
        <v>-632.87285300013946</v>
      </c>
      <c r="O136" s="24">
        <f t="shared" si="19"/>
        <v>23.74469636096811</v>
      </c>
      <c r="P136" s="7"/>
      <c r="Q136" s="25">
        <f t="shared" si="20"/>
        <v>3818.2249110445136</v>
      </c>
      <c r="R136" s="24">
        <f t="shared" si="21"/>
        <v>-635.6811936717138</v>
      </c>
      <c r="S136" s="7"/>
      <c r="T136" s="25">
        <f t="shared" si="22"/>
        <v>-0.98612266968431361</v>
      </c>
      <c r="U136" s="24">
        <f t="shared" si="23"/>
        <v>-0.16520608985963486</v>
      </c>
      <c r="V136" s="7"/>
      <c r="W136" s="25">
        <f t="shared" si="24"/>
        <v>-0.98487270235296065</v>
      </c>
      <c r="X136" s="24">
        <f t="shared" si="29"/>
        <v>73.379723953582925</v>
      </c>
      <c r="Y136" s="7"/>
      <c r="Z136" s="25">
        <f t="shared" si="30"/>
        <v>-612</v>
      </c>
      <c r="AA136" s="17">
        <f t="shared" si="31"/>
        <v>73.33199999999988</v>
      </c>
      <c r="AB136" s="24">
        <f t="shared" si="25"/>
        <v>1.2798848470724797</v>
      </c>
      <c r="AC136" s="17">
        <f t="shared" si="26"/>
        <v>4.7723953583044931E-2</v>
      </c>
    </row>
    <row r="137" spans="1:29" s="17" customFormat="1" x14ac:dyDescent="0.25">
      <c r="A137" s="17">
        <v>52</v>
      </c>
      <c r="B137" s="17">
        <v>-619</v>
      </c>
      <c r="C137" s="17">
        <v>15063</v>
      </c>
      <c r="D137" s="17">
        <v>12705</v>
      </c>
      <c r="E137" s="17">
        <v>11346</v>
      </c>
      <c r="F137" s="17">
        <v>13704</v>
      </c>
      <c r="G137" s="24"/>
      <c r="H137" s="7"/>
      <c r="I137" s="25">
        <f t="shared" si="32"/>
        <v>3717</v>
      </c>
      <c r="J137" s="24">
        <f t="shared" si="32"/>
        <v>-999</v>
      </c>
      <c r="K137" s="7"/>
      <c r="L137" s="25">
        <f t="shared" si="27"/>
        <v>3709.9894975291277</v>
      </c>
      <c r="M137" s="17">
        <f t="shared" si="18"/>
        <v>49.147144894106972</v>
      </c>
      <c r="N137" s="17">
        <f t="shared" si="28"/>
        <v>-997.72470294850098</v>
      </c>
      <c r="O137" s="24">
        <f t="shared" si="19"/>
        <v>1.6263825695621039</v>
      </c>
      <c r="P137" s="7"/>
      <c r="Q137" s="25">
        <f t="shared" si="20"/>
        <v>3746.2249110445136</v>
      </c>
      <c r="R137" s="24">
        <f t="shared" si="21"/>
        <v>-1006.6811936717138</v>
      </c>
      <c r="S137" s="7"/>
      <c r="T137" s="25">
        <f t="shared" si="22"/>
        <v>-0.96752742349755938</v>
      </c>
      <c r="U137" s="24">
        <f t="shared" si="23"/>
        <v>-0.26162464046029554</v>
      </c>
      <c r="V137" s="7"/>
      <c r="W137" s="25">
        <f t="shared" si="24"/>
        <v>-0.96553012328853705</v>
      </c>
      <c r="X137" s="24">
        <f t="shared" si="29"/>
        <v>67.740988025154138</v>
      </c>
      <c r="Y137" s="7"/>
      <c r="Z137" s="25">
        <f t="shared" si="30"/>
        <v>-619</v>
      </c>
      <c r="AA137" s="17">
        <f t="shared" si="31"/>
        <v>67.760999999999882</v>
      </c>
      <c r="AB137" s="24">
        <f t="shared" si="25"/>
        <v>1.1826525544438755</v>
      </c>
      <c r="AC137" s="17">
        <f t="shared" si="26"/>
        <v>-2.0011974845743907E-2</v>
      </c>
    </row>
    <row r="138" spans="1:29" s="17" customFormat="1" x14ac:dyDescent="0.25">
      <c r="A138" s="17">
        <v>53</v>
      </c>
      <c r="B138" s="17">
        <v>-634</v>
      </c>
      <c r="C138" s="17">
        <v>14990</v>
      </c>
      <c r="D138" s="17">
        <v>12518</v>
      </c>
      <c r="E138" s="17">
        <v>11396</v>
      </c>
      <c r="F138" s="17">
        <v>13878</v>
      </c>
      <c r="G138" s="24"/>
      <c r="H138" s="7"/>
      <c r="I138" s="25">
        <f t="shared" si="32"/>
        <v>3594</v>
      </c>
      <c r="J138" s="24">
        <f t="shared" si="32"/>
        <v>-1360</v>
      </c>
      <c r="K138" s="7"/>
      <c r="L138" s="25">
        <f t="shared" si="27"/>
        <v>3593.9189509084827</v>
      </c>
      <c r="M138" s="17">
        <f t="shared" si="18"/>
        <v>6.568955235786671E-3</v>
      </c>
      <c r="N138" s="17">
        <f t="shared" si="28"/>
        <v>-1361.5297030224367</v>
      </c>
      <c r="O138" s="24">
        <f t="shared" si="19"/>
        <v>2.3399913368519942</v>
      </c>
      <c r="P138" s="7"/>
      <c r="Q138" s="25">
        <f t="shared" si="20"/>
        <v>3623.2249110445136</v>
      </c>
      <c r="R138" s="24">
        <f t="shared" si="21"/>
        <v>-1367.6811936717138</v>
      </c>
      <c r="S138" s="7"/>
      <c r="T138" s="25">
        <f t="shared" si="22"/>
        <v>-0.93576054459518754</v>
      </c>
      <c r="U138" s="24">
        <f t="shared" si="23"/>
        <v>-0.35544430829543983</v>
      </c>
      <c r="V138" s="7"/>
      <c r="W138" s="25">
        <f t="shared" si="24"/>
        <v>-0.93303564515998805</v>
      </c>
      <c r="X138" s="24">
        <f t="shared" si="29"/>
        <v>62.047497815786414</v>
      </c>
      <c r="Y138" s="7"/>
      <c r="Z138" s="25">
        <f t="shared" si="30"/>
        <v>-634</v>
      </c>
      <c r="AA138" s="17">
        <f t="shared" si="31"/>
        <v>62.054999999999879</v>
      </c>
      <c r="AB138" s="24">
        <f t="shared" si="25"/>
        <v>1.0830640673250791</v>
      </c>
      <c r="AC138" s="17">
        <f t="shared" si="26"/>
        <v>-7.5021842134646022E-3</v>
      </c>
    </row>
    <row r="139" spans="1:29" s="17" customFormat="1" x14ac:dyDescent="0.25">
      <c r="A139" s="17">
        <v>54</v>
      </c>
      <c r="B139" s="17">
        <v>-636</v>
      </c>
      <c r="C139" s="17">
        <v>14919</v>
      </c>
      <c r="D139" s="17">
        <v>12344</v>
      </c>
      <c r="E139" s="17">
        <v>11476</v>
      </c>
      <c r="F139" s="17">
        <v>14054</v>
      </c>
      <c r="G139" s="24"/>
      <c r="H139" s="7"/>
      <c r="I139" s="25">
        <f t="shared" si="32"/>
        <v>3443</v>
      </c>
      <c r="J139" s="24">
        <f t="shared" si="32"/>
        <v>-1710</v>
      </c>
      <c r="K139" s="7"/>
      <c r="L139" s="25">
        <f t="shared" si="27"/>
        <v>3441.3981840798265</v>
      </c>
      <c r="M139" s="17">
        <f t="shared" si="18"/>
        <v>2.5658142421213457</v>
      </c>
      <c r="N139" s="17">
        <f t="shared" si="28"/>
        <v>-1712.8277078321635</v>
      </c>
      <c r="O139" s="24">
        <f t="shared" si="19"/>
        <v>7.9959315840786251</v>
      </c>
      <c r="P139" s="7"/>
      <c r="Q139" s="25">
        <f t="shared" si="20"/>
        <v>3472.2249110445136</v>
      </c>
      <c r="R139" s="24">
        <f t="shared" si="21"/>
        <v>-1717.6811936717138</v>
      </c>
      <c r="S139" s="7"/>
      <c r="T139" s="25">
        <f t="shared" si="22"/>
        <v>-0.89676218106463346</v>
      </c>
      <c r="U139" s="24">
        <f t="shared" si="23"/>
        <v>-0.44640520508851594</v>
      </c>
      <c r="V139" s="7"/>
      <c r="W139" s="25">
        <f t="shared" si="24"/>
        <v>-0.89333160708949022</v>
      </c>
      <c r="X139" s="24">
        <f t="shared" si="29"/>
        <v>56.350393191586988</v>
      </c>
      <c r="Y139" s="7"/>
      <c r="Z139" s="25">
        <f t="shared" si="30"/>
        <v>-636</v>
      </c>
      <c r="AA139" s="17">
        <f t="shared" si="31"/>
        <v>56.330999999999882</v>
      </c>
      <c r="AB139" s="24">
        <f t="shared" si="25"/>
        <v>0.98316142094092374</v>
      </c>
      <c r="AC139" s="17">
        <f t="shared" si="26"/>
        <v>1.9393191587106173E-2</v>
      </c>
    </row>
    <row r="140" spans="1:29" s="17" customFormat="1" x14ac:dyDescent="0.25">
      <c r="A140" s="17">
        <v>55</v>
      </c>
      <c r="B140" s="17">
        <v>-635</v>
      </c>
      <c r="C140" s="17">
        <v>14832</v>
      </c>
      <c r="D140" s="17">
        <v>12181</v>
      </c>
      <c r="E140" s="17">
        <v>11572</v>
      </c>
      <c r="F140" s="17">
        <v>14228</v>
      </c>
      <c r="G140" s="24"/>
      <c r="H140" s="7"/>
      <c r="I140" s="25">
        <f t="shared" si="32"/>
        <v>3260</v>
      </c>
      <c r="J140" s="24">
        <f t="shared" si="32"/>
        <v>-2047</v>
      </c>
      <c r="K140" s="7"/>
      <c r="L140" s="25">
        <f t="shared" si="27"/>
        <v>3254.5771553225622</v>
      </c>
      <c r="M140" s="17">
        <f t="shared" si="18"/>
        <v>29.407244395614953</v>
      </c>
      <c r="N140" s="17">
        <f t="shared" si="28"/>
        <v>-2046.4362156579348</v>
      </c>
      <c r="O140" s="24">
        <f t="shared" si="19"/>
        <v>0.31785278435791176</v>
      </c>
      <c r="P140" s="7"/>
      <c r="Q140" s="25">
        <f t="shared" si="20"/>
        <v>3289.2249110445136</v>
      </c>
      <c r="R140" s="24">
        <f t="shared" si="21"/>
        <v>-2054.6811936717136</v>
      </c>
      <c r="S140" s="7"/>
      <c r="T140" s="25">
        <f t="shared" si="22"/>
        <v>-0.84949926367329975</v>
      </c>
      <c r="U140" s="24">
        <f t="shared" si="23"/>
        <v>-0.53398755428642064</v>
      </c>
      <c r="V140" s="7"/>
      <c r="W140" s="25">
        <f t="shared" si="24"/>
        <v>-0.84538893460148723</v>
      </c>
      <c r="X140" s="24">
        <f t="shared" si="29"/>
        <v>50.623631807906008</v>
      </c>
      <c r="Y140" s="7"/>
      <c r="Z140" s="25">
        <f t="shared" si="30"/>
        <v>-635</v>
      </c>
      <c r="AA140" s="17">
        <f t="shared" si="31"/>
        <v>50.615999999999886</v>
      </c>
      <c r="AB140" s="24">
        <f t="shared" si="25"/>
        <v>0.8834158541894479</v>
      </c>
      <c r="AC140" s="17">
        <f t="shared" si="26"/>
        <v>7.6318079061223898E-3</v>
      </c>
    </row>
    <row r="141" spans="1:29" s="17" customFormat="1" x14ac:dyDescent="0.25">
      <c r="A141" s="17">
        <v>56</v>
      </c>
      <c r="B141" s="17">
        <v>-632</v>
      </c>
      <c r="C141" s="17">
        <v>14718</v>
      </c>
      <c r="D141" s="17">
        <v>12025</v>
      </c>
      <c r="E141" s="17">
        <v>11683</v>
      </c>
      <c r="F141" s="17">
        <v>14383</v>
      </c>
      <c r="G141" s="24"/>
      <c r="H141" s="7"/>
      <c r="I141" s="25">
        <f t="shared" si="32"/>
        <v>3035</v>
      </c>
      <c r="J141" s="24">
        <f t="shared" si="32"/>
        <v>-2358</v>
      </c>
      <c r="K141" s="7"/>
      <c r="L141" s="25">
        <f t="shared" si="27"/>
        <v>3036.212203386689</v>
      </c>
      <c r="M141" s="17">
        <f t="shared" si="18"/>
        <v>1.4694370507002761</v>
      </c>
      <c r="N141" s="17">
        <f t="shared" si="28"/>
        <v>-2358.1727756503478</v>
      </c>
      <c r="O141" s="24">
        <f t="shared" si="19"/>
        <v>2.9851425353115739E-2</v>
      </c>
      <c r="P141" s="7"/>
      <c r="Q141" s="25">
        <f t="shared" si="20"/>
        <v>3064.2249110445136</v>
      </c>
      <c r="R141" s="24">
        <f t="shared" si="21"/>
        <v>-2365.6811936717136</v>
      </c>
      <c r="S141" s="7"/>
      <c r="T141" s="25">
        <f t="shared" si="22"/>
        <v>-0.7913891193396928</v>
      </c>
      <c r="U141" s="24">
        <f t="shared" si="23"/>
        <v>-0.61481280829398255</v>
      </c>
      <c r="V141" s="7"/>
      <c r="W141" s="25">
        <f t="shared" si="24"/>
        <v>-0.78665104447523393</v>
      </c>
      <c r="X141" s="24">
        <f t="shared" si="29"/>
        <v>44.892409746195881</v>
      </c>
      <c r="Y141" s="7"/>
      <c r="Z141" s="25">
        <f t="shared" si="30"/>
        <v>-632</v>
      </c>
      <c r="AA141" s="17">
        <f t="shared" si="31"/>
        <v>44.927999999999884</v>
      </c>
      <c r="AB141" s="24">
        <f t="shared" si="25"/>
        <v>0.78414152633601031</v>
      </c>
      <c r="AC141" s="17">
        <f t="shared" si="26"/>
        <v>-3.5590253804002714E-2</v>
      </c>
    </row>
    <row r="142" spans="1:29" s="17" customFormat="1" x14ac:dyDescent="0.25">
      <c r="A142" s="17">
        <v>57</v>
      </c>
      <c r="B142" s="17">
        <v>-622</v>
      </c>
      <c r="C142" s="17">
        <v>14596</v>
      </c>
      <c r="D142" s="17">
        <v>11881</v>
      </c>
      <c r="E142" s="17">
        <v>11804</v>
      </c>
      <c r="F142" s="17">
        <v>14528</v>
      </c>
      <c r="G142" s="24"/>
      <c r="H142" s="7"/>
      <c r="I142" s="25">
        <f t="shared" si="32"/>
        <v>2792</v>
      </c>
      <c r="J142" s="24">
        <f t="shared" si="32"/>
        <v>-2647</v>
      </c>
      <c r="K142" s="7"/>
      <c r="L142" s="25">
        <f t="shared" si="27"/>
        <v>2791.8072973568551</v>
      </c>
      <c r="M142" s="17">
        <f t="shared" si="18"/>
        <v>3.7134308675035359E-2</v>
      </c>
      <c r="N142" s="17">
        <f t="shared" si="28"/>
        <v>-2642.2164575510765</v>
      </c>
      <c r="O142" s="24">
        <f t="shared" si="19"/>
        <v>22.882278360653288</v>
      </c>
      <c r="P142" s="7"/>
      <c r="Q142" s="25">
        <f t="shared" si="20"/>
        <v>2821.2249110445136</v>
      </c>
      <c r="R142" s="24">
        <f t="shared" si="21"/>
        <v>-2654.6811936717136</v>
      </c>
      <c r="S142" s="7"/>
      <c r="T142" s="25">
        <f t="shared" si="22"/>
        <v>-0.72863016345939713</v>
      </c>
      <c r="U142" s="24">
        <f t="shared" si="23"/>
        <v>-0.68992052021740824</v>
      </c>
      <c r="V142" s="7"/>
      <c r="W142" s="25">
        <f t="shared" si="24"/>
        <v>-0.7233084865322138</v>
      </c>
      <c r="X142" s="24">
        <f t="shared" si="29"/>
        <v>39.255450071362134</v>
      </c>
      <c r="Y142" s="7"/>
      <c r="Z142" s="25">
        <f t="shared" si="30"/>
        <v>-622</v>
      </c>
      <c r="AA142" s="17">
        <f t="shared" si="31"/>
        <v>39.329999999999885</v>
      </c>
      <c r="AB142" s="24">
        <f t="shared" si="25"/>
        <v>0.68643799480936774</v>
      </c>
      <c r="AC142" s="17">
        <f t="shared" si="26"/>
        <v>-7.4549928637750895E-2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11757</v>
      </c>
      <c r="E143" s="17">
        <v>11937</v>
      </c>
      <c r="F143" s="17">
        <v>14658</v>
      </c>
      <c r="G143" s="24"/>
      <c r="H143" s="7"/>
      <c r="I143" s="25">
        <f t="shared" si="32"/>
        <v>2528</v>
      </c>
      <c r="J143" s="24">
        <f t="shared" si="32"/>
        <v>-2901</v>
      </c>
      <c r="K143" s="7"/>
      <c r="L143" s="25">
        <f t="shared" si="27"/>
        <v>2529.6030598326338</v>
      </c>
      <c r="M143" s="17">
        <f t="shared" si="18"/>
        <v>2.5698008270038732</v>
      </c>
      <c r="N143" s="17">
        <f t="shared" si="28"/>
        <v>-2893.0537465524794</v>
      </c>
      <c r="O143" s="24">
        <f t="shared" si="19"/>
        <v>63.142943852232634</v>
      </c>
      <c r="P143" s="7"/>
      <c r="Q143" s="25">
        <f t="shared" si="20"/>
        <v>2557.2249110445136</v>
      </c>
      <c r="R143" s="24">
        <f t="shared" si="21"/>
        <v>-2908.6811936717136</v>
      </c>
      <c r="S143" s="7"/>
      <c r="T143" s="25">
        <f t="shared" si="22"/>
        <v>-0.66044759410796494</v>
      </c>
      <c r="U143" s="24">
        <f t="shared" si="23"/>
        <v>-0.7559321424615264</v>
      </c>
      <c r="V143" s="7"/>
      <c r="W143" s="25">
        <f t="shared" si="24"/>
        <v>-0.65461260293246903</v>
      </c>
      <c r="X143" s="24">
        <f t="shared" si="29"/>
        <v>33.793567565317176</v>
      </c>
      <c r="Y143" s="7"/>
      <c r="Z143" s="25">
        <f t="shared" si="30"/>
        <v>-602</v>
      </c>
      <c r="AA143" s="17">
        <f t="shared" si="31"/>
        <v>33.911999999999885</v>
      </c>
      <c r="AB143" s="24">
        <f t="shared" si="25"/>
        <v>0.59187605593631498</v>
      </c>
      <c r="AC143" s="17">
        <f t="shared" si="26"/>
        <v>-0.1184324346827097</v>
      </c>
    </row>
    <row r="144" spans="1:29" s="17" customFormat="1" x14ac:dyDescent="0.25">
      <c r="A144" s="17">
        <v>59</v>
      </c>
      <c r="B144" s="17">
        <v>-616</v>
      </c>
      <c r="C144" s="17">
        <v>14319</v>
      </c>
      <c r="D144" s="17">
        <v>11645</v>
      </c>
      <c r="E144" s="17">
        <v>12085</v>
      </c>
      <c r="F144" s="17">
        <v>14772</v>
      </c>
      <c r="G144" s="24"/>
      <c r="H144" s="7"/>
      <c r="I144" s="25">
        <f t="shared" si="32"/>
        <v>2234</v>
      </c>
      <c r="J144" s="24">
        <f t="shared" si="32"/>
        <v>-3127</v>
      </c>
      <c r="K144" s="7"/>
      <c r="L144" s="25">
        <f t="shared" si="27"/>
        <v>2237.6460537335042</v>
      </c>
      <c r="M144" s="17">
        <f t="shared" si="18"/>
        <v>13.293707827600148</v>
      </c>
      <c r="N144" s="17">
        <f t="shared" si="28"/>
        <v>-3122.8453677214725</v>
      </c>
      <c r="O144" s="24">
        <f t="shared" si="19"/>
        <v>17.260969369782732</v>
      </c>
      <c r="P144" s="7"/>
      <c r="Q144" s="25">
        <f t="shared" si="20"/>
        <v>2263.2249110445136</v>
      </c>
      <c r="R144" s="24">
        <f t="shared" si="21"/>
        <v>-3134.6811936717136</v>
      </c>
      <c r="S144" s="7"/>
      <c r="T144" s="25">
        <f t="shared" si="22"/>
        <v>-0.58451700551205166</v>
      </c>
      <c r="U144" s="24">
        <f t="shared" si="23"/>
        <v>-0.81466689296219841</v>
      </c>
      <c r="V144" s="7"/>
      <c r="W144" s="25">
        <f t="shared" si="24"/>
        <v>-0.57822482808928843</v>
      </c>
      <c r="X144" s="24">
        <f t="shared" si="29"/>
        <v>28.268000603210965</v>
      </c>
      <c r="Y144" s="7"/>
      <c r="Z144" s="25">
        <f t="shared" si="30"/>
        <v>-616</v>
      </c>
      <c r="AA144" s="17">
        <f t="shared" si="31"/>
        <v>28.367999999999885</v>
      </c>
      <c r="AB144" s="24">
        <f t="shared" si="25"/>
        <v>0.49511500220574944</v>
      </c>
      <c r="AC144" s="17">
        <f t="shared" si="26"/>
        <v>-9.9999396788920336E-2</v>
      </c>
    </row>
    <row r="145" spans="1:29" s="17" customFormat="1" x14ac:dyDescent="0.25">
      <c r="A145" s="17">
        <v>60</v>
      </c>
      <c r="B145" s="17">
        <v>-637</v>
      </c>
      <c r="C145" s="17">
        <v>14147</v>
      </c>
      <c r="D145" s="17">
        <v>11534</v>
      </c>
      <c r="E145" s="17">
        <v>12239</v>
      </c>
      <c r="F145" s="17">
        <v>14872</v>
      </c>
      <c r="G145" s="24"/>
      <c r="H145" s="7"/>
      <c r="I145" s="25">
        <f t="shared" si="32"/>
        <v>1908</v>
      </c>
      <c r="J145" s="24">
        <f t="shared" si="32"/>
        <v>-3338</v>
      </c>
      <c r="K145" s="7"/>
      <c r="L145" s="25">
        <f t="shared" si="27"/>
        <v>1913.4592096167146</v>
      </c>
      <c r="M145" s="17">
        <f t="shared" si="18"/>
        <v>29.80296963922904</v>
      </c>
      <c r="N145" s="17">
        <f t="shared" si="28"/>
        <v>-3329.6086290525022</v>
      </c>
      <c r="O145" s="24">
        <f t="shared" si="19"/>
        <v>70.415106378509492</v>
      </c>
      <c r="P145" s="7"/>
      <c r="Q145" s="25">
        <f t="shared" si="20"/>
        <v>1937.2249110445136</v>
      </c>
      <c r="R145" s="24">
        <f t="shared" si="21"/>
        <v>-3345.6811936717136</v>
      </c>
      <c r="S145" s="7"/>
      <c r="T145" s="25">
        <f t="shared" si="22"/>
        <v>-0.50032186305535886</v>
      </c>
      <c r="U145" s="24">
        <f t="shared" si="23"/>
        <v>-0.86950331931459579</v>
      </c>
      <c r="V145" s="7"/>
      <c r="W145" s="25">
        <f t="shared" si="24"/>
        <v>-0.49360244457063929</v>
      </c>
      <c r="X145" s="24">
        <f t="shared" si="29"/>
        <v>22.484921920254067</v>
      </c>
      <c r="Y145" s="7"/>
      <c r="Z145" s="25">
        <f t="shared" si="30"/>
        <v>-637</v>
      </c>
      <c r="AA145" s="17">
        <f t="shared" si="31"/>
        <v>22.634999999999884</v>
      </c>
      <c r="AB145" s="24">
        <f t="shared" si="25"/>
        <v>0.39505527618891445</v>
      </c>
      <c r="AC145" s="17">
        <f t="shared" si="26"/>
        <v>-0.15007807974581766</v>
      </c>
    </row>
    <row r="146" spans="1:29" s="17" customFormat="1" x14ac:dyDescent="0.25">
      <c r="A146" s="17">
        <v>61</v>
      </c>
      <c r="B146" s="17">
        <v>-621</v>
      </c>
      <c r="C146" s="17">
        <v>13984</v>
      </c>
      <c r="D146" s="17">
        <v>11453</v>
      </c>
      <c r="E146" s="17">
        <v>12410</v>
      </c>
      <c r="F146" s="17">
        <v>14956</v>
      </c>
      <c r="G146" s="24"/>
      <c r="H146" s="7"/>
      <c r="I146" s="25">
        <f t="shared" si="32"/>
        <v>1574</v>
      </c>
      <c r="J146" s="24">
        <f t="shared" si="32"/>
        <v>-3503</v>
      </c>
      <c r="K146" s="7"/>
      <c r="L146" s="25">
        <f t="shared" si="27"/>
        <v>1578.674245563099</v>
      </c>
      <c r="M146" s="17">
        <f t="shared" si="18"/>
        <v>21.848571584150882</v>
      </c>
      <c r="N146" s="17">
        <f t="shared" si="28"/>
        <v>-3499.0172672838803</v>
      </c>
      <c r="O146" s="24">
        <f t="shared" si="19"/>
        <v>15.862159888050195</v>
      </c>
      <c r="P146" s="7"/>
      <c r="Q146" s="25">
        <f t="shared" si="20"/>
        <v>1603.2249110445136</v>
      </c>
      <c r="R146" s="24">
        <f t="shared" si="21"/>
        <v>-3510.6811936717136</v>
      </c>
      <c r="S146" s="7"/>
      <c r="T146" s="25">
        <f t="shared" si="22"/>
        <v>-0.41406058213347108</v>
      </c>
      <c r="U146" s="24">
        <f t="shared" si="23"/>
        <v>-0.91238488494561731</v>
      </c>
      <c r="V146" s="7"/>
      <c r="W146" s="25">
        <f t="shared" si="24"/>
        <v>-0.40700645268364205</v>
      </c>
      <c r="X146" s="24">
        <f t="shared" si="29"/>
        <v>16.943279508434898</v>
      </c>
      <c r="Y146" s="7"/>
      <c r="Z146" s="25">
        <f t="shared" si="30"/>
        <v>-621</v>
      </c>
      <c r="AA146" s="17">
        <f t="shared" si="31"/>
        <v>17.045999999999886</v>
      </c>
      <c r="AB146" s="24">
        <f t="shared" si="25"/>
        <v>0.2975088242949514</v>
      </c>
      <c r="AC146" s="17">
        <f t="shared" si="26"/>
        <v>-0.10272049156498753</v>
      </c>
    </row>
    <row r="147" spans="1:29" s="17" customFormat="1" x14ac:dyDescent="0.25">
      <c r="A147" s="17">
        <v>62</v>
      </c>
      <c r="B147" s="17">
        <v>-629</v>
      </c>
      <c r="C147" s="17">
        <v>13815</v>
      </c>
      <c r="D147" s="17">
        <v>11395</v>
      </c>
      <c r="E147" s="17">
        <v>12595</v>
      </c>
      <c r="F147" s="17">
        <v>15037</v>
      </c>
      <c r="G147" s="24"/>
      <c r="H147" s="7"/>
      <c r="I147" s="25">
        <f t="shared" si="32"/>
        <v>1220</v>
      </c>
      <c r="J147" s="24">
        <f t="shared" si="32"/>
        <v>-3642</v>
      </c>
      <c r="K147" s="7"/>
      <c r="L147" s="25">
        <f t="shared" si="27"/>
        <v>1224.0017993310535</v>
      </c>
      <c r="M147" s="17">
        <f t="shared" si="18"/>
        <v>16.014397886019935</v>
      </c>
      <c r="N147" s="17">
        <f t="shared" si="28"/>
        <v>-3636.5740407634544</v>
      </c>
      <c r="O147" s="24">
        <f t="shared" si="19"/>
        <v>29.441033636654758</v>
      </c>
      <c r="P147" s="7"/>
      <c r="Q147" s="25">
        <f t="shared" si="20"/>
        <v>1249.2249110445136</v>
      </c>
      <c r="R147" s="24">
        <f t="shared" si="21"/>
        <v>-3649.6811936717136</v>
      </c>
      <c r="S147" s="7"/>
      <c r="T147" s="25">
        <f t="shared" si="22"/>
        <v>-0.32263395504859599</v>
      </c>
      <c r="U147" s="24">
        <f t="shared" si="23"/>
        <v>-0.94850935538629622</v>
      </c>
      <c r="V147" s="7"/>
      <c r="W147" s="25">
        <f t="shared" si="24"/>
        <v>-0.31529729435515441</v>
      </c>
      <c r="X147" s="24">
        <f t="shared" si="29"/>
        <v>11.289573894755677</v>
      </c>
      <c r="Y147" s="7"/>
      <c r="Z147" s="25">
        <f t="shared" si="30"/>
        <v>-629</v>
      </c>
      <c r="AA147" s="17">
        <f t="shared" si="31"/>
        <v>11.384999999999886</v>
      </c>
      <c r="AB147" s="24">
        <f t="shared" si="25"/>
        <v>0.19870573533955241</v>
      </c>
      <c r="AC147" s="17">
        <f t="shared" si="26"/>
        <v>-9.542610524420958E-2</v>
      </c>
    </row>
    <row r="148" spans="1:29" s="17" customFormat="1" x14ac:dyDescent="0.25">
      <c r="A148" s="17">
        <v>63</v>
      </c>
      <c r="B148" s="17">
        <v>-640</v>
      </c>
      <c r="C148" s="17">
        <v>13625</v>
      </c>
      <c r="D148" s="17">
        <v>11339</v>
      </c>
      <c r="E148" s="17">
        <v>12776</v>
      </c>
      <c r="F148" s="17">
        <v>15089</v>
      </c>
      <c r="G148" s="24"/>
      <c r="H148" s="7"/>
      <c r="I148" s="25">
        <f t="shared" si="32"/>
        <v>849</v>
      </c>
      <c r="J148" s="24">
        <f t="shared" si="32"/>
        <v>-3750</v>
      </c>
      <c r="K148" s="7"/>
      <c r="L148" s="25">
        <f t="shared" si="27"/>
        <v>850.59754403898614</v>
      </c>
      <c r="M148" s="17">
        <f t="shared" ref="M148:M149" si="33">(I148-L148)^2</f>
        <v>2.55214695650016</v>
      </c>
      <c r="N148" s="17">
        <f t="shared" si="28"/>
        <v>-3740.0024097332634</v>
      </c>
      <c r="O148" s="24">
        <f t="shared" ref="O148:O149" si="34">(J148-N148)^2</f>
        <v>99.951811141545434</v>
      </c>
      <c r="P148" s="7"/>
      <c r="Q148" s="25">
        <f t="shared" si="20"/>
        <v>878.22491104451376</v>
      </c>
      <c r="R148" s="24">
        <f t="shared" si="21"/>
        <v>-3757.6811936717136</v>
      </c>
      <c r="S148" s="7"/>
      <c r="T148" s="25">
        <f t="shared" si="22"/>
        <v>-0.22681678372518174</v>
      </c>
      <c r="U148" s="24">
        <f t="shared" si="23"/>
        <v>-0.97657728925387399</v>
      </c>
      <c r="V148" s="7"/>
      <c r="W148" s="25">
        <f t="shared" si="24"/>
        <v>-0.21925985910346213</v>
      </c>
      <c r="X148" s="24">
        <f t="shared" si="29"/>
        <v>5.5562044419465906</v>
      </c>
      <c r="Y148" s="7"/>
      <c r="Z148" s="25">
        <f t="shared" si="30"/>
        <v>-640</v>
      </c>
      <c r="AA148" s="17">
        <f t="shared" si="31"/>
        <v>5.6249999999998863</v>
      </c>
      <c r="AB148" s="24">
        <f t="shared" si="25"/>
        <v>9.817477042467905E-2</v>
      </c>
      <c r="AC148" s="17">
        <f t="shared" si="26"/>
        <v>-6.8795558053295736E-2</v>
      </c>
    </row>
    <row r="149" spans="1:29" s="17" customFormat="1" x14ac:dyDescent="0.25">
      <c r="A149" s="17">
        <v>64</v>
      </c>
      <c r="B149" s="17">
        <v>-629</v>
      </c>
      <c r="C149" s="17">
        <v>13435</v>
      </c>
      <c r="D149" s="17">
        <v>11306</v>
      </c>
      <c r="E149" s="17">
        <v>12965</v>
      </c>
      <c r="F149" s="17">
        <v>15113</v>
      </c>
      <c r="G149" s="24"/>
      <c r="H149" s="7"/>
      <c r="I149" s="25">
        <f t="shared" si="32"/>
        <v>470</v>
      </c>
      <c r="J149" s="24">
        <f t="shared" si="32"/>
        <v>-3807</v>
      </c>
      <c r="K149" s="7"/>
      <c r="L149" s="25">
        <f t="shared" si="27"/>
        <v>474.93036315793836</v>
      </c>
      <c r="M149" s="17">
        <f t="shared" si="33"/>
        <v>24.308480869155908</v>
      </c>
      <c r="N149" s="17">
        <f t="shared" si="28"/>
        <v>-3804.7399175729079</v>
      </c>
      <c r="O149" s="24">
        <f t="shared" si="34"/>
        <v>5.1079725772506501</v>
      </c>
      <c r="P149" s="7"/>
      <c r="Q149" s="25">
        <f t="shared" ref="Q149" si="35">I149-$J$4</f>
        <v>499.22491104451376</v>
      </c>
      <c r="R149" s="24">
        <f t="shared" ref="R149" si="36">J149-$J$3</f>
        <v>-3814.6811936717136</v>
      </c>
      <c r="S149" s="7"/>
      <c r="T149" s="25">
        <f t="shared" ref="T149" si="37">Q149/$J$7</f>
        <v>-0.12893347393657256</v>
      </c>
      <c r="U149" s="24">
        <f t="shared" ref="U149" si="38">R149/$J$6</f>
        <v>-0.99139092101731774</v>
      </c>
      <c r="V149" s="7"/>
      <c r="W149" s="25">
        <f t="shared" ref="W149" si="39">(T149-U149*SIN(-$J$11*PI()/180))/(COS(-$J$11*PI()/180))</f>
        <v>-0.12125887983851286</v>
      </c>
      <c r="X149" s="24">
        <f>IF(MOD(ATAN2(U149,W149)*180/PI()-$J$9+360,360)&gt;5,MOD(ATAN2(U149,W149)*180/PI()-$J$9+360,360)-360,MOD(ATAN2(U149,W149)*180/PI()-$J$9+360,360))</f>
        <v>-0.12461077196962833</v>
      </c>
      <c r="Y149" s="7"/>
      <c r="Z149" s="25">
        <f t="shared" si="30"/>
        <v>-629</v>
      </c>
      <c r="AA149" s="17">
        <f t="shared" si="31"/>
        <v>-3.6000000000113275E-2</v>
      </c>
      <c r="AB149" s="24">
        <f t="shared" ref="AB149" si="40">AA149*PI()/180</f>
        <v>-6.2831853071993566E-4</v>
      </c>
      <c r="AC149" s="17">
        <f t="shared" ref="AC149" si="41">X149-AA149</f>
        <v>-8.8610771969515056E-2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-9990</v>
      </c>
      <c r="J157" s="39">
        <f>I157+B157</f>
        <v>-1</v>
      </c>
    </row>
    <row r="158" spans="1:29" x14ac:dyDescent="0.25">
      <c r="A158" s="31" t="s">
        <v>176</v>
      </c>
      <c r="B158" s="31">
        <v>39997</v>
      </c>
      <c r="G158" s="2"/>
      <c r="I158" s="1"/>
      <c r="J158" s="3"/>
    </row>
    <row r="159" spans="1:29" x14ac:dyDescent="0.25">
      <c r="A159" t="s">
        <v>177</v>
      </c>
      <c r="B159">
        <v>39997</v>
      </c>
      <c r="G159" s="2"/>
      <c r="I159" s="43">
        <f>J157</f>
        <v>-1</v>
      </c>
      <c r="J159" s="39">
        <f>I159+B159</f>
        <v>39996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39996</v>
      </c>
      <c r="J161" s="39">
        <f>I161+B161</f>
        <v>49996</v>
      </c>
    </row>
    <row r="162" spans="1:10" x14ac:dyDescent="0.25">
      <c r="A162" s="31" t="s">
        <v>180</v>
      </c>
      <c r="B162" s="31">
        <v>-9975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49996</v>
      </c>
      <c r="J163" s="39">
        <f>I163+B163</f>
        <v>40001</v>
      </c>
    </row>
    <row r="164" spans="1:10" x14ac:dyDescent="0.25">
      <c r="A164" s="31" t="s">
        <v>182</v>
      </c>
      <c r="B164" s="31">
        <v>-40005</v>
      </c>
      <c r="G164" s="2"/>
      <c r="I164" s="1"/>
      <c r="J164" s="3"/>
    </row>
    <row r="165" spans="1:10" ht="15.75" thickBot="1" x14ac:dyDescent="0.3">
      <c r="A165" t="s">
        <v>183</v>
      </c>
      <c r="B165">
        <v>-40005</v>
      </c>
      <c r="G165" s="2"/>
      <c r="I165" s="4">
        <f>J163</f>
        <v>40001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9.5995718688025775</v>
      </c>
      <c r="L3" s="35" t="s">
        <v>1</v>
      </c>
      <c r="M3" s="11">
        <v>-4100.3974754171613</v>
      </c>
      <c r="N3" s="10" t="s">
        <v>2</v>
      </c>
      <c r="O3" s="35">
        <v>4108.3306304617809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-31.379382272097075</v>
      </c>
      <c r="L4" s="9" t="s">
        <v>5</v>
      </c>
      <c r="M4" s="13">
        <v>359.83336198794098</v>
      </c>
      <c r="N4" s="12" t="s">
        <v>6</v>
      </c>
      <c r="O4" s="9">
        <v>359.87452525242429</v>
      </c>
      <c r="Q4" s="2" t="s">
        <v>7</v>
      </c>
      <c r="R4" s="2">
        <f>MAX(AC20:AC149)</f>
        <v>0.24275458244511583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-172.5790204059534</v>
      </c>
      <c r="N5" s="14" t="s">
        <v>9</v>
      </c>
      <c r="O5" s="9">
        <v>-171.73113725097849</v>
      </c>
      <c r="Q5" s="5" t="s">
        <v>10</v>
      </c>
      <c r="R5" s="5">
        <f>MIN(AC20:AC149)</f>
        <v>-0.28294580799897417</v>
      </c>
      <c r="T5" s="45" t="s">
        <v>55</v>
      </c>
      <c r="U5" s="47">
        <v>9</v>
      </c>
    </row>
    <row r="6" spans="1:21" ht="15.75" thickBot="1" x14ac:dyDescent="0.3">
      <c r="A6" t="s">
        <v>161</v>
      </c>
      <c r="I6" s="32" t="s">
        <v>11</v>
      </c>
      <c r="J6" s="32">
        <f>(O3+O9)/2</f>
        <v>4102.8088394270453</v>
      </c>
      <c r="L6" s="37" t="s">
        <v>12</v>
      </c>
      <c r="M6" s="13">
        <v>-31.614660934568562</v>
      </c>
      <c r="N6" s="14" t="s">
        <v>13</v>
      </c>
      <c r="O6" s="9">
        <v>10.648192165214255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-4095.2304084080833</v>
      </c>
      <c r="L7" s="38" t="s">
        <v>15</v>
      </c>
      <c r="M7" s="16">
        <f>SUM(M20:M84)</f>
        <v>2588.3134675728802</v>
      </c>
      <c r="N7" s="15" t="s">
        <v>15</v>
      </c>
      <c r="O7" s="36">
        <f>SUM(O20:O84)</f>
        <v>3996.8955407931835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-171.71710221149829</v>
      </c>
      <c r="L9" s="35" t="s">
        <v>18</v>
      </c>
      <c r="M9" s="11">
        <v>-4090.0633413990054</v>
      </c>
      <c r="N9" s="10" t="s">
        <v>19</v>
      </c>
      <c r="O9" s="35">
        <v>4097.2870483923098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-172.55818693041027</v>
      </c>
      <c r="L10" s="9" t="s">
        <v>21</v>
      </c>
      <c r="M10" s="13">
        <v>359.78016245881162</v>
      </c>
      <c r="N10" s="12" t="s">
        <v>22</v>
      </c>
      <c r="O10" s="9">
        <v>360.01763462093999</v>
      </c>
      <c r="T10" s="48"/>
    </row>
    <row r="11" spans="1:21" ht="15.75" thickBot="1" x14ac:dyDescent="0.3">
      <c r="I11" s="33" t="s">
        <v>23</v>
      </c>
      <c r="J11" s="33">
        <f>J9-J10</f>
        <v>0.84108471891198633</v>
      </c>
      <c r="L11" s="37" t="s">
        <v>24</v>
      </c>
      <c r="M11" s="13">
        <v>-172.53735345486714</v>
      </c>
      <c r="N11" s="14" t="s">
        <v>25</v>
      </c>
      <c r="O11" s="9">
        <v>-171.70306717201805</v>
      </c>
    </row>
    <row r="12" spans="1:21" x14ac:dyDescent="0.25">
      <c r="I12" s="9"/>
      <c r="J12" s="9"/>
      <c r="L12" s="37" t="s">
        <v>26</v>
      </c>
      <c r="M12" s="13">
        <v>-31.144103609625589</v>
      </c>
      <c r="N12" s="14" t="s">
        <v>27</v>
      </c>
      <c r="O12" s="9">
        <v>8.5509515723908986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2197.9360099327432</v>
      </c>
      <c r="N13" s="15" t="s">
        <v>15</v>
      </c>
      <c r="O13" s="36">
        <f>SUM(O85:O149)</f>
        <v>4171.2469461219907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13516</v>
      </c>
      <c r="D20" s="17">
        <v>11226</v>
      </c>
      <c r="E20" s="17">
        <v>13020</v>
      </c>
      <c r="F20" s="17">
        <v>15291</v>
      </c>
      <c r="G20" s="24"/>
      <c r="H20" s="7"/>
      <c r="I20" s="25">
        <f t="shared" ref="I20:J51" si="0">C20-E20</f>
        <v>496</v>
      </c>
      <c r="J20" s="24">
        <f t="shared" si="0"/>
        <v>-4065</v>
      </c>
      <c r="K20" s="7"/>
      <c r="L20" s="25">
        <f>$M$3*SIN(2*PI()/$M$4*(AA20+$M$5))+$M$6</f>
        <v>489.11948013664227</v>
      </c>
      <c r="M20" s="17">
        <f t="shared" ref="M20:M83" si="1">(I20-L20)^2</f>
        <v>47.341553590060322</v>
      </c>
      <c r="N20" s="17">
        <f>$O$3*COS(2*PI()/$O$4*(AA20+$O$5))+$O$6</f>
        <v>-4056.0474824829353</v>
      </c>
      <c r="O20" s="24">
        <f t="shared" ref="O20:O83" si="2">(J20-N20)^2</f>
        <v>80.147569893350919</v>
      </c>
      <c r="P20" s="7"/>
      <c r="Q20" s="25">
        <f>I20-$J$4</f>
        <v>527.37938227209702</v>
      </c>
      <c r="R20" s="24">
        <f>J20-$J$3</f>
        <v>-4074.5995718688027</v>
      </c>
      <c r="S20" s="7"/>
      <c r="T20" s="25">
        <f>Q20/$J$7</f>
        <v>-0.12877892808895761</v>
      </c>
      <c r="U20" s="24">
        <f>R20/$J$6</f>
        <v>-0.99312440119384604</v>
      </c>
      <c r="V20" s="7"/>
      <c r="W20" s="25">
        <f>(T20-U20*SIN(-$J$11*PI()/180))/(COS(-$J$11*PI()/180))</f>
        <v>-0.14337261806921289</v>
      </c>
      <c r="X20" s="24">
        <f>IF(MOD(ATAN2(U20,W20)*180/PI()-$J$9+360,360)&gt;5,MOD(ATAN2(U20,W20)*180/PI()-$J$9+360,360)-360,MOD(ATAN2(U20,W20)*180/PI()-$J$9+360,360))</f>
        <v>-6.8135303801113878E-2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-2.313530380111388E-2</v>
      </c>
      <c r="AD20" s="17">
        <f ca="1">INDIRECT("AC"&amp;AE20)-AC20</f>
        <v>-8.032874693739174E-2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13705</v>
      </c>
      <c r="D21" s="17">
        <v>11261</v>
      </c>
      <c r="E21" s="17">
        <v>12817</v>
      </c>
      <c r="F21" s="17">
        <v>15249</v>
      </c>
      <c r="G21" s="24"/>
      <c r="H21" s="7"/>
      <c r="I21" s="25">
        <f t="shared" si="0"/>
        <v>888</v>
      </c>
      <c r="J21" s="24">
        <f t="shared" si="0"/>
        <v>-3988</v>
      </c>
      <c r="K21" s="7"/>
      <c r="L21" s="25">
        <f t="shared" ref="L21:L84" si="3">$M$3*SIN(2*PI()/$M$4*(AA21+$M$5))+$M$6</f>
        <v>890.47255887465712</v>
      </c>
      <c r="M21" s="17">
        <f t="shared" si="1"/>
        <v>6.1135473886457072</v>
      </c>
      <c r="N21" s="17">
        <f t="shared" ref="N21:N84" si="4">$O$3*COS(2*PI()/$O$4*(AA21+$O$5))+$O$6</f>
        <v>-3978.0133022094242</v>
      </c>
      <c r="O21" s="24">
        <f t="shared" si="2"/>
        <v>99.734132760291914</v>
      </c>
      <c r="P21" s="7"/>
      <c r="Q21" s="25">
        <f t="shared" ref="Q21:Q84" si="5">I21-$J$4</f>
        <v>919.37938227209702</v>
      </c>
      <c r="R21" s="24">
        <f t="shared" ref="R21:R84" si="6">J21-$J$3</f>
        <v>-3997.5995718688027</v>
      </c>
      <c r="S21" s="7"/>
      <c r="T21" s="25">
        <f t="shared" ref="T21:T84" si="7">Q21/$J$7</f>
        <v>-0.22450003799163096</v>
      </c>
      <c r="U21" s="24">
        <f t="shared" ref="U21:U84" si="8">R21/$J$6</f>
        <v>-0.97435677076952598</v>
      </c>
      <c r="V21" s="7"/>
      <c r="W21" s="25">
        <f t="shared" ref="W21:W84" si="9">(T21-U21*SIN(-$J$11*PI()/180))/(COS(-$J$11*PI()/180))</f>
        <v>-0.23882851960625751</v>
      </c>
      <c r="X21" s="24">
        <f t="shared" ref="X21:X83" si="10">MOD(ATAN2(U21,W21)*180/PI()-$J$9+360,360)</f>
        <v>5.4895664795214998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-0.16243352047849946</v>
      </c>
      <c r="AD21" s="17">
        <f t="shared" ref="AD21:AD83" ca="1" si="14">INDIRECT("AC"&amp;AE21)-AC21</f>
        <v>1.9883635168655545E-2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13905</v>
      </c>
      <c r="D22" s="17">
        <v>11318</v>
      </c>
      <c r="E22" s="17">
        <v>12623</v>
      </c>
      <c r="F22" s="17">
        <v>15184</v>
      </c>
      <c r="G22" s="24"/>
      <c r="H22" s="7"/>
      <c r="I22" s="25">
        <f t="shared" si="0"/>
        <v>1282</v>
      </c>
      <c r="J22" s="24">
        <f t="shared" si="0"/>
        <v>-3866</v>
      </c>
      <c r="K22" s="7"/>
      <c r="L22" s="25">
        <f t="shared" si="3"/>
        <v>1288.8106477437836</v>
      </c>
      <c r="M22" s="17">
        <f t="shared" si="1"/>
        <v>46.384922689905288</v>
      </c>
      <c r="N22" s="17">
        <f>$O$3*COS(2*PI()/$O$4*(AA22+$O$5))+$O$6</f>
        <v>-3858.3835428311631</v>
      </c>
      <c r="O22" s="24">
        <f>(J22-N22)^2</f>
        <v>58.010419804726389</v>
      </c>
      <c r="P22" s="7"/>
      <c r="Q22" s="25">
        <f t="shared" si="5"/>
        <v>1313.379382272097</v>
      </c>
      <c r="R22" s="24">
        <f t="shared" si="6"/>
        <v>-3875.5995718688027</v>
      </c>
      <c r="S22" s="7"/>
      <c r="T22" s="25">
        <f t="shared" si="7"/>
        <v>-0.32070952090401178</v>
      </c>
      <c r="U22" s="24">
        <f t="shared" si="8"/>
        <v>-0.94462104464268137</v>
      </c>
      <c r="V22" s="7"/>
      <c r="W22" s="25">
        <f t="shared" si="9"/>
        <v>-0.33461182688340524</v>
      </c>
      <c r="X22" s="24">
        <f t="shared" si="10"/>
        <v>11.22270565737108</v>
      </c>
      <c r="Y22" s="7"/>
      <c r="Z22" s="25">
        <f t="shared" si="11"/>
        <v>643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-0.21629434262892033</v>
      </c>
      <c r="AD22" s="17">
        <f t="shared" ca="1" si="14"/>
        <v>5.9534395262678785E-2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14093</v>
      </c>
      <c r="D23" s="17">
        <v>11404</v>
      </c>
      <c r="E23" s="17">
        <v>12437</v>
      </c>
      <c r="F23" s="17">
        <v>15113</v>
      </c>
      <c r="G23" s="24"/>
      <c r="H23" s="7"/>
      <c r="I23" s="25">
        <f t="shared" si="0"/>
        <v>1656</v>
      </c>
      <c r="J23" s="24">
        <f t="shared" si="0"/>
        <v>-3709</v>
      </c>
      <c r="K23" s="7"/>
      <c r="L23" s="25">
        <f t="shared" si="3"/>
        <v>1666.642248536157</v>
      </c>
      <c r="M23" s="17">
        <f t="shared" si="1"/>
        <v>113.25745390533608</v>
      </c>
      <c r="N23" s="17">
        <f t="shared" si="4"/>
        <v>-3702.6113788999946</v>
      </c>
      <c r="O23" s="24">
        <f t="shared" si="2"/>
        <v>40.814479559433778</v>
      </c>
      <c r="P23" s="7"/>
      <c r="Q23" s="25">
        <f t="shared" si="5"/>
        <v>1687.379382272097</v>
      </c>
      <c r="R23" s="24">
        <f t="shared" si="6"/>
        <v>-3718.5995718688027</v>
      </c>
      <c r="S23" s="7"/>
      <c r="T23" s="25">
        <f t="shared" si="7"/>
        <v>-0.41203527371931747</v>
      </c>
      <c r="U23" s="24">
        <f t="shared" si="8"/>
        <v>-0.90635457741387304</v>
      </c>
      <c r="V23" s="7"/>
      <c r="W23" s="25">
        <f t="shared" si="9"/>
        <v>-0.42538564011406099</v>
      </c>
      <c r="X23" s="24">
        <f t="shared" si="10"/>
        <v>16.859499693658904</v>
      </c>
      <c r="Y23" s="7"/>
      <c r="Z23" s="25">
        <f t="shared" si="11"/>
        <v>631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-0.25850030634109444</v>
      </c>
      <c r="AD23" s="17">
        <f t="shared" ca="1" si="14"/>
        <v>-2.4445501657879731E-2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14271</v>
      </c>
      <c r="D24" s="17">
        <v>11495</v>
      </c>
      <c r="E24" s="17">
        <v>12257</v>
      </c>
      <c r="F24" s="17">
        <v>15017</v>
      </c>
      <c r="G24" s="24"/>
      <c r="H24" s="7"/>
      <c r="I24" s="25">
        <f t="shared" si="0"/>
        <v>2014</v>
      </c>
      <c r="J24" s="24">
        <f t="shared" si="0"/>
        <v>-3522</v>
      </c>
      <c r="K24" s="7"/>
      <c r="L24" s="25">
        <f t="shared" si="3"/>
        <v>2022.2132865807046</v>
      </c>
      <c r="M24" s="17">
        <f t="shared" si="1"/>
        <v>67.45807645678164</v>
      </c>
      <c r="N24" s="17">
        <f t="shared" si="4"/>
        <v>-3513.6856352749992</v>
      </c>
      <c r="O24" s="24">
        <f t="shared" si="2"/>
        <v>69.128660780337867</v>
      </c>
      <c r="P24" s="7"/>
      <c r="Q24" s="25">
        <f t="shared" si="5"/>
        <v>2045.379382272097</v>
      </c>
      <c r="R24" s="24">
        <f t="shared" si="6"/>
        <v>-3531.5995718688027</v>
      </c>
      <c r="S24" s="7"/>
      <c r="T24" s="25">
        <f t="shared" si="7"/>
        <v>-0.49945404245696307</v>
      </c>
      <c r="U24" s="24">
        <f t="shared" si="8"/>
        <v>-0.86077604638338168</v>
      </c>
      <c r="V24" s="7"/>
      <c r="W24" s="25">
        <f t="shared" si="9"/>
        <v>-0.51214470166774806</v>
      </c>
      <c r="X24" s="24">
        <f t="shared" si="10"/>
        <v>22.468909789166901</v>
      </c>
      <c r="Y24" s="7"/>
      <c r="Z24" s="25">
        <f t="shared" si="11"/>
        <v>621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-0.23809021083309645</v>
      </c>
      <c r="AD24" s="17">
        <f t="shared" ca="1" si="14"/>
        <v>3.6709017121825838E-2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14451</v>
      </c>
      <c r="D25" s="17">
        <v>11612</v>
      </c>
      <c r="E25" s="17">
        <v>12096</v>
      </c>
      <c r="F25" s="17">
        <v>14911</v>
      </c>
      <c r="G25" s="24"/>
      <c r="H25" s="7"/>
      <c r="I25" s="25">
        <f t="shared" si="0"/>
        <v>2355</v>
      </c>
      <c r="J25" s="24">
        <f t="shared" si="0"/>
        <v>-3299</v>
      </c>
      <c r="K25" s="7"/>
      <c r="L25" s="25">
        <f t="shared" si="3"/>
        <v>2355.6200768375647</v>
      </c>
      <c r="M25" s="17">
        <f t="shared" si="1"/>
        <v>0.3844952844842871</v>
      </c>
      <c r="N25" s="17">
        <f t="shared" si="4"/>
        <v>-3293.1476153326867</v>
      </c>
      <c r="O25" s="24">
        <f t="shared" si="2"/>
        <v>34.250406294204332</v>
      </c>
      <c r="P25" s="7"/>
      <c r="Q25" s="25">
        <f t="shared" si="5"/>
        <v>2386.3793822720972</v>
      </c>
      <c r="R25" s="24">
        <f t="shared" si="6"/>
        <v>-3308.5995718688027</v>
      </c>
      <c r="S25" s="7"/>
      <c r="T25" s="25">
        <f t="shared" si="7"/>
        <v>-0.58272164061209475</v>
      </c>
      <c r="U25" s="24">
        <f t="shared" si="8"/>
        <v>-0.80642303879087052</v>
      </c>
      <c r="V25" s="7"/>
      <c r="W25" s="25">
        <f t="shared" si="9"/>
        <v>-0.59462332940761986</v>
      </c>
      <c r="X25" s="24">
        <f t="shared" si="10"/>
        <v>28.120645809985604</v>
      </c>
      <c r="Y25" s="7"/>
      <c r="Z25" s="25">
        <f t="shared" si="11"/>
        <v>616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-0.13035419001439408</v>
      </c>
      <c r="AD25" s="17">
        <f t="shared" ca="1" si="14"/>
        <v>-0.1453354187975755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14608</v>
      </c>
      <c r="D26" s="17">
        <v>11740</v>
      </c>
      <c r="E26" s="17">
        <v>11938</v>
      </c>
      <c r="F26" s="17">
        <v>14787</v>
      </c>
      <c r="G26" s="24"/>
      <c r="H26" s="7"/>
      <c r="I26" s="25">
        <f t="shared" si="0"/>
        <v>2670</v>
      </c>
      <c r="J26" s="24">
        <f t="shared" si="0"/>
        <v>-3047</v>
      </c>
      <c r="K26" s="7"/>
      <c r="L26" s="25">
        <f t="shared" si="3"/>
        <v>2671.5213674378265</v>
      </c>
      <c r="M26" s="17">
        <f t="shared" si="1"/>
        <v>2.314558880878721</v>
      </c>
      <c r="N26" s="17">
        <f t="shared" si="4"/>
        <v>-3037.3550012756427</v>
      </c>
      <c r="O26" s="24">
        <f t="shared" si="2"/>
        <v>93.026000392853263</v>
      </c>
      <c r="P26" s="7"/>
      <c r="Q26" s="25">
        <f t="shared" si="5"/>
        <v>2701.3793822720972</v>
      </c>
      <c r="R26" s="24">
        <f t="shared" si="6"/>
        <v>-3056.5995718688027</v>
      </c>
      <c r="S26" s="7"/>
      <c r="T26" s="25">
        <f t="shared" si="7"/>
        <v>-0.65964038964102867</v>
      </c>
      <c r="U26" s="24">
        <f t="shared" si="8"/>
        <v>-0.7450017028567324</v>
      </c>
      <c r="V26" s="7"/>
      <c r="W26" s="25">
        <f t="shared" si="9"/>
        <v>-0.67064865551519637</v>
      </c>
      <c r="X26" s="24">
        <f t="shared" si="10"/>
        <v>33.710565348286536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-0.17443465171346162</v>
      </c>
      <c r="AD26" s="17">
        <f t="shared" ca="1" si="14"/>
        <v>6.0706066404755177E-2</v>
      </c>
      <c r="AE26" s="17">
        <v>143</v>
      </c>
    </row>
    <row r="27" spans="1:31" s="17" customFormat="1" x14ac:dyDescent="0.25">
      <c r="A27" s="17">
        <v>7</v>
      </c>
      <c r="B27" s="17">
        <v>606</v>
      </c>
      <c r="C27" s="17">
        <v>14740</v>
      </c>
      <c r="D27" s="17">
        <v>11872</v>
      </c>
      <c r="E27" s="17">
        <v>11791</v>
      </c>
      <c r="F27" s="17">
        <v>14637</v>
      </c>
      <c r="G27" s="24"/>
      <c r="H27" s="7"/>
      <c r="I27" s="25">
        <f t="shared" si="0"/>
        <v>2949</v>
      </c>
      <c r="J27" s="24">
        <f t="shared" si="0"/>
        <v>-2765</v>
      </c>
      <c r="K27" s="7"/>
      <c r="L27" s="25">
        <f t="shared" si="3"/>
        <v>2952.4583222007109</v>
      </c>
      <c r="M27" s="17">
        <f t="shared" si="1"/>
        <v>11.959992443929755</v>
      </c>
      <c r="N27" s="17">
        <f t="shared" si="4"/>
        <v>-2761.6361952815337</v>
      </c>
      <c r="O27" s="24">
        <f t="shared" si="2"/>
        <v>11.315182183976322</v>
      </c>
      <c r="P27" s="7"/>
      <c r="Q27" s="25">
        <f t="shared" si="5"/>
        <v>2980.3793822720972</v>
      </c>
      <c r="R27" s="24">
        <f t="shared" si="6"/>
        <v>-2774.5995718688027</v>
      </c>
      <c r="S27" s="7"/>
      <c r="T27" s="25">
        <f t="shared" si="7"/>
        <v>-0.72776842449522738</v>
      </c>
      <c r="U27" s="24">
        <f t="shared" si="8"/>
        <v>-0.67626830312091113</v>
      </c>
      <c r="V27" s="7"/>
      <c r="W27" s="25">
        <f t="shared" si="9"/>
        <v>-0.73777497359537658</v>
      </c>
      <c r="X27" s="24">
        <f t="shared" si="10"/>
        <v>39.207727995906339</v>
      </c>
      <c r="Y27" s="7"/>
      <c r="Z27" s="25">
        <f t="shared" si="11"/>
        <v>606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-0.13127200409365969</v>
      </c>
      <c r="AD27" s="17">
        <f t="shared" ca="1" si="14"/>
        <v>6.0765606550070572E-2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14883</v>
      </c>
      <c r="D28" s="17">
        <v>12033</v>
      </c>
      <c r="E28" s="17">
        <v>11664</v>
      </c>
      <c r="F28" s="17">
        <v>14488</v>
      </c>
      <c r="G28" s="24"/>
      <c r="H28" s="7"/>
      <c r="I28" s="25">
        <f t="shared" si="0"/>
        <v>3219</v>
      </c>
      <c r="J28" s="24">
        <f t="shared" si="0"/>
        <v>-2455</v>
      </c>
      <c r="K28" s="7"/>
      <c r="L28" s="25">
        <f t="shared" si="3"/>
        <v>3213.8486624625834</v>
      </c>
      <c r="M28" s="17">
        <f t="shared" si="1"/>
        <v>26.536278424396972</v>
      </c>
      <c r="N28" s="17">
        <f t="shared" si="4"/>
        <v>-2450.9896318749807</v>
      </c>
      <c r="O28" s="24">
        <f t="shared" si="2"/>
        <v>16.083052498171138</v>
      </c>
      <c r="P28" s="7"/>
      <c r="Q28" s="25">
        <f t="shared" si="5"/>
        <v>3250.3793822720972</v>
      </c>
      <c r="R28" s="24">
        <f t="shared" si="6"/>
        <v>-2464.5995718688027</v>
      </c>
      <c r="S28" s="7"/>
      <c r="T28" s="25">
        <f t="shared" si="7"/>
        <v>-0.79369878080574219</v>
      </c>
      <c r="U28" s="24">
        <f t="shared" si="8"/>
        <v>-0.60071031050351897</v>
      </c>
      <c r="V28" s="7"/>
      <c r="W28" s="25">
        <f t="shared" si="9"/>
        <v>-0.80260318616101289</v>
      </c>
      <c r="X28" s="24">
        <f t="shared" si="10"/>
        <v>44.903994788369005</v>
      </c>
      <c r="Y28" s="7"/>
      <c r="Z28" s="25">
        <f t="shared" si="11"/>
        <v>625</v>
      </c>
      <c r="AA28" s="17">
        <f t="shared" si="15"/>
        <v>44.963999999999999</v>
      </c>
      <c r="AB28" s="24">
        <f t="shared" si="12"/>
        <v>0.78476984486673029</v>
      </c>
      <c r="AC28" s="17">
        <f t="shared" si="13"/>
        <v>-6.0005211630993927E-2</v>
      </c>
      <c r="AD28" s="17">
        <f t="shared" ca="1" si="14"/>
        <v>2.8707903647465116E-2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15002</v>
      </c>
      <c r="D29" s="17">
        <v>12210</v>
      </c>
      <c r="E29" s="17">
        <v>11547</v>
      </c>
      <c r="F29" s="17">
        <v>14318</v>
      </c>
      <c r="G29" s="24"/>
      <c r="H29" s="7"/>
      <c r="I29" s="25">
        <f t="shared" si="0"/>
        <v>3455</v>
      </c>
      <c r="J29" s="24">
        <f t="shared" si="0"/>
        <v>-2108</v>
      </c>
      <c r="K29" s="7"/>
      <c r="L29" s="25">
        <f t="shared" si="3"/>
        <v>3448.0513025611785</v>
      </c>
      <c r="M29" s="17">
        <f t="shared" si="1"/>
        <v>48.284396096283849</v>
      </c>
      <c r="N29" s="17">
        <f t="shared" si="4"/>
        <v>-2109.9884893990206</v>
      </c>
      <c r="O29" s="24">
        <f t="shared" si="2"/>
        <v>3.954090090017452</v>
      </c>
      <c r="P29" s="7"/>
      <c r="Q29" s="25">
        <f t="shared" si="5"/>
        <v>3486.3793822720972</v>
      </c>
      <c r="R29" s="24">
        <f t="shared" si="6"/>
        <v>-2117.5995718688027</v>
      </c>
      <c r="S29" s="7"/>
      <c r="T29" s="25">
        <f t="shared" si="7"/>
        <v>-0.85132679595122918</v>
      </c>
      <c r="U29" s="24">
        <f t="shared" si="8"/>
        <v>-0.51613410586405095</v>
      </c>
      <c r="V29" s="7"/>
      <c r="W29" s="25">
        <f t="shared" si="9"/>
        <v>-0.85899576879508255</v>
      </c>
      <c r="X29" s="24">
        <f t="shared" si="10"/>
        <v>50.717230783716559</v>
      </c>
      <c r="Y29" s="7"/>
      <c r="Z29" s="25">
        <f t="shared" si="11"/>
        <v>637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2.0230783716563394E-2</v>
      </c>
      <c r="AD29" s="17">
        <f t="shared" ca="1" si="14"/>
        <v>-1.2068808883554993E-2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15091</v>
      </c>
      <c r="D30" s="17">
        <v>12384</v>
      </c>
      <c r="E30" s="17">
        <v>11439</v>
      </c>
      <c r="F30" s="17">
        <v>14124</v>
      </c>
      <c r="G30" s="24"/>
      <c r="H30" s="7"/>
      <c r="I30" s="25">
        <f t="shared" si="0"/>
        <v>3652</v>
      </c>
      <c r="J30" s="24">
        <f t="shared" si="0"/>
        <v>-1740</v>
      </c>
      <c r="K30" s="7"/>
      <c r="L30" s="25">
        <f t="shared" si="3"/>
        <v>3648.8340509420918</v>
      </c>
      <c r="M30" s="17">
        <f t="shared" si="1"/>
        <v>10.023233437269596</v>
      </c>
      <c r="N30" s="17">
        <f t="shared" si="4"/>
        <v>-1744.8408217670949</v>
      </c>
      <c r="O30" s="24">
        <f t="shared" si="2"/>
        <v>23.433555380779737</v>
      </c>
      <c r="P30" s="7"/>
      <c r="Q30" s="25">
        <f t="shared" si="5"/>
        <v>3683.3793822720972</v>
      </c>
      <c r="R30" s="24">
        <f t="shared" si="6"/>
        <v>-1749.5995718688025</v>
      </c>
      <c r="S30" s="7"/>
      <c r="T30" s="25">
        <f t="shared" si="7"/>
        <v>-0.89943153740741955</v>
      </c>
      <c r="U30" s="24">
        <f t="shared" si="8"/>
        <v>-0.42643945656340476</v>
      </c>
      <c r="V30" s="7"/>
      <c r="W30" s="25">
        <f t="shared" si="9"/>
        <v>-0.9057889089281792</v>
      </c>
      <c r="X30" s="24">
        <f t="shared" si="10"/>
        <v>56.506354634551201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3.1354634551206573E-2</v>
      </c>
      <c r="AD30" s="17">
        <f t="shared" ca="1" si="14"/>
        <v>1.4522108490638175E-2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15172</v>
      </c>
      <c r="D31" s="17">
        <v>12570</v>
      </c>
      <c r="E31" s="17">
        <v>11357</v>
      </c>
      <c r="F31" s="17">
        <v>13938</v>
      </c>
      <c r="G31" s="24"/>
      <c r="H31" s="7"/>
      <c r="I31" s="25">
        <f t="shared" si="0"/>
        <v>3815</v>
      </c>
      <c r="J31" s="24">
        <f t="shared" si="0"/>
        <v>-1368</v>
      </c>
      <c r="K31" s="7"/>
      <c r="L31" s="25">
        <f t="shared" si="3"/>
        <v>3809.2598073324598</v>
      </c>
      <c r="M31" s="17">
        <f t="shared" si="1"/>
        <v>32.949811860482434</v>
      </c>
      <c r="N31" s="17">
        <f t="shared" si="4"/>
        <v>-1369.7502288237938</v>
      </c>
      <c r="O31" s="24">
        <f t="shared" si="2"/>
        <v>3.0633009356386447</v>
      </c>
      <c r="P31" s="7"/>
      <c r="Q31" s="25">
        <f t="shared" si="5"/>
        <v>3846.3793822720972</v>
      </c>
      <c r="R31" s="24">
        <f t="shared" si="6"/>
        <v>-1377.5995718688025</v>
      </c>
      <c r="S31" s="7"/>
      <c r="T31" s="25">
        <f t="shared" si="7"/>
        <v>-0.93923393769858221</v>
      </c>
      <c r="U31" s="24">
        <f t="shared" si="8"/>
        <v>-0.33576986542253412</v>
      </c>
      <c r="V31" s="7"/>
      <c r="W31" s="25">
        <f t="shared" si="9"/>
        <v>-0.94426450038599863</v>
      </c>
      <c r="X31" s="24">
        <f t="shared" si="10"/>
        <v>62.142286223420911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6.2862234209148937E-3</v>
      </c>
      <c r="AD31" s="17">
        <f t="shared" ca="1" si="14"/>
        <v>5.4201034427194372E-2</v>
      </c>
      <c r="AE31" s="17">
        <v>138</v>
      </c>
    </row>
    <row r="32" spans="1:31" s="17" customFormat="1" x14ac:dyDescent="0.25">
      <c r="A32" s="17">
        <v>12</v>
      </c>
      <c r="B32" s="17">
        <v>623</v>
      </c>
      <c r="C32" s="17">
        <v>15226</v>
      </c>
      <c r="D32" s="17">
        <v>12760</v>
      </c>
      <c r="E32" s="17">
        <v>11295</v>
      </c>
      <c r="F32" s="17">
        <v>13740</v>
      </c>
      <c r="G32" s="24"/>
      <c r="H32" s="7"/>
      <c r="I32" s="25">
        <f t="shared" si="0"/>
        <v>3931</v>
      </c>
      <c r="J32" s="24">
        <f t="shared" si="0"/>
        <v>-980</v>
      </c>
      <c r="K32" s="7"/>
      <c r="L32" s="25">
        <f t="shared" si="3"/>
        <v>3931.195176402925</v>
      </c>
      <c r="M32" s="17">
        <f t="shared" si="1"/>
        <v>3.8093828258730873E-2</v>
      </c>
      <c r="N32" s="17">
        <f t="shared" si="4"/>
        <v>-984.94404029576083</v>
      </c>
      <c r="O32" s="24">
        <f t="shared" si="2"/>
        <v>24.44353444610682</v>
      </c>
      <c r="P32" s="7"/>
      <c r="Q32" s="25">
        <f t="shared" si="5"/>
        <v>3962.3793822720972</v>
      </c>
      <c r="R32" s="24">
        <f t="shared" si="6"/>
        <v>-989.59957186880263</v>
      </c>
      <c r="S32" s="7"/>
      <c r="T32" s="25">
        <f t="shared" si="7"/>
        <v>-0.96755957226161826</v>
      </c>
      <c r="U32" s="24">
        <f t="shared" si="8"/>
        <v>-0.24120050692076592</v>
      </c>
      <c r="V32" s="7"/>
      <c r="W32" s="25">
        <f t="shared" si="9"/>
        <v>-0.97120483790211187</v>
      </c>
      <c r="X32" s="24">
        <f t="shared" si="10"/>
        <v>67.769770993312989</v>
      </c>
      <c r="Y32" s="7"/>
      <c r="Z32" s="25">
        <f t="shared" si="11"/>
        <v>623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2.6770993312993596E-2</v>
      </c>
      <c r="AD32" s="17">
        <f t="shared" ca="1" si="14"/>
        <v>0.14064305499472596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15272</v>
      </c>
      <c r="D33" s="17">
        <v>12956</v>
      </c>
      <c r="E33" s="17">
        <v>11252</v>
      </c>
      <c r="F33" s="17">
        <v>13551</v>
      </c>
      <c r="G33" s="24"/>
      <c r="H33" s="7"/>
      <c r="I33" s="25">
        <f t="shared" si="0"/>
        <v>4020</v>
      </c>
      <c r="J33" s="24">
        <f t="shared" si="0"/>
        <v>-595</v>
      </c>
      <c r="K33" s="7"/>
      <c r="L33" s="25">
        <f t="shared" si="3"/>
        <v>4013.6059760561602</v>
      </c>
      <c r="M33" s="17">
        <f t="shared" si="1"/>
        <v>40.883542194396462</v>
      </c>
      <c r="N33" s="17">
        <f t="shared" si="4"/>
        <v>-600.18179210583514</v>
      </c>
      <c r="O33" s="24">
        <f t="shared" si="2"/>
        <v>26.850969428095407</v>
      </c>
      <c r="P33" s="7"/>
      <c r="Q33" s="25">
        <f t="shared" si="5"/>
        <v>4051.3793822720972</v>
      </c>
      <c r="R33" s="24">
        <f t="shared" si="6"/>
        <v>-604.59957186880263</v>
      </c>
      <c r="S33" s="7"/>
      <c r="T33" s="25">
        <f t="shared" si="7"/>
        <v>-0.98929217119360269</v>
      </c>
      <c r="U33" s="24">
        <f t="shared" si="8"/>
        <v>-0.14736235479916598</v>
      </c>
      <c r="V33" s="7"/>
      <c r="W33" s="25">
        <f t="shared" si="9"/>
        <v>-0.99156216400481001</v>
      </c>
      <c r="X33" s="24">
        <f t="shared" si="10"/>
        <v>73.263884818752217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4.8884818752227943E-2</v>
      </c>
      <c r="AD33" s="17">
        <f t="shared" ca="1" si="14"/>
        <v>4.9757274003027874E-2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15296</v>
      </c>
      <c r="D34" s="17">
        <v>13149</v>
      </c>
      <c r="E34" s="17">
        <v>11232</v>
      </c>
      <c r="F34" s="17">
        <v>13359</v>
      </c>
      <c r="G34" s="24"/>
      <c r="H34" s="7"/>
      <c r="I34" s="25">
        <f t="shared" si="0"/>
        <v>4064</v>
      </c>
      <c r="J34" s="24">
        <f t="shared" si="0"/>
        <v>-210</v>
      </c>
      <c r="K34" s="7"/>
      <c r="L34" s="25">
        <f t="shared" si="3"/>
        <v>4059.3337161836826</v>
      </c>
      <c r="M34" s="17">
        <f t="shared" si="1"/>
        <v>21.774204654426104</v>
      </c>
      <c r="N34" s="17">
        <f t="shared" si="4"/>
        <v>-206.62524426756951</v>
      </c>
      <c r="O34" s="24">
        <f t="shared" si="2"/>
        <v>11.388976253572428</v>
      </c>
      <c r="P34" s="7"/>
      <c r="Q34" s="25">
        <f t="shared" si="5"/>
        <v>4095.3793822720972</v>
      </c>
      <c r="R34" s="24">
        <f t="shared" si="6"/>
        <v>-219.59957186880257</v>
      </c>
      <c r="S34" s="7"/>
      <c r="T34" s="25">
        <f t="shared" si="7"/>
        <v>-1.0000363774071681</v>
      </c>
      <c r="U34" s="24">
        <f t="shared" si="8"/>
        <v>-5.3524202677566017E-2</v>
      </c>
      <c r="V34" s="7"/>
      <c r="W34" s="25">
        <f t="shared" si="9"/>
        <v>-1.0009299133190457</v>
      </c>
      <c r="X34" s="24">
        <f t="shared" si="10"/>
        <v>78.656155812753582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-7.5844187246403294E-2</v>
      </c>
      <c r="AD34" s="17">
        <f t="shared" ca="1" si="14"/>
        <v>9.5872489234338332E-2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15303</v>
      </c>
      <c r="D35" s="17">
        <v>13355</v>
      </c>
      <c r="E35" s="17">
        <v>11228</v>
      </c>
      <c r="F35" s="17">
        <v>13156</v>
      </c>
      <c r="G35" s="24"/>
      <c r="H35" s="7"/>
      <c r="I35" s="25">
        <f t="shared" si="0"/>
        <v>4075</v>
      </c>
      <c r="J35" s="24">
        <f t="shared" si="0"/>
        <v>199</v>
      </c>
      <c r="K35" s="7"/>
      <c r="L35" s="25">
        <f t="shared" si="3"/>
        <v>4066.8983881742606</v>
      </c>
      <c r="M35" s="17">
        <f t="shared" si="1"/>
        <v>65.636114174960213</v>
      </c>
      <c r="N35" s="17">
        <f t="shared" si="4"/>
        <v>196.68475117312835</v>
      </c>
      <c r="O35" s="24">
        <f t="shared" si="2"/>
        <v>5.360377130330563</v>
      </c>
      <c r="P35" s="7"/>
      <c r="Q35" s="25">
        <f t="shared" si="5"/>
        <v>4106.3793822720972</v>
      </c>
      <c r="R35" s="24">
        <f t="shared" si="6"/>
        <v>189.40042813119743</v>
      </c>
      <c r="S35" s="7"/>
      <c r="T35" s="25">
        <f t="shared" si="7"/>
        <v>-1.0027224289605594</v>
      </c>
      <c r="U35" s="24">
        <f t="shared" si="8"/>
        <v>4.6163600485380422E-2</v>
      </c>
      <c r="V35" s="7"/>
      <c r="W35" s="25">
        <f t="shared" si="9"/>
        <v>-1.002152762377774</v>
      </c>
      <c r="X35" s="24">
        <f t="shared" si="10"/>
        <v>84.354535475262026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-2.4645247379595503E-3</v>
      </c>
      <c r="AD35" s="17">
        <f t="shared" ca="1" si="14"/>
        <v>5.279250684282033E-2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15282</v>
      </c>
      <c r="D36" s="17">
        <v>13560</v>
      </c>
      <c r="E36" s="17">
        <v>11243</v>
      </c>
      <c r="F36" s="17">
        <v>12951</v>
      </c>
      <c r="G36" s="24"/>
      <c r="H36" s="7"/>
      <c r="I36" s="25">
        <f t="shared" si="0"/>
        <v>4039</v>
      </c>
      <c r="J36" s="24">
        <f t="shared" si="0"/>
        <v>609</v>
      </c>
      <c r="K36" s="7"/>
      <c r="L36" s="25">
        <f t="shared" si="3"/>
        <v>4034.3749358235486</v>
      </c>
      <c r="M36" s="17">
        <f t="shared" si="1"/>
        <v>21.391218636293701</v>
      </c>
      <c r="N36" s="17">
        <f t="shared" si="4"/>
        <v>602.67397617825077</v>
      </c>
      <c r="O36" s="24">
        <f t="shared" si="2"/>
        <v>40.018577393338752</v>
      </c>
      <c r="P36" s="7"/>
      <c r="Q36" s="25">
        <f t="shared" si="5"/>
        <v>4070.3793822720972</v>
      </c>
      <c r="R36" s="24">
        <f t="shared" si="6"/>
        <v>599.40042813119737</v>
      </c>
      <c r="S36" s="7"/>
      <c r="T36" s="25">
        <f t="shared" si="7"/>
        <v>-0.99393171478582409</v>
      </c>
      <c r="U36" s="24">
        <f t="shared" si="8"/>
        <v>0.14609513910838295</v>
      </c>
      <c r="V36" s="7"/>
      <c r="W36" s="25">
        <f t="shared" si="9"/>
        <v>-0.99189403079310945</v>
      </c>
      <c r="X36" s="24">
        <f t="shared" si="10"/>
        <v>90.095900222166733</v>
      </c>
      <c r="Y36" s="7"/>
      <c r="Z36" s="25">
        <f t="shared" si="11"/>
        <v>632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5.0900222166745834E-2</v>
      </c>
      <c r="AD36" s="17">
        <f t="shared" ca="1" si="14"/>
        <v>-1.4025839280392915E-2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15242</v>
      </c>
      <c r="D37" s="17">
        <v>13750</v>
      </c>
      <c r="E37" s="17">
        <v>11276</v>
      </c>
      <c r="F37" s="17">
        <v>12754</v>
      </c>
      <c r="G37" s="24"/>
      <c r="H37" s="7"/>
      <c r="I37" s="25">
        <f t="shared" si="0"/>
        <v>3966</v>
      </c>
      <c r="J37" s="24">
        <f t="shared" si="0"/>
        <v>996</v>
      </c>
      <c r="K37" s="7"/>
      <c r="L37" s="25">
        <f t="shared" si="3"/>
        <v>3962.7967511054094</v>
      </c>
      <c r="M37" s="17">
        <f t="shared" si="1"/>
        <v>10.260803480695998</v>
      </c>
      <c r="N37" s="17">
        <f t="shared" si="4"/>
        <v>998.44352435412634</v>
      </c>
      <c r="O37" s="24">
        <f t="shared" si="2"/>
        <v>5.970811269208542</v>
      </c>
      <c r="P37" s="7"/>
      <c r="Q37" s="25">
        <f t="shared" si="5"/>
        <v>3997.3793822720972</v>
      </c>
      <c r="R37" s="24">
        <f t="shared" si="6"/>
        <v>986.40042813119737</v>
      </c>
      <c r="S37" s="7"/>
      <c r="T37" s="25">
        <f t="shared" si="7"/>
        <v>-0.97610609993149977</v>
      </c>
      <c r="U37" s="24">
        <f t="shared" si="8"/>
        <v>0.24042076215009509</v>
      </c>
      <c r="V37" s="7"/>
      <c r="W37" s="25">
        <f t="shared" si="9"/>
        <v>-0.97268172401756703</v>
      </c>
      <c r="X37" s="24">
        <f t="shared" si="10"/>
        <v>95.600803033935449</v>
      </c>
      <c r="Y37" s="7"/>
      <c r="Z37" s="25">
        <f t="shared" si="11"/>
        <v>625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-6.9196966064538401E-2</v>
      </c>
      <c r="AD37" s="17">
        <f t="shared" ca="1" si="14"/>
        <v>6.5360538845496308E-2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15183</v>
      </c>
      <c r="D38" s="17">
        <v>13941</v>
      </c>
      <c r="E38" s="17">
        <v>11329</v>
      </c>
      <c r="F38" s="17">
        <v>12554</v>
      </c>
      <c r="G38" s="24"/>
      <c r="H38" s="7"/>
      <c r="I38" s="25">
        <f t="shared" si="0"/>
        <v>3854</v>
      </c>
      <c r="J38" s="24">
        <f t="shared" si="0"/>
        <v>1387</v>
      </c>
      <c r="K38" s="7"/>
      <c r="L38" s="25">
        <f t="shared" si="3"/>
        <v>3849.3996370916284</v>
      </c>
      <c r="M38" s="17">
        <f t="shared" si="1"/>
        <v>21.163338888721277</v>
      </c>
      <c r="N38" s="17">
        <f t="shared" si="4"/>
        <v>1394.4232209454194</v>
      </c>
      <c r="O38" s="24">
        <f t="shared" si="2"/>
        <v>55.104209204513531</v>
      </c>
      <c r="P38" s="7"/>
      <c r="Q38" s="25">
        <f t="shared" si="5"/>
        <v>3885.3793822720972</v>
      </c>
      <c r="R38" s="24">
        <f t="shared" si="6"/>
        <v>1377.4004281311975</v>
      </c>
      <c r="S38" s="7"/>
      <c r="T38" s="25">
        <f t="shared" si="7"/>
        <v>-0.94875721138787883</v>
      </c>
      <c r="U38" s="24">
        <f t="shared" si="8"/>
        <v>0.33572132703203167</v>
      </c>
      <c r="V38" s="7"/>
      <c r="W38" s="25">
        <f t="shared" si="9"/>
        <v>-0.94393080447914013</v>
      </c>
      <c r="X38" s="24">
        <f t="shared" si="10"/>
        <v>101.29569657963367</v>
      </c>
      <c r="Y38" s="7"/>
      <c r="Z38" s="25">
        <f t="shared" si="11"/>
        <v>641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-0.1433034203663226</v>
      </c>
      <c r="AD38" s="17">
        <f t="shared" ca="1" si="14"/>
        <v>0.18667969907117765</v>
      </c>
      <c r="AE38" s="17">
        <v>131</v>
      </c>
    </row>
    <row r="39" spans="1:31" s="17" customFormat="1" x14ac:dyDescent="0.25">
      <c r="A39" s="17">
        <v>19</v>
      </c>
      <c r="B39" s="17">
        <v>624</v>
      </c>
      <c r="C39" s="17">
        <v>15107</v>
      </c>
      <c r="D39" s="17">
        <v>14134</v>
      </c>
      <c r="E39" s="17">
        <v>11406</v>
      </c>
      <c r="F39" s="17">
        <v>12368</v>
      </c>
      <c r="G39" s="24"/>
      <c r="H39" s="7"/>
      <c r="I39" s="25">
        <f t="shared" si="0"/>
        <v>3701</v>
      </c>
      <c r="J39" s="24">
        <f t="shared" si="0"/>
        <v>1766</v>
      </c>
      <c r="K39" s="7"/>
      <c r="L39" s="25">
        <f t="shared" si="3"/>
        <v>3701.199968493976</v>
      </c>
      <c r="M39" s="17">
        <f t="shared" si="1"/>
        <v>3.9987398583041546E-2</v>
      </c>
      <c r="N39" s="17">
        <f t="shared" si="4"/>
        <v>1766.4606833434659</v>
      </c>
      <c r="O39" s="24">
        <f t="shared" si="2"/>
        <v>0.21222914294693565</v>
      </c>
      <c r="P39" s="7"/>
      <c r="Q39" s="25">
        <f t="shared" si="5"/>
        <v>3732.3793822720972</v>
      </c>
      <c r="R39" s="24">
        <f t="shared" si="6"/>
        <v>1756.4004281311975</v>
      </c>
      <c r="S39" s="7"/>
      <c r="T39" s="25">
        <f t="shared" si="7"/>
        <v>-0.91139667614525377</v>
      </c>
      <c r="U39" s="24">
        <f t="shared" si="8"/>
        <v>0.42809706639329503</v>
      </c>
      <c r="V39" s="7"/>
      <c r="W39" s="25">
        <f t="shared" si="9"/>
        <v>-0.90521009806098662</v>
      </c>
      <c r="X39" s="24">
        <f t="shared" si="10"/>
        <v>107.02776984040395</v>
      </c>
      <c r="Y39" s="7"/>
      <c r="Z39" s="25">
        <f t="shared" si="11"/>
        <v>624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-2.7230159596044246E-2</v>
      </c>
      <c r="AD39" s="17">
        <f t="shared" ca="1" si="14"/>
        <v>-1.1021087122287554E-2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15010</v>
      </c>
      <c r="D40" s="17">
        <v>14303</v>
      </c>
      <c r="E40" s="17">
        <v>11498</v>
      </c>
      <c r="F40" s="17">
        <v>12189</v>
      </c>
      <c r="G40" s="24"/>
      <c r="H40" s="7"/>
      <c r="I40" s="25">
        <f t="shared" si="0"/>
        <v>3512</v>
      </c>
      <c r="J40" s="24">
        <f t="shared" si="0"/>
        <v>2114</v>
      </c>
      <c r="K40" s="7"/>
      <c r="L40" s="25">
        <f t="shared" si="3"/>
        <v>3517.1329367804155</v>
      </c>
      <c r="M40" s="17">
        <f t="shared" si="1"/>
        <v>26.347039991742733</v>
      </c>
      <c r="N40" s="17">
        <f t="shared" si="4"/>
        <v>2121.6309889057716</v>
      </c>
      <c r="O40" s="24">
        <f t="shared" si="2"/>
        <v>58.231991680008839</v>
      </c>
      <c r="P40" s="7"/>
      <c r="Q40" s="25">
        <f t="shared" si="5"/>
        <v>3543.3793822720972</v>
      </c>
      <c r="R40" s="24">
        <f t="shared" si="6"/>
        <v>2104.4004281311973</v>
      </c>
      <c r="S40" s="7"/>
      <c r="T40" s="25">
        <f t="shared" si="7"/>
        <v>-0.8652454267278934</v>
      </c>
      <c r="U40" s="24">
        <f t="shared" si="8"/>
        <v>0.51291700649281902</v>
      </c>
      <c r="V40" s="7"/>
      <c r="W40" s="25">
        <f t="shared" si="9"/>
        <v>-0.85780865502857717</v>
      </c>
      <c r="X40" s="24">
        <f t="shared" si="10"/>
        <v>112.5939394543887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-7.7060545611288944E-2</v>
      </c>
      <c r="AD40" s="17">
        <f t="shared" ca="1" si="14"/>
        <v>7.984898467043422E-3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14908</v>
      </c>
      <c r="D41" s="17">
        <v>14471</v>
      </c>
      <c r="E41" s="17">
        <v>11604</v>
      </c>
      <c r="F41" s="17">
        <v>12027</v>
      </c>
      <c r="G41" s="24"/>
      <c r="H41" s="7"/>
      <c r="I41" s="25">
        <f t="shared" si="0"/>
        <v>3304</v>
      </c>
      <c r="J41" s="24">
        <f t="shared" si="0"/>
        <v>2444</v>
      </c>
      <c r="K41" s="7"/>
      <c r="L41" s="25">
        <f t="shared" si="3"/>
        <v>3303.4716919074308</v>
      </c>
      <c r="M41" s="17">
        <f t="shared" si="1"/>
        <v>0.27910944067411142</v>
      </c>
      <c r="N41" s="17">
        <f t="shared" si="4"/>
        <v>2450.2936015686714</v>
      </c>
      <c r="O41" s="24">
        <f t="shared" si="2"/>
        <v>39.609420705183361</v>
      </c>
      <c r="P41" s="7"/>
      <c r="Q41" s="25">
        <f t="shared" si="5"/>
        <v>3335.3793822720972</v>
      </c>
      <c r="R41" s="24">
        <f t="shared" si="6"/>
        <v>2434.4004281311973</v>
      </c>
      <c r="S41" s="7"/>
      <c r="T41" s="25">
        <f t="shared" si="7"/>
        <v>-0.81445463371831162</v>
      </c>
      <c r="U41" s="24">
        <f t="shared" si="8"/>
        <v>0.59334970831133327</v>
      </c>
      <c r="V41" s="7"/>
      <c r="W41" s="25">
        <f t="shared" si="9"/>
        <v>-0.80583157642123693</v>
      </c>
      <c r="X41" s="24">
        <f t="shared" si="10"/>
        <v>118.08205207560314</v>
      </c>
      <c r="Y41" s="7"/>
      <c r="Z41" s="25">
        <f t="shared" si="11"/>
        <v>612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-9.6947924396843632E-2</v>
      </c>
      <c r="AD41" s="17">
        <f t="shared" ca="1" si="14"/>
        <v>0.12842509197072616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14789</v>
      </c>
      <c r="D42" s="17">
        <v>14633</v>
      </c>
      <c r="E42" s="17">
        <v>11733</v>
      </c>
      <c r="F42" s="17">
        <v>11878</v>
      </c>
      <c r="G42" s="24"/>
      <c r="H42" s="7"/>
      <c r="I42" s="25">
        <f t="shared" si="0"/>
        <v>3056</v>
      </c>
      <c r="J42" s="24">
        <f t="shared" si="0"/>
        <v>2755</v>
      </c>
      <c r="K42" s="7"/>
      <c r="L42" s="25">
        <f t="shared" si="3"/>
        <v>3059.8312641988582</v>
      </c>
      <c r="M42" s="17">
        <f t="shared" si="1"/>
        <v>14.678585361452621</v>
      </c>
      <c r="N42" s="17">
        <f t="shared" si="4"/>
        <v>2755.4513395017862</v>
      </c>
      <c r="O42" s="24">
        <f t="shared" si="2"/>
        <v>0.20370734587257122</v>
      </c>
      <c r="P42" s="7"/>
      <c r="Q42" s="25">
        <f t="shared" si="5"/>
        <v>3087.3793822720972</v>
      </c>
      <c r="R42" s="24">
        <f t="shared" si="6"/>
        <v>2745.4004281311973</v>
      </c>
      <c r="S42" s="7"/>
      <c r="T42" s="25">
        <f t="shared" si="7"/>
        <v>-0.75389638051457952</v>
      </c>
      <c r="U42" s="24">
        <f t="shared" si="8"/>
        <v>0.66915143638878161</v>
      </c>
      <c r="V42" s="7"/>
      <c r="W42" s="25">
        <f t="shared" si="9"/>
        <v>-0.74415397129090444</v>
      </c>
      <c r="X42" s="24">
        <f t="shared" si="10"/>
        <v>123.67932899911909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1.0328999119110449E-2</v>
      </c>
      <c r="AD42" s="17">
        <f t="shared" ca="1" si="14"/>
        <v>-1.661366136511333E-2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14643</v>
      </c>
      <c r="D43" s="17">
        <v>14769</v>
      </c>
      <c r="E43" s="17">
        <v>11867</v>
      </c>
      <c r="F43" s="17">
        <v>11730</v>
      </c>
      <c r="G43" s="24"/>
      <c r="H43" s="7"/>
      <c r="I43" s="25">
        <f t="shared" si="0"/>
        <v>2776</v>
      </c>
      <c r="J43" s="24">
        <f t="shared" si="0"/>
        <v>3039</v>
      </c>
      <c r="K43" s="7"/>
      <c r="L43" s="25">
        <f t="shared" si="3"/>
        <v>2782.1834771142503</v>
      </c>
      <c r="M43" s="17">
        <f t="shared" si="1"/>
        <v>38.235389222457322</v>
      </c>
      <c r="N43" s="17">
        <f t="shared" si="4"/>
        <v>3040.64711092991</v>
      </c>
      <c r="O43" s="24">
        <f t="shared" si="2"/>
        <v>2.7129744154290294</v>
      </c>
      <c r="P43" s="7"/>
      <c r="Q43" s="25">
        <f t="shared" si="5"/>
        <v>2807.3793822720972</v>
      </c>
      <c r="R43" s="24">
        <f t="shared" si="6"/>
        <v>3029.4004281311973</v>
      </c>
      <c r="S43" s="7"/>
      <c r="T43" s="25">
        <f t="shared" si="7"/>
        <v>-0.68552415915552711</v>
      </c>
      <c r="U43" s="24">
        <f t="shared" si="8"/>
        <v>0.73837230704471501</v>
      </c>
      <c r="V43" s="7"/>
      <c r="W43" s="25">
        <f t="shared" si="9"/>
        <v>-0.67475816793685117</v>
      </c>
      <c r="X43" s="24">
        <f t="shared" si="10"/>
        <v>129.29461553147405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2.7615531474054933E-2</v>
      </c>
      <c r="AD43" s="17">
        <f t="shared" ca="1" si="14"/>
        <v>-4.7961613142035731E-2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14493</v>
      </c>
      <c r="D44" s="17">
        <v>14899</v>
      </c>
      <c r="E44" s="17">
        <v>12020</v>
      </c>
      <c r="F44" s="17">
        <v>11603</v>
      </c>
      <c r="G44" s="24"/>
      <c r="H44" s="7"/>
      <c r="I44" s="25">
        <f t="shared" si="0"/>
        <v>2473</v>
      </c>
      <c r="J44" s="24">
        <f t="shared" si="0"/>
        <v>3296</v>
      </c>
      <c r="K44" s="7"/>
      <c r="L44" s="25">
        <f t="shared" si="3"/>
        <v>2475.1227826553909</v>
      </c>
      <c r="M44" s="17">
        <f t="shared" si="1"/>
        <v>4.5062062020284088</v>
      </c>
      <c r="N44" s="17">
        <f t="shared" si="4"/>
        <v>3298.8575094508874</v>
      </c>
      <c r="O44" s="24">
        <f t="shared" si="2"/>
        <v>8.165360261910763</v>
      </c>
      <c r="P44" s="7"/>
      <c r="Q44" s="25">
        <f t="shared" si="5"/>
        <v>2504.3793822720972</v>
      </c>
      <c r="R44" s="24">
        <f t="shared" si="6"/>
        <v>3286.4004281311973</v>
      </c>
      <c r="S44" s="7"/>
      <c r="T44" s="25">
        <f t="shared" si="7"/>
        <v>-0.6115356481848383</v>
      </c>
      <c r="U44" s="24">
        <f t="shared" si="8"/>
        <v>0.80101232027913372</v>
      </c>
      <c r="V44" s="7"/>
      <c r="W44" s="25">
        <f t="shared" si="9"/>
        <v>-0.59984208171676967</v>
      </c>
      <c r="X44" s="24">
        <f t="shared" si="10"/>
        <v>134.88921396559397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-2.078603440602933E-2</v>
      </c>
      <c r="AD44" s="17">
        <f t="shared" ca="1" si="14"/>
        <v>8.448759050014587E-2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14333</v>
      </c>
      <c r="D45" s="17">
        <v>15030</v>
      </c>
      <c r="E45" s="17">
        <v>12203</v>
      </c>
      <c r="F45" s="17">
        <v>11493</v>
      </c>
      <c r="G45" s="24"/>
      <c r="H45" s="7"/>
      <c r="I45" s="25">
        <f t="shared" si="0"/>
        <v>2130</v>
      </c>
      <c r="J45" s="24">
        <f t="shared" si="0"/>
        <v>3537</v>
      </c>
      <c r="K45" s="7"/>
      <c r="L45" s="25">
        <f t="shared" si="3"/>
        <v>2137.185123352815</v>
      </c>
      <c r="M45" s="17">
        <f t="shared" si="1"/>
        <v>51.625997595167838</v>
      </c>
      <c r="N45" s="17">
        <f t="shared" si="4"/>
        <v>3529.1811033830354</v>
      </c>
      <c r="O45" s="24">
        <f t="shared" si="2"/>
        <v>61.135144306780369</v>
      </c>
      <c r="P45" s="7"/>
      <c r="Q45" s="25">
        <f t="shared" si="5"/>
        <v>2161.3793822720972</v>
      </c>
      <c r="R45" s="24">
        <f t="shared" si="6"/>
        <v>3527.4004281311973</v>
      </c>
      <c r="S45" s="7"/>
      <c r="T45" s="25">
        <f t="shared" si="7"/>
        <v>-0.52777967701999906</v>
      </c>
      <c r="U45" s="24">
        <f t="shared" si="8"/>
        <v>0.85975256615265472</v>
      </c>
      <c r="V45" s="7"/>
      <c r="W45" s="25">
        <f t="shared" si="9"/>
        <v>-0.5152147343140332</v>
      </c>
      <c r="X45" s="24">
        <f t="shared" si="10"/>
        <v>140.78456035756506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0.12356035756505435</v>
      </c>
      <c r="AD45" s="17">
        <f t="shared" ca="1" si="14"/>
        <v>-0.11076300143747631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14150</v>
      </c>
      <c r="D46" s="17">
        <v>15119</v>
      </c>
      <c r="E46" s="17">
        <v>12373</v>
      </c>
      <c r="F46" s="17">
        <v>11390</v>
      </c>
      <c r="G46" s="24"/>
      <c r="H46" s="7"/>
      <c r="I46" s="25">
        <f t="shared" si="0"/>
        <v>1777</v>
      </c>
      <c r="J46" s="24">
        <f t="shared" si="0"/>
        <v>3729</v>
      </c>
      <c r="K46" s="7"/>
      <c r="L46" s="25">
        <f t="shared" si="3"/>
        <v>1781.4420191851971</v>
      </c>
      <c r="M46" s="17">
        <f t="shared" si="1"/>
        <v>19.731534441658827</v>
      </c>
      <c r="N46" s="17">
        <f t="shared" si="4"/>
        <v>3722.1254046680315</v>
      </c>
      <c r="O46" s="24">
        <f t="shared" si="2"/>
        <v>47.260060978323388</v>
      </c>
      <c r="P46" s="7"/>
      <c r="Q46" s="25">
        <f t="shared" si="5"/>
        <v>1808.379382272097</v>
      </c>
      <c r="R46" s="24">
        <f t="shared" si="6"/>
        <v>3719.4004281311973</v>
      </c>
      <c r="S46" s="7"/>
      <c r="T46" s="25">
        <f t="shared" si="7"/>
        <v>-0.44158184080662227</v>
      </c>
      <c r="U46" s="24">
        <f t="shared" si="8"/>
        <v>0.90654977448342666</v>
      </c>
      <c r="V46" s="7"/>
      <c r="W46" s="25">
        <f t="shared" si="9"/>
        <v>-0.42832059151057261</v>
      </c>
      <c r="X46" s="24">
        <f t="shared" si="10"/>
        <v>146.42761698263996</v>
      </c>
      <c r="Y46" s="7"/>
      <c r="Z46" s="25">
        <f t="shared" si="11"/>
        <v>632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7.8616982639971411E-2</v>
      </c>
      <c r="AD46" s="17">
        <f t="shared" ca="1" si="14"/>
        <v>6.8633964742531361E-2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13969</v>
      </c>
      <c r="D47" s="17">
        <v>15194</v>
      </c>
      <c r="E47" s="17">
        <v>12553</v>
      </c>
      <c r="F47" s="17">
        <v>11308</v>
      </c>
      <c r="G47" s="24"/>
      <c r="H47" s="7"/>
      <c r="I47" s="25">
        <f t="shared" si="0"/>
        <v>1416</v>
      </c>
      <c r="J47" s="24">
        <f t="shared" si="0"/>
        <v>3886</v>
      </c>
      <c r="K47" s="7"/>
      <c r="L47" s="25">
        <f t="shared" si="3"/>
        <v>1412.0514370036756</v>
      </c>
      <c r="M47" s="17">
        <f t="shared" si="1"/>
        <v>15.591149735942532</v>
      </c>
      <c r="N47" s="17">
        <f t="shared" si="4"/>
        <v>3876.9704835075108</v>
      </c>
      <c r="O47" s="24">
        <f t="shared" si="2"/>
        <v>81.53216808813383</v>
      </c>
      <c r="P47" s="7"/>
      <c r="Q47" s="25">
        <f t="shared" si="5"/>
        <v>1447.379382272097</v>
      </c>
      <c r="R47" s="24">
        <f t="shared" si="6"/>
        <v>3876.4004281311973</v>
      </c>
      <c r="S47" s="7"/>
      <c r="T47" s="25">
        <f t="shared" si="7"/>
        <v>-0.35343051255441543</v>
      </c>
      <c r="U47" s="24">
        <f t="shared" si="8"/>
        <v>0.94481624171223488</v>
      </c>
      <c r="V47" s="7"/>
      <c r="W47" s="25">
        <f t="shared" si="9"/>
        <v>-0.3395979838630051</v>
      </c>
      <c r="X47" s="24">
        <f t="shared" si="10"/>
        <v>151.94699871244541</v>
      </c>
      <c r="Y47" s="7"/>
      <c r="Z47" s="25">
        <f t="shared" si="11"/>
        <v>625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-2.7001287554583087E-2</v>
      </c>
      <c r="AD47" s="17">
        <f t="shared" ca="1" si="14"/>
        <v>8.0951271691276361E-2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13766</v>
      </c>
      <c r="D48" s="17">
        <v>15243</v>
      </c>
      <c r="E48" s="17">
        <v>12739</v>
      </c>
      <c r="F48" s="17">
        <v>11245</v>
      </c>
      <c r="G48" s="24"/>
      <c r="H48" s="7"/>
      <c r="I48" s="25">
        <f t="shared" si="0"/>
        <v>1027</v>
      </c>
      <c r="J48" s="24">
        <f t="shared" si="0"/>
        <v>3998</v>
      </c>
      <c r="K48" s="7"/>
      <c r="L48" s="25">
        <f t="shared" si="3"/>
        <v>1028.7446913181741</v>
      </c>
      <c r="M48" s="17">
        <f t="shared" si="1"/>
        <v>3.0439477957120475</v>
      </c>
      <c r="N48" s="17">
        <f t="shared" si="4"/>
        <v>3994.554816730194</v>
      </c>
      <c r="O48" s="24">
        <f t="shared" si="2"/>
        <v>11.869287762550929</v>
      </c>
      <c r="P48" s="7"/>
      <c r="Q48" s="25">
        <f t="shared" si="5"/>
        <v>1058.379382272097</v>
      </c>
      <c r="R48" s="24">
        <f t="shared" si="6"/>
        <v>3988.4004281311973</v>
      </c>
      <c r="S48" s="7"/>
      <c r="T48" s="25">
        <f t="shared" si="7"/>
        <v>-0.25844196216630339</v>
      </c>
      <c r="U48" s="24">
        <f t="shared" si="8"/>
        <v>0.97211461323851855</v>
      </c>
      <c r="V48" s="7"/>
      <c r="W48" s="25">
        <f t="shared" si="9"/>
        <v>-0.24419843721977824</v>
      </c>
      <c r="X48" s="24">
        <f t="shared" si="10"/>
        <v>157.61598652781856</v>
      </c>
      <c r="Y48" s="7"/>
      <c r="Z48" s="25">
        <f t="shared" si="11"/>
        <v>625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1.6986527818573904E-2</v>
      </c>
      <c r="AD48" s="17">
        <f t="shared" ca="1" si="14"/>
        <v>5.5763720834448804E-2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13579</v>
      </c>
      <c r="D49" s="17">
        <v>15292</v>
      </c>
      <c r="E49" s="17">
        <v>12936</v>
      </c>
      <c r="F49" s="17">
        <v>11212</v>
      </c>
      <c r="G49" s="24"/>
      <c r="H49" s="7"/>
      <c r="I49" s="25">
        <f t="shared" si="0"/>
        <v>643</v>
      </c>
      <c r="J49" s="24">
        <f t="shared" si="0"/>
        <v>4080</v>
      </c>
      <c r="K49" s="7"/>
      <c r="L49" s="25">
        <f t="shared" si="3"/>
        <v>646.02301279685651</v>
      </c>
      <c r="M49" s="17">
        <f t="shared" si="1"/>
        <v>9.1386063699581932</v>
      </c>
      <c r="N49" s="17">
        <f t="shared" si="4"/>
        <v>4072.1066676179153</v>
      </c>
      <c r="O49" s="24">
        <f t="shared" si="2"/>
        <v>62.304696094067495</v>
      </c>
      <c r="P49" s="7"/>
      <c r="Q49" s="25">
        <f t="shared" si="5"/>
        <v>674.37938227209702</v>
      </c>
      <c r="R49" s="24">
        <f t="shared" si="6"/>
        <v>4070.4004281311973</v>
      </c>
      <c r="S49" s="7"/>
      <c r="T49" s="25">
        <f t="shared" si="7"/>
        <v>-0.16467434430246011</v>
      </c>
      <c r="U49" s="24">
        <f t="shared" si="8"/>
        <v>0.99210092096311908</v>
      </c>
      <c r="V49" s="7"/>
      <c r="W49" s="25">
        <f t="shared" si="9"/>
        <v>-0.15012730126078475</v>
      </c>
      <c r="X49" s="24">
        <f t="shared" si="10"/>
        <v>163.11223854958291</v>
      </c>
      <c r="Y49" s="7"/>
      <c r="Z49" s="25">
        <f t="shared" si="11"/>
        <v>608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4.1238549582914175E-2</v>
      </c>
      <c r="AD49" s="17">
        <f t="shared" ca="1" si="14"/>
        <v>4.4316772489764844E-2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13398</v>
      </c>
      <c r="D50" s="17">
        <v>15324</v>
      </c>
      <c r="E50" s="17">
        <v>13143</v>
      </c>
      <c r="F50" s="17">
        <v>11199</v>
      </c>
      <c r="G50" s="24"/>
      <c r="H50" s="7"/>
      <c r="I50" s="25">
        <f t="shared" si="0"/>
        <v>255</v>
      </c>
      <c r="J50" s="24">
        <f t="shared" si="0"/>
        <v>4125</v>
      </c>
      <c r="K50" s="7"/>
      <c r="L50" s="25">
        <f t="shared" si="3"/>
        <v>253.26266326702466</v>
      </c>
      <c r="M50" s="17">
        <f t="shared" si="1"/>
        <v>3.0183389237454152</v>
      </c>
      <c r="N50" s="17">
        <f t="shared" si="4"/>
        <v>4112.8295949728017</v>
      </c>
      <c r="O50" s="24">
        <f t="shared" si="2"/>
        <v>148.11875852605328</v>
      </c>
      <c r="P50" s="7"/>
      <c r="Q50" s="25">
        <f t="shared" si="5"/>
        <v>286.37938227209708</v>
      </c>
      <c r="R50" s="24">
        <f t="shared" si="6"/>
        <v>4115.4004281311973</v>
      </c>
      <c r="S50" s="7"/>
      <c r="T50" s="25">
        <f t="shared" si="7"/>
        <v>-6.9929980419201801E-2</v>
      </c>
      <c r="U50" s="24">
        <f t="shared" si="8"/>
        <v>1.0030690166656437</v>
      </c>
      <c r="V50" s="7"/>
      <c r="W50" s="25">
        <f t="shared" si="9"/>
        <v>-5.5211708167544928E-2</v>
      </c>
      <c r="X50" s="24">
        <f t="shared" si="10"/>
        <v>168.5665623418995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-3.0437658100510134E-2</v>
      </c>
      <c r="AD50" s="17">
        <f t="shared" ca="1" si="14"/>
        <v>1.1144844335916559E-2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13186</v>
      </c>
      <c r="D51" s="17">
        <v>15313</v>
      </c>
      <c r="E51" s="17">
        <v>13334</v>
      </c>
      <c r="F51" s="17">
        <v>11190</v>
      </c>
      <c r="G51" s="24"/>
      <c r="H51" s="7"/>
      <c r="I51" s="25">
        <f t="shared" si="0"/>
        <v>-148</v>
      </c>
      <c r="J51" s="24">
        <f t="shared" si="0"/>
        <v>4123</v>
      </c>
      <c r="K51" s="7"/>
      <c r="L51" s="25">
        <f t="shared" si="3"/>
        <v>-147.30114930401709</v>
      </c>
      <c r="M51" s="17">
        <f t="shared" si="1"/>
        <v>0.48839229527580102</v>
      </c>
      <c r="N51" s="17">
        <f t="shared" si="4"/>
        <v>4115.1781630782307</v>
      </c>
      <c r="O51" s="24">
        <f t="shared" si="2"/>
        <v>61.181132830753718</v>
      </c>
      <c r="P51" s="7"/>
      <c r="Q51" s="25">
        <f t="shared" si="5"/>
        <v>-116.62061772790292</v>
      </c>
      <c r="R51" s="24">
        <f t="shared" si="6"/>
        <v>4113.4004281311973</v>
      </c>
      <c r="S51" s="7"/>
      <c r="T51" s="25">
        <f t="shared" si="7"/>
        <v>2.8477181036862885E-2</v>
      </c>
      <c r="U51" s="24">
        <f t="shared" si="8"/>
        <v>1.0025815457455316</v>
      </c>
      <c r="V51" s="7"/>
      <c r="W51" s="25">
        <f t="shared" si="9"/>
        <v>4.3198900853801049E-2</v>
      </c>
      <c r="X51" s="24">
        <f t="shared" si="10"/>
        <v>174.18431766207379</v>
      </c>
      <c r="Y51" s="7"/>
      <c r="Z51" s="25">
        <f t="shared" si="11"/>
        <v>622</v>
      </c>
      <c r="AA51" s="17">
        <f t="shared" si="15"/>
        <v>174.19500000000002</v>
      </c>
      <c r="AB51" s="24">
        <f t="shared" si="12"/>
        <v>3.0402762905115228</v>
      </c>
      <c r="AC51" s="17">
        <f t="shared" si="13"/>
        <v>-1.0682337926226637E-2</v>
      </c>
      <c r="AD51" s="17">
        <f t="shared" ca="1" si="14"/>
        <v>1.7416485866732501E-2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12996</v>
      </c>
      <c r="D52" s="17">
        <v>15303</v>
      </c>
      <c r="E52" s="17">
        <v>13536</v>
      </c>
      <c r="F52" s="17">
        <v>11214</v>
      </c>
      <c r="G52" s="24"/>
      <c r="H52" s="7"/>
      <c r="I52" s="25">
        <f t="shared" ref="I52:J83" si="16">C52-E52</f>
        <v>-540</v>
      </c>
      <c r="J52" s="24">
        <f t="shared" si="16"/>
        <v>4089</v>
      </c>
      <c r="K52" s="7"/>
      <c r="L52" s="25">
        <f t="shared" si="3"/>
        <v>-546.76047773957748</v>
      </c>
      <c r="M52" s="17">
        <f t="shared" si="1"/>
        <v>45.704059267322656</v>
      </c>
      <c r="N52" s="17">
        <f t="shared" si="4"/>
        <v>4078.3488452708802</v>
      </c>
      <c r="O52" s="24">
        <f t="shared" si="2"/>
        <v>113.44709706365008</v>
      </c>
      <c r="P52" s="7"/>
      <c r="Q52" s="25">
        <f t="shared" si="5"/>
        <v>-508.62061772790292</v>
      </c>
      <c r="R52" s="24">
        <f t="shared" si="6"/>
        <v>4079.4004281311973</v>
      </c>
      <c r="S52" s="7"/>
      <c r="T52" s="25">
        <f t="shared" si="7"/>
        <v>0.12419829093953623</v>
      </c>
      <c r="U52" s="24">
        <f t="shared" si="8"/>
        <v>0.99429454010362395</v>
      </c>
      <c r="V52" s="7"/>
      <c r="W52" s="25">
        <f t="shared" si="9"/>
        <v>0.1388086658460102</v>
      </c>
      <c r="X52" s="24">
        <f t="shared" si="10"/>
        <v>179.66452460741357</v>
      </c>
      <c r="Y52" s="7"/>
      <c r="Z52" s="25">
        <f t="shared" si="11"/>
        <v>622</v>
      </c>
      <c r="AA52" s="17">
        <f t="shared" si="15"/>
        <v>179.79300000000003</v>
      </c>
      <c r="AB52" s="24">
        <f t="shared" si="12"/>
        <v>3.1379798220381656</v>
      </c>
      <c r="AC52" s="17">
        <f t="shared" si="13"/>
        <v>-0.12847539258646634</v>
      </c>
      <c r="AD52" s="17">
        <f t="shared" ca="1" si="14"/>
        <v>0.1159092304610283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12789</v>
      </c>
      <c r="D53" s="17">
        <v>15249</v>
      </c>
      <c r="E53" s="17">
        <v>13728</v>
      </c>
      <c r="F53" s="17">
        <v>11245</v>
      </c>
      <c r="G53" s="24"/>
      <c r="H53" s="7"/>
      <c r="I53" s="25">
        <f t="shared" si="16"/>
        <v>-939</v>
      </c>
      <c r="J53" s="24">
        <f t="shared" si="16"/>
        <v>4004</v>
      </c>
      <c r="K53" s="7"/>
      <c r="L53" s="25">
        <f t="shared" si="3"/>
        <v>-946.32750928841256</v>
      </c>
      <c r="M53" s="17">
        <f t="shared" si="1"/>
        <v>53.6923923717723</v>
      </c>
      <c r="N53" s="17">
        <f t="shared" si="4"/>
        <v>4001.4699769198878</v>
      </c>
      <c r="O53" s="24">
        <f t="shared" si="2"/>
        <v>6.4010167859003575</v>
      </c>
      <c r="P53" s="7"/>
      <c r="Q53" s="25">
        <f t="shared" si="5"/>
        <v>-907.62061772790298</v>
      </c>
      <c r="R53" s="24">
        <f t="shared" si="6"/>
        <v>3994.4004281311973</v>
      </c>
      <c r="S53" s="7"/>
      <c r="T53" s="25">
        <f t="shared" si="7"/>
        <v>0.2216287063761859</v>
      </c>
      <c r="U53" s="24">
        <f t="shared" si="8"/>
        <v>0.97357702599885521</v>
      </c>
      <c r="V53" s="7"/>
      <c r="W53" s="25">
        <f t="shared" si="9"/>
        <v>0.23594543134660417</v>
      </c>
      <c r="X53" s="24">
        <f t="shared" si="10"/>
        <v>185.34002592868092</v>
      </c>
      <c r="Y53" s="7"/>
      <c r="Z53" s="25">
        <f t="shared" si="11"/>
        <v>630</v>
      </c>
      <c r="AA53" s="17">
        <f t="shared" si="15"/>
        <v>185.46300000000002</v>
      </c>
      <c r="AB53" s="24">
        <f t="shared" si="12"/>
        <v>3.2369399906262442</v>
      </c>
      <c r="AC53" s="17">
        <f t="shared" si="13"/>
        <v>-0.12297407131910632</v>
      </c>
      <c r="AD53" s="17">
        <f t="shared" ca="1" si="14"/>
        <v>4.5398416345733494E-2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12590</v>
      </c>
      <c r="D54" s="17">
        <v>15197</v>
      </c>
      <c r="E54" s="17">
        <v>13930</v>
      </c>
      <c r="F54" s="17">
        <v>11311</v>
      </c>
      <c r="G54" s="24"/>
      <c r="H54" s="7"/>
      <c r="I54" s="25">
        <f t="shared" si="16"/>
        <v>-1340</v>
      </c>
      <c r="J54" s="24">
        <f t="shared" si="16"/>
        <v>3886</v>
      </c>
      <c r="K54" s="7"/>
      <c r="L54" s="25">
        <f t="shared" si="3"/>
        <v>-1342.4321439884097</v>
      </c>
      <c r="M54" s="17">
        <f t="shared" si="1"/>
        <v>5.9153243803576103</v>
      </c>
      <c r="N54" s="17">
        <f t="shared" si="4"/>
        <v>3883.578634058591</v>
      </c>
      <c r="O54" s="24">
        <f t="shared" si="2"/>
        <v>5.8630130222155978</v>
      </c>
      <c r="P54" s="7"/>
      <c r="Q54" s="25">
        <f t="shared" si="5"/>
        <v>-1308.620617727903</v>
      </c>
      <c r="R54" s="24">
        <f t="shared" si="6"/>
        <v>3876.4004281311973</v>
      </c>
      <c r="S54" s="7"/>
      <c r="T54" s="25">
        <f t="shared" si="7"/>
        <v>0.31954749482254308</v>
      </c>
      <c r="U54" s="24">
        <f t="shared" si="8"/>
        <v>0.94481624171223488</v>
      </c>
      <c r="V54" s="7"/>
      <c r="W54" s="25">
        <f t="shared" si="9"/>
        <v>0.33345254122595186</v>
      </c>
      <c r="X54" s="24">
        <f t="shared" si="10"/>
        <v>191.15648914645681</v>
      </c>
      <c r="Y54" s="7"/>
      <c r="Z54" s="25">
        <f t="shared" si="11"/>
        <v>639</v>
      </c>
      <c r="AA54" s="17">
        <f t="shared" si="15"/>
        <v>191.21400000000003</v>
      </c>
      <c r="AB54" s="24">
        <f t="shared" si="12"/>
        <v>3.3373138759084378</v>
      </c>
      <c r="AC54" s="17">
        <f t="shared" si="13"/>
        <v>-5.7510853543220719E-2</v>
      </c>
      <c r="AD54" s="17">
        <f t="shared" ca="1" si="14"/>
        <v>8.4262382112001433E-2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12399</v>
      </c>
      <c r="D55" s="17">
        <v>15120</v>
      </c>
      <c r="E55" s="17">
        <v>14118</v>
      </c>
      <c r="F55" s="17">
        <v>11385</v>
      </c>
      <c r="G55" s="24"/>
      <c r="H55" s="7"/>
      <c r="I55" s="25">
        <f t="shared" si="16"/>
        <v>-1719</v>
      </c>
      <c r="J55" s="24">
        <f t="shared" si="16"/>
        <v>3735</v>
      </c>
      <c r="K55" s="7"/>
      <c r="L55" s="25">
        <f t="shared" si="3"/>
        <v>-1722.9815548492259</v>
      </c>
      <c r="M55" s="17">
        <f t="shared" si="1"/>
        <v>15.852779017393949</v>
      </c>
      <c r="N55" s="17">
        <f t="shared" si="4"/>
        <v>3727.7738892751336</v>
      </c>
      <c r="O55" s="24">
        <f t="shared" si="2"/>
        <v>52.216676208029646</v>
      </c>
      <c r="P55" s="7"/>
      <c r="Q55" s="25">
        <f t="shared" si="5"/>
        <v>-1687.620617727903</v>
      </c>
      <c r="R55" s="24">
        <f t="shared" si="6"/>
        <v>3725.4004281311973</v>
      </c>
      <c r="S55" s="7"/>
      <c r="T55" s="25">
        <f t="shared" si="7"/>
        <v>0.41209418016211757</v>
      </c>
      <c r="U55" s="24">
        <f t="shared" si="8"/>
        <v>0.9080121872437632</v>
      </c>
      <c r="V55" s="7"/>
      <c r="W55" s="25">
        <f t="shared" si="9"/>
        <v>0.42546888786353992</v>
      </c>
      <c r="X55" s="24">
        <f t="shared" si="10"/>
        <v>196.82356482076796</v>
      </c>
      <c r="Y55" s="7"/>
      <c r="Z55" s="25">
        <f t="shared" si="11"/>
        <v>635</v>
      </c>
      <c r="AA55" s="17">
        <f t="shared" si="15"/>
        <v>196.92900000000003</v>
      </c>
      <c r="AB55" s="24">
        <f t="shared" si="12"/>
        <v>3.4370594426599137</v>
      </c>
      <c r="AC55" s="17">
        <f t="shared" si="13"/>
        <v>-0.10543517923207446</v>
      </c>
      <c r="AD55" s="17">
        <f t="shared" ca="1" si="14"/>
        <v>7.7084758021186417E-2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12223</v>
      </c>
      <c r="D56" s="17">
        <v>15019</v>
      </c>
      <c r="E56" s="17">
        <v>14293</v>
      </c>
      <c r="F56" s="17">
        <v>11480</v>
      </c>
      <c r="G56" s="24"/>
      <c r="H56" s="7"/>
      <c r="I56" s="25">
        <f t="shared" si="16"/>
        <v>-2070</v>
      </c>
      <c r="J56" s="24">
        <f t="shared" si="16"/>
        <v>3539</v>
      </c>
      <c r="K56" s="7"/>
      <c r="L56" s="25">
        <f t="shared" si="3"/>
        <v>-2076.0978757496841</v>
      </c>
      <c r="M56" s="17">
        <f t="shared" si="1"/>
        <v>37.184088658585857</v>
      </c>
      <c r="N56" s="17">
        <f t="shared" si="4"/>
        <v>3541.2792387148861</v>
      </c>
      <c r="O56" s="24">
        <f t="shared" si="2"/>
        <v>5.194929119435665</v>
      </c>
      <c r="P56" s="7"/>
      <c r="Q56" s="25">
        <f t="shared" si="5"/>
        <v>-2038.620617727903</v>
      </c>
      <c r="R56" s="24">
        <f t="shared" si="6"/>
        <v>3529.4004281311973</v>
      </c>
      <c r="S56" s="7"/>
      <c r="T56" s="25">
        <f t="shared" si="7"/>
        <v>0.49780364336578681</v>
      </c>
      <c r="U56" s="24">
        <f t="shared" si="8"/>
        <v>0.86024003707276686</v>
      </c>
      <c r="V56" s="7"/>
      <c r="W56" s="25">
        <f t="shared" si="9"/>
        <v>0.51048625571558937</v>
      </c>
      <c r="X56" s="24">
        <f t="shared" si="10"/>
        <v>202.40297210182507</v>
      </c>
      <c r="Y56" s="7"/>
      <c r="Z56" s="25">
        <f t="shared" si="11"/>
        <v>616</v>
      </c>
      <c r="AA56" s="17">
        <f t="shared" si="15"/>
        <v>202.47300000000004</v>
      </c>
      <c r="AB56" s="24">
        <f t="shared" si="12"/>
        <v>3.5338204963904793</v>
      </c>
      <c r="AC56" s="17">
        <f t="shared" si="13"/>
        <v>-7.002789817497046E-2</v>
      </c>
      <c r="AD56" s="17">
        <f t="shared" ca="1" si="14"/>
        <v>7.0316124858123885E-2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12055</v>
      </c>
      <c r="D57" s="17">
        <v>14914</v>
      </c>
      <c r="E57" s="17">
        <v>14460</v>
      </c>
      <c r="F57" s="17">
        <v>11592</v>
      </c>
      <c r="G57" s="24"/>
      <c r="H57" s="7"/>
      <c r="I57" s="25">
        <f t="shared" si="16"/>
        <v>-2405</v>
      </c>
      <c r="J57" s="24">
        <f t="shared" si="16"/>
        <v>3322</v>
      </c>
      <c r="K57" s="7"/>
      <c r="L57" s="25">
        <f t="shared" si="3"/>
        <v>-2407.9694522032705</v>
      </c>
      <c r="M57" s="17">
        <f t="shared" si="1"/>
        <v>8.8176463875081499</v>
      </c>
      <c r="N57" s="17">
        <f t="shared" si="4"/>
        <v>3323.259119939336</v>
      </c>
      <c r="O57" s="24">
        <f t="shared" si="2"/>
        <v>1.5853830216333922</v>
      </c>
      <c r="P57" s="7"/>
      <c r="Q57" s="25">
        <f t="shared" si="5"/>
        <v>-2373.6206177279028</v>
      </c>
      <c r="R57" s="24">
        <f t="shared" si="6"/>
        <v>3312.4004281311973</v>
      </c>
      <c r="S57" s="7"/>
      <c r="T57" s="25">
        <f t="shared" si="7"/>
        <v>0.57960612249179588</v>
      </c>
      <c r="U57" s="24">
        <f t="shared" si="8"/>
        <v>0.80734944224059235</v>
      </c>
      <c r="V57" s="7"/>
      <c r="W57" s="25">
        <f t="shared" si="9"/>
        <v>0.59152107586965796</v>
      </c>
      <c r="X57" s="24">
        <f t="shared" si="10"/>
        <v>207.94623374061985</v>
      </c>
      <c r="Y57" s="7"/>
      <c r="Z57" s="25">
        <f t="shared" si="11"/>
        <v>612</v>
      </c>
      <c r="AA57" s="17">
        <f t="shared" si="15"/>
        <v>207.98100000000005</v>
      </c>
      <c r="AB57" s="24">
        <f t="shared" si="12"/>
        <v>3.6299532315903278</v>
      </c>
      <c r="AC57" s="17">
        <f t="shared" si="13"/>
        <v>-3.4766259380205611E-2</v>
      </c>
      <c r="AD57" s="17">
        <f t="shared" ca="1" si="14"/>
        <v>0.12844652928069422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11891</v>
      </c>
      <c r="D58" s="17">
        <v>14783</v>
      </c>
      <c r="E58" s="17">
        <v>14617</v>
      </c>
      <c r="F58" s="17">
        <v>11718</v>
      </c>
      <c r="G58" s="24"/>
      <c r="H58" s="7"/>
      <c r="I58" s="25">
        <f t="shared" si="16"/>
        <v>-2726</v>
      </c>
      <c r="J58" s="24">
        <f t="shared" si="16"/>
        <v>3065</v>
      </c>
      <c r="K58" s="7"/>
      <c r="L58" s="25">
        <f t="shared" si="3"/>
        <v>-2723.2278585703925</v>
      </c>
      <c r="M58" s="17">
        <f t="shared" si="1"/>
        <v>7.6847681057461621</v>
      </c>
      <c r="N58" s="17">
        <f t="shared" si="4"/>
        <v>3069.8925682954086</v>
      </c>
      <c r="O58" s="24">
        <f t="shared" si="2"/>
        <v>23.937224525237774</v>
      </c>
      <c r="P58" s="7"/>
      <c r="Q58" s="25">
        <f t="shared" si="5"/>
        <v>-2694.6206177279028</v>
      </c>
      <c r="R58" s="24">
        <f t="shared" si="6"/>
        <v>3055.4004281311973</v>
      </c>
      <c r="S58" s="7"/>
      <c r="T58" s="25">
        <f t="shared" si="7"/>
        <v>0.6579899905498523</v>
      </c>
      <c r="U58" s="24">
        <f t="shared" si="8"/>
        <v>0.74470942900617376</v>
      </c>
      <c r="V58" s="7"/>
      <c r="W58" s="25">
        <f t="shared" si="9"/>
        <v>0.66899378778292506</v>
      </c>
      <c r="X58" s="24">
        <f t="shared" si="10"/>
        <v>213.6513627195518</v>
      </c>
      <c r="Y58" s="7"/>
      <c r="Z58" s="25">
        <f t="shared" si="11"/>
        <v>623</v>
      </c>
      <c r="AA58" s="17">
        <f t="shared" si="15"/>
        <v>213.58800000000005</v>
      </c>
      <c r="AB58" s="24">
        <f t="shared" si="12"/>
        <v>3.7278138427496494</v>
      </c>
      <c r="AC58" s="17">
        <f t="shared" si="13"/>
        <v>6.3362719551747659E-2</v>
      </c>
      <c r="AD58" s="17">
        <f t="shared" ca="1" si="14"/>
        <v>-3.3205232402622187E-3</v>
      </c>
      <c r="AE58" s="17">
        <v>111</v>
      </c>
    </row>
    <row r="59" spans="1:31" s="17" customFormat="1" x14ac:dyDescent="0.25">
      <c r="A59" s="17">
        <v>39</v>
      </c>
      <c r="B59" s="17">
        <v>606</v>
      </c>
      <c r="C59" s="17">
        <v>11748</v>
      </c>
      <c r="D59" s="17">
        <v>14648</v>
      </c>
      <c r="E59" s="17">
        <v>14758</v>
      </c>
      <c r="F59" s="17">
        <v>11859</v>
      </c>
      <c r="G59" s="24"/>
      <c r="H59" s="7"/>
      <c r="I59" s="25">
        <f t="shared" si="16"/>
        <v>-3010</v>
      </c>
      <c r="J59" s="24">
        <f t="shared" si="16"/>
        <v>2789</v>
      </c>
      <c r="K59" s="7"/>
      <c r="L59" s="25">
        <f t="shared" si="3"/>
        <v>-3005.1740518552024</v>
      </c>
      <c r="M59" s="17">
        <f t="shared" si="1"/>
        <v>23.289775496275603</v>
      </c>
      <c r="N59" s="17">
        <f t="shared" si="4"/>
        <v>2795.3103405958227</v>
      </c>
      <c r="O59" s="24">
        <f t="shared" si="2"/>
        <v>39.820398435288098</v>
      </c>
      <c r="P59" s="7"/>
      <c r="Q59" s="25">
        <f t="shared" si="5"/>
        <v>-2978.6206177279028</v>
      </c>
      <c r="R59" s="24">
        <f t="shared" si="6"/>
        <v>2779.4004281311973</v>
      </c>
      <c r="S59" s="7"/>
      <c r="T59" s="25">
        <f t="shared" si="7"/>
        <v>0.72733895792831982</v>
      </c>
      <c r="U59" s="24">
        <f t="shared" si="8"/>
        <v>0.67743844203068915</v>
      </c>
      <c r="V59" s="7"/>
      <c r="W59" s="25">
        <f t="shared" si="9"/>
        <v>0.73736263927003753</v>
      </c>
      <c r="X59" s="24">
        <f t="shared" si="10"/>
        <v>219.14242737631434</v>
      </c>
      <c r="Y59" s="7"/>
      <c r="Z59" s="25">
        <f t="shared" si="11"/>
        <v>606</v>
      </c>
      <c r="AA59" s="17">
        <f t="shared" si="15"/>
        <v>219.04200000000006</v>
      </c>
      <c r="AB59" s="24">
        <f t="shared" si="12"/>
        <v>3.8230041001534198</v>
      </c>
      <c r="AC59" s="17">
        <f t="shared" si="13"/>
        <v>0.10042737631428622</v>
      </c>
      <c r="AD59" s="17">
        <f t="shared" ca="1" si="14"/>
        <v>3.7803400309883273E-2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11630</v>
      </c>
      <c r="D60" s="17">
        <v>14502</v>
      </c>
      <c r="E60" s="17">
        <v>14906</v>
      </c>
      <c r="F60" s="17">
        <v>12028</v>
      </c>
      <c r="G60" s="24"/>
      <c r="H60" s="7"/>
      <c r="I60" s="25">
        <f t="shared" si="16"/>
        <v>-3276</v>
      </c>
      <c r="J60" s="24">
        <f t="shared" si="16"/>
        <v>2474</v>
      </c>
      <c r="K60" s="7"/>
      <c r="L60" s="25">
        <f t="shared" si="3"/>
        <v>-3270.0779174959202</v>
      </c>
      <c r="M60" s="17">
        <f t="shared" si="1"/>
        <v>35.071061185127526</v>
      </c>
      <c r="N60" s="17">
        <f t="shared" si="4"/>
        <v>2482.6257628923204</v>
      </c>
      <c r="O60" s="24">
        <f t="shared" si="2"/>
        <v>74.403785474531261</v>
      </c>
      <c r="P60" s="7"/>
      <c r="Q60" s="25">
        <f t="shared" si="5"/>
        <v>-3244.6206177279028</v>
      </c>
      <c r="R60" s="24">
        <f t="shared" si="6"/>
        <v>2464.4004281311973</v>
      </c>
      <c r="S60" s="7"/>
      <c r="T60" s="25">
        <f t="shared" si="7"/>
        <v>0.79229256821941951</v>
      </c>
      <c r="U60" s="24">
        <f t="shared" si="8"/>
        <v>0.60066177211301641</v>
      </c>
      <c r="V60" s="7"/>
      <c r="W60" s="25">
        <f t="shared" si="9"/>
        <v>0.80119610946615039</v>
      </c>
      <c r="X60" s="24">
        <f t="shared" si="10"/>
        <v>224.85797579709674</v>
      </c>
      <c r="Y60" s="7"/>
      <c r="Z60" s="25">
        <f t="shared" si="11"/>
        <v>631</v>
      </c>
      <c r="AA60" s="17">
        <f t="shared" si="15"/>
        <v>224.72100000000006</v>
      </c>
      <c r="AB60" s="24">
        <f t="shared" si="12"/>
        <v>3.9221213483741786</v>
      </c>
      <c r="AC60" s="17">
        <f t="shared" si="13"/>
        <v>0.13697579709668162</v>
      </c>
      <c r="AD60" s="17">
        <f t="shared" ca="1" si="14"/>
        <v>2.2750249576631631E-2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11497</v>
      </c>
      <c r="D61" s="17">
        <v>14314</v>
      </c>
      <c r="E61" s="17">
        <v>15010</v>
      </c>
      <c r="F61" s="17">
        <v>12186</v>
      </c>
      <c r="G61" s="24"/>
      <c r="H61" s="7"/>
      <c r="I61" s="25">
        <f t="shared" si="16"/>
        <v>-3513</v>
      </c>
      <c r="J61" s="24">
        <f t="shared" si="16"/>
        <v>2128</v>
      </c>
      <c r="K61" s="7"/>
      <c r="L61" s="25">
        <f t="shared" si="3"/>
        <v>-3504.5340014754888</v>
      </c>
      <c r="M61" s="17">
        <f t="shared" si="1"/>
        <v>71.673131017025455</v>
      </c>
      <c r="N61" s="17">
        <f t="shared" si="4"/>
        <v>2143.4522878021744</v>
      </c>
      <c r="O61" s="24">
        <f t="shared" si="2"/>
        <v>238.77319832122762</v>
      </c>
      <c r="P61" s="7"/>
      <c r="Q61" s="25">
        <f t="shared" si="5"/>
        <v>-3481.6206177279028</v>
      </c>
      <c r="R61" s="24">
        <f t="shared" si="6"/>
        <v>2118.4004281311973</v>
      </c>
      <c r="S61" s="7"/>
      <c r="T61" s="25">
        <f t="shared" si="7"/>
        <v>0.85016476986976031</v>
      </c>
      <c r="U61" s="24">
        <f t="shared" si="8"/>
        <v>0.51632930293360457</v>
      </c>
      <c r="V61" s="7"/>
      <c r="W61" s="25">
        <f t="shared" si="9"/>
        <v>0.85783648313762906</v>
      </c>
      <c r="X61" s="24">
        <f t="shared" si="10"/>
        <v>230.67348860624293</v>
      </c>
      <c r="Y61" s="7"/>
      <c r="Z61" s="25">
        <f t="shared" si="11"/>
        <v>635</v>
      </c>
      <c r="AA61" s="17">
        <f t="shared" si="15"/>
        <v>230.43600000000006</v>
      </c>
      <c r="AB61" s="24">
        <f t="shared" si="12"/>
        <v>4.0218669151256545</v>
      </c>
      <c r="AC61" s="17">
        <f t="shared" si="13"/>
        <v>0.23748860624286294</v>
      </c>
      <c r="AD61" s="17">
        <f t="shared" ca="1" si="14"/>
        <v>3.7149792495370093E-3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11391</v>
      </c>
      <c r="D62" s="17">
        <v>14127</v>
      </c>
      <c r="E62" s="17">
        <v>15103</v>
      </c>
      <c r="F62" s="17">
        <v>12363</v>
      </c>
      <c r="G62" s="24"/>
      <c r="H62" s="7"/>
      <c r="I62" s="25">
        <f t="shared" si="16"/>
        <v>-3712</v>
      </c>
      <c r="J62" s="24">
        <f t="shared" si="16"/>
        <v>1764</v>
      </c>
      <c r="K62" s="7"/>
      <c r="L62" s="25">
        <f t="shared" si="3"/>
        <v>-3705.579359595939</v>
      </c>
      <c r="M62" s="17">
        <f t="shared" si="1"/>
        <v>41.224623198261014</v>
      </c>
      <c r="N62" s="17">
        <f t="shared" si="4"/>
        <v>1780.7320554651515</v>
      </c>
      <c r="O62" s="24">
        <f t="shared" si="2"/>
        <v>279.96168008890487</v>
      </c>
      <c r="P62" s="7"/>
      <c r="Q62" s="25">
        <f t="shared" si="5"/>
        <v>-3680.6206177279028</v>
      </c>
      <c r="R62" s="24">
        <f t="shared" si="6"/>
        <v>1754.4004281311975</v>
      </c>
      <c r="S62" s="7"/>
      <c r="T62" s="25">
        <f t="shared" si="7"/>
        <v>0.89875788433565829</v>
      </c>
      <c r="U62" s="24">
        <f t="shared" si="8"/>
        <v>0.42760959547318284</v>
      </c>
      <c r="V62" s="7"/>
      <c r="W62" s="25">
        <f t="shared" si="9"/>
        <v>0.90513236178531886</v>
      </c>
      <c r="X62" s="24">
        <f t="shared" si="10"/>
        <v>236.42975458244518</v>
      </c>
      <c r="Y62" s="7"/>
      <c r="Z62" s="25">
        <f t="shared" si="11"/>
        <v>639</v>
      </c>
      <c r="AA62" s="17">
        <f t="shared" si="15"/>
        <v>236.18700000000007</v>
      </c>
      <c r="AB62" s="24">
        <f t="shared" si="12"/>
        <v>4.1222408004078481</v>
      </c>
      <c r="AC62" s="17">
        <f t="shared" si="13"/>
        <v>0.24275458244511583</v>
      </c>
      <c r="AD62" s="17">
        <f t="shared" ca="1" si="14"/>
        <v>-1.5475854060923666E-2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11321</v>
      </c>
      <c r="D63" s="17">
        <v>13949</v>
      </c>
      <c r="E63" s="17">
        <v>15195</v>
      </c>
      <c r="F63" s="17">
        <v>12558</v>
      </c>
      <c r="G63" s="24"/>
      <c r="H63" s="7"/>
      <c r="I63" s="25">
        <f t="shared" si="16"/>
        <v>-3874</v>
      </c>
      <c r="J63" s="24">
        <f t="shared" si="16"/>
        <v>1391</v>
      </c>
      <c r="K63" s="7"/>
      <c r="L63" s="25">
        <f t="shared" si="3"/>
        <v>-3867.3337639698079</v>
      </c>
      <c r="M63" s="17">
        <f t="shared" si="1"/>
        <v>44.438702810230893</v>
      </c>
      <c r="N63" s="17">
        <f t="shared" si="4"/>
        <v>1406.2543537710608</v>
      </c>
      <c r="O63" s="24">
        <f t="shared" si="2"/>
        <v>232.69530897267617</v>
      </c>
      <c r="P63" s="7"/>
      <c r="Q63" s="25">
        <f t="shared" si="5"/>
        <v>-3842.6206177279028</v>
      </c>
      <c r="R63" s="24">
        <f t="shared" si="6"/>
        <v>1381.4004281311975</v>
      </c>
      <c r="S63" s="7"/>
      <c r="T63" s="25">
        <f t="shared" si="7"/>
        <v>0.93831609812196715</v>
      </c>
      <c r="U63" s="24">
        <f t="shared" si="8"/>
        <v>0.33669626887225612</v>
      </c>
      <c r="V63" s="7"/>
      <c r="W63" s="25">
        <f t="shared" si="9"/>
        <v>0.94336016220572927</v>
      </c>
      <c r="X63" s="24">
        <f t="shared" si="10"/>
        <v>242.07502567148686</v>
      </c>
      <c r="Y63" s="7"/>
      <c r="Z63" s="25">
        <f t="shared" si="11"/>
        <v>629</v>
      </c>
      <c r="AA63" s="17">
        <f t="shared" si="15"/>
        <v>241.84800000000007</v>
      </c>
      <c r="AB63" s="24">
        <f t="shared" si="12"/>
        <v>4.2210438893632478</v>
      </c>
      <c r="AC63" s="17">
        <f t="shared" si="13"/>
        <v>0.22702567148678554</v>
      </c>
      <c r="AD63" s="17">
        <f t="shared" ca="1" si="14"/>
        <v>-9.3316381913552959E-3</v>
      </c>
      <c r="AE63" s="17">
        <v>106</v>
      </c>
    </row>
    <row r="64" spans="1:31" s="17" customFormat="1" x14ac:dyDescent="0.25">
      <c r="A64" s="17">
        <v>44</v>
      </c>
      <c r="B64" s="17">
        <v>620</v>
      </c>
      <c r="C64" s="17">
        <v>11261</v>
      </c>
      <c r="D64" s="17">
        <v>13758</v>
      </c>
      <c r="E64" s="17">
        <v>15254</v>
      </c>
      <c r="F64" s="17">
        <v>12750</v>
      </c>
      <c r="G64" s="24"/>
      <c r="H64" s="7"/>
      <c r="I64" s="25">
        <f t="shared" si="16"/>
        <v>-3993</v>
      </c>
      <c r="J64" s="24">
        <f t="shared" si="16"/>
        <v>1008</v>
      </c>
      <c r="K64" s="7"/>
      <c r="L64" s="25">
        <f t="shared" si="3"/>
        <v>-3990.1310734436602</v>
      </c>
      <c r="M64" s="17">
        <f t="shared" si="1"/>
        <v>8.2307395856719126</v>
      </c>
      <c r="N64" s="17">
        <f t="shared" si="4"/>
        <v>1023.785881464426</v>
      </c>
      <c r="O64" s="24">
        <f t="shared" si="2"/>
        <v>249.19405360890784</v>
      </c>
      <c r="P64" s="7"/>
      <c r="Q64" s="25">
        <f t="shared" si="5"/>
        <v>-3961.6206177279028</v>
      </c>
      <c r="R64" s="24">
        <f t="shared" si="6"/>
        <v>998.40042813119737</v>
      </c>
      <c r="S64" s="7"/>
      <c r="T64" s="25">
        <f t="shared" si="7"/>
        <v>0.96737429219956439</v>
      </c>
      <c r="U64" s="24">
        <f t="shared" si="8"/>
        <v>0.24334558767076833</v>
      </c>
      <c r="V64" s="7"/>
      <c r="W64" s="25">
        <f t="shared" si="9"/>
        <v>0.97105102927384424</v>
      </c>
      <c r="X64" s="24">
        <f t="shared" si="10"/>
        <v>247.6484969616946</v>
      </c>
      <c r="Y64" s="7"/>
      <c r="Z64" s="25">
        <f t="shared" si="11"/>
        <v>620</v>
      </c>
      <c r="AA64" s="17">
        <f t="shared" si="15"/>
        <v>247.42800000000008</v>
      </c>
      <c r="AB64" s="24">
        <f t="shared" si="12"/>
        <v>4.3184332616245307</v>
      </c>
      <c r="AC64" s="17">
        <f t="shared" si="13"/>
        <v>0.22049696169452204</v>
      </c>
      <c r="AD64" s="17">
        <f t="shared" ca="1" si="14"/>
        <v>-1.373753261052002E-2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11216</v>
      </c>
      <c r="D65" s="17">
        <v>13572</v>
      </c>
      <c r="E65" s="17">
        <v>15303</v>
      </c>
      <c r="F65" s="17">
        <v>12945</v>
      </c>
      <c r="G65" s="24"/>
      <c r="H65" s="7"/>
      <c r="I65" s="25">
        <f t="shared" si="16"/>
        <v>-4087</v>
      </c>
      <c r="J65" s="24">
        <f t="shared" si="16"/>
        <v>627</v>
      </c>
      <c r="K65" s="7"/>
      <c r="L65" s="25">
        <f t="shared" si="3"/>
        <v>-4074.5209922670442</v>
      </c>
      <c r="M65" s="17">
        <f t="shared" si="1"/>
        <v>155.72563399917013</v>
      </c>
      <c r="N65" s="17">
        <f t="shared" si="4"/>
        <v>636.81365004087593</v>
      </c>
      <c r="O65" s="24">
        <f t="shared" si="2"/>
        <v>96.307727124784094</v>
      </c>
      <c r="P65" s="7"/>
      <c r="Q65" s="25">
        <f t="shared" si="5"/>
        <v>-4055.6206177279028</v>
      </c>
      <c r="R65" s="24">
        <f t="shared" si="6"/>
        <v>617.40042813119737</v>
      </c>
      <c r="S65" s="7"/>
      <c r="T65" s="25">
        <f t="shared" si="7"/>
        <v>0.99032782365581773</v>
      </c>
      <c r="U65" s="24">
        <f t="shared" si="8"/>
        <v>0.15048237738939282</v>
      </c>
      <c r="V65" s="7"/>
      <c r="W65" s="25">
        <f t="shared" si="9"/>
        <v>0.99264373234369963</v>
      </c>
      <c r="X65" s="24">
        <f t="shared" si="10"/>
        <v>253.09683784450237</v>
      </c>
      <c r="Y65" s="7"/>
      <c r="Z65" s="25">
        <f t="shared" si="11"/>
        <v>612</v>
      </c>
      <c r="AA65" s="17">
        <f t="shared" si="15"/>
        <v>252.93600000000009</v>
      </c>
      <c r="AB65" s="24">
        <f t="shared" si="12"/>
        <v>4.4145659968243791</v>
      </c>
      <c r="AC65" s="17">
        <f t="shared" si="13"/>
        <v>0.16083784450228222</v>
      </c>
      <c r="AD65" s="17">
        <f t="shared" ca="1" si="14"/>
        <v>6.4737710550190286E-2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11200</v>
      </c>
      <c r="D66" s="17">
        <v>13373</v>
      </c>
      <c r="E66" s="17">
        <v>15324</v>
      </c>
      <c r="F66" s="17">
        <v>13141</v>
      </c>
      <c r="G66" s="24"/>
      <c r="H66" s="7"/>
      <c r="I66" s="25">
        <f t="shared" si="16"/>
        <v>-4124</v>
      </c>
      <c r="J66" s="24">
        <f t="shared" si="16"/>
        <v>232</v>
      </c>
      <c r="K66" s="7"/>
      <c r="L66" s="25">
        <f t="shared" si="3"/>
        <v>-4121.8622432756447</v>
      </c>
      <c r="M66" s="17">
        <f t="shared" si="1"/>
        <v>4.570003812526358</v>
      </c>
      <c r="N66" s="17">
        <f t="shared" si="4"/>
        <v>239.54337224804738</v>
      </c>
      <c r="O66" s="24">
        <f t="shared" si="2"/>
        <v>56.902464872611326</v>
      </c>
      <c r="P66" s="7"/>
      <c r="Q66" s="25">
        <f t="shared" si="5"/>
        <v>-4092.6206177279028</v>
      </c>
      <c r="R66" s="24">
        <f t="shared" si="6"/>
        <v>222.40042813119743</v>
      </c>
      <c r="S66" s="7"/>
      <c r="T66" s="25">
        <f t="shared" si="7"/>
        <v>0.99936272433540674</v>
      </c>
      <c r="U66" s="24">
        <f t="shared" si="8"/>
        <v>5.4206870667231843E-2</v>
      </c>
      <c r="V66" s="7"/>
      <c r="W66" s="25">
        <f t="shared" si="9"/>
        <v>1.0002662097364099</v>
      </c>
      <c r="X66" s="24">
        <f t="shared" si="10"/>
        <v>258.61513814567809</v>
      </c>
      <c r="Y66" s="7"/>
      <c r="Z66" s="25">
        <f t="shared" si="11"/>
        <v>619</v>
      </c>
      <c r="AA66" s="17">
        <f t="shared" si="15"/>
        <v>258.50700000000012</v>
      </c>
      <c r="AB66" s="24">
        <f t="shared" si="12"/>
        <v>4.5117982894529831</v>
      </c>
      <c r="AC66" s="17">
        <f t="shared" si="13"/>
        <v>0.10813814567796953</v>
      </c>
      <c r="AD66" s="17">
        <f t="shared" ca="1" si="14"/>
        <v>8.1445672805671165E-3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11192</v>
      </c>
      <c r="D67" s="17">
        <v>13172</v>
      </c>
      <c r="E67" s="17">
        <v>15323</v>
      </c>
      <c r="F67" s="17">
        <v>13340</v>
      </c>
      <c r="G67" s="24"/>
      <c r="H67" s="7"/>
      <c r="I67" s="25">
        <f t="shared" si="16"/>
        <v>-4131</v>
      </c>
      <c r="J67" s="24">
        <f t="shared" si="16"/>
        <v>-168</v>
      </c>
      <c r="K67" s="7"/>
      <c r="L67" s="25">
        <f t="shared" si="3"/>
        <v>-4130.476041971915</v>
      </c>
      <c r="M67" s="17">
        <f t="shared" si="1"/>
        <v>0.27453201519468212</v>
      </c>
      <c r="N67" s="17">
        <f t="shared" si="4"/>
        <v>-161.82570219778904</v>
      </c>
      <c r="O67" s="24">
        <f t="shared" si="2"/>
        <v>38.121953350387066</v>
      </c>
      <c r="P67" s="7"/>
      <c r="Q67" s="25">
        <f t="shared" si="5"/>
        <v>-4099.6206177279028</v>
      </c>
      <c r="R67" s="24">
        <f t="shared" si="6"/>
        <v>-177.59957186880257</v>
      </c>
      <c r="S67" s="7"/>
      <c r="T67" s="25">
        <f t="shared" si="7"/>
        <v>1.0010720298693832</v>
      </c>
      <c r="U67" s="24">
        <f t="shared" si="8"/>
        <v>-4.3287313355209654E-2</v>
      </c>
      <c r="V67" s="7"/>
      <c r="W67" s="25">
        <f t="shared" si="9"/>
        <v>1.0005444115040409</v>
      </c>
      <c r="X67" s="24">
        <f t="shared" si="10"/>
        <v>264.19438821744313</v>
      </c>
      <c r="Y67" s="7"/>
      <c r="Z67" s="25">
        <f t="shared" si="11"/>
        <v>622</v>
      </c>
      <c r="AA67" s="17">
        <f t="shared" si="15"/>
        <v>264.10500000000013</v>
      </c>
      <c r="AB67" s="24">
        <f t="shared" si="12"/>
        <v>4.6095018209796264</v>
      </c>
      <c r="AC67" s="17">
        <f t="shared" si="13"/>
        <v>8.9388217443001849E-2</v>
      </c>
      <c r="AD67" s="17">
        <f t="shared" ca="1" si="14"/>
        <v>2.4305669955083431E-2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11210</v>
      </c>
      <c r="D68" s="17">
        <v>12973</v>
      </c>
      <c r="E68" s="17">
        <v>15310</v>
      </c>
      <c r="F68" s="17">
        <v>13542</v>
      </c>
      <c r="G68" s="24"/>
      <c r="H68" s="7"/>
      <c r="I68" s="25">
        <f t="shared" si="16"/>
        <v>-4100</v>
      </c>
      <c r="J68" s="24">
        <f t="shared" si="16"/>
        <v>-569</v>
      </c>
      <c r="K68" s="7"/>
      <c r="L68" s="25">
        <f t="shared" si="3"/>
        <v>-4099.2292973676276</v>
      </c>
      <c r="M68" s="17">
        <f t="shared" si="1"/>
        <v>0.59398254754571078</v>
      </c>
      <c r="N68" s="17">
        <f t="shared" si="4"/>
        <v>-567.30134572091754</v>
      </c>
      <c r="O68" s="24">
        <f t="shared" si="2"/>
        <v>2.8854263598451571</v>
      </c>
      <c r="P68" s="7"/>
      <c r="Q68" s="25">
        <f t="shared" si="5"/>
        <v>-4068.6206177279028</v>
      </c>
      <c r="R68" s="24">
        <f t="shared" si="6"/>
        <v>-578.59957186880263</v>
      </c>
      <c r="S68" s="7"/>
      <c r="T68" s="25">
        <f t="shared" si="7"/>
        <v>0.99350224821891653</v>
      </c>
      <c r="U68" s="24">
        <f t="shared" si="8"/>
        <v>-0.14102523283770727</v>
      </c>
      <c r="V68" s="7"/>
      <c r="W68" s="25">
        <f t="shared" si="9"/>
        <v>0.99153894798597109</v>
      </c>
      <c r="X68" s="24">
        <f t="shared" si="10"/>
        <v>269.81191093114148</v>
      </c>
      <c r="Y68" s="7"/>
      <c r="Z68" s="25">
        <f t="shared" si="11"/>
        <v>631</v>
      </c>
      <c r="AA68" s="17">
        <f t="shared" si="15"/>
        <v>269.78400000000011</v>
      </c>
      <c r="AB68" s="24">
        <f t="shared" si="12"/>
        <v>4.7086190692003838</v>
      </c>
      <c r="AC68" s="17">
        <f t="shared" si="13"/>
        <v>2.791093114137766E-2</v>
      </c>
      <c r="AD68" s="17">
        <f t="shared" ca="1" si="14"/>
        <v>6.3196290018197487E-2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11241</v>
      </c>
      <c r="D69" s="17">
        <v>12764</v>
      </c>
      <c r="E69" s="17">
        <v>15263</v>
      </c>
      <c r="F69" s="17">
        <v>13722</v>
      </c>
      <c r="G69" s="24"/>
      <c r="H69" s="7"/>
      <c r="I69" s="25">
        <f t="shared" si="16"/>
        <v>-4022</v>
      </c>
      <c r="J69" s="24">
        <f t="shared" si="16"/>
        <v>-958</v>
      </c>
      <c r="K69" s="7"/>
      <c r="L69" s="25">
        <f t="shared" si="3"/>
        <v>-4029.1676115377031</v>
      </c>
      <c r="M69" s="17">
        <f t="shared" si="1"/>
        <v>51.374655155414935</v>
      </c>
      <c r="N69" s="17">
        <f t="shared" si="4"/>
        <v>-962.08291211647168</v>
      </c>
      <c r="O69" s="24">
        <f t="shared" si="2"/>
        <v>16.670171350831215</v>
      </c>
      <c r="P69" s="7"/>
      <c r="Q69" s="25">
        <f t="shared" si="5"/>
        <v>-3990.6206177279028</v>
      </c>
      <c r="R69" s="24">
        <f t="shared" si="6"/>
        <v>-967.59957186880263</v>
      </c>
      <c r="S69" s="7"/>
      <c r="T69" s="25">
        <f t="shared" si="7"/>
        <v>0.9744557008403234</v>
      </c>
      <c r="U69" s="24">
        <f t="shared" si="8"/>
        <v>-0.23583832679953162</v>
      </c>
      <c r="V69" s="7"/>
      <c r="W69" s="25">
        <f t="shared" si="9"/>
        <v>0.97109842068304664</v>
      </c>
      <c r="X69" s="24">
        <f t="shared" si="10"/>
        <v>275.3675290861413</v>
      </c>
      <c r="Y69" s="7"/>
      <c r="Z69" s="25">
        <f t="shared" si="11"/>
        <v>623</v>
      </c>
      <c r="AA69" s="17">
        <f t="shared" si="15"/>
        <v>275.39100000000008</v>
      </c>
      <c r="AB69" s="24">
        <f t="shared" si="12"/>
        <v>4.8064796803597059</v>
      </c>
      <c r="AC69" s="17">
        <f t="shared" si="13"/>
        <v>-2.3470913858773201E-2</v>
      </c>
      <c r="AD69" s="17">
        <f t="shared" ca="1" si="14"/>
        <v>3.0925468716020532E-2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11298</v>
      </c>
      <c r="D70" s="17">
        <v>12576</v>
      </c>
      <c r="E70" s="17">
        <v>15212</v>
      </c>
      <c r="F70" s="17">
        <v>13930</v>
      </c>
      <c r="G70" s="24"/>
      <c r="H70" s="7"/>
      <c r="I70" s="25">
        <f t="shared" si="16"/>
        <v>-3914</v>
      </c>
      <c r="J70" s="24">
        <f t="shared" si="16"/>
        <v>-1354</v>
      </c>
      <c r="K70" s="7"/>
      <c r="L70" s="25">
        <f t="shared" si="3"/>
        <v>-3917.1276499029527</v>
      </c>
      <c r="M70" s="17">
        <f t="shared" si="1"/>
        <v>9.782193915440196</v>
      </c>
      <c r="N70" s="17">
        <f t="shared" si="4"/>
        <v>-1358.5111344200791</v>
      </c>
      <c r="O70" s="24">
        <f t="shared" si="2"/>
        <v>20.350333756022291</v>
      </c>
      <c r="P70" s="7"/>
      <c r="Q70" s="25">
        <f t="shared" si="5"/>
        <v>-3882.6206177279028</v>
      </c>
      <c r="R70" s="24">
        <f t="shared" si="6"/>
        <v>-1363.5995718688025</v>
      </c>
      <c r="S70" s="7"/>
      <c r="T70" s="25">
        <f t="shared" si="7"/>
        <v>0.94808355831611746</v>
      </c>
      <c r="U70" s="24">
        <f t="shared" si="8"/>
        <v>-0.33235756898174867</v>
      </c>
      <c r="V70" s="7"/>
      <c r="W70" s="25">
        <f t="shared" si="9"/>
        <v>0.94330646131526752</v>
      </c>
      <c r="X70" s="24">
        <f t="shared" si="10"/>
        <v>281.12612199864247</v>
      </c>
      <c r="Y70" s="7"/>
      <c r="Z70" s="25">
        <f t="shared" si="11"/>
        <v>641</v>
      </c>
      <c r="AA70" s="17">
        <f t="shared" si="15"/>
        <v>281.16000000000008</v>
      </c>
      <c r="AB70" s="24">
        <f t="shared" si="12"/>
        <v>4.9071677249072581</v>
      </c>
      <c r="AC70" s="17">
        <f t="shared" si="13"/>
        <v>-3.387800135760699E-2</v>
      </c>
      <c r="AD70" s="17">
        <f t="shared" ca="1" si="14"/>
        <v>8.5638108777743582E-3</v>
      </c>
      <c r="AE70" s="17">
        <v>99</v>
      </c>
    </row>
    <row r="71" spans="1:31" s="17" customFormat="1" x14ac:dyDescent="0.25">
      <c r="A71" s="17">
        <v>51</v>
      </c>
      <c r="B71" s="17">
        <v>640</v>
      </c>
      <c r="C71" s="17">
        <v>11381</v>
      </c>
      <c r="D71" s="17">
        <v>12390</v>
      </c>
      <c r="E71" s="17">
        <v>15141</v>
      </c>
      <c r="F71" s="17">
        <v>14121</v>
      </c>
      <c r="G71" s="24"/>
      <c r="H71" s="7"/>
      <c r="I71" s="25">
        <f t="shared" si="16"/>
        <v>-3760</v>
      </c>
      <c r="J71" s="24">
        <f t="shared" si="16"/>
        <v>-1731</v>
      </c>
      <c r="K71" s="7"/>
      <c r="L71" s="25">
        <f t="shared" si="3"/>
        <v>-3765.9590581553807</v>
      </c>
      <c r="M71" s="17">
        <f t="shared" si="1"/>
        <v>35.510374099209436</v>
      </c>
      <c r="N71" s="17">
        <f t="shared" si="4"/>
        <v>-1740.4768058027453</v>
      </c>
      <c r="O71" s="24">
        <f t="shared" si="2"/>
        <v>89.809848222946528</v>
      </c>
      <c r="P71" s="7"/>
      <c r="Q71" s="25">
        <f t="shared" si="5"/>
        <v>-3728.6206177279028</v>
      </c>
      <c r="R71" s="24">
        <f t="shared" si="6"/>
        <v>-1740.5995718688025</v>
      </c>
      <c r="S71" s="7"/>
      <c r="T71" s="25">
        <f t="shared" si="7"/>
        <v>0.91047883656863871</v>
      </c>
      <c r="U71" s="24">
        <f t="shared" si="8"/>
        <v>-0.42424583742289979</v>
      </c>
      <c r="V71" s="7"/>
      <c r="W71" s="25">
        <f t="shared" si="9"/>
        <v>0.90434869851936783</v>
      </c>
      <c r="X71" s="24">
        <f t="shared" si="10"/>
        <v>286.84919962128834</v>
      </c>
      <c r="Y71" s="7"/>
      <c r="Z71" s="25">
        <f t="shared" si="11"/>
        <v>640</v>
      </c>
      <c r="AA71" s="17">
        <f t="shared" si="15"/>
        <v>286.92000000000007</v>
      </c>
      <c r="AB71" s="24">
        <f t="shared" si="12"/>
        <v>5.0076986898221314</v>
      </c>
      <c r="AC71" s="17">
        <f t="shared" si="13"/>
        <v>-7.0800378711737721E-2</v>
      </c>
      <c r="AD71" s="17">
        <f t="shared" ca="1" si="14"/>
        <v>8.6901284304872206E-2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11464</v>
      </c>
      <c r="D72" s="17">
        <v>12205</v>
      </c>
      <c r="E72" s="17">
        <v>15036</v>
      </c>
      <c r="F72" s="17">
        <v>14290</v>
      </c>
      <c r="G72" s="24"/>
      <c r="H72" s="7"/>
      <c r="I72" s="25">
        <f t="shared" si="16"/>
        <v>-3572</v>
      </c>
      <c r="J72" s="24">
        <f t="shared" si="16"/>
        <v>-2085</v>
      </c>
      <c r="K72" s="7"/>
      <c r="L72" s="25">
        <f t="shared" si="3"/>
        <v>-3582.8590037331096</v>
      </c>
      <c r="M72" s="17">
        <f t="shared" si="1"/>
        <v>117.91796207568829</v>
      </c>
      <c r="N72" s="17">
        <f t="shared" si="4"/>
        <v>-2094.7776155632027</v>
      </c>
      <c r="O72" s="24">
        <f t="shared" si="2"/>
        <v>95.601766101784506</v>
      </c>
      <c r="P72" s="7"/>
      <c r="Q72" s="25">
        <f t="shared" si="5"/>
        <v>-3540.6206177279028</v>
      </c>
      <c r="R72" s="24">
        <f t="shared" si="6"/>
        <v>-2094.5995718688027</v>
      </c>
      <c r="S72" s="7"/>
      <c r="T72" s="25">
        <f t="shared" si="7"/>
        <v>0.86457177365613203</v>
      </c>
      <c r="U72" s="24">
        <f t="shared" si="8"/>
        <v>-0.51052819028276064</v>
      </c>
      <c r="V72" s="7"/>
      <c r="W72" s="25">
        <f t="shared" si="9"/>
        <v>0.85716999898515434</v>
      </c>
      <c r="X72" s="24">
        <f t="shared" si="10"/>
        <v>292.4950185988348</v>
      </c>
      <c r="Y72" s="7"/>
      <c r="Z72" s="25">
        <f t="shared" si="11"/>
        <v>622</v>
      </c>
      <c r="AA72" s="17">
        <f t="shared" si="15"/>
        <v>292.51800000000009</v>
      </c>
      <c r="AB72" s="24">
        <f t="shared" si="12"/>
        <v>5.1054022213487746</v>
      </c>
      <c r="AC72" s="17">
        <f t="shared" si="13"/>
        <v>-2.2981401165282023E-2</v>
      </c>
      <c r="AD72" s="17">
        <f t="shared" ca="1" si="14"/>
        <v>-5.143004068315804E-3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11571</v>
      </c>
      <c r="D73" s="17">
        <v>12040</v>
      </c>
      <c r="E73" s="17">
        <v>14932</v>
      </c>
      <c r="F73" s="17">
        <v>14453</v>
      </c>
      <c r="G73" s="24"/>
      <c r="H73" s="7"/>
      <c r="I73" s="25">
        <f t="shared" si="16"/>
        <v>-3361</v>
      </c>
      <c r="J73" s="24">
        <f t="shared" si="16"/>
        <v>-2413</v>
      </c>
      <c r="K73" s="7"/>
      <c r="L73" s="25">
        <f t="shared" si="3"/>
        <v>-3368.1033700529165</v>
      </c>
      <c r="M73" s="17">
        <f t="shared" si="1"/>
        <v>50.4578661086708</v>
      </c>
      <c r="N73" s="17">
        <f t="shared" si="4"/>
        <v>-2425.8644937322783</v>
      </c>
      <c r="O73" s="24">
        <f t="shared" si="2"/>
        <v>165.49519898782853</v>
      </c>
      <c r="P73" s="7"/>
      <c r="Q73" s="25">
        <f t="shared" si="5"/>
        <v>-3329.6206177279028</v>
      </c>
      <c r="R73" s="24">
        <f t="shared" si="6"/>
        <v>-2422.5995718688027</v>
      </c>
      <c r="S73" s="7"/>
      <c r="T73" s="25">
        <f t="shared" si="7"/>
        <v>0.81304842113198905</v>
      </c>
      <c r="U73" s="24">
        <f t="shared" si="8"/>
        <v>-0.59047342118116264</v>
      </c>
      <c r="V73" s="7"/>
      <c r="W73" s="25">
        <f t="shared" si="9"/>
        <v>0.80446743836502499</v>
      </c>
      <c r="X73" s="24">
        <f t="shared" si="10"/>
        <v>297.99550842740541</v>
      </c>
      <c r="Y73" s="7"/>
      <c r="Z73" s="25">
        <f t="shared" si="11"/>
        <v>616</v>
      </c>
      <c r="AA73" s="17">
        <f t="shared" si="15"/>
        <v>298.06200000000007</v>
      </c>
      <c r="AB73" s="24">
        <f t="shared" si="12"/>
        <v>5.2021632750793394</v>
      </c>
      <c r="AC73" s="17">
        <f t="shared" si="13"/>
        <v>-6.64915725946571E-2</v>
      </c>
      <c r="AD73" s="17">
        <f t="shared" ca="1" si="14"/>
        <v>1.6699986411481405E-3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11702</v>
      </c>
      <c r="D74" s="17">
        <v>11898</v>
      </c>
      <c r="E74" s="17">
        <v>14820</v>
      </c>
      <c r="F74" s="17">
        <v>14614</v>
      </c>
      <c r="G74" s="24"/>
      <c r="H74" s="7"/>
      <c r="I74" s="25">
        <f t="shared" si="16"/>
        <v>-3118</v>
      </c>
      <c r="J74" s="24">
        <f t="shared" si="16"/>
        <v>-2716</v>
      </c>
      <c r="K74" s="7"/>
      <c r="L74" s="25">
        <f t="shared" si="3"/>
        <v>-3125.0672859607484</v>
      </c>
      <c r="M74" s="17">
        <f t="shared" si="1"/>
        <v>49.94653085099214</v>
      </c>
      <c r="N74" s="17">
        <f t="shared" si="4"/>
        <v>-2730.7768921212441</v>
      </c>
      <c r="O74" s="24">
        <f t="shared" si="2"/>
        <v>218.35654076288731</v>
      </c>
      <c r="P74" s="7"/>
      <c r="Q74" s="25">
        <f t="shared" si="5"/>
        <v>-3086.6206177279028</v>
      </c>
      <c r="R74" s="24">
        <f t="shared" si="6"/>
        <v>-2725.5995718688027</v>
      </c>
      <c r="S74" s="7"/>
      <c r="T74" s="25">
        <f t="shared" si="7"/>
        <v>0.75371110045252565</v>
      </c>
      <c r="U74" s="24">
        <f t="shared" si="8"/>
        <v>-0.66432526557816207</v>
      </c>
      <c r="V74" s="7"/>
      <c r="W74" s="25">
        <f t="shared" si="9"/>
        <v>0.74403952308139987</v>
      </c>
      <c r="X74" s="24">
        <f t="shared" si="10"/>
        <v>303.47758456896361</v>
      </c>
      <c r="Y74" s="7"/>
      <c r="Z74" s="25">
        <f t="shared" si="11"/>
        <v>609</v>
      </c>
      <c r="AA74" s="17">
        <f t="shared" si="15"/>
        <v>303.54300000000006</v>
      </c>
      <c r="AB74" s="24">
        <f t="shared" si="12"/>
        <v>5.2978247713811486</v>
      </c>
      <c r="AC74" s="17">
        <f t="shared" si="13"/>
        <v>-6.5415431036456084E-2</v>
      </c>
      <c r="AD74" s="17">
        <f t="shared" ca="1" si="14"/>
        <v>6.6246358670184691E-2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11835</v>
      </c>
      <c r="D75" s="17">
        <v>11746</v>
      </c>
      <c r="E75" s="17">
        <v>14673</v>
      </c>
      <c r="F75" s="17">
        <v>14750</v>
      </c>
      <c r="G75" s="24"/>
      <c r="H75" s="7"/>
      <c r="I75" s="25">
        <f t="shared" si="16"/>
        <v>-2838</v>
      </c>
      <c r="J75" s="24">
        <f t="shared" si="16"/>
        <v>-3004</v>
      </c>
      <c r="K75" s="7"/>
      <c r="L75" s="25">
        <f t="shared" si="3"/>
        <v>-2846.6979236850566</v>
      </c>
      <c r="M75" s="17">
        <f t="shared" si="1"/>
        <v>75.653876431068483</v>
      </c>
      <c r="N75" s="17">
        <f t="shared" si="4"/>
        <v>-3017.1572635577672</v>
      </c>
      <c r="O75" s="24">
        <f t="shared" si="2"/>
        <v>173.11358432854976</v>
      </c>
      <c r="P75" s="7"/>
      <c r="Q75" s="25">
        <f t="shared" si="5"/>
        <v>-2806.6206177279028</v>
      </c>
      <c r="R75" s="24">
        <f t="shared" si="6"/>
        <v>-3013.5995718688027</v>
      </c>
      <c r="S75" s="7"/>
      <c r="T75" s="25">
        <f t="shared" si="7"/>
        <v>0.68533887909347335</v>
      </c>
      <c r="U75" s="24">
        <f t="shared" si="8"/>
        <v>-0.73452107807431999</v>
      </c>
      <c r="V75" s="7"/>
      <c r="W75" s="25">
        <f t="shared" si="9"/>
        <v>0.67462940684779649</v>
      </c>
      <c r="X75" s="24">
        <f t="shared" si="10"/>
        <v>309.15082096478113</v>
      </c>
      <c r="Y75" s="7"/>
      <c r="Z75" s="25">
        <f t="shared" si="11"/>
        <v>624</v>
      </c>
      <c r="AA75" s="17">
        <f t="shared" si="15"/>
        <v>309.15900000000005</v>
      </c>
      <c r="AB75" s="24">
        <f t="shared" si="12"/>
        <v>5.3958424621731496</v>
      </c>
      <c r="AC75" s="17">
        <f t="shared" si="13"/>
        <v>-8.1790352189159421E-3</v>
      </c>
      <c r="AD75" s="17">
        <f t="shared" ca="1" si="14"/>
        <v>-2.734261706154939E-2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11997</v>
      </c>
      <c r="D76" s="17">
        <v>11619</v>
      </c>
      <c r="E76" s="17">
        <v>14524</v>
      </c>
      <c r="F76" s="17">
        <v>14888</v>
      </c>
      <c r="G76" s="24"/>
      <c r="H76" s="7"/>
      <c r="I76" s="25">
        <f t="shared" si="16"/>
        <v>-2527</v>
      </c>
      <c r="J76" s="24">
        <f t="shared" si="16"/>
        <v>-3269</v>
      </c>
      <c r="K76" s="7"/>
      <c r="L76" s="25">
        <f t="shared" si="3"/>
        <v>-2534.1390189987987</v>
      </c>
      <c r="M76" s="17">
        <f t="shared" si="1"/>
        <v>50.965592265209466</v>
      </c>
      <c r="N76" s="17">
        <f t="shared" si="4"/>
        <v>-3279.8704573004879</v>
      </c>
      <c r="O76" s="24">
        <f t="shared" si="2"/>
        <v>118.1668419217316</v>
      </c>
      <c r="P76" s="7"/>
      <c r="Q76" s="25">
        <f t="shared" si="5"/>
        <v>-2495.6206177279028</v>
      </c>
      <c r="R76" s="24">
        <f t="shared" si="6"/>
        <v>-3278.5995718688027</v>
      </c>
      <c r="S76" s="7"/>
      <c r="T76" s="25">
        <f t="shared" si="7"/>
        <v>0.60939687608395443</v>
      </c>
      <c r="U76" s="24">
        <f t="shared" si="8"/>
        <v>-0.79911097498918748</v>
      </c>
      <c r="V76" s="7"/>
      <c r="W76" s="25">
        <f t="shared" si="9"/>
        <v>0.5977309923284434</v>
      </c>
      <c r="X76" s="24">
        <f t="shared" si="10"/>
        <v>314.92079827941814</v>
      </c>
      <c r="Y76" s="7"/>
      <c r="Z76" s="25">
        <f t="shared" si="11"/>
        <v>638</v>
      </c>
      <c r="AA76" s="17">
        <f t="shared" si="15"/>
        <v>314.90100000000007</v>
      </c>
      <c r="AB76" s="24">
        <f t="shared" si="12"/>
        <v>5.4960592678226643</v>
      </c>
      <c r="AC76" s="17">
        <f t="shared" si="13"/>
        <v>1.9798279418068887E-2</v>
      </c>
      <c r="AD76" s="17">
        <f t="shared" ca="1" si="14"/>
        <v>6.0133079837783043E-3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12157</v>
      </c>
      <c r="D77" s="17">
        <v>11501</v>
      </c>
      <c r="E77" s="17">
        <v>14350</v>
      </c>
      <c r="F77" s="17">
        <v>14999</v>
      </c>
      <c r="G77" s="24"/>
      <c r="H77" s="7"/>
      <c r="I77" s="25">
        <f t="shared" si="16"/>
        <v>-2193</v>
      </c>
      <c r="J77" s="24">
        <f t="shared" si="16"/>
        <v>-3498</v>
      </c>
      <c r="K77" s="7"/>
      <c r="L77" s="25">
        <f t="shared" si="3"/>
        <v>-2199.1796549136852</v>
      </c>
      <c r="M77" s="17">
        <f t="shared" si="1"/>
        <v>38.188134852233965</v>
      </c>
      <c r="N77" s="17">
        <f t="shared" si="4"/>
        <v>-3507.8749939763043</v>
      </c>
      <c r="O77" s="24">
        <f t="shared" si="2"/>
        <v>97.515506032045565</v>
      </c>
      <c r="P77" s="7"/>
      <c r="Q77" s="25">
        <f t="shared" si="5"/>
        <v>-2161.6206177279028</v>
      </c>
      <c r="R77" s="24">
        <f t="shared" si="6"/>
        <v>-3507.5995718688027</v>
      </c>
      <c r="S77" s="7"/>
      <c r="T77" s="25">
        <f t="shared" si="7"/>
        <v>0.5278385834627991</v>
      </c>
      <c r="U77" s="24">
        <f t="shared" si="8"/>
        <v>-0.85492639534203518</v>
      </c>
      <c r="V77" s="7"/>
      <c r="W77" s="25">
        <f t="shared" si="9"/>
        <v>0.51534449892205014</v>
      </c>
      <c r="X77" s="24">
        <f t="shared" si="10"/>
        <v>320.63578176545934</v>
      </c>
      <c r="Y77" s="7"/>
      <c r="Z77" s="25">
        <f t="shared" si="11"/>
        <v>633</v>
      </c>
      <c r="AA77" s="17">
        <f t="shared" si="15"/>
        <v>320.59800000000007</v>
      </c>
      <c r="AB77" s="24">
        <f t="shared" si="12"/>
        <v>5.5954906753087821</v>
      </c>
      <c r="AC77" s="17">
        <f t="shared" si="13"/>
        <v>3.778176545927181E-2</v>
      </c>
      <c r="AD77" s="17">
        <f t="shared" ca="1" si="14"/>
        <v>4.1612098164705458E-2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11398</v>
      </c>
      <c r="E78" s="17">
        <v>14166</v>
      </c>
      <c r="F78" s="17">
        <v>15092</v>
      </c>
      <c r="G78" s="24"/>
      <c r="H78" s="7"/>
      <c r="I78" s="25">
        <f t="shared" si="16"/>
        <v>-1829</v>
      </c>
      <c r="J78" s="24">
        <f t="shared" si="16"/>
        <v>-3694</v>
      </c>
      <c r="K78" s="7"/>
      <c r="L78" s="25">
        <f t="shared" si="3"/>
        <v>-1838.7403405898017</v>
      </c>
      <c r="M78" s="17">
        <f t="shared" si="1"/>
        <v>94.874234805338332</v>
      </c>
      <c r="N78" s="17">
        <f t="shared" si="4"/>
        <v>-3703.0325243120815</v>
      </c>
      <c r="O78" s="24">
        <f t="shared" si="2"/>
        <v>81.586495448342973</v>
      </c>
      <c r="P78" s="7"/>
      <c r="Q78" s="25">
        <f t="shared" si="5"/>
        <v>-1797.620617727903</v>
      </c>
      <c r="R78" s="24">
        <f t="shared" si="6"/>
        <v>-3703.5995718688027</v>
      </c>
      <c r="S78" s="7"/>
      <c r="T78" s="25">
        <f t="shared" si="7"/>
        <v>0.43895469569603102</v>
      </c>
      <c r="U78" s="24">
        <f t="shared" si="8"/>
        <v>-0.90269854551303153</v>
      </c>
      <c r="V78" s="7"/>
      <c r="W78" s="25">
        <f t="shared" si="9"/>
        <v>0.4257497022463041</v>
      </c>
      <c r="X78" s="24">
        <f t="shared" si="10"/>
        <v>326.46661265560874</v>
      </c>
      <c r="Y78" s="7"/>
      <c r="Z78" s="25">
        <f t="shared" si="11"/>
        <v>640</v>
      </c>
      <c r="AA78" s="17">
        <f t="shared" si="15"/>
        <v>326.35800000000006</v>
      </c>
      <c r="AB78" s="24">
        <f t="shared" si="12"/>
        <v>5.6960216402236545</v>
      </c>
      <c r="AC78" s="17">
        <f t="shared" si="13"/>
        <v>0.10861265560868105</v>
      </c>
      <c r="AD78" s="17">
        <f t="shared" ca="1" si="14"/>
        <v>-3.5880140342726463E-2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12527</v>
      </c>
      <c r="D79" s="17">
        <v>11325</v>
      </c>
      <c r="E79" s="17">
        <v>13992</v>
      </c>
      <c r="F79" s="17">
        <v>15176</v>
      </c>
      <c r="G79" s="24"/>
      <c r="H79" s="7"/>
      <c r="I79" s="25">
        <f t="shared" si="16"/>
        <v>-1465</v>
      </c>
      <c r="J79" s="24">
        <f t="shared" si="16"/>
        <v>-3851</v>
      </c>
      <c r="K79" s="7"/>
      <c r="L79" s="25">
        <f t="shared" si="3"/>
        <v>-1466.6779559918195</v>
      </c>
      <c r="M79" s="17">
        <f t="shared" si="1"/>
        <v>2.8155363104831115</v>
      </c>
      <c r="N79" s="17">
        <f t="shared" si="4"/>
        <v>-3858.2804188505511</v>
      </c>
      <c r="O79" s="24">
        <f t="shared" si="2"/>
        <v>53.004498639459605</v>
      </c>
      <c r="P79" s="7"/>
      <c r="Q79" s="25">
        <f t="shared" si="5"/>
        <v>-1433.620617727903</v>
      </c>
      <c r="R79" s="24">
        <f t="shared" si="6"/>
        <v>-3860.5995718688027</v>
      </c>
      <c r="S79" s="7"/>
      <c r="T79" s="25">
        <f t="shared" si="7"/>
        <v>0.35007080792926287</v>
      </c>
      <c r="U79" s="24">
        <f t="shared" si="8"/>
        <v>-0.94096501274183986</v>
      </c>
      <c r="V79" s="7"/>
      <c r="W79" s="25">
        <f t="shared" si="9"/>
        <v>0.33629445614617237</v>
      </c>
      <c r="X79" s="24">
        <f t="shared" si="10"/>
        <v>332.05056035650148</v>
      </c>
      <c r="Y79" s="7"/>
      <c r="Z79" s="25">
        <f t="shared" si="11"/>
        <v>629</v>
      </c>
      <c r="AA79" s="17">
        <f t="shared" si="15"/>
        <v>332.01900000000006</v>
      </c>
      <c r="AB79" s="24">
        <f t="shared" si="12"/>
        <v>5.7948247291790542</v>
      </c>
      <c r="AC79" s="17">
        <f t="shared" si="13"/>
        <v>3.1560356501415754E-2</v>
      </c>
      <c r="AD79" s="17">
        <f t="shared" ca="1" si="14"/>
        <v>8.8140709230003722E-2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12725</v>
      </c>
      <c r="D80" s="17">
        <v>11278</v>
      </c>
      <c r="E80" s="17">
        <v>13805</v>
      </c>
      <c r="F80" s="17">
        <v>15248</v>
      </c>
      <c r="G80" s="24"/>
      <c r="H80" s="7"/>
      <c r="I80" s="25">
        <f t="shared" si="16"/>
        <v>-1080</v>
      </c>
      <c r="J80" s="24">
        <f t="shared" si="16"/>
        <v>-3970</v>
      </c>
      <c r="K80" s="7"/>
      <c r="L80" s="25">
        <f t="shared" si="3"/>
        <v>-1080.6048468918782</v>
      </c>
      <c r="M80" s="17">
        <f t="shared" si="1"/>
        <v>0.36583976261471463</v>
      </c>
      <c r="N80" s="17">
        <f t="shared" si="4"/>
        <v>-3975.7640535439559</v>
      </c>
      <c r="O80" s="24">
        <f t="shared" si="2"/>
        <v>33.22431325759085</v>
      </c>
      <c r="P80" s="7"/>
      <c r="Q80" s="25">
        <f t="shared" si="5"/>
        <v>-1048.620617727903</v>
      </c>
      <c r="R80" s="24">
        <f t="shared" si="6"/>
        <v>-3979.5995718688027</v>
      </c>
      <c r="S80" s="7"/>
      <c r="T80" s="25">
        <f t="shared" si="7"/>
        <v>0.25605900356056588</v>
      </c>
      <c r="U80" s="24">
        <f t="shared" si="8"/>
        <v>-0.96996953248851614</v>
      </c>
      <c r="V80" s="7"/>
      <c r="W80" s="25">
        <f t="shared" si="9"/>
        <v>0.24184671323381829</v>
      </c>
      <c r="X80" s="24">
        <f t="shared" si="10"/>
        <v>337.71676036837664</v>
      </c>
      <c r="Y80" s="7"/>
      <c r="Z80" s="25">
        <f t="shared" si="11"/>
        <v>629</v>
      </c>
      <c r="AA80" s="17">
        <f t="shared" si="15"/>
        <v>337.68000000000006</v>
      </c>
      <c r="AB80" s="24">
        <f t="shared" si="12"/>
        <v>5.893627818134453</v>
      </c>
      <c r="AC80" s="17">
        <f t="shared" si="13"/>
        <v>3.676036837657648E-2</v>
      </c>
      <c r="AD80" s="17">
        <f t="shared" ca="1" si="14"/>
        <v>4.9518570999282474E-2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12909</v>
      </c>
      <c r="D81" s="17">
        <v>11226</v>
      </c>
      <c r="E81" s="17">
        <v>13612</v>
      </c>
      <c r="F81" s="17">
        <v>15279</v>
      </c>
      <c r="G81" s="24"/>
      <c r="H81" s="7"/>
      <c r="I81" s="25">
        <f t="shared" si="16"/>
        <v>-703</v>
      </c>
      <c r="J81" s="24">
        <f t="shared" si="16"/>
        <v>-4053</v>
      </c>
      <c r="K81" s="7"/>
      <c r="L81" s="25">
        <f t="shared" si="3"/>
        <v>-696.37463309601947</v>
      </c>
      <c r="M81" s="17">
        <f t="shared" si="1"/>
        <v>43.895486612360614</v>
      </c>
      <c r="N81" s="17">
        <f t="shared" si="4"/>
        <v>-4052.5415269027239</v>
      </c>
      <c r="O81" s="24">
        <f t="shared" si="2"/>
        <v>0.2101975809258993</v>
      </c>
      <c r="P81" s="7"/>
      <c r="Q81" s="25">
        <f t="shared" si="5"/>
        <v>-671.62061772790298</v>
      </c>
      <c r="R81" s="24">
        <f t="shared" si="6"/>
        <v>-4062.5995718688027</v>
      </c>
      <c r="S81" s="7"/>
      <c r="T81" s="25">
        <f t="shared" si="7"/>
        <v>0.16400069123069888</v>
      </c>
      <c r="U81" s="24">
        <f t="shared" si="8"/>
        <v>-0.99019957567317274</v>
      </c>
      <c r="V81" s="7"/>
      <c r="W81" s="25">
        <f t="shared" si="9"/>
        <v>0.14948148877758699</v>
      </c>
      <c r="X81" s="24">
        <f t="shared" si="10"/>
        <v>343.13249624176603</v>
      </c>
      <c r="Y81" s="7"/>
      <c r="Z81" s="25">
        <f t="shared" si="11"/>
        <v>610</v>
      </c>
      <c r="AA81" s="17">
        <f t="shared" si="15"/>
        <v>343.17000000000007</v>
      </c>
      <c r="AB81" s="24">
        <f t="shared" si="12"/>
        <v>5.989446394068942</v>
      </c>
      <c r="AC81" s="17">
        <f t="shared" si="13"/>
        <v>-3.7503758234038287E-2</v>
      </c>
      <c r="AD81" s="17">
        <f t="shared" ca="1" si="14"/>
        <v>3.6846823721703004E-2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13096</v>
      </c>
      <c r="D82" s="17">
        <v>11201</v>
      </c>
      <c r="E82" s="17">
        <v>13409</v>
      </c>
      <c r="F82" s="17">
        <v>15295</v>
      </c>
      <c r="G82" s="24"/>
      <c r="H82" s="7"/>
      <c r="I82" s="25">
        <f t="shared" si="16"/>
        <v>-313</v>
      </c>
      <c r="J82" s="24">
        <f t="shared" si="16"/>
        <v>-4094</v>
      </c>
      <c r="K82" s="7"/>
      <c r="L82" s="25">
        <f t="shared" si="3"/>
        <v>-304.11129037090808</v>
      </c>
      <c r="M82" s="17">
        <f t="shared" si="1"/>
        <v>79.009158870311424</v>
      </c>
      <c r="N82" s="17">
        <f t="shared" si="4"/>
        <v>-4092.1178208527786</v>
      </c>
      <c r="O82" s="24">
        <f t="shared" si="2"/>
        <v>3.5425983422352645</v>
      </c>
      <c r="P82" s="7"/>
      <c r="Q82" s="25">
        <f t="shared" si="5"/>
        <v>-281.62061772790292</v>
      </c>
      <c r="R82" s="24">
        <f t="shared" si="6"/>
        <v>-4103.5995718688027</v>
      </c>
      <c r="S82" s="7"/>
      <c r="T82" s="25">
        <f t="shared" si="7"/>
        <v>6.8767954337733042E-2</v>
      </c>
      <c r="U82" s="24">
        <f t="shared" si="8"/>
        <v>-1.0001927295354731</v>
      </c>
      <c r="V82" s="7"/>
      <c r="W82" s="25">
        <f t="shared" si="9"/>
        <v>5.4091782928854554E-2</v>
      </c>
      <c r="X82" s="24">
        <f t="shared" si="10"/>
        <v>348.62148420573624</v>
      </c>
      <c r="Y82" s="7"/>
      <c r="Z82" s="25">
        <f t="shared" si="11"/>
        <v>613</v>
      </c>
      <c r="AA82" s="17">
        <f t="shared" si="15"/>
        <v>348.68700000000007</v>
      </c>
      <c r="AB82" s="24">
        <f t="shared" si="12"/>
        <v>6.0857362089014693</v>
      </c>
      <c r="AC82" s="17">
        <f t="shared" si="13"/>
        <v>-6.551579426383114E-2</v>
      </c>
      <c r="AD82" s="17">
        <f t="shared" ca="1" si="14"/>
        <v>0.1003523915788378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13293</v>
      </c>
      <c r="D83" s="17">
        <v>11199</v>
      </c>
      <c r="E83" s="17">
        <v>13214</v>
      </c>
      <c r="F83" s="17">
        <v>15293</v>
      </c>
      <c r="G83" s="24"/>
      <c r="H83" s="7"/>
      <c r="I83" s="25">
        <f t="shared" si="16"/>
        <v>79</v>
      </c>
      <c r="J83" s="24">
        <f t="shared" si="16"/>
        <v>-4094</v>
      </c>
      <c r="K83" s="7"/>
      <c r="L83" s="25">
        <f t="shared" si="3"/>
        <v>97.763872310718298</v>
      </c>
      <c r="M83" s="17">
        <f t="shared" si="1"/>
        <v>352.08290409294085</v>
      </c>
      <c r="N83" s="17">
        <f t="shared" si="4"/>
        <v>-4093.3368782312605</v>
      </c>
      <c r="O83" s="24">
        <f t="shared" si="2"/>
        <v>0.43973048017624167</v>
      </c>
      <c r="P83" s="7"/>
      <c r="Q83" s="25">
        <f t="shared" si="5"/>
        <v>110.37938227209708</v>
      </c>
      <c r="R83" s="24">
        <f t="shared" si="6"/>
        <v>-4103.5995718688027</v>
      </c>
      <c r="S83" s="7"/>
      <c r="T83" s="25">
        <f t="shared" si="7"/>
        <v>-2.6953155564940302E-2</v>
      </c>
      <c r="U83" s="24">
        <f t="shared" si="8"/>
        <v>-1.0001927295354731</v>
      </c>
      <c r="V83" s="7"/>
      <c r="W83" s="25">
        <f t="shared" si="9"/>
        <v>-4.1639641539531196E-2</v>
      </c>
      <c r="X83" s="24">
        <f t="shared" si="10"/>
        <v>354.10104157271849</v>
      </c>
      <c r="Y83" s="7"/>
      <c r="Z83" s="25">
        <f t="shared" si="11"/>
        <v>624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-0.20195842728156777</v>
      </c>
      <c r="AD83" s="17">
        <f t="shared" ca="1" si="14"/>
        <v>0.11789697076795846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13499</v>
      </c>
      <c r="D84" s="17">
        <v>11217</v>
      </c>
      <c r="E84" s="17">
        <v>13012</v>
      </c>
      <c r="F84" s="17">
        <v>15277</v>
      </c>
      <c r="G84" s="24"/>
      <c r="H84" s="7"/>
      <c r="I84" s="25">
        <f t="shared" ref="I84:J115" si="17">C84-E84</f>
        <v>487</v>
      </c>
      <c r="J84" s="24">
        <f t="shared" si="17"/>
        <v>-4060</v>
      </c>
      <c r="K84" s="7"/>
      <c r="L84" s="25">
        <f t="shared" si="3"/>
        <v>500.95170084321552</v>
      </c>
      <c r="M84" s="17">
        <f t="shared" ref="M84:M147" si="18">(I84-L84)^2</f>
        <v>194.64995641858064</v>
      </c>
      <c r="N84" s="17">
        <f t="shared" si="4"/>
        <v>-4054.7596430095273</v>
      </c>
      <c r="O84" s="24">
        <f t="shared" ref="O84:O147" si="19">(J84-N84)^2</f>
        <v>27.461341387596296</v>
      </c>
      <c r="P84" s="7"/>
      <c r="Q84" s="25">
        <f t="shared" si="5"/>
        <v>518.37938227209702</v>
      </c>
      <c r="R84" s="24">
        <f t="shared" si="6"/>
        <v>-4069.5995718688027</v>
      </c>
      <c r="S84" s="7"/>
      <c r="T84" s="25">
        <f t="shared" si="7"/>
        <v>-0.12658124954527378</v>
      </c>
      <c r="U84" s="24">
        <f t="shared" si="8"/>
        <v>-0.99190572389356546</v>
      </c>
      <c r="V84" s="7"/>
      <c r="W84" s="25">
        <f t="shared" si="9"/>
        <v>-0.1411568116120826</v>
      </c>
      <c r="X84" s="24">
        <f>IF(MOD(ATAN2(U84,W84)*180/PI()-$J$9+360,360)&lt;355,MOD(ATAN2(U84,W84)*180/PI()-$J$9+360,360)+360,MOD(ATAN2(U84,W84)*180/PI()-$J$9+360,360))</f>
        <v>359.81640707185636</v>
      </c>
      <c r="Y84" s="7"/>
      <c r="Z84" s="25">
        <f t="shared" si="11"/>
        <v>628</v>
      </c>
      <c r="AA84" s="17">
        <f t="shared" si="15"/>
        <v>359.95500000000004</v>
      </c>
      <c r="AB84" s="24">
        <f t="shared" si="12"/>
        <v>6.2823999090161893</v>
      </c>
      <c r="AC84" s="17">
        <f t="shared" si="13"/>
        <v>-0.13859292814368018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11180</v>
      </c>
      <c r="E85" s="17">
        <v>12967</v>
      </c>
      <c r="F85" s="17">
        <v>15228</v>
      </c>
      <c r="G85" s="24"/>
      <c r="H85" s="7"/>
      <c r="I85" s="25">
        <f t="shared" si="17"/>
        <v>495</v>
      </c>
      <c r="J85" s="24">
        <f t="shared" si="17"/>
        <v>-4048</v>
      </c>
      <c r="K85" s="7"/>
      <c r="L85" s="25">
        <f>$M$9*SIN(2*PI()/$M$10*(AA85+$M$11))+$M$12</f>
        <v>506.90453091709247</v>
      </c>
      <c r="M85" s="17">
        <f t="shared" si="18"/>
        <v>141.71785635601054</v>
      </c>
      <c r="N85" s="17">
        <f>$O$9*COS(2*PI()/$O$10*(AA85+$O$11))+$O$12</f>
        <v>-4046.1323631084788</v>
      </c>
      <c r="O85" s="24">
        <f t="shared" si="19"/>
        <v>3.4880675585710272</v>
      </c>
      <c r="P85" s="7"/>
      <c r="Q85" s="25">
        <f t="shared" ref="Q85:Q148" si="20">I85-$J$4</f>
        <v>526.37938227209702</v>
      </c>
      <c r="R85" s="24">
        <f t="shared" ref="R85:R148" si="21">J85-$J$3</f>
        <v>-4057.5995718688027</v>
      </c>
      <c r="S85" s="7"/>
      <c r="T85" s="25">
        <f t="shared" ref="T85:T148" si="22">Q85/$J$7</f>
        <v>-0.12853474158410383</v>
      </c>
      <c r="U85" s="24">
        <f t="shared" ref="U85:U148" si="23">R85/$J$6</f>
        <v>-0.98898089837289227</v>
      </c>
      <c r="V85" s="7"/>
      <c r="W85" s="25">
        <f t="shared" ref="W85:W148" si="24">(T85-U85*SIN(-$J$11*PI()/180))/(COS(-$J$11*PI()/180))</f>
        <v>-0.14306757551360319</v>
      </c>
      <c r="X85" s="24">
        <f>IF(MOD(ATAN2(U85,W85)*180/PI()-$J$9+360,360)&lt;355,MOD(ATAN2(U85,W85)*180/PI()-$J$9+360,360)+360,MOD(ATAN2(U85,W85)*180/PI()-$J$9+360,360))</f>
        <v>359.94849982356629</v>
      </c>
      <c r="Y85" s="7"/>
      <c r="Z85" s="25">
        <f>I165-J159</f>
        <v>3</v>
      </c>
      <c r="AA85" s="17">
        <f t="shared" si="15"/>
        <v>359.98200000000003</v>
      </c>
      <c r="AB85" s="24">
        <f t="shared" ref="AB85:AB148" si="25">AA85*PI()/180</f>
        <v>6.2828711479142285</v>
      </c>
      <c r="AC85" s="17">
        <f t="shared" ref="AC85:AC148" si="26">X85-AA85</f>
        <v>-3.3500176433733486E-2</v>
      </c>
    </row>
    <row r="86" spans="1:31" s="17" customFormat="1" x14ac:dyDescent="0.25">
      <c r="A86" s="17">
        <v>1</v>
      </c>
      <c r="B86" s="17">
        <v>-630</v>
      </c>
      <c r="C86" s="17">
        <v>13260</v>
      </c>
      <c r="D86" s="17">
        <v>11163</v>
      </c>
      <c r="E86" s="17">
        <v>13172</v>
      </c>
      <c r="F86" s="17">
        <v>15254</v>
      </c>
      <c r="G86" s="24"/>
      <c r="H86" s="7"/>
      <c r="I86" s="25">
        <f t="shared" si="17"/>
        <v>88</v>
      </c>
      <c r="J86" s="24">
        <f t="shared" si="17"/>
        <v>-4091</v>
      </c>
      <c r="K86" s="7"/>
      <c r="L86" s="25">
        <f t="shared" ref="L86:L149" si="27">$M$9*SIN(2*PI()/$M$10*(AA86+$M$11))+$M$12</f>
        <v>103.44362856874962</v>
      </c>
      <c r="M86" s="17">
        <f t="shared" si="18"/>
        <v>238.50566336949933</v>
      </c>
      <c r="N86" s="17">
        <f t="shared" ref="N86:N149" si="28">$O$9*COS(2*PI()/$O$10*(AA86+$O$11))+$O$12</f>
        <v>-4084.5182641745064</v>
      </c>
      <c r="O86" s="24">
        <f t="shared" si="19"/>
        <v>42.012899311487395</v>
      </c>
      <c r="P86" s="7"/>
      <c r="Q86" s="25">
        <f t="shared" si="20"/>
        <v>119.37938227209708</v>
      </c>
      <c r="R86" s="24">
        <f t="shared" si="21"/>
        <v>-4100.5995718688027</v>
      </c>
      <c r="S86" s="7"/>
      <c r="T86" s="25">
        <f t="shared" si="22"/>
        <v>-2.9150834108624128E-2</v>
      </c>
      <c r="U86" s="24">
        <f t="shared" si="23"/>
        <v>-0.99946152315530468</v>
      </c>
      <c r="V86" s="7"/>
      <c r="W86" s="25">
        <f t="shared" si="24"/>
        <v>-4.3826822237561083E-2</v>
      </c>
      <c r="X86" s="24">
        <f t="shared" ref="X86:X148" si="29">MOD(ATAN2(U86,W86)*180/PI()-$J$9+360,360)</f>
        <v>354.2279385434864</v>
      </c>
      <c r="Y86" s="7"/>
      <c r="Z86" s="25">
        <f t="shared" ref="Z86:Z149" si="30">B86</f>
        <v>-630</v>
      </c>
      <c r="AA86" s="17">
        <f t="shared" ref="AA86:AA149" si="31">360/40000*Z86+AA85</f>
        <v>354.31200000000001</v>
      </c>
      <c r="AB86" s="24">
        <f t="shared" si="25"/>
        <v>6.1839109793261491</v>
      </c>
      <c r="AC86" s="17">
        <f t="shared" si="26"/>
        <v>-8.4061456513609301E-2</v>
      </c>
    </row>
    <row r="87" spans="1:31" s="17" customFormat="1" x14ac:dyDescent="0.25">
      <c r="A87" s="17">
        <v>2</v>
      </c>
      <c r="B87" s="17">
        <v>-611</v>
      </c>
      <c r="C87" s="17">
        <v>13073</v>
      </c>
      <c r="D87" s="17">
        <v>11167</v>
      </c>
      <c r="E87" s="17">
        <v>13369</v>
      </c>
      <c r="F87" s="17">
        <v>15249</v>
      </c>
      <c r="G87" s="24"/>
      <c r="H87" s="7"/>
      <c r="I87" s="25">
        <f t="shared" si="17"/>
        <v>-296</v>
      </c>
      <c r="J87" s="24">
        <f t="shared" si="17"/>
        <v>-4082</v>
      </c>
      <c r="K87" s="7"/>
      <c r="L87" s="25">
        <f t="shared" si="27"/>
        <v>-289.14702814563975</v>
      </c>
      <c r="M87" s="17">
        <f t="shared" si="18"/>
        <v>46.963223236653739</v>
      </c>
      <c r="N87" s="17">
        <f t="shared" si="28"/>
        <v>-4083.493484240827</v>
      </c>
      <c r="O87" s="24">
        <f t="shared" si="19"/>
        <v>2.230495177598605</v>
      </c>
      <c r="P87" s="7"/>
      <c r="Q87" s="25">
        <f t="shared" si="20"/>
        <v>-264.62061772790292</v>
      </c>
      <c r="R87" s="24">
        <f t="shared" si="21"/>
        <v>-4091.5995718688027</v>
      </c>
      <c r="S87" s="7"/>
      <c r="T87" s="25">
        <f t="shared" si="22"/>
        <v>6.4616783755219148E-2</v>
      </c>
      <c r="U87" s="24">
        <f t="shared" si="23"/>
        <v>-0.99726790401479981</v>
      </c>
      <c r="V87" s="7"/>
      <c r="W87" s="25">
        <f t="shared" si="24"/>
        <v>4.9983103669641454E-2</v>
      </c>
      <c r="X87" s="24">
        <f t="shared" si="29"/>
        <v>348.84783659731499</v>
      </c>
      <c r="Y87" s="7"/>
      <c r="Z87" s="25">
        <f t="shared" si="30"/>
        <v>-611</v>
      </c>
      <c r="AA87" s="17">
        <f t="shared" si="31"/>
        <v>348.81299999999999</v>
      </c>
      <c r="AB87" s="24">
        <f t="shared" si="25"/>
        <v>6.0879353237589804</v>
      </c>
      <c r="AC87" s="17">
        <f t="shared" si="26"/>
        <v>3.4836597315006657E-2</v>
      </c>
    </row>
    <row r="88" spans="1:31" s="17" customFormat="1" x14ac:dyDescent="0.25">
      <c r="A88" s="17">
        <v>3</v>
      </c>
      <c r="B88" s="17">
        <v>-619</v>
      </c>
      <c r="C88" s="17">
        <v>12862</v>
      </c>
      <c r="D88" s="17">
        <v>11185</v>
      </c>
      <c r="E88" s="17">
        <v>13555</v>
      </c>
      <c r="F88" s="17">
        <v>15225</v>
      </c>
      <c r="G88" s="24"/>
      <c r="H88" s="7"/>
      <c r="I88" s="25">
        <f t="shared" si="17"/>
        <v>-693</v>
      </c>
      <c r="J88" s="24">
        <f t="shared" si="17"/>
        <v>-4040</v>
      </c>
      <c r="K88" s="7"/>
      <c r="L88" s="25">
        <f t="shared" si="27"/>
        <v>-684.43741146063189</v>
      </c>
      <c r="M88" s="17">
        <f t="shared" si="18"/>
        <v>73.317922494518058</v>
      </c>
      <c r="N88" s="17">
        <f t="shared" si="28"/>
        <v>-4044.0530676388548</v>
      </c>
      <c r="O88" s="24">
        <f t="shared" si="19"/>
        <v>16.427357285132246</v>
      </c>
      <c r="P88" s="7"/>
      <c r="Q88" s="25">
        <f t="shared" si="20"/>
        <v>-661.62061772790298</v>
      </c>
      <c r="R88" s="24">
        <f t="shared" si="21"/>
        <v>-4049.5995718688027</v>
      </c>
      <c r="S88" s="7"/>
      <c r="T88" s="25">
        <f t="shared" si="22"/>
        <v>0.1615588261821613</v>
      </c>
      <c r="U88" s="24">
        <f t="shared" si="23"/>
        <v>-0.98703101469244348</v>
      </c>
      <c r="V88" s="7"/>
      <c r="W88" s="25">
        <f t="shared" si="24"/>
        <v>0.14708587746091117</v>
      </c>
      <c r="X88" s="24">
        <f t="shared" si="29"/>
        <v>343.24134306548763</v>
      </c>
      <c r="Y88" s="7"/>
      <c r="Z88" s="25">
        <f t="shared" si="30"/>
        <v>-619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-6.5693451233528322E-4</v>
      </c>
    </row>
    <row r="89" spans="1:31" s="17" customFormat="1" x14ac:dyDescent="0.25">
      <c r="A89" s="17">
        <v>4</v>
      </c>
      <c r="B89" s="17">
        <v>-629</v>
      </c>
      <c r="C89" s="17">
        <v>12676</v>
      </c>
      <c r="D89" s="17">
        <v>11228</v>
      </c>
      <c r="E89" s="17">
        <v>13757</v>
      </c>
      <c r="F89" s="17">
        <v>15188</v>
      </c>
      <c r="G89" s="24"/>
      <c r="H89" s="7"/>
      <c r="I89" s="25">
        <f t="shared" si="17"/>
        <v>-1081</v>
      </c>
      <c r="J89" s="24">
        <f t="shared" si="17"/>
        <v>-3960</v>
      </c>
      <c r="K89" s="7"/>
      <c r="L89" s="25">
        <f t="shared" si="27"/>
        <v>-1079.7638109420177</v>
      </c>
      <c r="M89" s="17">
        <f t="shared" si="18"/>
        <v>1.5281633870751692</v>
      </c>
      <c r="N89" s="17">
        <f t="shared" si="28"/>
        <v>-3964.7665575169453</v>
      </c>
      <c r="O89" s="24">
        <f t="shared" si="19"/>
        <v>22.72007056234813</v>
      </c>
      <c r="P89" s="7"/>
      <c r="Q89" s="25">
        <f t="shared" si="20"/>
        <v>-1049.620617727903</v>
      </c>
      <c r="R89" s="24">
        <f t="shared" si="21"/>
        <v>-3969.5995718688027</v>
      </c>
      <c r="S89" s="7"/>
      <c r="T89" s="25">
        <f t="shared" si="22"/>
        <v>0.25630319006541963</v>
      </c>
      <c r="U89" s="24">
        <f t="shared" si="23"/>
        <v>-0.96753217788795509</v>
      </c>
      <c r="V89" s="7"/>
      <c r="W89" s="25">
        <f t="shared" si="24"/>
        <v>0.24212670825021515</v>
      </c>
      <c r="X89" s="24">
        <f t="shared" si="29"/>
        <v>337.66727893937582</v>
      </c>
      <c r="Y89" s="7"/>
      <c r="Z89" s="25">
        <f t="shared" si="30"/>
        <v>-629</v>
      </c>
      <c r="AA89" s="17">
        <f t="shared" si="31"/>
        <v>337.58099999999996</v>
      </c>
      <c r="AB89" s="24">
        <f t="shared" si="25"/>
        <v>5.8918999421749767</v>
      </c>
      <c r="AC89" s="17">
        <f t="shared" si="26"/>
        <v>8.6278939375858954E-2</v>
      </c>
    </row>
    <row r="90" spans="1:31" s="17" customFormat="1" x14ac:dyDescent="0.25">
      <c r="A90" s="17">
        <v>5</v>
      </c>
      <c r="B90" s="17">
        <v>-638</v>
      </c>
      <c r="C90" s="17">
        <v>12476</v>
      </c>
      <c r="D90" s="17">
        <v>11284</v>
      </c>
      <c r="E90" s="17">
        <v>13942</v>
      </c>
      <c r="F90" s="17">
        <v>15119</v>
      </c>
      <c r="G90" s="24"/>
      <c r="H90" s="7"/>
      <c r="I90" s="25">
        <f t="shared" si="17"/>
        <v>-1466</v>
      </c>
      <c r="J90" s="24">
        <f t="shared" si="17"/>
        <v>-3835</v>
      </c>
      <c r="K90" s="7"/>
      <c r="L90" s="25">
        <f t="shared" si="27"/>
        <v>-1470.2665475838135</v>
      </c>
      <c r="M90" s="17">
        <f t="shared" si="18"/>
        <v>18.203428284944493</v>
      </c>
      <c r="N90" s="17">
        <f t="shared" si="28"/>
        <v>-3844.762661092811</v>
      </c>
      <c r="O90" s="24">
        <f t="shared" si="19"/>
        <v>95.309551613084864</v>
      </c>
      <c r="P90" s="7"/>
      <c r="Q90" s="25">
        <f t="shared" si="20"/>
        <v>-1434.620617727903</v>
      </c>
      <c r="R90" s="24">
        <f t="shared" si="21"/>
        <v>-3844.5995718688027</v>
      </c>
      <c r="S90" s="7"/>
      <c r="T90" s="25">
        <f t="shared" si="22"/>
        <v>0.35031499443411668</v>
      </c>
      <c r="U90" s="24">
        <f t="shared" si="23"/>
        <v>-0.93706524538094216</v>
      </c>
      <c r="V90" s="7"/>
      <c r="W90" s="25">
        <f t="shared" si="24"/>
        <v>0.33659592048189457</v>
      </c>
      <c r="X90" s="24">
        <f t="shared" si="29"/>
        <v>331.95870106573136</v>
      </c>
      <c r="Y90" s="7"/>
      <c r="Z90" s="25">
        <f t="shared" si="30"/>
        <v>-638</v>
      </c>
      <c r="AA90" s="17">
        <f t="shared" si="31"/>
        <v>331.83899999999994</v>
      </c>
      <c r="AB90" s="24">
        <f t="shared" si="25"/>
        <v>5.791683136525462</v>
      </c>
      <c r="AC90" s="17">
        <f t="shared" si="26"/>
        <v>0.11970106573141948</v>
      </c>
    </row>
    <row r="91" spans="1:31" s="17" customFormat="1" x14ac:dyDescent="0.25">
      <c r="A91" s="17">
        <v>6</v>
      </c>
      <c r="B91" s="17">
        <v>-635</v>
      </c>
      <c r="C91" s="17">
        <v>12279</v>
      </c>
      <c r="D91" s="17">
        <v>11360</v>
      </c>
      <c r="E91" s="17">
        <v>14120</v>
      </c>
      <c r="F91" s="17">
        <v>15035</v>
      </c>
      <c r="G91" s="24"/>
      <c r="H91" s="7"/>
      <c r="I91" s="25">
        <f t="shared" si="17"/>
        <v>-1841</v>
      </c>
      <c r="J91" s="24">
        <f t="shared" si="17"/>
        <v>-3675</v>
      </c>
      <c r="K91" s="7"/>
      <c r="L91" s="25">
        <f t="shared" si="27"/>
        <v>-1844.5815956451231</v>
      </c>
      <c r="M91" s="17">
        <f t="shared" si="18"/>
        <v>12.827827365164868</v>
      </c>
      <c r="N91" s="17">
        <f t="shared" si="28"/>
        <v>-3686.9287624355061</v>
      </c>
      <c r="O91" s="24">
        <f t="shared" si="19"/>
        <v>142.29537324274111</v>
      </c>
      <c r="P91" s="7"/>
      <c r="Q91" s="25">
        <f t="shared" si="20"/>
        <v>-1809.620617727903</v>
      </c>
      <c r="R91" s="24">
        <f t="shared" si="21"/>
        <v>-3684.5995718688027</v>
      </c>
      <c r="S91" s="7"/>
      <c r="T91" s="25">
        <f t="shared" si="22"/>
        <v>0.44188493375427612</v>
      </c>
      <c r="U91" s="24">
        <f t="shared" si="23"/>
        <v>-0.89806757177196561</v>
      </c>
      <c r="V91" s="7"/>
      <c r="W91" s="25">
        <f t="shared" si="24"/>
        <v>0.42874824223442426</v>
      </c>
      <c r="X91" s="24">
        <f t="shared" si="29"/>
        <v>326.19673251526592</v>
      </c>
      <c r="Y91" s="7"/>
      <c r="Z91" s="25">
        <f t="shared" si="30"/>
        <v>-635</v>
      </c>
      <c r="AA91" s="17">
        <f t="shared" si="31"/>
        <v>326.12399999999997</v>
      </c>
      <c r="AB91" s="24">
        <f t="shared" si="25"/>
        <v>5.6919375697739865</v>
      </c>
      <c r="AC91" s="17">
        <f t="shared" si="26"/>
        <v>7.2732515265954589E-2</v>
      </c>
    </row>
    <row r="92" spans="1:31" s="17" customFormat="1" x14ac:dyDescent="0.25">
      <c r="A92" s="17">
        <v>7</v>
      </c>
      <c r="B92" s="17">
        <v>-635</v>
      </c>
      <c r="C92" s="17">
        <v>12118</v>
      </c>
      <c r="D92" s="17">
        <v>11466</v>
      </c>
      <c r="E92" s="17">
        <v>14314</v>
      </c>
      <c r="F92" s="17">
        <v>14949</v>
      </c>
      <c r="G92" s="24"/>
      <c r="H92" s="7"/>
      <c r="I92" s="25">
        <f t="shared" si="17"/>
        <v>-2196</v>
      </c>
      <c r="J92" s="24">
        <f t="shared" si="17"/>
        <v>-3483</v>
      </c>
      <c r="K92" s="7"/>
      <c r="L92" s="25">
        <f t="shared" si="27"/>
        <v>-2200.8473660215545</v>
      </c>
      <c r="M92" s="17">
        <f t="shared" si="18"/>
        <v>23.496957346921441</v>
      </c>
      <c r="N92" s="17">
        <f t="shared" si="28"/>
        <v>-3492.3619471532761</v>
      </c>
      <c r="O92" s="24">
        <f t="shared" si="19"/>
        <v>87.646054500734579</v>
      </c>
      <c r="P92" s="7"/>
      <c r="Q92" s="25">
        <f t="shared" si="20"/>
        <v>-2164.6206177279028</v>
      </c>
      <c r="R92" s="24">
        <f t="shared" si="21"/>
        <v>-3492.5995718688027</v>
      </c>
      <c r="S92" s="7"/>
      <c r="T92" s="25">
        <f t="shared" si="22"/>
        <v>0.5285711429773603</v>
      </c>
      <c r="U92" s="24">
        <f t="shared" si="23"/>
        <v>-0.85127036344119367</v>
      </c>
      <c r="V92" s="7"/>
      <c r="W92" s="25">
        <f t="shared" si="24"/>
        <v>0.51613081067292754</v>
      </c>
      <c r="X92" s="24">
        <f t="shared" si="29"/>
        <v>320.48839386362397</v>
      </c>
      <c r="Y92" s="7"/>
      <c r="Z92" s="25">
        <f t="shared" si="30"/>
        <v>-635</v>
      </c>
      <c r="AA92" s="17">
        <f t="shared" si="31"/>
        <v>320.40899999999999</v>
      </c>
      <c r="AB92" s="24">
        <f t="shared" si="25"/>
        <v>5.592192003022511</v>
      </c>
      <c r="AC92" s="17">
        <f t="shared" si="26"/>
        <v>7.9393863623977268E-2</v>
      </c>
    </row>
    <row r="93" spans="1:31" s="17" customFormat="1" x14ac:dyDescent="0.25">
      <c r="A93" s="17">
        <v>8</v>
      </c>
      <c r="B93" s="17">
        <v>-621</v>
      </c>
      <c r="C93" s="17">
        <v>11958</v>
      </c>
      <c r="D93" s="17">
        <v>11586</v>
      </c>
      <c r="E93" s="17">
        <v>14481</v>
      </c>
      <c r="F93" s="17">
        <v>14841</v>
      </c>
      <c r="G93" s="24"/>
      <c r="H93" s="7"/>
      <c r="I93" s="25">
        <f t="shared" si="17"/>
        <v>-2523</v>
      </c>
      <c r="J93" s="24">
        <f t="shared" si="17"/>
        <v>-3255</v>
      </c>
      <c r="K93" s="7"/>
      <c r="L93" s="25">
        <f t="shared" si="27"/>
        <v>-2528.3962679835081</v>
      </c>
      <c r="M93" s="17">
        <f t="shared" si="18"/>
        <v>29.119708149834533</v>
      </c>
      <c r="N93" s="17">
        <f t="shared" si="28"/>
        <v>-3268.4126365540487</v>
      </c>
      <c r="O93" s="24">
        <f t="shared" si="19"/>
        <v>179.89881933100423</v>
      </c>
      <c r="P93" s="7"/>
      <c r="Q93" s="25">
        <f t="shared" si="20"/>
        <v>-2491.6206177279028</v>
      </c>
      <c r="R93" s="24">
        <f t="shared" si="21"/>
        <v>-3264.5995718688027</v>
      </c>
      <c r="S93" s="7"/>
      <c r="T93" s="25">
        <f t="shared" si="22"/>
        <v>0.60842013006453932</v>
      </c>
      <c r="U93" s="24">
        <f t="shared" si="23"/>
        <v>-0.79569867854840204</v>
      </c>
      <c r="V93" s="7"/>
      <c r="W93" s="25">
        <f t="shared" si="24"/>
        <v>0.59680423613678346</v>
      </c>
      <c r="X93" s="24">
        <f t="shared" si="29"/>
        <v>314.84581158740184</v>
      </c>
      <c r="Y93" s="7"/>
      <c r="Z93" s="25">
        <f t="shared" si="30"/>
        <v>-621</v>
      </c>
      <c r="AA93" s="17">
        <f t="shared" si="31"/>
        <v>314.82</v>
      </c>
      <c r="AB93" s="24">
        <f t="shared" si="25"/>
        <v>5.4946455511285475</v>
      </c>
      <c r="AC93" s="17">
        <f t="shared" si="26"/>
        <v>2.5811587401847191E-2</v>
      </c>
    </row>
    <row r="94" spans="1:31" s="17" customFormat="1" x14ac:dyDescent="0.25">
      <c r="A94" s="17">
        <v>9</v>
      </c>
      <c r="B94" s="17">
        <v>-632</v>
      </c>
      <c r="C94" s="17">
        <v>11803</v>
      </c>
      <c r="D94" s="17">
        <v>11717</v>
      </c>
      <c r="E94" s="17">
        <v>14636</v>
      </c>
      <c r="F94" s="17">
        <v>14710</v>
      </c>
      <c r="G94" s="24"/>
      <c r="H94" s="7"/>
      <c r="I94" s="25">
        <f t="shared" si="17"/>
        <v>-2833</v>
      </c>
      <c r="J94" s="24">
        <f t="shared" si="17"/>
        <v>-2993</v>
      </c>
      <c r="K94" s="7"/>
      <c r="L94" s="25">
        <f t="shared" si="27"/>
        <v>-2837.3216151186634</v>
      </c>
      <c r="M94" s="17">
        <f t="shared" si="18"/>
        <v>18.676357233860337</v>
      </c>
      <c r="N94" s="17">
        <f t="shared" si="28"/>
        <v>-3008.5245139320732</v>
      </c>
      <c r="O94" s="24">
        <f t="shared" si="19"/>
        <v>241.01053282713505</v>
      </c>
      <c r="P94" s="7"/>
      <c r="Q94" s="25">
        <f t="shared" si="20"/>
        <v>-2801.6206177279028</v>
      </c>
      <c r="R94" s="24">
        <f t="shared" si="21"/>
        <v>-3002.5995718688027</v>
      </c>
      <c r="S94" s="7"/>
      <c r="T94" s="25">
        <f t="shared" si="22"/>
        <v>0.68411794656920455</v>
      </c>
      <c r="U94" s="24">
        <f t="shared" si="23"/>
        <v>-0.73183998801370276</v>
      </c>
      <c r="V94" s="7"/>
      <c r="W94" s="25">
        <f t="shared" si="24"/>
        <v>0.67344770317895253</v>
      </c>
      <c r="X94" s="24">
        <f t="shared" si="29"/>
        <v>309.09647834771954</v>
      </c>
      <c r="Y94" s="7"/>
      <c r="Z94" s="25">
        <f t="shared" si="30"/>
        <v>-632</v>
      </c>
      <c r="AA94" s="17">
        <f t="shared" si="31"/>
        <v>309.13200000000001</v>
      </c>
      <c r="AB94" s="24">
        <f t="shared" si="25"/>
        <v>5.3953712232751112</v>
      </c>
      <c r="AC94" s="17">
        <f t="shared" si="26"/>
        <v>-3.5521652280465332E-2</v>
      </c>
    </row>
    <row r="95" spans="1:31" s="17" customFormat="1" x14ac:dyDescent="0.25">
      <c r="A95" s="17">
        <v>10</v>
      </c>
      <c r="B95" s="17">
        <v>-607</v>
      </c>
      <c r="C95" s="17">
        <v>11672</v>
      </c>
      <c r="D95" s="17">
        <v>11856</v>
      </c>
      <c r="E95" s="17">
        <v>14774</v>
      </c>
      <c r="F95" s="17">
        <v>14576</v>
      </c>
      <c r="G95" s="24"/>
      <c r="H95" s="7"/>
      <c r="I95" s="25">
        <f t="shared" si="17"/>
        <v>-3102</v>
      </c>
      <c r="J95" s="24">
        <f t="shared" si="17"/>
        <v>-2720</v>
      </c>
      <c r="K95" s="7"/>
      <c r="L95" s="25">
        <f t="shared" si="27"/>
        <v>-3108.0151342921454</v>
      </c>
      <c r="M95" s="17">
        <f t="shared" si="18"/>
        <v>36.181840552543257</v>
      </c>
      <c r="N95" s="17">
        <f t="shared" si="28"/>
        <v>-2730.9145737244285</v>
      </c>
      <c r="O95" s="24">
        <f t="shared" si="19"/>
        <v>119.12791958598424</v>
      </c>
      <c r="P95" s="7"/>
      <c r="Q95" s="25">
        <f t="shared" si="20"/>
        <v>-3070.6206177279028</v>
      </c>
      <c r="R95" s="24">
        <f t="shared" si="21"/>
        <v>-2729.5995718688027</v>
      </c>
      <c r="S95" s="7"/>
      <c r="T95" s="25">
        <f t="shared" si="22"/>
        <v>0.74980411637486555</v>
      </c>
      <c r="U95" s="24">
        <f t="shared" si="23"/>
        <v>-0.66530020741838647</v>
      </c>
      <c r="V95" s="7"/>
      <c r="W95" s="25">
        <f t="shared" si="24"/>
        <v>0.74011780512150738</v>
      </c>
      <c r="X95" s="24">
        <f t="shared" si="29"/>
        <v>303.66983092763371</v>
      </c>
      <c r="Y95" s="7"/>
      <c r="Z95" s="25">
        <f t="shared" si="30"/>
        <v>-607</v>
      </c>
      <c r="AA95" s="17">
        <f t="shared" si="31"/>
        <v>303.66899999999998</v>
      </c>
      <c r="AB95" s="24">
        <f t="shared" si="25"/>
        <v>5.3000238862386606</v>
      </c>
      <c r="AC95" s="17">
        <f t="shared" si="26"/>
        <v>8.3092763372860645E-4</v>
      </c>
    </row>
    <row r="96" spans="1:31" s="17" customFormat="1" x14ac:dyDescent="0.25">
      <c r="A96" s="17">
        <v>11</v>
      </c>
      <c r="B96" s="17">
        <v>-610</v>
      </c>
      <c r="C96" s="17">
        <v>11524</v>
      </c>
      <c r="D96" s="17">
        <v>11988</v>
      </c>
      <c r="E96" s="17">
        <v>14868</v>
      </c>
      <c r="F96" s="17">
        <v>14399</v>
      </c>
      <c r="G96" s="24"/>
      <c r="H96" s="7"/>
      <c r="I96" s="25">
        <f t="shared" si="17"/>
        <v>-3344</v>
      </c>
      <c r="J96" s="24">
        <f t="shared" si="17"/>
        <v>-2411</v>
      </c>
      <c r="K96" s="7"/>
      <c r="L96" s="25">
        <f t="shared" si="27"/>
        <v>-3351.8497839843212</v>
      </c>
      <c r="M96" s="17">
        <f t="shared" si="18"/>
        <v>61.619108600505932</v>
      </c>
      <c r="N96" s="17">
        <f t="shared" si="28"/>
        <v>-2426.8687887497736</v>
      </c>
      <c r="O96" s="24">
        <f t="shared" si="19"/>
        <v>251.81845638493982</v>
      </c>
      <c r="P96" s="7"/>
      <c r="Q96" s="25">
        <f t="shared" si="20"/>
        <v>-3312.6206177279028</v>
      </c>
      <c r="R96" s="24">
        <f t="shared" si="21"/>
        <v>-2420.5995718688027</v>
      </c>
      <c r="S96" s="7"/>
      <c r="T96" s="25">
        <f t="shared" si="22"/>
        <v>0.80889725054947514</v>
      </c>
      <c r="U96" s="24">
        <f t="shared" si="23"/>
        <v>-0.58998595026105038</v>
      </c>
      <c r="V96" s="7"/>
      <c r="W96" s="25">
        <f t="shared" si="24"/>
        <v>0.80032297690693655</v>
      </c>
      <c r="X96" s="24">
        <f t="shared" si="29"/>
        <v>298.11417842604646</v>
      </c>
      <c r="Y96" s="7"/>
      <c r="Z96" s="25">
        <f t="shared" si="30"/>
        <v>-610</v>
      </c>
      <c r="AA96" s="17">
        <f t="shared" si="31"/>
        <v>298.17899999999997</v>
      </c>
      <c r="AB96" s="24">
        <f t="shared" si="25"/>
        <v>5.2042053103041708</v>
      </c>
      <c r="AC96" s="17">
        <f t="shared" si="26"/>
        <v>-6.482157395350896E-2</v>
      </c>
    </row>
    <row r="97" spans="1:29" s="17" customFormat="1" x14ac:dyDescent="0.25">
      <c r="A97" s="17">
        <v>12</v>
      </c>
      <c r="B97" s="17">
        <v>-642</v>
      </c>
      <c r="C97" s="17">
        <v>11423</v>
      </c>
      <c r="D97" s="17">
        <v>12166</v>
      </c>
      <c r="E97" s="17">
        <v>14990</v>
      </c>
      <c r="F97" s="17">
        <v>14238</v>
      </c>
      <c r="G97" s="24"/>
      <c r="H97" s="7"/>
      <c r="I97" s="25">
        <f t="shared" si="17"/>
        <v>-3567</v>
      </c>
      <c r="J97" s="24">
        <f t="shared" si="17"/>
        <v>-2072</v>
      </c>
      <c r="K97" s="7"/>
      <c r="L97" s="25">
        <f t="shared" si="27"/>
        <v>-3575.4933673886076</v>
      </c>
      <c r="M97" s="17">
        <f t="shared" si="18"/>
        <v>72.137289597862519</v>
      </c>
      <c r="N97" s="17">
        <f t="shared" si="28"/>
        <v>-2082.7992753532112</v>
      </c>
      <c r="O97" s="24">
        <f t="shared" si="19"/>
        <v>116.6243481544752</v>
      </c>
      <c r="P97" s="7"/>
      <c r="Q97" s="25">
        <f t="shared" si="20"/>
        <v>-3535.6206177279028</v>
      </c>
      <c r="R97" s="24">
        <f t="shared" si="21"/>
        <v>-2081.5995718688027</v>
      </c>
      <c r="S97" s="7"/>
      <c r="T97" s="25">
        <f t="shared" si="22"/>
        <v>0.86335084113186333</v>
      </c>
      <c r="U97" s="24">
        <f t="shared" si="23"/>
        <v>-0.50735962930203127</v>
      </c>
      <c r="V97" s="7"/>
      <c r="W97" s="25">
        <f t="shared" si="24"/>
        <v>0.85599545175608549</v>
      </c>
      <c r="X97" s="24">
        <f t="shared" si="29"/>
        <v>292.37287559476636</v>
      </c>
      <c r="Y97" s="7"/>
      <c r="Z97" s="25">
        <f t="shared" si="30"/>
        <v>-642</v>
      </c>
      <c r="AA97" s="17">
        <f t="shared" si="31"/>
        <v>292.40099999999995</v>
      </c>
      <c r="AB97" s="24">
        <f t="shared" si="25"/>
        <v>5.1033601861239379</v>
      </c>
      <c r="AC97" s="17">
        <f t="shared" si="26"/>
        <v>-2.8124405233597827E-2</v>
      </c>
    </row>
    <row r="98" spans="1:29" s="17" customFormat="1" x14ac:dyDescent="0.25">
      <c r="A98" s="17">
        <v>13</v>
      </c>
      <c r="B98" s="17">
        <v>-634</v>
      </c>
      <c r="C98" s="17">
        <v>11331</v>
      </c>
      <c r="D98" s="17">
        <v>12343</v>
      </c>
      <c r="E98" s="17">
        <v>15082</v>
      </c>
      <c r="F98" s="17">
        <v>14059</v>
      </c>
      <c r="G98" s="24"/>
      <c r="H98" s="7"/>
      <c r="I98" s="25">
        <f t="shared" si="17"/>
        <v>-3751</v>
      </c>
      <c r="J98" s="24">
        <f t="shared" si="17"/>
        <v>-1716</v>
      </c>
      <c r="K98" s="7"/>
      <c r="L98" s="25">
        <f t="shared" si="27"/>
        <v>-3760.9709193232648</v>
      </c>
      <c r="M98" s="17">
        <f t="shared" si="18"/>
        <v>99.41923215105443</v>
      </c>
      <c r="N98" s="17">
        <f t="shared" si="28"/>
        <v>-1722.1494310414312</v>
      </c>
      <c r="O98" s="24">
        <f t="shared" si="19"/>
        <v>37.81550213331726</v>
      </c>
      <c r="P98" s="7"/>
      <c r="Q98" s="25">
        <f t="shared" si="20"/>
        <v>-3719.6206177279028</v>
      </c>
      <c r="R98" s="24">
        <f t="shared" si="21"/>
        <v>-1725.5995718688025</v>
      </c>
      <c r="S98" s="7"/>
      <c r="T98" s="25">
        <f t="shared" si="22"/>
        <v>0.9082811580249549</v>
      </c>
      <c r="U98" s="24">
        <f t="shared" si="23"/>
        <v>-0.42058980552205827</v>
      </c>
      <c r="V98" s="7"/>
      <c r="W98" s="25">
        <f t="shared" si="24"/>
        <v>0.90220445645998859</v>
      </c>
      <c r="X98" s="24">
        <f t="shared" si="29"/>
        <v>286.71110090559307</v>
      </c>
      <c r="Y98" s="7"/>
      <c r="Z98" s="25">
        <f t="shared" si="30"/>
        <v>-634</v>
      </c>
      <c r="AA98" s="17">
        <f t="shared" si="31"/>
        <v>286.69499999999994</v>
      </c>
      <c r="AB98" s="24">
        <f t="shared" si="25"/>
        <v>5.0037716990051422</v>
      </c>
      <c r="AC98" s="17">
        <f t="shared" si="26"/>
        <v>1.6100905593134485E-2</v>
      </c>
    </row>
    <row r="99" spans="1:29" s="17" customFormat="1" x14ac:dyDescent="0.25">
      <c r="A99" s="17">
        <v>14</v>
      </c>
      <c r="B99" s="17">
        <v>-627</v>
      </c>
      <c r="C99" s="17">
        <v>11258</v>
      </c>
      <c r="D99" s="17">
        <v>12534</v>
      </c>
      <c r="E99" s="17">
        <v>15162</v>
      </c>
      <c r="F99" s="17">
        <v>13877</v>
      </c>
      <c r="G99" s="24"/>
      <c r="H99" s="7"/>
      <c r="I99" s="25">
        <f t="shared" si="17"/>
        <v>-3904</v>
      </c>
      <c r="J99" s="24">
        <f t="shared" si="17"/>
        <v>-1343</v>
      </c>
      <c r="K99" s="7"/>
      <c r="L99" s="25">
        <f t="shared" si="27"/>
        <v>-3908.0104089317092</v>
      </c>
      <c r="M99" s="17">
        <f t="shared" si="18"/>
        <v>16.083379799532988</v>
      </c>
      <c r="N99" s="17">
        <f t="shared" si="28"/>
        <v>-1348.6020833979076</v>
      </c>
      <c r="O99" s="24">
        <f t="shared" si="19"/>
        <v>31.383338397111551</v>
      </c>
      <c r="P99" s="7"/>
      <c r="Q99" s="25">
        <f t="shared" si="20"/>
        <v>-3872.6206177279028</v>
      </c>
      <c r="R99" s="24">
        <f t="shared" si="21"/>
        <v>-1352.5995718688025</v>
      </c>
      <c r="S99" s="7"/>
      <c r="T99" s="25">
        <f t="shared" si="22"/>
        <v>0.94564169326757996</v>
      </c>
      <c r="U99" s="24">
        <f t="shared" si="23"/>
        <v>-0.32967647892113155</v>
      </c>
      <c r="V99" s="7"/>
      <c r="W99" s="25">
        <f t="shared" si="24"/>
        <v>0.94090369355881665</v>
      </c>
      <c r="X99" s="24">
        <f t="shared" si="29"/>
        <v>281.02668580952013</v>
      </c>
      <c r="Y99" s="7"/>
      <c r="Z99" s="25">
        <f t="shared" si="30"/>
        <v>-627</v>
      </c>
      <c r="AA99" s="17">
        <f t="shared" si="31"/>
        <v>281.05199999999996</v>
      </c>
      <c r="AB99" s="24">
        <f t="shared" si="25"/>
        <v>4.905282769315102</v>
      </c>
      <c r="AC99" s="17">
        <f t="shared" si="26"/>
        <v>-2.5314190479832632E-2</v>
      </c>
    </row>
    <row r="100" spans="1:29" s="17" customFormat="1" x14ac:dyDescent="0.25">
      <c r="A100" s="17">
        <v>15</v>
      </c>
      <c r="B100" s="17">
        <v>-642</v>
      </c>
      <c r="C100" s="17">
        <v>11200</v>
      </c>
      <c r="D100" s="17">
        <v>12728</v>
      </c>
      <c r="E100" s="17">
        <v>15215</v>
      </c>
      <c r="F100" s="17">
        <v>13678</v>
      </c>
      <c r="G100" s="24"/>
      <c r="H100" s="7"/>
      <c r="I100" s="25">
        <f t="shared" si="17"/>
        <v>-4015</v>
      </c>
      <c r="J100" s="24">
        <f t="shared" si="17"/>
        <v>-950</v>
      </c>
      <c r="K100" s="7"/>
      <c r="L100" s="25">
        <f t="shared" si="27"/>
        <v>-4019.5758706884867</v>
      </c>
      <c r="M100" s="17">
        <f t="shared" si="18"/>
        <v>20.938592557751768</v>
      </c>
      <c r="N100" s="17">
        <f t="shared" si="28"/>
        <v>-952.52065114564232</v>
      </c>
      <c r="O100" s="24">
        <f t="shared" si="19"/>
        <v>6.3536821980279337</v>
      </c>
      <c r="P100" s="7"/>
      <c r="Q100" s="25">
        <f t="shared" si="20"/>
        <v>-3983.6206177279028</v>
      </c>
      <c r="R100" s="24">
        <f t="shared" si="21"/>
        <v>-959.59957186880263</v>
      </c>
      <c r="S100" s="7"/>
      <c r="T100" s="25">
        <f t="shared" si="22"/>
        <v>0.9727463953063471</v>
      </c>
      <c r="U100" s="24">
        <f t="shared" si="23"/>
        <v>-0.2338884431190828</v>
      </c>
      <c r="V100" s="7"/>
      <c r="W100" s="25">
        <f t="shared" si="24"/>
        <v>0.96941755671949725</v>
      </c>
      <c r="X100" s="24">
        <f t="shared" si="29"/>
        <v>275.28145455485719</v>
      </c>
      <c r="Y100" s="7"/>
      <c r="Z100" s="25">
        <f t="shared" si="30"/>
        <v>-642</v>
      </c>
      <c r="AA100" s="17">
        <f t="shared" si="31"/>
        <v>275.27399999999994</v>
      </c>
      <c r="AB100" s="24">
        <f t="shared" si="25"/>
        <v>4.8044376451348692</v>
      </c>
      <c r="AC100" s="17">
        <f t="shared" si="26"/>
        <v>7.4545548572473308E-3</v>
      </c>
    </row>
    <row r="101" spans="1:29" s="17" customFormat="1" x14ac:dyDescent="0.25">
      <c r="A101" s="17">
        <v>16</v>
      </c>
      <c r="B101" s="17">
        <v>-632</v>
      </c>
      <c r="C101" s="17">
        <v>11169</v>
      </c>
      <c r="D101" s="17">
        <v>12932</v>
      </c>
      <c r="E101" s="17">
        <v>15260</v>
      </c>
      <c r="F101" s="17">
        <v>13490</v>
      </c>
      <c r="G101" s="24"/>
      <c r="H101" s="7"/>
      <c r="I101" s="25">
        <f t="shared" si="17"/>
        <v>-4091</v>
      </c>
      <c r="J101" s="24">
        <f t="shared" si="17"/>
        <v>-558</v>
      </c>
      <c r="K101" s="7"/>
      <c r="L101" s="25">
        <f t="shared" si="27"/>
        <v>-4089.7744321469031</v>
      </c>
      <c r="M101" s="17">
        <f t="shared" si="18"/>
        <v>1.5020165625445221</v>
      </c>
      <c r="N101" s="17">
        <f t="shared" si="28"/>
        <v>-553.05024489387222</v>
      </c>
      <c r="O101" s="24">
        <f t="shared" si="19"/>
        <v>24.500075610638049</v>
      </c>
      <c r="P101" s="7"/>
      <c r="Q101" s="25">
        <f t="shared" si="20"/>
        <v>-4059.6206177279028</v>
      </c>
      <c r="R101" s="24">
        <f t="shared" si="21"/>
        <v>-567.59957186880263</v>
      </c>
      <c r="S101" s="7"/>
      <c r="T101" s="25">
        <f t="shared" si="22"/>
        <v>0.99130456967523273</v>
      </c>
      <c r="U101" s="24">
        <f t="shared" si="23"/>
        <v>-0.13834414277709015</v>
      </c>
      <c r="V101" s="7"/>
      <c r="W101" s="25">
        <f t="shared" si="24"/>
        <v>0.98938039304704162</v>
      </c>
      <c r="X101" s="24">
        <f t="shared" si="29"/>
        <v>269.67710722115953</v>
      </c>
      <c r="Y101" s="7"/>
      <c r="Z101" s="25">
        <f t="shared" si="30"/>
        <v>-632</v>
      </c>
      <c r="AA101" s="17">
        <f t="shared" si="31"/>
        <v>269.58599999999996</v>
      </c>
      <c r="AB101" s="24">
        <f t="shared" si="25"/>
        <v>4.7051633172814329</v>
      </c>
      <c r="AC101" s="17">
        <f t="shared" si="26"/>
        <v>9.1107221159575147E-2</v>
      </c>
    </row>
    <row r="102" spans="1:29" s="17" customFormat="1" x14ac:dyDescent="0.25">
      <c r="A102" s="17">
        <v>17</v>
      </c>
      <c r="B102" s="17">
        <v>-614</v>
      </c>
      <c r="C102" s="17">
        <v>11145</v>
      </c>
      <c r="D102" s="17">
        <v>13120</v>
      </c>
      <c r="E102" s="17">
        <v>15264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-166</v>
      </c>
      <c r="K102" s="7"/>
      <c r="L102" s="25">
        <f t="shared" si="27"/>
        <v>-4119.6552190709008</v>
      </c>
      <c r="M102" s="17">
        <f t="shared" si="18"/>
        <v>0.42931203087208736</v>
      </c>
      <c r="N102" s="17">
        <f t="shared" si="28"/>
        <v>-159.62525715142206</v>
      </c>
      <c r="O102" s="24">
        <f t="shared" si="19"/>
        <v>40.637346385495562</v>
      </c>
      <c r="P102" s="7"/>
      <c r="Q102" s="25">
        <f t="shared" si="20"/>
        <v>-4087.6206177279028</v>
      </c>
      <c r="R102" s="24">
        <f t="shared" si="21"/>
        <v>-175.59957186880257</v>
      </c>
      <c r="S102" s="7"/>
      <c r="T102" s="25">
        <f t="shared" si="22"/>
        <v>0.99814179181113805</v>
      </c>
      <c r="U102" s="24">
        <f t="shared" si="23"/>
        <v>-4.2799842435097449E-2</v>
      </c>
      <c r="V102" s="7"/>
      <c r="W102" s="25">
        <f t="shared" si="24"/>
        <v>0.99762101413355919</v>
      </c>
      <c r="X102" s="24">
        <f t="shared" si="29"/>
        <v>264.17369388739803</v>
      </c>
      <c r="Y102" s="7"/>
      <c r="Z102" s="25">
        <f t="shared" si="30"/>
        <v>-614</v>
      </c>
      <c r="AA102" s="17">
        <f t="shared" si="31"/>
        <v>264.05999999999995</v>
      </c>
      <c r="AB102" s="24">
        <f t="shared" si="25"/>
        <v>4.6087164228162258</v>
      </c>
      <c r="AC102" s="17">
        <f t="shared" si="26"/>
        <v>0.11369388739808528</v>
      </c>
    </row>
    <row r="103" spans="1:29" s="17" customFormat="1" x14ac:dyDescent="0.25">
      <c r="A103" s="17">
        <v>18</v>
      </c>
      <c r="B103" s="17">
        <v>-611</v>
      </c>
      <c r="C103" s="17">
        <v>11157</v>
      </c>
      <c r="D103" s="17">
        <v>13326</v>
      </c>
      <c r="E103" s="17">
        <v>15271</v>
      </c>
      <c r="F103" s="17">
        <v>13099</v>
      </c>
      <c r="G103" s="24"/>
      <c r="H103" s="7"/>
      <c r="I103" s="25">
        <f t="shared" si="17"/>
        <v>-4114</v>
      </c>
      <c r="J103" s="24">
        <f t="shared" si="17"/>
        <v>227</v>
      </c>
      <c r="K103" s="7"/>
      <c r="L103" s="25">
        <f t="shared" si="27"/>
        <v>-4111.6201391569311</v>
      </c>
      <c r="M103" s="17">
        <f t="shared" si="18"/>
        <v>5.6637376323723991</v>
      </c>
      <c r="N103" s="17">
        <f t="shared" si="28"/>
        <v>233.43496985829231</v>
      </c>
      <c r="O103" s="24">
        <f t="shared" si="19"/>
        <v>41.408837077130492</v>
      </c>
      <c r="P103" s="7"/>
      <c r="Q103" s="25">
        <f t="shared" si="20"/>
        <v>-4082.6206177279028</v>
      </c>
      <c r="R103" s="24">
        <f t="shared" si="21"/>
        <v>217.40042813119743</v>
      </c>
      <c r="S103" s="7"/>
      <c r="T103" s="25">
        <f t="shared" si="22"/>
        <v>0.99692085928686924</v>
      </c>
      <c r="U103" s="24">
        <f t="shared" si="23"/>
        <v>5.2988193366951326E-2</v>
      </c>
      <c r="V103" s="7"/>
      <c r="W103" s="25">
        <f t="shared" si="24"/>
        <v>0.99780619046175834</v>
      </c>
      <c r="X103" s="24">
        <f t="shared" si="29"/>
        <v>258.67728271295846</v>
      </c>
      <c r="Y103" s="7"/>
      <c r="Z103" s="25">
        <f t="shared" si="30"/>
        <v>-611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0.11628271295853665</v>
      </c>
    </row>
    <row r="104" spans="1:29" s="17" customFormat="1" x14ac:dyDescent="0.25">
      <c r="A104" s="17">
        <v>19</v>
      </c>
      <c r="B104" s="17">
        <v>-620</v>
      </c>
      <c r="C104" s="17">
        <v>11176</v>
      </c>
      <c r="D104" s="17">
        <v>13516</v>
      </c>
      <c r="E104" s="17">
        <v>15243</v>
      </c>
      <c r="F104" s="17">
        <v>12900</v>
      </c>
      <c r="G104" s="24"/>
      <c r="H104" s="7"/>
      <c r="I104" s="25">
        <f t="shared" si="17"/>
        <v>-4067</v>
      </c>
      <c r="J104" s="24">
        <f t="shared" si="17"/>
        <v>616</v>
      </c>
      <c r="K104" s="7"/>
      <c r="L104" s="25">
        <f t="shared" si="27"/>
        <v>-4065.0298279516346</v>
      </c>
      <c r="M104" s="17">
        <f t="shared" si="18"/>
        <v>3.8815779001602544</v>
      </c>
      <c r="N104" s="17">
        <f t="shared" si="28"/>
        <v>630.15120386401509</v>
      </c>
      <c r="O104" s="24">
        <f t="shared" si="19"/>
        <v>200.25657080091554</v>
      </c>
      <c r="P104" s="7"/>
      <c r="Q104" s="25">
        <f t="shared" si="20"/>
        <v>-4035.6206177279028</v>
      </c>
      <c r="R104" s="24">
        <f t="shared" si="21"/>
        <v>606.40042813119737</v>
      </c>
      <c r="S104" s="7"/>
      <c r="T104" s="25">
        <f t="shared" si="22"/>
        <v>0.98544409355874252</v>
      </c>
      <c r="U104" s="24">
        <f t="shared" si="23"/>
        <v>0.14780128732877568</v>
      </c>
      <c r="V104" s="7"/>
      <c r="W104" s="25">
        <f t="shared" si="24"/>
        <v>0.98772011557450867</v>
      </c>
      <c r="X104" s="24">
        <f t="shared" si="29"/>
        <v>253.20657555505238</v>
      </c>
      <c r="Y104" s="7"/>
      <c r="Z104" s="25">
        <f t="shared" si="30"/>
        <v>-620</v>
      </c>
      <c r="AA104" s="17">
        <f t="shared" si="31"/>
        <v>252.98099999999991</v>
      </c>
      <c r="AB104" s="24">
        <f t="shared" si="25"/>
        <v>4.4153513949877734</v>
      </c>
      <c r="AC104" s="17">
        <f t="shared" si="26"/>
        <v>0.22557555505247251</v>
      </c>
    </row>
    <row r="105" spans="1:29" s="17" customFormat="1" x14ac:dyDescent="0.25">
      <c r="A105" s="17">
        <v>20</v>
      </c>
      <c r="B105" s="17">
        <v>-620</v>
      </c>
      <c r="C105" s="17">
        <v>11218</v>
      </c>
      <c r="D105" s="17">
        <v>13711</v>
      </c>
      <c r="E105" s="17">
        <v>15203</v>
      </c>
      <c r="F105" s="17">
        <v>12702</v>
      </c>
      <c r="G105" s="24"/>
      <c r="H105" s="7"/>
      <c r="I105" s="25">
        <f t="shared" si="17"/>
        <v>-3985</v>
      </c>
      <c r="J105" s="24">
        <f t="shared" si="17"/>
        <v>1009</v>
      </c>
      <c r="K105" s="7"/>
      <c r="L105" s="25">
        <f t="shared" si="27"/>
        <v>-3980.1628959869577</v>
      </c>
      <c r="M105" s="17">
        <f t="shared" si="18"/>
        <v>23.397575232990263</v>
      </c>
      <c r="N105" s="17">
        <f t="shared" si="28"/>
        <v>1020.9769873476522</v>
      </c>
      <c r="O105" s="24">
        <f t="shared" si="19"/>
        <v>143.44822592582082</v>
      </c>
      <c r="P105" s="7"/>
      <c r="Q105" s="25">
        <f t="shared" si="20"/>
        <v>-3953.6206177279028</v>
      </c>
      <c r="R105" s="24">
        <f t="shared" si="21"/>
        <v>999.40042813119737</v>
      </c>
      <c r="S105" s="7"/>
      <c r="T105" s="25">
        <f t="shared" si="22"/>
        <v>0.96542080016073439</v>
      </c>
      <c r="U105" s="24">
        <f t="shared" si="23"/>
        <v>0.24358932313082446</v>
      </c>
      <c r="V105" s="7"/>
      <c r="W105" s="25">
        <f t="shared" si="24"/>
        <v>0.96910090495356072</v>
      </c>
      <c r="X105" s="24">
        <f t="shared" si="29"/>
        <v>247.6077594290839</v>
      </c>
      <c r="Y105" s="7"/>
      <c r="Z105" s="25">
        <f t="shared" si="30"/>
        <v>-620</v>
      </c>
      <c r="AA105" s="17">
        <f t="shared" si="31"/>
        <v>247.4009999999999</v>
      </c>
      <c r="AB105" s="24">
        <f t="shared" si="25"/>
        <v>4.3179620227264897</v>
      </c>
      <c r="AC105" s="17">
        <f t="shared" si="26"/>
        <v>0.20675942908400202</v>
      </c>
    </row>
    <row r="106" spans="1:29" s="17" customFormat="1" x14ac:dyDescent="0.25">
      <c r="A106" s="17">
        <v>21</v>
      </c>
      <c r="B106" s="17">
        <v>-634</v>
      </c>
      <c r="C106" s="17">
        <v>11273</v>
      </c>
      <c r="D106" s="17">
        <v>13900</v>
      </c>
      <c r="E106" s="17">
        <v>15132</v>
      </c>
      <c r="F106" s="17">
        <v>12502</v>
      </c>
      <c r="G106" s="24"/>
      <c r="H106" s="7"/>
      <c r="I106" s="25">
        <f t="shared" si="17"/>
        <v>-3859</v>
      </c>
      <c r="J106" s="24">
        <f t="shared" si="17"/>
        <v>1398</v>
      </c>
      <c r="K106" s="7"/>
      <c r="L106" s="25">
        <f t="shared" si="27"/>
        <v>-3854.6379034276993</v>
      </c>
      <c r="M106" s="17">
        <f t="shared" si="18"/>
        <v>19.027886506077891</v>
      </c>
      <c r="N106" s="17">
        <f t="shared" si="28"/>
        <v>1410.6781114811074</v>
      </c>
      <c r="O106" s="24">
        <f t="shared" si="19"/>
        <v>160.73451072738746</v>
      </c>
      <c r="P106" s="7"/>
      <c r="Q106" s="25">
        <f t="shared" si="20"/>
        <v>-3827.6206177279028</v>
      </c>
      <c r="R106" s="24">
        <f t="shared" si="21"/>
        <v>1388.4004281311975</v>
      </c>
      <c r="S106" s="7"/>
      <c r="T106" s="25">
        <f t="shared" si="22"/>
        <v>0.93465330054916074</v>
      </c>
      <c r="U106" s="24">
        <f t="shared" si="23"/>
        <v>0.33840241709264884</v>
      </c>
      <c r="V106" s="7"/>
      <c r="W106" s="25">
        <f t="shared" si="24"/>
        <v>0.93972201748212114</v>
      </c>
      <c r="X106" s="24">
        <f t="shared" si="29"/>
        <v>241.91269403329534</v>
      </c>
      <c r="Y106" s="7"/>
      <c r="Z106" s="25">
        <f t="shared" si="30"/>
        <v>-634</v>
      </c>
      <c r="AA106" s="17">
        <f t="shared" si="31"/>
        <v>241.69499999999991</v>
      </c>
      <c r="AB106" s="24">
        <f t="shared" si="25"/>
        <v>4.218373535607693</v>
      </c>
      <c r="AC106" s="17">
        <f t="shared" si="26"/>
        <v>0.21769403329543024</v>
      </c>
    </row>
    <row r="107" spans="1:29" s="17" customFormat="1" x14ac:dyDescent="0.25">
      <c r="A107" s="17">
        <v>22</v>
      </c>
      <c r="B107" s="17">
        <v>-639</v>
      </c>
      <c r="C107" s="17">
        <v>11366</v>
      </c>
      <c r="D107" s="17">
        <v>14099</v>
      </c>
      <c r="E107" s="17">
        <v>15060</v>
      </c>
      <c r="F107" s="17">
        <v>12323</v>
      </c>
      <c r="G107" s="24"/>
      <c r="H107" s="7"/>
      <c r="I107" s="25">
        <f t="shared" si="17"/>
        <v>-3694</v>
      </c>
      <c r="J107" s="24">
        <f t="shared" si="17"/>
        <v>1776</v>
      </c>
      <c r="K107" s="7"/>
      <c r="L107" s="25">
        <f t="shared" si="27"/>
        <v>-3689.7412394582771</v>
      </c>
      <c r="M107" s="17">
        <f t="shared" si="18"/>
        <v>18.137041351736354</v>
      </c>
      <c r="N107" s="17">
        <f t="shared" si="28"/>
        <v>1789.3845320707296</v>
      </c>
      <c r="O107" s="24">
        <f t="shared" si="19"/>
        <v>179.14569875238971</v>
      </c>
      <c r="P107" s="7"/>
      <c r="Q107" s="25">
        <f t="shared" si="20"/>
        <v>-3662.6206177279028</v>
      </c>
      <c r="R107" s="24">
        <f t="shared" si="21"/>
        <v>1766.4004281311975</v>
      </c>
      <c r="S107" s="7"/>
      <c r="T107" s="25">
        <f t="shared" si="22"/>
        <v>0.89436252724829057</v>
      </c>
      <c r="U107" s="24">
        <f t="shared" si="23"/>
        <v>0.43053442099385603</v>
      </c>
      <c r="V107" s="7"/>
      <c r="W107" s="25">
        <f t="shared" si="24"/>
        <v>0.90077946970858436</v>
      </c>
      <c r="X107" s="24">
        <f t="shared" si="29"/>
        <v>236.1712787283841</v>
      </c>
      <c r="Y107" s="7"/>
      <c r="Z107" s="25">
        <f t="shared" si="30"/>
        <v>-639</v>
      </c>
      <c r="AA107" s="17">
        <f t="shared" si="31"/>
        <v>235.9439999999999</v>
      </c>
      <c r="AB107" s="24">
        <f t="shared" si="25"/>
        <v>4.1179996503254994</v>
      </c>
      <c r="AC107" s="17">
        <f t="shared" si="26"/>
        <v>0.22727872838419216</v>
      </c>
    </row>
    <row r="108" spans="1:29" s="17" customFormat="1" x14ac:dyDescent="0.25">
      <c r="A108" s="17">
        <v>23</v>
      </c>
      <c r="B108" s="17">
        <v>-635</v>
      </c>
      <c r="C108" s="17">
        <v>11475</v>
      </c>
      <c r="D108" s="17">
        <v>14287</v>
      </c>
      <c r="E108" s="17">
        <v>14973</v>
      </c>
      <c r="F108" s="17">
        <v>12151</v>
      </c>
      <c r="G108" s="24"/>
      <c r="H108" s="7"/>
      <c r="I108" s="25">
        <f t="shared" si="17"/>
        <v>-3498</v>
      </c>
      <c r="J108" s="24">
        <f t="shared" si="17"/>
        <v>2136</v>
      </c>
      <c r="K108" s="7"/>
      <c r="L108" s="25">
        <f t="shared" si="27"/>
        <v>-3489.34418051599</v>
      </c>
      <c r="M108" s="17">
        <f t="shared" si="18"/>
        <v>74.923210939766335</v>
      </c>
      <c r="N108" s="17">
        <f t="shared" si="28"/>
        <v>2147.9709661072175</v>
      </c>
      <c r="O108" s="24">
        <f t="shared" si="19"/>
        <v>143.30402954014923</v>
      </c>
      <c r="P108" s="7"/>
      <c r="Q108" s="25">
        <f t="shared" si="20"/>
        <v>-3466.6206177279028</v>
      </c>
      <c r="R108" s="24">
        <f t="shared" si="21"/>
        <v>2126.4004281311973</v>
      </c>
      <c r="S108" s="7"/>
      <c r="T108" s="25">
        <f t="shared" si="22"/>
        <v>0.8465019722969539</v>
      </c>
      <c r="U108" s="24">
        <f t="shared" si="23"/>
        <v>0.51827918661405337</v>
      </c>
      <c r="V108" s="7"/>
      <c r="W108" s="25">
        <f t="shared" si="24"/>
        <v>0.85420191663390843</v>
      </c>
      <c r="X108" s="24">
        <f t="shared" si="29"/>
        <v>230.4702035854923</v>
      </c>
      <c r="Y108" s="7"/>
      <c r="Z108" s="25">
        <f t="shared" si="30"/>
        <v>-635</v>
      </c>
      <c r="AA108" s="17">
        <f t="shared" si="31"/>
        <v>230.2289999999999</v>
      </c>
      <c r="AB108" s="24">
        <f t="shared" si="25"/>
        <v>4.018254083574023</v>
      </c>
      <c r="AC108" s="17">
        <f t="shared" si="26"/>
        <v>0.24120358549239995</v>
      </c>
    </row>
    <row r="109" spans="1:29" s="17" customFormat="1" x14ac:dyDescent="0.25">
      <c r="A109" s="17">
        <v>24</v>
      </c>
      <c r="B109" s="17">
        <v>-619</v>
      </c>
      <c r="C109" s="17">
        <v>11577</v>
      </c>
      <c r="D109" s="17">
        <v>14441</v>
      </c>
      <c r="E109" s="17">
        <v>14839</v>
      </c>
      <c r="F109" s="17">
        <v>11974</v>
      </c>
      <c r="G109" s="24"/>
      <c r="H109" s="7"/>
      <c r="I109" s="25">
        <f t="shared" si="17"/>
        <v>-3262</v>
      </c>
      <c r="J109" s="24">
        <f t="shared" si="17"/>
        <v>2467</v>
      </c>
      <c r="K109" s="7"/>
      <c r="L109" s="25">
        <f t="shared" si="27"/>
        <v>-3260.8485399938918</v>
      </c>
      <c r="M109" s="17">
        <f t="shared" si="18"/>
        <v>1.3258601456667172</v>
      </c>
      <c r="N109" s="17">
        <f t="shared" si="28"/>
        <v>2477.0809843507536</v>
      </c>
      <c r="O109" s="24">
        <f t="shared" si="19"/>
        <v>101.62624548013947</v>
      </c>
      <c r="P109" s="7"/>
      <c r="Q109" s="25">
        <f t="shared" si="20"/>
        <v>-3230.6206177279028</v>
      </c>
      <c r="R109" s="24">
        <f t="shared" si="21"/>
        <v>2457.4004281311973</v>
      </c>
      <c r="S109" s="7"/>
      <c r="T109" s="25">
        <f t="shared" si="22"/>
        <v>0.78887395715146691</v>
      </c>
      <c r="U109" s="24">
        <f t="shared" si="23"/>
        <v>0.59895562389262369</v>
      </c>
      <c r="V109" s="7"/>
      <c r="W109" s="25">
        <f t="shared" si="24"/>
        <v>0.79775208248163809</v>
      </c>
      <c r="X109" s="24">
        <f t="shared" si="29"/>
        <v>224.81772604667322</v>
      </c>
      <c r="Y109" s="7"/>
      <c r="Z109" s="25">
        <f t="shared" si="30"/>
        <v>-619</v>
      </c>
      <c r="AA109" s="17">
        <f t="shared" si="31"/>
        <v>224.6579999999999</v>
      </c>
      <c r="AB109" s="24">
        <f t="shared" si="25"/>
        <v>3.921021790945419</v>
      </c>
      <c r="AC109" s="17">
        <f t="shared" si="26"/>
        <v>0.15972604667331325</v>
      </c>
    </row>
    <row r="110" spans="1:29" s="17" customFormat="1" x14ac:dyDescent="0.25">
      <c r="A110" s="17">
        <v>25</v>
      </c>
      <c r="B110" s="17">
        <v>-623</v>
      </c>
      <c r="C110" s="17">
        <v>11712</v>
      </c>
      <c r="D110" s="17">
        <v>14593</v>
      </c>
      <c r="E110" s="17">
        <v>14713</v>
      </c>
      <c r="F110" s="17">
        <v>11817</v>
      </c>
      <c r="G110" s="24"/>
      <c r="H110" s="7"/>
      <c r="I110" s="25">
        <f t="shared" si="17"/>
        <v>-3001</v>
      </c>
      <c r="J110" s="24">
        <f t="shared" si="17"/>
        <v>2776</v>
      </c>
      <c r="K110" s="7"/>
      <c r="L110" s="25">
        <f t="shared" si="27"/>
        <v>-3000.0375708324445</v>
      </c>
      <c r="M110" s="17">
        <f t="shared" si="18"/>
        <v>0.92626990256148789</v>
      </c>
      <c r="N110" s="17">
        <f t="shared" si="28"/>
        <v>2784.7676994466519</v>
      </c>
      <c r="O110" s="24">
        <f t="shared" si="19"/>
        <v>76.872553586820587</v>
      </c>
      <c r="P110" s="7"/>
      <c r="Q110" s="25">
        <f t="shared" si="20"/>
        <v>-2969.6206177279028</v>
      </c>
      <c r="R110" s="24">
        <f t="shared" si="21"/>
        <v>2766.4004281311973</v>
      </c>
      <c r="S110" s="7"/>
      <c r="T110" s="25">
        <f t="shared" si="22"/>
        <v>0.72514127938463591</v>
      </c>
      <c r="U110" s="24">
        <f t="shared" si="23"/>
        <v>0.67426988104995977</v>
      </c>
      <c r="V110" s="7"/>
      <c r="W110" s="25">
        <f t="shared" si="24"/>
        <v>0.73511820705380682</v>
      </c>
      <c r="X110" s="24">
        <f t="shared" si="29"/>
        <v>219.18923077662407</v>
      </c>
      <c r="Y110" s="7"/>
      <c r="Z110" s="25">
        <f t="shared" si="30"/>
        <v>-623</v>
      </c>
      <c r="AA110" s="17">
        <f t="shared" si="31"/>
        <v>219.0509999999999</v>
      </c>
      <c r="AB110" s="24">
        <f t="shared" si="25"/>
        <v>3.8231611797860974</v>
      </c>
      <c r="AC110" s="17">
        <f t="shared" si="26"/>
        <v>0.13823077662416949</v>
      </c>
    </row>
    <row r="111" spans="1:29" s="17" customFormat="1" x14ac:dyDescent="0.25">
      <c r="A111" s="17">
        <v>26</v>
      </c>
      <c r="B111" s="17">
        <v>-608</v>
      </c>
      <c r="C111" s="17">
        <v>11846</v>
      </c>
      <c r="D111" s="17">
        <v>14728</v>
      </c>
      <c r="E111" s="17">
        <v>14562</v>
      </c>
      <c r="F111" s="17">
        <v>11673</v>
      </c>
      <c r="G111" s="24"/>
      <c r="H111" s="7"/>
      <c r="I111" s="25">
        <f t="shared" si="17"/>
        <v>-2716</v>
      </c>
      <c r="J111" s="24">
        <f t="shared" si="17"/>
        <v>3055</v>
      </c>
      <c r="K111" s="7"/>
      <c r="L111" s="25">
        <f t="shared" si="27"/>
        <v>-2718.0600413994453</v>
      </c>
      <c r="M111" s="17">
        <f t="shared" si="18"/>
        <v>4.2437705674283599</v>
      </c>
      <c r="N111" s="17">
        <f t="shared" si="28"/>
        <v>3059.4560402125335</v>
      </c>
      <c r="O111" s="24">
        <f t="shared" si="19"/>
        <v>19.856294375715425</v>
      </c>
      <c r="P111" s="7"/>
      <c r="Q111" s="25">
        <f t="shared" si="20"/>
        <v>-2684.6206177279028</v>
      </c>
      <c r="R111" s="24">
        <f t="shared" si="21"/>
        <v>3045.4004281311973</v>
      </c>
      <c r="S111" s="7"/>
      <c r="T111" s="25">
        <f t="shared" si="22"/>
        <v>0.6555481255013148</v>
      </c>
      <c r="U111" s="24">
        <f t="shared" si="23"/>
        <v>0.74227207440561271</v>
      </c>
      <c r="V111" s="7"/>
      <c r="W111" s="25">
        <f t="shared" si="24"/>
        <v>0.66651587740883578</v>
      </c>
      <c r="X111" s="24">
        <f t="shared" si="29"/>
        <v>213.63904219631138</v>
      </c>
      <c r="Y111" s="7"/>
      <c r="Z111" s="25">
        <f t="shared" si="30"/>
        <v>-608</v>
      </c>
      <c r="AA111" s="17">
        <f t="shared" si="31"/>
        <v>213.57899999999989</v>
      </c>
      <c r="AB111" s="24">
        <f t="shared" si="25"/>
        <v>3.7276567631169675</v>
      </c>
      <c r="AC111" s="17">
        <f t="shared" si="26"/>
        <v>6.0042196311485441E-2</v>
      </c>
    </row>
    <row r="112" spans="1:29" s="17" customFormat="1" x14ac:dyDescent="0.25">
      <c r="A112" s="17">
        <v>27</v>
      </c>
      <c r="B112" s="17">
        <v>-619</v>
      </c>
      <c r="C112" s="17">
        <v>12004</v>
      </c>
      <c r="D112" s="17">
        <v>14857</v>
      </c>
      <c r="E112" s="17">
        <v>14412</v>
      </c>
      <c r="F112" s="17">
        <v>11550</v>
      </c>
      <c r="G112" s="24"/>
      <c r="H112" s="7"/>
      <c r="I112" s="25">
        <f t="shared" si="17"/>
        <v>-2408</v>
      </c>
      <c r="J112" s="24">
        <f t="shared" si="17"/>
        <v>3307</v>
      </c>
      <c r="K112" s="7"/>
      <c r="L112" s="25">
        <f t="shared" si="27"/>
        <v>-2405.8096413859503</v>
      </c>
      <c r="M112" s="17">
        <f t="shared" si="18"/>
        <v>4.7976708581418466</v>
      </c>
      <c r="N112" s="17">
        <f t="shared" si="28"/>
        <v>3310.5369112167577</v>
      </c>
      <c r="O112" s="24">
        <f t="shared" si="19"/>
        <v>12.509740955226746</v>
      </c>
      <c r="P112" s="7"/>
      <c r="Q112" s="25">
        <f t="shared" si="20"/>
        <v>-2376.6206177279028</v>
      </c>
      <c r="R112" s="24">
        <f t="shared" si="21"/>
        <v>3297.4004281311973</v>
      </c>
      <c r="S112" s="7"/>
      <c r="T112" s="25">
        <f t="shared" si="22"/>
        <v>0.58033868200635719</v>
      </c>
      <c r="U112" s="24">
        <f t="shared" si="23"/>
        <v>0.80369341033975084</v>
      </c>
      <c r="V112" s="7"/>
      <c r="W112" s="25">
        <f t="shared" si="24"/>
        <v>0.59220004102390889</v>
      </c>
      <c r="X112" s="24">
        <f t="shared" si="29"/>
        <v>208.10168026990038</v>
      </c>
      <c r="Y112" s="7"/>
      <c r="Z112" s="25">
        <f t="shared" si="30"/>
        <v>-619</v>
      </c>
      <c r="AA112" s="17">
        <f t="shared" si="31"/>
        <v>208.0079999999999</v>
      </c>
      <c r="AB112" s="24">
        <f t="shared" si="25"/>
        <v>3.6304244704883635</v>
      </c>
      <c r="AC112" s="17">
        <f t="shared" si="26"/>
        <v>9.3680269900488611E-2</v>
      </c>
    </row>
    <row r="113" spans="1:29" s="17" customFormat="1" x14ac:dyDescent="0.25">
      <c r="A113" s="17">
        <v>28</v>
      </c>
      <c r="B113" s="17">
        <v>-631</v>
      </c>
      <c r="C113" s="17">
        <v>12180</v>
      </c>
      <c r="D113" s="17">
        <v>14972</v>
      </c>
      <c r="E113" s="17">
        <v>14241</v>
      </c>
      <c r="F113" s="17">
        <v>11438</v>
      </c>
      <c r="G113" s="24"/>
      <c r="H113" s="7"/>
      <c r="I113" s="25">
        <f t="shared" si="17"/>
        <v>-2061</v>
      </c>
      <c r="J113" s="24">
        <f t="shared" si="17"/>
        <v>3534</v>
      </c>
      <c r="K113" s="7"/>
      <c r="L113" s="25">
        <f t="shared" si="27"/>
        <v>-2064.4092302033732</v>
      </c>
      <c r="M113" s="17">
        <f t="shared" si="18"/>
        <v>11.622850579592253</v>
      </c>
      <c r="N113" s="17">
        <f t="shared" si="28"/>
        <v>3534.3683881330235</v>
      </c>
      <c r="O113" s="24">
        <f t="shared" si="19"/>
        <v>0.13570981655251976</v>
      </c>
      <c r="P113" s="7"/>
      <c r="Q113" s="25">
        <f t="shared" si="20"/>
        <v>-2029.620617727903</v>
      </c>
      <c r="R113" s="24">
        <f t="shared" si="21"/>
        <v>3524.4004281311973</v>
      </c>
      <c r="S113" s="7"/>
      <c r="T113" s="25">
        <f t="shared" si="22"/>
        <v>0.49560596482210301</v>
      </c>
      <c r="U113" s="24">
        <f t="shared" si="23"/>
        <v>0.85902135977248639</v>
      </c>
      <c r="V113" s="7"/>
      <c r="W113" s="25">
        <f t="shared" si="24"/>
        <v>0.50827044925845899</v>
      </c>
      <c r="X113" s="24">
        <f t="shared" si="29"/>
        <v>202.32928822668305</v>
      </c>
      <c r="Y113" s="7"/>
      <c r="Z113" s="25">
        <f t="shared" si="30"/>
        <v>-631</v>
      </c>
      <c r="AA113" s="17">
        <f t="shared" si="31"/>
        <v>202.32899999999989</v>
      </c>
      <c r="AB113" s="24">
        <f t="shared" si="25"/>
        <v>3.5313072222676047</v>
      </c>
      <c r="AC113" s="17">
        <f t="shared" si="26"/>
        <v>2.8822668315342526E-4</v>
      </c>
    </row>
    <row r="114" spans="1:29" s="17" customFormat="1" x14ac:dyDescent="0.25">
      <c r="A114" s="17">
        <v>29</v>
      </c>
      <c r="B114" s="17">
        <v>-626</v>
      </c>
      <c r="C114" s="17">
        <v>12352</v>
      </c>
      <c r="D114" s="17">
        <v>15061</v>
      </c>
      <c r="E114" s="17">
        <v>14055</v>
      </c>
      <c r="F114" s="17">
        <v>11334</v>
      </c>
      <c r="G114" s="24"/>
      <c r="H114" s="7"/>
      <c r="I114" s="25">
        <f t="shared" si="17"/>
        <v>-1703</v>
      </c>
      <c r="J114" s="24">
        <f t="shared" si="17"/>
        <v>3727</v>
      </c>
      <c r="K114" s="7"/>
      <c r="L114" s="25">
        <f t="shared" si="27"/>
        <v>-1705.9584971876084</v>
      </c>
      <c r="M114" s="17">
        <f t="shared" si="18"/>
        <v>8.752705609086652</v>
      </c>
      <c r="N114" s="17">
        <f t="shared" si="28"/>
        <v>3722.2348626403723</v>
      </c>
      <c r="O114" s="24">
        <f t="shared" si="19"/>
        <v>22.706534056119793</v>
      </c>
      <c r="P114" s="7"/>
      <c r="Q114" s="25">
        <f t="shared" si="20"/>
        <v>-1671.620617727903</v>
      </c>
      <c r="R114" s="24">
        <f t="shared" si="21"/>
        <v>3717.4004281311973</v>
      </c>
      <c r="S114" s="7"/>
      <c r="T114" s="25">
        <f t="shared" si="22"/>
        <v>0.40818719608445742</v>
      </c>
      <c r="U114" s="24">
        <f t="shared" si="23"/>
        <v>0.90606230356331441</v>
      </c>
      <c r="V114" s="7"/>
      <c r="W114" s="25">
        <f t="shared" si="24"/>
        <v>0.42153285702409721</v>
      </c>
      <c r="X114" s="24">
        <f t="shared" si="29"/>
        <v>196.66664957878902</v>
      </c>
      <c r="Y114" s="7"/>
      <c r="Z114" s="25">
        <f t="shared" si="30"/>
        <v>-626</v>
      </c>
      <c r="AA114" s="17">
        <f t="shared" si="31"/>
        <v>196.69499999999991</v>
      </c>
      <c r="AB114" s="24">
        <f t="shared" si="25"/>
        <v>3.4329753722102447</v>
      </c>
      <c r="AC114" s="17">
        <f t="shared" si="26"/>
        <v>-2.8350421210888044E-2</v>
      </c>
    </row>
    <row r="115" spans="1:29" s="17" customFormat="1" x14ac:dyDescent="0.25">
      <c r="A115" s="17">
        <v>30</v>
      </c>
      <c r="B115" s="17">
        <v>-632</v>
      </c>
      <c r="C115" s="17">
        <v>12543</v>
      </c>
      <c r="D115" s="17">
        <v>15136</v>
      </c>
      <c r="E115" s="17">
        <v>13870</v>
      </c>
      <c r="F115" s="17">
        <v>11261</v>
      </c>
      <c r="G115" s="24"/>
      <c r="H115" s="7"/>
      <c r="I115" s="25">
        <f t="shared" si="17"/>
        <v>-1327</v>
      </c>
      <c r="J115" s="24">
        <f t="shared" si="17"/>
        <v>3875</v>
      </c>
      <c r="K115" s="7"/>
      <c r="L115" s="25">
        <f t="shared" si="27"/>
        <v>-1327.6493520692322</v>
      </c>
      <c r="M115" s="17">
        <f t="shared" si="18"/>
        <v>0.42165810981618701</v>
      </c>
      <c r="N115" s="17">
        <f t="shared" si="28"/>
        <v>3875.5037559852472</v>
      </c>
      <c r="O115" s="24">
        <f t="shared" si="19"/>
        <v>0.25377009267232997</v>
      </c>
      <c r="P115" s="7"/>
      <c r="Q115" s="25">
        <f t="shared" si="20"/>
        <v>-1295.620617727903</v>
      </c>
      <c r="R115" s="24">
        <f t="shared" si="21"/>
        <v>3865.4004281311973</v>
      </c>
      <c r="S115" s="7"/>
      <c r="T115" s="25">
        <f t="shared" si="22"/>
        <v>0.31637307025944422</v>
      </c>
      <c r="U115" s="24">
        <f t="shared" si="23"/>
        <v>0.94213515165161776</v>
      </c>
      <c r="V115" s="7"/>
      <c r="W115" s="25">
        <f t="shared" si="24"/>
        <v>0.33023841417941074</v>
      </c>
      <c r="X115" s="24">
        <f t="shared" si="29"/>
        <v>191.0337515285687</v>
      </c>
      <c r="Y115" s="7"/>
      <c r="Z115" s="25">
        <f t="shared" si="30"/>
        <v>-632</v>
      </c>
      <c r="AA115" s="17">
        <f t="shared" si="31"/>
        <v>191.00699999999992</v>
      </c>
      <c r="AB115" s="24">
        <f t="shared" si="25"/>
        <v>3.3337010443568076</v>
      </c>
      <c r="AC115" s="17">
        <f t="shared" si="26"/>
        <v>2.6751528568780714E-2</v>
      </c>
    </row>
    <row r="116" spans="1:29" s="17" customFormat="1" x14ac:dyDescent="0.25">
      <c r="A116" s="17">
        <v>31</v>
      </c>
      <c r="B116" s="17">
        <v>-624</v>
      </c>
      <c r="C116" s="17">
        <v>12738</v>
      </c>
      <c r="D116" s="17">
        <v>15194</v>
      </c>
      <c r="E116" s="17">
        <v>13673</v>
      </c>
      <c r="F116" s="17">
        <v>11199</v>
      </c>
      <c r="G116" s="24"/>
      <c r="H116" s="7"/>
      <c r="I116" s="25">
        <f t="shared" ref="I116:J149" si="32">C116-E116</f>
        <v>-935</v>
      </c>
      <c r="J116" s="24">
        <f t="shared" si="32"/>
        <v>3995</v>
      </c>
      <c r="K116" s="7"/>
      <c r="L116" s="25">
        <f t="shared" si="27"/>
        <v>-941.57209037164421</v>
      </c>
      <c r="M116" s="17">
        <f t="shared" si="18"/>
        <v>43.192371853058503</v>
      </c>
      <c r="N116" s="17">
        <f t="shared" si="28"/>
        <v>3989.4822114071203</v>
      </c>
      <c r="O116" s="24">
        <f t="shared" si="19"/>
        <v>30.445990955713306</v>
      </c>
      <c r="P116" s="7"/>
      <c r="Q116" s="25">
        <f t="shared" si="20"/>
        <v>-903.62061772790298</v>
      </c>
      <c r="R116" s="24">
        <f t="shared" si="21"/>
        <v>3985.4004281311973</v>
      </c>
      <c r="S116" s="7"/>
      <c r="T116" s="25">
        <f t="shared" si="22"/>
        <v>0.22065196035677087</v>
      </c>
      <c r="U116" s="24">
        <f t="shared" si="23"/>
        <v>0.97138340685835023</v>
      </c>
      <c r="V116" s="7"/>
      <c r="W116" s="25">
        <f t="shared" si="24"/>
        <v>0.23493637609753071</v>
      </c>
      <c r="X116" s="24">
        <f t="shared" si="29"/>
        <v>185.31342434502653</v>
      </c>
      <c r="Y116" s="7"/>
      <c r="Z116" s="25">
        <f t="shared" si="30"/>
        <v>-624</v>
      </c>
      <c r="AA116" s="17">
        <f t="shared" si="31"/>
        <v>185.39099999999991</v>
      </c>
      <c r="AB116" s="24">
        <f t="shared" si="25"/>
        <v>3.2356833535648053</v>
      </c>
      <c r="AC116" s="17">
        <f t="shared" si="26"/>
        <v>-7.7575654973372821E-2</v>
      </c>
    </row>
    <row r="117" spans="1:29" s="17" customFormat="1" x14ac:dyDescent="0.25">
      <c r="A117" s="17">
        <v>32</v>
      </c>
      <c r="B117" s="17">
        <v>-632</v>
      </c>
      <c r="C117" s="17">
        <v>12933</v>
      </c>
      <c r="D117" s="17">
        <v>15234</v>
      </c>
      <c r="E117" s="17">
        <v>13473</v>
      </c>
      <c r="F117" s="17">
        <v>11160</v>
      </c>
      <c r="G117" s="24"/>
      <c r="H117" s="7"/>
      <c r="I117" s="25">
        <f t="shared" si="32"/>
        <v>-540</v>
      </c>
      <c r="J117" s="24">
        <f t="shared" si="32"/>
        <v>4074</v>
      </c>
      <c r="K117" s="7"/>
      <c r="L117" s="25">
        <f t="shared" si="27"/>
        <v>-541.64200218264966</v>
      </c>
      <c r="M117" s="17">
        <f t="shared" si="18"/>
        <v>2.6961711678262548</v>
      </c>
      <c r="N117" s="17">
        <f t="shared" si="28"/>
        <v>4065.9680523966726</v>
      </c>
      <c r="O117" s="24">
        <f t="shared" si="19"/>
        <v>64.512182302596017</v>
      </c>
      <c r="P117" s="7"/>
      <c r="Q117" s="25">
        <f t="shared" si="20"/>
        <v>-508.62061772790292</v>
      </c>
      <c r="R117" s="24">
        <f t="shared" si="21"/>
        <v>4064.4004281311973</v>
      </c>
      <c r="S117" s="7"/>
      <c r="T117" s="25">
        <f t="shared" si="22"/>
        <v>0.12419829093953623</v>
      </c>
      <c r="U117" s="24">
        <f t="shared" si="23"/>
        <v>0.99063850820278243</v>
      </c>
      <c r="V117" s="7"/>
      <c r="W117" s="25">
        <f t="shared" si="24"/>
        <v>0.13875499254769699</v>
      </c>
      <c r="X117" s="24">
        <f t="shared" si="29"/>
        <v>179.69043383787448</v>
      </c>
      <c r="Y117" s="7"/>
      <c r="Z117" s="25">
        <f t="shared" si="30"/>
        <v>-632</v>
      </c>
      <c r="AA117" s="17">
        <f t="shared" si="31"/>
        <v>179.70299999999992</v>
      </c>
      <c r="AB117" s="24">
        <f t="shared" si="25"/>
        <v>3.1364090257113686</v>
      </c>
      <c r="AC117" s="17">
        <f t="shared" si="26"/>
        <v>-1.2566162125438041E-2</v>
      </c>
    </row>
    <row r="118" spans="1:29" s="17" customFormat="1" x14ac:dyDescent="0.25">
      <c r="A118" s="17">
        <v>33</v>
      </c>
      <c r="B118" s="17">
        <v>-621</v>
      </c>
      <c r="C118" s="17">
        <v>13138</v>
      </c>
      <c r="D118" s="17">
        <v>15253</v>
      </c>
      <c r="E118" s="17">
        <v>13281</v>
      </c>
      <c r="F118" s="17">
        <v>11146</v>
      </c>
      <c r="G118" s="24"/>
      <c r="H118" s="7"/>
      <c r="I118" s="25">
        <f t="shared" si="32"/>
        <v>-143</v>
      </c>
      <c r="J118" s="24">
        <f t="shared" si="32"/>
        <v>4107</v>
      </c>
      <c r="K118" s="7"/>
      <c r="L118" s="25">
        <f t="shared" si="27"/>
        <v>-143.74767217616517</v>
      </c>
      <c r="M118" s="17">
        <f t="shared" si="18"/>
        <v>0.55901368301155718</v>
      </c>
      <c r="N118" s="17">
        <f t="shared" si="28"/>
        <v>4102.2115246209687</v>
      </c>
      <c r="O118" s="24">
        <f t="shared" si="19"/>
        <v>22.929496455588925</v>
      </c>
      <c r="P118" s="7"/>
      <c r="Q118" s="25">
        <f t="shared" si="20"/>
        <v>-111.62061772790292</v>
      </c>
      <c r="R118" s="24">
        <f t="shared" si="21"/>
        <v>4097.4004281311973</v>
      </c>
      <c r="S118" s="7"/>
      <c r="T118" s="25">
        <f t="shared" si="22"/>
        <v>2.7256248512594092E-2</v>
      </c>
      <c r="U118" s="24">
        <f t="shared" si="23"/>
        <v>0.9986817783846339</v>
      </c>
      <c r="V118" s="7"/>
      <c r="W118" s="25">
        <f t="shared" si="24"/>
        <v>4.1920585247993324E-2</v>
      </c>
      <c r="X118" s="24">
        <f t="shared" si="29"/>
        <v>174.12073414794042</v>
      </c>
      <c r="Y118" s="7"/>
      <c r="Z118" s="25">
        <f t="shared" si="30"/>
        <v>-621</v>
      </c>
      <c r="AA118" s="17">
        <f t="shared" si="31"/>
        <v>174.11399999999992</v>
      </c>
      <c r="AB118" s="24">
        <f t="shared" si="25"/>
        <v>3.0388625738174051</v>
      </c>
      <c r="AC118" s="17">
        <f t="shared" si="26"/>
        <v>6.7341479405058635E-3</v>
      </c>
    </row>
    <row r="119" spans="1:29" s="17" customFormat="1" x14ac:dyDescent="0.25">
      <c r="A119" s="17">
        <v>34</v>
      </c>
      <c r="B119" s="17">
        <v>-605</v>
      </c>
      <c r="C119" s="17">
        <v>13343</v>
      </c>
      <c r="D119" s="17">
        <v>15265</v>
      </c>
      <c r="E119" s="17">
        <v>13095</v>
      </c>
      <c r="F119" s="17">
        <v>11155</v>
      </c>
      <c r="G119" s="24"/>
      <c r="H119" s="7"/>
      <c r="I119" s="25">
        <f t="shared" si="32"/>
        <v>248</v>
      </c>
      <c r="J119" s="24">
        <f t="shared" si="32"/>
        <v>4110</v>
      </c>
      <c r="K119" s="7"/>
      <c r="L119" s="25">
        <f t="shared" si="27"/>
        <v>244.9571892288206</v>
      </c>
      <c r="M119" s="17">
        <f t="shared" si="18"/>
        <v>9.2586973892054001</v>
      </c>
      <c r="N119" s="17">
        <f t="shared" si="28"/>
        <v>4100.095149769053</v>
      </c>
      <c r="O119" s="24">
        <f t="shared" si="19"/>
        <v>98.106058097490376</v>
      </c>
      <c r="P119" s="7"/>
      <c r="Q119" s="25">
        <f t="shared" si="20"/>
        <v>279.37938227209708</v>
      </c>
      <c r="R119" s="24">
        <f t="shared" si="21"/>
        <v>4100.4004281311973</v>
      </c>
      <c r="S119" s="7"/>
      <c r="T119" s="25">
        <f t="shared" si="22"/>
        <v>-6.8220674885225499E-2</v>
      </c>
      <c r="U119" s="24">
        <f t="shared" si="23"/>
        <v>0.99941298476480211</v>
      </c>
      <c r="V119" s="7"/>
      <c r="W119" s="25">
        <f t="shared" si="24"/>
        <v>-5.3555891743208399E-2</v>
      </c>
      <c r="X119" s="24">
        <f t="shared" si="29"/>
        <v>168.64970718623533</v>
      </c>
      <c r="Y119" s="7"/>
      <c r="Z119" s="25">
        <f t="shared" si="30"/>
        <v>-605</v>
      </c>
      <c r="AA119" s="17">
        <f t="shared" si="31"/>
        <v>168.66899999999993</v>
      </c>
      <c r="AB119" s="24">
        <f t="shared" si="25"/>
        <v>2.9438293960463144</v>
      </c>
      <c r="AC119" s="17">
        <f t="shared" si="26"/>
        <v>-1.9292813764593575E-2</v>
      </c>
    </row>
    <row r="120" spans="1:29" s="17" customFormat="1" x14ac:dyDescent="0.25">
      <c r="A120" s="17">
        <v>35</v>
      </c>
      <c r="B120" s="17">
        <v>-620</v>
      </c>
      <c r="C120" s="17">
        <v>13533</v>
      </c>
      <c r="D120" s="17">
        <v>15243</v>
      </c>
      <c r="E120" s="17">
        <v>12896</v>
      </c>
      <c r="F120" s="17">
        <v>11172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640.68108470966763</v>
      </c>
      <c r="M120" s="17">
        <f t="shared" si="18"/>
        <v>13.550384639748819</v>
      </c>
      <c r="N120" s="17">
        <f t="shared" si="28"/>
        <v>4059.6236362362797</v>
      </c>
      <c r="O120" s="24">
        <f t="shared" si="19"/>
        <v>129.42165248448813</v>
      </c>
      <c r="P120" s="7"/>
      <c r="Q120" s="25">
        <f t="shared" si="20"/>
        <v>668.37938227209702</v>
      </c>
      <c r="R120" s="24">
        <f t="shared" si="21"/>
        <v>4061.4004281311973</v>
      </c>
      <c r="S120" s="7"/>
      <c r="T120" s="25">
        <f t="shared" si="22"/>
        <v>-0.16320922527333756</v>
      </c>
      <c r="U120" s="24">
        <f t="shared" si="23"/>
        <v>0.98990730182261411</v>
      </c>
      <c r="V120" s="7"/>
      <c r="W120" s="25">
        <f t="shared" si="24"/>
        <v>-0.1486942283346443</v>
      </c>
      <c r="X120" s="24">
        <f t="shared" si="29"/>
        <v>163.17455532207259</v>
      </c>
      <c r="Y120" s="7"/>
      <c r="Z120" s="25">
        <f t="shared" si="30"/>
        <v>-620</v>
      </c>
      <c r="AA120" s="17">
        <f t="shared" si="31"/>
        <v>163.08899999999991</v>
      </c>
      <c r="AB120" s="24">
        <f t="shared" si="25"/>
        <v>2.8464400237850307</v>
      </c>
      <c r="AC120" s="17">
        <f t="shared" si="26"/>
        <v>8.5555322072679019E-2</v>
      </c>
    </row>
    <row r="121" spans="1:29" s="17" customFormat="1" x14ac:dyDescent="0.25">
      <c r="A121" s="17">
        <v>36</v>
      </c>
      <c r="B121" s="17">
        <v>-621</v>
      </c>
      <c r="C121" s="17">
        <v>13725</v>
      </c>
      <c r="D121" s="17">
        <v>15192</v>
      </c>
      <c r="E121" s="17">
        <v>12698</v>
      </c>
      <c r="F121" s="17">
        <v>11206</v>
      </c>
      <c r="G121" s="24"/>
      <c r="H121" s="7"/>
      <c r="I121" s="25">
        <f t="shared" si="32"/>
        <v>1027</v>
      </c>
      <c r="J121" s="24">
        <f t="shared" si="32"/>
        <v>3986</v>
      </c>
      <c r="K121" s="7"/>
      <c r="L121" s="25">
        <f t="shared" si="27"/>
        <v>1030.651015452321</v>
      </c>
      <c r="M121" s="17">
        <f t="shared" si="18"/>
        <v>13.32991383308644</v>
      </c>
      <c r="N121" s="17">
        <f t="shared" si="28"/>
        <v>3980.6052236220453</v>
      </c>
      <c r="O121" s="24">
        <f t="shared" si="19"/>
        <v>29.103612168138174</v>
      </c>
      <c r="P121" s="7"/>
      <c r="Q121" s="25">
        <f t="shared" si="20"/>
        <v>1058.379382272097</v>
      </c>
      <c r="R121" s="24">
        <f t="shared" si="21"/>
        <v>3976.4004281311973</v>
      </c>
      <c r="S121" s="7"/>
      <c r="T121" s="25">
        <f t="shared" si="22"/>
        <v>-0.25844196216630339</v>
      </c>
      <c r="U121" s="24">
        <f t="shared" si="23"/>
        <v>0.96918978771784525</v>
      </c>
      <c r="V121" s="7"/>
      <c r="W121" s="25">
        <f t="shared" si="24"/>
        <v>-0.24424137585842878</v>
      </c>
      <c r="X121" s="24">
        <f t="shared" si="29"/>
        <v>157.57275024865294</v>
      </c>
      <c r="Y121" s="7"/>
      <c r="Z121" s="25">
        <f t="shared" si="30"/>
        <v>-621</v>
      </c>
      <c r="AA121" s="17">
        <f t="shared" si="31"/>
        <v>157.49999999999991</v>
      </c>
      <c r="AB121" s="24">
        <f t="shared" si="25"/>
        <v>2.7488935718910676</v>
      </c>
      <c r="AC121" s="17">
        <f t="shared" si="26"/>
        <v>7.2750248653022709E-2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15139</v>
      </c>
      <c r="E122" s="17">
        <v>12507</v>
      </c>
      <c r="F122" s="17">
        <v>11273</v>
      </c>
      <c r="G122" s="24"/>
      <c r="H122" s="7"/>
      <c r="I122" s="25">
        <f t="shared" si="32"/>
        <v>1414</v>
      </c>
      <c r="J122" s="24">
        <f t="shared" si="32"/>
        <v>3866</v>
      </c>
      <c r="K122" s="7"/>
      <c r="L122" s="25">
        <f t="shared" si="27"/>
        <v>1416.5275270199304</v>
      </c>
      <c r="M122" s="17">
        <f t="shared" si="18"/>
        <v>6.3883928364782649</v>
      </c>
      <c r="N122" s="17">
        <f t="shared" si="28"/>
        <v>3861.641313189989</v>
      </c>
      <c r="O122" s="24">
        <f t="shared" si="19"/>
        <v>18.998150707764061</v>
      </c>
      <c r="P122" s="7"/>
      <c r="Q122" s="25">
        <f t="shared" si="20"/>
        <v>1445.379382272097</v>
      </c>
      <c r="R122" s="24">
        <f t="shared" si="21"/>
        <v>3856.4004281311973</v>
      </c>
      <c r="S122" s="7"/>
      <c r="T122" s="25">
        <f t="shared" si="22"/>
        <v>-0.35294213954470793</v>
      </c>
      <c r="U122" s="24">
        <f t="shared" si="23"/>
        <v>0.93994153251111279</v>
      </c>
      <c r="V122" s="7"/>
      <c r="W122" s="25">
        <f t="shared" si="24"/>
        <v>-0.33918112262571326</v>
      </c>
      <c r="X122" s="24">
        <f t="shared" si="29"/>
        <v>151.87494998413661</v>
      </c>
      <c r="Y122" s="7"/>
      <c r="Z122" s="25">
        <f t="shared" si="30"/>
        <v>-631</v>
      </c>
      <c r="AA122" s="17">
        <f t="shared" si="31"/>
        <v>151.82099999999991</v>
      </c>
      <c r="AB122" s="24">
        <f t="shared" si="25"/>
        <v>2.6497763236703094</v>
      </c>
      <c r="AC122" s="17">
        <f t="shared" si="26"/>
        <v>5.3949984136693274E-2</v>
      </c>
    </row>
    <row r="123" spans="1:29" s="17" customFormat="1" x14ac:dyDescent="0.25">
      <c r="A123" s="17">
        <v>38</v>
      </c>
      <c r="B123" s="17">
        <v>-635</v>
      </c>
      <c r="C123" s="17">
        <v>14107</v>
      </c>
      <c r="D123" s="17">
        <v>15060</v>
      </c>
      <c r="E123" s="17">
        <v>12324</v>
      </c>
      <c r="F123" s="17">
        <v>11347</v>
      </c>
      <c r="G123" s="24"/>
      <c r="H123" s="7"/>
      <c r="I123" s="25">
        <f t="shared" si="32"/>
        <v>1783</v>
      </c>
      <c r="J123" s="24">
        <f t="shared" si="32"/>
        <v>3713</v>
      </c>
      <c r="K123" s="7"/>
      <c r="L123" s="25">
        <f t="shared" si="27"/>
        <v>1790.4787372682615</v>
      </c>
      <c r="M123" s="17">
        <f t="shared" si="18"/>
        <v>55.931511127683656</v>
      </c>
      <c r="N123" s="17">
        <f t="shared" si="28"/>
        <v>3703.7470347521707</v>
      </c>
      <c r="O123" s="24">
        <f t="shared" si="19"/>
        <v>85.617365877535846</v>
      </c>
      <c r="P123" s="7"/>
      <c r="Q123" s="25">
        <f t="shared" si="20"/>
        <v>1814.379382272097</v>
      </c>
      <c r="R123" s="24">
        <f t="shared" si="21"/>
        <v>3703.4004281311973</v>
      </c>
      <c r="S123" s="7"/>
      <c r="T123" s="25">
        <f t="shared" si="22"/>
        <v>-0.44304695983574482</v>
      </c>
      <c r="U123" s="24">
        <f t="shared" si="23"/>
        <v>0.90265000712252896</v>
      </c>
      <c r="V123" s="7"/>
      <c r="W123" s="25">
        <f t="shared" si="24"/>
        <v>-0.42984311993390173</v>
      </c>
      <c r="X123" s="24">
        <f t="shared" si="29"/>
        <v>146.25325094738241</v>
      </c>
      <c r="Y123" s="7"/>
      <c r="Z123" s="25">
        <f t="shared" si="30"/>
        <v>-635</v>
      </c>
      <c r="AA123" s="17">
        <f t="shared" si="31"/>
        <v>146.10599999999991</v>
      </c>
      <c r="AB123" s="24">
        <f t="shared" si="25"/>
        <v>2.5500307569188334</v>
      </c>
      <c r="AC123" s="17">
        <f t="shared" si="26"/>
        <v>0.14725094738250277</v>
      </c>
    </row>
    <row r="124" spans="1:29" s="17" customFormat="1" x14ac:dyDescent="0.25">
      <c r="A124" s="17">
        <v>39</v>
      </c>
      <c r="B124" s="17">
        <v>-630</v>
      </c>
      <c r="C124" s="17">
        <v>14284</v>
      </c>
      <c r="D124" s="17">
        <v>14958</v>
      </c>
      <c r="E124" s="17">
        <v>12142</v>
      </c>
      <c r="F124" s="17">
        <v>11447</v>
      </c>
      <c r="G124" s="24"/>
      <c r="H124" s="7"/>
      <c r="I124" s="25">
        <f t="shared" si="32"/>
        <v>2142</v>
      </c>
      <c r="J124" s="24">
        <f t="shared" si="32"/>
        <v>3511</v>
      </c>
      <c r="K124" s="7"/>
      <c r="L124" s="25">
        <f t="shared" si="27"/>
        <v>2143.5776011377452</v>
      </c>
      <c r="M124" s="17">
        <f t="shared" si="18"/>
        <v>2.4888253498149653</v>
      </c>
      <c r="N124" s="17">
        <f t="shared" si="28"/>
        <v>3510.793816195654</v>
      </c>
      <c r="O124" s="24">
        <f t="shared" si="19"/>
        <v>4.2511761174582573E-2</v>
      </c>
      <c r="P124" s="7"/>
      <c r="Q124" s="25">
        <f t="shared" si="20"/>
        <v>2173.3793822720972</v>
      </c>
      <c r="R124" s="24">
        <f t="shared" si="21"/>
        <v>3501.4004281311973</v>
      </c>
      <c r="S124" s="7"/>
      <c r="T124" s="25">
        <f t="shared" si="22"/>
        <v>-0.53070991507824417</v>
      </c>
      <c r="U124" s="24">
        <f t="shared" si="23"/>
        <v>0.85341544419119597</v>
      </c>
      <c r="V124" s="7"/>
      <c r="W124" s="25">
        <f t="shared" si="24"/>
        <v>-0.51823832184136609</v>
      </c>
      <c r="X124" s="24">
        <f t="shared" si="29"/>
        <v>140.4487973561275</v>
      </c>
      <c r="Y124" s="7"/>
      <c r="Z124" s="25">
        <f t="shared" si="30"/>
        <v>-630</v>
      </c>
      <c r="AA124" s="17">
        <f t="shared" si="31"/>
        <v>140.43599999999992</v>
      </c>
      <c r="AB124" s="24">
        <f t="shared" si="25"/>
        <v>2.4510705883307553</v>
      </c>
      <c r="AC124" s="17">
        <f t="shared" si="26"/>
        <v>1.2797356127578041E-2</v>
      </c>
    </row>
    <row r="125" spans="1:29" s="17" customFormat="1" x14ac:dyDescent="0.25">
      <c r="A125" s="17">
        <v>40</v>
      </c>
      <c r="B125" s="17">
        <v>-626</v>
      </c>
      <c r="C125" s="17">
        <v>14445</v>
      </c>
      <c r="D125" s="17">
        <v>14849</v>
      </c>
      <c r="E125" s="17">
        <v>11976</v>
      </c>
      <c r="F125" s="17">
        <v>11561</v>
      </c>
      <c r="G125" s="24"/>
      <c r="H125" s="7"/>
      <c r="I125" s="25">
        <f t="shared" si="32"/>
        <v>2469</v>
      </c>
      <c r="J125" s="24">
        <f t="shared" si="32"/>
        <v>3288</v>
      </c>
      <c r="K125" s="7"/>
      <c r="L125" s="25">
        <f t="shared" si="27"/>
        <v>2473.3380691527827</v>
      </c>
      <c r="M125" s="17">
        <f t="shared" si="18"/>
        <v>18.81884397432513</v>
      </c>
      <c r="N125" s="17">
        <f t="shared" si="28"/>
        <v>3285.1203331180268</v>
      </c>
      <c r="O125" s="24">
        <f t="shared" si="19"/>
        <v>8.2924813511332953</v>
      </c>
      <c r="P125" s="7"/>
      <c r="Q125" s="25">
        <f t="shared" si="20"/>
        <v>2500.3793822720972</v>
      </c>
      <c r="R125" s="24">
        <f t="shared" si="21"/>
        <v>3278.4004281311973</v>
      </c>
      <c r="S125" s="7"/>
      <c r="T125" s="25">
        <f t="shared" si="22"/>
        <v>-0.6105589021654233</v>
      </c>
      <c r="U125" s="24">
        <f t="shared" si="23"/>
        <v>0.79906243659868492</v>
      </c>
      <c r="V125" s="7"/>
      <c r="W125" s="25">
        <f t="shared" si="24"/>
        <v>-0.5988938562057845</v>
      </c>
      <c r="X125" s="24">
        <f t="shared" si="29"/>
        <v>134.86570155609405</v>
      </c>
      <c r="Y125" s="7"/>
      <c r="Z125" s="25">
        <f t="shared" si="30"/>
        <v>-626</v>
      </c>
      <c r="AA125" s="17">
        <f t="shared" si="31"/>
        <v>134.80199999999994</v>
      </c>
      <c r="AB125" s="24">
        <f t="shared" si="25"/>
        <v>2.3527387382733949</v>
      </c>
      <c r="AC125" s="17">
        <f t="shared" si="26"/>
        <v>6.370155609411654E-2</v>
      </c>
    </row>
    <row r="126" spans="1:29" s="17" customFormat="1" x14ac:dyDescent="0.25">
      <c r="A126" s="17">
        <v>41</v>
      </c>
      <c r="B126" s="17">
        <v>-620</v>
      </c>
      <c r="C126" s="17">
        <v>14597</v>
      </c>
      <c r="D126" s="17">
        <v>14714</v>
      </c>
      <c r="E126" s="17">
        <v>11825</v>
      </c>
      <c r="F126" s="17">
        <v>11689</v>
      </c>
      <c r="G126" s="24"/>
      <c r="H126" s="7"/>
      <c r="I126" s="25">
        <f t="shared" si="32"/>
        <v>2772</v>
      </c>
      <c r="J126" s="24">
        <f t="shared" si="32"/>
        <v>3025</v>
      </c>
      <c r="K126" s="7"/>
      <c r="L126" s="25">
        <f t="shared" si="27"/>
        <v>2776.0683197175199</v>
      </c>
      <c r="M126" s="17">
        <f t="shared" si="18"/>
        <v>16.551225323961187</v>
      </c>
      <c r="N126" s="17">
        <f t="shared" si="28"/>
        <v>3030.4028485633294</v>
      </c>
      <c r="O126" s="24">
        <f t="shared" si="19"/>
        <v>29.19077259827025</v>
      </c>
      <c r="P126" s="7"/>
      <c r="Q126" s="25">
        <f t="shared" si="20"/>
        <v>2803.3793822720972</v>
      </c>
      <c r="R126" s="24">
        <f t="shared" si="21"/>
        <v>3015.4004281311973</v>
      </c>
      <c r="S126" s="7"/>
      <c r="T126" s="25">
        <f t="shared" si="22"/>
        <v>-0.68454741313611212</v>
      </c>
      <c r="U126" s="24">
        <f t="shared" si="23"/>
        <v>0.73496001060392957</v>
      </c>
      <c r="V126" s="7"/>
      <c r="W126" s="25">
        <f t="shared" si="24"/>
        <v>-0.67383141174519123</v>
      </c>
      <c r="X126" s="24">
        <f t="shared" si="29"/>
        <v>129.20165391833194</v>
      </c>
      <c r="Y126" s="7"/>
      <c r="Z126" s="25">
        <f t="shared" si="30"/>
        <v>-620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-2.0346081667980798E-2</v>
      </c>
    </row>
    <row r="127" spans="1:29" s="17" customFormat="1" x14ac:dyDescent="0.25">
      <c r="A127" s="17">
        <v>42</v>
      </c>
      <c r="B127" s="17">
        <v>-605</v>
      </c>
      <c r="C127" s="17">
        <v>14742</v>
      </c>
      <c r="D127" s="17">
        <v>14589</v>
      </c>
      <c r="E127" s="17">
        <v>11698</v>
      </c>
      <c r="F127" s="17">
        <v>11836</v>
      </c>
      <c r="G127" s="24"/>
      <c r="H127" s="7"/>
      <c r="I127" s="25">
        <f t="shared" si="32"/>
        <v>3044</v>
      </c>
      <c r="J127" s="24">
        <f t="shared" si="32"/>
        <v>2753</v>
      </c>
      <c r="K127" s="7"/>
      <c r="L127" s="25">
        <f t="shared" si="27"/>
        <v>3045.8172233940745</v>
      </c>
      <c r="M127" s="17">
        <f t="shared" si="18"/>
        <v>3.3023008639717082</v>
      </c>
      <c r="N127" s="17">
        <f t="shared" si="28"/>
        <v>2754.2224664168343</v>
      </c>
      <c r="O127" s="24">
        <f t="shared" si="19"/>
        <v>1.4944241402877474</v>
      </c>
      <c r="P127" s="7"/>
      <c r="Q127" s="25">
        <f t="shared" si="20"/>
        <v>3075.3793822720972</v>
      </c>
      <c r="R127" s="24">
        <f t="shared" si="21"/>
        <v>2743.4004281311973</v>
      </c>
      <c r="S127" s="7"/>
      <c r="T127" s="25">
        <f t="shared" si="22"/>
        <v>-0.75096614245633442</v>
      </c>
      <c r="U127" s="24">
        <f t="shared" si="23"/>
        <v>0.66866396546866935</v>
      </c>
      <c r="V127" s="7"/>
      <c r="W127" s="25">
        <f t="shared" si="24"/>
        <v>-0.7412305739204228</v>
      </c>
      <c r="X127" s="24">
        <f t="shared" si="29"/>
        <v>123.77071533775393</v>
      </c>
      <c r="Y127" s="7"/>
      <c r="Z127" s="25">
        <f t="shared" si="30"/>
        <v>-605</v>
      </c>
      <c r="AA127" s="17">
        <f t="shared" si="31"/>
        <v>123.77699999999993</v>
      </c>
      <c r="AB127" s="24">
        <f t="shared" si="25"/>
        <v>2.16031618824102</v>
      </c>
      <c r="AC127" s="17">
        <f t="shared" si="26"/>
        <v>-6.2846622460028811E-3</v>
      </c>
    </row>
    <row r="128" spans="1:29" s="17" customFormat="1" x14ac:dyDescent="0.25">
      <c r="A128" s="17">
        <v>43</v>
      </c>
      <c r="B128" s="17">
        <v>-609</v>
      </c>
      <c r="C128" s="17">
        <v>14854</v>
      </c>
      <c r="D128" s="17">
        <v>14433</v>
      </c>
      <c r="E128" s="17">
        <v>11574</v>
      </c>
      <c r="F128" s="17">
        <v>11985</v>
      </c>
      <c r="G128" s="24"/>
      <c r="H128" s="7"/>
      <c r="I128" s="25">
        <f t="shared" si="32"/>
        <v>3280</v>
      </c>
      <c r="J128" s="24">
        <f t="shared" si="32"/>
        <v>2448</v>
      </c>
      <c r="K128" s="7"/>
      <c r="L128" s="25">
        <f t="shared" si="27"/>
        <v>3289.2662624890932</v>
      </c>
      <c r="M128" s="17">
        <f t="shared" si="18"/>
        <v>85.863620516774802</v>
      </c>
      <c r="N128" s="17">
        <f t="shared" si="28"/>
        <v>2451.1998599155108</v>
      </c>
      <c r="O128" s="24">
        <f t="shared" si="19"/>
        <v>10.239103478893055</v>
      </c>
      <c r="P128" s="7"/>
      <c r="Q128" s="25">
        <f t="shared" si="20"/>
        <v>3311.3793822720972</v>
      </c>
      <c r="R128" s="24">
        <f t="shared" si="21"/>
        <v>2438.4004281311973</v>
      </c>
      <c r="S128" s="7"/>
      <c r="T128" s="25">
        <f t="shared" si="22"/>
        <v>-0.80859415760182141</v>
      </c>
      <c r="U128" s="24">
        <f t="shared" si="23"/>
        <v>0.59432465015155767</v>
      </c>
      <c r="V128" s="7"/>
      <c r="W128" s="25">
        <f t="shared" si="24"/>
        <v>-0.79995615592117331</v>
      </c>
      <c r="X128" s="24">
        <f t="shared" si="29"/>
        <v>118.32747716757382</v>
      </c>
      <c r="Y128" s="7"/>
      <c r="Z128" s="25">
        <f t="shared" si="30"/>
        <v>-609</v>
      </c>
      <c r="AA128" s="17">
        <f t="shared" si="31"/>
        <v>118.29599999999994</v>
      </c>
      <c r="AB128" s="24">
        <f t="shared" si="25"/>
        <v>2.0646546919392108</v>
      </c>
      <c r="AC128" s="17">
        <f t="shared" si="26"/>
        <v>3.1477167573882525E-2</v>
      </c>
    </row>
    <row r="129" spans="1:29" s="17" customFormat="1" x14ac:dyDescent="0.25">
      <c r="A129" s="17">
        <v>44</v>
      </c>
      <c r="B129" s="17">
        <v>-641</v>
      </c>
      <c r="C129" s="17">
        <v>14969</v>
      </c>
      <c r="D129" s="17">
        <v>14260</v>
      </c>
      <c r="E129" s="17">
        <v>11460</v>
      </c>
      <c r="F129" s="17">
        <v>12159</v>
      </c>
      <c r="G129" s="24"/>
      <c r="H129" s="7"/>
      <c r="I129" s="25">
        <f t="shared" si="32"/>
        <v>3509</v>
      </c>
      <c r="J129" s="24">
        <f t="shared" si="32"/>
        <v>2101</v>
      </c>
      <c r="K129" s="7"/>
      <c r="L129" s="25">
        <f t="shared" si="27"/>
        <v>3512.6317859355122</v>
      </c>
      <c r="M129" s="17">
        <f t="shared" si="18"/>
        <v>13.189869081384213</v>
      </c>
      <c r="N129" s="17">
        <f t="shared" si="28"/>
        <v>2108.185446074991</v>
      </c>
      <c r="O129" s="24">
        <f t="shared" si="19"/>
        <v>51.630635296603245</v>
      </c>
      <c r="P129" s="7"/>
      <c r="Q129" s="25">
        <f t="shared" si="20"/>
        <v>3540.3793822720972</v>
      </c>
      <c r="R129" s="24">
        <f t="shared" si="21"/>
        <v>2091.4004281311973</v>
      </c>
      <c r="S129" s="7"/>
      <c r="T129" s="25">
        <f t="shared" si="22"/>
        <v>-0.86451286721333209</v>
      </c>
      <c r="U129" s="24">
        <f t="shared" si="23"/>
        <v>0.50974844551208975</v>
      </c>
      <c r="V129" s="7"/>
      <c r="W129" s="25">
        <f t="shared" si="24"/>
        <v>-0.85712253343455103</v>
      </c>
      <c r="X129" s="24">
        <f t="shared" si="29"/>
        <v>112.45792435285568</v>
      </c>
      <c r="Y129" s="7"/>
      <c r="Z129" s="25">
        <f t="shared" si="30"/>
        <v>-641</v>
      </c>
      <c r="AA129" s="17">
        <f t="shared" si="31"/>
        <v>112.52699999999993</v>
      </c>
      <c r="AB129" s="24">
        <f t="shared" si="25"/>
        <v>1.9639666473916579</v>
      </c>
      <c r="AC129" s="17">
        <f t="shared" si="26"/>
        <v>-6.9075647144245522E-2</v>
      </c>
    </row>
    <row r="130" spans="1:29" s="17" customFormat="1" x14ac:dyDescent="0.25">
      <c r="A130" s="17">
        <v>45</v>
      </c>
      <c r="B130" s="17">
        <v>-624</v>
      </c>
      <c r="C130" s="17">
        <v>15068</v>
      </c>
      <c r="D130" s="17">
        <v>14089</v>
      </c>
      <c r="E130" s="17">
        <v>11373</v>
      </c>
      <c r="F130" s="17">
        <v>12338</v>
      </c>
      <c r="G130" s="24"/>
      <c r="H130" s="7"/>
      <c r="I130" s="25">
        <f t="shared" si="32"/>
        <v>3695</v>
      </c>
      <c r="J130" s="24">
        <f t="shared" si="32"/>
        <v>1751</v>
      </c>
      <c r="K130" s="7"/>
      <c r="L130" s="25">
        <f t="shared" si="27"/>
        <v>3695.5669218425246</v>
      </c>
      <c r="M130" s="17">
        <f t="shared" si="18"/>
        <v>0.32140037553149553</v>
      </c>
      <c r="N130" s="17">
        <f t="shared" si="28"/>
        <v>1753.809545164404</v>
      </c>
      <c r="O130" s="24">
        <f t="shared" si="19"/>
        <v>7.8935440308257379</v>
      </c>
      <c r="P130" s="7"/>
      <c r="Q130" s="25">
        <f t="shared" si="20"/>
        <v>3726.3793822720972</v>
      </c>
      <c r="R130" s="24">
        <f t="shared" si="21"/>
        <v>1741.4004281311975</v>
      </c>
      <c r="S130" s="7"/>
      <c r="T130" s="25">
        <f t="shared" si="22"/>
        <v>-0.90993155711613116</v>
      </c>
      <c r="U130" s="24">
        <f t="shared" si="23"/>
        <v>0.42444103449245346</v>
      </c>
      <c r="V130" s="7"/>
      <c r="W130" s="25">
        <f t="shared" si="24"/>
        <v>-0.90379849445417149</v>
      </c>
      <c r="X130" s="24">
        <f t="shared" si="29"/>
        <v>106.8727487532816</v>
      </c>
      <c r="Y130" s="7"/>
      <c r="Z130" s="25">
        <f t="shared" si="30"/>
        <v>-624</v>
      </c>
      <c r="AA130" s="17">
        <f t="shared" si="31"/>
        <v>106.91099999999993</v>
      </c>
      <c r="AB130" s="24">
        <f t="shared" si="25"/>
        <v>1.8659489565996563</v>
      </c>
      <c r="AC130" s="17">
        <f t="shared" si="26"/>
        <v>-3.8251246718331799E-2</v>
      </c>
    </row>
    <row r="131" spans="1:29" s="17" customFormat="1" x14ac:dyDescent="0.25">
      <c r="A131" s="17">
        <v>46</v>
      </c>
      <c r="B131" s="17">
        <v>-625</v>
      </c>
      <c r="C131" s="17">
        <v>15144</v>
      </c>
      <c r="D131" s="17">
        <v>13906</v>
      </c>
      <c r="E131" s="17">
        <v>11300</v>
      </c>
      <c r="F131" s="17">
        <v>12520</v>
      </c>
      <c r="G131" s="24"/>
      <c r="H131" s="7"/>
      <c r="I131" s="25">
        <f t="shared" si="32"/>
        <v>3844</v>
      </c>
      <c r="J131" s="24">
        <f t="shared" si="32"/>
        <v>1386</v>
      </c>
      <c r="K131" s="7"/>
      <c r="L131" s="25">
        <f t="shared" si="27"/>
        <v>3842.888970834917</v>
      </c>
      <c r="M131" s="17">
        <f t="shared" si="18"/>
        <v>1.2343858056649886</v>
      </c>
      <c r="N131" s="17">
        <f t="shared" si="28"/>
        <v>1382.0748756371013</v>
      </c>
      <c r="O131" s="24">
        <f t="shared" si="19"/>
        <v>15.406601264221036</v>
      </c>
      <c r="P131" s="7"/>
      <c r="Q131" s="25">
        <f t="shared" si="20"/>
        <v>3875.3793822720972</v>
      </c>
      <c r="R131" s="24">
        <f t="shared" si="21"/>
        <v>1376.4004281311975</v>
      </c>
      <c r="S131" s="7"/>
      <c r="T131" s="25">
        <f t="shared" si="22"/>
        <v>-0.94631534633934122</v>
      </c>
      <c r="U131" s="24">
        <f t="shared" si="23"/>
        <v>0.3354775915719756</v>
      </c>
      <c r="V131" s="7"/>
      <c r="W131" s="25">
        <f t="shared" si="24"/>
        <v>-0.9414922545238138</v>
      </c>
      <c r="X131" s="24">
        <f t="shared" si="29"/>
        <v>101.32937627870479</v>
      </c>
      <c r="Y131" s="7"/>
      <c r="Z131" s="25">
        <f t="shared" si="30"/>
        <v>-625</v>
      </c>
      <c r="AA131" s="17">
        <f t="shared" si="31"/>
        <v>101.28599999999993</v>
      </c>
      <c r="AB131" s="24">
        <f t="shared" si="25"/>
        <v>1.7677741861749754</v>
      </c>
      <c r="AC131" s="17">
        <f t="shared" si="26"/>
        <v>4.3376278704855054E-2</v>
      </c>
    </row>
    <row r="132" spans="1:29" s="17" customFormat="1" x14ac:dyDescent="0.25">
      <c r="A132" s="17">
        <v>47</v>
      </c>
      <c r="B132" s="17">
        <v>-643</v>
      </c>
      <c r="C132" s="17">
        <v>15196</v>
      </c>
      <c r="D132" s="17">
        <v>13698</v>
      </c>
      <c r="E132" s="17">
        <v>11235</v>
      </c>
      <c r="F132" s="17">
        <v>12711</v>
      </c>
      <c r="G132" s="24"/>
      <c r="H132" s="7"/>
      <c r="I132" s="25">
        <f t="shared" si="32"/>
        <v>3961</v>
      </c>
      <c r="J132" s="24">
        <f t="shared" si="32"/>
        <v>987</v>
      </c>
      <c r="K132" s="7"/>
      <c r="L132" s="25">
        <f t="shared" si="27"/>
        <v>3955.458539398398</v>
      </c>
      <c r="M132" s="17">
        <f t="shared" si="18"/>
        <v>30.707785599107329</v>
      </c>
      <c r="N132" s="17">
        <f t="shared" si="28"/>
        <v>985.86776830583472</v>
      </c>
      <c r="O132" s="24">
        <f t="shared" si="19"/>
        <v>1.28194860927239</v>
      </c>
      <c r="P132" s="7"/>
      <c r="Q132" s="25">
        <f t="shared" si="20"/>
        <v>3992.3793822720972</v>
      </c>
      <c r="R132" s="24">
        <f t="shared" si="21"/>
        <v>977.40042813119737</v>
      </c>
      <c r="S132" s="7"/>
      <c r="T132" s="25">
        <f t="shared" si="22"/>
        <v>-0.97488516740723097</v>
      </c>
      <c r="U132" s="24">
        <f t="shared" si="23"/>
        <v>0.23822714300959016</v>
      </c>
      <c r="V132" s="7"/>
      <c r="W132" s="25">
        <f t="shared" si="24"/>
        <v>-0.97149286390894807</v>
      </c>
      <c r="X132" s="24">
        <f t="shared" si="29"/>
        <v>95.495163572780882</v>
      </c>
      <c r="Y132" s="7"/>
      <c r="Z132" s="25">
        <f t="shared" si="30"/>
        <v>-643</v>
      </c>
      <c r="AA132" s="17">
        <f t="shared" si="31"/>
        <v>95.498999999999924</v>
      </c>
      <c r="AB132" s="24">
        <f t="shared" si="25"/>
        <v>1.6667719823620635</v>
      </c>
      <c r="AC132" s="17">
        <f t="shared" si="26"/>
        <v>-3.8364272190420934E-3</v>
      </c>
    </row>
    <row r="133" spans="1:29" s="17" customFormat="1" x14ac:dyDescent="0.25">
      <c r="A133" s="17">
        <v>48</v>
      </c>
      <c r="B133" s="17">
        <v>-629</v>
      </c>
      <c r="C133" s="17">
        <v>15234</v>
      </c>
      <c r="D133" s="17">
        <v>13505</v>
      </c>
      <c r="E133" s="17">
        <v>11202</v>
      </c>
      <c r="F133" s="17">
        <v>12913</v>
      </c>
      <c r="G133" s="24"/>
      <c r="H133" s="7"/>
      <c r="I133" s="25">
        <f t="shared" si="32"/>
        <v>4032</v>
      </c>
      <c r="J133" s="24">
        <f t="shared" si="32"/>
        <v>592</v>
      </c>
      <c r="K133" s="7"/>
      <c r="L133" s="25">
        <f t="shared" si="27"/>
        <v>4026.2179439325732</v>
      </c>
      <c r="M133" s="17">
        <f t="shared" si="18"/>
        <v>33.432172366866673</v>
      </c>
      <c r="N133" s="17">
        <f t="shared" si="28"/>
        <v>588.62067232060053</v>
      </c>
      <c r="O133" s="24">
        <f t="shared" si="19"/>
        <v>11.419855564755382</v>
      </c>
      <c r="P133" s="7"/>
      <c r="Q133" s="25">
        <f t="shared" si="20"/>
        <v>4063.3793822720972</v>
      </c>
      <c r="R133" s="24">
        <f t="shared" si="21"/>
        <v>582.40042813119737</v>
      </c>
      <c r="S133" s="7"/>
      <c r="T133" s="25">
        <f t="shared" si="22"/>
        <v>-0.99222240925184779</v>
      </c>
      <c r="U133" s="24">
        <f t="shared" si="23"/>
        <v>0.14195163628742918</v>
      </c>
      <c r="V133" s="7"/>
      <c r="W133" s="25">
        <f t="shared" si="24"/>
        <v>-0.99024537080854802</v>
      </c>
      <c r="X133" s="24">
        <f t="shared" si="29"/>
        <v>89.874874382886276</v>
      </c>
      <c r="Y133" s="7"/>
      <c r="Z133" s="25">
        <f t="shared" si="30"/>
        <v>-629</v>
      </c>
      <c r="AA133" s="17">
        <f t="shared" si="31"/>
        <v>89.837999999999923</v>
      </c>
      <c r="AB133" s="24">
        <f t="shared" si="25"/>
        <v>1.5679688934066645</v>
      </c>
      <c r="AC133" s="17">
        <f t="shared" si="26"/>
        <v>3.6874382886352919E-2</v>
      </c>
    </row>
    <row r="134" spans="1:29" s="17" customFormat="1" x14ac:dyDescent="0.25">
      <c r="A134" s="17">
        <v>49</v>
      </c>
      <c r="B134" s="17">
        <v>-605</v>
      </c>
      <c r="C134" s="17">
        <v>15259</v>
      </c>
      <c r="D134" s="17">
        <v>13317</v>
      </c>
      <c r="E134" s="17">
        <v>11192</v>
      </c>
      <c r="F134" s="17">
        <v>13112</v>
      </c>
      <c r="G134" s="24"/>
      <c r="H134" s="7"/>
      <c r="I134" s="25">
        <f t="shared" si="32"/>
        <v>4067</v>
      </c>
      <c r="J134" s="24">
        <f t="shared" si="32"/>
        <v>205</v>
      </c>
      <c r="K134" s="7"/>
      <c r="L134" s="25">
        <f t="shared" si="27"/>
        <v>4056.8970285389078</v>
      </c>
      <c r="M134" s="17">
        <f t="shared" si="18"/>
        <v>102.07003234364424</v>
      </c>
      <c r="N134" s="17">
        <f t="shared" si="28"/>
        <v>201.14597586652039</v>
      </c>
      <c r="O134" s="24">
        <f t="shared" si="19"/>
        <v>14.853502021443274</v>
      </c>
      <c r="P134" s="7"/>
      <c r="Q134" s="25">
        <f t="shared" si="20"/>
        <v>4098.3793822720972</v>
      </c>
      <c r="R134" s="24">
        <f t="shared" si="21"/>
        <v>195.40042813119743</v>
      </c>
      <c r="S134" s="7"/>
      <c r="T134" s="25">
        <f t="shared" si="22"/>
        <v>-1.0007689369217294</v>
      </c>
      <c r="U134" s="24">
        <f t="shared" si="23"/>
        <v>4.7626013245717046E-2</v>
      </c>
      <c r="V134" s="7"/>
      <c r="W134" s="25">
        <f t="shared" si="24"/>
        <v>-1.0001775905182777</v>
      </c>
      <c r="X134" s="24">
        <f t="shared" si="29"/>
        <v>84.44332798210479</v>
      </c>
      <c r="Y134" s="7"/>
      <c r="Z134" s="25">
        <f t="shared" si="30"/>
        <v>-605</v>
      </c>
      <c r="AA134" s="17">
        <f t="shared" si="31"/>
        <v>84.39299999999993</v>
      </c>
      <c r="AB134" s="24">
        <f t="shared" si="25"/>
        <v>1.4729357156355734</v>
      </c>
      <c r="AC134" s="17">
        <f t="shared" si="26"/>
        <v>5.032798210486078E-2</v>
      </c>
    </row>
    <row r="135" spans="1:29" s="17" customFormat="1" x14ac:dyDescent="0.25">
      <c r="A135" s="17">
        <v>50</v>
      </c>
      <c r="B135" s="17">
        <v>-614</v>
      </c>
      <c r="C135" s="17">
        <v>15245</v>
      </c>
      <c r="D135" s="17">
        <v>13111</v>
      </c>
      <c r="E135" s="17">
        <v>11189</v>
      </c>
      <c r="F135" s="17">
        <v>13304</v>
      </c>
      <c r="G135" s="24"/>
      <c r="H135" s="7"/>
      <c r="I135" s="25">
        <f t="shared" si="32"/>
        <v>4056</v>
      </c>
      <c r="J135" s="24">
        <f t="shared" si="32"/>
        <v>-193</v>
      </c>
      <c r="K135" s="7"/>
      <c r="L135" s="25">
        <f t="shared" si="27"/>
        <v>4050.2664180403699</v>
      </c>
      <c r="M135" s="17">
        <f t="shared" si="18"/>
        <v>32.873962087795746</v>
      </c>
      <c r="N135" s="17">
        <f t="shared" si="28"/>
        <v>-193.85187431198358</v>
      </c>
      <c r="O135" s="24">
        <f t="shared" si="19"/>
        <v>0.72568984341749609</v>
      </c>
      <c r="P135" s="7"/>
      <c r="Q135" s="25">
        <f t="shared" si="20"/>
        <v>4087.3793822720972</v>
      </c>
      <c r="R135" s="24">
        <f t="shared" si="21"/>
        <v>-202.59957186880257</v>
      </c>
      <c r="S135" s="7"/>
      <c r="T135" s="25">
        <f t="shared" si="22"/>
        <v>-0.998082885368338</v>
      </c>
      <c r="U135" s="24">
        <f t="shared" si="23"/>
        <v>-4.9380699856612253E-2</v>
      </c>
      <c r="V135" s="7"/>
      <c r="W135" s="25">
        <f t="shared" si="24"/>
        <v>-0.99891538104078614</v>
      </c>
      <c r="X135" s="24">
        <f t="shared" si="29"/>
        <v>78.887028301987868</v>
      </c>
      <c r="Y135" s="7"/>
      <c r="Z135" s="25">
        <f t="shared" si="30"/>
        <v>-614</v>
      </c>
      <c r="AA135" s="17">
        <f t="shared" si="31"/>
        <v>78.866999999999933</v>
      </c>
      <c r="AB135" s="24">
        <f t="shared" si="25"/>
        <v>1.3764888211703667</v>
      </c>
      <c r="AC135" s="17">
        <f t="shared" si="26"/>
        <v>2.0028301987935038E-2</v>
      </c>
    </row>
    <row r="136" spans="1:29" s="17" customFormat="1" x14ac:dyDescent="0.25">
      <c r="A136" s="17">
        <v>51</v>
      </c>
      <c r="B136" s="17">
        <v>-615</v>
      </c>
      <c r="C136" s="17">
        <v>15232</v>
      </c>
      <c r="D136" s="17">
        <v>12924</v>
      </c>
      <c r="E136" s="17">
        <v>11218</v>
      </c>
      <c r="F136" s="17">
        <v>13506</v>
      </c>
      <c r="G136" s="24"/>
      <c r="H136" s="7"/>
      <c r="I136" s="25">
        <f t="shared" si="32"/>
        <v>4014</v>
      </c>
      <c r="J136" s="24">
        <f t="shared" si="32"/>
        <v>-582</v>
      </c>
      <c r="K136" s="7"/>
      <c r="L136" s="25">
        <f t="shared" si="27"/>
        <v>4005.5501331130608</v>
      </c>
      <c r="M136" s="17">
        <f t="shared" si="18"/>
        <v>71.400250406990935</v>
      </c>
      <c r="N136" s="17">
        <f t="shared" si="28"/>
        <v>-587.60534330349867</v>
      </c>
      <c r="O136" s="24">
        <f t="shared" si="19"/>
        <v>31.419873550077394</v>
      </c>
      <c r="P136" s="7"/>
      <c r="Q136" s="25">
        <f t="shared" si="20"/>
        <v>4045.3793822720972</v>
      </c>
      <c r="R136" s="24">
        <f t="shared" si="21"/>
        <v>-591.59957186880263</v>
      </c>
      <c r="S136" s="7"/>
      <c r="T136" s="25">
        <f t="shared" si="22"/>
        <v>-0.98782705216448019</v>
      </c>
      <c r="U136" s="24">
        <f t="shared" si="23"/>
        <v>-0.14419379381843661</v>
      </c>
      <c r="V136" s="7"/>
      <c r="W136" s="25">
        <f t="shared" si="24"/>
        <v>-0.99005037024114351</v>
      </c>
      <c r="X136" s="24">
        <f t="shared" si="29"/>
        <v>73.430642092755193</v>
      </c>
      <c r="Y136" s="7"/>
      <c r="Z136" s="25">
        <f t="shared" si="30"/>
        <v>-615</v>
      </c>
      <c r="AA136" s="17">
        <f t="shared" si="31"/>
        <v>73.331999999999937</v>
      </c>
      <c r="AB136" s="24">
        <f t="shared" si="25"/>
        <v>1.2798848470724806</v>
      </c>
      <c r="AC136" s="17">
        <f t="shared" si="26"/>
        <v>9.8642092755255817E-2</v>
      </c>
    </row>
    <row r="137" spans="1:29" s="17" customFormat="1" x14ac:dyDescent="0.25">
      <c r="A137" s="17">
        <v>52</v>
      </c>
      <c r="B137" s="17">
        <v>-628</v>
      </c>
      <c r="C137" s="17">
        <v>15191</v>
      </c>
      <c r="D137" s="17">
        <v>12725</v>
      </c>
      <c r="E137" s="17">
        <v>11261</v>
      </c>
      <c r="F137" s="17">
        <v>13699</v>
      </c>
      <c r="G137" s="24"/>
      <c r="H137" s="7"/>
      <c r="I137" s="25">
        <f t="shared" si="32"/>
        <v>3930</v>
      </c>
      <c r="J137" s="24">
        <f t="shared" si="32"/>
        <v>-974</v>
      </c>
      <c r="K137" s="7"/>
      <c r="L137" s="25">
        <f t="shared" si="27"/>
        <v>3921.0017352364998</v>
      </c>
      <c r="M137" s="17">
        <f t="shared" si="18"/>
        <v>80.968768754048838</v>
      </c>
      <c r="N137" s="17">
        <f t="shared" si="28"/>
        <v>-983.91946098853043</v>
      </c>
      <c r="O137" s="24">
        <f t="shared" si="19"/>
        <v>98.395706302977132</v>
      </c>
      <c r="P137" s="7"/>
      <c r="Q137" s="25">
        <f t="shared" si="20"/>
        <v>3961.3793822720972</v>
      </c>
      <c r="R137" s="24">
        <f t="shared" si="21"/>
        <v>-983.59957186880263</v>
      </c>
      <c r="S137" s="7"/>
      <c r="T137" s="25">
        <f t="shared" si="22"/>
        <v>-0.96731538575676446</v>
      </c>
      <c r="U137" s="24">
        <f t="shared" si="23"/>
        <v>-0.23973809416042929</v>
      </c>
      <c r="V137" s="7"/>
      <c r="W137" s="25">
        <f t="shared" si="24"/>
        <v>-0.97093915576526513</v>
      </c>
      <c r="X137" s="24">
        <f t="shared" si="29"/>
        <v>67.847414048307655</v>
      </c>
      <c r="Y137" s="7"/>
      <c r="Z137" s="25">
        <f t="shared" si="30"/>
        <v>-628</v>
      </c>
      <c r="AA137" s="17">
        <f t="shared" si="31"/>
        <v>67.679999999999936</v>
      </c>
      <c r="AB137" s="24">
        <f t="shared" si="25"/>
        <v>1.1812388377497611</v>
      </c>
      <c r="AC137" s="17">
        <f t="shared" si="26"/>
        <v>0.16741404830771955</v>
      </c>
    </row>
    <row r="138" spans="1:29" s="17" customFormat="1" x14ac:dyDescent="0.25">
      <c r="A138" s="17">
        <v>53</v>
      </c>
      <c r="B138" s="17">
        <v>-632</v>
      </c>
      <c r="C138" s="17">
        <v>15124</v>
      </c>
      <c r="D138" s="17">
        <v>12524</v>
      </c>
      <c r="E138" s="17">
        <v>11317</v>
      </c>
      <c r="F138" s="17">
        <v>13896</v>
      </c>
      <c r="G138" s="24"/>
      <c r="H138" s="7"/>
      <c r="I138" s="25">
        <f t="shared" si="32"/>
        <v>3807</v>
      </c>
      <c r="J138" s="24">
        <f t="shared" si="32"/>
        <v>-1372</v>
      </c>
      <c r="K138" s="7"/>
      <c r="L138" s="25">
        <f t="shared" si="27"/>
        <v>3797.0745845319552</v>
      </c>
      <c r="M138" s="17">
        <f t="shared" si="18"/>
        <v>98.513872213302491</v>
      </c>
      <c r="N138" s="17">
        <f t="shared" si="28"/>
        <v>-1373.0083785293923</v>
      </c>
      <c r="O138" s="24">
        <f t="shared" si="19"/>
        <v>1.0168272585393834</v>
      </c>
      <c r="P138" s="7"/>
      <c r="Q138" s="25">
        <f t="shared" si="20"/>
        <v>3838.3793822720972</v>
      </c>
      <c r="R138" s="24">
        <f t="shared" si="21"/>
        <v>-1381.5995718688025</v>
      </c>
      <c r="S138" s="7"/>
      <c r="T138" s="25">
        <f t="shared" si="22"/>
        <v>-0.93728044565975221</v>
      </c>
      <c r="U138" s="24">
        <f t="shared" si="23"/>
        <v>-0.33674480726275857</v>
      </c>
      <c r="V138" s="7"/>
      <c r="W138" s="25">
        <f t="shared" si="24"/>
        <v>-0.94232511072537783</v>
      </c>
      <c r="X138" s="24">
        <f t="shared" si="29"/>
        <v>62.052487257848043</v>
      </c>
      <c r="Y138" s="7"/>
      <c r="Z138" s="25">
        <f t="shared" si="30"/>
        <v>-632</v>
      </c>
      <c r="AA138" s="17">
        <f t="shared" si="31"/>
        <v>61.991999999999933</v>
      </c>
      <c r="AB138" s="24">
        <f t="shared" si="25"/>
        <v>1.0819645098963235</v>
      </c>
      <c r="AC138" s="17">
        <f t="shared" si="26"/>
        <v>6.0487257848109266E-2</v>
      </c>
    </row>
    <row r="139" spans="1:29" s="17" customFormat="1" x14ac:dyDescent="0.25">
      <c r="A139" s="17">
        <v>54</v>
      </c>
      <c r="B139" s="17">
        <v>-631</v>
      </c>
      <c r="C139" s="17">
        <v>15048</v>
      </c>
      <c r="D139" s="17">
        <v>12340</v>
      </c>
      <c r="E139" s="17">
        <v>11406</v>
      </c>
      <c r="F139" s="17">
        <v>14087</v>
      </c>
      <c r="G139" s="24"/>
      <c r="H139" s="7"/>
      <c r="I139" s="25">
        <f t="shared" si="32"/>
        <v>3642</v>
      </c>
      <c r="J139" s="24">
        <f t="shared" si="32"/>
        <v>-1747</v>
      </c>
      <c r="K139" s="7"/>
      <c r="L139" s="25">
        <f t="shared" si="27"/>
        <v>3635.6885985305062</v>
      </c>
      <c r="M139" s="17">
        <f t="shared" si="18"/>
        <v>39.833788509128887</v>
      </c>
      <c r="N139" s="17">
        <f t="shared" si="28"/>
        <v>-1747.9125856504495</v>
      </c>
      <c r="O139" s="24">
        <f t="shared" si="19"/>
        <v>0.83281256940633785</v>
      </c>
      <c r="P139" s="7"/>
      <c r="Q139" s="25">
        <f t="shared" si="20"/>
        <v>3673.3793822720972</v>
      </c>
      <c r="R139" s="24">
        <f t="shared" si="21"/>
        <v>-1756.5995718688025</v>
      </c>
      <c r="S139" s="7"/>
      <c r="T139" s="25">
        <f t="shared" si="22"/>
        <v>-0.89698967235888205</v>
      </c>
      <c r="U139" s="24">
        <f t="shared" si="23"/>
        <v>-0.42814560478379748</v>
      </c>
      <c r="V139" s="7"/>
      <c r="W139" s="25">
        <f t="shared" si="24"/>
        <v>-0.90337182829217821</v>
      </c>
      <c r="X139" s="24">
        <f t="shared" si="29"/>
        <v>56.358876743041776</v>
      </c>
      <c r="Y139" s="7"/>
      <c r="Z139" s="25">
        <f t="shared" si="30"/>
        <v>-631</v>
      </c>
      <c r="AA139" s="17">
        <f t="shared" si="31"/>
        <v>56.312999999999931</v>
      </c>
      <c r="AB139" s="24">
        <f t="shared" si="25"/>
        <v>0.98284726167556546</v>
      </c>
      <c r="AC139" s="17">
        <f t="shared" si="26"/>
        <v>4.5876743041844747E-2</v>
      </c>
    </row>
    <row r="140" spans="1:29" s="17" customFormat="1" x14ac:dyDescent="0.25">
      <c r="A140" s="17">
        <v>55</v>
      </c>
      <c r="B140" s="17">
        <v>-636</v>
      </c>
      <c r="C140" s="17">
        <v>14944</v>
      </c>
      <c r="D140" s="17">
        <v>12162</v>
      </c>
      <c r="E140" s="17">
        <v>11504</v>
      </c>
      <c r="F140" s="17">
        <v>14271</v>
      </c>
      <c r="G140" s="24"/>
      <c r="H140" s="7"/>
      <c r="I140" s="25">
        <f t="shared" si="32"/>
        <v>3440</v>
      </c>
      <c r="J140" s="24">
        <f t="shared" si="32"/>
        <v>-2109</v>
      </c>
      <c r="K140" s="7"/>
      <c r="L140" s="25">
        <f t="shared" si="27"/>
        <v>3436.5609948947631</v>
      </c>
      <c r="M140" s="17">
        <f t="shared" si="18"/>
        <v>11.826756113845473</v>
      </c>
      <c r="N140" s="17">
        <f t="shared" si="28"/>
        <v>-2108.3324536668492</v>
      </c>
      <c r="O140" s="24">
        <f t="shared" si="19"/>
        <v>0.44561810690303505</v>
      </c>
      <c r="P140" s="7"/>
      <c r="Q140" s="25">
        <f t="shared" si="20"/>
        <v>3471.3793822720972</v>
      </c>
      <c r="R140" s="24">
        <f t="shared" si="21"/>
        <v>-2118.5995718688027</v>
      </c>
      <c r="S140" s="7"/>
      <c r="T140" s="25">
        <f t="shared" si="22"/>
        <v>-0.84766399837842277</v>
      </c>
      <c r="U140" s="24">
        <f t="shared" si="23"/>
        <v>-0.51637784132410713</v>
      </c>
      <c r="V140" s="7"/>
      <c r="W140" s="25">
        <f t="shared" si="24"/>
        <v>-0.85533615475214919</v>
      </c>
      <c r="X140" s="24">
        <f t="shared" si="29"/>
        <v>50.597161974832943</v>
      </c>
      <c r="Y140" s="7"/>
      <c r="Z140" s="25">
        <f t="shared" si="30"/>
        <v>-636</v>
      </c>
      <c r="AA140" s="17">
        <f t="shared" si="31"/>
        <v>50.588999999999935</v>
      </c>
      <c r="AB140" s="24">
        <f t="shared" si="25"/>
        <v>0.88294461529141022</v>
      </c>
      <c r="AC140" s="17">
        <f t="shared" si="26"/>
        <v>8.1619748330084008E-3</v>
      </c>
    </row>
    <row r="141" spans="1:29" s="17" customFormat="1" x14ac:dyDescent="0.25">
      <c r="A141" s="17">
        <v>56</v>
      </c>
      <c r="B141" s="17">
        <v>-632</v>
      </c>
      <c r="C141" s="17">
        <v>14837</v>
      </c>
      <c r="D141" s="17">
        <v>11992</v>
      </c>
      <c r="E141" s="17">
        <v>11630</v>
      </c>
      <c r="F141" s="17">
        <v>14441</v>
      </c>
      <c r="G141" s="24"/>
      <c r="H141" s="7"/>
      <c r="I141" s="25">
        <f t="shared" si="32"/>
        <v>3207</v>
      </c>
      <c r="J141" s="24">
        <f t="shared" si="32"/>
        <v>-2449</v>
      </c>
      <c r="K141" s="7"/>
      <c r="L141" s="25">
        <f t="shared" si="27"/>
        <v>3204.3840133857766</v>
      </c>
      <c r="M141" s="17">
        <f t="shared" si="18"/>
        <v>6.8433859657960197</v>
      </c>
      <c r="N141" s="17">
        <f t="shared" si="28"/>
        <v>-2445.5833873764836</v>
      </c>
      <c r="O141" s="24">
        <f t="shared" si="19"/>
        <v>11.673241819171327</v>
      </c>
      <c r="P141" s="7"/>
      <c r="Q141" s="25">
        <f t="shared" si="20"/>
        <v>3238.3793822720972</v>
      </c>
      <c r="R141" s="24">
        <f t="shared" si="21"/>
        <v>-2458.5995718688027</v>
      </c>
      <c r="S141" s="7"/>
      <c r="T141" s="25">
        <f t="shared" si="22"/>
        <v>-0.79076854274749708</v>
      </c>
      <c r="U141" s="24">
        <f t="shared" si="23"/>
        <v>-0.59924789774318232</v>
      </c>
      <c r="V141" s="7"/>
      <c r="W141" s="25">
        <f t="shared" si="24"/>
        <v>-0.79965116303143091</v>
      </c>
      <c r="X141" s="24">
        <f t="shared" si="29"/>
        <v>44.869702692016403</v>
      </c>
      <c r="Y141" s="7"/>
      <c r="Z141" s="25">
        <f t="shared" si="30"/>
        <v>-632</v>
      </c>
      <c r="AA141" s="17">
        <f t="shared" si="31"/>
        <v>44.900999999999932</v>
      </c>
      <c r="AB141" s="24">
        <f t="shared" si="25"/>
        <v>0.78367028743797262</v>
      </c>
      <c r="AC141" s="17">
        <f t="shared" si="26"/>
        <v>-3.129730798352881E-2</v>
      </c>
    </row>
    <row r="142" spans="1:29" s="17" customFormat="1" x14ac:dyDescent="0.25">
      <c r="A142" s="17">
        <v>57</v>
      </c>
      <c r="B142" s="17">
        <v>-620</v>
      </c>
      <c r="C142" s="17">
        <v>14696</v>
      </c>
      <c r="D142" s="17">
        <v>11835</v>
      </c>
      <c r="E142" s="17">
        <v>11750</v>
      </c>
      <c r="F142" s="17">
        <v>14593</v>
      </c>
      <c r="G142" s="24"/>
      <c r="H142" s="7"/>
      <c r="I142" s="25">
        <f t="shared" si="32"/>
        <v>2946</v>
      </c>
      <c r="J142" s="24">
        <f t="shared" si="32"/>
        <v>-2758</v>
      </c>
      <c r="K142" s="7"/>
      <c r="L142" s="25">
        <f t="shared" si="27"/>
        <v>2945.602575967966</v>
      </c>
      <c r="M142" s="17">
        <f t="shared" si="18"/>
        <v>0.1579458612381586</v>
      </c>
      <c r="N142" s="17">
        <f t="shared" si="28"/>
        <v>-2752.9698157263538</v>
      </c>
      <c r="O142" s="24">
        <f t="shared" si="19"/>
        <v>25.302753826837826</v>
      </c>
      <c r="P142" s="7"/>
      <c r="Q142" s="25">
        <f t="shared" si="20"/>
        <v>2977.3793822720972</v>
      </c>
      <c r="R142" s="24">
        <f t="shared" si="21"/>
        <v>-2767.5995718688027</v>
      </c>
      <c r="S142" s="7"/>
      <c r="T142" s="25">
        <f t="shared" si="22"/>
        <v>-0.72703586498066608</v>
      </c>
      <c r="U142" s="24">
        <f t="shared" si="23"/>
        <v>-0.67456215490051841</v>
      </c>
      <c r="V142" s="7"/>
      <c r="W142" s="25">
        <f t="shared" si="24"/>
        <v>-0.73701728760359952</v>
      </c>
      <c r="X142" s="24">
        <f t="shared" si="29"/>
        <v>39.250493602456345</v>
      </c>
      <c r="Y142" s="7"/>
      <c r="Z142" s="25">
        <f t="shared" si="30"/>
        <v>-620</v>
      </c>
      <c r="AA142" s="17">
        <f t="shared" si="31"/>
        <v>39.320999999999934</v>
      </c>
      <c r="AB142" s="24">
        <f t="shared" si="25"/>
        <v>0.68628091517668921</v>
      </c>
      <c r="AC142" s="17">
        <f t="shared" si="26"/>
        <v>-7.0506397543589117E-2</v>
      </c>
    </row>
    <row r="143" spans="1:29" s="17" customFormat="1" x14ac:dyDescent="0.25">
      <c r="A143" s="17">
        <v>58</v>
      </c>
      <c r="B143" s="17">
        <v>-604</v>
      </c>
      <c r="C143" s="17">
        <v>14556</v>
      </c>
      <c r="D143" s="17">
        <v>11693</v>
      </c>
      <c r="E143" s="17">
        <v>11889</v>
      </c>
      <c r="F143" s="17">
        <v>14730</v>
      </c>
      <c r="G143" s="24"/>
      <c r="H143" s="7"/>
      <c r="I143" s="25">
        <f t="shared" si="32"/>
        <v>2667</v>
      </c>
      <c r="J143" s="24">
        <f t="shared" si="32"/>
        <v>-3037</v>
      </c>
      <c r="K143" s="7"/>
      <c r="L143" s="25">
        <f t="shared" si="27"/>
        <v>2666.3156826592208</v>
      </c>
      <c r="M143" s="17">
        <f t="shared" si="18"/>
        <v>0.46829022289113825</v>
      </c>
      <c r="N143" s="17">
        <f t="shared" si="28"/>
        <v>-3027.281659719768</v>
      </c>
      <c r="O143" s="24">
        <f t="shared" si="19"/>
        <v>94.446137802380591</v>
      </c>
      <c r="P143" s="7"/>
      <c r="Q143" s="25">
        <f t="shared" si="20"/>
        <v>2698.3793822720972</v>
      </c>
      <c r="R143" s="24">
        <f t="shared" si="21"/>
        <v>-3046.5995718688027</v>
      </c>
      <c r="S143" s="7"/>
      <c r="T143" s="25">
        <f t="shared" si="22"/>
        <v>-0.65890783012646748</v>
      </c>
      <c r="U143" s="24">
        <f t="shared" si="23"/>
        <v>-0.74256434825617135</v>
      </c>
      <c r="V143" s="7"/>
      <c r="W143" s="25">
        <f t="shared" si="24"/>
        <v>-0.66988023486375681</v>
      </c>
      <c r="X143" s="24">
        <f t="shared" si="29"/>
        <v>33.771271414691228</v>
      </c>
      <c r="Y143" s="7"/>
      <c r="Z143" s="25">
        <f t="shared" si="30"/>
        <v>-604</v>
      </c>
      <c r="AA143" s="17">
        <f t="shared" si="31"/>
        <v>33.884999999999934</v>
      </c>
      <c r="AB143" s="24">
        <f t="shared" si="25"/>
        <v>0.59140481703827741</v>
      </c>
      <c r="AC143" s="17">
        <f t="shared" si="26"/>
        <v>-0.11372858530870644</v>
      </c>
    </row>
    <row r="144" spans="1:29" s="17" customFormat="1" x14ac:dyDescent="0.25">
      <c r="A144" s="17">
        <v>59</v>
      </c>
      <c r="B144" s="17">
        <v>-615</v>
      </c>
      <c r="C144" s="17">
        <v>14397</v>
      </c>
      <c r="D144" s="17">
        <v>11563</v>
      </c>
      <c r="E144" s="17">
        <v>12049</v>
      </c>
      <c r="F144" s="17">
        <v>14858</v>
      </c>
      <c r="G144" s="24"/>
      <c r="H144" s="7"/>
      <c r="I144" s="25">
        <f t="shared" si="32"/>
        <v>2348</v>
      </c>
      <c r="J144" s="24">
        <f t="shared" si="32"/>
        <v>-3295</v>
      </c>
      <c r="K144" s="7"/>
      <c r="L144" s="25">
        <f t="shared" si="27"/>
        <v>2356.998986030881</v>
      </c>
      <c r="M144" s="17">
        <f t="shared" si="18"/>
        <v>80.981749583992126</v>
      </c>
      <c r="N144" s="17">
        <f t="shared" si="28"/>
        <v>-3278.5207843196231</v>
      </c>
      <c r="O144" s="24">
        <f t="shared" si="19"/>
        <v>271.56454944038023</v>
      </c>
      <c r="P144" s="7"/>
      <c r="Q144" s="25">
        <f t="shared" si="20"/>
        <v>2379.3793822720972</v>
      </c>
      <c r="R144" s="24">
        <f t="shared" si="21"/>
        <v>-3304.5995718688027</v>
      </c>
      <c r="S144" s="7"/>
      <c r="T144" s="25">
        <f t="shared" si="22"/>
        <v>-0.58101233507811845</v>
      </c>
      <c r="U144" s="24">
        <f t="shared" si="23"/>
        <v>-0.80544809695064612</v>
      </c>
      <c r="V144" s="7"/>
      <c r="W144" s="25">
        <f t="shared" si="24"/>
        <v>-0.59289952680541991</v>
      </c>
      <c r="X144" s="24">
        <f t="shared" si="29"/>
        <v>28.074310391187964</v>
      </c>
      <c r="Y144" s="7"/>
      <c r="Z144" s="25">
        <f t="shared" si="30"/>
        <v>-615</v>
      </c>
      <c r="AA144" s="17">
        <f t="shared" si="31"/>
        <v>28.349999999999934</v>
      </c>
      <c r="AB144" s="24">
        <f t="shared" si="25"/>
        <v>0.49480084294039123</v>
      </c>
      <c r="AC144" s="17">
        <f t="shared" si="26"/>
        <v>-0.27568960881196958</v>
      </c>
    </row>
    <row r="145" spans="1:29" s="17" customFormat="1" x14ac:dyDescent="0.25">
      <c r="A145" s="17">
        <v>60</v>
      </c>
      <c r="B145" s="17">
        <v>-636</v>
      </c>
      <c r="C145" s="17">
        <v>14225</v>
      </c>
      <c r="D145" s="17">
        <v>11454</v>
      </c>
      <c r="E145" s="17">
        <v>12217</v>
      </c>
      <c r="F145" s="17">
        <v>14972</v>
      </c>
      <c r="G145" s="24"/>
      <c r="H145" s="7"/>
      <c r="I145" s="25">
        <f t="shared" si="32"/>
        <v>2008</v>
      </c>
      <c r="J145" s="24">
        <f t="shared" si="32"/>
        <v>-3518</v>
      </c>
      <c r="K145" s="7"/>
      <c r="L145" s="25">
        <f t="shared" si="27"/>
        <v>2013.7049298029094</v>
      </c>
      <c r="M145" s="17">
        <f t="shared" si="18"/>
        <v>32.546224056124103</v>
      </c>
      <c r="N145" s="17">
        <f t="shared" si="28"/>
        <v>-3506.0764352910214</v>
      </c>
      <c r="O145" s="24">
        <f t="shared" si="19"/>
        <v>142.1713953691993</v>
      </c>
      <c r="P145" s="7"/>
      <c r="Q145" s="25">
        <f t="shared" si="20"/>
        <v>2039.379382272097</v>
      </c>
      <c r="R145" s="24">
        <f t="shared" si="21"/>
        <v>-3527.5995718688027</v>
      </c>
      <c r="S145" s="7"/>
      <c r="T145" s="25">
        <f t="shared" si="22"/>
        <v>-0.49798892342784051</v>
      </c>
      <c r="U145" s="24">
        <f t="shared" si="23"/>
        <v>-0.85980110454315728</v>
      </c>
      <c r="V145" s="7"/>
      <c r="W145" s="25">
        <f t="shared" si="24"/>
        <v>-0.51066511188306962</v>
      </c>
      <c r="X145" s="24">
        <f t="shared" si="29"/>
        <v>22.424618806288663</v>
      </c>
      <c r="Y145" s="7"/>
      <c r="Z145" s="25">
        <f t="shared" si="30"/>
        <v>-636</v>
      </c>
      <c r="AA145" s="17">
        <f t="shared" si="31"/>
        <v>22.625999999999934</v>
      </c>
      <c r="AB145" s="24">
        <f t="shared" si="25"/>
        <v>0.39489819655623581</v>
      </c>
      <c r="AC145" s="17">
        <f t="shared" si="26"/>
        <v>-0.20138119371127061</v>
      </c>
    </row>
    <row r="146" spans="1:29" s="17" customFormat="1" x14ac:dyDescent="0.25">
      <c r="A146" s="17">
        <v>61</v>
      </c>
      <c r="B146" s="17">
        <v>-634</v>
      </c>
      <c r="C146" s="17">
        <v>14036</v>
      </c>
      <c r="D146" s="17">
        <v>11354</v>
      </c>
      <c r="E146" s="17">
        <v>12398</v>
      </c>
      <c r="F146" s="17">
        <v>15062</v>
      </c>
      <c r="G146" s="24"/>
      <c r="H146" s="7"/>
      <c r="I146" s="25">
        <f t="shared" si="32"/>
        <v>1638</v>
      </c>
      <c r="J146" s="24">
        <f t="shared" si="32"/>
        <v>-3708</v>
      </c>
      <c r="K146" s="7"/>
      <c r="L146" s="25">
        <f t="shared" si="27"/>
        <v>1651.1662442881106</v>
      </c>
      <c r="M146" s="17">
        <f t="shared" si="18"/>
        <v>173.34998865420624</v>
      </c>
      <c r="N146" s="17">
        <f t="shared" si="28"/>
        <v>-3698.0384551097613</v>
      </c>
      <c r="O146" s="24">
        <f t="shared" si="19"/>
        <v>99.232376600239874</v>
      </c>
      <c r="P146" s="7"/>
      <c r="Q146" s="25">
        <f t="shared" si="20"/>
        <v>1669.379382272097</v>
      </c>
      <c r="R146" s="24">
        <f t="shared" si="21"/>
        <v>-3717.5995718688027</v>
      </c>
      <c r="S146" s="7"/>
      <c r="T146" s="25">
        <f t="shared" si="22"/>
        <v>-0.40763991663194987</v>
      </c>
      <c r="U146" s="24">
        <f t="shared" si="23"/>
        <v>-0.90611084195381697</v>
      </c>
      <c r="V146" s="7"/>
      <c r="W146" s="25">
        <f t="shared" si="24"/>
        <v>-0.42098623117878842</v>
      </c>
      <c r="X146" s="24">
        <f t="shared" si="29"/>
        <v>16.63705419200096</v>
      </c>
      <c r="Y146" s="7"/>
      <c r="Z146" s="25">
        <f t="shared" si="30"/>
        <v>-634</v>
      </c>
      <c r="AA146" s="17">
        <f t="shared" si="31"/>
        <v>16.919999999999934</v>
      </c>
      <c r="AB146" s="24">
        <f t="shared" si="25"/>
        <v>0.29530970943743939</v>
      </c>
      <c r="AC146" s="17">
        <f t="shared" si="26"/>
        <v>-0.28294580799897417</v>
      </c>
    </row>
    <row r="147" spans="1:29" s="17" customFormat="1" x14ac:dyDescent="0.25">
      <c r="A147" s="17">
        <v>62</v>
      </c>
      <c r="B147" s="17">
        <v>-618</v>
      </c>
      <c r="C147" s="17">
        <v>13855</v>
      </c>
      <c r="D147" s="17">
        <v>11275</v>
      </c>
      <c r="E147" s="17">
        <v>12577</v>
      </c>
      <c r="F147" s="17">
        <v>15134</v>
      </c>
      <c r="G147" s="24"/>
      <c r="H147" s="7"/>
      <c r="I147" s="25">
        <f t="shared" si="32"/>
        <v>1278</v>
      </c>
      <c r="J147" s="24">
        <f t="shared" si="32"/>
        <v>-3859</v>
      </c>
      <c r="K147" s="7"/>
      <c r="L147" s="25">
        <f t="shared" si="27"/>
        <v>1281.6816670178325</v>
      </c>
      <c r="M147" s="17">
        <f t="shared" si="18"/>
        <v>13.55467203019583</v>
      </c>
      <c r="N147" s="17">
        <f t="shared" si="28"/>
        <v>-3849.8203646802408</v>
      </c>
      <c r="O147" s="24">
        <f t="shared" si="19"/>
        <v>84.265704603770587</v>
      </c>
      <c r="P147" s="7"/>
      <c r="Q147" s="25">
        <f t="shared" si="20"/>
        <v>1309.379382272097</v>
      </c>
      <c r="R147" s="24">
        <f t="shared" si="21"/>
        <v>-3868.5995718688027</v>
      </c>
      <c r="S147" s="7"/>
      <c r="T147" s="25">
        <f t="shared" si="22"/>
        <v>-0.31973277488459678</v>
      </c>
      <c r="U147" s="24">
        <f t="shared" si="23"/>
        <v>-0.94291489642228865</v>
      </c>
      <c r="V147" s="7"/>
      <c r="W147" s="25">
        <f t="shared" si="24"/>
        <v>-0.33360992807410683</v>
      </c>
      <c r="X147" s="24">
        <f t="shared" si="29"/>
        <v>11.201240052633693</v>
      </c>
      <c r="Y147" s="7"/>
      <c r="Z147" s="25">
        <f t="shared" si="30"/>
        <v>-618</v>
      </c>
      <c r="AA147" s="17">
        <f t="shared" si="31"/>
        <v>11.357999999999935</v>
      </c>
      <c r="AB147" s="24">
        <f t="shared" si="25"/>
        <v>0.19823449644151481</v>
      </c>
      <c r="AC147" s="17">
        <f t="shared" si="26"/>
        <v>-0.15675994736624155</v>
      </c>
    </row>
    <row r="148" spans="1:29" s="17" customFormat="1" x14ac:dyDescent="0.25">
      <c r="A148" s="17">
        <v>63</v>
      </c>
      <c r="B148" s="17">
        <v>-649</v>
      </c>
      <c r="C148" s="17">
        <v>13657</v>
      </c>
      <c r="D148" s="17">
        <v>11225</v>
      </c>
      <c r="E148" s="17">
        <v>12780</v>
      </c>
      <c r="F148" s="17">
        <v>15202</v>
      </c>
      <c r="G148" s="24"/>
      <c r="H148" s="7"/>
      <c r="I148" s="25">
        <f t="shared" si="32"/>
        <v>877</v>
      </c>
      <c r="J148" s="24">
        <f t="shared" si="32"/>
        <v>-3977</v>
      </c>
      <c r="K148" s="7"/>
      <c r="L148" s="25">
        <f t="shared" si="27"/>
        <v>880.40368961623142</v>
      </c>
      <c r="M148" s="17">
        <f t="shared" ref="M148:M149" si="33">(I148-L148)^2</f>
        <v>11.585103003641576</v>
      </c>
      <c r="N148" s="17">
        <f t="shared" si="28"/>
        <v>-3970.0881425473599</v>
      </c>
      <c r="O148" s="24">
        <f t="shared" ref="O148:O149" si="34">(J148-N148)^2</f>
        <v>47.773773445616577</v>
      </c>
      <c r="P148" s="7"/>
      <c r="Q148" s="25">
        <f t="shared" si="20"/>
        <v>908.37938227209702</v>
      </c>
      <c r="R148" s="24">
        <f t="shared" si="21"/>
        <v>-3986.5995718688027</v>
      </c>
      <c r="S148" s="7"/>
      <c r="T148" s="25">
        <f t="shared" si="22"/>
        <v>-0.2218139864382396</v>
      </c>
      <c r="U148" s="24">
        <f t="shared" si="23"/>
        <v>-0.97167568070890886</v>
      </c>
      <c r="V148" s="7"/>
      <c r="W148" s="25">
        <f t="shared" si="24"/>
        <v>-0.23610281819475915</v>
      </c>
      <c r="X148" s="24">
        <f t="shared" si="29"/>
        <v>5.3744501146900916</v>
      </c>
      <c r="Y148" s="7"/>
      <c r="Z148" s="25">
        <f t="shared" si="30"/>
        <v>-649</v>
      </c>
      <c r="AA148" s="17">
        <f t="shared" si="31"/>
        <v>5.5169999999999355</v>
      </c>
      <c r="AB148" s="24">
        <f t="shared" si="25"/>
        <v>9.6289814832526036E-2</v>
      </c>
      <c r="AC148" s="17">
        <f t="shared" si="26"/>
        <v>-0.14254988530984392</v>
      </c>
    </row>
    <row r="149" spans="1:29" s="17" customFormat="1" x14ac:dyDescent="0.25">
      <c r="A149" s="17">
        <v>64</v>
      </c>
      <c r="B149" s="17">
        <v>-624</v>
      </c>
      <c r="C149" s="17">
        <v>13467</v>
      </c>
      <c r="D149" s="17">
        <v>11186</v>
      </c>
      <c r="E149" s="17">
        <v>12982</v>
      </c>
      <c r="F149" s="17">
        <v>15241</v>
      </c>
      <c r="G149" s="24"/>
      <c r="H149" s="7"/>
      <c r="I149" s="25">
        <f t="shared" si="32"/>
        <v>485</v>
      </c>
      <c r="J149" s="24">
        <f t="shared" si="32"/>
        <v>-4055</v>
      </c>
      <c r="K149" s="7"/>
      <c r="L149" s="25">
        <f t="shared" si="27"/>
        <v>485.59551652021861</v>
      </c>
      <c r="M149" s="17">
        <f t="shared" si="33"/>
        <v>0.35463992585328147</v>
      </c>
      <c r="N149" s="17">
        <f t="shared" si="28"/>
        <v>-4046.7816069107148</v>
      </c>
      <c r="O149" s="24">
        <f t="shared" si="34"/>
        <v>67.541984970010745</v>
      </c>
      <c r="P149" s="7"/>
      <c r="Q149" s="25">
        <f t="shared" ref="Q149" si="35">I149-$J$4</f>
        <v>516.37938227209702</v>
      </c>
      <c r="R149" s="24">
        <f t="shared" ref="R149" si="36">J149-$J$3</f>
        <v>-4064.5995718688027</v>
      </c>
      <c r="S149" s="7"/>
      <c r="T149" s="25">
        <f t="shared" ref="T149" si="37">Q149/$J$7</f>
        <v>-0.12609287653556625</v>
      </c>
      <c r="U149" s="24">
        <f t="shared" ref="U149" si="38">R149/$J$6</f>
        <v>-0.99068704659328499</v>
      </c>
      <c r="V149" s="7"/>
      <c r="W149" s="25">
        <f t="shared" ref="W149" si="39">(T149-U149*SIN(-$J$11*PI()/180))/(COS(-$J$11*PI()/180))</f>
        <v>-0.14065049487760209</v>
      </c>
      <c r="X149" s="24">
        <f>IF(MOD(ATAN2(U149,W149)*180/PI()-$J$9+360,360)&gt;5,MOD(ATAN2(U149,W149)*180/PI()-$J$9+360,360)-360,MOD(ATAN2(U149,W149)*180/PI()-$J$9+360,360))</f>
        <v>-0.20246405073856977</v>
      </c>
      <c r="Y149" s="7"/>
      <c r="Z149" s="25">
        <f t="shared" si="30"/>
        <v>-624</v>
      </c>
      <c r="AA149" s="17">
        <f t="shared" si="31"/>
        <v>-9.9000000000064148E-2</v>
      </c>
      <c r="AB149" s="24">
        <f t="shared" ref="AB149" si="40">AA149*PI()/180</f>
        <v>-1.7278759594755058E-3</v>
      </c>
      <c r="AC149" s="17">
        <f t="shared" ref="AC149" si="41">X149-AA149</f>
        <v>-0.10346405073850562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-9985</v>
      </c>
      <c r="G155" s="2"/>
      <c r="I155" s="43">
        <v>0</v>
      </c>
      <c r="J155" s="39">
        <f>B155</f>
        <v>-9985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9980</v>
      </c>
      <c r="G157" s="2"/>
      <c r="I157" s="43">
        <f>J155</f>
        <v>-9985</v>
      </c>
      <c r="J157" s="39">
        <f>I157+B157</f>
        <v>-5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-5</v>
      </c>
      <c r="J159" s="39">
        <f>I159+B159</f>
        <v>39995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39995</v>
      </c>
      <c r="J161" s="39">
        <f>I161+B161</f>
        <v>50002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-10004</v>
      </c>
      <c r="G163" s="2"/>
      <c r="I163" s="43">
        <f>J161</f>
        <v>50002</v>
      </c>
      <c r="J163" s="39">
        <f>I163+B163</f>
        <v>39998</v>
      </c>
    </row>
    <row r="164" spans="1:10" x14ac:dyDescent="0.25">
      <c r="A164" s="31" t="s">
        <v>182</v>
      </c>
      <c r="B164" s="31">
        <v>-40009</v>
      </c>
      <c r="G164" s="2"/>
      <c r="I164" s="1"/>
      <c r="J164" s="3"/>
    </row>
    <row r="165" spans="1:10" ht="15.75" thickBot="1" x14ac:dyDescent="0.3">
      <c r="A165" t="s">
        <v>183</v>
      </c>
      <c r="B165">
        <v>-40009</v>
      </c>
      <c r="G165" s="2"/>
      <c r="I165" s="4">
        <f>J163</f>
        <v>39998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9.1366288720116806</v>
      </c>
      <c r="L3" s="35" t="s">
        <v>1</v>
      </c>
      <c r="M3" s="11">
        <v>-4103.8617659400743</v>
      </c>
      <c r="N3" s="10" t="s">
        <v>2</v>
      </c>
      <c r="O3" s="35">
        <v>4111.7810930539354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-31.869678911515216</v>
      </c>
      <c r="L4" s="9" t="s">
        <v>5</v>
      </c>
      <c r="M4" s="13">
        <v>359.80672861215936</v>
      </c>
      <c r="N4" s="12" t="s">
        <v>6</v>
      </c>
      <c r="O4" s="9">
        <v>359.97122161888444</v>
      </c>
      <c r="Q4" s="2" t="s">
        <v>7</v>
      </c>
      <c r="R4" s="2">
        <f>MAX(AC20:AC149)</f>
        <v>0.27276298293872969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-172.58045767889121</v>
      </c>
      <c r="N5" s="14" t="s">
        <v>9</v>
      </c>
      <c r="O5" s="9">
        <v>-171.7210259960026</v>
      </c>
      <c r="Q5" s="5" t="s">
        <v>10</v>
      </c>
      <c r="R5" s="5">
        <f>MIN(AC20:AC149)</f>
        <v>-0.24770315139197407</v>
      </c>
      <c r="T5" s="45" t="s">
        <v>55</v>
      </c>
      <c r="U5" s="47">
        <v>9</v>
      </c>
    </row>
    <row r="6" spans="1:21" ht="15.75" thickBot="1" x14ac:dyDescent="0.3">
      <c r="A6" t="s">
        <v>161</v>
      </c>
      <c r="I6" s="32" t="s">
        <v>11</v>
      </c>
      <c r="J6" s="32">
        <f>(O3+O9)/2</f>
        <v>4105.550423194185</v>
      </c>
      <c r="L6" s="37" t="s">
        <v>12</v>
      </c>
      <c r="M6" s="13">
        <v>-31.824247474659231</v>
      </c>
      <c r="N6" s="14" t="s">
        <v>13</v>
      </c>
      <c r="O6" s="9">
        <v>9.3867059054854618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-4097.9401400475481</v>
      </c>
      <c r="L7" s="38" t="s">
        <v>15</v>
      </c>
      <c r="M7" s="16">
        <f>SUM(M20:M84)</f>
        <v>2313.3738607133128</v>
      </c>
      <c r="N7" s="15" t="s">
        <v>15</v>
      </c>
      <c r="O7" s="36">
        <f>SUM(O20:O84)</f>
        <v>3623.9624809511984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-171.70318528041139</v>
      </c>
      <c r="L9" s="35" t="s">
        <v>18</v>
      </c>
      <c r="M9" s="11">
        <v>-4092.0185141550219</v>
      </c>
      <c r="N9" s="10" t="s">
        <v>19</v>
      </c>
      <c r="O9" s="35">
        <v>4099.3197533344355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-172.56353401071578</v>
      </c>
      <c r="L10" s="9" t="s">
        <v>21</v>
      </c>
      <c r="M10" s="13">
        <v>359.78704619821895</v>
      </c>
      <c r="N10" s="12" t="s">
        <v>22</v>
      </c>
      <c r="O10" s="9">
        <v>360.01065310921672</v>
      </c>
      <c r="T10" s="48"/>
    </row>
    <row r="11" spans="1:21" ht="15.75" thickBot="1" x14ac:dyDescent="0.3">
      <c r="I11" s="33" t="s">
        <v>23</v>
      </c>
      <c r="J11" s="33">
        <f>J9-J10</f>
        <v>0.86034873030439485</v>
      </c>
      <c r="L11" s="37" t="s">
        <v>24</v>
      </c>
      <c r="M11" s="13">
        <v>-172.54661034254036</v>
      </c>
      <c r="N11" s="14" t="s">
        <v>25</v>
      </c>
      <c r="O11" s="9">
        <v>-171.68534456482021</v>
      </c>
    </row>
    <row r="12" spans="1:21" x14ac:dyDescent="0.25">
      <c r="I12" s="9"/>
      <c r="J12" s="9"/>
      <c r="L12" s="37" t="s">
        <v>26</v>
      </c>
      <c r="M12" s="13">
        <v>-31.915110348371204</v>
      </c>
      <c r="N12" s="14" t="s">
        <v>27</v>
      </c>
      <c r="O12" s="9">
        <v>8.8865518385378977</v>
      </c>
    </row>
    <row r="13" spans="1:21" ht="15.75" thickBot="1" x14ac:dyDescent="0.3">
      <c r="I13" s="9"/>
      <c r="J13" s="9"/>
      <c r="L13" s="38" t="s">
        <v>15</v>
      </c>
      <c r="M13" s="16">
        <f>SUM(M85:M149)</f>
        <v>2018.3505464752523</v>
      </c>
      <c r="N13" s="15" t="s">
        <v>15</v>
      </c>
      <c r="O13" s="36">
        <f>SUM(O85:O149)</f>
        <v>3477.0460109243008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11219</v>
      </c>
      <c r="E20" s="17">
        <v>13015</v>
      </c>
      <c r="F20" s="17">
        <v>15281</v>
      </c>
      <c r="G20" s="24"/>
      <c r="H20" s="7"/>
      <c r="I20" s="25">
        <f t="shared" ref="I20:J51" si="0">C20-E20</f>
        <v>496</v>
      </c>
      <c r="J20" s="24">
        <f t="shared" si="0"/>
        <v>-4062</v>
      </c>
      <c r="K20" s="7"/>
      <c r="L20" s="25">
        <f>$M$3*SIN(2*PI()/$M$4*(AA20+$M$5))+$M$6</f>
        <v>489.61895465893525</v>
      </c>
      <c r="M20" s="17">
        <f t="shared" ref="M20:M83" si="1">(I20-L20)^2</f>
        <v>40.717739644724126</v>
      </c>
      <c r="N20" s="17">
        <f>$O$3*COS(2*PI()/$O$4*(AA20+$O$5))+$O$6</f>
        <v>-4059.9641347100687</v>
      </c>
      <c r="O20" s="24">
        <f t="shared" ref="O20:O83" si="2">(J20-N20)^2</f>
        <v>4.1447474787469751</v>
      </c>
      <c r="P20" s="7"/>
      <c r="Q20" s="25">
        <f>I20-$J$4</f>
        <v>527.86967891151517</v>
      </c>
      <c r="R20" s="24">
        <f>J20-$J$3</f>
        <v>-4071.1366288720119</v>
      </c>
      <c r="S20" s="7"/>
      <c r="T20" s="25">
        <f>Q20/$J$7</f>
        <v>-0.12881341866194032</v>
      </c>
      <c r="U20" s="24">
        <f>R20/$J$6</f>
        <v>-0.99161773921280971</v>
      </c>
      <c r="V20" s="7"/>
      <c r="W20" s="25">
        <f>(T20-U20*SIN(-$J$11*PI()/180))/(COS(-$J$11*PI()/180))</f>
        <v>-0.14371911225348036</v>
      </c>
      <c r="X20" s="24">
        <f>IF(MOD(ATAN2(U20,W20)*180/PI()-$J$9+360,360)&gt;5,MOD(ATAN2(U20,W20)*180/PI()-$J$9+360,360)-360,MOD(ATAN2(U20,W20)*180/PI()-$J$9+360,360))</f>
        <v>-5.0131922385730832E-2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-2.3131922385730835E-2</v>
      </c>
      <c r="AD20" s="17">
        <f ca="1">INDIRECT("AC"&amp;AE20)-AC20</f>
        <v>-9.2626242455172342E-2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13707</v>
      </c>
      <c r="D21" s="17">
        <v>11259</v>
      </c>
      <c r="E21" s="17">
        <v>12818</v>
      </c>
      <c r="F21" s="17">
        <v>15249</v>
      </c>
      <c r="G21" s="24"/>
      <c r="H21" s="7"/>
      <c r="I21" s="25">
        <f t="shared" si="0"/>
        <v>889</v>
      </c>
      <c r="J21" s="24">
        <f t="shared" si="0"/>
        <v>-3990</v>
      </c>
      <c r="K21" s="7"/>
      <c r="L21" s="25">
        <f t="shared" ref="L21:L84" si="3">$M$3*SIN(2*PI()/$M$4*(AA21+$M$5))+$M$6</f>
        <v>891.33581434900702</v>
      </c>
      <c r="M21" s="17">
        <f t="shared" si="1"/>
        <v>5.4560286730271041</v>
      </c>
      <c r="N21" s="17">
        <f t="shared" ref="N21:N84" si="4">$O$3*COS(2*PI()/$O$4*(AA21+$O$5))+$O$6</f>
        <v>-3981.3707559880113</v>
      </c>
      <c r="O21" s="24">
        <f t="shared" si="2"/>
        <v>74.463852218442895</v>
      </c>
      <c r="P21" s="7"/>
      <c r="Q21" s="25">
        <f t="shared" ref="Q21:Q84" si="5">I21-$J$4</f>
        <v>920.86967891151517</v>
      </c>
      <c r="R21" s="24">
        <f t="shared" ref="R21:R84" si="6">J21-$J$3</f>
        <v>-3999.1366288720119</v>
      </c>
      <c r="S21" s="7"/>
      <c r="T21" s="25">
        <f t="shared" ref="T21:T84" si="7">Q21/$J$7</f>
        <v>-0.22471525874968745</v>
      </c>
      <c r="U21" s="24">
        <f t="shared" ref="U21:U84" si="8">R21/$J$6</f>
        <v>-0.97408050484023001</v>
      </c>
      <c r="V21" s="7"/>
      <c r="W21" s="25">
        <f t="shared" ref="W21:W84" si="9">(T21-U21*SIN(-$J$11*PI()/180))/(COS(-$J$11*PI()/180))</f>
        <v>-0.23936840775643869</v>
      </c>
      <c r="X21" s="24">
        <f t="shared" ref="X21:X83" si="10">MOD(ATAN2(U21,W21)*180/PI()-$J$9+360,360)</f>
        <v>5.5093586589063079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-0.1606413410936911</v>
      </c>
      <c r="AD21" s="17">
        <f t="shared" ref="AD21:AD83" ca="1" si="14">INDIRECT("AC"&amp;AE21)-AC21</f>
        <v>2.737432581499899E-2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13910</v>
      </c>
      <c r="D22" s="17">
        <v>11324</v>
      </c>
      <c r="E22" s="17">
        <v>12625</v>
      </c>
      <c r="F22" s="17">
        <v>15196</v>
      </c>
      <c r="G22" s="24"/>
      <c r="H22" s="7"/>
      <c r="I22" s="25">
        <f t="shared" si="0"/>
        <v>1285</v>
      </c>
      <c r="J22" s="24">
        <f t="shared" si="0"/>
        <v>-3872</v>
      </c>
      <c r="K22" s="7"/>
      <c r="L22" s="25">
        <f t="shared" si="3"/>
        <v>1291.8628356873251</v>
      </c>
      <c r="M22" s="17">
        <f t="shared" si="1"/>
        <v>47.09851367122242</v>
      </c>
      <c r="N22" s="17">
        <f>$O$3*COS(2*PI()/$O$4*(AA22+$O$5))+$O$6</f>
        <v>-3860.5190705156342</v>
      </c>
      <c r="O22" s="24">
        <f>(J22-N22)^2</f>
        <v>131.81174182497969</v>
      </c>
      <c r="P22" s="7"/>
      <c r="Q22" s="25">
        <f t="shared" si="5"/>
        <v>1316.8696789115152</v>
      </c>
      <c r="R22" s="24">
        <f t="shared" si="6"/>
        <v>-3881.1366288720119</v>
      </c>
      <c r="S22" s="7"/>
      <c r="T22" s="25">
        <f t="shared" si="7"/>
        <v>-0.3213491739526082</v>
      </c>
      <c r="U22" s="24">
        <f t="shared" si="8"/>
        <v>-0.94533892628516891</v>
      </c>
      <c r="V22" s="7"/>
      <c r="W22" s="25">
        <f t="shared" si="9"/>
        <v>-0.33558160475531645</v>
      </c>
      <c r="X22" s="24">
        <f t="shared" si="10"/>
        <v>11.247309438395007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-0.23669056160499125</v>
      </c>
      <c r="AD22" s="17">
        <f t="shared" ca="1" si="14"/>
        <v>2.3071157886214166E-2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14088</v>
      </c>
      <c r="D23" s="17">
        <v>11394</v>
      </c>
      <c r="E23" s="17">
        <v>12428</v>
      </c>
      <c r="F23" s="17">
        <v>15104</v>
      </c>
      <c r="G23" s="24"/>
      <c r="H23" s="7"/>
      <c r="I23" s="25">
        <f t="shared" si="0"/>
        <v>1660</v>
      </c>
      <c r="J23" s="24">
        <f t="shared" si="0"/>
        <v>-3710</v>
      </c>
      <c r="K23" s="7"/>
      <c r="L23" s="25">
        <f t="shared" si="3"/>
        <v>1669.9581845177095</v>
      </c>
      <c r="M23" s="17">
        <f t="shared" si="1"/>
        <v>99.165438888748568</v>
      </c>
      <c r="N23" s="17">
        <f t="shared" si="4"/>
        <v>-3704.0180805941941</v>
      </c>
      <c r="O23" s="24">
        <f t="shared" si="2"/>
        <v>35.783359777557344</v>
      </c>
      <c r="P23" s="7"/>
      <c r="Q23" s="25">
        <f t="shared" si="5"/>
        <v>1691.8696789115152</v>
      </c>
      <c r="R23" s="24">
        <f t="shared" si="6"/>
        <v>-3719.1366288720119</v>
      </c>
      <c r="S23" s="7"/>
      <c r="T23" s="25">
        <f t="shared" si="7"/>
        <v>-0.41285856334931348</v>
      </c>
      <c r="U23" s="24">
        <f t="shared" si="8"/>
        <v>-0.90588014894686475</v>
      </c>
      <c r="V23" s="7"/>
      <c r="W23" s="25">
        <f t="shared" si="9"/>
        <v>-0.42650875748518863</v>
      </c>
      <c r="X23" s="24">
        <f t="shared" si="10"/>
        <v>16.915296848608023</v>
      </c>
      <c r="Y23" s="7"/>
      <c r="Z23" s="25">
        <f t="shared" si="11"/>
        <v>631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-0.24770315139197407</v>
      </c>
      <c r="AD23" s="17">
        <f t="shared" ca="1" si="14"/>
        <v>0.11211797531161238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11488</v>
      </c>
      <c r="E24" s="17">
        <v>12247</v>
      </c>
      <c r="F24" s="17">
        <v>15009</v>
      </c>
      <c r="G24" s="24"/>
      <c r="H24" s="7"/>
      <c r="I24" s="25">
        <f t="shared" si="0"/>
        <v>2022</v>
      </c>
      <c r="J24" s="24">
        <f t="shared" si="0"/>
        <v>-3521</v>
      </c>
      <c r="K24" s="7"/>
      <c r="L24" s="25">
        <f t="shared" si="3"/>
        <v>2025.1944897463584</v>
      </c>
      <c r="M24" s="17">
        <f t="shared" si="1"/>
        <v>10.204764739588864</v>
      </c>
      <c r="N24" s="17">
        <f t="shared" si="4"/>
        <v>-3514.7255712938668</v>
      </c>
      <c r="O24" s="24">
        <f t="shared" si="2"/>
        <v>39.36845558834861</v>
      </c>
      <c r="P24" s="7"/>
      <c r="Q24" s="25">
        <f t="shared" si="5"/>
        <v>2053.8696789115152</v>
      </c>
      <c r="R24" s="24">
        <f t="shared" si="6"/>
        <v>-3530.1366288720119</v>
      </c>
      <c r="S24" s="7"/>
      <c r="T24" s="25">
        <f t="shared" si="7"/>
        <v>-0.50119562724693301</v>
      </c>
      <c r="U24" s="24">
        <f t="shared" si="8"/>
        <v>-0.85984490871884312</v>
      </c>
      <c r="V24" s="7"/>
      <c r="W24" s="25">
        <f t="shared" si="9"/>
        <v>-0.51416446798725168</v>
      </c>
      <c r="X24" s="24">
        <f t="shared" si="10"/>
        <v>22.581490478771002</v>
      </c>
      <c r="Y24" s="7"/>
      <c r="Z24" s="25">
        <f t="shared" si="11"/>
        <v>620</v>
      </c>
      <c r="AA24" s="17">
        <f t="shared" si="15"/>
        <v>22.742999999999995</v>
      </c>
      <c r="AB24" s="24">
        <f t="shared" si="12"/>
        <v>0.3969402317810703</v>
      </c>
      <c r="AC24" s="17">
        <f t="shared" si="13"/>
        <v>-0.16150952122899298</v>
      </c>
      <c r="AD24" s="17">
        <f t="shared" ca="1" si="14"/>
        <v>-1.1575867012041385E-3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14449</v>
      </c>
      <c r="D25" s="17">
        <v>11605</v>
      </c>
      <c r="E25" s="17">
        <v>12093</v>
      </c>
      <c r="F25" s="17">
        <v>14909</v>
      </c>
      <c r="G25" s="24"/>
      <c r="H25" s="7"/>
      <c r="I25" s="25">
        <f t="shared" si="0"/>
        <v>2356</v>
      </c>
      <c r="J25" s="24">
        <f t="shared" si="0"/>
        <v>-3304</v>
      </c>
      <c r="K25" s="7"/>
      <c r="L25" s="25">
        <f t="shared" si="3"/>
        <v>2357.2456003598304</v>
      </c>
      <c r="M25" s="17">
        <f t="shared" si="1"/>
        <v>1.5515202564096346</v>
      </c>
      <c r="N25" s="17">
        <f t="shared" si="4"/>
        <v>-3294.7222578863816</v>
      </c>
      <c r="O25" s="24">
        <f t="shared" si="2"/>
        <v>86.076498726808182</v>
      </c>
      <c r="P25" s="7"/>
      <c r="Q25" s="25">
        <f t="shared" si="5"/>
        <v>2387.8696789115152</v>
      </c>
      <c r="R25" s="24">
        <f t="shared" si="6"/>
        <v>-3313.1366288720119</v>
      </c>
      <c r="S25" s="7"/>
      <c r="T25" s="25">
        <f t="shared" si="7"/>
        <v>-0.58269999006959849</v>
      </c>
      <c r="U25" s="24">
        <f t="shared" si="8"/>
        <v>-0.80698963290148507</v>
      </c>
      <c r="V25" s="7"/>
      <c r="W25" s="25">
        <f t="shared" si="9"/>
        <v>-0.59488429023754064</v>
      </c>
      <c r="X25" s="24">
        <f t="shared" si="10"/>
        <v>28.099515465442209</v>
      </c>
      <c r="Y25" s="7"/>
      <c r="Z25" s="25">
        <f t="shared" si="11"/>
        <v>613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-0.160484534557785</v>
      </c>
      <c r="AD25" s="17">
        <f t="shared" ca="1" si="14"/>
        <v>-4.0396187446418708E-3</v>
      </c>
      <c r="AE25" s="17">
        <v>144</v>
      </c>
    </row>
    <row r="26" spans="1:31" s="17" customFormat="1" x14ac:dyDescent="0.25">
      <c r="A26" s="17">
        <v>6</v>
      </c>
      <c r="B26" s="17">
        <v>623</v>
      </c>
      <c r="C26" s="17">
        <v>14600</v>
      </c>
      <c r="D26" s="17">
        <v>11734</v>
      </c>
      <c r="E26" s="17">
        <v>11932</v>
      </c>
      <c r="F26" s="17">
        <v>14781</v>
      </c>
      <c r="G26" s="24"/>
      <c r="H26" s="7"/>
      <c r="I26" s="25">
        <f t="shared" si="0"/>
        <v>2668</v>
      </c>
      <c r="J26" s="24">
        <f t="shared" si="0"/>
        <v>-3047</v>
      </c>
      <c r="K26" s="7"/>
      <c r="L26" s="25">
        <f t="shared" si="3"/>
        <v>2671.9946130892477</v>
      </c>
      <c r="M26" s="17">
        <f t="shared" si="1"/>
        <v>15.956933732788656</v>
      </c>
      <c r="N26" s="17">
        <f t="shared" si="4"/>
        <v>-3039.7732782723569</v>
      </c>
      <c r="O26" s="24">
        <f t="shared" si="2"/>
        <v>52.225506928788192</v>
      </c>
      <c r="P26" s="7"/>
      <c r="Q26" s="25">
        <f t="shared" si="5"/>
        <v>2699.8696789115152</v>
      </c>
      <c r="R26" s="24">
        <f t="shared" si="6"/>
        <v>-3056.1366288720119</v>
      </c>
      <c r="S26" s="7"/>
      <c r="T26" s="25">
        <f t="shared" si="7"/>
        <v>-0.65883580204765724</v>
      </c>
      <c r="U26" s="24">
        <f t="shared" si="8"/>
        <v>-0.7443914490993605</v>
      </c>
      <c r="V26" s="7"/>
      <c r="W26" s="25">
        <f t="shared" si="9"/>
        <v>-0.67008864663719925</v>
      </c>
      <c r="X26" s="24">
        <f t="shared" si="10"/>
        <v>33.696195188906813</v>
      </c>
      <c r="Y26" s="7"/>
      <c r="Z26" s="25">
        <f t="shared" si="11"/>
        <v>623</v>
      </c>
      <c r="AA26" s="17">
        <f t="shared" si="15"/>
        <v>33.86699999999999</v>
      </c>
      <c r="AB26" s="24">
        <f t="shared" si="12"/>
        <v>0.59109065777291936</v>
      </c>
      <c r="AC26" s="17">
        <f t="shared" si="13"/>
        <v>-0.17080481109317702</v>
      </c>
      <c r="AD26" s="17">
        <f t="shared" ca="1" si="14"/>
        <v>5.3156879385106492E-2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14743</v>
      </c>
      <c r="D27" s="17">
        <v>11873</v>
      </c>
      <c r="E27" s="17">
        <v>11791</v>
      </c>
      <c r="F27" s="17">
        <v>14641</v>
      </c>
      <c r="G27" s="24"/>
      <c r="H27" s="7"/>
      <c r="I27" s="25">
        <f t="shared" si="0"/>
        <v>2952</v>
      </c>
      <c r="J27" s="24">
        <f t="shared" si="0"/>
        <v>-2768</v>
      </c>
      <c r="K27" s="7"/>
      <c r="L27" s="25">
        <f t="shared" si="3"/>
        <v>2956.4257705731675</v>
      </c>
      <c r="M27" s="17">
        <f t="shared" si="1"/>
        <v>19.587445166315234</v>
      </c>
      <c r="N27" s="17">
        <f t="shared" si="4"/>
        <v>-2760.4193370287398</v>
      </c>
      <c r="O27" s="24">
        <f t="shared" si="2"/>
        <v>57.466451083834819</v>
      </c>
      <c r="P27" s="7"/>
      <c r="Q27" s="25">
        <f t="shared" si="5"/>
        <v>2983.8696789115152</v>
      </c>
      <c r="R27" s="24">
        <f t="shared" si="6"/>
        <v>-2777.1366288720119</v>
      </c>
      <c r="S27" s="7"/>
      <c r="T27" s="25">
        <f t="shared" si="7"/>
        <v>-0.72813891295076205</v>
      </c>
      <c r="U27" s="24">
        <f t="shared" si="8"/>
        <v>-0.6764346659056143</v>
      </c>
      <c r="V27" s="7"/>
      <c r="W27" s="25">
        <f t="shared" si="9"/>
        <v>-0.73837906124078179</v>
      </c>
      <c r="X27" s="24">
        <f t="shared" si="10"/>
        <v>39.210149364974086</v>
      </c>
      <c r="Y27" s="7"/>
      <c r="Z27" s="25">
        <f t="shared" si="11"/>
        <v>613</v>
      </c>
      <c r="AA27" s="17">
        <f t="shared" si="15"/>
        <v>39.383999999999986</v>
      </c>
      <c r="AB27" s="24">
        <f t="shared" si="12"/>
        <v>0.68738047260544644</v>
      </c>
      <c r="AC27" s="17">
        <f t="shared" si="13"/>
        <v>-0.17385063502590015</v>
      </c>
      <c r="AD27" s="17">
        <f t="shared" ca="1" si="14"/>
        <v>9.7101429397525862E-2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14876</v>
      </c>
      <c r="D28" s="17">
        <v>12027</v>
      </c>
      <c r="E28" s="17">
        <v>11654</v>
      </c>
      <c r="F28" s="17">
        <v>14475</v>
      </c>
      <c r="G28" s="24"/>
      <c r="H28" s="7"/>
      <c r="I28" s="25">
        <f t="shared" si="0"/>
        <v>3222</v>
      </c>
      <c r="J28" s="24">
        <f t="shared" si="0"/>
        <v>-2448</v>
      </c>
      <c r="K28" s="7"/>
      <c r="L28" s="25">
        <f t="shared" si="3"/>
        <v>3220.2366660718199</v>
      </c>
      <c r="M28" s="17">
        <f t="shared" si="1"/>
        <v>3.1093465422712225</v>
      </c>
      <c r="N28" s="17">
        <f t="shared" si="4"/>
        <v>-2446.0841922875275</v>
      </c>
      <c r="O28" s="24">
        <f t="shared" si="2"/>
        <v>3.6703191911692756</v>
      </c>
      <c r="P28" s="7"/>
      <c r="Q28" s="25">
        <f t="shared" si="5"/>
        <v>3253.8696789115152</v>
      </c>
      <c r="R28" s="24">
        <f t="shared" si="6"/>
        <v>-2457.1366288720119</v>
      </c>
      <c r="S28" s="7"/>
      <c r="T28" s="25">
        <f t="shared" si="7"/>
        <v>-0.79402567331638985</v>
      </c>
      <c r="U28" s="24">
        <f t="shared" si="8"/>
        <v>-0.59849140202748252</v>
      </c>
      <c r="V28" s="7"/>
      <c r="W28" s="25">
        <f t="shared" si="9"/>
        <v>-0.80310277266783692</v>
      </c>
      <c r="X28" s="24">
        <f t="shared" si="10"/>
        <v>45.008824756666058</v>
      </c>
      <c r="Y28" s="7"/>
      <c r="Z28" s="25">
        <f t="shared" si="11"/>
        <v>631</v>
      </c>
      <c r="AA28" s="17">
        <f t="shared" si="15"/>
        <v>45.062999999999988</v>
      </c>
      <c r="AB28" s="24">
        <f t="shared" si="12"/>
        <v>0.78649772082620462</v>
      </c>
      <c r="AC28" s="17">
        <f t="shared" si="13"/>
        <v>-5.4175243333929757E-2</v>
      </c>
      <c r="AD28" s="17">
        <f t="shared" ca="1" si="14"/>
        <v>-3.1464617539128881E-2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14986</v>
      </c>
      <c r="D29" s="17">
        <v>12197</v>
      </c>
      <c r="E29" s="17">
        <v>11534</v>
      </c>
      <c r="F29" s="17">
        <v>14304</v>
      </c>
      <c r="G29" s="24"/>
      <c r="H29" s="7"/>
      <c r="I29" s="25">
        <f t="shared" si="0"/>
        <v>3452</v>
      </c>
      <c r="J29" s="24">
        <f t="shared" si="0"/>
        <v>-2107</v>
      </c>
      <c r="K29" s="7"/>
      <c r="L29" s="25">
        <f t="shared" si="3"/>
        <v>3451.0674477893772</v>
      </c>
      <c r="M29" s="17">
        <f t="shared" si="1"/>
        <v>0.86965362553750158</v>
      </c>
      <c r="N29" s="17">
        <f t="shared" si="4"/>
        <v>-2109.3027997864151</v>
      </c>
      <c r="O29" s="24">
        <f t="shared" si="2"/>
        <v>5.3028868563134646</v>
      </c>
      <c r="P29" s="7"/>
      <c r="Q29" s="25">
        <f t="shared" si="5"/>
        <v>3483.8696789115152</v>
      </c>
      <c r="R29" s="24">
        <f t="shared" si="6"/>
        <v>-2116.1366288720119</v>
      </c>
      <c r="S29" s="7"/>
      <c r="T29" s="25">
        <f t="shared" si="7"/>
        <v>-0.85015143214636901</v>
      </c>
      <c r="U29" s="24">
        <f t="shared" si="8"/>
        <v>-0.51543311145734827</v>
      </c>
      <c r="V29" s="7"/>
      <c r="W29" s="25">
        <f t="shared" si="9"/>
        <v>-0.85798756941635324</v>
      </c>
      <c r="X29" s="24">
        <f t="shared" si="10"/>
        <v>50.70798559273112</v>
      </c>
      <c r="Y29" s="7"/>
      <c r="Z29" s="25">
        <f t="shared" si="11"/>
        <v>628</v>
      </c>
      <c r="AA29" s="17">
        <f t="shared" si="15"/>
        <v>50.714999999999989</v>
      </c>
      <c r="AB29" s="24">
        <f t="shared" si="12"/>
        <v>0.885143730148924</v>
      </c>
      <c r="AC29" s="17">
        <f t="shared" si="13"/>
        <v>-7.0144072688691494E-3</v>
      </c>
      <c r="AD29" s="17">
        <f t="shared" ca="1" si="14"/>
        <v>3.7993500016732185E-2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15095</v>
      </c>
      <c r="D30" s="17">
        <v>12382</v>
      </c>
      <c r="E30" s="17">
        <v>11441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-1750</v>
      </c>
      <c r="K30" s="7"/>
      <c r="L30" s="25">
        <f t="shared" si="3"/>
        <v>3649.4237070805434</v>
      </c>
      <c r="M30" s="17">
        <f t="shared" si="1"/>
        <v>20.94245688466853</v>
      </c>
      <c r="N30" s="17">
        <f t="shared" si="4"/>
        <v>-1748.9989052982546</v>
      </c>
      <c r="O30" s="24">
        <f t="shared" si="2"/>
        <v>1.0021906018626858</v>
      </c>
      <c r="P30" s="7"/>
      <c r="Q30" s="25">
        <f t="shared" si="5"/>
        <v>3685.8696789115152</v>
      </c>
      <c r="R30" s="24">
        <f t="shared" si="6"/>
        <v>-1759.1366288720117</v>
      </c>
      <c r="S30" s="7"/>
      <c r="T30" s="25">
        <f t="shared" si="7"/>
        <v>-0.89944448990139425</v>
      </c>
      <c r="U30" s="24">
        <f t="shared" si="8"/>
        <v>-0.42847765769330748</v>
      </c>
      <c r="V30" s="7"/>
      <c r="W30" s="25">
        <f t="shared" si="9"/>
        <v>-0.90598037082449123</v>
      </c>
      <c r="X30" s="24">
        <f t="shared" si="10"/>
        <v>56.391674738499034</v>
      </c>
      <c r="Y30" s="7"/>
      <c r="Z30" s="25">
        <f t="shared" si="11"/>
        <v>633</v>
      </c>
      <c r="AA30" s="17">
        <f t="shared" si="15"/>
        <v>56.411999999999992</v>
      </c>
      <c r="AB30" s="24">
        <f t="shared" si="12"/>
        <v>0.98457513763504101</v>
      </c>
      <c r="AC30" s="17">
        <f t="shared" si="13"/>
        <v>-2.0325261500957481E-2</v>
      </c>
      <c r="AD30" s="17">
        <f t="shared" ca="1" si="14"/>
        <v>6.6939903095679654E-2</v>
      </c>
      <c r="AE30" s="17">
        <v>139</v>
      </c>
    </row>
    <row r="31" spans="1:31" s="17" customFormat="1" x14ac:dyDescent="0.25">
      <c r="A31" s="17">
        <v>11</v>
      </c>
      <c r="B31" s="17">
        <v>638</v>
      </c>
      <c r="C31" s="17">
        <v>15182</v>
      </c>
      <c r="D31" s="17">
        <v>12577</v>
      </c>
      <c r="E31" s="17">
        <v>11360</v>
      </c>
      <c r="F31" s="17">
        <v>13944</v>
      </c>
      <c r="G31" s="24"/>
      <c r="H31" s="7"/>
      <c r="I31" s="25">
        <f t="shared" si="0"/>
        <v>3822</v>
      </c>
      <c r="J31" s="24">
        <f t="shared" si="0"/>
        <v>-1367</v>
      </c>
      <c r="K31" s="7"/>
      <c r="L31" s="25">
        <f t="shared" si="3"/>
        <v>3812.5056720649195</v>
      </c>
      <c r="M31" s="17">
        <f t="shared" si="1"/>
        <v>90.142262938849782</v>
      </c>
      <c r="N31" s="17">
        <f t="shared" si="4"/>
        <v>-1368.2795480406005</v>
      </c>
      <c r="O31" s="24">
        <f t="shared" si="2"/>
        <v>1.6372431882045855</v>
      </c>
      <c r="P31" s="7"/>
      <c r="Q31" s="25">
        <f t="shared" si="5"/>
        <v>3853.8696789115152</v>
      </c>
      <c r="R31" s="24">
        <f t="shared" si="6"/>
        <v>-1376.1366288720117</v>
      </c>
      <c r="S31" s="7"/>
      <c r="T31" s="25">
        <f t="shared" si="7"/>
        <v>-0.94044069635111827</v>
      </c>
      <c r="U31" s="24">
        <f t="shared" si="8"/>
        <v>-0.33518931373916849</v>
      </c>
      <c r="V31" s="7"/>
      <c r="W31" s="25">
        <f t="shared" si="9"/>
        <v>-0.94558028415354867</v>
      </c>
      <c r="X31" s="24">
        <f t="shared" si="10"/>
        <v>62.184785778947969</v>
      </c>
      <c r="Y31" s="7"/>
      <c r="Z31" s="25">
        <f t="shared" si="11"/>
        <v>638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3.0785778947979736E-2</v>
      </c>
      <c r="AD31" s="17">
        <f t="shared" ca="1" si="14"/>
        <v>6.9402687058506274E-2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15235</v>
      </c>
      <c r="D32" s="17">
        <v>12769</v>
      </c>
      <c r="E32" s="17">
        <v>11296</v>
      </c>
      <c r="F32" s="17">
        <v>13748</v>
      </c>
      <c r="G32" s="24"/>
      <c r="H32" s="7"/>
      <c r="I32" s="25">
        <f t="shared" si="0"/>
        <v>3939</v>
      </c>
      <c r="J32" s="24">
        <f t="shared" si="0"/>
        <v>-979</v>
      </c>
      <c r="K32" s="7"/>
      <c r="L32" s="25">
        <f t="shared" si="3"/>
        <v>3934.6611775810866</v>
      </c>
      <c r="M32" s="17">
        <f t="shared" si="1"/>
        <v>18.82537998286573</v>
      </c>
      <c r="N32" s="17">
        <f t="shared" si="4"/>
        <v>-982.51142233390999</v>
      </c>
      <c r="O32" s="24">
        <f t="shared" si="2"/>
        <v>12.330086807081887</v>
      </c>
      <c r="P32" s="7"/>
      <c r="Q32" s="25">
        <f t="shared" si="5"/>
        <v>3970.8696789115152</v>
      </c>
      <c r="R32" s="24">
        <f t="shared" si="6"/>
        <v>-988.13662887201167</v>
      </c>
      <c r="S32" s="7"/>
      <c r="T32" s="25">
        <f t="shared" si="7"/>
        <v>-0.96899162584289034</v>
      </c>
      <c r="U32" s="24">
        <f t="shared" si="8"/>
        <v>-0.24068310628693371</v>
      </c>
      <c r="V32" s="7"/>
      <c r="W32" s="25">
        <f t="shared" si="9"/>
        <v>-0.97271522861293924</v>
      </c>
      <c r="X32" s="24">
        <f t="shared" si="10"/>
        <v>67.805381918725516</v>
      </c>
      <c r="Y32" s="7"/>
      <c r="Z32" s="25">
        <f t="shared" si="11"/>
        <v>624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3.5381918725533978E-2</v>
      </c>
      <c r="AD32" s="17">
        <f t="shared" ca="1" si="14"/>
        <v>5.2076703807330205E-2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15275</v>
      </c>
      <c r="D33" s="17">
        <v>12957</v>
      </c>
      <c r="E33" s="17">
        <v>11254</v>
      </c>
      <c r="F33" s="17">
        <v>13551</v>
      </c>
      <c r="G33" s="24"/>
      <c r="H33" s="7"/>
      <c r="I33" s="25">
        <f t="shared" si="0"/>
        <v>4021</v>
      </c>
      <c r="J33" s="24">
        <f t="shared" si="0"/>
        <v>-594</v>
      </c>
      <c r="K33" s="7"/>
      <c r="L33" s="25">
        <f t="shared" si="3"/>
        <v>4016.7110015525877</v>
      </c>
      <c r="M33" s="17">
        <f t="shared" si="1"/>
        <v>18.395507681904849</v>
      </c>
      <c r="N33" s="17">
        <f t="shared" si="4"/>
        <v>-599.35986719836205</v>
      </c>
      <c r="O33" s="24">
        <f t="shared" si="2"/>
        <v>28.728176384077486</v>
      </c>
      <c r="P33" s="7"/>
      <c r="Q33" s="25">
        <f t="shared" si="5"/>
        <v>4052.8696789115152</v>
      </c>
      <c r="R33" s="24">
        <f t="shared" si="6"/>
        <v>-603.13662887201167</v>
      </c>
      <c r="S33" s="7"/>
      <c r="T33" s="25">
        <f t="shared" si="7"/>
        <v>-0.9890016789909698</v>
      </c>
      <c r="U33" s="24">
        <f t="shared" si="8"/>
        <v>-0.14690761693355639</v>
      </c>
      <c r="V33" s="7"/>
      <c r="W33" s="25">
        <f t="shared" si="9"/>
        <v>-0.99131930697703186</v>
      </c>
      <c r="X33" s="24">
        <f t="shared" si="10"/>
        <v>73.273643116447317</v>
      </c>
      <c r="Y33" s="7"/>
      <c r="Z33" s="25">
        <f t="shared" si="11"/>
        <v>605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5.8643116447342436E-2</v>
      </c>
      <c r="AD33" s="17">
        <f t="shared" ca="1" si="14"/>
        <v>-5.8635155535725403E-2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15298</v>
      </c>
      <c r="D34" s="17">
        <v>13150</v>
      </c>
      <c r="E34" s="17">
        <v>11227</v>
      </c>
      <c r="F34" s="17">
        <v>13352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4062.6707416216582</v>
      </c>
      <c r="M34" s="17">
        <f t="shared" si="1"/>
        <v>69.376545133177402</v>
      </c>
      <c r="N34" s="17">
        <f t="shared" si="4"/>
        <v>-203.61844092678905</v>
      </c>
      <c r="O34" s="24">
        <f t="shared" si="2"/>
        <v>2.619351033505795</v>
      </c>
      <c r="P34" s="7"/>
      <c r="Q34" s="25">
        <f t="shared" si="5"/>
        <v>4102.8696789115156</v>
      </c>
      <c r="R34" s="24">
        <f t="shared" si="6"/>
        <v>-211.13662887201167</v>
      </c>
      <c r="S34" s="7"/>
      <c r="T34" s="25">
        <f t="shared" si="7"/>
        <v>-1.0012029309105306</v>
      </c>
      <c r="U34" s="24">
        <f t="shared" si="8"/>
        <v>-5.1427118682844955E-2</v>
      </c>
      <c r="V34" s="7"/>
      <c r="W34" s="25">
        <f t="shared" si="9"/>
        <v>-1.0020880994759338</v>
      </c>
      <c r="X34" s="24">
        <f t="shared" si="10"/>
        <v>78.765345668213968</v>
      </c>
      <c r="Y34" s="7"/>
      <c r="Z34" s="25">
        <f t="shared" si="11"/>
        <v>616</v>
      </c>
      <c r="AA34" s="17">
        <f t="shared" si="15"/>
        <v>78.758999999999972</v>
      </c>
      <c r="AB34" s="24">
        <f t="shared" si="12"/>
        <v>1.3746038655782133</v>
      </c>
      <c r="AC34" s="17">
        <f t="shared" si="13"/>
        <v>6.3456682139957366E-3</v>
      </c>
      <c r="AD34" s="17">
        <f t="shared" ca="1" si="14"/>
        <v>3.7229310026091866E-2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15308</v>
      </c>
      <c r="D35" s="17">
        <v>13364</v>
      </c>
      <c r="E35" s="17">
        <v>11232</v>
      </c>
      <c r="F35" s="17">
        <v>13160</v>
      </c>
      <c r="G35" s="24"/>
      <c r="H35" s="7"/>
      <c r="I35" s="25">
        <f t="shared" si="0"/>
        <v>4076</v>
      </c>
      <c r="J35" s="24">
        <f t="shared" si="0"/>
        <v>204</v>
      </c>
      <c r="K35" s="7"/>
      <c r="L35" s="25">
        <f t="shared" si="3"/>
        <v>4070.1687683073042</v>
      </c>
      <c r="M35" s="17">
        <f t="shared" si="1"/>
        <v>34.003263053900362</v>
      </c>
      <c r="N35" s="17">
        <f t="shared" si="4"/>
        <v>197.98762814683315</v>
      </c>
      <c r="O35" s="24">
        <f t="shared" si="2"/>
        <v>36.148615300753036</v>
      </c>
      <c r="P35" s="7"/>
      <c r="Q35" s="25">
        <f t="shared" si="5"/>
        <v>4107.8696789115156</v>
      </c>
      <c r="R35" s="24">
        <f t="shared" si="6"/>
        <v>194.86337112798833</v>
      </c>
      <c r="S35" s="7"/>
      <c r="T35" s="25">
        <f t="shared" si="7"/>
        <v>-1.0024230561024867</v>
      </c>
      <c r="U35" s="24">
        <f t="shared" si="8"/>
        <v>4.7463397362534757E-2</v>
      </c>
      <c r="V35" s="7"/>
      <c r="W35" s="25">
        <f t="shared" si="9"/>
        <v>-1.0018233187341614</v>
      </c>
      <c r="X35" s="24">
        <f t="shared" si="10"/>
        <v>84.415659983074363</v>
      </c>
      <c r="Y35" s="7"/>
      <c r="Z35" s="25">
        <f t="shared" si="11"/>
        <v>622</v>
      </c>
      <c r="AA35" s="17">
        <f t="shared" si="15"/>
        <v>84.356999999999971</v>
      </c>
      <c r="AB35" s="24">
        <f t="shared" si="12"/>
        <v>1.4723073971048561</v>
      </c>
      <c r="AC35" s="17">
        <f t="shared" si="13"/>
        <v>5.865998307439213E-2</v>
      </c>
      <c r="AD35" s="17">
        <f t="shared" ca="1" si="14"/>
        <v>-1.6365706639916766E-2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15286</v>
      </c>
      <c r="D36" s="17">
        <v>13561</v>
      </c>
      <c r="E36" s="17">
        <v>11247</v>
      </c>
      <c r="F36" s="17">
        <v>12960</v>
      </c>
      <c r="G36" s="24"/>
      <c r="H36" s="7"/>
      <c r="I36" s="25">
        <f t="shared" si="0"/>
        <v>4039</v>
      </c>
      <c r="J36" s="24">
        <f t="shared" si="0"/>
        <v>601</v>
      </c>
      <c r="K36" s="7"/>
      <c r="L36" s="25">
        <f t="shared" si="3"/>
        <v>4037.919881031195</v>
      </c>
      <c r="M36" s="17">
        <f t="shared" si="1"/>
        <v>1.1666569867723371</v>
      </c>
      <c r="N36" s="17">
        <f t="shared" si="4"/>
        <v>602.26906901905954</v>
      </c>
      <c r="O36" s="24">
        <f t="shared" si="2"/>
        <v>1.6105361751367515</v>
      </c>
      <c r="P36" s="7"/>
      <c r="Q36" s="25">
        <f t="shared" si="5"/>
        <v>4070.8696789115152</v>
      </c>
      <c r="R36" s="24">
        <f t="shared" si="6"/>
        <v>591.86337112798833</v>
      </c>
      <c r="S36" s="7"/>
      <c r="T36" s="25">
        <f t="shared" si="7"/>
        <v>-0.99339412968201168</v>
      </c>
      <c r="U36" s="24">
        <f t="shared" si="8"/>
        <v>0.14416175911134202</v>
      </c>
      <c r="V36" s="7"/>
      <c r="W36" s="25">
        <f t="shared" si="9"/>
        <v>-0.99134125048815958</v>
      </c>
      <c r="X36" s="24">
        <f t="shared" si="10"/>
        <v>89.977191555974287</v>
      </c>
      <c r="Y36" s="7"/>
      <c r="Z36" s="25">
        <f t="shared" si="11"/>
        <v>629</v>
      </c>
      <c r="AA36" s="17">
        <f t="shared" si="15"/>
        <v>90.017999999999972</v>
      </c>
      <c r="AB36" s="24">
        <f t="shared" si="12"/>
        <v>1.5711104860602549</v>
      </c>
      <c r="AC36" s="17">
        <f t="shared" si="13"/>
        <v>-4.0808444025685731E-2</v>
      </c>
      <c r="AD36" s="17">
        <f t="shared" ca="1" si="14"/>
        <v>4.5139182805243649E-2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15253</v>
      </c>
      <c r="D37" s="17">
        <v>13762</v>
      </c>
      <c r="E37" s="17">
        <v>11286</v>
      </c>
      <c r="F37" s="17">
        <v>12761</v>
      </c>
      <c r="G37" s="24"/>
      <c r="H37" s="7"/>
      <c r="I37" s="25">
        <f t="shared" si="0"/>
        <v>3967</v>
      </c>
      <c r="J37" s="24">
        <f t="shared" si="0"/>
        <v>1001</v>
      </c>
      <c r="K37" s="7"/>
      <c r="L37" s="25">
        <f t="shared" si="3"/>
        <v>3965.6400020899523</v>
      </c>
      <c r="M37" s="17">
        <f t="shared" si="1"/>
        <v>1.8495943153341003</v>
      </c>
      <c r="N37" s="17">
        <f t="shared" si="4"/>
        <v>1002.0202419810835</v>
      </c>
      <c r="O37" s="24">
        <f t="shared" si="2"/>
        <v>1.040893699965129</v>
      </c>
      <c r="P37" s="7"/>
      <c r="Q37" s="25">
        <f t="shared" si="5"/>
        <v>3998.8696789115152</v>
      </c>
      <c r="R37" s="24">
        <f t="shared" si="6"/>
        <v>991.86337112798833</v>
      </c>
      <c r="S37" s="7"/>
      <c r="T37" s="25">
        <f t="shared" si="7"/>
        <v>-0.97582432691784426</v>
      </c>
      <c r="U37" s="24">
        <f t="shared" si="8"/>
        <v>0.24159083895900674</v>
      </c>
      <c r="V37" s="7"/>
      <c r="W37" s="25">
        <f t="shared" si="9"/>
        <v>-0.97230636969116235</v>
      </c>
      <c r="X37" s="24">
        <f t="shared" si="10"/>
        <v>95.656997250454424</v>
      </c>
      <c r="Y37" s="7"/>
      <c r="Z37" s="25">
        <f t="shared" si="11"/>
        <v>631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-4.0002749545550387E-2</v>
      </c>
      <c r="AD37" s="17">
        <f t="shared" ca="1" si="14"/>
        <v>6.587146655175502E-2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15192</v>
      </c>
      <c r="D38" s="17">
        <v>13954</v>
      </c>
      <c r="E38" s="17">
        <v>11337</v>
      </c>
      <c r="F38" s="17">
        <v>12561</v>
      </c>
      <c r="G38" s="24"/>
      <c r="H38" s="7"/>
      <c r="I38" s="25">
        <f t="shared" si="0"/>
        <v>3855</v>
      </c>
      <c r="J38" s="24">
        <f t="shared" si="0"/>
        <v>1393</v>
      </c>
      <c r="K38" s="7"/>
      <c r="L38" s="25">
        <f t="shared" si="3"/>
        <v>3853.6631367420246</v>
      </c>
      <c r="M38" s="17">
        <f t="shared" si="1"/>
        <v>1.7872033705247015</v>
      </c>
      <c r="N38" s="17">
        <f t="shared" si="4"/>
        <v>1393.2425421271264</v>
      </c>
      <c r="O38" s="24">
        <f t="shared" si="2"/>
        <v>5.8826683430998075E-2</v>
      </c>
      <c r="P38" s="7"/>
      <c r="Q38" s="25">
        <f t="shared" si="5"/>
        <v>3886.8696789115152</v>
      </c>
      <c r="R38" s="24">
        <f t="shared" si="6"/>
        <v>1383.8633711279883</v>
      </c>
      <c r="S38" s="7"/>
      <c r="T38" s="25">
        <f t="shared" si="7"/>
        <v>-0.94849352261802833</v>
      </c>
      <c r="U38" s="24">
        <f t="shared" si="8"/>
        <v>0.33707133720971816</v>
      </c>
      <c r="V38" s="7"/>
      <c r="W38" s="25">
        <f t="shared" si="9"/>
        <v>-0.94353864875149951</v>
      </c>
      <c r="X38" s="24">
        <f t="shared" si="10"/>
        <v>101.36203108037608</v>
      </c>
      <c r="Y38" s="7"/>
      <c r="Z38" s="25">
        <f t="shared" si="11"/>
        <v>633</v>
      </c>
      <c r="AA38" s="17">
        <f t="shared" si="15"/>
        <v>101.39399999999998</v>
      </c>
      <c r="AB38" s="24">
        <f t="shared" si="12"/>
        <v>1.7696591417671299</v>
      </c>
      <c r="AC38" s="17">
        <f t="shared" si="13"/>
        <v>-3.1968919623892589E-2</v>
      </c>
      <c r="AD38" s="17">
        <f t="shared" ca="1" si="14"/>
        <v>-1.5440746123104532E-2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15115</v>
      </c>
      <c r="D39" s="17">
        <v>14142</v>
      </c>
      <c r="E39" s="17">
        <v>11409</v>
      </c>
      <c r="F39" s="17">
        <v>12374</v>
      </c>
      <c r="G39" s="24"/>
      <c r="H39" s="7"/>
      <c r="I39" s="25">
        <f t="shared" si="0"/>
        <v>3706</v>
      </c>
      <c r="J39" s="24">
        <f t="shared" si="0"/>
        <v>1768</v>
      </c>
      <c r="K39" s="7"/>
      <c r="L39" s="25">
        <f t="shared" si="3"/>
        <v>3703.5295899613561</v>
      </c>
      <c r="M39" s="17">
        <f t="shared" si="1"/>
        <v>6.1029257590324404</v>
      </c>
      <c r="N39" s="17">
        <f t="shared" si="4"/>
        <v>1770.208608820803</v>
      </c>
      <c r="O39" s="24">
        <f t="shared" si="2"/>
        <v>4.8779529233286638</v>
      </c>
      <c r="P39" s="7"/>
      <c r="Q39" s="25">
        <f t="shared" si="5"/>
        <v>3737.8696789115152</v>
      </c>
      <c r="R39" s="24">
        <f t="shared" si="6"/>
        <v>1758.8633711279883</v>
      </c>
      <c r="S39" s="7"/>
      <c r="T39" s="25">
        <f t="shared" si="7"/>
        <v>-0.91213379189773747</v>
      </c>
      <c r="U39" s="24">
        <f t="shared" si="8"/>
        <v>0.42841109956690387</v>
      </c>
      <c r="V39" s="7"/>
      <c r="W39" s="25">
        <f t="shared" si="9"/>
        <v>-0.90580316500898739</v>
      </c>
      <c r="X39" s="24">
        <f t="shared" si="10"/>
        <v>107.01558751326075</v>
      </c>
      <c r="Y39" s="7"/>
      <c r="Z39" s="25">
        <f t="shared" si="11"/>
        <v>632</v>
      </c>
      <c r="AA39" s="17">
        <f t="shared" si="15"/>
        <v>107.08199999999998</v>
      </c>
      <c r="AB39" s="24">
        <f t="shared" si="12"/>
        <v>1.8689334696205675</v>
      </c>
      <c r="AC39" s="17">
        <f t="shared" si="13"/>
        <v>-6.6412486739224619E-2</v>
      </c>
      <c r="AD39" s="17">
        <f t="shared" ca="1" si="14"/>
        <v>2.1544057399239591E-2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15023</v>
      </c>
      <c r="D40" s="17">
        <v>14314</v>
      </c>
      <c r="E40" s="17">
        <v>11501</v>
      </c>
      <c r="F40" s="17">
        <v>12194</v>
      </c>
      <c r="G40" s="24"/>
      <c r="H40" s="7"/>
      <c r="I40" s="25">
        <f t="shared" si="0"/>
        <v>3522</v>
      </c>
      <c r="J40" s="24">
        <f t="shared" si="0"/>
        <v>2120</v>
      </c>
      <c r="K40" s="7"/>
      <c r="L40" s="25">
        <f t="shared" si="3"/>
        <v>3520.4553600278068</v>
      </c>
      <c r="M40" s="17">
        <f t="shared" si="1"/>
        <v>2.3859126436969516</v>
      </c>
      <c r="N40" s="17">
        <f t="shared" si="4"/>
        <v>2123.1878570699146</v>
      </c>
      <c r="O40" s="24">
        <f t="shared" si="2"/>
        <v>10.162432698204315</v>
      </c>
      <c r="P40" s="7"/>
      <c r="Q40" s="25">
        <f t="shared" si="5"/>
        <v>3553.8696789115152</v>
      </c>
      <c r="R40" s="24">
        <f t="shared" si="6"/>
        <v>2110.8633711279881</v>
      </c>
      <c r="S40" s="7"/>
      <c r="T40" s="25">
        <f t="shared" si="7"/>
        <v>-0.867233184833754</v>
      </c>
      <c r="U40" s="24">
        <f t="shared" si="8"/>
        <v>0.51414868983284878</v>
      </c>
      <c r="V40" s="7"/>
      <c r="W40" s="25">
        <f t="shared" si="9"/>
        <v>-0.85960997002350359</v>
      </c>
      <c r="X40" s="24">
        <f t="shared" si="10"/>
        <v>112.58761296927617</v>
      </c>
      <c r="Y40" s="7"/>
      <c r="Z40" s="25">
        <f t="shared" si="11"/>
        <v>620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-7.4387030723812586E-2</v>
      </c>
      <c r="AD40" s="17">
        <f t="shared" ca="1" si="14"/>
        <v>7.8447711694067834E-2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14917</v>
      </c>
      <c r="D41" s="17">
        <v>14481</v>
      </c>
      <c r="E41" s="17">
        <v>11611</v>
      </c>
      <c r="F41" s="17">
        <v>12033</v>
      </c>
      <c r="G41" s="24"/>
      <c r="H41" s="7"/>
      <c r="I41" s="25">
        <f t="shared" si="0"/>
        <v>3306</v>
      </c>
      <c r="J41" s="24">
        <f t="shared" si="0"/>
        <v>2448</v>
      </c>
      <c r="K41" s="7"/>
      <c r="L41" s="25">
        <f t="shared" si="3"/>
        <v>3305.9323701377475</v>
      </c>
      <c r="M41" s="17">
        <f t="shared" si="1"/>
        <v>4.5737982682905335E-3</v>
      </c>
      <c r="N41" s="17">
        <f t="shared" si="4"/>
        <v>2453.0151779709986</v>
      </c>
      <c r="O41" s="24">
        <f t="shared" si="2"/>
        <v>25.152010080789566</v>
      </c>
      <c r="P41" s="7"/>
      <c r="Q41" s="25">
        <f t="shared" si="5"/>
        <v>3337.8696789115152</v>
      </c>
      <c r="R41" s="24">
        <f t="shared" si="6"/>
        <v>2438.8633711279881</v>
      </c>
      <c r="S41" s="7"/>
      <c r="T41" s="25">
        <f t="shared" si="7"/>
        <v>-0.81452377654125185</v>
      </c>
      <c r="U41" s="24">
        <f t="shared" si="8"/>
        <v>0.59404053530793388</v>
      </c>
      <c r="V41" s="7"/>
      <c r="W41" s="25">
        <f t="shared" si="9"/>
        <v>-0.80569487919393445</v>
      </c>
      <c r="X41" s="24">
        <f t="shared" si="10"/>
        <v>118.10461531393742</v>
      </c>
      <c r="Y41" s="7"/>
      <c r="Z41" s="25">
        <f t="shared" si="11"/>
        <v>614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-8.3384686062558444E-2</v>
      </c>
      <c r="AD41" s="17">
        <f t="shared" ca="1" si="14"/>
        <v>0.10543647937106471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14791</v>
      </c>
      <c r="D42" s="17">
        <v>14635</v>
      </c>
      <c r="E42" s="17">
        <v>11733</v>
      </c>
      <c r="F42" s="17">
        <v>11881</v>
      </c>
      <c r="G42" s="24"/>
      <c r="H42" s="7"/>
      <c r="I42" s="25">
        <f t="shared" si="0"/>
        <v>3058</v>
      </c>
      <c r="J42" s="24">
        <f t="shared" si="0"/>
        <v>2754</v>
      </c>
      <c r="K42" s="7"/>
      <c r="L42" s="25">
        <f t="shared" si="3"/>
        <v>3063.7423020242395</v>
      </c>
      <c r="M42" s="17">
        <f t="shared" si="1"/>
        <v>32.974032537585138</v>
      </c>
      <c r="N42" s="17">
        <f t="shared" si="4"/>
        <v>2756.2828686460016</v>
      </c>
      <c r="O42" s="24">
        <f t="shared" si="2"/>
        <v>5.2114892548971277</v>
      </c>
      <c r="P42" s="7"/>
      <c r="Q42" s="25">
        <f t="shared" si="5"/>
        <v>3089.8696789115152</v>
      </c>
      <c r="R42" s="24">
        <f t="shared" si="6"/>
        <v>2744.8633711279881</v>
      </c>
      <c r="S42" s="7"/>
      <c r="T42" s="25">
        <f t="shared" si="7"/>
        <v>-0.75400556702023069</v>
      </c>
      <c r="U42" s="24">
        <f t="shared" si="8"/>
        <v>0.66857378139139745</v>
      </c>
      <c r="V42" s="7"/>
      <c r="W42" s="25">
        <f t="shared" si="9"/>
        <v>-0.74405057703504707</v>
      </c>
      <c r="X42" s="24">
        <f t="shared" si="10"/>
        <v>123.6447687419062</v>
      </c>
      <c r="Y42" s="7"/>
      <c r="Z42" s="25">
        <f t="shared" si="11"/>
        <v>606</v>
      </c>
      <c r="AA42" s="17">
        <f t="shared" si="15"/>
        <v>123.64199999999997</v>
      </c>
      <c r="AB42" s="24">
        <f t="shared" si="12"/>
        <v>2.1579599937508283</v>
      </c>
      <c r="AC42" s="17">
        <f t="shared" si="13"/>
        <v>2.7687419062374374E-3</v>
      </c>
      <c r="AD42" s="17">
        <f t="shared" ca="1" si="14"/>
        <v>4.9618529727027294E-2</v>
      </c>
      <c r="AE42" s="17">
        <v>127</v>
      </c>
    </row>
    <row r="43" spans="1:31" s="17" customFormat="1" x14ac:dyDescent="0.25">
      <c r="A43" s="17">
        <v>23</v>
      </c>
      <c r="B43" s="17">
        <v>625</v>
      </c>
      <c r="C43" s="17">
        <v>14653</v>
      </c>
      <c r="D43" s="17">
        <v>14775</v>
      </c>
      <c r="E43" s="17">
        <v>11869</v>
      </c>
      <c r="F43" s="17">
        <v>11732</v>
      </c>
      <c r="G43" s="24"/>
      <c r="H43" s="7"/>
      <c r="I43" s="25">
        <f t="shared" si="0"/>
        <v>2784</v>
      </c>
      <c r="J43" s="24">
        <f t="shared" si="0"/>
        <v>3043</v>
      </c>
      <c r="K43" s="7"/>
      <c r="L43" s="25">
        <f t="shared" si="3"/>
        <v>2784.5931987153613</v>
      </c>
      <c r="M43" s="17">
        <f t="shared" si="1"/>
        <v>0.3518847159062588</v>
      </c>
      <c r="N43" s="17">
        <f t="shared" si="4"/>
        <v>3042.9732923863012</v>
      </c>
      <c r="O43" s="24">
        <f t="shared" si="2"/>
        <v>7.1329662948529211E-4</v>
      </c>
      <c r="P43" s="7"/>
      <c r="Q43" s="25">
        <f t="shared" si="5"/>
        <v>2815.8696789115152</v>
      </c>
      <c r="R43" s="24">
        <f t="shared" si="6"/>
        <v>3033.8633711279881</v>
      </c>
      <c r="S43" s="7"/>
      <c r="T43" s="25">
        <f t="shared" si="7"/>
        <v>-0.68714270650103804</v>
      </c>
      <c r="U43" s="24">
        <f t="shared" si="8"/>
        <v>0.7389662915813352</v>
      </c>
      <c r="V43" s="7"/>
      <c r="W43" s="25">
        <f t="shared" si="9"/>
        <v>-0.67612309014629945</v>
      </c>
      <c r="X43" s="24">
        <f t="shared" si="10"/>
        <v>129.24598293036041</v>
      </c>
      <c r="Y43" s="7"/>
      <c r="Z43" s="25">
        <f t="shared" si="11"/>
        <v>625</v>
      </c>
      <c r="AA43" s="17">
        <f t="shared" si="15"/>
        <v>129.26699999999997</v>
      </c>
      <c r="AB43" s="24">
        <f t="shared" si="12"/>
        <v>2.2561347641755094</v>
      </c>
      <c r="AC43" s="17">
        <f t="shared" si="13"/>
        <v>-2.1017069639555075E-2</v>
      </c>
      <c r="AD43" s="17">
        <f t="shared" ca="1" si="14"/>
        <v>8.967898885001091E-2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14499</v>
      </c>
      <c r="D44" s="17">
        <v>14905</v>
      </c>
      <c r="E44" s="17">
        <v>12021</v>
      </c>
      <c r="F44" s="17">
        <v>11600</v>
      </c>
      <c r="G44" s="24"/>
      <c r="H44" s="7"/>
      <c r="I44" s="25">
        <f t="shared" si="0"/>
        <v>2478</v>
      </c>
      <c r="J44" s="24">
        <f t="shared" si="0"/>
        <v>3305</v>
      </c>
      <c r="K44" s="7"/>
      <c r="L44" s="25">
        <f t="shared" si="3"/>
        <v>2476.7602645234383</v>
      </c>
      <c r="M44" s="17">
        <f t="shared" si="1"/>
        <v>1.5369440518456432</v>
      </c>
      <c r="N44" s="17">
        <f t="shared" si="4"/>
        <v>3301.6052309607844</v>
      </c>
      <c r="O44" s="24">
        <f t="shared" si="2"/>
        <v>11.524456829616735</v>
      </c>
      <c r="P44" s="7"/>
      <c r="Q44" s="25">
        <f t="shared" si="5"/>
        <v>2509.8696789115152</v>
      </c>
      <c r="R44" s="24">
        <f t="shared" si="6"/>
        <v>3295.8633711279881</v>
      </c>
      <c r="S44" s="7"/>
      <c r="T44" s="25">
        <f t="shared" si="7"/>
        <v>-0.61247104475332659</v>
      </c>
      <c r="U44" s="24">
        <f t="shared" si="8"/>
        <v>0.80278233888155559</v>
      </c>
      <c r="V44" s="7"/>
      <c r="W44" s="25">
        <f t="shared" si="9"/>
        <v>-0.60048468064131533</v>
      </c>
      <c r="X44" s="24">
        <f t="shared" si="10"/>
        <v>134.90653689058593</v>
      </c>
      <c r="Y44" s="7"/>
      <c r="Z44" s="25">
        <f t="shared" si="11"/>
        <v>628</v>
      </c>
      <c r="AA44" s="17">
        <f t="shared" si="15"/>
        <v>134.91899999999995</v>
      </c>
      <c r="AB44" s="24">
        <f t="shared" si="12"/>
        <v>2.3547807734982285</v>
      </c>
      <c r="AC44" s="17">
        <f t="shared" si="13"/>
        <v>-1.2463109414028395E-2</v>
      </c>
      <c r="AD44" s="17">
        <f t="shared" ca="1" si="14"/>
        <v>5.0898871655562061E-2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14327</v>
      </c>
      <c r="D45" s="17">
        <v>15020</v>
      </c>
      <c r="E45" s="17">
        <v>12188</v>
      </c>
      <c r="F45" s="17">
        <v>11486</v>
      </c>
      <c r="G45" s="24"/>
      <c r="H45" s="7"/>
      <c r="I45" s="25">
        <f t="shared" si="0"/>
        <v>2139</v>
      </c>
      <c r="J45" s="24">
        <f t="shared" si="0"/>
        <v>3534</v>
      </c>
      <c r="K45" s="7"/>
      <c r="L45" s="25">
        <f t="shared" si="3"/>
        <v>2144.5098057632244</v>
      </c>
      <c r="M45" s="17">
        <f t="shared" si="1"/>
        <v>30.357959548461352</v>
      </c>
      <c r="N45" s="17">
        <f t="shared" si="4"/>
        <v>3528.2213317539763</v>
      </c>
      <c r="O45" s="24">
        <f t="shared" si="2"/>
        <v>33.393006697602615</v>
      </c>
      <c r="P45" s="7"/>
      <c r="Q45" s="25">
        <f t="shared" si="5"/>
        <v>2170.8696789115152</v>
      </c>
      <c r="R45" s="24">
        <f t="shared" si="6"/>
        <v>3524.8633711279881</v>
      </c>
      <c r="S45" s="7"/>
      <c r="T45" s="25">
        <f t="shared" si="7"/>
        <v>-0.52974655673870497</v>
      </c>
      <c r="U45" s="24">
        <f t="shared" si="8"/>
        <v>0.85856048709434363</v>
      </c>
      <c r="V45" s="7"/>
      <c r="W45" s="25">
        <f t="shared" si="9"/>
        <v>-0.5169132424237024</v>
      </c>
      <c r="X45" s="24">
        <f t="shared" si="10"/>
        <v>140.65231406370788</v>
      </c>
      <c r="Y45" s="7"/>
      <c r="Z45" s="25">
        <f t="shared" si="11"/>
        <v>628</v>
      </c>
      <c r="AA45" s="17">
        <f t="shared" si="15"/>
        <v>140.57099999999994</v>
      </c>
      <c r="AB45" s="24">
        <f t="shared" si="12"/>
        <v>2.4534267828209479</v>
      </c>
      <c r="AC45" s="17">
        <f t="shared" si="13"/>
        <v>8.1314063707935702E-2</v>
      </c>
      <c r="AD45" s="17">
        <f t="shared" ca="1" si="14"/>
        <v>8.4456835740525094E-3</v>
      </c>
      <c r="AE45" s="17">
        <v>124</v>
      </c>
    </row>
    <row r="46" spans="1:31" s="17" customFormat="1" x14ac:dyDescent="0.25">
      <c r="A46" s="17">
        <v>26</v>
      </c>
      <c r="B46" s="17">
        <v>644</v>
      </c>
      <c r="C46" s="17">
        <v>14149</v>
      </c>
      <c r="D46" s="17">
        <v>15113</v>
      </c>
      <c r="E46" s="17">
        <v>12372</v>
      </c>
      <c r="F46" s="17">
        <v>11389</v>
      </c>
      <c r="G46" s="24"/>
      <c r="H46" s="7"/>
      <c r="I46" s="25">
        <f t="shared" si="0"/>
        <v>1777</v>
      </c>
      <c r="J46" s="24">
        <f t="shared" si="0"/>
        <v>3724</v>
      </c>
      <c r="K46" s="7"/>
      <c r="L46" s="25">
        <f t="shared" si="3"/>
        <v>1781.8243357402603</v>
      </c>
      <c r="M46" s="17">
        <f t="shared" si="1"/>
        <v>23.274215334752576</v>
      </c>
      <c r="N46" s="17">
        <f t="shared" si="4"/>
        <v>3725.0553755756905</v>
      </c>
      <c r="O46" s="24">
        <f t="shared" si="2"/>
        <v>1.1138176057640643</v>
      </c>
      <c r="P46" s="7"/>
      <c r="Q46" s="25">
        <f t="shared" si="5"/>
        <v>1808.8696789115152</v>
      </c>
      <c r="R46" s="24">
        <f t="shared" si="6"/>
        <v>3714.8633711279881</v>
      </c>
      <c r="S46" s="7"/>
      <c r="T46" s="25">
        <f t="shared" si="7"/>
        <v>-0.44140949284108549</v>
      </c>
      <c r="U46" s="24">
        <f t="shared" si="8"/>
        <v>0.90483930002198443</v>
      </c>
      <c r="V46" s="7"/>
      <c r="W46" s="25">
        <f t="shared" si="9"/>
        <v>-0.42787124747005789</v>
      </c>
      <c r="X46" s="24">
        <f t="shared" si="10"/>
        <v>146.3951288451708</v>
      </c>
      <c r="Y46" s="7"/>
      <c r="Z46" s="25">
        <f t="shared" si="11"/>
        <v>644</v>
      </c>
      <c r="AA46" s="17">
        <f t="shared" si="15"/>
        <v>146.36699999999993</v>
      </c>
      <c r="AB46" s="24">
        <f t="shared" si="12"/>
        <v>2.5545860662665394</v>
      </c>
      <c r="AC46" s="17">
        <f t="shared" si="13"/>
        <v>2.8128845170868999E-2</v>
      </c>
      <c r="AD46" s="17">
        <f t="shared" ca="1" si="14"/>
        <v>0.10962026483193199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13969</v>
      </c>
      <c r="D47" s="17">
        <v>15199</v>
      </c>
      <c r="E47" s="17">
        <v>12559</v>
      </c>
      <c r="F47" s="17">
        <v>11317</v>
      </c>
      <c r="G47" s="24"/>
      <c r="H47" s="7"/>
      <c r="I47" s="25">
        <f t="shared" si="0"/>
        <v>1410</v>
      </c>
      <c r="J47" s="24">
        <f t="shared" si="0"/>
        <v>3882</v>
      </c>
      <c r="K47" s="7"/>
      <c r="L47" s="25">
        <f t="shared" si="3"/>
        <v>1413.2602575325718</v>
      </c>
      <c r="M47" s="17">
        <f t="shared" si="1"/>
        <v>10.629279178691249</v>
      </c>
      <c r="N47" s="17">
        <f t="shared" si="4"/>
        <v>3879.3302860001272</v>
      </c>
      <c r="O47" s="24">
        <f t="shared" si="2"/>
        <v>7.1273728411167365</v>
      </c>
      <c r="P47" s="7"/>
      <c r="Q47" s="25">
        <f t="shared" si="5"/>
        <v>1441.8696789115152</v>
      </c>
      <c r="R47" s="24">
        <f t="shared" si="6"/>
        <v>3872.8633711279881</v>
      </c>
      <c r="S47" s="7"/>
      <c r="T47" s="25">
        <f t="shared" si="7"/>
        <v>-0.35185230375150994</v>
      </c>
      <c r="U47" s="24">
        <f t="shared" si="8"/>
        <v>0.94332378656181193</v>
      </c>
      <c r="V47" s="7"/>
      <c r="W47" s="25">
        <f t="shared" si="9"/>
        <v>-0.33772603751968577</v>
      </c>
      <c r="X47" s="24">
        <f t="shared" si="10"/>
        <v>152.00494992058384</v>
      </c>
      <c r="Y47" s="7"/>
      <c r="Z47" s="25">
        <f t="shared" si="11"/>
        <v>623</v>
      </c>
      <c r="AA47" s="17">
        <f t="shared" si="15"/>
        <v>151.97399999999993</v>
      </c>
      <c r="AB47" s="24">
        <f t="shared" si="12"/>
        <v>2.652446677425861</v>
      </c>
      <c r="AC47" s="17">
        <f t="shared" si="13"/>
        <v>3.0949920583907442E-2</v>
      </c>
      <c r="AD47" s="17">
        <f t="shared" ca="1" si="14"/>
        <v>8.5515169365919519E-3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13770</v>
      </c>
      <c r="D48" s="17">
        <v>15253</v>
      </c>
      <c r="E48" s="17">
        <v>12746</v>
      </c>
      <c r="F48" s="17">
        <v>11253</v>
      </c>
      <c r="G48" s="24"/>
      <c r="H48" s="7"/>
      <c r="I48" s="25">
        <f t="shared" si="0"/>
        <v>1024</v>
      </c>
      <c r="J48" s="24">
        <f t="shared" si="0"/>
        <v>4000</v>
      </c>
      <c r="K48" s="7"/>
      <c r="L48" s="25">
        <f t="shared" si="3"/>
        <v>1029.6072197265255</v>
      </c>
      <c r="M48" s="17">
        <f t="shared" si="1"/>
        <v>31.440913061536701</v>
      </c>
      <c r="N48" s="17">
        <f t="shared" si="4"/>
        <v>3996.8829807698912</v>
      </c>
      <c r="O48" s="24">
        <f t="shared" si="2"/>
        <v>9.7158088808679377</v>
      </c>
      <c r="P48" s="7"/>
      <c r="Q48" s="25">
        <f t="shared" si="5"/>
        <v>1055.8696789115152</v>
      </c>
      <c r="R48" s="24">
        <f t="shared" si="6"/>
        <v>3990.8633711279881</v>
      </c>
      <c r="S48" s="7"/>
      <c r="T48" s="25">
        <f t="shared" si="7"/>
        <v>-0.25765863893250135</v>
      </c>
      <c r="U48" s="24">
        <f t="shared" si="8"/>
        <v>0.97206536511687303</v>
      </c>
      <c r="V48" s="7"/>
      <c r="W48" s="25">
        <f t="shared" si="9"/>
        <v>-0.24309013878425786</v>
      </c>
      <c r="X48" s="24">
        <f t="shared" si="10"/>
        <v>157.66284796041873</v>
      </c>
      <c r="Y48" s="7"/>
      <c r="Z48" s="25">
        <f t="shared" si="11"/>
        <v>625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6.3847960418797811E-2</v>
      </c>
      <c r="AD48" s="17">
        <f t="shared" ca="1" si="14"/>
        <v>5.7037350423371436E-2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13595</v>
      </c>
      <c r="D49" s="17">
        <v>15300</v>
      </c>
      <c r="E49" s="17">
        <v>12943</v>
      </c>
      <c r="F49" s="17">
        <v>11217</v>
      </c>
      <c r="G49" s="24"/>
      <c r="H49" s="7"/>
      <c r="I49" s="25">
        <f t="shared" si="0"/>
        <v>652</v>
      </c>
      <c r="J49" s="24">
        <f t="shared" si="0"/>
        <v>4083</v>
      </c>
      <c r="K49" s="7"/>
      <c r="L49" s="25">
        <f t="shared" si="3"/>
        <v>647.1733627927598</v>
      </c>
      <c r="M49" s="17">
        <f t="shared" si="1"/>
        <v>23.296426730315442</v>
      </c>
      <c r="N49" s="17">
        <f t="shared" si="4"/>
        <v>4074.293438121952</v>
      </c>
      <c r="O49" s="24">
        <f t="shared" si="2"/>
        <v>75.804219736278341</v>
      </c>
      <c r="P49" s="7"/>
      <c r="Q49" s="25">
        <f t="shared" si="5"/>
        <v>683.86967891151517</v>
      </c>
      <c r="R49" s="24">
        <f t="shared" si="6"/>
        <v>4073.8633711279881</v>
      </c>
      <c r="S49" s="7"/>
      <c r="T49" s="25">
        <f t="shared" si="7"/>
        <v>-0.16688132465096972</v>
      </c>
      <c r="U49" s="24">
        <f t="shared" si="8"/>
        <v>0.99228189918526344</v>
      </c>
      <c r="V49" s="7"/>
      <c r="W49" s="25">
        <f t="shared" si="9"/>
        <v>-0.15199899676965944</v>
      </c>
      <c r="X49" s="24">
        <f t="shared" si="10"/>
        <v>162.99424122746598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-6.7758772533949241E-2</v>
      </c>
      <c r="AD49" s="17">
        <f t="shared" ca="1" si="14"/>
        <v>0.10258924757403065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13389</v>
      </c>
      <c r="D50" s="17">
        <v>15316</v>
      </c>
      <c r="E50" s="17">
        <v>13135</v>
      </c>
      <c r="F50" s="17">
        <v>11191</v>
      </c>
      <c r="G50" s="24"/>
      <c r="H50" s="7"/>
      <c r="I50" s="25">
        <f t="shared" si="0"/>
        <v>254</v>
      </c>
      <c r="J50" s="24">
        <f t="shared" si="0"/>
        <v>4125</v>
      </c>
      <c r="K50" s="7"/>
      <c r="L50" s="25">
        <f t="shared" si="3"/>
        <v>252.77416018272481</v>
      </c>
      <c r="M50" s="17">
        <f t="shared" si="1"/>
        <v>1.5026832576172633</v>
      </c>
      <c r="N50" s="17">
        <f t="shared" si="4"/>
        <v>4115.0914806177871</v>
      </c>
      <c r="O50" s="24">
        <f t="shared" si="2"/>
        <v>98.178756347689585</v>
      </c>
      <c r="P50" s="7"/>
      <c r="Q50" s="25">
        <f t="shared" si="5"/>
        <v>285.86967891151522</v>
      </c>
      <c r="R50" s="24">
        <f t="shared" si="6"/>
        <v>4115.8633711279881</v>
      </c>
      <c r="S50" s="7"/>
      <c r="T50" s="25">
        <f t="shared" si="7"/>
        <v>-6.9759359371266538E-2</v>
      </c>
      <c r="U50" s="24">
        <f t="shared" si="8"/>
        <v>1.0025119525692683</v>
      </c>
      <c r="V50" s="7"/>
      <c r="W50" s="25">
        <f t="shared" si="9"/>
        <v>-5.4712455847992232E-2</v>
      </c>
      <c r="X50" s="24">
        <f t="shared" si="10"/>
        <v>168.57934615506224</v>
      </c>
      <c r="Y50" s="7"/>
      <c r="Z50" s="25">
        <f t="shared" si="11"/>
        <v>616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-2.6653844937698068E-2</v>
      </c>
      <c r="AD50" s="17">
        <f t="shared" ca="1" si="14"/>
        <v>1.3288294041956306E-2</v>
      </c>
      <c r="AE50" s="17">
        <v>119</v>
      </c>
    </row>
    <row r="51" spans="1:31" s="17" customFormat="1" x14ac:dyDescent="0.25">
      <c r="A51" s="17">
        <v>31</v>
      </c>
      <c r="B51" s="17">
        <v>614</v>
      </c>
      <c r="C51" s="17">
        <v>13191</v>
      </c>
      <c r="D51" s="17">
        <v>15316</v>
      </c>
      <c r="E51" s="17">
        <v>13333</v>
      </c>
      <c r="F51" s="17">
        <v>11192</v>
      </c>
      <c r="G51" s="24"/>
      <c r="H51" s="7"/>
      <c r="I51" s="25">
        <f t="shared" si="0"/>
        <v>-142</v>
      </c>
      <c r="J51" s="24">
        <f t="shared" si="0"/>
        <v>4124</v>
      </c>
      <c r="K51" s="7"/>
      <c r="L51" s="25">
        <f t="shared" si="3"/>
        <v>-143.0009531580381</v>
      </c>
      <c r="M51" s="17">
        <f t="shared" si="1"/>
        <v>1.0019072245864473</v>
      </c>
      <c r="N51" s="17">
        <f t="shared" si="4"/>
        <v>4117.5274323382419</v>
      </c>
      <c r="O51" s="24">
        <f t="shared" si="2"/>
        <v>41.894132136037342</v>
      </c>
      <c r="P51" s="7"/>
      <c r="Q51" s="25">
        <f t="shared" si="5"/>
        <v>-110.13032108848478</v>
      </c>
      <c r="R51" s="24">
        <f t="shared" si="6"/>
        <v>4114.8633711279881</v>
      </c>
      <c r="S51" s="7"/>
      <c r="T51" s="25">
        <f t="shared" si="7"/>
        <v>2.6874555831654229E-2</v>
      </c>
      <c r="U51" s="24">
        <f t="shared" si="8"/>
        <v>1.0022683798696492</v>
      </c>
      <c r="V51" s="7"/>
      <c r="W51" s="25">
        <f t="shared" si="9"/>
        <v>4.1928697036993846E-2</v>
      </c>
      <c r="X51" s="24">
        <f t="shared" si="10"/>
        <v>174.09868880173406</v>
      </c>
      <c r="Y51" s="7"/>
      <c r="Z51" s="25">
        <f t="shared" si="11"/>
        <v>614</v>
      </c>
      <c r="AA51" s="17">
        <f t="shared" si="15"/>
        <v>174.13199999999995</v>
      </c>
      <c r="AB51" s="24">
        <f t="shared" si="12"/>
        <v>3.039176733082765</v>
      </c>
      <c r="AC51" s="17">
        <f t="shared" si="13"/>
        <v>-3.3311198265892017E-2</v>
      </c>
      <c r="AD51" s="17">
        <f t="shared" ca="1" si="14"/>
        <v>7.636809447478754E-2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15297</v>
      </c>
      <c r="E52" s="17">
        <v>13539</v>
      </c>
      <c r="F52" s="17">
        <v>11210</v>
      </c>
      <c r="G52" s="24"/>
      <c r="H52" s="7"/>
      <c r="I52" s="25">
        <f t="shared" ref="I52:J83" si="16">C52-E52</f>
        <v>-554</v>
      </c>
      <c r="J52" s="24">
        <f t="shared" si="16"/>
        <v>4087</v>
      </c>
      <c r="K52" s="7"/>
      <c r="L52" s="25">
        <f t="shared" si="3"/>
        <v>-549.90044993924494</v>
      </c>
      <c r="M52" s="17">
        <f t="shared" si="1"/>
        <v>16.80631070063685</v>
      </c>
      <c r="N52" s="17">
        <f t="shared" si="4"/>
        <v>4080.0600325269615</v>
      </c>
      <c r="O52" s="24">
        <f t="shared" si="2"/>
        <v>48.163148526831698</v>
      </c>
      <c r="P52" s="7"/>
      <c r="Q52" s="25">
        <f t="shared" si="5"/>
        <v>-522.13032108848483</v>
      </c>
      <c r="R52" s="24">
        <f t="shared" si="6"/>
        <v>4077.8633711279881</v>
      </c>
      <c r="S52" s="7"/>
      <c r="T52" s="25">
        <f t="shared" si="7"/>
        <v>0.12741287164883444</v>
      </c>
      <c r="U52" s="24">
        <f t="shared" si="8"/>
        <v>0.9932561899837401</v>
      </c>
      <c r="V52" s="7"/>
      <c r="W52" s="25">
        <f t="shared" si="9"/>
        <v>0.14234301202123126</v>
      </c>
      <c r="X52" s="24">
        <f t="shared" si="10"/>
        <v>179.85868378513862</v>
      </c>
      <c r="Y52" s="7"/>
      <c r="Z52" s="25">
        <f t="shared" si="11"/>
        <v>633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2.9683785138672647E-2</v>
      </c>
      <c r="AD52" s="17">
        <f t="shared" ca="1" si="14"/>
        <v>-2.68039372988369E-2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12784</v>
      </c>
      <c r="D53" s="17">
        <v>15254</v>
      </c>
      <c r="E53" s="17">
        <v>13727</v>
      </c>
      <c r="F53" s="17">
        <v>11243</v>
      </c>
      <c r="G53" s="24"/>
      <c r="H53" s="7"/>
      <c r="I53" s="25">
        <f t="shared" si="16"/>
        <v>-943</v>
      </c>
      <c r="J53" s="24">
        <f t="shared" si="16"/>
        <v>4011</v>
      </c>
      <c r="K53" s="7"/>
      <c r="L53" s="25">
        <f t="shared" si="3"/>
        <v>-949.79084742067448</v>
      </c>
      <c r="M53" s="17">
        <f t="shared" si="1"/>
        <v>46.115608690881253</v>
      </c>
      <c r="N53" s="17">
        <f t="shared" si="4"/>
        <v>4002.836199107418</v>
      </c>
      <c r="O53" s="24">
        <f t="shared" si="2"/>
        <v>66.647645013722709</v>
      </c>
      <c r="P53" s="7"/>
      <c r="Q53" s="25">
        <f t="shared" si="5"/>
        <v>-911.13032108848483</v>
      </c>
      <c r="R53" s="24">
        <f t="shared" si="6"/>
        <v>4001.8633711279881</v>
      </c>
      <c r="S53" s="7"/>
      <c r="T53" s="25">
        <f t="shared" si="7"/>
        <v>0.22233861158301668</v>
      </c>
      <c r="U53" s="24">
        <f t="shared" si="8"/>
        <v>0.97474466481268385</v>
      </c>
      <c r="V53" s="7"/>
      <c r="W53" s="25">
        <f t="shared" si="9"/>
        <v>0.23700146634536473</v>
      </c>
      <c r="X53" s="24">
        <f t="shared" si="10"/>
        <v>185.3690210174143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-0.12997898258564078</v>
      </c>
      <c r="AD53" s="17">
        <f t="shared" ca="1" si="14"/>
        <v>0.13897809553023421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12593</v>
      </c>
      <c r="D54" s="17">
        <v>15199</v>
      </c>
      <c r="E54" s="17">
        <v>13931</v>
      </c>
      <c r="F54" s="17">
        <v>11307</v>
      </c>
      <c r="G54" s="24"/>
      <c r="H54" s="7"/>
      <c r="I54" s="25">
        <f t="shared" si="16"/>
        <v>-1338</v>
      </c>
      <c r="J54" s="24">
        <f t="shared" si="16"/>
        <v>3892</v>
      </c>
      <c r="K54" s="7"/>
      <c r="L54" s="25">
        <f t="shared" si="3"/>
        <v>-1344.9674635050992</v>
      </c>
      <c r="M54" s="17">
        <f t="shared" si="1"/>
        <v>48.545547694889279</v>
      </c>
      <c r="N54" s="17">
        <f t="shared" si="4"/>
        <v>3885.0218213044391</v>
      </c>
      <c r="O54" s="24">
        <f t="shared" si="2"/>
        <v>48.694977907180409</v>
      </c>
      <c r="P54" s="7"/>
      <c r="Q54" s="25">
        <f t="shared" si="5"/>
        <v>-1306.1303210884848</v>
      </c>
      <c r="R54" s="24">
        <f t="shared" si="6"/>
        <v>3882.8633711279881</v>
      </c>
      <c r="S54" s="7"/>
      <c r="T54" s="25">
        <f t="shared" si="7"/>
        <v>0.31872850174754624</v>
      </c>
      <c r="U54" s="24">
        <f t="shared" si="8"/>
        <v>0.94575951355800358</v>
      </c>
      <c r="V54" s="7"/>
      <c r="W54" s="25">
        <f t="shared" si="9"/>
        <v>0.33296695304953627</v>
      </c>
      <c r="X54" s="24">
        <f t="shared" si="10"/>
        <v>191.0984665753499</v>
      </c>
      <c r="Y54" s="7"/>
      <c r="Z54" s="25">
        <f t="shared" si="11"/>
        <v>637</v>
      </c>
      <c r="AA54" s="17">
        <f t="shared" si="15"/>
        <v>191.23199999999994</v>
      </c>
      <c r="AB54" s="24">
        <f t="shared" si="12"/>
        <v>3.337628035173795</v>
      </c>
      <c r="AC54" s="17">
        <f t="shared" si="13"/>
        <v>-0.13353342465003948</v>
      </c>
      <c r="AD54" s="17">
        <f t="shared" ca="1" si="14"/>
        <v>9.2367237819502179E-2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12398</v>
      </c>
      <c r="D55" s="17">
        <v>15115</v>
      </c>
      <c r="E55" s="17">
        <v>14115</v>
      </c>
      <c r="F55" s="17">
        <v>11385</v>
      </c>
      <c r="G55" s="24"/>
      <c r="H55" s="7"/>
      <c r="I55" s="25">
        <f t="shared" si="16"/>
        <v>-1717</v>
      </c>
      <c r="J55" s="24">
        <f t="shared" si="16"/>
        <v>3730</v>
      </c>
      <c r="K55" s="7"/>
      <c r="L55" s="25">
        <f t="shared" si="3"/>
        <v>-1723.4687660740801</v>
      </c>
      <c r="M55" s="17">
        <f t="shared" si="1"/>
        <v>41.844934521169954</v>
      </c>
      <c r="N55" s="17">
        <f t="shared" si="4"/>
        <v>3730.0822529909506</v>
      </c>
      <c r="O55" s="24">
        <f t="shared" si="2"/>
        <v>6.7655545203136802E-3</v>
      </c>
      <c r="P55" s="7"/>
      <c r="Q55" s="25">
        <f t="shared" si="5"/>
        <v>-1685.1303210884848</v>
      </c>
      <c r="R55" s="24">
        <f t="shared" si="6"/>
        <v>3720.8633711279881</v>
      </c>
      <c r="S55" s="7"/>
      <c r="T55" s="25">
        <f t="shared" si="7"/>
        <v>0.41121399129781638</v>
      </c>
      <c r="U55" s="24">
        <f t="shared" si="8"/>
        <v>0.90630073621969931</v>
      </c>
      <c r="V55" s="7"/>
      <c r="W55" s="25">
        <f t="shared" si="9"/>
        <v>0.42487031598776809</v>
      </c>
      <c r="X55" s="24">
        <f t="shared" si="10"/>
        <v>196.82018903328412</v>
      </c>
      <c r="Y55" s="7"/>
      <c r="Z55" s="25">
        <f t="shared" si="11"/>
        <v>631</v>
      </c>
      <c r="AA55" s="17">
        <f t="shared" si="15"/>
        <v>196.91099999999994</v>
      </c>
      <c r="AB55" s="24">
        <f t="shared" si="12"/>
        <v>3.4367452833945529</v>
      </c>
      <c r="AC55" s="17">
        <f t="shared" si="13"/>
        <v>-9.0810966715821451E-2</v>
      </c>
      <c r="AD55" s="17">
        <f t="shared" ca="1" si="14"/>
        <v>2.1840368133354104E-2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12222</v>
      </c>
      <c r="D56" s="17">
        <v>15027</v>
      </c>
      <c r="E56" s="17">
        <v>14296</v>
      </c>
      <c r="F56" s="17">
        <v>11479</v>
      </c>
      <c r="G56" s="24"/>
      <c r="H56" s="7"/>
      <c r="I56" s="25">
        <f t="shared" si="16"/>
        <v>-2074</v>
      </c>
      <c r="J56" s="24">
        <f t="shared" si="16"/>
        <v>3548</v>
      </c>
      <c r="K56" s="7"/>
      <c r="L56" s="25">
        <f t="shared" si="3"/>
        <v>-2076.9646785926848</v>
      </c>
      <c r="M56" s="17">
        <f t="shared" si="1"/>
        <v>8.7893191579233889</v>
      </c>
      <c r="N56" s="17">
        <f t="shared" si="4"/>
        <v>3543.5755186995852</v>
      </c>
      <c r="O56" s="24">
        <f t="shared" si="2"/>
        <v>19.576034777719837</v>
      </c>
      <c r="P56" s="7"/>
      <c r="Q56" s="25">
        <f t="shared" si="5"/>
        <v>-2042.1303210884848</v>
      </c>
      <c r="R56" s="24">
        <f t="shared" si="6"/>
        <v>3538.8633711279881</v>
      </c>
      <c r="S56" s="7"/>
      <c r="T56" s="25">
        <f t="shared" si="7"/>
        <v>0.49833093000347978</v>
      </c>
      <c r="U56" s="24">
        <f t="shared" si="8"/>
        <v>0.86197050488901195</v>
      </c>
      <c r="V56" s="7"/>
      <c r="W56" s="25">
        <f t="shared" si="9"/>
        <v>0.51133136792769573</v>
      </c>
      <c r="X56" s="24">
        <f t="shared" si="10"/>
        <v>202.3801178222227</v>
      </c>
      <c r="Y56" s="7"/>
      <c r="Z56" s="25">
        <f t="shared" si="11"/>
        <v>616</v>
      </c>
      <c r="AA56" s="17">
        <f t="shared" si="15"/>
        <v>202.45499999999996</v>
      </c>
      <c r="AB56" s="24">
        <f t="shared" si="12"/>
        <v>3.5335063371251194</v>
      </c>
      <c r="AC56" s="17">
        <f t="shared" si="13"/>
        <v>-7.488217777725481E-2</v>
      </c>
      <c r="AD56" s="17">
        <f t="shared" ca="1" si="14"/>
        <v>7.3943279587751931E-2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12058</v>
      </c>
      <c r="D57" s="17">
        <v>14923</v>
      </c>
      <c r="E57" s="17">
        <v>14471</v>
      </c>
      <c r="F57" s="17">
        <v>11596</v>
      </c>
      <c r="G57" s="24"/>
      <c r="H57" s="7"/>
      <c r="I57" s="25">
        <f t="shared" si="16"/>
        <v>-2413</v>
      </c>
      <c r="J57" s="24">
        <f t="shared" si="16"/>
        <v>3327</v>
      </c>
      <c r="K57" s="7"/>
      <c r="L57" s="25">
        <f t="shared" si="3"/>
        <v>-2410.2558339597153</v>
      </c>
      <c r="M57" s="17">
        <f t="shared" si="1"/>
        <v>7.5304472566515557</v>
      </c>
      <c r="N57" s="17">
        <f t="shared" si="4"/>
        <v>3324.7640413657409</v>
      </c>
      <c r="O57" s="24">
        <f t="shared" si="2"/>
        <v>4.9995110141177186</v>
      </c>
      <c r="P57" s="7"/>
      <c r="Q57" s="25">
        <f t="shared" si="5"/>
        <v>-2381.1303210884848</v>
      </c>
      <c r="R57" s="24">
        <f t="shared" si="6"/>
        <v>3317.8633711279881</v>
      </c>
      <c r="S57" s="7"/>
      <c r="T57" s="25">
        <f t="shared" si="7"/>
        <v>0.58105541801810134</v>
      </c>
      <c r="U57" s="24">
        <f t="shared" si="8"/>
        <v>0.80814093827317712</v>
      </c>
      <c r="V57" s="7"/>
      <c r="W57" s="25">
        <f t="shared" si="9"/>
        <v>0.59325682196796892</v>
      </c>
      <c r="X57" s="24">
        <f t="shared" si="10"/>
        <v>207.98560342995256</v>
      </c>
      <c r="Y57" s="7"/>
      <c r="Z57" s="25">
        <f t="shared" si="11"/>
        <v>614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4.6034299525956612E-3</v>
      </c>
      <c r="AD57" s="17">
        <f t="shared" ca="1" si="14"/>
        <v>5.2001943580080479E-2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14783</v>
      </c>
      <c r="E58" s="17">
        <v>14616</v>
      </c>
      <c r="F58" s="17">
        <v>11715</v>
      </c>
      <c r="G58" s="24"/>
      <c r="H58" s="7"/>
      <c r="I58" s="25">
        <f t="shared" si="16"/>
        <v>-2723</v>
      </c>
      <c r="J58" s="24">
        <f t="shared" si="16"/>
        <v>3068</v>
      </c>
      <c r="K58" s="7"/>
      <c r="L58" s="25">
        <f t="shared" si="3"/>
        <v>-2721.4162174387529</v>
      </c>
      <c r="M58" s="17">
        <f t="shared" si="1"/>
        <v>2.5083672013103051</v>
      </c>
      <c r="N58" s="17">
        <f t="shared" si="4"/>
        <v>3075.1318874908779</v>
      </c>
      <c r="O58" s="24">
        <f t="shared" si="2"/>
        <v>50.863819182541292</v>
      </c>
      <c r="P58" s="7"/>
      <c r="Q58" s="25">
        <f t="shared" si="5"/>
        <v>-2691.1303210884848</v>
      </c>
      <c r="R58" s="24">
        <f t="shared" si="6"/>
        <v>3058.8633711279881</v>
      </c>
      <c r="S58" s="7"/>
      <c r="T58" s="25">
        <f t="shared" si="7"/>
        <v>0.65670317991937766</v>
      </c>
      <c r="U58" s="24">
        <f t="shared" si="8"/>
        <v>0.74505560907181423</v>
      </c>
      <c r="V58" s="7"/>
      <c r="W58" s="25">
        <f t="shared" si="9"/>
        <v>0.66796575777821521</v>
      </c>
      <c r="X58" s="24">
        <f t="shared" si="10"/>
        <v>213.58040964402448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7.3409644024508225E-2</v>
      </c>
      <c r="AD58" s="17">
        <f t="shared" ca="1" si="14"/>
        <v>1.1120270365950091E-2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11756</v>
      </c>
      <c r="D59" s="17">
        <v>14652</v>
      </c>
      <c r="E59" s="17">
        <v>14770</v>
      </c>
      <c r="F59" s="17">
        <v>11865</v>
      </c>
      <c r="G59" s="24"/>
      <c r="H59" s="7"/>
      <c r="I59" s="25">
        <f t="shared" si="16"/>
        <v>-3014</v>
      </c>
      <c r="J59" s="24">
        <f t="shared" si="16"/>
        <v>2787</v>
      </c>
      <c r="K59" s="7"/>
      <c r="L59" s="25">
        <f t="shared" si="3"/>
        <v>-3011.101464392681</v>
      </c>
      <c r="M59" s="17">
        <f t="shared" si="1"/>
        <v>8.4015086668960688</v>
      </c>
      <c r="N59" s="17">
        <f t="shared" si="4"/>
        <v>2793.1989241674323</v>
      </c>
      <c r="O59" s="24">
        <f t="shared" si="2"/>
        <v>38.426660833576527</v>
      </c>
      <c r="P59" s="7"/>
      <c r="Q59" s="25">
        <f t="shared" si="5"/>
        <v>-2982.1303210884848</v>
      </c>
      <c r="R59" s="24">
        <f t="shared" si="6"/>
        <v>2777.8633711279881</v>
      </c>
      <c r="S59" s="7"/>
      <c r="T59" s="25">
        <f t="shared" si="7"/>
        <v>0.72771446609122103</v>
      </c>
      <c r="U59" s="24">
        <f t="shared" si="8"/>
        <v>0.67661168047882969</v>
      </c>
      <c r="V59" s="7"/>
      <c r="W59" s="25">
        <f t="shared" si="9"/>
        <v>0.73795722476119452</v>
      </c>
      <c r="X59" s="24">
        <f t="shared" si="10"/>
        <v>219.18637277609446</v>
      </c>
      <c r="Y59" s="7"/>
      <c r="Z59" s="25">
        <f t="shared" si="11"/>
        <v>622</v>
      </c>
      <c r="AA59" s="17">
        <f t="shared" si="15"/>
        <v>219.10499999999999</v>
      </c>
      <c r="AB59" s="24">
        <f t="shared" si="12"/>
        <v>3.8241036575821759</v>
      </c>
      <c r="AC59" s="17">
        <f t="shared" si="13"/>
        <v>8.1372776094468691E-2</v>
      </c>
      <c r="AD59" s="17">
        <f t="shared" ca="1" si="14"/>
        <v>4.1134564508411131E-2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11620</v>
      </c>
      <c r="D60" s="17">
        <v>14494</v>
      </c>
      <c r="E60" s="17">
        <v>14902</v>
      </c>
      <c r="F60" s="17">
        <v>12023</v>
      </c>
      <c r="G60" s="24"/>
      <c r="H60" s="7"/>
      <c r="I60" s="25">
        <f t="shared" si="16"/>
        <v>-3282</v>
      </c>
      <c r="J60" s="24">
        <f t="shared" si="16"/>
        <v>2471</v>
      </c>
      <c r="K60" s="7"/>
      <c r="L60" s="25">
        <f t="shared" si="3"/>
        <v>-3272.7344064495655</v>
      </c>
      <c r="M60" s="17">
        <f t="shared" si="1"/>
        <v>85.851223841852658</v>
      </c>
      <c r="N60" s="17">
        <f t="shared" si="4"/>
        <v>2484.1928369062857</v>
      </c>
      <c r="O60" s="24">
        <f t="shared" si="2"/>
        <v>174.05094563585456</v>
      </c>
      <c r="P60" s="7"/>
      <c r="Q60" s="25">
        <f t="shared" si="5"/>
        <v>-3250.1303210884848</v>
      </c>
      <c r="R60" s="24">
        <f t="shared" si="6"/>
        <v>2461.8633711279881</v>
      </c>
      <c r="S60" s="7"/>
      <c r="T60" s="25">
        <f t="shared" si="7"/>
        <v>0.7931131763800664</v>
      </c>
      <c r="U60" s="24">
        <f t="shared" si="8"/>
        <v>0.59964270739917458</v>
      </c>
      <c r="V60" s="7"/>
      <c r="W60" s="25">
        <f t="shared" si="9"/>
        <v>0.80220746205453497</v>
      </c>
      <c r="X60" s="24">
        <f t="shared" si="10"/>
        <v>224.92540866258128</v>
      </c>
      <c r="Y60" s="7"/>
      <c r="Z60" s="25">
        <f t="shared" si="11"/>
        <v>623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0.21340866258128699</v>
      </c>
      <c r="AD60" s="17">
        <f t="shared" ca="1" si="14"/>
        <v>-7.8983414258402718E-2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11500</v>
      </c>
      <c r="D61" s="17">
        <v>14324</v>
      </c>
      <c r="E61" s="17">
        <v>15019</v>
      </c>
      <c r="F61" s="17">
        <v>12192</v>
      </c>
      <c r="G61" s="24"/>
      <c r="H61" s="7"/>
      <c r="I61" s="25">
        <f t="shared" si="16"/>
        <v>-3519</v>
      </c>
      <c r="J61" s="24">
        <f t="shared" si="16"/>
        <v>2132</v>
      </c>
      <c r="K61" s="7"/>
      <c r="L61" s="25">
        <f t="shared" si="3"/>
        <v>-3508.4716998789563</v>
      </c>
      <c r="M61" s="17">
        <f t="shared" si="1"/>
        <v>110.84510343876848</v>
      </c>
      <c r="N61" s="17">
        <f t="shared" si="4"/>
        <v>2143.2252323833404</v>
      </c>
      <c r="O61" s="24">
        <f t="shared" si="2"/>
        <v>126.00584205999458</v>
      </c>
      <c r="P61" s="7"/>
      <c r="Q61" s="25">
        <f t="shared" si="5"/>
        <v>-3487.1303210884848</v>
      </c>
      <c r="R61" s="24">
        <f t="shared" si="6"/>
        <v>2122.8633711279881</v>
      </c>
      <c r="S61" s="7"/>
      <c r="T61" s="25">
        <f t="shared" si="7"/>
        <v>0.85094711047878413</v>
      </c>
      <c r="U61" s="24">
        <f t="shared" si="8"/>
        <v>0.51707156222827877</v>
      </c>
      <c r="V61" s="7"/>
      <c r="W61" s="25">
        <f t="shared" si="9"/>
        <v>0.85880794215291334</v>
      </c>
      <c r="X61" s="24">
        <f t="shared" si="10"/>
        <v>230.65185698787161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0.19785698787163142</v>
      </c>
      <c r="AD61" s="17">
        <f t="shared" ca="1" si="14"/>
        <v>1.8623648569274565E-2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11398</v>
      </c>
      <c r="D62" s="17">
        <v>14134</v>
      </c>
      <c r="E62" s="17">
        <v>15112</v>
      </c>
      <c r="F62" s="17">
        <v>12368</v>
      </c>
      <c r="G62" s="24"/>
      <c r="H62" s="7"/>
      <c r="I62" s="25">
        <f t="shared" si="16"/>
        <v>-3714</v>
      </c>
      <c r="J62" s="24">
        <f t="shared" si="16"/>
        <v>1766</v>
      </c>
      <c r="K62" s="7"/>
      <c r="L62" s="25">
        <f t="shared" si="3"/>
        <v>-3708.9970345452384</v>
      </c>
      <c r="M62" s="17">
        <f t="shared" si="1"/>
        <v>25.029663341537734</v>
      </c>
      <c r="N62" s="17">
        <f t="shared" si="4"/>
        <v>1781.4240136753378</v>
      </c>
      <c r="O62" s="24">
        <f t="shared" si="2"/>
        <v>237.90019785700889</v>
      </c>
      <c r="P62" s="7"/>
      <c r="Q62" s="25">
        <f t="shared" si="5"/>
        <v>-3682.1303210884848</v>
      </c>
      <c r="R62" s="24">
        <f t="shared" si="6"/>
        <v>1756.8633711279883</v>
      </c>
      <c r="S62" s="7"/>
      <c r="T62" s="25">
        <f t="shared" si="7"/>
        <v>0.8985319929650708</v>
      </c>
      <c r="U62" s="24">
        <f t="shared" si="8"/>
        <v>0.42792395416766554</v>
      </c>
      <c r="V62" s="7"/>
      <c r="W62" s="25">
        <f t="shared" si="9"/>
        <v>0.90505945601287519</v>
      </c>
      <c r="X62" s="24">
        <f t="shared" si="10"/>
        <v>236.39778812114002</v>
      </c>
      <c r="Y62" s="7"/>
      <c r="Z62" s="25">
        <f t="shared" si="11"/>
        <v>637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0.21078812114004108</v>
      </c>
      <c r="AD62" s="17">
        <f t="shared" ca="1" si="14"/>
        <v>-7.3423109766309835E-2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11323</v>
      </c>
      <c r="D63" s="17">
        <v>13957</v>
      </c>
      <c r="E63" s="17">
        <v>15195</v>
      </c>
      <c r="F63" s="17">
        <v>12559</v>
      </c>
      <c r="G63" s="24"/>
      <c r="H63" s="7"/>
      <c r="I63" s="25">
        <f t="shared" si="16"/>
        <v>-3872</v>
      </c>
      <c r="J63" s="24">
        <f t="shared" si="16"/>
        <v>1398</v>
      </c>
      <c r="K63" s="7"/>
      <c r="L63" s="25">
        <f t="shared" si="3"/>
        <v>-3869.0509713804558</v>
      </c>
      <c r="M63" s="17">
        <f t="shared" si="1"/>
        <v>8.6967697988904824</v>
      </c>
      <c r="N63" s="17">
        <f t="shared" si="4"/>
        <v>1411.6129550362275</v>
      </c>
      <c r="O63" s="24">
        <f t="shared" si="2"/>
        <v>185.31254481835177</v>
      </c>
      <c r="P63" s="7"/>
      <c r="Q63" s="25">
        <f t="shared" si="5"/>
        <v>-3840.1303210884848</v>
      </c>
      <c r="R63" s="24">
        <f t="shared" si="6"/>
        <v>1388.8633711279883</v>
      </c>
      <c r="S63" s="7"/>
      <c r="T63" s="25">
        <f t="shared" si="7"/>
        <v>0.93708794903088266</v>
      </c>
      <c r="U63" s="24">
        <f t="shared" si="8"/>
        <v>0.33828920070781399</v>
      </c>
      <c r="V63" s="7"/>
      <c r="W63" s="25">
        <f t="shared" si="9"/>
        <v>0.94227370996027815</v>
      </c>
      <c r="X63" s="24">
        <f t="shared" si="10"/>
        <v>241.95435033492129</v>
      </c>
      <c r="Y63" s="7"/>
      <c r="Z63" s="25">
        <f t="shared" si="11"/>
        <v>621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0.17835033492130492</v>
      </c>
      <c r="AD63" s="17">
        <f t="shared" ca="1" si="14"/>
        <v>9.4412648017424772E-2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11253</v>
      </c>
      <c r="D64" s="17">
        <v>13757</v>
      </c>
      <c r="E64" s="17">
        <v>15252</v>
      </c>
      <c r="F64" s="17">
        <v>12744</v>
      </c>
      <c r="G64" s="24"/>
      <c r="H64" s="7"/>
      <c r="I64" s="25">
        <f t="shared" si="16"/>
        <v>-3999</v>
      </c>
      <c r="J64" s="24">
        <f t="shared" si="16"/>
        <v>1013</v>
      </c>
      <c r="K64" s="7"/>
      <c r="L64" s="25">
        <f t="shared" si="3"/>
        <v>-3993.5935422094194</v>
      </c>
      <c r="M64" s="17">
        <f t="shared" si="1"/>
        <v>29.229785841329544</v>
      </c>
      <c r="N64" s="17">
        <f t="shared" si="4"/>
        <v>1024.7126189321909</v>
      </c>
      <c r="O64" s="24">
        <f t="shared" si="2"/>
        <v>137.18544225071753</v>
      </c>
      <c r="P64" s="7"/>
      <c r="Q64" s="25">
        <f t="shared" si="5"/>
        <v>-3967.1303210884848</v>
      </c>
      <c r="R64" s="24">
        <f t="shared" si="6"/>
        <v>1003.8633711279883</v>
      </c>
      <c r="S64" s="7"/>
      <c r="T64" s="25">
        <f t="shared" si="7"/>
        <v>0.96807912890656678</v>
      </c>
      <c r="U64" s="24">
        <f t="shared" si="8"/>
        <v>0.2445137113544367</v>
      </c>
      <c r="V64" s="7"/>
      <c r="W64" s="25">
        <f t="shared" si="9"/>
        <v>0.97186015316841656</v>
      </c>
      <c r="X64" s="24">
        <f t="shared" si="10"/>
        <v>247.58104312447517</v>
      </c>
      <c r="Y64" s="7"/>
      <c r="Z64" s="25">
        <f t="shared" si="11"/>
        <v>627</v>
      </c>
      <c r="AA64" s="17">
        <f t="shared" si="15"/>
        <v>247.41899999999998</v>
      </c>
      <c r="AB64" s="24">
        <f t="shared" si="12"/>
        <v>4.3182761819918491</v>
      </c>
      <c r="AC64" s="17">
        <f t="shared" si="13"/>
        <v>0.16204312447518987</v>
      </c>
      <c r="AD64" s="17">
        <f t="shared" ca="1" si="14"/>
        <v>8.9540067350128538E-2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11222</v>
      </c>
      <c r="D65" s="17">
        <v>13574</v>
      </c>
      <c r="E65" s="17">
        <v>15304</v>
      </c>
      <c r="F65" s="17">
        <v>12950</v>
      </c>
      <c r="G65" s="24"/>
      <c r="H65" s="7"/>
      <c r="I65" s="25">
        <f t="shared" si="16"/>
        <v>-4082</v>
      </c>
      <c r="J65" s="24">
        <f t="shared" si="16"/>
        <v>624</v>
      </c>
      <c r="K65" s="7"/>
      <c r="L65" s="25">
        <f t="shared" si="3"/>
        <v>-4078.3077492145921</v>
      </c>
      <c r="M65" s="17">
        <f t="shared" si="1"/>
        <v>13.632715862344888</v>
      </c>
      <c r="N65" s="17">
        <f t="shared" si="4"/>
        <v>636.27014677637067</v>
      </c>
      <c r="O65" s="24">
        <f t="shared" si="2"/>
        <v>150.55650191367945</v>
      </c>
      <c r="P65" s="7"/>
      <c r="Q65" s="25">
        <f t="shared" si="5"/>
        <v>-4050.1303210884848</v>
      </c>
      <c r="R65" s="24">
        <f t="shared" si="6"/>
        <v>614.86337112798833</v>
      </c>
      <c r="S65" s="7"/>
      <c r="T65" s="25">
        <f t="shared" si="7"/>
        <v>0.98833320709303762</v>
      </c>
      <c r="U65" s="24">
        <f t="shared" si="8"/>
        <v>0.14976393120258272</v>
      </c>
      <c r="V65" s="7"/>
      <c r="W65" s="25">
        <f t="shared" si="9"/>
        <v>0.99069365311413415</v>
      </c>
      <c r="X65" s="24">
        <f t="shared" si="10"/>
        <v>253.10682637784612</v>
      </c>
      <c r="Y65" s="7"/>
      <c r="Z65" s="25">
        <f t="shared" si="11"/>
        <v>614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0.16182637784612552</v>
      </c>
      <c r="AD65" s="17">
        <f t="shared" ca="1" si="14"/>
        <v>2.8122987278379696E-2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11192</v>
      </c>
      <c r="D66" s="17">
        <v>13371</v>
      </c>
      <c r="E66" s="17">
        <v>15323</v>
      </c>
      <c r="F66" s="17">
        <v>13140</v>
      </c>
      <c r="G66" s="24"/>
      <c r="H66" s="7"/>
      <c r="I66" s="25">
        <f t="shared" si="16"/>
        <v>-4131</v>
      </c>
      <c r="J66" s="24">
        <f t="shared" si="16"/>
        <v>231</v>
      </c>
      <c r="K66" s="7"/>
      <c r="L66" s="25">
        <f t="shared" si="3"/>
        <v>-4125.3703357845206</v>
      </c>
      <c r="M66" s="17">
        <f t="shared" si="1"/>
        <v>31.693119179048743</v>
      </c>
      <c r="N66" s="17">
        <f t="shared" si="4"/>
        <v>241.99999052759733</v>
      </c>
      <c r="O66" s="24">
        <f t="shared" si="2"/>
        <v>120.99979160723106</v>
      </c>
      <c r="P66" s="7"/>
      <c r="Q66" s="25">
        <f t="shared" si="5"/>
        <v>-4099.1303210884844</v>
      </c>
      <c r="R66" s="24">
        <f t="shared" si="6"/>
        <v>221.86337112798833</v>
      </c>
      <c r="S66" s="7"/>
      <c r="T66" s="25">
        <f t="shared" si="7"/>
        <v>1.0002904339742069</v>
      </c>
      <c r="U66" s="24">
        <f t="shared" si="8"/>
        <v>5.4039860252252124E-2</v>
      </c>
      <c r="V66" s="7"/>
      <c r="W66" s="25">
        <f t="shared" si="9"/>
        <v>1.0012147353183294</v>
      </c>
      <c r="X66" s="24">
        <f t="shared" si="10"/>
        <v>258.61368374082565</v>
      </c>
      <c r="Y66" s="7"/>
      <c r="Z66" s="25">
        <f t="shared" si="11"/>
        <v>614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0.14268374082564605</v>
      </c>
      <c r="AD66" s="17">
        <f t="shared" ca="1" si="14"/>
        <v>-2.491620420136087E-2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11182</v>
      </c>
      <c r="D67" s="17">
        <v>13164</v>
      </c>
      <c r="E67" s="17">
        <v>15317</v>
      </c>
      <c r="F67" s="17">
        <v>13333</v>
      </c>
      <c r="G67" s="24"/>
      <c r="H67" s="7"/>
      <c r="I67" s="25">
        <f t="shared" si="16"/>
        <v>-4135</v>
      </c>
      <c r="J67" s="24">
        <f t="shared" si="16"/>
        <v>-169</v>
      </c>
      <c r="K67" s="7"/>
      <c r="L67" s="25">
        <f t="shared" si="3"/>
        <v>-4134.0300331920907</v>
      </c>
      <c r="M67" s="17">
        <f t="shared" si="1"/>
        <v>0.94083560844567726</v>
      </c>
      <c r="N67" s="17">
        <f t="shared" si="4"/>
        <v>-166.04941872122109</v>
      </c>
      <c r="O67" s="24">
        <f t="shared" si="2"/>
        <v>8.7059298826806035</v>
      </c>
      <c r="P67" s="7"/>
      <c r="Q67" s="25">
        <f t="shared" si="5"/>
        <v>-4103.1303210884844</v>
      </c>
      <c r="R67" s="24">
        <f t="shared" si="6"/>
        <v>-178.13662887201167</v>
      </c>
      <c r="S67" s="7"/>
      <c r="T67" s="25">
        <f t="shared" si="7"/>
        <v>1.0012665341277718</v>
      </c>
      <c r="U67" s="24">
        <f t="shared" si="8"/>
        <v>-4.3389219595412608E-2</v>
      </c>
      <c r="V67" s="7"/>
      <c r="W67" s="25">
        <f t="shared" si="9"/>
        <v>1.0007278484801649</v>
      </c>
      <c r="X67" s="24">
        <f t="shared" si="10"/>
        <v>264.18584138530832</v>
      </c>
      <c r="Y67" s="7"/>
      <c r="Z67" s="25">
        <f t="shared" si="11"/>
        <v>632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2.6841385308330246E-2</v>
      </c>
      <c r="AD67" s="17">
        <f t="shared" ca="1" si="14"/>
        <v>5.7606423613890456E-2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11208</v>
      </c>
      <c r="D68" s="17">
        <v>12970</v>
      </c>
      <c r="E68" s="17">
        <v>15305</v>
      </c>
      <c r="F68" s="17">
        <v>13537</v>
      </c>
      <c r="G68" s="24"/>
      <c r="H68" s="7"/>
      <c r="I68" s="25">
        <f t="shared" si="16"/>
        <v>-4097</v>
      </c>
      <c r="J68" s="24">
        <f t="shared" si="16"/>
        <v>-567</v>
      </c>
      <c r="K68" s="7"/>
      <c r="L68" s="25">
        <f t="shared" si="3"/>
        <v>-4103.2294296854461</v>
      </c>
      <c r="M68" s="17">
        <f t="shared" si="1"/>
        <v>38.805794205917358</v>
      </c>
      <c r="N68" s="17">
        <f t="shared" si="4"/>
        <v>-564.69678019949549</v>
      </c>
      <c r="O68" s="24">
        <f t="shared" si="2"/>
        <v>5.3048214494360231</v>
      </c>
      <c r="P68" s="7"/>
      <c r="Q68" s="25">
        <f t="shared" si="5"/>
        <v>-4065.1303210884848</v>
      </c>
      <c r="R68" s="24">
        <f t="shared" si="6"/>
        <v>-576.13662887201167</v>
      </c>
      <c r="S68" s="7"/>
      <c r="T68" s="25">
        <f t="shared" si="7"/>
        <v>0.9919935826689058</v>
      </c>
      <c r="U68" s="24">
        <f t="shared" si="8"/>
        <v>-0.14033115404383903</v>
      </c>
      <c r="V68" s="7"/>
      <c r="W68" s="25">
        <f t="shared" si="9"/>
        <v>0.98999806993945738</v>
      </c>
      <c r="X68" s="24">
        <f t="shared" si="10"/>
        <v>269.7710512604242</v>
      </c>
      <c r="Y68" s="7"/>
      <c r="Z68" s="25">
        <f t="shared" si="11"/>
        <v>620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3.2051260424225347E-2</v>
      </c>
      <c r="AD68" s="17">
        <f t="shared" ca="1" si="14"/>
        <v>2.3155681426658248E-2</v>
      </c>
      <c r="AE68" s="17">
        <v>101</v>
      </c>
    </row>
    <row r="69" spans="1:31" s="17" customFormat="1" x14ac:dyDescent="0.25">
      <c r="A69" s="17">
        <v>49</v>
      </c>
      <c r="B69" s="17">
        <v>635</v>
      </c>
      <c r="C69" s="17">
        <v>11245</v>
      </c>
      <c r="D69" s="17">
        <v>12768</v>
      </c>
      <c r="E69" s="17">
        <v>15272</v>
      </c>
      <c r="F69" s="17">
        <v>13735</v>
      </c>
      <c r="G69" s="24"/>
      <c r="H69" s="7"/>
      <c r="I69" s="25">
        <f t="shared" si="16"/>
        <v>-4027</v>
      </c>
      <c r="J69" s="24">
        <f t="shared" si="16"/>
        <v>-967</v>
      </c>
      <c r="K69" s="7"/>
      <c r="L69" s="25">
        <f t="shared" si="3"/>
        <v>-4031.6483927265444</v>
      </c>
      <c r="M69" s="17">
        <f t="shared" si="1"/>
        <v>21.607554940191285</v>
      </c>
      <c r="N69" s="17">
        <f t="shared" si="4"/>
        <v>-967.31689049670581</v>
      </c>
      <c r="O69" s="24">
        <f t="shared" si="2"/>
        <v>0.1004195869024548</v>
      </c>
      <c r="P69" s="7"/>
      <c r="Q69" s="25">
        <f t="shared" si="5"/>
        <v>-3995.1303210884848</v>
      </c>
      <c r="R69" s="24">
        <f t="shared" si="6"/>
        <v>-976.13662887201167</v>
      </c>
      <c r="S69" s="7"/>
      <c r="T69" s="25">
        <f t="shared" si="7"/>
        <v>0.97491182998152082</v>
      </c>
      <c r="U69" s="24">
        <f t="shared" si="8"/>
        <v>-0.23776023389150375</v>
      </c>
      <c r="V69" s="7"/>
      <c r="W69" s="25">
        <f t="shared" si="9"/>
        <v>0.97145129424664001</v>
      </c>
      <c r="X69" s="24">
        <f t="shared" si="10"/>
        <v>275.45583488131388</v>
      </c>
      <c r="Y69" s="7"/>
      <c r="Z69" s="25">
        <f t="shared" si="11"/>
        <v>635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1.8348813139255071E-3</v>
      </c>
      <c r="AD69" s="17">
        <f t="shared" ca="1" si="14"/>
        <v>-1.2705845095808854E-2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11307</v>
      </c>
      <c r="D70" s="17">
        <v>12586</v>
      </c>
      <c r="E70" s="17">
        <v>15225</v>
      </c>
      <c r="F70" s="17">
        <v>13942</v>
      </c>
      <c r="G70" s="24"/>
      <c r="H70" s="7"/>
      <c r="I70" s="25">
        <f t="shared" si="16"/>
        <v>-3918</v>
      </c>
      <c r="J70" s="24">
        <f t="shared" si="16"/>
        <v>-1356</v>
      </c>
      <c r="K70" s="7"/>
      <c r="L70" s="25">
        <f t="shared" si="3"/>
        <v>-3920.2626834585008</v>
      </c>
      <c r="M70" s="17">
        <f t="shared" si="1"/>
        <v>5.1197364333729602</v>
      </c>
      <c r="N70" s="17">
        <f t="shared" si="4"/>
        <v>-1360.2261055535764</v>
      </c>
      <c r="O70" s="24">
        <f t="shared" si="2"/>
        <v>17.859968149969436</v>
      </c>
      <c r="P70" s="7"/>
      <c r="Q70" s="25">
        <f t="shared" si="5"/>
        <v>-3886.1303210884848</v>
      </c>
      <c r="R70" s="24">
        <f t="shared" si="6"/>
        <v>-1365.1366288720117</v>
      </c>
      <c r="S70" s="7"/>
      <c r="T70" s="25">
        <f t="shared" si="7"/>
        <v>0.94831310079687847</v>
      </c>
      <c r="U70" s="24">
        <f t="shared" si="8"/>
        <v>-0.33251001404335773</v>
      </c>
      <c r="V70" s="7"/>
      <c r="W70" s="25">
        <f t="shared" si="9"/>
        <v>0.94342670419109564</v>
      </c>
      <c r="X70" s="24">
        <f t="shared" si="10"/>
        <v>281.1181518991923</v>
      </c>
      <c r="Y70" s="7"/>
      <c r="Z70" s="25">
        <f t="shared" si="11"/>
        <v>635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-5.0848100807627361E-2</v>
      </c>
      <c r="AD70" s="17">
        <f t="shared" ca="1" si="14"/>
        <v>8.6359031112863249E-2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12395</v>
      </c>
      <c r="E71" s="17">
        <v>15148</v>
      </c>
      <c r="F71" s="17">
        <v>14128</v>
      </c>
      <c r="G71" s="24"/>
      <c r="H71" s="7"/>
      <c r="I71" s="25">
        <f t="shared" si="16"/>
        <v>-3766</v>
      </c>
      <c r="J71" s="24">
        <f t="shared" si="16"/>
        <v>-1733</v>
      </c>
      <c r="K71" s="7"/>
      <c r="L71" s="25">
        <f t="shared" si="3"/>
        <v>-3770.9786060859992</v>
      </c>
      <c r="M71" s="17">
        <f t="shared" si="1"/>
        <v>24.786518559548448</v>
      </c>
      <c r="N71" s="17">
        <f t="shared" si="4"/>
        <v>-1737.763961731903</v>
      </c>
      <c r="O71" s="24">
        <f t="shared" si="2"/>
        <v>22.695331383036322</v>
      </c>
      <c r="P71" s="7"/>
      <c r="Q71" s="25">
        <f t="shared" si="5"/>
        <v>-3734.1303210884848</v>
      </c>
      <c r="R71" s="24">
        <f t="shared" si="6"/>
        <v>-1742.1366288720117</v>
      </c>
      <c r="S71" s="7"/>
      <c r="T71" s="25">
        <f t="shared" si="7"/>
        <v>0.91122129496141391</v>
      </c>
      <c r="U71" s="24">
        <f t="shared" si="8"/>
        <v>-0.42433692179978172</v>
      </c>
      <c r="V71" s="7"/>
      <c r="W71" s="25">
        <f t="shared" si="9"/>
        <v>0.90495174730708106</v>
      </c>
      <c r="X71" s="24">
        <f t="shared" si="10"/>
        <v>286.82532787713262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-3.1672122867291819E-2</v>
      </c>
      <c r="AD71" s="17">
        <f t="shared" ca="1" si="14"/>
        <v>-1.1124900657875969E-2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11469</v>
      </c>
      <c r="D72" s="17">
        <v>12211</v>
      </c>
      <c r="E72" s="17">
        <v>15049</v>
      </c>
      <c r="F72" s="17">
        <v>14292</v>
      </c>
      <c r="G72" s="24"/>
      <c r="H72" s="7"/>
      <c r="I72" s="25">
        <f t="shared" si="16"/>
        <v>-3580</v>
      </c>
      <c r="J72" s="24">
        <f t="shared" si="16"/>
        <v>-2081</v>
      </c>
      <c r="K72" s="7"/>
      <c r="L72" s="25">
        <f t="shared" si="3"/>
        <v>-3587.4137848512391</v>
      </c>
      <c r="M72" s="17">
        <f t="shared" si="1"/>
        <v>54.964205820463</v>
      </c>
      <c r="N72" s="17">
        <f t="shared" si="4"/>
        <v>-2093.6556271260529</v>
      </c>
      <c r="O72" s="24">
        <f t="shared" si="2"/>
        <v>160.16489795368543</v>
      </c>
      <c r="P72" s="7"/>
      <c r="Q72" s="25">
        <f t="shared" si="5"/>
        <v>-3548.1303210884848</v>
      </c>
      <c r="R72" s="24">
        <f t="shared" si="6"/>
        <v>-2090.1366288720119</v>
      </c>
      <c r="S72" s="7"/>
      <c r="T72" s="25">
        <f t="shared" si="7"/>
        <v>0.86583263782064812</v>
      </c>
      <c r="U72" s="24">
        <f t="shared" si="8"/>
        <v>-0.50910022126725007</v>
      </c>
      <c r="V72" s="7"/>
      <c r="W72" s="25">
        <f t="shared" si="9"/>
        <v>0.85828507818788291</v>
      </c>
      <c r="X72" s="24">
        <f t="shared" si="10"/>
        <v>292.37790029799544</v>
      </c>
      <c r="Y72" s="7"/>
      <c r="Z72" s="25">
        <f t="shared" si="11"/>
        <v>624</v>
      </c>
      <c r="AA72" s="17">
        <f t="shared" si="15"/>
        <v>292.4729999999999</v>
      </c>
      <c r="AB72" s="24">
        <f t="shared" si="12"/>
        <v>5.1046168231853732</v>
      </c>
      <c r="AC72" s="17">
        <f t="shared" si="13"/>
        <v>-9.5099702004461051E-2</v>
      </c>
      <c r="AD72" s="17">
        <f t="shared" ca="1" si="14"/>
        <v>1.4000272340069841E-2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11571</v>
      </c>
      <c r="D73" s="17">
        <v>12041</v>
      </c>
      <c r="E73" s="17">
        <v>14930</v>
      </c>
      <c r="F73" s="17">
        <v>14454</v>
      </c>
      <c r="G73" s="24"/>
      <c r="H73" s="7"/>
      <c r="I73" s="25">
        <f t="shared" si="16"/>
        <v>-3359</v>
      </c>
      <c r="J73" s="24">
        <f t="shared" si="16"/>
        <v>-2413</v>
      </c>
      <c r="K73" s="7"/>
      <c r="L73" s="25">
        <f t="shared" si="3"/>
        <v>-3370.4297525543602</v>
      </c>
      <c r="M73" s="17">
        <f t="shared" si="1"/>
        <v>130.63924345390399</v>
      </c>
      <c r="N73" s="17">
        <f t="shared" si="4"/>
        <v>-2428.315105351784</v>
      </c>
      <c r="O73" s="24">
        <f t="shared" si="2"/>
        <v>234.55245193624418</v>
      </c>
      <c r="P73" s="7"/>
      <c r="Q73" s="25">
        <f t="shared" si="5"/>
        <v>-3327.1303210884848</v>
      </c>
      <c r="R73" s="24">
        <f t="shared" si="6"/>
        <v>-2422.1366288720119</v>
      </c>
      <c r="S73" s="7"/>
      <c r="T73" s="25">
        <f t="shared" si="7"/>
        <v>0.81190310433618984</v>
      </c>
      <c r="U73" s="24">
        <f t="shared" si="8"/>
        <v>-0.58996635754081184</v>
      </c>
      <c r="V73" s="7"/>
      <c r="W73" s="25">
        <f t="shared" si="9"/>
        <v>0.80313509362739888</v>
      </c>
      <c r="X73" s="24">
        <f t="shared" si="10"/>
        <v>298.00341602653543</v>
      </c>
      <c r="Y73" s="7"/>
      <c r="Z73" s="25">
        <f t="shared" si="11"/>
        <v>622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-6.7583973464479641E-2</v>
      </c>
      <c r="AD73" s="17">
        <f t="shared" ca="1" si="14"/>
        <v>2.4404633630467742E-2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11703</v>
      </c>
      <c r="D74" s="17">
        <v>11890</v>
      </c>
      <c r="E74" s="17">
        <v>14818</v>
      </c>
      <c r="F74" s="17">
        <v>14615</v>
      </c>
      <c r="G74" s="24"/>
      <c r="H74" s="7"/>
      <c r="I74" s="25">
        <f t="shared" si="16"/>
        <v>-3115</v>
      </c>
      <c r="J74" s="24">
        <f t="shared" si="16"/>
        <v>-2725</v>
      </c>
      <c r="K74" s="7"/>
      <c r="L74" s="25">
        <f t="shared" si="3"/>
        <v>-3125.8077261992689</v>
      </c>
      <c r="M74" s="17">
        <f t="shared" si="1"/>
        <v>116.80694559836397</v>
      </c>
      <c r="N74" s="17">
        <f t="shared" si="4"/>
        <v>-2734.9124178266125</v>
      </c>
      <c r="O74" s="24">
        <f t="shared" si="2"/>
        <v>98.256027169344378</v>
      </c>
      <c r="P74" s="7"/>
      <c r="Q74" s="25">
        <f t="shared" si="5"/>
        <v>-3083.1303210884848</v>
      </c>
      <c r="R74" s="24">
        <f t="shared" si="6"/>
        <v>-2734.1366288720119</v>
      </c>
      <c r="S74" s="7"/>
      <c r="T74" s="25">
        <f t="shared" si="7"/>
        <v>0.75236099496873365</v>
      </c>
      <c r="U74" s="24">
        <f t="shared" si="8"/>
        <v>-0.66596103982199029</v>
      </c>
      <c r="V74" s="7"/>
      <c r="W74" s="25">
        <f t="shared" si="9"/>
        <v>0.74244505522117332</v>
      </c>
      <c r="X74" s="24">
        <f t="shared" si="10"/>
        <v>303.59476997061984</v>
      </c>
      <c r="Y74" s="7"/>
      <c r="Z74" s="25">
        <f t="shared" si="11"/>
        <v>612</v>
      </c>
      <c r="AA74" s="17">
        <f t="shared" si="15"/>
        <v>303.57899999999989</v>
      </c>
      <c r="AB74" s="24">
        <f t="shared" si="12"/>
        <v>5.298453089911864</v>
      </c>
      <c r="AC74" s="17">
        <f t="shared" si="13"/>
        <v>1.5769970619942342E-2</v>
      </c>
      <c r="AD74" s="17">
        <f t="shared" ca="1" si="14"/>
        <v>-5.0978074709234988E-2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11837</v>
      </c>
      <c r="D75" s="17">
        <v>11749</v>
      </c>
      <c r="E75" s="17">
        <v>14676</v>
      </c>
      <c r="F75" s="17">
        <v>14756</v>
      </c>
      <c r="G75" s="24"/>
      <c r="H75" s="7"/>
      <c r="I75" s="25">
        <f t="shared" si="16"/>
        <v>-2839</v>
      </c>
      <c r="J75" s="24">
        <f t="shared" si="16"/>
        <v>-3007</v>
      </c>
      <c r="K75" s="7"/>
      <c r="L75" s="25">
        <f t="shared" si="3"/>
        <v>-2848.833989774856</v>
      </c>
      <c r="M75" s="17">
        <f t="shared" si="1"/>
        <v>96.707354891973068</v>
      </c>
      <c r="N75" s="17">
        <f t="shared" si="4"/>
        <v>-3019.6606070703724</v>
      </c>
      <c r="O75" s="24">
        <f t="shared" si="2"/>
        <v>160.29097139036378</v>
      </c>
      <c r="P75" s="7"/>
      <c r="Q75" s="25">
        <f t="shared" si="5"/>
        <v>-2807.1303210884848</v>
      </c>
      <c r="R75" s="24">
        <f t="shared" si="6"/>
        <v>-3016.1366288720119</v>
      </c>
      <c r="S75" s="7"/>
      <c r="T75" s="25">
        <f t="shared" si="7"/>
        <v>0.68501008437275857</v>
      </c>
      <c r="U75" s="24">
        <f t="shared" si="8"/>
        <v>-0.73464854111459399</v>
      </c>
      <c r="V75" s="7"/>
      <c r="W75" s="25">
        <f t="shared" si="9"/>
        <v>0.67405506742656007</v>
      </c>
      <c r="X75" s="24">
        <f t="shared" si="10"/>
        <v>309.16616723603488</v>
      </c>
      <c r="Y75" s="7"/>
      <c r="Z75" s="25">
        <f t="shared" si="11"/>
        <v>620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7.1672360350021336E-3</v>
      </c>
      <c r="AD75" s="17">
        <f t="shared" ca="1" si="14"/>
        <v>2.9549681344633427E-2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11996</v>
      </c>
      <c r="D76" s="17">
        <v>11625</v>
      </c>
      <c r="E76" s="17">
        <v>14530</v>
      </c>
      <c r="F76" s="17">
        <v>14891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-2538.5006265650386</v>
      </c>
      <c r="M76" s="17">
        <f t="shared" si="1"/>
        <v>20.255639477931158</v>
      </c>
      <c r="N76" s="17">
        <f t="shared" si="4"/>
        <v>-3280.740524090857</v>
      </c>
      <c r="O76" s="24">
        <f t="shared" si="2"/>
        <v>217.28305047313498</v>
      </c>
      <c r="P76" s="7"/>
      <c r="Q76" s="25">
        <f t="shared" si="5"/>
        <v>-2502.1303210884848</v>
      </c>
      <c r="R76" s="24">
        <f t="shared" si="6"/>
        <v>-3275.1366288720119</v>
      </c>
      <c r="S76" s="7"/>
      <c r="T76" s="25">
        <f t="shared" si="7"/>
        <v>0.61058244766343828</v>
      </c>
      <c r="U76" s="24">
        <f t="shared" si="8"/>
        <v>-0.79773387031595688</v>
      </c>
      <c r="V76" s="7"/>
      <c r="W76" s="25">
        <f t="shared" si="9"/>
        <v>0.5986716837015148</v>
      </c>
      <c r="X76" s="24">
        <f t="shared" si="10"/>
        <v>314.81622483716023</v>
      </c>
      <c r="Y76" s="7"/>
      <c r="Z76" s="25">
        <f t="shared" si="11"/>
        <v>633</v>
      </c>
      <c r="AA76" s="17">
        <f t="shared" si="15"/>
        <v>314.85599999999988</v>
      </c>
      <c r="AB76" s="24">
        <f t="shared" si="12"/>
        <v>5.4952738696592638</v>
      </c>
      <c r="AC76" s="17">
        <f t="shared" si="13"/>
        <v>-3.9775162839646327E-2</v>
      </c>
      <c r="AD76" s="17">
        <f t="shared" ca="1" si="14"/>
        <v>0.10060043095631954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12173</v>
      </c>
      <c r="D77" s="17">
        <v>11507</v>
      </c>
      <c r="E77" s="17">
        <v>14367</v>
      </c>
      <c r="F77" s="17">
        <v>15014</v>
      </c>
      <c r="G77" s="24"/>
      <c r="H77" s="7"/>
      <c r="I77" s="25">
        <f t="shared" si="16"/>
        <v>-2194</v>
      </c>
      <c r="J77" s="24">
        <f t="shared" si="16"/>
        <v>-3507</v>
      </c>
      <c r="K77" s="7"/>
      <c r="L77" s="25">
        <f t="shared" si="3"/>
        <v>-2196.8073066582533</v>
      </c>
      <c r="M77" s="17">
        <f t="shared" si="1"/>
        <v>7.8809706734733673</v>
      </c>
      <c r="N77" s="17">
        <f t="shared" si="4"/>
        <v>-3513.3178211751119</v>
      </c>
      <c r="O77" s="24">
        <f t="shared" si="2"/>
        <v>39.914864400692693</v>
      </c>
      <c r="P77" s="7"/>
      <c r="Q77" s="25">
        <f t="shared" si="5"/>
        <v>-2162.1303210884848</v>
      </c>
      <c r="R77" s="24">
        <f t="shared" si="6"/>
        <v>-3516.1366288720119</v>
      </c>
      <c r="S77" s="7"/>
      <c r="T77" s="25">
        <f t="shared" si="7"/>
        <v>0.52761393461042549</v>
      </c>
      <c r="U77" s="24">
        <f t="shared" si="8"/>
        <v>-0.85643489092417491</v>
      </c>
      <c r="V77" s="7"/>
      <c r="W77" s="25">
        <f t="shared" si="9"/>
        <v>0.51481230002041634</v>
      </c>
      <c r="X77" s="24">
        <f t="shared" si="10"/>
        <v>320.69265266311186</v>
      </c>
      <c r="Y77" s="7"/>
      <c r="Z77" s="25">
        <f t="shared" si="11"/>
        <v>645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3.1652663111970014E-2</v>
      </c>
      <c r="AD77" s="17">
        <f t="shared" ca="1" si="14"/>
        <v>2.1891192107091229E-2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12340</v>
      </c>
      <c r="D78" s="17">
        <v>11403</v>
      </c>
      <c r="E78" s="17">
        <v>14171</v>
      </c>
      <c r="F78" s="17">
        <v>15097</v>
      </c>
      <c r="G78" s="24"/>
      <c r="H78" s="7"/>
      <c r="I78" s="25">
        <f t="shared" si="16"/>
        <v>-1831</v>
      </c>
      <c r="J78" s="24">
        <f t="shared" si="16"/>
        <v>-3694</v>
      </c>
      <c r="K78" s="7"/>
      <c r="L78" s="25">
        <f t="shared" si="3"/>
        <v>-1838.6788267070347</v>
      </c>
      <c r="M78" s="17">
        <f t="shared" si="1"/>
        <v>58.964379596668749</v>
      </c>
      <c r="N78" s="17">
        <f t="shared" si="4"/>
        <v>-3707.0005179687791</v>
      </c>
      <c r="O78" s="24">
        <f t="shared" si="2"/>
        <v>169.01346745654953</v>
      </c>
      <c r="P78" s="7"/>
      <c r="Q78" s="25">
        <f t="shared" si="5"/>
        <v>-1799.1303210884848</v>
      </c>
      <c r="R78" s="24">
        <f t="shared" si="6"/>
        <v>-3703.1366288720119</v>
      </c>
      <c r="S78" s="7"/>
      <c r="T78" s="25">
        <f t="shared" si="7"/>
        <v>0.43903284567441475</v>
      </c>
      <c r="U78" s="24">
        <f t="shared" si="8"/>
        <v>-0.90198298575295821</v>
      </c>
      <c r="V78" s="7"/>
      <c r="W78" s="25">
        <f t="shared" si="9"/>
        <v>0.42553722574253072</v>
      </c>
      <c r="X78" s="24">
        <f t="shared" si="10"/>
        <v>326.44620012288988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7.0200122890014427E-2</v>
      </c>
      <c r="AD78" s="17">
        <f t="shared" ca="1" si="14"/>
        <v>-3.3309617770555633E-2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12530</v>
      </c>
      <c r="D79" s="17">
        <v>11328</v>
      </c>
      <c r="E79" s="17">
        <v>13996</v>
      </c>
      <c r="F79" s="17">
        <v>15180</v>
      </c>
      <c r="G79" s="24"/>
      <c r="H79" s="7"/>
      <c r="I79" s="25">
        <f t="shared" si="16"/>
        <v>-1466</v>
      </c>
      <c r="J79" s="24">
        <f t="shared" si="16"/>
        <v>-3852</v>
      </c>
      <c r="K79" s="7"/>
      <c r="L79" s="25">
        <f t="shared" si="3"/>
        <v>-1466.799965017693</v>
      </c>
      <c r="M79" s="17">
        <f t="shared" si="1"/>
        <v>0.63994402953258067</v>
      </c>
      <c r="N79" s="17">
        <f t="shared" si="4"/>
        <v>-3862.2125947155118</v>
      </c>
      <c r="O79" s="24">
        <f t="shared" si="2"/>
        <v>104.29709082330038</v>
      </c>
      <c r="P79" s="7"/>
      <c r="Q79" s="25">
        <f t="shared" si="5"/>
        <v>-1434.1303210884848</v>
      </c>
      <c r="R79" s="24">
        <f t="shared" si="6"/>
        <v>-3861.1366288720119</v>
      </c>
      <c r="S79" s="7"/>
      <c r="T79" s="25">
        <f t="shared" si="7"/>
        <v>0.34996370666162163</v>
      </c>
      <c r="U79" s="24">
        <f t="shared" si="8"/>
        <v>-0.94046747229278571</v>
      </c>
      <c r="V79" s="7"/>
      <c r="W79" s="25">
        <f t="shared" si="9"/>
        <v>0.3358801208963384</v>
      </c>
      <c r="X79" s="24">
        <f t="shared" si="10"/>
        <v>332.04942169427125</v>
      </c>
      <c r="Y79" s="7"/>
      <c r="Z79" s="25">
        <f t="shared" si="11"/>
        <v>628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2.1421694271396063E-2</v>
      </c>
      <c r="AD79" s="17">
        <f t="shared" ca="1" si="14"/>
        <v>1.1357877686180018E-2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12718</v>
      </c>
      <c r="D80" s="17">
        <v>11263</v>
      </c>
      <c r="E80" s="17">
        <v>13800</v>
      </c>
      <c r="F80" s="17">
        <v>15240</v>
      </c>
      <c r="G80" s="24"/>
      <c r="H80" s="7"/>
      <c r="I80" s="25">
        <f t="shared" si="16"/>
        <v>-1082</v>
      </c>
      <c r="J80" s="24">
        <f t="shared" si="16"/>
        <v>-3977</v>
      </c>
      <c r="K80" s="7"/>
      <c r="L80" s="25">
        <f t="shared" si="3"/>
        <v>-1081.5771772322391</v>
      </c>
      <c r="M80" s="17">
        <f t="shared" si="1"/>
        <v>0.17877909293695662</v>
      </c>
      <c r="N80" s="17">
        <f t="shared" si="4"/>
        <v>-3979.6179122644339</v>
      </c>
      <c r="O80" s="24">
        <f t="shared" si="2"/>
        <v>6.8534646242735651</v>
      </c>
      <c r="P80" s="7"/>
      <c r="Q80" s="25">
        <f t="shared" si="5"/>
        <v>-1050.1303210884848</v>
      </c>
      <c r="R80" s="24">
        <f t="shared" si="6"/>
        <v>-3986.1366288720119</v>
      </c>
      <c r="S80" s="7"/>
      <c r="T80" s="25">
        <f t="shared" si="7"/>
        <v>0.25625809191939547</v>
      </c>
      <c r="U80" s="24">
        <f t="shared" si="8"/>
        <v>-0.97091405974518097</v>
      </c>
      <c r="V80" s="7"/>
      <c r="W80" s="25">
        <f t="shared" si="9"/>
        <v>0.24170672306677618</v>
      </c>
      <c r="X80" s="24">
        <f t="shared" si="10"/>
        <v>337.72370708918686</v>
      </c>
      <c r="Y80" s="7"/>
      <c r="Z80" s="25">
        <f t="shared" si="11"/>
        <v>627</v>
      </c>
      <c r="AA80" s="17">
        <f t="shared" si="15"/>
        <v>337.67099999999982</v>
      </c>
      <c r="AB80" s="24">
        <f t="shared" si="12"/>
        <v>5.8934707385017697</v>
      </c>
      <c r="AC80" s="17">
        <f t="shared" si="13"/>
        <v>5.2707089187038036E-2</v>
      </c>
      <c r="AD80" s="17">
        <f t="shared" ca="1" si="14"/>
        <v>7.9083813508304956E-3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12911</v>
      </c>
      <c r="D81" s="17">
        <v>11226</v>
      </c>
      <c r="E81" s="17">
        <v>13612</v>
      </c>
      <c r="F81" s="17">
        <v>15281</v>
      </c>
      <c r="G81" s="24"/>
      <c r="H81" s="7"/>
      <c r="I81" s="25">
        <f t="shared" si="16"/>
        <v>-701</v>
      </c>
      <c r="J81" s="24">
        <f t="shared" si="16"/>
        <v>-4055</v>
      </c>
      <c r="K81" s="7"/>
      <c r="L81" s="25">
        <f t="shared" si="3"/>
        <v>-695.71810863132055</v>
      </c>
      <c r="M81" s="17">
        <f t="shared" si="1"/>
        <v>27.898376430530504</v>
      </c>
      <c r="N81" s="17">
        <f t="shared" si="4"/>
        <v>-4056.929138480009</v>
      </c>
      <c r="O81" s="24">
        <f t="shared" si="2"/>
        <v>3.7215752750513857</v>
      </c>
      <c r="P81" s="7"/>
      <c r="Q81" s="25">
        <f t="shared" si="5"/>
        <v>-669.13032108848483</v>
      </c>
      <c r="R81" s="24">
        <f t="shared" si="6"/>
        <v>-4064.1366288720119</v>
      </c>
      <c r="S81" s="7"/>
      <c r="T81" s="25">
        <f t="shared" si="7"/>
        <v>0.1632845522923429</v>
      </c>
      <c r="U81" s="24">
        <f t="shared" si="8"/>
        <v>-0.98991273031547555</v>
      </c>
      <c r="V81" s="7"/>
      <c r="W81" s="25">
        <f t="shared" si="9"/>
        <v>0.14843739679645013</v>
      </c>
      <c r="X81" s="24">
        <f t="shared" si="10"/>
        <v>343.17522240941059</v>
      </c>
      <c r="Y81" s="7"/>
      <c r="Z81" s="25">
        <f t="shared" si="11"/>
        <v>612</v>
      </c>
      <c r="AA81" s="17">
        <f t="shared" si="15"/>
        <v>343.1789999999998</v>
      </c>
      <c r="AB81" s="24">
        <f t="shared" si="12"/>
        <v>5.9896034737016164</v>
      </c>
      <c r="AC81" s="17">
        <f t="shared" si="13"/>
        <v>-3.7775905892090123E-3</v>
      </c>
      <c r="AD81" s="17">
        <f t="shared" ca="1" si="14"/>
        <v>9.3842032269549236E-2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11212</v>
      </c>
      <c r="E82" s="17">
        <v>13425</v>
      </c>
      <c r="F82" s="17">
        <v>15311</v>
      </c>
      <c r="G82" s="24"/>
      <c r="H82" s="7"/>
      <c r="I82" s="25">
        <f t="shared" si="16"/>
        <v>-315</v>
      </c>
      <c r="J82" s="24">
        <f t="shared" si="16"/>
        <v>-4099</v>
      </c>
      <c r="K82" s="7"/>
      <c r="L82" s="25">
        <f t="shared" si="3"/>
        <v>-302.43466590573166</v>
      </c>
      <c r="M82" s="17">
        <f t="shared" si="1"/>
        <v>157.88762090058231</v>
      </c>
      <c r="N82" s="17">
        <f t="shared" si="4"/>
        <v>-4096.7522829859327</v>
      </c>
      <c r="O82" s="24">
        <f t="shared" si="2"/>
        <v>5.0522317753278347</v>
      </c>
      <c r="P82" s="7"/>
      <c r="Q82" s="25">
        <f t="shared" si="5"/>
        <v>-283.13032108848478</v>
      </c>
      <c r="R82" s="24">
        <f t="shared" si="6"/>
        <v>-4108.1366288720119</v>
      </c>
      <c r="S82" s="7"/>
      <c r="T82" s="25">
        <f t="shared" si="7"/>
        <v>6.9090887473334264E-2</v>
      </c>
      <c r="U82" s="24">
        <f t="shared" si="8"/>
        <v>-1.0006299290987186</v>
      </c>
      <c r="V82" s="7"/>
      <c r="W82" s="25">
        <f t="shared" si="9"/>
        <v>5.407217101462914E-2</v>
      </c>
      <c r="X82" s="24">
        <f t="shared" si="10"/>
        <v>348.61003689824872</v>
      </c>
      <c r="Y82" s="7"/>
      <c r="Z82" s="25">
        <f t="shared" si="11"/>
        <v>614</v>
      </c>
      <c r="AA82" s="17">
        <f t="shared" si="15"/>
        <v>348.70499999999981</v>
      </c>
      <c r="AB82" s="24">
        <f t="shared" si="12"/>
        <v>6.0860503681668234</v>
      </c>
      <c r="AC82" s="17">
        <f t="shared" si="13"/>
        <v>-9.4963101751091017E-2</v>
      </c>
      <c r="AD82" s="17">
        <f t="shared" ca="1" si="14"/>
        <v>9.196440037510456E-2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13299</v>
      </c>
      <c r="D83" s="17">
        <v>11199</v>
      </c>
      <c r="E83" s="17">
        <v>13213</v>
      </c>
      <c r="F83" s="17">
        <v>15301</v>
      </c>
      <c r="G83" s="24"/>
      <c r="H83" s="7"/>
      <c r="I83" s="25">
        <f t="shared" si="16"/>
        <v>86</v>
      </c>
      <c r="J83" s="24">
        <f t="shared" si="16"/>
        <v>-4102</v>
      </c>
      <c r="K83" s="7"/>
      <c r="L83" s="25">
        <f t="shared" si="3"/>
        <v>98.524079199407495</v>
      </c>
      <c r="M83" s="17">
        <f t="shared" si="1"/>
        <v>156.8525597930315</v>
      </c>
      <c r="N83" s="17">
        <f t="shared" si="4"/>
        <v>-4098.1727517736881</v>
      </c>
      <c r="O83" s="24">
        <f t="shared" si="2"/>
        <v>14.647828985807543</v>
      </c>
      <c r="P83" s="7"/>
      <c r="Q83" s="25">
        <f t="shared" si="5"/>
        <v>117.86967891151522</v>
      </c>
      <c r="R83" s="24">
        <f t="shared" si="6"/>
        <v>-4111.1366288720119</v>
      </c>
      <c r="S83" s="7"/>
      <c r="T83" s="25">
        <f t="shared" si="7"/>
        <v>-2.8763152921542575E-2</v>
      </c>
      <c r="U83" s="24">
        <f t="shared" si="8"/>
        <v>-1.0013606471975762</v>
      </c>
      <c r="V83" s="7"/>
      <c r="W83" s="25">
        <f t="shared" si="9"/>
        <v>-4.3803875601271705E-2</v>
      </c>
      <c r="X83" s="24">
        <f t="shared" si="10"/>
        <v>354.20795532891793</v>
      </c>
      <c r="Y83" s="7"/>
      <c r="Z83" s="25">
        <f t="shared" si="11"/>
        <v>622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-9.5044671081893739E-2</v>
      </c>
      <c r="AD83" s="17">
        <f t="shared" ca="1" si="14"/>
        <v>-7.1151221290506328E-3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13513</v>
      </c>
      <c r="D84" s="17">
        <v>11226</v>
      </c>
      <c r="E84" s="17">
        <v>13022</v>
      </c>
      <c r="F84" s="17">
        <v>15292</v>
      </c>
      <c r="G84" s="24"/>
      <c r="H84" s="7"/>
      <c r="I84" s="25">
        <f t="shared" ref="I84:J115" si="17">C84-E84</f>
        <v>491</v>
      </c>
      <c r="J84" s="24">
        <f t="shared" si="17"/>
        <v>-4066</v>
      </c>
      <c r="K84" s="7"/>
      <c r="L84" s="25">
        <f t="shared" si="3"/>
        <v>506.55156142904588</v>
      </c>
      <c r="M84" s="17">
        <f t="shared" ref="M84:M147" si="18">(I84-L84)^2</f>
        <v>241.85106288138741</v>
      </c>
      <c r="N84" s="17">
        <f t="shared" si="4"/>
        <v>-4059.2020333625032</v>
      </c>
      <c r="O84" s="24">
        <f t="shared" ref="O84:O147" si="19">(J84-N84)^2</f>
        <v>46.212350404518958</v>
      </c>
      <c r="P84" s="7"/>
      <c r="Q84" s="25">
        <f t="shared" si="5"/>
        <v>522.86967891151517</v>
      </c>
      <c r="R84" s="24">
        <f t="shared" si="6"/>
        <v>-4075.1366288720119</v>
      </c>
      <c r="S84" s="7"/>
      <c r="T84" s="25">
        <f t="shared" si="7"/>
        <v>-0.12759329346998424</v>
      </c>
      <c r="U84" s="24">
        <f t="shared" si="8"/>
        <v>-0.99259203001128637</v>
      </c>
      <c r="V84" s="7"/>
      <c r="W84" s="25">
        <f t="shared" si="9"/>
        <v>-0.14251348046349605</v>
      </c>
      <c r="X84" s="24">
        <f>IF(MOD(ATAN2(U84,W84)*180/PI()-$J$9+360,360)&lt;355,MOD(ATAN2(U84,W84)*180/PI()-$J$9+360,360)+360,MOD(ATAN2(U84,W84)*180/PI()-$J$9+360,360))</f>
        <v>359.87370878404863</v>
      </c>
      <c r="Y84" s="7"/>
      <c r="Z84" s="25">
        <f t="shared" si="11"/>
        <v>635</v>
      </c>
      <c r="AA84" s="17">
        <f t="shared" si="15"/>
        <v>360.0179999999998</v>
      </c>
      <c r="AB84" s="24">
        <f t="shared" si="12"/>
        <v>6.2834994664449422</v>
      </c>
      <c r="AC84" s="17">
        <f t="shared" si="13"/>
        <v>-0.14429121595117067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11186</v>
      </c>
      <c r="E85" s="17">
        <v>12971</v>
      </c>
      <c r="F85" s="17">
        <v>15237</v>
      </c>
      <c r="G85" s="24"/>
      <c r="H85" s="7"/>
      <c r="I85" s="25">
        <f t="shared" si="17"/>
        <v>501</v>
      </c>
      <c r="J85" s="24">
        <f t="shared" si="17"/>
        <v>-4051</v>
      </c>
      <c r="K85" s="7"/>
      <c r="L85" s="25">
        <f>$M$9*SIN(2*PI()/$M$10*(AA85+$M$11))+$M$12</f>
        <v>509.94364291847461</v>
      </c>
      <c r="M85" s="17">
        <f t="shared" si="18"/>
        <v>79.98874865318102</v>
      </c>
      <c r="N85" s="17">
        <f>$O$9*COS(2*PI()/$O$10*(AA85+$O$11))+$O$12</f>
        <v>-4046.9356885551711</v>
      </c>
      <c r="O85" s="24">
        <f t="shared" si="19"/>
        <v>16.518627520567549</v>
      </c>
      <c r="P85" s="7"/>
      <c r="Q85" s="25">
        <f t="shared" ref="Q85:Q148" si="20">I85-$J$4</f>
        <v>532.86967891151517</v>
      </c>
      <c r="R85" s="24">
        <f t="shared" ref="R85:R148" si="21">J85-$J$3</f>
        <v>-4060.1366288720119</v>
      </c>
      <c r="S85" s="7"/>
      <c r="T85" s="25">
        <f t="shared" ref="T85:T148" si="22">Q85/$J$7</f>
        <v>-0.1300335438538964</v>
      </c>
      <c r="U85" s="24">
        <f t="shared" ref="U85:U148" si="23">R85/$J$6</f>
        <v>-0.98893843951699889</v>
      </c>
      <c r="V85" s="7"/>
      <c r="W85" s="25">
        <f t="shared" ref="W85:W148" si="24">(T85-U85*SIN(-$J$11*PI()/180))/(COS(-$J$11*PI()/180))</f>
        <v>-0.14489913984515046</v>
      </c>
      <c r="X85" s="24">
        <f>IF(MOD(ATAN2(U85,W85)*180/PI()-$J$9+360,360)&lt;355,MOD(ATAN2(U85,W85)*180/PI()-$J$9+360,360)+360,MOD(ATAN2(U85,W85)*180/PI()-$J$9+360,360))</f>
        <v>360.03884344571031</v>
      </c>
      <c r="Y85" s="7"/>
      <c r="Z85" s="25">
        <f>I165-J159</f>
        <v>3</v>
      </c>
      <c r="AA85" s="17">
        <f t="shared" si="15"/>
        <v>360.04499999999979</v>
      </c>
      <c r="AB85" s="24">
        <f t="shared" ref="AB85:AB148" si="25">AA85*PI()/180</f>
        <v>6.2839707053429796</v>
      </c>
      <c r="AC85" s="17">
        <f t="shared" ref="AC85:AC148" si="26">X85-AA85</f>
        <v>-6.1565542894754799E-3</v>
      </c>
    </row>
    <row r="86" spans="1:31" s="17" customFormat="1" x14ac:dyDescent="0.25">
      <c r="A86" s="17">
        <v>1</v>
      </c>
      <c r="B86" s="17">
        <v>-621</v>
      </c>
      <c r="C86" s="17">
        <v>13258</v>
      </c>
      <c r="D86" s="17">
        <v>11162</v>
      </c>
      <c r="E86" s="17">
        <v>13162</v>
      </c>
      <c r="F86" s="17">
        <v>15249</v>
      </c>
      <c r="G86" s="24"/>
      <c r="H86" s="7"/>
      <c r="I86" s="25">
        <f t="shared" si="17"/>
        <v>96</v>
      </c>
      <c r="J86" s="24">
        <f t="shared" si="17"/>
        <v>-4087</v>
      </c>
      <c r="K86" s="7"/>
      <c r="L86" s="25">
        <f t="shared" ref="L86:L149" si="27">$M$9*SIN(2*PI()/$M$10*(AA86+$M$11))+$M$12</f>
        <v>112.11191968654811</v>
      </c>
      <c r="M86" s="17">
        <f t="shared" si="18"/>
        <v>259.5939559857764</v>
      </c>
      <c r="N86" s="17">
        <f t="shared" ref="N86:N149" si="28">$O$9*COS(2*PI()/$O$10*(AA86+$O$11))+$O$12</f>
        <v>-4085.6598863403729</v>
      </c>
      <c r="O86" s="24">
        <f t="shared" si="19"/>
        <v>1.7959046207192726</v>
      </c>
      <c r="P86" s="7"/>
      <c r="Q86" s="25">
        <f t="shared" si="20"/>
        <v>127.86967891151522</v>
      </c>
      <c r="R86" s="24">
        <f t="shared" si="21"/>
        <v>-4096.1366288720119</v>
      </c>
      <c r="S86" s="7"/>
      <c r="T86" s="25">
        <f t="shared" si="22"/>
        <v>-3.1203403305454715E-2</v>
      </c>
      <c r="U86" s="24">
        <f t="shared" si="23"/>
        <v>-0.99770705670328874</v>
      </c>
      <c r="V86" s="7"/>
      <c r="W86" s="25">
        <f t="shared" si="24"/>
        <v>-4.6189534982926106E-2</v>
      </c>
      <c r="X86" s="24">
        <f t="shared" ref="X86:X148" si="29">MOD(ATAN2(U86,W86)*180/PI()-$J$9+360,360)</f>
        <v>354.35384020678885</v>
      </c>
      <c r="Y86" s="7"/>
      <c r="Z86" s="25">
        <f t="shared" ref="Z86:Z149" si="30">B86</f>
        <v>-621</v>
      </c>
      <c r="AA86" s="17">
        <f t="shared" ref="AA86:AA149" si="31">360/40000*Z86+AA85</f>
        <v>354.45599999999979</v>
      </c>
      <c r="AB86" s="24">
        <f t="shared" si="25"/>
        <v>6.186424253449017</v>
      </c>
      <c r="AC86" s="17">
        <f t="shared" si="26"/>
        <v>-0.10215979321094437</v>
      </c>
    </row>
    <row r="87" spans="1:31" s="17" customFormat="1" x14ac:dyDescent="0.25">
      <c r="A87" s="17">
        <v>2</v>
      </c>
      <c r="B87" s="17">
        <v>-624</v>
      </c>
      <c r="C87" s="17">
        <v>13070</v>
      </c>
      <c r="D87" s="17">
        <v>11168</v>
      </c>
      <c r="E87" s="17">
        <v>13368</v>
      </c>
      <c r="F87" s="17">
        <v>15256</v>
      </c>
      <c r="G87" s="24"/>
      <c r="H87" s="7"/>
      <c r="I87" s="25">
        <f t="shared" si="17"/>
        <v>-298</v>
      </c>
      <c r="J87" s="24">
        <f t="shared" si="17"/>
        <v>-4088</v>
      </c>
      <c r="K87" s="7"/>
      <c r="L87" s="25">
        <f t="shared" si="27"/>
        <v>-289.01647531560565</v>
      </c>
      <c r="M87" s="17">
        <f t="shared" si="18"/>
        <v>80.703715755122673</v>
      </c>
      <c r="N87" s="17">
        <f t="shared" si="28"/>
        <v>-4085.3607783146604</v>
      </c>
      <c r="O87" s="24">
        <f t="shared" si="19"/>
        <v>6.9654911043669827</v>
      </c>
      <c r="P87" s="7"/>
      <c r="Q87" s="25">
        <f t="shared" si="20"/>
        <v>-266.13032108848478</v>
      </c>
      <c r="R87" s="24">
        <f t="shared" si="21"/>
        <v>-4097.1366288720119</v>
      </c>
      <c r="S87" s="7"/>
      <c r="T87" s="25">
        <f t="shared" si="22"/>
        <v>6.4942461820683625E-2</v>
      </c>
      <c r="U87" s="24">
        <f t="shared" si="23"/>
        <v>-0.99795062940290791</v>
      </c>
      <c r="V87" s="7"/>
      <c r="W87" s="25">
        <f t="shared" si="24"/>
        <v>4.9963512797880166E-2</v>
      </c>
      <c r="X87" s="24">
        <f t="shared" si="29"/>
        <v>348.83700129862382</v>
      </c>
      <c r="Y87" s="7"/>
      <c r="Z87" s="25">
        <f t="shared" si="30"/>
        <v>-624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-2.9987013759864567E-3</v>
      </c>
    </row>
    <row r="88" spans="1:31" s="17" customFormat="1" x14ac:dyDescent="0.25">
      <c r="A88" s="17">
        <v>3</v>
      </c>
      <c r="B88" s="17">
        <v>-614</v>
      </c>
      <c r="C88" s="17">
        <v>12876</v>
      </c>
      <c r="D88" s="17">
        <v>11186</v>
      </c>
      <c r="E88" s="17">
        <v>13559</v>
      </c>
      <c r="F88" s="17">
        <v>15232</v>
      </c>
      <c r="G88" s="24"/>
      <c r="H88" s="7"/>
      <c r="I88" s="25">
        <f t="shared" si="17"/>
        <v>-683</v>
      </c>
      <c r="J88" s="24">
        <f t="shared" si="17"/>
        <v>-4046</v>
      </c>
      <c r="K88" s="7"/>
      <c r="L88" s="25">
        <f t="shared" si="27"/>
        <v>-681.32461593038056</v>
      </c>
      <c r="M88" s="17">
        <f t="shared" si="18"/>
        <v>2.8069117807345974</v>
      </c>
      <c r="N88" s="17">
        <f t="shared" si="28"/>
        <v>-4046.7031390647435</v>
      </c>
      <c r="O88" s="24">
        <f t="shared" si="19"/>
        <v>0.49440454436833836</v>
      </c>
      <c r="P88" s="7"/>
      <c r="Q88" s="25">
        <f t="shared" si="20"/>
        <v>-651.13032108848483</v>
      </c>
      <c r="R88" s="24">
        <f t="shared" si="21"/>
        <v>-4055.1366288720119</v>
      </c>
      <c r="S88" s="7"/>
      <c r="T88" s="25">
        <f t="shared" si="22"/>
        <v>0.15889210160130104</v>
      </c>
      <c r="U88" s="24">
        <f t="shared" si="23"/>
        <v>-0.98772057601890317</v>
      </c>
      <c r="V88" s="7"/>
      <c r="W88" s="25">
        <f t="shared" si="24"/>
        <v>0.14407737054237865</v>
      </c>
      <c r="X88" s="24">
        <f t="shared" si="29"/>
        <v>343.40406444168013</v>
      </c>
      <c r="Y88" s="7"/>
      <c r="Z88" s="25">
        <f t="shared" si="30"/>
        <v>-614</v>
      </c>
      <c r="AA88" s="17">
        <f t="shared" si="31"/>
        <v>343.31399999999979</v>
      </c>
      <c r="AB88" s="24">
        <f t="shared" si="25"/>
        <v>5.991959668191809</v>
      </c>
      <c r="AC88" s="17">
        <f t="shared" si="26"/>
        <v>9.0064441680340224E-2</v>
      </c>
    </row>
    <row r="89" spans="1:31" s="17" customFormat="1" x14ac:dyDescent="0.25">
      <c r="A89" s="17">
        <v>4</v>
      </c>
      <c r="B89" s="17">
        <v>-613</v>
      </c>
      <c r="C89" s="17">
        <v>12688</v>
      </c>
      <c r="D89" s="17">
        <v>11236</v>
      </c>
      <c r="E89" s="17">
        <v>13757</v>
      </c>
      <c r="F89" s="17">
        <v>15201</v>
      </c>
      <c r="G89" s="24"/>
      <c r="H89" s="7"/>
      <c r="I89" s="25">
        <f t="shared" si="17"/>
        <v>-1069</v>
      </c>
      <c r="J89" s="24">
        <f t="shared" si="17"/>
        <v>-3965</v>
      </c>
      <c r="K89" s="7"/>
      <c r="L89" s="25">
        <f t="shared" si="27"/>
        <v>-1066.9672606183469</v>
      </c>
      <c r="M89" s="17">
        <f t="shared" si="18"/>
        <v>4.1320293937233172</v>
      </c>
      <c r="N89" s="17">
        <f t="shared" si="28"/>
        <v>-3970.5065124036723</v>
      </c>
      <c r="O89" s="24">
        <f t="shared" si="19"/>
        <v>30.321678851797241</v>
      </c>
      <c r="P89" s="7"/>
      <c r="Q89" s="25">
        <f t="shared" si="20"/>
        <v>-1037.1303210884848</v>
      </c>
      <c r="R89" s="24">
        <f t="shared" si="21"/>
        <v>-3974.1366288720119</v>
      </c>
      <c r="S89" s="7"/>
      <c r="T89" s="25">
        <f t="shared" si="22"/>
        <v>0.25308576642030967</v>
      </c>
      <c r="U89" s="24">
        <f t="shared" si="23"/>
        <v>-0.96799118734975098</v>
      </c>
      <c r="V89" s="7"/>
      <c r="W89" s="25">
        <f t="shared" si="24"/>
        <v>0.23857793280100309</v>
      </c>
      <c r="X89" s="24">
        <f t="shared" si="29"/>
        <v>337.85761547053767</v>
      </c>
      <c r="Y89" s="7"/>
      <c r="Z89" s="25">
        <f t="shared" si="30"/>
        <v>-613</v>
      </c>
      <c r="AA89" s="17">
        <f t="shared" si="31"/>
        <v>337.7969999999998</v>
      </c>
      <c r="AB89" s="24">
        <f t="shared" si="25"/>
        <v>5.8956698533592817</v>
      </c>
      <c r="AC89" s="17">
        <f t="shared" si="26"/>
        <v>6.0615470537868532E-2</v>
      </c>
    </row>
    <row r="90" spans="1:31" s="17" customFormat="1" x14ac:dyDescent="0.25">
      <c r="A90" s="17">
        <v>5</v>
      </c>
      <c r="B90" s="17">
        <v>-632</v>
      </c>
      <c r="C90" s="17">
        <v>12494</v>
      </c>
      <c r="D90" s="17">
        <v>11289</v>
      </c>
      <c r="E90" s="17">
        <v>13953</v>
      </c>
      <c r="F90" s="17">
        <v>15141</v>
      </c>
      <c r="G90" s="24"/>
      <c r="H90" s="7"/>
      <c r="I90" s="25">
        <f t="shared" si="17"/>
        <v>-1459</v>
      </c>
      <c r="J90" s="24">
        <f t="shared" si="17"/>
        <v>-3852</v>
      </c>
      <c r="K90" s="7"/>
      <c r="L90" s="25">
        <f t="shared" si="27"/>
        <v>-1454.4732973211637</v>
      </c>
      <c r="M90" s="17">
        <f t="shared" si="18"/>
        <v>20.491037142583487</v>
      </c>
      <c r="N90" s="17">
        <f t="shared" si="28"/>
        <v>-3853.3617707148451</v>
      </c>
      <c r="O90" s="24">
        <f t="shared" si="19"/>
        <v>1.8544194798096776</v>
      </c>
      <c r="P90" s="7"/>
      <c r="Q90" s="25">
        <f t="shared" si="20"/>
        <v>-1427.1303210884848</v>
      </c>
      <c r="R90" s="24">
        <f t="shared" si="21"/>
        <v>-3861.1366288720119</v>
      </c>
      <c r="S90" s="7"/>
      <c r="T90" s="25">
        <f t="shared" si="22"/>
        <v>0.34825553139288312</v>
      </c>
      <c r="U90" s="24">
        <f t="shared" si="23"/>
        <v>-0.94046747229278571</v>
      </c>
      <c r="V90" s="7"/>
      <c r="W90" s="25">
        <f t="shared" si="24"/>
        <v>0.33417175303170904</v>
      </c>
      <c r="X90" s="24">
        <f t="shared" si="29"/>
        <v>332.14177957195739</v>
      </c>
      <c r="Y90" s="7"/>
      <c r="Z90" s="25">
        <f t="shared" si="30"/>
        <v>-632</v>
      </c>
      <c r="AA90" s="17">
        <f t="shared" si="31"/>
        <v>332.10899999999981</v>
      </c>
      <c r="AB90" s="24">
        <f t="shared" si="25"/>
        <v>5.7963955255058446</v>
      </c>
      <c r="AC90" s="17">
        <f t="shared" si="26"/>
        <v>3.2779571957576081E-2</v>
      </c>
    </row>
    <row r="91" spans="1:31" s="17" customFormat="1" x14ac:dyDescent="0.25">
      <c r="A91" s="17">
        <v>6</v>
      </c>
      <c r="B91" s="17">
        <v>-631</v>
      </c>
      <c r="C91" s="17">
        <v>12293</v>
      </c>
      <c r="D91" s="17">
        <v>11358</v>
      </c>
      <c r="E91" s="17">
        <v>14118</v>
      </c>
      <c r="F91" s="17">
        <v>15043</v>
      </c>
      <c r="G91" s="24"/>
      <c r="H91" s="7"/>
      <c r="I91" s="25">
        <f t="shared" si="17"/>
        <v>-1825</v>
      </c>
      <c r="J91" s="24">
        <f t="shared" si="17"/>
        <v>-3685</v>
      </c>
      <c r="K91" s="7"/>
      <c r="L91" s="25">
        <f t="shared" si="27"/>
        <v>-1827.3764872382417</v>
      </c>
      <c r="M91" s="17">
        <f t="shared" si="18"/>
        <v>5.6476915935255665</v>
      </c>
      <c r="N91" s="17">
        <f t="shared" si="28"/>
        <v>-3698.4613715965902</v>
      </c>
      <c r="O91" s="24">
        <f t="shared" si="19"/>
        <v>181.20852526148533</v>
      </c>
      <c r="P91" s="7"/>
      <c r="Q91" s="25">
        <f t="shared" si="20"/>
        <v>-1793.1303210884848</v>
      </c>
      <c r="R91" s="24">
        <f t="shared" si="21"/>
        <v>-3694.1366288720119</v>
      </c>
      <c r="S91" s="7"/>
      <c r="T91" s="25">
        <f t="shared" si="22"/>
        <v>0.43756869544406751</v>
      </c>
      <c r="U91" s="24">
        <f t="shared" si="23"/>
        <v>-0.89979083145638572</v>
      </c>
      <c r="V91" s="7"/>
      <c r="W91" s="25">
        <f t="shared" si="24"/>
        <v>0.4241058301135382</v>
      </c>
      <c r="X91" s="24">
        <f t="shared" si="29"/>
        <v>326.4668905051193</v>
      </c>
      <c r="Y91" s="7"/>
      <c r="Z91" s="25">
        <f t="shared" si="30"/>
        <v>-631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3.6890505119458794E-2</v>
      </c>
    </row>
    <row r="92" spans="1:31" s="17" customFormat="1" x14ac:dyDescent="0.25">
      <c r="A92" s="17">
        <v>7</v>
      </c>
      <c r="B92" s="17">
        <v>-636</v>
      </c>
      <c r="C92" s="17">
        <v>12124</v>
      </c>
      <c r="D92" s="17">
        <v>11465</v>
      </c>
      <c r="E92" s="17">
        <v>14302</v>
      </c>
      <c r="F92" s="17">
        <v>14955</v>
      </c>
      <c r="G92" s="24"/>
      <c r="H92" s="7"/>
      <c r="I92" s="25">
        <f t="shared" si="17"/>
        <v>-2178</v>
      </c>
      <c r="J92" s="24">
        <f t="shared" si="17"/>
        <v>-3490</v>
      </c>
      <c r="K92" s="7"/>
      <c r="L92" s="25">
        <f t="shared" si="27"/>
        <v>-2185.369349441009</v>
      </c>
      <c r="M92" s="17">
        <f t="shared" si="18"/>
        <v>54.307311183700179</v>
      </c>
      <c r="N92" s="17">
        <f t="shared" si="28"/>
        <v>-3505.5147981100959</v>
      </c>
      <c r="O92" s="24">
        <f t="shared" si="19"/>
        <v>240.70896039703385</v>
      </c>
      <c r="P92" s="7"/>
      <c r="Q92" s="25">
        <f t="shared" si="20"/>
        <v>-2146.1303210884848</v>
      </c>
      <c r="R92" s="24">
        <f t="shared" si="21"/>
        <v>-3499.1366288720119</v>
      </c>
      <c r="S92" s="7"/>
      <c r="T92" s="25">
        <f t="shared" si="22"/>
        <v>0.52370953399616604</v>
      </c>
      <c r="U92" s="24">
        <f t="shared" si="23"/>
        <v>-0.85229415503064909</v>
      </c>
      <c r="V92" s="7"/>
      <c r="W92" s="25">
        <f t="shared" si="24"/>
        <v>0.51096964081145513</v>
      </c>
      <c r="X92" s="24">
        <f t="shared" si="29"/>
        <v>320.75954385521891</v>
      </c>
      <c r="Y92" s="7"/>
      <c r="Z92" s="25">
        <f t="shared" si="30"/>
        <v>-636</v>
      </c>
      <c r="AA92" s="17">
        <f t="shared" si="31"/>
        <v>320.70599999999985</v>
      </c>
      <c r="AB92" s="24">
        <f t="shared" si="25"/>
        <v>5.5973756309009319</v>
      </c>
      <c r="AC92" s="17">
        <f t="shared" si="26"/>
        <v>5.3543855219061243E-2</v>
      </c>
    </row>
    <row r="93" spans="1:31" s="17" customFormat="1" x14ac:dyDescent="0.25">
      <c r="A93" s="17">
        <v>8</v>
      </c>
      <c r="B93" s="17">
        <v>-645</v>
      </c>
      <c r="C93" s="17">
        <v>11959</v>
      </c>
      <c r="D93" s="17">
        <v>11579</v>
      </c>
      <c r="E93" s="17">
        <v>14477</v>
      </c>
      <c r="F93" s="17">
        <v>14841</v>
      </c>
      <c r="G93" s="24"/>
      <c r="H93" s="7"/>
      <c r="I93" s="25">
        <f t="shared" si="17"/>
        <v>-2518</v>
      </c>
      <c r="J93" s="24">
        <f t="shared" si="17"/>
        <v>-3262</v>
      </c>
      <c r="K93" s="7"/>
      <c r="L93" s="25">
        <f t="shared" si="27"/>
        <v>-2526.4529883128757</v>
      </c>
      <c r="M93" s="17">
        <f t="shared" si="18"/>
        <v>71.453011417613709</v>
      </c>
      <c r="N93" s="17">
        <f t="shared" si="28"/>
        <v>-3274.0566427562226</v>
      </c>
      <c r="O93" s="24">
        <f t="shared" si="19"/>
        <v>145.36263455117424</v>
      </c>
      <c r="P93" s="7"/>
      <c r="Q93" s="25">
        <f t="shared" si="20"/>
        <v>-2486.1303210884848</v>
      </c>
      <c r="R93" s="24">
        <f t="shared" si="21"/>
        <v>-3271.1366288720119</v>
      </c>
      <c r="S93" s="7"/>
      <c r="T93" s="25">
        <f t="shared" si="22"/>
        <v>0.60667804704917883</v>
      </c>
      <c r="U93" s="24">
        <f t="shared" si="23"/>
        <v>-0.79675957951748022</v>
      </c>
      <c r="V93" s="7"/>
      <c r="W93" s="25">
        <f t="shared" si="24"/>
        <v>0.59478147383854152</v>
      </c>
      <c r="X93" s="24">
        <f t="shared" si="29"/>
        <v>314.96182526811651</v>
      </c>
      <c r="Y93" s="7"/>
      <c r="Z93" s="25">
        <f t="shared" si="30"/>
        <v>-645</v>
      </c>
      <c r="AA93" s="17">
        <f t="shared" si="31"/>
        <v>314.90099999999984</v>
      </c>
      <c r="AB93" s="24">
        <f t="shared" si="25"/>
        <v>5.4960592678226607</v>
      </c>
      <c r="AC93" s="17">
        <f t="shared" si="26"/>
        <v>6.0825268116673215E-2</v>
      </c>
    </row>
    <row r="94" spans="1:31" s="17" customFormat="1" x14ac:dyDescent="0.25">
      <c r="A94" s="17">
        <v>9</v>
      </c>
      <c r="B94" s="17">
        <v>-625</v>
      </c>
      <c r="C94" s="17">
        <v>11803</v>
      </c>
      <c r="D94" s="17">
        <v>11707</v>
      </c>
      <c r="E94" s="17">
        <v>14626</v>
      </c>
      <c r="F94" s="17">
        <v>14712</v>
      </c>
      <c r="G94" s="24"/>
      <c r="H94" s="7"/>
      <c r="I94" s="25">
        <f t="shared" si="17"/>
        <v>-2823</v>
      </c>
      <c r="J94" s="24">
        <f t="shared" si="17"/>
        <v>-3005</v>
      </c>
      <c r="K94" s="7"/>
      <c r="L94" s="25">
        <f t="shared" si="27"/>
        <v>-2832.5573061259593</v>
      </c>
      <c r="M94" s="17">
        <f t="shared" si="18"/>
        <v>91.342100385298352</v>
      </c>
      <c r="N94" s="17">
        <f t="shared" si="28"/>
        <v>-3017.6306865333336</v>
      </c>
      <c r="O94" s="24">
        <f t="shared" si="19"/>
        <v>159.53424230333408</v>
      </c>
      <c r="P94" s="7"/>
      <c r="Q94" s="25">
        <f t="shared" si="20"/>
        <v>-2791.1303210884848</v>
      </c>
      <c r="R94" s="24">
        <f t="shared" si="21"/>
        <v>-3014.1366288720119</v>
      </c>
      <c r="S94" s="7"/>
      <c r="T94" s="25">
        <f t="shared" si="22"/>
        <v>0.68110568375849911</v>
      </c>
      <c r="U94" s="24">
        <f t="shared" si="23"/>
        <v>-0.73416139571535566</v>
      </c>
      <c r="V94" s="7"/>
      <c r="W94" s="25">
        <f t="shared" si="24"/>
        <v>0.67015754207835432</v>
      </c>
      <c r="X94" s="24">
        <f t="shared" si="29"/>
        <v>309.31271691737948</v>
      </c>
      <c r="Y94" s="7"/>
      <c r="Z94" s="25">
        <f t="shared" si="30"/>
        <v>-625</v>
      </c>
      <c r="AA94" s="17">
        <f t="shared" si="31"/>
        <v>309.27599999999984</v>
      </c>
      <c r="AB94" s="24">
        <f t="shared" si="25"/>
        <v>5.39788449739798</v>
      </c>
      <c r="AC94" s="17">
        <f t="shared" si="26"/>
        <v>3.6716917379635561E-2</v>
      </c>
    </row>
    <row r="95" spans="1:31" s="17" customFormat="1" x14ac:dyDescent="0.25">
      <c r="A95" s="17">
        <v>10</v>
      </c>
      <c r="B95" s="17">
        <v>-616</v>
      </c>
      <c r="C95" s="17">
        <v>11665</v>
      </c>
      <c r="D95" s="17">
        <v>11851</v>
      </c>
      <c r="E95" s="17">
        <v>14768</v>
      </c>
      <c r="F95" s="17">
        <v>14575</v>
      </c>
      <c r="G95" s="24"/>
      <c r="H95" s="7"/>
      <c r="I95" s="25">
        <f t="shared" si="17"/>
        <v>-3103</v>
      </c>
      <c r="J95" s="24">
        <f t="shared" si="17"/>
        <v>-2724</v>
      </c>
      <c r="K95" s="7"/>
      <c r="L95" s="25">
        <f t="shared" si="27"/>
        <v>-3107.8435414867122</v>
      </c>
      <c r="M95" s="17">
        <f t="shared" si="18"/>
        <v>23.459894133502068</v>
      </c>
      <c r="N95" s="17">
        <f t="shared" si="28"/>
        <v>-2736.365888332251</v>
      </c>
      <c r="O95" s="24">
        <f t="shared" si="19"/>
        <v>152.91519424570046</v>
      </c>
      <c r="P95" s="7"/>
      <c r="Q95" s="25">
        <f t="shared" si="20"/>
        <v>-3071.1303210884848</v>
      </c>
      <c r="R95" s="24">
        <f t="shared" si="21"/>
        <v>-2733.1366288720119</v>
      </c>
      <c r="S95" s="7"/>
      <c r="T95" s="25">
        <f t="shared" si="22"/>
        <v>0.74943269450803907</v>
      </c>
      <c r="U95" s="24">
        <f t="shared" si="23"/>
        <v>-0.66571746712237112</v>
      </c>
      <c r="V95" s="7"/>
      <c r="W95" s="25">
        <f t="shared" si="24"/>
        <v>0.7395200823387108</v>
      </c>
      <c r="X95" s="24">
        <f t="shared" si="29"/>
        <v>303.69679189591056</v>
      </c>
      <c r="Y95" s="7"/>
      <c r="Z95" s="25">
        <f t="shared" si="30"/>
        <v>-616</v>
      </c>
      <c r="AA95" s="17">
        <f t="shared" si="31"/>
        <v>303.73199999999986</v>
      </c>
      <c r="AB95" s="24">
        <f t="shared" si="25"/>
        <v>5.3011234436674144</v>
      </c>
      <c r="AC95" s="17">
        <f t="shared" si="26"/>
        <v>-3.5208104089292647E-2</v>
      </c>
    </row>
    <row r="96" spans="1:31" s="17" customFormat="1" x14ac:dyDescent="0.25">
      <c r="A96" s="17">
        <v>11</v>
      </c>
      <c r="B96" s="17">
        <v>-613</v>
      </c>
      <c r="C96" s="17">
        <v>11537</v>
      </c>
      <c r="D96" s="17">
        <v>11996</v>
      </c>
      <c r="E96" s="17">
        <v>14884</v>
      </c>
      <c r="F96" s="17">
        <v>14415</v>
      </c>
      <c r="G96" s="24"/>
      <c r="H96" s="7"/>
      <c r="I96" s="25">
        <f t="shared" si="17"/>
        <v>-3347</v>
      </c>
      <c r="J96" s="24">
        <f t="shared" si="17"/>
        <v>-2419</v>
      </c>
      <c r="K96" s="7"/>
      <c r="L96" s="25">
        <f t="shared" si="27"/>
        <v>-3353.192471951505</v>
      </c>
      <c r="M96" s="17">
        <f t="shared" si="18"/>
        <v>38.3467088701763</v>
      </c>
      <c r="N96" s="17">
        <f t="shared" si="28"/>
        <v>-2430.9722403113001</v>
      </c>
      <c r="O96" s="24">
        <f t="shared" si="19"/>
        <v>143.33453807151872</v>
      </c>
      <c r="P96" s="7"/>
      <c r="Q96" s="25">
        <f t="shared" si="20"/>
        <v>-3315.1303210884848</v>
      </c>
      <c r="R96" s="24">
        <f t="shared" si="21"/>
        <v>-2428.1366288720119</v>
      </c>
      <c r="S96" s="7"/>
      <c r="T96" s="25">
        <f t="shared" si="22"/>
        <v>0.80897480387549525</v>
      </c>
      <c r="U96" s="24">
        <f t="shared" si="23"/>
        <v>-0.59142779373852683</v>
      </c>
      <c r="V96" s="7"/>
      <c r="W96" s="25">
        <f t="shared" si="24"/>
        <v>0.80018451654662215</v>
      </c>
      <c r="X96" s="24">
        <f t="shared" si="29"/>
        <v>298.17182066016585</v>
      </c>
      <c r="Y96" s="7"/>
      <c r="Z96" s="25">
        <f t="shared" si="30"/>
        <v>-613</v>
      </c>
      <c r="AA96" s="17">
        <f t="shared" si="31"/>
        <v>298.21499999999986</v>
      </c>
      <c r="AB96" s="24">
        <f t="shared" si="25"/>
        <v>5.2048336288348871</v>
      </c>
      <c r="AC96" s="17">
        <f t="shared" si="26"/>
        <v>-4.3179339834011898E-2</v>
      </c>
    </row>
    <row r="97" spans="1:29" s="17" customFormat="1" x14ac:dyDescent="0.25">
      <c r="A97" s="17">
        <v>12</v>
      </c>
      <c r="B97" s="17">
        <v>-630</v>
      </c>
      <c r="C97" s="17">
        <v>11433</v>
      </c>
      <c r="D97" s="17">
        <v>12174</v>
      </c>
      <c r="E97" s="17">
        <v>15001</v>
      </c>
      <c r="F97" s="17">
        <v>14255</v>
      </c>
      <c r="G97" s="24"/>
      <c r="H97" s="7"/>
      <c r="I97" s="25">
        <f t="shared" si="17"/>
        <v>-3568</v>
      </c>
      <c r="J97" s="24">
        <f t="shared" si="17"/>
        <v>-2081</v>
      </c>
      <c r="K97" s="7"/>
      <c r="L97" s="25">
        <f t="shared" si="27"/>
        <v>-3573.2257030174246</v>
      </c>
      <c r="M97" s="17">
        <f t="shared" si="18"/>
        <v>27.30797202632079</v>
      </c>
      <c r="N97" s="17">
        <f t="shared" si="28"/>
        <v>-2093.5862500111061</v>
      </c>
      <c r="O97" s="24">
        <f t="shared" si="19"/>
        <v>158.41368934206909</v>
      </c>
      <c r="P97" s="7"/>
      <c r="Q97" s="25">
        <f t="shared" si="20"/>
        <v>-3536.1303210884848</v>
      </c>
      <c r="R97" s="24">
        <f t="shared" si="21"/>
        <v>-2090.1366288720119</v>
      </c>
      <c r="S97" s="7"/>
      <c r="T97" s="25">
        <f t="shared" si="22"/>
        <v>0.86290433735995353</v>
      </c>
      <c r="U97" s="24">
        <f t="shared" si="23"/>
        <v>-0.50910022126725007</v>
      </c>
      <c r="V97" s="7"/>
      <c r="W97" s="25">
        <f t="shared" si="24"/>
        <v>0.85535644756280405</v>
      </c>
      <c r="X97" s="24">
        <f t="shared" si="29"/>
        <v>292.46390057033545</v>
      </c>
      <c r="Y97" s="7"/>
      <c r="Z97" s="25">
        <f t="shared" si="30"/>
        <v>-630</v>
      </c>
      <c r="AA97" s="17">
        <f t="shared" si="31"/>
        <v>292.54499999999985</v>
      </c>
      <c r="AB97" s="24">
        <f t="shared" si="25"/>
        <v>5.1058734602468085</v>
      </c>
      <c r="AC97" s="17">
        <f t="shared" si="26"/>
        <v>-8.1099429664391209E-2</v>
      </c>
    </row>
    <row r="98" spans="1:29" s="17" customFormat="1" x14ac:dyDescent="0.25">
      <c r="A98" s="17">
        <v>13</v>
      </c>
      <c r="B98" s="17">
        <v>-616</v>
      </c>
      <c r="C98" s="17">
        <v>11344</v>
      </c>
      <c r="D98" s="17">
        <v>12345</v>
      </c>
      <c r="E98" s="17">
        <v>15092</v>
      </c>
      <c r="F98" s="17">
        <v>14080</v>
      </c>
      <c r="G98" s="24"/>
      <c r="H98" s="7"/>
      <c r="I98" s="25">
        <f t="shared" si="17"/>
        <v>-3748</v>
      </c>
      <c r="J98" s="24">
        <f t="shared" si="17"/>
        <v>-1735</v>
      </c>
      <c r="K98" s="7"/>
      <c r="L98" s="25">
        <f t="shared" si="27"/>
        <v>-3754.8376594001461</v>
      </c>
      <c r="M98" s="17">
        <f t="shared" si="18"/>
        <v>46.75358607240625</v>
      </c>
      <c r="N98" s="17">
        <f t="shared" si="28"/>
        <v>-1743.7818738730043</v>
      </c>
      <c r="O98" s="24">
        <f t="shared" si="19"/>
        <v>77.121308721355803</v>
      </c>
      <c r="P98" s="7"/>
      <c r="Q98" s="25">
        <f t="shared" si="20"/>
        <v>-3716.1303210884848</v>
      </c>
      <c r="R98" s="24">
        <f t="shared" si="21"/>
        <v>-1744.1366288720117</v>
      </c>
      <c r="S98" s="7"/>
      <c r="T98" s="25">
        <f t="shared" si="22"/>
        <v>0.90682884427037214</v>
      </c>
      <c r="U98" s="24">
        <f t="shared" si="23"/>
        <v>-0.42482406719902005</v>
      </c>
      <c r="V98" s="7"/>
      <c r="W98" s="25">
        <f t="shared" si="24"/>
        <v>0.90055148588423028</v>
      </c>
      <c r="X98" s="24">
        <f t="shared" si="29"/>
        <v>286.95820297647469</v>
      </c>
      <c r="Y98" s="7"/>
      <c r="Z98" s="25">
        <f t="shared" si="30"/>
        <v>-616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-4.2797023525167788E-2</v>
      </c>
    </row>
    <row r="99" spans="1:29" s="17" customFormat="1" x14ac:dyDescent="0.25">
      <c r="A99" s="17">
        <v>14</v>
      </c>
      <c r="B99" s="17">
        <v>-633</v>
      </c>
      <c r="C99" s="17">
        <v>11261</v>
      </c>
      <c r="D99" s="17">
        <v>12525</v>
      </c>
      <c r="E99" s="17">
        <v>15160</v>
      </c>
      <c r="F99" s="17">
        <v>13891</v>
      </c>
      <c r="G99" s="24"/>
      <c r="H99" s="7"/>
      <c r="I99" s="25">
        <f t="shared" si="17"/>
        <v>-3899</v>
      </c>
      <c r="J99" s="24">
        <f t="shared" si="17"/>
        <v>-1366</v>
      </c>
      <c r="K99" s="7"/>
      <c r="L99" s="25">
        <f t="shared" si="27"/>
        <v>-3905.1202587623857</v>
      </c>
      <c r="M99" s="17">
        <f t="shared" si="18"/>
        <v>37.457567318558624</v>
      </c>
      <c r="N99" s="17">
        <f t="shared" si="28"/>
        <v>-1367.2754090123105</v>
      </c>
      <c r="O99" s="24">
        <f t="shared" si="19"/>
        <v>1.6266681486829651</v>
      </c>
      <c r="P99" s="7"/>
      <c r="Q99" s="25">
        <f t="shared" si="20"/>
        <v>-3867.1303210884848</v>
      </c>
      <c r="R99" s="24">
        <f t="shared" si="21"/>
        <v>-1375.1366288720117</v>
      </c>
      <c r="S99" s="7"/>
      <c r="T99" s="25">
        <f t="shared" si="22"/>
        <v>0.94367662506744543</v>
      </c>
      <c r="U99" s="24">
        <f t="shared" si="23"/>
        <v>-0.33494574103954933</v>
      </c>
      <c r="V99" s="7"/>
      <c r="W99" s="25">
        <f t="shared" si="24"/>
        <v>0.93875312827522439</v>
      </c>
      <c r="X99" s="24">
        <f t="shared" si="29"/>
        <v>281.3395109303051</v>
      </c>
      <c r="Y99" s="7"/>
      <c r="Z99" s="25">
        <f t="shared" si="30"/>
        <v>-633</v>
      </c>
      <c r="AA99" s="17">
        <f t="shared" si="31"/>
        <v>281.30399999999986</v>
      </c>
      <c r="AB99" s="24">
        <f t="shared" si="25"/>
        <v>4.909680999030126</v>
      </c>
      <c r="AC99" s="17">
        <f t="shared" si="26"/>
        <v>3.5510930305235888E-2</v>
      </c>
    </row>
    <row r="100" spans="1:29" s="17" customFormat="1" x14ac:dyDescent="0.25">
      <c r="A100" s="17">
        <v>15</v>
      </c>
      <c r="B100" s="17">
        <v>-643</v>
      </c>
      <c r="C100" s="17">
        <v>11207</v>
      </c>
      <c r="D100" s="17">
        <v>12727</v>
      </c>
      <c r="E100" s="17">
        <v>15223</v>
      </c>
      <c r="F100" s="17">
        <v>13695</v>
      </c>
      <c r="G100" s="24"/>
      <c r="H100" s="7"/>
      <c r="I100" s="25">
        <f t="shared" si="17"/>
        <v>-4016</v>
      </c>
      <c r="J100" s="24">
        <f t="shared" si="17"/>
        <v>-968</v>
      </c>
      <c r="K100" s="7"/>
      <c r="L100" s="25">
        <f t="shared" si="27"/>
        <v>-4018.551409800255</v>
      </c>
      <c r="M100" s="17">
        <f t="shared" si="18"/>
        <v>6.5096919688371937</v>
      </c>
      <c r="N100" s="17">
        <f t="shared" si="28"/>
        <v>-970.92422325607913</v>
      </c>
      <c r="O100" s="24">
        <f t="shared" si="19"/>
        <v>8.5510816513940338</v>
      </c>
      <c r="P100" s="7"/>
      <c r="Q100" s="25">
        <f t="shared" si="20"/>
        <v>-3984.1303210884848</v>
      </c>
      <c r="R100" s="24">
        <f t="shared" si="21"/>
        <v>-977.13662887201167</v>
      </c>
      <c r="S100" s="7"/>
      <c r="T100" s="25">
        <f t="shared" si="22"/>
        <v>0.9722275545592175</v>
      </c>
      <c r="U100" s="24">
        <f t="shared" si="23"/>
        <v>-0.23800380659112291</v>
      </c>
      <c r="V100" s="7"/>
      <c r="W100" s="25">
        <f t="shared" si="24"/>
        <v>0.96876305843103472</v>
      </c>
      <c r="X100" s="24">
        <f t="shared" si="29"/>
        <v>275.506129036218</v>
      </c>
      <c r="Y100" s="7"/>
      <c r="Z100" s="25">
        <f t="shared" si="30"/>
        <v>-643</v>
      </c>
      <c r="AA100" s="17">
        <f t="shared" si="31"/>
        <v>275.51699999999988</v>
      </c>
      <c r="AB100" s="24">
        <f t="shared" si="25"/>
        <v>4.8086787952172152</v>
      </c>
      <c r="AC100" s="17">
        <f t="shared" si="26"/>
        <v>-1.0870963781883347E-2</v>
      </c>
    </row>
    <row r="101" spans="1:29" s="17" customFormat="1" x14ac:dyDescent="0.25">
      <c r="A101" s="17">
        <v>16</v>
      </c>
      <c r="B101" s="17">
        <v>-636</v>
      </c>
      <c r="C101" s="17">
        <v>11173</v>
      </c>
      <c r="D101" s="17">
        <v>12931</v>
      </c>
      <c r="E101" s="17">
        <v>15266</v>
      </c>
      <c r="F101" s="17">
        <v>13503</v>
      </c>
      <c r="G101" s="24"/>
      <c r="H101" s="7"/>
      <c r="I101" s="25">
        <f t="shared" si="17"/>
        <v>-4093</v>
      </c>
      <c r="J101" s="24">
        <f t="shared" si="17"/>
        <v>-572</v>
      </c>
      <c r="K101" s="7"/>
      <c r="L101" s="25">
        <f t="shared" si="27"/>
        <v>-4090.7296902463086</v>
      </c>
      <c r="M101" s="17">
        <f t="shared" si="18"/>
        <v>5.154306377706467</v>
      </c>
      <c r="N101" s="17">
        <f t="shared" si="28"/>
        <v>-569.04927007183778</v>
      </c>
      <c r="O101" s="24">
        <f t="shared" si="19"/>
        <v>8.7068071089522086</v>
      </c>
      <c r="P101" s="7"/>
      <c r="Q101" s="25">
        <f t="shared" si="20"/>
        <v>-4061.1303210884848</v>
      </c>
      <c r="R101" s="24">
        <f t="shared" si="21"/>
        <v>-581.13662887201167</v>
      </c>
      <c r="S101" s="7"/>
      <c r="T101" s="25">
        <f t="shared" si="22"/>
        <v>0.99101748251534094</v>
      </c>
      <c r="U101" s="24">
        <f t="shared" si="23"/>
        <v>-0.14154901754193483</v>
      </c>
      <c r="V101" s="7"/>
      <c r="W101" s="25">
        <f t="shared" si="24"/>
        <v>0.98900357101801617</v>
      </c>
      <c r="X101" s="24">
        <f t="shared" si="29"/>
        <v>269.84820694185078</v>
      </c>
      <c r="Y101" s="7"/>
      <c r="Z101" s="25">
        <f t="shared" si="30"/>
        <v>-636</v>
      </c>
      <c r="AA101" s="17">
        <f t="shared" si="31"/>
        <v>269.79299999999989</v>
      </c>
      <c r="AB101" s="24">
        <f t="shared" si="25"/>
        <v>4.7087761488330591</v>
      </c>
      <c r="AC101" s="17">
        <f t="shared" si="26"/>
        <v>5.5206941850883595E-2</v>
      </c>
    </row>
    <row r="102" spans="1:29" s="17" customFormat="1" x14ac:dyDescent="0.25">
      <c r="A102" s="17">
        <v>17</v>
      </c>
      <c r="B102" s="17">
        <v>-622</v>
      </c>
      <c r="C102" s="17">
        <v>11141</v>
      </c>
      <c r="D102" s="17">
        <v>13111</v>
      </c>
      <c r="E102" s="17">
        <v>15260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-175</v>
      </c>
      <c r="K102" s="7"/>
      <c r="L102" s="25">
        <f t="shared" si="27"/>
        <v>-4122.1269761612639</v>
      </c>
      <c r="M102" s="17">
        <f t="shared" si="18"/>
        <v>9.7779799131126097</v>
      </c>
      <c r="N102" s="17">
        <f t="shared" si="28"/>
        <v>-170.41774967102629</v>
      </c>
      <c r="O102" s="24">
        <f t="shared" si="19"/>
        <v>20.99701807737971</v>
      </c>
      <c r="P102" s="7"/>
      <c r="Q102" s="25">
        <f t="shared" si="20"/>
        <v>-4087.1303210884848</v>
      </c>
      <c r="R102" s="24">
        <f t="shared" si="21"/>
        <v>-184.13662887201167</v>
      </c>
      <c r="S102" s="7"/>
      <c r="T102" s="25">
        <f t="shared" si="22"/>
        <v>0.99736213351351255</v>
      </c>
      <c r="U102" s="24">
        <f t="shared" si="23"/>
        <v>-4.4850655793127581E-2</v>
      </c>
      <c r="V102" s="7"/>
      <c r="W102" s="25">
        <f t="shared" si="24"/>
        <v>0.99680106119102885</v>
      </c>
      <c r="X102" s="24">
        <f t="shared" si="29"/>
        <v>264.2794478089221</v>
      </c>
      <c r="Y102" s="7"/>
      <c r="Z102" s="25">
        <f t="shared" si="30"/>
        <v>-622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8.4447808922220702E-2</v>
      </c>
    </row>
    <row r="103" spans="1:29" s="17" customFormat="1" x14ac:dyDescent="0.25">
      <c r="A103" s="17">
        <v>18</v>
      </c>
      <c r="B103" s="17">
        <v>-619</v>
      </c>
      <c r="C103" s="17">
        <v>11159</v>
      </c>
      <c r="D103" s="17">
        <v>13324</v>
      </c>
      <c r="E103" s="17">
        <v>15275</v>
      </c>
      <c r="F103" s="17">
        <v>13103</v>
      </c>
      <c r="G103" s="24"/>
      <c r="H103" s="7"/>
      <c r="I103" s="25">
        <f t="shared" si="17"/>
        <v>-4116</v>
      </c>
      <c r="J103" s="24">
        <f t="shared" si="17"/>
        <v>221</v>
      </c>
      <c r="K103" s="7"/>
      <c r="L103" s="25">
        <f t="shared" si="27"/>
        <v>-4114.5948052564754</v>
      </c>
      <c r="M103" s="17">
        <f t="shared" si="18"/>
        <v>1.9745722672291364</v>
      </c>
      <c r="N103" s="17">
        <f t="shared" si="28"/>
        <v>227.99502766244092</v>
      </c>
      <c r="O103" s="24">
        <f t="shared" si="19"/>
        <v>48.930411998313659</v>
      </c>
      <c r="P103" s="7"/>
      <c r="Q103" s="25">
        <f t="shared" si="20"/>
        <v>-4084.1303210884848</v>
      </c>
      <c r="R103" s="24">
        <f t="shared" si="21"/>
        <v>211.86337112798833</v>
      </c>
      <c r="S103" s="7"/>
      <c r="T103" s="25">
        <f t="shared" si="22"/>
        <v>0.99663005839833885</v>
      </c>
      <c r="U103" s="24">
        <f t="shared" si="23"/>
        <v>5.160413325606051E-2</v>
      </c>
      <c r="V103" s="7"/>
      <c r="W103" s="25">
        <f t="shared" si="24"/>
        <v>0.99751736961081783</v>
      </c>
      <c r="X103" s="24">
        <f t="shared" si="29"/>
        <v>258.74176753662414</v>
      </c>
      <c r="Y103" s="7"/>
      <c r="Z103" s="25">
        <f t="shared" si="30"/>
        <v>-619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0.11776753662428519</v>
      </c>
    </row>
    <row r="104" spans="1:29" s="17" customFormat="1" x14ac:dyDescent="0.25">
      <c r="A104" s="17">
        <v>19</v>
      </c>
      <c r="B104" s="17">
        <v>-617</v>
      </c>
      <c r="C104" s="17">
        <v>11171</v>
      </c>
      <c r="D104" s="17">
        <v>13511</v>
      </c>
      <c r="E104" s="17">
        <v>15241</v>
      </c>
      <c r="F104" s="17">
        <v>12900</v>
      </c>
      <c r="G104" s="24"/>
      <c r="H104" s="7"/>
      <c r="I104" s="25">
        <f t="shared" si="17"/>
        <v>-4070</v>
      </c>
      <c r="J104" s="24">
        <f t="shared" si="17"/>
        <v>611</v>
      </c>
      <c r="K104" s="7"/>
      <c r="L104" s="25">
        <f t="shared" si="27"/>
        <v>-4068.6601680813983</v>
      </c>
      <c r="M104" s="17">
        <f t="shared" si="18"/>
        <v>1.7951495701039215</v>
      </c>
      <c r="N104" s="17">
        <f t="shared" si="28"/>
        <v>623.06484639647226</v>
      </c>
      <c r="O104" s="24">
        <f t="shared" si="19"/>
        <v>145.56051857046972</v>
      </c>
      <c r="P104" s="7"/>
      <c r="Q104" s="25">
        <f t="shared" si="20"/>
        <v>-4038.1303210884848</v>
      </c>
      <c r="R104" s="24">
        <f t="shared" si="21"/>
        <v>601.86337112798833</v>
      </c>
      <c r="S104" s="7"/>
      <c r="T104" s="25">
        <f t="shared" si="22"/>
        <v>0.98540490663234304</v>
      </c>
      <c r="U104" s="24">
        <f t="shared" si="23"/>
        <v>0.14659748610753362</v>
      </c>
      <c r="V104" s="7"/>
      <c r="W104" s="25">
        <f t="shared" si="24"/>
        <v>0.98771747183504321</v>
      </c>
      <c r="X104" s="24">
        <f t="shared" si="29"/>
        <v>253.26094936512436</v>
      </c>
      <c r="Y104" s="7"/>
      <c r="Z104" s="25">
        <f t="shared" si="30"/>
        <v>-617</v>
      </c>
      <c r="AA104" s="17">
        <f t="shared" si="31"/>
        <v>253.07099999999986</v>
      </c>
      <c r="AB104" s="24">
        <f t="shared" si="25"/>
        <v>4.4169221913145673</v>
      </c>
      <c r="AC104" s="17">
        <f t="shared" si="26"/>
        <v>0.18994936512450522</v>
      </c>
    </row>
    <row r="105" spans="1:29" s="17" customFormat="1" x14ac:dyDescent="0.25">
      <c r="A105" s="17">
        <v>20</v>
      </c>
      <c r="B105" s="17">
        <v>-602</v>
      </c>
      <c r="C105" s="17">
        <v>11221</v>
      </c>
      <c r="D105" s="17">
        <v>13709</v>
      </c>
      <c r="E105" s="17">
        <v>15216</v>
      </c>
      <c r="F105" s="17">
        <v>12721</v>
      </c>
      <c r="G105" s="24"/>
      <c r="H105" s="7"/>
      <c r="I105" s="25">
        <f t="shared" si="17"/>
        <v>-3995</v>
      </c>
      <c r="J105" s="24">
        <f t="shared" si="17"/>
        <v>988</v>
      </c>
      <c r="K105" s="7"/>
      <c r="L105" s="25">
        <f t="shared" si="27"/>
        <v>-3987.2760765301127</v>
      </c>
      <c r="M105" s="17">
        <f t="shared" si="18"/>
        <v>59.658993768675373</v>
      </c>
      <c r="N105" s="17">
        <f t="shared" si="28"/>
        <v>1003.0030377853774</v>
      </c>
      <c r="O105" s="24">
        <f t="shared" si="19"/>
        <v>225.0911427894616</v>
      </c>
      <c r="P105" s="7"/>
      <c r="Q105" s="25">
        <f t="shared" si="20"/>
        <v>-3963.1303210884848</v>
      </c>
      <c r="R105" s="24">
        <f t="shared" si="21"/>
        <v>978.86337112798833</v>
      </c>
      <c r="S105" s="7"/>
      <c r="T105" s="25">
        <f t="shared" si="22"/>
        <v>0.96710302875300203</v>
      </c>
      <c r="U105" s="24">
        <f t="shared" si="23"/>
        <v>0.23842439386395764</v>
      </c>
      <c r="V105" s="7"/>
      <c r="W105" s="25">
        <f t="shared" si="24"/>
        <v>0.9707924993946494</v>
      </c>
      <c r="X105" s="24">
        <f t="shared" si="29"/>
        <v>247.90458319182517</v>
      </c>
      <c r="Y105" s="7"/>
      <c r="Z105" s="25">
        <f t="shared" si="30"/>
        <v>-602</v>
      </c>
      <c r="AA105" s="17">
        <f t="shared" si="31"/>
        <v>247.65299999999985</v>
      </c>
      <c r="AB105" s="24">
        <f t="shared" si="25"/>
        <v>4.3223602524415137</v>
      </c>
      <c r="AC105" s="17">
        <f t="shared" si="26"/>
        <v>0.25158319182531841</v>
      </c>
    </row>
    <row r="106" spans="1:29" s="17" customFormat="1" x14ac:dyDescent="0.25">
      <c r="A106" s="17">
        <v>21</v>
      </c>
      <c r="B106" s="17">
        <v>-636</v>
      </c>
      <c r="C106" s="17">
        <v>11278</v>
      </c>
      <c r="D106" s="17">
        <v>13898</v>
      </c>
      <c r="E106" s="17">
        <v>15147</v>
      </c>
      <c r="F106" s="17">
        <v>12520</v>
      </c>
      <c r="G106" s="24"/>
      <c r="H106" s="7"/>
      <c r="I106" s="25">
        <f t="shared" si="17"/>
        <v>-3869</v>
      </c>
      <c r="J106" s="24">
        <f t="shared" si="17"/>
        <v>1378</v>
      </c>
      <c r="K106" s="7"/>
      <c r="L106" s="25">
        <f t="shared" si="27"/>
        <v>-3862.8771554935925</v>
      </c>
      <c r="M106" s="17">
        <f t="shared" si="18"/>
        <v>37.489224849645062</v>
      </c>
      <c r="N106" s="17">
        <f t="shared" si="28"/>
        <v>1394.6824118730619</v>
      </c>
      <c r="O106" s="24">
        <f t="shared" si="19"/>
        <v>278.30286590247789</v>
      </c>
      <c r="P106" s="7"/>
      <c r="Q106" s="25">
        <f t="shared" si="20"/>
        <v>-3837.1303210884848</v>
      </c>
      <c r="R106" s="24">
        <f t="shared" si="21"/>
        <v>1368.8633711279883</v>
      </c>
      <c r="S106" s="7"/>
      <c r="T106" s="25">
        <f t="shared" si="22"/>
        <v>0.93635587391570896</v>
      </c>
      <c r="U106" s="24">
        <f t="shared" si="23"/>
        <v>0.33341774671543079</v>
      </c>
      <c r="V106" s="7"/>
      <c r="W106" s="25">
        <f t="shared" si="24"/>
        <v>0.94146839745168209</v>
      </c>
      <c r="X106" s="24">
        <f t="shared" si="29"/>
        <v>242.20176298293859</v>
      </c>
      <c r="Y106" s="7"/>
      <c r="Z106" s="25">
        <f t="shared" si="30"/>
        <v>-636</v>
      </c>
      <c r="AA106" s="17">
        <f t="shared" si="31"/>
        <v>241.92899999999986</v>
      </c>
      <c r="AB106" s="24">
        <f t="shared" si="25"/>
        <v>4.2224576060573593</v>
      </c>
      <c r="AC106" s="17">
        <f t="shared" si="26"/>
        <v>0.27276298293872969</v>
      </c>
    </row>
    <row r="107" spans="1:29" s="17" customFormat="1" x14ac:dyDescent="0.25">
      <c r="A107" s="17">
        <v>22</v>
      </c>
      <c r="B107" s="17">
        <v>-640</v>
      </c>
      <c r="C107" s="17">
        <v>11362</v>
      </c>
      <c r="D107" s="17">
        <v>14099</v>
      </c>
      <c r="E107" s="17">
        <v>15067</v>
      </c>
      <c r="F107" s="17">
        <v>12330</v>
      </c>
      <c r="G107" s="24"/>
      <c r="H107" s="7"/>
      <c r="I107" s="25">
        <f t="shared" si="17"/>
        <v>-3705</v>
      </c>
      <c r="J107" s="24">
        <f t="shared" si="17"/>
        <v>1769</v>
      </c>
      <c r="K107" s="7"/>
      <c r="L107" s="25">
        <f t="shared" si="27"/>
        <v>-3699.0890256223756</v>
      </c>
      <c r="M107" s="17">
        <f t="shared" si="18"/>
        <v>34.939618092931816</v>
      </c>
      <c r="N107" s="17">
        <f t="shared" si="28"/>
        <v>1774.867809254233</v>
      </c>
      <c r="O107" s="24">
        <f t="shared" si="19"/>
        <v>34.431185444061875</v>
      </c>
      <c r="P107" s="7"/>
      <c r="Q107" s="25">
        <f t="shared" si="20"/>
        <v>-3673.1303210884848</v>
      </c>
      <c r="R107" s="24">
        <f t="shared" si="21"/>
        <v>1759.8633711279883</v>
      </c>
      <c r="S107" s="7"/>
      <c r="T107" s="25">
        <f t="shared" si="22"/>
        <v>0.89633576761954992</v>
      </c>
      <c r="U107" s="24">
        <f t="shared" si="23"/>
        <v>0.42865467226652304</v>
      </c>
      <c r="V107" s="7"/>
      <c r="W107" s="25">
        <f t="shared" si="24"/>
        <v>0.90287395627191502</v>
      </c>
      <c r="X107" s="24">
        <f t="shared" si="29"/>
        <v>236.3063650113736</v>
      </c>
      <c r="Y107" s="7"/>
      <c r="Z107" s="25">
        <f t="shared" si="30"/>
        <v>-640</v>
      </c>
      <c r="AA107" s="17">
        <f t="shared" si="31"/>
        <v>236.16899999999987</v>
      </c>
      <c r="AB107" s="24">
        <f t="shared" si="25"/>
        <v>4.121926641142486</v>
      </c>
      <c r="AC107" s="17">
        <f t="shared" si="26"/>
        <v>0.13736501137373125</v>
      </c>
    </row>
    <row r="108" spans="1:29" s="17" customFormat="1" x14ac:dyDescent="0.25">
      <c r="A108" s="17">
        <v>23</v>
      </c>
      <c r="B108" s="17">
        <v>-633</v>
      </c>
      <c r="C108" s="17">
        <v>11461</v>
      </c>
      <c r="D108" s="17">
        <v>14270</v>
      </c>
      <c r="E108" s="17">
        <v>14967</v>
      </c>
      <c r="F108" s="17">
        <v>12149</v>
      </c>
      <c r="G108" s="24"/>
      <c r="H108" s="7"/>
      <c r="I108" s="25">
        <f t="shared" si="17"/>
        <v>-3506</v>
      </c>
      <c r="J108" s="24">
        <f t="shared" si="17"/>
        <v>2121</v>
      </c>
      <c r="K108" s="7"/>
      <c r="L108" s="25">
        <f t="shared" si="27"/>
        <v>-3500.6166060065348</v>
      </c>
      <c r="M108" s="17">
        <f t="shared" si="18"/>
        <v>28.980930888877555</v>
      </c>
      <c r="N108" s="17">
        <f t="shared" si="28"/>
        <v>2133.3679553291399</v>
      </c>
      <c r="O108" s="24">
        <f t="shared" si="19"/>
        <v>152.96631902360085</v>
      </c>
      <c r="P108" s="7"/>
      <c r="Q108" s="25">
        <f t="shared" si="20"/>
        <v>-3474.1303210884848</v>
      </c>
      <c r="R108" s="24">
        <f t="shared" si="21"/>
        <v>2111.8633711279881</v>
      </c>
      <c r="S108" s="7"/>
      <c r="T108" s="25">
        <f t="shared" si="22"/>
        <v>0.84777478497969827</v>
      </c>
      <c r="U108" s="24">
        <f t="shared" si="23"/>
        <v>0.51439226253246795</v>
      </c>
      <c r="V108" s="7"/>
      <c r="W108" s="25">
        <f t="shared" si="24"/>
        <v>0.85559502380696506</v>
      </c>
      <c r="X108" s="24">
        <f t="shared" si="29"/>
        <v>230.68848063644077</v>
      </c>
      <c r="Y108" s="7"/>
      <c r="Z108" s="25">
        <f t="shared" si="30"/>
        <v>-633</v>
      </c>
      <c r="AA108" s="17">
        <f t="shared" si="31"/>
        <v>230.47199999999987</v>
      </c>
      <c r="AB108" s="24">
        <f t="shared" si="25"/>
        <v>4.0224952336563682</v>
      </c>
      <c r="AC108" s="17">
        <f t="shared" si="26"/>
        <v>0.21648063644090598</v>
      </c>
    </row>
    <row r="109" spans="1:29" s="17" customFormat="1" x14ac:dyDescent="0.25">
      <c r="A109" s="17">
        <v>24</v>
      </c>
      <c r="B109" s="17">
        <v>-636</v>
      </c>
      <c r="C109" s="17">
        <v>11580</v>
      </c>
      <c r="D109" s="17">
        <v>14439</v>
      </c>
      <c r="E109" s="17">
        <v>14845</v>
      </c>
      <c r="F109" s="17">
        <v>11977</v>
      </c>
      <c r="G109" s="24"/>
      <c r="H109" s="7"/>
      <c r="I109" s="25">
        <f t="shared" si="17"/>
        <v>-3265</v>
      </c>
      <c r="J109" s="24">
        <f t="shared" si="17"/>
        <v>2462</v>
      </c>
      <c r="K109" s="7"/>
      <c r="L109" s="25">
        <f t="shared" si="27"/>
        <v>-3266.6568485996554</v>
      </c>
      <c r="M109" s="17">
        <f t="shared" si="18"/>
        <v>2.7451472821800751</v>
      </c>
      <c r="N109" s="17">
        <f t="shared" si="28"/>
        <v>2472.4269710621384</v>
      </c>
      <c r="O109" s="24">
        <f t="shared" si="19"/>
        <v>108.72172553067084</v>
      </c>
      <c r="P109" s="7"/>
      <c r="Q109" s="25">
        <f t="shared" si="20"/>
        <v>-3233.1303210884848</v>
      </c>
      <c r="R109" s="24">
        <f t="shared" si="21"/>
        <v>2452.8633711279881</v>
      </c>
      <c r="S109" s="7"/>
      <c r="T109" s="25">
        <f t="shared" si="22"/>
        <v>0.78896475072741568</v>
      </c>
      <c r="U109" s="24">
        <f t="shared" si="23"/>
        <v>0.59745055310260209</v>
      </c>
      <c r="V109" s="7"/>
      <c r="W109" s="25">
        <f t="shared" si="24"/>
        <v>0.79802564898545969</v>
      </c>
      <c r="X109" s="24">
        <f t="shared" si="29"/>
        <v>224.88242524832276</v>
      </c>
      <c r="Y109" s="7"/>
      <c r="Z109" s="25">
        <f t="shared" si="30"/>
        <v>-636</v>
      </c>
      <c r="AA109" s="17">
        <f t="shared" si="31"/>
        <v>224.74799999999988</v>
      </c>
      <c r="AB109" s="24">
        <f t="shared" si="25"/>
        <v>3.9225925872722138</v>
      </c>
      <c r="AC109" s="17">
        <f t="shared" si="26"/>
        <v>0.13442524832288427</v>
      </c>
    </row>
    <row r="110" spans="1:29" s="17" customFormat="1" x14ac:dyDescent="0.25">
      <c r="A110" s="17">
        <v>25</v>
      </c>
      <c r="B110" s="17">
        <v>-619</v>
      </c>
      <c r="C110" s="17">
        <v>11711</v>
      </c>
      <c r="D110" s="17">
        <v>14602</v>
      </c>
      <c r="E110" s="17">
        <v>14723</v>
      </c>
      <c r="F110" s="17">
        <v>11828</v>
      </c>
      <c r="G110" s="24"/>
      <c r="H110" s="7"/>
      <c r="I110" s="25">
        <f t="shared" si="17"/>
        <v>-3012</v>
      </c>
      <c r="J110" s="24">
        <f t="shared" si="17"/>
        <v>2774</v>
      </c>
      <c r="K110" s="7"/>
      <c r="L110" s="25">
        <f t="shared" si="27"/>
        <v>-3007.9162163471929</v>
      </c>
      <c r="M110" s="17">
        <f t="shared" si="18"/>
        <v>16.677288922934846</v>
      </c>
      <c r="N110" s="17">
        <f t="shared" si="28"/>
        <v>2778.8610990693569</v>
      </c>
      <c r="O110" s="24">
        <f t="shared" si="19"/>
        <v>23.630284162102484</v>
      </c>
      <c r="P110" s="7"/>
      <c r="Q110" s="25">
        <f t="shared" si="20"/>
        <v>-2980.1303210884848</v>
      </c>
      <c r="R110" s="24">
        <f t="shared" si="21"/>
        <v>2764.8633711279881</v>
      </c>
      <c r="S110" s="7"/>
      <c r="T110" s="25">
        <f t="shared" si="22"/>
        <v>0.7272264160144386</v>
      </c>
      <c r="U110" s="24">
        <f t="shared" si="23"/>
        <v>0.67344523538378065</v>
      </c>
      <c r="V110" s="7"/>
      <c r="W110" s="25">
        <f t="shared" si="24"/>
        <v>0.7374215690030026</v>
      </c>
      <c r="X110" s="24">
        <f t="shared" si="29"/>
        <v>219.29950734060276</v>
      </c>
      <c r="Y110" s="7"/>
      <c r="Z110" s="25">
        <f t="shared" si="30"/>
        <v>-619</v>
      </c>
      <c r="AA110" s="17">
        <f t="shared" si="31"/>
        <v>219.17699999999988</v>
      </c>
      <c r="AB110" s="24">
        <f t="shared" si="25"/>
        <v>3.8253602946436098</v>
      </c>
      <c r="AC110" s="17">
        <f t="shared" si="26"/>
        <v>0.12250734060287982</v>
      </c>
    </row>
    <row r="111" spans="1:29" s="17" customFormat="1" x14ac:dyDescent="0.25">
      <c r="A111" s="17">
        <v>26</v>
      </c>
      <c r="B111" s="17">
        <v>-613</v>
      </c>
      <c r="C111" s="17">
        <v>11852</v>
      </c>
      <c r="D111" s="17">
        <v>14730</v>
      </c>
      <c r="E111" s="17">
        <v>14574</v>
      </c>
      <c r="F111" s="17">
        <v>11681</v>
      </c>
      <c r="G111" s="24"/>
      <c r="H111" s="7"/>
      <c r="I111" s="25">
        <f t="shared" si="17"/>
        <v>-2722</v>
      </c>
      <c r="J111" s="24">
        <f t="shared" si="17"/>
        <v>3049</v>
      </c>
      <c r="K111" s="7"/>
      <c r="L111" s="25">
        <f t="shared" si="27"/>
        <v>-2723.9364782273656</v>
      </c>
      <c r="M111" s="17">
        <f t="shared" si="18"/>
        <v>3.7499479250608969</v>
      </c>
      <c r="N111" s="17">
        <f t="shared" si="28"/>
        <v>3056.5472963347497</v>
      </c>
      <c r="O111" s="24">
        <f t="shared" si="19"/>
        <v>56.961681964526512</v>
      </c>
      <c r="P111" s="7"/>
      <c r="Q111" s="25">
        <f t="shared" si="20"/>
        <v>-2690.1303210884848</v>
      </c>
      <c r="R111" s="24">
        <f t="shared" si="21"/>
        <v>3039.8633711279881</v>
      </c>
      <c r="S111" s="7"/>
      <c r="T111" s="25">
        <f t="shared" si="22"/>
        <v>0.6564591548809865</v>
      </c>
      <c r="U111" s="24">
        <f t="shared" si="23"/>
        <v>0.74042772777905019</v>
      </c>
      <c r="V111" s="7"/>
      <c r="W111" s="25">
        <f t="shared" si="24"/>
        <v>0.66765220811641546</v>
      </c>
      <c r="X111" s="24">
        <f t="shared" si="29"/>
        <v>213.74452991439034</v>
      </c>
      <c r="Y111" s="7"/>
      <c r="Z111" s="25">
        <f t="shared" si="30"/>
        <v>-613</v>
      </c>
      <c r="AA111" s="17">
        <f t="shared" si="31"/>
        <v>213.65999999999988</v>
      </c>
      <c r="AB111" s="24">
        <f t="shared" si="25"/>
        <v>3.7290704798110825</v>
      </c>
      <c r="AC111" s="17">
        <f t="shared" si="26"/>
        <v>8.4529914390458316E-2</v>
      </c>
    </row>
    <row r="112" spans="1:29" s="17" customFormat="1" x14ac:dyDescent="0.25">
      <c r="A112" s="17">
        <v>27</v>
      </c>
      <c r="B112" s="17">
        <v>-613</v>
      </c>
      <c r="C112" s="17">
        <v>11997</v>
      </c>
      <c r="D112" s="17">
        <v>14853</v>
      </c>
      <c r="E112" s="17">
        <v>14411</v>
      </c>
      <c r="F112" s="17">
        <v>11551</v>
      </c>
      <c r="G112" s="24"/>
      <c r="H112" s="7"/>
      <c r="I112" s="25">
        <f t="shared" si="17"/>
        <v>-2414</v>
      </c>
      <c r="J112" s="24">
        <f t="shared" si="17"/>
        <v>3302</v>
      </c>
      <c r="K112" s="7"/>
      <c r="L112" s="25">
        <f t="shared" si="27"/>
        <v>-2414.986818252858</v>
      </c>
      <c r="M112" s="17">
        <f t="shared" si="18"/>
        <v>0.97381026417377314</v>
      </c>
      <c r="N112" s="17">
        <f t="shared" si="28"/>
        <v>3305.99990642691</v>
      </c>
      <c r="O112" s="24">
        <f t="shared" si="19"/>
        <v>15.999251424035938</v>
      </c>
      <c r="P112" s="7"/>
      <c r="Q112" s="25">
        <f t="shared" si="20"/>
        <v>-2382.1303210884848</v>
      </c>
      <c r="R112" s="24">
        <f t="shared" si="21"/>
        <v>3292.8633711279881</v>
      </c>
      <c r="S112" s="7"/>
      <c r="T112" s="25">
        <f t="shared" si="22"/>
        <v>0.58129944305649262</v>
      </c>
      <c r="U112" s="24">
        <f t="shared" si="23"/>
        <v>0.80205162078269809</v>
      </c>
      <c r="V112" s="7"/>
      <c r="W112" s="25">
        <f t="shared" si="24"/>
        <v>0.59340943095465126</v>
      </c>
      <c r="X112" s="24">
        <f t="shared" si="29"/>
        <v>208.19960537353256</v>
      </c>
      <c r="Y112" s="7"/>
      <c r="Z112" s="25">
        <f t="shared" si="30"/>
        <v>-613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5.660537353267614E-2</v>
      </c>
    </row>
    <row r="113" spans="1:29" s="17" customFormat="1" x14ac:dyDescent="0.25">
      <c r="A113" s="17">
        <v>28</v>
      </c>
      <c r="B113" s="17">
        <v>-628</v>
      </c>
      <c r="C113" s="17">
        <v>12170</v>
      </c>
      <c r="D113" s="17">
        <v>14964</v>
      </c>
      <c r="E113" s="17">
        <v>14241</v>
      </c>
      <c r="F113" s="17">
        <v>11437</v>
      </c>
      <c r="G113" s="24"/>
      <c r="H113" s="7"/>
      <c r="I113" s="25">
        <f t="shared" si="17"/>
        <v>-2071</v>
      </c>
      <c r="J113" s="24">
        <f t="shared" si="17"/>
        <v>3527</v>
      </c>
      <c r="K113" s="7"/>
      <c r="L113" s="25">
        <f t="shared" si="27"/>
        <v>-2075.5806020934169</v>
      </c>
      <c r="M113" s="17">
        <f t="shared" si="18"/>
        <v>20.981915538215546</v>
      </c>
      <c r="N113" s="17">
        <f t="shared" si="28"/>
        <v>3529.8640214766242</v>
      </c>
      <c r="O113" s="24">
        <f t="shared" si="19"/>
        <v>8.2026190185646772</v>
      </c>
      <c r="P113" s="7"/>
      <c r="Q113" s="25">
        <f t="shared" si="20"/>
        <v>-2039.1303210884848</v>
      </c>
      <c r="R113" s="24">
        <f t="shared" si="21"/>
        <v>3517.8633711279881</v>
      </c>
      <c r="S113" s="7"/>
      <c r="T113" s="25">
        <f t="shared" si="22"/>
        <v>0.49759885488830613</v>
      </c>
      <c r="U113" s="24">
        <f t="shared" si="23"/>
        <v>0.85685547819700947</v>
      </c>
      <c r="V113" s="7"/>
      <c r="W113" s="25">
        <f t="shared" si="24"/>
        <v>0.51052239767648344</v>
      </c>
      <c r="X113" s="24">
        <f t="shared" si="29"/>
        <v>202.4900611018104</v>
      </c>
      <c r="Y113" s="7"/>
      <c r="Z113" s="25">
        <f t="shared" si="30"/>
        <v>-628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-9.3889818950287918E-4</v>
      </c>
    </row>
    <row r="114" spans="1:29" s="17" customFormat="1" x14ac:dyDescent="0.25">
      <c r="A114" s="17">
        <v>29</v>
      </c>
      <c r="B114" s="17">
        <v>-614</v>
      </c>
      <c r="C114" s="17">
        <v>12360</v>
      </c>
      <c r="D114" s="17">
        <v>15068</v>
      </c>
      <c r="E114" s="17">
        <v>14078</v>
      </c>
      <c r="F114" s="17">
        <v>11349</v>
      </c>
      <c r="G114" s="24"/>
      <c r="H114" s="7"/>
      <c r="I114" s="25">
        <f t="shared" si="17"/>
        <v>-1718</v>
      </c>
      <c r="J114" s="24">
        <f t="shared" si="17"/>
        <v>3719</v>
      </c>
      <c r="K114" s="7"/>
      <c r="L114" s="25">
        <f t="shared" si="27"/>
        <v>-1724.481901369445</v>
      </c>
      <c r="M114" s="17">
        <f t="shared" si="18"/>
        <v>42.015045363213488</v>
      </c>
      <c r="N114" s="17">
        <f t="shared" si="28"/>
        <v>3715.6546833176576</v>
      </c>
      <c r="O114" s="24">
        <f t="shared" si="19"/>
        <v>11.19114370515836</v>
      </c>
      <c r="P114" s="7"/>
      <c r="Q114" s="25">
        <f t="shared" si="20"/>
        <v>-1686.1303210884848</v>
      </c>
      <c r="R114" s="24">
        <f t="shared" si="21"/>
        <v>3709.8633711279881</v>
      </c>
      <c r="S114" s="7"/>
      <c r="T114" s="25">
        <f t="shared" si="22"/>
        <v>0.4114580163362076</v>
      </c>
      <c r="U114" s="24">
        <f t="shared" si="23"/>
        <v>0.9036214365238886</v>
      </c>
      <c r="V114" s="7"/>
      <c r="W114" s="25">
        <f t="shared" si="24"/>
        <v>0.42507413337107858</v>
      </c>
      <c r="X114" s="24">
        <f t="shared" si="29"/>
        <v>196.89602940141742</v>
      </c>
      <c r="Y114" s="7"/>
      <c r="Z114" s="25">
        <f t="shared" si="30"/>
        <v>-614</v>
      </c>
      <c r="AA114" s="17">
        <f t="shared" si="31"/>
        <v>196.96499999999989</v>
      </c>
      <c r="AB114" s="24">
        <f t="shared" si="25"/>
        <v>3.4376877611906291</v>
      </c>
      <c r="AC114" s="17">
        <f t="shared" si="26"/>
        <v>-6.8970598582467346E-2</v>
      </c>
    </row>
    <row r="115" spans="1:29" s="17" customFormat="1" x14ac:dyDescent="0.25">
      <c r="A115" s="17">
        <v>30</v>
      </c>
      <c r="B115" s="17">
        <v>-634</v>
      </c>
      <c r="C115" s="17">
        <v>12534</v>
      </c>
      <c r="D115" s="17">
        <v>15140</v>
      </c>
      <c r="E115" s="17">
        <v>13876</v>
      </c>
      <c r="F115" s="17">
        <v>11263</v>
      </c>
      <c r="G115" s="24"/>
      <c r="H115" s="7"/>
      <c r="I115" s="25">
        <f t="shared" si="17"/>
        <v>-1342</v>
      </c>
      <c r="J115" s="24">
        <f t="shared" si="17"/>
        <v>3877</v>
      </c>
      <c r="K115" s="7"/>
      <c r="L115" s="25">
        <f t="shared" si="27"/>
        <v>-1345.4566979720403</v>
      </c>
      <c r="M115" s="17">
        <f t="shared" si="18"/>
        <v>11.948760869907344</v>
      </c>
      <c r="N115" s="17">
        <f t="shared" si="28"/>
        <v>3871.3270324600662</v>
      </c>
      <c r="O115" s="24">
        <f t="shared" si="19"/>
        <v>32.182560709142315</v>
      </c>
      <c r="P115" s="7"/>
      <c r="Q115" s="25">
        <f t="shared" si="20"/>
        <v>-1310.1303210884848</v>
      </c>
      <c r="R115" s="24">
        <f t="shared" si="21"/>
        <v>3867.8633711279881</v>
      </c>
      <c r="S115" s="7"/>
      <c r="T115" s="25">
        <f t="shared" si="22"/>
        <v>0.31970460190111111</v>
      </c>
      <c r="U115" s="24">
        <f t="shared" si="23"/>
        <v>0.9421059230637161</v>
      </c>
      <c r="V115" s="7"/>
      <c r="W115" s="25">
        <f t="shared" si="24"/>
        <v>0.33388829711865126</v>
      </c>
      <c r="X115" s="24">
        <f t="shared" si="29"/>
        <v>191.21783381316936</v>
      </c>
      <c r="Y115" s="7"/>
      <c r="Z115" s="25">
        <f t="shared" si="30"/>
        <v>-634</v>
      </c>
      <c r="AA115" s="17">
        <f t="shared" si="31"/>
        <v>191.2589999999999</v>
      </c>
      <c r="AB115" s="24">
        <f t="shared" si="25"/>
        <v>3.3380992740718329</v>
      </c>
      <c r="AC115" s="17">
        <f t="shared" si="26"/>
        <v>-4.1166186830537299E-2</v>
      </c>
    </row>
    <row r="116" spans="1:29" s="17" customFormat="1" x14ac:dyDescent="0.25">
      <c r="A116" s="17">
        <v>31</v>
      </c>
      <c r="B116" s="17">
        <v>-641</v>
      </c>
      <c r="C116" s="17">
        <v>12739</v>
      </c>
      <c r="D116" s="17">
        <v>15199</v>
      </c>
      <c r="E116" s="17">
        <v>13687</v>
      </c>
      <c r="F116" s="17">
        <v>11208</v>
      </c>
      <c r="G116" s="24"/>
      <c r="H116" s="7"/>
      <c r="I116" s="25">
        <f t="shared" ref="I116:J149" si="32">C116-E116</f>
        <v>-948</v>
      </c>
      <c r="J116" s="24">
        <f t="shared" si="32"/>
        <v>3991</v>
      </c>
      <c r="K116" s="7"/>
      <c r="L116" s="25">
        <f t="shared" si="27"/>
        <v>-949.0123345609295</v>
      </c>
      <c r="M116" s="17">
        <f t="shared" si="18"/>
        <v>1.0248212632523295</v>
      </c>
      <c r="N116" s="17">
        <f t="shared" si="28"/>
        <v>3989.8039982703622</v>
      </c>
      <c r="O116" s="24">
        <f t="shared" si="19"/>
        <v>1.4304201372966767</v>
      </c>
      <c r="P116" s="7"/>
      <c r="Q116" s="25">
        <f t="shared" si="20"/>
        <v>-916.13032108848483</v>
      </c>
      <c r="R116" s="24">
        <f t="shared" si="21"/>
        <v>3981.8633711279881</v>
      </c>
      <c r="S116" s="7"/>
      <c r="T116" s="25">
        <f t="shared" si="22"/>
        <v>0.22355873677497276</v>
      </c>
      <c r="U116" s="24">
        <f t="shared" si="23"/>
        <v>0.96987321082030065</v>
      </c>
      <c r="V116" s="7"/>
      <c r="W116" s="25">
        <f t="shared" si="24"/>
        <v>0.23814857425348804</v>
      </c>
      <c r="X116" s="24">
        <f t="shared" si="29"/>
        <v>185.49899911294449</v>
      </c>
      <c r="Y116" s="7"/>
      <c r="Z116" s="25">
        <f t="shared" si="30"/>
        <v>-641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8.9991129445934348E-3</v>
      </c>
    </row>
    <row r="117" spans="1:29" s="17" customFormat="1" x14ac:dyDescent="0.25">
      <c r="A117" s="17">
        <v>32</v>
      </c>
      <c r="B117" s="17">
        <v>-625</v>
      </c>
      <c r="C117" s="17">
        <v>12943</v>
      </c>
      <c r="D117" s="17">
        <v>15248</v>
      </c>
      <c r="E117" s="17">
        <v>13496</v>
      </c>
      <c r="F117" s="17">
        <v>11174</v>
      </c>
      <c r="G117" s="24"/>
      <c r="H117" s="7"/>
      <c r="I117" s="25">
        <f t="shared" si="32"/>
        <v>-553</v>
      </c>
      <c r="J117" s="24">
        <f t="shared" si="32"/>
        <v>4074</v>
      </c>
      <c r="K117" s="7"/>
      <c r="L117" s="25">
        <f t="shared" si="27"/>
        <v>-553.47538607982699</v>
      </c>
      <c r="M117" s="17">
        <f t="shared" si="18"/>
        <v>0.22599192489327311</v>
      </c>
      <c r="N117" s="17">
        <f t="shared" si="28"/>
        <v>4066.5056231816693</v>
      </c>
      <c r="O117" s="24">
        <f t="shared" si="19"/>
        <v>56.165683895132481</v>
      </c>
      <c r="P117" s="7"/>
      <c r="Q117" s="25">
        <f t="shared" si="20"/>
        <v>-521.13032108848483</v>
      </c>
      <c r="R117" s="24">
        <f t="shared" si="21"/>
        <v>4064.8633711279881</v>
      </c>
      <c r="S117" s="7"/>
      <c r="T117" s="25">
        <f t="shared" si="22"/>
        <v>0.12716884661044323</v>
      </c>
      <c r="U117" s="24">
        <f t="shared" si="23"/>
        <v>0.99008974488869106</v>
      </c>
      <c r="V117" s="7"/>
      <c r="W117" s="25">
        <f t="shared" si="24"/>
        <v>0.14205140881512934</v>
      </c>
      <c r="X117" s="24">
        <f t="shared" si="29"/>
        <v>179.86787984783973</v>
      </c>
      <c r="Y117" s="7"/>
      <c r="Z117" s="25">
        <f t="shared" si="30"/>
        <v>-625</v>
      </c>
      <c r="AA117" s="17">
        <f t="shared" si="31"/>
        <v>179.8649999999999</v>
      </c>
      <c r="AB117" s="24">
        <f t="shared" si="25"/>
        <v>3.1392364590995991</v>
      </c>
      <c r="AC117" s="17">
        <f t="shared" si="26"/>
        <v>2.8798478398357474E-3</v>
      </c>
    </row>
    <row r="118" spans="1:29" s="17" customFormat="1" x14ac:dyDescent="0.25">
      <c r="A118" s="17">
        <v>33</v>
      </c>
      <c r="B118" s="17">
        <v>-625</v>
      </c>
      <c r="C118" s="17">
        <v>13134</v>
      </c>
      <c r="D118" s="17">
        <v>15264</v>
      </c>
      <c r="E118" s="17">
        <v>13289</v>
      </c>
      <c r="F118" s="17">
        <v>11148</v>
      </c>
      <c r="G118" s="24"/>
      <c r="H118" s="7"/>
      <c r="I118" s="25">
        <f t="shared" si="32"/>
        <v>-155</v>
      </c>
      <c r="J118" s="24">
        <f t="shared" si="32"/>
        <v>4116</v>
      </c>
      <c r="K118" s="7"/>
      <c r="L118" s="25">
        <f t="shared" si="27"/>
        <v>-152.90958404787443</v>
      </c>
      <c r="M118" s="17">
        <f t="shared" si="18"/>
        <v>4.3698388529010446</v>
      </c>
      <c r="N118" s="17">
        <f t="shared" si="28"/>
        <v>4104.1324690915417</v>
      </c>
      <c r="O118" s="24">
        <f t="shared" si="19"/>
        <v>140.83828986321356</v>
      </c>
      <c r="P118" s="7"/>
      <c r="Q118" s="25">
        <f t="shared" si="20"/>
        <v>-123.13032108848478</v>
      </c>
      <c r="R118" s="24">
        <f t="shared" si="21"/>
        <v>4106.8633711279881</v>
      </c>
      <c r="S118" s="7"/>
      <c r="T118" s="25">
        <f t="shared" si="22"/>
        <v>3.0046881330740009E-2</v>
      </c>
      <c r="U118" s="24">
        <f t="shared" si="23"/>
        <v>1.0003197982726959</v>
      </c>
      <c r="V118" s="7"/>
      <c r="W118" s="25">
        <f t="shared" si="24"/>
        <v>4.5072118273232126E-2</v>
      </c>
      <c r="X118" s="24">
        <f t="shared" si="29"/>
        <v>174.28305689620879</v>
      </c>
      <c r="Y118" s="7"/>
      <c r="Z118" s="25">
        <f t="shared" si="30"/>
        <v>-625</v>
      </c>
      <c r="AA118" s="17">
        <f t="shared" si="31"/>
        <v>174.2399999999999</v>
      </c>
      <c r="AB118" s="24">
        <f t="shared" si="25"/>
        <v>3.041061688674918</v>
      </c>
      <c r="AC118" s="17">
        <f t="shared" si="26"/>
        <v>4.3056896208895523E-2</v>
      </c>
    </row>
    <row r="119" spans="1:29" s="17" customFormat="1" x14ac:dyDescent="0.25">
      <c r="A119" s="17">
        <v>34</v>
      </c>
      <c r="B119" s="17">
        <v>-617</v>
      </c>
      <c r="C119" s="17">
        <v>13334</v>
      </c>
      <c r="D119" s="17">
        <v>15254</v>
      </c>
      <c r="E119" s="17">
        <v>13088</v>
      </c>
      <c r="F119" s="17">
        <v>11147</v>
      </c>
      <c r="G119" s="24"/>
      <c r="H119" s="7"/>
      <c r="I119" s="25">
        <f t="shared" si="32"/>
        <v>246</v>
      </c>
      <c r="J119" s="24">
        <f t="shared" si="32"/>
        <v>4107</v>
      </c>
      <c r="K119" s="7"/>
      <c r="L119" s="25">
        <f t="shared" si="27"/>
        <v>243.68951639660642</v>
      </c>
      <c r="M119" s="17">
        <f t="shared" si="18"/>
        <v>5.3383344815505742</v>
      </c>
      <c r="N119" s="17">
        <f t="shared" si="28"/>
        <v>4102.5948589617383</v>
      </c>
      <c r="O119" s="24">
        <f t="shared" si="19"/>
        <v>19.405267566977525</v>
      </c>
      <c r="P119" s="7"/>
      <c r="Q119" s="25">
        <f t="shared" si="20"/>
        <v>277.86967891151522</v>
      </c>
      <c r="R119" s="24">
        <f t="shared" si="21"/>
        <v>4097.8633711279881</v>
      </c>
      <c r="S119" s="7"/>
      <c r="T119" s="25">
        <f t="shared" si="22"/>
        <v>-6.7807159064136827E-2</v>
      </c>
      <c r="U119" s="24">
        <f t="shared" si="23"/>
        <v>0.99812764397612341</v>
      </c>
      <c r="V119" s="7"/>
      <c r="W119" s="25">
        <f t="shared" si="24"/>
        <v>-5.2825874798366583E-2</v>
      </c>
      <c r="X119" s="24">
        <f t="shared" si="29"/>
        <v>168.67363444910416</v>
      </c>
      <c r="Y119" s="7"/>
      <c r="Z119" s="25">
        <f t="shared" si="30"/>
        <v>-617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-1.3365550895741762E-2</v>
      </c>
    </row>
    <row r="120" spans="1:29" s="17" customFormat="1" x14ac:dyDescent="0.25">
      <c r="A120" s="17">
        <v>35</v>
      </c>
      <c r="B120" s="17">
        <v>-608</v>
      </c>
      <c r="C120" s="17">
        <v>13523</v>
      </c>
      <c r="D120" s="17">
        <v>15235</v>
      </c>
      <c r="E120" s="17">
        <v>12892</v>
      </c>
      <c r="F120" s="17">
        <v>11167</v>
      </c>
      <c r="G120" s="24"/>
      <c r="H120" s="7"/>
      <c r="I120" s="25">
        <f t="shared" si="32"/>
        <v>631</v>
      </c>
      <c r="J120" s="24">
        <f t="shared" si="32"/>
        <v>4068</v>
      </c>
      <c r="K120" s="7"/>
      <c r="L120" s="25">
        <f t="shared" si="27"/>
        <v>631.98777209848879</v>
      </c>
      <c r="M120" s="17">
        <f t="shared" si="18"/>
        <v>0.97569371855294806</v>
      </c>
      <c r="N120" s="17">
        <f t="shared" si="28"/>
        <v>4063.4945293203414</v>
      </c>
      <c r="O120" s="24">
        <f t="shared" si="19"/>
        <v>20.299266045263586</v>
      </c>
      <c r="P120" s="7"/>
      <c r="Q120" s="25">
        <f t="shared" si="20"/>
        <v>662.86967891151517</v>
      </c>
      <c r="R120" s="24">
        <f t="shared" si="21"/>
        <v>4058.8633711279881</v>
      </c>
      <c r="S120" s="7"/>
      <c r="T120" s="25">
        <f t="shared" si="22"/>
        <v>-0.16175679884475422</v>
      </c>
      <c r="U120" s="24">
        <f t="shared" si="23"/>
        <v>0.98862830869097607</v>
      </c>
      <c r="V120" s="7"/>
      <c r="W120" s="25">
        <f t="shared" si="24"/>
        <v>-0.14692875931501609</v>
      </c>
      <c r="X120" s="24">
        <f t="shared" si="29"/>
        <v>163.24983047503997</v>
      </c>
      <c r="Y120" s="7"/>
      <c r="Z120" s="25">
        <f t="shared" si="30"/>
        <v>-608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3.483047504008141E-2</v>
      </c>
    </row>
    <row r="121" spans="1:29" s="17" customFormat="1" x14ac:dyDescent="0.25">
      <c r="A121" s="17">
        <v>36</v>
      </c>
      <c r="B121" s="17">
        <v>-609</v>
      </c>
      <c r="C121" s="17">
        <v>13718</v>
      </c>
      <c r="D121" s="17">
        <v>15204</v>
      </c>
      <c r="E121" s="17">
        <v>12710</v>
      </c>
      <c r="F121" s="17">
        <v>11211</v>
      </c>
      <c r="G121" s="24"/>
      <c r="H121" s="7"/>
      <c r="I121" s="25">
        <f t="shared" si="32"/>
        <v>1008</v>
      </c>
      <c r="J121" s="24">
        <f t="shared" si="32"/>
        <v>3993</v>
      </c>
      <c r="K121" s="7"/>
      <c r="L121" s="25">
        <f t="shared" si="27"/>
        <v>1014.8497163646007</v>
      </c>
      <c r="M121" s="17">
        <f t="shared" si="18"/>
        <v>46.918614275478369</v>
      </c>
      <c r="N121" s="17">
        <f t="shared" si="28"/>
        <v>3987.2868381745816</v>
      </c>
      <c r="O121" s="24">
        <f t="shared" si="19"/>
        <v>32.640218043418223</v>
      </c>
      <c r="P121" s="7"/>
      <c r="Q121" s="25">
        <f t="shared" si="20"/>
        <v>1039.8696789115152</v>
      </c>
      <c r="R121" s="24">
        <f t="shared" si="21"/>
        <v>3983.8633711279881</v>
      </c>
      <c r="S121" s="7"/>
      <c r="T121" s="25">
        <f t="shared" si="22"/>
        <v>-0.2537542383182419</v>
      </c>
      <c r="U121" s="24">
        <f t="shared" si="23"/>
        <v>0.97036035621953887</v>
      </c>
      <c r="V121" s="7"/>
      <c r="W121" s="25">
        <f t="shared" si="24"/>
        <v>-0.23921090214913354</v>
      </c>
      <c r="X121" s="24">
        <f t="shared" si="29"/>
        <v>157.85488531084206</v>
      </c>
      <c r="Y121" s="7"/>
      <c r="Z121" s="25">
        <f t="shared" si="30"/>
        <v>-609</v>
      </c>
      <c r="AA121" s="17">
        <f t="shared" si="31"/>
        <v>157.7339999999999</v>
      </c>
      <c r="AB121" s="24">
        <f t="shared" si="25"/>
        <v>2.7529776423407339</v>
      </c>
      <c r="AC121" s="17">
        <f t="shared" si="26"/>
        <v>0.12088531084216925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15147</v>
      </c>
      <c r="E122" s="17">
        <v>12516</v>
      </c>
      <c r="F122" s="17">
        <v>11274</v>
      </c>
      <c r="G122" s="24"/>
      <c r="H122" s="7"/>
      <c r="I122" s="25">
        <f t="shared" si="32"/>
        <v>1406</v>
      </c>
      <c r="J122" s="24">
        <f t="shared" si="32"/>
        <v>3873</v>
      </c>
      <c r="K122" s="7"/>
      <c r="L122" s="25">
        <f t="shared" si="27"/>
        <v>1406.8103515580542</v>
      </c>
      <c r="M122" s="17">
        <f t="shared" si="18"/>
        <v>0.65666964764088243</v>
      </c>
      <c r="N122" s="17">
        <f t="shared" si="28"/>
        <v>3868.0157443287585</v>
      </c>
      <c r="O122" s="24">
        <f t="shared" si="19"/>
        <v>24.842804596303043</v>
      </c>
      <c r="P122" s="7"/>
      <c r="Q122" s="25">
        <f t="shared" si="20"/>
        <v>1437.8696789115152</v>
      </c>
      <c r="R122" s="24">
        <f t="shared" si="21"/>
        <v>3863.8633711279881</v>
      </c>
      <c r="S122" s="7"/>
      <c r="T122" s="25">
        <f t="shared" si="22"/>
        <v>-0.35087620359794508</v>
      </c>
      <c r="U122" s="24">
        <f t="shared" si="23"/>
        <v>0.94113163226523955</v>
      </c>
      <c r="V122" s="7"/>
      <c r="W122" s="25">
        <f t="shared" si="24"/>
        <v>-0.33678274699487293</v>
      </c>
      <c r="X122" s="24">
        <f t="shared" si="29"/>
        <v>152.0135014375204</v>
      </c>
      <c r="Y122" s="7"/>
      <c r="Z122" s="25">
        <f t="shared" si="30"/>
        <v>-640</v>
      </c>
      <c r="AA122" s="17">
        <f t="shared" si="31"/>
        <v>151.9739999999999</v>
      </c>
      <c r="AB122" s="24">
        <f t="shared" si="25"/>
        <v>2.6524466774258606</v>
      </c>
      <c r="AC122" s="17">
        <f t="shared" si="26"/>
        <v>3.9501437520499394E-2</v>
      </c>
    </row>
    <row r="123" spans="1:29" s="17" customFormat="1" x14ac:dyDescent="0.25">
      <c r="A123" s="17">
        <v>38</v>
      </c>
      <c r="B123" s="17">
        <v>-619</v>
      </c>
      <c r="C123" s="17">
        <v>14094</v>
      </c>
      <c r="D123" s="17">
        <v>15066</v>
      </c>
      <c r="E123" s="17">
        <v>12329</v>
      </c>
      <c r="F123" s="17">
        <v>11343</v>
      </c>
      <c r="G123" s="24"/>
      <c r="H123" s="7"/>
      <c r="I123" s="25">
        <f t="shared" si="32"/>
        <v>1765</v>
      </c>
      <c r="J123" s="24">
        <f t="shared" si="32"/>
        <v>3723</v>
      </c>
      <c r="K123" s="7"/>
      <c r="L123" s="25">
        <f t="shared" si="27"/>
        <v>1772.1126239088942</v>
      </c>
      <c r="M123" s="17">
        <f t="shared" si="18"/>
        <v>50.589418869373311</v>
      </c>
      <c r="N123" s="17">
        <f t="shared" si="28"/>
        <v>3715.5725228425717</v>
      </c>
      <c r="O123" s="24">
        <f t="shared" si="19"/>
        <v>55.167416924118534</v>
      </c>
      <c r="P123" s="7"/>
      <c r="Q123" s="25">
        <f t="shared" si="20"/>
        <v>1796.8696789115152</v>
      </c>
      <c r="R123" s="24">
        <f t="shared" si="21"/>
        <v>3713.8633711279881</v>
      </c>
      <c r="S123" s="7"/>
      <c r="T123" s="25">
        <f t="shared" si="22"/>
        <v>-0.43848119238039096</v>
      </c>
      <c r="U123" s="24">
        <f t="shared" si="23"/>
        <v>0.90459572732236526</v>
      </c>
      <c r="V123" s="7"/>
      <c r="W123" s="25">
        <f t="shared" si="24"/>
        <v>-0.42494627458759543</v>
      </c>
      <c r="X123" s="24">
        <f t="shared" si="29"/>
        <v>146.54074911000271</v>
      </c>
      <c r="Y123" s="7"/>
      <c r="Z123" s="25">
        <f t="shared" si="30"/>
        <v>-619</v>
      </c>
      <c r="AA123" s="17">
        <f t="shared" si="31"/>
        <v>146.40299999999991</v>
      </c>
      <c r="AB123" s="24">
        <f t="shared" si="25"/>
        <v>2.5552143847972566</v>
      </c>
      <c r="AC123" s="17">
        <f t="shared" si="26"/>
        <v>0.13774911000280099</v>
      </c>
    </row>
    <row r="124" spans="1:29" s="17" customFormat="1" x14ac:dyDescent="0.25">
      <c r="A124" s="17">
        <v>39</v>
      </c>
      <c r="B124" s="17">
        <v>-643</v>
      </c>
      <c r="C124" s="17">
        <v>14283</v>
      </c>
      <c r="D124" s="17">
        <v>14974</v>
      </c>
      <c r="E124" s="17">
        <v>12154</v>
      </c>
      <c r="F124" s="17">
        <v>11449</v>
      </c>
      <c r="G124" s="24"/>
      <c r="H124" s="7"/>
      <c r="I124" s="25">
        <f t="shared" si="32"/>
        <v>2129</v>
      </c>
      <c r="J124" s="24">
        <f t="shared" si="32"/>
        <v>3525</v>
      </c>
      <c r="K124" s="7"/>
      <c r="L124" s="25">
        <f t="shared" si="27"/>
        <v>2133.4654468678355</v>
      </c>
      <c r="M124" s="17">
        <f t="shared" si="18"/>
        <v>19.94021572946146</v>
      </c>
      <c r="N124" s="17">
        <f t="shared" si="28"/>
        <v>3520.1654783914514</v>
      </c>
      <c r="O124" s="24">
        <f t="shared" si="19"/>
        <v>23.372599183523192</v>
      </c>
      <c r="P124" s="7"/>
      <c r="Q124" s="25">
        <f t="shared" si="20"/>
        <v>2160.8696789115152</v>
      </c>
      <c r="R124" s="24">
        <f t="shared" si="21"/>
        <v>3515.8633711279881</v>
      </c>
      <c r="S124" s="7"/>
      <c r="T124" s="25">
        <f t="shared" si="22"/>
        <v>-0.52730630635479292</v>
      </c>
      <c r="U124" s="24">
        <f t="shared" si="23"/>
        <v>0.85636833279777114</v>
      </c>
      <c r="V124" s="7"/>
      <c r="W124" s="25">
        <f t="shared" si="24"/>
        <v>-0.51450563658635029</v>
      </c>
      <c r="X124" s="24">
        <f t="shared" si="29"/>
        <v>140.70575974728189</v>
      </c>
      <c r="Y124" s="7"/>
      <c r="Z124" s="25">
        <f t="shared" si="30"/>
        <v>-643</v>
      </c>
      <c r="AA124" s="17">
        <f t="shared" si="31"/>
        <v>140.6159999999999</v>
      </c>
      <c r="AB124" s="24">
        <f t="shared" si="25"/>
        <v>2.4542121809843449</v>
      </c>
      <c r="AC124" s="17">
        <f t="shared" si="26"/>
        <v>8.9759747281988211E-2</v>
      </c>
    </row>
    <row r="125" spans="1:29" s="17" customFormat="1" x14ac:dyDescent="0.25">
      <c r="A125" s="17">
        <v>40</v>
      </c>
      <c r="B125" s="17">
        <v>-631</v>
      </c>
      <c r="C125" s="17">
        <v>14452</v>
      </c>
      <c r="D125" s="17">
        <v>14859</v>
      </c>
      <c r="E125" s="17">
        <v>11987</v>
      </c>
      <c r="F125" s="17">
        <v>11563</v>
      </c>
      <c r="G125" s="24"/>
      <c r="H125" s="7"/>
      <c r="I125" s="25">
        <f t="shared" si="32"/>
        <v>2465</v>
      </c>
      <c r="J125" s="24">
        <f t="shared" si="32"/>
        <v>3296</v>
      </c>
      <c r="K125" s="7"/>
      <c r="L125" s="25">
        <f t="shared" si="27"/>
        <v>2466.6132230278627</v>
      </c>
      <c r="M125" s="17">
        <f t="shared" si="18"/>
        <v>2.6024885376263667</v>
      </c>
      <c r="N125" s="17">
        <f t="shared" si="28"/>
        <v>3293.5995464713155</v>
      </c>
      <c r="O125" s="24">
        <f t="shared" si="19"/>
        <v>5.7621771433737035</v>
      </c>
      <c r="P125" s="7"/>
      <c r="Q125" s="25">
        <f t="shared" si="20"/>
        <v>2496.8696789115152</v>
      </c>
      <c r="R125" s="24">
        <f t="shared" si="21"/>
        <v>3286.8633711279881</v>
      </c>
      <c r="S125" s="7"/>
      <c r="T125" s="25">
        <f t="shared" si="22"/>
        <v>-0.60929871925424084</v>
      </c>
      <c r="U125" s="24">
        <f t="shared" si="23"/>
        <v>0.8005901845849831</v>
      </c>
      <c r="V125" s="7"/>
      <c r="W125" s="25">
        <f t="shared" si="24"/>
        <v>-0.59734491714769344</v>
      </c>
      <c r="X125" s="24">
        <f t="shared" si="29"/>
        <v>134.97543576224143</v>
      </c>
      <c r="Y125" s="7"/>
      <c r="Z125" s="25">
        <f t="shared" si="30"/>
        <v>-631</v>
      </c>
      <c r="AA125" s="17">
        <f t="shared" si="31"/>
        <v>134.9369999999999</v>
      </c>
      <c r="AB125" s="24">
        <f t="shared" si="25"/>
        <v>2.3550949327635866</v>
      </c>
      <c r="AC125" s="17">
        <f t="shared" si="26"/>
        <v>3.8435762241533666E-2</v>
      </c>
    </row>
    <row r="126" spans="1:29" s="17" customFormat="1" x14ac:dyDescent="0.25">
      <c r="A126" s="17">
        <v>41</v>
      </c>
      <c r="B126" s="17">
        <v>-617</v>
      </c>
      <c r="C126" s="17">
        <v>14596</v>
      </c>
      <c r="D126" s="17">
        <v>14731</v>
      </c>
      <c r="E126" s="17">
        <v>11832</v>
      </c>
      <c r="F126" s="17">
        <v>11688</v>
      </c>
      <c r="G126" s="24"/>
      <c r="H126" s="7"/>
      <c r="I126" s="25">
        <f t="shared" si="32"/>
        <v>2764</v>
      </c>
      <c r="J126" s="24">
        <f t="shared" si="32"/>
        <v>3043</v>
      </c>
      <c r="K126" s="7"/>
      <c r="L126" s="25">
        <f t="shared" si="27"/>
        <v>2768.647727963355</v>
      </c>
      <c r="M126" s="17">
        <f t="shared" si="18"/>
        <v>21.601375221352107</v>
      </c>
      <c r="N126" s="17">
        <f t="shared" si="28"/>
        <v>3040.866440129173</v>
      </c>
      <c r="O126" s="24">
        <f t="shared" si="19"/>
        <v>4.5520777224031423</v>
      </c>
      <c r="P126" s="7"/>
      <c r="Q126" s="25">
        <f t="shared" si="20"/>
        <v>2795.8696789115152</v>
      </c>
      <c r="R126" s="24">
        <f t="shared" si="21"/>
        <v>3033.8633711279881</v>
      </c>
      <c r="S126" s="7"/>
      <c r="T126" s="25">
        <f t="shared" si="22"/>
        <v>-0.68226220573321383</v>
      </c>
      <c r="U126" s="24">
        <f t="shared" si="23"/>
        <v>0.7389662915813352</v>
      </c>
      <c r="V126" s="7"/>
      <c r="W126" s="25">
        <f t="shared" si="24"/>
        <v>-0.67124203910450142</v>
      </c>
      <c r="X126" s="24">
        <f t="shared" si="29"/>
        <v>129.45266191921036</v>
      </c>
      <c r="Y126" s="7"/>
      <c r="Z126" s="25">
        <f t="shared" si="30"/>
        <v>-617</v>
      </c>
      <c r="AA126" s="17">
        <f t="shared" si="31"/>
        <v>129.3839999999999</v>
      </c>
      <c r="AB126" s="24">
        <f t="shared" si="25"/>
        <v>2.2581767994003417</v>
      </c>
      <c r="AC126" s="17">
        <f t="shared" si="26"/>
        <v>6.8661919210455835E-2</v>
      </c>
    </row>
    <row r="127" spans="1:29" s="17" customFormat="1" x14ac:dyDescent="0.25">
      <c r="A127" s="17">
        <v>42</v>
      </c>
      <c r="B127" s="17">
        <v>-618</v>
      </c>
      <c r="C127" s="17">
        <v>14733</v>
      </c>
      <c r="D127" s="17">
        <v>14588</v>
      </c>
      <c r="E127" s="17">
        <v>11695</v>
      </c>
      <c r="F127" s="17">
        <v>11830</v>
      </c>
      <c r="G127" s="24"/>
      <c r="H127" s="7"/>
      <c r="I127" s="25">
        <f t="shared" si="32"/>
        <v>3038</v>
      </c>
      <c r="J127" s="24">
        <f t="shared" si="32"/>
        <v>2758</v>
      </c>
      <c r="K127" s="7"/>
      <c r="L127" s="25">
        <f t="shared" si="27"/>
        <v>3044.7897504986877</v>
      </c>
      <c r="M127" s="17">
        <f t="shared" si="18"/>
        <v>46.100711834429617</v>
      </c>
      <c r="N127" s="17">
        <f t="shared" si="28"/>
        <v>2759.2000998776125</v>
      </c>
      <c r="O127" s="24">
        <f t="shared" si="19"/>
        <v>1.4402397162455414</v>
      </c>
      <c r="P127" s="7"/>
      <c r="Q127" s="25">
        <f t="shared" si="20"/>
        <v>3069.8696789115152</v>
      </c>
      <c r="R127" s="24">
        <f t="shared" si="21"/>
        <v>2748.8633711279881</v>
      </c>
      <c r="S127" s="7"/>
      <c r="T127" s="25">
        <f t="shared" si="22"/>
        <v>-0.74912506625240649</v>
      </c>
      <c r="U127" s="24">
        <f t="shared" si="23"/>
        <v>0.669548072189874</v>
      </c>
      <c r="V127" s="7"/>
      <c r="W127" s="25">
        <f t="shared" si="24"/>
        <v>-0.73915489502278375</v>
      </c>
      <c r="X127" s="24">
        <f t="shared" si="29"/>
        <v>123.87438727163317</v>
      </c>
      <c r="Y127" s="7"/>
      <c r="Z127" s="25">
        <f t="shared" si="30"/>
        <v>-618</v>
      </c>
      <c r="AA127" s="17">
        <f t="shared" si="31"/>
        <v>123.8219999999999</v>
      </c>
      <c r="AB127" s="24">
        <f t="shared" si="25"/>
        <v>2.161101586404417</v>
      </c>
      <c r="AC127" s="17">
        <f t="shared" si="26"/>
        <v>5.2387271633264731E-2</v>
      </c>
    </row>
    <row r="128" spans="1:29" s="17" customFormat="1" x14ac:dyDescent="0.25">
      <c r="A128" s="17">
        <v>43</v>
      </c>
      <c r="B128" s="17">
        <v>-607</v>
      </c>
      <c r="C128" s="17">
        <v>14851</v>
      </c>
      <c r="D128" s="17">
        <v>14430</v>
      </c>
      <c r="E128" s="17">
        <v>11570</v>
      </c>
      <c r="F128" s="17">
        <v>11976</v>
      </c>
      <c r="G128" s="24"/>
      <c r="H128" s="7"/>
      <c r="I128" s="25">
        <f t="shared" si="32"/>
        <v>3281</v>
      </c>
      <c r="J128" s="24">
        <f t="shared" si="32"/>
        <v>2454</v>
      </c>
      <c r="K128" s="7"/>
      <c r="L128" s="25">
        <f t="shared" si="27"/>
        <v>3287.7951732225533</v>
      </c>
      <c r="M128" s="17">
        <f t="shared" si="18"/>
        <v>46.174379124505812</v>
      </c>
      <c r="N128" s="17">
        <f t="shared" si="28"/>
        <v>2457.3221745139431</v>
      </c>
      <c r="O128" s="24">
        <f t="shared" si="19"/>
        <v>11.036843501092955</v>
      </c>
      <c r="P128" s="7"/>
      <c r="Q128" s="25">
        <f t="shared" si="20"/>
        <v>3312.8696789115152</v>
      </c>
      <c r="R128" s="24">
        <f t="shared" si="21"/>
        <v>2444.8633711279881</v>
      </c>
      <c r="S128" s="7"/>
      <c r="T128" s="25">
        <f t="shared" si="22"/>
        <v>-0.80842315058147141</v>
      </c>
      <c r="U128" s="24">
        <f t="shared" si="23"/>
        <v>0.59550197150564887</v>
      </c>
      <c r="V128" s="7"/>
      <c r="W128" s="25">
        <f t="shared" si="24"/>
        <v>-0.79957161893598894</v>
      </c>
      <c r="X128" s="24">
        <f t="shared" si="29"/>
        <v>118.38105179330842</v>
      </c>
      <c r="Y128" s="7"/>
      <c r="Z128" s="25">
        <f t="shared" si="30"/>
        <v>-607</v>
      </c>
      <c r="AA128" s="17">
        <f t="shared" si="31"/>
        <v>118.35899999999991</v>
      </c>
      <c r="AB128" s="24">
        <f t="shared" si="25"/>
        <v>2.0657542493679668</v>
      </c>
      <c r="AC128" s="17">
        <f t="shared" si="26"/>
        <v>2.2051793308506262E-2</v>
      </c>
    </row>
    <row r="129" spans="1:29" s="17" customFormat="1" x14ac:dyDescent="0.25">
      <c r="A129" s="17">
        <v>44</v>
      </c>
      <c r="B129" s="17">
        <v>-619</v>
      </c>
      <c r="C129" s="17">
        <v>14970</v>
      </c>
      <c r="D129" s="17">
        <v>14274</v>
      </c>
      <c r="E129" s="17">
        <v>11463</v>
      </c>
      <c r="F129" s="17">
        <v>12146</v>
      </c>
      <c r="G129" s="24"/>
      <c r="H129" s="7"/>
      <c r="I129" s="25">
        <f t="shared" si="32"/>
        <v>3507</v>
      </c>
      <c r="J129" s="24">
        <f t="shared" si="32"/>
        <v>2128</v>
      </c>
      <c r="K129" s="7"/>
      <c r="L129" s="25">
        <f t="shared" si="27"/>
        <v>3504.4971186876401</v>
      </c>
      <c r="M129" s="17">
        <f t="shared" si="18"/>
        <v>6.2644148637605754</v>
      </c>
      <c r="N129" s="17">
        <f t="shared" si="28"/>
        <v>2126.5912753141533</v>
      </c>
      <c r="O129" s="24">
        <f t="shared" si="19"/>
        <v>1.9845052405137829</v>
      </c>
      <c r="P129" s="7"/>
      <c r="Q129" s="25">
        <f t="shared" si="20"/>
        <v>3538.8696789115152</v>
      </c>
      <c r="R129" s="24">
        <f t="shared" si="21"/>
        <v>2118.8633711279881</v>
      </c>
      <c r="S129" s="7"/>
      <c r="T129" s="25">
        <f t="shared" si="22"/>
        <v>-0.86357280925788582</v>
      </c>
      <c r="U129" s="24">
        <f t="shared" si="23"/>
        <v>0.51609727142980211</v>
      </c>
      <c r="V129" s="7"/>
      <c r="W129" s="25">
        <f t="shared" si="24"/>
        <v>-0.85591991980122462</v>
      </c>
      <c r="X129" s="24">
        <f t="shared" si="29"/>
        <v>112.79206068097017</v>
      </c>
      <c r="Y129" s="7"/>
      <c r="Z129" s="25">
        <f t="shared" si="30"/>
        <v>-619</v>
      </c>
      <c r="AA129" s="17">
        <f t="shared" si="31"/>
        <v>112.78799999999991</v>
      </c>
      <c r="AB129" s="24">
        <f t="shared" si="25"/>
        <v>1.9685219567393628</v>
      </c>
      <c r="AC129" s="17">
        <f t="shared" si="26"/>
        <v>4.0606809702552482E-3</v>
      </c>
    </row>
    <row r="130" spans="1:29" s="17" customFormat="1" x14ac:dyDescent="0.25">
      <c r="A130" s="17">
        <v>45</v>
      </c>
      <c r="B130" s="17">
        <v>-623</v>
      </c>
      <c r="C130" s="17">
        <v>15068</v>
      </c>
      <c r="D130" s="17">
        <v>14103</v>
      </c>
      <c r="E130" s="17">
        <v>11380</v>
      </c>
      <c r="F130" s="17">
        <v>12334</v>
      </c>
      <c r="G130" s="24"/>
      <c r="H130" s="7"/>
      <c r="I130" s="25">
        <f t="shared" si="32"/>
        <v>3688</v>
      </c>
      <c r="J130" s="24">
        <f t="shared" si="32"/>
        <v>1769</v>
      </c>
      <c r="K130" s="7"/>
      <c r="L130" s="25">
        <f t="shared" si="27"/>
        <v>3688.8236969569525</v>
      </c>
      <c r="M130" s="17">
        <f t="shared" si="18"/>
        <v>0.67847667689283697</v>
      </c>
      <c r="N130" s="17">
        <f t="shared" si="28"/>
        <v>1773.5318962383969</v>
      </c>
      <c r="O130" s="24">
        <f t="shared" si="19"/>
        <v>20.538083515596327</v>
      </c>
      <c r="P130" s="7"/>
      <c r="Q130" s="25">
        <f t="shared" si="20"/>
        <v>3719.8696789115152</v>
      </c>
      <c r="R130" s="24">
        <f t="shared" si="21"/>
        <v>1759.8633711279883</v>
      </c>
      <c r="S130" s="7"/>
      <c r="T130" s="25">
        <f t="shared" si="22"/>
        <v>-0.90774134120669558</v>
      </c>
      <c r="U130" s="24">
        <f t="shared" si="23"/>
        <v>0.42865467226652304</v>
      </c>
      <c r="V130" s="7"/>
      <c r="W130" s="25">
        <f t="shared" si="24"/>
        <v>-0.90140656132875274</v>
      </c>
      <c r="X130" s="24">
        <f t="shared" si="29"/>
        <v>107.13613157065993</v>
      </c>
      <c r="Y130" s="7"/>
      <c r="Z130" s="25">
        <f t="shared" si="30"/>
        <v>-623</v>
      </c>
      <c r="AA130" s="17">
        <f t="shared" si="31"/>
        <v>107.18099999999991</v>
      </c>
      <c r="AB130" s="24">
        <f t="shared" si="25"/>
        <v>1.8706613455800407</v>
      </c>
      <c r="AC130" s="17">
        <f t="shared" si="26"/>
        <v>-4.4868429339985028E-2</v>
      </c>
    </row>
    <row r="131" spans="1:29" s="17" customFormat="1" x14ac:dyDescent="0.25">
      <c r="A131" s="17">
        <v>46</v>
      </c>
      <c r="B131" s="17">
        <v>-637</v>
      </c>
      <c r="C131" s="17">
        <v>15143</v>
      </c>
      <c r="D131" s="17">
        <v>13911</v>
      </c>
      <c r="E131" s="17">
        <v>11299</v>
      </c>
      <c r="F131" s="17">
        <v>12519</v>
      </c>
      <c r="G131" s="24"/>
      <c r="H131" s="7"/>
      <c r="I131" s="25">
        <f t="shared" si="32"/>
        <v>3844</v>
      </c>
      <c r="J131" s="24">
        <f t="shared" si="32"/>
        <v>1392</v>
      </c>
      <c r="K131" s="7"/>
      <c r="L131" s="25">
        <f t="shared" si="27"/>
        <v>3840.4241012744919</v>
      </c>
      <c r="M131" s="17">
        <f t="shared" si="18"/>
        <v>12.787051695090227</v>
      </c>
      <c r="N131" s="17">
        <f t="shared" si="28"/>
        <v>1395.1073296501766</v>
      </c>
      <c r="O131" s="24">
        <f t="shared" si="19"/>
        <v>9.6554975548663364</v>
      </c>
      <c r="P131" s="7"/>
      <c r="Q131" s="25">
        <f t="shared" si="20"/>
        <v>3875.8696789115152</v>
      </c>
      <c r="R131" s="24">
        <f t="shared" si="21"/>
        <v>1382.8633711279883</v>
      </c>
      <c r="S131" s="7"/>
      <c r="T131" s="25">
        <f t="shared" si="22"/>
        <v>-0.94580924719572501</v>
      </c>
      <c r="U131" s="24">
        <f t="shared" si="23"/>
        <v>0.33682776451009905</v>
      </c>
      <c r="V131" s="7"/>
      <c r="W131" s="25">
        <f t="shared" si="24"/>
        <v>-0.9408577284211268</v>
      </c>
      <c r="X131" s="24">
        <f t="shared" si="29"/>
        <v>101.40059033425291</v>
      </c>
      <c r="Y131" s="7"/>
      <c r="Z131" s="25">
        <f t="shared" si="30"/>
        <v>-637</v>
      </c>
      <c r="AA131" s="17">
        <f t="shared" si="31"/>
        <v>101.44799999999991</v>
      </c>
      <c r="AB131" s="24">
        <f t="shared" si="25"/>
        <v>1.7706016195632057</v>
      </c>
      <c r="AC131" s="17">
        <f t="shared" si="26"/>
        <v>-4.7409665746997121E-2</v>
      </c>
    </row>
    <row r="132" spans="1:29" s="17" customFormat="1" x14ac:dyDescent="0.25">
      <c r="A132" s="17">
        <v>47</v>
      </c>
      <c r="B132" s="17">
        <v>-632</v>
      </c>
      <c r="C132" s="17">
        <v>15194</v>
      </c>
      <c r="D132" s="17">
        <v>13710</v>
      </c>
      <c r="E132" s="17">
        <v>11233</v>
      </c>
      <c r="F132" s="17">
        <v>12701</v>
      </c>
      <c r="G132" s="24"/>
      <c r="H132" s="7"/>
      <c r="I132" s="25">
        <f t="shared" si="32"/>
        <v>3961</v>
      </c>
      <c r="J132" s="24">
        <f t="shared" si="32"/>
        <v>1009</v>
      </c>
      <c r="K132" s="7"/>
      <c r="L132" s="25">
        <f t="shared" si="27"/>
        <v>3952.5100074235938</v>
      </c>
      <c r="M132" s="17">
        <f t="shared" si="18"/>
        <v>72.07997394743181</v>
      </c>
      <c r="N132" s="17">
        <f t="shared" si="28"/>
        <v>1005.9395161499432</v>
      </c>
      <c r="O132" s="24">
        <f t="shared" si="19"/>
        <v>9.3665613964585681</v>
      </c>
      <c r="P132" s="7"/>
      <c r="Q132" s="25">
        <f t="shared" si="20"/>
        <v>3992.8696789115152</v>
      </c>
      <c r="R132" s="24">
        <f t="shared" si="21"/>
        <v>999.86337112798833</v>
      </c>
      <c r="S132" s="7"/>
      <c r="T132" s="25">
        <f t="shared" si="22"/>
        <v>-0.97436017668749697</v>
      </c>
      <c r="U132" s="24">
        <f t="shared" si="23"/>
        <v>0.24353942055596003</v>
      </c>
      <c r="V132" s="7"/>
      <c r="W132" s="25">
        <f t="shared" si="24"/>
        <v>-0.97081279243769247</v>
      </c>
      <c r="X132" s="24">
        <f t="shared" si="29"/>
        <v>95.78586871700611</v>
      </c>
      <c r="Y132" s="7"/>
      <c r="Z132" s="25">
        <f t="shared" si="30"/>
        <v>-632</v>
      </c>
      <c r="AA132" s="17">
        <f t="shared" si="31"/>
        <v>95.759999999999906</v>
      </c>
      <c r="AB132" s="24">
        <f t="shared" si="25"/>
        <v>1.6713272917097681</v>
      </c>
      <c r="AC132" s="17">
        <f t="shared" si="26"/>
        <v>2.5868717006204633E-2</v>
      </c>
    </row>
    <row r="133" spans="1:29" s="17" customFormat="1" x14ac:dyDescent="0.25">
      <c r="A133" s="17">
        <v>48</v>
      </c>
      <c r="B133" s="17">
        <v>-632</v>
      </c>
      <c r="C133" s="17">
        <v>15231</v>
      </c>
      <c r="D133" s="17">
        <v>13513</v>
      </c>
      <c r="E133" s="17">
        <v>11200</v>
      </c>
      <c r="F133" s="17">
        <v>12906</v>
      </c>
      <c r="G133" s="24"/>
      <c r="H133" s="7"/>
      <c r="I133" s="25">
        <f t="shared" si="32"/>
        <v>4031</v>
      </c>
      <c r="J133" s="24">
        <f t="shared" si="32"/>
        <v>607</v>
      </c>
      <c r="K133" s="7"/>
      <c r="L133" s="25">
        <f t="shared" si="27"/>
        <v>4025.3136590464987</v>
      </c>
      <c r="M133" s="17">
        <f t="shared" si="18"/>
        <v>32.334473439465597</v>
      </c>
      <c r="N133" s="17">
        <f t="shared" si="28"/>
        <v>606.95400281158197</v>
      </c>
      <c r="O133" s="24">
        <f t="shared" si="19"/>
        <v>2.1157413423635407E-3</v>
      </c>
      <c r="P133" s="7"/>
      <c r="Q133" s="25">
        <f t="shared" si="20"/>
        <v>4062.8696789115152</v>
      </c>
      <c r="R133" s="24">
        <f t="shared" si="21"/>
        <v>597.86337112798833</v>
      </c>
      <c r="S133" s="7"/>
      <c r="T133" s="25">
        <f t="shared" si="22"/>
        <v>-0.99144192937488196</v>
      </c>
      <c r="U133" s="24">
        <f t="shared" si="23"/>
        <v>0.14562319530905699</v>
      </c>
      <c r="V133" s="7"/>
      <c r="W133" s="25">
        <f t="shared" si="24"/>
        <v>-0.98936688361574243</v>
      </c>
      <c r="X133" s="24">
        <f t="shared" si="29"/>
        <v>90.076330738779461</v>
      </c>
      <c r="Y133" s="7"/>
      <c r="Z133" s="25">
        <f t="shared" si="30"/>
        <v>-632</v>
      </c>
      <c r="AA133" s="17">
        <f t="shared" si="31"/>
        <v>90.071999999999903</v>
      </c>
      <c r="AB133" s="24">
        <f t="shared" si="25"/>
        <v>1.572052963856331</v>
      </c>
      <c r="AC133" s="17">
        <f t="shared" si="26"/>
        <v>4.3307387795579189E-3</v>
      </c>
    </row>
    <row r="134" spans="1:29" s="17" customFormat="1" x14ac:dyDescent="0.25">
      <c r="A134" s="17">
        <v>49</v>
      </c>
      <c r="B134" s="17">
        <v>-623</v>
      </c>
      <c r="C134" s="17">
        <v>15254</v>
      </c>
      <c r="D134" s="17">
        <v>13318</v>
      </c>
      <c r="E134" s="17">
        <v>11190</v>
      </c>
      <c r="F134" s="17">
        <v>13108</v>
      </c>
      <c r="G134" s="24"/>
      <c r="H134" s="7"/>
      <c r="I134" s="25">
        <f t="shared" si="32"/>
        <v>4064</v>
      </c>
      <c r="J134" s="24">
        <f t="shared" si="32"/>
        <v>210</v>
      </c>
      <c r="K134" s="7"/>
      <c r="L134" s="25">
        <f t="shared" si="27"/>
        <v>4057.9328728765408</v>
      </c>
      <c r="M134" s="17">
        <f t="shared" si="18"/>
        <v>36.810031532213806</v>
      </c>
      <c r="N134" s="17">
        <f t="shared" si="28"/>
        <v>207.86795877048093</v>
      </c>
      <c r="O134" s="24">
        <f t="shared" si="19"/>
        <v>4.5455998043692087</v>
      </c>
      <c r="P134" s="7"/>
      <c r="Q134" s="25">
        <f t="shared" si="20"/>
        <v>4095.8696789115152</v>
      </c>
      <c r="R134" s="24">
        <f t="shared" si="21"/>
        <v>200.86337112798833</v>
      </c>
      <c r="S134" s="7"/>
      <c r="T134" s="25">
        <f t="shared" si="22"/>
        <v>-0.99949475564179202</v>
      </c>
      <c r="U134" s="24">
        <f t="shared" si="23"/>
        <v>4.8924833560249729E-2</v>
      </c>
      <c r="V134" s="7"/>
      <c r="W134" s="25">
        <f t="shared" si="24"/>
        <v>-0.99887274165338447</v>
      </c>
      <c r="X134" s="24">
        <f t="shared" si="29"/>
        <v>84.507294276434379</v>
      </c>
      <c r="Y134" s="7"/>
      <c r="Z134" s="25">
        <f t="shared" si="30"/>
        <v>-623</v>
      </c>
      <c r="AA134" s="17">
        <f t="shared" si="31"/>
        <v>84.464999999999904</v>
      </c>
      <c r="AB134" s="24">
        <f t="shared" si="25"/>
        <v>1.4741923526970087</v>
      </c>
      <c r="AC134" s="17">
        <f t="shared" si="26"/>
        <v>4.2294276434475364E-2</v>
      </c>
    </row>
    <row r="135" spans="1:29" s="17" customFormat="1" x14ac:dyDescent="0.25">
      <c r="A135" s="17">
        <v>50</v>
      </c>
      <c r="B135" s="17">
        <v>-622</v>
      </c>
      <c r="C135" s="17">
        <v>15250</v>
      </c>
      <c r="D135" s="17">
        <v>13117</v>
      </c>
      <c r="E135" s="17">
        <v>11190</v>
      </c>
      <c r="F135" s="17">
        <v>13308</v>
      </c>
      <c r="G135" s="24"/>
      <c r="H135" s="7"/>
      <c r="I135" s="25">
        <f t="shared" si="32"/>
        <v>4060</v>
      </c>
      <c r="J135" s="24">
        <f t="shared" si="32"/>
        <v>-191</v>
      </c>
      <c r="K135" s="7"/>
      <c r="L135" s="25">
        <f t="shared" si="27"/>
        <v>4051.4117328324123</v>
      </c>
      <c r="M135" s="17">
        <f t="shared" si="18"/>
        <v>73.758332941864396</v>
      </c>
      <c r="N135" s="17">
        <f t="shared" si="28"/>
        <v>-192.47891669246752</v>
      </c>
      <c r="O135" s="24">
        <f t="shared" si="19"/>
        <v>2.1871945832590733</v>
      </c>
      <c r="P135" s="7"/>
      <c r="Q135" s="25">
        <f t="shared" si="20"/>
        <v>4091.8696789115152</v>
      </c>
      <c r="R135" s="24">
        <f t="shared" si="21"/>
        <v>-200.13662887201167</v>
      </c>
      <c r="S135" s="7"/>
      <c r="T135" s="25">
        <f t="shared" si="22"/>
        <v>-0.99851865548822716</v>
      </c>
      <c r="U135" s="24">
        <f t="shared" si="23"/>
        <v>-4.8747818987034175E-2</v>
      </c>
      <c r="V135" s="7"/>
      <c r="W135" s="25">
        <f t="shared" si="24"/>
        <v>-0.99936328623416515</v>
      </c>
      <c r="X135" s="24">
        <f t="shared" si="29"/>
        <v>78.910574978239993</v>
      </c>
      <c r="Y135" s="7"/>
      <c r="Z135" s="25">
        <f t="shared" si="30"/>
        <v>-622</v>
      </c>
      <c r="AA135" s="17">
        <f t="shared" si="31"/>
        <v>78.866999999999905</v>
      </c>
      <c r="AB135" s="24">
        <f t="shared" si="25"/>
        <v>1.3764888211703661</v>
      </c>
      <c r="AC135" s="17">
        <f t="shared" si="26"/>
        <v>4.3574978240087603E-2</v>
      </c>
    </row>
    <row r="136" spans="1:29" s="17" customFormat="1" x14ac:dyDescent="0.25">
      <c r="A136" s="17">
        <v>51</v>
      </c>
      <c r="B136" s="17">
        <v>-608</v>
      </c>
      <c r="C136" s="17">
        <v>15228</v>
      </c>
      <c r="D136" s="17">
        <v>12919</v>
      </c>
      <c r="E136" s="17">
        <v>11215</v>
      </c>
      <c r="F136" s="17">
        <v>13503</v>
      </c>
      <c r="G136" s="24"/>
      <c r="H136" s="7"/>
      <c r="I136" s="25">
        <f t="shared" si="32"/>
        <v>4013</v>
      </c>
      <c r="J136" s="24">
        <f t="shared" si="32"/>
        <v>-584</v>
      </c>
      <c r="K136" s="7"/>
      <c r="L136" s="25">
        <f t="shared" si="27"/>
        <v>4007.3471194931708</v>
      </c>
      <c r="M136" s="17">
        <f t="shared" si="18"/>
        <v>31.95505802448962</v>
      </c>
      <c r="N136" s="17">
        <f t="shared" si="28"/>
        <v>-581.98616704748554</v>
      </c>
      <c r="O136" s="24">
        <f t="shared" si="19"/>
        <v>4.0555231606331184</v>
      </c>
      <c r="P136" s="7"/>
      <c r="Q136" s="25">
        <f t="shared" si="20"/>
        <v>4044.8696789115152</v>
      </c>
      <c r="R136" s="24">
        <f t="shared" si="21"/>
        <v>-593.13662887201167</v>
      </c>
      <c r="S136" s="7"/>
      <c r="T136" s="25">
        <f t="shared" si="22"/>
        <v>-0.98704947868384019</v>
      </c>
      <c r="U136" s="24">
        <f t="shared" si="23"/>
        <v>-0.14447188993736479</v>
      </c>
      <c r="V136" s="7"/>
      <c r="W136" s="25">
        <f t="shared" si="24"/>
        <v>-0.98933030913414977</v>
      </c>
      <c r="X136" s="24">
        <f t="shared" si="29"/>
        <v>73.395007960911528</v>
      </c>
      <c r="Y136" s="7"/>
      <c r="Z136" s="25">
        <f t="shared" si="30"/>
        <v>-608</v>
      </c>
      <c r="AA136" s="17">
        <f t="shared" si="31"/>
        <v>73.394999999999911</v>
      </c>
      <c r="AB136" s="24">
        <f t="shared" si="25"/>
        <v>1.2809844045012366</v>
      </c>
      <c r="AC136" s="17">
        <f t="shared" si="26"/>
        <v>7.9609116170331617E-6</v>
      </c>
    </row>
    <row r="137" spans="1:29" s="17" customFormat="1" x14ac:dyDescent="0.25">
      <c r="A137" s="17">
        <v>52</v>
      </c>
      <c r="B137" s="17">
        <v>-612</v>
      </c>
      <c r="C137" s="17">
        <v>15188</v>
      </c>
      <c r="D137" s="17">
        <v>12728</v>
      </c>
      <c r="E137" s="17">
        <v>11259</v>
      </c>
      <c r="F137" s="17">
        <v>13692</v>
      </c>
      <c r="G137" s="24"/>
      <c r="H137" s="7"/>
      <c r="I137" s="25">
        <f t="shared" si="32"/>
        <v>3929</v>
      </c>
      <c r="J137" s="24">
        <f t="shared" si="32"/>
        <v>-964</v>
      </c>
      <c r="K137" s="7"/>
      <c r="L137" s="25">
        <f t="shared" si="27"/>
        <v>3925.7714775698114</v>
      </c>
      <c r="M137" s="17">
        <f t="shared" si="18"/>
        <v>10.423357082230934</v>
      </c>
      <c r="N137" s="17">
        <f t="shared" si="28"/>
        <v>-968.6099248694253</v>
      </c>
      <c r="O137" s="24">
        <f t="shared" si="19"/>
        <v>21.251407301745861</v>
      </c>
      <c r="P137" s="7"/>
      <c r="Q137" s="25">
        <f t="shared" si="20"/>
        <v>3960.8696789115152</v>
      </c>
      <c r="R137" s="24">
        <f t="shared" si="21"/>
        <v>-973.13662887201167</v>
      </c>
      <c r="S137" s="7"/>
      <c r="T137" s="25">
        <f t="shared" si="22"/>
        <v>-0.96655137545897818</v>
      </c>
      <c r="U137" s="24">
        <f t="shared" si="23"/>
        <v>-0.23702951579264628</v>
      </c>
      <c r="V137" s="7"/>
      <c r="W137" s="25">
        <f t="shared" si="24"/>
        <v>-0.97021983695279546</v>
      </c>
      <c r="X137" s="24">
        <f t="shared" si="29"/>
        <v>67.974458622532779</v>
      </c>
      <c r="Y137" s="7"/>
      <c r="Z137" s="25">
        <f t="shared" si="30"/>
        <v>-612</v>
      </c>
      <c r="AA137" s="17">
        <f t="shared" si="31"/>
        <v>67.886999999999915</v>
      </c>
      <c r="AB137" s="24">
        <f t="shared" si="25"/>
        <v>1.1848516693013891</v>
      </c>
      <c r="AC137" s="17">
        <f t="shared" si="26"/>
        <v>8.7458622532864183E-2</v>
      </c>
    </row>
    <row r="138" spans="1:29" s="17" customFormat="1" x14ac:dyDescent="0.25">
      <c r="A138" s="17">
        <v>53</v>
      </c>
      <c r="B138" s="17">
        <v>-628</v>
      </c>
      <c r="C138" s="17">
        <v>15129</v>
      </c>
      <c r="D138" s="17">
        <v>12538</v>
      </c>
      <c r="E138" s="17">
        <v>11314</v>
      </c>
      <c r="F138" s="17">
        <v>13891</v>
      </c>
      <c r="G138" s="24"/>
      <c r="H138" s="7"/>
      <c r="I138" s="25">
        <f t="shared" si="32"/>
        <v>3815</v>
      </c>
      <c r="J138" s="24">
        <f t="shared" si="32"/>
        <v>-1353</v>
      </c>
      <c r="K138" s="7"/>
      <c r="L138" s="25">
        <f t="shared" si="27"/>
        <v>3804.0348378260446</v>
      </c>
      <c r="M138" s="17">
        <f t="shared" si="18"/>
        <v>120.23478150114182</v>
      </c>
      <c r="N138" s="17">
        <f t="shared" si="28"/>
        <v>-1355.9265840930643</v>
      </c>
      <c r="O138" s="24">
        <f t="shared" si="19"/>
        <v>8.5648944537771126</v>
      </c>
      <c r="P138" s="7"/>
      <c r="Q138" s="25">
        <f t="shared" si="20"/>
        <v>3846.8696789115152</v>
      </c>
      <c r="R138" s="24">
        <f t="shared" si="21"/>
        <v>-1362.1366288720117</v>
      </c>
      <c r="S138" s="7"/>
      <c r="T138" s="25">
        <f t="shared" si="22"/>
        <v>-0.9387325210823797</v>
      </c>
      <c r="U138" s="24">
        <f t="shared" si="23"/>
        <v>-0.33177929594450023</v>
      </c>
      <c r="V138" s="7"/>
      <c r="W138" s="25">
        <f t="shared" si="24"/>
        <v>-0.94382070789229089</v>
      </c>
      <c r="X138" s="24">
        <f t="shared" si="29"/>
        <v>62.3351884660064</v>
      </c>
      <c r="Y138" s="7"/>
      <c r="Z138" s="25">
        <f t="shared" si="30"/>
        <v>-628</v>
      </c>
      <c r="AA138" s="17">
        <f t="shared" si="31"/>
        <v>62.234999999999914</v>
      </c>
      <c r="AB138" s="24">
        <f t="shared" si="25"/>
        <v>1.0862056599786694</v>
      </c>
      <c r="AC138" s="17">
        <f t="shared" si="26"/>
        <v>0.10018846600648601</v>
      </c>
    </row>
    <row r="139" spans="1:29" s="17" customFormat="1" x14ac:dyDescent="0.25">
      <c r="A139" s="17">
        <v>54</v>
      </c>
      <c r="B139" s="17">
        <v>-639</v>
      </c>
      <c r="C139" s="17">
        <v>15055</v>
      </c>
      <c r="D139" s="17">
        <v>12350</v>
      </c>
      <c r="E139" s="17">
        <v>11405</v>
      </c>
      <c r="F139" s="17">
        <v>14087</v>
      </c>
      <c r="G139" s="24"/>
      <c r="H139" s="7"/>
      <c r="I139" s="25">
        <f t="shared" si="32"/>
        <v>3650</v>
      </c>
      <c r="J139" s="24">
        <f t="shared" si="32"/>
        <v>-1737</v>
      </c>
      <c r="K139" s="7"/>
      <c r="L139" s="25">
        <f t="shared" si="27"/>
        <v>3641.8461551367864</v>
      </c>
      <c r="M139" s="17">
        <f t="shared" si="18"/>
        <v>66.485186053355378</v>
      </c>
      <c r="N139" s="17">
        <f t="shared" si="28"/>
        <v>-1736.385265775783</v>
      </c>
      <c r="O139" s="24">
        <f t="shared" si="19"/>
        <v>0.37789816642373247</v>
      </c>
      <c r="P139" s="7"/>
      <c r="Q139" s="25">
        <f t="shared" si="20"/>
        <v>3681.8696789115152</v>
      </c>
      <c r="R139" s="24">
        <f t="shared" si="21"/>
        <v>-1746.1366288720117</v>
      </c>
      <c r="S139" s="7"/>
      <c r="T139" s="25">
        <f t="shared" si="22"/>
        <v>-0.89846838974782939</v>
      </c>
      <c r="U139" s="24">
        <f t="shared" si="23"/>
        <v>-0.42531121259825838</v>
      </c>
      <c r="V139" s="7"/>
      <c r="W139" s="25">
        <f t="shared" si="24"/>
        <v>-0.90495660996211957</v>
      </c>
      <c r="X139" s="24">
        <f t="shared" si="29"/>
        <v>56.530614641594639</v>
      </c>
      <c r="Y139" s="7"/>
      <c r="Z139" s="25">
        <f t="shared" si="30"/>
        <v>-639</v>
      </c>
      <c r="AA139" s="17">
        <f t="shared" si="31"/>
        <v>56.483999999999916</v>
      </c>
      <c r="AB139" s="24">
        <f t="shared" si="25"/>
        <v>0.98583177469647565</v>
      </c>
      <c r="AC139" s="17">
        <f t="shared" si="26"/>
        <v>4.6614641594722173E-2</v>
      </c>
    </row>
    <row r="140" spans="1:29" s="17" customFormat="1" x14ac:dyDescent="0.25">
      <c r="A140" s="17">
        <v>55</v>
      </c>
      <c r="B140" s="17">
        <v>-631</v>
      </c>
      <c r="C140" s="17">
        <v>14950</v>
      </c>
      <c r="D140" s="17">
        <v>12167</v>
      </c>
      <c r="E140" s="17">
        <v>11500</v>
      </c>
      <c r="F140" s="17">
        <v>14262</v>
      </c>
      <c r="G140" s="24"/>
      <c r="H140" s="7"/>
      <c r="I140" s="25">
        <f t="shared" si="32"/>
        <v>3450</v>
      </c>
      <c r="J140" s="24">
        <f t="shared" si="32"/>
        <v>-2095</v>
      </c>
      <c r="K140" s="7"/>
      <c r="L140" s="25">
        <f t="shared" si="27"/>
        <v>3445.3470411953535</v>
      </c>
      <c r="M140" s="17">
        <f t="shared" si="18"/>
        <v>21.650025637737009</v>
      </c>
      <c r="N140" s="17">
        <f t="shared" si="28"/>
        <v>-2094.8567974582784</v>
      </c>
      <c r="O140" s="24">
        <f t="shared" si="19"/>
        <v>2.0506967955532588E-2</v>
      </c>
      <c r="P140" s="7"/>
      <c r="Q140" s="25">
        <f t="shared" si="20"/>
        <v>3481.8696789115152</v>
      </c>
      <c r="R140" s="24">
        <f t="shared" si="21"/>
        <v>-2104.1366288720119</v>
      </c>
      <c r="S140" s="7"/>
      <c r="T140" s="25">
        <f t="shared" si="22"/>
        <v>-0.84966338206958658</v>
      </c>
      <c r="U140" s="24">
        <f t="shared" si="23"/>
        <v>-0.51251023906191839</v>
      </c>
      <c r="V140" s="7"/>
      <c r="W140" s="25">
        <f t="shared" si="24"/>
        <v>-0.85745557140077766</v>
      </c>
      <c r="X140" s="24">
        <f t="shared" si="29"/>
        <v>50.835979092747777</v>
      </c>
      <c r="Y140" s="7"/>
      <c r="Z140" s="25">
        <f t="shared" si="30"/>
        <v>-631</v>
      </c>
      <c r="AA140" s="17">
        <f t="shared" si="31"/>
        <v>50.804999999999914</v>
      </c>
      <c r="AB140" s="24">
        <f t="shared" si="25"/>
        <v>0.88671452647571758</v>
      </c>
      <c r="AC140" s="17">
        <f t="shared" si="26"/>
        <v>3.0979092747863035E-2</v>
      </c>
    </row>
    <row r="141" spans="1:29" s="17" customFormat="1" x14ac:dyDescent="0.25">
      <c r="A141" s="17">
        <v>56</v>
      </c>
      <c r="B141" s="17">
        <v>-642</v>
      </c>
      <c r="C141" s="17">
        <v>14813</v>
      </c>
      <c r="D141" s="17">
        <v>11983</v>
      </c>
      <c r="E141" s="17">
        <v>11607</v>
      </c>
      <c r="F141" s="17">
        <v>14425</v>
      </c>
      <c r="G141" s="24"/>
      <c r="H141" s="7"/>
      <c r="I141" s="25">
        <f t="shared" si="32"/>
        <v>3206</v>
      </c>
      <c r="J141" s="24">
        <f t="shared" si="32"/>
        <v>-2442</v>
      </c>
      <c r="K141" s="7"/>
      <c r="L141" s="25">
        <f t="shared" si="27"/>
        <v>3210.362824431289</v>
      </c>
      <c r="M141" s="17">
        <f t="shared" si="18"/>
        <v>19.034237018252426</v>
      </c>
      <c r="N141" s="17">
        <f t="shared" si="28"/>
        <v>-2438.3647134463022</v>
      </c>
      <c r="O141" s="24">
        <f t="shared" si="19"/>
        <v>13.215308327496205</v>
      </c>
      <c r="P141" s="7"/>
      <c r="Q141" s="25">
        <f t="shared" si="20"/>
        <v>3237.8696789115152</v>
      </c>
      <c r="R141" s="24">
        <f t="shared" si="21"/>
        <v>-2451.1366288720119</v>
      </c>
      <c r="S141" s="7"/>
      <c r="T141" s="25">
        <f t="shared" si="22"/>
        <v>-0.79012127270213039</v>
      </c>
      <c r="U141" s="24">
        <f t="shared" si="23"/>
        <v>-0.59702996582976753</v>
      </c>
      <c r="V141" s="7"/>
      <c r="W141" s="25">
        <f t="shared" si="24"/>
        <v>-0.79917598537870049</v>
      </c>
      <c r="X141" s="24">
        <f t="shared" si="29"/>
        <v>44.941360139126857</v>
      </c>
      <c r="Y141" s="7"/>
      <c r="Z141" s="25">
        <f t="shared" si="30"/>
        <v>-642</v>
      </c>
      <c r="AA141" s="17">
        <f t="shared" si="31"/>
        <v>45.026999999999916</v>
      </c>
      <c r="AB141" s="24">
        <f t="shared" si="25"/>
        <v>0.7858694022954853</v>
      </c>
      <c r="AC141" s="17">
        <f t="shared" si="26"/>
        <v>-8.5639860873058637E-2</v>
      </c>
    </row>
    <row r="142" spans="1:29" s="17" customFormat="1" x14ac:dyDescent="0.25">
      <c r="A142" s="17">
        <v>57</v>
      </c>
      <c r="B142" s="17">
        <v>-624</v>
      </c>
      <c r="C142" s="17">
        <v>14689</v>
      </c>
      <c r="D142" s="17">
        <v>11824</v>
      </c>
      <c r="E142" s="17">
        <v>11740</v>
      </c>
      <c r="F142" s="17">
        <v>14577</v>
      </c>
      <c r="G142" s="24"/>
      <c r="H142" s="7"/>
      <c r="I142" s="25">
        <f t="shared" si="32"/>
        <v>2949</v>
      </c>
      <c r="J142" s="24">
        <f t="shared" si="32"/>
        <v>-2753</v>
      </c>
      <c r="K142" s="7"/>
      <c r="L142" s="25">
        <f t="shared" si="27"/>
        <v>2950.3333261198695</v>
      </c>
      <c r="M142" s="17">
        <f t="shared" si="18"/>
        <v>1.777758541926324</v>
      </c>
      <c r="N142" s="17">
        <f t="shared" si="28"/>
        <v>-2748.4418055258666</v>
      </c>
      <c r="O142" s="24">
        <f t="shared" si="19"/>
        <v>20.777136864020406</v>
      </c>
      <c r="P142" s="7"/>
      <c r="Q142" s="25">
        <f t="shared" si="20"/>
        <v>2980.8696789115152</v>
      </c>
      <c r="R142" s="24">
        <f t="shared" si="21"/>
        <v>-2762.1366288720119</v>
      </c>
      <c r="S142" s="7"/>
      <c r="T142" s="25">
        <f t="shared" si="22"/>
        <v>-0.72740683783558835</v>
      </c>
      <c r="U142" s="24">
        <f t="shared" si="23"/>
        <v>-0.67278107541132681</v>
      </c>
      <c r="V142" s="7"/>
      <c r="W142" s="25">
        <f t="shared" si="24"/>
        <v>-0.73759203744526736</v>
      </c>
      <c r="X142" s="24">
        <f t="shared" si="29"/>
        <v>39.334250794371542</v>
      </c>
      <c r="Y142" s="7"/>
      <c r="Z142" s="25">
        <f t="shared" si="30"/>
        <v>-624</v>
      </c>
      <c r="AA142" s="17">
        <f t="shared" si="31"/>
        <v>39.410999999999916</v>
      </c>
      <c r="AB142" s="24">
        <f t="shared" si="25"/>
        <v>0.68785171150348379</v>
      </c>
      <c r="AC142" s="17">
        <f t="shared" si="26"/>
        <v>-7.6749205628374284E-2</v>
      </c>
    </row>
    <row r="143" spans="1:29" s="17" customFormat="1" x14ac:dyDescent="0.25">
      <c r="A143" s="17">
        <v>58</v>
      </c>
      <c r="B143" s="17">
        <v>-608</v>
      </c>
      <c r="C143" s="17">
        <v>14546</v>
      </c>
      <c r="D143" s="17">
        <v>11688</v>
      </c>
      <c r="E143" s="17">
        <v>11881</v>
      </c>
      <c r="F143" s="17">
        <v>14718</v>
      </c>
      <c r="G143" s="24"/>
      <c r="H143" s="7"/>
      <c r="I143" s="25">
        <f t="shared" si="32"/>
        <v>2665</v>
      </c>
      <c r="J143" s="24">
        <f t="shared" si="32"/>
        <v>-3030</v>
      </c>
      <c r="K143" s="7"/>
      <c r="L143" s="25">
        <f t="shared" si="27"/>
        <v>2669.3791846534355</v>
      </c>
      <c r="M143" s="17">
        <f t="shared" si="18"/>
        <v>19.177258228884643</v>
      </c>
      <c r="N143" s="17">
        <f t="shared" si="28"/>
        <v>-3025.1322840377024</v>
      </c>
      <c r="O143" s="24">
        <f t="shared" si="19"/>
        <v>23.694658689606385</v>
      </c>
      <c r="P143" s="7"/>
      <c r="Q143" s="25">
        <f t="shared" si="20"/>
        <v>2696.8696789115152</v>
      </c>
      <c r="R143" s="24">
        <f t="shared" si="21"/>
        <v>-3039.1366288720119</v>
      </c>
      <c r="S143" s="7"/>
      <c r="T143" s="25">
        <f t="shared" si="22"/>
        <v>-0.65810372693248365</v>
      </c>
      <c r="U143" s="24">
        <f t="shared" si="23"/>
        <v>-0.74025071320583469</v>
      </c>
      <c r="V143" s="7"/>
      <c r="W143" s="25">
        <f t="shared" si="24"/>
        <v>-0.66929430735645234</v>
      </c>
      <c r="X143" s="24">
        <f t="shared" si="29"/>
        <v>33.821352068291844</v>
      </c>
      <c r="Y143" s="7"/>
      <c r="Z143" s="25">
        <f t="shared" si="30"/>
        <v>-608</v>
      </c>
      <c r="AA143" s="17">
        <f t="shared" si="31"/>
        <v>33.938999999999915</v>
      </c>
      <c r="AB143" s="24">
        <f t="shared" si="25"/>
        <v>0.592347294834354</v>
      </c>
      <c r="AC143" s="17">
        <f t="shared" si="26"/>
        <v>-0.11764793170807053</v>
      </c>
    </row>
    <row r="144" spans="1:29" s="17" customFormat="1" x14ac:dyDescent="0.25">
      <c r="A144" s="17">
        <v>59</v>
      </c>
      <c r="B144" s="17">
        <v>-610</v>
      </c>
      <c r="C144" s="17">
        <v>14406</v>
      </c>
      <c r="D144" s="17">
        <v>11578</v>
      </c>
      <c r="E144" s="17">
        <v>12048</v>
      </c>
      <c r="F144" s="17">
        <v>14862</v>
      </c>
      <c r="G144" s="24"/>
      <c r="H144" s="7"/>
      <c r="I144" s="25">
        <f t="shared" si="32"/>
        <v>2358</v>
      </c>
      <c r="J144" s="24">
        <f t="shared" si="32"/>
        <v>-3284</v>
      </c>
      <c r="K144" s="7"/>
      <c r="L144" s="25">
        <f t="shared" si="27"/>
        <v>2362.7329423474816</v>
      </c>
      <c r="M144" s="17">
        <f t="shared" si="18"/>
        <v>22.40074326458501</v>
      </c>
      <c r="N144" s="17">
        <f t="shared" si="28"/>
        <v>-3274.9428634345181</v>
      </c>
      <c r="O144" s="24">
        <f t="shared" si="19"/>
        <v>82.031722765788714</v>
      </c>
      <c r="P144" s="7"/>
      <c r="Q144" s="25">
        <f t="shared" si="20"/>
        <v>2389.8696789115152</v>
      </c>
      <c r="R144" s="24">
        <f t="shared" si="21"/>
        <v>-3293.1366288720119</v>
      </c>
      <c r="S144" s="7"/>
      <c r="T144" s="25">
        <f t="shared" si="22"/>
        <v>-0.58318804014638093</v>
      </c>
      <c r="U144" s="24">
        <f t="shared" si="23"/>
        <v>-0.80211817890910175</v>
      </c>
      <c r="V144" s="7"/>
      <c r="W144" s="25">
        <f t="shared" si="24"/>
        <v>-0.5952992404893942</v>
      </c>
      <c r="X144" s="24">
        <f t="shared" si="29"/>
        <v>28.284475846697489</v>
      </c>
      <c r="Y144" s="7"/>
      <c r="Z144" s="25">
        <f t="shared" si="30"/>
        <v>-610</v>
      </c>
      <c r="AA144" s="17">
        <f t="shared" si="31"/>
        <v>28.448999999999916</v>
      </c>
      <c r="AB144" s="24">
        <f t="shared" si="25"/>
        <v>0.49652871889986538</v>
      </c>
      <c r="AC144" s="17">
        <f t="shared" si="26"/>
        <v>-0.16452415330242687</v>
      </c>
    </row>
    <row r="145" spans="1:29" s="17" customFormat="1" x14ac:dyDescent="0.25">
      <c r="A145" s="17">
        <v>60</v>
      </c>
      <c r="B145" s="17">
        <v>-628</v>
      </c>
      <c r="C145" s="17">
        <v>14233</v>
      </c>
      <c r="D145" s="17">
        <v>11455</v>
      </c>
      <c r="E145" s="17">
        <v>12213</v>
      </c>
      <c r="F145" s="17">
        <v>14965</v>
      </c>
      <c r="G145" s="24"/>
      <c r="H145" s="7"/>
      <c r="I145" s="25">
        <f t="shared" si="32"/>
        <v>2020</v>
      </c>
      <c r="J145" s="24">
        <f t="shared" si="32"/>
        <v>-3510</v>
      </c>
      <c r="K145" s="7"/>
      <c r="L145" s="25">
        <f t="shared" si="27"/>
        <v>2024.0906369317665</v>
      </c>
      <c r="M145" s="17">
        <f t="shared" si="18"/>
        <v>16.733310507532369</v>
      </c>
      <c r="N145" s="17">
        <f t="shared" si="28"/>
        <v>-3500.6323229355289</v>
      </c>
      <c r="O145" s="24">
        <f t="shared" si="19"/>
        <v>87.753373584217542</v>
      </c>
      <c r="P145" s="7"/>
      <c r="Q145" s="25">
        <f t="shared" si="20"/>
        <v>2051.8696789115152</v>
      </c>
      <c r="R145" s="24">
        <f t="shared" si="21"/>
        <v>-3519.1366288720119</v>
      </c>
      <c r="S145" s="7"/>
      <c r="T145" s="25">
        <f t="shared" si="22"/>
        <v>-0.50070757717015058</v>
      </c>
      <c r="U145" s="24">
        <f t="shared" si="23"/>
        <v>-0.8571656090230324</v>
      </c>
      <c r="V145" s="7"/>
      <c r="W145" s="25">
        <f t="shared" si="24"/>
        <v>-0.51363612771429246</v>
      </c>
      <c r="X145" s="24">
        <f t="shared" si="29"/>
        <v>22.634332892069722</v>
      </c>
      <c r="Y145" s="7"/>
      <c r="Z145" s="25">
        <f t="shared" si="30"/>
        <v>-628</v>
      </c>
      <c r="AA145" s="17">
        <f t="shared" si="31"/>
        <v>22.796999999999919</v>
      </c>
      <c r="AB145" s="24">
        <f t="shared" si="25"/>
        <v>0.39788270957714589</v>
      </c>
      <c r="AC145" s="17">
        <f t="shared" si="26"/>
        <v>-0.16266710793019712</v>
      </c>
    </row>
    <row r="146" spans="1:29" s="17" customFormat="1" x14ac:dyDescent="0.25">
      <c r="A146" s="17">
        <v>61</v>
      </c>
      <c r="B146" s="17">
        <v>-619</v>
      </c>
      <c r="C146" s="17">
        <v>14043</v>
      </c>
      <c r="D146" s="17">
        <v>11352</v>
      </c>
      <c r="E146" s="17">
        <v>12376</v>
      </c>
      <c r="F146" s="17">
        <v>15047</v>
      </c>
      <c r="G146" s="24"/>
      <c r="H146" s="7"/>
      <c r="I146" s="25">
        <f t="shared" si="32"/>
        <v>1667</v>
      </c>
      <c r="J146" s="24">
        <f t="shared" si="32"/>
        <v>-3695</v>
      </c>
      <c r="K146" s="7"/>
      <c r="L146" s="25">
        <f t="shared" si="27"/>
        <v>1670.699065868055</v>
      </c>
      <c r="M146" s="17">
        <f t="shared" si="18"/>
        <v>13.683088296209185</v>
      </c>
      <c r="N146" s="17">
        <f t="shared" si="28"/>
        <v>-3689.7049451960115</v>
      </c>
      <c r="O146" s="24">
        <f t="shared" si="19"/>
        <v>28.037605377241459</v>
      </c>
      <c r="P146" s="7"/>
      <c r="Q146" s="25">
        <f t="shared" si="20"/>
        <v>1698.8696789115152</v>
      </c>
      <c r="R146" s="24">
        <f t="shared" si="21"/>
        <v>-3704.1366288720119</v>
      </c>
      <c r="S146" s="7"/>
      <c r="T146" s="25">
        <f t="shared" si="22"/>
        <v>-0.41456673861805199</v>
      </c>
      <c r="U146" s="24">
        <f t="shared" si="23"/>
        <v>-0.90222655845257738</v>
      </c>
      <c r="V146" s="7"/>
      <c r="W146" s="25">
        <f t="shared" si="24"/>
        <v>-0.42816225921057333</v>
      </c>
      <c r="X146" s="24">
        <f t="shared" si="29"/>
        <v>17.090414823919559</v>
      </c>
      <c r="Y146" s="7"/>
      <c r="Z146" s="25">
        <f t="shared" si="30"/>
        <v>-619</v>
      </c>
      <c r="AA146" s="17">
        <f t="shared" si="31"/>
        <v>17.225999999999921</v>
      </c>
      <c r="AB146" s="24">
        <f t="shared" si="25"/>
        <v>0.30065041694854183</v>
      </c>
      <c r="AC146" s="17">
        <f t="shared" si="26"/>
        <v>-0.13558517608036169</v>
      </c>
    </row>
    <row r="147" spans="1:29" s="17" customFormat="1" x14ac:dyDescent="0.25">
      <c r="A147" s="17">
        <v>62</v>
      </c>
      <c r="B147" s="17">
        <v>-638</v>
      </c>
      <c r="C147" s="17">
        <v>13859</v>
      </c>
      <c r="D147" s="17">
        <v>11281</v>
      </c>
      <c r="E147" s="17">
        <v>12577</v>
      </c>
      <c r="F147" s="17">
        <v>15139</v>
      </c>
      <c r="G147" s="24"/>
      <c r="H147" s="7"/>
      <c r="I147" s="25">
        <f t="shared" si="32"/>
        <v>1282</v>
      </c>
      <c r="J147" s="24">
        <f t="shared" si="32"/>
        <v>-3858</v>
      </c>
      <c r="K147" s="7"/>
      <c r="L147" s="25">
        <f t="shared" si="27"/>
        <v>1289.6452594374134</v>
      </c>
      <c r="M147" s="17">
        <f t="shared" si="18"/>
        <v>58.449991865358889</v>
      </c>
      <c r="N147" s="17">
        <f t="shared" si="28"/>
        <v>-3848.0022599151175</v>
      </c>
      <c r="O147" s="24">
        <f t="shared" si="19"/>
        <v>99.954806804865939</v>
      </c>
      <c r="P147" s="7"/>
      <c r="Q147" s="25">
        <f t="shared" si="20"/>
        <v>1313.8696789115152</v>
      </c>
      <c r="R147" s="24">
        <f t="shared" si="21"/>
        <v>-3867.1366288720119</v>
      </c>
      <c r="S147" s="7"/>
      <c r="T147" s="25">
        <f t="shared" si="22"/>
        <v>-0.32061709883743456</v>
      </c>
      <c r="U147" s="24">
        <f t="shared" si="23"/>
        <v>-0.9419289084905007</v>
      </c>
      <c r="V147" s="7"/>
      <c r="W147" s="25">
        <f t="shared" si="24"/>
        <v>-0.33479823870241843</v>
      </c>
      <c r="X147" s="24">
        <f t="shared" si="29"/>
        <v>11.270380596281143</v>
      </c>
      <c r="Y147" s="7"/>
      <c r="Z147" s="25">
        <f t="shared" si="30"/>
        <v>-638</v>
      </c>
      <c r="AA147" s="17">
        <f t="shared" si="31"/>
        <v>11.48399999999992</v>
      </c>
      <c r="AB147" s="24">
        <f t="shared" si="25"/>
        <v>0.2004336112990274</v>
      </c>
      <c r="AC147" s="17">
        <f t="shared" si="26"/>
        <v>-0.21361940371877708</v>
      </c>
    </row>
    <row r="148" spans="1:29" s="17" customFormat="1" x14ac:dyDescent="0.25">
      <c r="A148" s="17">
        <v>63</v>
      </c>
      <c r="B148" s="17">
        <v>-640</v>
      </c>
      <c r="C148" s="17">
        <v>13665</v>
      </c>
      <c r="D148" s="17">
        <v>11220</v>
      </c>
      <c r="E148" s="17">
        <v>12773</v>
      </c>
      <c r="F148" s="17">
        <v>15197</v>
      </c>
      <c r="G148" s="24"/>
      <c r="H148" s="7"/>
      <c r="I148" s="25">
        <f t="shared" si="32"/>
        <v>892</v>
      </c>
      <c r="J148" s="24">
        <f t="shared" si="32"/>
        <v>-3977</v>
      </c>
      <c r="K148" s="7"/>
      <c r="L148" s="25">
        <f t="shared" si="27"/>
        <v>894.06100303356106</v>
      </c>
      <c r="M148" s="17">
        <f t="shared" ref="M148:M149" si="33">(I148-L148)^2</f>
        <v>4.2477335043479103</v>
      </c>
      <c r="N148" s="17">
        <f t="shared" si="28"/>
        <v>-3967.9106578954061</v>
      </c>
      <c r="O148" s="24">
        <f t="shared" ref="O148:O149" si="34">(J148-N148)^2</f>
        <v>82.616139894343917</v>
      </c>
      <c r="P148" s="7"/>
      <c r="Q148" s="25">
        <f t="shared" si="20"/>
        <v>923.86967891151517</v>
      </c>
      <c r="R148" s="24">
        <f t="shared" si="21"/>
        <v>-3986.1366288720119</v>
      </c>
      <c r="S148" s="7"/>
      <c r="T148" s="25">
        <f t="shared" si="22"/>
        <v>-0.2254473338648611</v>
      </c>
      <c r="U148" s="24">
        <f t="shared" si="23"/>
        <v>-0.97091405974518097</v>
      </c>
      <c r="V148" s="7"/>
      <c r="W148" s="25">
        <f t="shared" si="24"/>
        <v>-0.24005301475869636</v>
      </c>
      <c r="X148" s="24">
        <f t="shared" si="29"/>
        <v>5.5907329847212281</v>
      </c>
      <c r="Y148" s="7"/>
      <c r="Z148" s="25">
        <f t="shared" si="30"/>
        <v>-640</v>
      </c>
      <c r="AA148" s="17">
        <f t="shared" si="31"/>
        <v>5.7239999999999203</v>
      </c>
      <c r="AB148" s="24">
        <f t="shared" si="25"/>
        <v>9.9902646384154026E-2</v>
      </c>
      <c r="AC148" s="17">
        <f t="shared" si="26"/>
        <v>-0.13326701527869211</v>
      </c>
    </row>
    <row r="149" spans="1:29" s="17" customFormat="1" x14ac:dyDescent="0.25">
      <c r="A149" s="17">
        <v>64</v>
      </c>
      <c r="B149" s="17">
        <v>-635</v>
      </c>
      <c r="C149" s="17">
        <v>13466</v>
      </c>
      <c r="D149" s="17">
        <v>11187</v>
      </c>
      <c r="E149" s="17">
        <v>12975</v>
      </c>
      <c r="F149" s="17">
        <v>15242</v>
      </c>
      <c r="G149" s="24"/>
      <c r="H149" s="7"/>
      <c r="I149" s="25">
        <f t="shared" si="32"/>
        <v>491</v>
      </c>
      <c r="J149" s="24">
        <f t="shared" si="32"/>
        <v>-4055</v>
      </c>
      <c r="K149" s="7"/>
      <c r="L149" s="25">
        <f t="shared" si="27"/>
        <v>492.30463895252063</v>
      </c>
      <c r="M149" s="17">
        <f t="shared" si="33"/>
        <v>1.7020827964341363</v>
      </c>
      <c r="N149" s="17">
        <f t="shared" si="28"/>
        <v>-4047.1987653446959</v>
      </c>
      <c r="O149" s="24">
        <f t="shared" si="34"/>
        <v>60.859262147118343</v>
      </c>
      <c r="P149" s="7"/>
      <c r="Q149" s="25">
        <f t="shared" ref="Q149" si="35">I149-$J$4</f>
        <v>522.86967891151517</v>
      </c>
      <c r="R149" s="24">
        <f t="shared" ref="R149" si="36">J149-$J$3</f>
        <v>-4064.1366288720119</v>
      </c>
      <c r="S149" s="7"/>
      <c r="T149" s="25">
        <f t="shared" ref="T149" si="37">Q149/$J$7</f>
        <v>-0.12759329346998424</v>
      </c>
      <c r="U149" s="24">
        <f t="shared" ref="U149" si="38">R149/$J$6</f>
        <v>-0.98991273031547555</v>
      </c>
      <c r="V149" s="7"/>
      <c r="W149" s="25">
        <f t="shared" ref="W149" si="39">(T149-U149*SIN(-$J$11*PI()/180))/(COS(-$J$11*PI()/180))</f>
        <v>-0.14247324529471664</v>
      </c>
      <c r="X149" s="24">
        <f>IF(MOD(ATAN2(U149,W149)*180/PI()-$J$9+360,360)&gt;5,MOD(ATAN2(U149,W149)*180/PI()-$J$9+360,360)-360,MOD(ATAN2(U149,W149)*180/PI()-$J$9+360,360))</f>
        <v>-0.10675816484098277</v>
      </c>
      <c r="Y149" s="7"/>
      <c r="Z149" s="25">
        <f t="shared" si="30"/>
        <v>-635</v>
      </c>
      <c r="AA149" s="17">
        <f t="shared" si="31"/>
        <v>8.999999999920405E-3</v>
      </c>
      <c r="AB149" s="24">
        <f t="shared" ref="AB149" si="40">AA149*PI()/180</f>
        <v>1.5707963267810047E-4</v>
      </c>
      <c r="AC149" s="17">
        <f t="shared" ref="AC149" si="41">X149-AA149</f>
        <v>-0.11575816484090318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-9980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9988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-9991</v>
      </c>
      <c r="J157" s="39">
        <f>I157+B157</f>
        <v>-3</v>
      </c>
    </row>
    <row r="158" spans="1:29" x14ac:dyDescent="0.25">
      <c r="A158" s="31" t="s">
        <v>176</v>
      </c>
      <c r="B158" s="31">
        <v>40005</v>
      </c>
      <c r="G158" s="2"/>
      <c r="I158" s="1"/>
      <c r="J158" s="3"/>
    </row>
    <row r="159" spans="1:29" x14ac:dyDescent="0.25">
      <c r="A159" t="s">
        <v>177</v>
      </c>
      <c r="B159">
        <v>40005</v>
      </c>
      <c r="G159" s="2"/>
      <c r="I159" s="43">
        <f>J157</f>
        <v>-3</v>
      </c>
      <c r="J159" s="39">
        <f>I159+B159</f>
        <v>40002</v>
      </c>
    </row>
    <row r="160" spans="1:29" x14ac:dyDescent="0.25">
      <c r="A160" s="31" t="s">
        <v>178</v>
      </c>
      <c r="B160" s="31">
        <v>9996</v>
      </c>
      <c r="G160" s="2"/>
      <c r="I160" s="1"/>
      <c r="J160" s="3"/>
    </row>
    <row r="161" spans="1:10" x14ac:dyDescent="0.25">
      <c r="A161" t="s">
        <v>179</v>
      </c>
      <c r="B161">
        <v>9996</v>
      </c>
      <c r="G161" s="2"/>
      <c r="I161" s="43">
        <f>J159</f>
        <v>40002</v>
      </c>
      <c r="J161" s="39">
        <f>I161+B161</f>
        <v>49998</v>
      </c>
    </row>
    <row r="162" spans="1:10" x14ac:dyDescent="0.25">
      <c r="A162" s="31" t="s">
        <v>180</v>
      </c>
      <c r="B162" s="31">
        <v>-9983</v>
      </c>
      <c r="G162" s="2"/>
      <c r="I162" s="1"/>
      <c r="J162" s="3"/>
    </row>
    <row r="163" spans="1:10" x14ac:dyDescent="0.25">
      <c r="A163" t="s">
        <v>181</v>
      </c>
      <c r="B163">
        <v>-9993</v>
      </c>
      <c r="G163" s="2"/>
      <c r="I163" s="43">
        <f>J161</f>
        <v>49998</v>
      </c>
      <c r="J163" s="39">
        <f>I163+B163</f>
        <v>40005</v>
      </c>
    </row>
    <row r="164" spans="1:10" x14ac:dyDescent="0.25">
      <c r="A164" s="31" t="s">
        <v>182</v>
      </c>
      <c r="B164" s="31">
        <v>-40004</v>
      </c>
      <c r="G164" s="2"/>
      <c r="I164" s="1"/>
      <c r="J164" s="3"/>
    </row>
    <row r="165" spans="1:10" ht="15.75" thickBot="1" x14ac:dyDescent="0.3">
      <c r="A165" t="s">
        <v>183</v>
      </c>
      <c r="B165">
        <v>-40004</v>
      </c>
      <c r="G165" s="2"/>
      <c r="I165" s="4">
        <f>J163</f>
        <v>40005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9.3262203229331497</v>
      </c>
      <c r="L3" s="35" t="s">
        <v>1</v>
      </c>
      <c r="M3" s="11">
        <v>-4105.4759833621874</v>
      </c>
      <c r="N3" s="10" t="s">
        <v>2</v>
      </c>
      <c r="O3" s="35">
        <v>4113.3155439502898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-31.758842438654927</v>
      </c>
      <c r="L4" s="9" t="s">
        <v>5</v>
      </c>
      <c r="M4" s="13">
        <v>359.82895817869468</v>
      </c>
      <c r="N4" s="12" t="s">
        <v>6</v>
      </c>
      <c r="O4" s="9">
        <v>360.02607940524041</v>
      </c>
      <c r="Q4" s="2" t="s">
        <v>7</v>
      </c>
      <c r="R4" s="2">
        <f>MAX(AC20:AC149)</f>
        <v>0.2662476312131048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-172.57440565136247</v>
      </c>
      <c r="N5" s="14" t="s">
        <v>9</v>
      </c>
      <c r="O5" s="9">
        <v>-171.72869084607314</v>
      </c>
      <c r="Q5" s="5" t="s">
        <v>10</v>
      </c>
      <c r="R5" s="5">
        <f>MIN(AC20:AC149)</f>
        <v>-0.22680891857941177</v>
      </c>
      <c r="T5" s="45" t="s">
        <v>55</v>
      </c>
      <c r="U5" s="47">
        <v>9</v>
      </c>
    </row>
    <row r="6" spans="1:21" ht="15.75" thickBot="1" x14ac:dyDescent="0.3">
      <c r="A6" t="s">
        <v>161</v>
      </c>
      <c r="I6" s="32" t="s">
        <v>11</v>
      </c>
      <c r="J6" s="32">
        <f>(O3+O9)/2</f>
        <v>4106.1482114753508</v>
      </c>
      <c r="L6" s="37" t="s">
        <v>12</v>
      </c>
      <c r="M6" s="13">
        <v>-31.72135851084877</v>
      </c>
      <c r="N6" s="14" t="s">
        <v>13</v>
      </c>
      <c r="O6" s="9">
        <v>8.3234291274099448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-4098.6148045558284</v>
      </c>
      <c r="L7" s="38" t="s">
        <v>15</v>
      </c>
      <c r="M7" s="16">
        <f>SUM(M20:M84)</f>
        <v>2504.5328936830283</v>
      </c>
      <c r="N7" s="15" t="s">
        <v>15</v>
      </c>
      <c r="O7" s="36">
        <f>SUM(O20:O84)</f>
        <v>3805.4277317225751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-171.70882884103946</v>
      </c>
      <c r="L9" s="35" t="s">
        <v>18</v>
      </c>
      <c r="M9" s="11">
        <v>-4091.7536257494689</v>
      </c>
      <c r="N9" s="10" t="s">
        <v>19</v>
      </c>
      <c r="O9" s="35">
        <v>4098.9808790004117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-172.55967595960104</v>
      </c>
      <c r="L10" s="9" t="s">
        <v>21</v>
      </c>
      <c r="M10" s="13">
        <v>359.79018419447448</v>
      </c>
      <c r="N10" s="12" t="s">
        <v>22</v>
      </c>
      <c r="O10" s="9">
        <v>359.91153105819836</v>
      </c>
      <c r="T10" s="48"/>
    </row>
    <row r="11" spans="1:21" ht="15.75" thickBot="1" x14ac:dyDescent="0.3">
      <c r="I11" s="33" t="s">
        <v>23</v>
      </c>
      <c r="J11" s="33">
        <f>J9-J10</f>
        <v>0.85084711856157469</v>
      </c>
      <c r="L11" s="37" t="s">
        <v>24</v>
      </c>
      <c r="M11" s="13">
        <v>-172.54494626783961</v>
      </c>
      <c r="N11" s="14" t="s">
        <v>25</v>
      </c>
      <c r="O11" s="9">
        <v>-171.68896683600576</v>
      </c>
    </row>
    <row r="12" spans="1:21" x14ac:dyDescent="0.25">
      <c r="I12" s="9"/>
      <c r="J12" s="9"/>
      <c r="L12" s="37" t="s">
        <v>26</v>
      </c>
      <c r="M12" s="13">
        <v>-31.796326366461084</v>
      </c>
      <c r="N12" s="14" t="s">
        <v>27</v>
      </c>
      <c r="O12" s="9">
        <v>10.329011518456355</v>
      </c>
    </row>
    <row r="13" spans="1:21" ht="15.75" thickBot="1" x14ac:dyDescent="0.3">
      <c r="I13" s="9"/>
      <c r="J13" s="9"/>
      <c r="L13" s="38" t="s">
        <v>15</v>
      </c>
      <c r="M13" s="16">
        <f>SUM(M85:M149)</f>
        <v>2016.9838866491766</v>
      </c>
      <c r="N13" s="15" t="s">
        <v>15</v>
      </c>
      <c r="O13" s="36">
        <f>SUM(O85:O149)</f>
        <v>3981.8190290063035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11225</v>
      </c>
      <c r="E20" s="17">
        <v>13021</v>
      </c>
      <c r="F20" s="17">
        <v>15293</v>
      </c>
      <c r="G20" s="24"/>
      <c r="H20" s="7"/>
      <c r="I20" s="25">
        <f t="shared" ref="I20:J51" si="0">C20-E20</f>
        <v>494</v>
      </c>
      <c r="J20" s="24">
        <f t="shared" si="0"/>
        <v>-4068</v>
      </c>
      <c r="K20" s="7"/>
      <c r="L20" s="25">
        <f>$M$3*SIN(2*PI()/$M$4*(AA20+$M$5))+$M$6</f>
        <v>491.11555645051726</v>
      </c>
      <c r="M20" s="17">
        <f t="shared" ref="M20:M83" si="1">(I20-L20)^2</f>
        <v>8.320014590152585</v>
      </c>
      <c r="N20" s="17">
        <f>$O$3*COS(2*PI()/$O$4*(AA20+$O$5))+$O$6</f>
        <v>-4062.3554328701234</v>
      </c>
      <c r="O20" s="24">
        <f t="shared" ref="O20:O83" si="2">(J20-N20)^2</f>
        <v>31.861138083683102</v>
      </c>
      <c r="P20" s="7"/>
      <c r="Q20" s="25">
        <f>I20-$J$4</f>
        <v>525.75884243865494</v>
      </c>
      <c r="R20" s="24">
        <f>J20-$J$3</f>
        <v>-4077.3262203229333</v>
      </c>
      <c r="S20" s="7"/>
      <c r="T20" s="25">
        <f>Q20/$J$7</f>
        <v>-0.12827720278915844</v>
      </c>
      <c r="U20" s="24">
        <f>R20/$J$6</f>
        <v>-0.99298077184065847</v>
      </c>
      <c r="V20" s="7"/>
      <c r="W20" s="25">
        <f>(T20-U20*SIN(-$J$11*PI()/180))/(COS(-$J$11*PI()/180))</f>
        <v>-0.14303827981589304</v>
      </c>
      <c r="X20" s="24">
        <f>IF(MOD(ATAN2(U20,W20)*180/PI()-$J$9+360,360)&gt;5,MOD(ATAN2(U20,W20)*180/PI()-$J$9+360,360)-360,MOD(ATAN2(U20,W20)*180/PI()-$J$9+360,360))</f>
        <v>-9.4135190117867751E-2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-6.7135190117867755E-2</v>
      </c>
      <c r="AD20" s="17">
        <f ca="1">INDIRECT("AC"&amp;AE20)-AC20</f>
        <v>-1.9938108210482003E-2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13710</v>
      </c>
      <c r="D21" s="17">
        <v>11264</v>
      </c>
      <c r="E21" s="17">
        <v>12823</v>
      </c>
      <c r="F21" s="17">
        <v>15255</v>
      </c>
      <c r="G21" s="24"/>
      <c r="H21" s="7"/>
      <c r="I21" s="25">
        <f t="shared" si="0"/>
        <v>887</v>
      </c>
      <c r="J21" s="24">
        <f t="shared" si="0"/>
        <v>-3991</v>
      </c>
      <c r="K21" s="7"/>
      <c r="L21" s="25">
        <f t="shared" ref="L21:L84" si="3">$M$3*SIN(2*PI()/$M$4*(AA21+$M$5))+$M$6</f>
        <v>894.20201252257209</v>
      </c>
      <c r="M21" s="17">
        <f t="shared" si="1"/>
        <v>51.868984375285201</v>
      </c>
      <c r="N21" s="17">
        <f t="shared" ref="N21:N84" si="4">$O$3*COS(2*PI()/$O$4*(AA21+$O$5))+$O$6</f>
        <v>-3983.3063821440592</v>
      </c>
      <c r="O21" s="24">
        <f t="shared" si="2"/>
        <v>59.19175571325156</v>
      </c>
      <c r="P21" s="7"/>
      <c r="Q21" s="25">
        <f t="shared" ref="Q21:Q84" si="5">I21-$J$4</f>
        <v>918.75884243865494</v>
      </c>
      <c r="R21" s="24">
        <f t="shared" ref="R21:R84" si="6">J21-$J$3</f>
        <v>-4000.3262203229333</v>
      </c>
      <c r="S21" s="7"/>
      <c r="T21" s="25">
        <f t="shared" ref="T21:T84" si="7">Q21/$J$7</f>
        <v>-0.22416325667330475</v>
      </c>
      <c r="U21" s="24">
        <f t="shared" ref="U21:U84" si="8">R21/$J$6</f>
        <v>-0.97422840440667013</v>
      </c>
      <c r="V21" s="7"/>
      <c r="W21" s="25">
        <f t="shared" ref="W21:W84" si="9">(T21-U21*SIN(-$J$11*PI()/180))/(COS(-$J$11*PI()/180))</f>
        <v>-0.23865641260985554</v>
      </c>
      <c r="X21" s="24">
        <f t="shared" ref="X21:X83" si="10">MOD(ATAN2(U21,W21)*180/PI()-$J$9+360,360)</f>
        <v>5.4734902418276761</v>
      </c>
      <c r="Y21" s="7"/>
      <c r="Z21" s="25">
        <f t="shared" ref="Z21:Z84" si="11">B21</f>
        <v>635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-0.21450975817232365</v>
      </c>
      <c r="AD21" s="17">
        <f t="shared" ref="AD21:AD83" ca="1" si="14">INDIRECT("AC"&amp;AE21)-AC21</f>
        <v>7.9340011127413845E-2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13919</v>
      </c>
      <c r="D22" s="17">
        <v>11329</v>
      </c>
      <c r="E22" s="17">
        <v>12633</v>
      </c>
      <c r="F22" s="17">
        <v>15202</v>
      </c>
      <c r="G22" s="24"/>
      <c r="H22" s="7"/>
      <c r="I22" s="25">
        <f t="shared" si="0"/>
        <v>1286</v>
      </c>
      <c r="J22" s="24">
        <f t="shared" si="0"/>
        <v>-3873</v>
      </c>
      <c r="K22" s="7"/>
      <c r="L22" s="25">
        <f t="shared" si="3"/>
        <v>1289.2970081195122</v>
      </c>
      <c r="M22" s="17">
        <f t="shared" si="1"/>
        <v>10.870262540129087</v>
      </c>
      <c r="N22" s="17">
        <f>$O$3*COS(2*PI()/$O$4*(AA22+$O$5))+$O$6</f>
        <v>-3864.1470874143433</v>
      </c>
      <c r="O22" s="24">
        <f>(J22-N22)^2</f>
        <v>78.374061249278228</v>
      </c>
      <c r="P22" s="7"/>
      <c r="Q22" s="25">
        <f t="shared" si="5"/>
        <v>1317.7588424386549</v>
      </c>
      <c r="R22" s="24">
        <f t="shared" si="6"/>
        <v>-3882.3262203229333</v>
      </c>
      <c r="S22" s="7"/>
      <c r="T22" s="25">
        <f t="shared" si="7"/>
        <v>-0.32151321977705638</v>
      </c>
      <c r="U22" s="24">
        <f t="shared" si="8"/>
        <v>-0.9454910101571814</v>
      </c>
      <c r="V22" s="7"/>
      <c r="W22" s="25">
        <f t="shared" si="9"/>
        <v>-0.33559032666841254</v>
      </c>
      <c r="X22" s="24">
        <f t="shared" si="10"/>
        <v>11.250516891047312</v>
      </c>
      <c r="Y22" s="7"/>
      <c r="Z22" s="25">
        <f t="shared" si="11"/>
        <v>637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-0.1704831089526877</v>
      </c>
      <c r="AD22" s="17">
        <f t="shared" ca="1" si="14"/>
        <v>-2.7938707508681659E-2</v>
      </c>
      <c r="AE22" s="17">
        <v>147</v>
      </c>
    </row>
    <row r="23" spans="1:31" s="17" customFormat="1" x14ac:dyDescent="0.25">
      <c r="A23" s="17">
        <v>3</v>
      </c>
      <c r="B23" s="17">
        <v>640</v>
      </c>
      <c r="C23" s="17">
        <v>14104</v>
      </c>
      <c r="D23" s="17">
        <v>11402</v>
      </c>
      <c r="E23" s="17">
        <v>12436</v>
      </c>
      <c r="F23" s="17">
        <v>15115</v>
      </c>
      <c r="G23" s="24"/>
      <c r="H23" s="7"/>
      <c r="I23" s="25">
        <f t="shared" si="0"/>
        <v>1668</v>
      </c>
      <c r="J23" s="24">
        <f t="shared" si="0"/>
        <v>-3713</v>
      </c>
      <c r="K23" s="7"/>
      <c r="L23" s="25">
        <f t="shared" si="3"/>
        <v>1672.9255439745134</v>
      </c>
      <c r="M23" s="17">
        <f t="shared" si="1"/>
        <v>24.260983444865289</v>
      </c>
      <c r="N23" s="17">
        <f t="shared" si="4"/>
        <v>-3705.4218648228057</v>
      </c>
      <c r="O23" s="24">
        <f t="shared" si="2"/>
        <v>57.428132763830085</v>
      </c>
      <c r="P23" s="7"/>
      <c r="Q23" s="25">
        <f t="shared" si="5"/>
        <v>1699.7588424386549</v>
      </c>
      <c r="R23" s="24">
        <f t="shared" si="6"/>
        <v>-3722.3262203229333</v>
      </c>
      <c r="S23" s="7"/>
      <c r="T23" s="25">
        <f t="shared" si="7"/>
        <v>-0.41471544009192629</v>
      </c>
      <c r="U23" s="24">
        <f t="shared" si="8"/>
        <v>-0.90652505185278998</v>
      </c>
      <c r="V23" s="7"/>
      <c r="W23" s="25">
        <f t="shared" si="9"/>
        <v>-0.42822413435723461</v>
      </c>
      <c r="X23" s="24">
        <f t="shared" si="10"/>
        <v>16.993933558364574</v>
      </c>
      <c r="Y23" s="7"/>
      <c r="Z23" s="25">
        <f t="shared" si="11"/>
        <v>640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-0.18706644163542308</v>
      </c>
      <c r="AD23" s="17">
        <f t="shared" ca="1" si="14"/>
        <v>-1.1384896482869777E-2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14270</v>
      </c>
      <c r="D24" s="17">
        <v>11491</v>
      </c>
      <c r="E24" s="17">
        <v>12253</v>
      </c>
      <c r="F24" s="17">
        <v>15016</v>
      </c>
      <c r="G24" s="24"/>
      <c r="H24" s="7"/>
      <c r="I24" s="25">
        <f t="shared" si="0"/>
        <v>2017</v>
      </c>
      <c r="J24" s="24">
        <f t="shared" si="0"/>
        <v>-3525</v>
      </c>
      <c r="K24" s="7"/>
      <c r="L24" s="25">
        <f t="shared" si="3"/>
        <v>2025.3812430159783</v>
      </c>
      <c r="M24" s="17">
        <f t="shared" si="1"/>
        <v>70.245234492884535</v>
      </c>
      <c r="N24" s="17">
        <f t="shared" si="4"/>
        <v>-3517.54628246127</v>
      </c>
      <c r="O24" s="24">
        <f t="shared" si="2"/>
        <v>55.557905147170629</v>
      </c>
      <c r="P24" s="7"/>
      <c r="Q24" s="25">
        <f t="shared" si="5"/>
        <v>2048.7588424386549</v>
      </c>
      <c r="R24" s="24">
        <f t="shared" si="6"/>
        <v>-3534.3262203229333</v>
      </c>
      <c r="S24" s="7"/>
      <c r="T24" s="25">
        <f t="shared" si="7"/>
        <v>-0.49986615969896719</v>
      </c>
      <c r="U24" s="24">
        <f t="shared" si="8"/>
        <v>-0.86074005084513006</v>
      </c>
      <c r="V24" s="7"/>
      <c r="W24" s="25">
        <f t="shared" si="9"/>
        <v>-0.51270428267919943</v>
      </c>
      <c r="X24" s="24">
        <f t="shared" si="10"/>
        <v>22.489191081420586</v>
      </c>
      <c r="Y24" s="7"/>
      <c r="Z24" s="25">
        <f t="shared" si="11"/>
        <v>615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-0.22680891857941177</v>
      </c>
      <c r="AD24" s="17">
        <f t="shared" ca="1" si="14"/>
        <v>6.7577159204059711E-2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14458</v>
      </c>
      <c r="D25" s="17">
        <v>11613</v>
      </c>
      <c r="E25" s="17">
        <v>12100</v>
      </c>
      <c r="F25" s="17">
        <v>14919</v>
      </c>
      <c r="G25" s="24"/>
      <c r="H25" s="7"/>
      <c r="I25" s="25">
        <f t="shared" si="0"/>
        <v>2358</v>
      </c>
      <c r="J25" s="24">
        <f t="shared" si="0"/>
        <v>-3306</v>
      </c>
      <c r="K25" s="7"/>
      <c r="L25" s="25">
        <f t="shared" si="3"/>
        <v>2359.6850759625772</v>
      </c>
      <c r="M25" s="17">
        <f t="shared" si="1"/>
        <v>2.8394809996555774</v>
      </c>
      <c r="N25" s="17">
        <f t="shared" si="4"/>
        <v>-3296.0271176867277</v>
      </c>
      <c r="O25" s="24">
        <f t="shared" si="2"/>
        <v>99.458381634379336</v>
      </c>
      <c r="P25" s="7"/>
      <c r="Q25" s="25">
        <f t="shared" si="5"/>
        <v>2389.7588424386549</v>
      </c>
      <c r="R25" s="24">
        <f t="shared" si="6"/>
        <v>-3315.3262203229333</v>
      </c>
      <c r="S25" s="7"/>
      <c r="T25" s="25">
        <f t="shared" si="7"/>
        <v>-0.5830650003465343</v>
      </c>
      <c r="U25" s="24">
        <f t="shared" si="8"/>
        <v>-0.80740539541599432</v>
      </c>
      <c r="V25" s="7"/>
      <c r="W25" s="25">
        <f t="shared" si="9"/>
        <v>-0.59512021556122074</v>
      </c>
      <c r="X25" s="24">
        <f t="shared" si="10"/>
        <v>28.101914683576638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-0.16708531642336055</v>
      </c>
      <c r="AD25" s="17">
        <f t="shared" ca="1" si="14"/>
        <v>1.2187937981980923E-2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14607</v>
      </c>
      <c r="D26" s="17">
        <v>11734</v>
      </c>
      <c r="E26" s="17">
        <v>11940</v>
      </c>
      <c r="F26" s="17">
        <v>14787</v>
      </c>
      <c r="G26" s="24"/>
      <c r="H26" s="7"/>
      <c r="I26" s="25">
        <f t="shared" si="0"/>
        <v>2667</v>
      </c>
      <c r="J26" s="24">
        <f t="shared" si="0"/>
        <v>-3053</v>
      </c>
      <c r="K26" s="7"/>
      <c r="L26" s="25">
        <f t="shared" si="3"/>
        <v>2671.0367586656171</v>
      </c>
      <c r="M26" s="17">
        <f t="shared" si="1"/>
        <v>16.295420524434519</v>
      </c>
      <c r="N26" s="17">
        <f t="shared" si="4"/>
        <v>-3043.9316872405743</v>
      </c>
      <c r="O26" s="24">
        <f t="shared" si="2"/>
        <v>82.234296302762601</v>
      </c>
      <c r="P26" s="7"/>
      <c r="Q26" s="25">
        <f t="shared" si="5"/>
        <v>2698.7588424386549</v>
      </c>
      <c r="R26" s="24">
        <f t="shared" si="6"/>
        <v>-3062.3262203229333</v>
      </c>
      <c r="S26" s="7"/>
      <c r="T26" s="25">
        <f t="shared" si="7"/>
        <v>-0.65845632515620667</v>
      </c>
      <c r="U26" s="24">
        <f t="shared" si="8"/>
        <v>-0.74579047384717534</v>
      </c>
      <c r="V26" s="7"/>
      <c r="W26" s="25">
        <f t="shared" si="9"/>
        <v>-0.66960479996568967</v>
      </c>
      <c r="X26" s="24">
        <f t="shared" si="10"/>
        <v>33.627774873856936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-0.18522512614305953</v>
      </c>
      <c r="AD26" s="17">
        <f t="shared" ca="1" si="14"/>
        <v>0.10971284042486218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14747</v>
      </c>
      <c r="D27" s="17">
        <v>11880</v>
      </c>
      <c r="E27" s="17">
        <v>11795</v>
      </c>
      <c r="F27" s="17">
        <v>14646</v>
      </c>
      <c r="G27" s="24"/>
      <c r="H27" s="7"/>
      <c r="I27" s="25">
        <f t="shared" si="0"/>
        <v>2952</v>
      </c>
      <c r="J27" s="24">
        <f t="shared" si="0"/>
        <v>-2766</v>
      </c>
      <c r="K27" s="7"/>
      <c r="L27" s="25">
        <f t="shared" si="3"/>
        <v>2955.3091360714693</v>
      </c>
      <c r="M27" s="17">
        <f t="shared" si="1"/>
        <v>10.950381539499345</v>
      </c>
      <c r="N27" s="17">
        <f t="shared" si="4"/>
        <v>-2765.1943107787752</v>
      </c>
      <c r="O27" s="24">
        <f t="shared" si="2"/>
        <v>0.64913512119788686</v>
      </c>
      <c r="P27" s="7"/>
      <c r="Q27" s="25">
        <f t="shared" si="5"/>
        <v>2983.7588424386549</v>
      </c>
      <c r="R27" s="24">
        <f t="shared" si="6"/>
        <v>-2775.3262203229333</v>
      </c>
      <c r="S27" s="7"/>
      <c r="T27" s="25">
        <f t="shared" si="7"/>
        <v>-0.72799201308745776</v>
      </c>
      <c r="U27" s="24">
        <f t="shared" si="8"/>
        <v>-0.67589528613867322</v>
      </c>
      <c r="V27" s="7"/>
      <c r="W27" s="25">
        <f t="shared" si="9"/>
        <v>-0.73811013009089543</v>
      </c>
      <c r="X27" s="24">
        <f t="shared" si="10"/>
        <v>39.228161741596068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-9.2838258403929785E-2</v>
      </c>
      <c r="AD27" s="17">
        <f t="shared" ca="1" si="14"/>
        <v>6.1937959670999021E-2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14884</v>
      </c>
      <c r="D28" s="17">
        <v>12028</v>
      </c>
      <c r="E28" s="17">
        <v>11659</v>
      </c>
      <c r="F28" s="17">
        <v>14483</v>
      </c>
      <c r="G28" s="24"/>
      <c r="H28" s="7"/>
      <c r="I28" s="25">
        <f t="shared" si="0"/>
        <v>3225</v>
      </c>
      <c r="J28" s="24">
        <f t="shared" si="0"/>
        <v>-2455</v>
      </c>
      <c r="K28" s="7"/>
      <c r="L28" s="25">
        <f t="shared" si="3"/>
        <v>3219.4718968768807</v>
      </c>
      <c r="M28" s="17">
        <f t="shared" si="1"/>
        <v>30.559924139841449</v>
      </c>
      <c r="N28" s="17">
        <f t="shared" si="4"/>
        <v>-2451.0202878100017</v>
      </c>
      <c r="O28" s="24">
        <f t="shared" si="2"/>
        <v>15.838109115220917</v>
      </c>
      <c r="P28" s="7"/>
      <c r="Q28" s="25">
        <f t="shared" si="5"/>
        <v>3256.7588424386549</v>
      </c>
      <c r="R28" s="24">
        <f t="shared" si="6"/>
        <v>-2464.3262203229333</v>
      </c>
      <c r="S28" s="7"/>
      <c r="T28" s="25">
        <f t="shared" si="7"/>
        <v>-0.79459988257949843</v>
      </c>
      <c r="U28" s="24">
        <f t="shared" si="8"/>
        <v>-0.60015520468451233</v>
      </c>
      <c r="V28" s="7"/>
      <c r="W28" s="25">
        <f t="shared" si="9"/>
        <v>-0.80360051537674149</v>
      </c>
      <c r="X28" s="24">
        <f t="shared" si="10"/>
        <v>44.955247706086823</v>
      </c>
      <c r="Y28" s="7"/>
      <c r="Z28" s="25">
        <f t="shared" si="11"/>
        <v>631</v>
      </c>
      <c r="AA28" s="17">
        <f t="shared" si="15"/>
        <v>45</v>
      </c>
      <c r="AB28" s="24">
        <f t="shared" si="12"/>
        <v>0.78539816339744828</v>
      </c>
      <c r="AC28" s="17">
        <f t="shared" si="13"/>
        <v>-4.4752293913177255E-2</v>
      </c>
      <c r="AD28" s="17">
        <f t="shared" ca="1" si="14"/>
        <v>-2.1176216251944879E-2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14993</v>
      </c>
      <c r="D29" s="17">
        <v>12198</v>
      </c>
      <c r="E29" s="17">
        <v>11537</v>
      </c>
      <c r="F29" s="17">
        <v>14311</v>
      </c>
      <c r="G29" s="24"/>
      <c r="H29" s="7"/>
      <c r="I29" s="25">
        <f t="shared" si="0"/>
        <v>3456</v>
      </c>
      <c r="J29" s="24">
        <f t="shared" si="0"/>
        <v>-2113</v>
      </c>
      <c r="K29" s="7"/>
      <c r="L29" s="25">
        <f t="shared" si="3"/>
        <v>3451.6900088247726</v>
      </c>
      <c r="M29" s="17">
        <f t="shared" si="1"/>
        <v>18.57602393053827</v>
      </c>
      <c r="N29" s="17">
        <f t="shared" si="4"/>
        <v>-2112.7083776469312</v>
      </c>
      <c r="O29" s="24">
        <f t="shared" si="2"/>
        <v>8.5043596809360675E-2</v>
      </c>
      <c r="P29" s="7"/>
      <c r="Q29" s="25">
        <f t="shared" si="5"/>
        <v>3487.7588424386549</v>
      </c>
      <c r="R29" s="24">
        <f t="shared" si="6"/>
        <v>-2122.3262203229333</v>
      </c>
      <c r="S29" s="7"/>
      <c r="T29" s="25">
        <f t="shared" si="7"/>
        <v>-0.85096038753430192</v>
      </c>
      <c r="U29" s="24">
        <f t="shared" si="8"/>
        <v>-0.51686546880887563</v>
      </c>
      <c r="V29" s="7"/>
      <c r="W29" s="25">
        <f t="shared" si="9"/>
        <v>-0.85873028487991376</v>
      </c>
      <c r="X29" s="24">
        <f t="shared" si="10"/>
        <v>50.665303925551484</v>
      </c>
      <c r="Y29" s="7"/>
      <c r="Z29" s="25">
        <f t="shared" si="11"/>
        <v>631</v>
      </c>
      <c r="AA29" s="17">
        <f t="shared" si="15"/>
        <v>50.679000000000002</v>
      </c>
      <c r="AB29" s="24">
        <f t="shared" si="12"/>
        <v>0.88451541161820635</v>
      </c>
      <c r="AC29" s="17">
        <f t="shared" si="13"/>
        <v>-1.3696074448517948E-2</v>
      </c>
      <c r="AD29" s="17">
        <f t="shared" ca="1" si="14"/>
        <v>2.5196581161935683E-2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15097</v>
      </c>
      <c r="D30" s="17">
        <v>12386</v>
      </c>
      <c r="E30" s="17">
        <v>11443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-1746</v>
      </c>
      <c r="K30" s="7"/>
      <c r="L30" s="25">
        <f t="shared" si="3"/>
        <v>3652.5330647808564</v>
      </c>
      <c r="M30" s="17">
        <f t="shared" si="1"/>
        <v>2.1518989371638204</v>
      </c>
      <c r="N30" s="17">
        <f t="shared" si="4"/>
        <v>-1747.7388516020039</v>
      </c>
      <c r="O30" s="24">
        <f t="shared" si="2"/>
        <v>3.0236048937916453</v>
      </c>
      <c r="P30" s="7"/>
      <c r="Q30" s="25">
        <f t="shared" si="5"/>
        <v>3685.7588424386549</v>
      </c>
      <c r="R30" s="24">
        <f t="shared" si="6"/>
        <v>-1755.3262203229331</v>
      </c>
      <c r="S30" s="7"/>
      <c r="T30" s="25">
        <f t="shared" si="7"/>
        <v>-0.89926939178127641</v>
      </c>
      <c r="U30" s="24">
        <f t="shared" si="8"/>
        <v>-0.42748730194817769</v>
      </c>
      <c r="V30" s="7"/>
      <c r="W30" s="25">
        <f t="shared" si="9"/>
        <v>-0.90571724545896926</v>
      </c>
      <c r="X30" s="24">
        <f t="shared" si="10"/>
        <v>56.442099731049097</v>
      </c>
      <c r="Y30" s="7"/>
      <c r="Z30" s="25">
        <f t="shared" si="11"/>
        <v>641</v>
      </c>
      <c r="AA30" s="17">
        <f t="shared" si="15"/>
        <v>56.448</v>
      </c>
      <c r="AB30" s="24">
        <f t="shared" si="12"/>
        <v>0.98520345616575911</v>
      </c>
      <c r="AC30" s="17">
        <f t="shared" si="13"/>
        <v>-5.9002689509028983E-3</v>
      </c>
      <c r="AD30" s="17">
        <f t="shared" ca="1" si="14"/>
        <v>2.4754420123912269E-2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15184</v>
      </c>
      <c r="D31" s="17">
        <v>12573</v>
      </c>
      <c r="E31" s="17">
        <v>11365</v>
      </c>
      <c r="F31" s="17">
        <v>13950</v>
      </c>
      <c r="G31" s="24"/>
      <c r="H31" s="7"/>
      <c r="I31" s="25">
        <f t="shared" si="0"/>
        <v>3819</v>
      </c>
      <c r="J31" s="24">
        <f t="shared" si="0"/>
        <v>-1377</v>
      </c>
      <c r="K31" s="7"/>
      <c r="L31" s="25">
        <f t="shared" si="3"/>
        <v>3812.4087670566191</v>
      </c>
      <c r="M31" s="17">
        <f t="shared" si="1"/>
        <v>43.444351713909292</v>
      </c>
      <c r="N31" s="17">
        <f t="shared" si="4"/>
        <v>-1374.7234765124467</v>
      </c>
      <c r="O31" s="24">
        <f t="shared" si="2"/>
        <v>5.1825591893817347</v>
      </c>
      <c r="P31" s="7"/>
      <c r="Q31" s="25">
        <f t="shared" si="5"/>
        <v>3850.7588424386549</v>
      </c>
      <c r="R31" s="24">
        <f t="shared" si="6"/>
        <v>-1386.3262203229331</v>
      </c>
      <c r="S31" s="7"/>
      <c r="T31" s="25">
        <f t="shared" si="7"/>
        <v>-0.93952689532042177</v>
      </c>
      <c r="U31" s="24">
        <f t="shared" si="8"/>
        <v>-0.33762206060867495</v>
      </c>
      <c r="V31" s="7"/>
      <c r="W31" s="25">
        <f t="shared" si="9"/>
        <v>-0.94464458384158667</v>
      </c>
      <c r="X31" s="24">
        <f t="shared" si="10"/>
        <v>62.04161195574261</v>
      </c>
      <c r="Y31" s="7"/>
      <c r="Z31" s="25">
        <f t="shared" si="11"/>
        <v>625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-3.1388044257390391E-2</v>
      </c>
      <c r="AD31" s="17">
        <f t="shared" ca="1" si="14"/>
        <v>8.6185680485598937E-2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15238</v>
      </c>
      <c r="D32" s="17">
        <v>12769</v>
      </c>
      <c r="E32" s="17">
        <v>11296</v>
      </c>
      <c r="F32" s="17">
        <v>13747</v>
      </c>
      <c r="G32" s="24"/>
      <c r="H32" s="7"/>
      <c r="I32" s="25">
        <f t="shared" si="0"/>
        <v>3942</v>
      </c>
      <c r="J32" s="24">
        <f t="shared" si="0"/>
        <v>-978</v>
      </c>
      <c r="K32" s="7"/>
      <c r="L32" s="25">
        <f t="shared" si="3"/>
        <v>3936.5545723238747</v>
      </c>
      <c r="M32" s="17">
        <f t="shared" si="1"/>
        <v>29.652682575911292</v>
      </c>
      <c r="N32" s="17">
        <f t="shared" si="4"/>
        <v>-983.375210204067</v>
      </c>
      <c r="O32" s="24">
        <f t="shared" si="2"/>
        <v>28.892884737906027</v>
      </c>
      <c r="P32" s="7"/>
      <c r="Q32" s="25">
        <f t="shared" si="5"/>
        <v>3973.7588424386549</v>
      </c>
      <c r="R32" s="24">
        <f t="shared" si="6"/>
        <v>-987.32622032293318</v>
      </c>
      <c r="S32" s="7"/>
      <c r="T32" s="25">
        <f t="shared" si="7"/>
        <v>-0.96953703432233018</v>
      </c>
      <c r="U32" s="24">
        <f t="shared" si="8"/>
        <v>-0.24045070208709882</v>
      </c>
      <c r="V32" s="7"/>
      <c r="W32" s="25">
        <f t="shared" si="9"/>
        <v>-0.97321492325577708</v>
      </c>
      <c r="X32" s="24">
        <f t="shared" si="10"/>
        <v>67.830779240861091</v>
      </c>
      <c r="Y32" s="7"/>
      <c r="Z32" s="25">
        <f t="shared" si="11"/>
        <v>633</v>
      </c>
      <c r="AA32" s="17">
        <f t="shared" si="15"/>
        <v>67.77</v>
      </c>
      <c r="AB32" s="24">
        <f t="shared" si="12"/>
        <v>1.182809634076557</v>
      </c>
      <c r="AC32" s="17">
        <f t="shared" si="13"/>
        <v>6.0779240861094763E-2</v>
      </c>
      <c r="AD32" s="17">
        <f t="shared" ca="1" si="14"/>
        <v>2.4553907583424461E-3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15283</v>
      </c>
      <c r="D33" s="17">
        <v>12962</v>
      </c>
      <c r="E33" s="17">
        <v>11257</v>
      </c>
      <c r="F33" s="17">
        <v>13555</v>
      </c>
      <c r="G33" s="24"/>
      <c r="H33" s="7"/>
      <c r="I33" s="25">
        <f t="shared" si="0"/>
        <v>4026</v>
      </c>
      <c r="J33" s="24">
        <f t="shared" si="0"/>
        <v>-593</v>
      </c>
      <c r="K33" s="7"/>
      <c r="L33" s="25">
        <f t="shared" si="3"/>
        <v>4018.443775809088</v>
      </c>
      <c r="M33" s="17">
        <f t="shared" si="1"/>
        <v>57.096524023323134</v>
      </c>
      <c r="N33" s="17">
        <f t="shared" si="4"/>
        <v>-600.76767457008145</v>
      </c>
      <c r="O33" s="24">
        <f t="shared" si="2"/>
        <v>60.336768226690097</v>
      </c>
      <c r="P33" s="7"/>
      <c r="Q33" s="25">
        <f t="shared" si="5"/>
        <v>4057.7588424386549</v>
      </c>
      <c r="R33" s="24">
        <f t="shared" si="6"/>
        <v>-602.32622032293318</v>
      </c>
      <c r="S33" s="7"/>
      <c r="T33" s="25">
        <f t="shared" si="7"/>
        <v>-0.99003176339680421</v>
      </c>
      <c r="U33" s="24">
        <f t="shared" si="8"/>
        <v>-0.14668886491715691</v>
      </c>
      <c r="V33" s="7"/>
      <c r="W33" s="25">
        <f t="shared" si="9"/>
        <v>-0.99231943885276253</v>
      </c>
      <c r="X33" s="24">
        <f t="shared" si="10"/>
        <v>73.300020779462784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9.402077946279519E-2</v>
      </c>
      <c r="AD33" s="17">
        <f t="shared" ca="1" si="14"/>
        <v>-0.15286150319528247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15298</v>
      </c>
      <c r="D34" s="17">
        <v>13151</v>
      </c>
      <c r="E34" s="17">
        <v>11227</v>
      </c>
      <c r="F34" s="17">
        <v>13353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4064.4414316870848</v>
      </c>
      <c r="M34" s="17">
        <f t="shared" si="1"/>
        <v>43.014818315175503</v>
      </c>
      <c r="N34" s="17">
        <f t="shared" si="4"/>
        <v>-204.29507604131803</v>
      </c>
      <c r="O34" s="24">
        <f t="shared" si="2"/>
        <v>5.2673740354320229</v>
      </c>
      <c r="P34" s="7"/>
      <c r="Q34" s="25">
        <f t="shared" si="5"/>
        <v>4102.7588424386549</v>
      </c>
      <c r="R34" s="24">
        <f t="shared" si="6"/>
        <v>-211.32622032293315</v>
      </c>
      <c r="S34" s="7"/>
      <c r="T34" s="25">
        <f t="shared" si="7"/>
        <v>-1.0010110825438439</v>
      </c>
      <c r="U34" s="24">
        <f t="shared" si="8"/>
        <v>-5.1465804310800327E-2</v>
      </c>
      <c r="V34" s="7"/>
      <c r="W34" s="25">
        <f t="shared" si="9"/>
        <v>-1.0018857943476052</v>
      </c>
      <c r="X34" s="24">
        <f t="shared" si="10"/>
        <v>78.768190514032426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9.1905140324399781E-3</v>
      </c>
      <c r="AD34" s="17">
        <f t="shared" ca="1" si="14"/>
        <v>5.7252292771863722E-2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15299</v>
      </c>
      <c r="D35" s="17">
        <v>13352</v>
      </c>
      <c r="E35" s="17">
        <v>11225</v>
      </c>
      <c r="F35" s="17">
        <v>13156</v>
      </c>
      <c r="G35" s="24"/>
      <c r="H35" s="7"/>
      <c r="I35" s="25">
        <f t="shared" si="0"/>
        <v>4074</v>
      </c>
      <c r="J35" s="24">
        <f t="shared" si="0"/>
        <v>196</v>
      </c>
      <c r="K35" s="7"/>
      <c r="L35" s="25">
        <f t="shared" si="3"/>
        <v>4071.8991681540006</v>
      </c>
      <c r="M35" s="17">
        <f t="shared" si="1"/>
        <v>4.4134944451654023</v>
      </c>
      <c r="N35" s="17">
        <f t="shared" si="4"/>
        <v>196.10903669551993</v>
      </c>
      <c r="O35" s="24">
        <f t="shared" si="2"/>
        <v>1.1889000969906553E-2</v>
      </c>
      <c r="P35" s="7"/>
      <c r="Q35" s="25">
        <f t="shared" si="5"/>
        <v>4105.7588424386549</v>
      </c>
      <c r="R35" s="24">
        <f t="shared" si="6"/>
        <v>186.67377967706685</v>
      </c>
      <c r="S35" s="7"/>
      <c r="T35" s="25">
        <f t="shared" si="7"/>
        <v>-1.0017430371536464</v>
      </c>
      <c r="U35" s="24">
        <f t="shared" si="8"/>
        <v>4.5462016971373378E-2</v>
      </c>
      <c r="V35" s="7"/>
      <c r="W35" s="25">
        <f t="shared" si="9"/>
        <v>-1.0011783376016994</v>
      </c>
      <c r="X35" s="24">
        <f t="shared" si="10"/>
        <v>84.308758863010894</v>
      </c>
      <c r="Y35" s="7"/>
      <c r="Z35" s="25">
        <f t="shared" si="11"/>
        <v>620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-3.0241136989090478E-2</v>
      </c>
      <c r="AD35" s="17">
        <f t="shared" ca="1" si="14"/>
        <v>7.6099870049972651E-2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15288</v>
      </c>
      <c r="D36" s="17">
        <v>13561</v>
      </c>
      <c r="E36" s="17">
        <v>11247</v>
      </c>
      <c r="F36" s="17">
        <v>12957</v>
      </c>
      <c r="G36" s="24"/>
      <c r="H36" s="7"/>
      <c r="I36" s="25">
        <f t="shared" si="0"/>
        <v>4041</v>
      </c>
      <c r="J36" s="24">
        <f t="shared" si="0"/>
        <v>604</v>
      </c>
      <c r="K36" s="7"/>
      <c r="L36" s="25">
        <f t="shared" si="3"/>
        <v>4039.6867007066166</v>
      </c>
      <c r="M36" s="17">
        <f t="shared" si="1"/>
        <v>1.7247550340012119</v>
      </c>
      <c r="N36" s="17">
        <f t="shared" si="4"/>
        <v>600.48838684063935</v>
      </c>
      <c r="O36" s="24">
        <f t="shared" si="2"/>
        <v>12.331426980994884</v>
      </c>
      <c r="P36" s="7"/>
      <c r="Q36" s="25">
        <f t="shared" si="5"/>
        <v>4072.7588424386549</v>
      </c>
      <c r="R36" s="24">
        <f t="shared" si="6"/>
        <v>594.67377967706682</v>
      </c>
      <c r="S36" s="7"/>
      <c r="T36" s="25">
        <f t="shared" si="7"/>
        <v>-0.99369153644581742</v>
      </c>
      <c r="U36" s="24">
        <f t="shared" si="8"/>
        <v>0.14482521064757153</v>
      </c>
      <c r="V36" s="7"/>
      <c r="W36" s="25">
        <f t="shared" si="9"/>
        <v>-0.99165028882102202</v>
      </c>
      <c r="X36" s="24">
        <f t="shared" si="10"/>
        <v>90.017828380132528</v>
      </c>
      <c r="Y36" s="7"/>
      <c r="Z36" s="25">
        <f t="shared" si="11"/>
        <v>629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1.7828380132542065E-2</v>
      </c>
      <c r="AD36" s="17">
        <f t="shared" ca="1" si="14"/>
        <v>-2.805993339370616E-2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15258</v>
      </c>
      <c r="D37" s="17">
        <v>13761</v>
      </c>
      <c r="E37" s="17">
        <v>11282</v>
      </c>
      <c r="F37" s="17">
        <v>12762</v>
      </c>
      <c r="G37" s="24"/>
      <c r="H37" s="7"/>
      <c r="I37" s="25">
        <f t="shared" si="0"/>
        <v>3976</v>
      </c>
      <c r="J37" s="24">
        <f t="shared" si="0"/>
        <v>999</v>
      </c>
      <c r="K37" s="7"/>
      <c r="L37" s="25">
        <f t="shared" si="3"/>
        <v>3967.7235323773539</v>
      </c>
      <c r="M37" s="17">
        <f t="shared" si="1"/>
        <v>68.499916308709572</v>
      </c>
      <c r="N37" s="17">
        <f t="shared" si="4"/>
        <v>999.09253005443702</v>
      </c>
      <c r="O37" s="24">
        <f t="shared" si="2"/>
        <v>8.5618109741179265E-3</v>
      </c>
      <c r="P37" s="7"/>
      <c r="Q37" s="25">
        <f t="shared" si="5"/>
        <v>4007.7588424386549</v>
      </c>
      <c r="R37" s="24">
        <f t="shared" si="6"/>
        <v>989.67377967706682</v>
      </c>
      <c r="S37" s="7"/>
      <c r="T37" s="25">
        <f t="shared" si="7"/>
        <v>-0.97783251990009346</v>
      </c>
      <c r="U37" s="24">
        <f t="shared" si="8"/>
        <v>0.24102242021153791</v>
      </c>
      <c r="V37" s="7"/>
      <c r="W37" s="25">
        <f t="shared" si="9"/>
        <v>-0.974360881832396</v>
      </c>
      <c r="X37" s="24">
        <f t="shared" si="10"/>
        <v>95.602871003899168</v>
      </c>
      <c r="Y37" s="7"/>
      <c r="Z37" s="25">
        <f t="shared" si="11"/>
        <v>629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-5.8128996100819563E-2</v>
      </c>
      <c r="AD37" s="17">
        <f t="shared" ca="1" si="14"/>
        <v>2.6502224817846809E-2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15199</v>
      </c>
      <c r="D38" s="17">
        <v>13960</v>
      </c>
      <c r="E38" s="17">
        <v>11342</v>
      </c>
      <c r="F38" s="17">
        <v>12564</v>
      </c>
      <c r="G38" s="24"/>
      <c r="H38" s="7"/>
      <c r="I38" s="25">
        <f t="shared" si="0"/>
        <v>3857</v>
      </c>
      <c r="J38" s="24">
        <f t="shared" si="0"/>
        <v>1396</v>
      </c>
      <c r="K38" s="7"/>
      <c r="L38" s="25">
        <f t="shared" si="3"/>
        <v>3853.5964101960544</v>
      </c>
      <c r="M38" s="17">
        <f t="shared" si="1"/>
        <v>11.584423553522303</v>
      </c>
      <c r="N38" s="17">
        <f t="shared" si="4"/>
        <v>1397.1597965346664</v>
      </c>
      <c r="O38" s="24">
        <f t="shared" si="2"/>
        <v>1.3451280018241532</v>
      </c>
      <c r="P38" s="7"/>
      <c r="Q38" s="25">
        <f t="shared" si="5"/>
        <v>3888.7588424386549</v>
      </c>
      <c r="R38" s="24">
        <f t="shared" si="6"/>
        <v>1386.6737796770669</v>
      </c>
      <c r="S38" s="7"/>
      <c r="T38" s="25">
        <f t="shared" si="7"/>
        <v>-0.948798320377922</v>
      </c>
      <c r="U38" s="24">
        <f t="shared" si="8"/>
        <v>0.33770670425430921</v>
      </c>
      <c r="V38" s="7"/>
      <c r="W38" s="25">
        <f t="shared" si="9"/>
        <v>-0.94388760537682181</v>
      </c>
      <c r="X38" s="24">
        <f t="shared" si="10"/>
        <v>101.39516211019833</v>
      </c>
      <c r="Y38" s="7"/>
      <c r="Z38" s="25">
        <f t="shared" si="11"/>
        <v>644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-6.1837889801665824E-2</v>
      </c>
      <c r="AD38" s="17">
        <f t="shared" ca="1" si="14"/>
        <v>3.6513039707983808E-2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15116</v>
      </c>
      <c r="D39" s="17">
        <v>14144</v>
      </c>
      <c r="E39" s="17">
        <v>11410</v>
      </c>
      <c r="F39" s="17">
        <v>12372</v>
      </c>
      <c r="G39" s="24"/>
      <c r="H39" s="7"/>
      <c r="I39" s="25">
        <f t="shared" si="0"/>
        <v>3706</v>
      </c>
      <c r="J39" s="24">
        <f t="shared" si="0"/>
        <v>1772</v>
      </c>
      <c r="K39" s="7"/>
      <c r="L39" s="25">
        <f t="shared" si="3"/>
        <v>3703.4641234947039</v>
      </c>
      <c r="M39" s="17">
        <f t="shared" si="1"/>
        <v>6.4306696501126268</v>
      </c>
      <c r="N39" s="17">
        <f t="shared" si="4"/>
        <v>1772.8628019514581</v>
      </c>
      <c r="O39" s="24">
        <f t="shared" si="2"/>
        <v>0.74442720743989788</v>
      </c>
      <c r="P39" s="7"/>
      <c r="Q39" s="25">
        <f t="shared" si="5"/>
        <v>3737.7588424386549</v>
      </c>
      <c r="R39" s="24">
        <f t="shared" si="6"/>
        <v>1762.6737796770669</v>
      </c>
      <c r="S39" s="7"/>
      <c r="T39" s="25">
        <f t="shared" si="7"/>
        <v>-0.91195660501785558</v>
      </c>
      <c r="U39" s="24">
        <f t="shared" si="8"/>
        <v>0.4292767062696291</v>
      </c>
      <c r="V39" s="7"/>
      <c r="W39" s="25">
        <f t="shared" si="9"/>
        <v>-0.90568190522727421</v>
      </c>
      <c r="X39" s="24">
        <f t="shared" si="10"/>
        <v>107.06892741394785</v>
      </c>
      <c r="Y39" s="7"/>
      <c r="Z39" s="25">
        <f t="shared" si="11"/>
        <v>630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-5.8072586052148267E-2</v>
      </c>
      <c r="AD39" s="17">
        <f t="shared" ca="1" si="14"/>
        <v>9.5390426702493869E-2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15030</v>
      </c>
      <c r="D40" s="17">
        <v>14320</v>
      </c>
      <c r="E40" s="17">
        <v>11506</v>
      </c>
      <c r="F40" s="17">
        <v>12203</v>
      </c>
      <c r="G40" s="24"/>
      <c r="H40" s="7"/>
      <c r="I40" s="25">
        <f t="shared" si="0"/>
        <v>3524</v>
      </c>
      <c r="J40" s="24">
        <f t="shared" si="0"/>
        <v>2117</v>
      </c>
      <c r="K40" s="7"/>
      <c r="L40" s="25">
        <f t="shared" si="3"/>
        <v>3522.2514840423837</v>
      </c>
      <c r="M40" s="17">
        <f t="shared" si="1"/>
        <v>3.0573080540388164</v>
      </c>
      <c r="N40" s="17">
        <f t="shared" si="4"/>
        <v>2121.8872335065512</v>
      </c>
      <c r="O40" s="24">
        <f t="shared" si="2"/>
        <v>23.885051347556576</v>
      </c>
      <c r="P40" s="7"/>
      <c r="Q40" s="25">
        <f t="shared" si="5"/>
        <v>3555.7588424386549</v>
      </c>
      <c r="R40" s="24">
        <f t="shared" si="6"/>
        <v>2107.6737796770667</v>
      </c>
      <c r="S40" s="7"/>
      <c r="T40" s="25">
        <f t="shared" si="7"/>
        <v>-0.86755135868982858</v>
      </c>
      <c r="U40" s="24">
        <f t="shared" si="8"/>
        <v>0.51329705386347302</v>
      </c>
      <c r="V40" s="7"/>
      <c r="W40" s="25">
        <f t="shared" si="9"/>
        <v>-0.86002396130100855</v>
      </c>
      <c r="X40" s="24">
        <f t="shared" si="10"/>
        <v>112.53928865955686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-0.10471134044313146</v>
      </c>
      <c r="AD40" s="17">
        <f t="shared" ca="1" si="14"/>
        <v>0.11588035267310204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14923</v>
      </c>
      <c r="D41" s="17">
        <v>14489</v>
      </c>
      <c r="E41" s="17">
        <v>11617</v>
      </c>
      <c r="F41" s="17">
        <v>12038</v>
      </c>
      <c r="G41" s="24"/>
      <c r="H41" s="7"/>
      <c r="I41" s="25">
        <f t="shared" si="0"/>
        <v>3306</v>
      </c>
      <c r="J41" s="24">
        <f t="shared" si="0"/>
        <v>2451</v>
      </c>
      <c r="K41" s="7"/>
      <c r="L41" s="25">
        <f t="shared" si="3"/>
        <v>3306.579991647563</v>
      </c>
      <c r="M41" s="17">
        <f t="shared" si="1"/>
        <v>0.33639031124286617</v>
      </c>
      <c r="N41" s="17">
        <f t="shared" si="4"/>
        <v>2453.4118700725917</v>
      </c>
      <c r="O41" s="24">
        <f t="shared" si="2"/>
        <v>5.8171172470634076</v>
      </c>
      <c r="P41" s="7"/>
      <c r="Q41" s="25">
        <f t="shared" si="5"/>
        <v>3337.7588424386549</v>
      </c>
      <c r="R41" s="24">
        <f t="shared" si="6"/>
        <v>2441.6737796770667</v>
      </c>
      <c r="S41" s="7"/>
      <c r="T41" s="25">
        <f t="shared" si="7"/>
        <v>-0.81436265704416977</v>
      </c>
      <c r="U41" s="24">
        <f t="shared" si="8"/>
        <v>0.59463849182389017</v>
      </c>
      <c r="V41" s="7"/>
      <c r="W41" s="25">
        <f t="shared" si="9"/>
        <v>-0.80562137843915571</v>
      </c>
      <c r="X41" s="24">
        <f t="shared" si="10"/>
        <v>118.14029414754515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-5.6705852454840056E-2</v>
      </c>
      <c r="AD41" s="17">
        <f t="shared" ca="1" si="14"/>
        <v>5.3133047377073694E-2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14799</v>
      </c>
      <c r="D42" s="17">
        <v>14644</v>
      </c>
      <c r="E42" s="17">
        <v>11735</v>
      </c>
      <c r="F42" s="17">
        <v>11884</v>
      </c>
      <c r="G42" s="24"/>
      <c r="H42" s="7"/>
      <c r="I42" s="25">
        <f t="shared" si="0"/>
        <v>3064</v>
      </c>
      <c r="J42" s="24">
        <f t="shared" si="0"/>
        <v>2760</v>
      </c>
      <c r="K42" s="7"/>
      <c r="L42" s="25">
        <f t="shared" si="3"/>
        <v>3063.3642973539677</v>
      </c>
      <c r="M42" s="17">
        <f t="shared" si="1"/>
        <v>0.40411785417248558</v>
      </c>
      <c r="N42" s="17">
        <f t="shared" si="4"/>
        <v>2757.6685930953549</v>
      </c>
      <c r="O42" s="24">
        <f t="shared" si="2"/>
        <v>5.4354581550266792</v>
      </c>
      <c r="P42" s="7"/>
      <c r="Q42" s="25">
        <f t="shared" si="5"/>
        <v>3095.7588424386549</v>
      </c>
      <c r="R42" s="24">
        <f t="shared" si="6"/>
        <v>2750.6737796770667</v>
      </c>
      <c r="S42" s="7"/>
      <c r="T42" s="25">
        <f t="shared" si="7"/>
        <v>-0.75531831852008979</v>
      </c>
      <c r="U42" s="24">
        <f t="shared" si="8"/>
        <v>0.66989149879924614</v>
      </c>
      <c r="V42" s="7"/>
      <c r="W42" s="25">
        <f t="shared" si="9"/>
        <v>-0.74545293333860652</v>
      </c>
      <c r="X42" s="24">
        <f t="shared" si="10"/>
        <v>123.65286236747863</v>
      </c>
      <c r="Y42" s="7"/>
      <c r="Z42" s="25">
        <f t="shared" si="11"/>
        <v>608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-1.6137632521349587E-2</v>
      </c>
      <c r="AD42" s="17">
        <f t="shared" ca="1" si="14"/>
        <v>6.6826120469130501E-2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14648</v>
      </c>
      <c r="D43" s="17">
        <v>14768</v>
      </c>
      <c r="E43" s="17">
        <v>11866</v>
      </c>
      <c r="F43" s="17">
        <v>11730</v>
      </c>
      <c r="G43" s="24"/>
      <c r="H43" s="7"/>
      <c r="I43" s="25">
        <f t="shared" si="0"/>
        <v>2782</v>
      </c>
      <c r="J43" s="24">
        <f t="shared" si="0"/>
        <v>3038</v>
      </c>
      <c r="K43" s="7"/>
      <c r="L43" s="25">
        <f t="shared" si="3"/>
        <v>2785.3487787645968</v>
      </c>
      <c r="M43" s="17">
        <f t="shared" si="1"/>
        <v>11.214319214214289</v>
      </c>
      <c r="N43" s="17">
        <f t="shared" si="4"/>
        <v>3042.984189666593</v>
      </c>
      <c r="O43" s="24">
        <f t="shared" si="2"/>
        <v>24.842146632572547</v>
      </c>
      <c r="P43" s="7"/>
      <c r="Q43" s="25">
        <f t="shared" si="5"/>
        <v>2813.7588424386549</v>
      </c>
      <c r="R43" s="24">
        <f t="shared" si="6"/>
        <v>3028.6737796770667</v>
      </c>
      <c r="S43" s="7"/>
      <c r="T43" s="25">
        <f t="shared" si="7"/>
        <v>-0.68651458519864128</v>
      </c>
      <c r="U43" s="24">
        <f t="shared" si="8"/>
        <v>0.7375948513531263</v>
      </c>
      <c r="V43" s="7"/>
      <c r="W43" s="25">
        <f t="shared" si="9"/>
        <v>-0.67563613848826365</v>
      </c>
      <c r="X43" s="24">
        <f t="shared" si="10"/>
        <v>129.21917634659235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-4.7823653407647271E-2</v>
      </c>
      <c r="AD43" s="17">
        <f t="shared" ca="1" si="14"/>
        <v>8.9477229478490017E-2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14498</v>
      </c>
      <c r="D44" s="17">
        <v>14905</v>
      </c>
      <c r="E44" s="17">
        <v>12024</v>
      </c>
      <c r="F44" s="17">
        <v>11604</v>
      </c>
      <c r="G44" s="24"/>
      <c r="H44" s="7"/>
      <c r="I44" s="25">
        <f t="shared" si="0"/>
        <v>2474</v>
      </c>
      <c r="J44" s="24">
        <f t="shared" si="0"/>
        <v>3301</v>
      </c>
      <c r="K44" s="7"/>
      <c r="L44" s="25">
        <f t="shared" si="3"/>
        <v>2477.8851251839505</v>
      </c>
      <c r="M44" s="17">
        <f t="shared" si="1"/>
        <v>15.094197694966791</v>
      </c>
      <c r="N44" s="17">
        <f t="shared" si="4"/>
        <v>3301.2950007989875</v>
      </c>
      <c r="O44" s="24">
        <f t="shared" si="2"/>
        <v>8.7025471403281249E-2</v>
      </c>
      <c r="P44" s="7"/>
      <c r="Q44" s="25">
        <f t="shared" si="5"/>
        <v>2505.7588424386549</v>
      </c>
      <c r="R44" s="24">
        <f t="shared" si="6"/>
        <v>3291.6737796770667</v>
      </c>
      <c r="S44" s="7"/>
      <c r="T44" s="25">
        <f t="shared" si="7"/>
        <v>-0.61136724525890329</v>
      </c>
      <c r="U44" s="24">
        <f t="shared" si="8"/>
        <v>0.80164514531596975</v>
      </c>
      <c r="V44" s="7"/>
      <c r="W44" s="25">
        <f t="shared" si="9"/>
        <v>-0.59952928970718322</v>
      </c>
      <c r="X44" s="24">
        <f t="shared" si="10"/>
        <v>134.91698216684637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6.982166846370319E-3</v>
      </c>
      <c r="AD44" s="17">
        <f t="shared" ca="1" si="14"/>
        <v>2.1421225307420855E-2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14332</v>
      </c>
      <c r="D45" s="17">
        <v>15026</v>
      </c>
      <c r="E45" s="17">
        <v>12189</v>
      </c>
      <c r="F45" s="17">
        <v>11494</v>
      </c>
      <c r="G45" s="24"/>
      <c r="H45" s="7"/>
      <c r="I45" s="25">
        <f t="shared" si="0"/>
        <v>2143</v>
      </c>
      <c r="J45" s="24">
        <f t="shared" si="0"/>
        <v>3532</v>
      </c>
      <c r="K45" s="7"/>
      <c r="L45" s="25">
        <f t="shared" si="3"/>
        <v>2144.4336247238116</v>
      </c>
      <c r="M45" s="17">
        <f t="shared" si="1"/>
        <v>2.0552798487238584</v>
      </c>
      <c r="N45" s="17">
        <f t="shared" si="4"/>
        <v>3528.6970787445189</v>
      </c>
      <c r="O45" s="24">
        <f t="shared" si="2"/>
        <v>10.909288819909003</v>
      </c>
      <c r="P45" s="7"/>
      <c r="Q45" s="25">
        <f t="shared" si="5"/>
        <v>2174.7588424386549</v>
      </c>
      <c r="R45" s="24">
        <f t="shared" si="6"/>
        <v>3522.6737796770667</v>
      </c>
      <c r="S45" s="7"/>
      <c r="T45" s="25">
        <f t="shared" si="7"/>
        <v>-0.53060825331067818</v>
      </c>
      <c r="U45" s="24">
        <f t="shared" si="8"/>
        <v>0.85790224761793488</v>
      </c>
      <c r="V45" s="7"/>
      <c r="W45" s="25">
        <f t="shared" si="9"/>
        <v>-0.51792590816192074</v>
      </c>
      <c r="X45" s="24">
        <f t="shared" si="10"/>
        <v>140.58894330890257</v>
      </c>
      <c r="Y45" s="7"/>
      <c r="Z45" s="25">
        <f t="shared" si="11"/>
        <v>630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8.9433089025874324E-3</v>
      </c>
      <c r="AD45" s="17">
        <f t="shared" ca="1" si="14"/>
        <v>9.2681304618963622E-2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14155</v>
      </c>
      <c r="D46" s="17">
        <v>15117</v>
      </c>
      <c r="E46" s="17">
        <v>12382</v>
      </c>
      <c r="F46" s="17">
        <v>11394</v>
      </c>
      <c r="G46" s="24"/>
      <c r="H46" s="7"/>
      <c r="I46" s="25">
        <f t="shared" si="0"/>
        <v>1773</v>
      </c>
      <c r="J46" s="24">
        <f t="shared" si="0"/>
        <v>3723</v>
      </c>
      <c r="K46" s="7"/>
      <c r="L46" s="25">
        <f t="shared" si="3"/>
        <v>1787.3546923549957</v>
      </c>
      <c r="M46" s="17">
        <f t="shared" si="1"/>
        <v>206.05719260657133</v>
      </c>
      <c r="N46" s="17">
        <f t="shared" si="4"/>
        <v>3722.7677328405452</v>
      </c>
      <c r="O46" s="24">
        <f t="shared" si="2"/>
        <v>5.3948033361178295E-2</v>
      </c>
      <c r="P46" s="7"/>
      <c r="Q46" s="25">
        <f t="shared" si="5"/>
        <v>1804.7588424386549</v>
      </c>
      <c r="R46" s="24">
        <f t="shared" si="6"/>
        <v>3713.6737796770667</v>
      </c>
      <c r="S46" s="7"/>
      <c r="T46" s="25">
        <f t="shared" si="7"/>
        <v>-0.44033385143501885</v>
      </c>
      <c r="U46" s="24">
        <f t="shared" si="8"/>
        <v>0.90441786034380212</v>
      </c>
      <c r="V46" s="7"/>
      <c r="W46" s="25">
        <f t="shared" si="9"/>
        <v>-0.42695073996987282</v>
      </c>
      <c r="X46" s="24">
        <f t="shared" si="10"/>
        <v>146.43812444519961</v>
      </c>
      <c r="Y46" s="7"/>
      <c r="Z46" s="25">
        <f t="shared" si="11"/>
        <v>634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0.15212444519963242</v>
      </c>
      <c r="AD46" s="17">
        <f t="shared" ca="1" si="14"/>
        <v>-1.0724219006476687E-2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13964</v>
      </c>
      <c r="D47" s="17">
        <v>15193</v>
      </c>
      <c r="E47" s="17">
        <v>12551</v>
      </c>
      <c r="F47" s="17">
        <v>11312</v>
      </c>
      <c r="G47" s="24"/>
      <c r="H47" s="7"/>
      <c r="I47" s="25">
        <f t="shared" si="0"/>
        <v>1413</v>
      </c>
      <c r="J47" s="24">
        <f t="shared" si="0"/>
        <v>3881</v>
      </c>
      <c r="K47" s="7"/>
      <c r="L47" s="25">
        <f t="shared" si="3"/>
        <v>1417.6664703533913</v>
      </c>
      <c r="M47" s="17">
        <f t="shared" si="1"/>
        <v>21.775945559080228</v>
      </c>
      <c r="N47" s="17">
        <f t="shared" si="4"/>
        <v>3878.0674640305801</v>
      </c>
      <c r="O47" s="24">
        <f t="shared" si="2"/>
        <v>8.5997672119412751</v>
      </c>
      <c r="P47" s="7"/>
      <c r="Q47" s="25">
        <f t="shared" si="5"/>
        <v>1444.7588424386549</v>
      </c>
      <c r="R47" s="24">
        <f t="shared" si="6"/>
        <v>3871.6737796770667</v>
      </c>
      <c r="S47" s="7"/>
      <c r="T47" s="25">
        <f t="shared" si="7"/>
        <v>-0.35249929825870158</v>
      </c>
      <c r="U47" s="24">
        <f t="shared" si="8"/>
        <v>0.94289674416938873</v>
      </c>
      <c r="V47" s="7"/>
      <c r="W47" s="25">
        <f t="shared" si="9"/>
        <v>-0.33853504439583426</v>
      </c>
      <c r="X47" s="24">
        <f t="shared" si="10"/>
        <v>151.95880076568278</v>
      </c>
      <c r="Y47" s="7"/>
      <c r="Z47" s="25">
        <f t="shared" si="11"/>
        <v>625</v>
      </c>
      <c r="AA47" s="17">
        <f t="shared" si="15"/>
        <v>151.91099999999997</v>
      </c>
      <c r="AB47" s="24">
        <f t="shared" si="12"/>
        <v>2.6513471199971055</v>
      </c>
      <c r="AC47" s="17">
        <f t="shared" si="13"/>
        <v>4.7800765682808333E-2</v>
      </c>
      <c r="AD47" s="17">
        <f t="shared" ca="1" si="14"/>
        <v>4.2878626495081562E-2</v>
      </c>
      <c r="AE47" s="17">
        <v>122</v>
      </c>
    </row>
    <row r="48" spans="1:31" s="17" customFormat="1" x14ac:dyDescent="0.25">
      <c r="A48" s="17">
        <v>28</v>
      </c>
      <c r="B48" s="17">
        <v>631</v>
      </c>
      <c r="C48" s="17">
        <v>13776</v>
      </c>
      <c r="D48" s="17">
        <v>15257</v>
      </c>
      <c r="E48" s="17">
        <v>12749</v>
      </c>
      <c r="F48" s="17">
        <v>11252</v>
      </c>
      <c r="G48" s="24"/>
      <c r="H48" s="7"/>
      <c r="I48" s="25">
        <f t="shared" si="0"/>
        <v>1027</v>
      </c>
      <c r="J48" s="24">
        <f t="shared" si="0"/>
        <v>4005</v>
      </c>
      <c r="K48" s="7"/>
      <c r="L48" s="25">
        <f t="shared" si="3"/>
        <v>1030.2676606456289</v>
      </c>
      <c r="M48" s="17">
        <f t="shared" si="1"/>
        <v>10.677606094991839</v>
      </c>
      <c r="N48" s="17">
        <f t="shared" si="4"/>
        <v>3997.0534379126143</v>
      </c>
      <c r="O48" s="24">
        <f t="shared" si="2"/>
        <v>63.147849008675784</v>
      </c>
      <c r="P48" s="7"/>
      <c r="Q48" s="25">
        <f t="shared" si="5"/>
        <v>1058.7588424386549</v>
      </c>
      <c r="R48" s="24">
        <f t="shared" si="6"/>
        <v>3995.6737796770667</v>
      </c>
      <c r="S48" s="7"/>
      <c r="T48" s="25">
        <f t="shared" si="7"/>
        <v>-0.25832113846409477</v>
      </c>
      <c r="U48" s="24">
        <f t="shared" si="8"/>
        <v>0.973095361855292</v>
      </c>
      <c r="V48" s="7"/>
      <c r="W48" s="25">
        <f t="shared" si="9"/>
        <v>-0.24389801436174915</v>
      </c>
      <c r="X48" s="24">
        <f t="shared" si="10"/>
        <v>157.63800112800038</v>
      </c>
      <c r="Y48" s="7"/>
      <c r="Z48" s="25">
        <f t="shared" si="11"/>
        <v>631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4.8001128000407789E-2</v>
      </c>
      <c r="AD48" s="17">
        <f t="shared" ca="1" si="14"/>
        <v>2.4683697317669839E-2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13578</v>
      </c>
      <c r="D49" s="17">
        <v>15286</v>
      </c>
      <c r="E49" s="17">
        <v>12935</v>
      </c>
      <c r="F49" s="17">
        <v>11210</v>
      </c>
      <c r="G49" s="24"/>
      <c r="H49" s="7"/>
      <c r="I49" s="25">
        <f t="shared" si="0"/>
        <v>643</v>
      </c>
      <c r="J49" s="24">
        <f t="shared" si="0"/>
        <v>4076</v>
      </c>
      <c r="K49" s="7"/>
      <c r="L49" s="25">
        <f t="shared" si="3"/>
        <v>646.43754769741611</v>
      </c>
      <c r="M49" s="17">
        <f t="shared" si="1"/>
        <v>11.816734172010783</v>
      </c>
      <c r="N49" s="17">
        <f t="shared" si="4"/>
        <v>4074.7758088163564</v>
      </c>
      <c r="O49" s="24">
        <f t="shared" si="2"/>
        <v>1.4986440541107122</v>
      </c>
      <c r="P49" s="7"/>
      <c r="Q49" s="25">
        <f t="shared" si="5"/>
        <v>674.75884243865494</v>
      </c>
      <c r="R49" s="24">
        <f t="shared" si="6"/>
        <v>4066.6737796770667</v>
      </c>
      <c r="S49" s="7"/>
      <c r="T49" s="25">
        <f t="shared" si="7"/>
        <v>-0.16463094840935641</v>
      </c>
      <c r="U49" s="24">
        <f t="shared" si="8"/>
        <v>0.9903865058528657</v>
      </c>
      <c r="V49" s="7"/>
      <c r="W49" s="25">
        <f t="shared" si="9"/>
        <v>-0.14994069903232191</v>
      </c>
      <c r="X49" s="24">
        <f t="shared" si="10"/>
        <v>163.09984632617636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2.8846326176392267E-2</v>
      </c>
      <c r="AD49" s="17">
        <f t="shared" ca="1" si="14"/>
        <v>-1.854621928208644E-2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13386</v>
      </c>
      <c r="D50" s="17">
        <v>15312</v>
      </c>
      <c r="E50" s="17">
        <v>13130</v>
      </c>
      <c r="F50" s="17">
        <v>11190</v>
      </c>
      <c r="G50" s="24"/>
      <c r="H50" s="7"/>
      <c r="I50" s="25">
        <f t="shared" si="0"/>
        <v>256</v>
      </c>
      <c r="J50" s="24">
        <f t="shared" si="0"/>
        <v>4122</v>
      </c>
      <c r="K50" s="7"/>
      <c r="L50" s="25">
        <f t="shared" si="3"/>
        <v>254.46951972975276</v>
      </c>
      <c r="M50" s="17">
        <f t="shared" si="1"/>
        <v>2.3423698576160605</v>
      </c>
      <c r="N50" s="17">
        <f t="shared" si="4"/>
        <v>4115.4262736007031</v>
      </c>
      <c r="O50" s="24">
        <f t="shared" si="2"/>
        <v>43.213878772813011</v>
      </c>
      <c r="P50" s="7"/>
      <c r="Q50" s="25">
        <f t="shared" si="5"/>
        <v>287.75884243865494</v>
      </c>
      <c r="R50" s="24">
        <f t="shared" si="6"/>
        <v>4112.6737796770667</v>
      </c>
      <c r="S50" s="7"/>
      <c r="T50" s="25">
        <f t="shared" si="7"/>
        <v>-7.0208803744815362E-2</v>
      </c>
      <c r="U50" s="24">
        <f t="shared" si="8"/>
        <v>1.0015892188653783</v>
      </c>
      <c r="V50" s="7"/>
      <c r="W50" s="25">
        <f t="shared" si="9"/>
        <v>-5.5341768734708419E-2</v>
      </c>
      <c r="X50" s="24">
        <f t="shared" si="10"/>
        <v>168.54622609957994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-3.2773900420039581E-2</v>
      </c>
      <c r="AD50" s="17">
        <f t="shared" ca="1" si="14"/>
        <v>7.141205975125331E-2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13190</v>
      </c>
      <c r="D51" s="17">
        <v>15312</v>
      </c>
      <c r="E51" s="17">
        <v>13331</v>
      </c>
      <c r="F51" s="17">
        <v>11187</v>
      </c>
      <c r="G51" s="24"/>
      <c r="H51" s="7"/>
      <c r="I51" s="25">
        <f t="shared" si="0"/>
        <v>-141</v>
      </c>
      <c r="J51" s="24">
        <f t="shared" si="0"/>
        <v>4125</v>
      </c>
      <c r="K51" s="7"/>
      <c r="L51" s="25">
        <f t="shared" si="3"/>
        <v>-142.72366801211913</v>
      </c>
      <c r="M51" s="17">
        <f t="shared" si="1"/>
        <v>2.9710314160027274</v>
      </c>
      <c r="N51" s="17">
        <f t="shared" si="4"/>
        <v>4118.0485047056536</v>
      </c>
      <c r="O51" s="24">
        <f t="shared" si="2"/>
        <v>48.323286827319961</v>
      </c>
      <c r="P51" s="7"/>
      <c r="Q51" s="25">
        <f t="shared" si="5"/>
        <v>-109.24115756134508</v>
      </c>
      <c r="R51" s="24">
        <f t="shared" si="6"/>
        <v>4115.6737796770667</v>
      </c>
      <c r="S51" s="7"/>
      <c r="T51" s="25">
        <f t="shared" si="7"/>
        <v>2.6653189619067819E-2</v>
      </c>
      <c r="U51" s="24">
        <f t="shared" si="8"/>
        <v>1.0023198305835856</v>
      </c>
      <c r="V51" s="7"/>
      <c r="W51" s="25">
        <f t="shared" si="9"/>
        <v>4.1541756298150483E-2</v>
      </c>
      <c r="X51" s="24">
        <f t="shared" si="10"/>
        <v>174.08212906387348</v>
      </c>
      <c r="Y51" s="7"/>
      <c r="Z51" s="25">
        <f t="shared" si="11"/>
        <v>616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-4.0870936126509605E-2</v>
      </c>
      <c r="AD51" s="17">
        <f t="shared" ca="1" si="14"/>
        <v>0.10636304386554229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12994</v>
      </c>
      <c r="D52" s="17">
        <v>15304</v>
      </c>
      <c r="E52" s="17">
        <v>13536</v>
      </c>
      <c r="F52" s="17">
        <v>11212</v>
      </c>
      <c r="G52" s="24"/>
      <c r="H52" s="7"/>
      <c r="I52" s="25">
        <f t="shared" ref="I52:J83" si="16">C52-E52</f>
        <v>-542</v>
      </c>
      <c r="J52" s="24">
        <f t="shared" si="16"/>
        <v>4092</v>
      </c>
      <c r="K52" s="7"/>
      <c r="L52" s="25">
        <f t="shared" si="3"/>
        <v>-547.839683497289</v>
      </c>
      <c r="M52" s="17">
        <f t="shared" si="1"/>
        <v>34.101903348509509</v>
      </c>
      <c r="N52" s="17">
        <f t="shared" si="4"/>
        <v>4080.9692502363614</v>
      </c>
      <c r="O52" s="24">
        <f t="shared" si="2"/>
        <v>121.67744034801294</v>
      </c>
      <c r="P52" s="7"/>
      <c r="Q52" s="25">
        <f t="shared" si="5"/>
        <v>-510.24115756134506</v>
      </c>
      <c r="R52" s="24">
        <f t="shared" si="6"/>
        <v>4082.6737796770667</v>
      </c>
      <c r="S52" s="7"/>
      <c r="T52" s="25">
        <f t="shared" si="7"/>
        <v>0.12449112246268786</v>
      </c>
      <c r="U52" s="24">
        <f t="shared" si="8"/>
        <v>0.99428310168330492</v>
      </c>
      <c r="V52" s="7"/>
      <c r="W52" s="25">
        <f t="shared" si="9"/>
        <v>0.13927112311726592</v>
      </c>
      <c r="X52" s="24">
        <f t="shared" si="10"/>
        <v>179.68247956651044</v>
      </c>
      <c r="Y52" s="7"/>
      <c r="Z52" s="25">
        <f t="shared" si="11"/>
        <v>630</v>
      </c>
      <c r="AA52" s="17">
        <f t="shared" si="15"/>
        <v>179.79299999999998</v>
      </c>
      <c r="AB52" s="24">
        <f t="shared" si="12"/>
        <v>3.1379798220381643</v>
      </c>
      <c r="AC52" s="17">
        <f t="shared" si="13"/>
        <v>-0.11052043348954044</v>
      </c>
      <c r="AD52" s="17">
        <f t="shared" ca="1" si="14"/>
        <v>-4.1701925804318307E-2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12799</v>
      </c>
      <c r="D53" s="17">
        <v>15263</v>
      </c>
      <c r="E53" s="17">
        <v>13741</v>
      </c>
      <c r="F53" s="17">
        <v>11254</v>
      </c>
      <c r="G53" s="24"/>
      <c r="H53" s="7"/>
      <c r="I53" s="25">
        <f t="shared" si="16"/>
        <v>-942</v>
      </c>
      <c r="J53" s="24">
        <f t="shared" si="16"/>
        <v>4009</v>
      </c>
      <c r="K53" s="7"/>
      <c r="L53" s="25">
        <f t="shared" si="3"/>
        <v>-951.67374550186616</v>
      </c>
      <c r="M53" s="17">
        <f t="shared" si="1"/>
        <v>93.581352034875863</v>
      </c>
      <c r="N53" s="17">
        <f t="shared" si="4"/>
        <v>4003.1223640643598</v>
      </c>
      <c r="O53" s="24">
        <f t="shared" si="2"/>
        <v>34.546604191929383</v>
      </c>
      <c r="P53" s="7"/>
      <c r="Q53" s="25">
        <f t="shared" si="5"/>
        <v>-910.24115756134506</v>
      </c>
      <c r="R53" s="24">
        <f t="shared" si="6"/>
        <v>3999.6737796770667</v>
      </c>
      <c r="S53" s="7"/>
      <c r="T53" s="25">
        <f t="shared" si="7"/>
        <v>0.22208507043637368</v>
      </c>
      <c r="U53" s="24">
        <f t="shared" si="8"/>
        <v>0.97406951081290183</v>
      </c>
      <c r="V53" s="7"/>
      <c r="W53" s="25">
        <f t="shared" si="9"/>
        <v>0.23657563744925045</v>
      </c>
      <c r="X53" s="24">
        <f t="shared" si="10"/>
        <v>185.36013108874442</v>
      </c>
      <c r="Y53" s="7"/>
      <c r="Z53" s="25">
        <f t="shared" si="11"/>
        <v>636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-0.15686891125554325</v>
      </c>
      <c r="AD53" s="17">
        <f t="shared" ca="1" si="14"/>
        <v>0.12581467022891957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12600</v>
      </c>
      <c r="D54" s="17">
        <v>15208</v>
      </c>
      <c r="E54" s="17">
        <v>13940</v>
      </c>
      <c r="F54" s="17">
        <v>11313</v>
      </c>
      <c r="G54" s="24"/>
      <c r="H54" s="7"/>
      <c r="I54" s="25">
        <f t="shared" si="16"/>
        <v>-1340</v>
      </c>
      <c r="J54" s="24">
        <f t="shared" si="16"/>
        <v>3895</v>
      </c>
      <c r="K54" s="7"/>
      <c r="L54" s="25">
        <f t="shared" si="3"/>
        <v>-1343.8799564400388</v>
      </c>
      <c r="M54" s="17">
        <f t="shared" si="1"/>
        <v>15.054061976598311</v>
      </c>
      <c r="N54" s="17">
        <f t="shared" si="4"/>
        <v>3886.3064983093818</v>
      </c>
      <c r="O54" s="24">
        <f t="shared" si="2"/>
        <v>75.576971644781111</v>
      </c>
      <c r="P54" s="7"/>
      <c r="Q54" s="25">
        <f t="shared" si="5"/>
        <v>-1308.2411575613451</v>
      </c>
      <c r="R54" s="24">
        <f t="shared" si="6"/>
        <v>3885.6737796770667</v>
      </c>
      <c r="S54" s="7"/>
      <c r="T54" s="25">
        <f t="shared" si="7"/>
        <v>0.31919104867019105</v>
      </c>
      <c r="U54" s="24">
        <f t="shared" si="8"/>
        <v>0.94630626552102293</v>
      </c>
      <c r="V54" s="7"/>
      <c r="W54" s="25">
        <f t="shared" si="9"/>
        <v>0.33328000699000881</v>
      </c>
      <c r="X54" s="24">
        <f t="shared" si="10"/>
        <v>191.11060455815459</v>
      </c>
      <c r="Y54" s="7"/>
      <c r="Z54" s="25">
        <f t="shared" si="11"/>
        <v>632</v>
      </c>
      <c r="AA54" s="17">
        <f t="shared" si="15"/>
        <v>191.20499999999996</v>
      </c>
      <c r="AB54" s="24">
        <f t="shared" si="12"/>
        <v>3.3371567962757567</v>
      </c>
      <c r="AC54" s="17">
        <f t="shared" si="13"/>
        <v>-9.4395441845364303E-2</v>
      </c>
      <c r="AD54" s="17">
        <f t="shared" ca="1" si="14"/>
        <v>6.8243308120713664E-2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12402</v>
      </c>
      <c r="D55" s="17">
        <v>15130</v>
      </c>
      <c r="E55" s="17">
        <v>14121</v>
      </c>
      <c r="F55" s="17">
        <v>11389</v>
      </c>
      <c r="G55" s="24"/>
      <c r="H55" s="7"/>
      <c r="I55" s="25">
        <f t="shared" si="16"/>
        <v>-1719</v>
      </c>
      <c r="J55" s="24">
        <f t="shared" si="16"/>
        <v>3741</v>
      </c>
      <c r="K55" s="7"/>
      <c r="L55" s="25">
        <f t="shared" si="3"/>
        <v>-1720.800770623192</v>
      </c>
      <c r="M55" s="17">
        <f t="shared" si="1"/>
        <v>3.2427748373511802</v>
      </c>
      <c r="N55" s="17">
        <f t="shared" si="4"/>
        <v>3732.4065636278679</v>
      </c>
      <c r="O55" s="24">
        <f t="shared" si="2"/>
        <v>73.847148681883695</v>
      </c>
      <c r="P55" s="7"/>
      <c r="Q55" s="25">
        <f t="shared" si="5"/>
        <v>-1687.2411575613451</v>
      </c>
      <c r="R55" s="24">
        <f t="shared" si="6"/>
        <v>3731.6737796770667</v>
      </c>
      <c r="S55" s="7"/>
      <c r="T55" s="25">
        <f t="shared" si="7"/>
        <v>0.41166131437525838</v>
      </c>
      <c r="U55" s="24">
        <f t="shared" si="8"/>
        <v>0.90880153065304614</v>
      </c>
      <c r="V55" s="7"/>
      <c r="W55" s="25">
        <f t="shared" si="9"/>
        <v>0.42520348023995375</v>
      </c>
      <c r="X55" s="24">
        <f t="shared" si="10"/>
        <v>196.78244210782611</v>
      </c>
      <c r="Y55" s="7"/>
      <c r="Z55" s="25">
        <f t="shared" si="11"/>
        <v>628</v>
      </c>
      <c r="AA55" s="17">
        <f t="shared" si="15"/>
        <v>196.85699999999994</v>
      </c>
      <c r="AB55" s="24">
        <f t="shared" si="12"/>
        <v>3.4358028055984766</v>
      </c>
      <c r="AC55" s="17">
        <f t="shared" si="13"/>
        <v>-7.4557892173828577E-2</v>
      </c>
      <c r="AD55" s="17">
        <f t="shared" ca="1" si="14"/>
        <v>8.699530832501523E-3</v>
      </c>
      <c r="AE55" s="17">
        <v>114</v>
      </c>
    </row>
    <row r="56" spans="1:31" s="17" customFormat="1" x14ac:dyDescent="0.25">
      <c r="A56" s="17">
        <v>36</v>
      </c>
      <c r="B56" s="17">
        <v>621</v>
      </c>
      <c r="C56" s="17">
        <v>12221</v>
      </c>
      <c r="D56" s="17">
        <v>15023</v>
      </c>
      <c r="E56" s="17">
        <v>14298</v>
      </c>
      <c r="F56" s="17">
        <v>11477</v>
      </c>
      <c r="G56" s="24"/>
      <c r="H56" s="7"/>
      <c r="I56" s="25">
        <f t="shared" si="16"/>
        <v>-2077</v>
      </c>
      <c r="J56" s="24">
        <f t="shared" si="16"/>
        <v>3546</v>
      </c>
      <c r="K56" s="7"/>
      <c r="L56" s="25">
        <f t="shared" si="3"/>
        <v>-2077.3682830102211</v>
      </c>
      <c r="M56" s="17">
        <f t="shared" si="1"/>
        <v>0.13563237561755043</v>
      </c>
      <c r="N56" s="17">
        <f t="shared" si="4"/>
        <v>3544.6141545279511</v>
      </c>
      <c r="O56" s="24">
        <f t="shared" si="2"/>
        <v>1.9205676723984759</v>
      </c>
      <c r="P56" s="7"/>
      <c r="Q56" s="25">
        <f t="shared" si="5"/>
        <v>-2045.2411575613451</v>
      </c>
      <c r="R56" s="24">
        <f t="shared" si="6"/>
        <v>3536.6737796770667</v>
      </c>
      <c r="S56" s="7"/>
      <c r="T56" s="25">
        <f t="shared" si="7"/>
        <v>0.49900789781170718</v>
      </c>
      <c r="U56" s="24">
        <f t="shared" si="8"/>
        <v>0.86131176896956907</v>
      </c>
      <c r="V56" s="7"/>
      <c r="W56" s="25">
        <f t="shared" si="9"/>
        <v>0.51185441683526589</v>
      </c>
      <c r="X56" s="24">
        <f t="shared" si="10"/>
        <v>202.43070576943524</v>
      </c>
      <c r="Y56" s="7"/>
      <c r="Z56" s="25">
        <f t="shared" si="11"/>
        <v>621</v>
      </c>
      <c r="AA56" s="17">
        <f t="shared" si="15"/>
        <v>202.44599999999994</v>
      </c>
      <c r="AB56" s="24">
        <f t="shared" si="12"/>
        <v>3.5333492574924392</v>
      </c>
      <c r="AC56" s="17">
        <f t="shared" si="13"/>
        <v>-1.5294230564705913E-2</v>
      </c>
      <c r="AD56" s="17">
        <f t="shared" ca="1" si="14"/>
        <v>2.8404677736602935E-2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12061</v>
      </c>
      <c r="D57" s="17">
        <v>14928</v>
      </c>
      <c r="E57" s="17">
        <v>14472</v>
      </c>
      <c r="F57" s="17">
        <v>11599</v>
      </c>
      <c r="G57" s="24"/>
      <c r="H57" s="7"/>
      <c r="I57" s="25">
        <f t="shared" si="16"/>
        <v>-2411</v>
      </c>
      <c r="J57" s="24">
        <f t="shared" si="16"/>
        <v>3329</v>
      </c>
      <c r="K57" s="7"/>
      <c r="L57" s="25">
        <f t="shared" si="3"/>
        <v>-2411.3142657509884</v>
      </c>
      <c r="M57" s="17">
        <f t="shared" si="1"/>
        <v>9.876296224430145E-2</v>
      </c>
      <c r="N57" s="17">
        <f t="shared" si="4"/>
        <v>3325.4980066671319</v>
      </c>
      <c r="O57" s="24">
        <f t="shared" si="2"/>
        <v>12.263957303452598</v>
      </c>
      <c r="P57" s="7"/>
      <c r="Q57" s="25">
        <f t="shared" si="5"/>
        <v>-2379.2411575613451</v>
      </c>
      <c r="R57" s="24">
        <f t="shared" si="6"/>
        <v>3319.6737796770667</v>
      </c>
      <c r="S57" s="7"/>
      <c r="T57" s="25">
        <f t="shared" si="7"/>
        <v>0.58049884436973487</v>
      </c>
      <c r="U57" s="24">
        <f t="shared" si="8"/>
        <v>0.80846418801923825</v>
      </c>
      <c r="V57" s="7"/>
      <c r="W57" s="25">
        <f t="shared" si="9"/>
        <v>0.59256950092227789</v>
      </c>
      <c r="X57" s="24">
        <f t="shared" si="10"/>
        <v>207.94864302191661</v>
      </c>
      <c r="Y57" s="7"/>
      <c r="Z57" s="25">
        <f t="shared" si="11"/>
        <v>615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-3.2356978083328158E-2</v>
      </c>
      <c r="AD57" s="17">
        <f t="shared" ca="1" si="14"/>
        <v>5.074899688207779E-2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14786</v>
      </c>
      <c r="E58" s="17">
        <v>14616</v>
      </c>
      <c r="F58" s="17">
        <v>11714</v>
      </c>
      <c r="G58" s="24"/>
      <c r="H58" s="7"/>
      <c r="I58" s="25">
        <f t="shared" si="16"/>
        <v>-2723</v>
      </c>
      <c r="J58" s="24">
        <f t="shared" si="16"/>
        <v>3072</v>
      </c>
      <c r="K58" s="7"/>
      <c r="L58" s="25">
        <f t="shared" si="3"/>
        <v>-2722.5620339453394</v>
      </c>
      <c r="M58" s="17">
        <f t="shared" si="1"/>
        <v>0.19181426503496457</v>
      </c>
      <c r="N58" s="17">
        <f t="shared" si="4"/>
        <v>3075.8839010706379</v>
      </c>
      <c r="O58" s="24">
        <f t="shared" si="2"/>
        <v>15.084687526502037</v>
      </c>
      <c r="P58" s="7"/>
      <c r="Q58" s="25">
        <f t="shared" si="5"/>
        <v>-2691.2411575613451</v>
      </c>
      <c r="R58" s="24">
        <f t="shared" si="6"/>
        <v>3062.6737796770667</v>
      </c>
      <c r="S58" s="7"/>
      <c r="T58" s="25">
        <f t="shared" si="7"/>
        <v>0.65662212378920981</v>
      </c>
      <c r="U58" s="24">
        <f t="shared" si="8"/>
        <v>0.74587511749280944</v>
      </c>
      <c r="V58" s="7"/>
      <c r="W58" s="25">
        <f t="shared" si="9"/>
        <v>0.6677716533941177</v>
      </c>
      <c r="X58" s="24">
        <f t="shared" si="10"/>
        <v>213.54647320333402</v>
      </c>
      <c r="Y58" s="7"/>
      <c r="Z58" s="25">
        <f t="shared" si="11"/>
        <v>614</v>
      </c>
      <c r="AA58" s="17">
        <f t="shared" si="15"/>
        <v>213.50699999999995</v>
      </c>
      <c r="AB58" s="24">
        <f t="shared" si="12"/>
        <v>3.7264001260555322</v>
      </c>
      <c r="AC58" s="17">
        <f t="shared" si="13"/>
        <v>3.9473203334068785E-2</v>
      </c>
      <c r="AD58" s="17">
        <f t="shared" ca="1" si="14"/>
        <v>7.2906574848218497E-2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11758</v>
      </c>
      <c r="D59" s="17">
        <v>14651</v>
      </c>
      <c r="E59" s="17">
        <v>14773</v>
      </c>
      <c r="F59" s="17">
        <v>11868</v>
      </c>
      <c r="G59" s="24"/>
      <c r="H59" s="7"/>
      <c r="I59" s="25">
        <f t="shared" si="16"/>
        <v>-3015</v>
      </c>
      <c r="J59" s="24">
        <f t="shared" si="16"/>
        <v>2783</v>
      </c>
      <c r="K59" s="7"/>
      <c r="L59" s="25">
        <f t="shared" si="3"/>
        <v>-3008.7752248889628</v>
      </c>
      <c r="M59" s="17">
        <f t="shared" si="1"/>
        <v>38.747825182987697</v>
      </c>
      <c r="N59" s="17">
        <f t="shared" si="4"/>
        <v>2797.761576863868</v>
      </c>
      <c r="O59" s="24">
        <f t="shared" si="2"/>
        <v>217.90415150788178</v>
      </c>
      <c r="P59" s="7"/>
      <c r="Q59" s="25">
        <f t="shared" si="5"/>
        <v>-2983.2411575613451</v>
      </c>
      <c r="R59" s="24">
        <f t="shared" si="6"/>
        <v>2773.6737796770667</v>
      </c>
      <c r="S59" s="7"/>
      <c r="T59" s="25">
        <f t="shared" si="7"/>
        <v>0.72786570581000043</v>
      </c>
      <c r="U59" s="24">
        <f t="shared" si="8"/>
        <v>0.6754928553055024</v>
      </c>
      <c r="V59" s="7"/>
      <c r="W59" s="25">
        <f t="shared" si="9"/>
        <v>0.737977832314333</v>
      </c>
      <c r="X59" s="24">
        <f t="shared" si="10"/>
        <v>219.24004231981439</v>
      </c>
      <c r="Y59" s="7"/>
      <c r="Z59" s="25">
        <f t="shared" si="11"/>
        <v>614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0.20704231981443399</v>
      </c>
      <c r="AD59" s="17">
        <f t="shared" ca="1" si="14"/>
        <v>-6.2894044988155429E-2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11624</v>
      </c>
      <c r="D60" s="17">
        <v>14497</v>
      </c>
      <c r="E60" s="17">
        <v>14905</v>
      </c>
      <c r="F60" s="17">
        <v>12024</v>
      </c>
      <c r="G60" s="24"/>
      <c r="H60" s="7"/>
      <c r="I60" s="25">
        <f t="shared" si="16"/>
        <v>-3281</v>
      </c>
      <c r="J60" s="24">
        <f t="shared" si="16"/>
        <v>2473</v>
      </c>
      <c r="K60" s="7"/>
      <c r="L60" s="25">
        <f t="shared" si="3"/>
        <v>-3274.0308092481355</v>
      </c>
      <c r="M60" s="17">
        <f t="shared" si="1"/>
        <v>48.569619735873907</v>
      </c>
      <c r="N60" s="17">
        <f t="shared" si="4"/>
        <v>2484.9553749178767</v>
      </c>
      <c r="O60" s="24">
        <f t="shared" si="2"/>
        <v>142.93098942699589</v>
      </c>
      <c r="P60" s="7"/>
      <c r="Q60" s="25">
        <f t="shared" si="5"/>
        <v>-3249.2411575613451</v>
      </c>
      <c r="R60" s="24">
        <f t="shared" si="6"/>
        <v>2463.6737796770667</v>
      </c>
      <c r="S60" s="7"/>
      <c r="T60" s="25">
        <f t="shared" si="7"/>
        <v>0.79276568121250146</v>
      </c>
      <c r="U60" s="24">
        <f t="shared" si="8"/>
        <v>0.59999631109074403</v>
      </c>
      <c r="V60" s="7"/>
      <c r="W60" s="25">
        <f t="shared" si="9"/>
        <v>0.80176375199092254</v>
      </c>
      <c r="X60" s="24">
        <f t="shared" si="10"/>
        <v>224.89964804950239</v>
      </c>
      <c r="Y60" s="7"/>
      <c r="Z60" s="25">
        <f t="shared" si="11"/>
        <v>631</v>
      </c>
      <c r="AA60" s="17">
        <f t="shared" si="15"/>
        <v>224.71199999999996</v>
      </c>
      <c r="AB60" s="24">
        <f t="shared" si="12"/>
        <v>3.9219642687414971</v>
      </c>
      <c r="AC60" s="17">
        <f t="shared" si="13"/>
        <v>0.18764804950242819</v>
      </c>
      <c r="AD60" s="17">
        <f t="shared" ca="1" si="14"/>
        <v>-6.4097437004306812E-2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11501</v>
      </c>
      <c r="D61" s="17">
        <v>14326</v>
      </c>
      <c r="E61" s="17">
        <v>15018</v>
      </c>
      <c r="F61" s="17">
        <v>12187</v>
      </c>
      <c r="G61" s="24"/>
      <c r="H61" s="7"/>
      <c r="I61" s="25">
        <f t="shared" si="16"/>
        <v>-3517</v>
      </c>
      <c r="J61" s="24">
        <f t="shared" si="16"/>
        <v>2139</v>
      </c>
      <c r="K61" s="7"/>
      <c r="L61" s="25">
        <f t="shared" si="3"/>
        <v>-3507.7723778349209</v>
      </c>
      <c r="M61" s="17">
        <f t="shared" si="1"/>
        <v>85.149010821458788</v>
      </c>
      <c r="N61" s="17">
        <f t="shared" si="4"/>
        <v>2147.2897839581356</v>
      </c>
      <c r="O61" s="24">
        <f t="shared" si="2"/>
        <v>68.720518072561646</v>
      </c>
      <c r="P61" s="7"/>
      <c r="Q61" s="25">
        <f t="shared" si="5"/>
        <v>-3485.2411575613451</v>
      </c>
      <c r="R61" s="24">
        <f t="shared" si="6"/>
        <v>2129.6737796770667</v>
      </c>
      <c r="S61" s="7"/>
      <c r="T61" s="25">
        <f t="shared" si="7"/>
        <v>0.85034611051697617</v>
      </c>
      <c r="U61" s="24">
        <f t="shared" si="8"/>
        <v>0.51865487313032688</v>
      </c>
      <c r="V61" s="7"/>
      <c r="W61" s="25">
        <f t="shared" si="9"/>
        <v>0.858142514882001</v>
      </c>
      <c r="X61" s="24">
        <f t="shared" si="10"/>
        <v>230.56037944413549</v>
      </c>
      <c r="Y61" s="7"/>
      <c r="Z61" s="25">
        <f t="shared" si="11"/>
        <v>632</v>
      </c>
      <c r="AA61" s="17">
        <f t="shared" si="15"/>
        <v>230.39999999999995</v>
      </c>
      <c r="AB61" s="24">
        <f t="shared" si="12"/>
        <v>4.0212385965949347</v>
      </c>
      <c r="AC61" s="17">
        <f t="shared" si="13"/>
        <v>0.16037944413554328</v>
      </c>
      <c r="AD61" s="17">
        <f t="shared" ca="1" si="14"/>
        <v>6.9375415268069673E-2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11404</v>
      </c>
      <c r="D62" s="17">
        <v>14139</v>
      </c>
      <c r="E62" s="17">
        <v>15113</v>
      </c>
      <c r="F62" s="17">
        <v>12370</v>
      </c>
      <c r="G62" s="24"/>
      <c r="H62" s="7"/>
      <c r="I62" s="25">
        <f t="shared" si="16"/>
        <v>-3709</v>
      </c>
      <c r="J62" s="24">
        <f t="shared" si="16"/>
        <v>1769</v>
      </c>
      <c r="K62" s="7"/>
      <c r="L62" s="25">
        <f t="shared" si="3"/>
        <v>-3708.9747244787864</v>
      </c>
      <c r="M62" s="17">
        <f t="shared" si="1"/>
        <v>6.3885197262134334E-4</v>
      </c>
      <c r="N62" s="17">
        <f t="shared" si="4"/>
        <v>1785.0688451190981</v>
      </c>
      <c r="O62" s="24">
        <f t="shared" si="2"/>
        <v>258.20778346156328</v>
      </c>
      <c r="P62" s="7"/>
      <c r="Q62" s="25">
        <f t="shared" si="5"/>
        <v>-3677.2411575613451</v>
      </c>
      <c r="R62" s="24">
        <f t="shared" si="6"/>
        <v>1759.6737796770669</v>
      </c>
      <c r="S62" s="7"/>
      <c r="T62" s="25">
        <f t="shared" si="7"/>
        <v>0.89719120554434539</v>
      </c>
      <c r="U62" s="24">
        <f t="shared" si="8"/>
        <v>0.42854609455142173</v>
      </c>
      <c r="V62" s="7"/>
      <c r="W62" s="25">
        <f t="shared" si="9"/>
        <v>0.90365455436959863</v>
      </c>
      <c r="X62" s="24">
        <f t="shared" si="10"/>
        <v>236.33680726508612</v>
      </c>
      <c r="Y62" s="7"/>
      <c r="Z62" s="25">
        <f t="shared" si="11"/>
        <v>638</v>
      </c>
      <c r="AA62" s="17">
        <f t="shared" si="15"/>
        <v>236.14199999999994</v>
      </c>
      <c r="AB62" s="24">
        <f t="shared" si="12"/>
        <v>4.1214554022444485</v>
      </c>
      <c r="AC62" s="17">
        <f t="shared" si="13"/>
        <v>0.19480726508618318</v>
      </c>
      <c r="AD62" s="17">
        <f t="shared" ca="1" si="14"/>
        <v>4.9445185736033181E-2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11318</v>
      </c>
      <c r="D63" s="17">
        <v>13953</v>
      </c>
      <c r="E63" s="17">
        <v>15192</v>
      </c>
      <c r="F63" s="17">
        <v>12554</v>
      </c>
      <c r="G63" s="24"/>
      <c r="H63" s="7"/>
      <c r="I63" s="25">
        <f t="shared" si="16"/>
        <v>-3874</v>
      </c>
      <c r="J63" s="24">
        <f t="shared" si="16"/>
        <v>1399</v>
      </c>
      <c r="K63" s="7"/>
      <c r="L63" s="25">
        <f t="shared" si="3"/>
        <v>-3870.5025882598302</v>
      </c>
      <c r="M63" s="17">
        <f t="shared" si="1"/>
        <v>12.231888880277616</v>
      </c>
      <c r="N63" s="17">
        <f t="shared" si="4"/>
        <v>1412.310581064103</v>
      </c>
      <c r="O63" s="24">
        <f t="shared" si="2"/>
        <v>177.17156826405633</v>
      </c>
      <c r="P63" s="7"/>
      <c r="Q63" s="25">
        <f t="shared" si="5"/>
        <v>-3842.2411575613451</v>
      </c>
      <c r="R63" s="24">
        <f t="shared" si="6"/>
        <v>1389.6737796770669</v>
      </c>
      <c r="S63" s="7"/>
      <c r="T63" s="25">
        <f t="shared" si="7"/>
        <v>0.93744870908349076</v>
      </c>
      <c r="U63" s="24">
        <f t="shared" si="8"/>
        <v>0.33843731597251653</v>
      </c>
      <c r="V63" s="7"/>
      <c r="W63" s="25">
        <f t="shared" si="9"/>
        <v>0.94257827593796917</v>
      </c>
      <c r="X63" s="24">
        <f t="shared" si="10"/>
        <v>241.95790621226593</v>
      </c>
      <c r="Y63" s="7"/>
      <c r="Z63" s="25">
        <f t="shared" si="11"/>
        <v>626</v>
      </c>
      <c r="AA63" s="17">
        <f t="shared" si="15"/>
        <v>241.77599999999993</v>
      </c>
      <c r="AB63" s="24">
        <f t="shared" si="12"/>
        <v>4.219787252301809</v>
      </c>
      <c r="AC63" s="17">
        <f t="shared" si="13"/>
        <v>0.18190621226600001</v>
      </c>
      <c r="AD63" s="17">
        <f t="shared" ca="1" si="14"/>
        <v>8.4341418947104785E-2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11265</v>
      </c>
      <c r="D64" s="17">
        <v>13769</v>
      </c>
      <c r="E64" s="17">
        <v>15266</v>
      </c>
      <c r="F64" s="17">
        <v>12756</v>
      </c>
      <c r="G64" s="24"/>
      <c r="H64" s="7"/>
      <c r="I64" s="25">
        <f t="shared" si="16"/>
        <v>-4001</v>
      </c>
      <c r="J64" s="24">
        <f t="shared" si="16"/>
        <v>1013</v>
      </c>
      <c r="K64" s="7"/>
      <c r="L64" s="25">
        <f t="shared" si="3"/>
        <v>-3995.4120767968066</v>
      </c>
      <c r="M64" s="17">
        <f t="shared" si="1"/>
        <v>31.224885724787644</v>
      </c>
      <c r="N64" s="17">
        <f t="shared" si="4"/>
        <v>1024.1117787924186</v>
      </c>
      <c r="O64" s="24">
        <f t="shared" si="2"/>
        <v>123.47162793164355</v>
      </c>
      <c r="P64" s="7"/>
      <c r="Q64" s="25">
        <f t="shared" si="5"/>
        <v>-3969.2411575613451</v>
      </c>
      <c r="R64" s="24">
        <f t="shared" si="6"/>
        <v>1003.6737796770668</v>
      </c>
      <c r="S64" s="7"/>
      <c r="T64" s="25">
        <f t="shared" si="7"/>
        <v>0.96843478756513601</v>
      </c>
      <c r="U64" s="24">
        <f t="shared" si="8"/>
        <v>0.24443194156317216</v>
      </c>
      <c r="V64" s="7"/>
      <c r="W64" s="25">
        <f t="shared" si="9"/>
        <v>0.97217168103651397</v>
      </c>
      <c r="X64" s="24">
        <f t="shared" si="10"/>
        <v>247.59556362089825</v>
      </c>
      <c r="Y64" s="7"/>
      <c r="Z64" s="25">
        <f t="shared" si="11"/>
        <v>629</v>
      </c>
      <c r="AA64" s="17">
        <f t="shared" si="15"/>
        <v>247.43699999999993</v>
      </c>
      <c r="AB64" s="24">
        <f t="shared" si="12"/>
        <v>4.3185903412572078</v>
      </c>
      <c r="AC64" s="17">
        <f t="shared" si="13"/>
        <v>0.15856362089832032</v>
      </c>
      <c r="AD64" s="17">
        <f t="shared" ca="1" si="14"/>
        <v>6.813900959843977E-2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11215</v>
      </c>
      <c r="D65" s="17">
        <v>13569</v>
      </c>
      <c r="E65" s="17">
        <v>15301</v>
      </c>
      <c r="F65" s="17">
        <v>12948</v>
      </c>
      <c r="G65" s="24"/>
      <c r="H65" s="7"/>
      <c r="I65" s="25">
        <f t="shared" si="16"/>
        <v>-4086</v>
      </c>
      <c r="J65" s="24">
        <f t="shared" si="16"/>
        <v>621</v>
      </c>
      <c r="K65" s="7"/>
      <c r="L65" s="25">
        <f t="shared" si="3"/>
        <v>-4079.7019418464056</v>
      </c>
      <c r="M65" s="17">
        <f t="shared" si="1"/>
        <v>39.665536506057045</v>
      </c>
      <c r="N65" s="17">
        <f t="shared" si="4"/>
        <v>637.50122924012146</v>
      </c>
      <c r="O65" s="24">
        <f t="shared" si="2"/>
        <v>272.29056643503947</v>
      </c>
      <c r="P65" s="7"/>
      <c r="Q65" s="25">
        <f t="shared" si="5"/>
        <v>-4054.2411575613451</v>
      </c>
      <c r="R65" s="24">
        <f t="shared" si="6"/>
        <v>611.67377967706682</v>
      </c>
      <c r="S65" s="7"/>
      <c r="T65" s="25">
        <f t="shared" si="7"/>
        <v>0.9891735015095442</v>
      </c>
      <c r="U65" s="24">
        <f t="shared" si="8"/>
        <v>0.14896534371741313</v>
      </c>
      <c r="V65" s="7"/>
      <c r="W65" s="25">
        <f t="shared" si="9"/>
        <v>0.99149489070855745</v>
      </c>
      <c r="X65" s="24">
        <f t="shared" si="10"/>
        <v>253.16443721939481</v>
      </c>
      <c r="Y65" s="7"/>
      <c r="Z65" s="25">
        <f t="shared" si="11"/>
        <v>611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0.22843721939489114</v>
      </c>
      <c r="AD65" s="17">
        <f t="shared" ca="1" si="14"/>
        <v>-9.2416290152215197E-2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11196</v>
      </c>
      <c r="D66" s="17">
        <v>13376</v>
      </c>
      <c r="E66" s="17">
        <v>15327</v>
      </c>
      <c r="F66" s="17">
        <v>13139</v>
      </c>
      <c r="G66" s="24"/>
      <c r="H66" s="7"/>
      <c r="I66" s="25">
        <f t="shared" si="16"/>
        <v>-4131</v>
      </c>
      <c r="J66" s="24">
        <f t="shared" si="16"/>
        <v>237</v>
      </c>
      <c r="K66" s="7"/>
      <c r="L66" s="25">
        <f t="shared" si="3"/>
        <v>-4126.8356335982571</v>
      </c>
      <c r="M66" s="17">
        <f t="shared" si="1"/>
        <v>17.341947527964958</v>
      </c>
      <c r="N66" s="17">
        <f t="shared" si="4"/>
        <v>243.16537702090631</v>
      </c>
      <c r="O66" s="24">
        <f t="shared" si="2"/>
        <v>38.011873809919507</v>
      </c>
      <c r="P66" s="7"/>
      <c r="Q66" s="25">
        <f t="shared" si="5"/>
        <v>-4099.2411575613451</v>
      </c>
      <c r="R66" s="24">
        <f t="shared" si="6"/>
        <v>227.67377967706685</v>
      </c>
      <c r="S66" s="7"/>
      <c r="T66" s="25">
        <f t="shared" si="7"/>
        <v>1.000152820656584</v>
      </c>
      <c r="U66" s="24">
        <f t="shared" si="8"/>
        <v>5.5447043786873686E-2</v>
      </c>
      <c r="V66" s="7"/>
      <c r="W66" s="25">
        <f t="shared" si="9"/>
        <v>1.0010865639031283</v>
      </c>
      <c r="X66" s="24">
        <f t="shared" si="10"/>
        <v>258.53863447602134</v>
      </c>
      <c r="Y66" s="7"/>
      <c r="Z66" s="25">
        <f t="shared" si="11"/>
        <v>614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7.6634476021411047E-2</v>
      </c>
      <c r="AD66" s="17">
        <f t="shared" ca="1" si="14"/>
        <v>7.1318437305933458E-2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11190</v>
      </c>
      <c r="D67" s="17">
        <v>13172</v>
      </c>
      <c r="E67" s="17">
        <v>15323</v>
      </c>
      <c r="F67" s="17">
        <v>13338</v>
      </c>
      <c r="G67" s="24"/>
      <c r="H67" s="7"/>
      <c r="I67" s="25">
        <f t="shared" si="16"/>
        <v>-4133</v>
      </c>
      <c r="J67" s="24">
        <f t="shared" si="16"/>
        <v>-166</v>
      </c>
      <c r="K67" s="7"/>
      <c r="L67" s="25">
        <f t="shared" si="3"/>
        <v>-4135.6480720611653</v>
      </c>
      <c r="M67" s="17">
        <f t="shared" si="1"/>
        <v>7.0122856411242092</v>
      </c>
      <c r="N67" s="17">
        <f t="shared" si="4"/>
        <v>-161.74506053148073</v>
      </c>
      <c r="O67" s="24">
        <f t="shared" si="2"/>
        <v>18.104509880763032</v>
      </c>
      <c r="P67" s="7"/>
      <c r="Q67" s="25">
        <f t="shared" si="5"/>
        <v>-4101.2411575613451</v>
      </c>
      <c r="R67" s="24">
        <f t="shared" si="6"/>
        <v>-175.32622032293315</v>
      </c>
      <c r="S67" s="7"/>
      <c r="T67" s="25">
        <f t="shared" si="7"/>
        <v>1.0006407903964523</v>
      </c>
      <c r="U67" s="24">
        <f t="shared" si="8"/>
        <v>-4.2698463692312248E-2</v>
      </c>
      <c r="V67" s="7"/>
      <c r="W67" s="25">
        <f t="shared" si="9"/>
        <v>1.0001170113112019</v>
      </c>
      <c r="X67" s="24">
        <f t="shared" si="10"/>
        <v>264.1534997688882</v>
      </c>
      <c r="Y67" s="7"/>
      <c r="Z67" s="25">
        <f t="shared" si="11"/>
        <v>627</v>
      </c>
      <c r="AA67" s="17">
        <f t="shared" si="15"/>
        <v>264.1049999999999</v>
      </c>
      <c r="AB67" s="24">
        <f t="shared" si="12"/>
        <v>4.6095018209796228</v>
      </c>
      <c r="AC67" s="17">
        <f t="shared" si="13"/>
        <v>4.8499768888291328E-2</v>
      </c>
      <c r="AD67" s="17">
        <f t="shared" ca="1" si="14"/>
        <v>8.8236031197595821E-2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11207</v>
      </c>
      <c r="D68" s="17">
        <v>12970</v>
      </c>
      <c r="E68" s="17">
        <v>15309</v>
      </c>
      <c r="F68" s="17">
        <v>13540</v>
      </c>
      <c r="G68" s="24"/>
      <c r="H68" s="7"/>
      <c r="I68" s="25">
        <f t="shared" si="16"/>
        <v>-4102</v>
      </c>
      <c r="J68" s="24">
        <f t="shared" si="16"/>
        <v>-570</v>
      </c>
      <c r="K68" s="7"/>
      <c r="L68" s="25">
        <f t="shared" si="3"/>
        <v>-4104.4841408528291</v>
      </c>
      <c r="M68" s="17">
        <f t="shared" si="1"/>
        <v>6.1709557766945577</v>
      </c>
      <c r="N68" s="17">
        <f t="shared" si="4"/>
        <v>-566.28689450420711</v>
      </c>
      <c r="O68" s="24">
        <f t="shared" si="2"/>
        <v>13.787152422887351</v>
      </c>
      <c r="P68" s="7"/>
      <c r="Q68" s="25">
        <f t="shared" si="5"/>
        <v>-4070.2411575613451</v>
      </c>
      <c r="R68" s="24">
        <f t="shared" si="6"/>
        <v>-579.32622032293318</v>
      </c>
      <c r="S68" s="7"/>
      <c r="T68" s="25">
        <f t="shared" si="7"/>
        <v>0.99307725942849168</v>
      </c>
      <c r="U68" s="24">
        <f t="shared" si="8"/>
        <v>-0.14108750841090065</v>
      </c>
      <c r="V68" s="7"/>
      <c r="W68" s="25">
        <f t="shared" si="9"/>
        <v>0.99109145333708448</v>
      </c>
      <c r="X68" s="24">
        <f t="shared" si="10"/>
        <v>269.81077275163227</v>
      </c>
      <c r="Y68" s="7"/>
      <c r="Z68" s="25">
        <f t="shared" si="11"/>
        <v>629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4.4772751632365271E-2</v>
      </c>
      <c r="AD68" s="17">
        <f t="shared" ca="1" si="14"/>
        <v>5.7538744173655232E-2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11240</v>
      </c>
      <c r="D69" s="17">
        <v>12769</v>
      </c>
      <c r="E69" s="17">
        <v>15270</v>
      </c>
      <c r="F69" s="17">
        <v>13734</v>
      </c>
      <c r="G69" s="24"/>
      <c r="H69" s="7"/>
      <c r="I69" s="25">
        <f t="shared" si="16"/>
        <v>-4030</v>
      </c>
      <c r="J69" s="24">
        <f t="shared" si="16"/>
        <v>-965</v>
      </c>
      <c r="K69" s="7"/>
      <c r="L69" s="25">
        <f t="shared" si="3"/>
        <v>-4033.1236700894051</v>
      </c>
      <c r="M69" s="17">
        <f t="shared" si="1"/>
        <v>9.7573148274440378</v>
      </c>
      <c r="N69" s="17">
        <f t="shared" si="4"/>
        <v>-967.10776215651617</v>
      </c>
      <c r="O69" s="24">
        <f t="shared" si="2"/>
        <v>4.4426613084417106</v>
      </c>
      <c r="P69" s="7"/>
      <c r="Q69" s="25">
        <f t="shared" si="5"/>
        <v>-3998.2411575613451</v>
      </c>
      <c r="R69" s="24">
        <f t="shared" si="6"/>
        <v>-974.32622032293318</v>
      </c>
      <c r="S69" s="7"/>
      <c r="T69" s="25">
        <f t="shared" si="7"/>
        <v>0.97551034879322818</v>
      </c>
      <c r="U69" s="24">
        <f t="shared" si="8"/>
        <v>-0.237284717974867</v>
      </c>
      <c r="V69" s="7"/>
      <c r="W69" s="25">
        <f t="shared" si="9"/>
        <v>0.97209396392495506</v>
      </c>
      <c r="X69" s="24">
        <f t="shared" si="10"/>
        <v>275.42628303972742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-2.7716960272471169E-2</v>
      </c>
      <c r="AD69" s="17">
        <f t="shared" ca="1" si="14"/>
        <v>2.7511284090223853E-2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11302</v>
      </c>
      <c r="D70" s="17">
        <v>12581</v>
      </c>
      <c r="E70" s="17">
        <v>15222</v>
      </c>
      <c r="F70" s="17">
        <v>13942</v>
      </c>
      <c r="G70" s="24"/>
      <c r="H70" s="7"/>
      <c r="I70" s="25">
        <f t="shared" si="16"/>
        <v>-3920</v>
      </c>
      <c r="J70" s="24">
        <f t="shared" si="16"/>
        <v>-1361</v>
      </c>
      <c r="K70" s="7"/>
      <c r="L70" s="25">
        <f t="shared" si="3"/>
        <v>-3920.8784284608846</v>
      </c>
      <c r="M70" s="17">
        <f t="shared" si="1"/>
        <v>0.77163656089209864</v>
      </c>
      <c r="N70" s="17">
        <f t="shared" si="4"/>
        <v>-1362.5894113796139</v>
      </c>
      <c r="O70" s="24">
        <f t="shared" si="2"/>
        <v>2.5262285336462273</v>
      </c>
      <c r="P70" s="7"/>
      <c r="Q70" s="25">
        <f t="shared" si="5"/>
        <v>-3888.2411575613451</v>
      </c>
      <c r="R70" s="24">
        <f t="shared" si="6"/>
        <v>-1370.3262203229331</v>
      </c>
      <c r="S70" s="7"/>
      <c r="T70" s="25">
        <f t="shared" si="7"/>
        <v>0.94867201310046456</v>
      </c>
      <c r="U70" s="24">
        <f t="shared" si="8"/>
        <v>-0.33372546477823578</v>
      </c>
      <c r="V70" s="7"/>
      <c r="W70" s="25">
        <f t="shared" si="9"/>
        <v>0.94382041025670338</v>
      </c>
      <c r="X70" s="24">
        <f t="shared" si="10"/>
        <v>281.18191427505553</v>
      </c>
      <c r="Y70" s="7"/>
      <c r="Z70" s="25">
        <f t="shared" si="11"/>
        <v>639</v>
      </c>
      <c r="AA70" s="17">
        <f t="shared" si="15"/>
        <v>281.20499999999987</v>
      </c>
      <c r="AB70" s="24">
        <f t="shared" si="12"/>
        <v>4.9079531230706515</v>
      </c>
      <c r="AC70" s="17">
        <f t="shared" si="13"/>
        <v>-2.3085724944337471E-2</v>
      </c>
      <c r="AD70" s="17">
        <f t="shared" ca="1" si="14"/>
        <v>4.4275023711008998E-2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11372</v>
      </c>
      <c r="D71" s="17">
        <v>12384</v>
      </c>
      <c r="E71" s="17">
        <v>15139</v>
      </c>
      <c r="F71" s="17">
        <v>14120</v>
      </c>
      <c r="G71" s="24"/>
      <c r="H71" s="7"/>
      <c r="I71" s="25">
        <f t="shared" si="16"/>
        <v>-3767</v>
      </c>
      <c r="J71" s="24">
        <f t="shared" si="16"/>
        <v>-1736</v>
      </c>
      <c r="K71" s="7"/>
      <c r="L71" s="25">
        <f t="shared" si="3"/>
        <v>-3770.779292520022</v>
      </c>
      <c r="M71" s="17">
        <f t="shared" si="1"/>
        <v>14.283051951893894</v>
      </c>
      <c r="N71" s="17">
        <f t="shared" si="4"/>
        <v>-1741.3498187710461</v>
      </c>
      <c r="O71" s="24">
        <f t="shared" si="2"/>
        <v>28.620560883037232</v>
      </c>
      <c r="P71" s="7"/>
      <c r="Q71" s="25">
        <f t="shared" si="5"/>
        <v>-3735.2411575613451</v>
      </c>
      <c r="R71" s="24">
        <f t="shared" si="6"/>
        <v>-1745.3262203229331</v>
      </c>
      <c r="S71" s="7"/>
      <c r="T71" s="25">
        <f t="shared" si="7"/>
        <v>0.91134232800052983</v>
      </c>
      <c r="U71" s="24">
        <f t="shared" si="8"/>
        <v>-0.42505192955415322</v>
      </c>
      <c r="V71" s="7"/>
      <c r="W71" s="25">
        <f t="shared" si="9"/>
        <v>0.90513030337183042</v>
      </c>
      <c r="X71" s="24">
        <f t="shared" si="10"/>
        <v>286.86372088146413</v>
      </c>
      <c r="Y71" s="7"/>
      <c r="Z71" s="25">
        <f t="shared" si="11"/>
        <v>634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-4.727911853575506E-2</v>
      </c>
      <c r="AD71" s="17">
        <f t="shared" ca="1" si="14"/>
        <v>-2.9964927405274011E-2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11471</v>
      </c>
      <c r="D72" s="17">
        <v>12213</v>
      </c>
      <c r="E72" s="17">
        <v>15047</v>
      </c>
      <c r="F72" s="17">
        <v>14293</v>
      </c>
      <c r="G72" s="24"/>
      <c r="H72" s="7"/>
      <c r="I72" s="25">
        <f t="shared" si="16"/>
        <v>-3576</v>
      </c>
      <c r="J72" s="24">
        <f t="shared" si="16"/>
        <v>-2080</v>
      </c>
      <c r="K72" s="7"/>
      <c r="L72" s="25">
        <f t="shared" si="3"/>
        <v>-3590.0459165212196</v>
      </c>
      <c r="M72" s="17">
        <f t="shared" si="1"/>
        <v>197.28777092107038</v>
      </c>
      <c r="N72" s="17">
        <f t="shared" si="4"/>
        <v>-2091.6738595611578</v>
      </c>
      <c r="O72" s="24">
        <f t="shared" si="2"/>
        <v>136.27899705363467</v>
      </c>
      <c r="P72" s="7"/>
      <c r="Q72" s="25">
        <f t="shared" si="5"/>
        <v>-3544.2411575613451</v>
      </c>
      <c r="R72" s="24">
        <f t="shared" si="6"/>
        <v>-2089.3262203229333</v>
      </c>
      <c r="S72" s="7"/>
      <c r="T72" s="25">
        <f t="shared" si="7"/>
        <v>0.86474121784309477</v>
      </c>
      <c r="U72" s="24">
        <f t="shared" si="8"/>
        <v>-0.5088287399085949</v>
      </c>
      <c r="V72" s="7"/>
      <c r="W72" s="25">
        <f t="shared" si="9"/>
        <v>0.85727987028673569</v>
      </c>
      <c r="X72" s="24">
        <f t="shared" si="10"/>
        <v>292.39959757709562</v>
      </c>
      <c r="Y72" s="7"/>
      <c r="Z72" s="25">
        <f t="shared" si="11"/>
        <v>614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-3.7402422904278865E-2</v>
      </c>
      <c r="AD72" s="17">
        <f t="shared" ca="1" si="14"/>
        <v>1.0080009982971205E-2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11577</v>
      </c>
      <c r="D73" s="17">
        <v>12047</v>
      </c>
      <c r="E73" s="17">
        <v>14938</v>
      </c>
      <c r="F73" s="17">
        <v>14463</v>
      </c>
      <c r="G73" s="24"/>
      <c r="H73" s="7"/>
      <c r="I73" s="25">
        <f t="shared" si="16"/>
        <v>-3361</v>
      </c>
      <c r="J73" s="24">
        <f t="shared" si="16"/>
        <v>-2416</v>
      </c>
      <c r="K73" s="7"/>
      <c r="L73" s="25">
        <f t="shared" si="3"/>
        <v>-3370.9604588963498</v>
      </c>
      <c r="M73" s="17">
        <f t="shared" si="1"/>
        <v>99.210741425873707</v>
      </c>
      <c r="N73" s="17">
        <f t="shared" si="4"/>
        <v>-2429.7724060509627</v>
      </c>
      <c r="O73" s="24">
        <f t="shared" si="2"/>
        <v>189.67916843259323</v>
      </c>
      <c r="P73" s="7"/>
      <c r="Q73" s="25">
        <f t="shared" si="5"/>
        <v>-3329.2411575613451</v>
      </c>
      <c r="R73" s="24">
        <f t="shared" si="6"/>
        <v>-2425.3262203229333</v>
      </c>
      <c r="S73" s="7"/>
      <c r="T73" s="25">
        <f t="shared" si="7"/>
        <v>0.81228447080723865</v>
      </c>
      <c r="U73" s="24">
        <f t="shared" si="8"/>
        <v>-0.59065725234781685</v>
      </c>
      <c r="V73" s="7"/>
      <c r="W73" s="25">
        <f t="shared" si="9"/>
        <v>0.80360208912074771</v>
      </c>
      <c r="X73" s="24">
        <f t="shared" si="10"/>
        <v>298.02516506569236</v>
      </c>
      <c r="Y73" s="7"/>
      <c r="Z73" s="25">
        <f t="shared" si="11"/>
        <v>628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-6.3834934307521962E-2</v>
      </c>
      <c r="AD73" s="17">
        <f t="shared" ca="1" si="14"/>
        <v>3.1841438429751179E-2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11705</v>
      </c>
      <c r="D74" s="17">
        <v>11898</v>
      </c>
      <c r="E74" s="17">
        <v>14826</v>
      </c>
      <c r="F74" s="17">
        <v>14622</v>
      </c>
      <c r="G74" s="24"/>
      <c r="H74" s="7"/>
      <c r="I74" s="25">
        <f t="shared" si="16"/>
        <v>-3121</v>
      </c>
      <c r="J74" s="24">
        <f t="shared" si="16"/>
        <v>-2724</v>
      </c>
      <c r="K74" s="7"/>
      <c r="L74" s="25">
        <f t="shared" si="3"/>
        <v>-3127.8655181706426</v>
      </c>
      <c r="M74" s="17">
        <f t="shared" si="1"/>
        <v>47.135339751424326</v>
      </c>
      <c r="N74" s="17">
        <f t="shared" si="4"/>
        <v>-2734.5527792305988</v>
      </c>
      <c r="O74" s="24">
        <f t="shared" si="2"/>
        <v>111.36114948975833</v>
      </c>
      <c r="P74" s="7"/>
      <c r="Q74" s="25">
        <f t="shared" si="5"/>
        <v>-3089.2411575613451</v>
      </c>
      <c r="R74" s="24">
        <f t="shared" si="6"/>
        <v>-2733.3262203229333</v>
      </c>
      <c r="S74" s="7"/>
      <c r="T74" s="25">
        <f t="shared" si="7"/>
        <v>0.7537281020230272</v>
      </c>
      <c r="U74" s="24">
        <f t="shared" si="8"/>
        <v>-0.66566672208377042</v>
      </c>
      <c r="V74" s="7"/>
      <c r="W74" s="25">
        <f t="shared" si="9"/>
        <v>0.74392528438401806</v>
      </c>
      <c r="X74" s="24">
        <f t="shared" si="10"/>
        <v>303.5311101131017</v>
      </c>
      <c r="Y74" s="7"/>
      <c r="Z74" s="25">
        <f t="shared" si="11"/>
        <v>608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-2.9889886898160967E-2</v>
      </c>
      <c r="AD74" s="17">
        <f t="shared" ca="1" si="14"/>
        <v>2.0728985944401757E-2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11837</v>
      </c>
      <c r="D75" s="17">
        <v>11746</v>
      </c>
      <c r="E75" s="17">
        <v>14675</v>
      </c>
      <c r="F75" s="17">
        <v>14755</v>
      </c>
      <c r="G75" s="24"/>
      <c r="H75" s="7"/>
      <c r="I75" s="25">
        <f t="shared" si="16"/>
        <v>-2838</v>
      </c>
      <c r="J75" s="24">
        <f t="shared" si="16"/>
        <v>-3009</v>
      </c>
      <c r="K75" s="7"/>
      <c r="L75" s="25">
        <f t="shared" si="3"/>
        <v>-2849.963532792246</v>
      </c>
      <c r="M75" s="17">
        <f t="shared" si="1"/>
        <v>143.12611687114637</v>
      </c>
      <c r="N75" s="17">
        <f t="shared" si="4"/>
        <v>-3020.4650448415573</v>
      </c>
      <c r="O75" s="24">
        <f t="shared" si="2"/>
        <v>131.44725321891968</v>
      </c>
      <c r="P75" s="7"/>
      <c r="Q75" s="25">
        <f t="shared" si="5"/>
        <v>-2806.2411575613451</v>
      </c>
      <c r="R75" s="24">
        <f t="shared" si="6"/>
        <v>-3018.3262203229333</v>
      </c>
      <c r="S75" s="7"/>
      <c r="T75" s="25">
        <f t="shared" si="7"/>
        <v>0.68468038383164442</v>
      </c>
      <c r="U75" s="24">
        <f t="shared" si="8"/>
        <v>-0.73507483531346762</v>
      </c>
      <c r="V75" s="7"/>
      <c r="W75" s="25">
        <f t="shared" si="9"/>
        <v>0.67383916005916056</v>
      </c>
      <c r="X75" s="24">
        <f t="shared" si="10"/>
        <v>309.19751090705904</v>
      </c>
      <c r="Y75" s="7"/>
      <c r="Z75" s="25">
        <f t="shared" si="11"/>
        <v>622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3.8510907059162491E-2</v>
      </c>
      <c r="AD75" s="17">
        <f t="shared" ca="1" si="14"/>
        <v>-1.8439025155203126E-2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11998</v>
      </c>
      <c r="D76" s="17">
        <v>11628</v>
      </c>
      <c r="E76" s="17">
        <v>14532</v>
      </c>
      <c r="F76" s="17">
        <v>14894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-2539.0282655332248</v>
      </c>
      <c r="M76" s="17">
        <f t="shared" si="1"/>
        <v>25.283454272616879</v>
      </c>
      <c r="N76" s="17">
        <f t="shared" si="4"/>
        <v>-3282.149736494951</v>
      </c>
      <c r="O76" s="24">
        <f t="shared" si="2"/>
        <v>260.81398885635082</v>
      </c>
      <c r="P76" s="7"/>
      <c r="Q76" s="25">
        <f t="shared" si="5"/>
        <v>-2502.2411575613451</v>
      </c>
      <c r="R76" s="24">
        <f t="shared" si="6"/>
        <v>-3275.3262203229333</v>
      </c>
      <c r="S76" s="7"/>
      <c r="T76" s="25">
        <f t="shared" si="7"/>
        <v>0.61050898337164328</v>
      </c>
      <c r="U76" s="24">
        <f t="shared" si="8"/>
        <v>-0.79766390583989644</v>
      </c>
      <c r="V76" s="7"/>
      <c r="W76" s="25">
        <f t="shared" si="9"/>
        <v>0.59873005926270617</v>
      </c>
      <c r="X76" s="24">
        <f t="shared" si="10"/>
        <v>314.81677369750241</v>
      </c>
      <c r="Y76" s="7"/>
      <c r="Z76" s="25">
        <f t="shared" si="11"/>
        <v>634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-4.822630249748272E-2</v>
      </c>
      <c r="AD76" s="17">
        <f t="shared" ca="1" si="14"/>
        <v>8.6491428212468691E-2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12162</v>
      </c>
      <c r="D77" s="17">
        <v>11501</v>
      </c>
      <c r="E77" s="17">
        <v>14357</v>
      </c>
      <c r="F77" s="17">
        <v>15003</v>
      </c>
      <c r="G77" s="24"/>
      <c r="H77" s="7"/>
      <c r="I77" s="25">
        <f t="shared" si="16"/>
        <v>-2195</v>
      </c>
      <c r="J77" s="24">
        <f t="shared" si="16"/>
        <v>-3502</v>
      </c>
      <c r="K77" s="7"/>
      <c r="L77" s="25">
        <f t="shared" si="3"/>
        <v>-2201.5798975601369</v>
      </c>
      <c r="M77" s="17">
        <f t="shared" si="1"/>
        <v>43.29505190189608</v>
      </c>
      <c r="N77" s="17">
        <f t="shared" si="4"/>
        <v>-3512.2343807076304</v>
      </c>
      <c r="O77" s="24">
        <f t="shared" si="2"/>
        <v>104.74254846871747</v>
      </c>
      <c r="P77" s="7"/>
      <c r="Q77" s="25">
        <f t="shared" si="5"/>
        <v>-2163.2411575613451</v>
      </c>
      <c r="R77" s="24">
        <f t="shared" si="6"/>
        <v>-3511.3262203229333</v>
      </c>
      <c r="S77" s="7"/>
      <c r="T77" s="25">
        <f t="shared" si="7"/>
        <v>0.52779811246394448</v>
      </c>
      <c r="U77" s="24">
        <f t="shared" si="8"/>
        <v>-0.85513869433887379</v>
      </c>
      <c r="V77" s="7"/>
      <c r="W77" s="25">
        <f t="shared" si="9"/>
        <v>0.51515649944791986</v>
      </c>
      <c r="X77" s="24">
        <f t="shared" si="10"/>
        <v>320.64303923432908</v>
      </c>
      <c r="Y77" s="7"/>
      <c r="Z77" s="25">
        <f t="shared" si="11"/>
        <v>637</v>
      </c>
      <c r="AA77" s="17">
        <f t="shared" si="15"/>
        <v>320.5979999999999</v>
      </c>
      <c r="AB77" s="24">
        <f t="shared" si="12"/>
        <v>5.5954906753087785</v>
      </c>
      <c r="AC77" s="17">
        <f t="shared" si="13"/>
        <v>4.5039234329180999E-2</v>
      </c>
      <c r="AD77" s="17">
        <f t="shared" ca="1" si="14"/>
        <v>-3.4522783174622873E-2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11400</v>
      </c>
      <c r="E78" s="17">
        <v>14169</v>
      </c>
      <c r="F78" s="17">
        <v>15096</v>
      </c>
      <c r="G78" s="24"/>
      <c r="H78" s="7"/>
      <c r="I78" s="25">
        <f t="shared" si="16"/>
        <v>-1832</v>
      </c>
      <c r="J78" s="24">
        <f t="shared" si="16"/>
        <v>-3696</v>
      </c>
      <c r="K78" s="7"/>
      <c r="L78" s="25">
        <f t="shared" si="3"/>
        <v>-1840.6671541763221</v>
      </c>
      <c r="M78" s="17">
        <f t="shared" si="1"/>
        <v>75.11956151613812</v>
      </c>
      <c r="N78" s="17">
        <f t="shared" si="4"/>
        <v>-3707.9371037794558</v>
      </c>
      <c r="O78" s="24">
        <f t="shared" si="2"/>
        <v>142.4944466414982</v>
      </c>
      <c r="P78" s="7"/>
      <c r="Q78" s="25">
        <f t="shared" si="5"/>
        <v>-1800.2411575613451</v>
      </c>
      <c r="R78" s="24">
        <f t="shared" si="6"/>
        <v>-3705.3262203229333</v>
      </c>
      <c r="S78" s="7"/>
      <c r="T78" s="25">
        <f t="shared" si="7"/>
        <v>0.43923160467782463</v>
      </c>
      <c r="U78" s="24">
        <f t="shared" si="8"/>
        <v>-0.90238491878294846</v>
      </c>
      <c r="V78" s="7"/>
      <c r="W78" s="25">
        <f t="shared" si="9"/>
        <v>0.42587856323663453</v>
      </c>
      <c r="X78" s="24">
        <f t="shared" si="10"/>
        <v>326.44396504007489</v>
      </c>
      <c r="Y78" s="7"/>
      <c r="Z78" s="25">
        <f t="shared" si="11"/>
        <v>640</v>
      </c>
      <c r="AA78" s="17">
        <f t="shared" si="15"/>
        <v>326.35799999999989</v>
      </c>
      <c r="AB78" s="24">
        <f t="shared" si="12"/>
        <v>5.6960216402236519</v>
      </c>
      <c r="AC78" s="17">
        <f t="shared" si="13"/>
        <v>8.5965040074995613E-2</v>
      </c>
      <c r="AD78" s="17">
        <f t="shared" ca="1" si="14"/>
        <v>3.3930686697374313E-2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12521</v>
      </c>
      <c r="D79" s="17">
        <v>11324</v>
      </c>
      <c r="E79" s="17">
        <v>13994</v>
      </c>
      <c r="F79" s="17">
        <v>15176</v>
      </c>
      <c r="G79" s="24"/>
      <c r="H79" s="7"/>
      <c r="I79" s="25">
        <f t="shared" si="16"/>
        <v>-1473</v>
      </c>
      <c r="J79" s="24">
        <f t="shared" si="16"/>
        <v>-3852</v>
      </c>
      <c r="K79" s="7"/>
      <c r="L79" s="25">
        <f t="shared" si="3"/>
        <v>-1472.9552714607719</v>
      </c>
      <c r="M79" s="17">
        <f t="shared" si="1"/>
        <v>2.0006422214812344E-3</v>
      </c>
      <c r="N79" s="17">
        <f t="shared" si="4"/>
        <v>-3861.9790499908277</v>
      </c>
      <c r="O79" s="24">
        <f t="shared" si="2"/>
        <v>99.581438719437557</v>
      </c>
      <c r="P79" s="7"/>
      <c r="Q79" s="25">
        <f t="shared" si="5"/>
        <v>-1441.2411575613451</v>
      </c>
      <c r="R79" s="24">
        <f t="shared" si="6"/>
        <v>-3861.3262203229333</v>
      </c>
      <c r="S79" s="7"/>
      <c r="T79" s="25">
        <f t="shared" si="7"/>
        <v>0.35164103637144162</v>
      </c>
      <c r="U79" s="24">
        <f t="shared" si="8"/>
        <v>-0.94037672812973006</v>
      </c>
      <c r="V79" s="7"/>
      <c r="W79" s="25">
        <f t="shared" si="9"/>
        <v>0.33771411306587601</v>
      </c>
      <c r="X79" s="24">
        <f t="shared" si="10"/>
        <v>331.95427549965916</v>
      </c>
      <c r="Y79" s="7"/>
      <c r="Z79" s="25">
        <f t="shared" si="11"/>
        <v>621</v>
      </c>
      <c r="AA79" s="17">
        <f t="shared" si="15"/>
        <v>331.94699999999989</v>
      </c>
      <c r="AB79" s="24">
        <f t="shared" si="12"/>
        <v>5.7935680921176145</v>
      </c>
      <c r="AC79" s="17">
        <f t="shared" si="13"/>
        <v>7.2754996592721E-3</v>
      </c>
      <c r="AD79" s="17">
        <f t="shared" ca="1" si="14"/>
        <v>4.4494349877879813E-2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12722</v>
      </c>
      <c r="D80" s="17">
        <v>11273</v>
      </c>
      <c r="E80" s="17">
        <v>13813</v>
      </c>
      <c r="F80" s="17">
        <v>15254</v>
      </c>
      <c r="G80" s="24"/>
      <c r="H80" s="7"/>
      <c r="I80" s="25">
        <f t="shared" si="16"/>
        <v>-1091</v>
      </c>
      <c r="J80" s="24">
        <f t="shared" si="16"/>
        <v>-3981</v>
      </c>
      <c r="K80" s="7"/>
      <c r="L80" s="25">
        <f t="shared" si="3"/>
        <v>-1086.5400137044853</v>
      </c>
      <c r="M80" s="17">
        <f t="shared" si="1"/>
        <v>19.891477756178777</v>
      </c>
      <c r="N80" s="17">
        <f t="shared" si="4"/>
        <v>-3980.4935377766233</v>
      </c>
      <c r="O80" s="24">
        <f t="shared" si="2"/>
        <v>0.25650398370770028</v>
      </c>
      <c r="P80" s="7"/>
      <c r="Q80" s="25">
        <f t="shared" si="5"/>
        <v>-1059.2411575613451</v>
      </c>
      <c r="R80" s="24">
        <f t="shared" si="6"/>
        <v>-3990.3262203229333</v>
      </c>
      <c r="S80" s="7"/>
      <c r="T80" s="25">
        <f t="shared" si="7"/>
        <v>0.25843881605657165</v>
      </c>
      <c r="U80" s="24">
        <f t="shared" si="8"/>
        <v>-0.97179303201264566</v>
      </c>
      <c r="V80" s="7"/>
      <c r="W80" s="25">
        <f t="shared" si="9"/>
        <v>0.24403504605970117</v>
      </c>
      <c r="X80" s="24">
        <f t="shared" si="10"/>
        <v>337.61229467041233</v>
      </c>
      <c r="Y80" s="7"/>
      <c r="Z80" s="25">
        <f t="shared" si="11"/>
        <v>629</v>
      </c>
      <c r="AA80" s="17">
        <f t="shared" si="15"/>
        <v>337.60799999999989</v>
      </c>
      <c r="AB80" s="24">
        <f t="shared" si="12"/>
        <v>5.8923711810730151</v>
      </c>
      <c r="AC80" s="17">
        <f t="shared" si="13"/>
        <v>4.2946704124346979E-3</v>
      </c>
      <c r="AD80" s="17">
        <f t="shared" ca="1" si="14"/>
        <v>5.8632256451573994E-2</v>
      </c>
      <c r="AE80" s="17">
        <v>89</v>
      </c>
    </row>
    <row r="81" spans="1:31" s="17" customFormat="1" x14ac:dyDescent="0.25">
      <c r="A81" s="17">
        <v>61</v>
      </c>
      <c r="B81" s="17">
        <v>620</v>
      </c>
      <c r="C81" s="17">
        <v>12916</v>
      </c>
      <c r="D81" s="17">
        <v>11231</v>
      </c>
      <c r="E81" s="17">
        <v>13619</v>
      </c>
      <c r="F81" s="17">
        <v>15288</v>
      </c>
      <c r="G81" s="24"/>
      <c r="H81" s="7"/>
      <c r="I81" s="25">
        <f t="shared" si="16"/>
        <v>-703</v>
      </c>
      <c r="J81" s="24">
        <f t="shared" si="16"/>
        <v>-4057</v>
      </c>
      <c r="K81" s="7"/>
      <c r="L81" s="25">
        <f t="shared" si="3"/>
        <v>-695.55714995333972</v>
      </c>
      <c r="M81" s="17">
        <f t="shared" si="1"/>
        <v>55.396016817070972</v>
      </c>
      <c r="N81" s="17">
        <f t="shared" si="4"/>
        <v>-4059.2455673101249</v>
      </c>
      <c r="O81" s="24">
        <f t="shared" si="2"/>
        <v>5.0425725443015681</v>
      </c>
      <c r="P81" s="7"/>
      <c r="Q81" s="25">
        <f t="shared" si="5"/>
        <v>-671.24115756134506</v>
      </c>
      <c r="R81" s="24">
        <f t="shared" si="6"/>
        <v>-4066.3262203229333</v>
      </c>
      <c r="S81" s="7"/>
      <c r="T81" s="25">
        <f t="shared" si="7"/>
        <v>0.16377268652209639</v>
      </c>
      <c r="U81" s="24">
        <f t="shared" si="8"/>
        <v>-0.9903018622072316</v>
      </c>
      <c r="V81" s="7"/>
      <c r="W81" s="25">
        <f t="shared" si="9"/>
        <v>0.14908359955989464</v>
      </c>
      <c r="X81" s="24">
        <f t="shared" si="10"/>
        <v>343.14760548599156</v>
      </c>
      <c r="Y81" s="7"/>
      <c r="Z81" s="25">
        <f t="shared" si="11"/>
        <v>620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-4.0394514008312399E-2</v>
      </c>
      <c r="AD81" s="17">
        <f t="shared" ca="1" si="14"/>
        <v>0.11851910943897792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13116</v>
      </c>
      <c r="D82" s="17">
        <v>11215</v>
      </c>
      <c r="E82" s="17">
        <v>13428</v>
      </c>
      <c r="F82" s="17">
        <v>15315</v>
      </c>
      <c r="G82" s="24"/>
      <c r="H82" s="7"/>
      <c r="I82" s="25">
        <f t="shared" si="16"/>
        <v>-312</v>
      </c>
      <c r="J82" s="24">
        <f t="shared" si="16"/>
        <v>-4100</v>
      </c>
      <c r="K82" s="7"/>
      <c r="L82" s="25">
        <f t="shared" si="3"/>
        <v>-302.78366766294738</v>
      </c>
      <c r="M82" s="17">
        <f t="shared" si="1"/>
        <v>84.940781747001807</v>
      </c>
      <c r="N82" s="17">
        <f t="shared" si="4"/>
        <v>-4099.216945659834</v>
      </c>
      <c r="O82" s="24">
        <f t="shared" si="2"/>
        <v>0.61317409965283776</v>
      </c>
      <c r="P82" s="7"/>
      <c r="Q82" s="25">
        <f t="shared" si="5"/>
        <v>-280.24115756134506</v>
      </c>
      <c r="R82" s="24">
        <f t="shared" si="6"/>
        <v>-4109.3262203229333</v>
      </c>
      <c r="S82" s="7"/>
      <c r="T82" s="25">
        <f t="shared" si="7"/>
        <v>6.8374602377818505E-2</v>
      </c>
      <c r="U82" s="24">
        <f t="shared" si="8"/>
        <v>-1.0007739635015367</v>
      </c>
      <c r="V82" s="7"/>
      <c r="W82" s="25">
        <f t="shared" si="9"/>
        <v>5.3519472605877083E-2</v>
      </c>
      <c r="X82" s="24">
        <f t="shared" si="10"/>
        <v>348.64767639591423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-5.7323604085638635E-2</v>
      </c>
      <c r="AD82" s="17">
        <f t="shared" ca="1" si="14"/>
        <v>-3.5294293124934484E-2</v>
      </c>
      <c r="AE82" s="17">
        <v>87</v>
      </c>
    </row>
    <row r="83" spans="1:31" s="17" customFormat="1" x14ac:dyDescent="0.25">
      <c r="A83" s="17">
        <v>63</v>
      </c>
      <c r="B83" s="17">
        <v>629</v>
      </c>
      <c r="C83" s="17">
        <v>13306</v>
      </c>
      <c r="D83" s="17">
        <v>11206</v>
      </c>
      <c r="E83" s="17">
        <v>13217</v>
      </c>
      <c r="F83" s="17">
        <v>15306</v>
      </c>
      <c r="G83" s="24"/>
      <c r="H83" s="7"/>
      <c r="I83" s="25">
        <f t="shared" si="16"/>
        <v>89</v>
      </c>
      <c r="J83" s="24">
        <f t="shared" si="16"/>
        <v>-4100</v>
      </c>
      <c r="K83" s="7"/>
      <c r="L83" s="25">
        <f t="shared" si="3"/>
        <v>102.82143649326244</v>
      </c>
      <c r="M83" s="17">
        <f t="shared" si="1"/>
        <v>191.03210673728671</v>
      </c>
      <c r="N83" s="17">
        <f t="shared" si="4"/>
        <v>-4100.6789626402906</v>
      </c>
      <c r="O83" s="24">
        <f t="shared" si="2"/>
        <v>0.46099026691037237</v>
      </c>
      <c r="P83" s="7"/>
      <c r="Q83" s="25">
        <f t="shared" si="5"/>
        <v>120.75884243865492</v>
      </c>
      <c r="R83" s="24">
        <f t="shared" si="6"/>
        <v>-4109.3262203229333</v>
      </c>
      <c r="S83" s="7"/>
      <c r="T83" s="25">
        <f t="shared" si="7"/>
        <v>-2.9463330465801529E-2</v>
      </c>
      <c r="U83" s="24">
        <f t="shared" si="8"/>
        <v>-1.0007739635015367</v>
      </c>
      <c r="V83" s="7"/>
      <c r="W83" s="25">
        <f t="shared" si="9"/>
        <v>-4.4329249083385903E-2</v>
      </c>
      <c r="X83" s="24">
        <f t="shared" si="10"/>
        <v>354.24508558704474</v>
      </c>
      <c r="Y83" s="7"/>
      <c r="Z83" s="25">
        <f t="shared" si="11"/>
        <v>629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-0.1209144129551305</v>
      </c>
      <c r="AD83" s="17">
        <f t="shared" ca="1" si="14"/>
        <v>6.4986433250055597E-2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13513</v>
      </c>
      <c r="D84" s="17">
        <v>11224</v>
      </c>
      <c r="E84" s="17">
        <v>13026</v>
      </c>
      <c r="F84" s="17">
        <v>15296</v>
      </c>
      <c r="G84" s="24"/>
      <c r="H84" s="7"/>
      <c r="I84" s="25">
        <f t="shared" ref="I84:J115" si="17">C84-E84</f>
        <v>487</v>
      </c>
      <c r="J84" s="24">
        <f t="shared" si="17"/>
        <v>-4072</v>
      </c>
      <c r="K84" s="7"/>
      <c r="L84" s="25">
        <f t="shared" si="3"/>
        <v>503.27503719551908</v>
      </c>
      <c r="M84" s="17">
        <f t="shared" ref="M84:M147" si="18">(I84-L84)^2</f>
        <v>264.87683571552941</v>
      </c>
      <c r="N84" s="17">
        <f t="shared" si="4"/>
        <v>-4062.6238661355037</v>
      </c>
      <c r="O84" s="24">
        <f t="shared" ref="O84:O147" si="19">(J84-N84)^2</f>
        <v>87.911886244954246</v>
      </c>
      <c r="P84" s="7"/>
      <c r="Q84" s="25">
        <f t="shared" si="5"/>
        <v>518.75884243865494</v>
      </c>
      <c r="R84" s="24">
        <f t="shared" si="6"/>
        <v>-4081.3262203229333</v>
      </c>
      <c r="S84" s="7"/>
      <c r="T84" s="25">
        <f t="shared" si="7"/>
        <v>-0.12656930869961894</v>
      </c>
      <c r="U84" s="24">
        <f t="shared" si="8"/>
        <v>-0.9939549207982683</v>
      </c>
      <c r="V84" s="7"/>
      <c r="W84" s="25">
        <f t="shared" si="9"/>
        <v>-0.14134466464937728</v>
      </c>
      <c r="X84" s="24">
        <f>IF(MOD(ATAN2(U84,W84)*180/PI()-$J$9+360,360)&lt;355,MOD(ATAN2(U84,W84)*180/PI()-$J$9+360,360)+360,MOD(ATAN2(U84,W84)*180/PI()-$J$9+360,360))</f>
        <v>359.80227086309446</v>
      </c>
      <c r="Y84" s="7"/>
      <c r="Z84" s="25">
        <f t="shared" si="11"/>
        <v>623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-0.17072913690537916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11182</v>
      </c>
      <c r="E85" s="17">
        <v>12972</v>
      </c>
      <c r="F85" s="17">
        <v>15236</v>
      </c>
      <c r="G85" s="24"/>
      <c r="H85" s="7"/>
      <c r="I85" s="25">
        <f t="shared" si="17"/>
        <v>500</v>
      </c>
      <c r="J85" s="24">
        <f t="shared" si="17"/>
        <v>-4054</v>
      </c>
      <c r="K85" s="7"/>
      <c r="L85" s="25">
        <f>$M$9*SIN(2*PI()/$M$10*(AA85+$M$11))+$M$12</f>
        <v>510.02938694500079</v>
      </c>
      <c r="M85" s="17">
        <f t="shared" si="18"/>
        <v>100.58860249255237</v>
      </c>
      <c r="N85" s="17">
        <f>$O$9*COS(2*PI()/$O$10*(AA85+$O$11))+$O$12</f>
        <v>-4044.65498554755</v>
      </c>
      <c r="O85" s="24">
        <f t="shared" si="19"/>
        <v>87.329295116498614</v>
      </c>
      <c r="P85" s="7"/>
      <c r="Q85" s="25">
        <f t="shared" ref="Q85:Q148" si="20">I85-$J$4</f>
        <v>531.75884243865494</v>
      </c>
      <c r="R85" s="24">
        <f t="shared" ref="R85:R148" si="21">J85-$J$3</f>
        <v>-4063.3262203229333</v>
      </c>
      <c r="S85" s="7"/>
      <c r="T85" s="25">
        <f t="shared" ref="T85:T148" si="22">Q85/$J$7</f>
        <v>-0.1297411120087637</v>
      </c>
      <c r="U85" s="24">
        <f t="shared" ref="U85:U148" si="23">R85/$J$6</f>
        <v>-0.98957125048902428</v>
      </c>
      <c r="V85" s="7"/>
      <c r="W85" s="25">
        <f t="shared" ref="W85:W148" si="24">(T85-U85*SIN(-$J$11*PI()/180))/(COS(-$J$11*PI()/180))</f>
        <v>-0.14445171506515361</v>
      </c>
      <c r="X85" s="24">
        <f>IF(MOD(ATAN2(U85,W85)*180/PI()-$J$9+360,360)&lt;355,MOD(ATAN2(U85,W85)*180/PI()-$J$9+360,360)+360,MOD(ATAN2(U85,W85)*180/PI()-$J$9+360,360))</f>
        <v>360.01386776550839</v>
      </c>
      <c r="Y85" s="7"/>
      <c r="Z85" s="25">
        <f>I165-J159</f>
        <v>8</v>
      </c>
      <c r="AA85" s="17">
        <f t="shared" si="15"/>
        <v>360.04499999999985</v>
      </c>
      <c r="AB85" s="24">
        <f t="shared" ref="AB85:AB148" si="25">AA85*PI()/180</f>
        <v>6.2839707053429805</v>
      </c>
      <c r="AC85" s="17">
        <f t="shared" ref="AC85:AC148" si="26">X85-AA85</f>
        <v>-3.1132234491451527E-2</v>
      </c>
    </row>
    <row r="86" spans="1:31" s="17" customFormat="1" x14ac:dyDescent="0.25">
      <c r="A86" s="17">
        <v>1</v>
      </c>
      <c r="B86" s="17">
        <v>-630</v>
      </c>
      <c r="C86" s="17">
        <v>13252</v>
      </c>
      <c r="D86" s="17">
        <v>11157</v>
      </c>
      <c r="E86" s="17">
        <v>13158</v>
      </c>
      <c r="F86" s="17">
        <v>15247</v>
      </c>
      <c r="G86" s="24"/>
      <c r="H86" s="7"/>
      <c r="I86" s="25">
        <f t="shared" si="17"/>
        <v>94</v>
      </c>
      <c r="J86" s="24">
        <f t="shared" si="17"/>
        <v>-4090</v>
      </c>
      <c r="K86" s="7"/>
      <c r="L86" s="25">
        <f t="shared" ref="L86:L149" si="27">$M$9*SIN(2*PI()/$M$10*(AA86+$M$11))+$M$12</f>
        <v>106.44240503815622</v>
      </c>
      <c r="M86" s="17">
        <f t="shared" si="18"/>
        <v>154.81344313353537</v>
      </c>
      <c r="N86" s="17">
        <f t="shared" ref="N86:N149" si="28">$O$9*COS(2*PI()/$O$10*(AA86+$O$11))+$O$12</f>
        <v>-4083.9966247491716</v>
      </c>
      <c r="O86" s="24">
        <f t="shared" si="19"/>
        <v>36.040514402259106</v>
      </c>
      <c r="P86" s="7"/>
      <c r="Q86" s="25">
        <f t="shared" si="20"/>
        <v>125.75884243865492</v>
      </c>
      <c r="R86" s="24">
        <f t="shared" si="21"/>
        <v>-4099.3262203229333</v>
      </c>
      <c r="S86" s="7"/>
      <c r="T86" s="25">
        <f t="shared" si="22"/>
        <v>-3.0683254815472603E-2</v>
      </c>
      <c r="U86" s="24">
        <f t="shared" si="23"/>
        <v>-0.99833859110751233</v>
      </c>
      <c r="V86" s="7"/>
      <c r="W86" s="25">
        <f t="shared" si="24"/>
        <v>-4.5513139814847912E-2</v>
      </c>
      <c r="X86" s="24">
        <f t="shared" ref="X86:X148" si="29">MOD(ATAN2(U86,W86)*180/PI()-$J$9+360,360)</f>
        <v>354.31907202029475</v>
      </c>
      <c r="Y86" s="7"/>
      <c r="Z86" s="25">
        <f t="shared" ref="Z86:Z149" si="30">B86</f>
        <v>-630</v>
      </c>
      <c r="AA86" s="17">
        <f t="shared" ref="AA86:AA149" si="31">360/40000*Z86+AA85</f>
        <v>354.37499999999983</v>
      </c>
      <c r="AB86" s="24">
        <f t="shared" si="25"/>
        <v>6.1850105367549029</v>
      </c>
      <c r="AC86" s="17">
        <f t="shared" si="26"/>
        <v>-5.5927979705074904E-2</v>
      </c>
    </row>
    <row r="87" spans="1:31" s="17" customFormat="1" x14ac:dyDescent="0.25">
      <c r="A87" s="17">
        <v>2</v>
      </c>
      <c r="B87" s="17">
        <v>-617</v>
      </c>
      <c r="C87" s="17">
        <v>13064</v>
      </c>
      <c r="D87" s="17">
        <v>11167</v>
      </c>
      <c r="E87" s="17">
        <v>13369</v>
      </c>
      <c r="F87" s="17">
        <v>15250</v>
      </c>
      <c r="G87" s="24"/>
      <c r="H87" s="7"/>
      <c r="I87" s="25">
        <f t="shared" si="17"/>
        <v>-305</v>
      </c>
      <c r="J87" s="24">
        <f t="shared" si="17"/>
        <v>-4083</v>
      </c>
      <c r="K87" s="7"/>
      <c r="L87" s="25">
        <f t="shared" si="27"/>
        <v>-290.15568690793538</v>
      </c>
      <c r="M87" s="17">
        <f t="shared" si="18"/>
        <v>220.35363117524119</v>
      </c>
      <c r="N87" s="17">
        <f t="shared" si="28"/>
        <v>-4083.6760363718063</v>
      </c>
      <c r="O87" s="24">
        <f t="shared" si="19"/>
        <v>0.45702517600499382</v>
      </c>
      <c r="P87" s="7"/>
      <c r="Q87" s="25">
        <f t="shared" si="20"/>
        <v>-273.24115756134506</v>
      </c>
      <c r="R87" s="24">
        <f t="shared" si="21"/>
        <v>-4092.3262203229333</v>
      </c>
      <c r="S87" s="7"/>
      <c r="T87" s="25">
        <f t="shared" si="22"/>
        <v>6.6666708288279003E-2</v>
      </c>
      <c r="U87" s="24">
        <f t="shared" si="23"/>
        <v>-0.99663383043169518</v>
      </c>
      <c r="V87" s="7"/>
      <c r="W87" s="25">
        <f t="shared" si="24"/>
        <v>5.1872876024570955E-2</v>
      </c>
      <c r="X87" s="24">
        <f t="shared" si="29"/>
        <v>348.72938210278926</v>
      </c>
      <c r="Y87" s="7"/>
      <c r="Z87" s="25">
        <f t="shared" si="30"/>
        <v>-617</v>
      </c>
      <c r="AA87" s="17">
        <f t="shared" si="31"/>
        <v>348.82199999999983</v>
      </c>
      <c r="AB87" s="24">
        <f t="shared" si="25"/>
        <v>6.0880924033916575</v>
      </c>
      <c r="AC87" s="17">
        <f t="shared" si="26"/>
        <v>-9.2617897210573119E-2</v>
      </c>
    </row>
    <row r="88" spans="1:31" s="17" customFormat="1" x14ac:dyDescent="0.25">
      <c r="A88" s="17">
        <v>3</v>
      </c>
      <c r="B88" s="17">
        <v>-624</v>
      </c>
      <c r="C88" s="17">
        <v>12876</v>
      </c>
      <c r="D88" s="17">
        <v>11192</v>
      </c>
      <c r="E88" s="17">
        <v>13567</v>
      </c>
      <c r="F88" s="17">
        <v>15236</v>
      </c>
      <c r="G88" s="24"/>
      <c r="H88" s="7"/>
      <c r="I88" s="25">
        <f t="shared" si="17"/>
        <v>-691</v>
      </c>
      <c r="J88" s="24">
        <f t="shared" si="17"/>
        <v>-4044</v>
      </c>
      <c r="K88" s="7"/>
      <c r="L88" s="25">
        <f t="shared" si="27"/>
        <v>-688.76978240552876</v>
      </c>
      <c r="M88" s="17">
        <f t="shared" si="18"/>
        <v>4.9738705186890915</v>
      </c>
      <c r="N88" s="17">
        <f t="shared" si="28"/>
        <v>-4044.2518712614783</v>
      </c>
      <c r="O88" s="24">
        <f t="shared" si="19"/>
        <v>6.3439132358670103E-2</v>
      </c>
      <c r="P88" s="7"/>
      <c r="Q88" s="25">
        <f t="shared" si="20"/>
        <v>-659.24115756134506</v>
      </c>
      <c r="R88" s="24">
        <f t="shared" si="21"/>
        <v>-4053.3262203229333</v>
      </c>
      <c r="S88" s="7"/>
      <c r="T88" s="25">
        <f t="shared" si="22"/>
        <v>0.16084486808288581</v>
      </c>
      <c r="U88" s="24">
        <f t="shared" si="23"/>
        <v>-0.98713587809499981</v>
      </c>
      <c r="V88" s="7"/>
      <c r="W88" s="25">
        <f t="shared" si="24"/>
        <v>0.14620247684766996</v>
      </c>
      <c r="X88" s="24">
        <f t="shared" si="29"/>
        <v>343.28412459543051</v>
      </c>
      <c r="Y88" s="7"/>
      <c r="Z88" s="25">
        <f t="shared" si="30"/>
        <v>-624</v>
      </c>
      <c r="AA88" s="17">
        <f t="shared" si="31"/>
        <v>343.20599999999985</v>
      </c>
      <c r="AB88" s="24">
        <f t="shared" si="25"/>
        <v>5.9900747125996556</v>
      </c>
      <c r="AC88" s="17">
        <f t="shared" si="26"/>
        <v>7.8124595430665522E-2</v>
      </c>
    </row>
    <row r="89" spans="1:31" s="17" customFormat="1" x14ac:dyDescent="0.25">
      <c r="A89" s="17">
        <v>4</v>
      </c>
      <c r="B89" s="17">
        <v>-618</v>
      </c>
      <c r="C89" s="17">
        <v>12678</v>
      </c>
      <c r="D89" s="17">
        <v>11229</v>
      </c>
      <c r="E89" s="17">
        <v>13757</v>
      </c>
      <c r="F89" s="17">
        <v>15191</v>
      </c>
      <c r="G89" s="24"/>
      <c r="H89" s="7"/>
      <c r="I89" s="25">
        <f t="shared" si="17"/>
        <v>-1079</v>
      </c>
      <c r="J89" s="24">
        <f t="shared" si="17"/>
        <v>-3962</v>
      </c>
      <c r="K89" s="7"/>
      <c r="L89" s="25">
        <f t="shared" si="27"/>
        <v>-1077.3396527948196</v>
      </c>
      <c r="M89" s="17">
        <f t="shared" si="18"/>
        <v>2.7567528417504139</v>
      </c>
      <c r="N89" s="17">
        <f t="shared" si="28"/>
        <v>-3966.8223689885699</v>
      </c>
      <c r="O89" s="24">
        <f t="shared" si="19"/>
        <v>23.255242661920736</v>
      </c>
      <c r="P89" s="7"/>
      <c r="Q89" s="25">
        <f t="shared" si="20"/>
        <v>-1047.2411575613451</v>
      </c>
      <c r="R89" s="24">
        <f t="shared" si="21"/>
        <v>-3971.3262203229333</v>
      </c>
      <c r="S89" s="7"/>
      <c r="T89" s="25">
        <f t="shared" si="22"/>
        <v>0.25551099761736107</v>
      </c>
      <c r="U89" s="24">
        <f t="shared" si="23"/>
        <v>-0.96716582446399924</v>
      </c>
      <c r="V89" s="7"/>
      <c r="W89" s="25">
        <f t="shared" si="24"/>
        <v>0.24117562423295785</v>
      </c>
      <c r="X89" s="24">
        <f t="shared" si="29"/>
        <v>337.70692692686384</v>
      </c>
      <c r="Y89" s="7"/>
      <c r="Z89" s="25">
        <f t="shared" si="30"/>
        <v>-618</v>
      </c>
      <c r="AA89" s="17">
        <f t="shared" si="31"/>
        <v>337.64399999999983</v>
      </c>
      <c r="AB89" s="24">
        <f t="shared" si="25"/>
        <v>5.8929994996037305</v>
      </c>
      <c r="AC89" s="17">
        <f t="shared" si="26"/>
        <v>6.2926926864008692E-2</v>
      </c>
    </row>
    <row r="90" spans="1:31" s="17" customFormat="1" x14ac:dyDescent="0.25">
      <c r="A90" s="17">
        <v>5</v>
      </c>
      <c r="B90" s="17">
        <v>-639</v>
      </c>
      <c r="C90" s="17">
        <v>12484</v>
      </c>
      <c r="D90" s="17">
        <v>11293</v>
      </c>
      <c r="E90" s="17">
        <v>13951</v>
      </c>
      <c r="F90" s="17">
        <v>15127</v>
      </c>
      <c r="G90" s="24"/>
      <c r="H90" s="7"/>
      <c r="I90" s="25">
        <f t="shared" si="17"/>
        <v>-1467</v>
      </c>
      <c r="J90" s="24">
        <f t="shared" si="17"/>
        <v>-3834</v>
      </c>
      <c r="K90" s="7"/>
      <c r="L90" s="25">
        <f t="shared" si="27"/>
        <v>-1468.7058965661299</v>
      </c>
      <c r="M90" s="17">
        <f t="shared" si="18"/>
        <v>2.9100830943338614</v>
      </c>
      <c r="N90" s="17">
        <f t="shared" si="28"/>
        <v>-3847.3742020606696</v>
      </c>
      <c r="O90" s="24">
        <f t="shared" si="19"/>
        <v>178.86928075961981</v>
      </c>
      <c r="P90" s="7"/>
      <c r="Q90" s="25">
        <f t="shared" si="20"/>
        <v>-1435.2411575613451</v>
      </c>
      <c r="R90" s="24">
        <f t="shared" si="21"/>
        <v>-3843.3262203229333</v>
      </c>
      <c r="S90" s="7"/>
      <c r="T90" s="25">
        <f t="shared" si="22"/>
        <v>0.3501771271518363</v>
      </c>
      <c r="U90" s="24">
        <f t="shared" si="23"/>
        <v>-0.93599305782048603</v>
      </c>
      <c r="V90" s="7"/>
      <c r="W90" s="25">
        <f t="shared" si="24"/>
        <v>0.33631514507360294</v>
      </c>
      <c r="X90" s="24">
        <f t="shared" si="29"/>
        <v>331.94476984953701</v>
      </c>
      <c r="Y90" s="7"/>
      <c r="Z90" s="25">
        <f t="shared" si="30"/>
        <v>-639</v>
      </c>
      <c r="AA90" s="17">
        <f t="shared" si="31"/>
        <v>331.89299999999986</v>
      </c>
      <c r="AB90" s="24">
        <f t="shared" si="25"/>
        <v>5.7926256143215378</v>
      </c>
      <c r="AC90" s="17">
        <f t="shared" si="26"/>
        <v>5.1769849537151913E-2</v>
      </c>
    </row>
    <row r="91" spans="1:31" s="17" customFormat="1" x14ac:dyDescent="0.25">
      <c r="A91" s="17">
        <v>6</v>
      </c>
      <c r="B91" s="17">
        <v>-627</v>
      </c>
      <c r="C91" s="17">
        <v>12287</v>
      </c>
      <c r="D91" s="17">
        <v>11357</v>
      </c>
      <c r="E91" s="17">
        <v>14119</v>
      </c>
      <c r="F91" s="17">
        <v>15041</v>
      </c>
      <c r="G91" s="24"/>
      <c r="H91" s="7"/>
      <c r="I91" s="25">
        <f t="shared" si="17"/>
        <v>-1832</v>
      </c>
      <c r="J91" s="24">
        <f t="shared" si="17"/>
        <v>-3684</v>
      </c>
      <c r="K91" s="7"/>
      <c r="L91" s="25">
        <f t="shared" si="27"/>
        <v>-1838.6698321273059</v>
      </c>
      <c r="M91" s="17">
        <f t="shared" si="18"/>
        <v>44.486660606441696</v>
      </c>
      <c r="N91" s="17">
        <f t="shared" si="28"/>
        <v>-3692.3951744419337</v>
      </c>
      <c r="O91" s="24">
        <f t="shared" si="19"/>
        <v>70.478953910496884</v>
      </c>
      <c r="P91" s="7"/>
      <c r="Q91" s="25">
        <f t="shared" si="20"/>
        <v>-1800.2411575613451</v>
      </c>
      <c r="R91" s="24">
        <f t="shared" si="21"/>
        <v>-3693.3262203229333</v>
      </c>
      <c r="S91" s="7"/>
      <c r="T91" s="25">
        <f t="shared" si="22"/>
        <v>0.43923160467782463</v>
      </c>
      <c r="U91" s="24">
        <f t="shared" si="23"/>
        <v>-0.89946247191011908</v>
      </c>
      <c r="V91" s="7"/>
      <c r="W91" s="25">
        <f t="shared" si="24"/>
        <v>0.42592196500759727</v>
      </c>
      <c r="X91" s="24">
        <f t="shared" si="29"/>
        <v>326.36989572677226</v>
      </c>
      <c r="Y91" s="7"/>
      <c r="Z91" s="25">
        <f t="shared" si="30"/>
        <v>-627</v>
      </c>
      <c r="AA91" s="17">
        <f t="shared" si="31"/>
        <v>326.24999999999989</v>
      </c>
      <c r="AB91" s="24">
        <f t="shared" si="25"/>
        <v>5.6941366846314976</v>
      </c>
      <c r="AC91" s="17">
        <f t="shared" si="26"/>
        <v>0.11989572677236993</v>
      </c>
    </row>
    <row r="92" spans="1:31" s="17" customFormat="1" x14ac:dyDescent="0.25">
      <c r="A92" s="17">
        <v>7</v>
      </c>
      <c r="B92" s="17">
        <v>-639</v>
      </c>
      <c r="C92" s="17">
        <v>12110</v>
      </c>
      <c r="D92" s="17">
        <v>11460</v>
      </c>
      <c r="E92" s="17">
        <v>14305</v>
      </c>
      <c r="F92" s="17">
        <v>14944</v>
      </c>
      <c r="G92" s="24"/>
      <c r="H92" s="7"/>
      <c r="I92" s="25">
        <f t="shared" si="17"/>
        <v>-2195</v>
      </c>
      <c r="J92" s="24">
        <f t="shared" si="17"/>
        <v>-3484</v>
      </c>
      <c r="K92" s="7"/>
      <c r="L92" s="25">
        <f t="shared" si="27"/>
        <v>-2197.6520608937653</v>
      </c>
      <c r="M92" s="17">
        <f t="shared" si="18"/>
        <v>7.0334269842394024</v>
      </c>
      <c r="N92" s="17">
        <f t="shared" si="28"/>
        <v>-3497.5190086478087</v>
      </c>
      <c r="O92" s="24">
        <f t="shared" si="19"/>
        <v>182.7635948195273</v>
      </c>
      <c r="P92" s="7"/>
      <c r="Q92" s="25">
        <f t="shared" si="20"/>
        <v>-2163.2411575613451</v>
      </c>
      <c r="R92" s="24">
        <f t="shared" si="21"/>
        <v>-3493.3262203229333</v>
      </c>
      <c r="S92" s="7"/>
      <c r="T92" s="25">
        <f t="shared" si="22"/>
        <v>0.52779811246394448</v>
      </c>
      <c r="U92" s="24">
        <f t="shared" si="23"/>
        <v>-0.85075502402962977</v>
      </c>
      <c r="V92" s="7"/>
      <c r="W92" s="25">
        <f t="shared" si="24"/>
        <v>0.51522160210436396</v>
      </c>
      <c r="X92" s="24">
        <f t="shared" si="29"/>
        <v>320.50951645115447</v>
      </c>
      <c r="Y92" s="7"/>
      <c r="Z92" s="25">
        <f t="shared" si="30"/>
        <v>-639</v>
      </c>
      <c r="AA92" s="17">
        <f t="shared" si="31"/>
        <v>320.49899999999991</v>
      </c>
      <c r="AB92" s="24">
        <f t="shared" si="25"/>
        <v>5.5937627993493049</v>
      </c>
      <c r="AC92" s="17">
        <f t="shared" si="26"/>
        <v>1.0516451154558126E-2</v>
      </c>
    </row>
    <row r="93" spans="1:31" s="17" customFormat="1" x14ac:dyDescent="0.25">
      <c r="A93" s="17">
        <v>8</v>
      </c>
      <c r="B93" s="17">
        <v>-627</v>
      </c>
      <c r="C93" s="17">
        <v>11955</v>
      </c>
      <c r="D93" s="17">
        <v>11581</v>
      </c>
      <c r="E93" s="17">
        <v>14476</v>
      </c>
      <c r="F93" s="17">
        <v>14839</v>
      </c>
      <c r="G93" s="24"/>
      <c r="H93" s="7"/>
      <c r="I93" s="25">
        <f t="shared" si="17"/>
        <v>-2521</v>
      </c>
      <c r="J93" s="24">
        <f t="shared" si="17"/>
        <v>-3258</v>
      </c>
      <c r="K93" s="7"/>
      <c r="L93" s="25">
        <f t="shared" si="27"/>
        <v>-2528.6969922257776</v>
      </c>
      <c r="M93" s="17">
        <f t="shared" si="18"/>
        <v>59.243689323681565</v>
      </c>
      <c r="N93" s="17">
        <f t="shared" si="28"/>
        <v>-3271.9489028767744</v>
      </c>
      <c r="O93" s="24">
        <f t="shared" si="19"/>
        <v>194.57189146568388</v>
      </c>
      <c r="P93" s="7"/>
      <c r="Q93" s="25">
        <f t="shared" si="20"/>
        <v>-2489.2411575613451</v>
      </c>
      <c r="R93" s="24">
        <f t="shared" si="21"/>
        <v>-3267.3262203229333</v>
      </c>
      <c r="S93" s="7"/>
      <c r="T93" s="25">
        <f t="shared" si="22"/>
        <v>0.60733718006249848</v>
      </c>
      <c r="U93" s="24">
        <f t="shared" si="23"/>
        <v>-0.79571560792467688</v>
      </c>
      <c r="V93" s="7"/>
      <c r="W93" s="25">
        <f t="shared" si="24"/>
        <v>0.59558684070446088</v>
      </c>
      <c r="X93" s="24">
        <f t="shared" si="29"/>
        <v>314.89426512571492</v>
      </c>
      <c r="Y93" s="7"/>
      <c r="Z93" s="25">
        <f t="shared" si="30"/>
        <v>-627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3.826512571498597E-2</v>
      </c>
    </row>
    <row r="94" spans="1:31" s="17" customFormat="1" x14ac:dyDescent="0.25">
      <c r="A94" s="17">
        <v>9</v>
      </c>
      <c r="B94" s="17">
        <v>-628</v>
      </c>
      <c r="C94" s="17">
        <v>11804</v>
      </c>
      <c r="D94" s="17">
        <v>11711</v>
      </c>
      <c r="E94" s="17">
        <v>14632</v>
      </c>
      <c r="F94" s="17">
        <v>14712</v>
      </c>
      <c r="G94" s="24"/>
      <c r="H94" s="7"/>
      <c r="I94" s="25">
        <f t="shared" si="17"/>
        <v>-2828</v>
      </c>
      <c r="J94" s="24">
        <f t="shared" si="17"/>
        <v>-3001</v>
      </c>
      <c r="K94" s="7"/>
      <c r="L94" s="25">
        <f t="shared" si="27"/>
        <v>-2835.9815426535652</v>
      </c>
      <c r="M94" s="17">
        <f t="shared" si="18"/>
        <v>63.705023130679926</v>
      </c>
      <c r="N94" s="17">
        <f t="shared" si="28"/>
        <v>-3014.1159184284338</v>
      </c>
      <c r="O94" s="24">
        <f t="shared" si="19"/>
        <v>172.02731622132976</v>
      </c>
      <c r="P94" s="7"/>
      <c r="Q94" s="25">
        <f t="shared" si="20"/>
        <v>-2796.2411575613451</v>
      </c>
      <c r="R94" s="24">
        <f t="shared" si="21"/>
        <v>-3010.3262203229333</v>
      </c>
      <c r="S94" s="7"/>
      <c r="T94" s="25">
        <f t="shared" si="22"/>
        <v>0.68224053513230232</v>
      </c>
      <c r="U94" s="24">
        <f t="shared" si="23"/>
        <v>-0.73312653739824807</v>
      </c>
      <c r="V94" s="7"/>
      <c r="W94" s="25">
        <f t="shared" si="24"/>
        <v>0.67142797682527378</v>
      </c>
      <c r="X94" s="24">
        <f t="shared" si="29"/>
        <v>309.22407188190391</v>
      </c>
      <c r="Y94" s="7"/>
      <c r="Z94" s="25">
        <f t="shared" si="30"/>
        <v>-628</v>
      </c>
      <c r="AA94" s="17">
        <f t="shared" si="31"/>
        <v>309.20399999999995</v>
      </c>
      <c r="AB94" s="24">
        <f t="shared" si="25"/>
        <v>5.3966278603365456</v>
      </c>
      <c r="AC94" s="17">
        <f t="shared" si="26"/>
        <v>2.0071881903959365E-2</v>
      </c>
    </row>
    <row r="95" spans="1:31" s="17" customFormat="1" x14ac:dyDescent="0.25">
      <c r="A95" s="17">
        <v>10</v>
      </c>
      <c r="B95" s="17">
        <v>-615</v>
      </c>
      <c r="C95" s="17">
        <v>11673</v>
      </c>
      <c r="D95" s="17">
        <v>11859</v>
      </c>
      <c r="E95" s="17">
        <v>14778</v>
      </c>
      <c r="F95" s="17">
        <v>14581</v>
      </c>
      <c r="G95" s="24"/>
      <c r="H95" s="7"/>
      <c r="I95" s="25">
        <f t="shared" si="17"/>
        <v>-3105</v>
      </c>
      <c r="J95" s="24">
        <f t="shared" si="17"/>
        <v>-2722</v>
      </c>
      <c r="K95" s="7"/>
      <c r="L95" s="25">
        <f t="shared" si="27"/>
        <v>-3110.4682856759464</v>
      </c>
      <c r="M95" s="17">
        <f t="shared" si="18"/>
        <v>29.902148233760471</v>
      </c>
      <c r="N95" s="17">
        <f t="shared" si="28"/>
        <v>-2733.0877108153145</v>
      </c>
      <c r="O95" s="24">
        <f t="shared" si="19"/>
        <v>122.93733112404202</v>
      </c>
      <c r="P95" s="7"/>
      <c r="Q95" s="25">
        <f t="shared" si="20"/>
        <v>-3073.2411575613451</v>
      </c>
      <c r="R95" s="24">
        <f t="shared" si="21"/>
        <v>-2731.3262203229333</v>
      </c>
      <c r="S95" s="7"/>
      <c r="T95" s="25">
        <f t="shared" si="22"/>
        <v>0.74982434410407972</v>
      </c>
      <c r="U95" s="24">
        <f t="shared" si="23"/>
        <v>-0.66517964760496551</v>
      </c>
      <c r="V95" s="7"/>
      <c r="W95" s="25">
        <f t="shared" si="24"/>
        <v>0.74002832961593268</v>
      </c>
      <c r="X95" s="24">
        <f t="shared" si="29"/>
        <v>303.65983909904617</v>
      </c>
      <c r="Y95" s="7"/>
      <c r="Z95" s="25">
        <f t="shared" si="30"/>
        <v>-615</v>
      </c>
      <c r="AA95" s="17">
        <f t="shared" si="31"/>
        <v>303.66899999999993</v>
      </c>
      <c r="AB95" s="24">
        <f t="shared" si="25"/>
        <v>5.3000238862386588</v>
      </c>
      <c r="AC95" s="17">
        <f t="shared" si="26"/>
        <v>-9.1609009537592101E-3</v>
      </c>
    </row>
    <row r="96" spans="1:31" s="17" customFormat="1" x14ac:dyDescent="0.25">
      <c r="A96" s="17">
        <v>11</v>
      </c>
      <c r="B96" s="17">
        <v>-610</v>
      </c>
      <c r="C96" s="17">
        <v>11531</v>
      </c>
      <c r="D96" s="17">
        <v>11995</v>
      </c>
      <c r="E96" s="17">
        <v>14876</v>
      </c>
      <c r="F96" s="17">
        <v>14410</v>
      </c>
      <c r="G96" s="24"/>
      <c r="H96" s="7"/>
      <c r="I96" s="25">
        <f t="shared" si="17"/>
        <v>-3345</v>
      </c>
      <c r="J96" s="24">
        <f t="shared" si="17"/>
        <v>-2415</v>
      </c>
      <c r="K96" s="7"/>
      <c r="L96" s="25">
        <f t="shared" si="27"/>
        <v>-3354.3370208149404</v>
      </c>
      <c r="M96" s="17">
        <f t="shared" si="18"/>
        <v>87.179957698630062</v>
      </c>
      <c r="N96" s="17">
        <f t="shared" si="28"/>
        <v>-2429.0529395408294</v>
      </c>
      <c r="O96" s="24">
        <f t="shared" si="19"/>
        <v>197.48510973820521</v>
      </c>
      <c r="P96" s="7"/>
      <c r="Q96" s="25">
        <f t="shared" si="20"/>
        <v>-3313.2411575613451</v>
      </c>
      <c r="R96" s="24">
        <f t="shared" si="21"/>
        <v>-2424.3262203229333</v>
      </c>
      <c r="S96" s="7"/>
      <c r="T96" s="25">
        <f t="shared" si="22"/>
        <v>0.80838071288829128</v>
      </c>
      <c r="U96" s="24">
        <f t="shared" si="23"/>
        <v>-0.59041371510841445</v>
      </c>
      <c r="V96" s="7"/>
      <c r="W96" s="25">
        <f t="shared" si="24"/>
        <v>0.79970151753841567</v>
      </c>
      <c r="X96" s="24">
        <f t="shared" si="29"/>
        <v>298.14700650412215</v>
      </c>
      <c r="Y96" s="7"/>
      <c r="Z96" s="25">
        <f t="shared" si="30"/>
        <v>-610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-3.1993495877770783E-2</v>
      </c>
    </row>
    <row r="97" spans="1:29" s="17" customFormat="1" x14ac:dyDescent="0.25">
      <c r="A97" s="17">
        <v>12</v>
      </c>
      <c r="B97" s="17">
        <v>-629</v>
      </c>
      <c r="C97" s="17">
        <v>11429</v>
      </c>
      <c r="D97" s="17">
        <v>12162</v>
      </c>
      <c r="E97" s="17">
        <v>14994</v>
      </c>
      <c r="F97" s="17">
        <v>14243</v>
      </c>
      <c r="G97" s="24"/>
      <c r="H97" s="7"/>
      <c r="I97" s="25">
        <f t="shared" si="17"/>
        <v>-3565</v>
      </c>
      <c r="J97" s="24">
        <f t="shared" si="17"/>
        <v>-2081</v>
      </c>
      <c r="K97" s="7"/>
      <c r="L97" s="25">
        <f t="shared" si="27"/>
        <v>-3573.8218788741979</v>
      </c>
      <c r="M97" s="17">
        <f t="shared" si="18"/>
        <v>77.825546871018574</v>
      </c>
      <c r="N97" s="17">
        <f t="shared" si="28"/>
        <v>-2092.1330274512634</v>
      </c>
      <c r="O97" s="24">
        <f t="shared" si="19"/>
        <v>123.94430023058416</v>
      </c>
      <c r="P97" s="7"/>
      <c r="Q97" s="25">
        <f t="shared" si="20"/>
        <v>-3533.2411575613451</v>
      </c>
      <c r="R97" s="24">
        <f t="shared" si="21"/>
        <v>-2090.3262203229333</v>
      </c>
      <c r="S97" s="7"/>
      <c r="T97" s="25">
        <f t="shared" si="22"/>
        <v>0.86205738427381839</v>
      </c>
      <c r="U97" s="24">
        <f t="shared" si="23"/>
        <v>-0.5090722771479973</v>
      </c>
      <c r="V97" s="7"/>
      <c r="W97" s="25">
        <f t="shared" si="24"/>
        <v>0.85459212394984074</v>
      </c>
      <c r="X97" s="24">
        <f t="shared" si="29"/>
        <v>292.49067758707861</v>
      </c>
      <c r="Y97" s="7"/>
      <c r="Z97" s="25">
        <f t="shared" si="30"/>
        <v>-629</v>
      </c>
      <c r="AA97" s="17">
        <f t="shared" si="31"/>
        <v>292.51799999999992</v>
      </c>
      <c r="AB97" s="24">
        <f t="shared" si="25"/>
        <v>5.1054022213487711</v>
      </c>
      <c r="AC97" s="17">
        <f t="shared" si="26"/>
        <v>-2.7322412921307659E-2</v>
      </c>
    </row>
    <row r="98" spans="1:29" s="17" customFormat="1" x14ac:dyDescent="0.25">
      <c r="A98" s="17">
        <v>13</v>
      </c>
      <c r="B98" s="17">
        <v>-633</v>
      </c>
      <c r="C98" s="17">
        <v>11342</v>
      </c>
      <c r="D98" s="17">
        <v>12355</v>
      </c>
      <c r="E98" s="17">
        <v>15097</v>
      </c>
      <c r="F98" s="17">
        <v>14076</v>
      </c>
      <c r="G98" s="24"/>
      <c r="H98" s="7"/>
      <c r="I98" s="25">
        <f t="shared" si="17"/>
        <v>-3755</v>
      </c>
      <c r="J98" s="24">
        <f t="shared" si="17"/>
        <v>-1721</v>
      </c>
      <c r="K98" s="7"/>
      <c r="L98" s="25">
        <f t="shared" si="27"/>
        <v>-3759.7782229749009</v>
      </c>
      <c r="M98" s="17">
        <f t="shared" si="18"/>
        <v>22.831414797871069</v>
      </c>
      <c r="N98" s="17">
        <f t="shared" si="28"/>
        <v>-1732.3640530166915</v>
      </c>
      <c r="O98" s="24">
        <f t="shared" si="19"/>
        <v>129.14170096617551</v>
      </c>
      <c r="P98" s="7"/>
      <c r="Q98" s="25">
        <f t="shared" si="20"/>
        <v>-3723.2411575613451</v>
      </c>
      <c r="R98" s="24">
        <f t="shared" si="21"/>
        <v>-1730.3262203229331</v>
      </c>
      <c r="S98" s="7"/>
      <c r="T98" s="25">
        <f t="shared" si="22"/>
        <v>0.90841450956131919</v>
      </c>
      <c r="U98" s="24">
        <f t="shared" si="23"/>
        <v>-0.42139887096311651</v>
      </c>
      <c r="V98" s="7"/>
      <c r="W98" s="25">
        <f t="shared" si="24"/>
        <v>0.90225641428809955</v>
      </c>
      <c r="X98" s="24">
        <f t="shared" si="29"/>
        <v>286.74375595405888</v>
      </c>
      <c r="Y98" s="7"/>
      <c r="Z98" s="25">
        <f t="shared" si="30"/>
        <v>-633</v>
      </c>
      <c r="AA98" s="17">
        <f t="shared" si="31"/>
        <v>286.82099999999991</v>
      </c>
      <c r="AB98" s="24">
        <f t="shared" si="25"/>
        <v>5.0059708138626542</v>
      </c>
      <c r="AC98" s="17">
        <f t="shared" si="26"/>
        <v>-7.7244045941029071E-2</v>
      </c>
    </row>
    <row r="99" spans="1:29" s="17" customFormat="1" x14ac:dyDescent="0.25">
      <c r="A99" s="17">
        <v>14</v>
      </c>
      <c r="B99" s="17">
        <v>-633</v>
      </c>
      <c r="C99" s="17">
        <v>11258</v>
      </c>
      <c r="D99" s="17">
        <v>12532</v>
      </c>
      <c r="E99" s="17">
        <v>15166</v>
      </c>
      <c r="F99" s="17">
        <v>13886</v>
      </c>
      <c r="G99" s="24"/>
      <c r="H99" s="7"/>
      <c r="I99" s="25">
        <f t="shared" si="17"/>
        <v>-3908</v>
      </c>
      <c r="J99" s="24">
        <f t="shared" si="17"/>
        <v>-1354</v>
      </c>
      <c r="K99" s="7"/>
      <c r="L99" s="25">
        <f t="shared" si="27"/>
        <v>-3908.8649103851603</v>
      </c>
      <c r="M99" s="17">
        <f t="shared" si="18"/>
        <v>0.74806997435818789</v>
      </c>
      <c r="N99" s="17">
        <f t="shared" si="28"/>
        <v>-1355.3714939762729</v>
      </c>
      <c r="O99" s="24">
        <f t="shared" si="19"/>
        <v>1.8809957269527378</v>
      </c>
      <c r="P99" s="7"/>
      <c r="Q99" s="25">
        <f t="shared" si="20"/>
        <v>-3876.2411575613451</v>
      </c>
      <c r="R99" s="24">
        <f t="shared" si="21"/>
        <v>-1363.3262203229331</v>
      </c>
      <c r="S99" s="7"/>
      <c r="T99" s="25">
        <f t="shared" si="22"/>
        <v>0.94574419466125403</v>
      </c>
      <c r="U99" s="24">
        <f t="shared" si="23"/>
        <v>-0.33202070410241868</v>
      </c>
      <c r="V99" s="7"/>
      <c r="W99" s="25">
        <f t="shared" si="24"/>
        <v>0.94091758665899738</v>
      </c>
      <c r="X99" s="24">
        <f t="shared" si="29"/>
        <v>281.14518929876658</v>
      </c>
      <c r="Y99" s="7"/>
      <c r="Z99" s="25">
        <f t="shared" si="30"/>
        <v>-633</v>
      </c>
      <c r="AA99" s="17">
        <f t="shared" si="31"/>
        <v>281.12399999999991</v>
      </c>
      <c r="AB99" s="24">
        <f t="shared" si="25"/>
        <v>4.9065394063765373</v>
      </c>
      <c r="AC99" s="17">
        <f t="shared" si="26"/>
        <v>2.1189298766671527E-2</v>
      </c>
    </row>
    <row r="100" spans="1:29" s="17" customFormat="1" x14ac:dyDescent="0.25">
      <c r="A100" s="17">
        <v>15</v>
      </c>
      <c r="B100" s="17">
        <v>-643</v>
      </c>
      <c r="C100" s="17">
        <v>11205</v>
      </c>
      <c r="D100" s="17">
        <v>12732</v>
      </c>
      <c r="E100" s="17">
        <v>15225</v>
      </c>
      <c r="F100" s="17">
        <v>13688</v>
      </c>
      <c r="G100" s="24"/>
      <c r="H100" s="7"/>
      <c r="I100" s="25">
        <f t="shared" si="17"/>
        <v>-4020</v>
      </c>
      <c r="J100" s="24">
        <f t="shared" si="17"/>
        <v>-956</v>
      </c>
      <c r="K100" s="7"/>
      <c r="L100" s="25">
        <f t="shared" si="27"/>
        <v>-4021.0428862499493</v>
      </c>
      <c r="M100" s="17">
        <f t="shared" si="18"/>
        <v>1.0876117303333837</v>
      </c>
      <c r="N100" s="17">
        <f t="shared" si="28"/>
        <v>-958.62476451811744</v>
      </c>
      <c r="O100" s="24">
        <f t="shared" si="19"/>
        <v>6.8893887755683023</v>
      </c>
      <c r="P100" s="7"/>
      <c r="Q100" s="25">
        <f t="shared" si="20"/>
        <v>-3988.2411575613451</v>
      </c>
      <c r="R100" s="24">
        <f t="shared" si="21"/>
        <v>-965.32622032293318</v>
      </c>
      <c r="S100" s="7"/>
      <c r="T100" s="25">
        <f t="shared" si="22"/>
        <v>0.97307050009388607</v>
      </c>
      <c r="U100" s="24">
        <f t="shared" si="23"/>
        <v>-0.23509288282024499</v>
      </c>
      <c r="V100" s="7"/>
      <c r="W100" s="25">
        <f t="shared" si="24"/>
        <v>0.96968639750531527</v>
      </c>
      <c r="X100" s="24">
        <f t="shared" si="29"/>
        <v>275.33679432381768</v>
      </c>
      <c r="Y100" s="7"/>
      <c r="Z100" s="25">
        <f t="shared" si="30"/>
        <v>-643</v>
      </c>
      <c r="AA100" s="17">
        <f t="shared" si="31"/>
        <v>275.33699999999993</v>
      </c>
      <c r="AB100" s="24">
        <f t="shared" si="25"/>
        <v>4.8055372025636256</v>
      </c>
      <c r="AC100" s="17">
        <f t="shared" si="26"/>
        <v>-2.0567618224731632E-4</v>
      </c>
    </row>
    <row r="101" spans="1:29" s="17" customFormat="1" x14ac:dyDescent="0.25">
      <c r="A101" s="17">
        <v>16</v>
      </c>
      <c r="B101" s="17">
        <v>-621</v>
      </c>
      <c r="C101" s="17">
        <v>11167</v>
      </c>
      <c r="D101" s="17">
        <v>12925</v>
      </c>
      <c r="E101" s="17">
        <v>15256</v>
      </c>
      <c r="F101" s="17">
        <v>13496</v>
      </c>
      <c r="G101" s="24"/>
      <c r="H101" s="7"/>
      <c r="I101" s="25">
        <f t="shared" si="17"/>
        <v>-4089</v>
      </c>
      <c r="J101" s="24">
        <f t="shared" si="17"/>
        <v>-571</v>
      </c>
      <c r="K101" s="7"/>
      <c r="L101" s="25">
        <f t="shared" si="27"/>
        <v>-4090.7483467899124</v>
      </c>
      <c r="M101" s="17">
        <f t="shared" si="18"/>
        <v>3.056716497796907</v>
      </c>
      <c r="N101" s="17">
        <f t="shared" si="28"/>
        <v>-566.02804966081374</v>
      </c>
      <c r="O101" s="24">
        <f t="shared" si="19"/>
        <v>24.720290175334412</v>
      </c>
      <c r="P101" s="7"/>
      <c r="Q101" s="25">
        <f t="shared" si="20"/>
        <v>-4057.2411575613451</v>
      </c>
      <c r="R101" s="24">
        <f t="shared" si="21"/>
        <v>-580.32622032293318</v>
      </c>
      <c r="S101" s="7"/>
      <c r="T101" s="25">
        <f t="shared" si="22"/>
        <v>0.98990545611934688</v>
      </c>
      <c r="U101" s="24">
        <f t="shared" si="23"/>
        <v>-0.14133104565030308</v>
      </c>
      <c r="V101" s="7"/>
      <c r="W101" s="25">
        <f t="shared" si="24"/>
        <v>0.98791568345061709</v>
      </c>
      <c r="X101" s="24">
        <f t="shared" si="29"/>
        <v>269.85031149580595</v>
      </c>
      <c r="Y101" s="7"/>
      <c r="Z101" s="25">
        <f t="shared" si="30"/>
        <v>-621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0.1023114958060205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13116</v>
      </c>
      <c r="E102" s="17">
        <v>15267</v>
      </c>
      <c r="F102" s="17">
        <v>13286</v>
      </c>
      <c r="G102" s="24"/>
      <c r="H102" s="7"/>
      <c r="I102" s="25">
        <f t="shared" si="17"/>
        <v>-4124</v>
      </c>
      <c r="J102" s="24">
        <f t="shared" si="17"/>
        <v>-170</v>
      </c>
      <c r="K102" s="7"/>
      <c r="L102" s="25">
        <f t="shared" si="27"/>
        <v>-4121.9815784149205</v>
      </c>
      <c r="M102" s="17">
        <f t="shared" si="18"/>
        <v>4.0740256951149325</v>
      </c>
      <c r="N102" s="17">
        <f t="shared" si="28"/>
        <v>-162.15786006491888</v>
      </c>
      <c r="O102" s="24">
        <f t="shared" si="19"/>
        <v>61.499158761394135</v>
      </c>
      <c r="P102" s="7"/>
      <c r="Q102" s="25">
        <f t="shared" si="20"/>
        <v>-4092.2411575613451</v>
      </c>
      <c r="R102" s="24">
        <f t="shared" si="21"/>
        <v>-179.32622032293315</v>
      </c>
      <c r="S102" s="7"/>
      <c r="T102" s="25">
        <f t="shared" si="22"/>
        <v>0.99844492656704442</v>
      </c>
      <c r="U102" s="24">
        <f t="shared" si="23"/>
        <v>-4.3672612649922039E-2</v>
      </c>
      <c r="V102" s="7"/>
      <c r="W102" s="25">
        <f t="shared" si="24"/>
        <v>0.99790643808113866</v>
      </c>
      <c r="X102" s="24">
        <f t="shared" si="29"/>
        <v>264.2147358000858</v>
      </c>
      <c r="Y102" s="7"/>
      <c r="Z102" s="25">
        <f t="shared" si="30"/>
        <v>-630</v>
      </c>
      <c r="AA102" s="17">
        <f t="shared" si="31"/>
        <v>264.07799999999992</v>
      </c>
      <c r="AB102" s="24">
        <f t="shared" si="25"/>
        <v>4.6090305820815844</v>
      </c>
      <c r="AC102" s="17">
        <f t="shared" si="26"/>
        <v>0.13673580008588715</v>
      </c>
    </row>
    <row r="103" spans="1:29" s="17" customFormat="1" x14ac:dyDescent="0.25">
      <c r="A103" s="17">
        <v>18</v>
      </c>
      <c r="B103" s="17">
        <v>-613</v>
      </c>
      <c r="C103" s="17">
        <v>11160</v>
      </c>
      <c r="D103" s="17">
        <v>13327</v>
      </c>
      <c r="E103" s="17">
        <v>15277</v>
      </c>
      <c r="F103" s="17">
        <v>13103</v>
      </c>
      <c r="G103" s="24"/>
      <c r="H103" s="7"/>
      <c r="I103" s="25">
        <f t="shared" si="17"/>
        <v>-4117</v>
      </c>
      <c r="J103" s="24">
        <f t="shared" si="17"/>
        <v>224</v>
      </c>
      <c r="K103" s="7"/>
      <c r="L103" s="25">
        <f t="shared" si="27"/>
        <v>-4113.9097785930662</v>
      </c>
      <c r="M103" s="17">
        <f t="shared" si="18"/>
        <v>9.5494683438717836</v>
      </c>
      <c r="N103" s="17">
        <f t="shared" si="28"/>
        <v>232.46943982589519</v>
      </c>
      <c r="O103" s="24">
        <f t="shared" si="19"/>
        <v>71.731410964459599</v>
      </c>
      <c r="P103" s="7"/>
      <c r="Q103" s="25">
        <f t="shared" si="20"/>
        <v>-4085.2411575613451</v>
      </c>
      <c r="R103" s="24">
        <f t="shared" si="21"/>
        <v>214.67377967706685</v>
      </c>
      <c r="S103" s="7"/>
      <c r="T103" s="25">
        <f t="shared" si="22"/>
        <v>0.99673703247750489</v>
      </c>
      <c r="U103" s="24">
        <f t="shared" si="23"/>
        <v>5.2281059674641882E-2</v>
      </c>
      <c r="V103" s="7"/>
      <c r="W103" s="25">
        <f t="shared" si="24"/>
        <v>0.99762338047091204</v>
      </c>
      <c r="X103" s="24">
        <f t="shared" si="29"/>
        <v>258.70895291332727</v>
      </c>
      <c r="Y103" s="7"/>
      <c r="Z103" s="25">
        <f t="shared" si="30"/>
        <v>-613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0.1479529133273445</v>
      </c>
    </row>
    <row r="104" spans="1:29" s="17" customFormat="1" x14ac:dyDescent="0.25">
      <c r="A104" s="17">
        <v>19</v>
      </c>
      <c r="B104" s="17">
        <v>-611</v>
      </c>
      <c r="C104" s="17">
        <v>11175</v>
      </c>
      <c r="D104" s="17">
        <v>13517</v>
      </c>
      <c r="E104" s="17">
        <v>15244</v>
      </c>
      <c r="F104" s="17">
        <v>12901</v>
      </c>
      <c r="G104" s="24"/>
      <c r="H104" s="7"/>
      <c r="I104" s="25">
        <f t="shared" si="17"/>
        <v>-4069</v>
      </c>
      <c r="J104" s="24">
        <f t="shared" si="17"/>
        <v>616</v>
      </c>
      <c r="K104" s="7"/>
      <c r="L104" s="25">
        <f t="shared" si="27"/>
        <v>-4068.1859459466641</v>
      </c>
      <c r="M104" s="17">
        <f t="shared" si="18"/>
        <v>0.66268400175259923</v>
      </c>
      <c r="N104" s="17">
        <f t="shared" si="28"/>
        <v>623.76418046317656</v>
      </c>
      <c r="O104" s="24">
        <f t="shared" si="19"/>
        <v>60.282498264772549</v>
      </c>
      <c r="P104" s="7"/>
      <c r="Q104" s="25">
        <f t="shared" si="20"/>
        <v>-4037.2411575613451</v>
      </c>
      <c r="R104" s="24">
        <f t="shared" si="21"/>
        <v>606.67377967706682</v>
      </c>
      <c r="S104" s="7"/>
      <c r="T104" s="25">
        <f t="shared" si="22"/>
        <v>0.98502575872066256</v>
      </c>
      <c r="U104" s="24">
        <f t="shared" si="23"/>
        <v>0.14774765752040089</v>
      </c>
      <c r="V104" s="7"/>
      <c r="W104" s="25">
        <f t="shared" si="24"/>
        <v>0.98732860646595766</v>
      </c>
      <c r="X104" s="24">
        <f t="shared" si="29"/>
        <v>253.1980209292426</v>
      </c>
      <c r="Y104" s="7"/>
      <c r="Z104" s="25">
        <f t="shared" si="30"/>
        <v>-611</v>
      </c>
      <c r="AA104" s="17">
        <f t="shared" si="31"/>
        <v>253.06199999999993</v>
      </c>
      <c r="AB104" s="24">
        <f t="shared" si="25"/>
        <v>4.4167651116818885</v>
      </c>
      <c r="AC104" s="17">
        <f t="shared" si="26"/>
        <v>0.13602092924267595</v>
      </c>
    </row>
    <row r="105" spans="1:29" s="17" customFormat="1" x14ac:dyDescent="0.25">
      <c r="A105" s="17">
        <v>20</v>
      </c>
      <c r="B105" s="17">
        <v>-618</v>
      </c>
      <c r="C105" s="17">
        <v>11216</v>
      </c>
      <c r="D105" s="17">
        <v>13707</v>
      </c>
      <c r="E105" s="17">
        <v>15204</v>
      </c>
      <c r="F105" s="17">
        <v>12707</v>
      </c>
      <c r="G105" s="24"/>
      <c r="H105" s="7"/>
      <c r="I105" s="25">
        <f t="shared" si="17"/>
        <v>-3988</v>
      </c>
      <c r="J105" s="24">
        <f t="shared" si="17"/>
        <v>1000</v>
      </c>
      <c r="K105" s="7"/>
      <c r="L105" s="25">
        <f t="shared" si="27"/>
        <v>-3984.1039936232564</v>
      </c>
      <c r="M105" s="17">
        <f t="shared" si="18"/>
        <v>15.178865687626571</v>
      </c>
      <c r="N105" s="17">
        <f t="shared" si="28"/>
        <v>1013.7815367867846</v>
      </c>
      <c r="O105" s="24">
        <f t="shared" si="19"/>
        <v>189.93075620549757</v>
      </c>
      <c r="P105" s="7"/>
      <c r="Q105" s="25">
        <f t="shared" si="20"/>
        <v>-3956.2411575613451</v>
      </c>
      <c r="R105" s="24">
        <f t="shared" si="21"/>
        <v>990.67377967706682</v>
      </c>
      <c r="S105" s="7"/>
      <c r="T105" s="25">
        <f t="shared" si="22"/>
        <v>0.96526298425599122</v>
      </c>
      <c r="U105" s="24">
        <f t="shared" si="23"/>
        <v>0.24126595745094034</v>
      </c>
      <c r="V105" s="7"/>
      <c r="W105" s="25">
        <f t="shared" si="24"/>
        <v>0.96895250937908395</v>
      </c>
      <c r="X105" s="24">
        <f t="shared" si="29"/>
        <v>247.72670263049667</v>
      </c>
      <c r="Y105" s="7"/>
      <c r="Z105" s="25">
        <f t="shared" si="30"/>
        <v>-618</v>
      </c>
      <c r="AA105" s="17">
        <f t="shared" si="31"/>
        <v>247.49999999999991</v>
      </c>
      <c r="AB105" s="24">
        <f t="shared" si="25"/>
        <v>4.3196898986859642</v>
      </c>
      <c r="AC105" s="17">
        <f t="shared" si="26"/>
        <v>0.22670263049676009</v>
      </c>
    </row>
    <row r="106" spans="1:29" s="17" customFormat="1" x14ac:dyDescent="0.25">
      <c r="A106" s="17">
        <v>21</v>
      </c>
      <c r="B106" s="17">
        <v>-639</v>
      </c>
      <c r="C106" s="17">
        <v>11280</v>
      </c>
      <c r="D106" s="17">
        <v>13906</v>
      </c>
      <c r="E106" s="17">
        <v>15144</v>
      </c>
      <c r="F106" s="17">
        <v>12515</v>
      </c>
      <c r="G106" s="24"/>
      <c r="H106" s="7"/>
      <c r="I106" s="25">
        <f t="shared" si="17"/>
        <v>-3864</v>
      </c>
      <c r="J106" s="24">
        <f t="shared" si="17"/>
        <v>1391</v>
      </c>
      <c r="K106" s="7"/>
      <c r="L106" s="25">
        <f t="shared" si="27"/>
        <v>-3857.9977795024574</v>
      </c>
      <c r="M106" s="17">
        <f t="shared" si="18"/>
        <v>36.026650901120135</v>
      </c>
      <c r="N106" s="17">
        <f t="shared" si="28"/>
        <v>1407.068237643394</v>
      </c>
      <c r="O106" s="24">
        <f t="shared" si="19"/>
        <v>258.1882609645844</v>
      </c>
      <c r="P106" s="7"/>
      <c r="Q106" s="25">
        <f t="shared" si="20"/>
        <v>-3832.2411575613451</v>
      </c>
      <c r="R106" s="24">
        <f t="shared" si="21"/>
        <v>1381.6737796770669</v>
      </c>
      <c r="S106" s="7"/>
      <c r="T106" s="25">
        <f t="shared" si="22"/>
        <v>0.93500886038414854</v>
      </c>
      <c r="U106" s="24">
        <f t="shared" si="23"/>
        <v>0.33648901805729697</v>
      </c>
      <c r="V106" s="7"/>
      <c r="W106" s="25">
        <f t="shared" si="24"/>
        <v>0.94010922367613192</v>
      </c>
      <c r="X106" s="24">
        <f t="shared" si="29"/>
        <v>242.01524763121301</v>
      </c>
      <c r="Y106" s="7"/>
      <c r="Z106" s="25">
        <f t="shared" si="30"/>
        <v>-639</v>
      </c>
      <c r="AA106" s="17">
        <f t="shared" si="31"/>
        <v>241.74899999999991</v>
      </c>
      <c r="AB106" s="24">
        <f t="shared" si="25"/>
        <v>4.2193160134037697</v>
      </c>
      <c r="AC106" s="17">
        <f t="shared" si="26"/>
        <v>0.2662476312131048</v>
      </c>
    </row>
    <row r="107" spans="1:29" s="17" customFormat="1" x14ac:dyDescent="0.25">
      <c r="A107" s="17">
        <v>22</v>
      </c>
      <c r="B107" s="17">
        <v>-636</v>
      </c>
      <c r="C107" s="17">
        <v>11362</v>
      </c>
      <c r="D107" s="17">
        <v>14098</v>
      </c>
      <c r="E107" s="17">
        <v>15066</v>
      </c>
      <c r="F107" s="17">
        <v>12326</v>
      </c>
      <c r="G107" s="24"/>
      <c r="H107" s="7"/>
      <c r="I107" s="25">
        <f t="shared" si="17"/>
        <v>-3704</v>
      </c>
      <c r="J107" s="24">
        <f t="shared" si="17"/>
        <v>1772</v>
      </c>
      <c r="K107" s="7"/>
      <c r="L107" s="25">
        <f t="shared" si="27"/>
        <v>-3694.1911097955999</v>
      </c>
      <c r="M107" s="17">
        <f t="shared" si="18"/>
        <v>96.214327041975963</v>
      </c>
      <c r="N107" s="17">
        <f t="shared" si="28"/>
        <v>1784.5463024302119</v>
      </c>
      <c r="O107" s="24">
        <f t="shared" si="19"/>
        <v>157.40970467034055</v>
      </c>
      <c r="P107" s="7"/>
      <c r="Q107" s="25">
        <f t="shared" si="20"/>
        <v>-3672.2411575613451</v>
      </c>
      <c r="R107" s="24">
        <f t="shared" si="21"/>
        <v>1762.6737796770669</v>
      </c>
      <c r="S107" s="7"/>
      <c r="T107" s="25">
        <f t="shared" si="22"/>
        <v>0.89597128119467428</v>
      </c>
      <c r="U107" s="24">
        <f t="shared" si="23"/>
        <v>0.4292767062696291</v>
      </c>
      <c r="V107" s="7"/>
      <c r="W107" s="25">
        <f t="shared" si="24"/>
        <v>0.90244534593840842</v>
      </c>
      <c r="X107" s="24">
        <f t="shared" si="29"/>
        <v>236.26925245082214</v>
      </c>
      <c r="Y107" s="7"/>
      <c r="Z107" s="25">
        <f t="shared" si="30"/>
        <v>-636</v>
      </c>
      <c r="AA107" s="17">
        <f t="shared" si="31"/>
        <v>236.02499999999992</v>
      </c>
      <c r="AB107" s="24">
        <f t="shared" si="25"/>
        <v>4.1194133670196145</v>
      </c>
      <c r="AC107" s="17">
        <f t="shared" si="26"/>
        <v>0.24425245082221636</v>
      </c>
    </row>
    <row r="108" spans="1:29" s="17" customFormat="1" x14ac:dyDescent="0.25">
      <c r="A108" s="17">
        <v>23</v>
      </c>
      <c r="B108" s="17">
        <v>-633</v>
      </c>
      <c r="C108" s="17">
        <v>11459</v>
      </c>
      <c r="D108" s="17">
        <v>14265</v>
      </c>
      <c r="E108" s="17">
        <v>14956</v>
      </c>
      <c r="F108" s="17">
        <v>12138</v>
      </c>
      <c r="G108" s="24"/>
      <c r="H108" s="7"/>
      <c r="I108" s="25">
        <f t="shared" si="17"/>
        <v>-3497</v>
      </c>
      <c r="J108" s="24">
        <f t="shared" si="17"/>
        <v>2127</v>
      </c>
      <c r="K108" s="7"/>
      <c r="L108" s="25">
        <f t="shared" si="27"/>
        <v>-3494.8475798093423</v>
      </c>
      <c r="M108" s="17">
        <f t="shared" si="18"/>
        <v>4.6329126771510234</v>
      </c>
      <c r="N108" s="17">
        <f t="shared" si="28"/>
        <v>2142.6729289186537</v>
      </c>
      <c r="O108" s="24">
        <f t="shared" si="19"/>
        <v>245.64070088917219</v>
      </c>
      <c r="P108" s="7"/>
      <c r="Q108" s="25">
        <f t="shared" si="20"/>
        <v>-3465.2411575613451</v>
      </c>
      <c r="R108" s="24">
        <f t="shared" si="21"/>
        <v>2117.6737796770667</v>
      </c>
      <c r="S108" s="7"/>
      <c r="T108" s="25">
        <f t="shared" si="22"/>
        <v>0.84546641311829185</v>
      </c>
      <c r="U108" s="24">
        <f t="shared" si="23"/>
        <v>0.51573242625749749</v>
      </c>
      <c r="V108" s="7"/>
      <c r="W108" s="25">
        <f t="shared" si="24"/>
        <v>0.85321887761531434</v>
      </c>
      <c r="X108" s="24">
        <f t="shared" si="29"/>
        <v>230.55775485940353</v>
      </c>
      <c r="Y108" s="7"/>
      <c r="Z108" s="25">
        <f t="shared" si="30"/>
        <v>-633</v>
      </c>
      <c r="AA108" s="17">
        <f t="shared" si="31"/>
        <v>230.32799999999992</v>
      </c>
      <c r="AB108" s="24">
        <f t="shared" si="25"/>
        <v>4.0199819595334976</v>
      </c>
      <c r="AC108" s="17">
        <f t="shared" si="26"/>
        <v>0.22975485940361295</v>
      </c>
    </row>
    <row r="109" spans="1:29" s="17" customFormat="1" x14ac:dyDescent="0.25">
      <c r="A109" s="17">
        <v>24</v>
      </c>
      <c r="B109" s="17">
        <v>-626</v>
      </c>
      <c r="C109" s="17">
        <v>11581</v>
      </c>
      <c r="D109" s="17">
        <v>14442</v>
      </c>
      <c r="E109" s="17">
        <v>14843</v>
      </c>
      <c r="F109" s="17">
        <v>11976</v>
      </c>
      <c r="G109" s="24"/>
      <c r="H109" s="7"/>
      <c r="I109" s="25">
        <f t="shared" si="17"/>
        <v>-3262</v>
      </c>
      <c r="J109" s="24">
        <f t="shared" si="17"/>
        <v>2466</v>
      </c>
      <c r="K109" s="7"/>
      <c r="L109" s="25">
        <f t="shared" si="27"/>
        <v>-3264.0169308425307</v>
      </c>
      <c r="M109" s="17">
        <f t="shared" si="18"/>
        <v>4.0680100235514196</v>
      </c>
      <c r="N109" s="17">
        <f t="shared" si="28"/>
        <v>2476.1251787773181</v>
      </c>
      <c r="O109" s="24">
        <f t="shared" si="19"/>
        <v>102.51924527265224</v>
      </c>
      <c r="P109" s="7"/>
      <c r="Q109" s="25">
        <f t="shared" si="20"/>
        <v>-3230.2411575613451</v>
      </c>
      <c r="R109" s="24">
        <f t="shared" si="21"/>
        <v>2456.6737796770667</v>
      </c>
      <c r="S109" s="7"/>
      <c r="T109" s="25">
        <f t="shared" si="22"/>
        <v>0.7881299686837514</v>
      </c>
      <c r="U109" s="24">
        <f t="shared" si="23"/>
        <v>0.59829155041492688</v>
      </c>
      <c r="V109" s="7"/>
      <c r="W109" s="25">
        <f t="shared" si="24"/>
        <v>0.79710221057025665</v>
      </c>
      <c r="X109" s="24">
        <f t="shared" si="29"/>
        <v>224.81755061249805</v>
      </c>
      <c r="Y109" s="7"/>
      <c r="Z109" s="25">
        <f t="shared" si="30"/>
        <v>-626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0.12355061249812138</v>
      </c>
    </row>
    <row r="110" spans="1:29" s="17" customFormat="1" x14ac:dyDescent="0.25">
      <c r="A110" s="17">
        <v>25</v>
      </c>
      <c r="B110" s="17">
        <v>-628</v>
      </c>
      <c r="C110" s="17">
        <v>11700</v>
      </c>
      <c r="D110" s="17">
        <v>14589</v>
      </c>
      <c r="E110" s="17">
        <v>14705</v>
      </c>
      <c r="F110" s="17">
        <v>11810</v>
      </c>
      <c r="G110" s="24"/>
      <c r="H110" s="7"/>
      <c r="I110" s="25">
        <f t="shared" si="17"/>
        <v>-3005</v>
      </c>
      <c r="J110" s="24">
        <f t="shared" si="17"/>
        <v>2779</v>
      </c>
      <c r="K110" s="7"/>
      <c r="L110" s="25">
        <f t="shared" si="27"/>
        <v>-3001.0373891351683</v>
      </c>
      <c r="M110" s="17">
        <f t="shared" si="18"/>
        <v>15.702284866082481</v>
      </c>
      <c r="N110" s="17">
        <f t="shared" si="28"/>
        <v>2786.6904987954022</v>
      </c>
      <c r="O110" s="24">
        <f t="shared" si="19"/>
        <v>59.143771722082128</v>
      </c>
      <c r="P110" s="7"/>
      <c r="Q110" s="25">
        <f t="shared" si="20"/>
        <v>-2973.2411575613451</v>
      </c>
      <c r="R110" s="24">
        <f t="shared" si="21"/>
        <v>2769.6737796770667</v>
      </c>
      <c r="S110" s="7"/>
      <c r="T110" s="25">
        <f t="shared" si="22"/>
        <v>0.72542585711065832</v>
      </c>
      <c r="U110" s="24">
        <f t="shared" si="23"/>
        <v>0.67451870634789268</v>
      </c>
      <c r="V110" s="7"/>
      <c r="W110" s="25">
        <f t="shared" si="24"/>
        <v>0.73552324730948349</v>
      </c>
      <c r="X110" s="24">
        <f t="shared" si="29"/>
        <v>219.18614827482622</v>
      </c>
      <c r="Y110" s="7"/>
      <c r="Z110" s="25">
        <f t="shared" si="30"/>
        <v>-628</v>
      </c>
      <c r="AA110" s="17">
        <f t="shared" si="31"/>
        <v>219.04199999999994</v>
      </c>
      <c r="AB110" s="24">
        <f t="shared" si="25"/>
        <v>3.8230041001534181</v>
      </c>
      <c r="AC110" s="17">
        <f t="shared" si="26"/>
        <v>0.14414827482627857</v>
      </c>
    </row>
    <row r="111" spans="1:29" s="17" customFormat="1" x14ac:dyDescent="0.25">
      <c r="A111" s="17">
        <v>26</v>
      </c>
      <c r="B111" s="17">
        <v>-604</v>
      </c>
      <c r="C111" s="17">
        <v>11848</v>
      </c>
      <c r="D111" s="17">
        <v>14728</v>
      </c>
      <c r="E111" s="17">
        <v>14569</v>
      </c>
      <c r="F111" s="17">
        <v>11677</v>
      </c>
      <c r="G111" s="24"/>
      <c r="H111" s="7"/>
      <c r="I111" s="25">
        <f t="shared" si="17"/>
        <v>-2721</v>
      </c>
      <c r="J111" s="24">
        <f t="shared" si="17"/>
        <v>3051</v>
      </c>
      <c r="K111" s="7"/>
      <c r="L111" s="25">
        <f t="shared" si="27"/>
        <v>-2720.8064925738249</v>
      </c>
      <c r="M111" s="17">
        <f t="shared" si="18"/>
        <v>3.7445123984901796E-2</v>
      </c>
      <c r="N111" s="17">
        <f t="shared" si="28"/>
        <v>3059.9413896712522</v>
      </c>
      <c r="O111" s="24">
        <f t="shared" si="19"/>
        <v>79.948449253175198</v>
      </c>
      <c r="P111" s="7"/>
      <c r="Q111" s="25">
        <f t="shared" si="20"/>
        <v>-2689.2411575613451</v>
      </c>
      <c r="R111" s="24">
        <f t="shared" si="21"/>
        <v>3041.6737796770667</v>
      </c>
      <c r="S111" s="7"/>
      <c r="T111" s="25">
        <f t="shared" si="22"/>
        <v>0.65613415404934139</v>
      </c>
      <c r="U111" s="24">
        <f t="shared" si="23"/>
        <v>0.74076083546535809</v>
      </c>
      <c r="V111" s="7"/>
      <c r="W111" s="25">
        <f t="shared" si="24"/>
        <v>0.66720767674536052</v>
      </c>
      <c r="X111" s="24">
        <f t="shared" si="29"/>
        <v>213.71837977818222</v>
      </c>
      <c r="Y111" s="7"/>
      <c r="Z111" s="25">
        <f t="shared" si="30"/>
        <v>-604</v>
      </c>
      <c r="AA111" s="17">
        <f t="shared" si="31"/>
        <v>213.60599999999994</v>
      </c>
      <c r="AB111" s="24">
        <f t="shared" si="25"/>
        <v>3.7281280020150063</v>
      </c>
      <c r="AC111" s="17">
        <f t="shared" si="26"/>
        <v>0.11237977818228728</v>
      </c>
    </row>
    <row r="112" spans="1:29" s="17" customFormat="1" x14ac:dyDescent="0.25">
      <c r="A112" s="17">
        <v>27</v>
      </c>
      <c r="B112" s="17">
        <v>-613</v>
      </c>
      <c r="C112" s="17">
        <v>12009</v>
      </c>
      <c r="D112" s="17">
        <v>14864</v>
      </c>
      <c r="E112" s="17">
        <v>14419</v>
      </c>
      <c r="F112" s="17">
        <v>11556</v>
      </c>
      <c r="G112" s="24"/>
      <c r="H112" s="7"/>
      <c r="I112" s="25">
        <f t="shared" si="17"/>
        <v>-2410</v>
      </c>
      <c r="J112" s="24">
        <f t="shared" si="17"/>
        <v>3308</v>
      </c>
      <c r="K112" s="7"/>
      <c r="L112" s="25">
        <f t="shared" si="27"/>
        <v>-2411.6546182519864</v>
      </c>
      <c r="M112" s="17">
        <f t="shared" si="18"/>
        <v>2.7377615598066911</v>
      </c>
      <c r="N112" s="17">
        <f t="shared" si="28"/>
        <v>3309.1919986227826</v>
      </c>
      <c r="O112" s="24">
        <f t="shared" si="19"/>
        <v>1.4208607167157306</v>
      </c>
      <c r="P112" s="7"/>
      <c r="Q112" s="25">
        <f t="shared" si="20"/>
        <v>-2378.2411575613451</v>
      </c>
      <c r="R112" s="24">
        <f t="shared" si="21"/>
        <v>3298.6737796770667</v>
      </c>
      <c r="S112" s="7"/>
      <c r="T112" s="25">
        <f t="shared" si="22"/>
        <v>0.5802548594998006</v>
      </c>
      <c r="U112" s="24">
        <f t="shared" si="23"/>
        <v>0.80334990599178679</v>
      </c>
      <c r="V112" s="7"/>
      <c r="W112" s="25">
        <f t="shared" si="24"/>
        <v>0.59224953604830677</v>
      </c>
      <c r="X112" s="24">
        <f t="shared" si="29"/>
        <v>208.10739201879869</v>
      </c>
      <c r="Y112" s="7"/>
      <c r="Z112" s="25">
        <f t="shared" si="30"/>
        <v>-613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1.8392018798749632E-2</v>
      </c>
    </row>
    <row r="113" spans="1:29" s="17" customFormat="1" x14ac:dyDescent="0.25">
      <c r="A113" s="17">
        <v>28</v>
      </c>
      <c r="B113" s="17">
        <v>-627</v>
      </c>
      <c r="C113" s="17">
        <v>12166</v>
      </c>
      <c r="D113" s="17">
        <v>14964</v>
      </c>
      <c r="E113" s="17">
        <v>14239</v>
      </c>
      <c r="F113" s="17">
        <v>11429</v>
      </c>
      <c r="G113" s="24"/>
      <c r="H113" s="7"/>
      <c r="I113" s="25">
        <f t="shared" si="17"/>
        <v>-2073</v>
      </c>
      <c r="J113" s="24">
        <f t="shared" si="17"/>
        <v>3535</v>
      </c>
      <c r="K113" s="7"/>
      <c r="L113" s="25">
        <f t="shared" si="27"/>
        <v>-2072.6299895117586</v>
      </c>
      <c r="M113" s="17">
        <f t="shared" si="18"/>
        <v>0.13690776140864311</v>
      </c>
      <c r="N113" s="17">
        <f t="shared" si="28"/>
        <v>3532.485541296101</v>
      </c>
      <c r="O113" s="24">
        <f t="shared" si="19"/>
        <v>6.3225025736133444</v>
      </c>
      <c r="P113" s="7"/>
      <c r="Q113" s="25">
        <f t="shared" si="20"/>
        <v>-2041.2411575613451</v>
      </c>
      <c r="R113" s="24">
        <f t="shared" si="21"/>
        <v>3525.6737796770667</v>
      </c>
      <c r="S113" s="7"/>
      <c r="T113" s="25">
        <f t="shared" si="22"/>
        <v>0.49803195833197034</v>
      </c>
      <c r="U113" s="24">
        <f t="shared" si="23"/>
        <v>0.8586328593361422</v>
      </c>
      <c r="V113" s="7"/>
      <c r="W113" s="25">
        <f t="shared" si="24"/>
        <v>0.51083858477940525</v>
      </c>
      <c r="X113" s="24">
        <f t="shared" si="29"/>
        <v>202.45911044717184</v>
      </c>
      <c r="Y113" s="7"/>
      <c r="Z113" s="25">
        <f t="shared" si="30"/>
        <v>-627</v>
      </c>
      <c r="AA113" s="17">
        <f t="shared" si="31"/>
        <v>202.44599999999994</v>
      </c>
      <c r="AB113" s="24">
        <f t="shared" si="25"/>
        <v>3.5333492574924392</v>
      </c>
      <c r="AC113" s="17">
        <f t="shared" si="26"/>
        <v>1.3110447171897022E-2</v>
      </c>
    </row>
    <row r="114" spans="1:29" s="17" customFormat="1" x14ac:dyDescent="0.25">
      <c r="A114" s="17">
        <v>29</v>
      </c>
      <c r="B114" s="17">
        <v>-626</v>
      </c>
      <c r="C114" s="17">
        <v>12353</v>
      </c>
      <c r="D114" s="17">
        <v>15062</v>
      </c>
      <c r="E114" s="17">
        <v>14061</v>
      </c>
      <c r="F114" s="17">
        <v>11339</v>
      </c>
      <c r="G114" s="24"/>
      <c r="H114" s="7"/>
      <c r="I114" s="25">
        <f t="shared" si="17"/>
        <v>-1708</v>
      </c>
      <c r="J114" s="24">
        <f t="shared" si="17"/>
        <v>3723</v>
      </c>
      <c r="K114" s="7"/>
      <c r="L114" s="25">
        <f t="shared" si="27"/>
        <v>-1714.388308021576</v>
      </c>
      <c r="M114" s="17">
        <f t="shared" si="18"/>
        <v>40.8104793785322</v>
      </c>
      <c r="N114" s="17">
        <f t="shared" si="28"/>
        <v>3721.3513123704251</v>
      </c>
      <c r="O114" s="24">
        <f t="shared" si="19"/>
        <v>2.7181708999131429</v>
      </c>
      <c r="P114" s="7"/>
      <c r="Q114" s="25">
        <f t="shared" si="20"/>
        <v>-1676.2411575613451</v>
      </c>
      <c r="R114" s="24">
        <f t="shared" si="21"/>
        <v>3713.6737796770667</v>
      </c>
      <c r="S114" s="7"/>
      <c r="T114" s="25">
        <f t="shared" si="22"/>
        <v>0.40897748080598201</v>
      </c>
      <c r="U114" s="24">
        <f t="shared" si="23"/>
        <v>0.90441786034380212</v>
      </c>
      <c r="V114" s="7"/>
      <c r="W114" s="25">
        <f t="shared" si="24"/>
        <v>0.42245424806086151</v>
      </c>
      <c r="X114" s="24">
        <f t="shared" si="29"/>
        <v>196.74614163865863</v>
      </c>
      <c r="Y114" s="7"/>
      <c r="Z114" s="25">
        <f t="shared" si="30"/>
        <v>-626</v>
      </c>
      <c r="AA114" s="17">
        <f t="shared" si="31"/>
        <v>196.81199999999995</v>
      </c>
      <c r="AB114" s="24">
        <f t="shared" si="25"/>
        <v>3.4350174074350788</v>
      </c>
      <c r="AC114" s="17">
        <f t="shared" si="26"/>
        <v>-6.5858361341327054E-2</v>
      </c>
    </row>
    <row r="115" spans="1:29" s="17" customFormat="1" x14ac:dyDescent="0.25">
      <c r="A115" s="17">
        <v>30</v>
      </c>
      <c r="B115" s="17">
        <v>-630</v>
      </c>
      <c r="C115" s="17">
        <v>12539</v>
      </c>
      <c r="D115" s="17">
        <v>15138</v>
      </c>
      <c r="E115" s="17">
        <v>13873</v>
      </c>
      <c r="F115" s="17">
        <v>11262</v>
      </c>
      <c r="G115" s="24"/>
      <c r="H115" s="7"/>
      <c r="I115" s="25">
        <f t="shared" si="17"/>
        <v>-1334</v>
      </c>
      <c r="J115" s="24">
        <f t="shared" si="17"/>
        <v>3876</v>
      </c>
      <c r="K115" s="7"/>
      <c r="L115" s="25">
        <f t="shared" si="27"/>
        <v>-1337.4338516799946</v>
      </c>
      <c r="M115" s="17">
        <f t="shared" si="18"/>
        <v>11.791337360201956</v>
      </c>
      <c r="N115" s="17">
        <f t="shared" si="28"/>
        <v>3875.2048258322861</v>
      </c>
      <c r="O115" s="24">
        <f t="shared" si="19"/>
        <v>0.63230195699944114</v>
      </c>
      <c r="P115" s="7"/>
      <c r="Q115" s="25">
        <f t="shared" si="20"/>
        <v>-1302.2411575613451</v>
      </c>
      <c r="R115" s="24">
        <f t="shared" si="21"/>
        <v>3866.6737796770667</v>
      </c>
      <c r="S115" s="7"/>
      <c r="T115" s="25">
        <f t="shared" si="22"/>
        <v>0.31772713945058578</v>
      </c>
      <c r="U115" s="24">
        <f t="shared" si="23"/>
        <v>0.9416790579723765</v>
      </c>
      <c r="V115" s="7"/>
      <c r="W115" s="25">
        <f t="shared" si="24"/>
        <v>0.33174721687060066</v>
      </c>
      <c r="X115" s="24">
        <f t="shared" si="29"/>
        <v>191.11584786627532</v>
      </c>
      <c r="Y115" s="7"/>
      <c r="Z115" s="25">
        <f t="shared" si="30"/>
        <v>-630</v>
      </c>
      <c r="AA115" s="17">
        <f t="shared" si="31"/>
        <v>191.14199999999997</v>
      </c>
      <c r="AB115" s="24">
        <f t="shared" si="25"/>
        <v>3.3360572388470007</v>
      </c>
      <c r="AC115" s="17">
        <f t="shared" si="26"/>
        <v>-2.6152133724650639E-2</v>
      </c>
    </row>
    <row r="116" spans="1:29" s="17" customFormat="1" x14ac:dyDescent="0.25">
      <c r="A116" s="17">
        <v>31</v>
      </c>
      <c r="B116" s="17">
        <v>-633</v>
      </c>
      <c r="C116" s="17">
        <v>12743</v>
      </c>
      <c r="D116" s="17">
        <v>15203</v>
      </c>
      <c r="E116" s="17">
        <v>13686</v>
      </c>
      <c r="F116" s="17">
        <v>11207</v>
      </c>
      <c r="G116" s="24"/>
      <c r="H116" s="7"/>
      <c r="I116" s="25">
        <f t="shared" ref="I116:J149" si="32">C116-E116</f>
        <v>-943</v>
      </c>
      <c r="J116" s="24">
        <f t="shared" si="32"/>
        <v>3996</v>
      </c>
      <c r="K116" s="7"/>
      <c r="L116" s="25">
        <f t="shared" si="27"/>
        <v>-945.80820981884347</v>
      </c>
      <c r="M116" s="17">
        <f t="shared" si="18"/>
        <v>7.8860423866488505</v>
      </c>
      <c r="N116" s="17">
        <f t="shared" si="28"/>
        <v>3991.6814426987598</v>
      </c>
      <c r="O116" s="24">
        <f t="shared" si="19"/>
        <v>18.649937164094709</v>
      </c>
      <c r="P116" s="7"/>
      <c r="Q116" s="25">
        <f t="shared" si="20"/>
        <v>-911.24115756134506</v>
      </c>
      <c r="R116" s="24">
        <f t="shared" si="21"/>
        <v>3986.6737796770667</v>
      </c>
      <c r="S116" s="7"/>
      <c r="T116" s="25">
        <f t="shared" si="22"/>
        <v>0.22232905530630789</v>
      </c>
      <c r="U116" s="24">
        <f t="shared" si="23"/>
        <v>0.97090352670067004</v>
      </c>
      <c r="V116" s="7"/>
      <c r="W116" s="25">
        <f t="shared" si="24"/>
        <v>0.236772630638827</v>
      </c>
      <c r="X116" s="24">
        <f t="shared" si="29"/>
        <v>185.41394575897334</v>
      </c>
      <c r="Y116" s="7"/>
      <c r="Z116" s="25">
        <f t="shared" si="30"/>
        <v>-633</v>
      </c>
      <c r="AA116" s="17">
        <f t="shared" si="31"/>
        <v>185.44499999999996</v>
      </c>
      <c r="AB116" s="24">
        <f t="shared" si="25"/>
        <v>3.2366258313608842</v>
      </c>
      <c r="AC116" s="17">
        <f t="shared" si="26"/>
        <v>-3.1054241026623686E-2</v>
      </c>
    </row>
    <row r="117" spans="1:29" s="17" customFormat="1" x14ac:dyDescent="0.25">
      <c r="A117" s="17">
        <v>32</v>
      </c>
      <c r="B117" s="17">
        <v>-637</v>
      </c>
      <c r="C117" s="17">
        <v>12942</v>
      </c>
      <c r="D117" s="17">
        <v>15245</v>
      </c>
      <c r="E117" s="17">
        <v>13474</v>
      </c>
      <c r="F117" s="17">
        <v>11162</v>
      </c>
      <c r="G117" s="24"/>
      <c r="H117" s="7"/>
      <c r="I117" s="25">
        <f t="shared" si="32"/>
        <v>-532</v>
      </c>
      <c r="J117" s="24">
        <f t="shared" si="32"/>
        <v>4083</v>
      </c>
      <c r="K117" s="7"/>
      <c r="L117" s="25">
        <f t="shared" si="27"/>
        <v>-542.59081109117915</v>
      </c>
      <c r="M117" s="17">
        <f t="shared" si="18"/>
        <v>112.16527956904326</v>
      </c>
      <c r="N117" s="17">
        <f t="shared" si="28"/>
        <v>4069.1695376283205</v>
      </c>
      <c r="O117" s="24">
        <f t="shared" si="19"/>
        <v>191.28168941444142</v>
      </c>
      <c r="P117" s="7"/>
      <c r="Q117" s="25">
        <f t="shared" si="20"/>
        <v>-500.24115756134506</v>
      </c>
      <c r="R117" s="24">
        <f t="shared" si="21"/>
        <v>4073.6737796770667</v>
      </c>
      <c r="S117" s="7"/>
      <c r="T117" s="25">
        <f t="shared" si="22"/>
        <v>0.12205127376334571</v>
      </c>
      <c r="U117" s="24">
        <f t="shared" si="23"/>
        <v>0.99209126652868285</v>
      </c>
      <c r="V117" s="7"/>
      <c r="W117" s="25">
        <f t="shared" si="24"/>
        <v>0.13679845404118196</v>
      </c>
      <c r="X117" s="24">
        <f t="shared" si="29"/>
        <v>179.5597776407061</v>
      </c>
      <c r="Y117" s="7"/>
      <c r="Z117" s="25">
        <f t="shared" si="30"/>
        <v>-637</v>
      </c>
      <c r="AA117" s="17">
        <f t="shared" si="31"/>
        <v>179.71199999999996</v>
      </c>
      <c r="AB117" s="24">
        <f t="shared" si="25"/>
        <v>3.1365661053440488</v>
      </c>
      <c r="AC117" s="17">
        <f t="shared" si="26"/>
        <v>-0.15222235929385874</v>
      </c>
    </row>
    <row r="118" spans="1:29" s="17" customFormat="1" x14ac:dyDescent="0.25">
      <c r="A118" s="17">
        <v>33</v>
      </c>
      <c r="B118" s="17">
        <v>-620</v>
      </c>
      <c r="C118" s="17">
        <v>13145</v>
      </c>
      <c r="D118" s="17">
        <v>15269</v>
      </c>
      <c r="E118" s="17">
        <v>13294</v>
      </c>
      <c r="F118" s="17">
        <v>11154</v>
      </c>
      <c r="G118" s="24"/>
      <c r="H118" s="7"/>
      <c r="I118" s="25">
        <f t="shared" si="32"/>
        <v>-149</v>
      </c>
      <c r="J118" s="24">
        <f t="shared" si="32"/>
        <v>4115</v>
      </c>
      <c r="K118" s="7"/>
      <c r="L118" s="25">
        <f t="shared" si="27"/>
        <v>-145.186667663788</v>
      </c>
      <c r="M118" s="17">
        <f t="shared" si="18"/>
        <v>14.541503506400066</v>
      </c>
      <c r="N118" s="17">
        <f t="shared" si="28"/>
        <v>4105.5824819052832</v>
      </c>
      <c r="O118" s="24">
        <f t="shared" si="19"/>
        <v>88.689647064318294</v>
      </c>
      <c r="P118" s="7"/>
      <c r="Q118" s="25">
        <f t="shared" si="20"/>
        <v>-117.24115756134508</v>
      </c>
      <c r="R118" s="24">
        <f t="shared" si="21"/>
        <v>4105.6737796770667</v>
      </c>
      <c r="S118" s="7"/>
      <c r="T118" s="25">
        <f t="shared" si="22"/>
        <v>2.8605068578541535E-2</v>
      </c>
      <c r="U118" s="24">
        <f t="shared" si="23"/>
        <v>0.99988445818956118</v>
      </c>
      <c r="V118" s="7"/>
      <c r="W118" s="25">
        <f t="shared" si="24"/>
        <v>4.3457682353971072E-2</v>
      </c>
      <c r="X118" s="24">
        <f t="shared" si="29"/>
        <v>174.19749210773898</v>
      </c>
      <c r="Y118" s="7"/>
      <c r="Z118" s="25">
        <f t="shared" si="30"/>
        <v>-620</v>
      </c>
      <c r="AA118" s="17">
        <f t="shared" si="31"/>
        <v>174.13199999999995</v>
      </c>
      <c r="AB118" s="24">
        <f t="shared" si="25"/>
        <v>3.039176733082765</v>
      </c>
      <c r="AC118" s="17">
        <f t="shared" si="26"/>
        <v>6.549210773903269E-2</v>
      </c>
    </row>
    <row r="119" spans="1:29" s="17" customFormat="1" x14ac:dyDescent="0.25">
      <c r="A119" s="17">
        <v>34</v>
      </c>
      <c r="B119" s="17">
        <v>-607</v>
      </c>
      <c r="C119" s="17">
        <v>13348</v>
      </c>
      <c r="D119" s="17">
        <v>15277</v>
      </c>
      <c r="E119" s="17">
        <v>13104</v>
      </c>
      <c r="F119" s="17">
        <v>11161</v>
      </c>
      <c r="G119" s="24"/>
      <c r="H119" s="7"/>
      <c r="I119" s="25">
        <f t="shared" si="32"/>
        <v>244</v>
      </c>
      <c r="J119" s="24">
        <f t="shared" si="32"/>
        <v>4116</v>
      </c>
      <c r="K119" s="7"/>
      <c r="L119" s="25">
        <f t="shared" si="27"/>
        <v>244.95270139463253</v>
      </c>
      <c r="M119" s="17">
        <f t="shared" si="18"/>
        <v>0.90763994733476172</v>
      </c>
      <c r="N119" s="17">
        <f t="shared" si="28"/>
        <v>4103.6145740450829</v>
      </c>
      <c r="O119" s="24">
        <f t="shared" si="19"/>
        <v>153.39877608473373</v>
      </c>
      <c r="P119" s="7"/>
      <c r="Q119" s="25">
        <f t="shared" si="20"/>
        <v>275.75884243865494</v>
      </c>
      <c r="R119" s="24">
        <f t="shared" si="21"/>
        <v>4106.6737796770667</v>
      </c>
      <c r="S119" s="7"/>
      <c r="T119" s="25">
        <f t="shared" si="22"/>
        <v>-6.7280985305604793E-2</v>
      </c>
      <c r="U119" s="24">
        <f t="shared" si="23"/>
        <v>1.0001279954289637</v>
      </c>
      <c r="V119" s="7"/>
      <c r="W119" s="25">
        <f t="shared" si="24"/>
        <v>-5.2435328322755492E-2</v>
      </c>
      <c r="X119" s="24">
        <f t="shared" si="29"/>
        <v>168.70763815933117</v>
      </c>
      <c r="Y119" s="7"/>
      <c r="Z119" s="25">
        <f t="shared" si="30"/>
        <v>-607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3.8638159331213728E-2</v>
      </c>
    </row>
    <row r="120" spans="1:29" s="17" customFormat="1" x14ac:dyDescent="0.25">
      <c r="A120" s="17">
        <v>35</v>
      </c>
      <c r="B120" s="17">
        <v>-612</v>
      </c>
      <c r="C120" s="17">
        <v>13542</v>
      </c>
      <c r="D120" s="17">
        <v>15252</v>
      </c>
      <c r="E120" s="17">
        <v>12905</v>
      </c>
      <c r="F120" s="17">
        <v>11181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635.7477429561909</v>
      </c>
      <c r="M120" s="17">
        <f t="shared" si="18"/>
        <v>1.5681477037694942</v>
      </c>
      <c r="N120" s="17">
        <f t="shared" si="28"/>
        <v>4063.96766774962</v>
      </c>
      <c r="O120" s="24">
        <f t="shared" si="19"/>
        <v>49.453696879734956</v>
      </c>
      <c r="P120" s="7"/>
      <c r="Q120" s="25">
        <f t="shared" si="20"/>
        <v>668.75884243865494</v>
      </c>
      <c r="R120" s="24">
        <f t="shared" si="21"/>
        <v>4061.6737796770667</v>
      </c>
      <c r="S120" s="7"/>
      <c r="T120" s="25">
        <f t="shared" si="22"/>
        <v>-0.16316703918975112</v>
      </c>
      <c r="U120" s="24">
        <f t="shared" si="23"/>
        <v>0.98916881965585357</v>
      </c>
      <c r="V120" s="7"/>
      <c r="W120" s="25">
        <f t="shared" si="24"/>
        <v>-0.14849471245483922</v>
      </c>
      <c r="X120" s="24">
        <f t="shared" si="29"/>
        <v>163.17130010689425</v>
      </c>
      <c r="Y120" s="7"/>
      <c r="Z120" s="25">
        <f t="shared" si="30"/>
        <v>-612</v>
      </c>
      <c r="AA120" s="17">
        <f t="shared" si="31"/>
        <v>163.16099999999994</v>
      </c>
      <c r="AB120" s="24">
        <f t="shared" si="25"/>
        <v>2.8476966608464669</v>
      </c>
      <c r="AC120" s="17">
        <f t="shared" si="26"/>
        <v>1.0300106894305827E-2</v>
      </c>
    </row>
    <row r="121" spans="1:29" s="17" customFormat="1" x14ac:dyDescent="0.25">
      <c r="A121" s="17">
        <v>36</v>
      </c>
      <c r="B121" s="17">
        <v>-619</v>
      </c>
      <c r="C121" s="17">
        <v>13733</v>
      </c>
      <c r="D121" s="17">
        <v>15209</v>
      </c>
      <c r="E121" s="17">
        <v>12711</v>
      </c>
      <c r="F121" s="17">
        <v>11216</v>
      </c>
      <c r="G121" s="24"/>
      <c r="H121" s="7"/>
      <c r="I121" s="25">
        <f t="shared" si="32"/>
        <v>1022</v>
      </c>
      <c r="J121" s="24">
        <f t="shared" si="32"/>
        <v>3993</v>
      </c>
      <c r="K121" s="7"/>
      <c r="L121" s="25">
        <f t="shared" si="27"/>
        <v>1024.7209626728275</v>
      </c>
      <c r="M121" s="17">
        <f t="shared" si="18"/>
        <v>7.4036378669203238</v>
      </c>
      <c r="N121" s="17">
        <f t="shared" si="28"/>
        <v>3985.7734596726532</v>
      </c>
      <c r="O121" s="24">
        <f t="shared" si="19"/>
        <v>52.222885102769752</v>
      </c>
      <c r="P121" s="7"/>
      <c r="Q121" s="25">
        <f t="shared" si="20"/>
        <v>1053.7588424386549</v>
      </c>
      <c r="R121" s="24">
        <f t="shared" si="21"/>
        <v>3983.6737796770667</v>
      </c>
      <c r="S121" s="7"/>
      <c r="T121" s="25">
        <f t="shared" si="22"/>
        <v>-0.25710121411442372</v>
      </c>
      <c r="U121" s="24">
        <f t="shared" si="23"/>
        <v>0.97017291498246272</v>
      </c>
      <c r="V121" s="7"/>
      <c r="W121" s="25">
        <f t="shared" si="24"/>
        <v>-0.24272135725878097</v>
      </c>
      <c r="X121" s="24">
        <f t="shared" si="29"/>
        <v>157.66268482531802</v>
      </c>
      <c r="Y121" s="7"/>
      <c r="Z121" s="25">
        <f t="shared" si="30"/>
        <v>-619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7.2684825318077628E-2</v>
      </c>
    </row>
    <row r="122" spans="1:29" s="17" customFormat="1" x14ac:dyDescent="0.25">
      <c r="A122" s="17">
        <v>37</v>
      </c>
      <c r="B122" s="17">
        <v>-635</v>
      </c>
      <c r="C122" s="17">
        <v>13923</v>
      </c>
      <c r="D122" s="17">
        <v>15147</v>
      </c>
      <c r="E122" s="17">
        <v>12515</v>
      </c>
      <c r="F122" s="17">
        <v>11278</v>
      </c>
      <c r="G122" s="24"/>
      <c r="H122" s="7"/>
      <c r="I122" s="25">
        <f t="shared" si="32"/>
        <v>1408</v>
      </c>
      <c r="J122" s="24">
        <f t="shared" si="32"/>
        <v>3869</v>
      </c>
      <c r="K122" s="7"/>
      <c r="L122" s="25">
        <f t="shared" si="27"/>
        <v>1413.3331103025018</v>
      </c>
      <c r="M122" s="17">
        <f t="shared" si="18"/>
        <v>28.442065498651228</v>
      </c>
      <c r="N122" s="17">
        <f t="shared" si="28"/>
        <v>3866.5245908051947</v>
      </c>
      <c r="O122" s="24">
        <f t="shared" si="19"/>
        <v>6.1276506817263856</v>
      </c>
      <c r="P122" s="7"/>
      <c r="Q122" s="25">
        <f t="shared" si="20"/>
        <v>1439.7588424386549</v>
      </c>
      <c r="R122" s="24">
        <f t="shared" si="21"/>
        <v>3859.6737796770667</v>
      </c>
      <c r="S122" s="7"/>
      <c r="T122" s="25">
        <f t="shared" si="22"/>
        <v>-0.35127937390903052</v>
      </c>
      <c r="U122" s="24">
        <f t="shared" si="23"/>
        <v>0.93997429729655935</v>
      </c>
      <c r="V122" s="7"/>
      <c r="W122" s="25">
        <f t="shared" si="24"/>
        <v>-0.33735838729286605</v>
      </c>
      <c r="X122" s="24">
        <f t="shared" si="29"/>
        <v>151.96567939217783</v>
      </c>
      <c r="Y122" s="7"/>
      <c r="Z122" s="25">
        <f t="shared" si="30"/>
        <v>-635</v>
      </c>
      <c r="AA122" s="17">
        <f t="shared" si="31"/>
        <v>151.87499999999994</v>
      </c>
      <c r="AB122" s="24">
        <f t="shared" si="25"/>
        <v>2.6507188014663869</v>
      </c>
      <c r="AC122" s="17">
        <f t="shared" si="26"/>
        <v>9.0679392177889895E-2</v>
      </c>
    </row>
    <row r="123" spans="1:29" s="17" customFormat="1" x14ac:dyDescent="0.25">
      <c r="A123" s="17">
        <v>38</v>
      </c>
      <c r="B123" s="17">
        <v>-626</v>
      </c>
      <c r="C123" s="17">
        <v>14113</v>
      </c>
      <c r="D123" s="17">
        <v>15075</v>
      </c>
      <c r="E123" s="17">
        <v>12339</v>
      </c>
      <c r="F123" s="17">
        <v>11359</v>
      </c>
      <c r="G123" s="24"/>
      <c r="H123" s="7"/>
      <c r="I123" s="25">
        <f t="shared" si="32"/>
        <v>1774</v>
      </c>
      <c r="J123" s="24">
        <f t="shared" si="32"/>
        <v>3716</v>
      </c>
      <c r="K123" s="7"/>
      <c r="L123" s="25">
        <f t="shared" si="27"/>
        <v>1782.3764364513381</v>
      </c>
      <c r="M123" s="17">
        <f t="shared" si="18"/>
        <v>70.164687623305994</v>
      </c>
      <c r="N123" s="17">
        <f t="shared" si="28"/>
        <v>3711.4175683749954</v>
      </c>
      <c r="O123" s="24">
        <f t="shared" si="19"/>
        <v>20.99867959784206</v>
      </c>
      <c r="P123" s="7"/>
      <c r="Q123" s="25">
        <f t="shared" si="20"/>
        <v>1805.7588424386549</v>
      </c>
      <c r="R123" s="24">
        <f t="shared" si="21"/>
        <v>3706.6737796770667</v>
      </c>
      <c r="S123" s="7"/>
      <c r="T123" s="25">
        <f t="shared" si="22"/>
        <v>-0.44057783630495306</v>
      </c>
      <c r="U123" s="24">
        <f t="shared" si="23"/>
        <v>0.90271309966798496</v>
      </c>
      <c r="V123" s="7"/>
      <c r="W123" s="25">
        <f t="shared" si="24"/>
        <v>-0.42722006944438728</v>
      </c>
      <c r="X123" s="24">
        <f t="shared" si="29"/>
        <v>146.38240022619311</v>
      </c>
      <c r="Y123" s="7"/>
      <c r="Z123" s="25">
        <f t="shared" si="30"/>
        <v>-626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0.14140022619315573</v>
      </c>
    </row>
    <row r="124" spans="1:29" s="17" customFormat="1" x14ac:dyDescent="0.25">
      <c r="A124" s="17">
        <v>39</v>
      </c>
      <c r="B124" s="17">
        <v>-638</v>
      </c>
      <c r="C124" s="17">
        <v>14277</v>
      </c>
      <c r="D124" s="17">
        <v>14964</v>
      </c>
      <c r="E124" s="17">
        <v>12143</v>
      </c>
      <c r="F124" s="17">
        <v>11445</v>
      </c>
      <c r="G124" s="24"/>
      <c r="H124" s="7"/>
      <c r="I124" s="25">
        <f t="shared" si="32"/>
        <v>2134</v>
      </c>
      <c r="J124" s="24">
        <f t="shared" si="32"/>
        <v>3519</v>
      </c>
      <c r="K124" s="7"/>
      <c r="L124" s="25">
        <f t="shared" si="27"/>
        <v>2140.4158064434005</v>
      </c>
      <c r="M124" s="17">
        <f t="shared" si="18"/>
        <v>41.162572319178992</v>
      </c>
      <c r="N124" s="17">
        <f t="shared" si="28"/>
        <v>3516.5384557209554</v>
      </c>
      <c r="O124" s="24">
        <f t="shared" si="19"/>
        <v>6.0592002376970715</v>
      </c>
      <c r="P124" s="7"/>
      <c r="Q124" s="25">
        <f t="shared" si="20"/>
        <v>2165.7588424386549</v>
      </c>
      <c r="R124" s="24">
        <f t="shared" si="21"/>
        <v>3509.6737796770667</v>
      </c>
      <c r="S124" s="7"/>
      <c r="T124" s="25">
        <f t="shared" si="22"/>
        <v>-0.52841238948127034</v>
      </c>
      <c r="U124" s="24">
        <f t="shared" si="23"/>
        <v>0.85473626350570309</v>
      </c>
      <c r="V124" s="7"/>
      <c r="W124" s="25">
        <f t="shared" si="24"/>
        <v>-0.51577682077405484</v>
      </c>
      <c r="X124" s="24">
        <f t="shared" si="29"/>
        <v>140.60062461352152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0.10162461352155105</v>
      </c>
    </row>
    <row r="125" spans="1:29" s="17" customFormat="1" x14ac:dyDescent="0.25">
      <c r="A125" s="17">
        <v>40</v>
      </c>
      <c r="B125" s="17">
        <v>-621</v>
      </c>
      <c r="C125" s="17">
        <v>14448</v>
      </c>
      <c r="D125" s="17">
        <v>14854</v>
      </c>
      <c r="E125" s="17">
        <v>11982</v>
      </c>
      <c r="F125" s="17">
        <v>11561</v>
      </c>
      <c r="G125" s="24"/>
      <c r="H125" s="7"/>
      <c r="I125" s="25">
        <f t="shared" si="32"/>
        <v>2466</v>
      </c>
      <c r="J125" s="24">
        <f t="shared" si="32"/>
        <v>3293</v>
      </c>
      <c r="K125" s="7"/>
      <c r="L125" s="25">
        <f t="shared" si="27"/>
        <v>2467.9852227854376</v>
      </c>
      <c r="M125" s="17">
        <f t="shared" si="18"/>
        <v>3.941109507820622</v>
      </c>
      <c r="N125" s="17">
        <f t="shared" si="28"/>
        <v>3293.0254569546751</v>
      </c>
      <c r="O125" s="24">
        <f t="shared" si="19"/>
        <v>6.4805654132828725E-4</v>
      </c>
      <c r="P125" s="7"/>
      <c r="Q125" s="25">
        <f t="shared" si="20"/>
        <v>2497.7588424386549</v>
      </c>
      <c r="R125" s="24">
        <f t="shared" si="21"/>
        <v>3283.6737796770667</v>
      </c>
      <c r="S125" s="7"/>
      <c r="T125" s="25">
        <f t="shared" si="22"/>
        <v>-0.6094153662994295</v>
      </c>
      <c r="U125" s="24">
        <f t="shared" si="23"/>
        <v>0.79969684740075009</v>
      </c>
      <c r="V125" s="7"/>
      <c r="W125" s="25">
        <f t="shared" si="24"/>
        <v>-0.59760613002286866</v>
      </c>
      <c r="X125" s="24">
        <f t="shared" si="29"/>
        <v>134.93840339215376</v>
      </c>
      <c r="Y125" s="7"/>
      <c r="Z125" s="25">
        <f t="shared" si="30"/>
        <v>-621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2.8403392153791174E-2</v>
      </c>
    </row>
    <row r="126" spans="1:29" s="17" customFormat="1" x14ac:dyDescent="0.25">
      <c r="A126" s="17">
        <v>41</v>
      </c>
      <c r="B126" s="17">
        <v>-623</v>
      </c>
      <c r="C126" s="17">
        <v>14593</v>
      </c>
      <c r="D126" s="17">
        <v>14721</v>
      </c>
      <c r="E126" s="17">
        <v>11825</v>
      </c>
      <c r="F126" s="17">
        <v>11685</v>
      </c>
      <c r="G126" s="24"/>
      <c r="H126" s="7"/>
      <c r="I126" s="25">
        <f t="shared" si="32"/>
        <v>2768</v>
      </c>
      <c r="J126" s="24">
        <f t="shared" si="32"/>
        <v>3036</v>
      </c>
      <c r="K126" s="7"/>
      <c r="L126" s="25">
        <f t="shared" si="27"/>
        <v>2772.6963046473147</v>
      </c>
      <c r="M126" s="17">
        <f t="shared" si="18"/>
        <v>22.055277340389825</v>
      </c>
      <c r="N126" s="17">
        <f t="shared" si="28"/>
        <v>3037.417684520356</v>
      </c>
      <c r="O126" s="24">
        <f t="shared" si="19"/>
        <v>2.0098293992571161</v>
      </c>
      <c r="P126" s="7"/>
      <c r="Q126" s="25">
        <f t="shared" si="20"/>
        <v>2799.7588424386549</v>
      </c>
      <c r="R126" s="24">
        <f t="shared" si="21"/>
        <v>3026.6737796770667</v>
      </c>
      <c r="S126" s="7"/>
      <c r="T126" s="25">
        <f t="shared" si="22"/>
        <v>-0.68309879701956233</v>
      </c>
      <c r="U126" s="24">
        <f t="shared" si="23"/>
        <v>0.73710777687432139</v>
      </c>
      <c r="V126" s="7"/>
      <c r="W126" s="25">
        <f t="shared" si="24"/>
        <v>-0.67222720726975072</v>
      </c>
      <c r="X126" s="24">
        <f t="shared" si="29"/>
        <v>129.34465357607081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4.1653576070842746E-2</v>
      </c>
    </row>
    <row r="127" spans="1:29" s="17" customFormat="1" x14ac:dyDescent="0.25">
      <c r="A127" s="17">
        <v>42</v>
      </c>
      <c r="B127" s="17">
        <v>-613</v>
      </c>
      <c r="C127" s="17">
        <v>14735</v>
      </c>
      <c r="D127" s="17">
        <v>14590</v>
      </c>
      <c r="E127" s="17">
        <v>11694</v>
      </c>
      <c r="F127" s="17">
        <v>11833</v>
      </c>
      <c r="G127" s="24"/>
      <c r="H127" s="7"/>
      <c r="I127" s="25">
        <f t="shared" si="32"/>
        <v>3041</v>
      </c>
      <c r="J127" s="24">
        <f t="shared" si="32"/>
        <v>2757</v>
      </c>
      <c r="K127" s="7"/>
      <c r="L127" s="25">
        <f t="shared" si="27"/>
        <v>3046.3064141168115</v>
      </c>
      <c r="M127" s="17">
        <f t="shared" si="18"/>
        <v>28.15803077909678</v>
      </c>
      <c r="N127" s="17">
        <f t="shared" si="28"/>
        <v>2757.6122989161963</v>
      </c>
      <c r="O127" s="24">
        <f t="shared" si="19"/>
        <v>0.37490996277519212</v>
      </c>
      <c r="P127" s="7"/>
      <c r="Q127" s="25">
        <f t="shared" si="20"/>
        <v>3072.7588424386549</v>
      </c>
      <c r="R127" s="24">
        <f t="shared" si="21"/>
        <v>2747.6737796770667</v>
      </c>
      <c r="S127" s="7"/>
      <c r="T127" s="25">
        <f t="shared" si="22"/>
        <v>-0.74970666651160289</v>
      </c>
      <c r="U127" s="24">
        <f t="shared" si="23"/>
        <v>0.66916088708103882</v>
      </c>
      <c r="V127" s="7"/>
      <c r="W127" s="25">
        <f t="shared" si="24"/>
        <v>-0.73985151296126495</v>
      </c>
      <c r="X127" s="24">
        <f t="shared" si="29"/>
        <v>123.83668848794775</v>
      </c>
      <c r="Y127" s="7"/>
      <c r="Z127" s="25">
        <f t="shared" si="30"/>
        <v>-613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5.0688487947780914E-2</v>
      </c>
    </row>
    <row r="128" spans="1:29" s="17" customFormat="1" x14ac:dyDescent="0.25">
      <c r="A128" s="17">
        <v>43</v>
      </c>
      <c r="B128" s="17">
        <v>-609</v>
      </c>
      <c r="C128" s="17">
        <v>14862</v>
      </c>
      <c r="D128" s="17">
        <v>14437</v>
      </c>
      <c r="E128" s="17">
        <v>11574</v>
      </c>
      <c r="F128" s="17">
        <v>11985</v>
      </c>
      <c r="G128" s="24"/>
      <c r="H128" s="7"/>
      <c r="I128" s="25">
        <f t="shared" si="32"/>
        <v>3288</v>
      </c>
      <c r="J128" s="24">
        <f t="shared" si="32"/>
        <v>2452</v>
      </c>
      <c r="K128" s="7"/>
      <c r="L128" s="25">
        <f t="shared" si="27"/>
        <v>3289.8644955145824</v>
      </c>
      <c r="M128" s="17">
        <f t="shared" si="18"/>
        <v>3.4763435238977345</v>
      </c>
      <c r="N128" s="17">
        <f t="shared" si="28"/>
        <v>2454.4105604114975</v>
      </c>
      <c r="O128" s="24">
        <f t="shared" si="19"/>
        <v>5.8108014974789937</v>
      </c>
      <c r="P128" s="7"/>
      <c r="Q128" s="25">
        <f t="shared" si="20"/>
        <v>3319.7588424386549</v>
      </c>
      <c r="R128" s="24">
        <f t="shared" si="21"/>
        <v>2442.6737796770667</v>
      </c>
      <c r="S128" s="7"/>
      <c r="T128" s="25">
        <f t="shared" si="22"/>
        <v>-0.80997092938535387</v>
      </c>
      <c r="U128" s="24">
        <f t="shared" si="23"/>
        <v>0.59488202906329268</v>
      </c>
      <c r="V128" s="7"/>
      <c r="W128" s="25">
        <f t="shared" si="24"/>
        <v>-0.80122554967875725</v>
      </c>
      <c r="X128" s="24">
        <f t="shared" si="29"/>
        <v>118.30142719492221</v>
      </c>
      <c r="Y128" s="7"/>
      <c r="Z128" s="25">
        <f t="shared" si="30"/>
        <v>-609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-3.5728050777663611E-3</v>
      </c>
    </row>
    <row r="129" spans="1:29" s="17" customFormat="1" x14ac:dyDescent="0.25">
      <c r="A129" s="17">
        <v>44</v>
      </c>
      <c r="B129" s="17">
        <v>-635</v>
      </c>
      <c r="C129" s="17">
        <v>14966</v>
      </c>
      <c r="D129" s="17">
        <v>14264</v>
      </c>
      <c r="E129" s="17">
        <v>11454</v>
      </c>
      <c r="F129" s="17">
        <v>12149</v>
      </c>
      <c r="G129" s="24"/>
      <c r="H129" s="7"/>
      <c r="I129" s="25">
        <f t="shared" si="32"/>
        <v>3512</v>
      </c>
      <c r="J129" s="24">
        <f t="shared" si="32"/>
        <v>2115</v>
      </c>
      <c r="K129" s="7"/>
      <c r="L129" s="25">
        <f t="shared" si="27"/>
        <v>3511.4059069462287</v>
      </c>
      <c r="M129" s="17">
        <f t="shared" si="18"/>
        <v>0.35294655653931223</v>
      </c>
      <c r="N129" s="17">
        <f t="shared" si="28"/>
        <v>2114.4963875476992</v>
      </c>
      <c r="O129" s="24">
        <f t="shared" si="19"/>
        <v>0.25362550211241114</v>
      </c>
      <c r="P129" s="7"/>
      <c r="Q129" s="25">
        <f t="shared" si="20"/>
        <v>3543.7588424386549</v>
      </c>
      <c r="R129" s="24">
        <f t="shared" si="21"/>
        <v>2105.6737796770667</v>
      </c>
      <c r="S129" s="7"/>
      <c r="T129" s="25">
        <f t="shared" si="22"/>
        <v>-0.86462354025061794</v>
      </c>
      <c r="U129" s="24">
        <f t="shared" si="23"/>
        <v>0.51280997938466821</v>
      </c>
      <c r="V129" s="7"/>
      <c r="W129" s="25">
        <f t="shared" si="24"/>
        <v>-0.85710305363206796</v>
      </c>
      <c r="X129" s="24">
        <f t="shared" si="29"/>
        <v>112.60116901222995</v>
      </c>
      <c r="Y129" s="7"/>
      <c r="Z129" s="25">
        <f t="shared" si="30"/>
        <v>-635</v>
      </c>
      <c r="AA129" s="17">
        <f t="shared" si="31"/>
        <v>112.58999999999997</v>
      </c>
      <c r="AB129" s="24">
        <f t="shared" si="25"/>
        <v>1.9650662048204153</v>
      </c>
      <c r="AC129" s="17">
        <f t="shared" si="26"/>
        <v>1.1169012229970576E-2</v>
      </c>
    </row>
    <row r="130" spans="1:29" s="17" customFormat="1" x14ac:dyDescent="0.25">
      <c r="A130" s="17">
        <v>45</v>
      </c>
      <c r="B130" s="17">
        <v>-618</v>
      </c>
      <c r="C130" s="17">
        <v>15070</v>
      </c>
      <c r="D130" s="17">
        <v>14102</v>
      </c>
      <c r="E130" s="17">
        <v>11374</v>
      </c>
      <c r="F130" s="17">
        <v>12335</v>
      </c>
      <c r="G130" s="24"/>
      <c r="H130" s="7"/>
      <c r="I130" s="25">
        <f t="shared" si="32"/>
        <v>3696</v>
      </c>
      <c r="J130" s="24">
        <f t="shared" si="32"/>
        <v>1767</v>
      </c>
      <c r="K130" s="7"/>
      <c r="L130" s="25">
        <f t="shared" si="27"/>
        <v>3693.1726484905457</v>
      </c>
      <c r="M130" s="17">
        <f t="shared" si="18"/>
        <v>7.993916558013364</v>
      </c>
      <c r="N130" s="17">
        <f t="shared" si="28"/>
        <v>1763.5571808069221</v>
      </c>
      <c r="O130" s="24">
        <f t="shared" si="19"/>
        <v>11.853003996225333</v>
      </c>
      <c r="P130" s="7"/>
      <c r="Q130" s="25">
        <f t="shared" si="20"/>
        <v>3727.7588424386549</v>
      </c>
      <c r="R130" s="24">
        <f t="shared" si="21"/>
        <v>1757.6737796770669</v>
      </c>
      <c r="S130" s="7"/>
      <c r="T130" s="25">
        <f t="shared" si="22"/>
        <v>-0.90951675631851348</v>
      </c>
      <c r="U130" s="24">
        <f t="shared" si="23"/>
        <v>0.42805902007261687</v>
      </c>
      <c r="V130" s="7"/>
      <c r="W130" s="25">
        <f t="shared" si="24"/>
        <v>-0.9032598715506468</v>
      </c>
      <c r="X130" s="24">
        <f t="shared" si="29"/>
        <v>107.06531784065032</v>
      </c>
      <c r="Y130" s="7"/>
      <c r="Z130" s="25">
        <f t="shared" si="30"/>
        <v>-618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3.7317840650345602E-2</v>
      </c>
    </row>
    <row r="131" spans="1:29" s="17" customFormat="1" x14ac:dyDescent="0.25">
      <c r="A131" s="17">
        <v>46</v>
      </c>
      <c r="B131" s="17">
        <v>-628</v>
      </c>
      <c r="C131" s="17">
        <v>15142</v>
      </c>
      <c r="D131" s="17">
        <v>13905</v>
      </c>
      <c r="E131" s="17">
        <v>11298</v>
      </c>
      <c r="F131" s="17">
        <v>12517</v>
      </c>
      <c r="G131" s="24"/>
      <c r="H131" s="7"/>
      <c r="I131" s="25">
        <f t="shared" si="32"/>
        <v>3844</v>
      </c>
      <c r="J131" s="24">
        <f t="shared" si="32"/>
        <v>1388</v>
      </c>
      <c r="K131" s="7"/>
      <c r="L131" s="25">
        <f t="shared" si="27"/>
        <v>3841.8996357950996</v>
      </c>
      <c r="M131" s="17">
        <f t="shared" si="18"/>
        <v>4.411529793226955</v>
      </c>
      <c r="N131" s="17">
        <f t="shared" si="28"/>
        <v>1390.0383757233708</v>
      </c>
      <c r="O131" s="24">
        <f t="shared" si="19"/>
        <v>4.1549755896273961</v>
      </c>
      <c r="P131" s="7"/>
      <c r="Q131" s="25">
        <f t="shared" si="20"/>
        <v>3875.7588424386549</v>
      </c>
      <c r="R131" s="24">
        <f t="shared" si="21"/>
        <v>1378.6737796770669</v>
      </c>
      <c r="S131" s="7"/>
      <c r="T131" s="25">
        <f t="shared" si="22"/>
        <v>-0.94562651706877721</v>
      </c>
      <c r="U131" s="24">
        <f t="shared" si="23"/>
        <v>0.3357584063390896</v>
      </c>
      <c r="V131" s="7"/>
      <c r="W131" s="25">
        <f t="shared" si="24"/>
        <v>-0.94074438681857642</v>
      </c>
      <c r="X131" s="24">
        <f t="shared" si="29"/>
        <v>101.35067514990629</v>
      </c>
      <c r="Y131" s="7"/>
      <c r="Z131" s="25">
        <f t="shared" si="30"/>
        <v>-628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-2.5324850093682016E-2</v>
      </c>
    </row>
    <row r="132" spans="1:29" s="17" customFormat="1" x14ac:dyDescent="0.25">
      <c r="A132" s="17">
        <v>47</v>
      </c>
      <c r="B132" s="17">
        <v>-649</v>
      </c>
      <c r="C132" s="17">
        <v>15192</v>
      </c>
      <c r="D132" s="17">
        <v>13700</v>
      </c>
      <c r="E132" s="17">
        <v>11235</v>
      </c>
      <c r="F132" s="17">
        <v>12713</v>
      </c>
      <c r="G132" s="24"/>
      <c r="H132" s="7"/>
      <c r="I132" s="25">
        <f t="shared" si="32"/>
        <v>3957</v>
      </c>
      <c r="J132" s="24">
        <f t="shared" si="32"/>
        <v>987</v>
      </c>
      <c r="K132" s="7"/>
      <c r="L132" s="25">
        <f t="shared" si="27"/>
        <v>3955.9653335170892</v>
      </c>
      <c r="M132" s="17">
        <f t="shared" si="18"/>
        <v>1.0705347308589623</v>
      </c>
      <c r="N132" s="17">
        <f t="shared" si="28"/>
        <v>989.9706360891272</v>
      </c>
      <c r="O132" s="24">
        <f t="shared" si="19"/>
        <v>8.8246787740249282</v>
      </c>
      <c r="P132" s="7"/>
      <c r="Q132" s="25">
        <f t="shared" si="20"/>
        <v>3988.7588424386549</v>
      </c>
      <c r="R132" s="24">
        <f t="shared" si="21"/>
        <v>977.67377967706682</v>
      </c>
      <c r="S132" s="7"/>
      <c r="T132" s="25">
        <f t="shared" si="22"/>
        <v>-0.9731968073713434</v>
      </c>
      <c r="U132" s="24">
        <f t="shared" si="23"/>
        <v>0.23809997333870855</v>
      </c>
      <c r="V132" s="7"/>
      <c r="W132" s="25">
        <f t="shared" si="24"/>
        <v>-0.9697680598824211</v>
      </c>
      <c r="X132" s="24">
        <f t="shared" si="29"/>
        <v>95.50337322871701</v>
      </c>
      <c r="Y132" s="7"/>
      <c r="Z132" s="25">
        <f t="shared" si="30"/>
        <v>-649</v>
      </c>
      <c r="AA132" s="17">
        <f t="shared" si="31"/>
        <v>95.534999999999982</v>
      </c>
      <c r="AB132" s="24">
        <f t="shared" si="25"/>
        <v>1.6674003008927822</v>
      </c>
      <c r="AC132" s="17">
        <f t="shared" si="26"/>
        <v>-3.1626771282972754E-2</v>
      </c>
    </row>
    <row r="133" spans="1:29" s="17" customFormat="1" x14ac:dyDescent="0.25">
      <c r="A133" s="17">
        <v>48</v>
      </c>
      <c r="B133" s="17">
        <v>-627</v>
      </c>
      <c r="C133" s="17">
        <v>15246</v>
      </c>
      <c r="D133" s="17">
        <v>13517</v>
      </c>
      <c r="E133" s="17">
        <v>11213</v>
      </c>
      <c r="F133" s="17">
        <v>12924</v>
      </c>
      <c r="G133" s="24"/>
      <c r="H133" s="7"/>
      <c r="I133" s="25">
        <f t="shared" si="32"/>
        <v>4033</v>
      </c>
      <c r="J133" s="24">
        <f t="shared" si="32"/>
        <v>593</v>
      </c>
      <c r="K133" s="7"/>
      <c r="L133" s="25">
        <f t="shared" si="27"/>
        <v>4026.801756379893</v>
      </c>
      <c r="M133" s="17">
        <f t="shared" si="18"/>
        <v>38.418223974196515</v>
      </c>
      <c r="N133" s="17">
        <f t="shared" si="28"/>
        <v>593.75332051023781</v>
      </c>
      <c r="O133" s="24">
        <f t="shared" si="19"/>
        <v>0.5674917911449594</v>
      </c>
      <c r="P133" s="7"/>
      <c r="Q133" s="25">
        <f t="shared" si="20"/>
        <v>4064.7588424386549</v>
      </c>
      <c r="R133" s="24">
        <f t="shared" si="21"/>
        <v>583.67377967706682</v>
      </c>
      <c r="S133" s="7"/>
      <c r="T133" s="25">
        <f t="shared" si="22"/>
        <v>-0.99173965748634374</v>
      </c>
      <c r="U133" s="24">
        <f t="shared" si="23"/>
        <v>0.14214630101414463</v>
      </c>
      <c r="V133" s="7"/>
      <c r="W133" s="25">
        <f t="shared" si="24"/>
        <v>-0.98973797957944842</v>
      </c>
      <c r="X133" s="24">
        <f t="shared" si="29"/>
        <v>89.881768446738818</v>
      </c>
      <c r="Y133" s="7"/>
      <c r="Z133" s="25">
        <f t="shared" si="30"/>
        <v>-627</v>
      </c>
      <c r="AA133" s="17">
        <f t="shared" si="31"/>
        <v>89.891999999999982</v>
      </c>
      <c r="AB133" s="24">
        <f t="shared" si="25"/>
        <v>1.5689113712027425</v>
      </c>
      <c r="AC133" s="17">
        <f t="shared" si="26"/>
        <v>-1.0231553261164095E-2</v>
      </c>
    </row>
    <row r="134" spans="1:29" s="17" customFormat="1" x14ac:dyDescent="0.25">
      <c r="A134" s="17">
        <v>49</v>
      </c>
      <c r="B134" s="17">
        <v>-617</v>
      </c>
      <c r="C134" s="17">
        <v>15254</v>
      </c>
      <c r="D134" s="17">
        <v>13313</v>
      </c>
      <c r="E134" s="17">
        <v>11190</v>
      </c>
      <c r="F134" s="17">
        <v>13112</v>
      </c>
      <c r="G134" s="24"/>
      <c r="H134" s="7"/>
      <c r="I134" s="25">
        <f t="shared" si="32"/>
        <v>4064</v>
      </c>
      <c r="J134" s="24">
        <f t="shared" si="32"/>
        <v>201</v>
      </c>
      <c r="K134" s="7"/>
      <c r="L134" s="25">
        <f t="shared" si="27"/>
        <v>4058.0649390329104</v>
      </c>
      <c r="M134" s="17">
        <f t="shared" si="18"/>
        <v>35.224948683070679</v>
      </c>
      <c r="N134" s="17">
        <f t="shared" si="28"/>
        <v>198.31224376145286</v>
      </c>
      <c r="O134" s="24">
        <f t="shared" si="19"/>
        <v>7.2240335978490586</v>
      </c>
      <c r="P134" s="7"/>
      <c r="Q134" s="25">
        <f t="shared" si="20"/>
        <v>4095.7588424386549</v>
      </c>
      <c r="R134" s="24">
        <f t="shared" si="21"/>
        <v>191.67377967706685</v>
      </c>
      <c r="S134" s="7"/>
      <c r="T134" s="25">
        <f t="shared" si="22"/>
        <v>-0.99930318845430444</v>
      </c>
      <c r="U134" s="24">
        <f t="shared" si="23"/>
        <v>4.6679703168385614E-2</v>
      </c>
      <c r="V134" s="7"/>
      <c r="W134" s="25">
        <f t="shared" si="24"/>
        <v>-0.99872013578260321</v>
      </c>
      <c r="X134" s="24">
        <f t="shared" si="29"/>
        <v>84.384858733060867</v>
      </c>
      <c r="Y134" s="7"/>
      <c r="Z134" s="25">
        <f t="shared" si="30"/>
        <v>-617</v>
      </c>
      <c r="AA134" s="17">
        <f t="shared" si="31"/>
        <v>84.338999999999984</v>
      </c>
      <c r="AB134" s="24">
        <f t="shared" si="25"/>
        <v>1.4719932378394973</v>
      </c>
      <c r="AC134" s="17">
        <f t="shared" si="26"/>
        <v>4.5858733060882173E-2</v>
      </c>
    </row>
    <row r="135" spans="1:29" s="17" customFormat="1" x14ac:dyDescent="0.25">
      <c r="A135" s="17">
        <v>50</v>
      </c>
      <c r="B135" s="17">
        <v>-612</v>
      </c>
      <c r="C135" s="17">
        <v>15246</v>
      </c>
      <c r="D135" s="17">
        <v>13115</v>
      </c>
      <c r="E135" s="17">
        <v>11189</v>
      </c>
      <c r="F135" s="17">
        <v>13307</v>
      </c>
      <c r="G135" s="24"/>
      <c r="H135" s="7"/>
      <c r="I135" s="25">
        <f t="shared" si="32"/>
        <v>4057</v>
      </c>
      <c r="J135" s="24">
        <f t="shared" si="32"/>
        <v>-192</v>
      </c>
      <c r="K135" s="7"/>
      <c r="L135" s="25">
        <f t="shared" si="27"/>
        <v>4051.1094657152103</v>
      </c>
      <c r="M135" s="17">
        <f t="shared" si="18"/>
        <v>34.698394160283343</v>
      </c>
      <c r="N135" s="17">
        <f t="shared" si="28"/>
        <v>-195.67807789838568</v>
      </c>
      <c r="O135" s="24">
        <f t="shared" si="19"/>
        <v>13.528257026593225</v>
      </c>
      <c r="P135" s="7"/>
      <c r="Q135" s="25">
        <f t="shared" si="20"/>
        <v>4088.7588424386549</v>
      </c>
      <c r="R135" s="24">
        <f t="shared" si="21"/>
        <v>-201.32622032293315</v>
      </c>
      <c r="S135" s="7"/>
      <c r="T135" s="25">
        <f t="shared" si="22"/>
        <v>-0.99759529436476491</v>
      </c>
      <c r="U135" s="24">
        <f t="shared" si="23"/>
        <v>-4.9030431916775863E-2</v>
      </c>
      <c r="V135" s="7"/>
      <c r="W135" s="25">
        <f t="shared" si="24"/>
        <v>-0.99843346135812971</v>
      </c>
      <c r="X135" s="24">
        <f t="shared" si="29"/>
        <v>78.897442806804293</v>
      </c>
      <c r="Y135" s="7"/>
      <c r="Z135" s="25">
        <f t="shared" si="30"/>
        <v>-612</v>
      </c>
      <c r="AA135" s="17">
        <f t="shared" si="31"/>
        <v>78.830999999999989</v>
      </c>
      <c r="AB135" s="24">
        <f t="shared" si="25"/>
        <v>1.3758605026396498</v>
      </c>
      <c r="AC135" s="17">
        <f t="shared" si="26"/>
        <v>6.64428068043037E-2</v>
      </c>
    </row>
    <row r="136" spans="1:29" s="17" customFormat="1" x14ac:dyDescent="0.25">
      <c r="A136" s="17">
        <v>51</v>
      </c>
      <c r="B136" s="17">
        <v>-607</v>
      </c>
      <c r="C136" s="17">
        <v>15231</v>
      </c>
      <c r="D136" s="17">
        <v>12917</v>
      </c>
      <c r="E136" s="17">
        <v>11214</v>
      </c>
      <c r="F136" s="17">
        <v>13508</v>
      </c>
      <c r="G136" s="24"/>
      <c r="H136" s="7"/>
      <c r="I136" s="25">
        <f t="shared" si="32"/>
        <v>4017</v>
      </c>
      <c r="J136" s="24">
        <f t="shared" si="32"/>
        <v>-591</v>
      </c>
      <c r="K136" s="7"/>
      <c r="L136" s="25">
        <f t="shared" si="27"/>
        <v>4006.9241804161879</v>
      </c>
      <c r="M136" s="17">
        <f t="shared" si="18"/>
        <v>101.5221402855307</v>
      </c>
      <c r="N136" s="17">
        <f t="shared" si="28"/>
        <v>-584.57927151143713</v>
      </c>
      <c r="O136" s="24">
        <f t="shared" si="19"/>
        <v>41.225754323842871</v>
      </c>
      <c r="P136" s="7"/>
      <c r="Q136" s="25">
        <f t="shared" si="20"/>
        <v>4048.7588424386549</v>
      </c>
      <c r="R136" s="24">
        <f t="shared" si="21"/>
        <v>-600.32622032293318</v>
      </c>
      <c r="S136" s="7"/>
      <c r="T136" s="25">
        <f t="shared" si="22"/>
        <v>-0.98783589956739626</v>
      </c>
      <c r="U136" s="24">
        <f t="shared" si="23"/>
        <v>-0.14620179043835202</v>
      </c>
      <c r="V136" s="7"/>
      <c r="W136" s="25">
        <f t="shared" si="24"/>
        <v>-0.99011609925119304</v>
      </c>
      <c r="X136" s="24">
        <f t="shared" si="29"/>
        <v>73.309159276267508</v>
      </c>
      <c r="Y136" s="7"/>
      <c r="Z136" s="25">
        <f t="shared" si="30"/>
        <v>-607</v>
      </c>
      <c r="AA136" s="17">
        <f t="shared" si="31"/>
        <v>73.367999999999995</v>
      </c>
      <c r="AB136" s="24">
        <f t="shared" si="25"/>
        <v>1.2805131656031996</v>
      </c>
      <c r="AC136" s="17">
        <f t="shared" si="26"/>
        <v>-5.8840723732487277E-2</v>
      </c>
    </row>
    <row r="137" spans="1:29" s="17" customFormat="1" x14ac:dyDescent="0.25">
      <c r="A137" s="17">
        <v>52</v>
      </c>
      <c r="B137" s="17">
        <v>-620</v>
      </c>
      <c r="C137" s="17">
        <v>15186</v>
      </c>
      <c r="D137" s="17">
        <v>12723</v>
      </c>
      <c r="E137" s="17">
        <v>11254</v>
      </c>
      <c r="F137" s="17">
        <v>13697</v>
      </c>
      <c r="G137" s="24"/>
      <c r="H137" s="7"/>
      <c r="I137" s="25">
        <f t="shared" si="32"/>
        <v>3932</v>
      </c>
      <c r="J137" s="24">
        <f t="shared" si="32"/>
        <v>-974</v>
      </c>
      <c r="K137" s="7"/>
      <c r="L137" s="25">
        <f t="shared" si="27"/>
        <v>3923.877551802213</v>
      </c>
      <c r="M137" s="17">
        <f t="shared" si="18"/>
        <v>65.974164725732962</v>
      </c>
      <c r="N137" s="17">
        <f t="shared" si="28"/>
        <v>-976.20179737192927</v>
      </c>
      <c r="O137" s="24">
        <f t="shared" si="19"/>
        <v>4.8479116670346576</v>
      </c>
      <c r="P137" s="7"/>
      <c r="Q137" s="25">
        <f t="shared" si="20"/>
        <v>3963.7588424386549</v>
      </c>
      <c r="R137" s="24">
        <f t="shared" si="21"/>
        <v>-983.32622032293318</v>
      </c>
      <c r="S137" s="7"/>
      <c r="T137" s="25">
        <f t="shared" si="22"/>
        <v>-0.96709718562298808</v>
      </c>
      <c r="U137" s="24">
        <f t="shared" si="23"/>
        <v>-0.23947655312948904</v>
      </c>
      <c r="V137" s="7"/>
      <c r="W137" s="25">
        <f t="shared" si="24"/>
        <v>-0.97076033825092756</v>
      </c>
      <c r="X137" s="24">
        <f t="shared" si="29"/>
        <v>67.851234631619434</v>
      </c>
      <c r="Y137" s="7"/>
      <c r="Z137" s="25">
        <f t="shared" si="30"/>
        <v>-620</v>
      </c>
      <c r="AA137" s="17">
        <f t="shared" si="31"/>
        <v>67.787999999999997</v>
      </c>
      <c r="AB137" s="24">
        <f t="shared" si="25"/>
        <v>1.1831237933419161</v>
      </c>
      <c r="AC137" s="17">
        <f t="shared" si="26"/>
        <v>6.3234631619437209E-2</v>
      </c>
    </row>
    <row r="138" spans="1:29" s="17" customFormat="1" x14ac:dyDescent="0.25">
      <c r="A138" s="17">
        <v>53</v>
      </c>
      <c r="B138" s="17">
        <v>-638</v>
      </c>
      <c r="C138" s="17">
        <v>15111</v>
      </c>
      <c r="D138" s="17">
        <v>12519</v>
      </c>
      <c r="E138" s="17">
        <v>11310</v>
      </c>
      <c r="F138" s="17">
        <v>13885</v>
      </c>
      <c r="G138" s="24"/>
      <c r="H138" s="7"/>
      <c r="I138" s="25">
        <f t="shared" si="32"/>
        <v>3801</v>
      </c>
      <c r="J138" s="24">
        <f t="shared" si="32"/>
        <v>-1366</v>
      </c>
      <c r="K138" s="7"/>
      <c r="L138" s="25">
        <f t="shared" si="27"/>
        <v>3799.2479018434151</v>
      </c>
      <c r="M138" s="17">
        <f t="shared" si="18"/>
        <v>3.0698479503082292</v>
      </c>
      <c r="N138" s="17">
        <f t="shared" si="28"/>
        <v>-1369.391682613284</v>
      </c>
      <c r="O138" s="24">
        <f t="shared" si="19"/>
        <v>11.503510949253302</v>
      </c>
      <c r="P138" s="7"/>
      <c r="Q138" s="25">
        <f t="shared" si="20"/>
        <v>3832.7588424386549</v>
      </c>
      <c r="R138" s="24">
        <f t="shared" si="21"/>
        <v>-1375.3262203229331</v>
      </c>
      <c r="S138" s="7"/>
      <c r="T138" s="25">
        <f t="shared" si="22"/>
        <v>-0.93513516766160598</v>
      </c>
      <c r="U138" s="24">
        <f t="shared" si="23"/>
        <v>-0.33494315097524802</v>
      </c>
      <c r="V138" s="7"/>
      <c r="W138" s="25">
        <f t="shared" si="24"/>
        <v>-0.94021258693871945</v>
      </c>
      <c r="X138" s="24">
        <f t="shared" si="29"/>
        <v>62.100797636228208</v>
      </c>
      <c r="Y138" s="7"/>
      <c r="Z138" s="25">
        <f t="shared" si="30"/>
        <v>-638</v>
      </c>
      <c r="AA138" s="17">
        <f t="shared" si="31"/>
        <v>62.045999999999999</v>
      </c>
      <c r="AB138" s="24">
        <f t="shared" si="25"/>
        <v>1.0829069876924018</v>
      </c>
      <c r="AC138" s="17">
        <f t="shared" si="26"/>
        <v>5.4797636228208546E-2</v>
      </c>
    </row>
    <row r="139" spans="1:29" s="17" customFormat="1" x14ac:dyDescent="0.25">
      <c r="A139" s="17">
        <v>54</v>
      </c>
      <c r="B139" s="17">
        <v>-628</v>
      </c>
      <c r="C139" s="17">
        <v>15044</v>
      </c>
      <c r="D139" s="17">
        <v>12334</v>
      </c>
      <c r="E139" s="17">
        <v>11397</v>
      </c>
      <c r="F139" s="17">
        <v>14079</v>
      </c>
      <c r="G139" s="24"/>
      <c r="H139" s="7"/>
      <c r="I139" s="25">
        <f t="shared" si="32"/>
        <v>3647</v>
      </c>
      <c r="J139" s="24">
        <f t="shared" si="32"/>
        <v>-1745</v>
      </c>
      <c r="K139" s="7"/>
      <c r="L139" s="25">
        <f t="shared" si="27"/>
        <v>3638.974653714034</v>
      </c>
      <c r="M139" s="17">
        <f t="shared" si="18"/>
        <v>64.406183009667501</v>
      </c>
      <c r="N139" s="17">
        <f t="shared" si="28"/>
        <v>-1742.9100336247911</v>
      </c>
      <c r="O139" s="24">
        <f t="shared" si="19"/>
        <v>4.3679594495036609</v>
      </c>
      <c r="P139" s="7"/>
      <c r="Q139" s="25">
        <f t="shared" si="20"/>
        <v>3678.7588424386549</v>
      </c>
      <c r="R139" s="24">
        <f t="shared" si="21"/>
        <v>-1754.3262203229331</v>
      </c>
      <c r="S139" s="7"/>
      <c r="T139" s="25">
        <f t="shared" si="22"/>
        <v>-0.89756149769173688</v>
      </c>
      <c r="U139" s="24">
        <f t="shared" si="23"/>
        <v>-0.42724376470877523</v>
      </c>
      <c r="V139" s="7"/>
      <c r="W139" s="25">
        <f t="shared" si="24"/>
        <v>-0.90400554622121898</v>
      </c>
      <c r="X139" s="24">
        <f t="shared" si="29"/>
        <v>56.412854151173008</v>
      </c>
      <c r="Y139" s="7"/>
      <c r="Z139" s="25">
        <f t="shared" si="30"/>
        <v>-628</v>
      </c>
      <c r="AA139" s="17">
        <f t="shared" si="31"/>
        <v>56.393999999999998</v>
      </c>
      <c r="AB139" s="24">
        <f t="shared" si="25"/>
        <v>0.98426097836968218</v>
      </c>
      <c r="AC139" s="17">
        <f t="shared" si="26"/>
        <v>1.885415117300937E-2</v>
      </c>
    </row>
    <row r="140" spans="1:29" s="17" customFormat="1" x14ac:dyDescent="0.25">
      <c r="A140" s="17">
        <v>55</v>
      </c>
      <c r="B140" s="17">
        <v>-639</v>
      </c>
      <c r="C140" s="17">
        <v>14934</v>
      </c>
      <c r="D140" s="17">
        <v>12151</v>
      </c>
      <c r="E140" s="17">
        <v>11491</v>
      </c>
      <c r="F140" s="17">
        <v>14257</v>
      </c>
      <c r="G140" s="24"/>
      <c r="H140" s="7"/>
      <c r="I140" s="25">
        <f t="shared" si="32"/>
        <v>3443</v>
      </c>
      <c r="J140" s="24">
        <f t="shared" si="32"/>
        <v>-2106</v>
      </c>
      <c r="K140" s="7"/>
      <c r="L140" s="25">
        <f t="shared" si="27"/>
        <v>3439.2276315644181</v>
      </c>
      <c r="M140" s="17">
        <f t="shared" si="18"/>
        <v>14.230763613774924</v>
      </c>
      <c r="N140" s="17">
        <f t="shared" si="28"/>
        <v>-2105.4437449890384</v>
      </c>
      <c r="O140" s="24">
        <f t="shared" si="19"/>
        <v>0.30941963721994487</v>
      </c>
      <c r="P140" s="7"/>
      <c r="Q140" s="25">
        <f t="shared" si="20"/>
        <v>3474.7588424386549</v>
      </c>
      <c r="R140" s="24">
        <f t="shared" si="21"/>
        <v>-2115.3262203229333</v>
      </c>
      <c r="S140" s="7"/>
      <c r="T140" s="25">
        <f t="shared" si="22"/>
        <v>-0.84778858422515713</v>
      </c>
      <c r="U140" s="24">
        <f t="shared" si="23"/>
        <v>-0.51516070813305848</v>
      </c>
      <c r="V140" s="7"/>
      <c r="W140" s="25">
        <f t="shared" si="24"/>
        <v>-0.855532814107965</v>
      </c>
      <c r="X140" s="24">
        <f t="shared" si="29"/>
        <v>50.654500506713418</v>
      </c>
      <c r="Y140" s="7"/>
      <c r="Z140" s="25">
        <f t="shared" si="30"/>
        <v>-639</v>
      </c>
      <c r="AA140" s="17">
        <f t="shared" si="31"/>
        <v>50.643000000000001</v>
      </c>
      <c r="AB140" s="24">
        <f t="shared" si="25"/>
        <v>0.88388709308748836</v>
      </c>
      <c r="AC140" s="17">
        <f t="shared" si="26"/>
        <v>1.1500506713417735E-2</v>
      </c>
    </row>
    <row r="141" spans="1:29" s="17" customFormat="1" x14ac:dyDescent="0.25">
      <c r="A141" s="17">
        <v>56</v>
      </c>
      <c r="B141" s="17">
        <v>-635</v>
      </c>
      <c r="C141" s="17">
        <v>14817</v>
      </c>
      <c r="D141" s="17">
        <v>11984</v>
      </c>
      <c r="E141" s="17">
        <v>11615</v>
      </c>
      <c r="F141" s="17">
        <v>14430</v>
      </c>
      <c r="G141" s="24"/>
      <c r="H141" s="7"/>
      <c r="I141" s="25">
        <f t="shared" si="32"/>
        <v>3202</v>
      </c>
      <c r="J141" s="24">
        <f t="shared" si="32"/>
        <v>-2446</v>
      </c>
      <c r="K141" s="7"/>
      <c r="L141" s="25">
        <f t="shared" si="27"/>
        <v>3206.072391869061</v>
      </c>
      <c r="M141" s="17">
        <f t="shared" si="18"/>
        <v>16.584375535194091</v>
      </c>
      <c r="N141" s="17">
        <f t="shared" si="28"/>
        <v>-2444.6061591353309</v>
      </c>
      <c r="O141" s="24">
        <f t="shared" si="19"/>
        <v>1.9427923560214295</v>
      </c>
      <c r="P141" s="7"/>
      <c r="Q141" s="25">
        <f t="shared" si="20"/>
        <v>3233.7588424386549</v>
      </c>
      <c r="R141" s="24">
        <f t="shared" si="21"/>
        <v>-2455.3262203229333</v>
      </c>
      <c r="S141" s="7"/>
      <c r="T141" s="25">
        <f t="shared" si="22"/>
        <v>-0.78898823057101142</v>
      </c>
      <c r="U141" s="24">
        <f t="shared" si="23"/>
        <v>-0.59796336952989027</v>
      </c>
      <c r="V141" s="7"/>
      <c r="W141" s="25">
        <f t="shared" si="24"/>
        <v>-0.79795569322843696</v>
      </c>
      <c r="X141" s="24">
        <f t="shared" si="29"/>
        <v>44.862071489834875</v>
      </c>
      <c r="Y141" s="7"/>
      <c r="Z141" s="25">
        <f t="shared" si="30"/>
        <v>-635</v>
      </c>
      <c r="AA141" s="17">
        <f t="shared" si="31"/>
        <v>44.927999999999997</v>
      </c>
      <c r="AB141" s="24">
        <f t="shared" si="25"/>
        <v>0.78414152633601242</v>
      </c>
      <c r="AC141" s="17">
        <f t="shared" si="26"/>
        <v>-6.5928510165122134E-2</v>
      </c>
    </row>
    <row r="142" spans="1:29" s="17" customFormat="1" x14ac:dyDescent="0.25">
      <c r="A142" s="17">
        <v>57</v>
      </c>
      <c r="B142" s="17">
        <v>-624</v>
      </c>
      <c r="C142" s="17">
        <v>14694</v>
      </c>
      <c r="D142" s="17">
        <v>11828</v>
      </c>
      <c r="E142" s="17">
        <v>11745</v>
      </c>
      <c r="F142" s="17">
        <v>14586</v>
      </c>
      <c r="G142" s="24"/>
      <c r="H142" s="7"/>
      <c r="I142" s="25">
        <f t="shared" si="32"/>
        <v>2949</v>
      </c>
      <c r="J142" s="24">
        <f t="shared" si="32"/>
        <v>-2758</v>
      </c>
      <c r="K142" s="7"/>
      <c r="L142" s="25">
        <f t="shared" si="27"/>
        <v>2945.5491949503685</v>
      </c>
      <c r="M142" s="17">
        <f t="shared" si="18"/>
        <v>11.908055490562441</v>
      </c>
      <c r="N142" s="17">
        <f t="shared" si="28"/>
        <v>-2754.1257465660779</v>
      </c>
      <c r="O142" s="24">
        <f t="shared" si="19"/>
        <v>15.009839670257566</v>
      </c>
      <c r="P142" s="7"/>
      <c r="Q142" s="25">
        <f t="shared" si="20"/>
        <v>2980.7588424386549</v>
      </c>
      <c r="R142" s="24">
        <f t="shared" si="21"/>
        <v>-2767.3262203229333</v>
      </c>
      <c r="S142" s="7"/>
      <c r="T142" s="25">
        <f t="shared" si="22"/>
        <v>-0.72726005847765518</v>
      </c>
      <c r="U142" s="24">
        <f t="shared" si="23"/>
        <v>-0.67394698822345356</v>
      </c>
      <c r="V142" s="7"/>
      <c r="W142" s="25">
        <f t="shared" si="24"/>
        <v>-0.73734916025256181</v>
      </c>
      <c r="X142" s="24">
        <f t="shared" si="29"/>
        <v>39.281099701267067</v>
      </c>
      <c r="Y142" s="7"/>
      <c r="Z142" s="25">
        <f t="shared" si="30"/>
        <v>-624</v>
      </c>
      <c r="AA142" s="17">
        <f t="shared" si="31"/>
        <v>39.311999999999998</v>
      </c>
      <c r="AB142" s="24">
        <f t="shared" si="25"/>
        <v>0.6861238355440108</v>
      </c>
      <c r="AC142" s="17">
        <f t="shared" si="26"/>
        <v>-3.0900298732930764E-2</v>
      </c>
    </row>
    <row r="143" spans="1:29" s="17" customFormat="1" x14ac:dyDescent="0.25">
      <c r="A143" s="17">
        <v>58</v>
      </c>
      <c r="B143" s="17">
        <v>-601</v>
      </c>
      <c r="C143" s="17">
        <v>14546</v>
      </c>
      <c r="D143" s="17">
        <v>11688</v>
      </c>
      <c r="E143" s="17">
        <v>11881</v>
      </c>
      <c r="F143" s="17">
        <v>14717</v>
      </c>
      <c r="G143" s="24"/>
      <c r="H143" s="7"/>
      <c r="I143" s="25">
        <f t="shared" si="32"/>
        <v>2665</v>
      </c>
      <c r="J143" s="24">
        <f t="shared" si="32"/>
        <v>-3029</v>
      </c>
      <c r="K143" s="7"/>
      <c r="L143" s="25">
        <f t="shared" si="27"/>
        <v>2667.544595413257</v>
      </c>
      <c r="M143" s="17">
        <f t="shared" si="18"/>
        <v>6.4749658171683429</v>
      </c>
      <c r="N143" s="17">
        <f t="shared" si="28"/>
        <v>-3027.167891501821</v>
      </c>
      <c r="O143" s="24">
        <f t="shared" si="19"/>
        <v>3.3566215490995943</v>
      </c>
      <c r="P143" s="7"/>
      <c r="Q143" s="25">
        <f t="shared" si="20"/>
        <v>2696.7588424386549</v>
      </c>
      <c r="R143" s="24">
        <f t="shared" si="21"/>
        <v>-3038.3262203229333</v>
      </c>
      <c r="S143" s="7"/>
      <c r="T143" s="25">
        <f t="shared" si="22"/>
        <v>-0.65796835541633825</v>
      </c>
      <c r="U143" s="24">
        <f t="shared" si="23"/>
        <v>-0.73994558010151656</v>
      </c>
      <c r="V143" s="7"/>
      <c r="W143" s="25">
        <f t="shared" si="24"/>
        <v>-0.66902997287419186</v>
      </c>
      <c r="X143" s="24">
        <f t="shared" si="29"/>
        <v>33.827487714281801</v>
      </c>
      <c r="Y143" s="7"/>
      <c r="Z143" s="25">
        <f t="shared" si="30"/>
        <v>-601</v>
      </c>
      <c r="AA143" s="17">
        <f t="shared" si="31"/>
        <v>33.902999999999999</v>
      </c>
      <c r="AB143" s="24">
        <f t="shared" si="25"/>
        <v>0.59171897630363746</v>
      </c>
      <c r="AC143" s="17">
        <f t="shared" si="26"/>
        <v>-7.5512285718197347E-2</v>
      </c>
    </row>
    <row r="144" spans="1:29" s="17" customFormat="1" x14ac:dyDescent="0.25">
      <c r="A144" s="17">
        <v>59</v>
      </c>
      <c r="B144" s="17">
        <v>-615</v>
      </c>
      <c r="C144" s="17">
        <v>14391</v>
      </c>
      <c r="D144" s="17">
        <v>11562</v>
      </c>
      <c r="E144" s="17">
        <v>12039</v>
      </c>
      <c r="F144" s="17">
        <v>14846</v>
      </c>
      <c r="G144" s="24"/>
      <c r="H144" s="7"/>
      <c r="I144" s="25">
        <f t="shared" si="32"/>
        <v>2352</v>
      </c>
      <c r="J144" s="24">
        <f t="shared" si="32"/>
        <v>-3284</v>
      </c>
      <c r="K144" s="7"/>
      <c r="L144" s="25">
        <f t="shared" si="27"/>
        <v>2358.1703440140082</v>
      </c>
      <c r="M144" s="17">
        <f t="shared" si="18"/>
        <v>38.073145251206221</v>
      </c>
      <c r="N144" s="17">
        <f t="shared" si="28"/>
        <v>-3278.535084373902</v>
      </c>
      <c r="O144" s="24">
        <f t="shared" si="19"/>
        <v>29.865302800369996</v>
      </c>
      <c r="P144" s="7"/>
      <c r="Q144" s="25">
        <f t="shared" si="20"/>
        <v>2383.7588424386549</v>
      </c>
      <c r="R144" s="24">
        <f t="shared" si="21"/>
        <v>-3293.3262203229333</v>
      </c>
      <c r="S144" s="7"/>
      <c r="T144" s="25">
        <f t="shared" si="22"/>
        <v>-0.58160109112692904</v>
      </c>
      <c r="U144" s="24">
        <f t="shared" si="23"/>
        <v>-0.80204757614914046</v>
      </c>
      <c r="V144" s="7"/>
      <c r="W144" s="25">
        <f t="shared" si="24"/>
        <v>-0.5935765749990719</v>
      </c>
      <c r="X144" s="24">
        <f t="shared" si="29"/>
        <v>28.213102621558619</v>
      </c>
      <c r="Y144" s="7"/>
      <c r="Z144" s="25">
        <f t="shared" si="30"/>
        <v>-615</v>
      </c>
      <c r="AA144" s="17">
        <f t="shared" si="31"/>
        <v>28.367999999999999</v>
      </c>
      <c r="AB144" s="24">
        <f t="shared" si="25"/>
        <v>0.49511500220575139</v>
      </c>
      <c r="AC144" s="17">
        <f t="shared" si="26"/>
        <v>-0.15489737844137963</v>
      </c>
    </row>
    <row r="145" spans="1:29" s="17" customFormat="1" x14ac:dyDescent="0.25">
      <c r="A145" s="17">
        <v>60</v>
      </c>
      <c r="B145" s="17">
        <v>-640</v>
      </c>
      <c r="C145" s="17">
        <v>14217</v>
      </c>
      <c r="D145" s="17">
        <v>11443</v>
      </c>
      <c r="E145" s="17">
        <v>12208</v>
      </c>
      <c r="F145" s="17">
        <v>14960</v>
      </c>
      <c r="G145" s="24"/>
      <c r="H145" s="7"/>
      <c r="I145" s="25">
        <f t="shared" si="32"/>
        <v>2009</v>
      </c>
      <c r="J145" s="24">
        <f t="shared" si="32"/>
        <v>-3517</v>
      </c>
      <c r="K145" s="7"/>
      <c r="L145" s="25">
        <f t="shared" si="27"/>
        <v>2012.572244679933</v>
      </c>
      <c r="M145" s="17">
        <f t="shared" si="18"/>
        <v>12.760932053309368</v>
      </c>
      <c r="N145" s="17">
        <f t="shared" si="28"/>
        <v>-3507.5095148285</v>
      </c>
      <c r="O145" s="24">
        <f t="shared" si="19"/>
        <v>90.069308790462159</v>
      </c>
      <c r="P145" s="7"/>
      <c r="Q145" s="25">
        <f t="shared" si="20"/>
        <v>2040.7588424386549</v>
      </c>
      <c r="R145" s="24">
        <f t="shared" si="21"/>
        <v>-3526.3262203229333</v>
      </c>
      <c r="S145" s="7"/>
      <c r="T145" s="25">
        <f t="shared" si="22"/>
        <v>-0.49791428073949345</v>
      </c>
      <c r="U145" s="24">
        <f t="shared" si="23"/>
        <v>-0.8587917529299105</v>
      </c>
      <c r="V145" s="7"/>
      <c r="W145" s="25">
        <f t="shared" si="24"/>
        <v>-0.51072325396693463</v>
      </c>
      <c r="X145" s="24">
        <f t="shared" si="29"/>
        <v>22.448768240624645</v>
      </c>
      <c r="Y145" s="7"/>
      <c r="Z145" s="25">
        <f t="shared" si="30"/>
        <v>-640</v>
      </c>
      <c r="AA145" s="17">
        <f t="shared" si="31"/>
        <v>22.607999999999997</v>
      </c>
      <c r="AB145" s="24">
        <f t="shared" si="25"/>
        <v>0.39458403729087793</v>
      </c>
      <c r="AC145" s="17">
        <f t="shared" si="26"/>
        <v>-0.15923175937535206</v>
      </c>
    </row>
    <row r="146" spans="1:29" s="17" customFormat="1" x14ac:dyDescent="0.25">
      <c r="A146" s="17">
        <v>61</v>
      </c>
      <c r="B146" s="17">
        <v>-615</v>
      </c>
      <c r="C146" s="17">
        <v>14039</v>
      </c>
      <c r="D146" s="17">
        <v>11352</v>
      </c>
      <c r="E146" s="17">
        <v>12385</v>
      </c>
      <c r="F146" s="17">
        <v>15055</v>
      </c>
      <c r="G146" s="24"/>
      <c r="H146" s="7"/>
      <c r="I146" s="25">
        <f t="shared" si="32"/>
        <v>1654</v>
      </c>
      <c r="J146" s="24">
        <f t="shared" si="32"/>
        <v>-3703</v>
      </c>
      <c r="K146" s="7"/>
      <c r="L146" s="25">
        <f t="shared" si="27"/>
        <v>1660.95646177298</v>
      </c>
      <c r="M146" s="17">
        <f t="shared" si="18"/>
        <v>48.392360398931935</v>
      </c>
      <c r="N146" s="17">
        <f t="shared" si="28"/>
        <v>-3694.0796587616401</v>
      </c>
      <c r="O146" s="24">
        <f t="shared" si="19"/>
        <v>79.572487808784672</v>
      </c>
      <c r="P146" s="7"/>
      <c r="Q146" s="25">
        <f t="shared" si="20"/>
        <v>1685.7588424386549</v>
      </c>
      <c r="R146" s="24">
        <f t="shared" si="21"/>
        <v>-3712.3262203229333</v>
      </c>
      <c r="S146" s="7"/>
      <c r="T146" s="25">
        <f t="shared" si="22"/>
        <v>-0.41129965191284729</v>
      </c>
      <c r="U146" s="24">
        <f t="shared" si="23"/>
        <v>-0.9040896794587655</v>
      </c>
      <c r="V146" s="7"/>
      <c r="W146" s="25">
        <f t="shared" si="24"/>
        <v>-0.42477180136775899</v>
      </c>
      <c r="X146" s="24">
        <f t="shared" si="29"/>
        <v>16.874548661881704</v>
      </c>
      <c r="Y146" s="7"/>
      <c r="Z146" s="25">
        <f t="shared" si="30"/>
        <v>-615</v>
      </c>
      <c r="AA146" s="17">
        <f t="shared" si="31"/>
        <v>17.072999999999997</v>
      </c>
      <c r="AB146" s="24">
        <f t="shared" si="25"/>
        <v>0.29798006319299181</v>
      </c>
      <c r="AC146" s="17">
        <f t="shared" si="26"/>
        <v>-0.19845133811829285</v>
      </c>
    </row>
    <row r="147" spans="1:29" s="17" customFormat="1" x14ac:dyDescent="0.25">
      <c r="A147" s="17">
        <v>62</v>
      </c>
      <c r="B147" s="17">
        <v>-637</v>
      </c>
      <c r="C147" s="17">
        <v>13849</v>
      </c>
      <c r="D147" s="17">
        <v>11273</v>
      </c>
      <c r="E147" s="17">
        <v>12575</v>
      </c>
      <c r="F147" s="17">
        <v>15135</v>
      </c>
      <c r="G147" s="24"/>
      <c r="H147" s="7"/>
      <c r="I147" s="25">
        <f t="shared" si="32"/>
        <v>1274</v>
      </c>
      <c r="J147" s="24">
        <f t="shared" si="32"/>
        <v>-3862</v>
      </c>
      <c r="K147" s="7"/>
      <c r="L147" s="25">
        <f t="shared" si="27"/>
        <v>1280.1437425326199</v>
      </c>
      <c r="M147" s="17">
        <f t="shared" si="18"/>
        <v>37.74557230712221</v>
      </c>
      <c r="N147" s="17">
        <f t="shared" si="28"/>
        <v>-3850.8675764906243</v>
      </c>
      <c r="O147" s="24">
        <f t="shared" si="19"/>
        <v>123.93085319210105</v>
      </c>
      <c r="P147" s="7"/>
      <c r="Q147" s="25">
        <f t="shared" si="20"/>
        <v>1305.7588424386549</v>
      </c>
      <c r="R147" s="24">
        <f t="shared" si="21"/>
        <v>-3871.3262203229333</v>
      </c>
      <c r="S147" s="7"/>
      <c r="T147" s="25">
        <f t="shared" si="22"/>
        <v>-0.3185854013378458</v>
      </c>
      <c r="U147" s="24">
        <f t="shared" si="23"/>
        <v>-0.94281210052375453</v>
      </c>
      <c r="V147" s="7"/>
      <c r="W147" s="25">
        <f t="shared" si="24"/>
        <v>-0.33262240041426239</v>
      </c>
      <c r="X147" s="24">
        <f t="shared" si="29"/>
        <v>11.141578183538627</v>
      </c>
      <c r="Y147" s="7"/>
      <c r="Z147" s="25">
        <f t="shared" si="30"/>
        <v>-637</v>
      </c>
      <c r="AA147" s="17">
        <f t="shared" si="31"/>
        <v>11.339999999999996</v>
      </c>
      <c r="AB147" s="24">
        <f t="shared" si="25"/>
        <v>0.1979203371761569</v>
      </c>
      <c r="AC147" s="17">
        <f t="shared" si="26"/>
        <v>-0.19842181646136936</v>
      </c>
    </row>
    <row r="148" spans="1:29" s="17" customFormat="1" x14ac:dyDescent="0.25">
      <c r="A148" s="17">
        <v>63</v>
      </c>
      <c r="B148" s="17">
        <v>-638</v>
      </c>
      <c r="C148" s="17">
        <v>13653</v>
      </c>
      <c r="D148" s="17">
        <v>11215</v>
      </c>
      <c r="E148" s="17">
        <v>12770</v>
      </c>
      <c r="F148" s="17">
        <v>15192</v>
      </c>
      <c r="G148" s="24"/>
      <c r="H148" s="7"/>
      <c r="I148" s="25">
        <f t="shared" si="32"/>
        <v>883</v>
      </c>
      <c r="J148" s="24">
        <f t="shared" si="32"/>
        <v>-3977</v>
      </c>
      <c r="K148" s="7"/>
      <c r="L148" s="25">
        <f t="shared" si="27"/>
        <v>885.56487966426084</v>
      </c>
      <c r="M148" s="17">
        <f t="shared" ref="M148:M149" si="33">(I148-L148)^2</f>
        <v>6.5786076921388155</v>
      </c>
      <c r="N148" s="17">
        <f t="shared" si="28"/>
        <v>-3969.1650740562213</v>
      </c>
      <c r="O148" s="24">
        <f t="shared" ref="O148:O149" si="34">(J148-N148)^2</f>
        <v>61.386064544496101</v>
      </c>
      <c r="P148" s="7"/>
      <c r="Q148" s="25">
        <f t="shared" si="20"/>
        <v>914.75884243865494</v>
      </c>
      <c r="R148" s="24">
        <f t="shared" si="21"/>
        <v>-3986.3262203229333</v>
      </c>
      <c r="S148" s="7"/>
      <c r="T148" s="25">
        <f t="shared" si="22"/>
        <v>-0.22318731719356788</v>
      </c>
      <c r="U148" s="24">
        <f t="shared" si="23"/>
        <v>-0.97081888305503583</v>
      </c>
      <c r="V148" s="7"/>
      <c r="W148" s="25">
        <f t="shared" si="24"/>
        <v>-0.23762973011125424</v>
      </c>
      <c r="X148" s="24">
        <f t="shared" si="29"/>
        <v>5.4628302529550865</v>
      </c>
      <c r="Y148" s="7"/>
      <c r="Z148" s="25">
        <f t="shared" si="30"/>
        <v>-638</v>
      </c>
      <c r="AA148" s="17">
        <f t="shared" si="31"/>
        <v>5.5979999999999963</v>
      </c>
      <c r="AB148" s="24">
        <f t="shared" si="25"/>
        <v>9.7703531526642504E-2</v>
      </c>
      <c r="AC148" s="17">
        <f t="shared" si="26"/>
        <v>-0.1351697470449098</v>
      </c>
    </row>
    <row r="149" spans="1:29" s="17" customFormat="1" x14ac:dyDescent="0.25">
      <c r="A149" s="17">
        <v>64</v>
      </c>
      <c r="B149" s="17">
        <v>-635</v>
      </c>
      <c r="C149" s="17">
        <v>13453</v>
      </c>
      <c r="D149" s="17">
        <v>11177</v>
      </c>
      <c r="E149" s="17">
        <v>12969</v>
      </c>
      <c r="F149" s="17">
        <v>15229</v>
      </c>
      <c r="G149" s="24"/>
      <c r="H149" s="7"/>
      <c r="I149" s="25">
        <f t="shared" si="32"/>
        <v>484</v>
      </c>
      <c r="J149" s="24">
        <f t="shared" si="32"/>
        <v>-4052</v>
      </c>
      <c r="K149" s="7"/>
      <c r="L149" s="25">
        <f t="shared" si="27"/>
        <v>483.68356523138624</v>
      </c>
      <c r="M149" s="17">
        <f t="shared" si="33"/>
        <v>0.10013096278764402</v>
      </c>
      <c r="N149" s="17">
        <f t="shared" si="28"/>
        <v>-4047.235199759808</v>
      </c>
      <c r="O149" s="24">
        <f t="shared" si="34"/>
        <v>22.7033213289339</v>
      </c>
      <c r="P149" s="7"/>
      <c r="Q149" s="25">
        <f t="shared" ref="Q149" si="35">I149-$J$4</f>
        <v>515.75884243865494</v>
      </c>
      <c r="R149" s="24">
        <f t="shared" ref="R149" si="36">J149-$J$3</f>
        <v>-4061.3262203229333</v>
      </c>
      <c r="S149" s="7"/>
      <c r="T149" s="25">
        <f t="shared" ref="T149" si="37">Q149/$J$7</f>
        <v>-0.12583735408981628</v>
      </c>
      <c r="U149" s="24">
        <f t="shared" ref="U149" si="38">R149/$J$6</f>
        <v>-0.98908417601021936</v>
      </c>
      <c r="V149" s="7"/>
      <c r="W149" s="25">
        <f t="shared" ref="W149" si="39">(T149-U149*SIN(-$J$11*PI()/180))/(COS(-$J$11*PI()/180))</f>
        <v>-0.14054029304008078</v>
      </c>
      <c r="X149" s="24">
        <f>IF(MOD(ATAN2(U149,W149)*180/PI()-$J$9+360,360)&gt;5,MOD(ATAN2(U149,W149)*180/PI()-$J$9+360,360)-360,MOD(ATAN2(U149,W149)*180/PI()-$J$9+360,360))</f>
        <v>-0.2040732983283533</v>
      </c>
      <c r="Y149" s="7"/>
      <c r="Z149" s="25">
        <f t="shared" si="30"/>
        <v>-635</v>
      </c>
      <c r="AA149" s="17">
        <f t="shared" si="31"/>
        <v>-0.11700000000000355</v>
      </c>
      <c r="AB149" s="24">
        <f t="shared" ref="AB149" si="40">AA149*PI()/180</f>
        <v>-2.0420352248334273E-3</v>
      </c>
      <c r="AC149" s="17">
        <f t="shared" ref="AC149" si="41">X149-AA149</f>
        <v>-8.7073298328349757E-2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9987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-9990</v>
      </c>
      <c r="J157" s="39">
        <f>I157+B157</f>
        <v>-3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-3</v>
      </c>
      <c r="J159" s="39">
        <f>I159+B159</f>
        <v>39997</v>
      </c>
    </row>
    <row r="160" spans="1:29" x14ac:dyDescent="0.25">
      <c r="A160" s="31" t="s">
        <v>178</v>
      </c>
      <c r="B160" s="31">
        <v>10006</v>
      </c>
      <c r="G160" s="2"/>
      <c r="I160" s="1"/>
      <c r="J160" s="3"/>
    </row>
    <row r="161" spans="1:10" x14ac:dyDescent="0.25">
      <c r="A161" t="s">
        <v>179</v>
      </c>
      <c r="B161">
        <v>10006</v>
      </c>
      <c r="G161" s="2"/>
      <c r="I161" s="43">
        <f>J159</f>
        <v>39997</v>
      </c>
      <c r="J161" s="39">
        <f>I161+B161</f>
        <v>50003</v>
      </c>
    </row>
    <row r="162" spans="1:10" x14ac:dyDescent="0.25">
      <c r="A162" s="31" t="s">
        <v>180</v>
      </c>
      <c r="B162" s="31">
        <v>-9979</v>
      </c>
      <c r="G162" s="2"/>
      <c r="I162" s="1"/>
      <c r="J162" s="3"/>
    </row>
    <row r="163" spans="1:10" x14ac:dyDescent="0.25">
      <c r="A163" t="s">
        <v>181</v>
      </c>
      <c r="B163">
        <v>-9998</v>
      </c>
      <c r="G163" s="2"/>
      <c r="I163" s="43">
        <f>J161</f>
        <v>50003</v>
      </c>
      <c r="J163" s="39">
        <f>I163+B163</f>
        <v>40005</v>
      </c>
    </row>
    <row r="164" spans="1:10" x14ac:dyDescent="0.25">
      <c r="A164" s="31" t="s">
        <v>182</v>
      </c>
      <c r="B164" s="31">
        <v>-40018</v>
      </c>
      <c r="G164" s="2"/>
      <c r="I164" s="1"/>
      <c r="J164" s="3"/>
    </row>
    <row r="165" spans="1:10" ht="15.75" thickBot="1" x14ac:dyDescent="0.3">
      <c r="A165" t="s">
        <v>183</v>
      </c>
      <c r="B165">
        <v>-40018</v>
      </c>
      <c r="G165" s="2"/>
      <c r="I165" s="4">
        <f>J163</f>
        <v>40005</v>
      </c>
      <c r="J165" s="6">
        <f>I165+B165</f>
        <v>-13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-1.9917559000637342</v>
      </c>
      <c r="L3" s="35" t="s">
        <v>1</v>
      </c>
      <c r="M3" s="11">
        <v>-3837.5968330746787</v>
      </c>
      <c r="N3" s="10" t="s">
        <v>2</v>
      </c>
      <c r="O3" s="35">
        <v>3816.6513682515329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-32.897677034846737</v>
      </c>
      <c r="L4" s="9" t="s">
        <v>5</v>
      </c>
      <c r="M4" s="13">
        <v>360.00480624375558</v>
      </c>
      <c r="N4" s="12" t="s">
        <v>6</v>
      </c>
      <c r="O4" s="9">
        <v>359.66758622406633</v>
      </c>
      <c r="Q4" s="2" t="s">
        <v>7</v>
      </c>
      <c r="R4" s="2">
        <f>MAX(AC20:AC149)</f>
        <v>0.24683165303886767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-172.20753928292058</v>
      </c>
      <c r="N5" s="14" t="s">
        <v>9</v>
      </c>
      <c r="O5" s="9">
        <v>-172.39761527567131</v>
      </c>
      <c r="Q5" s="5" t="s">
        <v>10</v>
      </c>
      <c r="R5" s="5">
        <f>MIN(AC20:AC149)</f>
        <v>-0.20583405209373495</v>
      </c>
      <c r="T5" s="45" t="s">
        <v>55</v>
      </c>
      <c r="U5" s="47">
        <v>25</v>
      </c>
    </row>
    <row r="6" spans="1:21" ht="15.75" thickBot="1" x14ac:dyDescent="0.3">
      <c r="A6" t="s">
        <v>161</v>
      </c>
      <c r="I6" s="32" t="s">
        <v>11</v>
      </c>
      <c r="J6" s="32">
        <f>(O3+O9)/2</f>
        <v>3811.0624348085094</v>
      </c>
      <c r="L6" s="37" t="s">
        <v>12</v>
      </c>
      <c r="M6" s="13">
        <v>-32.752426527279404</v>
      </c>
      <c r="N6" s="14" t="s">
        <v>13</v>
      </c>
      <c r="O6" s="9">
        <v>-1.4866495293648603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-3831.7103514597225</v>
      </c>
      <c r="L7" s="38" t="s">
        <v>15</v>
      </c>
      <c r="M7" s="16">
        <f>SUM(M20:M84)</f>
        <v>1021.7546420966535</v>
      </c>
      <c r="N7" s="15" t="s">
        <v>15</v>
      </c>
      <c r="O7" s="36">
        <f>SUM(O20:O84)</f>
        <v>1938.6523548750572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-172.37779913780344</v>
      </c>
      <c r="L9" s="35" t="s">
        <v>18</v>
      </c>
      <c r="M9" s="11">
        <v>-3825.8238698447663</v>
      </c>
      <c r="N9" s="10" t="s">
        <v>19</v>
      </c>
      <c r="O9" s="35">
        <v>3805.4735013654858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-172.18551363942953</v>
      </c>
      <c r="L10" s="9" t="s">
        <v>21</v>
      </c>
      <c r="M10" s="13">
        <v>359.90641109646106</v>
      </c>
      <c r="N10" s="12" t="s">
        <v>22</v>
      </c>
      <c r="O10" s="9">
        <v>359.77893603990333</v>
      </c>
      <c r="T10" s="48"/>
    </row>
    <row r="11" spans="1:21" ht="15.75" thickBot="1" x14ac:dyDescent="0.3">
      <c r="I11" s="33" t="s">
        <v>23</v>
      </c>
      <c r="J11" s="33">
        <f>J9-J10</f>
        <v>-0.19228549837390574</v>
      </c>
      <c r="L11" s="37" t="s">
        <v>24</v>
      </c>
      <c r="M11" s="13">
        <v>-172.16348799593851</v>
      </c>
      <c r="N11" s="14" t="s">
        <v>25</v>
      </c>
      <c r="O11" s="9">
        <v>-172.35798299993553</v>
      </c>
    </row>
    <row r="12" spans="1:21" x14ac:dyDescent="0.25">
      <c r="I12" s="9"/>
      <c r="J12" s="9"/>
      <c r="L12" s="37" t="s">
        <v>26</v>
      </c>
      <c r="M12" s="13">
        <v>-33.042927542414063</v>
      </c>
      <c r="N12" s="14" t="s">
        <v>27</v>
      </c>
      <c r="O12" s="9">
        <v>-2.496862270762608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1141.675936157453</v>
      </c>
      <c r="N13" s="15" t="s">
        <v>15</v>
      </c>
      <c r="O13" s="36">
        <f>SUM(O85:O149)</f>
        <v>2323.57882006096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13492</v>
      </c>
      <c r="D20" s="17">
        <v>11358</v>
      </c>
      <c r="E20" s="17">
        <v>13006</v>
      </c>
      <c r="F20" s="17">
        <v>15148</v>
      </c>
      <c r="G20" s="24"/>
      <c r="H20" s="7"/>
      <c r="I20" s="25">
        <f t="shared" ref="I20:J51" si="0">C20-E20</f>
        <v>486</v>
      </c>
      <c r="J20" s="24">
        <f t="shared" si="0"/>
        <v>-3790</v>
      </c>
      <c r="K20" s="7"/>
      <c r="L20" s="25">
        <f>$M$3*SIN(2*PI()/$M$4*(AA20+$M$5))+$M$6</f>
        <v>484.73517321382047</v>
      </c>
      <c r="M20" s="17">
        <f t="shared" ref="M20:M83" si="1">(I20-L20)^2</f>
        <v>1.5997867990372288</v>
      </c>
      <c r="N20" s="17">
        <f>$O$3*COS(2*PI()/$O$4*(AA20+$O$5))+$O$6</f>
        <v>-3786.3668281986756</v>
      </c>
      <c r="O20" s="24">
        <f t="shared" ref="O20:O83" si="2">(J20-N20)^2</f>
        <v>13.199937337938435</v>
      </c>
      <c r="P20" s="7"/>
      <c r="Q20" s="25">
        <f>I20-$J$4</f>
        <v>518.89767703484677</v>
      </c>
      <c r="R20" s="24">
        <f>J20-$J$3</f>
        <v>-3788.0082440999363</v>
      </c>
      <c r="S20" s="7"/>
      <c r="T20" s="25">
        <f>Q20/$J$7</f>
        <v>-0.13542194723491255</v>
      </c>
      <c r="U20" s="24">
        <f>R20/$J$6</f>
        <v>-0.99395071817821545</v>
      </c>
      <c r="V20" s="7"/>
      <c r="W20" s="25">
        <f>(T20-U20*SIN(-$J$11*PI()/180))/(COS(-$J$11*PI()/180))</f>
        <v>-0.13208698376327135</v>
      </c>
      <c r="X20" s="24">
        <f>IF(MOD(ATAN2(U20,W20)*180/PI()-$J$9+360,360)&gt;5,MOD(ATAN2(U20,W20)*180/PI()-$J$9+360,360)-360,MOD(ATAN2(U20,W20)*180/PI()-$J$9+360,360))</f>
        <v>-5.2466942266505612E-2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-7.4669422665056134E-3</v>
      </c>
      <c r="AD20" s="17">
        <f ca="1">INDIRECT("AC"&amp;AE20)-AC20</f>
        <v>-9.8105739747946855E-2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13681</v>
      </c>
      <c r="D21" s="17">
        <v>11394</v>
      </c>
      <c r="E21" s="17">
        <v>12820</v>
      </c>
      <c r="F21" s="17">
        <v>15114</v>
      </c>
      <c r="G21" s="24"/>
      <c r="H21" s="7"/>
      <c r="I21" s="25">
        <f t="shared" si="0"/>
        <v>861</v>
      </c>
      <c r="J21" s="24">
        <f t="shared" si="0"/>
        <v>-3720</v>
      </c>
      <c r="K21" s="7"/>
      <c r="L21" s="25">
        <f t="shared" ref="L21:L84" si="3">$M$3*SIN(2*PI()/$M$4*(AA21+$M$5))+$M$6</f>
        <v>863.16128370853414</v>
      </c>
      <c r="M21" s="17">
        <f t="shared" si="1"/>
        <v>4.6711472687750968</v>
      </c>
      <c r="N21" s="17">
        <f t="shared" ref="N21:N84" si="4">$O$3*COS(2*PI()/$O$4*(AA21+$O$5))+$O$6</f>
        <v>-3717.9915032109138</v>
      </c>
      <c r="O21" s="24">
        <f t="shared" si="2"/>
        <v>4.0340593517694394</v>
      </c>
      <c r="P21" s="7"/>
      <c r="Q21" s="25">
        <f t="shared" ref="Q21:Q84" si="5">I21-$J$4</f>
        <v>893.89767703484677</v>
      </c>
      <c r="R21" s="24">
        <f t="shared" ref="R21:R84" si="6">J21-$J$3</f>
        <v>-3718.0082440999363</v>
      </c>
      <c r="S21" s="7"/>
      <c r="T21" s="25">
        <f t="shared" ref="T21:T84" si="7">Q21/$J$7</f>
        <v>-0.23328946998676683</v>
      </c>
      <c r="U21" s="24">
        <f t="shared" ref="U21:U84" si="8">R21/$J$6</f>
        <v>-0.97558313664487406</v>
      </c>
      <c r="V21" s="7"/>
      <c r="W21" s="25">
        <f t="shared" ref="W21:W84" si="9">(T21-U21*SIN(-$J$11*PI()/180))/(COS(-$J$11*PI()/180))</f>
        <v>-0.23001669976217948</v>
      </c>
      <c r="X21" s="24">
        <f t="shared" ref="X21:X83" si="10">MOD(ATAN2(U21,W21)*180/PI()-$J$9+360,360)</f>
        <v>5.6443447169023102</v>
      </c>
      <c r="Y21" s="7"/>
      <c r="Z21" s="25">
        <f t="shared" ref="Z21:Z84" si="11">B21</f>
        <v>639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-6.1655283097689306E-2</v>
      </c>
      <c r="AD21" s="17">
        <f t="shared" ref="AD21:AD83" ca="1" si="14">INDIRECT("AC"&amp;AE21)-AC21</f>
        <v>-4.8812360764583396E-2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13864</v>
      </c>
      <c r="D22" s="17">
        <v>11454</v>
      </c>
      <c r="E22" s="17">
        <v>12638</v>
      </c>
      <c r="F22" s="17">
        <v>15068</v>
      </c>
      <c r="G22" s="24"/>
      <c r="H22" s="7"/>
      <c r="I22" s="25">
        <f t="shared" si="0"/>
        <v>1226</v>
      </c>
      <c r="J22" s="24">
        <f t="shared" si="0"/>
        <v>-3614</v>
      </c>
      <c r="K22" s="7"/>
      <c r="L22" s="25">
        <f t="shared" si="3"/>
        <v>1231.4307088876342</v>
      </c>
      <c r="M22" s="17">
        <f t="shared" si="1"/>
        <v>29.492599022228898</v>
      </c>
      <c r="N22" s="17">
        <f>$O$3*COS(2*PI()/$O$4*(AA22+$O$5))+$O$6</f>
        <v>-3612.5237789593234</v>
      </c>
      <c r="O22" s="24">
        <f>(J22-N22)^2</f>
        <v>2.1792285609362794</v>
      </c>
      <c r="P22" s="7"/>
      <c r="Q22" s="25">
        <f t="shared" si="5"/>
        <v>1258.8976770348468</v>
      </c>
      <c r="R22" s="24">
        <f t="shared" si="6"/>
        <v>-3612.0082440999363</v>
      </c>
      <c r="S22" s="7"/>
      <c r="T22" s="25">
        <f t="shared" si="7"/>
        <v>-0.32854719213190503</v>
      </c>
      <c r="U22" s="24">
        <f t="shared" si="8"/>
        <v>-0.94776937032295705</v>
      </c>
      <c r="V22" s="7"/>
      <c r="W22" s="25">
        <f t="shared" si="9"/>
        <v>-0.32536830211476003</v>
      </c>
      <c r="X22" s="24">
        <f t="shared" si="10"/>
        <v>11.325095433113233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-0.11390456688676664</v>
      </c>
      <c r="AD22" s="17">
        <f t="shared" ca="1" si="14"/>
        <v>6.757965021021306E-2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14047</v>
      </c>
      <c r="D23" s="17">
        <v>11524</v>
      </c>
      <c r="E23" s="17">
        <v>12465</v>
      </c>
      <c r="F23" s="17">
        <v>14996</v>
      </c>
      <c r="G23" s="24"/>
      <c r="H23" s="7"/>
      <c r="I23" s="25">
        <f t="shared" si="0"/>
        <v>1582</v>
      </c>
      <c r="J23" s="24">
        <f t="shared" si="0"/>
        <v>-3472</v>
      </c>
      <c r="K23" s="7"/>
      <c r="L23" s="25">
        <f t="shared" si="3"/>
        <v>1587.0540911919329</v>
      </c>
      <c r="M23" s="17">
        <f t="shared" si="1"/>
        <v>25.543837776373842</v>
      </c>
      <c r="N23" s="17">
        <f t="shared" si="4"/>
        <v>-3470.8659425836886</v>
      </c>
      <c r="O23" s="24">
        <f t="shared" si="2"/>
        <v>1.2860862234909038</v>
      </c>
      <c r="P23" s="7"/>
      <c r="Q23" s="25">
        <f t="shared" si="5"/>
        <v>1614.8976770348468</v>
      </c>
      <c r="R23" s="24">
        <f t="shared" si="6"/>
        <v>-3470.0082440999363</v>
      </c>
      <c r="S23" s="7"/>
      <c r="T23" s="25">
        <f t="shared" si="7"/>
        <v>-0.42145609373099868</v>
      </c>
      <c r="U23" s="24">
        <f t="shared" si="8"/>
        <v>-0.91050941921246442</v>
      </c>
      <c r="V23" s="7"/>
      <c r="W23" s="25">
        <f t="shared" si="9"/>
        <v>-0.41840277235137924</v>
      </c>
      <c r="X23" s="24">
        <f t="shared" si="10"/>
        <v>17.05781126900888</v>
      </c>
      <c r="Y23" s="7"/>
      <c r="Z23" s="25">
        <f t="shared" si="11"/>
        <v>637</v>
      </c>
      <c r="AA23" s="17">
        <f t="shared" si="15"/>
        <v>17.172000000000001</v>
      </c>
      <c r="AB23" s="24">
        <f t="shared" si="12"/>
        <v>0.29970793915246624</v>
      </c>
      <c r="AC23" s="17">
        <f t="shared" si="13"/>
        <v>-0.11418873099112048</v>
      </c>
      <c r="AD23" s="17">
        <f t="shared" ca="1" si="14"/>
        <v>1.8254622541867604E-2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11614</v>
      </c>
      <c r="E24" s="17">
        <v>12303</v>
      </c>
      <c r="F24" s="17">
        <v>14920</v>
      </c>
      <c r="G24" s="24"/>
      <c r="H24" s="7"/>
      <c r="I24" s="25">
        <f t="shared" si="0"/>
        <v>1914</v>
      </c>
      <c r="J24" s="24">
        <f t="shared" si="0"/>
        <v>-3306</v>
      </c>
      <c r="K24" s="7"/>
      <c r="L24" s="25">
        <f t="shared" si="3"/>
        <v>1913.5008864334352</v>
      </c>
      <c r="M24" s="17">
        <f t="shared" si="1"/>
        <v>0.2491143523290367</v>
      </c>
      <c r="N24" s="17">
        <f t="shared" si="4"/>
        <v>-3301.9967121137834</v>
      </c>
      <c r="O24" s="24">
        <f t="shared" si="2"/>
        <v>16.026313899928894</v>
      </c>
      <c r="P24" s="7"/>
      <c r="Q24" s="25">
        <f t="shared" si="5"/>
        <v>1946.8976770348468</v>
      </c>
      <c r="R24" s="24">
        <f t="shared" si="6"/>
        <v>-3304.0082440999363</v>
      </c>
      <c r="S24" s="7"/>
      <c r="T24" s="25">
        <f t="shared" si="7"/>
        <v>-0.50810147387397375</v>
      </c>
      <c r="U24" s="24">
        <f t="shared" si="8"/>
        <v>-0.86695201157625468</v>
      </c>
      <c r="V24" s="7"/>
      <c r="W24" s="25">
        <f t="shared" si="9"/>
        <v>-0.50519482029742835</v>
      </c>
      <c r="X24" s="24">
        <f t="shared" si="10"/>
        <v>22.608233991603811</v>
      </c>
      <c r="Y24" s="7"/>
      <c r="Z24" s="25">
        <f t="shared" si="11"/>
        <v>612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-7.1766008396188852E-2</v>
      </c>
      <c r="AD24" s="17">
        <f t="shared" ca="1" si="14"/>
        <v>-0.1027200057332962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14369</v>
      </c>
      <c r="D25" s="17">
        <v>11719</v>
      </c>
      <c r="E25" s="17">
        <v>12148</v>
      </c>
      <c r="F25" s="17">
        <v>14822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2225.8761985217134</v>
      </c>
      <c r="M25" s="17">
        <f t="shared" si="1"/>
        <v>23.777312023159723</v>
      </c>
      <c r="N25" s="17">
        <f t="shared" si="4"/>
        <v>-3099.7921036421249</v>
      </c>
      <c r="O25" s="24">
        <f t="shared" si="2"/>
        <v>10.290599042868605</v>
      </c>
      <c r="P25" s="7"/>
      <c r="Q25" s="25">
        <f t="shared" si="5"/>
        <v>2253.8976770348468</v>
      </c>
      <c r="R25" s="24">
        <f t="shared" si="6"/>
        <v>-3101.0082440999363</v>
      </c>
      <c r="S25" s="7"/>
      <c r="T25" s="25">
        <f t="shared" si="7"/>
        <v>-0.58822235250015842</v>
      </c>
      <c r="U25" s="24">
        <f t="shared" si="8"/>
        <v>-0.81368602512956456</v>
      </c>
      <c r="V25" s="7"/>
      <c r="W25" s="25">
        <f t="shared" si="9"/>
        <v>-0.58549491224324546</v>
      </c>
      <c r="X25" s="24">
        <f t="shared" si="10"/>
        <v>28.115033251125624</v>
      </c>
      <c r="Y25" s="7"/>
      <c r="Z25" s="25">
        <f t="shared" si="11"/>
        <v>620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-0.14496674887437422</v>
      </c>
      <c r="AD25" s="17">
        <f t="shared" ca="1" si="14"/>
        <v>2.1138113542445325E-2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14516</v>
      </c>
      <c r="D26" s="17">
        <v>11829</v>
      </c>
      <c r="E26" s="17">
        <v>11997</v>
      </c>
      <c r="F26" s="17">
        <v>14698</v>
      </c>
      <c r="G26" s="24"/>
      <c r="H26" s="7"/>
      <c r="I26" s="25">
        <f t="shared" si="0"/>
        <v>2519</v>
      </c>
      <c r="J26" s="24">
        <f t="shared" si="0"/>
        <v>-2869</v>
      </c>
      <c r="K26" s="7"/>
      <c r="L26" s="25">
        <f t="shared" si="3"/>
        <v>2517.7475569412559</v>
      </c>
      <c r="M26" s="17">
        <f t="shared" si="1"/>
        <v>1.5686136153963277</v>
      </c>
      <c r="N26" s="17">
        <f t="shared" si="4"/>
        <v>-2867.3775252722908</v>
      </c>
      <c r="O26" s="24">
        <f t="shared" si="2"/>
        <v>2.6324242420551465</v>
      </c>
      <c r="P26" s="7"/>
      <c r="Q26" s="25">
        <f t="shared" si="5"/>
        <v>2551.8976770348468</v>
      </c>
      <c r="R26" s="24">
        <f t="shared" si="6"/>
        <v>-2867.0082440999363</v>
      </c>
      <c r="S26" s="7"/>
      <c r="T26" s="25">
        <f t="shared" si="7"/>
        <v>-0.66599441058029862</v>
      </c>
      <c r="U26" s="24">
        <f t="shared" si="8"/>
        <v>-0.75228582400382327</v>
      </c>
      <c r="V26" s="7"/>
      <c r="W26" s="25">
        <f t="shared" si="9"/>
        <v>-0.66347346906513804</v>
      </c>
      <c r="X26" s="24">
        <f t="shared" si="10"/>
        <v>33.788266666186246</v>
      </c>
      <c r="Y26" s="7"/>
      <c r="Z26" s="25">
        <f t="shared" si="11"/>
        <v>622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-6.973333381375113E-2</v>
      </c>
      <c r="AD26" s="17">
        <f t="shared" ca="1" si="14"/>
        <v>-1.2914704789999121E-2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14639</v>
      </c>
      <c r="D27" s="17">
        <v>11955</v>
      </c>
      <c r="E27" s="17">
        <v>11860</v>
      </c>
      <c r="F27" s="17">
        <v>14564</v>
      </c>
      <c r="G27" s="24"/>
      <c r="H27" s="7"/>
      <c r="I27" s="25">
        <f t="shared" si="0"/>
        <v>2779</v>
      </c>
      <c r="J27" s="24">
        <f t="shared" si="0"/>
        <v>-2609</v>
      </c>
      <c r="K27" s="7"/>
      <c r="L27" s="25">
        <f t="shared" si="3"/>
        <v>2780.37674742216</v>
      </c>
      <c r="M27" s="17">
        <f t="shared" si="1"/>
        <v>1.8954334644240713</v>
      </c>
      <c r="N27" s="17">
        <f t="shared" si="4"/>
        <v>-2612.8326627668098</v>
      </c>
      <c r="O27" s="24">
        <f t="shared" si="2"/>
        <v>14.689303884090075</v>
      </c>
      <c r="P27" s="7"/>
      <c r="Q27" s="25">
        <f t="shared" si="5"/>
        <v>2811.8976770348468</v>
      </c>
      <c r="R27" s="24">
        <f t="shared" si="6"/>
        <v>-2607.0082440999363</v>
      </c>
      <c r="S27" s="7"/>
      <c r="T27" s="25">
        <f t="shared" si="7"/>
        <v>-0.73384922635491756</v>
      </c>
      <c r="U27" s="24">
        <f t="shared" si="8"/>
        <v>-0.68406337830855501</v>
      </c>
      <c r="V27" s="7"/>
      <c r="W27" s="25">
        <f t="shared" si="9"/>
        <v>-0.73155762337451535</v>
      </c>
      <c r="X27" s="24">
        <f t="shared" si="10"/>
        <v>39.299358275718475</v>
      </c>
      <c r="Y27" s="7"/>
      <c r="Z27" s="25">
        <f t="shared" si="11"/>
        <v>610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-4.864172428152358E-2</v>
      </c>
      <c r="AD27" s="17">
        <f t="shared" ca="1" si="14"/>
        <v>-7.9181561630150554E-3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14766</v>
      </c>
      <c r="D28" s="17">
        <v>12105</v>
      </c>
      <c r="E28" s="17">
        <v>11743</v>
      </c>
      <c r="F28" s="17">
        <v>14423</v>
      </c>
      <c r="G28" s="24"/>
      <c r="H28" s="7"/>
      <c r="I28" s="25">
        <f t="shared" si="0"/>
        <v>3023</v>
      </c>
      <c r="J28" s="24">
        <f t="shared" si="0"/>
        <v>-2318</v>
      </c>
      <c r="K28" s="7"/>
      <c r="L28" s="25">
        <f t="shared" si="3"/>
        <v>3024.1361794034078</v>
      </c>
      <c r="M28" s="17">
        <f t="shared" si="1"/>
        <v>1.2909036367281566</v>
      </c>
      <c r="N28" s="17">
        <f t="shared" si="4"/>
        <v>-2325.2524132928529</v>
      </c>
      <c r="O28" s="24">
        <f t="shared" si="2"/>
        <v>52.597498570349543</v>
      </c>
      <c r="P28" s="7"/>
      <c r="Q28" s="25">
        <f t="shared" si="5"/>
        <v>3055.8976770348468</v>
      </c>
      <c r="R28" s="24">
        <f t="shared" si="6"/>
        <v>-2316.0082440999363</v>
      </c>
      <c r="S28" s="7"/>
      <c r="T28" s="25">
        <f t="shared" si="7"/>
        <v>-0.79752836115879078</v>
      </c>
      <c r="U28" s="24">
        <f t="shared" si="8"/>
        <v>-0.6077067179342357</v>
      </c>
      <c r="V28" s="7"/>
      <c r="W28" s="25">
        <f t="shared" si="9"/>
        <v>-0.79549337184740287</v>
      </c>
      <c r="X28" s="24">
        <f t="shared" si="10"/>
        <v>45.000255549768781</v>
      </c>
      <c r="Y28" s="7"/>
      <c r="Z28" s="25">
        <f t="shared" si="11"/>
        <v>629</v>
      </c>
      <c r="AA28" s="17">
        <f t="shared" si="15"/>
        <v>45.009</v>
      </c>
      <c r="AB28" s="24">
        <f t="shared" si="12"/>
        <v>0.7855552430301278</v>
      </c>
      <c r="AC28" s="17">
        <f t="shared" si="13"/>
        <v>-8.7444502312195027E-3</v>
      </c>
      <c r="AD28" s="17">
        <f t="shared" ca="1" si="14"/>
        <v>-5.8034288824160285E-4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14876</v>
      </c>
      <c r="D29" s="17">
        <v>12261</v>
      </c>
      <c r="E29" s="17">
        <v>11634</v>
      </c>
      <c r="F29" s="17">
        <v>14274</v>
      </c>
      <c r="G29" s="24"/>
      <c r="H29" s="7"/>
      <c r="I29" s="25">
        <f t="shared" si="0"/>
        <v>3242</v>
      </c>
      <c r="J29" s="24">
        <f t="shared" si="0"/>
        <v>-2013</v>
      </c>
      <c r="K29" s="7"/>
      <c r="L29" s="25">
        <f t="shared" si="3"/>
        <v>3240.2841876884095</v>
      </c>
      <c r="M29" s="17">
        <f t="shared" si="1"/>
        <v>2.9440118886056226</v>
      </c>
      <c r="N29" s="17">
        <f t="shared" si="4"/>
        <v>-2011.3943635125511</v>
      </c>
      <c r="O29" s="24">
        <f t="shared" si="2"/>
        <v>2.5780685298273029</v>
      </c>
      <c r="P29" s="7"/>
      <c r="Q29" s="25">
        <f t="shared" si="5"/>
        <v>3274.8976770348468</v>
      </c>
      <c r="R29" s="24">
        <f t="shared" si="6"/>
        <v>-2011.0082440999363</v>
      </c>
      <c r="S29" s="7"/>
      <c r="T29" s="25">
        <f t="shared" si="7"/>
        <v>-0.8546829944458737</v>
      </c>
      <c r="U29" s="24">
        <f t="shared" si="8"/>
        <v>-0.52767654125324803</v>
      </c>
      <c r="V29" s="7"/>
      <c r="W29" s="25">
        <f t="shared" si="9"/>
        <v>-0.85291691048342677</v>
      </c>
      <c r="X29" s="24">
        <f t="shared" si="10"/>
        <v>50.633845087911936</v>
      </c>
      <c r="Y29" s="7"/>
      <c r="Z29" s="25">
        <f t="shared" si="11"/>
        <v>636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-9.9154912088060598E-2</v>
      </c>
      <c r="AD29" s="17">
        <f t="shared" ca="1" si="14"/>
        <v>0.15119349734650456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14965</v>
      </c>
      <c r="D30" s="17">
        <v>12429</v>
      </c>
      <c r="E30" s="17">
        <v>11539</v>
      </c>
      <c r="F30" s="17">
        <v>14100</v>
      </c>
      <c r="G30" s="24"/>
      <c r="H30" s="7"/>
      <c r="I30" s="25">
        <f t="shared" si="0"/>
        <v>3426</v>
      </c>
      <c r="J30" s="24">
        <f t="shared" si="0"/>
        <v>-1671</v>
      </c>
      <c r="K30" s="7"/>
      <c r="L30" s="25">
        <f t="shared" si="3"/>
        <v>3425.1018628825336</v>
      </c>
      <c r="M30" s="17">
        <f t="shared" si="1"/>
        <v>0.80665028177081155</v>
      </c>
      <c r="N30" s="17">
        <f t="shared" si="4"/>
        <v>-1674.7598681896566</v>
      </c>
      <c r="O30" s="24">
        <f t="shared" si="2"/>
        <v>14.13660880359139</v>
      </c>
      <c r="P30" s="7"/>
      <c r="Q30" s="25">
        <f t="shared" si="5"/>
        <v>3458.8976770348468</v>
      </c>
      <c r="R30" s="24">
        <f t="shared" si="6"/>
        <v>-1669.0082440999363</v>
      </c>
      <c r="S30" s="7"/>
      <c r="T30" s="25">
        <f t="shared" si="7"/>
        <v>-0.90270332560945021</v>
      </c>
      <c r="U30" s="24">
        <f t="shared" si="8"/>
        <v>-0.43793778576177989</v>
      </c>
      <c r="V30" s="7"/>
      <c r="W30" s="25">
        <f t="shared" si="9"/>
        <v>-0.90123867781555433</v>
      </c>
      <c r="X30" s="24">
        <f t="shared" si="10"/>
        <v>56.461349572006839</v>
      </c>
      <c r="Y30" s="7"/>
      <c r="Z30" s="25">
        <f t="shared" si="11"/>
        <v>641</v>
      </c>
      <c r="AA30" s="17">
        <f t="shared" si="15"/>
        <v>56.501999999999995</v>
      </c>
      <c r="AB30" s="24">
        <f t="shared" si="12"/>
        <v>0.98614593396183603</v>
      </c>
      <c r="AC30" s="17">
        <f t="shared" si="13"/>
        <v>-4.0650427993156768E-2</v>
      </c>
      <c r="AD30" s="17">
        <f t="shared" ca="1" si="14"/>
        <v>8.2982201603464034E-2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15036</v>
      </c>
      <c r="D31" s="17">
        <v>12600</v>
      </c>
      <c r="E31" s="17">
        <v>11465</v>
      </c>
      <c r="F31" s="17">
        <v>13924</v>
      </c>
      <c r="G31" s="24"/>
      <c r="H31" s="7"/>
      <c r="I31" s="25">
        <f t="shared" si="0"/>
        <v>3571</v>
      </c>
      <c r="J31" s="24">
        <f t="shared" si="0"/>
        <v>-1324</v>
      </c>
      <c r="K31" s="7"/>
      <c r="L31" s="25">
        <f t="shared" si="3"/>
        <v>3572.2146868270856</v>
      </c>
      <c r="M31" s="17">
        <f t="shared" si="1"/>
        <v>1.4754640878953869</v>
      </c>
      <c r="N31" s="17">
        <f t="shared" si="4"/>
        <v>-1328.4616298589644</v>
      </c>
      <c r="O31" s="24">
        <f t="shared" si="2"/>
        <v>19.906140998403075</v>
      </c>
      <c r="P31" s="7"/>
      <c r="Q31" s="25">
        <f t="shared" si="5"/>
        <v>3603.8976770348468</v>
      </c>
      <c r="R31" s="24">
        <f t="shared" si="6"/>
        <v>-1322.0082440999363</v>
      </c>
      <c r="S31" s="7"/>
      <c r="T31" s="25">
        <f t="shared" si="7"/>
        <v>-0.94054543440683391</v>
      </c>
      <c r="U31" s="24">
        <f t="shared" si="8"/>
        <v>-0.34688706016078741</v>
      </c>
      <c r="V31" s="7"/>
      <c r="W31" s="25">
        <f t="shared" si="9"/>
        <v>-0.93938656847135371</v>
      </c>
      <c r="X31" s="24">
        <f t="shared" si="10"/>
        <v>62.11013530902494</v>
      </c>
      <c r="Y31" s="7"/>
      <c r="Z31" s="25">
        <f t="shared" si="11"/>
        <v>628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-4.3864690975055964E-2</v>
      </c>
      <c r="AD31" s="17">
        <f t="shared" ca="1" si="14"/>
        <v>2.2931237032388196E-2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15088</v>
      </c>
      <c r="D32" s="17">
        <v>12776</v>
      </c>
      <c r="E32" s="17">
        <v>11405</v>
      </c>
      <c r="F32" s="17">
        <v>13748</v>
      </c>
      <c r="G32" s="24"/>
      <c r="H32" s="7"/>
      <c r="I32" s="25">
        <f t="shared" si="0"/>
        <v>3683</v>
      </c>
      <c r="J32" s="24">
        <f t="shared" si="0"/>
        <v>-972</v>
      </c>
      <c r="K32" s="7"/>
      <c r="L32" s="25">
        <f t="shared" si="3"/>
        <v>3684.2768220896833</v>
      </c>
      <c r="M32" s="17">
        <f t="shared" si="1"/>
        <v>1.6302746487031383</v>
      </c>
      <c r="N32" s="17">
        <f t="shared" si="4"/>
        <v>-969.23717820020283</v>
      </c>
      <c r="O32" s="24">
        <f t="shared" si="2"/>
        <v>7.6331842974344521</v>
      </c>
      <c r="P32" s="7"/>
      <c r="Q32" s="25">
        <f t="shared" si="5"/>
        <v>3715.8976770348468</v>
      </c>
      <c r="R32" s="24">
        <f t="shared" si="6"/>
        <v>-970.00824409993629</v>
      </c>
      <c r="S32" s="7"/>
      <c r="T32" s="25">
        <f t="shared" si="7"/>
        <v>-0.9697752012020544</v>
      </c>
      <c r="U32" s="24">
        <f t="shared" si="8"/>
        <v>-0.25452436445027049</v>
      </c>
      <c r="V32" s="7"/>
      <c r="W32" s="25">
        <f t="shared" si="9"/>
        <v>-0.96892647163302359</v>
      </c>
      <c r="X32" s="24">
        <f t="shared" si="10"/>
        <v>67.659473383520663</v>
      </c>
      <c r="Y32" s="7"/>
      <c r="Z32" s="25">
        <f t="shared" si="11"/>
        <v>628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-0.14652661647933485</v>
      </c>
      <c r="AD32" s="17">
        <f t="shared" ca="1" si="14"/>
        <v>0.15312475611270315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15130</v>
      </c>
      <c r="D33" s="17">
        <v>12951</v>
      </c>
      <c r="E33" s="17">
        <v>11369</v>
      </c>
      <c r="F33" s="17">
        <v>13569</v>
      </c>
      <c r="G33" s="24"/>
      <c r="H33" s="7"/>
      <c r="I33" s="25">
        <f t="shared" si="0"/>
        <v>3761</v>
      </c>
      <c r="J33" s="24">
        <f t="shared" si="0"/>
        <v>-618</v>
      </c>
      <c r="K33" s="7"/>
      <c r="L33" s="25">
        <f t="shared" si="3"/>
        <v>3757.6891960368462</v>
      </c>
      <c r="M33" s="17">
        <f t="shared" si="1"/>
        <v>10.961422882435111</v>
      </c>
      <c r="N33" s="17">
        <f t="shared" si="4"/>
        <v>-616.58141564784125</v>
      </c>
      <c r="O33" s="24">
        <f t="shared" si="2"/>
        <v>2.0123815641896483</v>
      </c>
      <c r="P33" s="7"/>
      <c r="Q33" s="25">
        <f t="shared" si="5"/>
        <v>3793.8976770348468</v>
      </c>
      <c r="R33" s="24">
        <f t="shared" si="6"/>
        <v>-616.00824409993629</v>
      </c>
      <c r="S33" s="7"/>
      <c r="T33" s="25">
        <f t="shared" si="7"/>
        <v>-0.99013164593444003</v>
      </c>
      <c r="U33" s="24">
        <f t="shared" si="8"/>
        <v>-0.16163688069594384</v>
      </c>
      <c r="V33" s="7"/>
      <c r="W33" s="25">
        <f t="shared" si="9"/>
        <v>-0.98959476396541934</v>
      </c>
      <c r="X33" s="24">
        <f t="shared" si="10"/>
        <v>73.101227840392482</v>
      </c>
      <c r="Y33" s="7"/>
      <c r="Z33" s="25">
        <f t="shared" si="11"/>
        <v>601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-0.11377215960752096</v>
      </c>
      <c r="AD33" s="17">
        <f t="shared" ca="1" si="14"/>
        <v>6.1751270016273452E-2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15154</v>
      </c>
      <c r="D34" s="17">
        <v>13138</v>
      </c>
      <c r="E34" s="17">
        <v>11351</v>
      </c>
      <c r="F34" s="17">
        <v>13389</v>
      </c>
      <c r="G34" s="24"/>
      <c r="H34" s="7"/>
      <c r="I34" s="25">
        <f t="shared" si="0"/>
        <v>3803</v>
      </c>
      <c r="J34" s="24">
        <f t="shared" si="0"/>
        <v>-251</v>
      </c>
      <c r="K34" s="7"/>
      <c r="L34" s="25">
        <f t="shared" si="3"/>
        <v>3797.8641219317442</v>
      </c>
      <c r="M34" s="17">
        <f t="shared" si="1"/>
        <v>26.377243531990992</v>
      </c>
      <c r="N34" s="17">
        <f t="shared" si="4"/>
        <v>-250.05513803627019</v>
      </c>
      <c r="O34" s="24">
        <f t="shared" si="2"/>
        <v>0.89276413050334635</v>
      </c>
      <c r="P34" s="7"/>
      <c r="Q34" s="25">
        <f t="shared" si="5"/>
        <v>3835.8976770348468</v>
      </c>
      <c r="R34" s="24">
        <f t="shared" si="6"/>
        <v>-249.00824409993626</v>
      </c>
      <c r="S34" s="7"/>
      <c r="T34" s="25">
        <f t="shared" si="7"/>
        <v>-1.0010928084826478</v>
      </c>
      <c r="U34" s="24">
        <f t="shared" si="8"/>
        <v>-6.5338274656853768E-2</v>
      </c>
      <c r="V34" s="7"/>
      <c r="W34" s="25">
        <f t="shared" si="9"/>
        <v>-1.000879169025328</v>
      </c>
      <c r="X34" s="24">
        <f t="shared" si="10"/>
        <v>78.642779827156403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-0.10722017284359708</v>
      </c>
      <c r="AD34" s="17">
        <f t="shared" ca="1" si="14"/>
        <v>3.2279043914584804E-2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15165</v>
      </c>
      <c r="D35" s="17">
        <v>13336</v>
      </c>
      <c r="E35" s="17">
        <v>11359</v>
      </c>
      <c r="F35" s="17">
        <v>13214</v>
      </c>
      <c r="G35" s="24"/>
      <c r="H35" s="7"/>
      <c r="I35" s="25">
        <f t="shared" si="0"/>
        <v>3806</v>
      </c>
      <c r="J35" s="24">
        <f t="shared" si="0"/>
        <v>122</v>
      </c>
      <c r="K35" s="7"/>
      <c r="L35" s="25">
        <f t="shared" si="3"/>
        <v>3802.2310105083748</v>
      </c>
      <c r="M35" s="17">
        <f t="shared" si="1"/>
        <v>14.205281787981441</v>
      </c>
      <c r="N35" s="17">
        <f t="shared" si="4"/>
        <v>121.19241487341193</v>
      </c>
      <c r="O35" s="24">
        <f t="shared" si="2"/>
        <v>0.65219373668626224</v>
      </c>
      <c r="P35" s="7"/>
      <c r="Q35" s="25">
        <f t="shared" si="5"/>
        <v>3838.8976770348468</v>
      </c>
      <c r="R35" s="24">
        <f t="shared" si="6"/>
        <v>123.99175590006374</v>
      </c>
      <c r="S35" s="7"/>
      <c r="T35" s="25">
        <f t="shared" si="7"/>
        <v>-1.0018757486646626</v>
      </c>
      <c r="U35" s="24">
        <f t="shared" si="8"/>
        <v>3.2534695513665557E-2</v>
      </c>
      <c r="V35" s="7"/>
      <c r="W35" s="25">
        <f t="shared" si="9"/>
        <v>-1.001990578010501</v>
      </c>
      <c r="X35" s="24">
        <f t="shared" si="10"/>
        <v>84.237543216739994</v>
      </c>
      <c r="Y35" s="7"/>
      <c r="Z35" s="25">
        <f t="shared" si="11"/>
        <v>619</v>
      </c>
      <c r="AA35" s="17">
        <f t="shared" si="15"/>
        <v>84.320999999999998</v>
      </c>
      <c r="AB35" s="24">
        <f t="shared" si="12"/>
        <v>1.4716790785741385</v>
      </c>
      <c r="AC35" s="17">
        <f t="shared" si="13"/>
        <v>-8.3456783260004386E-2</v>
      </c>
      <c r="AD35" s="17">
        <f t="shared" ca="1" si="14"/>
        <v>1.0124230449747529E-2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15152</v>
      </c>
      <c r="D36" s="17">
        <v>13518</v>
      </c>
      <c r="E36" s="17">
        <v>11372</v>
      </c>
      <c r="F36" s="17">
        <v>13024</v>
      </c>
      <c r="G36" s="24"/>
      <c r="H36" s="7"/>
      <c r="I36" s="25">
        <f t="shared" si="0"/>
        <v>3780</v>
      </c>
      <c r="J36" s="24">
        <f t="shared" si="0"/>
        <v>494</v>
      </c>
      <c r="K36" s="7"/>
      <c r="L36" s="25">
        <f t="shared" si="3"/>
        <v>3769.315091310335</v>
      </c>
      <c r="M36" s="17">
        <f t="shared" si="1"/>
        <v>114.1672737064788</v>
      </c>
      <c r="N36" s="17">
        <f t="shared" si="4"/>
        <v>499.01353126316047</v>
      </c>
      <c r="O36" s="24">
        <f t="shared" si="2"/>
        <v>25.135495726687452</v>
      </c>
      <c r="P36" s="7"/>
      <c r="Q36" s="25">
        <f t="shared" si="5"/>
        <v>3812.8976770348468</v>
      </c>
      <c r="R36" s="24">
        <f t="shared" si="6"/>
        <v>495.99175590006371</v>
      </c>
      <c r="S36" s="7"/>
      <c r="T36" s="25">
        <f t="shared" si="7"/>
        <v>-0.99509026708720072</v>
      </c>
      <c r="U36" s="24">
        <f t="shared" si="8"/>
        <v>0.13014527166227999</v>
      </c>
      <c r="V36" s="7"/>
      <c r="W36" s="25">
        <f t="shared" si="9"/>
        <v>-0.99553264201345426</v>
      </c>
      <c r="X36" s="24">
        <f t="shared" si="10"/>
        <v>89.825798018053774</v>
      </c>
      <c r="Y36" s="7"/>
      <c r="Z36" s="25">
        <f t="shared" si="11"/>
        <v>632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-0.18320198194622606</v>
      </c>
      <c r="AD36" s="17">
        <f t="shared" ca="1" si="14"/>
        <v>3.4349050667273673E-2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15102</v>
      </c>
      <c r="D37" s="17">
        <v>13692</v>
      </c>
      <c r="E37" s="17">
        <v>11399</v>
      </c>
      <c r="F37" s="17">
        <v>12832</v>
      </c>
      <c r="G37" s="24"/>
      <c r="H37" s="7"/>
      <c r="I37" s="25">
        <f t="shared" si="0"/>
        <v>3703</v>
      </c>
      <c r="J37" s="24">
        <f t="shared" si="0"/>
        <v>860</v>
      </c>
      <c r="K37" s="7"/>
      <c r="L37" s="25">
        <f t="shared" si="3"/>
        <v>3700.2219511605231</v>
      </c>
      <c r="M37" s="17">
        <f t="shared" si="1"/>
        <v>7.7175553545190825</v>
      </c>
      <c r="N37" s="17">
        <f t="shared" si="4"/>
        <v>866.63874682973926</v>
      </c>
      <c r="O37" s="24">
        <f t="shared" si="2"/>
        <v>44.072959469373096</v>
      </c>
      <c r="P37" s="7"/>
      <c r="Q37" s="25">
        <f t="shared" si="5"/>
        <v>3735.8976770348468</v>
      </c>
      <c r="R37" s="24">
        <f t="shared" si="6"/>
        <v>861.99175590006371</v>
      </c>
      <c r="S37" s="7"/>
      <c r="T37" s="25">
        <f t="shared" si="7"/>
        <v>-0.97499480241548664</v>
      </c>
      <c r="U37" s="24">
        <f t="shared" si="8"/>
        <v>0.2261814836794652</v>
      </c>
      <c r="V37" s="7"/>
      <c r="W37" s="25">
        <f t="shared" si="9"/>
        <v>-0.97575936435816224</v>
      </c>
      <c r="X37" s="24">
        <f t="shared" si="10"/>
        <v>95.428501664141152</v>
      </c>
      <c r="Y37" s="7"/>
      <c r="Z37" s="25">
        <f t="shared" si="11"/>
        <v>623</v>
      </c>
      <c r="AA37" s="17">
        <f t="shared" si="15"/>
        <v>95.616</v>
      </c>
      <c r="AB37" s="24">
        <f t="shared" si="12"/>
        <v>1.6688140175868982</v>
      </c>
      <c r="AC37" s="17">
        <f t="shared" si="13"/>
        <v>-0.18749833585884801</v>
      </c>
      <c r="AD37" s="17">
        <f t="shared" ca="1" si="14"/>
        <v>0.11417192324346104</v>
      </c>
      <c r="AE37" s="17">
        <v>132</v>
      </c>
    </row>
    <row r="38" spans="1:31" s="17" customFormat="1" x14ac:dyDescent="0.25">
      <c r="A38" s="17">
        <v>18</v>
      </c>
      <c r="B38" s="17">
        <v>648</v>
      </c>
      <c r="C38" s="17">
        <v>15049</v>
      </c>
      <c r="D38" s="17">
        <v>13882</v>
      </c>
      <c r="E38" s="17">
        <v>11458</v>
      </c>
      <c r="F38" s="17">
        <v>12650</v>
      </c>
      <c r="G38" s="24"/>
      <c r="H38" s="7"/>
      <c r="I38" s="25">
        <f t="shared" si="0"/>
        <v>3591</v>
      </c>
      <c r="J38" s="24">
        <f t="shared" si="0"/>
        <v>1232</v>
      </c>
      <c r="K38" s="7"/>
      <c r="L38" s="25">
        <f t="shared" si="3"/>
        <v>3590.4703557953512</v>
      </c>
      <c r="M38" s="17">
        <f t="shared" si="1"/>
        <v>0.28052298351803395</v>
      </c>
      <c r="N38" s="17">
        <f t="shared" si="4"/>
        <v>1240.1368056049178</v>
      </c>
      <c r="O38" s="24">
        <f t="shared" si="2"/>
        <v>66.207605452220974</v>
      </c>
      <c r="P38" s="7"/>
      <c r="Q38" s="25">
        <f t="shared" si="5"/>
        <v>3623.8976770348468</v>
      </c>
      <c r="R38" s="24">
        <f t="shared" si="6"/>
        <v>1233.9917559000637</v>
      </c>
      <c r="S38" s="7"/>
      <c r="T38" s="25">
        <f t="shared" si="7"/>
        <v>-0.94576503562026615</v>
      </c>
      <c r="U38" s="24">
        <f t="shared" si="8"/>
        <v>0.32379205982807963</v>
      </c>
      <c r="V38" s="7"/>
      <c r="W38" s="25">
        <f t="shared" si="9"/>
        <v>-0.94685701674960054</v>
      </c>
      <c r="X38" s="24">
        <f t="shared" si="10"/>
        <v>101.25669714687865</v>
      </c>
      <c r="Y38" s="7"/>
      <c r="Z38" s="25">
        <f t="shared" si="11"/>
        <v>648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-0.19130285312134276</v>
      </c>
      <c r="AD38" s="17">
        <f t="shared" ca="1" si="14"/>
        <v>8.628229879684568E-2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14985</v>
      </c>
      <c r="D39" s="17">
        <v>14054</v>
      </c>
      <c r="E39" s="17">
        <v>11527</v>
      </c>
      <c r="F39" s="17">
        <v>12474</v>
      </c>
      <c r="G39" s="24"/>
      <c r="H39" s="7"/>
      <c r="I39" s="25">
        <f t="shared" si="0"/>
        <v>3458</v>
      </c>
      <c r="J39" s="24">
        <f t="shared" si="0"/>
        <v>1580</v>
      </c>
      <c r="K39" s="7"/>
      <c r="L39" s="25">
        <f t="shared" si="3"/>
        <v>3449.8257601104528</v>
      </c>
      <c r="M39" s="17">
        <f t="shared" si="1"/>
        <v>66.818197771863836</v>
      </c>
      <c r="N39" s="17">
        <f t="shared" si="4"/>
        <v>1586.5842653297332</v>
      </c>
      <c r="O39" s="24">
        <f t="shared" si="2"/>
        <v>43.352549932326262</v>
      </c>
      <c r="P39" s="7"/>
      <c r="Q39" s="25">
        <f t="shared" si="5"/>
        <v>3490.8976770348468</v>
      </c>
      <c r="R39" s="24">
        <f t="shared" si="6"/>
        <v>1581.9917559000637</v>
      </c>
      <c r="S39" s="7"/>
      <c r="T39" s="25">
        <f t="shared" si="7"/>
        <v>-0.91105468755094177</v>
      </c>
      <c r="U39" s="24">
        <f t="shared" si="8"/>
        <v>0.41510517945097702</v>
      </c>
      <c r="V39" s="7"/>
      <c r="W39" s="25">
        <f t="shared" si="9"/>
        <v>-0.91245292256511856</v>
      </c>
      <c r="X39" s="24">
        <f t="shared" si="10"/>
        <v>106.84016594790626</v>
      </c>
      <c r="Y39" s="7"/>
      <c r="Z39" s="25">
        <f t="shared" si="11"/>
        <v>622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-0.20583405209373495</v>
      </c>
      <c r="AD39" s="17">
        <f t="shared" ca="1" si="14"/>
        <v>0.1090800972022663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14899</v>
      </c>
      <c r="D40" s="17">
        <v>14225</v>
      </c>
      <c r="E40" s="17">
        <v>11616</v>
      </c>
      <c r="F40" s="17">
        <v>12313</v>
      </c>
      <c r="G40" s="24"/>
      <c r="H40" s="7"/>
      <c r="I40" s="25">
        <f t="shared" si="0"/>
        <v>3283</v>
      </c>
      <c r="J40" s="24">
        <f t="shared" si="0"/>
        <v>1912</v>
      </c>
      <c r="K40" s="7"/>
      <c r="L40" s="25">
        <f t="shared" si="3"/>
        <v>3277.7946483345945</v>
      </c>
      <c r="M40" s="17">
        <f t="shared" si="1"/>
        <v>27.095685960539683</v>
      </c>
      <c r="N40" s="17">
        <f t="shared" si="4"/>
        <v>1914.7432000490771</v>
      </c>
      <c r="O40" s="24">
        <f t="shared" si="2"/>
        <v>7.5251465092567766</v>
      </c>
      <c r="P40" s="7"/>
      <c r="Q40" s="25">
        <f t="shared" si="5"/>
        <v>3315.8976770348468</v>
      </c>
      <c r="R40" s="24">
        <f t="shared" si="6"/>
        <v>1913.9917559000637</v>
      </c>
      <c r="S40" s="7"/>
      <c r="T40" s="25">
        <f t="shared" si="7"/>
        <v>-0.86538317693340983</v>
      </c>
      <c r="U40" s="24">
        <f t="shared" si="8"/>
        <v>0.5022199947233964</v>
      </c>
      <c r="V40" s="7"/>
      <c r="W40" s="25">
        <f t="shared" si="9"/>
        <v>-0.86707351447976277</v>
      </c>
      <c r="X40" s="24">
        <f t="shared" si="10"/>
        <v>112.45776682776716</v>
      </c>
      <c r="Y40" s="7"/>
      <c r="Z40" s="25">
        <f t="shared" si="11"/>
        <v>616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-0.13223317223283004</v>
      </c>
      <c r="AD40" s="17">
        <f t="shared" ca="1" si="14"/>
        <v>-1.2326940153300825E-2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14797</v>
      </c>
      <c r="D41" s="17">
        <v>14383</v>
      </c>
      <c r="E41" s="17">
        <v>11726</v>
      </c>
      <c r="F41" s="17">
        <v>12155</v>
      </c>
      <c r="G41" s="24"/>
      <c r="H41" s="7"/>
      <c r="I41" s="25">
        <f t="shared" si="0"/>
        <v>3071</v>
      </c>
      <c r="J41" s="24">
        <f t="shared" si="0"/>
        <v>2228</v>
      </c>
      <c r="K41" s="7"/>
      <c r="L41" s="25">
        <f t="shared" si="3"/>
        <v>3072.6693128439929</v>
      </c>
      <c r="M41" s="17">
        <f t="shared" si="1"/>
        <v>2.7866053711196113</v>
      </c>
      <c r="N41" s="17">
        <f t="shared" si="4"/>
        <v>2227.8652801908956</v>
      </c>
      <c r="O41" s="24">
        <f t="shared" si="2"/>
        <v>1.814942696511352E-2</v>
      </c>
      <c r="P41" s="7"/>
      <c r="Q41" s="25">
        <f t="shared" si="5"/>
        <v>3103.8976770348468</v>
      </c>
      <c r="R41" s="24">
        <f t="shared" si="6"/>
        <v>2229.9917559000637</v>
      </c>
      <c r="S41" s="7"/>
      <c r="T41" s="25">
        <f t="shared" si="7"/>
        <v>-0.81005540407102816</v>
      </c>
      <c r="U41" s="24">
        <f t="shared" si="8"/>
        <v>0.5851365056453377</v>
      </c>
      <c r="V41" s="7"/>
      <c r="W41" s="25">
        <f t="shared" si="9"/>
        <v>-0.81202370014536507</v>
      </c>
      <c r="X41" s="24">
        <f t="shared" si="10"/>
        <v>118.15395955024098</v>
      </c>
      <c r="Y41" s="7"/>
      <c r="Z41" s="25">
        <f t="shared" si="11"/>
        <v>622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-3.4040449759004332E-2</v>
      </c>
      <c r="AD41" s="17">
        <f t="shared" ca="1" si="14"/>
        <v>-6.744633963602098E-2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14690</v>
      </c>
      <c r="D42" s="17">
        <v>14528</v>
      </c>
      <c r="E42" s="17">
        <v>11841</v>
      </c>
      <c r="F42" s="17">
        <v>12017</v>
      </c>
      <c r="G42" s="24"/>
      <c r="H42" s="7"/>
      <c r="I42" s="25">
        <f t="shared" si="0"/>
        <v>2849</v>
      </c>
      <c r="J42" s="24">
        <f t="shared" si="0"/>
        <v>2511</v>
      </c>
      <c r="K42" s="7"/>
      <c r="L42" s="25">
        <f t="shared" si="3"/>
        <v>2843.1187157366476</v>
      </c>
      <c r="M42" s="17">
        <f t="shared" si="1"/>
        <v>34.589504586356902</v>
      </c>
      <c r="N42" s="17">
        <f t="shared" si="4"/>
        <v>2513.8217204390053</v>
      </c>
      <c r="O42" s="24">
        <f t="shared" si="2"/>
        <v>7.9621062359001256</v>
      </c>
      <c r="P42" s="7"/>
      <c r="Q42" s="25">
        <f t="shared" si="5"/>
        <v>2881.8976770348468</v>
      </c>
      <c r="R42" s="24">
        <f t="shared" si="6"/>
        <v>2512.9917559000637</v>
      </c>
      <c r="S42" s="7"/>
      <c r="T42" s="25">
        <f t="shared" si="7"/>
        <v>-0.75211783060193038</v>
      </c>
      <c r="U42" s="24">
        <f t="shared" si="8"/>
        <v>0.65939401384441798</v>
      </c>
      <c r="V42" s="7"/>
      <c r="W42" s="25">
        <f t="shared" si="9"/>
        <v>-0.75433501065474395</v>
      </c>
      <c r="X42" s="24">
        <f t="shared" si="10"/>
        <v>123.53578790485665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-0.13321209514333532</v>
      </c>
      <c r="AD42" s="17">
        <f t="shared" ca="1" si="14"/>
        <v>5.8665894165685017E-2</v>
      </c>
      <c r="AE42" s="17">
        <v>127</v>
      </c>
    </row>
    <row r="43" spans="1:31" s="17" customFormat="1" x14ac:dyDescent="0.25">
      <c r="A43" s="17">
        <v>23</v>
      </c>
      <c r="B43" s="17">
        <v>627</v>
      </c>
      <c r="C43" s="17">
        <v>14549</v>
      </c>
      <c r="D43" s="17">
        <v>14660</v>
      </c>
      <c r="E43" s="17">
        <v>11971</v>
      </c>
      <c r="F43" s="17">
        <v>11876</v>
      </c>
      <c r="G43" s="24"/>
      <c r="H43" s="7"/>
      <c r="I43" s="25">
        <f t="shared" si="0"/>
        <v>2578</v>
      </c>
      <c r="J43" s="24">
        <f t="shared" si="0"/>
        <v>2784</v>
      </c>
      <c r="K43" s="7"/>
      <c r="L43" s="25">
        <f t="shared" si="3"/>
        <v>2579.3328519962215</v>
      </c>
      <c r="M43" s="17">
        <f t="shared" si="1"/>
        <v>1.7764944438316557</v>
      </c>
      <c r="N43" s="17">
        <f t="shared" si="4"/>
        <v>2784.1302047177273</v>
      </c>
      <c r="O43" s="24">
        <f t="shared" si="2"/>
        <v>1.6953268518455765E-2</v>
      </c>
      <c r="P43" s="7"/>
      <c r="Q43" s="25">
        <f t="shared" si="5"/>
        <v>2610.8976770348468</v>
      </c>
      <c r="R43" s="24">
        <f t="shared" si="6"/>
        <v>2785.9917559000637</v>
      </c>
      <c r="S43" s="7"/>
      <c r="T43" s="25">
        <f t="shared" si="7"/>
        <v>-0.68139223415992367</v>
      </c>
      <c r="U43" s="24">
        <f t="shared" si="8"/>
        <v>0.7310275818244496</v>
      </c>
      <c r="V43" s="7"/>
      <c r="W43" s="25">
        <f t="shared" si="9"/>
        <v>-0.68384942016023986</v>
      </c>
      <c r="X43" s="24">
        <f t="shared" si="10"/>
        <v>129.28758239010011</v>
      </c>
      <c r="Y43" s="7"/>
      <c r="Z43" s="25">
        <f t="shared" si="11"/>
        <v>627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-2.441760989987074E-2</v>
      </c>
      <c r="AD43" s="17">
        <f t="shared" ca="1" si="14"/>
        <v>1.4007677456049805E-2</v>
      </c>
      <c r="AE43" s="17">
        <v>126</v>
      </c>
    </row>
    <row r="44" spans="1:31" s="17" customFormat="1" x14ac:dyDescent="0.25">
      <c r="A44" s="17">
        <v>24</v>
      </c>
      <c r="B44" s="17">
        <v>623</v>
      </c>
      <c r="C44" s="17">
        <v>14402</v>
      </c>
      <c r="D44" s="17">
        <v>14777</v>
      </c>
      <c r="E44" s="17">
        <v>12110</v>
      </c>
      <c r="F44" s="17">
        <v>11748</v>
      </c>
      <c r="G44" s="24"/>
      <c r="H44" s="7"/>
      <c r="I44" s="25">
        <f t="shared" si="0"/>
        <v>2292</v>
      </c>
      <c r="J44" s="24">
        <f t="shared" si="0"/>
        <v>3029</v>
      </c>
      <c r="K44" s="7"/>
      <c r="L44" s="25">
        <f t="shared" si="3"/>
        <v>2292.1495403107933</v>
      </c>
      <c r="M44" s="17">
        <f t="shared" si="1"/>
        <v>2.2362304552164855E-2</v>
      </c>
      <c r="N44" s="17">
        <f t="shared" si="4"/>
        <v>3025.9289135996328</v>
      </c>
      <c r="O44" s="24">
        <f t="shared" si="2"/>
        <v>9.4315716785204966</v>
      </c>
      <c r="P44" s="7"/>
      <c r="Q44" s="25">
        <f t="shared" si="5"/>
        <v>2324.8976770348468</v>
      </c>
      <c r="R44" s="24">
        <f t="shared" si="6"/>
        <v>3030.9917559000637</v>
      </c>
      <c r="S44" s="7"/>
      <c r="T44" s="25">
        <f t="shared" si="7"/>
        <v>-0.60675193680784278</v>
      </c>
      <c r="U44" s="24">
        <f t="shared" si="8"/>
        <v>0.79531411719114464</v>
      </c>
      <c r="V44" s="7"/>
      <c r="W44" s="25">
        <f t="shared" si="9"/>
        <v>-0.60942444986564359</v>
      </c>
      <c r="X44" s="24">
        <f t="shared" si="10"/>
        <v>134.91597703208117</v>
      </c>
      <c r="Y44" s="7"/>
      <c r="Z44" s="25">
        <f t="shared" si="11"/>
        <v>623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-3.022967918809627E-3</v>
      </c>
      <c r="AD44" s="17">
        <f t="shared" ca="1" si="14"/>
        <v>8.1903523173167514E-2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14249</v>
      </c>
      <c r="D45" s="17">
        <v>14885</v>
      </c>
      <c r="E45" s="17">
        <v>12271</v>
      </c>
      <c r="F45" s="17">
        <v>11641</v>
      </c>
      <c r="G45" s="24"/>
      <c r="H45" s="7"/>
      <c r="I45" s="25">
        <f t="shared" si="0"/>
        <v>1978</v>
      </c>
      <c r="J45" s="24">
        <f t="shared" si="0"/>
        <v>3244</v>
      </c>
      <c r="K45" s="7"/>
      <c r="L45" s="25">
        <f t="shared" si="3"/>
        <v>1978.1009241764671</v>
      </c>
      <c r="M45" s="17">
        <f t="shared" si="1"/>
        <v>1.0185689395554375E-2</v>
      </c>
      <c r="N45" s="17">
        <f t="shared" si="4"/>
        <v>3241.5553257626921</v>
      </c>
      <c r="O45" s="24">
        <f t="shared" si="2"/>
        <v>5.9764321265571381</v>
      </c>
      <c r="P45" s="7"/>
      <c r="Q45" s="25">
        <f t="shared" si="5"/>
        <v>2010.8976770348468</v>
      </c>
      <c r="R45" s="24">
        <f t="shared" si="6"/>
        <v>3245.9917559000637</v>
      </c>
      <c r="S45" s="7"/>
      <c r="T45" s="25">
        <f t="shared" si="7"/>
        <v>-0.52480419775695686</v>
      </c>
      <c r="U45" s="24">
        <f t="shared" si="8"/>
        <v>0.85172883190069326</v>
      </c>
      <c r="V45" s="7"/>
      <c r="W45" s="25">
        <f t="shared" si="9"/>
        <v>-0.52766557867300612</v>
      </c>
      <c r="X45" s="24">
        <f t="shared" si="10"/>
        <v>140.59863308927191</v>
      </c>
      <c r="Y45" s="7"/>
      <c r="Z45" s="25">
        <f t="shared" si="11"/>
        <v>632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-8.3669107280570643E-3</v>
      </c>
      <c r="AD45" s="17">
        <f t="shared" ca="1" si="14"/>
        <v>8.739979831528899E-2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14975</v>
      </c>
      <c r="E46" s="17">
        <v>12441</v>
      </c>
      <c r="F46" s="17">
        <v>11546</v>
      </c>
      <c r="G46" s="24"/>
      <c r="H46" s="7"/>
      <c r="I46" s="25">
        <f t="shared" si="0"/>
        <v>1639</v>
      </c>
      <c r="J46" s="24">
        <f t="shared" si="0"/>
        <v>3429</v>
      </c>
      <c r="K46" s="7"/>
      <c r="L46" s="25">
        <f t="shared" si="3"/>
        <v>1641.5398535956078</v>
      </c>
      <c r="M46" s="17">
        <f t="shared" si="1"/>
        <v>6.4508562871220612</v>
      </c>
      <c r="N46" s="17">
        <f t="shared" si="4"/>
        <v>3426.5076937687431</v>
      </c>
      <c r="O46" s="24">
        <f t="shared" si="2"/>
        <v>6.2115903503617815</v>
      </c>
      <c r="P46" s="7"/>
      <c r="Q46" s="25">
        <f t="shared" si="5"/>
        <v>1671.8976770348468</v>
      </c>
      <c r="R46" s="24">
        <f t="shared" si="6"/>
        <v>3430.9917559000637</v>
      </c>
      <c r="S46" s="7"/>
      <c r="T46" s="25">
        <f t="shared" si="7"/>
        <v>-0.43633195718928053</v>
      </c>
      <c r="U46" s="24">
        <f t="shared" si="8"/>
        <v>0.90027172595309568</v>
      </c>
      <c r="V46" s="7"/>
      <c r="W46" s="25">
        <f t="shared" si="9"/>
        <v>-0.43935575117342629</v>
      </c>
      <c r="X46" s="24">
        <f t="shared" si="10"/>
        <v>146.36423334344676</v>
      </c>
      <c r="Y46" s="7"/>
      <c r="Z46" s="25">
        <f t="shared" si="11"/>
        <v>637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2.4233343446780964E-2</v>
      </c>
      <c r="AD46" s="17">
        <f t="shared" ca="1" si="14"/>
        <v>4.417351201871611E-2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13905</v>
      </c>
      <c r="D47" s="17">
        <v>15049</v>
      </c>
      <c r="E47" s="17">
        <v>12613</v>
      </c>
      <c r="F47" s="17">
        <v>11470</v>
      </c>
      <c r="G47" s="24"/>
      <c r="H47" s="7"/>
      <c r="I47" s="25">
        <f t="shared" si="0"/>
        <v>1292</v>
      </c>
      <c r="J47" s="24">
        <f t="shared" si="0"/>
        <v>3579</v>
      </c>
      <c r="K47" s="7"/>
      <c r="L47" s="25">
        <f t="shared" si="3"/>
        <v>1296.7160415280948</v>
      </c>
      <c r="M47" s="17">
        <f t="shared" si="1"/>
        <v>22.241047694714926</v>
      </c>
      <c r="N47" s="17">
        <f t="shared" si="4"/>
        <v>3573.9652798391667</v>
      </c>
      <c r="O47" s="24">
        <f t="shared" si="2"/>
        <v>25.3484070979016</v>
      </c>
      <c r="P47" s="7"/>
      <c r="Q47" s="25">
        <f t="shared" si="5"/>
        <v>1324.8976770348468</v>
      </c>
      <c r="R47" s="24">
        <f t="shared" si="6"/>
        <v>3580.9917559000637</v>
      </c>
      <c r="S47" s="7"/>
      <c r="T47" s="25">
        <f t="shared" si="7"/>
        <v>-0.34577187613623139</v>
      </c>
      <c r="U47" s="24">
        <f t="shared" si="8"/>
        <v>0.93963082923882724</v>
      </c>
      <c r="V47" s="7"/>
      <c r="W47" s="25">
        <f t="shared" si="9"/>
        <v>-0.34892725037517081</v>
      </c>
      <c r="X47" s="24">
        <f t="shared" si="10"/>
        <v>152.0055696775953</v>
      </c>
      <c r="Y47" s="7"/>
      <c r="Z47" s="25">
        <f t="shared" si="11"/>
        <v>622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6.7569677595315625E-2</v>
      </c>
      <c r="AD47" s="17">
        <f t="shared" ca="1" si="14"/>
        <v>2.4225360896849679E-2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13727</v>
      </c>
      <c r="D48" s="17">
        <v>15109</v>
      </c>
      <c r="E48" s="17">
        <v>12794</v>
      </c>
      <c r="F48" s="17">
        <v>11412</v>
      </c>
      <c r="G48" s="24"/>
      <c r="H48" s="7"/>
      <c r="I48" s="25">
        <f t="shared" si="0"/>
        <v>933</v>
      </c>
      <c r="J48" s="24">
        <f t="shared" si="0"/>
        <v>3697</v>
      </c>
      <c r="K48" s="7"/>
      <c r="L48" s="25">
        <f t="shared" si="3"/>
        <v>936.29555293500414</v>
      </c>
      <c r="M48" s="17">
        <f t="shared" si="1"/>
        <v>10.860669147414393</v>
      </c>
      <c r="N48" s="17">
        <f t="shared" si="4"/>
        <v>3688.024901190553</v>
      </c>
      <c r="O48" s="24">
        <f t="shared" si="2"/>
        <v>80.552398639336786</v>
      </c>
      <c r="P48" s="7"/>
      <c r="Q48" s="25">
        <f t="shared" si="5"/>
        <v>965.89767703484677</v>
      </c>
      <c r="R48" s="24">
        <f t="shared" si="6"/>
        <v>3698.9917559000637</v>
      </c>
      <c r="S48" s="7"/>
      <c r="T48" s="25">
        <f t="shared" si="7"/>
        <v>-0.25208003435512288</v>
      </c>
      <c r="U48" s="24">
        <f t="shared" si="8"/>
        <v>0.97059332382360286</v>
      </c>
      <c r="V48" s="7"/>
      <c r="W48" s="25">
        <f t="shared" si="9"/>
        <v>-0.25533879196155179</v>
      </c>
      <c r="X48" s="24">
        <f t="shared" si="10"/>
        <v>157.6386808777288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5.7680877728813584E-2</v>
      </c>
      <c r="AD48" s="17">
        <f t="shared" ca="1" si="14"/>
        <v>5.663609526595792E-2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13538</v>
      </c>
      <c r="D49" s="17">
        <v>15135</v>
      </c>
      <c r="E49" s="17">
        <v>12967</v>
      </c>
      <c r="F49" s="17">
        <v>11364</v>
      </c>
      <c r="G49" s="24"/>
      <c r="H49" s="7"/>
      <c r="I49" s="25">
        <f t="shared" si="0"/>
        <v>571</v>
      </c>
      <c r="J49" s="24">
        <f t="shared" si="0"/>
        <v>3771</v>
      </c>
      <c r="K49" s="7"/>
      <c r="L49" s="25">
        <f t="shared" si="3"/>
        <v>576.60283248070652</v>
      </c>
      <c r="M49" s="17">
        <f t="shared" si="1"/>
        <v>31.39173180686003</v>
      </c>
      <c r="N49" s="17">
        <f t="shared" si="4"/>
        <v>3764.6175542240426</v>
      </c>
      <c r="O49" s="24">
        <f t="shared" si="2"/>
        <v>40.735614083036737</v>
      </c>
      <c r="P49" s="7"/>
      <c r="Q49" s="25">
        <f t="shared" si="5"/>
        <v>603.89767703484677</v>
      </c>
      <c r="R49" s="24">
        <f t="shared" si="6"/>
        <v>3772.9917559000637</v>
      </c>
      <c r="S49" s="7"/>
      <c r="T49" s="25">
        <f t="shared" si="7"/>
        <v>-0.15760525239199952</v>
      </c>
      <c r="U49" s="24">
        <f t="shared" si="8"/>
        <v>0.99001048144456372</v>
      </c>
      <c r="V49" s="7"/>
      <c r="W49" s="25">
        <f t="shared" si="9"/>
        <v>-0.16092864248675501</v>
      </c>
      <c r="X49" s="24">
        <f t="shared" si="10"/>
        <v>163.14498432389951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7.3984323899509263E-2</v>
      </c>
      <c r="AD49" s="17">
        <f t="shared" ca="1" si="14"/>
        <v>6.2491551289298286E-2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13365</v>
      </c>
      <c r="D50" s="17">
        <v>15171</v>
      </c>
      <c r="E50" s="17">
        <v>13162</v>
      </c>
      <c r="F50" s="17">
        <v>11353</v>
      </c>
      <c r="G50" s="24"/>
      <c r="H50" s="7"/>
      <c r="I50" s="25">
        <f t="shared" si="0"/>
        <v>203</v>
      </c>
      <c r="J50" s="24">
        <f t="shared" si="0"/>
        <v>3818</v>
      </c>
      <c r="K50" s="7"/>
      <c r="L50" s="25">
        <f t="shared" si="3"/>
        <v>208.91356067502608</v>
      </c>
      <c r="M50" s="17">
        <f t="shared" si="1"/>
        <v>34.970199857214865</v>
      </c>
      <c r="N50" s="17">
        <f t="shared" si="4"/>
        <v>3806.7554563001631</v>
      </c>
      <c r="O50" s="24">
        <f t="shared" si="2"/>
        <v>126.439763017541</v>
      </c>
      <c r="P50" s="7"/>
      <c r="Q50" s="25">
        <f t="shared" si="5"/>
        <v>235.89767703484674</v>
      </c>
      <c r="R50" s="24">
        <f t="shared" si="6"/>
        <v>3819.9917559000637</v>
      </c>
      <c r="S50" s="7"/>
      <c r="T50" s="25">
        <f t="shared" si="7"/>
        <v>-6.1564590064846506E-2</v>
      </c>
      <c r="U50" s="24">
        <f t="shared" si="8"/>
        <v>1.002343000474093</v>
      </c>
      <c r="V50" s="7"/>
      <c r="W50" s="25">
        <f t="shared" si="9"/>
        <v>-6.492882758675686E-2</v>
      </c>
      <c r="X50" s="24">
        <f t="shared" si="10"/>
        <v>168.67152541805433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7.4525418054321335E-2</v>
      </c>
      <c r="AD50" s="17">
        <f t="shared" ca="1" si="14"/>
        <v>4.0320082004342339E-2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13170</v>
      </c>
      <c r="D51" s="17">
        <v>15157</v>
      </c>
      <c r="E51" s="17">
        <v>13337</v>
      </c>
      <c r="F51" s="17">
        <v>11337</v>
      </c>
      <c r="G51" s="24"/>
      <c r="H51" s="7"/>
      <c r="I51" s="25">
        <f t="shared" si="0"/>
        <v>-167</v>
      </c>
      <c r="J51" s="24">
        <f t="shared" si="0"/>
        <v>3820</v>
      </c>
      <c r="K51" s="7"/>
      <c r="L51" s="25">
        <f t="shared" si="3"/>
        <v>-163.43171530158622</v>
      </c>
      <c r="M51" s="17">
        <f t="shared" si="1"/>
        <v>12.732655688933898</v>
      </c>
      <c r="N51" s="17">
        <f t="shared" si="4"/>
        <v>3813.3580279928351</v>
      </c>
      <c r="O51" s="24">
        <f t="shared" si="2"/>
        <v>44.115792143962068</v>
      </c>
      <c r="P51" s="7"/>
      <c r="Q51" s="25">
        <f t="shared" si="5"/>
        <v>-134.10232296515326</v>
      </c>
      <c r="R51" s="24">
        <f t="shared" si="6"/>
        <v>3821.9917559000637</v>
      </c>
      <c r="S51" s="7"/>
      <c r="T51" s="25">
        <f t="shared" si="7"/>
        <v>3.4998032383649735E-2</v>
      </c>
      <c r="U51" s="24">
        <f t="shared" si="8"/>
        <v>1.0028677885179027</v>
      </c>
      <c r="V51" s="7"/>
      <c r="W51" s="25">
        <f t="shared" si="9"/>
        <v>3.1632577445645287E-2</v>
      </c>
      <c r="X51" s="24">
        <f t="shared" si="10"/>
        <v>174.1844305822932</v>
      </c>
      <c r="Y51" s="7"/>
      <c r="Z51" s="25">
        <f t="shared" si="11"/>
        <v>618</v>
      </c>
      <c r="AA51" s="17">
        <f t="shared" si="15"/>
        <v>174.15900000000002</v>
      </c>
      <c r="AB51" s="24">
        <f t="shared" si="12"/>
        <v>3.0396479719808047</v>
      </c>
      <c r="AC51" s="17">
        <f t="shared" si="13"/>
        <v>2.5430582293182624E-2</v>
      </c>
      <c r="AD51" s="17">
        <f t="shared" ca="1" si="14"/>
        <v>3.6937386294368935E-2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12985</v>
      </c>
      <c r="D52" s="17">
        <v>15149</v>
      </c>
      <c r="E52" s="17">
        <v>13533</v>
      </c>
      <c r="F52" s="17">
        <v>11360</v>
      </c>
      <c r="G52" s="24"/>
      <c r="H52" s="7"/>
      <c r="I52" s="25">
        <f t="shared" ref="I52:J83" si="16">C52-E52</f>
        <v>-548</v>
      </c>
      <c r="J52" s="24">
        <f t="shared" si="16"/>
        <v>3789</v>
      </c>
      <c r="K52" s="7"/>
      <c r="L52" s="25">
        <f t="shared" si="3"/>
        <v>-541.71712445137973</v>
      </c>
      <c r="M52" s="17">
        <f t="shared" si="1"/>
        <v>39.474525159450437</v>
      </c>
      <c r="N52" s="17">
        <f t="shared" si="4"/>
        <v>3783.0474149763204</v>
      </c>
      <c r="O52" s="24">
        <f t="shared" si="2"/>
        <v>35.433268464134699</v>
      </c>
      <c r="P52" s="7"/>
      <c r="Q52" s="25">
        <f t="shared" si="5"/>
        <v>-515.10232296515323</v>
      </c>
      <c r="R52" s="24">
        <f t="shared" si="6"/>
        <v>3790.9917559000637</v>
      </c>
      <c r="S52" s="7"/>
      <c r="T52" s="25">
        <f t="shared" si="7"/>
        <v>0.13443143549953368</v>
      </c>
      <c r="U52" s="24">
        <f t="shared" si="8"/>
        <v>0.99473357383885153</v>
      </c>
      <c r="V52" s="7"/>
      <c r="W52" s="25">
        <f t="shared" si="9"/>
        <v>0.13109383916463721</v>
      </c>
      <c r="X52" s="24">
        <f t="shared" si="10"/>
        <v>179.8854242744153</v>
      </c>
      <c r="Y52" s="7"/>
      <c r="Z52" s="25">
        <f t="shared" si="11"/>
        <v>630</v>
      </c>
      <c r="AA52" s="17">
        <f t="shared" si="15"/>
        <v>179.82900000000001</v>
      </c>
      <c r="AB52" s="24">
        <f t="shared" si="12"/>
        <v>3.1386081405688833</v>
      </c>
      <c r="AC52" s="17">
        <f t="shared" si="13"/>
        <v>5.6424274415292075E-2</v>
      </c>
      <c r="AD52" s="17">
        <f t="shared" ca="1" si="14"/>
        <v>3.8987412362075702E-2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12801</v>
      </c>
      <c r="D53" s="17">
        <v>15117</v>
      </c>
      <c r="E53" s="17">
        <v>13717</v>
      </c>
      <c r="F53" s="17">
        <v>11395</v>
      </c>
      <c r="G53" s="24"/>
      <c r="H53" s="7"/>
      <c r="I53" s="25">
        <f t="shared" si="16"/>
        <v>-916</v>
      </c>
      <c r="J53" s="24">
        <f t="shared" si="16"/>
        <v>3722</v>
      </c>
      <c r="K53" s="7"/>
      <c r="L53" s="25">
        <f t="shared" si="3"/>
        <v>-911.502070353504</v>
      </c>
      <c r="M53" s="17">
        <f t="shared" si="1"/>
        <v>20.231371104827669</v>
      </c>
      <c r="N53" s="17">
        <f t="shared" si="4"/>
        <v>3716.4514483144189</v>
      </c>
      <c r="O53" s="24">
        <f t="shared" si="2"/>
        <v>30.786425807564424</v>
      </c>
      <c r="P53" s="7"/>
      <c r="Q53" s="25">
        <f t="shared" si="5"/>
        <v>-883.10232296515323</v>
      </c>
      <c r="R53" s="24">
        <f t="shared" si="6"/>
        <v>3723.9917559000637</v>
      </c>
      <c r="S53" s="7"/>
      <c r="T53" s="25">
        <f t="shared" si="7"/>
        <v>0.23047209782668671</v>
      </c>
      <c r="U53" s="24">
        <f t="shared" si="8"/>
        <v>0.97715317437122473</v>
      </c>
      <c r="V53" s="7"/>
      <c r="W53" s="25">
        <f t="shared" si="9"/>
        <v>0.2271940426462021</v>
      </c>
      <c r="X53" s="24">
        <f t="shared" si="10"/>
        <v>185.46686178120672</v>
      </c>
      <c r="Y53" s="7"/>
      <c r="Z53" s="25">
        <f t="shared" si="11"/>
        <v>624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2.1861781206723663E-2</v>
      </c>
      <c r="AD53" s="17">
        <f t="shared" ca="1" si="14"/>
        <v>5.1347902785607857E-2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12619</v>
      </c>
      <c r="D54" s="17">
        <v>15056</v>
      </c>
      <c r="E54" s="17">
        <v>13902</v>
      </c>
      <c r="F54" s="17">
        <v>11444</v>
      </c>
      <c r="G54" s="24"/>
      <c r="H54" s="7"/>
      <c r="I54" s="25">
        <f t="shared" si="16"/>
        <v>-1283</v>
      </c>
      <c r="J54" s="24">
        <f t="shared" si="16"/>
        <v>3612</v>
      </c>
      <c r="K54" s="7"/>
      <c r="L54" s="25">
        <f t="shared" si="3"/>
        <v>-1283.6846361881992</v>
      </c>
      <c r="M54" s="17">
        <f t="shared" si="1"/>
        <v>0.46872671019192008</v>
      </c>
      <c r="N54" s="17">
        <f t="shared" si="4"/>
        <v>3610.4302443361466</v>
      </c>
      <c r="O54" s="24">
        <f t="shared" si="2"/>
        <v>2.4641328441996935</v>
      </c>
      <c r="P54" s="7"/>
      <c r="Q54" s="25">
        <f t="shared" si="5"/>
        <v>-1250.1023229651532</v>
      </c>
      <c r="R54" s="24">
        <f t="shared" si="6"/>
        <v>3613.9917559000637</v>
      </c>
      <c r="S54" s="7"/>
      <c r="T54" s="25">
        <f t="shared" si="7"/>
        <v>0.32625178009316808</v>
      </c>
      <c r="U54" s="24">
        <f t="shared" si="8"/>
        <v>0.94828983196168826</v>
      </c>
      <c r="V54" s="7"/>
      <c r="W54" s="25">
        <f t="shared" si="9"/>
        <v>0.3230711304658862</v>
      </c>
      <c r="X54" s="24">
        <f t="shared" si="10"/>
        <v>191.19116863132899</v>
      </c>
      <c r="Y54" s="7"/>
      <c r="Z54" s="25">
        <f t="shared" si="11"/>
        <v>643</v>
      </c>
      <c r="AA54" s="17">
        <f t="shared" si="15"/>
        <v>191.232</v>
      </c>
      <c r="AB54" s="24">
        <f t="shared" si="12"/>
        <v>3.3376280351737964</v>
      </c>
      <c r="AC54" s="17">
        <f t="shared" si="13"/>
        <v>-4.083136867100734E-2</v>
      </c>
      <c r="AD54" s="17">
        <f t="shared" ca="1" si="14"/>
        <v>0.15277257915928999</v>
      </c>
      <c r="AE54" s="17">
        <v>115</v>
      </c>
    </row>
    <row r="55" spans="1:31" s="17" customFormat="1" x14ac:dyDescent="0.25">
      <c r="A55" s="17">
        <v>35</v>
      </c>
      <c r="B55" s="17">
        <v>633</v>
      </c>
      <c r="C55" s="17">
        <v>12444</v>
      </c>
      <c r="D55" s="17">
        <v>14995</v>
      </c>
      <c r="E55" s="17">
        <v>14085</v>
      </c>
      <c r="F55" s="17">
        <v>11521</v>
      </c>
      <c r="G55" s="24"/>
      <c r="H55" s="7"/>
      <c r="I55" s="25">
        <f t="shared" si="16"/>
        <v>-1641</v>
      </c>
      <c r="J55" s="24">
        <f t="shared" si="16"/>
        <v>3474</v>
      </c>
      <c r="K55" s="7"/>
      <c r="L55" s="25">
        <f t="shared" si="3"/>
        <v>-1637.6434926975817</v>
      </c>
      <c r="M55" s="17">
        <f t="shared" si="1"/>
        <v>11.266141271187522</v>
      </c>
      <c r="N55" s="17">
        <f t="shared" si="4"/>
        <v>3470.02345633408</v>
      </c>
      <c r="O55" s="24">
        <f t="shared" si="2"/>
        <v>15.812899526968172</v>
      </c>
      <c r="P55" s="7"/>
      <c r="Q55" s="25">
        <f t="shared" si="5"/>
        <v>-1608.1023229651532</v>
      </c>
      <c r="R55" s="24">
        <f t="shared" si="6"/>
        <v>3475.9917559000637</v>
      </c>
      <c r="S55" s="7"/>
      <c r="T55" s="25">
        <f t="shared" si="7"/>
        <v>0.41968264181360498</v>
      </c>
      <c r="U55" s="24">
        <f t="shared" si="8"/>
        <v>0.91207945693881509</v>
      </c>
      <c r="V55" s="7"/>
      <c r="W55" s="25">
        <f t="shared" si="9"/>
        <v>0.41662404135686765</v>
      </c>
      <c r="X55" s="24">
        <f t="shared" si="10"/>
        <v>196.92799964033225</v>
      </c>
      <c r="Y55" s="7"/>
      <c r="Z55" s="25">
        <f t="shared" si="11"/>
        <v>633</v>
      </c>
      <c r="AA55" s="17">
        <f t="shared" si="15"/>
        <v>196.929</v>
      </c>
      <c r="AB55" s="24">
        <f t="shared" si="12"/>
        <v>3.4370594426599128</v>
      </c>
      <c r="AC55" s="17">
        <f t="shared" si="13"/>
        <v>-1.0003596677563564E-3</v>
      </c>
      <c r="AD55" s="17">
        <f t="shared" ca="1" si="14"/>
        <v>6.5933886020360433E-2</v>
      </c>
      <c r="AE55" s="17">
        <v>114</v>
      </c>
    </row>
    <row r="56" spans="1:31" s="17" customFormat="1" x14ac:dyDescent="0.25">
      <c r="A56" s="17">
        <v>36</v>
      </c>
      <c r="B56" s="17">
        <v>604</v>
      </c>
      <c r="C56" s="17">
        <v>12279</v>
      </c>
      <c r="D56" s="17">
        <v>14909</v>
      </c>
      <c r="E56" s="17">
        <v>14242</v>
      </c>
      <c r="F56" s="17">
        <v>11602</v>
      </c>
      <c r="G56" s="24"/>
      <c r="H56" s="7"/>
      <c r="I56" s="25">
        <f t="shared" si="16"/>
        <v>-1963</v>
      </c>
      <c r="J56" s="24">
        <f t="shared" si="16"/>
        <v>3307</v>
      </c>
      <c r="K56" s="7"/>
      <c r="L56" s="25">
        <f t="shared" si="3"/>
        <v>-1960.6538179264662</v>
      </c>
      <c r="M56" s="17">
        <f t="shared" si="1"/>
        <v>5.5045703221712783</v>
      </c>
      <c r="N56" s="17">
        <f t="shared" si="4"/>
        <v>3303.9942045754242</v>
      </c>
      <c r="O56" s="24">
        <f t="shared" si="2"/>
        <v>9.0348061344008634</v>
      </c>
      <c r="P56" s="7"/>
      <c r="Q56" s="25">
        <f t="shared" si="5"/>
        <v>-1930.1023229651532</v>
      </c>
      <c r="R56" s="24">
        <f t="shared" si="6"/>
        <v>3308.9917559000637</v>
      </c>
      <c r="S56" s="7"/>
      <c r="T56" s="25">
        <f t="shared" si="7"/>
        <v>0.50371822134986388</v>
      </c>
      <c r="U56" s="24">
        <f t="shared" si="8"/>
        <v>0.86825965528070059</v>
      </c>
      <c r="V56" s="7"/>
      <c r="W56" s="25">
        <f t="shared" si="9"/>
        <v>0.50080715460084479</v>
      </c>
      <c r="X56" s="24">
        <f t="shared" si="10"/>
        <v>202.35389912762093</v>
      </c>
      <c r="Y56" s="7"/>
      <c r="Z56" s="25">
        <f t="shared" si="11"/>
        <v>604</v>
      </c>
      <c r="AA56" s="17">
        <f t="shared" si="15"/>
        <v>202.36500000000001</v>
      </c>
      <c r="AB56" s="24">
        <f t="shared" si="12"/>
        <v>3.5319355407983246</v>
      </c>
      <c r="AC56" s="17">
        <f t="shared" si="13"/>
        <v>-1.1100872379074644E-2</v>
      </c>
      <c r="AD56" s="17">
        <f t="shared" ca="1" si="14"/>
        <v>1.8016386505252058E-2</v>
      </c>
      <c r="AE56" s="17">
        <v>113</v>
      </c>
    </row>
    <row r="57" spans="1:31" s="17" customFormat="1" x14ac:dyDescent="0.25">
      <c r="A57" s="17">
        <v>37</v>
      </c>
      <c r="B57" s="17">
        <v>623</v>
      </c>
      <c r="C57" s="17">
        <v>12122</v>
      </c>
      <c r="D57" s="17">
        <v>14798</v>
      </c>
      <c r="E57" s="17">
        <v>14398</v>
      </c>
      <c r="F57" s="17">
        <v>11701</v>
      </c>
      <c r="G57" s="24"/>
      <c r="H57" s="7"/>
      <c r="I57" s="25">
        <f t="shared" si="16"/>
        <v>-2276</v>
      </c>
      <c r="J57" s="24">
        <f t="shared" si="16"/>
        <v>3097</v>
      </c>
      <c r="K57" s="7"/>
      <c r="L57" s="25">
        <f t="shared" si="3"/>
        <v>-2275.6271298646498</v>
      </c>
      <c r="M57" s="17">
        <f t="shared" si="1"/>
        <v>0.13903213783610641</v>
      </c>
      <c r="N57" s="17">
        <f t="shared" si="4"/>
        <v>3101.5538022647092</v>
      </c>
      <c r="O57" s="24">
        <f t="shared" si="2"/>
        <v>20.737115066071073</v>
      </c>
      <c r="P57" s="7"/>
      <c r="Q57" s="25">
        <f t="shared" si="5"/>
        <v>-2243.1023229651532</v>
      </c>
      <c r="R57" s="24">
        <f t="shared" si="6"/>
        <v>3098.9917559000637</v>
      </c>
      <c r="S57" s="7"/>
      <c r="T57" s="25">
        <f t="shared" si="7"/>
        <v>0.58540498034007826</v>
      </c>
      <c r="U57" s="24">
        <f t="shared" si="8"/>
        <v>0.8131569106806763</v>
      </c>
      <c r="V57" s="7"/>
      <c r="W57" s="25">
        <f t="shared" si="9"/>
        <v>0.58267929994000967</v>
      </c>
      <c r="X57" s="24">
        <f t="shared" si="10"/>
        <v>208.00183535564224</v>
      </c>
      <c r="Y57" s="7"/>
      <c r="Z57" s="25">
        <f t="shared" si="11"/>
        <v>623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2.9835355642234163E-2</v>
      </c>
      <c r="AD57" s="17">
        <f t="shared" ca="1" si="14"/>
        <v>4.5986390428623736E-2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11969</v>
      </c>
      <c r="D58" s="17">
        <v>14677</v>
      </c>
      <c r="E58" s="17">
        <v>14532</v>
      </c>
      <c r="F58" s="17">
        <v>11810</v>
      </c>
      <c r="G58" s="24"/>
      <c r="H58" s="7"/>
      <c r="I58" s="25">
        <f t="shared" si="16"/>
        <v>-2563</v>
      </c>
      <c r="J58" s="24">
        <f t="shared" si="16"/>
        <v>2867</v>
      </c>
      <c r="K58" s="7"/>
      <c r="L58" s="25">
        <f t="shared" si="3"/>
        <v>-2565.5178567078797</v>
      </c>
      <c r="M58" s="17">
        <f t="shared" si="1"/>
        <v>6.3396024014146661</v>
      </c>
      <c r="N58" s="17">
        <f t="shared" si="4"/>
        <v>2872.5263995776886</v>
      </c>
      <c r="O58" s="24">
        <f t="shared" si="2"/>
        <v>30.541092292276822</v>
      </c>
      <c r="P58" s="7"/>
      <c r="Q58" s="25">
        <f t="shared" si="5"/>
        <v>-2530.1023229651532</v>
      </c>
      <c r="R58" s="24">
        <f t="shared" si="6"/>
        <v>2868.9917559000637</v>
      </c>
      <c r="S58" s="7"/>
      <c r="T58" s="25">
        <f t="shared" si="7"/>
        <v>0.66030625775283081</v>
      </c>
      <c r="U58" s="24">
        <f t="shared" si="8"/>
        <v>0.75280628564255447</v>
      </c>
      <c r="V58" s="7"/>
      <c r="W58" s="25">
        <f t="shared" si="9"/>
        <v>0.65778353752150043</v>
      </c>
      <c r="X58" s="24">
        <f t="shared" si="10"/>
        <v>213.52395776945855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1.6957769458542771E-2</v>
      </c>
      <c r="AD58" s="17">
        <f t="shared" ca="1" si="14"/>
        <v>6.519074405076708E-2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11839</v>
      </c>
      <c r="D59" s="17">
        <v>14553</v>
      </c>
      <c r="E59" s="17">
        <v>14671</v>
      </c>
      <c r="F59" s="17">
        <v>11945</v>
      </c>
      <c r="G59" s="24"/>
      <c r="H59" s="7"/>
      <c r="I59" s="25">
        <f t="shared" si="16"/>
        <v>-2832</v>
      </c>
      <c r="J59" s="24">
        <f t="shared" si="16"/>
        <v>2608</v>
      </c>
      <c r="K59" s="7"/>
      <c r="L59" s="25">
        <f t="shared" si="3"/>
        <v>-2831.7909927445862</v>
      </c>
      <c r="M59" s="17">
        <f t="shared" si="1"/>
        <v>4.3684032815601286E-2</v>
      </c>
      <c r="N59" s="17">
        <f t="shared" si="4"/>
        <v>2616.6490937716917</v>
      </c>
      <c r="O59" s="24">
        <f t="shared" si="2"/>
        <v>74.806823071516092</v>
      </c>
      <c r="P59" s="7"/>
      <c r="Q59" s="25">
        <f t="shared" si="5"/>
        <v>-2799.1023229651532</v>
      </c>
      <c r="R59" s="24">
        <f t="shared" si="6"/>
        <v>2609.9917559000637</v>
      </c>
      <c r="S59" s="7"/>
      <c r="T59" s="25">
        <f t="shared" si="7"/>
        <v>0.7305098940734942</v>
      </c>
      <c r="U59" s="24">
        <f t="shared" si="8"/>
        <v>0.6848462339691912</v>
      </c>
      <c r="V59" s="7"/>
      <c r="W59" s="25">
        <f t="shared" si="9"/>
        <v>0.72821564500258307</v>
      </c>
      <c r="X59" s="24">
        <f t="shared" si="10"/>
        <v>219.13575782833288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9.3757828332883264E-2</v>
      </c>
      <c r="AD59" s="17">
        <f t="shared" ca="1" si="14"/>
        <v>1.5499309518219206E-2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11715</v>
      </c>
      <c r="D60" s="17">
        <v>14406</v>
      </c>
      <c r="E60" s="17">
        <v>14792</v>
      </c>
      <c r="F60" s="17">
        <v>12089</v>
      </c>
      <c r="G60" s="24"/>
      <c r="H60" s="7"/>
      <c r="I60" s="25">
        <f t="shared" si="16"/>
        <v>-3077</v>
      </c>
      <c r="J60" s="24">
        <f t="shared" si="16"/>
        <v>2317</v>
      </c>
      <c r="K60" s="7"/>
      <c r="L60" s="25">
        <f t="shared" si="3"/>
        <v>-3078.9431062318454</v>
      </c>
      <c r="M60" s="17">
        <f t="shared" si="1"/>
        <v>3.7756618282363394</v>
      </c>
      <c r="N60" s="17">
        <f t="shared" si="4"/>
        <v>2327.2897320443567</v>
      </c>
      <c r="O60" s="24">
        <f t="shared" si="2"/>
        <v>105.87858554466105</v>
      </c>
      <c r="P60" s="7"/>
      <c r="Q60" s="25">
        <f t="shared" si="5"/>
        <v>-3044.1023229651532</v>
      </c>
      <c r="R60" s="24">
        <f t="shared" si="6"/>
        <v>2318.9917559000637</v>
      </c>
      <c r="S60" s="7"/>
      <c r="T60" s="25">
        <f t="shared" si="7"/>
        <v>0.79445000893803908</v>
      </c>
      <c r="U60" s="24">
        <f t="shared" si="8"/>
        <v>0.60848957359487177</v>
      </c>
      <c r="V60" s="7"/>
      <c r="W60" s="25">
        <f t="shared" si="9"/>
        <v>0.79241237500583706</v>
      </c>
      <c r="X60" s="24">
        <f t="shared" si="10"/>
        <v>224.85731750234038</v>
      </c>
      <c r="Y60" s="7"/>
      <c r="Z60" s="25">
        <f t="shared" si="11"/>
        <v>634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0.10931750234038873</v>
      </c>
      <c r="AD60" s="17">
        <f t="shared" ca="1" si="14"/>
        <v>0.13751415069847894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11609</v>
      </c>
      <c r="D61" s="17">
        <v>14256</v>
      </c>
      <c r="E61" s="17">
        <v>14905</v>
      </c>
      <c r="F61" s="17">
        <v>12248</v>
      </c>
      <c r="G61" s="24"/>
      <c r="H61" s="7"/>
      <c r="I61" s="25">
        <f t="shared" si="16"/>
        <v>-3296</v>
      </c>
      <c r="J61" s="24">
        <f t="shared" si="16"/>
        <v>2008</v>
      </c>
      <c r="K61" s="7"/>
      <c r="L61" s="25">
        <f t="shared" si="3"/>
        <v>-3295.591992387559</v>
      </c>
      <c r="M61" s="17">
        <f t="shared" si="1"/>
        <v>0.16647021180980284</v>
      </c>
      <c r="N61" s="17">
        <f t="shared" si="4"/>
        <v>2015.3197923369942</v>
      </c>
      <c r="O61" s="24">
        <f t="shared" si="2"/>
        <v>53.579359856718561</v>
      </c>
      <c r="P61" s="7"/>
      <c r="Q61" s="25">
        <f t="shared" si="5"/>
        <v>-3263.1023229651532</v>
      </c>
      <c r="R61" s="24">
        <f t="shared" si="6"/>
        <v>2009.9917559000637</v>
      </c>
      <c r="S61" s="7"/>
      <c r="T61" s="25">
        <f t="shared" si="7"/>
        <v>0.851604642225122</v>
      </c>
      <c r="U61" s="24">
        <f t="shared" si="8"/>
        <v>0.52740982082626464</v>
      </c>
      <c r="V61" s="7"/>
      <c r="W61" s="25">
        <f t="shared" si="9"/>
        <v>0.84983943604823176</v>
      </c>
      <c r="X61" s="24">
        <f t="shared" si="10"/>
        <v>230.55408690385377</v>
      </c>
      <c r="Y61" s="7"/>
      <c r="Z61" s="25">
        <f t="shared" si="11"/>
        <v>633</v>
      </c>
      <c r="AA61" s="17">
        <f t="shared" si="15"/>
        <v>230.44499999999999</v>
      </c>
      <c r="AB61" s="24">
        <f t="shared" si="12"/>
        <v>4.0220239947583325</v>
      </c>
      <c r="AC61" s="17">
        <f t="shared" si="13"/>
        <v>0.10908690385377895</v>
      </c>
      <c r="AD61" s="17">
        <f t="shared" ca="1" si="14"/>
        <v>5.7565385094818566E-2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11507</v>
      </c>
      <c r="D62" s="17">
        <v>14077</v>
      </c>
      <c r="E62" s="17">
        <v>14985</v>
      </c>
      <c r="F62" s="17">
        <v>12404</v>
      </c>
      <c r="G62" s="24"/>
      <c r="H62" s="7"/>
      <c r="I62" s="25">
        <f t="shared" si="16"/>
        <v>-3478</v>
      </c>
      <c r="J62" s="24">
        <f t="shared" si="16"/>
        <v>1673</v>
      </c>
      <c r="K62" s="7"/>
      <c r="L62" s="25">
        <f t="shared" si="3"/>
        <v>-3481.3332276266083</v>
      </c>
      <c r="M62" s="17">
        <f t="shared" si="1"/>
        <v>11.110406410784648</v>
      </c>
      <c r="N62" s="17">
        <f t="shared" si="4"/>
        <v>1680.6973975214239</v>
      </c>
      <c r="O62" s="24">
        <f t="shared" si="2"/>
        <v>59.249928602822941</v>
      </c>
      <c r="P62" s="7"/>
      <c r="Q62" s="25">
        <f t="shared" si="5"/>
        <v>-3445.1023229651532</v>
      </c>
      <c r="R62" s="24">
        <f t="shared" si="6"/>
        <v>1674.9917559000637</v>
      </c>
      <c r="S62" s="7"/>
      <c r="T62" s="25">
        <f t="shared" si="7"/>
        <v>0.8991030132673552</v>
      </c>
      <c r="U62" s="24">
        <f t="shared" si="8"/>
        <v>0.43950782348813067</v>
      </c>
      <c r="V62" s="7"/>
      <c r="W62" s="25">
        <f t="shared" si="9"/>
        <v>0.89763307610847742</v>
      </c>
      <c r="X62" s="24">
        <f t="shared" si="10"/>
        <v>236.29005593469981</v>
      </c>
      <c r="Y62" s="7"/>
      <c r="Z62" s="25">
        <f t="shared" si="11"/>
        <v>638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0.10305593469982455</v>
      </c>
      <c r="AD62" s="17">
        <f t="shared" ca="1" si="14"/>
        <v>7.1772394441637744E-2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11431</v>
      </c>
      <c r="D63" s="17">
        <v>13904</v>
      </c>
      <c r="E63" s="17">
        <v>15062</v>
      </c>
      <c r="F63" s="17">
        <v>12583</v>
      </c>
      <c r="G63" s="24"/>
      <c r="H63" s="7"/>
      <c r="I63" s="25">
        <f t="shared" si="16"/>
        <v>-3631</v>
      </c>
      <c r="J63" s="24">
        <f t="shared" si="16"/>
        <v>1321</v>
      </c>
      <c r="K63" s="7"/>
      <c r="L63" s="25">
        <f t="shared" si="3"/>
        <v>-3631.0041722662322</v>
      </c>
      <c r="M63" s="17">
        <f t="shared" si="1"/>
        <v>1.7407805512500124E-5</v>
      </c>
      <c r="N63" s="17">
        <f t="shared" si="4"/>
        <v>1333.0992264743061</v>
      </c>
      <c r="O63" s="24">
        <f t="shared" si="2"/>
        <v>146.39128127654911</v>
      </c>
      <c r="P63" s="7"/>
      <c r="Q63" s="25">
        <f t="shared" si="5"/>
        <v>-3598.1023229651532</v>
      </c>
      <c r="R63" s="24">
        <f t="shared" si="6"/>
        <v>1322.9917559000637</v>
      </c>
      <c r="S63" s="7"/>
      <c r="T63" s="25">
        <f t="shared" si="7"/>
        <v>0.93903296255011182</v>
      </c>
      <c r="U63" s="24">
        <f t="shared" si="8"/>
        <v>0.34714512777761375</v>
      </c>
      <c r="V63" s="7"/>
      <c r="W63" s="25">
        <f t="shared" si="9"/>
        <v>0.93787322201517209</v>
      </c>
      <c r="X63" s="24">
        <f t="shared" si="10"/>
        <v>242.06623083496595</v>
      </c>
      <c r="Y63" s="7"/>
      <c r="Z63" s="25">
        <f t="shared" si="11"/>
        <v>631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0.20023083496596428</v>
      </c>
      <c r="AD63" s="17">
        <f t="shared" ca="1" si="14"/>
        <v>-2.3839232423398471E-2</v>
      </c>
      <c r="AE63" s="17">
        <v>106</v>
      </c>
    </row>
    <row r="64" spans="1:31" s="17" customFormat="1" x14ac:dyDescent="0.25">
      <c r="A64" s="17">
        <v>44</v>
      </c>
      <c r="B64" s="17">
        <v>618</v>
      </c>
      <c r="C64" s="17">
        <v>11379</v>
      </c>
      <c r="D64" s="17">
        <v>13731</v>
      </c>
      <c r="E64" s="17">
        <v>15121</v>
      </c>
      <c r="F64" s="17">
        <v>12757</v>
      </c>
      <c r="G64" s="24"/>
      <c r="H64" s="7"/>
      <c r="I64" s="25">
        <f t="shared" si="16"/>
        <v>-3742</v>
      </c>
      <c r="J64" s="24">
        <f t="shared" si="16"/>
        <v>974</v>
      </c>
      <c r="K64" s="7"/>
      <c r="L64" s="25">
        <f t="shared" si="3"/>
        <v>-3743.3634761388721</v>
      </c>
      <c r="M64" s="17">
        <f t="shared" si="1"/>
        <v>1.8590671812735748</v>
      </c>
      <c r="N64" s="17">
        <f t="shared" si="4"/>
        <v>979.91697855624682</v>
      </c>
      <c r="O64" s="24">
        <f t="shared" si="2"/>
        <v>35.010635235084678</v>
      </c>
      <c r="P64" s="7"/>
      <c r="Q64" s="25">
        <f t="shared" si="5"/>
        <v>-3709.1023229651532</v>
      </c>
      <c r="R64" s="24">
        <f t="shared" si="6"/>
        <v>975.99175590006371</v>
      </c>
      <c r="S64" s="7"/>
      <c r="T64" s="25">
        <f t="shared" si="7"/>
        <v>0.96800174928466065</v>
      </c>
      <c r="U64" s="24">
        <f t="shared" si="8"/>
        <v>0.25609440217662122</v>
      </c>
      <c r="V64" s="7"/>
      <c r="W64" s="25">
        <f t="shared" si="9"/>
        <v>0.96714774063851194</v>
      </c>
      <c r="X64" s="24">
        <f t="shared" si="10"/>
        <v>247.54662970188281</v>
      </c>
      <c r="Y64" s="7"/>
      <c r="Z64" s="25">
        <f t="shared" si="11"/>
        <v>618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0.11862970188280997</v>
      </c>
      <c r="AD64" s="17">
        <f t="shared" ca="1" si="14"/>
        <v>8.2499050587671263E-2</v>
      </c>
      <c r="AE64" s="17">
        <v>105</v>
      </c>
    </row>
    <row r="65" spans="1:31" s="17" customFormat="1" x14ac:dyDescent="0.25">
      <c r="A65" s="17">
        <v>45</v>
      </c>
      <c r="B65" s="17">
        <v>615</v>
      </c>
      <c r="C65" s="17">
        <v>11336</v>
      </c>
      <c r="D65" s="17">
        <v>13548</v>
      </c>
      <c r="E65" s="17">
        <v>15153</v>
      </c>
      <c r="F65" s="17">
        <v>12935</v>
      </c>
      <c r="G65" s="24"/>
      <c r="H65" s="7"/>
      <c r="I65" s="25">
        <f t="shared" si="16"/>
        <v>-3817</v>
      </c>
      <c r="J65" s="24">
        <f t="shared" si="16"/>
        <v>613</v>
      </c>
      <c r="K65" s="7"/>
      <c r="L65" s="25">
        <f t="shared" si="3"/>
        <v>-3820.4937304312821</v>
      </c>
      <c r="M65" s="17">
        <f t="shared" si="1"/>
        <v>12.206152326466428</v>
      </c>
      <c r="N65" s="17">
        <f t="shared" si="4"/>
        <v>619.25287953932832</v>
      </c>
      <c r="O65" s="24">
        <f t="shared" si="2"/>
        <v>39.098502533350732</v>
      </c>
      <c r="P65" s="7"/>
      <c r="Q65" s="25">
        <f t="shared" si="5"/>
        <v>-3784.1023229651532</v>
      </c>
      <c r="R65" s="24">
        <f t="shared" si="6"/>
        <v>614.99175590006371</v>
      </c>
      <c r="S65" s="7"/>
      <c r="T65" s="25">
        <f t="shared" si="7"/>
        <v>0.98757525383503153</v>
      </c>
      <c r="U65" s="24">
        <f t="shared" si="8"/>
        <v>0.16137016026896042</v>
      </c>
      <c r="V65" s="7"/>
      <c r="W65" s="25">
        <f t="shared" si="9"/>
        <v>0.98703925259095726</v>
      </c>
      <c r="X65" s="24">
        <f t="shared" si="10"/>
        <v>253.09270820826896</v>
      </c>
      <c r="Y65" s="7"/>
      <c r="Z65" s="25">
        <f t="shared" si="11"/>
        <v>615</v>
      </c>
      <c r="AA65" s="17">
        <f t="shared" si="15"/>
        <v>252.96299999999999</v>
      </c>
      <c r="AB65" s="24">
        <f t="shared" si="12"/>
        <v>4.4150372357224157</v>
      </c>
      <c r="AC65" s="17">
        <f t="shared" si="13"/>
        <v>0.12970820826896556</v>
      </c>
      <c r="AD65" s="17">
        <f t="shared" ca="1" si="14"/>
        <v>7.7870914303218797E-2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11319</v>
      </c>
      <c r="D66" s="17">
        <v>13371</v>
      </c>
      <c r="E66" s="17">
        <v>15183</v>
      </c>
      <c r="F66" s="17">
        <v>13121</v>
      </c>
      <c r="G66" s="24"/>
      <c r="H66" s="7"/>
      <c r="I66" s="25">
        <f t="shared" si="16"/>
        <v>-3864</v>
      </c>
      <c r="J66" s="24">
        <f t="shared" si="16"/>
        <v>250</v>
      </c>
      <c r="K66" s="7"/>
      <c r="L66" s="25">
        <f t="shared" si="3"/>
        <v>-3862.1471600517261</v>
      </c>
      <c r="M66" s="17">
        <f t="shared" si="1"/>
        <v>3.4330158739195089</v>
      </c>
      <c r="N66" s="17">
        <f t="shared" si="4"/>
        <v>255.18454904277797</v>
      </c>
      <c r="O66" s="24">
        <f t="shared" si="2"/>
        <v>26.879548776970005</v>
      </c>
      <c r="P66" s="7"/>
      <c r="Q66" s="25">
        <f t="shared" si="5"/>
        <v>-3831.1023229651532</v>
      </c>
      <c r="R66" s="24">
        <f t="shared" si="6"/>
        <v>251.99175590006374</v>
      </c>
      <c r="S66" s="7"/>
      <c r="T66" s="25">
        <f t="shared" si="7"/>
        <v>0.99984131668659726</v>
      </c>
      <c r="U66" s="24">
        <f t="shared" si="8"/>
        <v>6.6121130317489882E-2</v>
      </c>
      <c r="V66" s="7"/>
      <c r="W66" s="25">
        <f t="shared" si="9"/>
        <v>0.99962504289632736</v>
      </c>
      <c r="X66" s="24">
        <f t="shared" si="10"/>
        <v>258.59342919723485</v>
      </c>
      <c r="Y66" s="7"/>
      <c r="Z66" s="25">
        <f t="shared" si="11"/>
        <v>611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0.13142919723486557</v>
      </c>
      <c r="AD66" s="17">
        <f t="shared" ca="1" si="14"/>
        <v>-2.8737153897623102E-2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11314</v>
      </c>
      <c r="D67" s="17">
        <v>13177</v>
      </c>
      <c r="E67" s="17">
        <v>15175</v>
      </c>
      <c r="F67" s="17">
        <v>13298</v>
      </c>
      <c r="G67" s="24"/>
      <c r="H67" s="7"/>
      <c r="I67" s="25">
        <f t="shared" si="16"/>
        <v>-3861</v>
      </c>
      <c r="J67" s="24">
        <f t="shared" si="16"/>
        <v>-121</v>
      </c>
      <c r="K67" s="7"/>
      <c r="L67" s="25">
        <f t="shared" si="3"/>
        <v>-3868.3071784194008</v>
      </c>
      <c r="M67" s="17">
        <f t="shared" si="1"/>
        <v>53.39485645295634</v>
      </c>
      <c r="N67" s="17">
        <f t="shared" si="4"/>
        <v>-119.04809320308193</v>
      </c>
      <c r="O67" s="24">
        <f t="shared" si="2"/>
        <v>3.8099401438549472</v>
      </c>
      <c r="P67" s="7"/>
      <c r="Q67" s="25">
        <f t="shared" si="5"/>
        <v>-3828.1023229651532</v>
      </c>
      <c r="R67" s="24">
        <f t="shared" si="6"/>
        <v>-119.00824409993626</v>
      </c>
      <c r="S67" s="7"/>
      <c r="T67" s="25">
        <f t="shared" si="7"/>
        <v>0.9990583765045824</v>
      </c>
      <c r="U67" s="24">
        <f t="shared" si="8"/>
        <v>-3.122705180921969E-2</v>
      </c>
      <c r="V67" s="7"/>
      <c r="W67" s="25">
        <f t="shared" si="9"/>
        <v>0.9991688014961162</v>
      </c>
      <c r="X67" s="24">
        <f t="shared" si="10"/>
        <v>264.16788314168321</v>
      </c>
      <c r="Y67" s="7"/>
      <c r="Z67" s="25">
        <f t="shared" si="11"/>
        <v>624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8.9883141683230861E-2</v>
      </c>
      <c r="AD67" s="17">
        <f t="shared" ca="1" si="14"/>
        <v>3.1290083745034281E-2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11332</v>
      </c>
      <c r="D68" s="17">
        <v>12993</v>
      </c>
      <c r="E68" s="17">
        <v>15160</v>
      </c>
      <c r="F68" s="17">
        <v>13489</v>
      </c>
      <c r="G68" s="24"/>
      <c r="H68" s="7"/>
      <c r="I68" s="25">
        <f t="shared" si="16"/>
        <v>-3828</v>
      </c>
      <c r="J68" s="24">
        <f t="shared" si="16"/>
        <v>-496</v>
      </c>
      <c r="K68" s="7"/>
      <c r="L68" s="25">
        <f t="shared" si="3"/>
        <v>-3836.6189286429758</v>
      </c>
      <c r="M68" s="17">
        <f t="shared" si="1"/>
        <v>74.285930952708469</v>
      </c>
      <c r="N68" s="17">
        <f t="shared" si="4"/>
        <v>-499.8852628023983</v>
      </c>
      <c r="O68" s="24">
        <f t="shared" si="2"/>
        <v>15.095267043699904</v>
      </c>
      <c r="P68" s="7"/>
      <c r="Q68" s="25">
        <f t="shared" si="5"/>
        <v>-3795.1023229651532</v>
      </c>
      <c r="R68" s="24">
        <f t="shared" si="6"/>
        <v>-494.00824409993629</v>
      </c>
      <c r="S68" s="7"/>
      <c r="T68" s="25">
        <f t="shared" si="7"/>
        <v>0.99044603450241919</v>
      </c>
      <c r="U68" s="24">
        <f t="shared" si="8"/>
        <v>-0.12962481002354878</v>
      </c>
      <c r="V68" s="7"/>
      <c r="W68" s="25">
        <f t="shared" si="9"/>
        <v>0.99088663659128229</v>
      </c>
      <c r="X68" s="24">
        <f t="shared" si="10"/>
        <v>269.83073874375418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1.9738743754203369E-2</v>
      </c>
      <c r="AD68" s="17">
        <f t="shared" ca="1" si="14"/>
        <v>8.2143680221406612E-2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11367</v>
      </c>
      <c r="D69" s="17">
        <v>12813</v>
      </c>
      <c r="E69" s="17">
        <v>15141</v>
      </c>
      <c r="F69" s="17">
        <v>13684</v>
      </c>
      <c r="G69" s="24"/>
      <c r="H69" s="7"/>
      <c r="I69" s="25">
        <f t="shared" si="16"/>
        <v>-3774</v>
      </c>
      <c r="J69" s="24">
        <f t="shared" si="16"/>
        <v>-871</v>
      </c>
      <c r="K69" s="7"/>
      <c r="L69" s="25">
        <f t="shared" si="3"/>
        <v>-3769.0920773314015</v>
      </c>
      <c r="M69" s="17">
        <f t="shared" si="1"/>
        <v>24.08770492094332</v>
      </c>
      <c r="N69" s="17">
        <f t="shared" si="4"/>
        <v>-866.37879927931181</v>
      </c>
      <c r="O69" s="24">
        <f t="shared" si="2"/>
        <v>21.355496100889081</v>
      </c>
      <c r="P69" s="7"/>
      <c r="Q69" s="25">
        <f t="shared" si="5"/>
        <v>-3741.1023229651532</v>
      </c>
      <c r="R69" s="24">
        <f t="shared" si="6"/>
        <v>-869.00824409993629</v>
      </c>
      <c r="S69" s="7"/>
      <c r="T69" s="25">
        <f t="shared" si="7"/>
        <v>0.9763531112261522</v>
      </c>
      <c r="U69" s="24">
        <f t="shared" si="8"/>
        <v>-0.22802256823787787</v>
      </c>
      <c r="V69" s="7"/>
      <c r="W69" s="25">
        <f t="shared" si="9"/>
        <v>0.97712385954875292</v>
      </c>
      <c r="X69" s="24">
        <f t="shared" si="10"/>
        <v>275.51332294878466</v>
      </c>
      <c r="Y69" s="7"/>
      <c r="Z69" s="25">
        <f t="shared" si="11"/>
        <v>621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0.11332294878468474</v>
      </c>
      <c r="AD69" s="17">
        <f t="shared" ca="1" si="14"/>
        <v>-8.6960789211673273E-2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11426</v>
      </c>
      <c r="D70" s="17">
        <v>12626</v>
      </c>
      <c r="E70" s="17">
        <v>15080</v>
      </c>
      <c r="F70" s="17">
        <v>13860</v>
      </c>
      <c r="G70" s="24"/>
      <c r="H70" s="7"/>
      <c r="I70" s="25">
        <f t="shared" si="16"/>
        <v>-3654</v>
      </c>
      <c r="J70" s="24">
        <f t="shared" si="16"/>
        <v>-1234</v>
      </c>
      <c r="K70" s="7"/>
      <c r="L70" s="25">
        <f t="shared" si="3"/>
        <v>-3661.750859213339</v>
      </c>
      <c r="M70" s="17">
        <f t="shared" si="1"/>
        <v>60.075818545002477</v>
      </c>
      <c r="N70" s="17">
        <f t="shared" si="4"/>
        <v>-1237.13189661008</v>
      </c>
      <c r="O70" s="24">
        <f t="shared" si="2"/>
        <v>9.808776376230897</v>
      </c>
      <c r="P70" s="7"/>
      <c r="Q70" s="25">
        <f t="shared" si="5"/>
        <v>-3621.1023229651532</v>
      </c>
      <c r="R70" s="24">
        <f t="shared" si="6"/>
        <v>-1232.0082440999363</v>
      </c>
      <c r="S70" s="7"/>
      <c r="T70" s="25">
        <f t="shared" si="7"/>
        <v>0.9450355039455588</v>
      </c>
      <c r="U70" s="24">
        <f t="shared" si="8"/>
        <v>-0.32327159818934842</v>
      </c>
      <c r="V70" s="7"/>
      <c r="W70" s="25">
        <f t="shared" si="9"/>
        <v>0.94612573428292535</v>
      </c>
      <c r="X70" s="24">
        <f t="shared" si="10"/>
        <v>281.24203592475214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5.5035924752189658E-2</v>
      </c>
      <c r="AD70" s="17">
        <f t="shared" ca="1" si="14"/>
        <v>-2.3524502098041467E-2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11502</v>
      </c>
      <c r="D71" s="17">
        <v>12466</v>
      </c>
      <c r="E71" s="17">
        <v>15022</v>
      </c>
      <c r="F71" s="17">
        <v>14052</v>
      </c>
      <c r="G71" s="24"/>
      <c r="H71" s="7"/>
      <c r="I71" s="25">
        <f t="shared" si="16"/>
        <v>-3520</v>
      </c>
      <c r="J71" s="24">
        <f t="shared" si="16"/>
        <v>-1586</v>
      </c>
      <c r="K71" s="7"/>
      <c r="L71" s="25">
        <f t="shared" si="3"/>
        <v>-3518.9345780772769</v>
      </c>
      <c r="M71" s="17">
        <f t="shared" si="1"/>
        <v>1.1351238734189653</v>
      </c>
      <c r="N71" s="17">
        <f t="shared" si="4"/>
        <v>-1591.9948703181176</v>
      </c>
      <c r="O71" s="24">
        <f t="shared" si="2"/>
        <v>35.93847013104731</v>
      </c>
      <c r="P71" s="7"/>
      <c r="Q71" s="25">
        <f t="shared" si="5"/>
        <v>-3487.1023229651532</v>
      </c>
      <c r="R71" s="24">
        <f t="shared" si="6"/>
        <v>-1584.0082440999363</v>
      </c>
      <c r="S71" s="7"/>
      <c r="T71" s="25">
        <f t="shared" si="7"/>
        <v>0.91006417581556287</v>
      </c>
      <c r="U71" s="24">
        <f t="shared" si="8"/>
        <v>-0.41563429389986534</v>
      </c>
      <c r="V71" s="7"/>
      <c r="W71" s="25">
        <f t="shared" si="9"/>
        <v>0.91146418097444781</v>
      </c>
      <c r="X71" s="24">
        <f t="shared" si="10"/>
        <v>286.89112983358814</v>
      </c>
      <c r="Y71" s="7"/>
      <c r="Z71" s="25">
        <f t="shared" si="11"/>
        <v>637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-2.8870166411820719E-2</v>
      </c>
      <c r="AD71" s="17">
        <f t="shared" ca="1" si="14"/>
        <v>0.11314256737313144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11580</v>
      </c>
      <c r="D72" s="17">
        <v>12288</v>
      </c>
      <c r="E72" s="17">
        <v>14927</v>
      </c>
      <c r="F72" s="17">
        <v>14203</v>
      </c>
      <c r="G72" s="24"/>
      <c r="H72" s="7"/>
      <c r="I72" s="25">
        <f t="shared" si="16"/>
        <v>-3347</v>
      </c>
      <c r="J72" s="24">
        <f t="shared" si="16"/>
        <v>-1915</v>
      </c>
      <c r="K72" s="7"/>
      <c r="L72" s="25">
        <f t="shared" si="3"/>
        <v>-3347.0333858193749</v>
      </c>
      <c r="M72" s="17">
        <f t="shared" si="1"/>
        <v>1.1146129353315161E-3</v>
      </c>
      <c r="N72" s="17">
        <f t="shared" si="4"/>
        <v>-1921.0718358239887</v>
      </c>
      <c r="O72" s="24">
        <f t="shared" si="2"/>
        <v>36.867190273473135</v>
      </c>
      <c r="P72" s="7"/>
      <c r="Q72" s="25">
        <f t="shared" si="5"/>
        <v>-3314.1023229651532</v>
      </c>
      <c r="R72" s="24">
        <f t="shared" si="6"/>
        <v>-1913.0082440999363</v>
      </c>
      <c r="S72" s="7"/>
      <c r="T72" s="25">
        <f t="shared" si="7"/>
        <v>0.86491462531937413</v>
      </c>
      <c r="U72" s="24">
        <f t="shared" si="8"/>
        <v>-0.50196192710657006</v>
      </c>
      <c r="V72" s="7"/>
      <c r="W72" s="25">
        <f t="shared" si="9"/>
        <v>0.8666040941450468</v>
      </c>
      <c r="X72" s="24">
        <f t="shared" si="10"/>
        <v>292.4584513296536</v>
      </c>
      <c r="Y72" s="7"/>
      <c r="Z72" s="25">
        <f t="shared" si="11"/>
        <v>618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-2.3548670346372091E-2</v>
      </c>
      <c r="AD72" s="17">
        <f t="shared" ca="1" si="14"/>
        <v>-1.7860841836068175E-3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11677</v>
      </c>
      <c r="D73" s="17">
        <v>12130</v>
      </c>
      <c r="E73" s="17">
        <v>14816</v>
      </c>
      <c r="F73" s="17">
        <v>14352</v>
      </c>
      <c r="G73" s="24"/>
      <c r="H73" s="7"/>
      <c r="I73" s="25">
        <f t="shared" si="16"/>
        <v>-3139</v>
      </c>
      <c r="J73" s="24">
        <f t="shared" si="16"/>
        <v>-2222</v>
      </c>
      <c r="K73" s="7"/>
      <c r="L73" s="25">
        <f t="shared" si="3"/>
        <v>-3143.2191250546261</v>
      </c>
      <c r="M73" s="17">
        <f t="shared" si="1"/>
        <v>17.801016226574088</v>
      </c>
      <c r="N73" s="17">
        <f t="shared" si="4"/>
        <v>-2233.0139477637981</v>
      </c>
      <c r="O73" s="24">
        <f t="shared" si="2"/>
        <v>121.30704534367348</v>
      </c>
      <c r="P73" s="7"/>
      <c r="Q73" s="25">
        <f t="shared" si="5"/>
        <v>-3106.1023229651532</v>
      </c>
      <c r="R73" s="24">
        <f t="shared" si="6"/>
        <v>-2220.0082440999363</v>
      </c>
      <c r="S73" s="7"/>
      <c r="T73" s="25">
        <f t="shared" si="7"/>
        <v>0.81063077269967898</v>
      </c>
      <c r="U73" s="24">
        <f t="shared" si="8"/>
        <v>-0.58251689183136746</v>
      </c>
      <c r="V73" s="7"/>
      <c r="W73" s="25">
        <f t="shared" si="9"/>
        <v>0.81259028051778082</v>
      </c>
      <c r="X73" s="24">
        <f t="shared" si="10"/>
        <v>298.01318358444564</v>
      </c>
      <c r="Y73" s="7"/>
      <c r="Z73" s="25">
        <f t="shared" si="11"/>
        <v>620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-4.8816415554313153E-2</v>
      </c>
      <c r="AD73" s="17">
        <f t="shared" ca="1" si="14"/>
        <v>7.2065615008739314E-2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11796</v>
      </c>
      <c r="D74" s="17">
        <v>11990</v>
      </c>
      <c r="E74" s="17">
        <v>14705</v>
      </c>
      <c r="F74" s="17">
        <v>14504</v>
      </c>
      <c r="G74" s="24"/>
      <c r="H74" s="7"/>
      <c r="I74" s="25">
        <f t="shared" si="16"/>
        <v>-2909</v>
      </c>
      <c r="J74" s="24">
        <f t="shared" si="16"/>
        <v>-2514</v>
      </c>
      <c r="K74" s="7"/>
      <c r="L74" s="25">
        <f t="shared" si="3"/>
        <v>-2911.5221694934949</v>
      </c>
      <c r="M74" s="17">
        <f t="shared" si="1"/>
        <v>6.3613389539161052</v>
      </c>
      <c r="N74" s="17">
        <f t="shared" si="4"/>
        <v>-2521.9664272712921</v>
      </c>
      <c r="O74" s="24">
        <f t="shared" si="2"/>
        <v>63.463963468786567</v>
      </c>
      <c r="P74" s="7"/>
      <c r="Q74" s="25">
        <f t="shared" si="5"/>
        <v>-2876.1023229651532</v>
      </c>
      <c r="R74" s="24">
        <f t="shared" si="6"/>
        <v>-2512.0082440999363</v>
      </c>
      <c r="S74" s="7"/>
      <c r="T74" s="25">
        <f t="shared" si="7"/>
        <v>0.75060535874520828</v>
      </c>
      <c r="U74" s="24">
        <f t="shared" si="8"/>
        <v>-0.65913594622759164</v>
      </c>
      <c r="V74" s="7"/>
      <c r="W74" s="25">
        <f t="shared" si="9"/>
        <v>0.75282166419856222</v>
      </c>
      <c r="X74" s="24">
        <f t="shared" si="10"/>
        <v>303.58169390884359</v>
      </c>
      <c r="Y74" s="7"/>
      <c r="Z74" s="25">
        <f t="shared" si="11"/>
        <v>616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-2.430609115634752E-2</v>
      </c>
      <c r="AD74" s="17">
        <f t="shared" ca="1" si="14"/>
        <v>5.1914374303066779E-2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11923</v>
      </c>
      <c r="D75" s="17">
        <v>11854</v>
      </c>
      <c r="E75" s="17">
        <v>14573</v>
      </c>
      <c r="F75" s="17">
        <v>14636</v>
      </c>
      <c r="G75" s="24"/>
      <c r="H75" s="7"/>
      <c r="I75" s="25">
        <f t="shared" si="16"/>
        <v>-2650</v>
      </c>
      <c r="J75" s="24">
        <f t="shared" si="16"/>
        <v>-2782</v>
      </c>
      <c r="K75" s="7"/>
      <c r="L75" s="25">
        <f t="shared" si="3"/>
        <v>-2649.3683538427099</v>
      </c>
      <c r="M75" s="17">
        <f t="shared" si="1"/>
        <v>0.39897686801935761</v>
      </c>
      <c r="N75" s="17">
        <f t="shared" si="4"/>
        <v>-2790.5744436559999</v>
      </c>
      <c r="O75" s="24">
        <f t="shared" si="2"/>
        <v>73.521084009916208</v>
      </c>
      <c r="P75" s="7"/>
      <c r="Q75" s="25">
        <f t="shared" si="5"/>
        <v>-2617.1023229651532</v>
      </c>
      <c r="R75" s="24">
        <f t="shared" si="6"/>
        <v>-2780.0082440999363</v>
      </c>
      <c r="S75" s="7"/>
      <c r="T75" s="25">
        <f t="shared" si="7"/>
        <v>0.683011523031261</v>
      </c>
      <c r="U75" s="24">
        <f t="shared" si="8"/>
        <v>-0.72945754409809893</v>
      </c>
      <c r="V75" s="7"/>
      <c r="W75" s="25">
        <f t="shared" si="9"/>
        <v>0.68546344906049228</v>
      </c>
      <c r="X75" s="24">
        <f t="shared" si="10"/>
        <v>309.15872128487877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-6.3278715121157347E-2</v>
      </c>
      <c r="AD75" s="17">
        <f t="shared" ca="1" si="14"/>
        <v>4.816968587908832E-2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12074</v>
      </c>
      <c r="D76" s="17">
        <v>11732</v>
      </c>
      <c r="E76" s="17">
        <v>14428</v>
      </c>
      <c r="F76" s="17">
        <v>14764</v>
      </c>
      <c r="G76" s="24"/>
      <c r="H76" s="7"/>
      <c r="I76" s="25">
        <f t="shared" si="16"/>
        <v>-2354</v>
      </c>
      <c r="J76" s="24">
        <f t="shared" si="16"/>
        <v>-3032</v>
      </c>
      <c r="K76" s="7"/>
      <c r="L76" s="25">
        <f t="shared" si="3"/>
        <v>-2358.7414780814329</v>
      </c>
      <c r="M76" s="17">
        <f t="shared" si="1"/>
        <v>22.481614396708498</v>
      </c>
      <c r="N76" s="17">
        <f t="shared" si="4"/>
        <v>-3034.9094394207264</v>
      </c>
      <c r="O76" s="24">
        <f t="shared" si="2"/>
        <v>8.464837742876524</v>
      </c>
      <c r="P76" s="7"/>
      <c r="Q76" s="25">
        <f t="shared" si="5"/>
        <v>-2321.1023229651532</v>
      </c>
      <c r="R76" s="24">
        <f t="shared" si="6"/>
        <v>-3030.0082440999363</v>
      </c>
      <c r="S76" s="7"/>
      <c r="T76" s="25">
        <f t="shared" si="7"/>
        <v>0.605761425072464</v>
      </c>
      <c r="U76" s="24">
        <f t="shared" si="8"/>
        <v>-0.7950560495743183</v>
      </c>
      <c r="V76" s="7"/>
      <c r="W76" s="25">
        <f t="shared" si="9"/>
        <v>0.60843306647019491</v>
      </c>
      <c r="X76" s="24">
        <f t="shared" si="10"/>
        <v>314.95202922330429</v>
      </c>
      <c r="Y76" s="7"/>
      <c r="Z76" s="25">
        <f t="shared" si="11"/>
        <v>631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5.1029223304396965E-2</v>
      </c>
      <c r="AD76" s="17">
        <f t="shared" ca="1" si="14"/>
        <v>-2.0171229167317506E-2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12222</v>
      </c>
      <c r="D77" s="17">
        <v>11622</v>
      </c>
      <c r="E77" s="17">
        <v>14269</v>
      </c>
      <c r="F77" s="17">
        <v>14868</v>
      </c>
      <c r="G77" s="24"/>
      <c r="H77" s="7"/>
      <c r="I77" s="25">
        <f t="shared" si="16"/>
        <v>-2047</v>
      </c>
      <c r="J77" s="24">
        <f t="shared" si="16"/>
        <v>-3246</v>
      </c>
      <c r="K77" s="7"/>
      <c r="L77" s="25">
        <f t="shared" si="3"/>
        <v>-2041.6888396334637</v>
      </c>
      <c r="M77" s="17">
        <f t="shared" si="1"/>
        <v>28.208424439066448</v>
      </c>
      <c r="N77" s="17">
        <f t="shared" si="4"/>
        <v>-3251.6168371036506</v>
      </c>
      <c r="O77" s="24">
        <f t="shared" si="2"/>
        <v>31.548859048946017</v>
      </c>
      <c r="P77" s="7"/>
      <c r="Q77" s="25">
        <f t="shared" si="5"/>
        <v>-2014.1023229651532</v>
      </c>
      <c r="R77" s="24">
        <f t="shared" si="6"/>
        <v>-3244.0082440999363</v>
      </c>
      <c r="S77" s="7"/>
      <c r="T77" s="25">
        <f t="shared" si="7"/>
        <v>0.52564054644627922</v>
      </c>
      <c r="U77" s="24">
        <f t="shared" si="8"/>
        <v>-0.85120837026196206</v>
      </c>
      <c r="V77" s="7"/>
      <c r="W77" s="25">
        <f t="shared" si="9"/>
        <v>0.52850018538852972</v>
      </c>
      <c r="X77" s="24">
        <f t="shared" si="10"/>
        <v>320.54238646557087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-0.10061353442904419</v>
      </c>
      <c r="AD77" s="17">
        <f t="shared" ca="1" si="14"/>
        <v>0.16710032211466341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12388</v>
      </c>
      <c r="D78" s="17">
        <v>11529</v>
      </c>
      <c r="E78" s="17">
        <v>14096</v>
      </c>
      <c r="F78" s="17">
        <v>14955</v>
      </c>
      <c r="G78" s="24"/>
      <c r="H78" s="7"/>
      <c r="I78" s="25">
        <f t="shared" si="16"/>
        <v>-1708</v>
      </c>
      <c r="J78" s="24">
        <f t="shared" si="16"/>
        <v>-3426</v>
      </c>
      <c r="K78" s="7"/>
      <c r="L78" s="25">
        <f t="shared" si="3"/>
        <v>-1709.9009842657963</v>
      </c>
      <c r="M78" s="17">
        <f t="shared" si="1"/>
        <v>3.6137411788050837</v>
      </c>
      <c r="N78" s="17">
        <f t="shared" si="4"/>
        <v>-3433.0263260027441</v>
      </c>
      <c r="O78" s="24">
        <f t="shared" si="2"/>
        <v>49.36925709683787</v>
      </c>
      <c r="P78" s="7"/>
      <c r="Q78" s="25">
        <f t="shared" si="5"/>
        <v>-1675.1023229651532</v>
      </c>
      <c r="R78" s="24">
        <f t="shared" si="6"/>
        <v>-3424.0082440999363</v>
      </c>
      <c r="S78" s="7"/>
      <c r="T78" s="25">
        <f t="shared" si="7"/>
        <v>0.43716830587860295</v>
      </c>
      <c r="U78" s="24">
        <f t="shared" si="8"/>
        <v>-0.89843929420484003</v>
      </c>
      <c r="V78" s="7"/>
      <c r="W78" s="25">
        <f t="shared" si="9"/>
        <v>0.44018595488098655</v>
      </c>
      <c r="X78" s="24">
        <f t="shared" si="10"/>
        <v>326.27548041596424</v>
      </c>
      <c r="Y78" s="7"/>
      <c r="Z78" s="25">
        <f t="shared" si="11"/>
        <v>628</v>
      </c>
      <c r="AA78" s="17">
        <f t="shared" si="15"/>
        <v>326.2949999999999</v>
      </c>
      <c r="AB78" s="24">
        <f t="shared" si="12"/>
        <v>5.6949220827948954</v>
      </c>
      <c r="AC78" s="17">
        <f t="shared" si="13"/>
        <v>-1.9519584035663229E-2</v>
      </c>
      <c r="AD78" s="17">
        <f t="shared" ca="1" si="14"/>
        <v>7.4437548957178024E-2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12564</v>
      </c>
      <c r="D79" s="17">
        <v>11454</v>
      </c>
      <c r="E79" s="17">
        <v>13924</v>
      </c>
      <c r="F79" s="17">
        <v>15038</v>
      </c>
      <c r="G79" s="24"/>
      <c r="H79" s="7"/>
      <c r="I79" s="25">
        <f t="shared" si="16"/>
        <v>-1360</v>
      </c>
      <c r="J79" s="24">
        <f t="shared" si="16"/>
        <v>-3584</v>
      </c>
      <c r="K79" s="7"/>
      <c r="L79" s="25">
        <f t="shared" si="3"/>
        <v>-1357.2813879209177</v>
      </c>
      <c r="M79" s="17">
        <f t="shared" si="1"/>
        <v>7.3908516365320605</v>
      </c>
      <c r="N79" s="17">
        <f t="shared" si="4"/>
        <v>-3582.671706691342</v>
      </c>
      <c r="O79" s="24">
        <f t="shared" si="2"/>
        <v>1.7643631138255531</v>
      </c>
      <c r="P79" s="7"/>
      <c r="Q79" s="25">
        <f t="shared" si="5"/>
        <v>-1327.1023229651532</v>
      </c>
      <c r="R79" s="24">
        <f t="shared" si="6"/>
        <v>-3582.0082440999363</v>
      </c>
      <c r="S79" s="7"/>
      <c r="T79" s="25">
        <f t="shared" si="7"/>
        <v>0.34634724476488221</v>
      </c>
      <c r="U79" s="24">
        <f t="shared" si="8"/>
        <v>-0.93989754966581063</v>
      </c>
      <c r="V79" s="7"/>
      <c r="W79" s="25">
        <f t="shared" si="9"/>
        <v>0.34950351736510615</v>
      </c>
      <c r="X79" s="24">
        <f t="shared" si="10"/>
        <v>331.98000812132557</v>
      </c>
      <c r="Y79" s="7"/>
      <c r="Z79" s="25">
        <f t="shared" si="11"/>
        <v>636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-3.8991878674323743E-2</v>
      </c>
      <c r="AD79" s="17">
        <f t="shared" ca="1" si="14"/>
        <v>7.1379716369335711E-2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12749</v>
      </c>
      <c r="D80" s="17">
        <v>11400</v>
      </c>
      <c r="E80" s="17">
        <v>13744</v>
      </c>
      <c r="F80" s="17">
        <v>15093</v>
      </c>
      <c r="G80" s="24"/>
      <c r="H80" s="7"/>
      <c r="I80" s="25">
        <f t="shared" si="16"/>
        <v>-995</v>
      </c>
      <c r="J80" s="24">
        <f t="shared" si="16"/>
        <v>-3693</v>
      </c>
      <c r="K80" s="7"/>
      <c r="L80" s="25">
        <f t="shared" si="3"/>
        <v>-994.37176218411878</v>
      </c>
      <c r="M80" s="17">
        <f t="shared" si="1"/>
        <v>0.39468275330320662</v>
      </c>
      <c r="N80" s="17">
        <f t="shared" si="4"/>
        <v>-3695.7861968976736</v>
      </c>
      <c r="O80" s="24">
        <f t="shared" si="2"/>
        <v>7.7628931526057841</v>
      </c>
      <c r="P80" s="7"/>
      <c r="Q80" s="25">
        <f t="shared" si="5"/>
        <v>-962.10232296515323</v>
      </c>
      <c r="R80" s="24">
        <f t="shared" si="6"/>
        <v>-3691.0082440999363</v>
      </c>
      <c r="S80" s="7"/>
      <c r="T80" s="25">
        <f t="shared" si="7"/>
        <v>0.25108952261974399</v>
      </c>
      <c r="U80" s="24">
        <f t="shared" si="8"/>
        <v>-0.96849849805344235</v>
      </c>
      <c r="V80" s="7"/>
      <c r="W80" s="25">
        <f t="shared" si="9"/>
        <v>0.25434124435495414</v>
      </c>
      <c r="X80" s="24">
        <f t="shared" si="10"/>
        <v>337.66338587140081</v>
      </c>
      <c r="Y80" s="7"/>
      <c r="Z80" s="25">
        <f t="shared" si="11"/>
        <v>631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-3.4614128599059768E-2</v>
      </c>
      <c r="AD80" s="17">
        <f t="shared" ca="1" si="14"/>
        <v>7.4461981802528499E-2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12928</v>
      </c>
      <c r="D81" s="17">
        <v>11365</v>
      </c>
      <c r="E81" s="17">
        <v>13563</v>
      </c>
      <c r="F81" s="17">
        <v>15135</v>
      </c>
      <c r="G81" s="24"/>
      <c r="H81" s="7"/>
      <c r="I81" s="25">
        <f t="shared" si="16"/>
        <v>-635</v>
      </c>
      <c r="J81" s="24">
        <f t="shared" si="16"/>
        <v>-3770</v>
      </c>
      <c r="K81" s="7"/>
      <c r="L81" s="25">
        <f t="shared" si="3"/>
        <v>-635.12373750869483</v>
      </c>
      <c r="M81" s="17">
        <f t="shared" si="1"/>
        <v>1.5310971058003246E-2</v>
      </c>
      <c r="N81" s="17">
        <f t="shared" si="4"/>
        <v>-3770.5132757276715</v>
      </c>
      <c r="O81" s="24">
        <f t="shared" si="2"/>
        <v>0.26345197261670611</v>
      </c>
      <c r="P81" s="7"/>
      <c r="Q81" s="25">
        <f t="shared" si="5"/>
        <v>-602.10232296515323</v>
      </c>
      <c r="R81" s="24">
        <f t="shared" si="6"/>
        <v>-3768.0082440999363</v>
      </c>
      <c r="S81" s="7"/>
      <c r="T81" s="25">
        <f t="shared" si="7"/>
        <v>0.15713670077796388</v>
      </c>
      <c r="U81" s="24">
        <f t="shared" si="8"/>
        <v>-0.98870283774011791</v>
      </c>
      <c r="V81" s="7"/>
      <c r="W81" s="25">
        <f t="shared" si="9"/>
        <v>0.16045569974566837</v>
      </c>
      <c r="X81" s="24">
        <f t="shared" si="10"/>
        <v>343.15968575018155</v>
      </c>
      <c r="Y81" s="7"/>
      <c r="Z81" s="25">
        <f t="shared" si="11"/>
        <v>609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-1.9314249818307871E-2</v>
      </c>
      <c r="AD81" s="17">
        <f t="shared" ca="1" si="14"/>
        <v>-2.4819127605098856E-2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13119</v>
      </c>
      <c r="D82" s="17">
        <v>11348</v>
      </c>
      <c r="E82" s="17">
        <v>13391</v>
      </c>
      <c r="F82" s="17">
        <v>15164</v>
      </c>
      <c r="G82" s="24"/>
      <c r="H82" s="7"/>
      <c r="I82" s="25">
        <f t="shared" si="16"/>
        <v>-272</v>
      </c>
      <c r="J82" s="24">
        <f t="shared" si="16"/>
        <v>-3816</v>
      </c>
      <c r="K82" s="7"/>
      <c r="L82" s="25">
        <f t="shared" si="3"/>
        <v>-267.35939778421726</v>
      </c>
      <c r="M82" s="17">
        <f t="shared" si="1"/>
        <v>21.535188925127631</v>
      </c>
      <c r="N82" s="17">
        <f t="shared" si="4"/>
        <v>-3810.8980357234054</v>
      </c>
      <c r="O82" s="24">
        <f t="shared" si="2"/>
        <v>26.030039479647172</v>
      </c>
      <c r="P82" s="7"/>
      <c r="Q82" s="25">
        <f t="shared" si="5"/>
        <v>-239.10232296515326</v>
      </c>
      <c r="R82" s="24">
        <f t="shared" si="6"/>
        <v>-3814.0082440999363</v>
      </c>
      <c r="S82" s="7"/>
      <c r="T82" s="25">
        <f t="shared" si="7"/>
        <v>6.2400938754168932E-2</v>
      </c>
      <c r="U82" s="24">
        <f t="shared" si="8"/>
        <v>-1.0007729627477422</v>
      </c>
      <c r="V82" s="7"/>
      <c r="W82" s="25">
        <f t="shared" si="9"/>
        <v>6.5759911895909795E-2</v>
      </c>
      <c r="X82" s="24">
        <f t="shared" si="10"/>
        <v>348.61834831483634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-8.6651685163531056E-2</v>
      </c>
      <c r="AD82" s="17">
        <f t="shared" ca="1" si="14"/>
        <v>3.1111686847054898E-2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13291</v>
      </c>
      <c r="D83" s="17">
        <v>11333</v>
      </c>
      <c r="E83" s="17">
        <v>13190</v>
      </c>
      <c r="F83" s="17">
        <v>15152</v>
      </c>
      <c r="G83" s="24"/>
      <c r="H83" s="7"/>
      <c r="I83" s="25">
        <f t="shared" si="16"/>
        <v>101</v>
      </c>
      <c r="J83" s="24">
        <f t="shared" si="16"/>
        <v>-3819</v>
      </c>
      <c r="K83" s="7"/>
      <c r="L83" s="25">
        <f t="shared" si="3"/>
        <v>107.40480160787436</v>
      </c>
      <c r="M83" s="17">
        <f t="shared" si="1"/>
        <v>41.021483636230009</v>
      </c>
      <c r="N83" s="17">
        <f t="shared" si="4"/>
        <v>-3815.6389932458442</v>
      </c>
      <c r="O83" s="24">
        <f t="shared" si="2"/>
        <v>11.296366401481066</v>
      </c>
      <c r="P83" s="7"/>
      <c r="Q83" s="25">
        <f t="shared" si="5"/>
        <v>133.89767703484674</v>
      </c>
      <c r="R83" s="24">
        <f t="shared" si="6"/>
        <v>-3817.0082440999363</v>
      </c>
      <c r="S83" s="7"/>
      <c r="T83" s="25">
        <f t="shared" si="7"/>
        <v>-3.4944623876342139E-2</v>
      </c>
      <c r="U83" s="24">
        <f t="shared" si="8"/>
        <v>-1.001560144813457</v>
      </c>
      <c r="V83" s="7"/>
      <c r="W83" s="25">
        <f t="shared" si="9"/>
        <v>-3.1583557125999008E-2</v>
      </c>
      <c r="X83" s="24">
        <f t="shared" si="10"/>
        <v>354.18398627416911</v>
      </c>
      <c r="Y83" s="7"/>
      <c r="Z83" s="25">
        <f t="shared" si="11"/>
        <v>622</v>
      </c>
      <c r="AA83" s="17">
        <f t="shared" si="15"/>
        <v>354.30299999999988</v>
      </c>
      <c r="AB83" s="24">
        <f t="shared" si="12"/>
        <v>6.1837538996934667</v>
      </c>
      <c r="AC83" s="17">
        <f t="shared" si="13"/>
        <v>-0.11901372583076864</v>
      </c>
      <c r="AD83" s="17">
        <f t="shared" ca="1" si="14"/>
        <v>0.10786430224862897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13488</v>
      </c>
      <c r="D84" s="17">
        <v>11359</v>
      </c>
      <c r="E84" s="17">
        <v>13004</v>
      </c>
      <c r="F84" s="17">
        <v>15148</v>
      </c>
      <c r="G84" s="24"/>
      <c r="H84" s="7"/>
      <c r="I84" s="25">
        <f t="shared" ref="I84:J115" si="17">C84-E84</f>
        <v>484</v>
      </c>
      <c r="J84" s="24">
        <f t="shared" si="17"/>
        <v>-3789</v>
      </c>
      <c r="K84" s="7"/>
      <c r="L84" s="25">
        <f t="shared" si="3"/>
        <v>488.5969960464293</v>
      </c>
      <c r="M84" s="17">
        <f t="shared" ref="M84:M147" si="18">(I84-L84)^2</f>
        <v>21.132372650886584</v>
      </c>
      <c r="N84" s="17">
        <f t="shared" si="4"/>
        <v>-3782.8818858617356</v>
      </c>
      <c r="O84" s="24">
        <f t="shared" ref="O84:O147" si="19">(J84-N84)^2</f>
        <v>37.4313206088313</v>
      </c>
      <c r="P84" s="7"/>
      <c r="Q84" s="25">
        <f t="shared" si="5"/>
        <v>516.89767703484677</v>
      </c>
      <c r="R84" s="24">
        <f t="shared" si="6"/>
        <v>-3787.0082440999363</v>
      </c>
      <c r="S84" s="7"/>
      <c r="T84" s="25">
        <f t="shared" si="7"/>
        <v>-0.13489998711356932</v>
      </c>
      <c r="U84" s="24">
        <f t="shared" si="8"/>
        <v>-0.99368832415631059</v>
      </c>
      <c r="V84" s="7"/>
      <c r="W84" s="25">
        <f t="shared" si="9"/>
        <v>-0.13156590130413112</v>
      </c>
      <c r="X84" s="24">
        <f>IF(MOD(ATAN2(U84,W84)*180/PI()-$J$9+360,360)&lt;355,MOD(ATAN2(U84,W84)*180/PI()-$J$9+360,360)+360,MOD(ATAN2(U84,W84)*180/PI()-$J$9+360,360))</f>
        <v>359.91998292148344</v>
      </c>
      <c r="Y84" s="7"/>
      <c r="Z84" s="25">
        <f t="shared" si="11"/>
        <v>635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-9.8017078516420497E-2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11313</v>
      </c>
      <c r="E85" s="17">
        <v>12952</v>
      </c>
      <c r="F85" s="17">
        <v>15089</v>
      </c>
      <c r="G85" s="24"/>
      <c r="H85" s="7"/>
      <c r="I85" s="25">
        <f t="shared" si="17"/>
        <v>495</v>
      </c>
      <c r="J85" s="24">
        <f t="shared" si="17"/>
        <v>-3776</v>
      </c>
      <c r="K85" s="7"/>
      <c r="L85" s="25">
        <f>$M$9*SIN(2*PI()/$M$10*(AA85+$M$11))+$M$12</f>
        <v>496.59019600794738</v>
      </c>
      <c r="M85" s="17">
        <f t="shared" si="18"/>
        <v>2.5287233436917957</v>
      </c>
      <c r="N85" s="17">
        <f>$O$9*COS(2*PI()/$O$10*(AA85+$O$11))+$O$12</f>
        <v>-3772.4964004051276</v>
      </c>
      <c r="O85" s="24">
        <f t="shared" si="19"/>
        <v>12.275210121190131</v>
      </c>
      <c r="P85" s="7"/>
      <c r="Q85" s="25">
        <f t="shared" ref="Q85:Q148" si="20">I85-$J$4</f>
        <v>527.89767703484677</v>
      </c>
      <c r="R85" s="24">
        <f t="shared" ref="R85:R148" si="21">J85-$J$3</f>
        <v>-3774.0082440999363</v>
      </c>
      <c r="S85" s="7"/>
      <c r="T85" s="25">
        <f t="shared" ref="T85:T148" si="22">Q85/$J$7</f>
        <v>-0.13777076778095707</v>
      </c>
      <c r="U85" s="24">
        <f t="shared" ref="U85:U148" si="23">R85/$J$6</f>
        <v>-0.99027720187154722</v>
      </c>
      <c r="V85" s="7"/>
      <c r="W85" s="25">
        <f t="shared" ref="W85:W148" si="24">(T85-U85*SIN(-$J$11*PI()/180))/(COS(-$J$11*PI()/180))</f>
        <v>-0.13444814595886712</v>
      </c>
      <c r="X85" s="24">
        <f>IF(MOD(ATAN2(U85,W85)*180/PI()-$J$9+360,360)&lt;355,MOD(ATAN2(U85,W85)*180/PI()-$J$9+360,360)+360,MOD(ATAN2(U85,W85)*180/PI()-$J$9+360,360))</f>
        <v>360.10946889516788</v>
      </c>
      <c r="Y85" s="7"/>
      <c r="Z85" s="25">
        <f>I165-J159</f>
        <v>6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3.7468895168046856E-2</v>
      </c>
    </row>
    <row r="86" spans="1:31" s="17" customFormat="1" x14ac:dyDescent="0.25">
      <c r="A86" s="17">
        <v>1</v>
      </c>
      <c r="B86" s="17">
        <v>-634</v>
      </c>
      <c r="C86" s="17">
        <v>13255</v>
      </c>
      <c r="D86" s="17">
        <v>11299</v>
      </c>
      <c r="E86" s="17">
        <v>13143</v>
      </c>
      <c r="F86" s="17">
        <v>15106</v>
      </c>
      <c r="G86" s="24"/>
      <c r="H86" s="7"/>
      <c r="I86" s="25">
        <f t="shared" si="17"/>
        <v>112</v>
      </c>
      <c r="J86" s="24">
        <f t="shared" si="17"/>
        <v>-3807</v>
      </c>
      <c r="K86" s="7"/>
      <c r="L86" s="25">
        <f t="shared" ref="L86:L149" si="27">$M$9*SIN(2*PI()/$M$10*(AA86+$M$11))+$M$12</f>
        <v>117.15096394605889</v>
      </c>
      <c r="M86" s="17">
        <f t="shared" si="18"/>
        <v>26.532429573598616</v>
      </c>
      <c r="N86" s="17">
        <f t="shared" ref="N86:N149" si="28">$O$9*COS(2*PI()/$O$10*(AA86+$O$11))+$O$12</f>
        <v>-3805.3660429933152</v>
      </c>
      <c r="O86" s="24">
        <f t="shared" si="19"/>
        <v>2.6698154996943368</v>
      </c>
      <c r="P86" s="7"/>
      <c r="Q86" s="25">
        <f t="shared" si="20"/>
        <v>144.89767703484674</v>
      </c>
      <c r="R86" s="24">
        <f t="shared" si="21"/>
        <v>-3805.0082440999363</v>
      </c>
      <c r="S86" s="7"/>
      <c r="T86" s="25">
        <f t="shared" si="22"/>
        <v>-3.7815404543729864E-2</v>
      </c>
      <c r="U86" s="24">
        <f t="shared" si="23"/>
        <v>-0.9984114165505984</v>
      </c>
      <c r="V86" s="7"/>
      <c r="W86" s="25">
        <f t="shared" si="24"/>
        <v>-3.446492117914228E-2</v>
      </c>
      <c r="X86" s="24">
        <f t="shared" ref="X86:X148" si="29">MOD(ATAN2(U86,W86)*180/PI()-$J$9+360,360)</f>
        <v>354.35485057641768</v>
      </c>
      <c r="Y86" s="7"/>
      <c r="Z86" s="25">
        <f t="shared" ref="Z86:Z149" si="30">B86</f>
        <v>-634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-1.1149423582139661E-2</v>
      </c>
    </row>
    <row r="87" spans="1:31" s="17" customFormat="1" x14ac:dyDescent="0.25">
      <c r="A87" s="17">
        <v>2</v>
      </c>
      <c r="B87" s="17">
        <v>-614</v>
      </c>
      <c r="C87" s="17">
        <v>13071</v>
      </c>
      <c r="D87" s="17">
        <v>11301</v>
      </c>
      <c r="E87" s="17">
        <v>13331</v>
      </c>
      <c r="F87" s="17">
        <v>15103</v>
      </c>
      <c r="G87" s="24"/>
      <c r="H87" s="7"/>
      <c r="I87" s="25">
        <f t="shared" si="17"/>
        <v>-260</v>
      </c>
      <c r="J87" s="24">
        <f t="shared" si="17"/>
        <v>-3802</v>
      </c>
      <c r="K87" s="7"/>
      <c r="L87" s="25">
        <f t="shared" si="27"/>
        <v>-251.77587292830043</v>
      </c>
      <c r="M87" s="17">
        <f t="shared" si="18"/>
        <v>67.636266091461749</v>
      </c>
      <c r="N87" s="17">
        <f t="shared" si="28"/>
        <v>-3801.2344260042869</v>
      </c>
      <c r="O87" s="24">
        <f t="shared" si="19"/>
        <v>0.58610354291213973</v>
      </c>
      <c r="P87" s="7"/>
      <c r="Q87" s="25">
        <f t="shared" si="20"/>
        <v>-227.10232296515326</v>
      </c>
      <c r="R87" s="24">
        <f t="shared" si="21"/>
        <v>-3800.0082440999363</v>
      </c>
      <c r="S87" s="7"/>
      <c r="T87" s="25">
        <f t="shared" si="22"/>
        <v>5.9269178026109599E-2</v>
      </c>
      <c r="U87" s="24">
        <f t="shared" si="23"/>
        <v>-0.99709944644107396</v>
      </c>
      <c r="V87" s="7"/>
      <c r="W87" s="25">
        <f t="shared" si="24"/>
        <v>6.2615805109214703E-2</v>
      </c>
      <c r="X87" s="24">
        <f t="shared" si="29"/>
        <v>348.78446000168333</v>
      </c>
      <c r="Y87" s="7"/>
      <c r="Z87" s="25">
        <f t="shared" si="30"/>
        <v>-614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-5.5539998316476158E-2</v>
      </c>
    </row>
    <row r="88" spans="1:31" s="17" customFormat="1" x14ac:dyDescent="0.25">
      <c r="A88" s="17">
        <v>3</v>
      </c>
      <c r="B88" s="17">
        <v>-607</v>
      </c>
      <c r="C88" s="17">
        <v>12894</v>
      </c>
      <c r="D88" s="17">
        <v>11326</v>
      </c>
      <c r="E88" s="17">
        <v>13516</v>
      </c>
      <c r="F88" s="17">
        <v>15088</v>
      </c>
      <c r="G88" s="24"/>
      <c r="H88" s="7"/>
      <c r="I88" s="25">
        <f t="shared" si="17"/>
        <v>-622</v>
      </c>
      <c r="J88" s="24">
        <f t="shared" si="17"/>
        <v>-3762</v>
      </c>
      <c r="K88" s="7"/>
      <c r="L88" s="25">
        <f t="shared" si="27"/>
        <v>-614.51000360366641</v>
      </c>
      <c r="M88" s="17">
        <f t="shared" si="18"/>
        <v>56.100046017090236</v>
      </c>
      <c r="N88" s="17">
        <f t="shared" si="28"/>
        <v>-3762.3992458009243</v>
      </c>
      <c r="O88" s="24">
        <f t="shared" si="19"/>
        <v>0.15939720955567857</v>
      </c>
      <c r="P88" s="7"/>
      <c r="Q88" s="25">
        <f t="shared" si="20"/>
        <v>-589.10232296515323</v>
      </c>
      <c r="R88" s="24">
        <f t="shared" si="21"/>
        <v>-3760.0082440999363</v>
      </c>
      <c r="S88" s="7"/>
      <c r="T88" s="25">
        <f t="shared" si="22"/>
        <v>0.15374395998923293</v>
      </c>
      <c r="U88" s="24">
        <f t="shared" si="23"/>
        <v>-0.98660368556487887</v>
      </c>
      <c r="V88" s="7"/>
      <c r="W88" s="25">
        <f t="shared" si="24"/>
        <v>0.15705589503816297</v>
      </c>
      <c r="X88" s="24">
        <f t="shared" si="29"/>
        <v>343.33286662257638</v>
      </c>
      <c r="Y88" s="7"/>
      <c r="Z88" s="25">
        <f t="shared" si="30"/>
        <v>-607</v>
      </c>
      <c r="AA88" s="17">
        <f t="shared" si="31"/>
        <v>343.37699999999978</v>
      </c>
      <c r="AB88" s="24">
        <f t="shared" si="25"/>
        <v>5.9930592256205655</v>
      </c>
      <c r="AC88" s="17">
        <f t="shared" si="26"/>
        <v>-4.4133377423406728E-2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11361</v>
      </c>
      <c r="E89" s="17">
        <v>13693</v>
      </c>
      <c r="F89" s="17">
        <v>15050</v>
      </c>
      <c r="G89" s="24"/>
      <c r="H89" s="7"/>
      <c r="I89" s="25">
        <f t="shared" si="17"/>
        <v>-977</v>
      </c>
      <c r="J89" s="24">
        <f t="shared" si="17"/>
        <v>-3689</v>
      </c>
      <c r="K89" s="7"/>
      <c r="L89" s="25">
        <f t="shared" si="27"/>
        <v>-974.87257839652432</v>
      </c>
      <c r="M89" s="17">
        <f t="shared" si="18"/>
        <v>4.5259226789350411</v>
      </c>
      <c r="N89" s="17">
        <f t="shared" si="28"/>
        <v>-3688.6243322828532</v>
      </c>
      <c r="O89" s="24">
        <f t="shared" si="19"/>
        <v>0.14112623370630725</v>
      </c>
      <c r="P89" s="7"/>
      <c r="Q89" s="25">
        <f t="shared" si="20"/>
        <v>-944.10232296515323</v>
      </c>
      <c r="R89" s="24">
        <f t="shared" si="21"/>
        <v>-3687.0082440999363</v>
      </c>
      <c r="S89" s="7"/>
      <c r="T89" s="25">
        <f t="shared" si="22"/>
        <v>0.24639188152765501</v>
      </c>
      <c r="U89" s="24">
        <f t="shared" si="23"/>
        <v>-0.96744892196582277</v>
      </c>
      <c r="V89" s="7"/>
      <c r="W89" s="25">
        <f t="shared" si="24"/>
        <v>0.24964005440198728</v>
      </c>
      <c r="X89" s="24">
        <f t="shared" si="29"/>
        <v>337.90884785320327</v>
      </c>
      <c r="Y89" s="7"/>
      <c r="Z89" s="25">
        <f t="shared" si="30"/>
        <v>-612</v>
      </c>
      <c r="AA89" s="17">
        <f t="shared" si="31"/>
        <v>337.8689999999998</v>
      </c>
      <c r="AB89" s="24">
        <f t="shared" si="25"/>
        <v>5.8969264904207179</v>
      </c>
      <c r="AC89" s="17">
        <f t="shared" si="26"/>
        <v>3.984785320346873E-2</v>
      </c>
    </row>
    <row r="90" spans="1:31" s="17" customFormat="1" x14ac:dyDescent="0.25">
      <c r="A90" s="17">
        <v>5</v>
      </c>
      <c r="B90" s="17">
        <v>-651</v>
      </c>
      <c r="C90" s="17">
        <v>12524</v>
      </c>
      <c r="D90" s="17">
        <v>11414</v>
      </c>
      <c r="E90" s="17">
        <v>13874</v>
      </c>
      <c r="F90" s="17">
        <v>14983</v>
      </c>
      <c r="G90" s="24"/>
      <c r="H90" s="7"/>
      <c r="I90" s="25">
        <f t="shared" si="17"/>
        <v>-1350</v>
      </c>
      <c r="J90" s="24">
        <f t="shared" si="17"/>
        <v>-3569</v>
      </c>
      <c r="K90" s="7"/>
      <c r="L90" s="25">
        <f t="shared" si="27"/>
        <v>-1348.5719483319301</v>
      </c>
      <c r="M90" s="17">
        <f t="shared" si="18"/>
        <v>2.0393315666771774</v>
      </c>
      <c r="N90" s="17">
        <f t="shared" si="28"/>
        <v>-3572.7617556617533</v>
      </c>
      <c r="O90" s="24">
        <f t="shared" si="19"/>
        <v>14.150805658733317</v>
      </c>
      <c r="P90" s="7"/>
      <c r="Q90" s="25">
        <f t="shared" si="20"/>
        <v>-1317.1023229651532</v>
      </c>
      <c r="R90" s="24">
        <f t="shared" si="21"/>
        <v>-3567.0082440999363</v>
      </c>
      <c r="S90" s="7"/>
      <c r="T90" s="25">
        <f t="shared" si="22"/>
        <v>0.34373744415816609</v>
      </c>
      <c r="U90" s="24">
        <f t="shared" si="23"/>
        <v>-0.93596163933723753</v>
      </c>
      <c r="V90" s="7"/>
      <c r="W90" s="25">
        <f t="shared" si="24"/>
        <v>0.34688049303755125</v>
      </c>
      <c r="X90" s="24">
        <f t="shared" si="29"/>
        <v>332.04238783769483</v>
      </c>
      <c r="Y90" s="7"/>
      <c r="Z90" s="25">
        <f t="shared" si="30"/>
        <v>-651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3.2387837695011967E-2</v>
      </c>
    </row>
    <row r="91" spans="1:31" s="17" customFormat="1" x14ac:dyDescent="0.25">
      <c r="A91" s="17">
        <v>6</v>
      </c>
      <c r="B91" s="17">
        <v>-620</v>
      </c>
      <c r="C91" s="17">
        <v>12353</v>
      </c>
      <c r="D91" s="17">
        <v>11484</v>
      </c>
      <c r="E91" s="17">
        <v>14043</v>
      </c>
      <c r="F91" s="17">
        <v>14905</v>
      </c>
      <c r="G91" s="24"/>
      <c r="H91" s="7"/>
      <c r="I91" s="25">
        <f t="shared" si="17"/>
        <v>-1690</v>
      </c>
      <c r="J91" s="24">
        <f t="shared" si="17"/>
        <v>-3421</v>
      </c>
      <c r="K91" s="7"/>
      <c r="L91" s="25">
        <f t="shared" si="27"/>
        <v>-1691.7474632692297</v>
      </c>
      <c r="M91" s="17">
        <f t="shared" si="18"/>
        <v>3.0536278773068939</v>
      </c>
      <c r="N91" s="17">
        <f t="shared" si="28"/>
        <v>-3427.6724847487426</v>
      </c>
      <c r="O91" s="24">
        <f t="shared" si="19"/>
        <v>44.522052722202467</v>
      </c>
      <c r="P91" s="7"/>
      <c r="Q91" s="25">
        <f t="shared" si="20"/>
        <v>-1657.1023229651532</v>
      </c>
      <c r="R91" s="24">
        <f t="shared" si="21"/>
        <v>-3419.0082440999363</v>
      </c>
      <c r="S91" s="7"/>
      <c r="T91" s="25">
        <f t="shared" si="22"/>
        <v>0.43247066478651397</v>
      </c>
      <c r="U91" s="24">
        <f t="shared" si="23"/>
        <v>-0.89712732409531559</v>
      </c>
      <c r="V91" s="7"/>
      <c r="W91" s="25">
        <f t="shared" si="24"/>
        <v>0.43548388432642698</v>
      </c>
      <c r="X91" s="24">
        <f t="shared" si="29"/>
        <v>326.48491796492135</v>
      </c>
      <c r="Y91" s="7"/>
      <c r="Z91" s="25">
        <f t="shared" si="30"/>
        <v>-620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5.4917964921514795E-2</v>
      </c>
    </row>
    <row r="92" spans="1:31" s="17" customFormat="1" x14ac:dyDescent="0.25">
      <c r="A92" s="17">
        <v>7</v>
      </c>
      <c r="B92" s="17">
        <v>-638</v>
      </c>
      <c r="C92" s="17">
        <v>12188</v>
      </c>
      <c r="D92" s="17">
        <v>11578</v>
      </c>
      <c r="E92" s="17">
        <v>14214</v>
      </c>
      <c r="F92" s="17">
        <v>14817</v>
      </c>
      <c r="G92" s="24"/>
      <c r="H92" s="7"/>
      <c r="I92" s="25">
        <f t="shared" si="17"/>
        <v>-2026</v>
      </c>
      <c r="J92" s="24">
        <f t="shared" si="17"/>
        <v>-3239</v>
      </c>
      <c r="K92" s="7"/>
      <c r="L92" s="25">
        <f t="shared" si="27"/>
        <v>-2028.4347630905461</v>
      </c>
      <c r="M92" s="17">
        <f t="shared" si="18"/>
        <v>5.9280713070855215</v>
      </c>
      <c r="N92" s="17">
        <f t="shared" si="28"/>
        <v>-3244.4572442849312</v>
      </c>
      <c r="O92" s="24">
        <f t="shared" si="19"/>
        <v>29.781515185414474</v>
      </c>
      <c r="P92" s="7"/>
      <c r="Q92" s="25">
        <f t="shared" si="20"/>
        <v>-1993.1023229651532</v>
      </c>
      <c r="R92" s="24">
        <f t="shared" si="21"/>
        <v>-3237.0082440999363</v>
      </c>
      <c r="S92" s="7"/>
      <c r="T92" s="25">
        <f t="shared" si="22"/>
        <v>0.52015996517217544</v>
      </c>
      <c r="U92" s="24">
        <f t="shared" si="23"/>
        <v>-0.84937161210862788</v>
      </c>
      <c r="V92" s="7"/>
      <c r="W92" s="25">
        <f t="shared" si="24"/>
        <v>0.52301340903968541</v>
      </c>
      <c r="X92" s="24">
        <f t="shared" si="29"/>
        <v>320.75448678768544</v>
      </c>
      <c r="Y92" s="7"/>
      <c r="Z92" s="25">
        <f t="shared" si="30"/>
        <v>-638</v>
      </c>
      <c r="AA92" s="17">
        <f t="shared" si="31"/>
        <v>320.68799999999982</v>
      </c>
      <c r="AB92" s="24">
        <f t="shared" si="25"/>
        <v>5.5970614716355716</v>
      </c>
      <c r="AC92" s="17">
        <f t="shared" si="26"/>
        <v>6.648678768561922E-2</v>
      </c>
    </row>
    <row r="93" spans="1:31" s="17" customFormat="1" x14ac:dyDescent="0.25">
      <c r="A93" s="17">
        <v>8</v>
      </c>
      <c r="B93" s="17">
        <v>-640</v>
      </c>
      <c r="C93" s="17">
        <v>12031</v>
      </c>
      <c r="D93" s="17">
        <v>11687</v>
      </c>
      <c r="E93" s="17">
        <v>14376</v>
      </c>
      <c r="F93" s="17">
        <v>14708</v>
      </c>
      <c r="G93" s="24"/>
      <c r="H93" s="7"/>
      <c r="I93" s="25">
        <f t="shared" si="17"/>
        <v>-2345</v>
      </c>
      <c r="J93" s="24">
        <f t="shared" si="17"/>
        <v>-3021</v>
      </c>
      <c r="K93" s="7"/>
      <c r="L93" s="25">
        <f t="shared" si="27"/>
        <v>-2346.0456367300817</v>
      </c>
      <c r="M93" s="17">
        <f t="shared" si="18"/>
        <v>1.0933561712959425</v>
      </c>
      <c r="N93" s="17">
        <f t="shared" si="28"/>
        <v>-3027.9434830543055</v>
      </c>
      <c r="O93" s="24">
        <f t="shared" si="19"/>
        <v>48.211956925427479</v>
      </c>
      <c r="P93" s="7"/>
      <c r="Q93" s="25">
        <f t="shared" si="20"/>
        <v>-2312.1023229651532</v>
      </c>
      <c r="R93" s="24">
        <f t="shared" si="21"/>
        <v>-3019.0082440999363</v>
      </c>
      <c r="S93" s="7"/>
      <c r="T93" s="25">
        <f t="shared" si="22"/>
        <v>0.60341260452641943</v>
      </c>
      <c r="U93" s="24">
        <f t="shared" si="23"/>
        <v>-0.79216971533336467</v>
      </c>
      <c r="V93" s="7"/>
      <c r="W93" s="25">
        <f t="shared" si="24"/>
        <v>0.60607454607937716</v>
      </c>
      <c r="X93" s="24">
        <f t="shared" si="29"/>
        <v>314.95885799413691</v>
      </c>
      <c r="Y93" s="7"/>
      <c r="Z93" s="25">
        <f t="shared" si="30"/>
        <v>-640</v>
      </c>
      <c r="AA93" s="17">
        <f t="shared" si="31"/>
        <v>314.92799999999983</v>
      </c>
      <c r="AB93" s="24">
        <f t="shared" si="25"/>
        <v>5.4965305067206991</v>
      </c>
      <c r="AC93" s="17">
        <f t="shared" si="26"/>
        <v>3.0857994137079459E-2</v>
      </c>
    </row>
    <row r="94" spans="1:31" s="17" customFormat="1" x14ac:dyDescent="0.25">
      <c r="A94" s="17">
        <v>9</v>
      </c>
      <c r="B94" s="17">
        <v>-634</v>
      </c>
      <c r="C94" s="17">
        <v>11883</v>
      </c>
      <c r="D94" s="17">
        <v>11812</v>
      </c>
      <c r="E94" s="17">
        <v>14522</v>
      </c>
      <c r="F94" s="17">
        <v>14587</v>
      </c>
      <c r="G94" s="24"/>
      <c r="H94" s="7"/>
      <c r="I94" s="25">
        <f t="shared" si="17"/>
        <v>-2639</v>
      </c>
      <c r="J94" s="24">
        <f t="shared" si="17"/>
        <v>-2775</v>
      </c>
      <c r="K94" s="7"/>
      <c r="L94" s="25">
        <f t="shared" si="27"/>
        <v>-2637.6471010624441</v>
      </c>
      <c r="M94" s="17">
        <f t="shared" si="18"/>
        <v>1.8303355352398618</v>
      </c>
      <c r="N94" s="17">
        <f t="shared" si="28"/>
        <v>-2783.2924940146468</v>
      </c>
      <c r="O94" s="24">
        <f t="shared" si="19"/>
        <v>68.765456982952401</v>
      </c>
      <c r="P94" s="7"/>
      <c r="Q94" s="25">
        <f t="shared" si="20"/>
        <v>-2606.1023229651532</v>
      </c>
      <c r="R94" s="24">
        <f t="shared" si="21"/>
        <v>-2773.0082440999363</v>
      </c>
      <c r="S94" s="7"/>
      <c r="T94" s="25">
        <f t="shared" si="22"/>
        <v>0.68014074236387323</v>
      </c>
      <c r="U94" s="24">
        <f t="shared" si="23"/>
        <v>-0.72762078594476476</v>
      </c>
      <c r="V94" s="7"/>
      <c r="W94" s="25">
        <f t="shared" si="24"/>
        <v>0.68258648801531241</v>
      </c>
      <c r="X94" s="24">
        <f t="shared" si="29"/>
        <v>309.20689097075774</v>
      </c>
      <c r="Y94" s="7"/>
      <c r="Z94" s="25">
        <f t="shared" si="30"/>
        <v>-634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-1.5109029242069028E-2</v>
      </c>
    </row>
    <row r="95" spans="1:31" s="17" customFormat="1" x14ac:dyDescent="0.25">
      <c r="A95" s="17">
        <v>10</v>
      </c>
      <c r="B95" s="17">
        <v>-605</v>
      </c>
      <c r="C95" s="17">
        <v>11762</v>
      </c>
      <c r="D95" s="17">
        <v>11942</v>
      </c>
      <c r="E95" s="17">
        <v>14653</v>
      </c>
      <c r="F95" s="17">
        <v>14460</v>
      </c>
      <c r="G95" s="24"/>
      <c r="H95" s="7"/>
      <c r="I95" s="25">
        <f t="shared" si="17"/>
        <v>-2891</v>
      </c>
      <c r="J95" s="24">
        <f t="shared" si="17"/>
        <v>-2518</v>
      </c>
      <c r="K95" s="7"/>
      <c r="L95" s="25">
        <f t="shared" si="27"/>
        <v>-2891.8694475300417</v>
      </c>
      <c r="M95" s="17">
        <f t="shared" si="18"/>
        <v>0.75593900749565679</v>
      </c>
      <c r="N95" s="17">
        <f t="shared" si="28"/>
        <v>-2524.0682873580631</v>
      </c>
      <c r="O95" s="24">
        <f t="shared" si="19"/>
        <v>36.824111460028639</v>
      </c>
      <c r="P95" s="7"/>
      <c r="Q95" s="25">
        <f t="shared" si="20"/>
        <v>-2858.1023229651532</v>
      </c>
      <c r="R95" s="24">
        <f t="shared" si="21"/>
        <v>-2516.0082440999363</v>
      </c>
      <c r="S95" s="7"/>
      <c r="T95" s="25">
        <f t="shared" si="22"/>
        <v>0.74590771765311936</v>
      </c>
      <c r="U95" s="24">
        <f t="shared" si="23"/>
        <v>-0.66018552231521122</v>
      </c>
      <c r="V95" s="7"/>
      <c r="W95" s="25">
        <f t="shared" si="24"/>
        <v>0.74812751905833696</v>
      </c>
      <c r="X95" s="24">
        <f t="shared" si="29"/>
        <v>303.80460828314654</v>
      </c>
      <c r="Y95" s="7"/>
      <c r="Z95" s="25">
        <f t="shared" si="30"/>
        <v>-605</v>
      </c>
      <c r="AA95" s="17">
        <f t="shared" si="31"/>
        <v>303.77699999999982</v>
      </c>
      <c r="AB95" s="24">
        <f t="shared" si="25"/>
        <v>5.3019088418308105</v>
      </c>
      <c r="AC95" s="17">
        <f t="shared" si="26"/>
        <v>2.7608283146719259E-2</v>
      </c>
    </row>
    <row r="96" spans="1:31" s="17" customFormat="1" x14ac:dyDescent="0.25">
      <c r="A96" s="17">
        <v>11</v>
      </c>
      <c r="B96" s="17">
        <v>-617</v>
      </c>
      <c r="C96" s="17">
        <v>11638</v>
      </c>
      <c r="D96" s="17">
        <v>12078</v>
      </c>
      <c r="E96" s="17">
        <v>14760</v>
      </c>
      <c r="F96" s="17">
        <v>14307</v>
      </c>
      <c r="G96" s="24"/>
      <c r="H96" s="7"/>
      <c r="I96" s="25">
        <f t="shared" si="17"/>
        <v>-3122</v>
      </c>
      <c r="J96" s="24">
        <f t="shared" si="17"/>
        <v>-2229</v>
      </c>
      <c r="K96" s="7"/>
      <c r="L96" s="25">
        <f t="shared" si="27"/>
        <v>-3124.5337858338016</v>
      </c>
      <c r="M96" s="17">
        <f t="shared" si="18"/>
        <v>6.4200706515738233</v>
      </c>
      <c r="N96" s="17">
        <f t="shared" si="28"/>
        <v>-2236.2532261347856</v>
      </c>
      <c r="O96" s="24">
        <f t="shared" si="19"/>
        <v>52.609289362336327</v>
      </c>
      <c r="P96" s="7"/>
      <c r="Q96" s="25">
        <f t="shared" si="20"/>
        <v>-3089.1023229651532</v>
      </c>
      <c r="R96" s="24">
        <f t="shared" si="21"/>
        <v>-2227.0082440999363</v>
      </c>
      <c r="S96" s="7"/>
      <c r="T96" s="25">
        <f t="shared" si="22"/>
        <v>0.8061941116682616</v>
      </c>
      <c r="U96" s="24">
        <f t="shared" si="23"/>
        <v>-0.58435364998470163</v>
      </c>
      <c r="V96" s="7"/>
      <c r="W96" s="25">
        <f t="shared" si="24"/>
        <v>0.80815975871269996</v>
      </c>
      <c r="X96" s="24">
        <f t="shared" si="29"/>
        <v>298.24724919945425</v>
      </c>
      <c r="Y96" s="7"/>
      <c r="Z96" s="25">
        <f t="shared" si="30"/>
        <v>-617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2.3249199454426162E-2</v>
      </c>
    </row>
    <row r="97" spans="1:29" s="17" customFormat="1" x14ac:dyDescent="0.25">
      <c r="A97" s="17">
        <v>12</v>
      </c>
      <c r="B97" s="17">
        <v>-630</v>
      </c>
      <c r="C97" s="17">
        <v>11531</v>
      </c>
      <c r="D97" s="17">
        <v>12237</v>
      </c>
      <c r="E97" s="17">
        <v>14860</v>
      </c>
      <c r="F97" s="17">
        <v>14147</v>
      </c>
      <c r="G97" s="24"/>
      <c r="H97" s="7"/>
      <c r="I97" s="25">
        <f t="shared" si="17"/>
        <v>-3329</v>
      </c>
      <c r="J97" s="24">
        <f t="shared" si="17"/>
        <v>-1910</v>
      </c>
      <c r="K97" s="7"/>
      <c r="L97" s="25">
        <f t="shared" si="27"/>
        <v>-3332.1308537909526</v>
      </c>
      <c r="M97" s="17">
        <f t="shared" si="18"/>
        <v>9.8022454603225313</v>
      </c>
      <c r="N97" s="17">
        <f t="shared" si="28"/>
        <v>-1920.7353343558186</v>
      </c>
      <c r="O97" s="24">
        <f t="shared" si="19"/>
        <v>115.24740373121963</v>
      </c>
      <c r="P97" s="7"/>
      <c r="Q97" s="25">
        <f t="shared" si="20"/>
        <v>-3296.1023229651532</v>
      </c>
      <c r="R97" s="24">
        <f t="shared" si="21"/>
        <v>-1908.0082440999363</v>
      </c>
      <c r="S97" s="7"/>
      <c r="T97" s="25">
        <f t="shared" si="22"/>
        <v>0.8602169842272851</v>
      </c>
      <c r="U97" s="24">
        <f t="shared" si="23"/>
        <v>-0.50064995699704562</v>
      </c>
      <c r="V97" s="7"/>
      <c r="W97" s="25">
        <f t="shared" si="24"/>
        <v>0.86190202359048718</v>
      </c>
      <c r="X97" s="24">
        <f t="shared" si="29"/>
        <v>292.52866524546982</v>
      </c>
      <c r="Y97" s="7"/>
      <c r="Z97" s="25">
        <f t="shared" si="30"/>
        <v>-630</v>
      </c>
      <c r="AA97" s="17">
        <f t="shared" si="31"/>
        <v>292.5539999999998</v>
      </c>
      <c r="AB97" s="24">
        <f t="shared" si="25"/>
        <v>5.1060305398794874</v>
      </c>
      <c r="AC97" s="17">
        <f t="shared" si="26"/>
        <v>-2.5334754529978909E-2</v>
      </c>
    </row>
    <row r="98" spans="1:29" s="17" customFormat="1" x14ac:dyDescent="0.25">
      <c r="A98" s="17">
        <v>13</v>
      </c>
      <c r="B98" s="17">
        <v>-626</v>
      </c>
      <c r="C98" s="17">
        <v>11459</v>
      </c>
      <c r="D98" s="17">
        <v>12410</v>
      </c>
      <c r="E98" s="17">
        <v>14963</v>
      </c>
      <c r="F98" s="17">
        <v>13997</v>
      </c>
      <c r="G98" s="24"/>
      <c r="H98" s="7"/>
      <c r="I98" s="25">
        <f t="shared" si="17"/>
        <v>-3504</v>
      </c>
      <c r="J98" s="24">
        <f t="shared" si="17"/>
        <v>-1587</v>
      </c>
      <c r="K98" s="7"/>
      <c r="L98" s="25">
        <f t="shared" si="27"/>
        <v>-3506.4218046678416</v>
      </c>
      <c r="M98" s="17">
        <f t="shared" si="18"/>
        <v>5.8651378491792192</v>
      </c>
      <c r="N98" s="17">
        <f t="shared" si="28"/>
        <v>-1588.5992977164585</v>
      </c>
      <c r="O98" s="24">
        <f t="shared" si="19"/>
        <v>2.5577531858694451</v>
      </c>
      <c r="P98" s="7"/>
      <c r="Q98" s="25">
        <f t="shared" si="20"/>
        <v>-3471.1023229651532</v>
      </c>
      <c r="R98" s="24">
        <f t="shared" si="21"/>
        <v>-1585.0082440999363</v>
      </c>
      <c r="S98" s="7"/>
      <c r="T98" s="25">
        <f t="shared" si="22"/>
        <v>0.90588849484481715</v>
      </c>
      <c r="U98" s="24">
        <f t="shared" si="23"/>
        <v>-0.4158966879217702</v>
      </c>
      <c r="V98" s="7"/>
      <c r="W98" s="25">
        <f t="shared" si="24"/>
        <v>0.90728935709017733</v>
      </c>
      <c r="X98" s="24">
        <f t="shared" si="29"/>
        <v>287.0042724009611</v>
      </c>
      <c r="Y98" s="7"/>
      <c r="Z98" s="25">
        <f t="shared" si="30"/>
        <v>-626</v>
      </c>
      <c r="AA98" s="17">
        <f t="shared" si="31"/>
        <v>286.91999999999979</v>
      </c>
      <c r="AB98" s="24">
        <f t="shared" si="25"/>
        <v>5.0076986898221261</v>
      </c>
      <c r="AC98" s="17">
        <f t="shared" si="26"/>
        <v>8.4272400961310723E-2</v>
      </c>
    </row>
    <row r="99" spans="1:29" s="17" customFormat="1" x14ac:dyDescent="0.25">
      <c r="A99" s="17">
        <v>14</v>
      </c>
      <c r="B99" s="17">
        <v>-629</v>
      </c>
      <c r="C99" s="17">
        <v>11382</v>
      </c>
      <c r="D99" s="17">
        <v>12579</v>
      </c>
      <c r="E99" s="17">
        <v>15026</v>
      </c>
      <c r="F99" s="17">
        <v>13813</v>
      </c>
      <c r="G99" s="24"/>
      <c r="H99" s="7"/>
      <c r="I99" s="25">
        <f t="shared" si="17"/>
        <v>-3644</v>
      </c>
      <c r="J99" s="24">
        <f t="shared" si="17"/>
        <v>-1234</v>
      </c>
      <c r="K99" s="7"/>
      <c r="L99" s="25">
        <f t="shared" si="27"/>
        <v>-3647.7289353688689</v>
      </c>
      <c r="M99" s="17">
        <f t="shared" si="18"/>
        <v>13.904958985201146</v>
      </c>
      <c r="N99" s="17">
        <f t="shared" si="28"/>
        <v>-1239.4237085376787</v>
      </c>
      <c r="O99" s="24">
        <f t="shared" si="19"/>
        <v>29.416614301689354</v>
      </c>
      <c r="P99" s="7"/>
      <c r="Q99" s="25">
        <f t="shared" si="20"/>
        <v>-3611.1023229651532</v>
      </c>
      <c r="R99" s="24">
        <f t="shared" si="21"/>
        <v>-1232.0082440999363</v>
      </c>
      <c r="S99" s="7"/>
      <c r="T99" s="25">
        <f t="shared" si="22"/>
        <v>0.94242570333884279</v>
      </c>
      <c r="U99" s="24">
        <f t="shared" si="23"/>
        <v>-0.32327159818934842</v>
      </c>
      <c r="V99" s="7"/>
      <c r="W99" s="25">
        <f t="shared" si="24"/>
        <v>0.9435159189792609</v>
      </c>
      <c r="X99" s="24">
        <f t="shared" si="29"/>
        <v>281.29051142265394</v>
      </c>
      <c r="Y99" s="7"/>
      <c r="Z99" s="25">
        <f t="shared" si="30"/>
        <v>-629</v>
      </c>
      <c r="AA99" s="17">
        <f t="shared" si="31"/>
        <v>281.25899999999979</v>
      </c>
      <c r="AB99" s="24">
        <f t="shared" si="25"/>
        <v>4.9088956008667273</v>
      </c>
      <c r="AC99" s="17">
        <f t="shared" si="26"/>
        <v>3.1511422654148191E-2</v>
      </c>
    </row>
    <row r="100" spans="1:29" s="17" customFormat="1" x14ac:dyDescent="0.25">
      <c r="A100" s="17">
        <v>15</v>
      </c>
      <c r="B100" s="17">
        <v>-636</v>
      </c>
      <c r="C100" s="17">
        <v>11321</v>
      </c>
      <c r="D100" s="17">
        <v>12759</v>
      </c>
      <c r="E100" s="17">
        <v>15068</v>
      </c>
      <c r="F100" s="17">
        <v>13627</v>
      </c>
      <c r="G100" s="24"/>
      <c r="H100" s="7"/>
      <c r="I100" s="25">
        <f t="shared" si="17"/>
        <v>-3747</v>
      </c>
      <c r="J100" s="24">
        <f t="shared" si="17"/>
        <v>-868</v>
      </c>
      <c r="K100" s="7"/>
      <c r="L100" s="25">
        <f t="shared" si="27"/>
        <v>-3754.7369778496704</v>
      </c>
      <c r="M100" s="17">
        <f t="shared" si="18"/>
        <v>59.860826246291005</v>
      </c>
      <c r="N100" s="17">
        <f t="shared" si="28"/>
        <v>-874.09309657114693</v>
      </c>
      <c r="O100" s="24">
        <f t="shared" si="19"/>
        <v>37.125825825322472</v>
      </c>
      <c r="P100" s="7"/>
      <c r="Q100" s="25">
        <f t="shared" si="20"/>
        <v>-3714.1023229651532</v>
      </c>
      <c r="R100" s="24">
        <f t="shared" si="21"/>
        <v>-866.00824409993629</v>
      </c>
      <c r="S100" s="7"/>
      <c r="T100" s="25">
        <f t="shared" si="22"/>
        <v>0.96930664958801871</v>
      </c>
      <c r="U100" s="24">
        <f t="shared" si="23"/>
        <v>-0.22723538617216324</v>
      </c>
      <c r="V100" s="7"/>
      <c r="W100" s="25">
        <f t="shared" si="24"/>
        <v>0.97007471642408072</v>
      </c>
      <c r="X100" s="24">
        <f t="shared" si="29"/>
        <v>275.56136215957281</v>
      </c>
      <c r="Y100" s="7"/>
      <c r="Z100" s="25">
        <f t="shared" si="30"/>
        <v>-636</v>
      </c>
      <c r="AA100" s="17">
        <f t="shared" si="31"/>
        <v>275.5349999999998</v>
      </c>
      <c r="AB100" s="24">
        <f t="shared" si="25"/>
        <v>4.808992954482572</v>
      </c>
      <c r="AC100" s="17">
        <f t="shared" si="26"/>
        <v>2.6362159573011468E-2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12950</v>
      </c>
      <c r="E101" s="17">
        <v>15123</v>
      </c>
      <c r="F101" s="17">
        <v>13454</v>
      </c>
      <c r="G101" s="24"/>
      <c r="H101" s="7"/>
      <c r="I101" s="25">
        <f t="shared" si="17"/>
        <v>-3824</v>
      </c>
      <c r="J101" s="24">
        <f t="shared" si="17"/>
        <v>-504</v>
      </c>
      <c r="K101" s="7"/>
      <c r="L101" s="25">
        <f t="shared" si="27"/>
        <v>-3824.2096365260441</v>
      </c>
      <c r="M101" s="17">
        <f t="shared" si="18"/>
        <v>4.3947473051817947E-2</v>
      </c>
      <c r="N101" s="17">
        <f t="shared" si="28"/>
        <v>-503.02486272436784</v>
      </c>
      <c r="O101" s="24">
        <f t="shared" si="19"/>
        <v>0.9508927063273197</v>
      </c>
      <c r="P101" s="7"/>
      <c r="Q101" s="25">
        <f t="shared" si="20"/>
        <v>-3791.1023229651532</v>
      </c>
      <c r="R101" s="24">
        <f t="shared" si="21"/>
        <v>-502.00824409993629</v>
      </c>
      <c r="S101" s="7"/>
      <c r="T101" s="25">
        <f t="shared" si="22"/>
        <v>0.98940211425973279</v>
      </c>
      <c r="U101" s="24">
        <f t="shared" si="23"/>
        <v>-0.13172396219878779</v>
      </c>
      <c r="V101" s="7"/>
      <c r="W101" s="25">
        <f t="shared" si="24"/>
        <v>0.98984975528255803</v>
      </c>
      <c r="X101" s="24">
        <f t="shared" si="29"/>
        <v>269.95788242397543</v>
      </c>
      <c r="Y101" s="7"/>
      <c r="Z101" s="25">
        <f t="shared" si="30"/>
        <v>-631</v>
      </c>
      <c r="AA101" s="17">
        <f t="shared" si="31"/>
        <v>269.85599999999982</v>
      </c>
      <c r="AB101" s="24">
        <f t="shared" si="25"/>
        <v>4.7098757062618146</v>
      </c>
      <c r="AC101" s="17">
        <f t="shared" si="26"/>
        <v>0.10188242397560998</v>
      </c>
    </row>
    <row r="102" spans="1:29" s="17" customFormat="1" x14ac:dyDescent="0.25">
      <c r="A102" s="17">
        <v>17</v>
      </c>
      <c r="B102" s="17">
        <v>-630</v>
      </c>
      <c r="C102" s="17">
        <v>11281</v>
      </c>
      <c r="D102" s="17">
        <v>13142</v>
      </c>
      <c r="E102" s="17">
        <v>15134</v>
      </c>
      <c r="F102" s="17">
        <v>13272</v>
      </c>
      <c r="G102" s="24"/>
      <c r="H102" s="7"/>
      <c r="I102" s="25">
        <f t="shared" si="17"/>
        <v>-3853</v>
      </c>
      <c r="J102" s="24">
        <f t="shared" si="17"/>
        <v>-130</v>
      </c>
      <c r="K102" s="7"/>
      <c r="L102" s="25">
        <f t="shared" si="27"/>
        <v>-3856.4267284243269</v>
      </c>
      <c r="M102" s="17">
        <f t="shared" si="18"/>
        <v>11.742467694090184</v>
      </c>
      <c r="N102" s="17">
        <f t="shared" si="28"/>
        <v>-127.63512460573497</v>
      </c>
      <c r="O102" s="24">
        <f t="shared" si="19"/>
        <v>5.592635630400169</v>
      </c>
      <c r="P102" s="7"/>
      <c r="Q102" s="25">
        <f t="shared" si="20"/>
        <v>-3820.1023229651532</v>
      </c>
      <c r="R102" s="24">
        <f t="shared" si="21"/>
        <v>-128.00824409993626</v>
      </c>
      <c r="S102" s="7"/>
      <c r="T102" s="25">
        <f t="shared" si="22"/>
        <v>0.99697053601920949</v>
      </c>
      <c r="U102" s="24">
        <f t="shared" si="23"/>
        <v>-3.3588598006363588E-2</v>
      </c>
      <c r="V102" s="7"/>
      <c r="W102" s="25">
        <f t="shared" si="24"/>
        <v>0.99708887466751883</v>
      </c>
      <c r="X102" s="24">
        <f t="shared" si="29"/>
        <v>264.30717322542807</v>
      </c>
      <c r="Y102" s="7"/>
      <c r="Z102" s="25">
        <f t="shared" si="30"/>
        <v>-630</v>
      </c>
      <c r="AA102" s="17">
        <f t="shared" si="31"/>
        <v>264.18599999999981</v>
      </c>
      <c r="AB102" s="24">
        <f t="shared" si="25"/>
        <v>4.6109155376737361</v>
      </c>
      <c r="AC102" s="17">
        <f t="shared" si="26"/>
        <v>0.12117322542826514</v>
      </c>
    </row>
    <row r="103" spans="1:29" s="17" customFormat="1" x14ac:dyDescent="0.25">
      <c r="A103" s="17">
        <v>18</v>
      </c>
      <c r="B103" s="17">
        <v>-624</v>
      </c>
      <c r="C103" s="17">
        <v>11278</v>
      </c>
      <c r="D103" s="17">
        <v>13322</v>
      </c>
      <c r="E103" s="17">
        <v>15131</v>
      </c>
      <c r="F103" s="17">
        <v>13078</v>
      </c>
      <c r="G103" s="24"/>
      <c r="H103" s="7"/>
      <c r="I103" s="25">
        <f t="shared" si="17"/>
        <v>-3853</v>
      </c>
      <c r="J103" s="24">
        <f t="shared" si="17"/>
        <v>244</v>
      </c>
      <c r="K103" s="7"/>
      <c r="L103" s="25">
        <f t="shared" si="27"/>
        <v>-3851.4384283071731</v>
      </c>
      <c r="M103" s="17">
        <f t="shared" si="18"/>
        <v>2.4385061518381885</v>
      </c>
      <c r="N103" s="17">
        <f t="shared" si="28"/>
        <v>245.39956641395466</v>
      </c>
      <c r="O103" s="24">
        <f t="shared" si="19"/>
        <v>1.9587861470699042</v>
      </c>
      <c r="P103" s="7"/>
      <c r="Q103" s="25">
        <f t="shared" si="20"/>
        <v>-3820.1023229651532</v>
      </c>
      <c r="R103" s="24">
        <f t="shared" si="21"/>
        <v>245.99175590006374</v>
      </c>
      <c r="S103" s="7"/>
      <c r="T103" s="25">
        <f t="shared" si="22"/>
        <v>0.99697053601920949</v>
      </c>
      <c r="U103" s="24">
        <f t="shared" si="23"/>
        <v>6.4546766186060617E-2</v>
      </c>
      <c r="V103" s="7"/>
      <c r="W103" s="25">
        <f t="shared" si="24"/>
        <v>0.99675952967185244</v>
      </c>
      <c r="X103" s="24">
        <f t="shared" si="29"/>
        <v>258.67269204333707</v>
      </c>
      <c r="Y103" s="7"/>
      <c r="Z103" s="25">
        <f t="shared" si="30"/>
        <v>-624</v>
      </c>
      <c r="AA103" s="17">
        <f t="shared" si="31"/>
        <v>258.56999999999982</v>
      </c>
      <c r="AB103" s="24">
        <f t="shared" si="25"/>
        <v>4.5128978468817342</v>
      </c>
      <c r="AC103" s="17">
        <f t="shared" si="26"/>
        <v>0.10269204333724247</v>
      </c>
    </row>
    <row r="104" spans="1:29" s="17" customFormat="1" x14ac:dyDescent="0.25">
      <c r="A104" s="17">
        <v>19</v>
      </c>
      <c r="B104" s="17">
        <v>-607</v>
      </c>
      <c r="C104" s="17">
        <v>11298</v>
      </c>
      <c r="D104" s="17">
        <v>13491</v>
      </c>
      <c r="E104" s="17">
        <v>15102</v>
      </c>
      <c r="F104" s="17">
        <v>12895</v>
      </c>
      <c r="G104" s="24"/>
      <c r="H104" s="7"/>
      <c r="I104" s="25">
        <f t="shared" si="17"/>
        <v>-3804</v>
      </c>
      <c r="J104" s="24">
        <f t="shared" si="17"/>
        <v>596</v>
      </c>
      <c r="K104" s="7"/>
      <c r="L104" s="25">
        <f t="shared" si="27"/>
        <v>-3811.3936439527506</v>
      </c>
      <c r="M104" s="17">
        <f t="shared" si="18"/>
        <v>54.665970900045636</v>
      </c>
      <c r="N104" s="17">
        <f t="shared" si="28"/>
        <v>606.01640337028641</v>
      </c>
      <c r="O104" s="24">
        <f t="shared" si="19"/>
        <v>100.32833647628499</v>
      </c>
      <c r="P104" s="7"/>
      <c r="Q104" s="25">
        <f t="shared" si="20"/>
        <v>-3771.1023229651532</v>
      </c>
      <c r="R104" s="24">
        <f t="shared" si="21"/>
        <v>597.99175590006371</v>
      </c>
      <c r="S104" s="7"/>
      <c r="T104" s="25">
        <f t="shared" si="22"/>
        <v>0.98418251304630056</v>
      </c>
      <c r="U104" s="24">
        <f t="shared" si="23"/>
        <v>0.15690946189657751</v>
      </c>
      <c r="V104" s="7"/>
      <c r="W104" s="25">
        <f t="shared" si="24"/>
        <v>0.98366146292326917</v>
      </c>
      <c r="X104" s="24">
        <f t="shared" si="29"/>
        <v>253.31457912257201</v>
      </c>
      <c r="Y104" s="7"/>
      <c r="Z104" s="25">
        <f t="shared" si="30"/>
        <v>-607</v>
      </c>
      <c r="AA104" s="17">
        <f t="shared" si="31"/>
        <v>253.10699999999983</v>
      </c>
      <c r="AB104" s="24">
        <f t="shared" si="25"/>
        <v>4.4175505098452845</v>
      </c>
      <c r="AC104" s="17">
        <f t="shared" si="26"/>
        <v>0.20757912257218436</v>
      </c>
    </row>
    <row r="105" spans="1:29" s="17" customFormat="1" x14ac:dyDescent="0.25">
      <c r="A105" s="17">
        <v>20</v>
      </c>
      <c r="B105" s="17">
        <v>-612</v>
      </c>
      <c r="C105" s="17">
        <v>11335</v>
      </c>
      <c r="D105" s="17">
        <v>13673</v>
      </c>
      <c r="E105" s="17">
        <v>15067</v>
      </c>
      <c r="F105" s="17">
        <v>12719</v>
      </c>
      <c r="G105" s="24"/>
      <c r="H105" s="7"/>
      <c r="I105" s="25">
        <f t="shared" si="17"/>
        <v>-3732</v>
      </c>
      <c r="J105" s="24">
        <f t="shared" si="17"/>
        <v>954</v>
      </c>
      <c r="K105" s="7"/>
      <c r="L105" s="25">
        <f t="shared" si="27"/>
        <v>-3736.2539433964762</v>
      </c>
      <c r="M105" s="17">
        <f t="shared" si="18"/>
        <v>18.096034420423369</v>
      </c>
      <c r="N105" s="17">
        <f t="shared" si="28"/>
        <v>963.99146306000398</v>
      </c>
      <c r="O105" s="24">
        <f t="shared" si="19"/>
        <v>99.8293340794241</v>
      </c>
      <c r="P105" s="7"/>
      <c r="Q105" s="25">
        <f t="shared" si="20"/>
        <v>-3699.1023229651532</v>
      </c>
      <c r="R105" s="24">
        <f t="shared" si="21"/>
        <v>955.99175590006371</v>
      </c>
      <c r="S105" s="7"/>
      <c r="T105" s="25">
        <f t="shared" si="22"/>
        <v>0.96539194867794453</v>
      </c>
      <c r="U105" s="24">
        <f t="shared" si="23"/>
        <v>0.25084652173852368</v>
      </c>
      <c r="V105" s="7"/>
      <c r="W105" s="25">
        <f t="shared" si="24"/>
        <v>0.96455553736670119</v>
      </c>
      <c r="X105" s="24">
        <f t="shared" si="29"/>
        <v>247.8001287524703</v>
      </c>
      <c r="Y105" s="7"/>
      <c r="Z105" s="25">
        <f t="shared" si="30"/>
        <v>-612</v>
      </c>
      <c r="AA105" s="17">
        <f t="shared" si="31"/>
        <v>247.59899999999982</v>
      </c>
      <c r="AB105" s="24">
        <f t="shared" si="25"/>
        <v>4.321417774645437</v>
      </c>
      <c r="AC105" s="17">
        <f t="shared" si="26"/>
        <v>0.20112875247048123</v>
      </c>
    </row>
    <row r="106" spans="1:29" s="17" customFormat="1" x14ac:dyDescent="0.25">
      <c r="A106" s="17">
        <v>21</v>
      </c>
      <c r="B106" s="17">
        <v>-635</v>
      </c>
      <c r="C106" s="17">
        <v>11393</v>
      </c>
      <c r="D106" s="17">
        <v>13855</v>
      </c>
      <c r="E106" s="17">
        <v>15012</v>
      </c>
      <c r="F106" s="17">
        <v>12538</v>
      </c>
      <c r="G106" s="24"/>
      <c r="H106" s="7"/>
      <c r="I106" s="25">
        <f t="shared" si="17"/>
        <v>-3619</v>
      </c>
      <c r="J106" s="24">
        <f t="shared" si="17"/>
        <v>1317</v>
      </c>
      <c r="K106" s="7"/>
      <c r="L106" s="25">
        <f t="shared" si="27"/>
        <v>-3622.1351634617304</v>
      </c>
      <c r="M106" s="17">
        <f t="shared" si="18"/>
        <v>9.8292499317691675</v>
      </c>
      <c r="N106" s="17">
        <f t="shared" si="28"/>
        <v>1325.9308377248838</v>
      </c>
      <c r="O106" s="24">
        <f t="shared" si="19"/>
        <v>79.759862468206904</v>
      </c>
      <c r="P106" s="7"/>
      <c r="Q106" s="25">
        <f t="shared" si="20"/>
        <v>-3586.1023229651532</v>
      </c>
      <c r="R106" s="24">
        <f t="shared" si="21"/>
        <v>1318.9917559000637</v>
      </c>
      <c r="S106" s="7"/>
      <c r="T106" s="25">
        <f t="shared" si="22"/>
        <v>0.9359012018220525</v>
      </c>
      <c r="U106" s="24">
        <f t="shared" si="23"/>
        <v>0.34609555168999423</v>
      </c>
      <c r="V106" s="7"/>
      <c r="W106" s="25">
        <f t="shared" si="24"/>
        <v>0.9347449660571453</v>
      </c>
      <c r="X106" s="24">
        <f t="shared" si="29"/>
        <v>242.06039160254238</v>
      </c>
      <c r="Y106" s="7"/>
      <c r="Z106" s="25">
        <f t="shared" si="30"/>
        <v>-635</v>
      </c>
      <c r="AA106" s="17">
        <f t="shared" si="31"/>
        <v>241.88399999999982</v>
      </c>
      <c r="AB106" s="24">
        <f t="shared" si="25"/>
        <v>4.2216722078939606</v>
      </c>
      <c r="AC106" s="17">
        <f t="shared" si="26"/>
        <v>0.17639160254256581</v>
      </c>
    </row>
    <row r="107" spans="1:29" s="17" customFormat="1" x14ac:dyDescent="0.25">
      <c r="A107" s="17">
        <v>22</v>
      </c>
      <c r="B107" s="17">
        <v>-634</v>
      </c>
      <c r="C107" s="17">
        <v>11472</v>
      </c>
      <c r="D107" s="17">
        <v>14032</v>
      </c>
      <c r="E107" s="17">
        <v>14941</v>
      </c>
      <c r="F107" s="17">
        <v>12368</v>
      </c>
      <c r="G107" s="24"/>
      <c r="H107" s="7"/>
      <c r="I107" s="25">
        <f t="shared" si="17"/>
        <v>-3469</v>
      </c>
      <c r="J107" s="24">
        <f t="shared" si="17"/>
        <v>1664</v>
      </c>
      <c r="K107" s="7"/>
      <c r="L107" s="25">
        <f t="shared" si="27"/>
        <v>-3472.5821792736278</v>
      </c>
      <c r="M107" s="17">
        <f t="shared" si="18"/>
        <v>12.832008348408907</v>
      </c>
      <c r="N107" s="17">
        <f t="shared" si="28"/>
        <v>1674.1112541723799</v>
      </c>
      <c r="O107" s="24">
        <f t="shared" si="19"/>
        <v>102.2374609384691</v>
      </c>
      <c r="P107" s="7"/>
      <c r="Q107" s="25">
        <f t="shared" si="20"/>
        <v>-3436.1023229651532</v>
      </c>
      <c r="R107" s="24">
        <f t="shared" si="21"/>
        <v>1665.9917559000637</v>
      </c>
      <c r="S107" s="7"/>
      <c r="T107" s="25">
        <f t="shared" si="22"/>
        <v>0.89675419272131074</v>
      </c>
      <c r="U107" s="24">
        <f t="shared" si="23"/>
        <v>0.43714627729098676</v>
      </c>
      <c r="V107" s="7"/>
      <c r="W107" s="25">
        <f t="shared" si="24"/>
        <v>0.8952921677495137</v>
      </c>
      <c r="X107" s="24">
        <f t="shared" si="29"/>
        <v>236.35282832914129</v>
      </c>
      <c r="Y107" s="7"/>
      <c r="Z107" s="25">
        <f t="shared" si="30"/>
        <v>-634</v>
      </c>
      <c r="AA107" s="17">
        <f t="shared" si="31"/>
        <v>236.17799999999983</v>
      </c>
      <c r="AB107" s="24">
        <f t="shared" si="25"/>
        <v>4.1220837207751648</v>
      </c>
      <c r="AC107" s="17">
        <f t="shared" si="26"/>
        <v>0.17482832914146229</v>
      </c>
    </row>
    <row r="108" spans="1:29" s="17" customFormat="1" x14ac:dyDescent="0.25">
      <c r="A108" s="17">
        <v>23</v>
      </c>
      <c r="B108" s="17">
        <v>-631</v>
      </c>
      <c r="C108" s="17">
        <v>11559</v>
      </c>
      <c r="D108" s="17">
        <v>14197</v>
      </c>
      <c r="E108" s="17">
        <v>14848</v>
      </c>
      <c r="F108" s="17">
        <v>12202</v>
      </c>
      <c r="G108" s="24"/>
      <c r="H108" s="7"/>
      <c r="I108" s="25">
        <f t="shared" si="17"/>
        <v>-3289</v>
      </c>
      <c r="J108" s="24">
        <f t="shared" si="17"/>
        <v>1995</v>
      </c>
      <c r="K108" s="7"/>
      <c r="L108" s="25">
        <f t="shared" si="27"/>
        <v>-3289.8733847906869</v>
      </c>
      <c r="M108" s="17">
        <f t="shared" si="18"/>
        <v>0.7628009926032725</v>
      </c>
      <c r="N108" s="17">
        <f t="shared" si="28"/>
        <v>2004.1321954221864</v>
      </c>
      <c r="O108" s="24">
        <f t="shared" si="19"/>
        <v>83.396993229003002</v>
      </c>
      <c r="P108" s="7"/>
      <c r="Q108" s="25">
        <f t="shared" si="20"/>
        <v>-3256.1023229651532</v>
      </c>
      <c r="R108" s="24">
        <f t="shared" si="21"/>
        <v>1996.9917559000637</v>
      </c>
      <c r="S108" s="7"/>
      <c r="T108" s="25">
        <f t="shared" si="22"/>
        <v>0.84977778180042063</v>
      </c>
      <c r="U108" s="24">
        <f t="shared" si="23"/>
        <v>0.52399869854150116</v>
      </c>
      <c r="V108" s="7"/>
      <c r="W108" s="25">
        <f t="shared" si="24"/>
        <v>0.84802401315637155</v>
      </c>
      <c r="X108" s="24">
        <f t="shared" si="29"/>
        <v>230.66565228894842</v>
      </c>
      <c r="Y108" s="7"/>
      <c r="Z108" s="25">
        <f t="shared" si="30"/>
        <v>-631</v>
      </c>
      <c r="AA108" s="17">
        <f t="shared" si="31"/>
        <v>230.49899999999982</v>
      </c>
      <c r="AB108" s="24">
        <f t="shared" si="25"/>
        <v>4.0229664725544065</v>
      </c>
      <c r="AC108" s="17">
        <f t="shared" si="26"/>
        <v>0.16665228894859752</v>
      </c>
    </row>
    <row r="109" spans="1:29" s="17" customFormat="1" x14ac:dyDescent="0.25">
      <c r="A109" s="17">
        <v>24</v>
      </c>
      <c r="B109" s="17">
        <v>-637</v>
      </c>
      <c r="C109" s="17">
        <v>11673</v>
      </c>
      <c r="D109" s="17">
        <v>14353</v>
      </c>
      <c r="E109" s="17">
        <v>14746</v>
      </c>
      <c r="F109" s="17">
        <v>12052</v>
      </c>
      <c r="G109" s="24"/>
      <c r="H109" s="7"/>
      <c r="I109" s="25">
        <f t="shared" si="17"/>
        <v>-3073</v>
      </c>
      <c r="J109" s="24">
        <f t="shared" si="17"/>
        <v>2301</v>
      </c>
      <c r="K109" s="7"/>
      <c r="L109" s="25">
        <f t="shared" si="27"/>
        <v>-3072.9898567914929</v>
      </c>
      <c r="M109" s="17">
        <f t="shared" si="18"/>
        <v>1.0288467881826795E-4</v>
      </c>
      <c r="N109" s="17">
        <f t="shared" si="28"/>
        <v>2317.2774130448242</v>
      </c>
      <c r="O109" s="24">
        <f t="shared" si="19"/>
        <v>264.95417543181446</v>
      </c>
      <c r="P109" s="7"/>
      <c r="Q109" s="25">
        <f t="shared" si="20"/>
        <v>-3040.1023229651532</v>
      </c>
      <c r="R109" s="24">
        <f t="shared" si="21"/>
        <v>2302.9917559000637</v>
      </c>
      <c r="S109" s="7"/>
      <c r="T109" s="25">
        <f t="shared" si="22"/>
        <v>0.79340608869535256</v>
      </c>
      <c r="U109" s="24">
        <f t="shared" si="23"/>
        <v>0.60429126924439369</v>
      </c>
      <c r="V109" s="7"/>
      <c r="W109" s="25">
        <f t="shared" si="24"/>
        <v>0.79138253850985429</v>
      </c>
      <c r="X109" s="24">
        <f t="shared" si="29"/>
        <v>225.01283165303869</v>
      </c>
      <c r="Y109" s="7"/>
      <c r="Z109" s="25">
        <f t="shared" si="30"/>
        <v>-637</v>
      </c>
      <c r="AA109" s="17">
        <f t="shared" si="31"/>
        <v>224.76599999999982</v>
      </c>
      <c r="AB109" s="24">
        <f t="shared" si="25"/>
        <v>3.9229067465375715</v>
      </c>
      <c r="AC109" s="17">
        <f t="shared" si="26"/>
        <v>0.24683165303886767</v>
      </c>
    </row>
    <row r="110" spans="1:29" s="17" customFormat="1" x14ac:dyDescent="0.25">
      <c r="A110" s="17">
        <v>25</v>
      </c>
      <c r="B110" s="17">
        <v>-624</v>
      </c>
      <c r="C110" s="17">
        <v>11796</v>
      </c>
      <c r="D110" s="17">
        <v>14501</v>
      </c>
      <c r="E110" s="17">
        <v>14625</v>
      </c>
      <c r="F110" s="17">
        <v>11907</v>
      </c>
      <c r="G110" s="24"/>
      <c r="H110" s="7"/>
      <c r="I110" s="25">
        <f t="shared" si="17"/>
        <v>-2829</v>
      </c>
      <c r="J110" s="24">
        <f t="shared" si="17"/>
        <v>2594</v>
      </c>
      <c r="K110" s="7"/>
      <c r="L110" s="25">
        <f t="shared" si="27"/>
        <v>-2831.0155512467491</v>
      </c>
      <c r="M110" s="17">
        <f t="shared" si="18"/>
        <v>4.0624468282716713</v>
      </c>
      <c r="N110" s="17">
        <f t="shared" si="28"/>
        <v>2601.52331800005</v>
      </c>
      <c r="O110" s="24">
        <f t="shared" si="19"/>
        <v>56.60031372987693</v>
      </c>
      <c r="P110" s="7"/>
      <c r="Q110" s="25">
        <f t="shared" si="20"/>
        <v>-2796.1023229651532</v>
      </c>
      <c r="R110" s="24">
        <f t="shared" si="21"/>
        <v>2595.9917559000637</v>
      </c>
      <c r="S110" s="7"/>
      <c r="T110" s="25">
        <f t="shared" si="22"/>
        <v>0.72972695389147946</v>
      </c>
      <c r="U110" s="24">
        <f t="shared" si="23"/>
        <v>0.68117271766252285</v>
      </c>
      <c r="V110" s="7"/>
      <c r="W110" s="25">
        <f t="shared" si="24"/>
        <v>0.72744502883378148</v>
      </c>
      <c r="X110" s="24">
        <f t="shared" si="29"/>
        <v>219.25925713785091</v>
      </c>
      <c r="Y110" s="7"/>
      <c r="Z110" s="25">
        <f t="shared" si="30"/>
        <v>-624</v>
      </c>
      <c r="AA110" s="17">
        <f t="shared" si="31"/>
        <v>219.14999999999981</v>
      </c>
      <c r="AB110" s="24">
        <f t="shared" si="25"/>
        <v>3.8248890557455697</v>
      </c>
      <c r="AC110" s="17">
        <f t="shared" si="26"/>
        <v>0.10925713785110247</v>
      </c>
    </row>
    <row r="111" spans="1:29" s="17" customFormat="1" x14ac:dyDescent="0.25">
      <c r="A111" s="17">
        <v>26</v>
      </c>
      <c r="B111" s="17">
        <v>-605</v>
      </c>
      <c r="C111" s="17">
        <v>11932</v>
      </c>
      <c r="D111" s="17">
        <v>14638</v>
      </c>
      <c r="E111" s="17">
        <v>14506</v>
      </c>
      <c r="F111" s="17">
        <v>11785</v>
      </c>
      <c r="G111" s="24"/>
      <c r="H111" s="7"/>
      <c r="I111" s="25">
        <f t="shared" si="17"/>
        <v>-2574</v>
      </c>
      <c r="J111" s="24">
        <f t="shared" si="17"/>
        <v>2853</v>
      </c>
      <c r="K111" s="7"/>
      <c r="L111" s="25">
        <f t="shared" si="27"/>
        <v>-2570.7257167710445</v>
      </c>
      <c r="M111" s="17">
        <f t="shared" si="18"/>
        <v>10.720930663419141</v>
      </c>
      <c r="N111" s="17">
        <f t="shared" si="28"/>
        <v>2853.2418966780315</v>
      </c>
      <c r="O111" s="24">
        <f t="shared" si="19"/>
        <v>5.8514002842665697E-2</v>
      </c>
      <c r="P111" s="7"/>
      <c r="Q111" s="25">
        <f t="shared" si="20"/>
        <v>-2541.1023229651532</v>
      </c>
      <c r="R111" s="24">
        <f t="shared" si="21"/>
        <v>2854.9917559000637</v>
      </c>
      <c r="S111" s="7"/>
      <c r="T111" s="25">
        <f t="shared" si="22"/>
        <v>0.66317703842021847</v>
      </c>
      <c r="U111" s="24">
        <f t="shared" si="23"/>
        <v>0.74913276933588613</v>
      </c>
      <c r="V111" s="7"/>
      <c r="W111" s="25">
        <f t="shared" si="24"/>
        <v>0.66066666277782904</v>
      </c>
      <c r="X111" s="24">
        <f t="shared" si="29"/>
        <v>213.78714851350912</v>
      </c>
      <c r="Y111" s="7"/>
      <c r="Z111" s="25">
        <f t="shared" si="30"/>
        <v>-605</v>
      </c>
      <c r="AA111" s="17">
        <f t="shared" si="31"/>
        <v>213.70499999999981</v>
      </c>
      <c r="AB111" s="24">
        <f t="shared" si="25"/>
        <v>3.7298558779744786</v>
      </c>
      <c r="AC111" s="17">
        <f t="shared" si="26"/>
        <v>8.2148513509309851E-2</v>
      </c>
    </row>
    <row r="112" spans="1:29" s="17" customFormat="1" x14ac:dyDescent="0.25">
      <c r="A112" s="17">
        <v>27</v>
      </c>
      <c r="B112" s="17">
        <v>-622</v>
      </c>
      <c r="C112" s="17">
        <v>12071</v>
      </c>
      <c r="D112" s="17">
        <v>14746</v>
      </c>
      <c r="E112" s="17">
        <v>14351</v>
      </c>
      <c r="F112" s="17">
        <v>11664</v>
      </c>
      <c r="G112" s="24"/>
      <c r="H112" s="7"/>
      <c r="I112" s="25">
        <f t="shared" si="17"/>
        <v>-2280</v>
      </c>
      <c r="J112" s="24">
        <f t="shared" si="17"/>
        <v>3082</v>
      </c>
      <c r="K112" s="7"/>
      <c r="L112" s="25">
        <f t="shared" si="27"/>
        <v>-2279.2584072315808</v>
      </c>
      <c r="M112" s="17">
        <f t="shared" si="18"/>
        <v>0.54995983417164673</v>
      </c>
      <c r="N112" s="17">
        <f t="shared" si="28"/>
        <v>3085.1119831403221</v>
      </c>
      <c r="O112" s="24">
        <f t="shared" si="19"/>
        <v>9.684439065648883</v>
      </c>
      <c r="P112" s="7"/>
      <c r="Q112" s="25">
        <f t="shared" si="20"/>
        <v>-2247.1023229651532</v>
      </c>
      <c r="R112" s="24">
        <f t="shared" si="21"/>
        <v>3083.9917559000637</v>
      </c>
      <c r="S112" s="7"/>
      <c r="T112" s="25">
        <f t="shared" si="22"/>
        <v>0.58644890058276467</v>
      </c>
      <c r="U112" s="24">
        <f t="shared" si="23"/>
        <v>0.80922100035210309</v>
      </c>
      <c r="V112" s="7"/>
      <c r="W112" s="25">
        <f t="shared" si="24"/>
        <v>0.58373643508536577</v>
      </c>
      <c r="X112" s="24">
        <f t="shared" si="29"/>
        <v>208.18282174607066</v>
      </c>
      <c r="Y112" s="7"/>
      <c r="Z112" s="25">
        <f t="shared" si="30"/>
        <v>-622</v>
      </c>
      <c r="AA112" s="17">
        <f t="shared" si="31"/>
        <v>208.1069999999998</v>
      </c>
      <c r="AB112" s="24">
        <f t="shared" si="25"/>
        <v>3.6321523464478358</v>
      </c>
      <c r="AC112" s="17">
        <f t="shared" si="26"/>
        <v>7.5821746070857898E-2</v>
      </c>
    </row>
    <row r="113" spans="1:29" s="17" customFormat="1" x14ac:dyDescent="0.25">
      <c r="A113" s="17">
        <v>28</v>
      </c>
      <c r="B113" s="17">
        <v>-612</v>
      </c>
      <c r="C113" s="17">
        <v>12220</v>
      </c>
      <c r="D113" s="17">
        <v>14839</v>
      </c>
      <c r="E113" s="17">
        <v>14189</v>
      </c>
      <c r="F113" s="17">
        <v>11555</v>
      </c>
      <c r="G113" s="24"/>
      <c r="H113" s="7"/>
      <c r="I113" s="25">
        <f t="shared" si="17"/>
        <v>-1969</v>
      </c>
      <c r="J113" s="24">
        <f t="shared" si="17"/>
        <v>3284</v>
      </c>
      <c r="K113" s="7"/>
      <c r="L113" s="25">
        <f t="shared" si="27"/>
        <v>-1971.5394711818301</v>
      </c>
      <c r="M113" s="17">
        <f t="shared" si="18"/>
        <v>6.4489138833455382</v>
      </c>
      <c r="N113" s="17">
        <f t="shared" si="28"/>
        <v>3284.4850565433671</v>
      </c>
      <c r="O113" s="24">
        <f t="shared" si="19"/>
        <v>0.23527985026327461</v>
      </c>
      <c r="P113" s="7"/>
      <c r="Q113" s="25">
        <f t="shared" si="20"/>
        <v>-1936.1023229651532</v>
      </c>
      <c r="R113" s="24">
        <f t="shared" si="21"/>
        <v>3285.9917559000637</v>
      </c>
      <c r="S113" s="7"/>
      <c r="T113" s="25">
        <f t="shared" si="22"/>
        <v>0.5052841017138936</v>
      </c>
      <c r="U113" s="24">
        <f t="shared" si="23"/>
        <v>0.86222459277688834</v>
      </c>
      <c r="V113" s="7"/>
      <c r="W113" s="25">
        <f t="shared" si="24"/>
        <v>0.50239329761967544</v>
      </c>
      <c r="X113" s="24">
        <f t="shared" si="29"/>
        <v>202.60591551412597</v>
      </c>
      <c r="Y113" s="7"/>
      <c r="Z113" s="25">
        <f t="shared" si="30"/>
        <v>-612</v>
      </c>
      <c r="AA113" s="17">
        <f t="shared" si="31"/>
        <v>202.59899999999979</v>
      </c>
      <c r="AB113" s="24">
        <f t="shared" si="25"/>
        <v>3.5360196112479878</v>
      </c>
      <c r="AC113" s="17">
        <f t="shared" si="26"/>
        <v>6.9155141261774133E-3</v>
      </c>
    </row>
    <row r="114" spans="1:29" s="17" customFormat="1" x14ac:dyDescent="0.25">
      <c r="A114" s="17">
        <v>29</v>
      </c>
      <c r="B114" s="17">
        <v>-623</v>
      </c>
      <c r="C114" s="17">
        <v>12395</v>
      </c>
      <c r="D114" s="17">
        <v>14941</v>
      </c>
      <c r="E114" s="17">
        <v>14039</v>
      </c>
      <c r="F114" s="17">
        <v>11481</v>
      </c>
      <c r="G114" s="24"/>
      <c r="H114" s="7"/>
      <c r="I114" s="25">
        <f t="shared" si="17"/>
        <v>-1644</v>
      </c>
      <c r="J114" s="24">
        <f t="shared" si="17"/>
        <v>3460</v>
      </c>
      <c r="K114" s="7"/>
      <c r="L114" s="25">
        <f t="shared" si="27"/>
        <v>-1639.912031139781</v>
      </c>
      <c r="M114" s="17">
        <f t="shared" si="18"/>
        <v>16.711489402120289</v>
      </c>
      <c r="N114" s="17">
        <f t="shared" si="28"/>
        <v>3456.2167685714699</v>
      </c>
      <c r="O114" s="24">
        <f t="shared" si="19"/>
        <v>14.31284004181823</v>
      </c>
      <c r="P114" s="7"/>
      <c r="Q114" s="25">
        <f t="shared" si="20"/>
        <v>-1611.1023229651532</v>
      </c>
      <c r="R114" s="24">
        <f t="shared" si="21"/>
        <v>3461.9917559000637</v>
      </c>
      <c r="S114" s="7"/>
      <c r="T114" s="25">
        <f t="shared" si="22"/>
        <v>0.42046558199561984</v>
      </c>
      <c r="U114" s="24">
        <f t="shared" si="23"/>
        <v>0.90840594063214686</v>
      </c>
      <c r="V114" s="7"/>
      <c r="W114" s="25">
        <f t="shared" si="24"/>
        <v>0.41741931437026469</v>
      </c>
      <c r="X114" s="24">
        <f t="shared" si="29"/>
        <v>197.0569335263524</v>
      </c>
      <c r="Y114" s="7"/>
      <c r="Z114" s="25">
        <f t="shared" si="30"/>
        <v>-623</v>
      </c>
      <c r="AA114" s="17">
        <f t="shared" si="31"/>
        <v>196.99199999999979</v>
      </c>
      <c r="AB114" s="24">
        <f t="shared" si="25"/>
        <v>3.4381590000886662</v>
      </c>
      <c r="AC114" s="17">
        <f t="shared" si="26"/>
        <v>6.4933526352604076E-2</v>
      </c>
    </row>
    <row r="115" spans="1:29" s="17" customFormat="1" x14ac:dyDescent="0.25">
      <c r="A115" s="17">
        <v>30</v>
      </c>
      <c r="B115" s="17">
        <v>-641</v>
      </c>
      <c r="C115" s="17">
        <v>12561</v>
      </c>
      <c r="D115" s="17">
        <v>14999</v>
      </c>
      <c r="E115" s="17">
        <v>13850</v>
      </c>
      <c r="F115" s="17">
        <v>11399</v>
      </c>
      <c r="G115" s="24"/>
      <c r="H115" s="7"/>
      <c r="I115" s="25">
        <f t="shared" si="17"/>
        <v>-1289</v>
      </c>
      <c r="J115" s="24">
        <f t="shared" si="17"/>
        <v>3600</v>
      </c>
      <c r="K115" s="7"/>
      <c r="L115" s="25">
        <f t="shared" si="27"/>
        <v>-1282.6787740416542</v>
      </c>
      <c r="M115" s="17">
        <f t="shared" si="18"/>
        <v>39.957897616465395</v>
      </c>
      <c r="N115" s="17">
        <f t="shared" si="28"/>
        <v>3598.3088446640395</v>
      </c>
      <c r="O115" s="24">
        <f t="shared" si="19"/>
        <v>2.8600063703476795</v>
      </c>
      <c r="P115" s="7"/>
      <c r="Q115" s="25">
        <f t="shared" si="20"/>
        <v>-1256.1023229651532</v>
      </c>
      <c r="R115" s="24">
        <f t="shared" si="21"/>
        <v>3601.9917559000637</v>
      </c>
      <c r="S115" s="7"/>
      <c r="T115" s="25">
        <f t="shared" si="22"/>
        <v>0.32781766045719779</v>
      </c>
      <c r="U115" s="24">
        <f t="shared" si="23"/>
        <v>0.94514110369882964</v>
      </c>
      <c r="V115" s="7"/>
      <c r="W115" s="25">
        <f t="shared" si="24"/>
        <v>0.32464758686719725</v>
      </c>
      <c r="X115" s="24">
        <f t="shared" si="29"/>
        <v>191.33494121048807</v>
      </c>
      <c r="Y115" s="7"/>
      <c r="Z115" s="25">
        <f t="shared" si="30"/>
        <v>-641</v>
      </c>
      <c r="AA115" s="17">
        <f t="shared" si="31"/>
        <v>191.22299999999979</v>
      </c>
      <c r="AB115" s="24">
        <f t="shared" si="25"/>
        <v>3.3374709555411131</v>
      </c>
      <c r="AC115" s="17">
        <f t="shared" si="26"/>
        <v>0.11194121048828265</v>
      </c>
    </row>
    <row r="116" spans="1:29" s="17" customFormat="1" x14ac:dyDescent="0.25">
      <c r="A116" s="17">
        <v>31</v>
      </c>
      <c r="B116" s="17">
        <v>-629</v>
      </c>
      <c r="C116" s="17">
        <v>12747</v>
      </c>
      <c r="D116" s="17">
        <v>15057</v>
      </c>
      <c r="E116" s="17">
        <v>13671</v>
      </c>
      <c r="F116" s="17">
        <v>11350</v>
      </c>
      <c r="G116" s="24"/>
      <c r="H116" s="7"/>
      <c r="I116" s="25">
        <f t="shared" ref="I116:J149" si="32">C116-E116</f>
        <v>-924</v>
      </c>
      <c r="J116" s="24">
        <f t="shared" si="32"/>
        <v>3707</v>
      </c>
      <c r="K116" s="7"/>
      <c r="L116" s="25">
        <f t="shared" si="27"/>
        <v>-919.79924606083591</v>
      </c>
      <c r="M116" s="17">
        <f t="shared" si="18"/>
        <v>17.6463336574026</v>
      </c>
      <c r="N116" s="17">
        <f t="shared" si="28"/>
        <v>3702.2477980690187</v>
      </c>
      <c r="O116" s="24">
        <f t="shared" si="19"/>
        <v>22.583423192822401</v>
      </c>
      <c r="P116" s="7"/>
      <c r="Q116" s="25">
        <f t="shared" si="20"/>
        <v>-891.10232296515323</v>
      </c>
      <c r="R116" s="24">
        <f t="shared" si="21"/>
        <v>3708.9917559000637</v>
      </c>
      <c r="S116" s="7"/>
      <c r="T116" s="25">
        <f t="shared" si="22"/>
        <v>0.23255993831205959</v>
      </c>
      <c r="U116" s="24">
        <f t="shared" si="23"/>
        <v>0.97321726404265163</v>
      </c>
      <c r="V116" s="7"/>
      <c r="W116" s="25">
        <f t="shared" si="24"/>
        <v>0.2292951039130241</v>
      </c>
      <c r="X116" s="24">
        <f t="shared" si="29"/>
        <v>185.63520968399212</v>
      </c>
      <c r="Y116" s="7"/>
      <c r="Z116" s="25">
        <f t="shared" si="30"/>
        <v>-629</v>
      </c>
      <c r="AA116" s="17">
        <f t="shared" si="31"/>
        <v>185.56199999999978</v>
      </c>
      <c r="AB116" s="24">
        <f t="shared" si="25"/>
        <v>3.2386678665857138</v>
      </c>
      <c r="AC116" s="17">
        <f t="shared" si="26"/>
        <v>7.320968399233152E-2</v>
      </c>
    </row>
    <row r="117" spans="1:29" s="17" customFormat="1" x14ac:dyDescent="0.25">
      <c r="A117" s="17">
        <v>32</v>
      </c>
      <c r="B117" s="17">
        <v>-637</v>
      </c>
      <c r="C117" s="17">
        <v>12937</v>
      </c>
      <c r="D117" s="17">
        <v>15095</v>
      </c>
      <c r="E117" s="17">
        <v>13486</v>
      </c>
      <c r="F117" s="17">
        <v>11318</v>
      </c>
      <c r="G117" s="24"/>
      <c r="H117" s="7"/>
      <c r="I117" s="25">
        <f t="shared" si="32"/>
        <v>-549</v>
      </c>
      <c r="J117" s="24">
        <f t="shared" si="32"/>
        <v>3777</v>
      </c>
      <c r="K117" s="7"/>
      <c r="L117" s="25">
        <f t="shared" si="27"/>
        <v>-543.50018146721254</v>
      </c>
      <c r="M117" s="17">
        <f t="shared" si="18"/>
        <v>30.248003893592387</v>
      </c>
      <c r="N117" s="17">
        <f t="shared" si="28"/>
        <v>3770.6314094127665</v>
      </c>
      <c r="O117" s="24">
        <f t="shared" si="19"/>
        <v>40.558946067798935</v>
      </c>
      <c r="P117" s="7"/>
      <c r="Q117" s="25">
        <f t="shared" si="20"/>
        <v>-516.10232296515323</v>
      </c>
      <c r="R117" s="24">
        <f t="shared" si="21"/>
        <v>3778.9917559000637</v>
      </c>
      <c r="S117" s="7"/>
      <c r="T117" s="25">
        <f t="shared" si="22"/>
        <v>0.13469241556020531</v>
      </c>
      <c r="U117" s="24">
        <f t="shared" si="23"/>
        <v>0.99158484557599302</v>
      </c>
      <c r="V117" s="7"/>
      <c r="W117" s="25">
        <f t="shared" si="24"/>
        <v>0.13136538791411595</v>
      </c>
      <c r="X117" s="24">
        <f t="shared" si="29"/>
        <v>179.92441168677715</v>
      </c>
      <c r="Y117" s="7"/>
      <c r="Z117" s="25">
        <f t="shared" si="30"/>
        <v>-637</v>
      </c>
      <c r="AA117" s="17">
        <f t="shared" si="31"/>
        <v>179.82899999999978</v>
      </c>
      <c r="AB117" s="24">
        <f t="shared" si="25"/>
        <v>3.1386081405688793</v>
      </c>
      <c r="AC117" s="17">
        <f t="shared" si="26"/>
        <v>9.5411686777367777E-2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15118</v>
      </c>
      <c r="E118" s="17">
        <v>13306</v>
      </c>
      <c r="F118" s="17">
        <v>11312</v>
      </c>
      <c r="G118" s="24"/>
      <c r="H118" s="7"/>
      <c r="I118" s="25">
        <f t="shared" si="32"/>
        <v>-175</v>
      </c>
      <c r="J118" s="24">
        <f t="shared" si="32"/>
        <v>3806</v>
      </c>
      <c r="K118" s="7"/>
      <c r="L118" s="25">
        <f t="shared" si="27"/>
        <v>-172.30472583597611</v>
      </c>
      <c r="M118" s="17">
        <f t="shared" si="18"/>
        <v>7.2645028192546546</v>
      </c>
      <c r="N118" s="17">
        <f t="shared" si="28"/>
        <v>3800.901637802649</v>
      </c>
      <c r="O118" s="24">
        <f t="shared" si="19"/>
        <v>25.99329709537751</v>
      </c>
      <c r="P118" s="7"/>
      <c r="Q118" s="25">
        <f t="shared" si="20"/>
        <v>-142.10232296515326</v>
      </c>
      <c r="R118" s="24">
        <f t="shared" si="21"/>
        <v>3807.9917559000637</v>
      </c>
      <c r="S118" s="7"/>
      <c r="T118" s="25">
        <f t="shared" si="22"/>
        <v>3.7085872869022624E-2</v>
      </c>
      <c r="U118" s="24">
        <f t="shared" si="23"/>
        <v>0.99919427221123447</v>
      </c>
      <c r="V118" s="7"/>
      <c r="W118" s="25">
        <f t="shared" si="24"/>
        <v>3.3732758110874575E-2</v>
      </c>
      <c r="X118" s="24">
        <f t="shared" si="29"/>
        <v>174.31136796858732</v>
      </c>
      <c r="Y118" s="7"/>
      <c r="Z118" s="25">
        <f t="shared" si="30"/>
        <v>-620</v>
      </c>
      <c r="AA118" s="17">
        <f t="shared" si="31"/>
        <v>174.24899999999977</v>
      </c>
      <c r="AB118" s="24">
        <f t="shared" si="25"/>
        <v>3.0412187683075951</v>
      </c>
      <c r="AC118" s="17">
        <f t="shared" si="26"/>
        <v>6.2367968587551559E-2</v>
      </c>
    </row>
    <row r="119" spans="1:29" s="17" customFormat="1" x14ac:dyDescent="0.25">
      <c r="A119" s="17">
        <v>34</v>
      </c>
      <c r="B119" s="17">
        <v>-619</v>
      </c>
      <c r="C119" s="17">
        <v>13312</v>
      </c>
      <c r="D119" s="17">
        <v>15114</v>
      </c>
      <c r="E119" s="17">
        <v>13118</v>
      </c>
      <c r="F119" s="17">
        <v>11310</v>
      </c>
      <c r="G119" s="24"/>
      <c r="H119" s="7"/>
      <c r="I119" s="25">
        <f t="shared" si="32"/>
        <v>194</v>
      </c>
      <c r="J119" s="24">
        <f t="shared" si="32"/>
        <v>3804</v>
      </c>
      <c r="K119" s="7"/>
      <c r="L119" s="25">
        <f t="shared" si="27"/>
        <v>199.61122713921992</v>
      </c>
      <c r="M119" s="17">
        <f t="shared" si="18"/>
        <v>31.485870007918173</v>
      </c>
      <c r="N119" s="17">
        <f t="shared" si="28"/>
        <v>3795.1205008585725</v>
      </c>
      <c r="O119" s="24">
        <f t="shared" si="19"/>
        <v>78.845505002610977</v>
      </c>
      <c r="P119" s="7"/>
      <c r="Q119" s="25">
        <f t="shared" si="20"/>
        <v>226.89767703484674</v>
      </c>
      <c r="R119" s="24">
        <f t="shared" si="21"/>
        <v>3805.9917559000637</v>
      </c>
      <c r="S119" s="7"/>
      <c r="T119" s="25">
        <f t="shared" si="22"/>
        <v>-5.9215769518802003E-2</v>
      </c>
      <c r="U119" s="24">
        <f t="shared" si="23"/>
        <v>0.99866948416742474</v>
      </c>
      <c r="V119" s="7"/>
      <c r="W119" s="25">
        <f t="shared" si="24"/>
        <v>-6.2567665391161112E-2</v>
      </c>
      <c r="X119" s="24">
        <f t="shared" si="29"/>
        <v>168.79284550005843</v>
      </c>
      <c r="Y119" s="7"/>
      <c r="Z119" s="25">
        <f t="shared" si="30"/>
        <v>-619</v>
      </c>
      <c r="AA119" s="17">
        <f t="shared" si="31"/>
        <v>168.67799999999977</v>
      </c>
      <c r="AB119" s="24">
        <f t="shared" si="25"/>
        <v>2.9439864756789911</v>
      </c>
      <c r="AC119" s="17">
        <f t="shared" si="26"/>
        <v>0.11484550005866367</v>
      </c>
    </row>
    <row r="120" spans="1:29" s="17" customFormat="1" x14ac:dyDescent="0.25">
      <c r="A120" s="17">
        <v>35</v>
      </c>
      <c r="B120" s="17">
        <v>-601</v>
      </c>
      <c r="C120" s="17">
        <v>13492</v>
      </c>
      <c r="D120" s="17">
        <v>15102</v>
      </c>
      <c r="E120" s="17">
        <v>12939</v>
      </c>
      <c r="F120" s="17">
        <v>11333</v>
      </c>
      <c r="G120" s="24"/>
      <c r="H120" s="7"/>
      <c r="I120" s="25">
        <f t="shared" si="32"/>
        <v>553</v>
      </c>
      <c r="J120" s="24">
        <f t="shared" si="32"/>
        <v>3769</v>
      </c>
      <c r="K120" s="7"/>
      <c r="L120" s="25">
        <f t="shared" si="27"/>
        <v>558.64071741453859</v>
      </c>
      <c r="M120" s="17">
        <f t="shared" si="18"/>
        <v>31.817692950678861</v>
      </c>
      <c r="N120" s="17">
        <f t="shared" si="28"/>
        <v>3755.1372614930942</v>
      </c>
      <c r="O120" s="24">
        <f t="shared" si="19"/>
        <v>192.17551891084804</v>
      </c>
      <c r="P120" s="7"/>
      <c r="Q120" s="25">
        <f t="shared" si="20"/>
        <v>585.89767703484677</v>
      </c>
      <c r="R120" s="24">
        <f t="shared" si="21"/>
        <v>3770.9917559000637</v>
      </c>
      <c r="S120" s="7"/>
      <c r="T120" s="25">
        <f t="shared" si="22"/>
        <v>-0.15290761129991051</v>
      </c>
      <c r="U120" s="24">
        <f t="shared" si="23"/>
        <v>0.98948569340075399</v>
      </c>
      <c r="V120" s="7"/>
      <c r="W120" s="25">
        <f t="shared" si="24"/>
        <v>-0.15622921373697349</v>
      </c>
      <c r="X120" s="24">
        <f t="shared" si="29"/>
        <v>163.40547587518859</v>
      </c>
      <c r="Y120" s="7"/>
      <c r="Z120" s="25">
        <f t="shared" si="30"/>
        <v>-601</v>
      </c>
      <c r="AA120" s="17">
        <f t="shared" si="31"/>
        <v>163.26899999999978</v>
      </c>
      <c r="AB120" s="24">
        <f t="shared" si="25"/>
        <v>2.8495816164386181</v>
      </c>
      <c r="AC120" s="17">
        <f t="shared" si="26"/>
        <v>0.13647587518880755</v>
      </c>
    </row>
    <row r="121" spans="1:29" s="17" customFormat="1" x14ac:dyDescent="0.25">
      <c r="A121" s="17">
        <v>36</v>
      </c>
      <c r="B121" s="17">
        <v>-616</v>
      </c>
      <c r="C121" s="17">
        <v>13673</v>
      </c>
      <c r="D121" s="17">
        <v>15054</v>
      </c>
      <c r="E121" s="17">
        <v>12757</v>
      </c>
      <c r="F121" s="17">
        <v>11369</v>
      </c>
      <c r="G121" s="24"/>
      <c r="H121" s="7"/>
      <c r="I121" s="25">
        <f t="shared" si="32"/>
        <v>916</v>
      </c>
      <c r="J121" s="24">
        <f t="shared" si="32"/>
        <v>3685</v>
      </c>
      <c r="K121" s="7"/>
      <c r="L121" s="25">
        <f t="shared" si="27"/>
        <v>921.13257372501914</v>
      </c>
      <c r="M121" s="17">
        <f t="shared" si="18"/>
        <v>26.343313042756876</v>
      </c>
      <c r="N121" s="17">
        <f t="shared" si="28"/>
        <v>3679.3910256955101</v>
      </c>
      <c r="O121" s="24">
        <f t="shared" si="19"/>
        <v>31.460592748428493</v>
      </c>
      <c r="P121" s="7"/>
      <c r="Q121" s="25">
        <f t="shared" si="20"/>
        <v>948.89767703484677</v>
      </c>
      <c r="R121" s="24">
        <f t="shared" si="21"/>
        <v>3686.9917559000637</v>
      </c>
      <c r="S121" s="7"/>
      <c r="T121" s="25">
        <f t="shared" si="22"/>
        <v>-0.24764337332370548</v>
      </c>
      <c r="U121" s="24">
        <f t="shared" si="23"/>
        <v>0.96744459556074425</v>
      </c>
      <c r="V121" s="7"/>
      <c r="W121" s="25">
        <f t="shared" si="24"/>
        <v>-0.25089153872620984</v>
      </c>
      <c r="X121" s="24">
        <f t="shared" si="29"/>
        <v>157.83931697299454</v>
      </c>
      <c r="Y121" s="7"/>
      <c r="Z121" s="25">
        <f t="shared" si="30"/>
        <v>-616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0.1143169729947715</v>
      </c>
    </row>
    <row r="122" spans="1:29" s="17" customFormat="1" x14ac:dyDescent="0.25">
      <c r="A122" s="17">
        <v>37</v>
      </c>
      <c r="B122" s="17">
        <v>-633</v>
      </c>
      <c r="C122" s="17">
        <v>13853</v>
      </c>
      <c r="D122" s="17">
        <v>14996</v>
      </c>
      <c r="E122" s="17">
        <v>12571</v>
      </c>
      <c r="F122" s="17">
        <v>11422</v>
      </c>
      <c r="G122" s="24"/>
      <c r="H122" s="7"/>
      <c r="I122" s="25">
        <f t="shared" si="32"/>
        <v>1282</v>
      </c>
      <c r="J122" s="24">
        <f t="shared" si="32"/>
        <v>3574</v>
      </c>
      <c r="K122" s="7"/>
      <c r="L122" s="25">
        <f t="shared" si="27"/>
        <v>1284.2918538859028</v>
      </c>
      <c r="M122" s="17">
        <f t="shared" si="18"/>
        <v>5.2525942343278125</v>
      </c>
      <c r="N122" s="17">
        <f t="shared" si="28"/>
        <v>3565.6349110738956</v>
      </c>
      <c r="O122" s="24">
        <f t="shared" si="19"/>
        <v>69.974712741633851</v>
      </c>
      <c r="P122" s="7"/>
      <c r="Q122" s="25">
        <f t="shared" si="20"/>
        <v>1314.8976770348468</v>
      </c>
      <c r="R122" s="24">
        <f t="shared" si="21"/>
        <v>3575.9917559000637</v>
      </c>
      <c r="S122" s="7"/>
      <c r="T122" s="25">
        <f t="shared" si="22"/>
        <v>-0.34316207552951528</v>
      </c>
      <c r="U122" s="24">
        <f t="shared" si="23"/>
        <v>0.93831885912930291</v>
      </c>
      <c r="V122" s="7"/>
      <c r="W122" s="25">
        <f t="shared" si="24"/>
        <v>-0.34631303206354286</v>
      </c>
      <c r="X122" s="24">
        <f t="shared" si="29"/>
        <v>152.11979503849193</v>
      </c>
      <c r="Y122" s="7"/>
      <c r="Z122" s="25">
        <f t="shared" si="30"/>
        <v>-633</v>
      </c>
      <c r="AA122" s="17">
        <f t="shared" si="31"/>
        <v>152.02799999999976</v>
      </c>
      <c r="AB122" s="24">
        <f t="shared" si="25"/>
        <v>2.6533891552219351</v>
      </c>
      <c r="AC122" s="17">
        <f t="shared" si="26"/>
        <v>9.1795038492165304E-2</v>
      </c>
    </row>
    <row r="123" spans="1:29" s="17" customFormat="1" x14ac:dyDescent="0.25">
      <c r="A123" s="17">
        <v>38</v>
      </c>
      <c r="B123" s="17">
        <v>-633</v>
      </c>
      <c r="C123" s="17">
        <v>14016</v>
      </c>
      <c r="D123" s="17">
        <v>14917</v>
      </c>
      <c r="E123" s="17">
        <v>12384</v>
      </c>
      <c r="F123" s="17">
        <v>11497</v>
      </c>
      <c r="G123" s="24"/>
      <c r="H123" s="7"/>
      <c r="I123" s="25">
        <f t="shared" si="32"/>
        <v>1632</v>
      </c>
      <c r="J123" s="24">
        <f t="shared" si="32"/>
        <v>3420</v>
      </c>
      <c r="K123" s="7"/>
      <c r="L123" s="25">
        <f t="shared" si="27"/>
        <v>1634.4311292382902</v>
      </c>
      <c r="M123" s="17">
        <f t="shared" si="18"/>
        <v>5.910389373269334</v>
      </c>
      <c r="N123" s="17">
        <f t="shared" si="28"/>
        <v>3416.5878491140988</v>
      </c>
      <c r="O123" s="24">
        <f t="shared" si="19"/>
        <v>11.642773668156041</v>
      </c>
      <c r="P123" s="7"/>
      <c r="Q123" s="25">
        <f t="shared" si="20"/>
        <v>1664.8976770348468</v>
      </c>
      <c r="R123" s="24">
        <f t="shared" si="21"/>
        <v>3421.9917559000637</v>
      </c>
      <c r="S123" s="7"/>
      <c r="T123" s="25">
        <f t="shared" si="22"/>
        <v>-0.43450509676457927</v>
      </c>
      <c r="U123" s="24">
        <f t="shared" si="23"/>
        <v>0.89791017975595178</v>
      </c>
      <c r="V123" s="7"/>
      <c r="W123" s="25">
        <f t="shared" si="24"/>
        <v>-0.43752095504652688</v>
      </c>
      <c r="X123" s="24">
        <f t="shared" si="29"/>
        <v>146.39940685546526</v>
      </c>
      <c r="Y123" s="7"/>
      <c r="Z123" s="25">
        <f t="shared" si="30"/>
        <v>-633</v>
      </c>
      <c r="AA123" s="17">
        <f t="shared" si="31"/>
        <v>146.33099999999976</v>
      </c>
      <c r="AB123" s="24">
        <f t="shared" si="25"/>
        <v>2.5539577477358182</v>
      </c>
      <c r="AC123" s="17">
        <f t="shared" si="26"/>
        <v>6.8406855465497074E-2</v>
      </c>
    </row>
    <row r="124" spans="1:29" s="17" customFormat="1" x14ac:dyDescent="0.25">
      <c r="A124" s="17">
        <v>39</v>
      </c>
      <c r="B124" s="17">
        <v>-634</v>
      </c>
      <c r="C124" s="17">
        <v>14195</v>
      </c>
      <c r="D124" s="17">
        <v>14835</v>
      </c>
      <c r="E124" s="17">
        <v>12229</v>
      </c>
      <c r="F124" s="17">
        <v>11597</v>
      </c>
      <c r="G124" s="24"/>
      <c r="H124" s="7"/>
      <c r="I124" s="25">
        <f t="shared" si="32"/>
        <v>1966</v>
      </c>
      <c r="J124" s="24">
        <f t="shared" si="32"/>
        <v>3238</v>
      </c>
      <c r="K124" s="7"/>
      <c r="L124" s="25">
        <f t="shared" si="27"/>
        <v>1968.6020682591243</v>
      </c>
      <c r="M124" s="17">
        <f t="shared" si="18"/>
        <v>6.7707592251420632</v>
      </c>
      <c r="N124" s="17">
        <f t="shared" si="28"/>
        <v>3233.4092777718461</v>
      </c>
      <c r="O124" s="24">
        <f t="shared" si="19"/>
        <v>21.074730576066639</v>
      </c>
      <c r="P124" s="7"/>
      <c r="Q124" s="25">
        <f t="shared" si="20"/>
        <v>1998.8976770348468</v>
      </c>
      <c r="R124" s="24">
        <f t="shared" si="21"/>
        <v>3239.9917559000637</v>
      </c>
      <c r="S124" s="7"/>
      <c r="T124" s="25">
        <f t="shared" si="22"/>
        <v>-0.52167243702889754</v>
      </c>
      <c r="U124" s="24">
        <f t="shared" si="23"/>
        <v>0.85015446776926407</v>
      </c>
      <c r="V124" s="7"/>
      <c r="W124" s="25">
        <f t="shared" si="24"/>
        <v>-0.52452851669905243</v>
      </c>
      <c r="X124" s="24">
        <f t="shared" si="29"/>
        <v>140.704032887587</v>
      </c>
      <c r="Y124" s="7"/>
      <c r="Z124" s="25">
        <f t="shared" si="30"/>
        <v>-634</v>
      </c>
      <c r="AA124" s="17">
        <f t="shared" si="31"/>
        <v>140.62499999999977</v>
      </c>
      <c r="AB124" s="24">
        <f t="shared" si="25"/>
        <v>2.454369260617022</v>
      </c>
      <c r="AC124" s="17">
        <f t="shared" si="26"/>
        <v>7.9032887587231926E-2</v>
      </c>
    </row>
    <row r="125" spans="1:29" s="17" customFormat="1" x14ac:dyDescent="0.25">
      <c r="A125" s="17">
        <v>40</v>
      </c>
      <c r="B125" s="17">
        <v>-631</v>
      </c>
      <c r="C125" s="17">
        <v>14346</v>
      </c>
      <c r="D125" s="17">
        <v>14724</v>
      </c>
      <c r="E125" s="17">
        <v>12067</v>
      </c>
      <c r="F125" s="17">
        <v>11700</v>
      </c>
      <c r="G125" s="24"/>
      <c r="H125" s="7"/>
      <c r="I125" s="25">
        <f t="shared" si="32"/>
        <v>2279</v>
      </c>
      <c r="J125" s="24">
        <f t="shared" si="32"/>
        <v>3024</v>
      </c>
      <c r="K125" s="7"/>
      <c r="L125" s="25">
        <f t="shared" si="27"/>
        <v>2281.4914075429288</v>
      </c>
      <c r="M125" s="17">
        <f t="shared" si="18"/>
        <v>6.207111544962296</v>
      </c>
      <c r="N125" s="17">
        <f t="shared" si="28"/>
        <v>3019.215624760262</v>
      </c>
      <c r="O125" s="24">
        <f t="shared" si="19"/>
        <v>22.890246434617882</v>
      </c>
      <c r="P125" s="7"/>
      <c r="Q125" s="25">
        <f t="shared" si="20"/>
        <v>2311.8976770348468</v>
      </c>
      <c r="R125" s="24">
        <f t="shared" si="21"/>
        <v>3025.9917559000637</v>
      </c>
      <c r="S125" s="7"/>
      <c r="T125" s="25">
        <f t="shared" si="22"/>
        <v>-0.60335919601911192</v>
      </c>
      <c r="U125" s="24">
        <f t="shared" si="23"/>
        <v>0.7940021470816202</v>
      </c>
      <c r="V125" s="7"/>
      <c r="W125" s="25">
        <f t="shared" si="24"/>
        <v>-0.6060272869629163</v>
      </c>
      <c r="X125" s="24">
        <f t="shared" si="29"/>
        <v>135.02488055525413</v>
      </c>
      <c r="Y125" s="7"/>
      <c r="Z125" s="25">
        <f t="shared" si="30"/>
        <v>-631</v>
      </c>
      <c r="AA125" s="17">
        <f t="shared" si="31"/>
        <v>134.94599999999977</v>
      </c>
      <c r="AB125" s="24">
        <f t="shared" si="25"/>
        <v>2.3552520123962641</v>
      </c>
      <c r="AC125" s="17">
        <f t="shared" si="26"/>
        <v>7.8880555254357887E-2</v>
      </c>
    </row>
    <row r="126" spans="1:29" s="17" customFormat="1" x14ac:dyDescent="0.25">
      <c r="A126" s="17">
        <v>41</v>
      </c>
      <c r="B126" s="17">
        <v>-622</v>
      </c>
      <c r="C126" s="17">
        <v>14489</v>
      </c>
      <c r="D126" s="17">
        <v>14602</v>
      </c>
      <c r="E126" s="17">
        <v>11924</v>
      </c>
      <c r="F126" s="17">
        <v>11827</v>
      </c>
      <c r="G126" s="24"/>
      <c r="H126" s="7"/>
      <c r="I126" s="25">
        <f t="shared" si="32"/>
        <v>2565</v>
      </c>
      <c r="J126" s="24">
        <f t="shared" si="32"/>
        <v>2775</v>
      </c>
      <c r="K126" s="7"/>
      <c r="L126" s="25">
        <f t="shared" si="27"/>
        <v>2567.683837272732</v>
      </c>
      <c r="M126" s="17">
        <f t="shared" si="18"/>
        <v>7.2029825065057267</v>
      </c>
      <c r="N126" s="17">
        <f t="shared" si="28"/>
        <v>2779.0004339242723</v>
      </c>
      <c r="O126" s="24">
        <f t="shared" si="19"/>
        <v>16.003471582468908</v>
      </c>
      <c r="P126" s="7"/>
      <c r="Q126" s="25">
        <f t="shared" si="20"/>
        <v>2597.8976770348468</v>
      </c>
      <c r="R126" s="24">
        <f t="shared" si="21"/>
        <v>2776.9917559000637</v>
      </c>
      <c r="S126" s="7"/>
      <c r="T126" s="25">
        <f t="shared" si="22"/>
        <v>-0.67799949337119281</v>
      </c>
      <c r="U126" s="24">
        <f t="shared" si="23"/>
        <v>0.7286660356273057</v>
      </c>
      <c r="V126" s="7"/>
      <c r="W126" s="25">
        <f t="shared" si="24"/>
        <v>-0.68044873485114188</v>
      </c>
      <c r="X126" s="24">
        <f t="shared" si="29"/>
        <v>129.33759006755594</v>
      </c>
      <c r="Y126" s="7"/>
      <c r="Z126" s="25">
        <f t="shared" si="30"/>
        <v>-622</v>
      </c>
      <c r="AA126" s="17">
        <f t="shared" si="31"/>
        <v>129.34799999999976</v>
      </c>
      <c r="AB126" s="24">
        <f t="shared" si="25"/>
        <v>2.2575484808696209</v>
      </c>
      <c r="AC126" s="17">
        <f t="shared" si="26"/>
        <v>-1.0409932443820935E-2</v>
      </c>
    </row>
    <row r="127" spans="1:29" s="17" customFormat="1" x14ac:dyDescent="0.25">
      <c r="A127" s="17">
        <v>42</v>
      </c>
      <c r="B127" s="17">
        <v>-612</v>
      </c>
      <c r="C127" s="17">
        <v>14624</v>
      </c>
      <c r="D127" s="17">
        <v>14472</v>
      </c>
      <c r="E127" s="17">
        <v>11796</v>
      </c>
      <c r="F127" s="17">
        <v>11959</v>
      </c>
      <c r="G127" s="24"/>
      <c r="H127" s="7"/>
      <c r="I127" s="25">
        <f t="shared" si="32"/>
        <v>2828</v>
      </c>
      <c r="J127" s="24">
        <f t="shared" si="32"/>
        <v>2513</v>
      </c>
      <c r="K127" s="7"/>
      <c r="L127" s="25">
        <f t="shared" si="27"/>
        <v>2825.0641847620554</v>
      </c>
      <c r="M127" s="17">
        <f t="shared" si="18"/>
        <v>8.6190111113474313</v>
      </c>
      <c r="N127" s="17">
        <f t="shared" si="28"/>
        <v>2516.7077939610808</v>
      </c>
      <c r="O127" s="24">
        <f t="shared" si="19"/>
        <v>13.74773605782743</v>
      </c>
      <c r="P127" s="7"/>
      <c r="Q127" s="25">
        <f t="shared" si="20"/>
        <v>2860.8976770348468</v>
      </c>
      <c r="R127" s="24">
        <f t="shared" si="21"/>
        <v>2514.9917559000637</v>
      </c>
      <c r="S127" s="7"/>
      <c r="T127" s="25">
        <f t="shared" si="22"/>
        <v>-0.7466372493278266</v>
      </c>
      <c r="U127" s="24">
        <f t="shared" si="23"/>
        <v>0.65991880188822782</v>
      </c>
      <c r="V127" s="7"/>
      <c r="W127" s="25">
        <f t="shared" si="24"/>
        <v>-0.74885615972023389</v>
      </c>
      <c r="X127" s="24">
        <f t="shared" si="29"/>
        <v>123.76545379902211</v>
      </c>
      <c r="Y127" s="7"/>
      <c r="Z127" s="25">
        <f t="shared" si="30"/>
        <v>-612</v>
      </c>
      <c r="AA127" s="17">
        <f t="shared" si="31"/>
        <v>123.83999999999976</v>
      </c>
      <c r="AB127" s="24">
        <f t="shared" si="25"/>
        <v>2.1614157456697738</v>
      </c>
      <c r="AC127" s="17">
        <f t="shared" si="26"/>
        <v>-7.4546200977650301E-2</v>
      </c>
    </row>
    <row r="128" spans="1:29" s="17" customFormat="1" x14ac:dyDescent="0.25">
      <c r="A128" s="17">
        <v>43</v>
      </c>
      <c r="B128" s="17">
        <v>-611</v>
      </c>
      <c r="C128" s="17">
        <v>14751</v>
      </c>
      <c r="D128" s="17">
        <v>14345</v>
      </c>
      <c r="E128" s="17">
        <v>11687</v>
      </c>
      <c r="F128" s="17">
        <v>12115</v>
      </c>
      <c r="G128" s="24"/>
      <c r="H128" s="7"/>
      <c r="I128" s="25">
        <f t="shared" si="32"/>
        <v>3064</v>
      </c>
      <c r="J128" s="24">
        <f t="shared" si="32"/>
        <v>2230</v>
      </c>
      <c r="K128" s="7"/>
      <c r="L128" s="25">
        <f t="shared" si="27"/>
        <v>3055.6832701938656</v>
      </c>
      <c r="M128" s="17">
        <f t="shared" si="18"/>
        <v>69.167994668244162</v>
      </c>
      <c r="N128" s="17">
        <f t="shared" si="28"/>
        <v>2231.6074987336506</v>
      </c>
      <c r="O128" s="24">
        <f t="shared" si="19"/>
        <v>2.5840521786881951</v>
      </c>
      <c r="P128" s="7"/>
      <c r="Q128" s="25">
        <f t="shared" si="20"/>
        <v>3096.8976770348468</v>
      </c>
      <c r="R128" s="24">
        <f t="shared" si="21"/>
        <v>2231.9917559000637</v>
      </c>
      <c r="S128" s="7"/>
      <c r="T128" s="25">
        <f t="shared" si="22"/>
        <v>-0.8082285436463269</v>
      </c>
      <c r="U128" s="24">
        <f t="shared" si="23"/>
        <v>0.58566129368914743</v>
      </c>
      <c r="V128" s="7"/>
      <c r="W128" s="25">
        <f t="shared" si="24"/>
        <v>-0.81019859063598532</v>
      </c>
      <c r="X128" s="24">
        <f t="shared" si="29"/>
        <v>118.23951321060474</v>
      </c>
      <c r="Y128" s="7"/>
      <c r="Z128" s="25">
        <f t="shared" si="30"/>
        <v>-611</v>
      </c>
      <c r="AA128" s="17">
        <f t="shared" si="31"/>
        <v>118.34099999999977</v>
      </c>
      <c r="AB128" s="24">
        <f t="shared" si="25"/>
        <v>2.0654400901026051</v>
      </c>
      <c r="AC128" s="17">
        <f t="shared" si="26"/>
        <v>-0.10148678939502531</v>
      </c>
    </row>
    <row r="129" spans="1:29" s="17" customFormat="1" x14ac:dyDescent="0.25">
      <c r="A129" s="17">
        <v>44</v>
      </c>
      <c r="B129" s="17">
        <v>-616</v>
      </c>
      <c r="C129" s="17">
        <v>14843</v>
      </c>
      <c r="D129" s="17">
        <v>14180</v>
      </c>
      <c r="E129" s="17">
        <v>11579</v>
      </c>
      <c r="F129" s="17">
        <v>12264</v>
      </c>
      <c r="G129" s="24"/>
      <c r="H129" s="7"/>
      <c r="I129" s="25">
        <f t="shared" si="32"/>
        <v>3264</v>
      </c>
      <c r="J129" s="24">
        <f t="shared" si="32"/>
        <v>1916</v>
      </c>
      <c r="K129" s="7"/>
      <c r="L129" s="25">
        <f t="shared" si="27"/>
        <v>3259.3899418265482</v>
      </c>
      <c r="M129" s="17">
        <f t="shared" si="18"/>
        <v>21.252636362609394</v>
      </c>
      <c r="N129" s="17">
        <f t="shared" si="28"/>
        <v>1923.339856269268</v>
      </c>
      <c r="O129" s="24">
        <f t="shared" si="19"/>
        <v>53.873490053512931</v>
      </c>
      <c r="P129" s="7"/>
      <c r="Q129" s="25">
        <f t="shared" si="20"/>
        <v>3296.8976770348468</v>
      </c>
      <c r="R129" s="24">
        <f t="shared" si="21"/>
        <v>1917.9917559000637</v>
      </c>
      <c r="S129" s="7"/>
      <c r="T129" s="25">
        <f t="shared" si="22"/>
        <v>-0.86042455578064914</v>
      </c>
      <c r="U129" s="24">
        <f t="shared" si="23"/>
        <v>0.50326957081101586</v>
      </c>
      <c r="V129" s="7"/>
      <c r="W129" s="25">
        <f t="shared" si="24"/>
        <v>-0.86211838780917094</v>
      </c>
      <c r="X129" s="24">
        <f t="shared" si="29"/>
        <v>112.65243988761364</v>
      </c>
      <c r="Y129" s="7"/>
      <c r="Z129" s="25">
        <f t="shared" si="30"/>
        <v>-616</v>
      </c>
      <c r="AA129" s="17">
        <f t="shared" si="31"/>
        <v>112.79699999999977</v>
      </c>
      <c r="AB129" s="24">
        <f t="shared" si="25"/>
        <v>1.9686790363720399</v>
      </c>
      <c r="AC129" s="17">
        <f t="shared" si="26"/>
        <v>-0.14456011238613087</v>
      </c>
    </row>
    <row r="130" spans="1:29" s="17" customFormat="1" x14ac:dyDescent="0.25">
      <c r="A130" s="17">
        <v>45</v>
      </c>
      <c r="B130" s="17">
        <v>-626</v>
      </c>
      <c r="C130" s="17">
        <v>14921</v>
      </c>
      <c r="D130" s="17">
        <v>14007</v>
      </c>
      <c r="E130" s="17">
        <v>11484</v>
      </c>
      <c r="F130" s="17">
        <v>12420</v>
      </c>
      <c r="G130" s="24"/>
      <c r="H130" s="7"/>
      <c r="I130" s="25">
        <f t="shared" si="32"/>
        <v>3437</v>
      </c>
      <c r="J130" s="24">
        <f t="shared" si="32"/>
        <v>1587</v>
      </c>
      <c r="K130" s="7"/>
      <c r="L130" s="25">
        <f t="shared" si="27"/>
        <v>3434.8216308494571</v>
      </c>
      <c r="M130" s="17">
        <f t="shared" si="18"/>
        <v>4.7452921560372081</v>
      </c>
      <c r="N130" s="17">
        <f t="shared" si="28"/>
        <v>1591.6038644393761</v>
      </c>
      <c r="O130" s="24">
        <f t="shared" si="19"/>
        <v>21.195567776152167</v>
      </c>
      <c r="P130" s="7"/>
      <c r="Q130" s="25">
        <f t="shared" si="20"/>
        <v>3469.8976770348468</v>
      </c>
      <c r="R130" s="24">
        <f t="shared" si="21"/>
        <v>1588.9917559000637</v>
      </c>
      <c r="S130" s="7"/>
      <c r="T130" s="25">
        <f t="shared" si="22"/>
        <v>-0.90557410627683799</v>
      </c>
      <c r="U130" s="24">
        <f t="shared" si="23"/>
        <v>0.41694193760431114</v>
      </c>
      <c r="V130" s="7"/>
      <c r="W130" s="25">
        <f t="shared" si="24"/>
        <v>-0.90697847463857195</v>
      </c>
      <c r="X130" s="24">
        <f t="shared" si="29"/>
        <v>107.0662460451083</v>
      </c>
      <c r="Y130" s="7"/>
      <c r="Z130" s="25">
        <f t="shared" si="30"/>
        <v>-626</v>
      </c>
      <c r="AA130" s="17">
        <f t="shared" si="31"/>
        <v>107.16299999999977</v>
      </c>
      <c r="AB130" s="24">
        <f t="shared" si="25"/>
        <v>1.8703471863146792</v>
      </c>
      <c r="AC130" s="17">
        <f t="shared" si="26"/>
        <v>-9.6753954891468652E-2</v>
      </c>
    </row>
    <row r="131" spans="1:29" s="17" customFormat="1" x14ac:dyDescent="0.25">
      <c r="A131" s="17">
        <v>46</v>
      </c>
      <c r="B131" s="17">
        <v>-635</v>
      </c>
      <c r="C131" s="17">
        <v>14998</v>
      </c>
      <c r="D131" s="17">
        <v>13838</v>
      </c>
      <c r="E131" s="17">
        <v>11416</v>
      </c>
      <c r="F131" s="17">
        <v>12603</v>
      </c>
      <c r="G131" s="24"/>
      <c r="H131" s="7"/>
      <c r="I131" s="25">
        <f t="shared" si="32"/>
        <v>3582</v>
      </c>
      <c r="J131" s="24">
        <f t="shared" si="32"/>
        <v>1235</v>
      </c>
      <c r="K131" s="7"/>
      <c r="L131" s="25">
        <f t="shared" si="27"/>
        <v>3578.5202907435805</v>
      </c>
      <c r="M131" s="17">
        <f t="shared" si="18"/>
        <v>12.108376509211428</v>
      </c>
      <c r="N131" s="17">
        <f t="shared" si="28"/>
        <v>1239.3605502239409</v>
      </c>
      <c r="O131" s="24">
        <f t="shared" si="19"/>
        <v>19.014398255510951</v>
      </c>
      <c r="P131" s="7"/>
      <c r="Q131" s="25">
        <f t="shared" si="20"/>
        <v>3614.8976770348468</v>
      </c>
      <c r="R131" s="24">
        <f t="shared" si="21"/>
        <v>1236.9917559000637</v>
      </c>
      <c r="S131" s="7"/>
      <c r="T131" s="25">
        <f t="shared" si="22"/>
        <v>-0.94341621507422158</v>
      </c>
      <c r="U131" s="24">
        <f t="shared" si="23"/>
        <v>0.32457924189379428</v>
      </c>
      <c r="V131" s="7"/>
      <c r="W131" s="25">
        <f t="shared" si="24"/>
        <v>-0.94451082478108039</v>
      </c>
      <c r="X131" s="24">
        <f t="shared" si="29"/>
        <v>101.34297944567527</v>
      </c>
      <c r="Y131" s="7"/>
      <c r="Z131" s="25">
        <f t="shared" si="30"/>
        <v>-635</v>
      </c>
      <c r="AA131" s="17">
        <f t="shared" si="31"/>
        <v>101.44799999999977</v>
      </c>
      <c r="AB131" s="24">
        <f t="shared" si="25"/>
        <v>1.7706016195632035</v>
      </c>
      <c r="AC131" s="17">
        <f t="shared" si="26"/>
        <v>-0.10502055432449708</v>
      </c>
    </row>
    <row r="132" spans="1:29" s="17" customFormat="1" x14ac:dyDescent="0.25">
      <c r="A132" s="17">
        <v>47</v>
      </c>
      <c r="B132" s="17">
        <v>-638</v>
      </c>
      <c r="C132" s="17">
        <v>15052</v>
      </c>
      <c r="D132" s="17">
        <v>13656</v>
      </c>
      <c r="E132" s="17">
        <v>11366</v>
      </c>
      <c r="F132" s="17">
        <v>12786</v>
      </c>
      <c r="G132" s="24"/>
      <c r="H132" s="7"/>
      <c r="I132" s="25">
        <f t="shared" si="32"/>
        <v>3686</v>
      </c>
      <c r="J132" s="24">
        <f t="shared" si="32"/>
        <v>870</v>
      </c>
      <c r="K132" s="7"/>
      <c r="L132" s="25">
        <f t="shared" si="27"/>
        <v>3686.7200760831315</v>
      </c>
      <c r="M132" s="17">
        <f t="shared" si="18"/>
        <v>0.51850956549802663</v>
      </c>
      <c r="N132" s="17">
        <f t="shared" si="28"/>
        <v>873.01069553166053</v>
      </c>
      <c r="O132" s="24">
        <f t="shared" si="19"/>
        <v>9.0642875843606863</v>
      </c>
      <c r="P132" s="7"/>
      <c r="Q132" s="25">
        <f t="shared" si="20"/>
        <v>3718.8976770348468</v>
      </c>
      <c r="R132" s="24">
        <f t="shared" si="21"/>
        <v>871.99175590006371</v>
      </c>
      <c r="S132" s="7"/>
      <c r="T132" s="25">
        <f t="shared" si="22"/>
        <v>-0.97055814138406915</v>
      </c>
      <c r="U132" s="24">
        <f t="shared" si="23"/>
        <v>0.22880542389851397</v>
      </c>
      <c r="V132" s="7"/>
      <c r="W132" s="25">
        <f t="shared" si="24"/>
        <v>-0.97133148435785932</v>
      </c>
      <c r="X132" s="24">
        <f t="shared" si="29"/>
        <v>95.632673587384375</v>
      </c>
      <c r="Y132" s="7"/>
      <c r="Z132" s="25">
        <f t="shared" si="30"/>
        <v>-638</v>
      </c>
      <c r="AA132" s="17">
        <f t="shared" si="31"/>
        <v>95.705999999999761</v>
      </c>
      <c r="AB132" s="24">
        <f t="shared" si="25"/>
        <v>1.6703848139136888</v>
      </c>
      <c r="AC132" s="17">
        <f t="shared" si="26"/>
        <v>-7.3326412615386971E-2</v>
      </c>
    </row>
    <row r="133" spans="1:29" s="17" customFormat="1" x14ac:dyDescent="0.25">
      <c r="A133" s="17">
        <v>48</v>
      </c>
      <c r="B133" s="17">
        <v>-623</v>
      </c>
      <c r="C133" s="17">
        <v>15084</v>
      </c>
      <c r="D133" s="17">
        <v>13465</v>
      </c>
      <c r="E133" s="17">
        <v>11322</v>
      </c>
      <c r="F133" s="17">
        <v>12965</v>
      </c>
      <c r="G133" s="24"/>
      <c r="H133" s="7"/>
      <c r="I133" s="25">
        <f t="shared" si="32"/>
        <v>3762</v>
      </c>
      <c r="J133" s="24">
        <f t="shared" si="32"/>
        <v>500</v>
      </c>
      <c r="K133" s="7"/>
      <c r="L133" s="25">
        <f t="shared" si="27"/>
        <v>3756.3416371217027</v>
      </c>
      <c r="M133" s="17">
        <f t="shared" si="18"/>
        <v>32.017070462493351</v>
      </c>
      <c r="N133" s="17">
        <f t="shared" si="28"/>
        <v>506.75698077335517</v>
      </c>
      <c r="O133" s="24">
        <f t="shared" si="19"/>
        <v>45.65678917149139</v>
      </c>
      <c r="P133" s="7"/>
      <c r="Q133" s="25">
        <f t="shared" si="20"/>
        <v>3794.8976770348468</v>
      </c>
      <c r="R133" s="24">
        <f t="shared" si="21"/>
        <v>501.99175590006371</v>
      </c>
      <c r="S133" s="7"/>
      <c r="T133" s="25">
        <f t="shared" si="22"/>
        <v>-0.99039262599511169</v>
      </c>
      <c r="U133" s="24">
        <f t="shared" si="23"/>
        <v>0.13171963579370927</v>
      </c>
      <c r="V133" s="7"/>
      <c r="W133" s="25">
        <f t="shared" si="24"/>
        <v>-0.99084025807641418</v>
      </c>
      <c r="X133" s="24">
        <f t="shared" si="29"/>
        <v>89.95014706872081</v>
      </c>
      <c r="Y133" s="7"/>
      <c r="Z133" s="25">
        <f t="shared" si="30"/>
        <v>-623</v>
      </c>
      <c r="AA133" s="17">
        <f t="shared" si="31"/>
        <v>90.098999999999762</v>
      </c>
      <c r="AB133" s="24">
        <f t="shared" si="25"/>
        <v>1.5725242027543667</v>
      </c>
      <c r="AC133" s="17">
        <f t="shared" si="26"/>
        <v>-0.14885293127895238</v>
      </c>
    </row>
    <row r="134" spans="1:29" s="17" customFormat="1" x14ac:dyDescent="0.25">
      <c r="A134" s="17">
        <v>49</v>
      </c>
      <c r="B134" s="17">
        <v>-629</v>
      </c>
      <c r="C134" s="17">
        <v>15104</v>
      </c>
      <c r="D134" s="17">
        <v>13286</v>
      </c>
      <c r="E134" s="17">
        <v>11312</v>
      </c>
      <c r="F134" s="17">
        <v>13156</v>
      </c>
      <c r="G134" s="24"/>
      <c r="H134" s="7"/>
      <c r="I134" s="25">
        <f t="shared" si="32"/>
        <v>3792</v>
      </c>
      <c r="J134" s="24">
        <f t="shared" si="32"/>
        <v>130</v>
      </c>
      <c r="K134" s="7"/>
      <c r="L134" s="25">
        <f t="shared" si="27"/>
        <v>3789.8269121134099</v>
      </c>
      <c r="M134" s="17">
        <f t="shared" si="18"/>
        <v>4.7223109628446727</v>
      </c>
      <c r="N134" s="17">
        <f t="shared" si="28"/>
        <v>132.03772618847495</v>
      </c>
      <c r="O134" s="24">
        <f t="shared" si="19"/>
        <v>4.1523280191966423</v>
      </c>
      <c r="P134" s="7"/>
      <c r="Q134" s="25">
        <f t="shared" si="20"/>
        <v>3824.8976770348468</v>
      </c>
      <c r="R134" s="24">
        <f t="shared" si="21"/>
        <v>131.99175590006374</v>
      </c>
      <c r="S134" s="7"/>
      <c r="T134" s="25">
        <f t="shared" si="22"/>
        <v>-0.99822202781526004</v>
      </c>
      <c r="U134" s="24">
        <f t="shared" si="23"/>
        <v>3.4633847688904575E-2</v>
      </c>
      <c r="V134" s="7"/>
      <c r="W134" s="25">
        <f t="shared" si="24"/>
        <v>-0.99834388139811214</v>
      </c>
      <c r="X134" s="24">
        <f t="shared" si="29"/>
        <v>84.364667447189504</v>
      </c>
      <c r="Y134" s="7"/>
      <c r="Z134" s="25">
        <f t="shared" si="30"/>
        <v>-629</v>
      </c>
      <c r="AA134" s="17">
        <f t="shared" si="31"/>
        <v>84.437999999999761</v>
      </c>
      <c r="AB134" s="24">
        <f t="shared" si="25"/>
        <v>1.4737211137989679</v>
      </c>
      <c r="AC134" s="17">
        <f t="shared" si="26"/>
        <v>-7.3332552810256857E-2</v>
      </c>
    </row>
    <row r="135" spans="1:29" s="17" customFormat="1" x14ac:dyDescent="0.25">
      <c r="A135" s="17">
        <v>50</v>
      </c>
      <c r="B135" s="17">
        <v>-620</v>
      </c>
      <c r="C135" s="17">
        <v>15102</v>
      </c>
      <c r="D135" s="17">
        <v>13094</v>
      </c>
      <c r="E135" s="17">
        <v>11309</v>
      </c>
      <c r="F135" s="17">
        <v>13335</v>
      </c>
      <c r="G135" s="24"/>
      <c r="H135" s="7"/>
      <c r="I135" s="25">
        <f t="shared" si="32"/>
        <v>3793</v>
      </c>
      <c r="J135" s="24">
        <f t="shared" si="32"/>
        <v>-241</v>
      </c>
      <c r="K135" s="7"/>
      <c r="L135" s="25">
        <f t="shared" si="27"/>
        <v>3786.322155404263</v>
      </c>
      <c r="M135" s="17">
        <f t="shared" si="18"/>
        <v>44.593608444814421</v>
      </c>
      <c r="N135" s="17">
        <f t="shared" si="28"/>
        <v>-238.62284939795057</v>
      </c>
      <c r="O135" s="24">
        <f t="shared" si="19"/>
        <v>5.650844984823947</v>
      </c>
      <c r="P135" s="7"/>
      <c r="Q135" s="25">
        <f t="shared" si="20"/>
        <v>3825.8976770348468</v>
      </c>
      <c r="R135" s="24">
        <f t="shared" si="21"/>
        <v>-239.00824409993626</v>
      </c>
      <c r="S135" s="7"/>
      <c r="T135" s="25">
        <f t="shared" si="22"/>
        <v>-0.99848300787593158</v>
      </c>
      <c r="U135" s="24">
        <f t="shared" si="23"/>
        <v>-6.2714334437804997E-2</v>
      </c>
      <c r="V135" s="7"/>
      <c r="W135" s="25">
        <f t="shared" si="24"/>
        <v>-0.99827815973759026</v>
      </c>
      <c r="X135" s="24">
        <f t="shared" si="29"/>
        <v>78.78305887107075</v>
      </c>
      <c r="Y135" s="7"/>
      <c r="Z135" s="25">
        <f t="shared" si="30"/>
        <v>-620</v>
      </c>
      <c r="AA135" s="17">
        <f t="shared" si="31"/>
        <v>78.857999999999763</v>
      </c>
      <c r="AB135" s="24">
        <f t="shared" si="25"/>
        <v>1.3763317415376841</v>
      </c>
      <c r="AC135" s="17">
        <f t="shared" si="26"/>
        <v>-7.494112892901228E-2</v>
      </c>
    </row>
    <row r="136" spans="1:29" s="17" customFormat="1" x14ac:dyDescent="0.25">
      <c r="A136" s="17">
        <v>51</v>
      </c>
      <c r="B136" s="17">
        <v>-611</v>
      </c>
      <c r="C136" s="17">
        <v>15088</v>
      </c>
      <c r="D136" s="17">
        <v>12921</v>
      </c>
      <c r="E136" s="17">
        <v>11334</v>
      </c>
      <c r="F136" s="17">
        <v>13524</v>
      </c>
      <c r="G136" s="24"/>
      <c r="H136" s="7"/>
      <c r="I136" s="25">
        <f t="shared" si="32"/>
        <v>3754</v>
      </c>
      <c r="J136" s="24">
        <f t="shared" si="32"/>
        <v>-603</v>
      </c>
      <c r="K136" s="7"/>
      <c r="L136" s="25">
        <f t="shared" si="27"/>
        <v>3747.4359709165428</v>
      </c>
      <c r="M136" s="17">
        <f t="shared" si="18"/>
        <v>43.086477808471592</v>
      </c>
      <c r="N136" s="17">
        <f t="shared" si="28"/>
        <v>-601.72745612750055</v>
      </c>
      <c r="O136" s="24">
        <f t="shared" si="19"/>
        <v>1.6193679074359084</v>
      </c>
      <c r="P136" s="7"/>
      <c r="Q136" s="25">
        <f t="shared" si="20"/>
        <v>3786.8976770348468</v>
      </c>
      <c r="R136" s="24">
        <f t="shared" si="21"/>
        <v>-601.00824409993629</v>
      </c>
      <c r="S136" s="7"/>
      <c r="T136" s="25">
        <f t="shared" si="22"/>
        <v>-0.98830478550973877</v>
      </c>
      <c r="U136" s="24">
        <f t="shared" si="23"/>
        <v>-0.15770097036737069</v>
      </c>
      <c r="V136" s="7"/>
      <c r="W136" s="25">
        <f t="shared" si="24"/>
        <v>-0.98778110227674465</v>
      </c>
      <c r="X136" s="24">
        <f t="shared" si="29"/>
        <v>73.30697911040852</v>
      </c>
      <c r="Y136" s="7"/>
      <c r="Z136" s="25">
        <f t="shared" si="30"/>
        <v>-611</v>
      </c>
      <c r="AA136" s="17">
        <f t="shared" si="31"/>
        <v>73.358999999999767</v>
      </c>
      <c r="AB136" s="24">
        <f t="shared" si="25"/>
        <v>1.2803560859705161</v>
      </c>
      <c r="AC136" s="17">
        <f t="shared" si="26"/>
        <v>-5.202088959124751E-2</v>
      </c>
    </row>
    <row r="137" spans="1:29" s="17" customFormat="1" x14ac:dyDescent="0.25">
      <c r="A137" s="17">
        <v>52</v>
      </c>
      <c r="B137" s="17">
        <v>-607</v>
      </c>
      <c r="C137" s="17">
        <v>15044</v>
      </c>
      <c r="D137" s="17">
        <v>12741</v>
      </c>
      <c r="E137" s="17">
        <v>11366</v>
      </c>
      <c r="F137" s="17">
        <v>13695</v>
      </c>
      <c r="G137" s="24"/>
      <c r="H137" s="7"/>
      <c r="I137" s="25">
        <f t="shared" si="32"/>
        <v>3678</v>
      </c>
      <c r="J137" s="24">
        <f t="shared" si="32"/>
        <v>-954</v>
      </c>
      <c r="K137" s="7"/>
      <c r="L137" s="25">
        <f t="shared" si="27"/>
        <v>3674.3296105209392</v>
      </c>
      <c r="M137" s="17">
        <f t="shared" si="18"/>
        <v>13.471758927999911</v>
      </c>
      <c r="N137" s="17">
        <f t="shared" si="28"/>
        <v>-956.99396646841433</v>
      </c>
      <c r="O137" s="24">
        <f t="shared" si="19"/>
        <v>8.9638352139893644</v>
      </c>
      <c r="P137" s="7"/>
      <c r="Q137" s="25">
        <f t="shared" si="20"/>
        <v>3710.8976770348468</v>
      </c>
      <c r="R137" s="24">
        <f t="shared" si="21"/>
        <v>-952.00824409993629</v>
      </c>
      <c r="S137" s="7"/>
      <c r="T137" s="25">
        <f t="shared" si="22"/>
        <v>-0.96847030089869635</v>
      </c>
      <c r="U137" s="24">
        <f t="shared" si="23"/>
        <v>-0.24980127205598271</v>
      </c>
      <c r="V137" s="7"/>
      <c r="W137" s="25">
        <f t="shared" si="24"/>
        <v>-0.96763741480985976</v>
      </c>
      <c r="X137" s="24">
        <f t="shared" si="29"/>
        <v>67.902598139633142</v>
      </c>
      <c r="Y137" s="7"/>
      <c r="Z137" s="25">
        <f t="shared" si="30"/>
        <v>-607</v>
      </c>
      <c r="AA137" s="17">
        <f t="shared" si="31"/>
        <v>67.895999999999773</v>
      </c>
      <c r="AB137" s="24">
        <f t="shared" si="25"/>
        <v>1.1850087489340659</v>
      </c>
      <c r="AC137" s="17">
        <f t="shared" si="26"/>
        <v>6.5981396333683051E-3</v>
      </c>
    </row>
    <row r="138" spans="1:29" s="17" customFormat="1" x14ac:dyDescent="0.25">
      <c r="A138" s="17">
        <v>53</v>
      </c>
      <c r="B138" s="17">
        <v>-636</v>
      </c>
      <c r="C138" s="17">
        <v>14992</v>
      </c>
      <c r="D138" s="17">
        <v>12556</v>
      </c>
      <c r="E138" s="17">
        <v>11424</v>
      </c>
      <c r="F138" s="17">
        <v>13876</v>
      </c>
      <c r="G138" s="24"/>
      <c r="H138" s="7"/>
      <c r="I138" s="25">
        <f t="shared" si="32"/>
        <v>3568</v>
      </c>
      <c r="J138" s="24">
        <f t="shared" si="32"/>
        <v>-1320</v>
      </c>
      <c r="K138" s="7"/>
      <c r="L138" s="25">
        <f t="shared" si="27"/>
        <v>3561.5965031671835</v>
      </c>
      <c r="M138" s="17">
        <f t="shared" si="18"/>
        <v>41.004771687890589</v>
      </c>
      <c r="N138" s="17">
        <f t="shared" si="28"/>
        <v>-1319.8658400293443</v>
      </c>
      <c r="O138" s="24">
        <f t="shared" si="19"/>
        <v>1.7998897726331183E-2</v>
      </c>
      <c r="P138" s="7"/>
      <c r="Q138" s="25">
        <f t="shared" si="20"/>
        <v>3600.8976770348468</v>
      </c>
      <c r="R138" s="24">
        <f t="shared" si="21"/>
        <v>-1318.0082440999363</v>
      </c>
      <c r="S138" s="7"/>
      <c r="T138" s="25">
        <f t="shared" si="22"/>
        <v>-0.93976249422481906</v>
      </c>
      <c r="U138" s="24">
        <f t="shared" si="23"/>
        <v>-0.34583748407316789</v>
      </c>
      <c r="V138" s="7"/>
      <c r="W138" s="25">
        <f t="shared" si="24"/>
        <v>-0.93860714628662512</v>
      </c>
      <c r="X138" s="24">
        <f t="shared" si="29"/>
        <v>62.151066546057109</v>
      </c>
      <c r="Y138" s="7"/>
      <c r="Z138" s="25">
        <f t="shared" si="30"/>
        <v>-636</v>
      </c>
      <c r="AA138" s="17">
        <f t="shared" si="31"/>
        <v>62.171999999999777</v>
      </c>
      <c r="AB138" s="24">
        <f t="shared" si="25"/>
        <v>1.0851061025499107</v>
      </c>
      <c r="AC138" s="17">
        <f t="shared" si="26"/>
        <v>-2.0933453942667768E-2</v>
      </c>
    </row>
    <row r="139" spans="1:29" s="17" customFormat="1" x14ac:dyDescent="0.25">
      <c r="A139" s="17">
        <v>54</v>
      </c>
      <c r="B139" s="17">
        <v>-624</v>
      </c>
      <c r="C139" s="17">
        <v>14918</v>
      </c>
      <c r="D139" s="17">
        <v>12393</v>
      </c>
      <c r="E139" s="17">
        <v>11498</v>
      </c>
      <c r="F139" s="17">
        <v>14051</v>
      </c>
      <c r="G139" s="24"/>
      <c r="H139" s="7"/>
      <c r="I139" s="25">
        <f t="shared" si="32"/>
        <v>3420</v>
      </c>
      <c r="J139" s="24">
        <f t="shared" si="32"/>
        <v>-1658</v>
      </c>
      <c r="K139" s="7"/>
      <c r="L139" s="25">
        <f t="shared" si="27"/>
        <v>3416.1253485565217</v>
      </c>
      <c r="M139" s="17">
        <f t="shared" si="18"/>
        <v>15.0129238084488</v>
      </c>
      <c r="N139" s="17">
        <f t="shared" si="28"/>
        <v>-1663.1293196635279</v>
      </c>
      <c r="O139" s="24">
        <f t="shared" si="19"/>
        <v>26.309920210653914</v>
      </c>
      <c r="P139" s="7"/>
      <c r="Q139" s="25">
        <f t="shared" si="20"/>
        <v>3452.8976770348468</v>
      </c>
      <c r="R139" s="24">
        <f t="shared" si="21"/>
        <v>-1656.0082440999363</v>
      </c>
      <c r="S139" s="7"/>
      <c r="T139" s="25">
        <f t="shared" si="22"/>
        <v>-0.9011374452454205</v>
      </c>
      <c r="U139" s="24">
        <f t="shared" si="23"/>
        <v>-0.43452666347701652</v>
      </c>
      <c r="V139" s="7"/>
      <c r="W139" s="25">
        <f t="shared" si="24"/>
        <v>-0.89968423645406048</v>
      </c>
      <c r="X139" s="24">
        <f t="shared" si="29"/>
        <v>56.598331773610084</v>
      </c>
      <c r="Y139" s="7"/>
      <c r="Z139" s="25">
        <f t="shared" si="30"/>
        <v>-624</v>
      </c>
      <c r="AA139" s="17">
        <f t="shared" si="31"/>
        <v>56.555999999999777</v>
      </c>
      <c r="AB139" s="24">
        <f t="shared" si="25"/>
        <v>0.98708841175790907</v>
      </c>
      <c r="AC139" s="17">
        <f t="shared" si="26"/>
        <v>4.2331773610307266E-2</v>
      </c>
    </row>
    <row r="140" spans="1:29" s="17" customFormat="1" x14ac:dyDescent="0.25">
      <c r="A140" s="17">
        <v>55</v>
      </c>
      <c r="B140" s="17">
        <v>-648</v>
      </c>
      <c r="C140" s="17">
        <v>14827</v>
      </c>
      <c r="D140" s="17">
        <v>12218</v>
      </c>
      <c r="E140" s="17">
        <v>11593</v>
      </c>
      <c r="F140" s="17">
        <v>14215</v>
      </c>
      <c r="G140" s="24"/>
      <c r="H140" s="7"/>
      <c r="I140" s="25">
        <f t="shared" si="32"/>
        <v>3234</v>
      </c>
      <c r="J140" s="24">
        <f t="shared" si="32"/>
        <v>-1997</v>
      </c>
      <c r="K140" s="7"/>
      <c r="L140" s="25">
        <f t="shared" si="27"/>
        <v>3230.0172000457414</v>
      </c>
      <c r="M140" s="17">
        <f t="shared" si="18"/>
        <v>15.862695475641932</v>
      </c>
      <c r="N140" s="17">
        <f t="shared" si="28"/>
        <v>-2002.6580576652582</v>
      </c>
      <c r="O140" s="24">
        <f t="shared" si="19"/>
        <v>32.013616543386895</v>
      </c>
      <c r="P140" s="7"/>
      <c r="Q140" s="25">
        <f t="shared" si="20"/>
        <v>3266.8976770348468</v>
      </c>
      <c r="R140" s="24">
        <f t="shared" si="21"/>
        <v>-1995.0082440999363</v>
      </c>
      <c r="S140" s="7"/>
      <c r="T140" s="25">
        <f t="shared" si="22"/>
        <v>-0.85259515396050078</v>
      </c>
      <c r="U140" s="24">
        <f t="shared" si="23"/>
        <v>-0.52347823690276996</v>
      </c>
      <c r="V140" s="7"/>
      <c r="W140" s="25">
        <f t="shared" si="24"/>
        <v>-0.85084314786597814</v>
      </c>
      <c r="X140" s="24">
        <f t="shared" si="29"/>
        <v>50.77603858525822</v>
      </c>
      <c r="Y140" s="7"/>
      <c r="Z140" s="25">
        <f t="shared" si="30"/>
        <v>-648</v>
      </c>
      <c r="AA140" s="17">
        <f t="shared" si="31"/>
        <v>50.723999999999776</v>
      </c>
      <c r="AB140" s="24">
        <f t="shared" si="25"/>
        <v>0.88530080978159986</v>
      </c>
      <c r="AC140" s="17">
        <f t="shared" si="26"/>
        <v>5.2038585258443959E-2</v>
      </c>
    </row>
    <row r="141" spans="1:29" s="17" customFormat="1" x14ac:dyDescent="0.25">
      <c r="A141" s="17">
        <v>56</v>
      </c>
      <c r="B141" s="17">
        <v>-633</v>
      </c>
      <c r="C141" s="17">
        <v>14705</v>
      </c>
      <c r="D141" s="17">
        <v>12050</v>
      </c>
      <c r="E141" s="17">
        <v>11688</v>
      </c>
      <c r="F141" s="17">
        <v>14362</v>
      </c>
      <c r="G141" s="24"/>
      <c r="H141" s="7"/>
      <c r="I141" s="25">
        <f t="shared" si="32"/>
        <v>3017</v>
      </c>
      <c r="J141" s="24">
        <f t="shared" si="32"/>
        <v>-2312</v>
      </c>
      <c r="K141" s="7"/>
      <c r="L141" s="25">
        <f t="shared" si="27"/>
        <v>3015.5691876650726</v>
      </c>
      <c r="M141" s="17">
        <f t="shared" si="18"/>
        <v>2.0472239377803856</v>
      </c>
      <c r="N141" s="17">
        <f t="shared" si="28"/>
        <v>-2314.336014023645</v>
      </c>
      <c r="O141" s="24">
        <f t="shared" si="19"/>
        <v>5.4569615186661995</v>
      </c>
      <c r="P141" s="7"/>
      <c r="Q141" s="25">
        <f t="shared" si="20"/>
        <v>3049.8976770348468</v>
      </c>
      <c r="R141" s="24">
        <f t="shared" si="21"/>
        <v>-2310.0082440999363</v>
      </c>
      <c r="S141" s="7"/>
      <c r="T141" s="25">
        <f t="shared" si="22"/>
        <v>-0.79596248079476117</v>
      </c>
      <c r="U141" s="24">
        <f t="shared" si="23"/>
        <v>-0.60613235380280639</v>
      </c>
      <c r="V141" s="7"/>
      <c r="W141" s="25">
        <f t="shared" si="24"/>
        <v>-0.79393276627476028</v>
      </c>
      <c r="X141" s="24">
        <f t="shared" si="29"/>
        <v>45.017675206880313</v>
      </c>
      <c r="Y141" s="7"/>
      <c r="Z141" s="25">
        <f t="shared" si="30"/>
        <v>-633</v>
      </c>
      <c r="AA141" s="17">
        <f t="shared" si="31"/>
        <v>45.026999999999774</v>
      </c>
      <c r="AB141" s="24">
        <f t="shared" si="25"/>
        <v>0.78586940229548286</v>
      </c>
      <c r="AC141" s="17">
        <f t="shared" si="26"/>
        <v>-9.3247931194611056E-3</v>
      </c>
    </row>
    <row r="142" spans="1:29" s="17" customFormat="1" x14ac:dyDescent="0.25">
      <c r="A142" s="17">
        <v>57</v>
      </c>
      <c r="B142" s="17">
        <v>-621</v>
      </c>
      <c r="C142" s="17">
        <v>14586</v>
      </c>
      <c r="D142" s="17">
        <v>11912</v>
      </c>
      <c r="E142" s="17">
        <v>11813</v>
      </c>
      <c r="F142" s="17">
        <v>14508</v>
      </c>
      <c r="G142" s="24"/>
      <c r="H142" s="7"/>
      <c r="I142" s="25">
        <f t="shared" si="32"/>
        <v>2773</v>
      </c>
      <c r="J142" s="24">
        <f t="shared" si="32"/>
        <v>-2596</v>
      </c>
      <c r="K142" s="7"/>
      <c r="L142" s="25">
        <f t="shared" si="27"/>
        <v>2775.8922891055017</v>
      </c>
      <c r="M142" s="17">
        <f t="shared" si="18"/>
        <v>8.3653362698040077</v>
      </c>
      <c r="N142" s="17">
        <f t="shared" si="28"/>
        <v>-2597.9039337308263</v>
      </c>
      <c r="O142" s="24">
        <f t="shared" si="19"/>
        <v>3.6249636513783003</v>
      </c>
      <c r="P142" s="7"/>
      <c r="Q142" s="25">
        <f t="shared" si="20"/>
        <v>2805.8976770348468</v>
      </c>
      <c r="R142" s="24">
        <f t="shared" si="21"/>
        <v>-2594.0082440999363</v>
      </c>
      <c r="S142" s="7"/>
      <c r="T142" s="25">
        <f t="shared" si="22"/>
        <v>-0.73228334599088796</v>
      </c>
      <c r="U142" s="24">
        <f t="shared" si="23"/>
        <v>-0.68065225602379165</v>
      </c>
      <c r="V142" s="7"/>
      <c r="W142" s="25">
        <f t="shared" si="24"/>
        <v>-0.73000318201302172</v>
      </c>
      <c r="X142" s="24">
        <f t="shared" si="29"/>
        <v>39.381440119555236</v>
      </c>
      <c r="Y142" s="7"/>
      <c r="Z142" s="25">
        <f t="shared" si="30"/>
        <v>-621</v>
      </c>
      <c r="AA142" s="17">
        <f t="shared" si="31"/>
        <v>39.437999999999775</v>
      </c>
      <c r="AB142" s="24">
        <f t="shared" si="25"/>
        <v>0.68832295040151981</v>
      </c>
      <c r="AC142" s="17">
        <f t="shared" si="26"/>
        <v>-5.6559880444538635E-2</v>
      </c>
    </row>
    <row r="143" spans="1:29" s="17" customFormat="1" x14ac:dyDescent="0.25">
      <c r="A143" s="17">
        <v>58</v>
      </c>
      <c r="B143" s="17">
        <v>-613</v>
      </c>
      <c r="C143" s="17">
        <v>14461</v>
      </c>
      <c r="D143" s="17">
        <v>11787</v>
      </c>
      <c r="E143" s="17">
        <v>11950</v>
      </c>
      <c r="F143" s="17">
        <v>14642</v>
      </c>
      <c r="G143" s="24"/>
      <c r="H143" s="7"/>
      <c r="I143" s="25">
        <f t="shared" si="32"/>
        <v>2511</v>
      </c>
      <c r="J143" s="24">
        <f t="shared" si="32"/>
        <v>-2855</v>
      </c>
      <c r="K143" s="7"/>
      <c r="L143" s="25">
        <f t="shared" si="27"/>
        <v>2513.0861382910343</v>
      </c>
      <c r="M143" s="17">
        <f t="shared" si="18"/>
        <v>4.3519729693196387</v>
      </c>
      <c r="N143" s="17">
        <f t="shared" si="28"/>
        <v>-2853.5979884828212</v>
      </c>
      <c r="O143" s="24">
        <f t="shared" si="19"/>
        <v>1.9656362943020982</v>
      </c>
      <c r="P143" s="7"/>
      <c r="Q143" s="25">
        <f t="shared" si="20"/>
        <v>2543.8976770348468</v>
      </c>
      <c r="R143" s="24">
        <f t="shared" si="21"/>
        <v>-2853.0082440999363</v>
      </c>
      <c r="S143" s="7"/>
      <c r="T143" s="25">
        <f t="shared" si="22"/>
        <v>-0.66390657009492571</v>
      </c>
      <c r="U143" s="24">
        <f t="shared" si="23"/>
        <v>-0.74861230769715492</v>
      </c>
      <c r="V143" s="7"/>
      <c r="W143" s="25">
        <f t="shared" si="24"/>
        <v>-0.66139794524450413</v>
      </c>
      <c r="X143" s="24">
        <f t="shared" si="29"/>
        <v>33.838351961396029</v>
      </c>
      <c r="Y143" s="7"/>
      <c r="Z143" s="25">
        <f t="shared" si="30"/>
        <v>-613</v>
      </c>
      <c r="AA143" s="17">
        <f t="shared" si="31"/>
        <v>33.920999999999779</v>
      </c>
      <c r="AB143" s="24">
        <f t="shared" si="25"/>
        <v>0.59203313556899262</v>
      </c>
      <c r="AC143" s="17">
        <f t="shared" si="26"/>
        <v>-8.2648038603750251E-2</v>
      </c>
    </row>
    <row r="144" spans="1:29" s="17" customFormat="1" x14ac:dyDescent="0.25">
      <c r="A144" s="17">
        <v>59</v>
      </c>
      <c r="B144" s="17">
        <v>-610</v>
      </c>
      <c r="C144" s="17">
        <v>14307</v>
      </c>
      <c r="D144" s="17">
        <v>11662</v>
      </c>
      <c r="E144" s="17">
        <v>12084</v>
      </c>
      <c r="F144" s="17">
        <v>14746</v>
      </c>
      <c r="G144" s="24"/>
      <c r="H144" s="7"/>
      <c r="I144" s="25">
        <f t="shared" si="32"/>
        <v>2223</v>
      </c>
      <c r="J144" s="24">
        <f t="shared" si="32"/>
        <v>-3084</v>
      </c>
      <c r="K144" s="7"/>
      <c r="L144" s="25">
        <f t="shared" si="27"/>
        <v>2228.1338636389282</v>
      </c>
      <c r="M144" s="17">
        <f t="shared" si="18"/>
        <v>26.356555863109438</v>
      </c>
      <c r="N144" s="17">
        <f t="shared" si="28"/>
        <v>-3081.7913987769107</v>
      </c>
      <c r="O144" s="24">
        <f t="shared" si="19"/>
        <v>4.8779193626316291</v>
      </c>
      <c r="P144" s="7"/>
      <c r="Q144" s="25">
        <f t="shared" si="20"/>
        <v>2255.8976770348468</v>
      </c>
      <c r="R144" s="24">
        <f t="shared" si="21"/>
        <v>-3082.0082440999363</v>
      </c>
      <c r="S144" s="7"/>
      <c r="T144" s="25">
        <f t="shared" si="22"/>
        <v>-0.58874431262150162</v>
      </c>
      <c r="U144" s="24">
        <f t="shared" si="23"/>
        <v>-0.80870053871337189</v>
      </c>
      <c r="V144" s="7"/>
      <c r="W144" s="25">
        <f t="shared" si="24"/>
        <v>-0.58603360673423954</v>
      </c>
      <c r="X144" s="24">
        <f t="shared" si="29"/>
        <v>28.307171364667852</v>
      </c>
      <c r="Y144" s="7"/>
      <c r="Z144" s="25">
        <f t="shared" si="30"/>
        <v>-610</v>
      </c>
      <c r="AA144" s="17">
        <f t="shared" si="31"/>
        <v>28.430999999999781</v>
      </c>
      <c r="AB144" s="24">
        <f t="shared" si="25"/>
        <v>0.496214559634504</v>
      </c>
      <c r="AC144" s="17">
        <f t="shared" si="26"/>
        <v>-0.12382863533192889</v>
      </c>
    </row>
    <row r="145" spans="1:29" s="17" customFormat="1" x14ac:dyDescent="0.25">
      <c r="A145" s="17">
        <v>60</v>
      </c>
      <c r="B145" s="17">
        <v>-629</v>
      </c>
      <c r="C145" s="17">
        <v>14154</v>
      </c>
      <c r="D145" s="17">
        <v>11567</v>
      </c>
      <c r="E145" s="17">
        <v>12251</v>
      </c>
      <c r="F145" s="17">
        <v>14856</v>
      </c>
      <c r="G145" s="24"/>
      <c r="H145" s="7"/>
      <c r="I145" s="25">
        <f t="shared" si="32"/>
        <v>1903</v>
      </c>
      <c r="J145" s="24">
        <f t="shared" si="32"/>
        <v>-3289</v>
      </c>
      <c r="K145" s="7"/>
      <c r="L145" s="25">
        <f t="shared" si="27"/>
        <v>1912.6010771195088</v>
      </c>
      <c r="M145" s="17">
        <f t="shared" si="18"/>
        <v>92.180681854754866</v>
      </c>
      <c r="N145" s="17">
        <f t="shared" si="28"/>
        <v>-3287.4518833326342</v>
      </c>
      <c r="O145" s="24">
        <f t="shared" si="19"/>
        <v>2.3966652157757147</v>
      </c>
      <c r="P145" s="7"/>
      <c r="Q145" s="25">
        <f t="shared" si="20"/>
        <v>1935.8976770348468</v>
      </c>
      <c r="R145" s="24">
        <f t="shared" si="21"/>
        <v>-3287.0082440999363</v>
      </c>
      <c r="S145" s="7"/>
      <c r="T145" s="25">
        <f t="shared" si="22"/>
        <v>-0.50523069320658598</v>
      </c>
      <c r="U145" s="24">
        <f t="shared" si="23"/>
        <v>-0.86249131320387185</v>
      </c>
      <c r="V145" s="7"/>
      <c r="W145" s="25">
        <f t="shared" si="24"/>
        <v>-0.50233899369047297</v>
      </c>
      <c r="X145" s="24">
        <f t="shared" si="29"/>
        <v>22.595513985870298</v>
      </c>
      <c r="Y145" s="7"/>
      <c r="Z145" s="25">
        <f t="shared" si="30"/>
        <v>-629</v>
      </c>
      <c r="AA145" s="17">
        <f t="shared" si="31"/>
        <v>22.769999999999783</v>
      </c>
      <c r="AB145" s="24">
        <f t="shared" si="25"/>
        <v>0.39741147067910504</v>
      </c>
      <c r="AC145" s="17">
        <f t="shared" si="26"/>
        <v>-0.17448601412948506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11490</v>
      </c>
      <c r="E146" s="17">
        <v>12419</v>
      </c>
      <c r="F146" s="17">
        <v>14952</v>
      </c>
      <c r="G146" s="24"/>
      <c r="H146" s="7"/>
      <c r="I146" s="25">
        <f t="shared" si="32"/>
        <v>1582</v>
      </c>
      <c r="J146" s="24">
        <f t="shared" si="32"/>
        <v>-3462</v>
      </c>
      <c r="K146" s="7"/>
      <c r="L146" s="25">
        <f t="shared" si="27"/>
        <v>1584.6201121936992</v>
      </c>
      <c r="M146" s="17">
        <f t="shared" si="18"/>
        <v>6.8649879075714555</v>
      </c>
      <c r="N146" s="17">
        <f t="shared" si="28"/>
        <v>-3458.030831441512</v>
      </c>
      <c r="O146" s="24">
        <f t="shared" si="19"/>
        <v>15.754299045689994</v>
      </c>
      <c r="P146" s="7"/>
      <c r="Q146" s="25">
        <f t="shared" si="20"/>
        <v>1614.8976770348468</v>
      </c>
      <c r="R146" s="24">
        <f t="shared" si="21"/>
        <v>-3460.0082440999363</v>
      </c>
      <c r="S146" s="7"/>
      <c r="T146" s="25">
        <f t="shared" si="22"/>
        <v>-0.42145609373099868</v>
      </c>
      <c r="U146" s="24">
        <f t="shared" si="23"/>
        <v>-0.90788547899341565</v>
      </c>
      <c r="V146" s="7"/>
      <c r="W146" s="25">
        <f t="shared" si="24"/>
        <v>-0.41841157836730614</v>
      </c>
      <c r="X146" s="24">
        <f t="shared" si="29"/>
        <v>17.121065891550529</v>
      </c>
      <c r="Y146" s="7"/>
      <c r="Z146" s="25">
        <f t="shared" si="30"/>
        <v>-617</v>
      </c>
      <c r="AA146" s="17">
        <f t="shared" si="31"/>
        <v>17.216999999999782</v>
      </c>
      <c r="AB146" s="24">
        <f t="shared" si="25"/>
        <v>0.30049333731585992</v>
      </c>
      <c r="AC146" s="17">
        <f t="shared" si="26"/>
        <v>-9.5934108449252875E-2</v>
      </c>
    </row>
    <row r="147" spans="1:29" s="17" customFormat="1" x14ac:dyDescent="0.25">
      <c r="A147" s="17">
        <v>62</v>
      </c>
      <c r="B147" s="17">
        <v>-631</v>
      </c>
      <c r="C147" s="17">
        <v>13826</v>
      </c>
      <c r="D147" s="17">
        <v>11410</v>
      </c>
      <c r="E147" s="17">
        <v>12591</v>
      </c>
      <c r="F147" s="17">
        <v>15016</v>
      </c>
      <c r="G147" s="24"/>
      <c r="H147" s="7"/>
      <c r="I147" s="25">
        <f t="shared" si="32"/>
        <v>1235</v>
      </c>
      <c r="J147" s="24">
        <f t="shared" si="32"/>
        <v>-3606</v>
      </c>
      <c r="K147" s="7"/>
      <c r="L147" s="25">
        <f t="shared" si="27"/>
        <v>1233.5102329677347</v>
      </c>
      <c r="M147" s="17">
        <f t="shared" si="18"/>
        <v>2.219405810424449</v>
      </c>
      <c r="N147" s="17">
        <f t="shared" si="28"/>
        <v>-3598.8832510413813</v>
      </c>
      <c r="O147" s="24">
        <f t="shared" si="19"/>
        <v>50.648115740000357</v>
      </c>
      <c r="P147" s="7"/>
      <c r="Q147" s="25">
        <f t="shared" si="20"/>
        <v>1267.8976770348468</v>
      </c>
      <c r="R147" s="24">
        <f t="shared" si="21"/>
        <v>-3604.0082440999363</v>
      </c>
      <c r="S147" s="7"/>
      <c r="T147" s="25">
        <f t="shared" si="22"/>
        <v>-0.33089601267794955</v>
      </c>
      <c r="U147" s="24">
        <f t="shared" si="23"/>
        <v>-0.94567021814771801</v>
      </c>
      <c r="V147" s="7"/>
      <c r="W147" s="25">
        <f t="shared" si="24"/>
        <v>-0.32772418070079956</v>
      </c>
      <c r="X147" s="24">
        <f t="shared" si="29"/>
        <v>11.49167508332323</v>
      </c>
      <c r="Y147" s="7"/>
      <c r="Z147" s="25">
        <f t="shared" si="30"/>
        <v>-631</v>
      </c>
      <c r="AA147" s="17">
        <f t="shared" si="31"/>
        <v>11.537999999999784</v>
      </c>
      <c r="AB147" s="24">
        <f t="shared" si="25"/>
        <v>0.20137608909510196</v>
      </c>
      <c r="AC147" s="17">
        <f t="shared" si="26"/>
        <v>-4.6324916676553585E-2</v>
      </c>
    </row>
    <row r="148" spans="1:29" s="17" customFormat="1" x14ac:dyDescent="0.25">
      <c r="A148" s="17">
        <v>63</v>
      </c>
      <c r="B148" s="17">
        <v>-646</v>
      </c>
      <c r="C148" s="17">
        <v>13633</v>
      </c>
      <c r="D148" s="17">
        <v>11357</v>
      </c>
      <c r="E148" s="17">
        <v>12777</v>
      </c>
      <c r="F148" s="17">
        <v>15065</v>
      </c>
      <c r="G148" s="24"/>
      <c r="H148" s="7"/>
      <c r="I148" s="25">
        <f t="shared" si="32"/>
        <v>856</v>
      </c>
      <c r="J148" s="24">
        <f t="shared" si="32"/>
        <v>-3708</v>
      </c>
      <c r="K148" s="7"/>
      <c r="L148" s="25">
        <f t="shared" si="27"/>
        <v>861.19669646440661</v>
      </c>
      <c r="M148" s="17">
        <f t="shared" ref="M148:M149" si="33">(I148-L148)^2</f>
        <v>27.005654143176201</v>
      </c>
      <c r="N148" s="17">
        <f t="shared" si="28"/>
        <v>-3706.4582457420852</v>
      </c>
      <c r="O148" s="24">
        <f t="shared" ref="O148:O149" si="34">(J148-N148)^2</f>
        <v>2.3770061917984697</v>
      </c>
      <c r="P148" s="7"/>
      <c r="Q148" s="25">
        <f t="shared" si="20"/>
        <v>888.89767703484677</v>
      </c>
      <c r="R148" s="24">
        <f t="shared" si="21"/>
        <v>-3706.0082440999363</v>
      </c>
      <c r="S148" s="7"/>
      <c r="T148" s="25">
        <f t="shared" si="22"/>
        <v>-0.23198456968340878</v>
      </c>
      <c r="U148" s="24">
        <f t="shared" si="23"/>
        <v>-0.97243440838201545</v>
      </c>
      <c r="V148" s="7"/>
      <c r="W148" s="25">
        <f t="shared" si="24"/>
        <v>-0.22872235932945953</v>
      </c>
      <c r="X148" s="24">
        <f t="shared" si="29"/>
        <v>5.6135323561375117</v>
      </c>
      <c r="Y148" s="7"/>
      <c r="Z148" s="25">
        <f t="shared" si="30"/>
        <v>-646</v>
      </c>
      <c r="AA148" s="17">
        <f t="shared" si="31"/>
        <v>5.7239999999997844</v>
      </c>
      <c r="AB148" s="24">
        <f t="shared" si="25"/>
        <v>9.9902646384151653E-2</v>
      </c>
      <c r="AC148" s="17">
        <f t="shared" si="26"/>
        <v>-0.1104676438622727</v>
      </c>
    </row>
    <row r="149" spans="1:29" s="17" customFormat="1" x14ac:dyDescent="0.25">
      <c r="A149" s="17">
        <v>64</v>
      </c>
      <c r="B149" s="17">
        <v>-636</v>
      </c>
      <c r="C149" s="17">
        <v>13447</v>
      </c>
      <c r="D149" s="17">
        <v>11319</v>
      </c>
      <c r="E149" s="17">
        <v>12965</v>
      </c>
      <c r="F149" s="17">
        <v>15106</v>
      </c>
      <c r="G149" s="24"/>
      <c r="H149" s="7"/>
      <c r="I149" s="25">
        <f t="shared" si="32"/>
        <v>482</v>
      </c>
      <c r="J149" s="24">
        <f t="shared" si="32"/>
        <v>-3787</v>
      </c>
      <c r="K149" s="7"/>
      <c r="L149" s="25">
        <f t="shared" si="27"/>
        <v>485.63470917777465</v>
      </c>
      <c r="M149" s="17">
        <f t="shared" si="33"/>
        <v>13.211110806999292</v>
      </c>
      <c r="N149" s="17">
        <f t="shared" si="28"/>
        <v>-3775.100189327175</v>
      </c>
      <c r="O149" s="24">
        <f t="shared" si="34"/>
        <v>141.60549404907906</v>
      </c>
      <c r="P149" s="7"/>
      <c r="Q149" s="25">
        <f t="shared" ref="Q149" si="35">I149-$J$4</f>
        <v>514.89767703484677</v>
      </c>
      <c r="R149" s="24">
        <f t="shared" ref="R149" si="36">J149-$J$3</f>
        <v>-3785.0082440999363</v>
      </c>
      <c r="S149" s="7"/>
      <c r="T149" s="25">
        <f t="shared" ref="T149" si="37">Q149/$J$7</f>
        <v>-0.13437802699222612</v>
      </c>
      <c r="U149" s="24">
        <f t="shared" ref="U149" si="38">R149/$J$6</f>
        <v>-0.99316353611250086</v>
      </c>
      <c r="V149" s="7"/>
      <c r="W149" s="25">
        <f t="shared" ref="W149" si="39">(T149-U149*SIN(-$J$11*PI()/180))/(COS(-$J$11*PI()/180))</f>
        <v>-0.13104569944658365</v>
      </c>
      <c r="X149" s="24">
        <f>IF(MOD(ATAN2(U149,W149)*180/PI()-$J$9+360,360)&gt;5,MOD(ATAN2(U149,W149)*180/PI()-$J$9+360,360)-360,MOD(ATAN2(U149,W149)*180/PI()-$J$9+360,360))</f>
        <v>-0.10557268201466741</v>
      </c>
      <c r="Y149" s="7"/>
      <c r="Z149" s="25">
        <f t="shared" si="30"/>
        <v>-636</v>
      </c>
      <c r="AA149" s="17">
        <f t="shared" si="31"/>
        <v>-2.1493917756743031E-13</v>
      </c>
      <c r="AB149" s="24">
        <f t="shared" ref="AB149" si="40">AA149*PI()/180</f>
        <v>-3.7513963400803952E-15</v>
      </c>
      <c r="AC149" s="17">
        <f t="shared" ref="AC149" si="41">X149-AA149</f>
        <v>-0.10557268201445247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-9987</v>
      </c>
      <c r="G155" s="2"/>
      <c r="I155" s="43">
        <v>0</v>
      </c>
      <c r="J155" s="39">
        <f>B155</f>
        <v>-9987</v>
      </c>
    </row>
    <row r="156" spans="1:29" x14ac:dyDescent="0.25">
      <c r="A156" s="31" t="s">
        <v>174</v>
      </c>
      <c r="B156" s="31">
        <v>9982</v>
      </c>
      <c r="G156" s="2"/>
      <c r="I156" s="1"/>
      <c r="J156" s="3"/>
    </row>
    <row r="157" spans="1:29" x14ac:dyDescent="0.25">
      <c r="A157" t="s">
        <v>175</v>
      </c>
      <c r="B157">
        <v>9982</v>
      </c>
      <c r="G157" s="2"/>
      <c r="I157" s="43">
        <f>J155</f>
        <v>-9987</v>
      </c>
      <c r="J157" s="39">
        <f>I157+B157</f>
        <v>-5</v>
      </c>
    </row>
    <row r="158" spans="1:29" x14ac:dyDescent="0.25">
      <c r="A158" s="31" t="s">
        <v>176</v>
      </c>
      <c r="B158" s="31">
        <v>40007</v>
      </c>
      <c r="G158" s="2"/>
      <c r="I158" s="1"/>
      <c r="J158" s="3"/>
    </row>
    <row r="159" spans="1:29" x14ac:dyDescent="0.25">
      <c r="A159" t="s">
        <v>177</v>
      </c>
      <c r="B159">
        <v>40007</v>
      </c>
      <c r="G159" s="2"/>
      <c r="I159" s="43">
        <f>J157</f>
        <v>-5</v>
      </c>
      <c r="J159" s="39">
        <f>I159+B159</f>
        <v>40002</v>
      </c>
    </row>
    <row r="160" spans="1:29" x14ac:dyDescent="0.25">
      <c r="A160" s="31" t="s">
        <v>178</v>
      </c>
      <c r="B160" s="31">
        <v>9999</v>
      </c>
      <c r="G160" s="2"/>
      <c r="I160" s="1"/>
      <c r="J160" s="3"/>
    </row>
    <row r="161" spans="1:10" x14ac:dyDescent="0.25">
      <c r="A161" t="s">
        <v>179</v>
      </c>
      <c r="B161">
        <v>9999</v>
      </c>
      <c r="G161" s="2"/>
      <c r="I161" s="43">
        <f>J159</f>
        <v>40002</v>
      </c>
      <c r="J161" s="39">
        <f>I161+B161</f>
        <v>50001</v>
      </c>
    </row>
    <row r="162" spans="1:10" x14ac:dyDescent="0.25">
      <c r="A162" s="31" t="s">
        <v>180</v>
      </c>
      <c r="B162" s="31">
        <v>-9985</v>
      </c>
      <c r="G162" s="2"/>
      <c r="I162" s="1"/>
      <c r="J162" s="3"/>
    </row>
    <row r="163" spans="1:10" x14ac:dyDescent="0.25">
      <c r="A163" t="s">
        <v>181</v>
      </c>
      <c r="B163">
        <v>-9993</v>
      </c>
      <c r="G163" s="2"/>
      <c r="I163" s="43">
        <f>J161</f>
        <v>50001</v>
      </c>
      <c r="J163" s="39">
        <f>I163+B163</f>
        <v>40008</v>
      </c>
    </row>
    <row r="164" spans="1:10" x14ac:dyDescent="0.25">
      <c r="A164" s="31" t="s">
        <v>182</v>
      </c>
      <c r="B164" s="31">
        <v>-40008</v>
      </c>
      <c r="G164" s="2"/>
      <c r="I164" s="1"/>
      <c r="J164" s="3"/>
    </row>
    <row r="165" spans="1:10" ht="15.75" thickBot="1" x14ac:dyDescent="0.3">
      <c r="A165" t="s">
        <v>183</v>
      </c>
      <c r="B165">
        <v>-40008</v>
      </c>
      <c r="G165" s="2"/>
      <c r="I165" s="4">
        <f>J163</f>
        <v>40008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-1.2580276028030433</v>
      </c>
      <c r="L3" s="35" t="s">
        <v>1</v>
      </c>
      <c r="M3" s="11">
        <v>-3841.5754107095563</v>
      </c>
      <c r="N3" s="10" t="s">
        <v>2</v>
      </c>
      <c r="O3" s="35">
        <v>3820.6208675803709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-32.207259284629714</v>
      </c>
      <c r="L4" s="9" t="s">
        <v>5</v>
      </c>
      <c r="M4" s="13">
        <v>359.95432048409754</v>
      </c>
      <c r="N4" s="12" t="s">
        <v>6</v>
      </c>
      <c r="O4" s="9">
        <v>359.69853280199425</v>
      </c>
      <c r="Q4" s="2" t="s">
        <v>7</v>
      </c>
      <c r="R4" s="2">
        <f>MAX(AC20:AC149)</f>
        <v>0.24234531163222073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-172.20399925327871</v>
      </c>
      <c r="N5" s="14" t="s">
        <v>9</v>
      </c>
      <c r="O5" s="9">
        <v>-172.39986555679255</v>
      </c>
      <c r="Q5" s="5" t="s">
        <v>10</v>
      </c>
      <c r="R5" s="5">
        <f>MIN(AC20:AC149)</f>
        <v>-0.22048378694435655</v>
      </c>
      <c r="T5" s="45" t="s">
        <v>55</v>
      </c>
      <c r="U5" s="47">
        <v>25</v>
      </c>
    </row>
    <row r="6" spans="1:21" ht="15.75" thickBot="1" x14ac:dyDescent="0.3">
      <c r="A6" t="s">
        <v>161</v>
      </c>
      <c r="I6" s="32" t="s">
        <v>11</v>
      </c>
      <c r="J6" s="32">
        <f>(O3+O9)/2</f>
        <v>3814.4392158035539</v>
      </c>
      <c r="L6" s="37" t="s">
        <v>12</v>
      </c>
      <c r="M6" s="13">
        <v>-32.087587844020845</v>
      </c>
      <c r="N6" s="14" t="s">
        <v>13</v>
      </c>
      <c r="O6" s="9">
        <v>-1.4942560228638191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-3834.7879082563136</v>
      </c>
      <c r="L7" s="38" t="s">
        <v>15</v>
      </c>
      <c r="M7" s="16">
        <f>SUM(M20:M84)</f>
        <v>897.63158643596023</v>
      </c>
      <c r="N7" s="15" t="s">
        <v>15</v>
      </c>
      <c r="O7" s="36">
        <f>SUM(O20:O84)</f>
        <v>1854.8581626451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-172.38502427615134</v>
      </c>
      <c r="L9" s="35" t="s">
        <v>18</v>
      </c>
      <c r="M9" s="11">
        <v>-3828.0004058030709</v>
      </c>
      <c r="N9" s="10" t="s">
        <v>19</v>
      </c>
      <c r="O9" s="35">
        <v>3808.2575640267369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-172.18586508983452</v>
      </c>
      <c r="L10" s="9" t="s">
        <v>21</v>
      </c>
      <c r="M10" s="13">
        <v>359.94678795233574</v>
      </c>
      <c r="N10" s="12" t="s">
        <v>22</v>
      </c>
      <c r="O10" s="9">
        <v>359.70001734431042</v>
      </c>
      <c r="T10" s="48"/>
    </row>
    <row r="11" spans="1:21" ht="15.75" thickBot="1" x14ac:dyDescent="0.3">
      <c r="I11" s="33" t="s">
        <v>23</v>
      </c>
      <c r="J11" s="33">
        <f>J9-J10</f>
        <v>-0.19915918631681961</v>
      </c>
      <c r="L11" s="37" t="s">
        <v>24</v>
      </c>
      <c r="M11" s="13">
        <v>-172.16773092639031</v>
      </c>
      <c r="N11" s="14" t="s">
        <v>25</v>
      </c>
      <c r="O11" s="9">
        <v>-172.37018299551011</v>
      </c>
    </row>
    <row r="12" spans="1:21" x14ac:dyDescent="0.25">
      <c r="I12" s="9"/>
      <c r="J12" s="9"/>
      <c r="L12" s="37" t="s">
        <v>26</v>
      </c>
      <c r="M12" s="13">
        <v>-32.32693072523859</v>
      </c>
      <c r="N12" s="14" t="s">
        <v>27</v>
      </c>
      <c r="O12" s="9">
        <v>-1.0217991827422674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1018.9777481621694</v>
      </c>
      <c r="N13" s="15" t="s">
        <v>15</v>
      </c>
      <c r="O13" s="36">
        <f>SUM(O85:O149)</f>
        <v>2194.5285988525502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11367</v>
      </c>
      <c r="E20" s="17">
        <v>13017</v>
      </c>
      <c r="F20" s="17">
        <v>15156</v>
      </c>
      <c r="G20" s="24"/>
      <c r="H20" s="7"/>
      <c r="I20" s="25">
        <f t="shared" ref="I20:J51" si="0">C20-E20</f>
        <v>489</v>
      </c>
      <c r="J20" s="24">
        <f t="shared" si="0"/>
        <v>-3789</v>
      </c>
      <c r="K20" s="7"/>
      <c r="L20" s="25">
        <f>$M$3*SIN(2*PI()/$M$4*(AA20+$M$5))+$M$6</f>
        <v>486.9586664378977</v>
      </c>
      <c r="M20" s="17">
        <f t="shared" ref="M20:M83" si="1">(I20-L20)^2</f>
        <v>4.1670427117652453</v>
      </c>
      <c r="N20" s="17">
        <f>$O$3*COS(2*PI()/$O$4*(AA20+$O$5))+$O$6</f>
        <v>-3789.8920028359221</v>
      </c>
      <c r="O20" s="24">
        <f t="shared" ref="O20:O83" si="2">(J20-N20)^2</f>
        <v>0.79566905929304221</v>
      </c>
      <c r="P20" s="7"/>
      <c r="Q20" s="25">
        <f>I20-$J$4</f>
        <v>521.20725928462969</v>
      </c>
      <c r="R20" s="24">
        <f>J20-$J$3</f>
        <v>-3787.7419723971971</v>
      </c>
      <c r="S20" s="7"/>
      <c r="T20" s="25">
        <f>Q20/$J$7</f>
        <v>-0.13591553737886478</v>
      </c>
      <c r="U20" s="24">
        <f>R20/$J$6</f>
        <v>-0.99300100436893901</v>
      </c>
      <c r="V20" s="7"/>
      <c r="W20" s="25">
        <f>(T20-U20*SIN(-$J$11*PI()/180))/(COS(-$J$11*PI()/180))</f>
        <v>-0.13246468943532805</v>
      </c>
      <c r="X20" s="24">
        <f>IF(MOD(ATAN2(U20,W20)*180/PI()-$J$9+360,360)&gt;5,MOD(ATAN2(U20,W20)*180/PI()-$J$9+360,360)-360,MOD(ATAN2(U20,W20)*180/PI()-$J$9+360,360))</f>
        <v>-1.6672620073052258E-2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-7.6726200730522585E-3</v>
      </c>
      <c r="AD20" s="17">
        <f ca="1">INDIRECT("AC"&amp;AE20)-AC20</f>
        <v>-3.0078532942308216E-2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13691</v>
      </c>
      <c r="D21" s="17">
        <v>11403</v>
      </c>
      <c r="E21" s="17">
        <v>12830</v>
      </c>
      <c r="F21" s="17">
        <v>15131</v>
      </c>
      <c r="G21" s="24"/>
      <c r="H21" s="7"/>
      <c r="I21" s="25">
        <f t="shared" si="0"/>
        <v>861</v>
      </c>
      <c r="J21" s="24">
        <f t="shared" si="0"/>
        <v>-3728</v>
      </c>
      <c r="K21" s="7"/>
      <c r="L21" s="25">
        <f t="shared" ref="L21:L84" si="3">$M$3*SIN(2*PI()/$M$4*(AA21+$M$5))+$M$6</f>
        <v>860.5285556168584</v>
      </c>
      <c r="M21" s="17">
        <f t="shared" si="1"/>
        <v>0.22225980639576559</v>
      </c>
      <c r="N21" s="17">
        <f t="shared" ref="N21:N84" si="4">$O$3*COS(2*PI()/$O$4*(AA21+$O$5))+$O$6</f>
        <v>-3722.3636387037759</v>
      </c>
      <c r="O21" s="24">
        <f t="shared" si="2"/>
        <v>31.76856866157296</v>
      </c>
      <c r="P21" s="7"/>
      <c r="Q21" s="25">
        <f t="shared" ref="Q21:Q84" si="5">I21-$J$4</f>
        <v>893.20725928462969</v>
      </c>
      <c r="R21" s="24">
        <f t="shared" ref="R21:R84" si="6">J21-$J$3</f>
        <v>-3726.7419723971971</v>
      </c>
      <c r="S21" s="7"/>
      <c r="T21" s="25">
        <f t="shared" ref="T21:T84" si="7">Q21/$J$7</f>
        <v>-0.23292220603949201</v>
      </c>
      <c r="U21" s="24">
        <f t="shared" ref="U21:U84" si="8">R21/$J$6</f>
        <v>-0.97700913857978922</v>
      </c>
      <c r="V21" s="7"/>
      <c r="W21" s="25">
        <f t="shared" ref="W21:W84" si="9">(T21-U21*SIN(-$J$11*PI()/180))/(COS(-$J$11*PI()/180))</f>
        <v>-0.22952753182466268</v>
      </c>
      <c r="X21" s="24">
        <f t="shared" ref="X21:X83" si="10">MOD(ATAN2(U21,W21)*180/PI()-$J$9+360,360)</f>
        <v>5.6057065169196676</v>
      </c>
      <c r="Y21" s="7"/>
      <c r="Z21" s="25">
        <f t="shared" ref="Z21:Z84" si="11">B21</f>
        <v>630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-5.5293483080331995E-2</v>
      </c>
      <c r="AD21" s="17">
        <f t="shared" ref="AD21:AD83" ca="1" si="14">INDIRECT("AC"&amp;AE21)-AC21</f>
        <v>-1.6961045537621011E-2</v>
      </c>
      <c r="AE21" s="17">
        <v>148</v>
      </c>
    </row>
    <row r="22" spans="1:31" s="17" customFormat="1" x14ac:dyDescent="0.25">
      <c r="A22" s="17">
        <v>2</v>
      </c>
      <c r="B22" s="17">
        <v>648</v>
      </c>
      <c r="C22" s="17">
        <v>13877</v>
      </c>
      <c r="D22" s="17">
        <v>11459</v>
      </c>
      <c r="E22" s="17">
        <v>12644</v>
      </c>
      <c r="F22" s="17">
        <v>15076</v>
      </c>
      <c r="G22" s="24"/>
      <c r="H22" s="7"/>
      <c r="I22" s="25">
        <f t="shared" si="0"/>
        <v>1233</v>
      </c>
      <c r="J22" s="24">
        <f t="shared" si="0"/>
        <v>-3617</v>
      </c>
      <c r="K22" s="7"/>
      <c r="L22" s="25">
        <f t="shared" si="3"/>
        <v>1235.6215660785524</v>
      </c>
      <c r="M22" s="17">
        <f t="shared" si="1"/>
        <v>6.8726087042166348</v>
      </c>
      <c r="N22" s="17">
        <f>$O$3*COS(2*PI()/$O$4*(AA22+$O$5))+$O$6</f>
        <v>-3614.8670983999664</v>
      </c>
      <c r="O22" s="24">
        <f>(J22-N22)^2</f>
        <v>4.5492692354259745</v>
      </c>
      <c r="P22" s="7"/>
      <c r="Q22" s="25">
        <f t="shared" si="5"/>
        <v>1265.2072592846298</v>
      </c>
      <c r="R22" s="24">
        <f t="shared" si="6"/>
        <v>-3615.7419723971971</v>
      </c>
      <c r="S22" s="7"/>
      <c r="T22" s="25">
        <f t="shared" si="7"/>
        <v>-0.32992887470011928</v>
      </c>
      <c r="U22" s="24">
        <f t="shared" si="8"/>
        <v>-0.94790918607822172</v>
      </c>
      <c r="V22" s="7"/>
      <c r="W22" s="25">
        <f t="shared" si="9"/>
        <v>-0.32663593789111617</v>
      </c>
      <c r="X22" s="24">
        <f t="shared" si="10"/>
        <v>11.398242455888635</v>
      </c>
      <c r="Y22" s="7"/>
      <c r="Z22" s="25">
        <f t="shared" si="11"/>
        <v>648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-9.4757544111363501E-2</v>
      </c>
      <c r="AD22" s="17">
        <f t="shared" ca="1" si="14"/>
        <v>4.7250224790253981E-3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14046</v>
      </c>
      <c r="D23" s="17">
        <v>11525</v>
      </c>
      <c r="E23" s="17">
        <v>12467</v>
      </c>
      <c r="F23" s="17">
        <v>15005</v>
      </c>
      <c r="G23" s="24"/>
      <c r="H23" s="7"/>
      <c r="I23" s="25">
        <f t="shared" si="0"/>
        <v>1579</v>
      </c>
      <c r="J23" s="24">
        <f t="shared" si="0"/>
        <v>-3480</v>
      </c>
      <c r="K23" s="7"/>
      <c r="L23" s="25">
        <f t="shared" si="3"/>
        <v>1586.6499109175259</v>
      </c>
      <c r="M23" s="17">
        <f t="shared" si="1"/>
        <v>58.521137046081314</v>
      </c>
      <c r="N23" s="17">
        <f t="shared" si="4"/>
        <v>-3474.9238298190812</v>
      </c>
      <c r="O23" s="24">
        <f t="shared" si="2"/>
        <v>25.767503705648998</v>
      </c>
      <c r="P23" s="7"/>
      <c r="Q23" s="25">
        <f t="shared" si="5"/>
        <v>1611.2072592846298</v>
      </c>
      <c r="R23" s="24">
        <f t="shared" si="6"/>
        <v>-3478.7419723971971</v>
      </c>
      <c r="S23" s="7"/>
      <c r="T23" s="25">
        <f t="shared" si="7"/>
        <v>-0.4201555073790898</v>
      </c>
      <c r="U23" s="24">
        <f t="shared" si="8"/>
        <v>-0.9119930284861969</v>
      </c>
      <c r="V23" s="7"/>
      <c r="W23" s="25">
        <f t="shared" si="9"/>
        <v>-0.41698796012804651</v>
      </c>
      <c r="X23" s="24">
        <f t="shared" si="10"/>
        <v>16.956189582827506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-0.18881041717249047</v>
      </c>
      <c r="AD23" s="17">
        <f t="shared" ca="1" si="14"/>
        <v>7.6299656755882239E-2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14216</v>
      </c>
      <c r="D24" s="17">
        <v>11612</v>
      </c>
      <c r="E24" s="17">
        <v>12304</v>
      </c>
      <c r="F24" s="17">
        <v>14921</v>
      </c>
      <c r="G24" s="24"/>
      <c r="H24" s="7"/>
      <c r="I24" s="25">
        <f t="shared" si="0"/>
        <v>1912</v>
      </c>
      <c r="J24" s="24">
        <f t="shared" si="0"/>
        <v>-3309</v>
      </c>
      <c r="K24" s="7"/>
      <c r="L24" s="25">
        <f t="shared" si="3"/>
        <v>1915.1761011929248</v>
      </c>
      <c r="M24" s="17">
        <f t="shared" si="1"/>
        <v>10.087618787698094</v>
      </c>
      <c r="N24" s="17">
        <f t="shared" si="4"/>
        <v>-3305.0806336774385</v>
      </c>
      <c r="O24" s="24">
        <f t="shared" si="2"/>
        <v>15.361432370429043</v>
      </c>
      <c r="P24" s="7"/>
      <c r="Q24" s="25">
        <f t="shared" si="5"/>
        <v>1944.2072592846298</v>
      </c>
      <c r="R24" s="24">
        <f t="shared" si="6"/>
        <v>-3307.7419723971971</v>
      </c>
      <c r="S24" s="7"/>
      <c r="T24" s="25">
        <f t="shared" si="7"/>
        <v>-0.50699212206723188</v>
      </c>
      <c r="U24" s="24">
        <f t="shared" si="8"/>
        <v>-0.86716337192972792</v>
      </c>
      <c r="V24" s="7"/>
      <c r="W24" s="25">
        <f t="shared" si="9"/>
        <v>-0.50398092719460519</v>
      </c>
      <c r="X24" s="24">
        <f t="shared" si="10"/>
        <v>22.54946608033049</v>
      </c>
      <c r="Y24" s="7"/>
      <c r="Z24" s="25">
        <f t="shared" si="11"/>
        <v>615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-0.13053391966950656</v>
      </c>
      <c r="AD24" s="17">
        <f t="shared" ca="1" si="14"/>
        <v>6.3453745571315778E-2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14375</v>
      </c>
      <c r="D25" s="17">
        <v>11720</v>
      </c>
      <c r="E25" s="17">
        <v>12151</v>
      </c>
      <c r="F25" s="17">
        <v>14821</v>
      </c>
      <c r="G25" s="24"/>
      <c r="H25" s="7"/>
      <c r="I25" s="25">
        <f t="shared" si="0"/>
        <v>2224</v>
      </c>
      <c r="J25" s="24">
        <f t="shared" si="0"/>
        <v>-3101</v>
      </c>
      <c r="K25" s="7"/>
      <c r="L25" s="25">
        <f t="shared" si="3"/>
        <v>2228.4680762071957</v>
      </c>
      <c r="M25" s="17">
        <f t="shared" si="1"/>
        <v>19.963704993308635</v>
      </c>
      <c r="N25" s="17">
        <f t="shared" si="4"/>
        <v>-3102.2755419608429</v>
      </c>
      <c r="O25" s="24">
        <f t="shared" si="2"/>
        <v>1.6270072938710249</v>
      </c>
      <c r="P25" s="7"/>
      <c r="Q25" s="25">
        <f t="shared" si="5"/>
        <v>2256.2072592846298</v>
      </c>
      <c r="R25" s="24">
        <f t="shared" si="6"/>
        <v>-3099.7419723971971</v>
      </c>
      <c r="S25" s="7"/>
      <c r="T25" s="25">
        <f t="shared" si="7"/>
        <v>-0.58835255384711282</v>
      </c>
      <c r="U25" s="24">
        <f t="shared" si="8"/>
        <v>-0.81263373120606985</v>
      </c>
      <c r="V25" s="7"/>
      <c r="W25" s="25">
        <f t="shared" si="9"/>
        <v>-0.58553139539091925</v>
      </c>
      <c r="X25" s="24">
        <f t="shared" si="10"/>
        <v>28.159110504732951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-0.10988949526704417</v>
      </c>
      <c r="AD25" s="17">
        <f t="shared" ca="1" si="14"/>
        <v>2.5037815434991728E-2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14508</v>
      </c>
      <c r="D26" s="17">
        <v>11826</v>
      </c>
      <c r="E26" s="17">
        <v>11994</v>
      </c>
      <c r="F26" s="17">
        <v>14697</v>
      </c>
      <c r="G26" s="24"/>
      <c r="H26" s="7"/>
      <c r="I26" s="25">
        <f t="shared" si="0"/>
        <v>2514</v>
      </c>
      <c r="J26" s="24">
        <f t="shared" si="0"/>
        <v>-2871</v>
      </c>
      <c r="K26" s="7"/>
      <c r="L26" s="25">
        <f t="shared" si="3"/>
        <v>2517.1028798224697</v>
      </c>
      <c r="M26" s="17">
        <f t="shared" si="1"/>
        <v>9.6278631926897908</v>
      </c>
      <c r="N26" s="17">
        <f t="shared" si="4"/>
        <v>-2872.7151074450449</v>
      </c>
      <c r="O26" s="24">
        <f t="shared" si="2"/>
        <v>2.9415935480482749</v>
      </c>
      <c r="P26" s="7"/>
      <c r="Q26" s="25">
        <f t="shared" si="5"/>
        <v>2546.2072592846298</v>
      </c>
      <c r="R26" s="24">
        <f t="shared" si="6"/>
        <v>-2869.7419723971971</v>
      </c>
      <c r="S26" s="7"/>
      <c r="T26" s="25">
        <f t="shared" si="7"/>
        <v>-0.66397603210405343</v>
      </c>
      <c r="U26" s="24">
        <f t="shared" si="8"/>
        <v>-0.75233653232894793</v>
      </c>
      <c r="V26" s="7"/>
      <c r="W26" s="25">
        <f t="shared" si="9"/>
        <v>-0.66136492342379083</v>
      </c>
      <c r="X26" s="24">
        <f t="shared" si="10"/>
        <v>33.703120648063077</v>
      </c>
      <c r="Y26" s="7"/>
      <c r="Z26" s="25">
        <f t="shared" si="11"/>
        <v>614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-9.1879351936917431E-2</v>
      </c>
      <c r="AD26" s="17">
        <f t="shared" ca="1" si="14"/>
        <v>9.8873363700064942E-3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14650</v>
      </c>
      <c r="D27" s="17">
        <v>11958</v>
      </c>
      <c r="E27" s="17">
        <v>11868</v>
      </c>
      <c r="F27" s="17">
        <v>14575</v>
      </c>
      <c r="G27" s="24"/>
      <c r="H27" s="7"/>
      <c r="I27" s="25">
        <f t="shared" si="0"/>
        <v>2782</v>
      </c>
      <c r="J27" s="24">
        <f t="shared" si="0"/>
        <v>-2617</v>
      </c>
      <c r="K27" s="7"/>
      <c r="L27" s="25">
        <f t="shared" si="3"/>
        <v>2781.6266155351141</v>
      </c>
      <c r="M27" s="17">
        <f t="shared" si="1"/>
        <v>0.13941595861815256</v>
      </c>
      <c r="N27" s="17">
        <f t="shared" si="4"/>
        <v>-2616.8604331963129</v>
      </c>
      <c r="O27" s="24">
        <f t="shared" si="2"/>
        <v>1.9478892691434335E-2</v>
      </c>
      <c r="P27" s="7"/>
      <c r="Q27" s="25">
        <f t="shared" si="5"/>
        <v>2814.2072592846298</v>
      </c>
      <c r="R27" s="24">
        <f t="shared" si="6"/>
        <v>-2615.7419723971971</v>
      </c>
      <c r="S27" s="7"/>
      <c r="T27" s="25">
        <f t="shared" si="7"/>
        <v>-0.73386255683805368</v>
      </c>
      <c r="U27" s="24">
        <f t="shared" si="8"/>
        <v>-0.68574745182986541</v>
      </c>
      <c r="V27" s="7"/>
      <c r="W27" s="25">
        <f t="shared" si="9"/>
        <v>-0.73148333384030439</v>
      </c>
      <c r="X27" s="24">
        <f t="shared" si="10"/>
        <v>39.233392178001964</v>
      </c>
      <c r="Y27" s="7"/>
      <c r="Z27" s="25">
        <f t="shared" si="11"/>
        <v>613</v>
      </c>
      <c r="AA27" s="17">
        <f t="shared" si="15"/>
        <v>39.311999999999998</v>
      </c>
      <c r="AB27" s="24">
        <f t="shared" si="12"/>
        <v>0.6861238355440108</v>
      </c>
      <c r="AC27" s="17">
        <f t="shared" si="13"/>
        <v>-7.8607821998033955E-2</v>
      </c>
      <c r="AD27" s="17">
        <f t="shared" ca="1" si="14"/>
        <v>1.1695796479365583E-2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14769</v>
      </c>
      <c r="D28" s="17">
        <v>12102</v>
      </c>
      <c r="E28" s="17">
        <v>11742</v>
      </c>
      <c r="F28" s="17">
        <v>14426</v>
      </c>
      <c r="G28" s="24"/>
      <c r="H28" s="7"/>
      <c r="I28" s="25">
        <f t="shared" si="0"/>
        <v>3027</v>
      </c>
      <c r="J28" s="24">
        <f t="shared" si="0"/>
        <v>-2324</v>
      </c>
      <c r="K28" s="7"/>
      <c r="L28" s="25">
        <f t="shared" si="3"/>
        <v>3028.1202843824922</v>
      </c>
      <c r="M28" s="17">
        <f t="shared" si="1"/>
        <v>1.2550370976558691</v>
      </c>
      <c r="N28" s="17">
        <f t="shared" si="4"/>
        <v>-2326.2624712092102</v>
      </c>
      <c r="O28" s="24">
        <f t="shared" si="2"/>
        <v>5.1187759725048911</v>
      </c>
      <c r="P28" s="7"/>
      <c r="Q28" s="25">
        <f t="shared" si="5"/>
        <v>3059.2072592846298</v>
      </c>
      <c r="R28" s="24">
        <f t="shared" si="6"/>
        <v>-2322.7419723971971</v>
      </c>
      <c r="S28" s="7"/>
      <c r="T28" s="25">
        <f t="shared" si="7"/>
        <v>-0.79775135743443448</v>
      </c>
      <c r="U28" s="24">
        <f t="shared" si="8"/>
        <v>-0.60893406369509695</v>
      </c>
      <c r="V28" s="7"/>
      <c r="W28" s="25">
        <f t="shared" si="9"/>
        <v>-0.79563952355353296</v>
      </c>
      <c r="X28" s="24">
        <f t="shared" si="10"/>
        <v>44.956780141826584</v>
      </c>
      <c r="Y28" s="7"/>
      <c r="Z28" s="25">
        <f t="shared" si="11"/>
        <v>635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-7.0219858173416583E-2</v>
      </c>
      <c r="AD28" s="17">
        <f t="shared" ca="1" si="14"/>
        <v>6.2279973925633669E-2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14878</v>
      </c>
      <c r="D29" s="17">
        <v>12267</v>
      </c>
      <c r="E29" s="17">
        <v>11636</v>
      </c>
      <c r="F29" s="17">
        <v>14275</v>
      </c>
      <c r="G29" s="24"/>
      <c r="H29" s="7"/>
      <c r="I29" s="25">
        <f t="shared" si="0"/>
        <v>3242</v>
      </c>
      <c r="J29" s="24">
        <f t="shared" si="0"/>
        <v>-2008</v>
      </c>
      <c r="K29" s="7"/>
      <c r="L29" s="25">
        <f t="shared" si="3"/>
        <v>3244.1849197009014</v>
      </c>
      <c r="M29" s="17">
        <f t="shared" si="1"/>
        <v>4.7738740993872648</v>
      </c>
      <c r="N29" s="17">
        <f t="shared" si="4"/>
        <v>-2012.5154244054654</v>
      </c>
      <c r="O29" s="24">
        <f t="shared" si="2"/>
        <v>20.389057561472651</v>
      </c>
      <c r="P29" s="7"/>
      <c r="Q29" s="25">
        <f t="shared" si="5"/>
        <v>3274.2072592846298</v>
      </c>
      <c r="R29" s="24">
        <f t="shared" si="6"/>
        <v>-2006.7419723971971</v>
      </c>
      <c r="S29" s="7"/>
      <c r="T29" s="25">
        <f t="shared" si="7"/>
        <v>-0.85381703959044219</v>
      </c>
      <c r="U29" s="24">
        <f t="shared" si="8"/>
        <v>-0.52609095567261643</v>
      </c>
      <c r="V29" s="7"/>
      <c r="W29" s="25">
        <f t="shared" si="9"/>
        <v>-0.85199350685636155</v>
      </c>
      <c r="X29" s="24">
        <f t="shared" si="10"/>
        <v>50.690426097637271</v>
      </c>
      <c r="Y29" s="7"/>
      <c r="Z29" s="25">
        <f t="shared" si="11"/>
        <v>635</v>
      </c>
      <c r="AA29" s="17">
        <f t="shared" si="15"/>
        <v>50.742000000000004</v>
      </c>
      <c r="AB29" s="24">
        <f t="shared" si="12"/>
        <v>0.8856149690469628</v>
      </c>
      <c r="AC29" s="17">
        <f t="shared" si="13"/>
        <v>-5.1573902362733293E-2</v>
      </c>
      <c r="AD29" s="17">
        <f t="shared" ca="1" si="14"/>
        <v>5.7517761449638272E-2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14980</v>
      </c>
      <c r="D30" s="17">
        <v>12436</v>
      </c>
      <c r="E30" s="17">
        <v>11549</v>
      </c>
      <c r="F30" s="17">
        <v>14110</v>
      </c>
      <c r="G30" s="24"/>
      <c r="H30" s="7"/>
      <c r="I30" s="25">
        <f t="shared" si="0"/>
        <v>3431</v>
      </c>
      <c r="J30" s="24">
        <f t="shared" si="0"/>
        <v>-1674</v>
      </c>
      <c r="K30" s="7"/>
      <c r="L30" s="25">
        <f t="shared" si="3"/>
        <v>3428.458617240427</v>
      </c>
      <c r="M30" s="17">
        <f t="shared" si="1"/>
        <v>6.4586263306550062</v>
      </c>
      <c r="N30" s="17">
        <f t="shared" si="4"/>
        <v>-1677.1242549601873</v>
      </c>
      <c r="O30" s="24">
        <f t="shared" si="2"/>
        <v>9.7609690562547762</v>
      </c>
      <c r="P30" s="7"/>
      <c r="Q30" s="25">
        <f t="shared" si="5"/>
        <v>3463.2072592846298</v>
      </c>
      <c r="R30" s="24">
        <f t="shared" si="6"/>
        <v>-1672.7419723971971</v>
      </c>
      <c r="S30" s="7"/>
      <c r="T30" s="25">
        <f t="shared" si="7"/>
        <v>-0.90310268576479313</v>
      </c>
      <c r="U30" s="24">
        <f t="shared" si="8"/>
        <v>-0.43852893643366536</v>
      </c>
      <c r="V30" s="7"/>
      <c r="W30" s="25">
        <f t="shared" si="9"/>
        <v>-0.90158381614132788</v>
      </c>
      <c r="X30" s="24">
        <f t="shared" si="10"/>
        <v>56.446809483866105</v>
      </c>
      <c r="Y30" s="7"/>
      <c r="Z30" s="25">
        <f t="shared" si="11"/>
        <v>638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-3.7190516133897233E-2</v>
      </c>
      <c r="AD30" s="17">
        <f t="shared" ca="1" si="14"/>
        <v>-3.1046829607298321E-2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15054</v>
      </c>
      <c r="D31" s="17">
        <v>12606</v>
      </c>
      <c r="E31" s="17">
        <v>11472</v>
      </c>
      <c r="F31" s="17">
        <v>13936</v>
      </c>
      <c r="G31" s="24"/>
      <c r="H31" s="7"/>
      <c r="I31" s="25">
        <f t="shared" si="0"/>
        <v>3582</v>
      </c>
      <c r="J31" s="24">
        <f t="shared" si="0"/>
        <v>-1330</v>
      </c>
      <c r="K31" s="7"/>
      <c r="L31" s="25">
        <f t="shared" si="3"/>
        <v>3575.0995190731637</v>
      </c>
      <c r="M31" s="17">
        <f t="shared" si="1"/>
        <v>47.616637021631291</v>
      </c>
      <c r="N31" s="17">
        <f t="shared" si="4"/>
        <v>-1332.7751962121424</v>
      </c>
      <c r="O31" s="24">
        <f t="shared" si="2"/>
        <v>7.7017140158896273</v>
      </c>
      <c r="P31" s="7"/>
      <c r="Q31" s="25">
        <f t="shared" si="5"/>
        <v>3614.2072592846298</v>
      </c>
      <c r="R31" s="24">
        <f t="shared" si="6"/>
        <v>-1328.7419723971971</v>
      </c>
      <c r="S31" s="7"/>
      <c r="T31" s="25">
        <f t="shared" si="7"/>
        <v>-0.94247904858133802</v>
      </c>
      <c r="U31" s="24">
        <f t="shared" si="8"/>
        <v>-0.34834529985223078</v>
      </c>
      <c r="V31" s="7"/>
      <c r="W31" s="25">
        <f t="shared" si="9"/>
        <v>-0.94127389493934288</v>
      </c>
      <c r="X31" s="24">
        <f t="shared" si="10"/>
        <v>62.076590862764874</v>
      </c>
      <c r="Y31" s="7"/>
      <c r="Z31" s="25">
        <f t="shared" si="11"/>
        <v>624</v>
      </c>
      <c r="AA31" s="17">
        <f t="shared" si="15"/>
        <v>62.1</v>
      </c>
      <c r="AB31" s="24">
        <f t="shared" si="12"/>
        <v>1.0838494654884787</v>
      </c>
      <c r="AC31" s="17">
        <f t="shared" si="13"/>
        <v>-2.3409137235127275E-2</v>
      </c>
      <c r="AD31" s="17">
        <f t="shared" ca="1" si="14"/>
        <v>-2.7781895924945843E-2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15106</v>
      </c>
      <c r="D32" s="17">
        <v>12791</v>
      </c>
      <c r="E32" s="17">
        <v>11418</v>
      </c>
      <c r="F32" s="17">
        <v>13763</v>
      </c>
      <c r="G32" s="24"/>
      <c r="H32" s="7"/>
      <c r="I32" s="25">
        <f t="shared" si="0"/>
        <v>3688</v>
      </c>
      <c r="J32" s="24">
        <f t="shared" si="0"/>
        <v>-972</v>
      </c>
      <c r="K32" s="7"/>
      <c r="L32" s="25">
        <f t="shared" si="3"/>
        <v>3687.8578929949208</v>
      </c>
      <c r="M32" s="17">
        <f t="shared" si="1"/>
        <v>2.0194400892578873E-2</v>
      </c>
      <c r="N32" s="17">
        <f t="shared" si="4"/>
        <v>-972.72045450775192</v>
      </c>
      <c r="O32" s="24">
        <f t="shared" si="2"/>
        <v>0.51905469774006741</v>
      </c>
      <c r="P32" s="7"/>
      <c r="Q32" s="25">
        <f t="shared" si="5"/>
        <v>3720.2072592846298</v>
      </c>
      <c r="R32" s="24">
        <f t="shared" si="6"/>
        <v>-970.74197239719695</v>
      </c>
      <c r="S32" s="7"/>
      <c r="T32" s="25">
        <f t="shared" si="7"/>
        <v>-0.97012073373732322</v>
      </c>
      <c r="U32" s="24">
        <f t="shared" si="8"/>
        <v>-0.25449139899131917</v>
      </c>
      <c r="V32" s="7"/>
      <c r="W32" s="25">
        <f t="shared" si="9"/>
        <v>-0.969241983014139</v>
      </c>
      <c r="X32" s="24">
        <f t="shared" si="10"/>
        <v>67.673104794393282</v>
      </c>
      <c r="Y32" s="7"/>
      <c r="Z32" s="25">
        <f t="shared" si="11"/>
        <v>629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-8.7895205606713489E-2</v>
      </c>
      <c r="AD32" s="17">
        <f t="shared" ca="1" si="14"/>
        <v>6.5687266622944662E-2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15138</v>
      </c>
      <c r="D33" s="17">
        <v>12958</v>
      </c>
      <c r="E33" s="17">
        <v>11375</v>
      </c>
      <c r="F33" s="17">
        <v>13577</v>
      </c>
      <c r="G33" s="24"/>
      <c r="H33" s="7"/>
      <c r="I33" s="25">
        <f t="shared" si="0"/>
        <v>3763</v>
      </c>
      <c r="J33" s="24">
        <f t="shared" si="0"/>
        <v>-619</v>
      </c>
      <c r="K33" s="7"/>
      <c r="L33" s="25">
        <f t="shared" si="3"/>
        <v>3762.175277317122</v>
      </c>
      <c r="M33" s="17">
        <f t="shared" si="1"/>
        <v>0.68016750365351675</v>
      </c>
      <c r="N33" s="17">
        <f t="shared" si="4"/>
        <v>-616.81487089982363</v>
      </c>
      <c r="O33" s="24">
        <f t="shared" si="2"/>
        <v>4.7747891844375854</v>
      </c>
      <c r="P33" s="7"/>
      <c r="Q33" s="25">
        <f t="shared" si="5"/>
        <v>3795.2072592846298</v>
      </c>
      <c r="R33" s="24">
        <f t="shared" si="6"/>
        <v>-617.74197239719695</v>
      </c>
      <c r="S33" s="7"/>
      <c r="T33" s="25">
        <f t="shared" si="7"/>
        <v>-0.9896785298382561</v>
      </c>
      <c r="U33" s="24">
        <f t="shared" si="8"/>
        <v>-0.16194830680164943</v>
      </c>
      <c r="V33" s="7"/>
      <c r="W33" s="25">
        <f t="shared" si="9"/>
        <v>-0.98912157682928548</v>
      </c>
      <c r="X33" s="24">
        <f t="shared" si="10"/>
        <v>73.086522794736993</v>
      </c>
      <c r="Y33" s="7"/>
      <c r="Z33" s="25">
        <f t="shared" si="11"/>
        <v>606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-0.12847720526299611</v>
      </c>
      <c r="AD33" s="17">
        <f t="shared" ca="1" si="14"/>
        <v>9.518172755389287E-2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13147</v>
      </c>
      <c r="E34" s="17">
        <v>11360</v>
      </c>
      <c r="F34" s="17">
        <v>13402</v>
      </c>
      <c r="G34" s="24"/>
      <c r="H34" s="7"/>
      <c r="I34" s="25">
        <f t="shared" si="0"/>
        <v>3806</v>
      </c>
      <c r="J34" s="24">
        <f t="shared" si="0"/>
        <v>-255</v>
      </c>
      <c r="K34" s="7"/>
      <c r="L34" s="25">
        <f t="shared" si="3"/>
        <v>3802.3884174612967</v>
      </c>
      <c r="M34" s="17">
        <f t="shared" si="1"/>
        <v>13.043528433866285</v>
      </c>
      <c r="N34" s="17">
        <f t="shared" si="4"/>
        <v>-251.13325031405307</v>
      </c>
      <c r="O34" s="24">
        <f t="shared" si="2"/>
        <v>14.951753133770668</v>
      </c>
      <c r="P34" s="7"/>
      <c r="Q34" s="25">
        <f t="shared" si="5"/>
        <v>3838.2072592846298</v>
      </c>
      <c r="R34" s="24">
        <f t="shared" si="6"/>
        <v>-253.74197239719695</v>
      </c>
      <c r="S34" s="7"/>
      <c r="T34" s="25">
        <f t="shared" si="7"/>
        <v>-1.0008916662694576</v>
      </c>
      <c r="U34" s="24">
        <f t="shared" si="8"/>
        <v>-6.6521435535247711E-2</v>
      </c>
      <c r="V34" s="7"/>
      <c r="W34" s="25">
        <f t="shared" si="9"/>
        <v>-1.0006664845713982</v>
      </c>
      <c r="X34" s="24">
        <f t="shared" si="10"/>
        <v>78.581761202691155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-0.15023879730883039</v>
      </c>
      <c r="AD34" s="17">
        <f t="shared" ca="1" si="14"/>
        <v>6.5485512082318564E-2</v>
      </c>
      <c r="AE34" s="17">
        <v>135</v>
      </c>
    </row>
    <row r="35" spans="1:31" s="17" customFormat="1" x14ac:dyDescent="0.25">
      <c r="A35" s="17">
        <v>15</v>
      </c>
      <c r="B35" s="17">
        <v>624</v>
      </c>
      <c r="C35" s="17">
        <v>15171</v>
      </c>
      <c r="D35" s="17">
        <v>13339</v>
      </c>
      <c r="E35" s="17">
        <v>11358</v>
      </c>
      <c r="F35" s="17">
        <v>13215</v>
      </c>
      <c r="G35" s="24"/>
      <c r="H35" s="7"/>
      <c r="I35" s="25">
        <f t="shared" si="0"/>
        <v>3813</v>
      </c>
      <c r="J35" s="24">
        <f t="shared" si="0"/>
        <v>124</v>
      </c>
      <c r="K35" s="7"/>
      <c r="L35" s="25">
        <f t="shared" si="3"/>
        <v>3806.8264532867315</v>
      </c>
      <c r="M35" s="17">
        <f t="shared" si="1"/>
        <v>38.11267902090804</v>
      </c>
      <c r="N35" s="17">
        <f t="shared" si="4"/>
        <v>123.46878314861776</v>
      </c>
      <c r="O35" s="24">
        <f t="shared" si="2"/>
        <v>0.28219134319246081</v>
      </c>
      <c r="P35" s="7"/>
      <c r="Q35" s="25">
        <f t="shared" si="5"/>
        <v>3845.2072592846298</v>
      </c>
      <c r="R35" s="24">
        <f t="shared" si="6"/>
        <v>125.25802760280304</v>
      </c>
      <c r="S35" s="7"/>
      <c r="T35" s="25">
        <f t="shared" si="7"/>
        <v>-1.0027170605722113</v>
      </c>
      <c r="U35" s="24">
        <f t="shared" si="8"/>
        <v>3.2837861744879335E-2</v>
      </c>
      <c r="V35" s="7"/>
      <c r="W35" s="25">
        <f t="shared" si="9"/>
        <v>-1.0028372625743966</v>
      </c>
      <c r="X35" s="24">
        <f t="shared" si="10"/>
        <v>84.26050191430096</v>
      </c>
      <c r="Y35" s="7"/>
      <c r="Z35" s="25">
        <f t="shared" si="11"/>
        <v>624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-8.7498085699024841E-2</v>
      </c>
      <c r="AD35" s="17">
        <f t="shared" ca="1" si="14"/>
        <v>-2.4625452895506328E-2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15155</v>
      </c>
      <c r="D36" s="17">
        <v>13524</v>
      </c>
      <c r="E36" s="17">
        <v>11375</v>
      </c>
      <c r="F36" s="17">
        <v>13032</v>
      </c>
      <c r="G36" s="24"/>
      <c r="H36" s="7"/>
      <c r="I36" s="25">
        <f t="shared" si="0"/>
        <v>3780</v>
      </c>
      <c r="J36" s="24">
        <f t="shared" si="0"/>
        <v>492</v>
      </c>
      <c r="K36" s="7"/>
      <c r="L36" s="25">
        <f t="shared" si="3"/>
        <v>3774.3209928415117</v>
      </c>
      <c r="M36" s="17">
        <f t="shared" si="1"/>
        <v>32.251122306161072</v>
      </c>
      <c r="N36" s="17">
        <f t="shared" si="4"/>
        <v>497.46469582320373</v>
      </c>
      <c r="O36" s="24">
        <f t="shared" si="2"/>
        <v>29.862900440140251</v>
      </c>
      <c r="P36" s="7"/>
      <c r="Q36" s="25">
        <f t="shared" si="5"/>
        <v>3812.2072592846298</v>
      </c>
      <c r="R36" s="24">
        <f t="shared" si="6"/>
        <v>493.25802760280305</v>
      </c>
      <c r="S36" s="7"/>
      <c r="T36" s="25">
        <f t="shared" si="7"/>
        <v>-0.99411163028780092</v>
      </c>
      <c r="U36" s="24">
        <f t="shared" si="8"/>
        <v>0.12931337994827447</v>
      </c>
      <c r="V36" s="7"/>
      <c r="W36" s="25">
        <f t="shared" si="9"/>
        <v>-0.99456712896592914</v>
      </c>
      <c r="X36" s="24">
        <f t="shared" si="10"/>
        <v>89.793049781217292</v>
      </c>
      <c r="Y36" s="7"/>
      <c r="Z36" s="25">
        <f t="shared" si="11"/>
        <v>625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-0.17995021878269313</v>
      </c>
      <c r="AD36" s="17">
        <f t="shared" ca="1" si="14"/>
        <v>5.7658195113077682E-2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15116</v>
      </c>
      <c r="D37" s="17">
        <v>13704</v>
      </c>
      <c r="E37" s="17">
        <v>11407</v>
      </c>
      <c r="F37" s="17">
        <v>12841</v>
      </c>
      <c r="G37" s="24"/>
      <c r="H37" s="7"/>
      <c r="I37" s="25">
        <f t="shared" si="0"/>
        <v>3709</v>
      </c>
      <c r="J37" s="24">
        <f t="shared" si="0"/>
        <v>863</v>
      </c>
      <c r="K37" s="7"/>
      <c r="L37" s="25">
        <f t="shared" si="3"/>
        <v>3704.0278801825407</v>
      </c>
      <c r="M37" s="17">
        <f t="shared" si="1"/>
        <v>24.721975479171657</v>
      </c>
      <c r="N37" s="17">
        <f t="shared" si="4"/>
        <v>871.32608707745896</v>
      </c>
      <c r="O37" s="24">
        <f t="shared" si="2"/>
        <v>69.323726021429167</v>
      </c>
      <c r="P37" s="7"/>
      <c r="Q37" s="25">
        <f t="shared" si="5"/>
        <v>3741.2072592846298</v>
      </c>
      <c r="R37" s="24">
        <f t="shared" si="6"/>
        <v>864.25802760280305</v>
      </c>
      <c r="S37" s="7"/>
      <c r="T37" s="25">
        <f t="shared" si="7"/>
        <v>-0.97559691664558446</v>
      </c>
      <c r="U37" s="24">
        <f t="shared" si="8"/>
        <v>0.22657538335441466</v>
      </c>
      <c r="V37" s="7"/>
      <c r="W37" s="25">
        <f t="shared" si="9"/>
        <v>-0.9763903859557137</v>
      </c>
      <c r="X37" s="24">
        <f t="shared" si="10"/>
        <v>95.449516213055631</v>
      </c>
      <c r="Y37" s="7"/>
      <c r="Z37" s="25">
        <f t="shared" si="11"/>
        <v>633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-0.22048378694435655</v>
      </c>
      <c r="AD37" s="17">
        <f t="shared" ca="1" si="14"/>
        <v>0.12745513009353715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15068</v>
      </c>
      <c r="D38" s="17">
        <v>13895</v>
      </c>
      <c r="E38" s="17">
        <v>11466</v>
      </c>
      <c r="F38" s="17">
        <v>12660</v>
      </c>
      <c r="G38" s="24"/>
      <c r="H38" s="7"/>
      <c r="I38" s="25">
        <f t="shared" si="0"/>
        <v>3602</v>
      </c>
      <c r="J38" s="24">
        <f t="shared" si="0"/>
        <v>1235</v>
      </c>
      <c r="K38" s="7"/>
      <c r="L38" s="25">
        <f t="shared" si="3"/>
        <v>3595.4300213637298</v>
      </c>
      <c r="M38" s="17">
        <f t="shared" si="1"/>
        <v>43.164619281046932</v>
      </c>
      <c r="N38" s="17">
        <f t="shared" si="4"/>
        <v>1240.5278059363145</v>
      </c>
      <c r="O38" s="24">
        <f t="shared" si="2"/>
        <v>30.55663846955391</v>
      </c>
      <c r="P38" s="7"/>
      <c r="Q38" s="25">
        <f t="shared" si="5"/>
        <v>3634.2072592846298</v>
      </c>
      <c r="R38" s="24">
        <f t="shared" si="6"/>
        <v>1236.2580276028029</v>
      </c>
      <c r="S38" s="7"/>
      <c r="T38" s="25">
        <f t="shared" si="7"/>
        <v>-0.94769446087492015</v>
      </c>
      <c r="U38" s="24">
        <f t="shared" si="8"/>
        <v>0.32409954849480316</v>
      </c>
      <c r="V38" s="7"/>
      <c r="W38" s="25">
        <f t="shared" si="9"/>
        <v>-0.94882675537679062</v>
      </c>
      <c r="X38" s="24">
        <f t="shared" si="10"/>
        <v>101.24412759190693</v>
      </c>
      <c r="Y38" s="7"/>
      <c r="Z38" s="25">
        <f t="shared" si="11"/>
        <v>640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-0.18587240809306138</v>
      </c>
      <c r="AD38" s="17">
        <f t="shared" ca="1" si="14"/>
        <v>4.1622765654850014E-2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14986</v>
      </c>
      <c r="D39" s="17">
        <v>14071</v>
      </c>
      <c r="E39" s="17">
        <v>11536</v>
      </c>
      <c r="F39" s="17">
        <v>12480</v>
      </c>
      <c r="G39" s="24"/>
      <c r="H39" s="7"/>
      <c r="I39" s="25">
        <f t="shared" si="0"/>
        <v>3450</v>
      </c>
      <c r="J39" s="24">
        <f t="shared" si="0"/>
        <v>1591</v>
      </c>
      <c r="K39" s="7"/>
      <c r="L39" s="25">
        <f t="shared" si="3"/>
        <v>3451.7198269765613</v>
      </c>
      <c r="M39" s="17">
        <f t="shared" si="1"/>
        <v>2.9578048293080088</v>
      </c>
      <c r="N39" s="17">
        <f t="shared" si="4"/>
        <v>1593.8926928459243</v>
      </c>
      <c r="O39" s="24">
        <f t="shared" si="2"/>
        <v>8.367671900861799</v>
      </c>
      <c r="P39" s="7"/>
      <c r="Q39" s="25">
        <f t="shared" si="5"/>
        <v>3482.2072592846298</v>
      </c>
      <c r="R39" s="24">
        <f t="shared" si="6"/>
        <v>1592.2580276028029</v>
      </c>
      <c r="S39" s="7"/>
      <c r="T39" s="25">
        <f t="shared" si="7"/>
        <v>-0.90805732744369605</v>
      </c>
      <c r="U39" s="24">
        <f t="shared" si="8"/>
        <v>0.41742912588721803</v>
      </c>
      <c r="V39" s="7"/>
      <c r="W39" s="25">
        <f t="shared" si="9"/>
        <v>-0.90951379586837711</v>
      </c>
      <c r="X39" s="24">
        <f t="shared" si="10"/>
        <v>107.03818517105208</v>
      </c>
      <c r="Y39" s="7"/>
      <c r="Z39" s="25">
        <f t="shared" si="11"/>
        <v>634</v>
      </c>
      <c r="AA39" s="17">
        <f t="shared" si="15"/>
        <v>107.136</v>
      </c>
      <c r="AB39" s="24">
        <f t="shared" si="12"/>
        <v>1.8698759474166449</v>
      </c>
      <c r="AC39" s="17">
        <f t="shared" si="13"/>
        <v>-9.7814828947917931E-2</v>
      </c>
      <c r="AD39" s="17">
        <f t="shared" ca="1" si="14"/>
        <v>-8.9177582603753081E-2</v>
      </c>
      <c r="AE39" s="17">
        <v>130</v>
      </c>
    </row>
    <row r="40" spans="1:31" s="17" customFormat="1" x14ac:dyDescent="0.25">
      <c r="A40" s="17">
        <v>20</v>
      </c>
      <c r="B40" s="17">
        <v>612</v>
      </c>
      <c r="C40" s="17">
        <v>14907</v>
      </c>
      <c r="D40" s="17">
        <v>14231</v>
      </c>
      <c r="E40" s="17">
        <v>11621</v>
      </c>
      <c r="F40" s="17">
        <v>12313</v>
      </c>
      <c r="G40" s="24"/>
      <c r="H40" s="7"/>
      <c r="I40" s="25">
        <f t="shared" si="0"/>
        <v>3286</v>
      </c>
      <c r="J40" s="24">
        <f t="shared" si="0"/>
        <v>1918</v>
      </c>
      <c r="K40" s="7"/>
      <c r="L40" s="25">
        <f t="shared" si="3"/>
        <v>3280.222459311366</v>
      </c>
      <c r="M40" s="17">
        <f t="shared" si="1"/>
        <v>33.379976408821001</v>
      </c>
      <c r="N40" s="17">
        <f t="shared" si="4"/>
        <v>1920.0114675203342</v>
      </c>
      <c r="O40" s="24">
        <f t="shared" si="2"/>
        <v>4.0460015853595594</v>
      </c>
      <c r="P40" s="7"/>
      <c r="Q40" s="25">
        <f t="shared" si="5"/>
        <v>3318.2072592846298</v>
      </c>
      <c r="R40" s="24">
        <f t="shared" si="6"/>
        <v>1919.2580276028029</v>
      </c>
      <c r="S40" s="7"/>
      <c r="T40" s="25">
        <f t="shared" si="7"/>
        <v>-0.86529094663632278</v>
      </c>
      <c r="U40" s="24">
        <f t="shared" si="8"/>
        <v>0.50315601298643053</v>
      </c>
      <c r="V40" s="7"/>
      <c r="W40" s="25">
        <f t="shared" si="9"/>
        <v>-0.86704514314648473</v>
      </c>
      <c r="X40" s="24">
        <f t="shared" si="10"/>
        <v>112.51209804565201</v>
      </c>
      <c r="Y40" s="7"/>
      <c r="Z40" s="25">
        <f t="shared" si="11"/>
        <v>612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-0.13190195434798113</v>
      </c>
      <c r="AD40" s="17">
        <f t="shared" ca="1" si="14"/>
        <v>6.8240420511443745E-2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14800</v>
      </c>
      <c r="D41" s="17">
        <v>14382</v>
      </c>
      <c r="E41" s="17">
        <v>11721</v>
      </c>
      <c r="F41" s="17">
        <v>12154</v>
      </c>
      <c r="G41" s="24"/>
      <c r="H41" s="7"/>
      <c r="I41" s="25">
        <f t="shared" si="0"/>
        <v>3079</v>
      </c>
      <c r="J41" s="24">
        <f t="shared" si="0"/>
        <v>2228</v>
      </c>
      <c r="K41" s="7"/>
      <c r="L41" s="25">
        <f t="shared" si="3"/>
        <v>3077.0671355640161</v>
      </c>
      <c r="M41" s="17">
        <f t="shared" si="1"/>
        <v>3.7359649278913669</v>
      </c>
      <c r="N41" s="17">
        <f t="shared" si="4"/>
        <v>2229.819531383208</v>
      </c>
      <c r="O41" s="24">
        <f t="shared" si="2"/>
        <v>3.3106944544786692</v>
      </c>
      <c r="P41" s="7"/>
      <c r="Q41" s="25">
        <f t="shared" si="5"/>
        <v>3111.2072592846298</v>
      </c>
      <c r="R41" s="24">
        <f t="shared" si="6"/>
        <v>2229.2580276028029</v>
      </c>
      <c r="S41" s="7"/>
      <c r="T41" s="25">
        <f t="shared" si="7"/>
        <v>-0.81131142939774803</v>
      </c>
      <c r="U41" s="24">
        <f t="shared" si="8"/>
        <v>0.58442615060342096</v>
      </c>
      <c r="V41" s="7"/>
      <c r="W41" s="25">
        <f t="shared" si="9"/>
        <v>-0.81334779460168449</v>
      </c>
      <c r="X41" s="24">
        <f t="shared" si="10"/>
        <v>118.08393117086257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-9.5068829137417765E-2</v>
      </c>
      <c r="AD41" s="17">
        <f t="shared" ca="1" si="14"/>
        <v>3.9622033632923603E-2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14690</v>
      </c>
      <c r="D42" s="17">
        <v>14535</v>
      </c>
      <c r="E42" s="17">
        <v>11840</v>
      </c>
      <c r="F42" s="17">
        <v>12018</v>
      </c>
      <c r="G42" s="24"/>
      <c r="H42" s="7"/>
      <c r="I42" s="25">
        <f t="shared" si="0"/>
        <v>2850</v>
      </c>
      <c r="J42" s="24">
        <f t="shared" si="0"/>
        <v>2517</v>
      </c>
      <c r="K42" s="7"/>
      <c r="L42" s="25">
        <f t="shared" si="3"/>
        <v>2846.5105097078349</v>
      </c>
      <c r="M42" s="17">
        <f t="shared" si="1"/>
        <v>12.176542499114483</v>
      </c>
      <c r="N42" s="17">
        <f t="shared" si="4"/>
        <v>2516.9793604359447</v>
      </c>
      <c r="O42" s="24">
        <f t="shared" si="2"/>
        <v>4.2599160439170841E-4</v>
      </c>
      <c r="P42" s="7"/>
      <c r="Q42" s="25">
        <f t="shared" si="5"/>
        <v>2882.2072592846298</v>
      </c>
      <c r="R42" s="24">
        <f t="shared" si="6"/>
        <v>2518.2580276028029</v>
      </c>
      <c r="S42" s="7"/>
      <c r="T42" s="25">
        <f t="shared" si="7"/>
        <v>-0.75159495863623282</v>
      </c>
      <c r="U42" s="24">
        <f t="shared" si="8"/>
        <v>0.66019089180119594</v>
      </c>
      <c r="V42" s="7"/>
      <c r="W42" s="25">
        <f t="shared" si="9"/>
        <v>-0.75389432113111909</v>
      </c>
      <c r="X42" s="24">
        <f t="shared" si="10"/>
        <v>123.59389943345315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-8.4100566546837285E-2</v>
      </c>
      <c r="AD42" s="17">
        <f t="shared" ca="1" si="14"/>
        <v>2.128988345062055E-2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14555</v>
      </c>
      <c r="D43" s="17">
        <v>14655</v>
      </c>
      <c r="E43" s="17">
        <v>11968</v>
      </c>
      <c r="F43" s="17">
        <v>11877</v>
      </c>
      <c r="G43" s="24"/>
      <c r="H43" s="7"/>
      <c r="I43" s="25">
        <f t="shared" si="0"/>
        <v>2587</v>
      </c>
      <c r="J43" s="24">
        <f t="shared" si="0"/>
        <v>2778</v>
      </c>
      <c r="K43" s="7"/>
      <c r="L43" s="25">
        <f t="shared" si="3"/>
        <v>2586.8037649130592</v>
      </c>
      <c r="M43" s="17">
        <f t="shared" si="1"/>
        <v>3.850820934664767E-2</v>
      </c>
      <c r="N43" s="17">
        <f t="shared" si="4"/>
        <v>2783.3881539050494</v>
      </c>
      <c r="O43" s="24">
        <f t="shared" si="2"/>
        <v>29.032202504499327</v>
      </c>
      <c r="P43" s="7"/>
      <c r="Q43" s="25">
        <f t="shared" si="5"/>
        <v>2619.2072592846298</v>
      </c>
      <c r="R43" s="24">
        <f t="shared" si="6"/>
        <v>2779.2580276028029</v>
      </c>
      <c r="S43" s="7"/>
      <c r="T43" s="25">
        <f t="shared" si="7"/>
        <v>-0.6830122869756281</v>
      </c>
      <c r="U43" s="24">
        <f t="shared" si="8"/>
        <v>0.72861510444001698</v>
      </c>
      <c r="V43" s="7"/>
      <c r="W43" s="25">
        <f t="shared" si="9"/>
        <v>-0.68554907753924244</v>
      </c>
      <c r="X43" s="24">
        <f t="shared" si="10"/>
        <v>129.12933320817518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-0.10166679182481175</v>
      </c>
      <c r="AD43" s="17">
        <f t="shared" ca="1" si="14"/>
        <v>0.11331543347603201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14414</v>
      </c>
      <c r="D44" s="17">
        <v>14787</v>
      </c>
      <c r="E44" s="17">
        <v>12118</v>
      </c>
      <c r="F44" s="17">
        <v>11757</v>
      </c>
      <c r="G44" s="24"/>
      <c r="H44" s="7"/>
      <c r="I44" s="25">
        <f t="shared" si="0"/>
        <v>2296</v>
      </c>
      <c r="J44" s="24">
        <f t="shared" si="0"/>
        <v>3030</v>
      </c>
      <c r="K44" s="7"/>
      <c r="L44" s="25">
        <f t="shared" si="3"/>
        <v>2296.7549737021327</v>
      </c>
      <c r="M44" s="17">
        <f t="shared" si="1"/>
        <v>0.5699852909119576</v>
      </c>
      <c r="N44" s="17">
        <f t="shared" si="4"/>
        <v>3028.0119738034805</v>
      </c>
      <c r="O44" s="24">
        <f t="shared" si="2"/>
        <v>3.9522481580478419</v>
      </c>
      <c r="P44" s="7"/>
      <c r="Q44" s="25">
        <f t="shared" si="5"/>
        <v>2328.2072592846298</v>
      </c>
      <c r="R44" s="24">
        <f t="shared" si="6"/>
        <v>3031.2580276028029</v>
      </c>
      <c r="S44" s="7"/>
      <c r="T44" s="25">
        <f t="shared" si="7"/>
        <v>-0.60712803810400839</v>
      </c>
      <c r="U44" s="24">
        <f t="shared" si="8"/>
        <v>0.79467986147060277</v>
      </c>
      <c r="V44" s="7"/>
      <c r="W44" s="25">
        <f t="shared" si="9"/>
        <v>-0.60989401116373432</v>
      </c>
      <c r="X44" s="24">
        <f t="shared" si="10"/>
        <v>134.87981926014044</v>
      </c>
      <c r="Y44" s="7"/>
      <c r="Z44" s="25">
        <f t="shared" si="11"/>
        <v>629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-1.2180739859559253E-2</v>
      </c>
      <c r="AD44" s="17">
        <f t="shared" ca="1" si="14"/>
        <v>2.7657451796130772E-2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14255</v>
      </c>
      <c r="D45" s="17">
        <v>14897</v>
      </c>
      <c r="E45" s="17">
        <v>12277</v>
      </c>
      <c r="F45" s="17">
        <v>11646</v>
      </c>
      <c r="G45" s="24"/>
      <c r="H45" s="7"/>
      <c r="I45" s="25">
        <f t="shared" si="0"/>
        <v>1978</v>
      </c>
      <c r="J45" s="24">
        <f t="shared" si="0"/>
        <v>3251</v>
      </c>
      <c r="K45" s="7"/>
      <c r="L45" s="25">
        <f t="shared" si="3"/>
        <v>1982.4432424336435</v>
      </c>
      <c r="M45" s="17">
        <f t="shared" si="1"/>
        <v>19.74240332413013</v>
      </c>
      <c r="N45" s="17">
        <f t="shared" si="4"/>
        <v>3243.987283233279</v>
      </c>
      <c r="O45" s="24">
        <f t="shared" si="2"/>
        <v>49.178196450250418</v>
      </c>
      <c r="P45" s="7"/>
      <c r="Q45" s="25">
        <f t="shared" si="5"/>
        <v>2010.2072592846298</v>
      </c>
      <c r="R45" s="24">
        <f t="shared" si="6"/>
        <v>3252.2580276028029</v>
      </c>
      <c r="S45" s="7"/>
      <c r="T45" s="25">
        <f t="shared" si="7"/>
        <v>-0.52420298263605281</v>
      </c>
      <c r="U45" s="24">
        <f t="shared" si="8"/>
        <v>0.85261760473948955</v>
      </c>
      <c r="V45" s="7"/>
      <c r="W45" s="25">
        <f t="shared" si="9"/>
        <v>-0.52716984617672502</v>
      </c>
      <c r="X45" s="24">
        <f t="shared" si="10"/>
        <v>140.65669838139024</v>
      </c>
      <c r="Y45" s="7"/>
      <c r="Z45" s="25">
        <f t="shared" si="11"/>
        <v>632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7.6698381390258419E-2</v>
      </c>
      <c r="AD45" s="17">
        <f t="shared" ca="1" si="14"/>
        <v>4.0204579640317206E-3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14089</v>
      </c>
      <c r="D46" s="17">
        <v>14984</v>
      </c>
      <c r="E46" s="17">
        <v>12446</v>
      </c>
      <c r="F46" s="17">
        <v>11551</v>
      </c>
      <c r="G46" s="24"/>
      <c r="H46" s="7"/>
      <c r="I46" s="25">
        <f t="shared" si="0"/>
        <v>1643</v>
      </c>
      <c r="J46" s="24">
        <f t="shared" si="0"/>
        <v>3433</v>
      </c>
      <c r="K46" s="7"/>
      <c r="L46" s="25">
        <f t="shared" si="3"/>
        <v>1642.8596070379424</v>
      </c>
      <c r="M46" s="17">
        <f t="shared" si="1"/>
        <v>1.9710183795307739E-2</v>
      </c>
      <c r="N46" s="17">
        <f t="shared" si="4"/>
        <v>3430.5931035381013</v>
      </c>
      <c r="O46" s="24">
        <f t="shared" si="2"/>
        <v>5.7931505783003274</v>
      </c>
      <c r="P46" s="7"/>
      <c r="Q46" s="25">
        <f t="shared" si="5"/>
        <v>1675.2072592846298</v>
      </c>
      <c r="R46" s="24">
        <f t="shared" si="6"/>
        <v>3434.2580276028029</v>
      </c>
      <c r="S46" s="7"/>
      <c r="T46" s="25">
        <f t="shared" si="7"/>
        <v>-0.43684482671855251</v>
      </c>
      <c r="U46" s="24">
        <f t="shared" si="8"/>
        <v>0.90033104037269041</v>
      </c>
      <c r="V46" s="7"/>
      <c r="W46" s="25">
        <f t="shared" si="9"/>
        <v>-0.43997701429050057</v>
      </c>
      <c r="X46" s="24">
        <f t="shared" si="10"/>
        <v>146.34102291563829</v>
      </c>
      <c r="Y46" s="7"/>
      <c r="Z46" s="25">
        <f t="shared" si="11"/>
        <v>642</v>
      </c>
      <c r="AA46" s="17">
        <f t="shared" si="15"/>
        <v>146.35799999999998</v>
      </c>
      <c r="AB46" s="24">
        <f t="shared" si="12"/>
        <v>2.5544289866338605</v>
      </c>
      <c r="AC46" s="17">
        <f t="shared" si="13"/>
        <v>-1.6977084361684547E-2</v>
      </c>
      <c r="AD46" s="17">
        <f t="shared" ca="1" si="14"/>
        <v>0.10931126547617964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13909</v>
      </c>
      <c r="D47" s="17">
        <v>15057</v>
      </c>
      <c r="E47" s="17">
        <v>12614</v>
      </c>
      <c r="F47" s="17">
        <v>11474</v>
      </c>
      <c r="G47" s="24"/>
      <c r="H47" s="7"/>
      <c r="I47" s="25">
        <f t="shared" si="0"/>
        <v>1295</v>
      </c>
      <c r="J47" s="24">
        <f t="shared" si="0"/>
        <v>3583</v>
      </c>
      <c r="K47" s="7"/>
      <c r="L47" s="25">
        <f t="shared" si="3"/>
        <v>1298.1491566718903</v>
      </c>
      <c r="M47" s="17">
        <f t="shared" si="1"/>
        <v>9.917187744111164</v>
      </c>
      <c r="N47" s="17">
        <f t="shared" si="4"/>
        <v>3577.8749751501805</v>
      </c>
      <c r="O47" s="24">
        <f t="shared" si="2"/>
        <v>26.265879711267498</v>
      </c>
      <c r="P47" s="7"/>
      <c r="Q47" s="25">
        <f t="shared" si="5"/>
        <v>1327.2072592846298</v>
      </c>
      <c r="R47" s="24">
        <f t="shared" si="6"/>
        <v>3584.2580276028029</v>
      </c>
      <c r="S47" s="7"/>
      <c r="T47" s="25">
        <f t="shared" si="7"/>
        <v>-0.34609665281022384</v>
      </c>
      <c r="U47" s="24">
        <f t="shared" si="8"/>
        <v>0.93965530050994384</v>
      </c>
      <c r="V47" s="7"/>
      <c r="W47" s="25">
        <f t="shared" si="9"/>
        <v>-0.34936498318010761</v>
      </c>
      <c r="X47" s="24">
        <f t="shared" si="10"/>
        <v>151.98982885215696</v>
      </c>
      <c r="Y47" s="7"/>
      <c r="Z47" s="25">
        <f t="shared" si="11"/>
        <v>621</v>
      </c>
      <c r="AA47" s="17">
        <f t="shared" si="15"/>
        <v>151.94699999999997</v>
      </c>
      <c r="AB47" s="24">
        <f t="shared" si="12"/>
        <v>2.6519754385278236</v>
      </c>
      <c r="AC47" s="17">
        <f t="shared" si="13"/>
        <v>4.2828852156986841E-2</v>
      </c>
      <c r="AD47" s="17">
        <f t="shared" ca="1" si="14"/>
        <v>6.2744106236181096E-2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13732</v>
      </c>
      <c r="D48" s="17">
        <v>15118</v>
      </c>
      <c r="E48" s="17">
        <v>12803</v>
      </c>
      <c r="F48" s="17">
        <v>11421</v>
      </c>
      <c r="G48" s="24"/>
      <c r="H48" s="7"/>
      <c r="I48" s="25">
        <f t="shared" si="0"/>
        <v>929</v>
      </c>
      <c r="J48" s="24">
        <f t="shared" si="0"/>
        <v>3697</v>
      </c>
      <c r="K48" s="7"/>
      <c r="L48" s="25">
        <f t="shared" si="3"/>
        <v>936.1164610745335</v>
      </c>
      <c r="M48" s="17">
        <f t="shared" si="1"/>
        <v>50.644018225350557</v>
      </c>
      <c r="N48" s="17">
        <f t="shared" si="4"/>
        <v>3692.2987364708533</v>
      </c>
      <c r="O48" s="24">
        <f t="shared" si="2"/>
        <v>22.101878770484625</v>
      </c>
      <c r="P48" s="7"/>
      <c r="Q48" s="25">
        <f t="shared" si="5"/>
        <v>961.20725928462969</v>
      </c>
      <c r="R48" s="24">
        <f t="shared" si="6"/>
        <v>3698.2580276028029</v>
      </c>
      <c r="S48" s="7"/>
      <c r="T48" s="25">
        <f t="shared" si="7"/>
        <v>-0.25065460783767118</v>
      </c>
      <c r="U48" s="24">
        <f t="shared" si="8"/>
        <v>0.96954173821425649</v>
      </c>
      <c r="V48" s="7"/>
      <c r="W48" s="25">
        <f t="shared" si="9"/>
        <v>-0.25402624680106395</v>
      </c>
      <c r="X48" s="24">
        <f t="shared" si="10"/>
        <v>157.70317577296146</v>
      </c>
      <c r="Y48" s="7"/>
      <c r="Z48" s="25">
        <f t="shared" si="11"/>
        <v>629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9.5175772961482608E-2</v>
      </c>
      <c r="AD48" s="17">
        <f t="shared" ca="1" si="14"/>
        <v>4.0743629770958023E-2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13558</v>
      </c>
      <c r="D49" s="17">
        <v>15152</v>
      </c>
      <c r="E49" s="17">
        <v>12980</v>
      </c>
      <c r="F49" s="17">
        <v>11377</v>
      </c>
      <c r="G49" s="24"/>
      <c r="H49" s="7"/>
      <c r="I49" s="25">
        <f t="shared" si="0"/>
        <v>578</v>
      </c>
      <c r="J49" s="24">
        <f t="shared" si="0"/>
        <v>3775</v>
      </c>
      <c r="K49" s="7"/>
      <c r="L49" s="25">
        <f t="shared" si="3"/>
        <v>578.34571817472465</v>
      </c>
      <c r="M49" s="17">
        <f t="shared" si="1"/>
        <v>0.1195210563349452</v>
      </c>
      <c r="N49" s="17">
        <f t="shared" si="4"/>
        <v>3768.4137084453541</v>
      </c>
      <c r="O49" s="24">
        <f t="shared" si="2"/>
        <v>43.379236442799488</v>
      </c>
      <c r="P49" s="7"/>
      <c r="Q49" s="25">
        <f t="shared" si="5"/>
        <v>610.20725928462969</v>
      </c>
      <c r="R49" s="24">
        <f t="shared" si="6"/>
        <v>3776.2580276028029</v>
      </c>
      <c r="S49" s="7"/>
      <c r="T49" s="25">
        <f t="shared" si="7"/>
        <v>-0.15912412208530516</v>
      </c>
      <c r="U49" s="24">
        <f t="shared" si="8"/>
        <v>0.98999035348562825</v>
      </c>
      <c r="V49" s="7"/>
      <c r="W49" s="25">
        <f t="shared" si="9"/>
        <v>-0.16256628742543225</v>
      </c>
      <c r="X49" s="24">
        <f t="shared" si="10"/>
        <v>163.05971039327687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-2.2896067231101824E-3</v>
      </c>
      <c r="AD49" s="17">
        <f t="shared" ca="1" si="14"/>
        <v>0.11697075150908631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15178</v>
      </c>
      <c r="E50" s="17">
        <v>13166</v>
      </c>
      <c r="F50" s="17">
        <v>11357</v>
      </c>
      <c r="G50" s="24"/>
      <c r="H50" s="7"/>
      <c r="I50" s="25">
        <f t="shared" si="0"/>
        <v>207</v>
      </c>
      <c r="J50" s="24">
        <f t="shared" si="0"/>
        <v>3821</v>
      </c>
      <c r="K50" s="7"/>
      <c r="L50" s="25">
        <f t="shared" si="3"/>
        <v>212.03512512810246</v>
      </c>
      <c r="M50" s="17">
        <f t="shared" si="1"/>
        <v>25.352485055648859</v>
      </c>
      <c r="N50" s="17">
        <f t="shared" si="4"/>
        <v>3810.5398498245481</v>
      </c>
      <c r="O50" s="24">
        <f t="shared" si="2"/>
        <v>109.41474169300584</v>
      </c>
      <c r="P50" s="7"/>
      <c r="Q50" s="25">
        <f t="shared" si="5"/>
        <v>239.20725928462971</v>
      </c>
      <c r="R50" s="24">
        <f t="shared" si="6"/>
        <v>3822.2580276028029</v>
      </c>
      <c r="S50" s="7"/>
      <c r="T50" s="25">
        <f t="shared" si="7"/>
        <v>-6.2378224039357048E-2</v>
      </c>
      <c r="U50" s="24">
        <f t="shared" si="8"/>
        <v>1.0020497932610526</v>
      </c>
      <c r="V50" s="7"/>
      <c r="W50" s="25">
        <f t="shared" si="9"/>
        <v>-6.5861723495194535E-2</v>
      </c>
      <c r="X50" s="24">
        <f t="shared" si="10"/>
        <v>168.62455366410472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6.3553664104745167E-2</v>
      </c>
      <c r="AD50" s="17">
        <f t="shared" ca="1" si="14"/>
        <v>-2.3609199182203611E-2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13177</v>
      </c>
      <c r="D51" s="17">
        <v>15169</v>
      </c>
      <c r="E51" s="17">
        <v>13343</v>
      </c>
      <c r="F51" s="17">
        <v>11344</v>
      </c>
      <c r="G51" s="24"/>
      <c r="H51" s="7"/>
      <c r="I51" s="25">
        <f t="shared" si="0"/>
        <v>-166</v>
      </c>
      <c r="J51" s="24">
        <f t="shared" si="0"/>
        <v>3825</v>
      </c>
      <c r="K51" s="7"/>
      <c r="L51" s="25">
        <f t="shared" si="3"/>
        <v>-160.74528211474157</v>
      </c>
      <c r="M51" s="17">
        <f t="shared" si="1"/>
        <v>27.612060053654822</v>
      </c>
      <c r="N51" s="17">
        <f t="shared" si="4"/>
        <v>3817.3960307227508</v>
      </c>
      <c r="O51" s="24">
        <f t="shared" si="2"/>
        <v>57.820348769350247</v>
      </c>
      <c r="P51" s="7"/>
      <c r="Q51" s="25">
        <f t="shared" si="5"/>
        <v>-133.79274071537029</v>
      </c>
      <c r="R51" s="24">
        <f t="shared" si="6"/>
        <v>3826.2580276028029</v>
      </c>
      <c r="S51" s="7"/>
      <c r="T51" s="25">
        <f t="shared" si="7"/>
        <v>3.4889215235949289E-2</v>
      </c>
      <c r="U51" s="24">
        <f t="shared" si="8"/>
        <v>1.0030984401980461</v>
      </c>
      <c r="V51" s="7"/>
      <c r="W51" s="25">
        <f t="shared" si="9"/>
        <v>3.140265830394804E-2</v>
      </c>
      <c r="X51" s="24">
        <f t="shared" si="10"/>
        <v>174.17812082716819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5.5120827168195774E-2</v>
      </c>
      <c r="AD51" s="17">
        <f t="shared" ca="1" si="14"/>
        <v>5.7364874276430555E-2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12995</v>
      </c>
      <c r="D52" s="17">
        <v>15156</v>
      </c>
      <c r="E52" s="17">
        <v>13535</v>
      </c>
      <c r="F52" s="17">
        <v>11364</v>
      </c>
      <c r="G52" s="24"/>
      <c r="H52" s="7"/>
      <c r="I52" s="25">
        <f t="shared" ref="I52:J83" si="16">C52-E52</f>
        <v>-540</v>
      </c>
      <c r="J52" s="24">
        <f t="shared" si="16"/>
        <v>3792</v>
      </c>
      <c r="K52" s="7"/>
      <c r="L52" s="25">
        <f t="shared" si="3"/>
        <v>-540.09169664358365</v>
      </c>
      <c r="M52" s="17">
        <f t="shared" si="1"/>
        <v>8.4082744445061544E-3</v>
      </c>
      <c r="N52" s="17">
        <f t="shared" si="4"/>
        <v>3787.2336283851996</v>
      </c>
      <c r="O52" s="24">
        <f t="shared" si="2"/>
        <v>22.718298370374892</v>
      </c>
      <c r="P52" s="7"/>
      <c r="Q52" s="25">
        <f t="shared" si="5"/>
        <v>-507.79274071537031</v>
      </c>
      <c r="R52" s="24">
        <f t="shared" si="6"/>
        <v>3793.2580276028029</v>
      </c>
      <c r="S52" s="7"/>
      <c r="T52" s="25">
        <f t="shared" si="7"/>
        <v>0.13241742512593474</v>
      </c>
      <c r="U52" s="24">
        <f t="shared" si="8"/>
        <v>0.99444710296785033</v>
      </c>
      <c r="V52" s="7"/>
      <c r="W52" s="25">
        <f t="shared" si="9"/>
        <v>0.12896152941422109</v>
      </c>
      <c r="X52" s="24">
        <f t="shared" si="10"/>
        <v>179.77399803368849</v>
      </c>
      <c r="Y52" s="7"/>
      <c r="Z52" s="25">
        <f t="shared" si="11"/>
        <v>631</v>
      </c>
      <c r="AA52" s="17">
        <f t="shared" si="15"/>
        <v>179.80199999999999</v>
      </c>
      <c r="AB52" s="24">
        <f t="shared" si="12"/>
        <v>3.138136901670844</v>
      </c>
      <c r="AC52" s="17">
        <f t="shared" si="13"/>
        <v>-2.8001966311506976E-2</v>
      </c>
      <c r="AD52" s="17">
        <f t="shared" ca="1" si="14"/>
        <v>0.10929210157792113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15120</v>
      </c>
      <c r="E53" s="17">
        <v>13727</v>
      </c>
      <c r="F53" s="17">
        <v>11396</v>
      </c>
      <c r="G53" s="24"/>
      <c r="H53" s="7"/>
      <c r="I53" s="25">
        <f t="shared" si="16"/>
        <v>-923</v>
      </c>
      <c r="J53" s="24">
        <f t="shared" si="16"/>
        <v>3724</v>
      </c>
      <c r="K53" s="7"/>
      <c r="L53" s="25">
        <f t="shared" si="3"/>
        <v>-917.38678296540309</v>
      </c>
      <c r="M53" s="17">
        <f t="shared" si="1"/>
        <v>31.508205477488978</v>
      </c>
      <c r="N53" s="17">
        <f t="shared" si="4"/>
        <v>3719.1366128680506</v>
      </c>
      <c r="O53" s="24">
        <f t="shared" si="2"/>
        <v>23.652534395210683</v>
      </c>
      <c r="P53" s="7"/>
      <c r="Q53" s="25">
        <f t="shared" si="5"/>
        <v>-890.79274071537031</v>
      </c>
      <c r="R53" s="24">
        <f t="shared" si="6"/>
        <v>3725.2580276028029</v>
      </c>
      <c r="S53" s="7"/>
      <c r="T53" s="25">
        <f t="shared" si="7"/>
        <v>0.23229257054803212</v>
      </c>
      <c r="U53" s="24">
        <f t="shared" si="8"/>
        <v>0.97662010503896213</v>
      </c>
      <c r="V53" s="7"/>
      <c r="W53" s="25">
        <f t="shared" si="9"/>
        <v>0.22889924480903981</v>
      </c>
      <c r="X53" s="24">
        <f t="shared" si="10"/>
        <v>185.57585230472228</v>
      </c>
      <c r="Y53" s="7"/>
      <c r="Z53" s="25">
        <f t="shared" si="11"/>
        <v>636</v>
      </c>
      <c r="AA53" s="17">
        <f t="shared" si="15"/>
        <v>185.52599999999998</v>
      </c>
      <c r="AB53" s="24">
        <f t="shared" si="12"/>
        <v>3.2380395480549997</v>
      </c>
      <c r="AC53" s="17">
        <f t="shared" si="13"/>
        <v>4.9852304722293184E-2</v>
      </c>
      <c r="AD53" s="17">
        <f t="shared" ca="1" si="14"/>
        <v>-5.0587713469639084E-2</v>
      </c>
      <c r="AE53" s="17">
        <v>116</v>
      </c>
    </row>
    <row r="54" spans="1:31" s="17" customFormat="1" x14ac:dyDescent="0.25">
      <c r="A54" s="17">
        <v>34</v>
      </c>
      <c r="B54" s="17">
        <v>628</v>
      </c>
      <c r="C54" s="17">
        <v>12623</v>
      </c>
      <c r="D54" s="17">
        <v>15071</v>
      </c>
      <c r="E54" s="17">
        <v>13910</v>
      </c>
      <c r="F54" s="17">
        <v>11450</v>
      </c>
      <c r="G54" s="24"/>
      <c r="H54" s="7"/>
      <c r="I54" s="25">
        <f t="shared" si="16"/>
        <v>-1287</v>
      </c>
      <c r="J54" s="24">
        <f t="shared" si="16"/>
        <v>3621</v>
      </c>
      <c r="K54" s="7"/>
      <c r="L54" s="25">
        <f t="shared" si="3"/>
        <v>-1281.2865166269521</v>
      </c>
      <c r="M54" s="17">
        <f t="shared" si="1"/>
        <v>32.64389225409473</v>
      </c>
      <c r="N54" s="17">
        <f t="shared" si="4"/>
        <v>3615.4253152747278</v>
      </c>
      <c r="O54" s="24">
        <f t="shared" si="2"/>
        <v>31.077109786182778</v>
      </c>
      <c r="P54" s="7"/>
      <c r="Q54" s="25">
        <f t="shared" si="5"/>
        <v>-1254.7927407153702</v>
      </c>
      <c r="R54" s="24">
        <f t="shared" si="6"/>
        <v>3622.2580276028029</v>
      </c>
      <c r="S54" s="7"/>
      <c r="T54" s="25">
        <f t="shared" si="7"/>
        <v>0.32721307429122648</v>
      </c>
      <c r="U54" s="24">
        <f t="shared" si="8"/>
        <v>0.94961744641138135</v>
      </c>
      <c r="V54" s="7"/>
      <c r="W54" s="25">
        <f t="shared" si="9"/>
        <v>0.32391418316665421</v>
      </c>
      <c r="X54" s="24">
        <f t="shared" si="10"/>
        <v>191.21951541376086</v>
      </c>
      <c r="Y54" s="7"/>
      <c r="Z54" s="25">
        <f t="shared" si="11"/>
        <v>628</v>
      </c>
      <c r="AA54" s="17">
        <f t="shared" si="15"/>
        <v>191.17799999999997</v>
      </c>
      <c r="AB54" s="24">
        <f t="shared" si="12"/>
        <v>3.3366855573777183</v>
      </c>
      <c r="AC54" s="17">
        <f t="shared" si="13"/>
        <v>4.1515413760890851E-2</v>
      </c>
      <c r="AD54" s="17">
        <f t="shared" ca="1" si="14"/>
        <v>-5.5045001621465417E-3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12456</v>
      </c>
      <c r="D55" s="17">
        <v>15002</v>
      </c>
      <c r="E55" s="17">
        <v>14086</v>
      </c>
      <c r="F55" s="17">
        <v>11522</v>
      </c>
      <c r="G55" s="24"/>
      <c r="H55" s="7"/>
      <c r="I55" s="25">
        <f t="shared" si="16"/>
        <v>-1630</v>
      </c>
      <c r="J55" s="24">
        <f t="shared" si="16"/>
        <v>3480</v>
      </c>
      <c r="K55" s="7"/>
      <c r="L55" s="25">
        <f t="shared" si="3"/>
        <v>-1634.6826630487901</v>
      </c>
      <c r="M55" s="17">
        <f t="shared" si="1"/>
        <v>21.927333228504367</v>
      </c>
      <c r="N55" s="17">
        <f t="shared" si="4"/>
        <v>3475.741029507893</v>
      </c>
      <c r="O55" s="24">
        <f t="shared" si="2"/>
        <v>18.138829652637991</v>
      </c>
      <c r="P55" s="7"/>
      <c r="Q55" s="25">
        <f t="shared" si="5"/>
        <v>-1597.7927407153702</v>
      </c>
      <c r="R55" s="24">
        <f t="shared" si="6"/>
        <v>3481.2580276028029</v>
      </c>
      <c r="S55" s="7"/>
      <c r="T55" s="25">
        <f t="shared" si="7"/>
        <v>0.41665739512615968</v>
      </c>
      <c r="U55" s="24">
        <f t="shared" si="8"/>
        <v>0.91265264188236317</v>
      </c>
      <c r="V55" s="7"/>
      <c r="W55" s="25">
        <f t="shared" si="9"/>
        <v>0.41348753392756654</v>
      </c>
      <c r="X55" s="24">
        <f t="shared" si="10"/>
        <v>196.7584617546637</v>
      </c>
      <c r="Y55" s="7"/>
      <c r="Z55" s="25">
        <f t="shared" si="11"/>
        <v>631</v>
      </c>
      <c r="AA55" s="17">
        <f t="shared" si="15"/>
        <v>196.85699999999997</v>
      </c>
      <c r="AB55" s="24">
        <f t="shared" si="12"/>
        <v>3.4358028055984771</v>
      </c>
      <c r="AC55" s="17">
        <f t="shared" si="13"/>
        <v>-9.8538245336271757E-2</v>
      </c>
      <c r="AD55" s="17">
        <f t="shared" ca="1" si="14"/>
        <v>0.12781961619103299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12279</v>
      </c>
      <c r="D56" s="17">
        <v>14906</v>
      </c>
      <c r="E56" s="17">
        <v>14249</v>
      </c>
      <c r="F56" s="17">
        <v>11603</v>
      </c>
      <c r="G56" s="24"/>
      <c r="H56" s="7"/>
      <c r="I56" s="25">
        <f t="shared" si="16"/>
        <v>-1970</v>
      </c>
      <c r="J56" s="24">
        <f t="shared" si="16"/>
        <v>3303</v>
      </c>
      <c r="K56" s="7"/>
      <c r="L56" s="25">
        <f t="shared" si="3"/>
        <v>-1968.1748963576192</v>
      </c>
      <c r="M56" s="17">
        <f t="shared" si="1"/>
        <v>3.3310033054315968</v>
      </c>
      <c r="N56" s="17">
        <f t="shared" si="4"/>
        <v>3304.2780325665726</v>
      </c>
      <c r="O56" s="24">
        <f t="shared" si="2"/>
        <v>1.6333672412201972</v>
      </c>
      <c r="P56" s="7"/>
      <c r="Q56" s="25">
        <f t="shared" si="5"/>
        <v>-1937.7927407153702</v>
      </c>
      <c r="R56" s="24">
        <f t="shared" si="6"/>
        <v>3304.2580276028029</v>
      </c>
      <c r="S56" s="7"/>
      <c r="T56" s="25">
        <f t="shared" si="7"/>
        <v>0.50531940411705556</v>
      </c>
      <c r="U56" s="24">
        <f t="shared" si="8"/>
        <v>0.8662500149204041</v>
      </c>
      <c r="V56" s="7"/>
      <c r="W56" s="25">
        <f t="shared" si="9"/>
        <v>0.50231137396581693</v>
      </c>
      <c r="X56" s="24">
        <f t="shared" si="10"/>
        <v>202.49313299657751</v>
      </c>
      <c r="Y56" s="7"/>
      <c r="Z56" s="25">
        <f t="shared" si="11"/>
        <v>623</v>
      </c>
      <c r="AA56" s="17">
        <f t="shared" si="15"/>
        <v>202.46399999999997</v>
      </c>
      <c r="AB56" s="24">
        <f t="shared" si="12"/>
        <v>3.5336634167577992</v>
      </c>
      <c r="AC56" s="17">
        <f t="shared" si="13"/>
        <v>2.9132996577544645E-2</v>
      </c>
      <c r="AD56" s="17">
        <f t="shared" ca="1" si="14"/>
        <v>2.3840346241769339E-2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12129</v>
      </c>
      <c r="D57" s="17">
        <v>14817</v>
      </c>
      <c r="E57" s="17">
        <v>14409</v>
      </c>
      <c r="F57" s="17">
        <v>11713</v>
      </c>
      <c r="G57" s="24"/>
      <c r="H57" s="7"/>
      <c r="I57" s="25">
        <f t="shared" si="16"/>
        <v>-2280</v>
      </c>
      <c r="J57" s="24">
        <f t="shared" si="16"/>
        <v>3104</v>
      </c>
      <c r="K57" s="7"/>
      <c r="L57" s="25">
        <f t="shared" si="3"/>
        <v>-2277.7530578711003</v>
      </c>
      <c r="M57" s="17">
        <f t="shared" si="1"/>
        <v>5.0487489306243978</v>
      </c>
      <c r="N57" s="17">
        <f t="shared" si="4"/>
        <v>3104.9798676335959</v>
      </c>
      <c r="O57" s="24">
        <f t="shared" si="2"/>
        <v>0.96014057936874841</v>
      </c>
      <c r="P57" s="7"/>
      <c r="Q57" s="25">
        <f t="shared" si="5"/>
        <v>-2247.7927407153702</v>
      </c>
      <c r="R57" s="24">
        <f t="shared" si="6"/>
        <v>3105.2580276028029</v>
      </c>
      <c r="S57" s="7"/>
      <c r="T57" s="25">
        <f t="shared" si="7"/>
        <v>0.58615829466757818</v>
      </c>
      <c r="U57" s="24">
        <f t="shared" si="8"/>
        <v>0.81407982980498117</v>
      </c>
      <c r="V57" s="7"/>
      <c r="W57" s="25">
        <f t="shared" si="9"/>
        <v>0.58333209632012473</v>
      </c>
      <c r="X57" s="24">
        <f t="shared" si="10"/>
        <v>208.00866360459406</v>
      </c>
      <c r="Y57" s="7"/>
      <c r="Z57" s="25">
        <f t="shared" si="11"/>
        <v>612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3.6663604594082244E-2</v>
      </c>
      <c r="AD57" s="17">
        <f t="shared" ca="1" si="14"/>
        <v>1.791624148913229E-2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11975</v>
      </c>
      <c r="D58" s="17">
        <v>14689</v>
      </c>
      <c r="E58" s="17">
        <v>14548</v>
      </c>
      <c r="F58" s="17">
        <v>11820</v>
      </c>
      <c r="G58" s="24"/>
      <c r="H58" s="7"/>
      <c r="I58" s="25">
        <f t="shared" si="16"/>
        <v>-2573</v>
      </c>
      <c r="J58" s="24">
        <f t="shared" si="16"/>
        <v>2869</v>
      </c>
      <c r="K58" s="7"/>
      <c r="L58" s="25">
        <f t="shared" si="3"/>
        <v>-2569.3086416946035</v>
      </c>
      <c r="M58" s="17">
        <f t="shared" si="1"/>
        <v>13.626126138819972</v>
      </c>
      <c r="N58" s="17">
        <f t="shared" si="4"/>
        <v>2874.5761837904861</v>
      </c>
      <c r="O58" s="24">
        <f t="shared" si="2"/>
        <v>31.093825665279752</v>
      </c>
      <c r="P58" s="7"/>
      <c r="Q58" s="25">
        <f t="shared" si="5"/>
        <v>-2540.7927407153702</v>
      </c>
      <c r="R58" s="24">
        <f t="shared" si="6"/>
        <v>2870.2580276028029</v>
      </c>
      <c r="S58" s="7"/>
      <c r="T58" s="25">
        <f t="shared" si="7"/>
        <v>0.66256408476855611</v>
      </c>
      <c r="U58" s="24">
        <f t="shared" si="8"/>
        <v>0.75247182225661746</v>
      </c>
      <c r="V58" s="7"/>
      <c r="W58" s="25">
        <f t="shared" si="9"/>
        <v>0.65995249729089556</v>
      </c>
      <c r="X58" s="24">
        <f t="shared" si="10"/>
        <v>213.63728041552838</v>
      </c>
      <c r="Y58" s="7"/>
      <c r="Z58" s="25">
        <f t="shared" si="11"/>
        <v>618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0.1032804155283884</v>
      </c>
      <c r="AD58" s="17">
        <f t="shared" ca="1" si="14"/>
        <v>-1.1236015402971589E-2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11843</v>
      </c>
      <c r="D59" s="17">
        <v>14561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2613</v>
      </c>
      <c r="K59" s="7"/>
      <c r="L59" s="25">
        <f t="shared" si="3"/>
        <v>-2835.3171214857421</v>
      </c>
      <c r="M59" s="17">
        <f t="shared" si="1"/>
        <v>7.197837122266872</v>
      </c>
      <c r="N59" s="17">
        <f t="shared" si="4"/>
        <v>2618.7944979051317</v>
      </c>
      <c r="O59" s="24">
        <f t="shared" si="2"/>
        <v>33.576205972575899</v>
      </c>
      <c r="P59" s="7"/>
      <c r="Q59" s="25">
        <f t="shared" si="5"/>
        <v>-2805.7927407153702</v>
      </c>
      <c r="R59" s="24">
        <f t="shared" si="6"/>
        <v>2614.2580276028029</v>
      </c>
      <c r="S59" s="7"/>
      <c r="T59" s="25">
        <f t="shared" si="7"/>
        <v>0.73166829765851904</v>
      </c>
      <c r="U59" s="24">
        <f t="shared" si="8"/>
        <v>0.68535841828903821</v>
      </c>
      <c r="V59" s="7"/>
      <c r="W59" s="25">
        <f t="shared" si="9"/>
        <v>0.72929041368430636</v>
      </c>
      <c r="X59" s="24">
        <f t="shared" si="10"/>
        <v>219.16377611161943</v>
      </c>
      <c r="Y59" s="7"/>
      <c r="Z59" s="25">
        <f t="shared" si="11"/>
        <v>614</v>
      </c>
      <c r="AA59" s="17">
        <f t="shared" si="15"/>
        <v>219.06</v>
      </c>
      <c r="AB59" s="24">
        <f t="shared" si="12"/>
        <v>3.823318259418778</v>
      </c>
      <c r="AC59" s="17">
        <f t="shared" si="13"/>
        <v>0.10377611161942468</v>
      </c>
      <c r="AD59" s="17">
        <f t="shared" ca="1" si="14"/>
        <v>1.2319267462686412E-2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11721</v>
      </c>
      <c r="D60" s="17">
        <v>14413</v>
      </c>
      <c r="E60" s="17">
        <v>14800</v>
      </c>
      <c r="F60" s="17">
        <v>12094</v>
      </c>
      <c r="G60" s="24"/>
      <c r="H60" s="7"/>
      <c r="I60" s="25">
        <f t="shared" si="16"/>
        <v>-3079</v>
      </c>
      <c r="J60" s="24">
        <f t="shared" si="16"/>
        <v>2319</v>
      </c>
      <c r="K60" s="7"/>
      <c r="L60" s="25">
        <f t="shared" si="3"/>
        <v>-3082.9817638585819</v>
      </c>
      <c r="M60" s="17">
        <f t="shared" si="1"/>
        <v>15.854443425508792</v>
      </c>
      <c r="N60" s="17">
        <f t="shared" si="4"/>
        <v>2328.6335400131161</v>
      </c>
      <c r="O60" s="24">
        <f t="shared" si="2"/>
        <v>92.805093184308745</v>
      </c>
      <c r="P60" s="7"/>
      <c r="Q60" s="25">
        <f t="shared" si="5"/>
        <v>-3046.7927407153702</v>
      </c>
      <c r="R60" s="24">
        <f t="shared" si="6"/>
        <v>2320.2580276028029</v>
      </c>
      <c r="S60" s="7"/>
      <c r="T60" s="25">
        <f t="shared" si="7"/>
        <v>0.79451401579618353</v>
      </c>
      <c r="U60" s="24">
        <f t="shared" si="8"/>
        <v>0.60828286842002144</v>
      </c>
      <c r="V60" s="7"/>
      <c r="W60" s="25">
        <f t="shared" si="9"/>
        <v>0.7924044259108276</v>
      </c>
      <c r="X60" s="24">
        <f t="shared" si="10"/>
        <v>224.87366815048404</v>
      </c>
      <c r="Y60" s="7"/>
      <c r="Z60" s="25">
        <f t="shared" si="11"/>
        <v>635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9.8668150484030548E-2</v>
      </c>
      <c r="AD60" s="17">
        <f t="shared" ca="1" si="14"/>
        <v>1.3824502647821646E-2</v>
      </c>
      <c r="AE60" s="17">
        <v>109</v>
      </c>
    </row>
    <row r="61" spans="1:31" s="17" customFormat="1" x14ac:dyDescent="0.25">
      <c r="A61" s="17">
        <v>41</v>
      </c>
      <c r="B61" s="17">
        <v>625</v>
      </c>
      <c r="C61" s="17">
        <v>11613</v>
      </c>
      <c r="D61" s="17">
        <v>14259</v>
      </c>
      <c r="E61" s="17">
        <v>14912</v>
      </c>
      <c r="F61" s="17">
        <v>12248</v>
      </c>
      <c r="G61" s="24"/>
      <c r="H61" s="7"/>
      <c r="I61" s="25">
        <f t="shared" si="16"/>
        <v>-3299</v>
      </c>
      <c r="J61" s="24">
        <f t="shared" si="16"/>
        <v>2011</v>
      </c>
      <c r="K61" s="7"/>
      <c r="L61" s="25">
        <f t="shared" si="3"/>
        <v>-3297.1340865128013</v>
      </c>
      <c r="M61" s="17">
        <f t="shared" si="1"/>
        <v>3.481633141709894</v>
      </c>
      <c r="N61" s="17">
        <f t="shared" si="4"/>
        <v>2020.3690873387065</v>
      </c>
      <c r="O61" s="24">
        <f t="shared" si="2"/>
        <v>87.779797560311366</v>
      </c>
      <c r="P61" s="7"/>
      <c r="Q61" s="25">
        <f t="shared" si="5"/>
        <v>-3266.7927407153702</v>
      </c>
      <c r="R61" s="24">
        <f t="shared" si="6"/>
        <v>2012.2580276028029</v>
      </c>
      <c r="S61" s="7"/>
      <c r="T61" s="25">
        <f t="shared" si="7"/>
        <v>0.85188355102558666</v>
      </c>
      <c r="U61" s="24">
        <f t="shared" si="8"/>
        <v>0.52753705427152764</v>
      </c>
      <c r="V61" s="7"/>
      <c r="W61" s="25">
        <f t="shared" si="9"/>
        <v>0.8500549799756294</v>
      </c>
      <c r="X61" s="24">
        <f t="shared" si="10"/>
        <v>230.56162994452586</v>
      </c>
      <c r="Y61" s="7"/>
      <c r="Z61" s="25">
        <f t="shared" si="11"/>
        <v>625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0.16162994452585622</v>
      </c>
      <c r="AD61" s="17">
        <f t="shared" ca="1" si="14"/>
        <v>6.4842424531917686E-2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11521</v>
      </c>
      <c r="D62" s="17">
        <v>14092</v>
      </c>
      <c r="E62" s="17">
        <v>15002</v>
      </c>
      <c r="F62" s="17">
        <v>12419</v>
      </c>
      <c r="G62" s="24"/>
      <c r="H62" s="7"/>
      <c r="I62" s="25">
        <f t="shared" si="16"/>
        <v>-3481</v>
      </c>
      <c r="J62" s="24">
        <f t="shared" si="16"/>
        <v>1673</v>
      </c>
      <c r="K62" s="7"/>
      <c r="L62" s="25">
        <f t="shared" si="3"/>
        <v>-3484.8762684252988</v>
      </c>
      <c r="M62" s="17">
        <f t="shared" si="1"/>
        <v>15.025456904968468</v>
      </c>
      <c r="N62" s="17">
        <f t="shared" si="4"/>
        <v>1682.3637917991655</v>
      </c>
      <c r="O62" s="24">
        <f t="shared" si="2"/>
        <v>87.680596858118761</v>
      </c>
      <c r="P62" s="7"/>
      <c r="Q62" s="25">
        <f t="shared" si="5"/>
        <v>-3448.7927407153702</v>
      </c>
      <c r="R62" s="24">
        <f t="shared" si="6"/>
        <v>1674.2580276028029</v>
      </c>
      <c r="S62" s="7"/>
      <c r="T62" s="25">
        <f t="shared" si="7"/>
        <v>0.89934380289718385</v>
      </c>
      <c r="U62" s="24">
        <f t="shared" si="8"/>
        <v>0.43892638809558326</v>
      </c>
      <c r="V62" s="7"/>
      <c r="W62" s="25">
        <f t="shared" si="9"/>
        <v>0.89782352902432783</v>
      </c>
      <c r="X62" s="24">
        <f t="shared" si="10"/>
        <v>236.33202133354848</v>
      </c>
      <c r="Y62" s="7"/>
      <c r="Z62" s="25">
        <f t="shared" si="11"/>
        <v>644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0.13602133354848434</v>
      </c>
      <c r="AD62" s="17">
        <f t="shared" ca="1" si="14"/>
        <v>9.1576789044864881E-2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11440</v>
      </c>
      <c r="D63" s="17">
        <v>13916</v>
      </c>
      <c r="E63" s="17">
        <v>15073</v>
      </c>
      <c r="F63" s="17">
        <v>12590</v>
      </c>
      <c r="G63" s="24"/>
      <c r="H63" s="7"/>
      <c r="I63" s="25">
        <f t="shared" si="16"/>
        <v>-3633</v>
      </c>
      <c r="J63" s="24">
        <f t="shared" si="16"/>
        <v>1326</v>
      </c>
      <c r="K63" s="7"/>
      <c r="L63" s="25">
        <f t="shared" si="3"/>
        <v>-3633.9604021066989</v>
      </c>
      <c r="M63" s="17">
        <f t="shared" si="1"/>
        <v>0.92237220655167274</v>
      </c>
      <c r="N63" s="17">
        <f t="shared" si="4"/>
        <v>1336.1193916258253</v>
      </c>
      <c r="O63" s="24">
        <f t="shared" si="2"/>
        <v>102.40208687682323</v>
      </c>
      <c r="P63" s="7"/>
      <c r="Q63" s="25">
        <f t="shared" si="5"/>
        <v>-3600.7927407153702</v>
      </c>
      <c r="R63" s="24">
        <f t="shared" si="6"/>
        <v>1327.2580276028029</v>
      </c>
      <c r="S63" s="7"/>
      <c r="T63" s="25">
        <f t="shared" si="7"/>
        <v>0.93898093632840796</v>
      </c>
      <c r="U63" s="24">
        <f t="shared" si="8"/>
        <v>0.34795626631140358</v>
      </c>
      <c r="V63" s="7"/>
      <c r="W63" s="25">
        <f t="shared" si="9"/>
        <v>0.93777711383303253</v>
      </c>
      <c r="X63" s="24">
        <f t="shared" si="10"/>
        <v>242.0279708923274</v>
      </c>
      <c r="Y63" s="7"/>
      <c r="Z63" s="25">
        <f t="shared" si="11"/>
        <v>628</v>
      </c>
      <c r="AA63" s="17">
        <f t="shared" si="15"/>
        <v>241.84799999999998</v>
      </c>
      <c r="AB63" s="24">
        <f t="shared" si="12"/>
        <v>4.2210438893632451</v>
      </c>
      <c r="AC63" s="17">
        <f t="shared" si="13"/>
        <v>0.17997089232741814</v>
      </c>
      <c r="AD63" s="17">
        <f t="shared" ca="1" si="14"/>
        <v>3.5038549079644099E-2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11382</v>
      </c>
      <c r="D64" s="17">
        <v>13737</v>
      </c>
      <c r="E64" s="17">
        <v>15131</v>
      </c>
      <c r="F64" s="17">
        <v>12767</v>
      </c>
      <c r="G64" s="24"/>
      <c r="H64" s="7"/>
      <c r="I64" s="25">
        <f t="shared" si="16"/>
        <v>-3749</v>
      </c>
      <c r="J64" s="24">
        <f t="shared" si="16"/>
        <v>970</v>
      </c>
      <c r="K64" s="7"/>
      <c r="L64" s="25">
        <f t="shared" si="3"/>
        <v>-3747.4010273436261</v>
      </c>
      <c r="M64" s="17">
        <f t="shared" si="1"/>
        <v>2.5567135558314598</v>
      </c>
      <c r="N64" s="17">
        <f t="shared" si="4"/>
        <v>979.1696656077994</v>
      </c>
      <c r="O64" s="24">
        <f t="shared" si="2"/>
        <v>84.082767358859172</v>
      </c>
      <c r="P64" s="7"/>
      <c r="Q64" s="25">
        <f t="shared" si="5"/>
        <v>-3716.7927407153702</v>
      </c>
      <c r="R64" s="24">
        <f t="shared" si="6"/>
        <v>971.25802760280305</v>
      </c>
      <c r="S64" s="7"/>
      <c r="T64" s="25">
        <f t="shared" si="7"/>
        <v>0.96923032763118411</v>
      </c>
      <c r="U64" s="24">
        <f t="shared" si="8"/>
        <v>0.25462668891898876</v>
      </c>
      <c r="V64" s="7"/>
      <c r="W64" s="25">
        <f t="shared" si="9"/>
        <v>0.96835110126136859</v>
      </c>
      <c r="X64" s="24">
        <f t="shared" si="10"/>
        <v>247.65267027625418</v>
      </c>
      <c r="Y64" s="7"/>
      <c r="Z64" s="25">
        <f t="shared" si="11"/>
        <v>624</v>
      </c>
      <c r="AA64" s="17">
        <f t="shared" si="15"/>
        <v>247.464</v>
      </c>
      <c r="AB64" s="24">
        <f t="shared" si="12"/>
        <v>4.3190615801552479</v>
      </c>
      <c r="AC64" s="17">
        <f t="shared" si="13"/>
        <v>0.18867027625418586</v>
      </c>
      <c r="AD64" s="17">
        <f t="shared" ca="1" si="14"/>
        <v>5.3675035378034863E-2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13564</v>
      </c>
      <c r="E65" s="17">
        <v>15170</v>
      </c>
      <c r="F65" s="17">
        <v>12948</v>
      </c>
      <c r="G65" s="24"/>
      <c r="H65" s="7"/>
      <c r="I65" s="25">
        <f t="shared" si="16"/>
        <v>-3819</v>
      </c>
      <c r="J65" s="24">
        <f t="shared" si="16"/>
        <v>616</v>
      </c>
      <c r="K65" s="7"/>
      <c r="L65" s="25">
        <f t="shared" si="3"/>
        <v>-3823.6249559697217</v>
      </c>
      <c r="M65" s="17">
        <f t="shared" si="1"/>
        <v>21.390217721864097</v>
      </c>
      <c r="N65" s="17">
        <f t="shared" si="4"/>
        <v>622.27334166673609</v>
      </c>
      <c r="O65" s="24">
        <f t="shared" si="2"/>
        <v>39.354815667607106</v>
      </c>
      <c r="P65" s="7"/>
      <c r="Q65" s="25">
        <f t="shared" si="5"/>
        <v>-3786.7927407153702</v>
      </c>
      <c r="R65" s="24">
        <f t="shared" si="6"/>
        <v>617.25802760280305</v>
      </c>
      <c r="S65" s="7"/>
      <c r="T65" s="25">
        <f t="shared" si="7"/>
        <v>0.98748427065872157</v>
      </c>
      <c r="U65" s="24">
        <f t="shared" si="8"/>
        <v>0.16182143499507065</v>
      </c>
      <c r="V65" s="7"/>
      <c r="W65" s="25">
        <f t="shared" si="9"/>
        <v>0.98692774539974526</v>
      </c>
      <c r="X65" s="24">
        <f t="shared" si="10"/>
        <v>253.0733879748002</v>
      </c>
      <c r="Y65" s="7"/>
      <c r="Z65" s="25">
        <f t="shared" si="11"/>
        <v>608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0.13738797480019116</v>
      </c>
      <c r="AD65" s="17">
        <f t="shared" ca="1" si="14"/>
        <v>-1.1236081256214447E-2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11323</v>
      </c>
      <c r="D66" s="17">
        <v>13375</v>
      </c>
      <c r="E66" s="17">
        <v>15185</v>
      </c>
      <c r="F66" s="17">
        <v>13122</v>
      </c>
      <c r="G66" s="24"/>
      <c r="H66" s="7"/>
      <c r="I66" s="25">
        <f t="shared" si="16"/>
        <v>-3862</v>
      </c>
      <c r="J66" s="24">
        <f t="shared" si="16"/>
        <v>253</v>
      </c>
      <c r="K66" s="7"/>
      <c r="L66" s="25">
        <f t="shared" si="3"/>
        <v>-3865.559992563074</v>
      </c>
      <c r="M66" s="17">
        <f t="shared" si="1"/>
        <v>12.673547049142524</v>
      </c>
      <c r="N66" s="17">
        <f t="shared" si="4"/>
        <v>255.48753721145678</v>
      </c>
      <c r="O66" s="24">
        <f t="shared" si="2"/>
        <v>6.1878413783821848</v>
      </c>
      <c r="P66" s="7"/>
      <c r="Q66" s="25">
        <f t="shared" si="5"/>
        <v>-3829.7927407153702</v>
      </c>
      <c r="R66" s="24">
        <f t="shared" si="6"/>
        <v>254.25802760280305</v>
      </c>
      <c r="S66" s="7"/>
      <c r="T66" s="25">
        <f t="shared" si="7"/>
        <v>0.99869740708992305</v>
      </c>
      <c r="U66" s="24">
        <f t="shared" si="8"/>
        <v>6.6656725462917302E-2</v>
      </c>
      <c r="V66" s="7"/>
      <c r="W66" s="25">
        <f t="shared" si="9"/>
        <v>0.99847174186831567</v>
      </c>
      <c r="X66" s="24">
        <f t="shared" si="10"/>
        <v>258.56569682894713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9.4696828947121503E-2</v>
      </c>
      <c r="AD66" s="17">
        <f t="shared" ca="1" si="14"/>
        <v>4.4291460887052381E-2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11312</v>
      </c>
      <c r="D67" s="17">
        <v>13179</v>
      </c>
      <c r="E67" s="17">
        <v>15179</v>
      </c>
      <c r="F67" s="17">
        <v>13304</v>
      </c>
      <c r="G67" s="24"/>
      <c r="H67" s="7"/>
      <c r="I67" s="25">
        <f t="shared" si="16"/>
        <v>-3867</v>
      </c>
      <c r="J67" s="24">
        <f t="shared" si="16"/>
        <v>-125</v>
      </c>
      <c r="K67" s="7"/>
      <c r="L67" s="25">
        <f t="shared" si="3"/>
        <v>-3871.562813448083</v>
      </c>
      <c r="M67" s="17">
        <f t="shared" si="1"/>
        <v>20.819266562007385</v>
      </c>
      <c r="N67" s="17">
        <f t="shared" si="4"/>
        <v>-119.10201300638953</v>
      </c>
      <c r="O67" s="24">
        <f t="shared" si="2"/>
        <v>34.786250576798309</v>
      </c>
      <c r="P67" s="7"/>
      <c r="Q67" s="25">
        <f t="shared" si="5"/>
        <v>-3834.7927407153702</v>
      </c>
      <c r="R67" s="24">
        <f t="shared" si="6"/>
        <v>-123.74197239719696</v>
      </c>
      <c r="S67" s="7"/>
      <c r="T67" s="25">
        <f t="shared" si="7"/>
        <v>1.0000012601633186</v>
      </c>
      <c r="U67" s="24">
        <f t="shared" si="8"/>
        <v>-3.2440410082961391E-2</v>
      </c>
      <c r="V67" s="7"/>
      <c r="W67" s="25">
        <f t="shared" si="9"/>
        <v>1.0001200642176467</v>
      </c>
      <c r="X67" s="24">
        <f t="shared" si="10"/>
        <v>264.24284834992181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0.1558483499218255</v>
      </c>
      <c r="AD67" s="17">
        <f t="shared" ca="1" si="14"/>
        <v>-6.3221535600519019E-2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11344</v>
      </c>
      <c r="D68" s="17">
        <v>13007</v>
      </c>
      <c r="E68" s="17">
        <v>15180</v>
      </c>
      <c r="F68" s="17">
        <v>13506</v>
      </c>
      <c r="G68" s="24"/>
      <c r="H68" s="7"/>
      <c r="I68" s="25">
        <f t="shared" si="16"/>
        <v>-3836</v>
      </c>
      <c r="J68" s="24">
        <f t="shared" si="16"/>
        <v>-499</v>
      </c>
      <c r="K68" s="7"/>
      <c r="L68" s="25">
        <f t="shared" si="3"/>
        <v>-3840.1436245951227</v>
      </c>
      <c r="M68" s="17">
        <f t="shared" si="1"/>
        <v>17.169624785305544</v>
      </c>
      <c r="N68" s="17">
        <f t="shared" si="4"/>
        <v>-496.73000374687626</v>
      </c>
      <c r="O68" s="24">
        <f t="shared" si="2"/>
        <v>5.1528829891958008</v>
      </c>
      <c r="P68" s="7"/>
      <c r="Q68" s="25">
        <f t="shared" si="5"/>
        <v>-3803.7927407153702</v>
      </c>
      <c r="R68" s="24">
        <f t="shared" si="6"/>
        <v>-497.74197239719695</v>
      </c>
      <c r="S68" s="7"/>
      <c r="T68" s="25">
        <f t="shared" si="7"/>
        <v>0.99191737110826639</v>
      </c>
      <c r="U68" s="24">
        <f t="shared" si="8"/>
        <v>-0.13048889869184666</v>
      </c>
      <c r="V68" s="7"/>
      <c r="W68" s="25">
        <f t="shared" si="9"/>
        <v>0.99237694263055842</v>
      </c>
      <c r="X68" s="24">
        <f t="shared" si="10"/>
        <v>269.87594347935578</v>
      </c>
      <c r="Y68" s="7"/>
      <c r="Z68" s="25">
        <f t="shared" si="11"/>
        <v>631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0.10994347935582027</v>
      </c>
      <c r="AD68" s="17">
        <f t="shared" ca="1" si="14"/>
        <v>-3.2581706742973893E-2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11372</v>
      </c>
      <c r="D69" s="17">
        <v>12817</v>
      </c>
      <c r="E69" s="17">
        <v>15142</v>
      </c>
      <c r="F69" s="17">
        <v>13684</v>
      </c>
      <c r="G69" s="24"/>
      <c r="H69" s="7"/>
      <c r="I69" s="25">
        <f t="shared" si="16"/>
        <v>-3770</v>
      </c>
      <c r="J69" s="24">
        <f t="shared" si="16"/>
        <v>-867</v>
      </c>
      <c r="K69" s="7"/>
      <c r="L69" s="25">
        <f t="shared" si="3"/>
        <v>-3770.9188437719795</v>
      </c>
      <c r="M69" s="17">
        <f t="shared" si="1"/>
        <v>0.84427387730548231</v>
      </c>
      <c r="N69" s="17">
        <f t="shared" si="4"/>
        <v>-871.24324075383026</v>
      </c>
      <c r="O69" s="24">
        <f t="shared" si="2"/>
        <v>18.005092094966027</v>
      </c>
      <c r="P69" s="7"/>
      <c r="Q69" s="25">
        <f t="shared" si="5"/>
        <v>-3737.7927407153702</v>
      </c>
      <c r="R69" s="24">
        <f t="shared" si="6"/>
        <v>-865.74197239719695</v>
      </c>
      <c r="S69" s="7"/>
      <c r="T69" s="25">
        <f t="shared" si="7"/>
        <v>0.97470651053944535</v>
      </c>
      <c r="U69" s="24">
        <f t="shared" si="8"/>
        <v>-0.22696441689524177</v>
      </c>
      <c r="V69" s="7"/>
      <c r="W69" s="25">
        <f t="shared" si="9"/>
        <v>0.97550132675002821</v>
      </c>
      <c r="X69" s="24">
        <f t="shared" si="10"/>
        <v>275.48269232213943</v>
      </c>
      <c r="Y69" s="7"/>
      <c r="Z69" s="25">
        <f t="shared" si="11"/>
        <v>634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1.0692322139448152E-2</v>
      </c>
      <c r="AD69" s="17">
        <f t="shared" ca="1" si="14"/>
        <v>5.6549450954776148E-2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11429</v>
      </c>
      <c r="D70" s="17">
        <v>12637</v>
      </c>
      <c r="E70" s="17">
        <v>15088</v>
      </c>
      <c r="F70" s="17">
        <v>13870</v>
      </c>
      <c r="G70" s="24"/>
      <c r="H70" s="7"/>
      <c r="I70" s="25">
        <f t="shared" si="16"/>
        <v>-3659</v>
      </c>
      <c r="J70" s="24">
        <f t="shared" si="16"/>
        <v>-1233</v>
      </c>
      <c r="K70" s="7"/>
      <c r="L70" s="25">
        <f t="shared" si="3"/>
        <v>-3665.0266186858044</v>
      </c>
      <c r="M70" s="17">
        <f t="shared" si="1"/>
        <v>36.320132784086162</v>
      </c>
      <c r="N70" s="17">
        <f t="shared" si="4"/>
        <v>-1235.9863171712309</v>
      </c>
      <c r="O70" s="24">
        <f t="shared" si="2"/>
        <v>8.9180902471884895</v>
      </c>
      <c r="P70" s="7"/>
      <c r="Q70" s="25">
        <f t="shared" si="5"/>
        <v>-3626.7927407153702</v>
      </c>
      <c r="R70" s="24">
        <f t="shared" si="6"/>
        <v>-1231.7419723971971</v>
      </c>
      <c r="S70" s="7"/>
      <c r="T70" s="25">
        <f t="shared" si="7"/>
        <v>0.94576097231006462</v>
      </c>
      <c r="U70" s="24">
        <f t="shared" si="8"/>
        <v>-0.32291561163014021</v>
      </c>
      <c r="V70" s="7"/>
      <c r="W70" s="25">
        <f t="shared" si="9"/>
        <v>0.94688913976960098</v>
      </c>
      <c r="X70" s="24">
        <f t="shared" si="10"/>
        <v>281.21583239563176</v>
      </c>
      <c r="Y70" s="7"/>
      <c r="Z70" s="25">
        <f t="shared" si="11"/>
        <v>632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5.5832395631796317E-2</v>
      </c>
      <c r="AD70" s="17">
        <f t="shared" ca="1" si="14"/>
        <v>1.2633121733699681E-2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11501</v>
      </c>
      <c r="D71" s="17">
        <v>12460</v>
      </c>
      <c r="E71" s="17">
        <v>15019</v>
      </c>
      <c r="F71" s="17">
        <v>14044</v>
      </c>
      <c r="G71" s="24"/>
      <c r="H71" s="7"/>
      <c r="I71" s="25">
        <f t="shared" si="16"/>
        <v>-3518</v>
      </c>
      <c r="J71" s="24">
        <f t="shared" si="16"/>
        <v>-1584</v>
      </c>
      <c r="K71" s="7"/>
      <c r="L71" s="25">
        <f t="shared" si="3"/>
        <v>-3521.8383856052487</v>
      </c>
      <c r="M71" s="17">
        <f t="shared" si="1"/>
        <v>14.733204054580673</v>
      </c>
      <c r="N71" s="17">
        <f t="shared" si="4"/>
        <v>-1591.8301342691159</v>
      </c>
      <c r="O71" s="24">
        <f t="shared" si="2"/>
        <v>61.311002672382998</v>
      </c>
      <c r="P71" s="7"/>
      <c r="Q71" s="25">
        <f t="shared" si="5"/>
        <v>-3485.7927407153702</v>
      </c>
      <c r="R71" s="24">
        <f t="shared" si="6"/>
        <v>-1582.7419723971971</v>
      </c>
      <c r="S71" s="7"/>
      <c r="T71" s="25">
        <f t="shared" si="7"/>
        <v>0.9089923156403108</v>
      </c>
      <c r="U71" s="24">
        <f t="shared" si="8"/>
        <v>-0.4149343803513133</v>
      </c>
      <c r="V71" s="7"/>
      <c r="W71" s="25">
        <f t="shared" si="9"/>
        <v>0.91044011798416302</v>
      </c>
      <c r="X71" s="24">
        <f t="shared" si="10"/>
        <v>286.88621832815875</v>
      </c>
      <c r="Y71" s="7"/>
      <c r="Z71" s="25">
        <f t="shared" si="11"/>
        <v>638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-1.5781671841239131E-2</v>
      </c>
      <c r="AD71" s="17">
        <f t="shared" ca="1" si="14"/>
        <v>-1.5284872487029588E-2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11578</v>
      </c>
      <c r="D72" s="17">
        <v>12294</v>
      </c>
      <c r="E72" s="17">
        <v>14930</v>
      </c>
      <c r="F72" s="17">
        <v>14204</v>
      </c>
      <c r="G72" s="24"/>
      <c r="H72" s="7"/>
      <c r="I72" s="25">
        <f t="shared" si="16"/>
        <v>-3352</v>
      </c>
      <c r="J72" s="24">
        <f t="shared" si="16"/>
        <v>-1910</v>
      </c>
      <c r="K72" s="7"/>
      <c r="L72" s="25">
        <f t="shared" si="3"/>
        <v>-3350.6356362914748</v>
      </c>
      <c r="M72" s="17">
        <f t="shared" si="1"/>
        <v>1.8614883291405311</v>
      </c>
      <c r="N72" s="17">
        <f t="shared" si="4"/>
        <v>-1919.7533968842965</v>
      </c>
      <c r="O72" s="24">
        <f t="shared" si="2"/>
        <v>95.128750782605351</v>
      </c>
      <c r="P72" s="7"/>
      <c r="Q72" s="25">
        <f t="shared" si="5"/>
        <v>-3319.7927407153702</v>
      </c>
      <c r="R72" s="24">
        <f t="shared" si="6"/>
        <v>-1908.7419723971971</v>
      </c>
      <c r="S72" s="7"/>
      <c r="T72" s="25">
        <f t="shared" si="7"/>
        <v>0.86570439360357931</v>
      </c>
      <c r="U72" s="24">
        <f t="shared" si="8"/>
        <v>-0.50039910571627744</v>
      </c>
      <c r="V72" s="7"/>
      <c r="W72" s="25">
        <f t="shared" si="9"/>
        <v>0.86744900960860327</v>
      </c>
      <c r="X72" s="24">
        <f t="shared" si="10"/>
        <v>292.36407444980762</v>
      </c>
      <c r="Y72" s="7"/>
      <c r="Z72" s="25">
        <f t="shared" si="11"/>
        <v>615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-7.2925550192394439E-2</v>
      </c>
      <c r="AD72" s="17">
        <f t="shared" ca="1" si="14"/>
        <v>0.12589715560153536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11679</v>
      </c>
      <c r="D73" s="17">
        <v>12129</v>
      </c>
      <c r="E73" s="17">
        <v>14822</v>
      </c>
      <c r="F73" s="17">
        <v>14360</v>
      </c>
      <c r="G73" s="24"/>
      <c r="H73" s="7"/>
      <c r="I73" s="25">
        <f t="shared" si="16"/>
        <v>-3143</v>
      </c>
      <c r="J73" s="24">
        <f t="shared" si="16"/>
        <v>-2231</v>
      </c>
      <c r="K73" s="7"/>
      <c r="L73" s="25">
        <f t="shared" si="3"/>
        <v>-3143.5313346731809</v>
      </c>
      <c r="M73" s="17">
        <f t="shared" si="1"/>
        <v>0.28231653492429215</v>
      </c>
      <c r="N73" s="17">
        <f t="shared" si="4"/>
        <v>-2236.5841466150773</v>
      </c>
      <c r="O73" s="24">
        <f t="shared" si="2"/>
        <v>31.182693418679445</v>
      </c>
      <c r="P73" s="7"/>
      <c r="Q73" s="25">
        <f t="shared" si="5"/>
        <v>-3110.7927407153702</v>
      </c>
      <c r="R73" s="24">
        <f t="shared" si="6"/>
        <v>-2229.7419723971971</v>
      </c>
      <c r="S73" s="7"/>
      <c r="T73" s="25">
        <f t="shared" si="7"/>
        <v>0.81120333513564624</v>
      </c>
      <c r="U73" s="24">
        <f t="shared" si="8"/>
        <v>-0.58455302240999985</v>
      </c>
      <c r="V73" s="7"/>
      <c r="W73" s="25">
        <f t="shared" si="9"/>
        <v>0.81324014069264416</v>
      </c>
      <c r="X73" s="24">
        <f t="shared" si="10"/>
        <v>298.09341920445263</v>
      </c>
      <c r="Y73" s="7"/>
      <c r="Z73" s="25">
        <f t="shared" si="11"/>
        <v>629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-4.5807955473833317E-3</v>
      </c>
      <c r="AD73" s="17">
        <f t="shared" ca="1" si="14"/>
        <v>3.0349793181642326E-2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11800</v>
      </c>
      <c r="D74" s="17">
        <v>11992</v>
      </c>
      <c r="E74" s="17">
        <v>14712</v>
      </c>
      <c r="F74" s="17">
        <v>14507</v>
      </c>
      <c r="G74" s="24"/>
      <c r="H74" s="7"/>
      <c r="I74" s="25">
        <f t="shared" si="16"/>
        <v>-2912</v>
      </c>
      <c r="J74" s="24">
        <f t="shared" si="16"/>
        <v>-2515</v>
      </c>
      <c r="K74" s="7"/>
      <c r="L74" s="25">
        <f t="shared" si="3"/>
        <v>-2914.0650274422233</v>
      </c>
      <c r="M74" s="17">
        <f t="shared" si="1"/>
        <v>4.2643383371351158</v>
      </c>
      <c r="N74" s="17">
        <f t="shared" si="4"/>
        <v>-2522.5631598306036</v>
      </c>
      <c r="O74" s="24">
        <f t="shared" si="2"/>
        <v>57.201386623255594</v>
      </c>
      <c r="P74" s="7"/>
      <c r="Q74" s="25">
        <f t="shared" si="5"/>
        <v>-2879.7927407153702</v>
      </c>
      <c r="R74" s="24">
        <f t="shared" si="6"/>
        <v>-2513.7419723971971</v>
      </c>
      <c r="S74" s="7"/>
      <c r="T74" s="25">
        <f t="shared" si="7"/>
        <v>0.75096532314477293</v>
      </c>
      <c r="U74" s="24">
        <f t="shared" si="8"/>
        <v>-0.65900695493653305</v>
      </c>
      <c r="V74" s="7"/>
      <c r="W74" s="25">
        <f t="shared" si="9"/>
        <v>0.753260566474242</v>
      </c>
      <c r="X74" s="24">
        <f t="shared" si="10"/>
        <v>303.56681171501509</v>
      </c>
      <c r="Y74" s="7"/>
      <c r="Z74" s="25">
        <f t="shared" si="11"/>
        <v>609</v>
      </c>
      <c r="AA74" s="17">
        <f t="shared" si="15"/>
        <v>303.57900000000001</v>
      </c>
      <c r="AB74" s="24">
        <f t="shared" si="12"/>
        <v>5.2984530899118658</v>
      </c>
      <c r="AC74" s="17">
        <f t="shared" si="13"/>
        <v>-1.2188284984915754E-2</v>
      </c>
      <c r="AD74" s="17">
        <f t="shared" ca="1" si="14"/>
        <v>-6.6494200592615016E-4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11935</v>
      </c>
      <c r="D75" s="17">
        <v>11865</v>
      </c>
      <c r="E75" s="17">
        <v>14586</v>
      </c>
      <c r="F75" s="17">
        <v>14649</v>
      </c>
      <c r="G75" s="24"/>
      <c r="H75" s="7"/>
      <c r="I75" s="25">
        <f t="shared" si="16"/>
        <v>-2651</v>
      </c>
      <c r="J75" s="24">
        <f t="shared" si="16"/>
        <v>-2784</v>
      </c>
      <c r="K75" s="7"/>
      <c r="L75" s="25">
        <f t="shared" si="3"/>
        <v>-2652.5072535098943</v>
      </c>
      <c r="M75" s="17">
        <f t="shared" si="1"/>
        <v>2.271813143088766</v>
      </c>
      <c r="N75" s="17">
        <f t="shared" si="4"/>
        <v>-2790.7924264514427</v>
      </c>
      <c r="O75" s="24">
        <f t="shared" si="2"/>
        <v>46.13705709825819</v>
      </c>
      <c r="P75" s="7"/>
      <c r="Q75" s="25">
        <f t="shared" si="5"/>
        <v>-2618.7927407153702</v>
      </c>
      <c r="R75" s="24">
        <f t="shared" si="6"/>
        <v>-2782.7419723971971</v>
      </c>
      <c r="S75" s="7"/>
      <c r="T75" s="25">
        <f t="shared" si="7"/>
        <v>0.68290419271352631</v>
      </c>
      <c r="U75" s="24">
        <f t="shared" si="8"/>
        <v>-0.72952846144934091</v>
      </c>
      <c r="V75" s="7"/>
      <c r="W75" s="25">
        <f t="shared" si="9"/>
        <v>0.68544415745082932</v>
      </c>
      <c r="X75" s="24">
        <f t="shared" si="10"/>
        <v>309.16953073895661</v>
      </c>
      <c r="Y75" s="7"/>
      <c r="Z75" s="25">
        <f t="shared" si="11"/>
        <v>622</v>
      </c>
      <c r="AA75" s="17">
        <f t="shared" si="15"/>
        <v>309.17700000000002</v>
      </c>
      <c r="AB75" s="24">
        <f t="shared" si="12"/>
        <v>5.3961566214385082</v>
      </c>
      <c r="AC75" s="17">
        <f t="shared" si="13"/>
        <v>-7.4692610434112794E-3</v>
      </c>
      <c r="AD75" s="17">
        <f t="shared" ca="1" si="14"/>
        <v>5.8264372806831943E-2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12078</v>
      </c>
      <c r="D76" s="17">
        <v>11740</v>
      </c>
      <c r="E76" s="17">
        <v>14438</v>
      </c>
      <c r="F76" s="17">
        <v>14771</v>
      </c>
      <c r="G76" s="24"/>
      <c r="H76" s="7"/>
      <c r="I76" s="25">
        <f t="shared" si="16"/>
        <v>-2360</v>
      </c>
      <c r="J76" s="24">
        <f t="shared" si="16"/>
        <v>-3031</v>
      </c>
      <c r="K76" s="7"/>
      <c r="L76" s="25">
        <f t="shared" si="3"/>
        <v>-2359.2317782267637</v>
      </c>
      <c r="M76" s="17">
        <f t="shared" si="1"/>
        <v>0.59016469287431206</v>
      </c>
      <c r="N76" s="17">
        <f t="shared" si="4"/>
        <v>-3037.4840936485193</v>
      </c>
      <c r="O76" s="24">
        <f t="shared" si="2"/>
        <v>42.04347044276858</v>
      </c>
      <c r="P76" s="7"/>
      <c r="Q76" s="25">
        <f t="shared" si="5"/>
        <v>-2327.7927407153702</v>
      </c>
      <c r="R76" s="24">
        <f t="shared" si="6"/>
        <v>-3029.7419723971971</v>
      </c>
      <c r="S76" s="7"/>
      <c r="T76" s="25">
        <f t="shared" si="7"/>
        <v>0.60701994384190672</v>
      </c>
      <c r="U76" s="24">
        <f t="shared" si="8"/>
        <v>-0.79428240980868492</v>
      </c>
      <c r="V76" s="7"/>
      <c r="W76" s="25">
        <f t="shared" si="9"/>
        <v>0.60978453470760929</v>
      </c>
      <c r="X76" s="24">
        <f t="shared" si="10"/>
        <v>314.87094278356153</v>
      </c>
      <c r="Y76" s="7"/>
      <c r="Z76" s="25">
        <f t="shared" si="11"/>
        <v>636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-3.0057216438478918E-2</v>
      </c>
      <c r="AD76" s="17">
        <f t="shared" ca="1" si="14"/>
        <v>6.3416354063178915E-2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12238</v>
      </c>
      <c r="D77" s="17">
        <v>11631</v>
      </c>
      <c r="E77" s="17">
        <v>14279</v>
      </c>
      <c r="F77" s="17">
        <v>14882</v>
      </c>
      <c r="G77" s="24"/>
      <c r="H77" s="7"/>
      <c r="I77" s="25">
        <f t="shared" si="16"/>
        <v>-2041</v>
      </c>
      <c r="J77" s="24">
        <f t="shared" si="16"/>
        <v>-3251</v>
      </c>
      <c r="K77" s="7"/>
      <c r="L77" s="25">
        <f t="shared" si="3"/>
        <v>-2042.7435756602054</v>
      </c>
      <c r="M77" s="17">
        <f t="shared" si="1"/>
        <v>3.0400560828605276</v>
      </c>
      <c r="N77" s="17">
        <f t="shared" si="4"/>
        <v>-3253.8494121594304</v>
      </c>
      <c r="O77" s="24">
        <f t="shared" si="2"/>
        <v>8.1191496543095756</v>
      </c>
      <c r="P77" s="7"/>
      <c r="Q77" s="25">
        <f t="shared" si="5"/>
        <v>-2008.7927407153702</v>
      </c>
      <c r="R77" s="24">
        <f t="shared" si="6"/>
        <v>-3249.7419723971971</v>
      </c>
      <c r="S77" s="7"/>
      <c r="T77" s="25">
        <f t="shared" si="7"/>
        <v>0.52383411775927202</v>
      </c>
      <c r="U77" s="24">
        <f t="shared" si="8"/>
        <v>-0.85195799134332328</v>
      </c>
      <c r="V77" s="7"/>
      <c r="W77" s="25">
        <f t="shared" si="9"/>
        <v>0.52679868625699511</v>
      </c>
      <c r="X77" s="24">
        <f t="shared" si="10"/>
        <v>320.65491402384259</v>
      </c>
      <c r="Y77" s="7"/>
      <c r="Z77" s="25">
        <f t="shared" si="11"/>
        <v>636</v>
      </c>
      <c r="AA77" s="17">
        <f t="shared" si="15"/>
        <v>320.625</v>
      </c>
      <c r="AB77" s="24">
        <f t="shared" si="12"/>
        <v>5.5959619142068187</v>
      </c>
      <c r="AC77" s="17">
        <f t="shared" si="13"/>
        <v>2.9914023842593451E-2</v>
      </c>
      <c r="AD77" s="17">
        <f t="shared" ca="1" si="14"/>
        <v>1.1552010272737334E-2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12397</v>
      </c>
      <c r="D78" s="17">
        <v>11531</v>
      </c>
      <c r="E78" s="17">
        <v>14100</v>
      </c>
      <c r="F78" s="17">
        <v>14966</v>
      </c>
      <c r="G78" s="24"/>
      <c r="H78" s="7"/>
      <c r="I78" s="25">
        <f t="shared" si="16"/>
        <v>-1703</v>
      </c>
      <c r="J78" s="24">
        <f t="shared" si="16"/>
        <v>-3435</v>
      </c>
      <c r="K78" s="7"/>
      <c r="L78" s="25">
        <f t="shared" si="3"/>
        <v>-1703.4830832104919</v>
      </c>
      <c r="M78" s="17">
        <f t="shared" si="1"/>
        <v>0.23336938825920089</v>
      </c>
      <c r="N78" s="17">
        <f t="shared" si="4"/>
        <v>-3439.0389011073885</v>
      </c>
      <c r="O78" s="24">
        <f t="shared" si="2"/>
        <v>16.312722155263916</v>
      </c>
      <c r="P78" s="7"/>
      <c r="Q78" s="25">
        <f t="shared" si="5"/>
        <v>-1670.7927407153702</v>
      </c>
      <c r="R78" s="24">
        <f t="shared" si="6"/>
        <v>-3433.7419723971971</v>
      </c>
      <c r="S78" s="7"/>
      <c r="T78" s="25">
        <f t="shared" si="7"/>
        <v>0.43569364999773436</v>
      </c>
      <c r="U78" s="24">
        <f t="shared" si="8"/>
        <v>-0.90019575044502087</v>
      </c>
      <c r="V78" s="7"/>
      <c r="W78" s="25">
        <f t="shared" si="9"/>
        <v>0.43882536034766795</v>
      </c>
      <c r="X78" s="24">
        <f t="shared" si="10"/>
        <v>326.39682272491996</v>
      </c>
      <c r="Y78" s="7"/>
      <c r="Z78" s="25">
        <f t="shared" si="11"/>
        <v>641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2.8227249199517246E-3</v>
      </c>
      <c r="AD78" s="17">
        <f t="shared" ca="1" si="14"/>
        <v>4.4713546478192256E-2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12571</v>
      </c>
      <c r="D79" s="17">
        <v>11462</v>
      </c>
      <c r="E79" s="17">
        <v>13931</v>
      </c>
      <c r="F79" s="17">
        <v>15041</v>
      </c>
      <c r="G79" s="24"/>
      <c r="H79" s="7"/>
      <c r="I79" s="25">
        <f t="shared" si="16"/>
        <v>-1360</v>
      </c>
      <c r="J79" s="24">
        <f t="shared" si="16"/>
        <v>-3579</v>
      </c>
      <c r="K79" s="7"/>
      <c r="L79" s="25">
        <f t="shared" si="3"/>
        <v>-1356.9228259932534</v>
      </c>
      <c r="M79" s="17">
        <f t="shared" si="1"/>
        <v>9.4689998677972032</v>
      </c>
      <c r="N79" s="17">
        <f t="shared" si="4"/>
        <v>-3585.8269688677842</v>
      </c>
      <c r="O79" s="24">
        <f t="shared" si="2"/>
        <v>46.607503921694914</v>
      </c>
      <c r="P79" s="7"/>
      <c r="Q79" s="25">
        <f t="shared" si="5"/>
        <v>-1327.7927407153702</v>
      </c>
      <c r="R79" s="24">
        <f t="shared" si="6"/>
        <v>-3577.7419723971971</v>
      </c>
      <c r="S79" s="7"/>
      <c r="T79" s="25">
        <f t="shared" si="7"/>
        <v>0.34624932916280121</v>
      </c>
      <c r="U79" s="24">
        <f t="shared" si="8"/>
        <v>-0.93794704017678421</v>
      </c>
      <c r="V79" s="7"/>
      <c r="W79" s="25">
        <f t="shared" si="9"/>
        <v>0.34951172254633311</v>
      </c>
      <c r="X79" s="24">
        <f t="shared" si="10"/>
        <v>331.94787907679904</v>
      </c>
      <c r="Y79" s="7"/>
      <c r="Z79" s="25">
        <f t="shared" si="11"/>
        <v>624</v>
      </c>
      <c r="AA79" s="17">
        <f t="shared" si="15"/>
        <v>332.01</v>
      </c>
      <c r="AB79" s="24">
        <f t="shared" si="12"/>
        <v>5.7946676495463736</v>
      </c>
      <c r="AC79" s="17">
        <f t="shared" si="13"/>
        <v>-6.2120923200950529E-2</v>
      </c>
      <c r="AD79" s="17">
        <f t="shared" ca="1" si="14"/>
        <v>0.1170907345338037</v>
      </c>
      <c r="AE79" s="17">
        <v>90</v>
      </c>
    </row>
    <row r="80" spans="1:31" s="17" customFormat="1" x14ac:dyDescent="0.25">
      <c r="A80" s="17">
        <v>60</v>
      </c>
      <c r="B80" s="17">
        <v>622</v>
      </c>
      <c r="C80" s="17">
        <v>12757</v>
      </c>
      <c r="D80" s="17">
        <v>11408</v>
      </c>
      <c r="E80" s="17">
        <v>13755</v>
      </c>
      <c r="F80" s="17">
        <v>15106</v>
      </c>
      <c r="G80" s="24"/>
      <c r="H80" s="7"/>
      <c r="I80" s="25">
        <f t="shared" si="16"/>
        <v>-998</v>
      </c>
      <c r="J80" s="24">
        <f t="shared" si="16"/>
        <v>-3698</v>
      </c>
      <c r="K80" s="7"/>
      <c r="L80" s="25">
        <f t="shared" si="3"/>
        <v>-998.80944303633783</v>
      </c>
      <c r="M80" s="17">
        <f t="shared" si="1"/>
        <v>0.65519802907579761</v>
      </c>
      <c r="N80" s="17">
        <f t="shared" si="4"/>
        <v>-3697.8448739542719</v>
      </c>
      <c r="O80" s="24">
        <f t="shared" si="2"/>
        <v>2.406409006324858E-2</v>
      </c>
      <c r="P80" s="7"/>
      <c r="Q80" s="25">
        <f t="shared" si="5"/>
        <v>-965.79274071537031</v>
      </c>
      <c r="R80" s="24">
        <f t="shared" si="6"/>
        <v>-3696.7419723971971</v>
      </c>
      <c r="S80" s="7"/>
      <c r="T80" s="25">
        <f t="shared" si="7"/>
        <v>0.25185036664896504</v>
      </c>
      <c r="U80" s="24">
        <f t="shared" si="8"/>
        <v>-0.96914428655233853</v>
      </c>
      <c r="V80" s="7"/>
      <c r="W80" s="25">
        <f t="shared" si="9"/>
        <v>0.25522063129525147</v>
      </c>
      <c r="X80" s="24">
        <f t="shared" si="10"/>
        <v>337.63136239886012</v>
      </c>
      <c r="Y80" s="7"/>
      <c r="Z80" s="25">
        <f t="shared" si="11"/>
        <v>622</v>
      </c>
      <c r="AA80" s="17">
        <f t="shared" si="15"/>
        <v>337.608</v>
      </c>
      <c r="AB80" s="24">
        <f t="shared" si="12"/>
        <v>5.8923711810730159</v>
      </c>
      <c r="AC80" s="17">
        <f t="shared" si="13"/>
        <v>2.3362398860115263E-2</v>
      </c>
      <c r="AD80" s="17">
        <f t="shared" ca="1" si="14"/>
        <v>-2.1416792251500283E-2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12934</v>
      </c>
      <c r="D81" s="17">
        <v>11366</v>
      </c>
      <c r="E81" s="17">
        <v>13569</v>
      </c>
      <c r="F81" s="17">
        <v>15140</v>
      </c>
      <c r="G81" s="24"/>
      <c r="H81" s="7"/>
      <c r="I81" s="25">
        <f t="shared" si="16"/>
        <v>-635</v>
      </c>
      <c r="J81" s="24">
        <f t="shared" si="16"/>
        <v>-3774</v>
      </c>
      <c r="K81" s="7"/>
      <c r="L81" s="25">
        <f t="shared" si="3"/>
        <v>-633.2610418967098</v>
      </c>
      <c r="M81" s="17">
        <f t="shared" si="1"/>
        <v>3.023975284998655</v>
      </c>
      <c r="N81" s="17">
        <f t="shared" si="4"/>
        <v>-3774.2625942606496</v>
      </c>
      <c r="O81" s="24">
        <f t="shared" si="2"/>
        <v>6.8955745726121093E-2</v>
      </c>
      <c r="P81" s="7"/>
      <c r="Q81" s="25">
        <f t="shared" si="5"/>
        <v>-602.79274071537031</v>
      </c>
      <c r="R81" s="24">
        <f t="shared" si="6"/>
        <v>-3772.7419723971971</v>
      </c>
      <c r="S81" s="7"/>
      <c r="T81" s="25">
        <f t="shared" si="7"/>
        <v>0.15719063352044976</v>
      </c>
      <c r="U81" s="24">
        <f t="shared" si="8"/>
        <v>-0.98906857835521367</v>
      </c>
      <c r="V81" s="7"/>
      <c r="W81" s="25">
        <f t="shared" si="9"/>
        <v>0.16062958309178504</v>
      </c>
      <c r="X81" s="24">
        <f t="shared" si="10"/>
        <v>343.16044678598314</v>
      </c>
      <c r="Y81" s="7"/>
      <c r="Z81" s="25">
        <f t="shared" si="11"/>
        <v>619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-1.8553214016890252E-2</v>
      </c>
      <c r="AD81" s="17">
        <f t="shared" ca="1" si="14"/>
        <v>8.6346624585758036E-3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13125</v>
      </c>
      <c r="D82" s="17">
        <v>11352</v>
      </c>
      <c r="E82" s="17">
        <v>13393</v>
      </c>
      <c r="F82" s="17">
        <v>15173</v>
      </c>
      <c r="G82" s="24"/>
      <c r="H82" s="7"/>
      <c r="I82" s="25">
        <f t="shared" si="16"/>
        <v>-268</v>
      </c>
      <c r="J82" s="24">
        <f t="shared" si="16"/>
        <v>-3821</v>
      </c>
      <c r="K82" s="7"/>
      <c r="L82" s="25">
        <f t="shared" si="3"/>
        <v>-262.63453642580964</v>
      </c>
      <c r="M82" s="17">
        <f t="shared" si="1"/>
        <v>28.788199365963568</v>
      </c>
      <c r="N82" s="17">
        <f t="shared" si="4"/>
        <v>-3814.9437510660746</v>
      </c>
      <c r="O82" s="24">
        <f t="shared" si="2"/>
        <v>36.67815114967275</v>
      </c>
      <c r="P82" s="7"/>
      <c r="Q82" s="25">
        <f t="shared" si="5"/>
        <v>-235.79274071537029</v>
      </c>
      <c r="R82" s="24">
        <f t="shared" si="6"/>
        <v>-3819.7419723971971</v>
      </c>
      <c r="S82" s="7"/>
      <c r="T82" s="25">
        <f t="shared" si="7"/>
        <v>6.1487817933218052E-2</v>
      </c>
      <c r="U82" s="24">
        <f t="shared" si="8"/>
        <v>-1.0013901798648863</v>
      </c>
      <c r="V82" s="7"/>
      <c r="W82" s="25">
        <f t="shared" si="9"/>
        <v>6.4969019195339664E-2</v>
      </c>
      <c r="X82" s="24">
        <f t="shared" si="10"/>
        <v>348.67294390863208</v>
      </c>
      <c r="Y82" s="7"/>
      <c r="Z82" s="25">
        <f t="shared" si="11"/>
        <v>618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-6.80560913679642E-2</v>
      </c>
      <c r="AD82" s="17">
        <f t="shared" ca="1" si="14"/>
        <v>5.2425160544771643E-2</v>
      </c>
      <c r="AE82" s="17">
        <v>87</v>
      </c>
    </row>
    <row r="83" spans="1:31" s="17" customFormat="1" x14ac:dyDescent="0.25">
      <c r="A83" s="17">
        <v>63</v>
      </c>
      <c r="B83" s="17">
        <v>618</v>
      </c>
      <c r="C83" s="17">
        <v>13302</v>
      </c>
      <c r="D83" s="17">
        <v>11338</v>
      </c>
      <c r="E83" s="17">
        <v>13196</v>
      </c>
      <c r="F83" s="17">
        <v>15163</v>
      </c>
      <c r="G83" s="24"/>
      <c r="H83" s="7"/>
      <c r="I83" s="25">
        <f t="shared" si="16"/>
        <v>106</v>
      </c>
      <c r="J83" s="24">
        <f t="shared" si="16"/>
        <v>-3825</v>
      </c>
      <c r="K83" s="7"/>
      <c r="L83" s="25">
        <f t="shared" si="3"/>
        <v>110.16339556740516</v>
      </c>
      <c r="M83" s="17">
        <f t="shared" si="1"/>
        <v>17.333862650688939</v>
      </c>
      <c r="N83" s="17">
        <f t="shared" si="4"/>
        <v>-3819.6565407820372</v>
      </c>
      <c r="O83" s="24">
        <f t="shared" si="2"/>
        <v>28.552556414032104</v>
      </c>
      <c r="P83" s="7"/>
      <c r="Q83" s="25">
        <f t="shared" si="5"/>
        <v>138.20725928462971</v>
      </c>
      <c r="R83" s="24">
        <f t="shared" si="6"/>
        <v>-3823.7419723971971</v>
      </c>
      <c r="S83" s="7"/>
      <c r="T83" s="25">
        <f t="shared" si="7"/>
        <v>-3.6040391956767399E-2</v>
      </c>
      <c r="U83" s="24">
        <f t="shared" si="8"/>
        <v>-1.0024388268018798</v>
      </c>
      <c r="V83" s="7"/>
      <c r="W83" s="25">
        <f t="shared" si="9"/>
        <v>-3.2556134793865425E-2</v>
      </c>
      <c r="X83" s="24">
        <f t="shared" si="10"/>
        <v>354.24516144024295</v>
      </c>
      <c r="Y83" s="7"/>
      <c r="Z83" s="25">
        <f t="shared" si="11"/>
        <v>618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-5.7838559757101393E-2</v>
      </c>
      <c r="AD83" s="17">
        <f t="shared" ca="1" si="14"/>
        <v>-3.994839918703974E-2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13494</v>
      </c>
      <c r="D84" s="17">
        <v>11358</v>
      </c>
      <c r="E84" s="17">
        <v>13008</v>
      </c>
      <c r="F84" s="17">
        <v>15149</v>
      </c>
      <c r="G84" s="24"/>
      <c r="H84" s="7"/>
      <c r="I84" s="25">
        <f t="shared" ref="I84:J115" si="17">C84-E84</f>
        <v>486</v>
      </c>
      <c r="J84" s="24">
        <f t="shared" si="17"/>
        <v>-3791</v>
      </c>
      <c r="K84" s="7"/>
      <c r="L84" s="25">
        <f t="shared" si="3"/>
        <v>492.38506726232333</v>
      </c>
      <c r="M84" s="17">
        <f t="shared" ref="M84:M147" si="18">(I84-L84)^2</f>
        <v>40.769083944393174</v>
      </c>
      <c r="N84" s="17">
        <f t="shared" si="4"/>
        <v>-3786.9072866766287</v>
      </c>
      <c r="O84" s="24">
        <f t="shared" ref="O84:O147" si="19">(J84-N84)^2</f>
        <v>16.750302347300945</v>
      </c>
      <c r="P84" s="7"/>
      <c r="Q84" s="25">
        <f t="shared" si="5"/>
        <v>518.20725928462969</v>
      </c>
      <c r="R84" s="24">
        <f t="shared" si="6"/>
        <v>-3789.7419723971971</v>
      </c>
      <c r="S84" s="7"/>
      <c r="T84" s="25">
        <f t="shared" si="7"/>
        <v>-0.13513322553482746</v>
      </c>
      <c r="U84" s="24">
        <f t="shared" si="8"/>
        <v>-0.99352532783743575</v>
      </c>
      <c r="V84" s="7"/>
      <c r="W84" s="25">
        <f t="shared" si="9"/>
        <v>-0.13168055031805581</v>
      </c>
      <c r="X84" s="24">
        <f>IF(MOD(ATAN2(U84,W84)*180/PI()-$J$9+360,360)&lt;355,MOD(ATAN2(U84,W84)*180/PI()-$J$9+360,360)+360,MOD(ATAN2(U84,W84)*180/PI()-$J$9+360,360))</f>
        <v>359.93492884279516</v>
      </c>
      <c r="Y84" s="7"/>
      <c r="Z84" s="25">
        <f t="shared" si="11"/>
        <v>636</v>
      </c>
      <c r="AA84" s="17">
        <f t="shared" si="15"/>
        <v>360.02700000000004</v>
      </c>
      <c r="AB84" s="24">
        <f t="shared" si="12"/>
        <v>6.2836565460776255</v>
      </c>
      <c r="AC84" s="17">
        <f t="shared" si="13"/>
        <v>-9.2071157204884457E-2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11325</v>
      </c>
      <c r="E85" s="17">
        <v>12969</v>
      </c>
      <c r="F85" s="17">
        <v>15110</v>
      </c>
      <c r="G85" s="24"/>
      <c r="H85" s="7"/>
      <c r="I85" s="25">
        <f t="shared" si="17"/>
        <v>492</v>
      </c>
      <c r="J85" s="24">
        <f t="shared" si="17"/>
        <v>-3785</v>
      </c>
      <c r="K85" s="7"/>
      <c r="L85" s="25">
        <f>$M$9*SIN(2*PI()/$M$10*(AA85+$M$11))+$M$12</f>
        <v>496.52720894441978</v>
      </c>
      <c r="M85" s="17">
        <f t="shared" si="18"/>
        <v>20.495620826434486</v>
      </c>
      <c r="N85" s="17">
        <f>$O$9*COS(2*PI()/$O$10*(AA85+$O$11))+$O$12</f>
        <v>-3773.4344874347039</v>
      </c>
      <c r="O85" s="24">
        <f t="shared" si="19"/>
        <v>133.76108089802204</v>
      </c>
      <c r="P85" s="7"/>
      <c r="Q85" s="25">
        <f t="shared" ref="Q85:Q148" si="20">I85-$J$4</f>
        <v>524.20725928462969</v>
      </c>
      <c r="R85" s="24">
        <f t="shared" ref="R85:R148" si="21">J85-$J$3</f>
        <v>-3783.7419723971971</v>
      </c>
      <c r="S85" s="7"/>
      <c r="T85" s="25">
        <f t="shared" ref="T85:T148" si="22">Q85/$J$7</f>
        <v>-0.1366978492229021</v>
      </c>
      <c r="U85" s="24">
        <f t="shared" ref="U85:U148" si="23">R85/$J$6</f>
        <v>-0.99195235743194554</v>
      </c>
      <c r="V85" s="7"/>
      <c r="W85" s="25">
        <f t="shared" ref="W85:W148" si="24">(T85-U85*SIN(-$J$11*PI()/180))/(COS(-$J$11*PI()/180))</f>
        <v>-0.13325065109968509</v>
      </c>
      <c r="X85" s="24">
        <f>IF(MOD(ATAN2(U85,W85)*180/PI()-$J$9+360,360)&lt;355,MOD(ATAN2(U85,W85)*180/PI()-$J$9+360,360)+360,MOD(ATAN2(U85,W85)*180/PI()-$J$9+360,360))</f>
        <v>360.03586356964945</v>
      </c>
      <c r="Y85" s="7"/>
      <c r="Z85" s="25">
        <f>I165-J159</f>
        <v>6</v>
      </c>
      <c r="AA85" s="17">
        <f t="shared" si="15"/>
        <v>360.08100000000002</v>
      </c>
      <c r="AB85" s="24">
        <f t="shared" ref="AB85:AB148" si="25">AA85*PI()/180</f>
        <v>6.2845990238737022</v>
      </c>
      <c r="AC85" s="17">
        <f t="shared" ref="AC85:AC148" si="26">X85-AA85</f>
        <v>-4.5136430350567025E-2</v>
      </c>
    </row>
    <row r="86" spans="1:31" s="17" customFormat="1" x14ac:dyDescent="0.25">
      <c r="A86" s="17">
        <v>1</v>
      </c>
      <c r="B86" s="17">
        <v>-635</v>
      </c>
      <c r="C86" s="17">
        <v>13254</v>
      </c>
      <c r="D86" s="17">
        <v>11301</v>
      </c>
      <c r="E86" s="17">
        <v>13147</v>
      </c>
      <c r="F86" s="17">
        <v>15111</v>
      </c>
      <c r="G86" s="24"/>
      <c r="H86" s="7"/>
      <c r="I86" s="25">
        <f t="shared" si="17"/>
        <v>107</v>
      </c>
      <c r="J86" s="24">
        <f t="shared" si="17"/>
        <v>-3810</v>
      </c>
      <c r="K86" s="7"/>
      <c r="L86" s="25">
        <f t="shared" ref="L86:L149" si="27">$M$9*SIN(2*PI()/$M$10*(AA86+$M$11))+$M$12</f>
        <v>116.30427285198164</v>
      </c>
      <c r="M86" s="17">
        <f t="shared" si="18"/>
        <v>86.569493304122489</v>
      </c>
      <c r="N86" s="17">
        <f t="shared" ref="N86:N149" si="28">$O$9*COS(2*PI()/$O$10*(AA86+$O$11))+$O$12</f>
        <v>-3806.6044718726544</v>
      </c>
      <c r="O86" s="24">
        <f t="shared" si="19"/>
        <v>11.529611263595402</v>
      </c>
      <c r="P86" s="7"/>
      <c r="Q86" s="25">
        <f t="shared" si="20"/>
        <v>139.20725928462971</v>
      </c>
      <c r="R86" s="24">
        <f t="shared" si="21"/>
        <v>-3808.7419723971971</v>
      </c>
      <c r="S86" s="7"/>
      <c r="T86" s="25">
        <f t="shared" si="22"/>
        <v>-3.6301162571446499E-2</v>
      </c>
      <c r="U86" s="24">
        <f t="shared" si="23"/>
        <v>-0.99850640078815445</v>
      </c>
      <c r="V86" s="7"/>
      <c r="W86" s="25">
        <f t="shared" si="24"/>
        <v>-3.2830576087063572E-2</v>
      </c>
      <c r="X86" s="24">
        <f t="shared" ref="X86:X148" si="29">MOD(ATAN2(U86,W86)*180/PI()-$J$9+360,360)</f>
        <v>354.2682130410559</v>
      </c>
      <c r="Y86" s="7"/>
      <c r="Z86" s="25">
        <f t="shared" ref="Z86:Z149" si="30">B86</f>
        <v>-635</v>
      </c>
      <c r="AA86" s="17">
        <f t="shared" ref="AA86:AA149" si="31">360/40000*Z86+AA85</f>
        <v>354.36600000000004</v>
      </c>
      <c r="AB86" s="24">
        <f t="shared" si="25"/>
        <v>6.1848534571222267</v>
      </c>
      <c r="AC86" s="17">
        <f t="shared" si="26"/>
        <v>-9.7786958944141134E-2</v>
      </c>
    </row>
    <row r="87" spans="1:31" s="17" customFormat="1" x14ac:dyDescent="0.25">
      <c r="A87" s="17">
        <v>2</v>
      </c>
      <c r="B87" s="17">
        <v>-619</v>
      </c>
      <c r="C87" s="17">
        <v>13072</v>
      </c>
      <c r="D87" s="17">
        <v>11299</v>
      </c>
      <c r="E87" s="17">
        <v>13332</v>
      </c>
      <c r="F87" s="17">
        <v>15106</v>
      </c>
      <c r="G87" s="24"/>
      <c r="H87" s="7"/>
      <c r="I87" s="25">
        <f t="shared" si="17"/>
        <v>-260</v>
      </c>
      <c r="J87" s="24">
        <f t="shared" si="17"/>
        <v>-3807</v>
      </c>
      <c r="K87" s="7"/>
      <c r="L87" s="25">
        <f t="shared" si="27"/>
        <v>-255.79152119784095</v>
      </c>
      <c r="M87" s="17">
        <f t="shared" si="18"/>
        <v>17.711293828222072</v>
      </c>
      <c r="N87" s="17">
        <f t="shared" si="28"/>
        <v>-3802.4651559866775</v>
      </c>
      <c r="O87" s="24">
        <f t="shared" si="19"/>
        <v>20.564810225167161</v>
      </c>
      <c r="P87" s="7"/>
      <c r="Q87" s="25">
        <f t="shared" si="20"/>
        <v>-227.79274071537029</v>
      </c>
      <c r="R87" s="24">
        <f t="shared" si="21"/>
        <v>-3805.7419723971971</v>
      </c>
      <c r="S87" s="7"/>
      <c r="T87" s="25">
        <f t="shared" si="22"/>
        <v>5.9401653015785205E-2</v>
      </c>
      <c r="U87" s="24">
        <f t="shared" si="23"/>
        <v>-0.9977199155854094</v>
      </c>
      <c r="V87" s="7"/>
      <c r="W87" s="25">
        <f t="shared" si="24"/>
        <v>6.287008384524638E-2</v>
      </c>
      <c r="X87" s="24">
        <f t="shared" si="29"/>
        <v>348.77936906917682</v>
      </c>
      <c r="Y87" s="7"/>
      <c r="Z87" s="25">
        <f t="shared" si="30"/>
        <v>-619</v>
      </c>
      <c r="AA87" s="17">
        <f t="shared" si="31"/>
        <v>348.79500000000002</v>
      </c>
      <c r="AB87" s="24">
        <f t="shared" si="25"/>
        <v>6.0876211644936218</v>
      </c>
      <c r="AC87" s="17">
        <f t="shared" si="26"/>
        <v>-1.5630930823192557E-2</v>
      </c>
    </row>
    <row r="88" spans="1:31" s="17" customFormat="1" x14ac:dyDescent="0.25">
      <c r="A88" s="17">
        <v>3</v>
      </c>
      <c r="B88" s="17">
        <v>-618</v>
      </c>
      <c r="C88" s="17">
        <v>12899</v>
      </c>
      <c r="D88" s="17">
        <v>11335</v>
      </c>
      <c r="E88" s="17">
        <v>13528</v>
      </c>
      <c r="F88" s="17">
        <v>15098</v>
      </c>
      <c r="G88" s="24"/>
      <c r="H88" s="7"/>
      <c r="I88" s="25">
        <f t="shared" si="17"/>
        <v>-629</v>
      </c>
      <c r="J88" s="24">
        <f t="shared" si="17"/>
        <v>-3763</v>
      </c>
      <c r="K88" s="7"/>
      <c r="L88" s="25">
        <f t="shared" si="27"/>
        <v>-625.18156837697552</v>
      </c>
      <c r="M88" s="17">
        <f t="shared" si="18"/>
        <v>14.580420059713367</v>
      </c>
      <c r="N88" s="17">
        <f t="shared" si="28"/>
        <v>-3762.4486218252746</v>
      </c>
      <c r="O88" s="24">
        <f t="shared" si="19"/>
        <v>0.30401789156352949</v>
      </c>
      <c r="P88" s="7"/>
      <c r="Q88" s="25">
        <f t="shared" si="20"/>
        <v>-596.79274071537031</v>
      </c>
      <c r="R88" s="24">
        <f t="shared" si="21"/>
        <v>-3761.7419723971971</v>
      </c>
      <c r="S88" s="7"/>
      <c r="T88" s="25">
        <f t="shared" si="22"/>
        <v>0.15562600983237512</v>
      </c>
      <c r="U88" s="24">
        <f t="shared" si="23"/>
        <v>-0.98618479927848168</v>
      </c>
      <c r="V88" s="7"/>
      <c r="W88" s="25">
        <f t="shared" si="24"/>
        <v>0.15905492594244389</v>
      </c>
      <c r="X88" s="24">
        <f t="shared" si="29"/>
        <v>343.22308144844169</v>
      </c>
      <c r="Y88" s="7"/>
      <c r="Z88" s="25">
        <f t="shared" si="30"/>
        <v>-618</v>
      </c>
      <c r="AA88" s="17">
        <f t="shared" si="31"/>
        <v>343.233</v>
      </c>
      <c r="AB88" s="24">
        <f t="shared" si="25"/>
        <v>5.9905459514976975</v>
      </c>
      <c r="AC88" s="17">
        <f t="shared" si="26"/>
        <v>-9.9185515583144479E-3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11368</v>
      </c>
      <c r="E89" s="17">
        <v>13704</v>
      </c>
      <c r="F89" s="17">
        <v>15053</v>
      </c>
      <c r="G89" s="24"/>
      <c r="H89" s="7"/>
      <c r="I89" s="25">
        <f t="shared" si="17"/>
        <v>-988</v>
      </c>
      <c r="J89" s="24">
        <f t="shared" si="17"/>
        <v>-3685</v>
      </c>
      <c r="K89" s="7"/>
      <c r="L89" s="25">
        <f t="shared" si="27"/>
        <v>-985.4932629076967</v>
      </c>
      <c r="M89" s="17">
        <f t="shared" si="18"/>
        <v>6.2837308499291868</v>
      </c>
      <c r="N89" s="17">
        <f t="shared" si="28"/>
        <v>-3687.8561846938978</v>
      </c>
      <c r="O89" s="24">
        <f t="shared" si="19"/>
        <v>8.1577910056562448</v>
      </c>
      <c r="P89" s="7"/>
      <c r="Q89" s="25">
        <f t="shared" si="20"/>
        <v>-955.79274071537031</v>
      </c>
      <c r="R89" s="24">
        <f t="shared" si="21"/>
        <v>-3683.7419723971971</v>
      </c>
      <c r="S89" s="7"/>
      <c r="T89" s="25">
        <f t="shared" si="22"/>
        <v>0.249242660502174</v>
      </c>
      <c r="U89" s="24">
        <f t="shared" si="23"/>
        <v>-0.96573618400710992</v>
      </c>
      <c r="V89" s="7"/>
      <c r="W89" s="25">
        <f t="shared" si="24"/>
        <v>0.25260106283857559</v>
      </c>
      <c r="X89" s="24">
        <f t="shared" si="29"/>
        <v>337.72694560660864</v>
      </c>
      <c r="Y89" s="7"/>
      <c r="Z89" s="25">
        <f t="shared" si="30"/>
        <v>-612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1.9456066086149804E-3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11421</v>
      </c>
      <c r="E90" s="17">
        <v>13887</v>
      </c>
      <c r="F90" s="17">
        <v>14995</v>
      </c>
      <c r="G90" s="24"/>
      <c r="H90" s="7"/>
      <c r="I90" s="25">
        <f t="shared" si="17"/>
        <v>-1353</v>
      </c>
      <c r="J90" s="24">
        <f t="shared" si="17"/>
        <v>-3574</v>
      </c>
      <c r="K90" s="7"/>
      <c r="L90" s="25">
        <f t="shared" si="27"/>
        <v>-1352.8184966251051</v>
      </c>
      <c r="M90" s="17">
        <f t="shared" si="18"/>
        <v>3.2943475098229015E-2</v>
      </c>
      <c r="N90" s="17">
        <f t="shared" si="28"/>
        <v>-3573.3877355337177</v>
      </c>
      <c r="O90" s="24">
        <f t="shared" si="19"/>
        <v>0.37486777667199916</v>
      </c>
      <c r="P90" s="7"/>
      <c r="Q90" s="25">
        <f t="shared" si="20"/>
        <v>-1320.7927407153702</v>
      </c>
      <c r="R90" s="24">
        <f t="shared" si="21"/>
        <v>-3572.7419723971971</v>
      </c>
      <c r="S90" s="7"/>
      <c r="T90" s="25">
        <f t="shared" si="22"/>
        <v>0.34442393486004746</v>
      </c>
      <c r="U90" s="24">
        <f t="shared" si="23"/>
        <v>-0.93663623150554243</v>
      </c>
      <c r="V90" s="7"/>
      <c r="W90" s="25">
        <f t="shared" si="24"/>
        <v>0.34768176084818381</v>
      </c>
      <c r="X90" s="24">
        <f t="shared" si="29"/>
        <v>332.01996981133289</v>
      </c>
      <c r="Y90" s="7"/>
      <c r="Z90" s="25">
        <f t="shared" si="30"/>
        <v>-640</v>
      </c>
      <c r="AA90" s="17">
        <f t="shared" si="31"/>
        <v>331.96500000000003</v>
      </c>
      <c r="AB90" s="24">
        <f t="shared" si="25"/>
        <v>5.7938822513829766</v>
      </c>
      <c r="AC90" s="17">
        <f t="shared" si="26"/>
        <v>5.4969811332853169E-2</v>
      </c>
    </row>
    <row r="91" spans="1:31" s="17" customFormat="1" x14ac:dyDescent="0.25">
      <c r="A91" s="17">
        <v>6</v>
      </c>
      <c r="B91" s="17">
        <v>-623</v>
      </c>
      <c r="C91" s="17">
        <v>12349</v>
      </c>
      <c r="D91" s="17">
        <v>11486</v>
      </c>
      <c r="E91" s="17">
        <v>14046</v>
      </c>
      <c r="F91" s="17">
        <v>14910</v>
      </c>
      <c r="G91" s="24"/>
      <c r="H91" s="7"/>
      <c r="I91" s="25">
        <f t="shared" si="17"/>
        <v>-1697</v>
      </c>
      <c r="J91" s="24">
        <f t="shared" si="17"/>
        <v>-3424</v>
      </c>
      <c r="K91" s="7"/>
      <c r="L91" s="25">
        <f t="shared" si="27"/>
        <v>-1697.6059248978929</v>
      </c>
      <c r="M91" s="17">
        <f t="shared" si="18"/>
        <v>0.36714498188654437</v>
      </c>
      <c r="N91" s="17">
        <f t="shared" si="28"/>
        <v>-3427.2408629110637</v>
      </c>
      <c r="O91" s="24">
        <f t="shared" si="19"/>
        <v>10.503192408308193</v>
      </c>
      <c r="P91" s="7"/>
      <c r="Q91" s="25">
        <f t="shared" si="20"/>
        <v>-1664.7927407153702</v>
      </c>
      <c r="R91" s="24">
        <f t="shared" si="21"/>
        <v>-3422.7419723971971</v>
      </c>
      <c r="S91" s="7"/>
      <c r="T91" s="25">
        <f t="shared" si="22"/>
        <v>0.43412902630965972</v>
      </c>
      <c r="U91" s="24">
        <f t="shared" si="23"/>
        <v>-0.89731197136828889</v>
      </c>
      <c r="V91" s="7"/>
      <c r="W91" s="25">
        <f t="shared" si="24"/>
        <v>0.43725070319832676</v>
      </c>
      <c r="X91" s="24">
        <f t="shared" si="29"/>
        <v>326.4055362713982</v>
      </c>
      <c r="Y91" s="7"/>
      <c r="Z91" s="25">
        <f t="shared" si="30"/>
        <v>-623</v>
      </c>
      <c r="AA91" s="17">
        <f t="shared" si="31"/>
        <v>326.35800000000006</v>
      </c>
      <c r="AB91" s="24">
        <f t="shared" si="25"/>
        <v>5.6960216402236545</v>
      </c>
      <c r="AC91" s="17">
        <f t="shared" si="26"/>
        <v>4.7536271398143981E-2</v>
      </c>
    </row>
    <row r="92" spans="1:31" s="17" customFormat="1" x14ac:dyDescent="0.25">
      <c r="A92" s="17">
        <v>7</v>
      </c>
      <c r="B92" s="17">
        <v>-638</v>
      </c>
      <c r="C92" s="17">
        <v>12190</v>
      </c>
      <c r="D92" s="17">
        <v>11584</v>
      </c>
      <c r="E92" s="17">
        <v>14224</v>
      </c>
      <c r="F92" s="17">
        <v>14824</v>
      </c>
      <c r="G92" s="24"/>
      <c r="H92" s="7"/>
      <c r="I92" s="25">
        <f t="shared" si="17"/>
        <v>-2034</v>
      </c>
      <c r="J92" s="24">
        <f t="shared" si="17"/>
        <v>-3240</v>
      </c>
      <c r="K92" s="7"/>
      <c r="L92" s="25">
        <f t="shared" si="27"/>
        <v>-2034.1481286003313</v>
      </c>
      <c r="M92" s="17">
        <f t="shared" si="18"/>
        <v>2.1942082236123969E-2</v>
      </c>
      <c r="N92" s="17">
        <f t="shared" si="28"/>
        <v>-3243.5529321915146</v>
      </c>
      <c r="O92" s="24">
        <f t="shared" si="19"/>
        <v>12.62332715750094</v>
      </c>
      <c r="P92" s="7"/>
      <c r="Q92" s="25">
        <f t="shared" si="20"/>
        <v>-2001.7927407153702</v>
      </c>
      <c r="R92" s="24">
        <f t="shared" si="21"/>
        <v>-3238.7419723971971</v>
      </c>
      <c r="S92" s="7"/>
      <c r="T92" s="25">
        <f t="shared" si="22"/>
        <v>0.52200872345651828</v>
      </c>
      <c r="U92" s="24">
        <f t="shared" si="23"/>
        <v>-0.84907421226659141</v>
      </c>
      <c r="V92" s="7"/>
      <c r="W92" s="25">
        <f t="shared" si="24"/>
        <v>0.52496325691759138</v>
      </c>
      <c r="X92" s="24">
        <f t="shared" si="29"/>
        <v>320.65746603411537</v>
      </c>
      <c r="Y92" s="7"/>
      <c r="Z92" s="25">
        <f t="shared" si="30"/>
        <v>-638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4.1466034115330785E-2</v>
      </c>
    </row>
    <row r="93" spans="1:31" s="17" customFormat="1" x14ac:dyDescent="0.25">
      <c r="A93" s="17">
        <v>8</v>
      </c>
      <c r="B93" s="17">
        <v>-633</v>
      </c>
      <c r="C93" s="17">
        <v>12031</v>
      </c>
      <c r="D93" s="17">
        <v>11688</v>
      </c>
      <c r="E93" s="17">
        <v>14378</v>
      </c>
      <c r="F93" s="17">
        <v>14711</v>
      </c>
      <c r="G93" s="24"/>
      <c r="H93" s="7"/>
      <c r="I93" s="25">
        <f t="shared" si="17"/>
        <v>-2347</v>
      </c>
      <c r="J93" s="24">
        <f t="shared" si="17"/>
        <v>-3023</v>
      </c>
      <c r="K93" s="7"/>
      <c r="L93" s="25">
        <f t="shared" si="27"/>
        <v>-2348.2025782930823</v>
      </c>
      <c r="M93" s="17">
        <f t="shared" si="18"/>
        <v>1.446194550992731</v>
      </c>
      <c r="N93" s="17">
        <f t="shared" si="28"/>
        <v>-3029.0882338415527</v>
      </c>
      <c r="O93" s="24">
        <f t="shared" si="19"/>
        <v>37.066591309427118</v>
      </c>
      <c r="P93" s="7"/>
      <c r="Q93" s="25">
        <f t="shared" si="20"/>
        <v>-2314.7927407153702</v>
      </c>
      <c r="R93" s="24">
        <f t="shared" si="21"/>
        <v>-3021.7419723971971</v>
      </c>
      <c r="S93" s="7"/>
      <c r="T93" s="25">
        <f t="shared" si="22"/>
        <v>0.60362992585107833</v>
      </c>
      <c r="U93" s="24">
        <f t="shared" si="23"/>
        <v>-0.79218511593469809</v>
      </c>
      <c r="V93" s="7"/>
      <c r="W93" s="25">
        <f t="shared" si="24"/>
        <v>0.60638720604845775</v>
      </c>
      <c r="X93" s="24">
        <f t="shared" si="29"/>
        <v>314.95235913762474</v>
      </c>
      <c r="Y93" s="7"/>
      <c r="Z93" s="25">
        <f t="shared" si="30"/>
        <v>-633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3.3359137624699997E-2</v>
      </c>
    </row>
    <row r="94" spans="1:31" s="17" customFormat="1" x14ac:dyDescent="0.25">
      <c r="A94" s="17">
        <v>9</v>
      </c>
      <c r="B94" s="17">
        <v>-631</v>
      </c>
      <c r="C94" s="17">
        <v>11890</v>
      </c>
      <c r="D94" s="17">
        <v>11814</v>
      </c>
      <c r="E94" s="17">
        <v>14528</v>
      </c>
      <c r="F94" s="17">
        <v>14596</v>
      </c>
      <c r="G94" s="24"/>
      <c r="H94" s="7"/>
      <c r="I94" s="25">
        <f t="shared" si="17"/>
        <v>-2638</v>
      </c>
      <c r="J94" s="24">
        <f t="shared" si="17"/>
        <v>-2782</v>
      </c>
      <c r="K94" s="7"/>
      <c r="L94" s="25">
        <f t="shared" si="27"/>
        <v>-2638.49212702148</v>
      </c>
      <c r="M94" s="17">
        <f t="shared" si="18"/>
        <v>0.24218900527075013</v>
      </c>
      <c r="N94" s="17">
        <f t="shared" si="28"/>
        <v>-2785.4780289871933</v>
      </c>
      <c r="O94" s="24">
        <f t="shared" si="19"/>
        <v>12.096685635756739</v>
      </c>
      <c r="P94" s="7"/>
      <c r="Q94" s="25">
        <f t="shared" si="20"/>
        <v>-2605.7927407153702</v>
      </c>
      <c r="R94" s="24">
        <f t="shared" si="21"/>
        <v>-2780.7419723971971</v>
      </c>
      <c r="S94" s="7"/>
      <c r="T94" s="25">
        <f t="shared" si="22"/>
        <v>0.67951417472269804</v>
      </c>
      <c r="U94" s="24">
        <f t="shared" si="23"/>
        <v>-0.72900413798084418</v>
      </c>
      <c r="V94" s="7"/>
      <c r="W94" s="25">
        <f t="shared" si="24"/>
        <v>0.68205229643293208</v>
      </c>
      <c r="X94" s="24">
        <f t="shared" si="29"/>
        <v>309.29079511176349</v>
      </c>
      <c r="Y94" s="7"/>
      <c r="Z94" s="25">
        <f t="shared" si="30"/>
        <v>-631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5.0795111763420664E-2</v>
      </c>
    </row>
    <row r="95" spans="1:31" s="17" customFormat="1" x14ac:dyDescent="0.25">
      <c r="A95" s="17">
        <v>10</v>
      </c>
      <c r="B95" s="17">
        <v>-615</v>
      </c>
      <c r="C95" s="17">
        <v>11764</v>
      </c>
      <c r="D95" s="17">
        <v>11952</v>
      </c>
      <c r="E95" s="17">
        <v>14661</v>
      </c>
      <c r="F95" s="17">
        <v>14465</v>
      </c>
      <c r="G95" s="24"/>
      <c r="H95" s="7"/>
      <c r="I95" s="25">
        <f t="shared" si="17"/>
        <v>-2897</v>
      </c>
      <c r="J95" s="24">
        <f t="shared" si="17"/>
        <v>-2513</v>
      </c>
      <c r="K95" s="7"/>
      <c r="L95" s="25">
        <f t="shared" si="27"/>
        <v>-2896.8175473808246</v>
      </c>
      <c r="M95" s="17">
        <f t="shared" si="18"/>
        <v>3.32889582439507E-2</v>
      </c>
      <c r="N95" s="17">
        <f t="shared" si="28"/>
        <v>-2521.678013406935</v>
      </c>
      <c r="O95" s="24">
        <f t="shared" si="19"/>
        <v>75.307916690942761</v>
      </c>
      <c r="P95" s="7"/>
      <c r="Q95" s="25">
        <f t="shared" si="20"/>
        <v>-2864.7927407153702</v>
      </c>
      <c r="R95" s="24">
        <f t="shared" si="21"/>
        <v>-2511.7419723971971</v>
      </c>
      <c r="S95" s="7"/>
      <c r="T95" s="25">
        <f t="shared" si="22"/>
        <v>0.74705376392458633</v>
      </c>
      <c r="U95" s="24">
        <f t="shared" si="23"/>
        <v>-0.65848263146803632</v>
      </c>
      <c r="V95" s="7"/>
      <c r="W95" s="25">
        <f t="shared" si="24"/>
        <v>0.74934716107621979</v>
      </c>
      <c r="X95" s="24">
        <f t="shared" si="29"/>
        <v>303.6921467730092</v>
      </c>
      <c r="Y95" s="7"/>
      <c r="Z95" s="25">
        <f t="shared" si="30"/>
        <v>-615</v>
      </c>
      <c r="AA95" s="17">
        <f t="shared" si="31"/>
        <v>303.70500000000004</v>
      </c>
      <c r="AB95" s="24">
        <f t="shared" si="25"/>
        <v>5.3006522047693796</v>
      </c>
      <c r="AC95" s="17">
        <f t="shared" si="26"/>
        <v>-1.2853226990841904E-2</v>
      </c>
    </row>
    <row r="96" spans="1:31" s="17" customFormat="1" x14ac:dyDescent="0.25">
      <c r="A96" s="17">
        <v>11</v>
      </c>
      <c r="B96" s="17">
        <v>-611</v>
      </c>
      <c r="C96" s="17">
        <v>11637</v>
      </c>
      <c r="D96" s="17">
        <v>12079</v>
      </c>
      <c r="E96" s="17">
        <v>14760</v>
      </c>
      <c r="F96" s="17">
        <v>14307</v>
      </c>
      <c r="G96" s="24"/>
      <c r="H96" s="7"/>
      <c r="I96" s="25">
        <f t="shared" si="17"/>
        <v>-3123</v>
      </c>
      <c r="J96" s="24">
        <f t="shared" si="17"/>
        <v>-2228</v>
      </c>
      <c r="K96" s="7"/>
      <c r="L96" s="25">
        <f t="shared" si="27"/>
        <v>-3127.0082201628484</v>
      </c>
      <c r="M96" s="17">
        <f t="shared" si="18"/>
        <v>16.065828873864248</v>
      </c>
      <c r="N96" s="17">
        <f t="shared" si="28"/>
        <v>-2236.2728299694445</v>
      </c>
      <c r="O96" s="24">
        <f t="shared" si="19"/>
        <v>68.439715703339104</v>
      </c>
      <c r="P96" s="7"/>
      <c r="Q96" s="25">
        <f t="shared" si="20"/>
        <v>-3090.7927407153702</v>
      </c>
      <c r="R96" s="24">
        <f t="shared" si="21"/>
        <v>-2226.7419723971971</v>
      </c>
      <c r="S96" s="7"/>
      <c r="T96" s="25">
        <f t="shared" si="22"/>
        <v>0.80598792284206411</v>
      </c>
      <c r="U96" s="24">
        <f t="shared" si="23"/>
        <v>-0.5837665372072548</v>
      </c>
      <c r="V96" s="7"/>
      <c r="W96" s="25">
        <f t="shared" si="24"/>
        <v>0.80802196307076701</v>
      </c>
      <c r="X96" s="24">
        <f t="shared" si="29"/>
        <v>298.23176899763428</v>
      </c>
      <c r="Y96" s="7"/>
      <c r="Z96" s="25">
        <f t="shared" si="30"/>
        <v>-611</v>
      </c>
      <c r="AA96" s="17">
        <f t="shared" si="31"/>
        <v>298.20600000000002</v>
      </c>
      <c r="AB96" s="24">
        <f t="shared" si="25"/>
        <v>5.2046765492022109</v>
      </c>
      <c r="AC96" s="17">
        <f t="shared" si="26"/>
        <v>2.5768997634258994E-2</v>
      </c>
    </row>
    <row r="97" spans="1:29" s="17" customFormat="1" x14ac:dyDescent="0.25">
      <c r="A97" s="17">
        <v>12</v>
      </c>
      <c r="B97" s="17">
        <v>-635</v>
      </c>
      <c r="C97" s="17">
        <v>11529</v>
      </c>
      <c r="D97" s="17">
        <v>12231</v>
      </c>
      <c r="E97" s="17">
        <v>14857</v>
      </c>
      <c r="F97" s="17">
        <v>14141</v>
      </c>
      <c r="G97" s="24"/>
      <c r="H97" s="7"/>
      <c r="I97" s="25">
        <f t="shared" si="17"/>
        <v>-3328</v>
      </c>
      <c r="J97" s="24">
        <f t="shared" si="17"/>
        <v>-1910</v>
      </c>
      <c r="K97" s="7"/>
      <c r="L97" s="25">
        <f t="shared" si="27"/>
        <v>-3336.0206524299356</v>
      </c>
      <c r="M97" s="17">
        <f t="shared" si="18"/>
        <v>64.330865401831531</v>
      </c>
      <c r="N97" s="17">
        <f t="shared" si="28"/>
        <v>-1917.8572756436508</v>
      </c>
      <c r="O97" s="24">
        <f t="shared" si="19"/>
        <v>61.736780540308679</v>
      </c>
      <c r="P97" s="7"/>
      <c r="Q97" s="25">
        <f t="shared" si="20"/>
        <v>-3295.7927407153702</v>
      </c>
      <c r="R97" s="24">
        <f t="shared" si="21"/>
        <v>-1908.7419723971971</v>
      </c>
      <c r="S97" s="7"/>
      <c r="T97" s="25">
        <f t="shared" si="22"/>
        <v>0.85944589885128075</v>
      </c>
      <c r="U97" s="24">
        <f t="shared" si="23"/>
        <v>-0.50039910571627744</v>
      </c>
      <c r="V97" s="7"/>
      <c r="W97" s="25">
        <f t="shared" si="24"/>
        <v>0.86119047704710328</v>
      </c>
      <c r="X97" s="24">
        <f t="shared" si="29"/>
        <v>292.54397160540918</v>
      </c>
      <c r="Y97" s="7"/>
      <c r="Z97" s="25">
        <f t="shared" si="30"/>
        <v>-635</v>
      </c>
      <c r="AA97" s="17">
        <f t="shared" si="31"/>
        <v>292.49100000000004</v>
      </c>
      <c r="AB97" s="24">
        <f t="shared" si="25"/>
        <v>5.1049309824507345</v>
      </c>
      <c r="AC97" s="17">
        <f t="shared" si="26"/>
        <v>5.2971605409140921E-2</v>
      </c>
    </row>
    <row r="98" spans="1:29" s="17" customFormat="1" x14ac:dyDescent="0.25">
      <c r="A98" s="17">
        <v>13</v>
      </c>
      <c r="B98" s="17">
        <v>-620</v>
      </c>
      <c r="C98" s="17">
        <v>11447</v>
      </c>
      <c r="D98" s="17">
        <v>12409</v>
      </c>
      <c r="E98" s="17">
        <v>14955</v>
      </c>
      <c r="F98" s="17">
        <v>13988</v>
      </c>
      <c r="G98" s="24"/>
      <c r="H98" s="7"/>
      <c r="I98" s="25">
        <f t="shared" si="17"/>
        <v>-3508</v>
      </c>
      <c r="J98" s="24">
        <f t="shared" si="17"/>
        <v>-1579</v>
      </c>
      <c r="K98" s="7"/>
      <c r="L98" s="25">
        <f t="shared" si="27"/>
        <v>-3508.4131143381223</v>
      </c>
      <c r="M98" s="17">
        <f t="shared" si="18"/>
        <v>0.17066345636225988</v>
      </c>
      <c r="N98" s="17">
        <f t="shared" si="28"/>
        <v>-1588.5222293480881</v>
      </c>
      <c r="O98" s="24">
        <f t="shared" si="19"/>
        <v>90.672851757590394</v>
      </c>
      <c r="P98" s="7"/>
      <c r="Q98" s="25">
        <f t="shared" si="20"/>
        <v>-3475.7927407153702</v>
      </c>
      <c r="R98" s="24">
        <f t="shared" si="21"/>
        <v>-1577.7419723971971</v>
      </c>
      <c r="S98" s="7"/>
      <c r="T98" s="25">
        <f t="shared" si="22"/>
        <v>0.90638460949351973</v>
      </c>
      <c r="U98" s="24">
        <f t="shared" si="23"/>
        <v>-0.41362357168007152</v>
      </c>
      <c r="V98" s="7"/>
      <c r="W98" s="25">
        <f t="shared" si="24"/>
        <v>0.90782783971582615</v>
      </c>
      <c r="X98" s="24">
        <f t="shared" si="29"/>
        <v>286.87993345567179</v>
      </c>
      <c r="Y98" s="7"/>
      <c r="Z98" s="25">
        <f t="shared" si="30"/>
        <v>-620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-3.1066544328268719E-2</v>
      </c>
    </row>
    <row r="99" spans="1:29" s="17" customFormat="1" x14ac:dyDescent="0.25">
      <c r="A99" s="17">
        <v>14</v>
      </c>
      <c r="B99" s="17">
        <v>-635</v>
      </c>
      <c r="C99" s="17">
        <v>11386</v>
      </c>
      <c r="D99" s="17">
        <v>12586</v>
      </c>
      <c r="E99" s="17">
        <v>15032</v>
      </c>
      <c r="F99" s="17">
        <v>13818</v>
      </c>
      <c r="G99" s="24"/>
      <c r="H99" s="7"/>
      <c r="I99" s="25">
        <f t="shared" si="17"/>
        <v>-3646</v>
      </c>
      <c r="J99" s="24">
        <f t="shared" si="17"/>
        <v>-1232</v>
      </c>
      <c r="K99" s="7"/>
      <c r="L99" s="25">
        <f t="shared" si="27"/>
        <v>-3650.8058460944944</v>
      </c>
      <c r="M99" s="17">
        <f t="shared" si="18"/>
        <v>23.09615668396734</v>
      </c>
      <c r="N99" s="17">
        <f t="shared" si="28"/>
        <v>-1235.6250288895831</v>
      </c>
      <c r="O99" s="24">
        <f t="shared" si="19"/>
        <v>13.14083445031182</v>
      </c>
      <c r="P99" s="7"/>
      <c r="Q99" s="25">
        <f t="shared" si="20"/>
        <v>-3613.7927407153702</v>
      </c>
      <c r="R99" s="24">
        <f t="shared" si="21"/>
        <v>-1230.7419723971971</v>
      </c>
      <c r="S99" s="7"/>
      <c r="T99" s="25">
        <f t="shared" si="22"/>
        <v>0.94237095431923634</v>
      </c>
      <c r="U99" s="24">
        <f t="shared" si="23"/>
        <v>-0.3226534498958919</v>
      </c>
      <c r="V99" s="7"/>
      <c r="W99" s="25">
        <f t="shared" si="24"/>
        <v>0.94349819002524626</v>
      </c>
      <c r="X99" s="24">
        <f t="shared" si="29"/>
        <v>281.26446551736558</v>
      </c>
      <c r="Y99" s="7"/>
      <c r="Z99" s="25">
        <f t="shared" si="30"/>
        <v>-635</v>
      </c>
      <c r="AA99" s="17">
        <f t="shared" si="31"/>
        <v>281.19600000000008</v>
      </c>
      <c r="AB99" s="24">
        <f t="shared" si="25"/>
        <v>4.9077960434379762</v>
      </c>
      <c r="AC99" s="17">
        <f t="shared" si="26"/>
        <v>6.8465517365495998E-2</v>
      </c>
    </row>
    <row r="100" spans="1:29" s="17" customFormat="1" x14ac:dyDescent="0.25">
      <c r="A100" s="17">
        <v>15</v>
      </c>
      <c r="B100" s="17">
        <v>-635</v>
      </c>
      <c r="C100" s="17">
        <v>11329</v>
      </c>
      <c r="D100" s="17">
        <v>12766</v>
      </c>
      <c r="E100" s="17">
        <v>15084</v>
      </c>
      <c r="F100" s="17">
        <v>13634</v>
      </c>
      <c r="G100" s="24"/>
      <c r="H100" s="7"/>
      <c r="I100" s="25">
        <f t="shared" si="17"/>
        <v>-3755</v>
      </c>
      <c r="J100" s="24">
        <f t="shared" si="17"/>
        <v>-868</v>
      </c>
      <c r="K100" s="7"/>
      <c r="L100" s="25">
        <f t="shared" si="27"/>
        <v>-3757.216897707629</v>
      </c>
      <c r="M100" s="17">
        <f t="shared" si="18"/>
        <v>4.9146354460905348</v>
      </c>
      <c r="N100" s="17">
        <f t="shared" si="28"/>
        <v>-870.43425912780094</v>
      </c>
      <c r="O100" s="24">
        <f t="shared" si="19"/>
        <v>5.9256175012822041</v>
      </c>
      <c r="P100" s="7"/>
      <c r="Q100" s="25">
        <f t="shared" si="20"/>
        <v>-3722.7927407153702</v>
      </c>
      <c r="R100" s="24">
        <f t="shared" si="21"/>
        <v>-866.74197239719695</v>
      </c>
      <c r="S100" s="7"/>
      <c r="T100" s="25">
        <f t="shared" si="22"/>
        <v>0.97079495131925875</v>
      </c>
      <c r="U100" s="24">
        <f t="shared" si="23"/>
        <v>-0.22722657862949014</v>
      </c>
      <c r="V100" s="7"/>
      <c r="W100" s="25">
        <f t="shared" si="24"/>
        <v>0.9715906551726331</v>
      </c>
      <c r="X100" s="24">
        <f t="shared" si="29"/>
        <v>275.54824177309433</v>
      </c>
      <c r="Y100" s="7"/>
      <c r="Z100" s="25">
        <f t="shared" si="30"/>
        <v>-635</v>
      </c>
      <c r="AA100" s="17">
        <f t="shared" si="31"/>
        <v>275.48100000000011</v>
      </c>
      <c r="AB100" s="24">
        <f t="shared" si="25"/>
        <v>4.8080504766865007</v>
      </c>
      <c r="AC100" s="17">
        <f t="shared" si="26"/>
        <v>6.72417730942243E-2</v>
      </c>
    </row>
    <row r="101" spans="1:29" s="17" customFormat="1" x14ac:dyDescent="0.25">
      <c r="A101" s="17">
        <v>16</v>
      </c>
      <c r="B101" s="17">
        <v>-630</v>
      </c>
      <c r="C101" s="17">
        <v>11287</v>
      </c>
      <c r="D101" s="17">
        <v>12945</v>
      </c>
      <c r="E101" s="17">
        <v>15109</v>
      </c>
      <c r="F101" s="17">
        <v>13443</v>
      </c>
      <c r="G101" s="24"/>
      <c r="H101" s="7"/>
      <c r="I101" s="25">
        <f t="shared" si="17"/>
        <v>-3822</v>
      </c>
      <c r="J101" s="24">
        <f t="shared" si="17"/>
        <v>-498</v>
      </c>
      <c r="K101" s="7"/>
      <c r="L101" s="25">
        <f t="shared" si="27"/>
        <v>-3826.1886123539098</v>
      </c>
      <c r="M101" s="17">
        <f t="shared" si="18"/>
        <v>17.544473451325587</v>
      </c>
      <c r="N101" s="17">
        <f t="shared" si="28"/>
        <v>-499.55419550715578</v>
      </c>
      <c r="O101" s="24">
        <f t="shared" si="19"/>
        <v>2.4155236744632194</v>
      </c>
      <c r="P101" s="7"/>
      <c r="Q101" s="25">
        <f t="shared" si="20"/>
        <v>-3789.7927407153702</v>
      </c>
      <c r="R101" s="24">
        <f t="shared" si="21"/>
        <v>-496.74197239719695</v>
      </c>
      <c r="S101" s="7"/>
      <c r="T101" s="25">
        <f t="shared" si="22"/>
        <v>0.98826658250275889</v>
      </c>
      <c r="U101" s="24">
        <f t="shared" si="23"/>
        <v>-0.13022673695759829</v>
      </c>
      <c r="V101" s="7"/>
      <c r="W101" s="25">
        <f t="shared" si="24"/>
        <v>0.9887252206961411</v>
      </c>
      <c r="X101" s="24">
        <f t="shared" si="29"/>
        <v>269.88836177261294</v>
      </c>
      <c r="Y101" s="7"/>
      <c r="Z101" s="25">
        <f t="shared" si="30"/>
        <v>-630</v>
      </c>
      <c r="AA101" s="17">
        <f t="shared" si="31"/>
        <v>269.81100000000009</v>
      </c>
      <c r="AB101" s="24">
        <f t="shared" si="25"/>
        <v>4.7090903080984221</v>
      </c>
      <c r="AC101" s="17">
        <f t="shared" si="26"/>
        <v>7.736177261284638E-2</v>
      </c>
    </row>
    <row r="102" spans="1:29" s="17" customFormat="1" x14ac:dyDescent="0.25">
      <c r="A102" s="17">
        <v>17</v>
      </c>
      <c r="B102" s="17">
        <v>-630</v>
      </c>
      <c r="C102" s="17">
        <v>11283</v>
      </c>
      <c r="D102" s="17">
        <v>13140</v>
      </c>
      <c r="E102" s="17">
        <v>15138</v>
      </c>
      <c r="F102" s="17">
        <v>13264</v>
      </c>
      <c r="G102" s="24"/>
      <c r="H102" s="7"/>
      <c r="I102" s="25">
        <f t="shared" si="17"/>
        <v>-3855</v>
      </c>
      <c r="J102" s="24">
        <f t="shared" si="17"/>
        <v>-124</v>
      </c>
      <c r="K102" s="7"/>
      <c r="L102" s="25">
        <f t="shared" si="27"/>
        <v>-3858.0259463906523</v>
      </c>
      <c r="M102" s="17">
        <f t="shared" si="18"/>
        <v>9.1563515591015587</v>
      </c>
      <c r="N102" s="17">
        <f t="shared" si="28"/>
        <v>-123.78779644622054</v>
      </c>
      <c r="O102" s="24">
        <f t="shared" si="19"/>
        <v>4.503034823663226E-2</v>
      </c>
      <c r="P102" s="7"/>
      <c r="Q102" s="25">
        <f t="shared" si="20"/>
        <v>-3822.7927407153702</v>
      </c>
      <c r="R102" s="24">
        <f t="shared" si="21"/>
        <v>-122.74197239719696</v>
      </c>
      <c r="S102" s="7"/>
      <c r="T102" s="25">
        <f t="shared" si="22"/>
        <v>0.9968720127871693</v>
      </c>
      <c r="U102" s="24">
        <f t="shared" si="23"/>
        <v>-3.2178248348713037E-2</v>
      </c>
      <c r="V102" s="7"/>
      <c r="W102" s="25">
        <f t="shared" si="24"/>
        <v>0.99698988666335431</v>
      </c>
      <c r="X102" s="24">
        <f t="shared" si="29"/>
        <v>264.23362681432138</v>
      </c>
      <c r="Y102" s="7"/>
      <c r="Z102" s="25">
        <f t="shared" si="30"/>
        <v>-630</v>
      </c>
      <c r="AA102" s="17">
        <f t="shared" si="31"/>
        <v>264.14100000000008</v>
      </c>
      <c r="AB102" s="24">
        <f t="shared" si="25"/>
        <v>4.6101301395103427</v>
      </c>
      <c r="AC102" s="17">
        <f t="shared" si="26"/>
        <v>9.2626814321306483E-2</v>
      </c>
    </row>
    <row r="103" spans="1:29" s="17" customFormat="1" x14ac:dyDescent="0.25">
      <c r="A103" s="17">
        <v>18</v>
      </c>
      <c r="B103" s="17">
        <v>-623</v>
      </c>
      <c r="C103" s="17">
        <v>11282</v>
      </c>
      <c r="D103" s="17">
        <v>13324</v>
      </c>
      <c r="E103" s="17">
        <v>15131</v>
      </c>
      <c r="F103" s="17">
        <v>13079</v>
      </c>
      <c r="G103" s="24"/>
      <c r="H103" s="7"/>
      <c r="I103" s="25">
        <f t="shared" si="17"/>
        <v>-3849</v>
      </c>
      <c r="J103" s="24">
        <f t="shared" si="17"/>
        <v>245</v>
      </c>
      <c r="K103" s="7"/>
      <c r="L103" s="25">
        <f t="shared" si="27"/>
        <v>-3852.6854537762897</v>
      </c>
      <c r="M103" s="17">
        <f t="shared" si="18"/>
        <v>13.582569537168048</v>
      </c>
      <c r="N103" s="17">
        <f t="shared" si="28"/>
        <v>249.00018999740334</v>
      </c>
      <c r="O103" s="24">
        <f t="shared" si="19"/>
        <v>16.001520015325728</v>
      </c>
      <c r="P103" s="7"/>
      <c r="Q103" s="25">
        <f t="shared" si="20"/>
        <v>-3816.7927407153702</v>
      </c>
      <c r="R103" s="24">
        <f t="shared" si="21"/>
        <v>246.25802760280305</v>
      </c>
      <c r="S103" s="7"/>
      <c r="T103" s="25">
        <f t="shared" si="22"/>
        <v>0.99530738909909466</v>
      </c>
      <c r="U103" s="24">
        <f t="shared" si="23"/>
        <v>6.4559431588930447E-2</v>
      </c>
      <c r="V103" s="7"/>
      <c r="W103" s="25">
        <f t="shared" si="24"/>
        <v>0.99508899358584213</v>
      </c>
      <c r="X103" s="24">
        <f t="shared" si="29"/>
        <v>258.67298828983428</v>
      </c>
      <c r="Y103" s="7"/>
      <c r="Z103" s="25">
        <f t="shared" si="30"/>
        <v>-623</v>
      </c>
      <c r="AA103" s="17">
        <f t="shared" si="31"/>
        <v>258.53400000000011</v>
      </c>
      <c r="AB103" s="24">
        <f t="shared" si="25"/>
        <v>4.5122695283510215</v>
      </c>
      <c r="AC103" s="17">
        <f t="shared" si="26"/>
        <v>0.13898828983417388</v>
      </c>
    </row>
    <row r="104" spans="1:29" s="17" customFormat="1" x14ac:dyDescent="0.25">
      <c r="A104" s="17">
        <v>19</v>
      </c>
      <c r="B104" s="17">
        <v>-605</v>
      </c>
      <c r="C104" s="17">
        <v>11302</v>
      </c>
      <c r="D104" s="17">
        <v>13507</v>
      </c>
      <c r="E104" s="17">
        <v>15112</v>
      </c>
      <c r="F104" s="17">
        <v>12902</v>
      </c>
      <c r="G104" s="24"/>
      <c r="H104" s="7"/>
      <c r="I104" s="25">
        <f t="shared" si="17"/>
        <v>-3810</v>
      </c>
      <c r="J104" s="24">
        <f t="shared" si="17"/>
        <v>605</v>
      </c>
      <c r="K104" s="7"/>
      <c r="L104" s="25">
        <f t="shared" si="27"/>
        <v>-3812.4979006056183</v>
      </c>
      <c r="M104" s="17">
        <f t="shared" si="18"/>
        <v>6.239507435548119</v>
      </c>
      <c r="N104" s="17">
        <f t="shared" si="28"/>
        <v>608.75663764733008</v>
      </c>
      <c r="O104" s="24">
        <f t="shared" si="19"/>
        <v>14.112326413337684</v>
      </c>
      <c r="P104" s="7"/>
      <c r="Q104" s="25">
        <f t="shared" si="20"/>
        <v>-3777.7927407153702</v>
      </c>
      <c r="R104" s="24">
        <f t="shared" si="21"/>
        <v>606.25802760280305</v>
      </c>
      <c r="S104" s="7"/>
      <c r="T104" s="25">
        <f t="shared" si="22"/>
        <v>0.98513733512660961</v>
      </c>
      <c r="U104" s="24">
        <f t="shared" si="23"/>
        <v>0.15893765591833872</v>
      </c>
      <c r="V104" s="7"/>
      <c r="W104" s="25">
        <f t="shared" si="24"/>
        <v>0.98459081969814888</v>
      </c>
      <c r="X104" s="24">
        <f t="shared" si="29"/>
        <v>253.21515189354409</v>
      </c>
      <c r="Y104" s="7"/>
      <c r="Z104" s="25">
        <f t="shared" si="30"/>
        <v>-605</v>
      </c>
      <c r="AA104" s="17">
        <f t="shared" si="31"/>
        <v>253.08900000000011</v>
      </c>
      <c r="AB104" s="24">
        <f t="shared" si="25"/>
        <v>4.4172363505799304</v>
      </c>
      <c r="AC104" s="17">
        <f t="shared" si="26"/>
        <v>0.12615189354397671</v>
      </c>
    </row>
    <row r="105" spans="1:29" s="17" customFormat="1" x14ac:dyDescent="0.25">
      <c r="A105" s="17">
        <v>20</v>
      </c>
      <c r="B105" s="17">
        <v>-613</v>
      </c>
      <c r="C105" s="17">
        <v>11340</v>
      </c>
      <c r="D105" s="17">
        <v>13677</v>
      </c>
      <c r="E105" s="17">
        <v>15074</v>
      </c>
      <c r="F105" s="17">
        <v>12722</v>
      </c>
      <c r="G105" s="24"/>
      <c r="H105" s="7"/>
      <c r="I105" s="25">
        <f t="shared" si="17"/>
        <v>-3734</v>
      </c>
      <c r="J105" s="24">
        <f t="shared" si="17"/>
        <v>955</v>
      </c>
      <c r="K105" s="7"/>
      <c r="L105" s="25">
        <f t="shared" si="27"/>
        <v>-3736.9775210910152</v>
      </c>
      <c r="M105" s="17">
        <f t="shared" si="18"/>
        <v>8.8656318474403797</v>
      </c>
      <c r="N105" s="17">
        <f t="shared" si="28"/>
        <v>967.63378450051925</v>
      </c>
      <c r="O105" s="24">
        <f t="shared" si="19"/>
        <v>159.61251080556056</v>
      </c>
      <c r="P105" s="7"/>
      <c r="Q105" s="25">
        <f t="shared" si="20"/>
        <v>-3701.7927407153702</v>
      </c>
      <c r="R105" s="24">
        <f t="shared" si="21"/>
        <v>956.25802760280305</v>
      </c>
      <c r="S105" s="7"/>
      <c r="T105" s="25">
        <f t="shared" si="22"/>
        <v>0.96531876841099762</v>
      </c>
      <c r="U105" s="24">
        <f t="shared" si="23"/>
        <v>0.25069426290526342</v>
      </c>
      <c r="V105" s="7"/>
      <c r="W105" s="25">
        <f t="shared" si="24"/>
        <v>0.9644531875135669</v>
      </c>
      <c r="X105" s="24">
        <f t="shared" si="29"/>
        <v>247.81434531163234</v>
      </c>
      <c r="Y105" s="7"/>
      <c r="Z105" s="25">
        <f t="shared" si="30"/>
        <v>-613</v>
      </c>
      <c r="AA105" s="17">
        <f t="shared" si="31"/>
        <v>247.57200000000012</v>
      </c>
      <c r="AB105" s="24">
        <f t="shared" si="25"/>
        <v>4.3209465357474039</v>
      </c>
      <c r="AC105" s="17">
        <f t="shared" si="26"/>
        <v>0.24234531163222073</v>
      </c>
    </row>
    <row r="106" spans="1:29" s="17" customFormat="1" x14ac:dyDescent="0.25">
      <c r="A106" s="17">
        <v>21</v>
      </c>
      <c r="B106" s="17">
        <v>-637</v>
      </c>
      <c r="C106" s="17">
        <v>11389</v>
      </c>
      <c r="D106" s="17">
        <v>13854</v>
      </c>
      <c r="E106" s="17">
        <v>15008</v>
      </c>
      <c r="F106" s="17">
        <v>12535</v>
      </c>
      <c r="G106" s="24"/>
      <c r="H106" s="7"/>
      <c r="I106" s="25">
        <f t="shared" si="17"/>
        <v>-3619</v>
      </c>
      <c r="J106" s="24">
        <f t="shared" si="17"/>
        <v>1319</v>
      </c>
      <c r="K106" s="7"/>
      <c r="L106" s="25">
        <f t="shared" si="27"/>
        <v>-3622.1387467955224</v>
      </c>
      <c r="M106" s="17">
        <f t="shared" si="18"/>
        <v>9.851731446401919</v>
      </c>
      <c r="N106" s="17">
        <f t="shared" si="28"/>
        <v>1330.9924146297967</v>
      </c>
      <c r="O106" s="24">
        <f t="shared" si="19"/>
        <v>143.81800865296222</v>
      </c>
      <c r="P106" s="7"/>
      <c r="Q106" s="25">
        <f t="shared" si="20"/>
        <v>-3586.7927407153702</v>
      </c>
      <c r="R106" s="24">
        <f t="shared" si="21"/>
        <v>1320.2580276028029</v>
      </c>
      <c r="S106" s="7"/>
      <c r="T106" s="25">
        <f t="shared" si="22"/>
        <v>0.93533014772290046</v>
      </c>
      <c r="U106" s="24">
        <f t="shared" si="23"/>
        <v>0.34612113417166512</v>
      </c>
      <c r="V106" s="7"/>
      <c r="W106" s="25">
        <f t="shared" si="24"/>
        <v>0.93413268208695421</v>
      </c>
      <c r="X106" s="24">
        <f t="shared" si="29"/>
        <v>242.05400944140717</v>
      </c>
      <c r="Y106" s="7"/>
      <c r="Z106" s="25">
        <f t="shared" si="30"/>
        <v>-637</v>
      </c>
      <c r="AA106" s="17">
        <f t="shared" si="31"/>
        <v>241.83900000000011</v>
      </c>
      <c r="AB106" s="24">
        <f t="shared" si="25"/>
        <v>4.2208868097305681</v>
      </c>
      <c r="AC106" s="17">
        <f t="shared" si="26"/>
        <v>0.21500944140706224</v>
      </c>
    </row>
    <row r="107" spans="1:29" s="17" customFormat="1" x14ac:dyDescent="0.25">
      <c r="A107" s="17">
        <v>22</v>
      </c>
      <c r="B107" s="17">
        <v>-637</v>
      </c>
      <c r="C107" s="17">
        <v>11472</v>
      </c>
      <c r="D107" s="17">
        <v>14036</v>
      </c>
      <c r="E107" s="17">
        <v>14945</v>
      </c>
      <c r="F107" s="17">
        <v>12367</v>
      </c>
      <c r="G107" s="24"/>
      <c r="H107" s="7"/>
      <c r="I107" s="25">
        <f t="shared" si="17"/>
        <v>-3473</v>
      </c>
      <c r="J107" s="24">
        <f t="shared" si="17"/>
        <v>1669</v>
      </c>
      <c r="K107" s="7"/>
      <c r="L107" s="25">
        <f t="shared" si="27"/>
        <v>-3471.3783275263449</v>
      </c>
      <c r="M107" s="17">
        <f t="shared" si="18"/>
        <v>2.6298216118104993</v>
      </c>
      <c r="N107" s="17">
        <f t="shared" si="28"/>
        <v>1681.0038934928502</v>
      </c>
      <c r="O107" s="24">
        <f t="shared" si="19"/>
        <v>144.09345898769229</v>
      </c>
      <c r="P107" s="7"/>
      <c r="Q107" s="25">
        <f t="shared" si="20"/>
        <v>-3440.7927407153702</v>
      </c>
      <c r="R107" s="24">
        <f t="shared" si="21"/>
        <v>1670.2580276028029</v>
      </c>
      <c r="S107" s="7"/>
      <c r="T107" s="25">
        <f t="shared" si="22"/>
        <v>0.897257637979751</v>
      </c>
      <c r="U107" s="24">
        <f t="shared" si="23"/>
        <v>0.43787774115858985</v>
      </c>
      <c r="V107" s="7"/>
      <c r="W107" s="25">
        <f t="shared" si="24"/>
        <v>0.89574099659799733</v>
      </c>
      <c r="X107" s="24">
        <f t="shared" si="29"/>
        <v>236.33359812259346</v>
      </c>
      <c r="Y107" s="7"/>
      <c r="Z107" s="25">
        <f t="shared" si="30"/>
        <v>-637</v>
      </c>
      <c r="AA107" s="17">
        <f t="shared" si="31"/>
        <v>236.10600000000011</v>
      </c>
      <c r="AB107" s="24">
        <f t="shared" si="25"/>
        <v>4.1208270837137331</v>
      </c>
      <c r="AC107" s="17">
        <f t="shared" si="26"/>
        <v>0.22759812259334922</v>
      </c>
    </row>
    <row r="108" spans="1:29" s="17" customFormat="1" x14ac:dyDescent="0.25">
      <c r="A108" s="17">
        <v>23</v>
      </c>
      <c r="B108" s="17">
        <v>-632</v>
      </c>
      <c r="C108" s="17">
        <v>11567</v>
      </c>
      <c r="D108" s="17">
        <v>14204</v>
      </c>
      <c r="E108" s="17">
        <v>14857</v>
      </c>
      <c r="F108" s="17">
        <v>12205</v>
      </c>
      <c r="G108" s="24"/>
      <c r="H108" s="7"/>
      <c r="I108" s="25">
        <f t="shared" si="17"/>
        <v>-3290</v>
      </c>
      <c r="J108" s="24">
        <f t="shared" si="17"/>
        <v>1999</v>
      </c>
      <c r="K108" s="7"/>
      <c r="L108" s="25">
        <f t="shared" si="27"/>
        <v>-3287.7877618022126</v>
      </c>
      <c r="M108" s="17">
        <f t="shared" si="18"/>
        <v>4.8939978437497693</v>
      </c>
      <c r="N108" s="17">
        <f t="shared" si="28"/>
        <v>2011.620344607313</v>
      </c>
      <c r="O108" s="24">
        <f t="shared" si="19"/>
        <v>159.27309800733363</v>
      </c>
      <c r="P108" s="7"/>
      <c r="Q108" s="25">
        <f t="shared" si="20"/>
        <v>-3257.7927407153702</v>
      </c>
      <c r="R108" s="24">
        <f t="shared" si="21"/>
        <v>2000.2580276028029</v>
      </c>
      <c r="S108" s="7"/>
      <c r="T108" s="25">
        <f t="shared" si="22"/>
        <v>0.8495366154934747</v>
      </c>
      <c r="U108" s="24">
        <f t="shared" si="23"/>
        <v>0.52439111346054745</v>
      </c>
      <c r="V108" s="7"/>
      <c r="W108" s="25">
        <f t="shared" si="24"/>
        <v>0.84771896554757542</v>
      </c>
      <c r="X108" s="24">
        <f t="shared" si="29"/>
        <v>230.64447236905789</v>
      </c>
      <c r="Y108" s="7"/>
      <c r="Z108" s="25">
        <f t="shared" si="30"/>
        <v>-632</v>
      </c>
      <c r="AA108" s="17">
        <f t="shared" si="31"/>
        <v>230.41800000000012</v>
      </c>
      <c r="AB108" s="24">
        <f t="shared" si="25"/>
        <v>4.0215527558602968</v>
      </c>
      <c r="AC108" s="17">
        <f t="shared" si="26"/>
        <v>0.2264723690577739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14366</v>
      </c>
      <c r="E109" s="17">
        <v>14746</v>
      </c>
      <c r="F109" s="17">
        <v>12049</v>
      </c>
      <c r="G109" s="24"/>
      <c r="H109" s="7"/>
      <c r="I109" s="25">
        <f t="shared" si="17"/>
        <v>-3070</v>
      </c>
      <c r="J109" s="24">
        <f t="shared" si="17"/>
        <v>2317</v>
      </c>
      <c r="K109" s="7"/>
      <c r="L109" s="25">
        <f t="shared" si="27"/>
        <v>-3071.0333271321101</v>
      </c>
      <c r="M109" s="17">
        <f t="shared" si="18"/>
        <v>1.0677649619549181</v>
      </c>
      <c r="N109" s="17">
        <f t="shared" si="28"/>
        <v>2323.8074954103386</v>
      </c>
      <c r="O109" s="24">
        <f t="shared" si="19"/>
        <v>46.341993761780572</v>
      </c>
      <c r="P109" s="7"/>
      <c r="Q109" s="25">
        <f t="shared" si="20"/>
        <v>-3037.7927407153702</v>
      </c>
      <c r="R109" s="24">
        <f t="shared" si="21"/>
        <v>2318.2580276028029</v>
      </c>
      <c r="S109" s="7"/>
      <c r="T109" s="25">
        <f t="shared" si="22"/>
        <v>0.79216708026407157</v>
      </c>
      <c r="U109" s="24">
        <f t="shared" si="23"/>
        <v>0.6077585449515247</v>
      </c>
      <c r="V109" s="7"/>
      <c r="W109" s="25">
        <f t="shared" si="24"/>
        <v>0.79005929874734981</v>
      </c>
      <c r="X109" s="24">
        <f t="shared" si="29"/>
        <v>224.81549265313197</v>
      </c>
      <c r="Y109" s="7"/>
      <c r="Z109" s="25">
        <f t="shared" si="30"/>
        <v>-635</v>
      </c>
      <c r="AA109" s="17">
        <f t="shared" si="31"/>
        <v>224.70300000000012</v>
      </c>
      <c r="AB109" s="24">
        <f t="shared" si="25"/>
        <v>3.9218071891088204</v>
      </c>
      <c r="AC109" s="17">
        <f t="shared" si="26"/>
        <v>0.11249265313185219</v>
      </c>
    </row>
    <row r="110" spans="1:29" s="17" customFormat="1" x14ac:dyDescent="0.25">
      <c r="A110" s="17">
        <v>25</v>
      </c>
      <c r="B110" s="17">
        <v>-625</v>
      </c>
      <c r="C110" s="17">
        <v>11803</v>
      </c>
      <c r="D110" s="17">
        <v>14506</v>
      </c>
      <c r="E110" s="17">
        <v>14630</v>
      </c>
      <c r="F110" s="17">
        <v>11906</v>
      </c>
      <c r="G110" s="24"/>
      <c r="H110" s="7"/>
      <c r="I110" s="25">
        <f t="shared" si="17"/>
        <v>-2827</v>
      </c>
      <c r="J110" s="24">
        <f t="shared" si="17"/>
        <v>2600</v>
      </c>
      <c r="K110" s="7"/>
      <c r="L110" s="25">
        <f t="shared" si="27"/>
        <v>-2828.1736628594217</v>
      </c>
      <c r="M110" s="17">
        <f t="shared" si="18"/>
        <v>1.3774845075859468</v>
      </c>
      <c r="N110" s="17">
        <f t="shared" si="28"/>
        <v>2608.4878551787992</v>
      </c>
      <c r="O110" s="24">
        <f t="shared" si="19"/>
        <v>72.043685536269024</v>
      </c>
      <c r="P110" s="7"/>
      <c r="Q110" s="25">
        <f t="shared" si="20"/>
        <v>-2794.7927407153702</v>
      </c>
      <c r="R110" s="24">
        <f t="shared" si="21"/>
        <v>2601.2580276028029</v>
      </c>
      <c r="S110" s="7"/>
      <c r="T110" s="25">
        <f t="shared" si="22"/>
        <v>0.72879982089704887</v>
      </c>
      <c r="U110" s="24">
        <f t="shared" si="23"/>
        <v>0.6819503157438096</v>
      </c>
      <c r="V110" s="7"/>
      <c r="W110" s="25">
        <f t="shared" si="24"/>
        <v>0.7264337661496697</v>
      </c>
      <c r="X110" s="24">
        <f t="shared" si="29"/>
        <v>219.19409537908223</v>
      </c>
      <c r="Y110" s="7"/>
      <c r="Z110" s="25">
        <f t="shared" si="30"/>
        <v>-625</v>
      </c>
      <c r="AA110" s="17">
        <f t="shared" si="31"/>
        <v>219.07800000000012</v>
      </c>
      <c r="AB110" s="24">
        <f t="shared" si="25"/>
        <v>3.8236324186841393</v>
      </c>
      <c r="AC110" s="17">
        <f t="shared" si="26"/>
        <v>0.11609537908211109</v>
      </c>
    </row>
    <row r="111" spans="1:29" s="17" customFormat="1" x14ac:dyDescent="0.25">
      <c r="A111" s="17">
        <v>26</v>
      </c>
      <c r="B111" s="17">
        <v>-603</v>
      </c>
      <c r="C111" s="17">
        <v>11928</v>
      </c>
      <c r="D111" s="17">
        <v>14636</v>
      </c>
      <c r="E111" s="17">
        <v>14498</v>
      </c>
      <c r="F111" s="17">
        <v>11781</v>
      </c>
      <c r="G111" s="24"/>
      <c r="H111" s="7"/>
      <c r="I111" s="25">
        <f t="shared" si="17"/>
        <v>-2570</v>
      </c>
      <c r="J111" s="24">
        <f t="shared" si="17"/>
        <v>2855</v>
      </c>
      <c r="K111" s="7"/>
      <c r="L111" s="25">
        <f t="shared" si="27"/>
        <v>-2568.306374975667</v>
      </c>
      <c r="M111" s="17">
        <f t="shared" si="18"/>
        <v>2.8683657230468178</v>
      </c>
      <c r="N111" s="17">
        <f t="shared" si="28"/>
        <v>2859.3166765516453</v>
      </c>
      <c r="O111" s="24">
        <f t="shared" si="19"/>
        <v>18.633696451524244</v>
      </c>
      <c r="P111" s="7"/>
      <c r="Q111" s="25">
        <f t="shared" si="20"/>
        <v>-2537.7927407153702</v>
      </c>
      <c r="R111" s="24">
        <f t="shared" si="21"/>
        <v>2856.2580276028029</v>
      </c>
      <c r="S111" s="7"/>
      <c r="T111" s="25">
        <f t="shared" si="22"/>
        <v>0.66178177292451879</v>
      </c>
      <c r="U111" s="24">
        <f t="shared" si="23"/>
        <v>0.74880155797714043</v>
      </c>
      <c r="V111" s="7"/>
      <c r="W111" s="25">
        <f t="shared" si="24"/>
        <v>0.6591829385503013</v>
      </c>
      <c r="X111" s="24">
        <f t="shared" si="29"/>
        <v>213.74304440012554</v>
      </c>
      <c r="Y111" s="7"/>
      <c r="Z111" s="25">
        <f t="shared" si="30"/>
        <v>-603</v>
      </c>
      <c r="AA111" s="17">
        <f t="shared" si="31"/>
        <v>213.65100000000012</v>
      </c>
      <c r="AB111" s="24">
        <f t="shared" si="25"/>
        <v>3.7289134001784072</v>
      </c>
      <c r="AC111" s="17">
        <f t="shared" si="26"/>
        <v>9.2044400125416814E-2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14757</v>
      </c>
      <c r="E112" s="17">
        <v>14358</v>
      </c>
      <c r="F112" s="17">
        <v>11670</v>
      </c>
      <c r="G112" s="24"/>
      <c r="H112" s="7"/>
      <c r="I112" s="25">
        <f t="shared" si="17"/>
        <v>-2281</v>
      </c>
      <c r="J112" s="24">
        <f t="shared" si="17"/>
        <v>3087</v>
      </c>
      <c r="K112" s="7"/>
      <c r="L112" s="25">
        <f t="shared" si="27"/>
        <v>-2279.8594954513746</v>
      </c>
      <c r="M112" s="17">
        <f t="shared" si="18"/>
        <v>1.3007506254351326</v>
      </c>
      <c r="N112" s="17">
        <f t="shared" si="28"/>
        <v>3088.6654205292934</v>
      </c>
      <c r="O112" s="24">
        <f t="shared" si="19"/>
        <v>2.7736255393920488</v>
      </c>
      <c r="P112" s="7"/>
      <c r="Q112" s="25">
        <f t="shared" si="20"/>
        <v>-2248.7927407153702</v>
      </c>
      <c r="R112" s="24">
        <f t="shared" si="21"/>
        <v>3088.2580276028029</v>
      </c>
      <c r="S112" s="7"/>
      <c r="T112" s="25">
        <f t="shared" si="22"/>
        <v>0.58641906528225729</v>
      </c>
      <c r="U112" s="24">
        <f t="shared" si="23"/>
        <v>0.80962308032275909</v>
      </c>
      <c r="V112" s="7"/>
      <c r="W112" s="25">
        <f t="shared" si="24"/>
        <v>0.58360836016040751</v>
      </c>
      <c r="X112" s="24">
        <f t="shared" si="29"/>
        <v>208.17057984608334</v>
      </c>
      <c r="Y112" s="7"/>
      <c r="Z112" s="25">
        <f t="shared" si="30"/>
        <v>-615</v>
      </c>
      <c r="AA112" s="17">
        <f t="shared" si="31"/>
        <v>208.11600000000013</v>
      </c>
      <c r="AB112" s="24">
        <f t="shared" si="25"/>
        <v>3.6323094260805209</v>
      </c>
      <c r="AC112" s="17">
        <f t="shared" si="26"/>
        <v>5.4579846083214534E-2</v>
      </c>
    </row>
    <row r="113" spans="1:29" s="17" customFormat="1" x14ac:dyDescent="0.25">
      <c r="A113" s="17">
        <v>28</v>
      </c>
      <c r="B113" s="17">
        <v>-630</v>
      </c>
      <c r="C113" s="17">
        <v>12240</v>
      </c>
      <c r="D113" s="17">
        <v>14858</v>
      </c>
      <c r="E113" s="17">
        <v>14204</v>
      </c>
      <c r="F113" s="17">
        <v>11566</v>
      </c>
      <c r="G113" s="24"/>
      <c r="H113" s="7"/>
      <c r="I113" s="25">
        <f t="shared" si="17"/>
        <v>-1964</v>
      </c>
      <c r="J113" s="24">
        <f t="shared" si="17"/>
        <v>3292</v>
      </c>
      <c r="K113" s="7"/>
      <c r="L113" s="25">
        <f t="shared" si="27"/>
        <v>-1962.6634575368316</v>
      </c>
      <c r="M113" s="17">
        <f t="shared" si="18"/>
        <v>1.786345755852176</v>
      </c>
      <c r="N113" s="17">
        <f t="shared" si="28"/>
        <v>3293.6676535570741</v>
      </c>
      <c r="O113" s="24">
        <f t="shared" si="19"/>
        <v>2.7810683864219587</v>
      </c>
      <c r="P113" s="7"/>
      <c r="Q113" s="25">
        <f t="shared" si="20"/>
        <v>-1931.7927407153702</v>
      </c>
      <c r="R113" s="24">
        <f t="shared" si="21"/>
        <v>3293.2580276028029</v>
      </c>
      <c r="S113" s="7"/>
      <c r="T113" s="25">
        <f t="shared" si="22"/>
        <v>0.50375478042898092</v>
      </c>
      <c r="U113" s="24">
        <f t="shared" si="23"/>
        <v>0.86336623584367211</v>
      </c>
      <c r="V113" s="7"/>
      <c r="W113" s="25">
        <f t="shared" si="24"/>
        <v>0.50075676483440812</v>
      </c>
      <c r="X113" s="24">
        <f t="shared" si="29"/>
        <v>202.49897334281945</v>
      </c>
      <c r="Y113" s="7"/>
      <c r="Z113" s="25">
        <f t="shared" si="30"/>
        <v>-630</v>
      </c>
      <c r="AA113" s="17">
        <f t="shared" si="31"/>
        <v>202.44600000000014</v>
      </c>
      <c r="AB113" s="24">
        <f t="shared" si="25"/>
        <v>3.5333492574924428</v>
      </c>
      <c r="AC113" s="17">
        <f t="shared" si="26"/>
        <v>5.2973342819313984E-2</v>
      </c>
    </row>
    <row r="114" spans="1:29" s="17" customFormat="1" x14ac:dyDescent="0.25">
      <c r="A114" s="17">
        <v>29</v>
      </c>
      <c r="B114" s="17">
        <v>-615</v>
      </c>
      <c r="C114" s="17">
        <v>12396</v>
      </c>
      <c r="D114" s="17">
        <v>14940</v>
      </c>
      <c r="E114" s="17">
        <v>14032</v>
      </c>
      <c r="F114" s="17">
        <v>11476</v>
      </c>
      <c r="G114" s="24"/>
      <c r="H114" s="7"/>
      <c r="I114" s="25">
        <f t="shared" si="17"/>
        <v>-1636</v>
      </c>
      <c r="J114" s="24">
        <f t="shared" si="17"/>
        <v>3464</v>
      </c>
      <c r="K114" s="7"/>
      <c r="L114" s="25">
        <f t="shared" si="27"/>
        <v>-1634.7701187830905</v>
      </c>
      <c r="M114" s="17">
        <f t="shared" si="18"/>
        <v>1.5126078077066984</v>
      </c>
      <c r="N114" s="17">
        <f t="shared" si="28"/>
        <v>3462.6539368075837</v>
      </c>
      <c r="O114" s="24">
        <f t="shared" si="19"/>
        <v>1.8118861179779486</v>
      </c>
      <c r="P114" s="7"/>
      <c r="Q114" s="25">
        <f t="shared" si="20"/>
        <v>-1603.7927407153702</v>
      </c>
      <c r="R114" s="24">
        <f t="shared" si="21"/>
        <v>3465.2580276028029</v>
      </c>
      <c r="S114" s="7"/>
      <c r="T114" s="25">
        <f t="shared" si="22"/>
        <v>0.41822201881423432</v>
      </c>
      <c r="U114" s="24">
        <f t="shared" si="23"/>
        <v>0.9084580541343894</v>
      </c>
      <c r="V114" s="7"/>
      <c r="W114" s="25">
        <f t="shared" si="24"/>
        <v>0.41506674744461963</v>
      </c>
      <c r="X114" s="24">
        <f t="shared" si="29"/>
        <v>196.9402813708549</v>
      </c>
      <c r="Y114" s="7"/>
      <c r="Z114" s="25">
        <f t="shared" si="30"/>
        <v>-615</v>
      </c>
      <c r="AA114" s="17">
        <f t="shared" si="31"/>
        <v>196.91100000000014</v>
      </c>
      <c r="AB114" s="24">
        <f t="shared" si="25"/>
        <v>3.4367452833945569</v>
      </c>
      <c r="AC114" s="17">
        <f t="shared" si="26"/>
        <v>2.9281370854761235E-2</v>
      </c>
    </row>
    <row r="115" spans="1:29" s="17" customFormat="1" x14ac:dyDescent="0.25">
      <c r="A115" s="17">
        <v>30</v>
      </c>
      <c r="B115" s="17">
        <v>-633</v>
      </c>
      <c r="C115" s="17">
        <v>12576</v>
      </c>
      <c r="D115" s="17">
        <v>15017</v>
      </c>
      <c r="E115" s="17">
        <v>13861</v>
      </c>
      <c r="F115" s="17">
        <v>11408</v>
      </c>
      <c r="G115" s="24"/>
      <c r="H115" s="7"/>
      <c r="I115" s="25">
        <f t="shared" si="17"/>
        <v>-1285</v>
      </c>
      <c r="J115" s="24">
        <f t="shared" si="17"/>
        <v>3609</v>
      </c>
      <c r="K115" s="7"/>
      <c r="L115" s="25">
        <f t="shared" si="27"/>
        <v>-1281.7022444870679</v>
      </c>
      <c r="M115" s="17">
        <f t="shared" si="18"/>
        <v>10.875191423074051</v>
      </c>
      <c r="N115" s="17">
        <f t="shared" si="28"/>
        <v>3602.7852819340096</v>
      </c>
      <c r="O115" s="24">
        <f t="shared" si="19"/>
        <v>38.622720639747243</v>
      </c>
      <c r="P115" s="7"/>
      <c r="Q115" s="25">
        <f t="shared" si="20"/>
        <v>-1252.7927407153702</v>
      </c>
      <c r="R115" s="24">
        <f t="shared" si="21"/>
        <v>3610.2580276028029</v>
      </c>
      <c r="S115" s="7"/>
      <c r="T115" s="25">
        <f t="shared" si="22"/>
        <v>0.32669153306186827</v>
      </c>
      <c r="U115" s="24">
        <f t="shared" si="23"/>
        <v>0.94647150560040105</v>
      </c>
      <c r="V115" s="7"/>
      <c r="W115" s="25">
        <f t="shared" si="24"/>
        <v>0.3234035740690378</v>
      </c>
      <c r="X115" s="24">
        <f t="shared" si="29"/>
        <v>191.25001091359889</v>
      </c>
      <c r="Y115" s="7"/>
      <c r="Z115" s="25">
        <f t="shared" si="30"/>
        <v>-633</v>
      </c>
      <c r="AA115" s="17">
        <f t="shared" si="31"/>
        <v>191.21400000000014</v>
      </c>
      <c r="AB115" s="24">
        <f t="shared" si="25"/>
        <v>3.3373138759084395</v>
      </c>
      <c r="AC115" s="17">
        <f t="shared" si="26"/>
        <v>3.601091359874431E-2</v>
      </c>
    </row>
    <row r="116" spans="1:29" s="17" customFormat="1" x14ac:dyDescent="0.25">
      <c r="A116" s="17">
        <v>31</v>
      </c>
      <c r="B116" s="17">
        <v>-642</v>
      </c>
      <c r="C116" s="17">
        <v>12764</v>
      </c>
      <c r="D116" s="17">
        <v>15069</v>
      </c>
      <c r="E116" s="17">
        <v>13674</v>
      </c>
      <c r="F116" s="17">
        <v>11359</v>
      </c>
      <c r="G116" s="24"/>
      <c r="H116" s="7"/>
      <c r="I116" s="25">
        <f t="shared" ref="I116:J149" si="32">C116-E116</f>
        <v>-910</v>
      </c>
      <c r="J116" s="24">
        <f t="shared" si="32"/>
        <v>3710</v>
      </c>
      <c r="K116" s="7"/>
      <c r="L116" s="25">
        <f t="shared" si="27"/>
        <v>-911.02171251913137</v>
      </c>
      <c r="M116" s="17">
        <f t="shared" si="18"/>
        <v>1.0438964717497698</v>
      </c>
      <c r="N116" s="17">
        <f t="shared" si="28"/>
        <v>3708.4800422779645</v>
      </c>
      <c r="O116" s="24">
        <f t="shared" si="19"/>
        <v>2.3102714767754748</v>
      </c>
      <c r="P116" s="7"/>
      <c r="Q116" s="25">
        <f t="shared" si="20"/>
        <v>-877.79274071537031</v>
      </c>
      <c r="R116" s="24">
        <f t="shared" si="21"/>
        <v>3711.2580276028029</v>
      </c>
      <c r="S116" s="7"/>
      <c r="T116" s="25">
        <f t="shared" si="22"/>
        <v>0.22890255255720376</v>
      </c>
      <c r="U116" s="24">
        <f t="shared" si="23"/>
        <v>0.9729498407594851</v>
      </c>
      <c r="V116" s="7"/>
      <c r="W116" s="25">
        <f t="shared" si="24"/>
        <v>0.22552196416782061</v>
      </c>
      <c r="X116" s="24">
        <f t="shared" si="29"/>
        <v>185.4352645912528</v>
      </c>
      <c r="Y116" s="7"/>
      <c r="Z116" s="25">
        <f t="shared" si="30"/>
        <v>-642</v>
      </c>
      <c r="AA116" s="17">
        <f t="shared" si="31"/>
        <v>185.43600000000015</v>
      </c>
      <c r="AB116" s="24">
        <f t="shared" si="25"/>
        <v>3.2364687517282076</v>
      </c>
      <c r="AC116" s="17">
        <f t="shared" si="26"/>
        <v>-7.3540874734590034E-4</v>
      </c>
    </row>
    <row r="117" spans="1:29" s="17" customFormat="1" x14ac:dyDescent="0.25">
      <c r="A117" s="17">
        <v>32</v>
      </c>
      <c r="B117" s="17">
        <v>-623</v>
      </c>
      <c r="C117" s="17">
        <v>12946</v>
      </c>
      <c r="D117" s="17">
        <v>15109</v>
      </c>
      <c r="E117" s="17">
        <v>13494</v>
      </c>
      <c r="F117" s="17">
        <v>11326</v>
      </c>
      <c r="G117" s="24"/>
      <c r="H117" s="7"/>
      <c r="I117" s="25">
        <f t="shared" si="32"/>
        <v>-548</v>
      </c>
      <c r="J117" s="24">
        <f t="shared" si="32"/>
        <v>3783</v>
      </c>
      <c r="K117" s="7"/>
      <c r="L117" s="25">
        <f t="shared" si="27"/>
        <v>-542.73665230241465</v>
      </c>
      <c r="M117" s="17">
        <f t="shared" si="18"/>
        <v>27.702828985676959</v>
      </c>
      <c r="N117" s="17">
        <f t="shared" si="28"/>
        <v>3774.9582123519126</v>
      </c>
      <c r="O117" s="24">
        <f t="shared" si="19"/>
        <v>64.670348576930962</v>
      </c>
      <c r="P117" s="7"/>
      <c r="Q117" s="25">
        <f t="shared" si="20"/>
        <v>-515.79274071537031</v>
      </c>
      <c r="R117" s="24">
        <f t="shared" si="21"/>
        <v>3784.2580276028029</v>
      </c>
      <c r="S117" s="7"/>
      <c r="T117" s="25">
        <f t="shared" si="22"/>
        <v>0.13450359004336759</v>
      </c>
      <c r="U117" s="24">
        <f t="shared" si="23"/>
        <v>0.99208764735961508</v>
      </c>
      <c r="V117" s="7"/>
      <c r="W117" s="25">
        <f t="shared" si="24"/>
        <v>0.13105590839660247</v>
      </c>
      <c r="X117" s="24">
        <f t="shared" si="29"/>
        <v>179.91029013526656</v>
      </c>
      <c r="Y117" s="7"/>
      <c r="Z117" s="25">
        <f t="shared" si="30"/>
        <v>-623</v>
      </c>
      <c r="AA117" s="17">
        <f t="shared" si="31"/>
        <v>179.82900000000015</v>
      </c>
      <c r="AB117" s="24">
        <f t="shared" si="25"/>
        <v>3.1386081405688855</v>
      </c>
      <c r="AC117" s="17">
        <f t="shared" si="26"/>
        <v>8.1290135266414154E-2</v>
      </c>
    </row>
    <row r="118" spans="1:29" s="17" customFormat="1" x14ac:dyDescent="0.25">
      <c r="A118" s="17">
        <v>33</v>
      </c>
      <c r="B118" s="17">
        <v>-625</v>
      </c>
      <c r="C118" s="17">
        <v>13138</v>
      </c>
      <c r="D118" s="17">
        <v>15128</v>
      </c>
      <c r="E118" s="17">
        <v>13313</v>
      </c>
      <c r="F118" s="17">
        <v>11311</v>
      </c>
      <c r="G118" s="24"/>
      <c r="H118" s="7"/>
      <c r="I118" s="25">
        <f t="shared" si="32"/>
        <v>-175</v>
      </c>
      <c r="J118" s="24">
        <f t="shared" si="32"/>
        <v>3817</v>
      </c>
      <c r="K118" s="7"/>
      <c r="L118" s="25">
        <f t="shared" si="27"/>
        <v>-168.36399526521694</v>
      </c>
      <c r="M118" s="17">
        <f t="shared" si="18"/>
        <v>44.036558840063158</v>
      </c>
      <c r="N118" s="17">
        <f t="shared" si="28"/>
        <v>3805.2821003139434</v>
      </c>
      <c r="O118" s="24">
        <f t="shared" si="19"/>
        <v>137.30917305248596</v>
      </c>
      <c r="P118" s="7"/>
      <c r="Q118" s="25">
        <f t="shared" si="20"/>
        <v>-142.79274071537029</v>
      </c>
      <c r="R118" s="24">
        <f t="shared" si="21"/>
        <v>3818.2580276028029</v>
      </c>
      <c r="S118" s="7"/>
      <c r="T118" s="25">
        <f t="shared" si="22"/>
        <v>3.7236150768061242E-2</v>
      </c>
      <c r="U118" s="24">
        <f t="shared" si="23"/>
        <v>1.0010011463240591</v>
      </c>
      <c r="V118" s="7"/>
      <c r="W118" s="25">
        <f t="shared" si="24"/>
        <v>3.375689820284955E-2</v>
      </c>
      <c r="X118" s="24">
        <f t="shared" si="29"/>
        <v>174.31648570144478</v>
      </c>
      <c r="Y118" s="7"/>
      <c r="Z118" s="25">
        <f t="shared" si="30"/>
        <v>-625</v>
      </c>
      <c r="AA118" s="17">
        <f t="shared" si="31"/>
        <v>174.20400000000015</v>
      </c>
      <c r="AB118" s="24">
        <f t="shared" si="25"/>
        <v>3.0404333701442043</v>
      </c>
      <c r="AC118" s="17">
        <f t="shared" si="26"/>
        <v>0.11248570144462633</v>
      </c>
    </row>
    <row r="119" spans="1:29" s="17" customFormat="1" x14ac:dyDescent="0.25">
      <c r="A119" s="17">
        <v>34</v>
      </c>
      <c r="B119" s="17">
        <v>-619</v>
      </c>
      <c r="C119" s="17">
        <v>13331</v>
      </c>
      <c r="D119" s="17">
        <v>15131</v>
      </c>
      <c r="E119" s="17">
        <v>13128</v>
      </c>
      <c r="F119" s="17">
        <v>11322</v>
      </c>
      <c r="G119" s="24"/>
      <c r="H119" s="7"/>
      <c r="I119" s="25">
        <f t="shared" si="32"/>
        <v>203</v>
      </c>
      <c r="J119" s="24">
        <f t="shared" si="32"/>
        <v>3809</v>
      </c>
      <c r="K119" s="7"/>
      <c r="L119" s="25">
        <f t="shared" si="27"/>
        <v>203.71779330150434</v>
      </c>
      <c r="M119" s="17">
        <f t="shared" si="18"/>
        <v>0.51522722368450558</v>
      </c>
      <c r="N119" s="17">
        <f t="shared" si="28"/>
        <v>3799.1241068971995</v>
      </c>
      <c r="O119" s="24">
        <f t="shared" si="19"/>
        <v>97.533264577943399</v>
      </c>
      <c r="P119" s="7"/>
      <c r="Q119" s="25">
        <f t="shared" si="20"/>
        <v>235.20725928462971</v>
      </c>
      <c r="R119" s="24">
        <f t="shared" si="21"/>
        <v>3810.2580276028029</v>
      </c>
      <c r="S119" s="7"/>
      <c r="T119" s="25">
        <f t="shared" si="22"/>
        <v>-6.1335141580640629E-2</v>
      </c>
      <c r="U119" s="24">
        <f t="shared" si="23"/>
        <v>0.9989038524500724</v>
      </c>
      <c r="V119" s="7"/>
      <c r="W119" s="25">
        <f t="shared" si="24"/>
        <v>-6.4807699452436016E-2</v>
      </c>
      <c r="X119" s="24">
        <f t="shared" si="29"/>
        <v>168.67294446492269</v>
      </c>
      <c r="Y119" s="7"/>
      <c r="Z119" s="25">
        <f t="shared" si="30"/>
        <v>-619</v>
      </c>
      <c r="AA119" s="17">
        <f t="shared" si="31"/>
        <v>168.63300000000015</v>
      </c>
      <c r="AB119" s="24">
        <f t="shared" si="25"/>
        <v>2.9432010775156003</v>
      </c>
      <c r="AC119" s="17">
        <f t="shared" si="26"/>
        <v>3.9944464922541556E-2</v>
      </c>
    </row>
    <row r="120" spans="1:29" s="17" customFormat="1" x14ac:dyDescent="0.25">
      <c r="A120" s="17">
        <v>35</v>
      </c>
      <c r="B120" s="17">
        <v>-603</v>
      </c>
      <c r="C120" s="17">
        <v>13500</v>
      </c>
      <c r="D120" s="17">
        <v>15101</v>
      </c>
      <c r="E120" s="17">
        <v>12941</v>
      </c>
      <c r="F120" s="17">
        <v>11334</v>
      </c>
      <c r="G120" s="24"/>
      <c r="H120" s="7"/>
      <c r="I120" s="25">
        <f t="shared" si="32"/>
        <v>559</v>
      </c>
      <c r="J120" s="24">
        <f t="shared" si="32"/>
        <v>3767</v>
      </c>
      <c r="K120" s="7"/>
      <c r="L120" s="25">
        <f t="shared" si="27"/>
        <v>564.06624039223777</v>
      </c>
      <c r="M120" s="17">
        <f t="shared" si="18"/>
        <v>25.666791711941549</v>
      </c>
      <c r="N120" s="17">
        <f t="shared" si="28"/>
        <v>3758.5462956961915</v>
      </c>
      <c r="O120" s="24">
        <f t="shared" si="19"/>
        <v>71.465116456230959</v>
      </c>
      <c r="P120" s="7"/>
      <c r="Q120" s="25">
        <f t="shared" si="20"/>
        <v>591.20725928462969</v>
      </c>
      <c r="R120" s="24">
        <f t="shared" si="21"/>
        <v>3768.2580276028029</v>
      </c>
      <c r="S120" s="7"/>
      <c r="T120" s="25">
        <f t="shared" si="22"/>
        <v>-0.15416948040640216</v>
      </c>
      <c r="U120" s="24">
        <f t="shared" si="23"/>
        <v>0.98789305961164142</v>
      </c>
      <c r="V120" s="7"/>
      <c r="W120" s="25">
        <f t="shared" si="24"/>
        <v>-0.15760432562590576</v>
      </c>
      <c r="X120" s="24">
        <f t="shared" si="29"/>
        <v>163.32068114478614</v>
      </c>
      <c r="Y120" s="7"/>
      <c r="Z120" s="25">
        <f t="shared" si="30"/>
        <v>-603</v>
      </c>
      <c r="AA120" s="17">
        <f t="shared" si="31"/>
        <v>163.20600000000016</v>
      </c>
      <c r="AB120" s="24">
        <f t="shared" si="25"/>
        <v>2.8484820590098683</v>
      </c>
      <c r="AC120" s="17">
        <f t="shared" si="26"/>
        <v>0.11468114478597613</v>
      </c>
    </row>
    <row r="121" spans="1:29" s="17" customFormat="1" x14ac:dyDescent="0.25">
      <c r="A121" s="17">
        <v>36</v>
      </c>
      <c r="B121" s="17">
        <v>-611</v>
      </c>
      <c r="C121" s="17">
        <v>13665</v>
      </c>
      <c r="D121" s="17">
        <v>15053</v>
      </c>
      <c r="E121" s="17">
        <v>12748</v>
      </c>
      <c r="F121" s="17">
        <v>11365</v>
      </c>
      <c r="G121" s="24"/>
      <c r="H121" s="7"/>
      <c r="I121" s="25">
        <f t="shared" si="32"/>
        <v>917</v>
      </c>
      <c r="J121" s="24">
        <f t="shared" si="32"/>
        <v>3688</v>
      </c>
      <c r="K121" s="7"/>
      <c r="L121" s="25">
        <f t="shared" si="27"/>
        <v>923.72585717378979</v>
      </c>
      <c r="M121" s="17">
        <f t="shared" si="18"/>
        <v>45.237154722219593</v>
      </c>
      <c r="N121" s="17">
        <f t="shared" si="28"/>
        <v>3682.9973128921483</v>
      </c>
      <c r="O121" s="24">
        <f t="shared" si="19"/>
        <v>25.026878299065313</v>
      </c>
      <c r="P121" s="7"/>
      <c r="Q121" s="25">
        <f t="shared" si="20"/>
        <v>949.20725928462969</v>
      </c>
      <c r="R121" s="24">
        <f t="shared" si="21"/>
        <v>3689.2580276028029</v>
      </c>
      <c r="S121" s="7"/>
      <c r="T121" s="25">
        <f t="shared" si="22"/>
        <v>-0.24752536046152193</v>
      </c>
      <c r="U121" s="24">
        <f t="shared" si="23"/>
        <v>0.96718228260602124</v>
      </c>
      <c r="V121" s="7"/>
      <c r="W121" s="25">
        <f t="shared" si="24"/>
        <v>-0.2508887790584326</v>
      </c>
      <c r="X121" s="24">
        <f t="shared" si="29"/>
        <v>157.8429194027326</v>
      </c>
      <c r="Y121" s="7"/>
      <c r="Z121" s="25">
        <f t="shared" si="30"/>
        <v>-611</v>
      </c>
      <c r="AA121" s="17">
        <f t="shared" si="31"/>
        <v>157.70700000000016</v>
      </c>
      <c r="AB121" s="24">
        <f t="shared" si="25"/>
        <v>2.7525064034427</v>
      </c>
      <c r="AC121" s="17">
        <f t="shared" si="26"/>
        <v>0.13591940273244063</v>
      </c>
    </row>
    <row r="122" spans="1:29" s="17" customFormat="1" x14ac:dyDescent="0.25">
      <c r="A122" s="17">
        <v>37</v>
      </c>
      <c r="B122" s="17">
        <v>-637</v>
      </c>
      <c r="C122" s="17">
        <v>13864</v>
      </c>
      <c r="D122" s="17">
        <v>15009</v>
      </c>
      <c r="E122" s="17">
        <v>12578</v>
      </c>
      <c r="F122" s="17">
        <v>11433</v>
      </c>
      <c r="G122" s="24"/>
      <c r="H122" s="7"/>
      <c r="I122" s="25">
        <f t="shared" si="32"/>
        <v>1286</v>
      </c>
      <c r="J122" s="24">
        <f t="shared" si="32"/>
        <v>3576</v>
      </c>
      <c r="K122" s="7"/>
      <c r="L122" s="25">
        <f t="shared" si="27"/>
        <v>1289.2688144051101</v>
      </c>
      <c r="M122" s="17">
        <f t="shared" si="18"/>
        <v>10.685147615055337</v>
      </c>
      <c r="N122" s="17">
        <f t="shared" si="28"/>
        <v>3568.0836713203107</v>
      </c>
      <c r="O122" s="24">
        <f t="shared" si="19"/>
        <v>62.668259764871117</v>
      </c>
      <c r="P122" s="7"/>
      <c r="Q122" s="25">
        <f t="shared" si="20"/>
        <v>1318.2072592846298</v>
      </c>
      <c r="R122" s="24">
        <f t="shared" si="21"/>
        <v>3577.2580276028029</v>
      </c>
      <c r="S122" s="7"/>
      <c r="T122" s="25">
        <f t="shared" si="22"/>
        <v>-0.34374971727811188</v>
      </c>
      <c r="U122" s="24">
        <f t="shared" si="23"/>
        <v>0.93782016837020532</v>
      </c>
      <c r="V122" s="7"/>
      <c r="W122" s="25">
        <f t="shared" si="24"/>
        <v>-0.34701165455474842</v>
      </c>
      <c r="X122" s="24">
        <f t="shared" si="29"/>
        <v>152.07957295839333</v>
      </c>
      <c r="Y122" s="7"/>
      <c r="Z122" s="25">
        <f t="shared" si="30"/>
        <v>-637</v>
      </c>
      <c r="AA122" s="17">
        <f t="shared" si="31"/>
        <v>151.97400000000016</v>
      </c>
      <c r="AB122" s="24">
        <f t="shared" si="25"/>
        <v>2.652446677425865</v>
      </c>
      <c r="AC122" s="17">
        <f t="shared" si="26"/>
        <v>0.10557295839316794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14934</v>
      </c>
      <c r="E123" s="17">
        <v>12400</v>
      </c>
      <c r="F123" s="17">
        <v>11509</v>
      </c>
      <c r="G123" s="24"/>
      <c r="H123" s="7"/>
      <c r="I123" s="25">
        <f t="shared" si="32"/>
        <v>1639</v>
      </c>
      <c r="J123" s="24">
        <f t="shared" si="32"/>
        <v>3425</v>
      </c>
      <c r="K123" s="7"/>
      <c r="L123" s="25">
        <f t="shared" si="27"/>
        <v>1641.0462874324239</v>
      </c>
      <c r="M123" s="17">
        <f t="shared" si="18"/>
        <v>4.1872922560960939</v>
      </c>
      <c r="N123" s="17">
        <f t="shared" si="28"/>
        <v>3417.6704315623547</v>
      </c>
      <c r="O123" s="24">
        <f t="shared" si="19"/>
        <v>53.722573482126471</v>
      </c>
      <c r="P123" s="7"/>
      <c r="Q123" s="25">
        <f t="shared" si="20"/>
        <v>1671.2072592846298</v>
      </c>
      <c r="R123" s="24">
        <f t="shared" si="21"/>
        <v>3426.2580276028029</v>
      </c>
      <c r="S123" s="7"/>
      <c r="T123" s="25">
        <f t="shared" si="22"/>
        <v>-0.43580174425983609</v>
      </c>
      <c r="U123" s="24">
        <f t="shared" si="23"/>
        <v>0.89823374649870358</v>
      </c>
      <c r="V123" s="7"/>
      <c r="W123" s="25">
        <f t="shared" si="24"/>
        <v>-0.43892663534191156</v>
      </c>
      <c r="X123" s="24">
        <f t="shared" si="29"/>
        <v>146.34233418111467</v>
      </c>
      <c r="Y123" s="7"/>
      <c r="Z123" s="25">
        <f t="shared" si="30"/>
        <v>-636</v>
      </c>
      <c r="AA123" s="17">
        <f t="shared" si="31"/>
        <v>146.25000000000017</v>
      </c>
      <c r="AB123" s="24">
        <f t="shared" si="25"/>
        <v>2.5525440310417098</v>
      </c>
      <c r="AC123" s="17">
        <f t="shared" si="26"/>
        <v>9.2334181114495095E-2</v>
      </c>
    </row>
    <row r="124" spans="1:29" s="17" customFormat="1" x14ac:dyDescent="0.25">
      <c r="A124" s="17">
        <v>39</v>
      </c>
      <c r="B124" s="17">
        <v>-628</v>
      </c>
      <c r="C124" s="17">
        <v>14193</v>
      </c>
      <c r="D124" s="17">
        <v>14833</v>
      </c>
      <c r="E124" s="17">
        <v>12226</v>
      </c>
      <c r="F124" s="17">
        <v>11597</v>
      </c>
      <c r="G124" s="24"/>
      <c r="H124" s="7"/>
      <c r="I124" s="25">
        <f t="shared" si="32"/>
        <v>1967</v>
      </c>
      <c r="J124" s="24">
        <f t="shared" si="32"/>
        <v>3236</v>
      </c>
      <c r="K124" s="7"/>
      <c r="L124" s="25">
        <f t="shared" si="27"/>
        <v>1972.0342490312637</v>
      </c>
      <c r="M124" s="17">
        <f t="shared" si="18"/>
        <v>25.343663308779483</v>
      </c>
      <c r="N124" s="17">
        <f t="shared" si="28"/>
        <v>3235.6346968655548</v>
      </c>
      <c r="O124" s="24">
        <f t="shared" si="19"/>
        <v>0.13344638003547668</v>
      </c>
      <c r="P124" s="7"/>
      <c r="Q124" s="25">
        <f t="shared" si="20"/>
        <v>1999.2072592846298</v>
      </c>
      <c r="R124" s="24">
        <f t="shared" si="21"/>
        <v>3237.2580276028029</v>
      </c>
      <c r="S124" s="7"/>
      <c r="T124" s="25">
        <f t="shared" si="22"/>
        <v>-0.52133450587458274</v>
      </c>
      <c r="U124" s="24">
        <f t="shared" si="23"/>
        <v>0.84868517872576421</v>
      </c>
      <c r="V124" s="7"/>
      <c r="W124" s="25">
        <f t="shared" si="24"/>
        <v>-0.52428768298290196</v>
      </c>
      <c r="X124" s="24">
        <f t="shared" si="29"/>
        <v>140.67871883935447</v>
      </c>
      <c r="Y124" s="7"/>
      <c r="Z124" s="25">
        <f t="shared" si="30"/>
        <v>-628</v>
      </c>
      <c r="AA124" s="17">
        <f t="shared" si="31"/>
        <v>140.59800000000018</v>
      </c>
      <c r="AB124" s="24">
        <f t="shared" si="25"/>
        <v>2.4538980217189907</v>
      </c>
      <c r="AC124" s="17">
        <f t="shared" si="26"/>
        <v>8.0718839354290139E-2</v>
      </c>
    </row>
    <row r="125" spans="1:29" s="17" customFormat="1" x14ac:dyDescent="0.25">
      <c r="A125" s="17">
        <v>40</v>
      </c>
      <c r="B125" s="17">
        <v>-633</v>
      </c>
      <c r="C125" s="17">
        <v>14360</v>
      </c>
      <c r="D125" s="17">
        <v>14734</v>
      </c>
      <c r="E125" s="17">
        <v>12074</v>
      </c>
      <c r="F125" s="17">
        <v>11713</v>
      </c>
      <c r="G125" s="24"/>
      <c r="H125" s="7"/>
      <c r="I125" s="25">
        <f t="shared" si="32"/>
        <v>2286</v>
      </c>
      <c r="J125" s="24">
        <f t="shared" si="32"/>
        <v>3021</v>
      </c>
      <c r="K125" s="7"/>
      <c r="L125" s="25">
        <f t="shared" si="27"/>
        <v>2285.9213007679305</v>
      </c>
      <c r="M125" s="17">
        <f t="shared" si="18"/>
        <v>6.1935691283351545E-3</v>
      </c>
      <c r="N125" s="17">
        <f t="shared" si="28"/>
        <v>3020.2545983903774</v>
      </c>
      <c r="O125" s="24">
        <f t="shared" si="19"/>
        <v>0.55562355962796917</v>
      </c>
      <c r="P125" s="7"/>
      <c r="Q125" s="25">
        <f t="shared" si="20"/>
        <v>2318.2072592846298</v>
      </c>
      <c r="R125" s="24">
        <f t="shared" si="21"/>
        <v>3022.2580276028029</v>
      </c>
      <c r="S125" s="7"/>
      <c r="T125" s="25">
        <f t="shared" si="22"/>
        <v>-0.60452033195721733</v>
      </c>
      <c r="U125" s="24">
        <f t="shared" si="23"/>
        <v>0.79232040586236763</v>
      </c>
      <c r="V125" s="7"/>
      <c r="W125" s="25">
        <f t="shared" si="24"/>
        <v>-0.60727808780122794</v>
      </c>
      <c r="X125" s="24">
        <f t="shared" si="29"/>
        <v>134.91647671193675</v>
      </c>
      <c r="Y125" s="7"/>
      <c r="Z125" s="25">
        <f t="shared" si="30"/>
        <v>-633</v>
      </c>
      <c r="AA125" s="17">
        <f t="shared" si="31"/>
        <v>134.90100000000018</v>
      </c>
      <c r="AB125" s="24">
        <f t="shared" si="25"/>
        <v>2.3544666142328738</v>
      </c>
      <c r="AC125" s="17">
        <f t="shared" si="26"/>
        <v>1.5476711936571519E-2</v>
      </c>
    </row>
    <row r="126" spans="1:29" s="17" customFormat="1" x14ac:dyDescent="0.25">
      <c r="A126" s="17">
        <v>41</v>
      </c>
      <c r="B126" s="17">
        <v>-621</v>
      </c>
      <c r="C126" s="17">
        <v>14500</v>
      </c>
      <c r="D126" s="17">
        <v>14610</v>
      </c>
      <c r="E126" s="17">
        <v>11928</v>
      </c>
      <c r="F126" s="17">
        <v>11829</v>
      </c>
      <c r="G126" s="24"/>
      <c r="H126" s="7"/>
      <c r="I126" s="25">
        <f t="shared" si="32"/>
        <v>2572</v>
      </c>
      <c r="J126" s="24">
        <f t="shared" si="32"/>
        <v>2781</v>
      </c>
      <c r="K126" s="7"/>
      <c r="L126" s="25">
        <f t="shared" si="27"/>
        <v>2571.6157127729653</v>
      </c>
      <c r="M126" s="17">
        <f t="shared" si="18"/>
        <v>0.14767667286205521</v>
      </c>
      <c r="N126" s="17">
        <f t="shared" si="28"/>
        <v>2779.8924800996328</v>
      </c>
      <c r="O126" s="24">
        <f t="shared" si="19"/>
        <v>1.2266003297092649</v>
      </c>
      <c r="P126" s="7"/>
      <c r="Q126" s="25">
        <f t="shared" si="20"/>
        <v>2604.2072592846298</v>
      </c>
      <c r="R126" s="24">
        <f t="shared" si="21"/>
        <v>2782.2580276028029</v>
      </c>
      <c r="S126" s="7"/>
      <c r="T126" s="25">
        <f t="shared" si="22"/>
        <v>-0.6791007277554415</v>
      </c>
      <c r="U126" s="24">
        <f t="shared" si="23"/>
        <v>0.72940158964276203</v>
      </c>
      <c r="V126" s="7"/>
      <c r="W126" s="25">
        <f t="shared" si="24"/>
        <v>-0.68164022850893213</v>
      </c>
      <c r="X126" s="24">
        <f t="shared" si="29"/>
        <v>129.3236486416514</v>
      </c>
      <c r="Y126" s="7"/>
      <c r="Z126" s="25">
        <f t="shared" si="30"/>
        <v>-621</v>
      </c>
      <c r="AA126" s="17">
        <f t="shared" si="31"/>
        <v>129.31200000000018</v>
      </c>
      <c r="AB126" s="24">
        <f t="shared" si="25"/>
        <v>2.2569201623389108</v>
      </c>
      <c r="AC126" s="17">
        <f t="shared" si="26"/>
        <v>1.164864165122026E-2</v>
      </c>
    </row>
    <row r="127" spans="1:29" s="17" customFormat="1" x14ac:dyDescent="0.25">
      <c r="A127" s="17">
        <v>42</v>
      </c>
      <c r="B127" s="17">
        <v>-611</v>
      </c>
      <c r="C127" s="17">
        <v>14632</v>
      </c>
      <c r="D127" s="17">
        <v>14479</v>
      </c>
      <c r="E127" s="17">
        <v>11799</v>
      </c>
      <c r="F127" s="17">
        <v>11963</v>
      </c>
      <c r="G127" s="24"/>
      <c r="H127" s="7"/>
      <c r="I127" s="25">
        <f t="shared" si="32"/>
        <v>2833</v>
      </c>
      <c r="J127" s="24">
        <f t="shared" si="32"/>
        <v>2516</v>
      </c>
      <c r="K127" s="7"/>
      <c r="L127" s="25">
        <f t="shared" si="27"/>
        <v>2828.552885071897</v>
      </c>
      <c r="M127" s="17">
        <f t="shared" si="18"/>
        <v>19.776831183756723</v>
      </c>
      <c r="N127" s="17">
        <f t="shared" si="28"/>
        <v>2517.5398449492764</v>
      </c>
      <c r="O127" s="24">
        <f t="shared" si="19"/>
        <v>2.3711224678119081</v>
      </c>
      <c r="P127" s="7"/>
      <c r="Q127" s="25">
        <f t="shared" si="20"/>
        <v>2865.2072592846298</v>
      </c>
      <c r="R127" s="24">
        <f t="shared" si="21"/>
        <v>2517.2580276028029</v>
      </c>
      <c r="S127" s="7"/>
      <c r="T127" s="25">
        <f t="shared" si="22"/>
        <v>-0.74716185818668801</v>
      </c>
      <c r="U127" s="24">
        <f t="shared" si="23"/>
        <v>0.65992873006694763</v>
      </c>
      <c r="V127" s="7"/>
      <c r="W127" s="25">
        <f t="shared" si="24"/>
        <v>-0.74946028262651432</v>
      </c>
      <c r="X127" s="24">
        <f t="shared" si="29"/>
        <v>123.75018931690397</v>
      </c>
      <c r="Y127" s="7"/>
      <c r="Z127" s="25">
        <f t="shared" si="30"/>
        <v>-611</v>
      </c>
      <c r="AA127" s="17">
        <f t="shared" si="31"/>
        <v>123.81300000000019</v>
      </c>
      <c r="AB127" s="24">
        <f t="shared" si="25"/>
        <v>2.1609445067717425</v>
      </c>
      <c r="AC127" s="17">
        <f t="shared" si="26"/>
        <v>-6.2810683096216735E-2</v>
      </c>
    </row>
    <row r="128" spans="1:29" s="17" customFormat="1" x14ac:dyDescent="0.25">
      <c r="A128" s="17">
        <v>43</v>
      </c>
      <c r="B128" s="17">
        <v>-610</v>
      </c>
      <c r="C128" s="17">
        <v>14734</v>
      </c>
      <c r="D128" s="17">
        <v>14326</v>
      </c>
      <c r="E128" s="17">
        <v>11676</v>
      </c>
      <c r="F128" s="17">
        <v>12098</v>
      </c>
      <c r="G128" s="24"/>
      <c r="H128" s="7"/>
      <c r="I128" s="25">
        <f t="shared" si="32"/>
        <v>3058</v>
      </c>
      <c r="J128" s="24">
        <f t="shared" si="32"/>
        <v>2228</v>
      </c>
      <c r="K128" s="7"/>
      <c r="L128" s="25">
        <f t="shared" si="27"/>
        <v>3058.7953018801177</v>
      </c>
      <c r="M128" s="17">
        <f t="shared" si="18"/>
        <v>0.63250508051871157</v>
      </c>
      <c r="N128" s="17">
        <f t="shared" si="28"/>
        <v>2232.4520175935177</v>
      </c>
      <c r="O128" s="24">
        <f t="shared" si="19"/>
        <v>19.820460652990835</v>
      </c>
      <c r="P128" s="7"/>
      <c r="Q128" s="25">
        <f t="shared" si="20"/>
        <v>3090.2072592846298</v>
      </c>
      <c r="R128" s="24">
        <f t="shared" si="21"/>
        <v>2229.2580276028029</v>
      </c>
      <c r="S128" s="7"/>
      <c r="T128" s="25">
        <f t="shared" si="22"/>
        <v>-0.80583524648948679</v>
      </c>
      <c r="U128" s="24">
        <f t="shared" si="23"/>
        <v>0.58442615060342096</v>
      </c>
      <c r="V128" s="7"/>
      <c r="W128" s="25">
        <f t="shared" si="24"/>
        <v>-0.80787157861037195</v>
      </c>
      <c r="X128" s="24">
        <f t="shared" si="29"/>
        <v>118.2675532044957</v>
      </c>
      <c r="Y128" s="7"/>
      <c r="Z128" s="25">
        <f t="shared" si="30"/>
        <v>-610</v>
      </c>
      <c r="AA128" s="17">
        <f t="shared" si="31"/>
        <v>118.32300000000019</v>
      </c>
      <c r="AB128" s="24">
        <f t="shared" si="25"/>
        <v>2.065125930837254</v>
      </c>
      <c r="AC128" s="17">
        <f t="shared" si="26"/>
        <v>-5.5446795504494162E-2</v>
      </c>
    </row>
    <row r="129" spans="1:29" s="17" customFormat="1" x14ac:dyDescent="0.25">
      <c r="A129" s="17">
        <v>44</v>
      </c>
      <c r="B129" s="17">
        <v>-631</v>
      </c>
      <c r="C129" s="17">
        <v>14844</v>
      </c>
      <c r="D129" s="17">
        <v>14177</v>
      </c>
      <c r="E129" s="17">
        <v>11574</v>
      </c>
      <c r="F129" s="17">
        <v>12263</v>
      </c>
      <c r="G129" s="24"/>
      <c r="H129" s="7"/>
      <c r="I129" s="25">
        <f t="shared" si="32"/>
        <v>3270</v>
      </c>
      <c r="J129" s="24">
        <f t="shared" si="32"/>
        <v>1914</v>
      </c>
      <c r="K129" s="7"/>
      <c r="L129" s="25">
        <f t="shared" si="27"/>
        <v>3267.0923984890305</v>
      </c>
      <c r="M129" s="17">
        <f t="shared" si="18"/>
        <v>8.4541465465919501</v>
      </c>
      <c r="N129" s="17">
        <f t="shared" si="28"/>
        <v>1915.9866163529041</v>
      </c>
      <c r="O129" s="24">
        <f t="shared" si="19"/>
        <v>3.9466445336259608</v>
      </c>
      <c r="P129" s="7"/>
      <c r="Q129" s="25">
        <f t="shared" si="20"/>
        <v>3302.2072592846298</v>
      </c>
      <c r="R129" s="24">
        <f t="shared" si="21"/>
        <v>1915.2580276028029</v>
      </c>
      <c r="S129" s="7"/>
      <c r="T129" s="25">
        <f t="shared" si="22"/>
        <v>-0.86111861680145707</v>
      </c>
      <c r="U129" s="24">
        <f t="shared" si="23"/>
        <v>0.50210736604943718</v>
      </c>
      <c r="V129" s="7"/>
      <c r="W129" s="25">
        <f t="shared" si="24"/>
        <v>-0.86286914301131523</v>
      </c>
      <c r="X129" s="24">
        <f t="shared" si="29"/>
        <v>112.58033846616365</v>
      </c>
      <c r="Y129" s="7"/>
      <c r="Z129" s="25">
        <f t="shared" si="30"/>
        <v>-631</v>
      </c>
      <c r="AA129" s="17">
        <f t="shared" si="31"/>
        <v>112.64400000000019</v>
      </c>
      <c r="AB129" s="24">
        <f t="shared" si="25"/>
        <v>1.966008682616496</v>
      </c>
      <c r="AC129" s="17">
        <f t="shared" si="26"/>
        <v>-6.3661533836537387E-2</v>
      </c>
    </row>
    <row r="130" spans="1:29" s="17" customFormat="1" x14ac:dyDescent="0.25">
      <c r="A130" s="17">
        <v>45</v>
      </c>
      <c r="B130" s="17">
        <v>-616</v>
      </c>
      <c r="C130" s="17">
        <v>14943</v>
      </c>
      <c r="D130" s="17">
        <v>14018</v>
      </c>
      <c r="E130" s="17">
        <v>11497</v>
      </c>
      <c r="F130" s="17">
        <v>12438</v>
      </c>
      <c r="G130" s="24"/>
      <c r="H130" s="7"/>
      <c r="I130" s="25">
        <f t="shared" si="32"/>
        <v>3446</v>
      </c>
      <c r="J130" s="24">
        <f t="shared" si="32"/>
        <v>1580</v>
      </c>
      <c r="K130" s="7"/>
      <c r="L130" s="25">
        <f t="shared" si="27"/>
        <v>3439.2005128008554</v>
      </c>
      <c r="M130" s="17">
        <f t="shared" si="18"/>
        <v>46.233026171330607</v>
      </c>
      <c r="N130" s="17">
        <f t="shared" si="28"/>
        <v>1588.8369874288317</v>
      </c>
      <c r="O130" s="24">
        <f t="shared" si="19"/>
        <v>78.092346817328831</v>
      </c>
      <c r="P130" s="7"/>
      <c r="Q130" s="25">
        <f t="shared" si="20"/>
        <v>3478.2072592846298</v>
      </c>
      <c r="R130" s="24">
        <f t="shared" si="21"/>
        <v>1581.2580276028029</v>
      </c>
      <c r="S130" s="7"/>
      <c r="T130" s="25">
        <f t="shared" si="22"/>
        <v>-0.90701424498497973</v>
      </c>
      <c r="U130" s="24">
        <f t="shared" si="23"/>
        <v>0.4145453468104861</v>
      </c>
      <c r="V130" s="7"/>
      <c r="W130" s="25">
        <f t="shared" si="24"/>
        <v>-0.90846068309916106</v>
      </c>
      <c r="X130" s="24">
        <f t="shared" si="29"/>
        <v>106.91300758844852</v>
      </c>
      <c r="Y130" s="7"/>
      <c r="Z130" s="25">
        <f t="shared" si="30"/>
        <v>-616</v>
      </c>
      <c r="AA130" s="17">
        <f t="shared" si="31"/>
        <v>107.10000000000019</v>
      </c>
      <c r="AB130" s="24">
        <f t="shared" si="25"/>
        <v>1.8692476288859303</v>
      </c>
      <c r="AC130" s="17">
        <f t="shared" si="26"/>
        <v>-0.18699241155167101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13838</v>
      </c>
      <c r="E131" s="17">
        <v>11421</v>
      </c>
      <c r="F131" s="17">
        <v>12608</v>
      </c>
      <c r="G131" s="24"/>
      <c r="H131" s="7"/>
      <c r="I131" s="25">
        <f t="shared" si="32"/>
        <v>3588</v>
      </c>
      <c r="J131" s="24">
        <f t="shared" si="32"/>
        <v>1230</v>
      </c>
      <c r="K131" s="7"/>
      <c r="L131" s="25">
        <f t="shared" si="27"/>
        <v>3582.5966520066445</v>
      </c>
      <c r="M131" s="17">
        <f t="shared" si="18"/>
        <v>29.196169537299017</v>
      </c>
      <c r="N131" s="17">
        <f t="shared" si="28"/>
        <v>1236.0359327567651</v>
      </c>
      <c r="O131" s="24">
        <f t="shared" si="19"/>
        <v>36.432484244189673</v>
      </c>
      <c r="P131" s="7"/>
      <c r="Q131" s="25">
        <f t="shared" si="20"/>
        <v>3620.2072592846298</v>
      </c>
      <c r="R131" s="24">
        <f t="shared" si="21"/>
        <v>1231.2580276028029</v>
      </c>
      <c r="S131" s="7"/>
      <c r="T131" s="25">
        <f t="shared" si="22"/>
        <v>-0.94404367226941266</v>
      </c>
      <c r="U131" s="24">
        <f t="shared" si="23"/>
        <v>0.32278873982356138</v>
      </c>
      <c r="V131" s="7"/>
      <c r="W131" s="25">
        <f t="shared" si="24"/>
        <v>-0.9451713883482038</v>
      </c>
      <c r="X131" s="24">
        <f t="shared" si="29"/>
        <v>101.24075035756198</v>
      </c>
      <c r="Y131" s="7"/>
      <c r="Z131" s="25">
        <f t="shared" si="30"/>
        <v>-635</v>
      </c>
      <c r="AA131" s="17">
        <f t="shared" si="31"/>
        <v>101.38500000000019</v>
      </c>
      <c r="AB131" s="24">
        <f t="shared" si="25"/>
        <v>1.7695020621344542</v>
      </c>
      <c r="AC131" s="17">
        <f t="shared" si="26"/>
        <v>-0.14424964243821137</v>
      </c>
    </row>
    <row r="132" spans="1:29" s="17" customFormat="1" x14ac:dyDescent="0.25">
      <c r="A132" s="17">
        <v>47</v>
      </c>
      <c r="B132" s="17">
        <v>-638</v>
      </c>
      <c r="C132" s="17">
        <v>15044</v>
      </c>
      <c r="D132" s="17">
        <v>13648</v>
      </c>
      <c r="E132" s="17">
        <v>11356</v>
      </c>
      <c r="F132" s="17">
        <v>12783</v>
      </c>
      <c r="G132" s="24"/>
      <c r="H132" s="7"/>
      <c r="I132" s="25">
        <f t="shared" si="32"/>
        <v>3688</v>
      </c>
      <c r="J132" s="24">
        <f t="shared" si="32"/>
        <v>865</v>
      </c>
      <c r="K132" s="7"/>
      <c r="L132" s="25">
        <f t="shared" si="27"/>
        <v>3690.4669495691733</v>
      </c>
      <c r="M132" s="17">
        <f t="shared" si="18"/>
        <v>6.0858401768441643</v>
      </c>
      <c r="N132" s="17">
        <f t="shared" si="28"/>
        <v>869.16838718338977</v>
      </c>
      <c r="O132" s="24">
        <f t="shared" si="19"/>
        <v>17.375451710648086</v>
      </c>
      <c r="P132" s="7"/>
      <c r="Q132" s="25">
        <f t="shared" si="20"/>
        <v>3720.2072592846298</v>
      </c>
      <c r="R132" s="24">
        <f t="shared" si="21"/>
        <v>866.25802760280305</v>
      </c>
      <c r="S132" s="7"/>
      <c r="T132" s="25">
        <f t="shared" si="22"/>
        <v>-0.97012073373732322</v>
      </c>
      <c r="U132" s="24">
        <f t="shared" si="23"/>
        <v>0.22709970682291136</v>
      </c>
      <c r="V132" s="7"/>
      <c r="W132" s="25">
        <f t="shared" si="24"/>
        <v>-0.97091599251148597</v>
      </c>
      <c r="X132" s="24">
        <f t="shared" si="29"/>
        <v>95.549971343149366</v>
      </c>
      <c r="Y132" s="7"/>
      <c r="Z132" s="25">
        <f t="shared" si="30"/>
        <v>-638</v>
      </c>
      <c r="AA132" s="17">
        <f t="shared" si="31"/>
        <v>95.643000000000185</v>
      </c>
      <c r="AB132" s="24">
        <f t="shared" si="25"/>
        <v>1.6692852564849396</v>
      </c>
      <c r="AC132" s="17">
        <f t="shared" si="26"/>
        <v>-9.3028656850819402E-2</v>
      </c>
    </row>
    <row r="133" spans="1:29" s="17" customFormat="1" x14ac:dyDescent="0.25">
      <c r="A133" s="17">
        <v>48</v>
      </c>
      <c r="B133" s="17">
        <v>-626</v>
      </c>
      <c r="C133" s="17">
        <v>15101</v>
      </c>
      <c r="D133" s="17">
        <v>13475</v>
      </c>
      <c r="E133" s="17">
        <v>11331</v>
      </c>
      <c r="F133" s="17">
        <v>12978</v>
      </c>
      <c r="G133" s="24"/>
      <c r="H133" s="7"/>
      <c r="I133" s="25">
        <f t="shared" si="32"/>
        <v>3770</v>
      </c>
      <c r="J133" s="24">
        <f t="shared" si="32"/>
        <v>497</v>
      </c>
      <c r="K133" s="7"/>
      <c r="L133" s="25">
        <f t="shared" si="27"/>
        <v>3759.9916444439618</v>
      </c>
      <c r="M133" s="17">
        <f t="shared" si="18"/>
        <v>100.16718093608007</v>
      </c>
      <c r="N133" s="17">
        <f t="shared" si="28"/>
        <v>500.67657460420219</v>
      </c>
      <c r="O133" s="24">
        <f t="shared" si="19"/>
        <v>13.51720082026447</v>
      </c>
      <c r="P133" s="7"/>
      <c r="Q133" s="25">
        <f t="shared" si="20"/>
        <v>3802.2072592846298</v>
      </c>
      <c r="R133" s="24">
        <f t="shared" si="21"/>
        <v>498.25802760280305</v>
      </c>
      <c r="S133" s="7"/>
      <c r="T133" s="25">
        <f t="shared" si="22"/>
        <v>-0.99150392414100985</v>
      </c>
      <c r="U133" s="24">
        <f t="shared" si="23"/>
        <v>0.13062418861951625</v>
      </c>
      <c r="V133" s="7"/>
      <c r="W133" s="25">
        <f t="shared" si="24"/>
        <v>-0.99196396343301596</v>
      </c>
      <c r="X133" s="24">
        <f t="shared" si="29"/>
        <v>89.88670797633057</v>
      </c>
      <c r="Y133" s="7"/>
      <c r="Z133" s="25">
        <f t="shared" si="30"/>
        <v>-626</v>
      </c>
      <c r="AA133" s="17">
        <f t="shared" si="31"/>
        <v>90.009000000000185</v>
      </c>
      <c r="AB133" s="24">
        <f t="shared" si="25"/>
        <v>1.5709534064275794</v>
      </c>
      <c r="AC133" s="17">
        <f t="shared" si="26"/>
        <v>-0.12229202366961545</v>
      </c>
    </row>
    <row r="134" spans="1:29" s="17" customFormat="1" x14ac:dyDescent="0.25">
      <c r="A134" s="17">
        <v>49</v>
      </c>
      <c r="B134" s="17">
        <v>-622</v>
      </c>
      <c r="C134" s="17">
        <v>15100</v>
      </c>
      <c r="D134" s="17">
        <v>13276</v>
      </c>
      <c r="E134" s="17">
        <v>11304</v>
      </c>
      <c r="F134" s="17">
        <v>13150</v>
      </c>
      <c r="G134" s="24"/>
      <c r="H134" s="7"/>
      <c r="I134" s="25">
        <f t="shared" si="32"/>
        <v>3796</v>
      </c>
      <c r="J134" s="24">
        <f t="shared" si="32"/>
        <v>126</v>
      </c>
      <c r="K134" s="7"/>
      <c r="L134" s="25">
        <f t="shared" si="27"/>
        <v>3792.773683531097</v>
      </c>
      <c r="M134" s="17">
        <f t="shared" si="18"/>
        <v>10.409117957514406</v>
      </c>
      <c r="N134" s="17">
        <f t="shared" si="28"/>
        <v>129.72299799091155</v>
      </c>
      <c r="O134" s="24">
        <f t="shared" si="19"/>
        <v>13.860714040331448</v>
      </c>
      <c r="P134" s="7"/>
      <c r="Q134" s="25">
        <f t="shared" si="20"/>
        <v>3828.2072592846298</v>
      </c>
      <c r="R134" s="24">
        <f t="shared" si="21"/>
        <v>127.25802760280304</v>
      </c>
      <c r="S134" s="7"/>
      <c r="T134" s="25">
        <f t="shared" si="22"/>
        <v>-0.99828396012266662</v>
      </c>
      <c r="U134" s="24">
        <f t="shared" si="23"/>
        <v>3.3362185213376042E-2</v>
      </c>
      <c r="V134" s="7"/>
      <c r="W134" s="25">
        <f t="shared" si="24"/>
        <v>-0.99840595789041897</v>
      </c>
      <c r="X134" s="24">
        <f t="shared" si="29"/>
        <v>84.298876461405655</v>
      </c>
      <c r="Y134" s="7"/>
      <c r="Z134" s="25">
        <f t="shared" si="30"/>
        <v>-622</v>
      </c>
      <c r="AA134" s="17">
        <f t="shared" si="31"/>
        <v>84.411000000000186</v>
      </c>
      <c r="AB134" s="24">
        <f t="shared" si="25"/>
        <v>1.4732498749009368</v>
      </c>
      <c r="AC134" s="17">
        <f t="shared" si="26"/>
        <v>-0.11212353859453117</v>
      </c>
    </row>
    <row r="135" spans="1:29" s="17" customFormat="1" x14ac:dyDescent="0.25">
      <c r="A135" s="17">
        <v>50</v>
      </c>
      <c r="B135" s="17">
        <v>-617</v>
      </c>
      <c r="C135" s="17">
        <v>15104</v>
      </c>
      <c r="D135" s="17">
        <v>13107</v>
      </c>
      <c r="E135" s="17">
        <v>11317</v>
      </c>
      <c r="F135" s="17">
        <v>13348</v>
      </c>
      <c r="G135" s="24"/>
      <c r="H135" s="7"/>
      <c r="I135" s="25">
        <f t="shared" si="32"/>
        <v>3787</v>
      </c>
      <c r="J135" s="24">
        <f t="shared" si="32"/>
        <v>-241</v>
      </c>
      <c r="K135" s="7"/>
      <c r="L135" s="25">
        <f t="shared" si="27"/>
        <v>3789.2351502034803</v>
      </c>
      <c r="M135" s="17">
        <f t="shared" si="18"/>
        <v>4.9958964321180988</v>
      </c>
      <c r="N135" s="17">
        <f t="shared" si="28"/>
        <v>-239.49220845094078</v>
      </c>
      <c r="O135" s="24">
        <f t="shared" si="19"/>
        <v>2.2734353554144033</v>
      </c>
      <c r="P135" s="7"/>
      <c r="Q135" s="25">
        <f t="shared" si="20"/>
        <v>3819.2072592846298</v>
      </c>
      <c r="R135" s="24">
        <f t="shared" si="21"/>
        <v>-239.74197239719695</v>
      </c>
      <c r="S135" s="7"/>
      <c r="T135" s="25">
        <f t="shared" si="22"/>
        <v>-0.99593702459055466</v>
      </c>
      <c r="U135" s="24">
        <f t="shared" si="23"/>
        <v>-6.2851171255770721E-2</v>
      </c>
      <c r="V135" s="7"/>
      <c r="W135" s="25">
        <f t="shared" si="24"/>
        <v>-0.99572457078980414</v>
      </c>
      <c r="X135" s="24">
        <f t="shared" si="29"/>
        <v>78.773246714773677</v>
      </c>
      <c r="Y135" s="7"/>
      <c r="Z135" s="25">
        <f t="shared" si="30"/>
        <v>-617</v>
      </c>
      <c r="AA135" s="17">
        <f t="shared" si="31"/>
        <v>78.858000000000189</v>
      </c>
      <c r="AB135" s="24">
        <f t="shared" si="25"/>
        <v>1.3763317415376917</v>
      </c>
      <c r="AC135" s="17">
        <f t="shared" si="26"/>
        <v>-8.4753285226511821E-2</v>
      </c>
    </row>
    <row r="136" spans="1:29" s="17" customFormat="1" x14ac:dyDescent="0.25">
      <c r="A136" s="17">
        <v>51</v>
      </c>
      <c r="B136" s="17">
        <v>-609</v>
      </c>
      <c r="C136" s="17">
        <v>15098</v>
      </c>
      <c r="D136" s="17">
        <v>12928</v>
      </c>
      <c r="E136" s="17">
        <v>11339</v>
      </c>
      <c r="F136" s="17">
        <v>13529</v>
      </c>
      <c r="G136" s="24"/>
      <c r="H136" s="7"/>
      <c r="I136" s="25">
        <f t="shared" si="32"/>
        <v>3759</v>
      </c>
      <c r="J136" s="24">
        <f t="shared" si="32"/>
        <v>-601</v>
      </c>
      <c r="K136" s="7"/>
      <c r="L136" s="25">
        <f t="shared" si="27"/>
        <v>3750.5571633779064</v>
      </c>
      <c r="M136" s="17">
        <f t="shared" si="18"/>
        <v>71.281490227365495</v>
      </c>
      <c r="N136" s="17">
        <f t="shared" si="28"/>
        <v>-601.73630358894479</v>
      </c>
      <c r="O136" s="24">
        <f t="shared" si="19"/>
        <v>0.54214297509298248</v>
      </c>
      <c r="P136" s="7"/>
      <c r="Q136" s="25">
        <f t="shared" si="20"/>
        <v>3791.2072592846298</v>
      </c>
      <c r="R136" s="24">
        <f t="shared" si="21"/>
        <v>-599.74197239719695</v>
      </c>
      <c r="S136" s="7"/>
      <c r="T136" s="25">
        <f t="shared" si="22"/>
        <v>-0.98863544737953968</v>
      </c>
      <c r="U136" s="24">
        <f t="shared" si="23"/>
        <v>-0.15722939558517901</v>
      </c>
      <c r="V136" s="7"/>
      <c r="W136" s="25">
        <f t="shared" si="24"/>
        <v>-0.98809489099279835</v>
      </c>
      <c r="X136" s="24">
        <f t="shared" si="29"/>
        <v>73.343704522291091</v>
      </c>
      <c r="Y136" s="7"/>
      <c r="Z136" s="25">
        <f t="shared" si="30"/>
        <v>-609</v>
      </c>
      <c r="AA136" s="17">
        <f t="shared" si="31"/>
        <v>73.377000000000194</v>
      </c>
      <c r="AB136" s="24">
        <f t="shared" si="25"/>
        <v>1.2806702452358825</v>
      </c>
      <c r="AC136" s="17">
        <f t="shared" si="26"/>
        <v>-3.3295477709103238E-2</v>
      </c>
    </row>
    <row r="137" spans="1:29" s="17" customFormat="1" x14ac:dyDescent="0.25">
      <c r="A137" s="17">
        <v>52</v>
      </c>
      <c r="B137" s="17">
        <v>-610</v>
      </c>
      <c r="C137" s="17">
        <v>15046</v>
      </c>
      <c r="D137" s="17">
        <v>12743</v>
      </c>
      <c r="E137" s="17">
        <v>11365</v>
      </c>
      <c r="F137" s="17">
        <v>13700</v>
      </c>
      <c r="G137" s="24"/>
      <c r="H137" s="7"/>
      <c r="I137" s="25">
        <f t="shared" si="32"/>
        <v>3681</v>
      </c>
      <c r="J137" s="24">
        <f t="shared" si="32"/>
        <v>-957</v>
      </c>
      <c r="K137" s="7"/>
      <c r="L137" s="25">
        <f t="shared" si="27"/>
        <v>3677.1292561683604</v>
      </c>
      <c r="M137" s="17">
        <f t="shared" si="18"/>
        <v>14.982657810176239</v>
      </c>
      <c r="N137" s="17">
        <f t="shared" si="28"/>
        <v>-959.05767503303309</v>
      </c>
      <c r="O137" s="24">
        <f t="shared" si="19"/>
        <v>4.2340265415677383</v>
      </c>
      <c r="P137" s="7"/>
      <c r="Q137" s="25">
        <f t="shared" si="20"/>
        <v>3713.2072592846298</v>
      </c>
      <c r="R137" s="24">
        <f t="shared" si="21"/>
        <v>-955.74197239719695</v>
      </c>
      <c r="S137" s="7"/>
      <c r="T137" s="25">
        <f t="shared" si="22"/>
        <v>-0.96829533943456947</v>
      </c>
      <c r="U137" s="24">
        <f t="shared" si="23"/>
        <v>-0.25055897297759383</v>
      </c>
      <c r="V137" s="7"/>
      <c r="W137" s="25">
        <f t="shared" si="24"/>
        <v>-0.96743024678683709</v>
      </c>
      <c r="X137" s="24">
        <f t="shared" si="29"/>
        <v>67.864792061016431</v>
      </c>
      <c r="Y137" s="7"/>
      <c r="Z137" s="25">
        <f t="shared" si="30"/>
        <v>-610</v>
      </c>
      <c r="AA137" s="17">
        <f t="shared" si="31"/>
        <v>67.887000000000199</v>
      </c>
      <c r="AB137" s="24">
        <f t="shared" si="25"/>
        <v>1.184851669301394</v>
      </c>
      <c r="AC137" s="17">
        <f t="shared" si="26"/>
        <v>-2.2207938983768827E-2</v>
      </c>
    </row>
    <row r="138" spans="1:29" s="17" customFormat="1" x14ac:dyDescent="0.25">
      <c r="A138" s="17">
        <v>53</v>
      </c>
      <c r="B138" s="17">
        <v>-638</v>
      </c>
      <c r="C138" s="17">
        <v>15000</v>
      </c>
      <c r="D138" s="17">
        <v>12563</v>
      </c>
      <c r="E138" s="17">
        <v>11431</v>
      </c>
      <c r="F138" s="17">
        <v>13887</v>
      </c>
      <c r="G138" s="24"/>
      <c r="H138" s="7"/>
      <c r="I138" s="25">
        <f t="shared" si="32"/>
        <v>3569</v>
      </c>
      <c r="J138" s="24">
        <f t="shared" si="32"/>
        <v>-1324</v>
      </c>
      <c r="K138" s="7"/>
      <c r="L138" s="25">
        <f t="shared" si="27"/>
        <v>3563.9248825462114</v>
      </c>
      <c r="M138" s="17">
        <f t="shared" si="18"/>
        <v>25.756817169749755</v>
      </c>
      <c r="N138" s="17">
        <f t="shared" si="28"/>
        <v>-1323.3085812538798</v>
      </c>
      <c r="O138" s="24">
        <f t="shared" si="19"/>
        <v>0.47805988248647741</v>
      </c>
      <c r="P138" s="7"/>
      <c r="Q138" s="25">
        <f t="shared" si="20"/>
        <v>3601.2072592846298</v>
      </c>
      <c r="R138" s="24">
        <f t="shared" si="21"/>
        <v>-1322.7419723971971</v>
      </c>
      <c r="S138" s="7"/>
      <c r="T138" s="25">
        <f t="shared" si="22"/>
        <v>-0.93908903059050963</v>
      </c>
      <c r="U138" s="24">
        <f t="shared" si="23"/>
        <v>-0.34677232944674063</v>
      </c>
      <c r="V138" s="7"/>
      <c r="W138" s="25">
        <f t="shared" si="24"/>
        <v>-0.93788932410978476</v>
      </c>
      <c r="X138" s="24">
        <f t="shared" si="29"/>
        <v>62.093808966840129</v>
      </c>
      <c r="Y138" s="7"/>
      <c r="Z138" s="25">
        <f t="shared" si="30"/>
        <v>-638</v>
      </c>
      <c r="AA138" s="17">
        <f t="shared" si="31"/>
        <v>62.145000000000202</v>
      </c>
      <c r="AB138" s="24">
        <f t="shared" si="25"/>
        <v>1.0846348636518797</v>
      </c>
      <c r="AC138" s="17">
        <f t="shared" si="26"/>
        <v>-5.1191033160073118E-2</v>
      </c>
    </row>
    <row r="139" spans="1:29" s="17" customFormat="1" x14ac:dyDescent="0.25">
      <c r="A139" s="17">
        <v>54</v>
      </c>
      <c r="B139" s="17">
        <v>-638</v>
      </c>
      <c r="C139" s="17">
        <v>14910</v>
      </c>
      <c r="D139" s="17">
        <v>12375</v>
      </c>
      <c r="E139" s="17">
        <v>11492</v>
      </c>
      <c r="F139" s="17">
        <v>14051</v>
      </c>
      <c r="G139" s="24"/>
      <c r="H139" s="7"/>
      <c r="I139" s="25">
        <f t="shared" si="32"/>
        <v>3418</v>
      </c>
      <c r="J139" s="24">
        <f t="shared" si="32"/>
        <v>-1676</v>
      </c>
      <c r="K139" s="7"/>
      <c r="L139" s="25">
        <f t="shared" si="27"/>
        <v>3414.621441622784</v>
      </c>
      <c r="M139" s="17">
        <f t="shared" si="18"/>
        <v>11.414656708256379</v>
      </c>
      <c r="N139" s="17">
        <f t="shared" si="28"/>
        <v>-1674.26820977326</v>
      </c>
      <c r="O139" s="24">
        <f t="shared" si="19"/>
        <v>2.9990973894322894</v>
      </c>
      <c r="P139" s="7"/>
      <c r="Q139" s="25">
        <f t="shared" si="20"/>
        <v>3450.2072592846298</v>
      </c>
      <c r="R139" s="24">
        <f t="shared" si="21"/>
        <v>-1674.7419723971971</v>
      </c>
      <c r="S139" s="7"/>
      <c r="T139" s="25">
        <f t="shared" si="22"/>
        <v>-0.89971266777396475</v>
      </c>
      <c r="U139" s="24">
        <f t="shared" si="23"/>
        <v>-0.4390532599021621</v>
      </c>
      <c r="V139" s="7"/>
      <c r="W139" s="25">
        <f t="shared" si="24"/>
        <v>-0.89819195512343064</v>
      </c>
      <c r="X139" s="24">
        <f t="shared" si="29"/>
        <v>56.334762654259009</v>
      </c>
      <c r="Y139" s="7"/>
      <c r="Z139" s="25">
        <f t="shared" si="30"/>
        <v>-638</v>
      </c>
      <c r="AA139" s="17">
        <f t="shared" si="31"/>
        <v>56.403000000000205</v>
      </c>
      <c r="AB139" s="24">
        <f t="shared" si="25"/>
        <v>0.98441805800236526</v>
      </c>
      <c r="AC139" s="17">
        <f t="shared" si="26"/>
        <v>-6.8237345741195554E-2</v>
      </c>
    </row>
    <row r="140" spans="1:29" s="17" customFormat="1" x14ac:dyDescent="0.25">
      <c r="A140" s="17">
        <v>55</v>
      </c>
      <c r="B140" s="17">
        <v>-637</v>
      </c>
      <c r="C140" s="17">
        <v>14823</v>
      </c>
      <c r="D140" s="17">
        <v>12219</v>
      </c>
      <c r="E140" s="17">
        <v>11591</v>
      </c>
      <c r="F140" s="17">
        <v>14222</v>
      </c>
      <c r="G140" s="24"/>
      <c r="H140" s="7"/>
      <c r="I140" s="25">
        <f t="shared" si="32"/>
        <v>3232</v>
      </c>
      <c r="J140" s="24">
        <f t="shared" si="32"/>
        <v>-2003</v>
      </c>
      <c r="K140" s="7"/>
      <c r="L140" s="25">
        <f t="shared" si="27"/>
        <v>3231.0320428370751</v>
      </c>
      <c r="M140" s="17">
        <f t="shared" si="18"/>
        <v>0.9369410692576291</v>
      </c>
      <c r="N140" s="17">
        <f t="shared" si="28"/>
        <v>-2007.9000115363492</v>
      </c>
      <c r="O140" s="24">
        <f t="shared" si="19"/>
        <v>24.010113056355358</v>
      </c>
      <c r="P140" s="7"/>
      <c r="Q140" s="25">
        <f t="shared" si="20"/>
        <v>3264.2072592846298</v>
      </c>
      <c r="R140" s="24">
        <f t="shared" si="21"/>
        <v>-2001.7419723971971</v>
      </c>
      <c r="S140" s="7"/>
      <c r="T140" s="25">
        <f t="shared" si="22"/>
        <v>-0.85120933344365113</v>
      </c>
      <c r="U140" s="24">
        <f t="shared" si="23"/>
        <v>-0.52478014700137454</v>
      </c>
      <c r="V140" s="7"/>
      <c r="W140" s="25">
        <f t="shared" si="24"/>
        <v>-0.84939034132344837</v>
      </c>
      <c r="X140" s="24">
        <f t="shared" si="29"/>
        <v>50.675943859087113</v>
      </c>
      <c r="Y140" s="7"/>
      <c r="Z140" s="25">
        <f t="shared" si="30"/>
        <v>-637</v>
      </c>
      <c r="AA140" s="17">
        <f t="shared" si="31"/>
        <v>50.670000000000208</v>
      </c>
      <c r="AB140" s="24">
        <f t="shared" si="25"/>
        <v>0.88435833198553027</v>
      </c>
      <c r="AC140" s="17">
        <f t="shared" si="26"/>
        <v>5.943859086904979E-3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12062</v>
      </c>
      <c r="E141" s="17">
        <v>11702</v>
      </c>
      <c r="F141" s="17">
        <v>14380</v>
      </c>
      <c r="G141" s="24"/>
      <c r="H141" s="7"/>
      <c r="I141" s="25">
        <f t="shared" si="32"/>
        <v>3021</v>
      </c>
      <c r="J141" s="24">
        <f t="shared" si="32"/>
        <v>-2318</v>
      </c>
      <c r="K141" s="7"/>
      <c r="L141" s="25">
        <f t="shared" si="27"/>
        <v>3016.6067956268362</v>
      </c>
      <c r="M141" s="17">
        <f t="shared" si="18"/>
        <v>19.300244664385765</v>
      </c>
      <c r="N141" s="17">
        <f t="shared" si="28"/>
        <v>-2319.0479792599931</v>
      </c>
      <c r="O141" s="24">
        <f t="shared" si="19"/>
        <v>1.0982605293756831</v>
      </c>
      <c r="P141" s="7"/>
      <c r="Q141" s="25">
        <f t="shared" si="20"/>
        <v>3053.2072592846298</v>
      </c>
      <c r="R141" s="24">
        <f t="shared" si="21"/>
        <v>-2316.7419723971971</v>
      </c>
      <c r="S141" s="7"/>
      <c r="T141" s="25">
        <f t="shared" si="22"/>
        <v>-0.79618673374635984</v>
      </c>
      <c r="U141" s="24">
        <f t="shared" si="23"/>
        <v>-0.60736109328960686</v>
      </c>
      <c r="V141" s="7"/>
      <c r="W141" s="25">
        <f t="shared" si="24"/>
        <v>-0.79408035805441235</v>
      </c>
      <c r="X141" s="24">
        <f t="shared" si="29"/>
        <v>44.974060115752422</v>
      </c>
      <c r="Y141" s="7"/>
      <c r="Z141" s="25">
        <f t="shared" si="30"/>
        <v>-632</v>
      </c>
      <c r="AA141" s="17">
        <f t="shared" si="31"/>
        <v>44.982000000000205</v>
      </c>
      <c r="AB141" s="24">
        <f t="shared" si="25"/>
        <v>0.78508400413209301</v>
      </c>
      <c r="AC141" s="17">
        <f t="shared" si="26"/>
        <v>-7.9398842477829135E-3</v>
      </c>
    </row>
    <row r="142" spans="1:29" s="17" customFormat="1" x14ac:dyDescent="0.25">
      <c r="A142" s="17">
        <v>57</v>
      </c>
      <c r="B142" s="17">
        <v>-621</v>
      </c>
      <c r="C142" s="17">
        <v>14601</v>
      </c>
      <c r="D142" s="17">
        <v>11922</v>
      </c>
      <c r="E142" s="17">
        <v>11825</v>
      </c>
      <c r="F142" s="17">
        <v>14525</v>
      </c>
      <c r="G142" s="24"/>
      <c r="H142" s="7"/>
      <c r="I142" s="25">
        <f t="shared" si="32"/>
        <v>2776</v>
      </c>
      <c r="J142" s="24">
        <f t="shared" si="32"/>
        <v>-2603</v>
      </c>
      <c r="K142" s="7"/>
      <c r="L142" s="25">
        <f t="shared" si="27"/>
        <v>2776.6473246272462</v>
      </c>
      <c r="M142" s="17">
        <f t="shared" si="18"/>
        <v>0.41902917303947673</v>
      </c>
      <c r="N142" s="17">
        <f t="shared" si="28"/>
        <v>-2602.5259263080329</v>
      </c>
      <c r="O142" s="24">
        <f t="shared" si="19"/>
        <v>0.22474586541529601</v>
      </c>
      <c r="P142" s="7"/>
      <c r="Q142" s="25">
        <f t="shared" si="20"/>
        <v>2808.2072592846298</v>
      </c>
      <c r="R142" s="24">
        <f t="shared" si="21"/>
        <v>-2601.7419723971971</v>
      </c>
      <c r="S142" s="7"/>
      <c r="T142" s="25">
        <f t="shared" si="22"/>
        <v>-0.73229793314997904</v>
      </c>
      <c r="U142" s="24">
        <f t="shared" si="23"/>
        <v>-0.68207718755038838</v>
      </c>
      <c r="V142" s="7"/>
      <c r="W142" s="25">
        <f t="shared" si="24"/>
        <v>-0.72993145852952257</v>
      </c>
      <c r="X142" s="24">
        <f t="shared" si="29"/>
        <v>39.326087974481538</v>
      </c>
      <c r="Y142" s="7"/>
      <c r="Z142" s="25">
        <f t="shared" si="30"/>
        <v>-621</v>
      </c>
      <c r="AA142" s="17">
        <f t="shared" si="31"/>
        <v>39.393000000000207</v>
      </c>
      <c r="AB142" s="24">
        <f t="shared" si="25"/>
        <v>0.68753755223812985</v>
      </c>
      <c r="AC142" s="17">
        <f t="shared" si="26"/>
        <v>-6.6912025518668372E-2</v>
      </c>
    </row>
    <row r="143" spans="1:29" s="17" customFormat="1" x14ac:dyDescent="0.25">
      <c r="A143" s="17">
        <v>58</v>
      </c>
      <c r="B143" s="17">
        <v>-608</v>
      </c>
      <c r="C143" s="17">
        <v>14461</v>
      </c>
      <c r="D143" s="17">
        <v>11790</v>
      </c>
      <c r="E143" s="17">
        <v>11950</v>
      </c>
      <c r="F143" s="17">
        <v>14644</v>
      </c>
      <c r="G143" s="24"/>
      <c r="H143" s="7"/>
      <c r="I143" s="25">
        <f t="shared" si="32"/>
        <v>2511</v>
      </c>
      <c r="J143" s="24">
        <f t="shared" si="32"/>
        <v>-2854</v>
      </c>
      <c r="K143" s="7"/>
      <c r="L143" s="25">
        <f t="shared" si="27"/>
        <v>2515.8124852539167</v>
      </c>
      <c r="M143" s="17">
        <f t="shared" si="18"/>
        <v>23.160014319166145</v>
      </c>
      <c r="N143" s="17">
        <f t="shared" si="28"/>
        <v>-2856.0834568203418</v>
      </c>
      <c r="O143" s="24">
        <f t="shared" si="19"/>
        <v>4.3407923222286815</v>
      </c>
      <c r="P143" s="7"/>
      <c r="Q143" s="25">
        <f t="shared" si="20"/>
        <v>2543.2072592846298</v>
      </c>
      <c r="R143" s="24">
        <f t="shared" si="21"/>
        <v>-2852.7419723971971</v>
      </c>
      <c r="S143" s="7"/>
      <c r="T143" s="25">
        <f t="shared" si="22"/>
        <v>-0.66319372026001611</v>
      </c>
      <c r="U143" s="24">
        <f t="shared" si="23"/>
        <v>-0.74787978284672585</v>
      </c>
      <c r="V143" s="7"/>
      <c r="W143" s="25">
        <f t="shared" si="24"/>
        <v>-0.66059809850382367</v>
      </c>
      <c r="X143" s="24">
        <f t="shared" si="29"/>
        <v>33.839007984433294</v>
      </c>
      <c r="Y143" s="7"/>
      <c r="Z143" s="25">
        <f t="shared" si="30"/>
        <v>-608</v>
      </c>
      <c r="AA143" s="17">
        <f t="shared" si="31"/>
        <v>33.921000000000205</v>
      </c>
      <c r="AB143" s="24">
        <f t="shared" si="25"/>
        <v>0.59203313556900017</v>
      </c>
      <c r="AC143" s="17">
        <f t="shared" si="26"/>
        <v>-8.1992015566910936E-2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11666</v>
      </c>
      <c r="E144" s="17">
        <v>12091</v>
      </c>
      <c r="F144" s="17">
        <v>14753</v>
      </c>
      <c r="G144" s="24"/>
      <c r="H144" s="7"/>
      <c r="I144" s="25">
        <f t="shared" si="32"/>
        <v>2227</v>
      </c>
      <c r="J144" s="24">
        <f t="shared" si="32"/>
        <v>-3087</v>
      </c>
      <c r="K144" s="7"/>
      <c r="L144" s="25">
        <f t="shared" si="27"/>
        <v>2229.3213014568373</v>
      </c>
      <c r="M144" s="17">
        <f t="shared" si="18"/>
        <v>5.3884404535150559</v>
      </c>
      <c r="N144" s="17">
        <f t="shared" si="28"/>
        <v>-3085.3329387369708</v>
      </c>
      <c r="O144" s="24">
        <f t="shared" si="19"/>
        <v>2.7790932546923592</v>
      </c>
      <c r="P144" s="7"/>
      <c r="Q144" s="25">
        <f t="shared" si="20"/>
        <v>2259.2072592846298</v>
      </c>
      <c r="R144" s="24">
        <f t="shared" si="21"/>
        <v>-3085.7419723971971</v>
      </c>
      <c r="S144" s="7"/>
      <c r="T144" s="25">
        <f t="shared" si="22"/>
        <v>-0.58913486569115014</v>
      </c>
      <c r="U144" s="24">
        <f t="shared" si="23"/>
        <v>-0.80896346692659282</v>
      </c>
      <c r="V144" s="7"/>
      <c r="W144" s="25">
        <f t="shared" si="24"/>
        <v>-0.58632646979070002</v>
      </c>
      <c r="X144" s="24">
        <f t="shared" si="29"/>
        <v>28.319148320168154</v>
      </c>
      <c r="Y144" s="7"/>
      <c r="Z144" s="25">
        <f t="shared" si="30"/>
        <v>-613</v>
      </c>
      <c r="AA144" s="17">
        <f t="shared" si="31"/>
        <v>28.404000000000206</v>
      </c>
      <c r="AB144" s="24">
        <f t="shared" si="25"/>
        <v>0.49574332073647298</v>
      </c>
      <c r="AC144" s="17">
        <f t="shared" si="26"/>
        <v>-8.485167983205244E-2</v>
      </c>
    </row>
    <row r="145" spans="1:29" s="17" customFormat="1" x14ac:dyDescent="0.25">
      <c r="A145" s="17">
        <v>60</v>
      </c>
      <c r="B145" s="17">
        <v>-627</v>
      </c>
      <c r="C145" s="17">
        <v>14161</v>
      </c>
      <c r="D145" s="17">
        <v>11570</v>
      </c>
      <c r="E145" s="17">
        <v>12249</v>
      </c>
      <c r="F145" s="17">
        <v>14860</v>
      </c>
      <c r="G145" s="24"/>
      <c r="H145" s="7"/>
      <c r="I145" s="25">
        <f t="shared" si="32"/>
        <v>1912</v>
      </c>
      <c r="J145" s="24">
        <f t="shared" si="32"/>
        <v>-3290</v>
      </c>
      <c r="K145" s="7"/>
      <c r="L145" s="25">
        <f t="shared" si="27"/>
        <v>1914.6263152596575</v>
      </c>
      <c r="M145" s="17">
        <f t="shared" si="18"/>
        <v>6.8975318431100048</v>
      </c>
      <c r="N145" s="17">
        <f t="shared" si="28"/>
        <v>-3290.1924826833265</v>
      </c>
      <c r="O145" s="24">
        <f t="shared" si="19"/>
        <v>3.7049583380565354E-2</v>
      </c>
      <c r="P145" s="7"/>
      <c r="Q145" s="25">
        <f t="shared" si="20"/>
        <v>1944.2072592846298</v>
      </c>
      <c r="R145" s="24">
        <f t="shared" si="21"/>
        <v>-3288.7419723971971</v>
      </c>
      <c r="S145" s="7"/>
      <c r="T145" s="25">
        <f t="shared" si="22"/>
        <v>-0.50699212206723188</v>
      </c>
      <c r="U145" s="24">
        <f t="shared" si="23"/>
        <v>-0.86218229897900922</v>
      </c>
      <c r="V145" s="7"/>
      <c r="W145" s="25">
        <f t="shared" si="24"/>
        <v>-0.5039982413919103</v>
      </c>
      <c r="X145" s="24">
        <f t="shared" si="29"/>
        <v>22.693919825902015</v>
      </c>
      <c r="Y145" s="7"/>
      <c r="Z145" s="25">
        <f t="shared" si="30"/>
        <v>-627</v>
      </c>
      <c r="AA145" s="17">
        <f t="shared" si="31"/>
        <v>22.761000000000205</v>
      </c>
      <c r="AB145" s="24">
        <f t="shared" si="25"/>
        <v>0.3972543910464329</v>
      </c>
      <c r="AC145" s="17">
        <f t="shared" si="26"/>
        <v>-6.7080174098190781E-2</v>
      </c>
    </row>
    <row r="146" spans="1:29" s="17" customFormat="1" x14ac:dyDescent="0.25">
      <c r="A146" s="17">
        <v>61</v>
      </c>
      <c r="B146" s="17">
        <v>-623</v>
      </c>
      <c r="C146" s="17">
        <v>13986</v>
      </c>
      <c r="D146" s="17">
        <v>11476</v>
      </c>
      <c r="E146" s="17">
        <v>12410</v>
      </c>
      <c r="F146" s="17">
        <v>14936</v>
      </c>
      <c r="G146" s="24"/>
      <c r="H146" s="7"/>
      <c r="I146" s="25">
        <f t="shared" si="32"/>
        <v>1576</v>
      </c>
      <c r="J146" s="24">
        <f t="shared" si="32"/>
        <v>-3460</v>
      </c>
      <c r="K146" s="7"/>
      <c r="L146" s="25">
        <f t="shared" si="27"/>
        <v>1583.2365791646441</v>
      </c>
      <c r="M146" s="17">
        <f t="shared" si="18"/>
        <v>52.368078006161483</v>
      </c>
      <c r="N146" s="17">
        <f t="shared" si="28"/>
        <v>-3462.1211840827373</v>
      </c>
      <c r="O146" s="24">
        <f t="shared" si="19"/>
        <v>4.4994219128579642</v>
      </c>
      <c r="P146" s="7"/>
      <c r="Q146" s="25">
        <f t="shared" si="20"/>
        <v>1608.2072592846298</v>
      </c>
      <c r="R146" s="24">
        <f t="shared" si="21"/>
        <v>-3458.7419723971971</v>
      </c>
      <c r="S146" s="7"/>
      <c r="T146" s="25">
        <f t="shared" si="22"/>
        <v>-0.41937319553505248</v>
      </c>
      <c r="U146" s="24">
        <f t="shared" si="23"/>
        <v>-0.90674979380122978</v>
      </c>
      <c r="V146" s="7"/>
      <c r="W146" s="25">
        <f t="shared" si="24"/>
        <v>-0.41622386902870656</v>
      </c>
      <c r="X146" s="24">
        <f t="shared" si="29"/>
        <v>17.041489239583598</v>
      </c>
      <c r="Y146" s="7"/>
      <c r="Z146" s="25">
        <f t="shared" si="30"/>
        <v>-623</v>
      </c>
      <c r="AA146" s="17">
        <f t="shared" si="31"/>
        <v>17.154000000000206</v>
      </c>
      <c r="AB146" s="24">
        <f t="shared" si="25"/>
        <v>0.29939377988711086</v>
      </c>
      <c r="AC146" s="17">
        <f t="shared" si="26"/>
        <v>-0.11251076041660824</v>
      </c>
    </row>
    <row r="147" spans="1:29" s="17" customFormat="1" x14ac:dyDescent="0.25">
      <c r="A147" s="17">
        <v>62</v>
      </c>
      <c r="B147" s="17">
        <v>-634</v>
      </c>
      <c r="C147" s="17">
        <v>13822</v>
      </c>
      <c r="D147" s="17">
        <v>11409</v>
      </c>
      <c r="E147" s="17">
        <v>12595</v>
      </c>
      <c r="F147" s="17">
        <v>15017</v>
      </c>
      <c r="G147" s="24"/>
      <c r="H147" s="7"/>
      <c r="I147" s="25">
        <f t="shared" si="32"/>
        <v>1227</v>
      </c>
      <c r="J147" s="24">
        <f t="shared" si="32"/>
        <v>-3608</v>
      </c>
      <c r="K147" s="7"/>
      <c r="L147" s="25">
        <f t="shared" si="27"/>
        <v>1230.1395687812133</v>
      </c>
      <c r="M147" s="17">
        <f t="shared" si="18"/>
        <v>9.8568921319688929</v>
      </c>
      <c r="N147" s="17">
        <f t="shared" si="28"/>
        <v>-3603.0185454923062</v>
      </c>
      <c r="O147" s="24">
        <f t="shared" si="19"/>
        <v>24.814889012222853</v>
      </c>
      <c r="P147" s="7"/>
      <c r="Q147" s="25">
        <f t="shared" si="20"/>
        <v>1259.2072592846298</v>
      </c>
      <c r="R147" s="24">
        <f t="shared" si="21"/>
        <v>-3606.7419723971971</v>
      </c>
      <c r="S147" s="7"/>
      <c r="T147" s="25">
        <f t="shared" si="22"/>
        <v>-0.32836425101204464</v>
      </c>
      <c r="U147" s="24">
        <f t="shared" si="23"/>
        <v>-0.94554973046998647</v>
      </c>
      <c r="V147" s="7"/>
      <c r="W147" s="25">
        <f t="shared" si="24"/>
        <v>-0.3250795062126226</v>
      </c>
      <c r="X147" s="24">
        <f t="shared" si="29"/>
        <v>11.357967478367868</v>
      </c>
      <c r="Y147" s="7"/>
      <c r="Z147" s="25">
        <f t="shared" si="30"/>
        <v>-634</v>
      </c>
      <c r="AA147" s="17">
        <f t="shared" si="31"/>
        <v>11.448000000000206</v>
      </c>
      <c r="AB147" s="24">
        <f t="shared" si="25"/>
        <v>0.19980529276831444</v>
      </c>
      <c r="AC147" s="17">
        <f t="shared" si="26"/>
        <v>-9.0032521632338103E-2</v>
      </c>
    </row>
    <row r="148" spans="1:29" s="17" customFormat="1" x14ac:dyDescent="0.25">
      <c r="A148" s="17">
        <v>63</v>
      </c>
      <c r="B148" s="17">
        <v>-643</v>
      </c>
      <c r="C148" s="17">
        <v>13637</v>
      </c>
      <c r="D148" s="17">
        <v>11359</v>
      </c>
      <c r="E148" s="17">
        <v>12781</v>
      </c>
      <c r="F148" s="17">
        <v>15071</v>
      </c>
      <c r="G148" s="24"/>
      <c r="H148" s="7"/>
      <c r="I148" s="25">
        <f t="shared" si="32"/>
        <v>856</v>
      </c>
      <c r="J148" s="24">
        <f t="shared" si="32"/>
        <v>-3712</v>
      </c>
      <c r="K148" s="7"/>
      <c r="L148" s="25">
        <f t="shared" si="27"/>
        <v>859.26547512595425</v>
      </c>
      <c r="M148" s="17">
        <f t="shared" ref="M148:M149" si="33">(I148-L148)^2</f>
        <v>10.663327798225948</v>
      </c>
      <c r="N148" s="17">
        <f t="shared" si="28"/>
        <v>-3709.3915028953966</v>
      </c>
      <c r="O148" s="24">
        <f t="shared" ref="O148:O149" si="34">(J148-N148)^2</f>
        <v>6.8042571447244766</v>
      </c>
      <c r="P148" s="7"/>
      <c r="Q148" s="25">
        <f t="shared" si="20"/>
        <v>888.20725928462969</v>
      </c>
      <c r="R148" s="24">
        <f t="shared" si="21"/>
        <v>-3710.7419723971971</v>
      </c>
      <c r="S148" s="7"/>
      <c r="T148" s="25">
        <f t="shared" si="22"/>
        <v>-0.23161835296609648</v>
      </c>
      <c r="U148" s="24">
        <f t="shared" si="23"/>
        <v>-0.97281455083181556</v>
      </c>
      <c r="V148" s="7"/>
      <c r="W148" s="25">
        <f t="shared" si="24"/>
        <v>-0.2282382512510282</v>
      </c>
      <c r="X148" s="24">
        <f t="shared" si="29"/>
        <v>5.5887454713822535</v>
      </c>
      <c r="Y148" s="7"/>
      <c r="Z148" s="25">
        <f t="shared" si="30"/>
        <v>-643</v>
      </c>
      <c r="AA148" s="17">
        <f t="shared" si="31"/>
        <v>5.6610000000002065</v>
      </c>
      <c r="AB148" s="24">
        <f t="shared" si="25"/>
        <v>9.8803088955402588E-2</v>
      </c>
      <c r="AC148" s="17">
        <f t="shared" si="26"/>
        <v>-7.2254528617953007E-2</v>
      </c>
    </row>
    <row r="149" spans="1:29" s="17" customFormat="1" x14ac:dyDescent="0.25">
      <c r="A149" s="17">
        <v>64</v>
      </c>
      <c r="B149" s="17">
        <v>-636</v>
      </c>
      <c r="C149" s="17">
        <v>13435</v>
      </c>
      <c r="D149" s="17">
        <v>11311</v>
      </c>
      <c r="E149" s="17">
        <v>12954</v>
      </c>
      <c r="F149" s="17">
        <v>15083</v>
      </c>
      <c r="G149" s="24"/>
      <c r="H149" s="7"/>
      <c r="I149" s="25">
        <f t="shared" si="32"/>
        <v>481</v>
      </c>
      <c r="J149" s="24">
        <f t="shared" si="32"/>
        <v>-3772</v>
      </c>
      <c r="K149" s="7"/>
      <c r="L149" s="25">
        <f t="shared" si="27"/>
        <v>483.4725440475375</v>
      </c>
      <c r="M149" s="17">
        <f t="shared" si="33"/>
        <v>6.1134740670131063</v>
      </c>
      <c r="N149" s="17">
        <f t="shared" si="28"/>
        <v>-3777.3637102113034</v>
      </c>
      <c r="O149" s="24">
        <f t="shared" si="34"/>
        <v>28.76938723084081</v>
      </c>
      <c r="P149" s="7"/>
      <c r="Q149" s="25">
        <f t="shared" ref="Q149" si="35">I149-$J$4</f>
        <v>513.20725928462969</v>
      </c>
      <c r="R149" s="24">
        <f t="shared" ref="R149" si="36">J149-$J$3</f>
        <v>-3770.7419723971971</v>
      </c>
      <c r="S149" s="7"/>
      <c r="T149" s="25">
        <f t="shared" ref="T149" si="37">Q149/$J$7</f>
        <v>-0.13382937246143195</v>
      </c>
      <c r="U149" s="24">
        <f t="shared" ref="U149" si="38">R149/$J$6</f>
        <v>-0.98854425488671693</v>
      </c>
      <c r="V149" s="7"/>
      <c r="W149" s="25">
        <f t="shared" ref="W149" si="39">(T149-U149*SIN(-$J$11*PI()/180))/(COS(-$J$11*PI()/180))</f>
        <v>-0.13039400356504852</v>
      </c>
      <c r="X149" s="24">
        <f>IF(MOD(ATAN2(U149,W149)*180/PI()-$J$9+360,360)&gt;5,MOD(ATAN2(U149,W149)*180/PI()-$J$9+360,360)-360,MOD(ATAN2(U149,W149)*180/PI()-$J$9+360,360))</f>
        <v>-0.10075115301515325</v>
      </c>
      <c r="Y149" s="7"/>
      <c r="Z149" s="25">
        <f t="shared" si="30"/>
        <v>-636</v>
      </c>
      <c r="AA149" s="17">
        <f t="shared" si="31"/>
        <v>-6.2999999999792777E-2</v>
      </c>
      <c r="AB149" s="24">
        <f t="shared" ref="AB149" si="40">AA149*PI()/180</f>
        <v>-1.0995574287528107E-3</v>
      </c>
      <c r="AC149" s="17">
        <f t="shared" ref="AC149" si="41">X149-AA149</f>
        <v>-3.7751153015360472E-2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9990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-9991</v>
      </c>
      <c r="J157" s="39">
        <f>I157+B157</f>
        <v>-1</v>
      </c>
    </row>
    <row r="158" spans="1:29" x14ac:dyDescent="0.25">
      <c r="A158" s="31" t="s">
        <v>176</v>
      </c>
      <c r="B158" s="31">
        <v>40004</v>
      </c>
      <c r="G158" s="2"/>
      <c r="I158" s="1"/>
      <c r="J158" s="3"/>
    </row>
    <row r="159" spans="1:29" x14ac:dyDescent="0.25">
      <c r="A159" t="s">
        <v>177</v>
      </c>
      <c r="B159">
        <v>40004</v>
      </c>
      <c r="G159" s="2"/>
      <c r="I159" s="43">
        <f>J157</f>
        <v>-1</v>
      </c>
      <c r="J159" s="39">
        <f>I159+B159</f>
        <v>40003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180</v>
      </c>
      <c r="B162" s="31">
        <v>-9983</v>
      </c>
      <c r="G162" s="2"/>
      <c r="I162" s="1"/>
      <c r="J162" s="3"/>
    </row>
    <row r="163" spans="1:10" x14ac:dyDescent="0.25">
      <c r="A163" t="s">
        <v>181</v>
      </c>
      <c r="B163">
        <v>-9996</v>
      </c>
      <c r="G163" s="2"/>
      <c r="I163" s="43">
        <f>J161</f>
        <v>50005</v>
      </c>
      <c r="J163" s="39">
        <f>I163+B163</f>
        <v>40009</v>
      </c>
    </row>
    <row r="164" spans="1:10" x14ac:dyDescent="0.25">
      <c r="A164" s="31" t="s">
        <v>182</v>
      </c>
      <c r="B164" s="31">
        <v>-40016</v>
      </c>
      <c r="G164" s="2"/>
      <c r="I164" s="1"/>
      <c r="J164" s="3"/>
    </row>
    <row r="165" spans="1:10" ht="15.75" thickBot="1" x14ac:dyDescent="0.3">
      <c r="A165" t="s">
        <v>183</v>
      </c>
      <c r="B165">
        <v>-40016</v>
      </c>
      <c r="G165" s="2"/>
      <c r="I165" s="4">
        <f>J163</f>
        <v>40009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-1.3359977789544395</v>
      </c>
      <c r="L3" s="35" t="s">
        <v>1</v>
      </c>
      <c r="M3" s="11">
        <v>-3842.1073440140513</v>
      </c>
      <c r="N3" s="10" t="s">
        <v>2</v>
      </c>
      <c r="O3" s="35">
        <v>3821.5999276671032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-33.420325700514994</v>
      </c>
      <c r="L4" s="9" t="s">
        <v>5</v>
      </c>
      <c r="M4" s="13">
        <v>359.93233614446814</v>
      </c>
      <c r="N4" s="12" t="s">
        <v>6</v>
      </c>
      <c r="O4" s="9">
        <v>359.68003263057261</v>
      </c>
      <c r="Q4" s="2" t="s">
        <v>7</v>
      </c>
      <c r="R4" s="2">
        <f>MAX(AC20:AC149)</f>
        <v>0.26029673773521722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-172.19098076364841</v>
      </c>
      <c r="N5" s="14" t="s">
        <v>9</v>
      </c>
      <c r="O5" s="9">
        <v>-172.40814454543562</v>
      </c>
      <c r="Q5" s="5" t="s">
        <v>10</v>
      </c>
      <c r="R5" s="5">
        <f>MIN(AC20:AC149)</f>
        <v>-0.21221997688697058</v>
      </c>
      <c r="T5" s="45" t="s">
        <v>55</v>
      </c>
      <c r="U5" s="47">
        <v>25</v>
      </c>
    </row>
    <row r="6" spans="1:21" ht="15.75" thickBot="1" x14ac:dyDescent="0.3">
      <c r="A6" t="s">
        <v>161</v>
      </c>
      <c r="I6" s="32" t="s">
        <v>11</v>
      </c>
      <c r="J6" s="32">
        <f>(O3+O9)/2</f>
        <v>3815.5995342621063</v>
      </c>
      <c r="L6" s="37" t="s">
        <v>12</v>
      </c>
      <c r="M6" s="13">
        <v>-33.11752486707627</v>
      </c>
      <c r="N6" s="14" t="s">
        <v>13</v>
      </c>
      <c r="O6" s="9">
        <v>-1.0010627648427337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-3836.3107655380663</v>
      </c>
      <c r="L7" s="38" t="s">
        <v>15</v>
      </c>
      <c r="M7" s="16">
        <f>SUM(M20:M84)</f>
        <v>1000.2358252691357</v>
      </c>
      <c r="N7" s="15" t="s">
        <v>15</v>
      </c>
      <c r="O7" s="36">
        <f>SUM(O20:O84)</f>
        <v>2078.2303328613748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-172.38419160224339</v>
      </c>
      <c r="L9" s="35" t="s">
        <v>18</v>
      </c>
      <c r="M9" s="11">
        <v>-3830.5141870620819</v>
      </c>
      <c r="N9" s="10" t="s">
        <v>19</v>
      </c>
      <c r="O9" s="35">
        <v>3809.5991408571099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-172.17897165579396</v>
      </c>
      <c r="L10" s="9" t="s">
        <v>21</v>
      </c>
      <c r="M10" s="13">
        <v>359.87628110515249</v>
      </c>
      <c r="N10" s="12" t="s">
        <v>22</v>
      </c>
      <c r="O10" s="9">
        <v>359.72591570791894</v>
      </c>
      <c r="T10" s="48"/>
    </row>
    <row r="11" spans="1:21" ht="15.75" thickBot="1" x14ac:dyDescent="0.3">
      <c r="I11" s="33" t="s">
        <v>23</v>
      </c>
      <c r="J11" s="33">
        <f>J9-J10</f>
        <v>-0.2052199464494322</v>
      </c>
      <c r="L11" s="37" t="s">
        <v>24</v>
      </c>
      <c r="M11" s="13">
        <v>-172.16696254793951</v>
      </c>
      <c r="N11" s="14" t="s">
        <v>25</v>
      </c>
      <c r="O11" s="9">
        <v>-172.36023865905119</v>
      </c>
    </row>
    <row r="12" spans="1:21" x14ac:dyDescent="0.25">
      <c r="I12" s="9"/>
      <c r="J12" s="9"/>
      <c r="L12" s="37" t="s">
        <v>26</v>
      </c>
      <c r="M12" s="13">
        <v>-33.723126533953717</v>
      </c>
      <c r="N12" s="14" t="s">
        <v>27</v>
      </c>
      <c r="O12" s="9">
        <v>-1.6709327930661453</v>
      </c>
    </row>
    <row r="13" spans="1:21" ht="15.75" thickBot="1" x14ac:dyDescent="0.3">
      <c r="I13" s="9"/>
      <c r="J13" s="9"/>
      <c r="L13" s="38" t="s">
        <v>15</v>
      </c>
      <c r="M13" s="16">
        <f>SUM(M85:M149)</f>
        <v>983.66646504891048</v>
      </c>
      <c r="N13" s="15" t="s">
        <v>15</v>
      </c>
      <c r="O13" s="36">
        <f>SUM(O85:O149)</f>
        <v>2200.9377853113774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11369</v>
      </c>
      <c r="E20" s="17">
        <v>13023</v>
      </c>
      <c r="F20" s="17">
        <v>15163</v>
      </c>
      <c r="G20" s="24"/>
      <c r="H20" s="7"/>
      <c r="I20" s="25">
        <f t="shared" ref="I20:J51" si="0">C20-E20</f>
        <v>486</v>
      </c>
      <c r="J20" s="24">
        <f t="shared" si="0"/>
        <v>-3794</v>
      </c>
      <c r="K20" s="7"/>
      <c r="L20" s="25">
        <f>$M$3*SIN(2*PI()/$M$4*(AA20+$M$5))+$M$6</f>
        <v>484.37243970631636</v>
      </c>
      <c r="M20" s="17">
        <f t="shared" ref="M20:M83" si="1">(I20-L20)^2</f>
        <v>2.6489525095755879</v>
      </c>
      <c r="N20" s="17">
        <f>$O$3*COS(2*PI()/$O$4*(AA20+$O$5))+$O$6</f>
        <v>-3790.7504456884362</v>
      </c>
      <c r="O20" s="24">
        <f t="shared" ref="O20:O83" si="2">(J20-N20)^2</f>
        <v>10.559603223802688</v>
      </c>
      <c r="P20" s="7"/>
      <c r="Q20" s="25">
        <f>I20-$J$4</f>
        <v>519.42032570051504</v>
      </c>
      <c r="R20" s="24">
        <f>J20-$J$3</f>
        <v>-3792.6640022210454</v>
      </c>
      <c r="S20" s="7"/>
      <c r="T20" s="25">
        <f>Q20/$J$7</f>
        <v>-0.13539578971717198</v>
      </c>
      <c r="U20" s="24">
        <f>R20/$J$6</f>
        <v>-0.99398900963397452</v>
      </c>
      <c r="V20" s="7"/>
      <c r="W20" s="25">
        <f>(T20-U20*SIN(-$J$11*PI()/180))/(COS(-$J$11*PI()/180))</f>
        <v>-0.13183640918650869</v>
      </c>
      <c r="X20" s="24">
        <f>IF(MOD(ATAN2(U20,W20)*180/PI()-$J$9+360,360)&gt;5,MOD(ATAN2(U20,W20)*180/PI()-$J$9+360,360)-360,MOD(ATAN2(U20,W20)*180/PI()-$J$9+360,360))</f>
        <v>-6.0556229138228446E-2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-2.4556229138228448E-2</v>
      </c>
      <c r="AD20" s="17">
        <f ca="1">INDIRECT("AC"&amp;AE20)-AC20</f>
        <v>-1.0809998143801867E-2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13690</v>
      </c>
      <c r="D21" s="17">
        <v>11405</v>
      </c>
      <c r="E21" s="17">
        <v>12837</v>
      </c>
      <c r="F21" s="17">
        <v>15133</v>
      </c>
      <c r="G21" s="24"/>
      <c r="H21" s="7"/>
      <c r="I21" s="25">
        <f t="shared" si="0"/>
        <v>853</v>
      </c>
      <c r="J21" s="24">
        <f t="shared" si="0"/>
        <v>-3728</v>
      </c>
      <c r="K21" s="7"/>
      <c r="L21" s="25">
        <f t="shared" ref="L21:L84" si="3">$M$3*SIN(2*PI()/$M$4*(AA21+$M$5))+$M$6</f>
        <v>857.45934064235826</v>
      </c>
      <c r="M21" s="17">
        <f t="shared" si="1"/>
        <v>19.885718964588147</v>
      </c>
      <c r="N21" s="17">
        <f t="shared" ref="N21:N84" si="4">$O$3*COS(2*PI()/$O$4*(AA21+$O$5))+$O$6</f>
        <v>-3723.6233842808392</v>
      </c>
      <c r="O21" s="24">
        <f t="shared" si="2"/>
        <v>19.154765153205247</v>
      </c>
      <c r="P21" s="7"/>
      <c r="Q21" s="25">
        <f t="shared" ref="Q21:Q84" si="5">I21-$J$4</f>
        <v>886.42032570051504</v>
      </c>
      <c r="R21" s="24">
        <f t="shared" ref="R21:R84" si="6">J21-$J$3</f>
        <v>-3726.6640022210454</v>
      </c>
      <c r="S21" s="7"/>
      <c r="T21" s="25">
        <f t="shared" ref="T21:T84" si="7">Q21/$J$7</f>
        <v>-0.23106061523047366</v>
      </c>
      <c r="U21" s="24">
        <f t="shared" ref="U21:U84" si="8">R21/$J$6</f>
        <v>-0.97669159689258112</v>
      </c>
      <c r="V21" s="7"/>
      <c r="W21" s="25">
        <f t="shared" ref="W21:W84" si="9">(T21-U21*SIN(-$J$11*PI()/180))/(COS(-$J$11*PI()/180))</f>
        <v>-0.22756380385760394</v>
      </c>
      <c r="X21" s="24">
        <f t="shared" ref="X21:X83" si="10">MOD(ATAN2(U21,W21)*180/PI()-$J$9+360,360)</f>
        <v>5.4998030719184499</v>
      </c>
      <c r="Y21" s="7"/>
      <c r="Z21" s="25">
        <f t="shared" ref="Z21:Z84" si="11">B21</f>
        <v>629</v>
      </c>
      <c r="AA21" s="17">
        <f>360/40000*Z21+AA20</f>
        <v>5.625</v>
      </c>
      <c r="AB21" s="24">
        <f t="shared" ref="AB21:AB84" si="12">AA21*PI()/180</f>
        <v>9.8174770424681035E-2</v>
      </c>
      <c r="AC21" s="17">
        <f t="shared" ref="AC21:AC84" si="13">X21-AA21</f>
        <v>-0.12519692808155014</v>
      </c>
      <c r="AD21" s="17">
        <f t="shared" ref="AD21:AD83" ca="1" si="14">INDIRECT("AC"&amp;AE21)-AC21</f>
        <v>4.7660769421310256E-2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13868</v>
      </c>
      <c r="D22" s="17">
        <v>11451</v>
      </c>
      <c r="E22" s="17">
        <v>12645</v>
      </c>
      <c r="F22" s="17">
        <v>15071</v>
      </c>
      <c r="G22" s="24"/>
      <c r="H22" s="7"/>
      <c r="I22" s="25">
        <f t="shared" si="0"/>
        <v>1223</v>
      </c>
      <c r="J22" s="24">
        <f t="shared" si="0"/>
        <v>-3620</v>
      </c>
      <c r="K22" s="7"/>
      <c r="L22" s="25">
        <f t="shared" si="3"/>
        <v>1229.2703434550438</v>
      </c>
      <c r="M22" s="17">
        <f t="shared" si="1"/>
        <v>39.317207044210093</v>
      </c>
      <c r="N22" s="17">
        <f>$O$3*COS(2*PI()/$O$4*(AA22+$O$5))+$O$6</f>
        <v>-3617.6046165489893</v>
      </c>
      <c r="O22" s="24">
        <f>(J22-N22)^2</f>
        <v>5.7378618773760737</v>
      </c>
      <c r="P22" s="7"/>
      <c r="Q22" s="25">
        <f t="shared" si="5"/>
        <v>1256.4203257005149</v>
      </c>
      <c r="R22" s="24">
        <f t="shared" si="6"/>
        <v>-3618.6640022210454</v>
      </c>
      <c r="S22" s="7"/>
      <c r="T22" s="25">
        <f t="shared" si="7"/>
        <v>-0.32750744204224919</v>
      </c>
      <c r="U22" s="24">
        <f t="shared" si="8"/>
        <v>-0.94838673967939191</v>
      </c>
      <c r="V22" s="7"/>
      <c r="W22" s="25">
        <f t="shared" si="9"/>
        <v>-0.32411263107761851</v>
      </c>
      <c r="X22" s="24">
        <f t="shared" si="10"/>
        <v>11.252133718444043</v>
      </c>
      <c r="Y22" s="7"/>
      <c r="Z22" s="25">
        <f t="shared" si="11"/>
        <v>642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-0.15086628155595605</v>
      </c>
      <c r="AD22" s="17">
        <f t="shared" ca="1" si="14"/>
        <v>-4.0713743520033319E-2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14042</v>
      </c>
      <c r="D23" s="17">
        <v>11517</v>
      </c>
      <c r="E23" s="17">
        <v>12464</v>
      </c>
      <c r="F23" s="17">
        <v>14999</v>
      </c>
      <c r="G23" s="24"/>
      <c r="H23" s="7"/>
      <c r="I23" s="25">
        <f t="shared" si="0"/>
        <v>1578</v>
      </c>
      <c r="J23" s="24">
        <f t="shared" si="0"/>
        <v>-3482</v>
      </c>
      <c r="K23" s="7"/>
      <c r="L23" s="25">
        <f t="shared" si="3"/>
        <v>1582.7747607841216</v>
      </c>
      <c r="M23" s="17">
        <f t="shared" si="1"/>
        <v>22.798340545585077</v>
      </c>
      <c r="N23" s="17">
        <f t="shared" si="4"/>
        <v>-3477.2718959945105</v>
      </c>
      <c r="O23" s="24">
        <f t="shared" si="2"/>
        <v>22.354967486725975</v>
      </c>
      <c r="P23" s="7"/>
      <c r="Q23" s="25">
        <f t="shared" si="5"/>
        <v>1611.4203257005149</v>
      </c>
      <c r="R23" s="24">
        <f t="shared" si="6"/>
        <v>-3480.6640022210454</v>
      </c>
      <c r="S23" s="7"/>
      <c r="T23" s="25">
        <f t="shared" si="7"/>
        <v>-0.42004426236165548</v>
      </c>
      <c r="U23" s="24">
        <f t="shared" si="8"/>
        <v>-0.91221942212920581</v>
      </c>
      <c r="V23" s="7"/>
      <c r="W23" s="25">
        <f t="shared" si="9"/>
        <v>-0.4167795883202306</v>
      </c>
      <c r="X23" s="24">
        <f t="shared" si="10"/>
        <v>16.939152713495218</v>
      </c>
      <c r="Y23" s="7"/>
      <c r="Z23" s="25">
        <f t="shared" si="11"/>
        <v>632</v>
      </c>
      <c r="AA23" s="17">
        <f t="shared" si="15"/>
        <v>17.090999999999998</v>
      </c>
      <c r="AB23" s="24">
        <f t="shared" si="12"/>
        <v>0.2982942224583508</v>
      </c>
      <c r="AC23" s="17">
        <f t="shared" si="13"/>
        <v>-0.15184728650477908</v>
      </c>
      <c r="AD23" s="17">
        <f t="shared" ca="1" si="14"/>
        <v>-1.5880326495508967E-2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14216</v>
      </c>
      <c r="D24" s="17">
        <v>11616</v>
      </c>
      <c r="E24" s="17">
        <v>12305</v>
      </c>
      <c r="F24" s="17">
        <v>14927</v>
      </c>
      <c r="G24" s="24"/>
      <c r="H24" s="7"/>
      <c r="I24" s="25">
        <f t="shared" si="0"/>
        <v>1911</v>
      </c>
      <c r="J24" s="24">
        <f t="shared" si="0"/>
        <v>-3311</v>
      </c>
      <c r="K24" s="7"/>
      <c r="L24" s="25">
        <f t="shared" si="3"/>
        <v>1914.6404764200772</v>
      </c>
      <c r="M24" s="17">
        <f t="shared" si="1"/>
        <v>13.253068565138255</v>
      </c>
      <c r="N24" s="17">
        <f t="shared" si="4"/>
        <v>-3305.9697544670207</v>
      </c>
      <c r="O24" s="24">
        <f t="shared" si="2"/>
        <v>25.303370122057991</v>
      </c>
      <c r="P24" s="7"/>
      <c r="Q24" s="25">
        <f t="shared" si="5"/>
        <v>1944.4203257005149</v>
      </c>
      <c r="R24" s="24">
        <f t="shared" si="6"/>
        <v>-3309.6640022210454</v>
      </c>
      <c r="S24" s="7"/>
      <c r="T24" s="25">
        <f t="shared" si="7"/>
        <v>-0.50684640649225343</v>
      </c>
      <c r="U24" s="24">
        <f t="shared" si="8"/>
        <v>-0.86740339820832291</v>
      </c>
      <c r="V24" s="7"/>
      <c r="W24" s="25">
        <f t="shared" si="9"/>
        <v>-0.5037428103441558</v>
      </c>
      <c r="X24" s="24">
        <f t="shared" si="10"/>
        <v>22.529984584724616</v>
      </c>
      <c r="Y24" s="7"/>
      <c r="Z24" s="25">
        <f t="shared" si="11"/>
        <v>621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-0.15001541527538009</v>
      </c>
      <c r="AD24" s="17">
        <f t="shared" ca="1" si="14"/>
        <v>-1.3935491042481374E-2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14373</v>
      </c>
      <c r="D25" s="17">
        <v>11721</v>
      </c>
      <c r="E25" s="17">
        <v>12152</v>
      </c>
      <c r="F25" s="17">
        <v>14824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2228.4684072798977</v>
      </c>
      <c r="M25" s="17">
        <f t="shared" si="1"/>
        <v>55.777107298429662</v>
      </c>
      <c r="N25" s="17">
        <f t="shared" si="4"/>
        <v>-3102.8379265092958</v>
      </c>
      <c r="O25" s="24">
        <f t="shared" si="2"/>
        <v>2.6267816389040469E-2</v>
      </c>
      <c r="P25" s="7"/>
      <c r="Q25" s="25">
        <f t="shared" si="5"/>
        <v>2254.4203257005151</v>
      </c>
      <c r="R25" s="24">
        <f t="shared" si="6"/>
        <v>-3101.6640022210454</v>
      </c>
      <c r="S25" s="7"/>
      <c r="T25" s="25">
        <f t="shared" si="7"/>
        <v>-0.58765320733455195</v>
      </c>
      <c r="U25" s="24">
        <f t="shared" si="8"/>
        <v>-0.81289033987181047</v>
      </c>
      <c r="V25" s="7"/>
      <c r="W25" s="25">
        <f t="shared" si="9"/>
        <v>-0.58474538325729419</v>
      </c>
      <c r="X25" s="24">
        <f t="shared" si="10"/>
        <v>28.113205719535358</v>
      </c>
      <c r="Y25" s="7"/>
      <c r="Z25" s="25">
        <f t="shared" si="11"/>
        <v>622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-0.16479428046463696</v>
      </c>
      <c r="AD25" s="17">
        <f t="shared" ca="1" si="14"/>
        <v>6.7266188554768291E-2</v>
      </c>
      <c r="AE25" s="17">
        <v>144</v>
      </c>
    </row>
    <row r="26" spans="1:31" s="17" customFormat="1" x14ac:dyDescent="0.25">
      <c r="A26" s="17">
        <v>6</v>
      </c>
      <c r="B26" s="17">
        <v>610</v>
      </c>
      <c r="C26" s="17">
        <v>14521</v>
      </c>
      <c r="D26" s="17">
        <v>11833</v>
      </c>
      <c r="E26" s="17">
        <v>12002</v>
      </c>
      <c r="F26" s="17">
        <v>14709</v>
      </c>
      <c r="G26" s="24"/>
      <c r="H26" s="7"/>
      <c r="I26" s="25">
        <f t="shared" si="0"/>
        <v>2519</v>
      </c>
      <c r="J26" s="24">
        <f t="shared" si="0"/>
        <v>-2876</v>
      </c>
      <c r="K26" s="7"/>
      <c r="L26" s="25">
        <f t="shared" si="3"/>
        <v>2515.300045952577</v>
      </c>
      <c r="M26" s="17">
        <f t="shared" si="1"/>
        <v>13.689659953042094</v>
      </c>
      <c r="N26" s="17">
        <f t="shared" si="4"/>
        <v>-2874.8246415143349</v>
      </c>
      <c r="O26" s="24">
        <f t="shared" si="2"/>
        <v>1.3814675698250245</v>
      </c>
      <c r="P26" s="7"/>
      <c r="Q26" s="25">
        <f t="shared" si="5"/>
        <v>2552.4203257005151</v>
      </c>
      <c r="R26" s="24">
        <f t="shared" si="6"/>
        <v>-2874.6640022210454</v>
      </c>
      <c r="S26" s="7"/>
      <c r="T26" s="25">
        <f t="shared" si="7"/>
        <v>-0.66533200298295503</v>
      </c>
      <c r="U26" s="24">
        <f t="shared" si="8"/>
        <v>-0.75339772332186661</v>
      </c>
      <c r="V26" s="7"/>
      <c r="W26" s="25">
        <f t="shared" si="9"/>
        <v>-0.66263776658919382</v>
      </c>
      <c r="X26" s="24">
        <f t="shared" si="10"/>
        <v>33.716868932741818</v>
      </c>
      <c r="Y26" s="7"/>
      <c r="Z26" s="25">
        <f t="shared" si="11"/>
        <v>610</v>
      </c>
      <c r="AA26" s="17">
        <f t="shared" si="15"/>
        <v>33.767999999999994</v>
      </c>
      <c r="AB26" s="24">
        <f t="shared" si="12"/>
        <v>0.58936278181344504</v>
      </c>
      <c r="AC26" s="17">
        <f t="shared" si="13"/>
        <v>-5.1131067258175733E-2</v>
      </c>
      <c r="AD26" s="17">
        <f t="shared" ca="1" si="14"/>
        <v>-4.053291384840918E-2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14653</v>
      </c>
      <c r="D27" s="17">
        <v>11962</v>
      </c>
      <c r="E27" s="17">
        <v>11870</v>
      </c>
      <c r="F27" s="17">
        <v>14578</v>
      </c>
      <c r="G27" s="24"/>
      <c r="H27" s="7"/>
      <c r="I27" s="25">
        <f t="shared" si="0"/>
        <v>2783</v>
      </c>
      <c r="J27" s="24">
        <f t="shared" si="0"/>
        <v>-2616</v>
      </c>
      <c r="K27" s="7"/>
      <c r="L27" s="25">
        <f t="shared" si="3"/>
        <v>2780.3881143505018</v>
      </c>
      <c r="M27" s="17">
        <f t="shared" si="1"/>
        <v>6.8219466460544398</v>
      </c>
      <c r="N27" s="17">
        <f t="shared" si="4"/>
        <v>-2618.649006653673</v>
      </c>
      <c r="O27" s="24">
        <f t="shared" si="2"/>
        <v>7.0172362512040429</v>
      </c>
      <c r="P27" s="7"/>
      <c r="Q27" s="25">
        <f t="shared" si="5"/>
        <v>2816.4203257005151</v>
      </c>
      <c r="R27" s="24">
        <f t="shared" si="6"/>
        <v>-2614.6640022210454</v>
      </c>
      <c r="S27" s="7"/>
      <c r="T27" s="25">
        <f t="shared" si="7"/>
        <v>-0.73414811724865436</v>
      </c>
      <c r="U27" s="24">
        <f t="shared" si="8"/>
        <v>-0.68525640040122604</v>
      </c>
      <c r="V27" s="7"/>
      <c r="W27" s="25">
        <f t="shared" si="9"/>
        <v>-0.73169838944376542</v>
      </c>
      <c r="X27" s="24">
        <f t="shared" si="10"/>
        <v>39.261441146856043</v>
      </c>
      <c r="Y27" s="7"/>
      <c r="Z27" s="25">
        <f t="shared" si="11"/>
        <v>614</v>
      </c>
      <c r="AA27" s="17">
        <f t="shared" si="15"/>
        <v>39.293999999999997</v>
      </c>
      <c r="AB27" s="24">
        <f t="shared" si="12"/>
        <v>0.68580967627865175</v>
      </c>
      <c r="AC27" s="17">
        <f t="shared" si="13"/>
        <v>-3.255885314395357E-2</v>
      </c>
      <c r="AD27" s="17">
        <f t="shared" ca="1" si="14"/>
        <v>2.7785805778890449E-2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14776</v>
      </c>
      <c r="D28" s="17">
        <v>12110</v>
      </c>
      <c r="E28" s="17">
        <v>11750</v>
      </c>
      <c r="F28" s="17">
        <v>14440</v>
      </c>
      <c r="G28" s="24"/>
      <c r="H28" s="7"/>
      <c r="I28" s="25">
        <f t="shared" si="0"/>
        <v>3026</v>
      </c>
      <c r="J28" s="24">
        <f t="shared" si="0"/>
        <v>-2330</v>
      </c>
      <c r="K28" s="7"/>
      <c r="L28" s="25">
        <f t="shared" si="3"/>
        <v>3025.9017676648582</v>
      </c>
      <c r="M28" s="17">
        <f t="shared" si="1"/>
        <v>9.6495916674112572E-3</v>
      </c>
      <c r="N28" s="17">
        <f t="shared" si="4"/>
        <v>-2329.533411243005</v>
      </c>
      <c r="O28" s="24">
        <f t="shared" si="2"/>
        <v>0.21770506815409421</v>
      </c>
      <c r="P28" s="7"/>
      <c r="Q28" s="25">
        <f t="shared" si="5"/>
        <v>3059.4203257005151</v>
      </c>
      <c r="R28" s="24">
        <f t="shared" si="6"/>
        <v>-2328.6640022210454</v>
      </c>
      <c r="S28" s="7"/>
      <c r="T28" s="25">
        <f t="shared" si="7"/>
        <v>-0.79749022242503664</v>
      </c>
      <c r="U28" s="24">
        <f t="shared" si="8"/>
        <v>-0.6103009451885214</v>
      </c>
      <c r="V28" s="7"/>
      <c r="W28" s="25">
        <f t="shared" si="9"/>
        <v>-0.79530937481216035</v>
      </c>
      <c r="X28" s="24">
        <f t="shared" si="10"/>
        <v>44.882441450862075</v>
      </c>
      <c r="Y28" s="7"/>
      <c r="Z28" s="25">
        <f t="shared" si="11"/>
        <v>632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-9.9558549137924501E-2</v>
      </c>
      <c r="AD28" s="17">
        <f t="shared" ca="1" si="14"/>
        <v>6.1530071260676777E-2</v>
      </c>
      <c r="AE28" s="17">
        <v>141</v>
      </c>
    </row>
    <row r="29" spans="1:31" s="17" customFormat="1" x14ac:dyDescent="0.25">
      <c r="A29" s="17">
        <v>9</v>
      </c>
      <c r="B29" s="17">
        <v>624</v>
      </c>
      <c r="C29" s="17">
        <v>14879</v>
      </c>
      <c r="D29" s="17">
        <v>12260</v>
      </c>
      <c r="E29" s="17">
        <v>11639</v>
      </c>
      <c r="F29" s="17">
        <v>14282</v>
      </c>
      <c r="G29" s="24"/>
      <c r="H29" s="7"/>
      <c r="I29" s="25">
        <f t="shared" si="0"/>
        <v>3240</v>
      </c>
      <c r="J29" s="24">
        <f t="shared" si="0"/>
        <v>-2022</v>
      </c>
      <c r="K29" s="7"/>
      <c r="L29" s="25">
        <f t="shared" si="3"/>
        <v>3238.7521185558749</v>
      </c>
      <c r="M29" s="17">
        <f t="shared" si="1"/>
        <v>1.5572080985918488</v>
      </c>
      <c r="N29" s="17">
        <f t="shared" si="4"/>
        <v>-2021.5287513668875</v>
      </c>
      <c r="O29" s="24">
        <f t="shared" si="2"/>
        <v>0.22207527421040829</v>
      </c>
      <c r="P29" s="7"/>
      <c r="Q29" s="25">
        <f t="shared" si="5"/>
        <v>3273.4203257005151</v>
      </c>
      <c r="R29" s="24">
        <f t="shared" si="6"/>
        <v>-2020.6640022210456</v>
      </c>
      <c r="S29" s="7"/>
      <c r="T29" s="25">
        <f t="shared" si="7"/>
        <v>-0.85327298171617172</v>
      </c>
      <c r="U29" s="24">
        <f t="shared" si="8"/>
        <v>-0.52957968572868563</v>
      </c>
      <c r="V29" s="7"/>
      <c r="W29" s="25">
        <f t="shared" si="9"/>
        <v>-0.85138161764249798</v>
      </c>
      <c r="X29" s="24">
        <f t="shared" si="10"/>
        <v>50.501593483267811</v>
      </c>
      <c r="Y29" s="7"/>
      <c r="Z29" s="25">
        <f t="shared" si="11"/>
        <v>624</v>
      </c>
      <c r="AA29" s="17">
        <f t="shared" si="15"/>
        <v>50.597999999999999</v>
      </c>
      <c r="AB29" s="24">
        <f t="shared" si="12"/>
        <v>0.88310169492409074</v>
      </c>
      <c r="AC29" s="17">
        <f t="shared" si="13"/>
        <v>-9.6406516732187697E-2</v>
      </c>
      <c r="AD29" s="17">
        <f t="shared" ca="1" si="14"/>
        <v>1.76823091167293E-2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14981</v>
      </c>
      <c r="D30" s="17">
        <v>12436</v>
      </c>
      <c r="E30" s="17">
        <v>11554</v>
      </c>
      <c r="F30" s="17">
        <v>14118</v>
      </c>
      <c r="G30" s="24"/>
      <c r="H30" s="7"/>
      <c r="I30" s="25">
        <f t="shared" si="0"/>
        <v>3427</v>
      </c>
      <c r="J30" s="24">
        <f t="shared" si="0"/>
        <v>-1682</v>
      </c>
      <c r="K30" s="7"/>
      <c r="L30" s="25">
        <f t="shared" si="3"/>
        <v>3424.9304768494085</v>
      </c>
      <c r="M30" s="17">
        <f t="shared" si="1"/>
        <v>4.2829260708342582</v>
      </c>
      <c r="N30" s="17">
        <f t="shared" si="4"/>
        <v>-1684.3905617715509</v>
      </c>
      <c r="O30" s="24">
        <f t="shared" si="2"/>
        <v>5.7147855836005412</v>
      </c>
      <c r="P30" s="7"/>
      <c r="Q30" s="25">
        <f t="shared" si="5"/>
        <v>3460.4203257005151</v>
      </c>
      <c r="R30" s="24">
        <f t="shared" si="6"/>
        <v>-1680.6640022210456</v>
      </c>
      <c r="S30" s="7"/>
      <c r="T30" s="25">
        <f t="shared" si="7"/>
        <v>-0.90201772932104207</v>
      </c>
      <c r="U30" s="24">
        <f t="shared" si="8"/>
        <v>-0.44047180190938645</v>
      </c>
      <c r="V30" s="7"/>
      <c r="W30" s="25">
        <f t="shared" si="9"/>
        <v>-0.90044584267651839</v>
      </c>
      <c r="X30" s="24">
        <f t="shared" si="10"/>
        <v>56.317661877157946</v>
      </c>
      <c r="Y30" s="7"/>
      <c r="Z30" s="25">
        <f t="shared" si="11"/>
        <v>642</v>
      </c>
      <c r="AA30" s="17">
        <f t="shared" si="15"/>
        <v>56.375999999999998</v>
      </c>
      <c r="AB30" s="24">
        <f t="shared" si="12"/>
        <v>0.98394681910432324</v>
      </c>
      <c r="AC30" s="17">
        <f t="shared" si="13"/>
        <v>-5.8338122842052087E-2</v>
      </c>
      <c r="AD30" s="17">
        <f t="shared" ca="1" si="14"/>
        <v>2.9648544914117281E-2</v>
      </c>
      <c r="AE30" s="17">
        <v>139</v>
      </c>
    </row>
    <row r="31" spans="1:31" s="17" customFormat="1" x14ac:dyDescent="0.25">
      <c r="A31" s="17">
        <v>11</v>
      </c>
      <c r="B31" s="17">
        <v>636</v>
      </c>
      <c r="C31" s="17">
        <v>15051</v>
      </c>
      <c r="D31" s="17">
        <v>12611</v>
      </c>
      <c r="E31" s="17">
        <v>11474</v>
      </c>
      <c r="F31" s="17">
        <v>13939</v>
      </c>
      <c r="G31" s="24"/>
      <c r="H31" s="7"/>
      <c r="I31" s="25">
        <f t="shared" si="0"/>
        <v>3577</v>
      </c>
      <c r="J31" s="24">
        <f t="shared" si="0"/>
        <v>-1328</v>
      </c>
      <c r="K31" s="7"/>
      <c r="L31" s="25">
        <f t="shared" si="3"/>
        <v>3574.7142313382215</v>
      </c>
      <c r="M31" s="17">
        <f t="shared" si="1"/>
        <v>5.2247383751688918</v>
      </c>
      <c r="N31" s="17">
        <f t="shared" si="4"/>
        <v>-1333.4961579935512</v>
      </c>
      <c r="O31" s="24">
        <f t="shared" si="2"/>
        <v>30.207752690076212</v>
      </c>
      <c r="P31" s="7"/>
      <c r="Q31" s="25">
        <f t="shared" si="5"/>
        <v>3610.4203257005151</v>
      </c>
      <c r="R31" s="24">
        <f t="shared" si="6"/>
        <v>-1326.6640022210456</v>
      </c>
      <c r="S31" s="7"/>
      <c r="T31" s="25">
        <f t="shared" si="7"/>
        <v>-0.94111779424473485</v>
      </c>
      <c r="U31" s="24">
        <f t="shared" si="8"/>
        <v>-0.34769476993282195</v>
      </c>
      <c r="V31" s="7"/>
      <c r="W31" s="25">
        <f t="shared" si="9"/>
        <v>-0.93987846524114727</v>
      </c>
      <c r="X31" s="24">
        <f t="shared" si="10"/>
        <v>62.082949233032423</v>
      </c>
      <c r="Y31" s="7"/>
      <c r="Z31" s="25">
        <f t="shared" si="11"/>
        <v>636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-1.7050766967571462E-2</v>
      </c>
      <c r="AD31" s="17">
        <f t="shared" ca="1" si="14"/>
        <v>-1.1488497304171119E-2</v>
      </c>
      <c r="AE31" s="17">
        <v>138</v>
      </c>
    </row>
    <row r="32" spans="1:31" s="17" customFormat="1" x14ac:dyDescent="0.25">
      <c r="A32" s="17">
        <v>12</v>
      </c>
      <c r="B32" s="17">
        <v>620</v>
      </c>
      <c r="C32" s="17">
        <v>15104</v>
      </c>
      <c r="D32" s="17">
        <v>12784</v>
      </c>
      <c r="E32" s="17">
        <v>11417</v>
      </c>
      <c r="F32" s="17">
        <v>13763</v>
      </c>
      <c r="G32" s="24"/>
      <c r="H32" s="7"/>
      <c r="I32" s="25">
        <f t="shared" si="0"/>
        <v>3687</v>
      </c>
      <c r="J32" s="24">
        <f t="shared" si="0"/>
        <v>-979</v>
      </c>
      <c r="K32" s="7"/>
      <c r="L32" s="25">
        <f t="shared" si="3"/>
        <v>3686.0948665187771</v>
      </c>
      <c r="M32" s="17">
        <f t="shared" si="1"/>
        <v>0.81926661883077101</v>
      </c>
      <c r="N32" s="17">
        <f t="shared" si="4"/>
        <v>-978.58666597063427</v>
      </c>
      <c r="O32" s="24">
        <f t="shared" si="2"/>
        <v>0.17084501983170883</v>
      </c>
      <c r="P32" s="7"/>
      <c r="Q32" s="25">
        <f t="shared" si="5"/>
        <v>3720.4203257005151</v>
      </c>
      <c r="R32" s="24">
        <f t="shared" si="6"/>
        <v>-977.66400222104551</v>
      </c>
      <c r="S32" s="7"/>
      <c r="T32" s="25">
        <f t="shared" si="7"/>
        <v>-0.96979117518877622</v>
      </c>
      <c r="U32" s="24">
        <f t="shared" si="8"/>
        <v>-0.25622814801242361</v>
      </c>
      <c r="V32" s="7"/>
      <c r="W32" s="25">
        <f t="shared" si="9"/>
        <v>-0.96887964334432153</v>
      </c>
      <c r="X32" s="24">
        <f t="shared" si="10"/>
        <v>67.570975368352663</v>
      </c>
      <c r="Y32" s="7"/>
      <c r="Z32" s="25">
        <f t="shared" si="11"/>
        <v>620</v>
      </c>
      <c r="AA32" s="17">
        <f t="shared" si="15"/>
        <v>67.679999999999993</v>
      </c>
      <c r="AB32" s="24">
        <f t="shared" si="12"/>
        <v>1.181238837749762</v>
      </c>
      <c r="AC32" s="17">
        <f t="shared" si="13"/>
        <v>-0.10902463164732978</v>
      </c>
      <c r="AD32" s="17">
        <f t="shared" ca="1" si="14"/>
        <v>0.13558192485156439</v>
      </c>
      <c r="AE32" s="17">
        <v>137</v>
      </c>
    </row>
    <row r="33" spans="1:31" s="17" customFormat="1" x14ac:dyDescent="0.25">
      <c r="A33" s="17">
        <v>13</v>
      </c>
      <c r="B33" s="17">
        <v>612</v>
      </c>
      <c r="C33" s="17">
        <v>15151</v>
      </c>
      <c r="D33" s="17">
        <v>12968</v>
      </c>
      <c r="E33" s="17">
        <v>11383</v>
      </c>
      <c r="F33" s="17">
        <v>13588</v>
      </c>
      <c r="G33" s="24"/>
      <c r="H33" s="7"/>
      <c r="I33" s="25">
        <f t="shared" si="0"/>
        <v>3768</v>
      </c>
      <c r="J33" s="24">
        <f t="shared" si="0"/>
        <v>-620</v>
      </c>
      <c r="K33" s="7"/>
      <c r="L33" s="25">
        <f t="shared" si="3"/>
        <v>3761.4603265826017</v>
      </c>
      <c r="M33" s="17">
        <f t="shared" si="1"/>
        <v>42.767328406225467</v>
      </c>
      <c r="N33" s="17">
        <f t="shared" si="4"/>
        <v>-619.13975609820807</v>
      </c>
      <c r="O33" s="24">
        <f t="shared" si="2"/>
        <v>0.74001957057020773</v>
      </c>
      <c r="P33" s="7"/>
      <c r="Q33" s="25">
        <f t="shared" si="5"/>
        <v>3801.4203257005151</v>
      </c>
      <c r="R33" s="24">
        <f t="shared" si="6"/>
        <v>-618.66400222104551</v>
      </c>
      <c r="S33" s="7"/>
      <c r="T33" s="25">
        <f t="shared" si="7"/>
        <v>-0.99090521024757039</v>
      </c>
      <c r="U33" s="24">
        <f t="shared" si="8"/>
        <v>-0.16214070597969293</v>
      </c>
      <c r="V33" s="7"/>
      <c r="W33" s="25">
        <f t="shared" si="9"/>
        <v>-0.99033081427107894</v>
      </c>
      <c r="X33" s="24">
        <f t="shared" si="10"/>
        <v>73.086005007790845</v>
      </c>
      <c r="Y33" s="7"/>
      <c r="Z33" s="25">
        <f t="shared" si="11"/>
        <v>612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-0.10199499220914277</v>
      </c>
      <c r="AD33" s="17">
        <f t="shared" ca="1" si="14"/>
        <v>9.3389460436966942E-2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15173</v>
      </c>
      <c r="D34" s="17">
        <v>13155</v>
      </c>
      <c r="E34" s="17">
        <v>11366</v>
      </c>
      <c r="F34" s="17">
        <v>13410</v>
      </c>
      <c r="G34" s="24"/>
      <c r="H34" s="7"/>
      <c r="I34" s="25">
        <f t="shared" si="0"/>
        <v>3807</v>
      </c>
      <c r="J34" s="24">
        <f t="shared" si="0"/>
        <v>-255</v>
      </c>
      <c r="K34" s="7"/>
      <c r="L34" s="25">
        <f t="shared" si="3"/>
        <v>3801.8089527963566</v>
      </c>
      <c r="M34" s="17">
        <f t="shared" si="1"/>
        <v>26.946971070453891</v>
      </c>
      <c r="N34" s="17">
        <f t="shared" si="4"/>
        <v>-253.37504649442829</v>
      </c>
      <c r="O34" s="24">
        <f t="shared" si="2"/>
        <v>2.6404738952697904</v>
      </c>
      <c r="P34" s="7"/>
      <c r="Q34" s="25">
        <f t="shared" si="5"/>
        <v>3840.4203257005151</v>
      </c>
      <c r="R34" s="24">
        <f t="shared" si="6"/>
        <v>-253.66400222104556</v>
      </c>
      <c r="S34" s="7"/>
      <c r="T34" s="25">
        <f t="shared" si="7"/>
        <v>-1.0010712271277304</v>
      </c>
      <c r="U34" s="24">
        <f t="shared" si="8"/>
        <v>-6.6480771879562903E-2</v>
      </c>
      <c r="V34" s="7"/>
      <c r="W34" s="25">
        <f t="shared" si="9"/>
        <v>-1.0008395291117709</v>
      </c>
      <c r="X34" s="24">
        <f t="shared" si="10"/>
        <v>78.583901850240409</v>
      </c>
      <c r="Y34" s="7"/>
      <c r="Z34" s="25">
        <f t="shared" si="11"/>
        <v>613</v>
      </c>
      <c r="AA34" s="17">
        <f t="shared" si="15"/>
        <v>78.704999999999984</v>
      </c>
      <c r="AB34" s="24">
        <f t="shared" si="12"/>
        <v>1.3736613877821369</v>
      </c>
      <c r="AC34" s="17">
        <f t="shared" si="13"/>
        <v>-0.12109814975957534</v>
      </c>
      <c r="AD34" s="17">
        <f t="shared" ca="1" si="14"/>
        <v>4.3282395051647882E-2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15164</v>
      </c>
      <c r="D35" s="17">
        <v>13332</v>
      </c>
      <c r="E35" s="17">
        <v>11357</v>
      </c>
      <c r="F35" s="17">
        <v>13212</v>
      </c>
      <c r="G35" s="24"/>
      <c r="H35" s="7"/>
      <c r="I35" s="25">
        <f t="shared" si="0"/>
        <v>3807</v>
      </c>
      <c r="J35" s="24">
        <f t="shared" si="0"/>
        <v>120</v>
      </c>
      <c r="K35" s="7"/>
      <c r="L35" s="25">
        <f t="shared" si="3"/>
        <v>3806.4425131469256</v>
      </c>
      <c r="M35" s="17">
        <f t="shared" si="1"/>
        <v>0.31079159135074363</v>
      </c>
      <c r="N35" s="17">
        <f t="shared" si="4"/>
        <v>119.53629615325717</v>
      </c>
      <c r="O35" s="24">
        <f t="shared" si="2"/>
        <v>0.21502125748409906</v>
      </c>
      <c r="P35" s="7"/>
      <c r="Q35" s="25">
        <f t="shared" si="5"/>
        <v>3840.4203257005151</v>
      </c>
      <c r="R35" s="24">
        <f t="shared" si="6"/>
        <v>121.33599777895444</v>
      </c>
      <c r="S35" s="7"/>
      <c r="T35" s="25">
        <f t="shared" si="7"/>
        <v>-1.0010712271277304</v>
      </c>
      <c r="U35" s="24">
        <f t="shared" si="8"/>
        <v>3.1799982332899469E-2</v>
      </c>
      <c r="V35" s="7"/>
      <c r="W35" s="25">
        <f t="shared" si="9"/>
        <v>-1.0011915490605114</v>
      </c>
      <c r="X35" s="24">
        <f t="shared" si="10"/>
        <v>84.203416353871376</v>
      </c>
      <c r="Y35" s="7"/>
      <c r="Z35" s="25">
        <f t="shared" si="11"/>
        <v>621</v>
      </c>
      <c r="AA35" s="17">
        <f t="shared" si="15"/>
        <v>84.293999999999983</v>
      </c>
      <c r="AB35" s="24">
        <f t="shared" si="12"/>
        <v>1.4712078396760997</v>
      </c>
      <c r="AC35" s="17">
        <f t="shared" si="13"/>
        <v>-9.0583646128607143E-2</v>
      </c>
      <c r="AD35" s="17">
        <f t="shared" ca="1" si="14"/>
        <v>5.2936475947831241E-3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13520</v>
      </c>
      <c r="E36" s="17">
        <v>11373</v>
      </c>
      <c r="F36" s="17">
        <v>13027</v>
      </c>
      <c r="G36" s="24"/>
      <c r="H36" s="7"/>
      <c r="I36" s="25">
        <f t="shared" si="0"/>
        <v>3780</v>
      </c>
      <c r="J36" s="24">
        <f t="shared" si="0"/>
        <v>493</v>
      </c>
      <c r="K36" s="7"/>
      <c r="L36" s="25">
        <f t="shared" si="3"/>
        <v>3774.152372235857</v>
      </c>
      <c r="M36" s="17">
        <f t="shared" si="1"/>
        <v>34.19475046797605</v>
      </c>
      <c r="N36" s="17">
        <f t="shared" si="4"/>
        <v>494.27852374468313</v>
      </c>
      <c r="O36" s="24">
        <f t="shared" si="2"/>
        <v>1.6346229657185669</v>
      </c>
      <c r="P36" s="7"/>
      <c r="Q36" s="25">
        <f t="shared" si="5"/>
        <v>3813.4203257005151</v>
      </c>
      <c r="R36" s="24">
        <f t="shared" si="6"/>
        <v>494.33599777895444</v>
      </c>
      <c r="S36" s="7"/>
      <c r="T36" s="25">
        <f t="shared" si="7"/>
        <v>-0.99403321544146572</v>
      </c>
      <c r="U36" s="24">
        <f t="shared" si="8"/>
        <v>0.12955657252289537</v>
      </c>
      <c r="V36" s="7"/>
      <c r="W36" s="25">
        <f t="shared" si="9"/>
        <v>-0.99450363473758219</v>
      </c>
      <c r="X36" s="24">
        <f t="shared" si="10"/>
        <v>89.806462357778173</v>
      </c>
      <c r="Y36" s="7"/>
      <c r="Z36" s="25">
        <f t="shared" si="11"/>
        <v>626</v>
      </c>
      <c r="AA36" s="17">
        <f t="shared" si="15"/>
        <v>89.927999999999983</v>
      </c>
      <c r="AB36" s="24">
        <f t="shared" si="12"/>
        <v>1.5695396897334604</v>
      </c>
      <c r="AC36" s="17">
        <f t="shared" si="13"/>
        <v>-0.12153764222180996</v>
      </c>
      <c r="AD36" s="17">
        <f t="shared" ca="1" si="14"/>
        <v>1.0842432560949078E-2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15122</v>
      </c>
      <c r="D37" s="17">
        <v>13710</v>
      </c>
      <c r="E37" s="17">
        <v>11411</v>
      </c>
      <c r="F37" s="17">
        <v>12851</v>
      </c>
      <c r="G37" s="24"/>
      <c r="H37" s="7"/>
      <c r="I37" s="25">
        <f t="shared" si="0"/>
        <v>3711</v>
      </c>
      <c r="J37" s="24">
        <f t="shared" si="0"/>
        <v>859</v>
      </c>
      <c r="K37" s="7"/>
      <c r="L37" s="25">
        <f t="shared" si="3"/>
        <v>3705.3436963927925</v>
      </c>
      <c r="M37" s="17">
        <f t="shared" si="1"/>
        <v>31.993770496908795</v>
      </c>
      <c r="N37" s="17">
        <f t="shared" si="4"/>
        <v>863.05666574081022</v>
      </c>
      <c r="O37" s="24">
        <f t="shared" si="2"/>
        <v>16.456536932663308</v>
      </c>
      <c r="P37" s="7"/>
      <c r="Q37" s="25">
        <f t="shared" si="5"/>
        <v>3744.4203257005151</v>
      </c>
      <c r="R37" s="24">
        <f t="shared" si="6"/>
        <v>860.33599777895449</v>
      </c>
      <c r="S37" s="7"/>
      <c r="T37" s="25">
        <f t="shared" si="7"/>
        <v>-0.97604718557656711</v>
      </c>
      <c r="U37" s="24">
        <f t="shared" si="8"/>
        <v>0.22547858863425868</v>
      </c>
      <c r="V37" s="7"/>
      <c r="W37" s="25">
        <f t="shared" si="9"/>
        <v>-0.97686106097036485</v>
      </c>
      <c r="X37" s="24">
        <f t="shared" si="10"/>
        <v>95.381543338187328</v>
      </c>
      <c r="Y37" s="7"/>
      <c r="Z37" s="25">
        <f t="shared" si="11"/>
        <v>624</v>
      </c>
      <c r="AA37" s="17">
        <f t="shared" si="15"/>
        <v>95.543999999999983</v>
      </c>
      <c r="AB37" s="24">
        <f t="shared" si="12"/>
        <v>1.667557380525462</v>
      </c>
      <c r="AC37" s="17">
        <f t="shared" si="13"/>
        <v>-0.16245666181265506</v>
      </c>
      <c r="AD37" s="17">
        <f t="shared" ca="1" si="14"/>
        <v>1.108810865640919E-2</v>
      </c>
      <c r="AE37" s="17">
        <v>132</v>
      </c>
    </row>
    <row r="38" spans="1:31" s="17" customFormat="1" x14ac:dyDescent="0.25">
      <c r="A38" s="17">
        <v>18</v>
      </c>
      <c r="B38" s="17">
        <v>647</v>
      </c>
      <c r="C38" s="17">
        <v>15059</v>
      </c>
      <c r="D38" s="17">
        <v>13886</v>
      </c>
      <c r="E38" s="17">
        <v>11460</v>
      </c>
      <c r="F38" s="17">
        <v>12658</v>
      </c>
      <c r="G38" s="24"/>
      <c r="H38" s="7"/>
      <c r="I38" s="25">
        <f t="shared" si="0"/>
        <v>3599</v>
      </c>
      <c r="J38" s="24">
        <f t="shared" si="0"/>
        <v>1228</v>
      </c>
      <c r="K38" s="7"/>
      <c r="L38" s="25">
        <f t="shared" si="3"/>
        <v>3596.0995587391667</v>
      </c>
      <c r="M38" s="17">
        <f t="shared" si="1"/>
        <v>8.4125595075442874</v>
      </c>
      <c r="N38" s="17">
        <f t="shared" si="4"/>
        <v>1236.6077231025045</v>
      </c>
      <c r="O38" s="24">
        <f t="shared" si="2"/>
        <v>74.092897009388849</v>
      </c>
      <c r="P38" s="7"/>
      <c r="Q38" s="25">
        <f t="shared" si="5"/>
        <v>3632.4203257005151</v>
      </c>
      <c r="R38" s="24">
        <f t="shared" si="6"/>
        <v>1229.3359977789544</v>
      </c>
      <c r="S38" s="7"/>
      <c r="T38" s="25">
        <f t="shared" si="7"/>
        <v>-0.94685247043354315</v>
      </c>
      <c r="U38" s="24">
        <f t="shared" si="8"/>
        <v>0.32218685077932163</v>
      </c>
      <c r="V38" s="7"/>
      <c r="W38" s="25">
        <f t="shared" si="9"/>
        <v>-0.94801254618593889</v>
      </c>
      <c r="X38" s="24">
        <f t="shared" si="10"/>
        <v>101.15478002311301</v>
      </c>
      <c r="Y38" s="7"/>
      <c r="Z38" s="25">
        <f t="shared" si="11"/>
        <v>647</v>
      </c>
      <c r="AA38" s="17">
        <f t="shared" si="15"/>
        <v>101.36699999999998</v>
      </c>
      <c r="AB38" s="24">
        <f t="shared" si="12"/>
        <v>1.7691879028690918</v>
      </c>
      <c r="AC38" s="17">
        <f t="shared" si="13"/>
        <v>-0.21221997688697058</v>
      </c>
      <c r="AD38" s="17">
        <f t="shared" ca="1" si="14"/>
        <v>0.13850295296681736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14993</v>
      </c>
      <c r="D39" s="17">
        <v>14064</v>
      </c>
      <c r="E39" s="17">
        <v>11535</v>
      </c>
      <c r="F39" s="17">
        <v>12485</v>
      </c>
      <c r="G39" s="24"/>
      <c r="H39" s="7"/>
      <c r="I39" s="25">
        <f t="shared" si="0"/>
        <v>3458</v>
      </c>
      <c r="J39" s="24">
        <f t="shared" si="0"/>
        <v>1579</v>
      </c>
      <c r="K39" s="7"/>
      <c r="L39" s="25">
        <f t="shared" si="3"/>
        <v>3454.9770078941665</v>
      </c>
      <c r="M39" s="17">
        <f t="shared" si="1"/>
        <v>9.138481271931715</v>
      </c>
      <c r="N39" s="17">
        <f t="shared" si="4"/>
        <v>1585.3479714882492</v>
      </c>
      <c r="O39" s="24">
        <f t="shared" si="2"/>
        <v>40.296742015624588</v>
      </c>
      <c r="P39" s="7"/>
      <c r="Q39" s="25">
        <f t="shared" si="5"/>
        <v>3491.4203257005151</v>
      </c>
      <c r="R39" s="24">
        <f t="shared" si="6"/>
        <v>1580.3359977789544</v>
      </c>
      <c r="S39" s="7"/>
      <c r="T39" s="25">
        <f t="shared" si="7"/>
        <v>-0.91009840940527187</v>
      </c>
      <c r="U39" s="24">
        <f t="shared" si="8"/>
        <v>0.41417763672218644</v>
      </c>
      <c r="V39" s="7"/>
      <c r="W39" s="25">
        <f t="shared" si="9"/>
        <v>-0.91158774006892318</v>
      </c>
      <c r="X39" s="24">
        <f t="shared" si="10"/>
        <v>106.81874719226613</v>
      </c>
      <c r="Y39" s="7"/>
      <c r="Z39" s="25">
        <f t="shared" si="11"/>
        <v>625</v>
      </c>
      <c r="AA39" s="17">
        <f t="shared" si="15"/>
        <v>106.99199999999998</v>
      </c>
      <c r="AB39" s="24">
        <f t="shared" si="12"/>
        <v>1.8673626732937727</v>
      </c>
      <c r="AC39" s="17">
        <f t="shared" si="13"/>
        <v>-0.17325280773384577</v>
      </c>
      <c r="AD39" s="17">
        <f t="shared" ca="1" si="14"/>
        <v>-5.4635790253598771E-4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14905</v>
      </c>
      <c r="D40" s="17">
        <v>14229</v>
      </c>
      <c r="E40" s="17">
        <v>11621</v>
      </c>
      <c r="F40" s="17">
        <v>12314</v>
      </c>
      <c r="G40" s="24"/>
      <c r="H40" s="7"/>
      <c r="I40" s="25">
        <f t="shared" si="0"/>
        <v>3284</v>
      </c>
      <c r="J40" s="24">
        <f t="shared" si="0"/>
        <v>1915</v>
      </c>
      <c r="K40" s="7"/>
      <c r="L40" s="25">
        <f t="shared" si="3"/>
        <v>3281.7765161179113</v>
      </c>
      <c r="M40" s="17">
        <f t="shared" si="1"/>
        <v>4.9438805739080491</v>
      </c>
      <c r="N40" s="17">
        <f t="shared" si="4"/>
        <v>1916.1854695364611</v>
      </c>
      <c r="O40" s="24">
        <f t="shared" si="2"/>
        <v>1.4053380218773939</v>
      </c>
      <c r="P40" s="7"/>
      <c r="Q40" s="25">
        <f t="shared" si="5"/>
        <v>3317.4203257005151</v>
      </c>
      <c r="R40" s="24">
        <f t="shared" si="6"/>
        <v>1916.3359977789544</v>
      </c>
      <c r="S40" s="7"/>
      <c r="T40" s="25">
        <f t="shared" si="7"/>
        <v>-0.86474233409378831</v>
      </c>
      <c r="U40" s="24">
        <f t="shared" si="8"/>
        <v>0.50223719249655274</v>
      </c>
      <c r="V40" s="7"/>
      <c r="W40" s="25">
        <f t="shared" si="9"/>
        <v>-0.86654678369269422</v>
      </c>
      <c r="X40" s="24">
        <f t="shared" si="10"/>
        <v>112.48011306782928</v>
      </c>
      <c r="Y40" s="7"/>
      <c r="Z40" s="25">
        <f t="shared" si="11"/>
        <v>620</v>
      </c>
      <c r="AA40" s="17">
        <f t="shared" si="15"/>
        <v>112.57199999999997</v>
      </c>
      <c r="AB40" s="24">
        <f t="shared" si="12"/>
        <v>1.9647520455550562</v>
      </c>
      <c r="AC40" s="17">
        <f t="shared" si="13"/>
        <v>-9.188693217069499E-2</v>
      </c>
      <c r="AD40" s="17">
        <f t="shared" ca="1" si="14"/>
        <v>-5.2886149130415561E-2</v>
      </c>
      <c r="AE40" s="17">
        <v>129</v>
      </c>
    </row>
    <row r="41" spans="1:31" s="17" customFormat="1" x14ac:dyDescent="0.25">
      <c r="A41" s="17">
        <v>21</v>
      </c>
      <c r="B41" s="17">
        <v>628</v>
      </c>
      <c r="C41" s="17">
        <v>14809</v>
      </c>
      <c r="D41" s="17">
        <v>14391</v>
      </c>
      <c r="E41" s="17">
        <v>11730</v>
      </c>
      <c r="F41" s="17">
        <v>12161</v>
      </c>
      <c r="G41" s="24"/>
      <c r="H41" s="7"/>
      <c r="I41" s="25">
        <f t="shared" si="0"/>
        <v>3079</v>
      </c>
      <c r="J41" s="24">
        <f t="shared" si="0"/>
        <v>2230</v>
      </c>
      <c r="K41" s="7"/>
      <c r="L41" s="25">
        <f t="shared" si="3"/>
        <v>3074.3107776073762</v>
      </c>
      <c r="M41" s="17">
        <f t="shared" si="1"/>
        <v>21.988806647484786</v>
      </c>
      <c r="N41" s="17">
        <f t="shared" si="4"/>
        <v>2232.7229414414946</v>
      </c>
      <c r="O41" s="24">
        <f t="shared" si="2"/>
        <v>7.4144100938089101</v>
      </c>
      <c r="P41" s="7"/>
      <c r="Q41" s="25">
        <f t="shared" si="5"/>
        <v>3112.4203257005151</v>
      </c>
      <c r="R41" s="24">
        <f t="shared" si="6"/>
        <v>2231.3359977789546</v>
      </c>
      <c r="S41" s="7"/>
      <c r="T41" s="25">
        <f t="shared" si="7"/>
        <v>-0.81130557869807474</v>
      </c>
      <c r="U41" s="24">
        <f t="shared" si="8"/>
        <v>0.58479302603502115</v>
      </c>
      <c r="V41" s="7"/>
      <c r="W41" s="25">
        <f t="shared" si="9"/>
        <v>-0.81340538228117842</v>
      </c>
      <c r="X41" s="24">
        <f t="shared" si="10"/>
        <v>118.09821642943064</v>
      </c>
      <c r="Y41" s="7"/>
      <c r="Z41" s="25">
        <f t="shared" si="11"/>
        <v>628</v>
      </c>
      <c r="AA41" s="17">
        <f t="shared" si="15"/>
        <v>118.22399999999998</v>
      </c>
      <c r="AB41" s="24">
        <f t="shared" si="12"/>
        <v>2.0633980548777759</v>
      </c>
      <c r="AC41" s="17">
        <f t="shared" si="13"/>
        <v>-0.12578357056933953</v>
      </c>
      <c r="AD41" s="17">
        <f t="shared" ca="1" si="14"/>
        <v>6.5039461033663315E-2</v>
      </c>
      <c r="AE41" s="17">
        <v>128</v>
      </c>
    </row>
    <row r="42" spans="1:31" s="17" customFormat="1" x14ac:dyDescent="0.25">
      <c r="A42" s="17">
        <v>22</v>
      </c>
      <c r="B42" s="17">
        <v>603</v>
      </c>
      <c r="C42" s="17">
        <v>14688</v>
      </c>
      <c r="D42" s="17">
        <v>14528</v>
      </c>
      <c r="E42" s="17">
        <v>11840</v>
      </c>
      <c r="F42" s="17">
        <v>12014</v>
      </c>
      <c r="G42" s="24"/>
      <c r="H42" s="7"/>
      <c r="I42" s="25">
        <f t="shared" si="0"/>
        <v>2848</v>
      </c>
      <c r="J42" s="24">
        <f t="shared" si="0"/>
        <v>2514</v>
      </c>
      <c r="K42" s="7"/>
      <c r="L42" s="25">
        <f t="shared" si="3"/>
        <v>2846.6316411438993</v>
      </c>
      <c r="M42" s="17">
        <f t="shared" si="1"/>
        <v>1.872405959069251</v>
      </c>
      <c r="N42" s="17">
        <f t="shared" si="4"/>
        <v>2516.2205159837567</v>
      </c>
      <c r="O42" s="24">
        <f t="shared" si="2"/>
        <v>4.9306912341191662</v>
      </c>
      <c r="P42" s="7"/>
      <c r="Q42" s="25">
        <f t="shared" si="5"/>
        <v>2881.4203257005151</v>
      </c>
      <c r="R42" s="24">
        <f t="shared" si="6"/>
        <v>2515.3359977789546</v>
      </c>
      <c r="S42" s="7"/>
      <c r="T42" s="25">
        <f t="shared" si="7"/>
        <v>-0.7510914787155879</v>
      </c>
      <c r="U42" s="24">
        <f t="shared" si="8"/>
        <v>0.65922431722525932</v>
      </c>
      <c r="V42" s="7"/>
      <c r="W42" s="25">
        <f t="shared" si="9"/>
        <v>-0.75345749249351057</v>
      </c>
      <c r="X42" s="24">
        <f t="shared" si="10"/>
        <v>123.56792065857121</v>
      </c>
      <c r="Y42" s="7"/>
      <c r="Z42" s="25">
        <f t="shared" si="11"/>
        <v>603</v>
      </c>
      <c r="AA42" s="17">
        <f t="shared" si="15"/>
        <v>123.65099999999998</v>
      </c>
      <c r="AB42" s="24">
        <f t="shared" si="12"/>
        <v>2.158117073383508</v>
      </c>
      <c r="AC42" s="17">
        <f t="shared" si="13"/>
        <v>-8.3079341428771158E-2</v>
      </c>
      <c r="AD42" s="17">
        <f t="shared" ca="1" si="14"/>
        <v>1.4162455222589188E-2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14558</v>
      </c>
      <c r="D43" s="17">
        <v>14668</v>
      </c>
      <c r="E43" s="17">
        <v>11975</v>
      </c>
      <c r="F43" s="17">
        <v>11884</v>
      </c>
      <c r="G43" s="24"/>
      <c r="H43" s="7"/>
      <c r="I43" s="25">
        <f t="shared" si="0"/>
        <v>2583</v>
      </c>
      <c r="J43" s="24">
        <f t="shared" si="0"/>
        <v>2784</v>
      </c>
      <c r="K43" s="7"/>
      <c r="L43" s="25">
        <f t="shared" si="3"/>
        <v>2586.068061076337</v>
      </c>
      <c r="M43" s="17">
        <f t="shared" si="1"/>
        <v>9.4129987681342548</v>
      </c>
      <c r="N43" s="17">
        <f t="shared" si="4"/>
        <v>2783.7036389171976</v>
      </c>
      <c r="O43" s="24">
        <f t="shared" si="2"/>
        <v>8.7829891399797647E-2</v>
      </c>
      <c r="P43" s="7"/>
      <c r="Q43" s="25">
        <f t="shared" si="5"/>
        <v>2616.4203257005151</v>
      </c>
      <c r="R43" s="24">
        <f t="shared" si="6"/>
        <v>2785.3359977789546</v>
      </c>
      <c r="S43" s="7"/>
      <c r="T43" s="25">
        <f t="shared" si="7"/>
        <v>-0.68201469735039721</v>
      </c>
      <c r="U43" s="24">
        <f t="shared" si="8"/>
        <v>0.72998646025823222</v>
      </c>
      <c r="V43" s="7"/>
      <c r="W43" s="25">
        <f t="shared" si="9"/>
        <v>-0.6846337223949388</v>
      </c>
      <c r="X43" s="24">
        <f t="shared" si="10"/>
        <v>129.22046593083707</v>
      </c>
      <c r="Y43" s="7"/>
      <c r="Z43" s="25">
        <f t="shared" si="11"/>
        <v>619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-1.5340691629148751E-3</v>
      </c>
      <c r="AD43" s="17">
        <f t="shared" ca="1" si="14"/>
        <v>1.4960921238099445E-2</v>
      </c>
      <c r="AE43" s="17">
        <v>126</v>
      </c>
    </row>
    <row r="44" spans="1:31" s="17" customFormat="1" x14ac:dyDescent="0.25">
      <c r="A44" s="17">
        <v>24</v>
      </c>
      <c r="B44" s="17">
        <v>621</v>
      </c>
      <c r="C44" s="17">
        <v>14413</v>
      </c>
      <c r="D44" s="17">
        <v>14784</v>
      </c>
      <c r="E44" s="17">
        <v>12118</v>
      </c>
      <c r="F44" s="17">
        <v>11759</v>
      </c>
      <c r="G44" s="24"/>
      <c r="H44" s="7"/>
      <c r="I44" s="25">
        <f t="shared" si="0"/>
        <v>2295</v>
      </c>
      <c r="J44" s="24">
        <f t="shared" si="0"/>
        <v>3025</v>
      </c>
      <c r="K44" s="7"/>
      <c r="L44" s="25">
        <f t="shared" si="3"/>
        <v>2299.7934792396563</v>
      </c>
      <c r="M44" s="17">
        <f t="shared" si="1"/>
        <v>22.977443221016276</v>
      </c>
      <c r="N44" s="17">
        <f t="shared" si="4"/>
        <v>3025.567624956429</v>
      </c>
      <c r="O44" s="24">
        <f t="shared" si="2"/>
        <v>0.32219809116099229</v>
      </c>
      <c r="P44" s="7"/>
      <c r="Q44" s="25">
        <f t="shared" si="5"/>
        <v>2328.4203257005151</v>
      </c>
      <c r="R44" s="24">
        <f t="shared" si="6"/>
        <v>3026.3359977789546</v>
      </c>
      <c r="S44" s="7"/>
      <c r="T44" s="25">
        <f t="shared" si="7"/>
        <v>-0.6069425726969071</v>
      </c>
      <c r="U44" s="24">
        <f t="shared" si="8"/>
        <v>0.79314822496544146</v>
      </c>
      <c r="V44" s="7"/>
      <c r="W44" s="25">
        <f t="shared" si="9"/>
        <v>-0.60978734767460196</v>
      </c>
      <c r="X44" s="24">
        <f t="shared" si="10"/>
        <v>134.83042818292637</v>
      </c>
      <c r="Y44" s="7"/>
      <c r="Z44" s="25">
        <f t="shared" si="11"/>
        <v>621</v>
      </c>
      <c r="AA44" s="17">
        <f t="shared" si="15"/>
        <v>134.81099999999998</v>
      </c>
      <c r="AB44" s="24">
        <f t="shared" si="12"/>
        <v>2.3528958179060755</v>
      </c>
      <c r="AC44" s="17">
        <f t="shared" si="13"/>
        <v>1.9428182926390036E-2</v>
      </c>
      <c r="AD44" s="17">
        <f t="shared" ca="1" si="14"/>
        <v>6.1466102751609242E-2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14266</v>
      </c>
      <c r="D45" s="17">
        <v>14898</v>
      </c>
      <c r="E45" s="17">
        <v>12280</v>
      </c>
      <c r="F45" s="17">
        <v>11652</v>
      </c>
      <c r="G45" s="24"/>
      <c r="H45" s="7"/>
      <c r="I45" s="25">
        <f t="shared" si="0"/>
        <v>1986</v>
      </c>
      <c r="J45" s="24">
        <f t="shared" si="0"/>
        <v>3246</v>
      </c>
      <c r="K45" s="7"/>
      <c r="L45" s="25">
        <f t="shared" si="3"/>
        <v>1985.1697397615321</v>
      </c>
      <c r="M45" s="17">
        <f t="shared" si="1"/>
        <v>0.68933206358072785</v>
      </c>
      <c r="N45" s="17">
        <f t="shared" si="4"/>
        <v>3242.4233527794058</v>
      </c>
      <c r="O45" s="24">
        <f t="shared" si="2"/>
        <v>12.792405340583988</v>
      </c>
      <c r="P45" s="7"/>
      <c r="Q45" s="25">
        <f t="shared" si="5"/>
        <v>2019.4203257005149</v>
      </c>
      <c r="R45" s="24">
        <f t="shared" si="6"/>
        <v>3247.3359977789546</v>
      </c>
      <c r="S45" s="7"/>
      <c r="T45" s="25">
        <f t="shared" si="7"/>
        <v>-0.52639643895409993</v>
      </c>
      <c r="U45" s="24">
        <f t="shared" si="8"/>
        <v>0.85106834944798593</v>
      </c>
      <c r="V45" s="7"/>
      <c r="W45" s="25">
        <f t="shared" si="9"/>
        <v>-0.5294481543543762</v>
      </c>
      <c r="X45" s="24">
        <f t="shared" si="10"/>
        <v>140.49851953651341</v>
      </c>
      <c r="Y45" s="7"/>
      <c r="Z45" s="25">
        <f t="shared" si="11"/>
        <v>633</v>
      </c>
      <c r="AA45" s="17">
        <f t="shared" si="15"/>
        <v>140.50799999999998</v>
      </c>
      <c r="AB45" s="24">
        <f t="shared" si="12"/>
        <v>2.4523272253921919</v>
      </c>
      <c r="AC45" s="17">
        <f t="shared" si="13"/>
        <v>-9.4804634865681692E-3</v>
      </c>
      <c r="AD45" s="17">
        <f t="shared" ca="1" si="14"/>
        <v>2.7317612561262195E-2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14099</v>
      </c>
      <c r="D46" s="17">
        <v>14992</v>
      </c>
      <c r="E46" s="17">
        <v>12448</v>
      </c>
      <c r="F46" s="17">
        <v>11556</v>
      </c>
      <c r="G46" s="24"/>
      <c r="H46" s="7"/>
      <c r="I46" s="25">
        <f t="shared" si="0"/>
        <v>1651</v>
      </c>
      <c r="J46" s="24">
        <f t="shared" si="0"/>
        <v>3436</v>
      </c>
      <c r="K46" s="7"/>
      <c r="L46" s="25">
        <f t="shared" si="3"/>
        <v>1648.9730040693466</v>
      </c>
      <c r="M46" s="17">
        <f t="shared" si="1"/>
        <v>4.1087125028852665</v>
      </c>
      <c r="N46" s="17">
        <f t="shared" si="4"/>
        <v>3427.9782269002098</v>
      </c>
      <c r="O46" s="24">
        <f t="shared" si="2"/>
        <v>64.34884366451692</v>
      </c>
      <c r="P46" s="7"/>
      <c r="Q46" s="25">
        <f t="shared" si="5"/>
        <v>1684.4203257005149</v>
      </c>
      <c r="R46" s="24">
        <f t="shared" si="6"/>
        <v>3437.3359977789546</v>
      </c>
      <c r="S46" s="7"/>
      <c r="T46" s="25">
        <f t="shared" si="7"/>
        <v>-0.43907296062451928</v>
      </c>
      <c r="U46" s="24">
        <f t="shared" si="8"/>
        <v>0.90086393158230016</v>
      </c>
      <c r="V46" s="7"/>
      <c r="W46" s="25">
        <f t="shared" si="9"/>
        <v>-0.44230247265799821</v>
      </c>
      <c r="X46" s="24">
        <f t="shared" si="10"/>
        <v>146.23426627105289</v>
      </c>
      <c r="Y46" s="7"/>
      <c r="Z46" s="25">
        <f t="shared" si="11"/>
        <v>636</v>
      </c>
      <c r="AA46" s="17">
        <f t="shared" si="15"/>
        <v>146.23199999999997</v>
      </c>
      <c r="AB46" s="24">
        <f t="shared" si="12"/>
        <v>2.5522298717763472</v>
      </c>
      <c r="AC46" s="17">
        <f t="shared" si="13"/>
        <v>2.2662710529175456E-3</v>
      </c>
      <c r="AD46" s="17">
        <f t="shared" ca="1" si="14"/>
        <v>0.11825044717079436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13912</v>
      </c>
      <c r="D47" s="17">
        <v>15061</v>
      </c>
      <c r="E47" s="17">
        <v>12619</v>
      </c>
      <c r="F47" s="17">
        <v>11474</v>
      </c>
      <c r="G47" s="24"/>
      <c r="H47" s="7"/>
      <c r="I47" s="25">
        <f t="shared" si="0"/>
        <v>1293</v>
      </c>
      <c r="J47" s="24">
        <f t="shared" si="0"/>
        <v>3587</v>
      </c>
      <c r="K47" s="7"/>
      <c r="L47" s="25">
        <f t="shared" si="3"/>
        <v>1298.2609384843427</v>
      </c>
      <c r="M47" s="17">
        <f t="shared" si="1"/>
        <v>27.677473736037641</v>
      </c>
      <c r="N47" s="17">
        <f t="shared" si="4"/>
        <v>3578.436477784916</v>
      </c>
      <c r="O47" s="24">
        <f t="shared" si="2"/>
        <v>73.333912728238019</v>
      </c>
      <c r="P47" s="7"/>
      <c r="Q47" s="25">
        <f t="shared" si="5"/>
        <v>1326.4203257005149</v>
      </c>
      <c r="R47" s="24">
        <f t="shared" si="6"/>
        <v>3588.3359977789546</v>
      </c>
      <c r="S47" s="7"/>
      <c r="T47" s="25">
        <f t="shared" si="7"/>
        <v>-0.34575413900663915</v>
      </c>
      <c r="U47" s="24">
        <f t="shared" si="8"/>
        <v>0.9404383152785184</v>
      </c>
      <c r="V47" s="7"/>
      <c r="W47" s="25">
        <f t="shared" si="9"/>
        <v>-0.34912479914122191</v>
      </c>
      <c r="X47" s="24">
        <f t="shared" si="10"/>
        <v>152.01744000051144</v>
      </c>
      <c r="Y47" s="7"/>
      <c r="Z47" s="25">
        <f t="shared" si="11"/>
        <v>632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9.7440000511483049E-2</v>
      </c>
      <c r="AD47" s="17">
        <f t="shared" ca="1" si="14"/>
        <v>-3.5410841081954914E-2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13738</v>
      </c>
      <c r="D48" s="17">
        <v>15114</v>
      </c>
      <c r="E48" s="17">
        <v>12801</v>
      </c>
      <c r="F48" s="17">
        <v>11419</v>
      </c>
      <c r="G48" s="24"/>
      <c r="H48" s="7"/>
      <c r="I48" s="25">
        <f t="shared" si="0"/>
        <v>937</v>
      </c>
      <c r="J48" s="24">
        <f t="shared" si="0"/>
        <v>3695</v>
      </c>
      <c r="K48" s="7"/>
      <c r="L48" s="25">
        <f t="shared" si="3"/>
        <v>939.10610910376545</v>
      </c>
      <c r="M48" s="17">
        <f t="shared" si="1"/>
        <v>4.4356955569636973</v>
      </c>
      <c r="N48" s="17">
        <f t="shared" si="4"/>
        <v>3692.3524058674311</v>
      </c>
      <c r="O48" s="24">
        <f t="shared" si="2"/>
        <v>7.0097546908131791</v>
      </c>
      <c r="P48" s="7"/>
      <c r="Q48" s="25">
        <f t="shared" si="5"/>
        <v>970.42032570051504</v>
      </c>
      <c r="R48" s="24">
        <f t="shared" si="6"/>
        <v>3696.3359977789546</v>
      </c>
      <c r="S48" s="7"/>
      <c r="T48" s="25">
        <f t="shared" si="7"/>
        <v>-0.25295665158774161</v>
      </c>
      <c r="U48" s="24">
        <f t="shared" si="8"/>
        <v>0.96874317249170749</v>
      </c>
      <c r="V48" s="7"/>
      <c r="W48" s="25">
        <f t="shared" si="9"/>
        <v>-0.25642809821343021</v>
      </c>
      <c r="X48" s="24">
        <f t="shared" si="10"/>
        <v>157.55792818817076</v>
      </c>
      <c r="Y48" s="7"/>
      <c r="Z48" s="25">
        <f t="shared" si="11"/>
        <v>624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2.192818817081843E-2</v>
      </c>
      <c r="AD48" s="17">
        <f t="shared" ca="1" si="14"/>
        <v>5.8216461060453639E-2</v>
      </c>
      <c r="AE48" s="17">
        <v>121</v>
      </c>
    </row>
    <row r="49" spans="1:31" s="17" customFormat="1" x14ac:dyDescent="0.25">
      <c r="A49" s="17">
        <v>29</v>
      </c>
      <c r="B49" s="17">
        <v>611</v>
      </c>
      <c r="C49" s="17">
        <v>13548</v>
      </c>
      <c r="D49" s="17">
        <v>15148</v>
      </c>
      <c r="E49" s="17">
        <v>12976</v>
      </c>
      <c r="F49" s="17">
        <v>11373</v>
      </c>
      <c r="G49" s="24"/>
      <c r="H49" s="7"/>
      <c r="I49" s="25">
        <f t="shared" si="0"/>
        <v>572</v>
      </c>
      <c r="J49" s="24">
        <f t="shared" si="0"/>
        <v>3775</v>
      </c>
      <c r="K49" s="7"/>
      <c r="L49" s="25">
        <f t="shared" si="3"/>
        <v>578.36308519777754</v>
      </c>
      <c r="M49" s="17">
        <f t="shared" si="1"/>
        <v>40.488853234175593</v>
      </c>
      <c r="N49" s="17">
        <f t="shared" si="4"/>
        <v>3769.4845638017273</v>
      </c>
      <c r="O49" s="24">
        <f t="shared" si="2"/>
        <v>30.42003645721692</v>
      </c>
      <c r="P49" s="7"/>
      <c r="Q49" s="25">
        <f t="shared" si="5"/>
        <v>605.42032570051504</v>
      </c>
      <c r="R49" s="24">
        <f t="shared" si="6"/>
        <v>3776.3359977789546</v>
      </c>
      <c r="S49" s="7"/>
      <c r="T49" s="25">
        <f t="shared" si="7"/>
        <v>-0.15781316027342251</v>
      </c>
      <c r="U49" s="24">
        <f t="shared" si="8"/>
        <v>0.98970973339036616</v>
      </c>
      <c r="V49" s="7"/>
      <c r="W49" s="25">
        <f t="shared" si="9"/>
        <v>-0.16135909418548483</v>
      </c>
      <c r="X49" s="24">
        <f t="shared" si="10"/>
        <v>163.12434357052564</v>
      </c>
      <c r="Y49" s="7"/>
      <c r="Z49" s="25">
        <f t="shared" si="11"/>
        <v>611</v>
      </c>
      <c r="AA49" s="17">
        <f t="shared" si="15"/>
        <v>163.03499999999994</v>
      </c>
      <c r="AB49" s="24">
        <f t="shared" si="12"/>
        <v>2.8454975459889544</v>
      </c>
      <c r="AC49" s="17">
        <f t="shared" si="13"/>
        <v>8.9343570525699079E-2</v>
      </c>
      <c r="AD49" s="17">
        <f t="shared" ca="1" si="14"/>
        <v>8.63774255370231E-2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13375</v>
      </c>
      <c r="D50" s="17">
        <v>15181</v>
      </c>
      <c r="E50" s="17">
        <v>13170</v>
      </c>
      <c r="F50" s="17">
        <v>11358</v>
      </c>
      <c r="G50" s="24"/>
      <c r="H50" s="7"/>
      <c r="I50" s="25">
        <f t="shared" si="0"/>
        <v>205</v>
      </c>
      <c r="J50" s="24">
        <f t="shared" si="0"/>
        <v>3823</v>
      </c>
      <c r="K50" s="7"/>
      <c r="L50" s="25">
        <f t="shared" si="3"/>
        <v>210.78490791264889</v>
      </c>
      <c r="M50" s="17">
        <f t="shared" si="1"/>
        <v>33.465159557827739</v>
      </c>
      <c r="N50" s="17">
        <f t="shared" si="4"/>
        <v>3811.9315478669014</v>
      </c>
      <c r="O50" s="24">
        <f t="shared" si="2"/>
        <v>122.51063262269533</v>
      </c>
      <c r="P50" s="7"/>
      <c r="Q50" s="25">
        <f t="shared" si="5"/>
        <v>238.42032570051498</v>
      </c>
      <c r="R50" s="24">
        <f t="shared" si="6"/>
        <v>3824.3359977789546</v>
      </c>
      <c r="S50" s="7"/>
      <c r="T50" s="25">
        <f t="shared" si="7"/>
        <v>-6.2148334760120785E-2</v>
      </c>
      <c r="U50" s="24">
        <f t="shared" si="8"/>
        <v>1.0022896699295614</v>
      </c>
      <c r="V50" s="7"/>
      <c r="W50" s="25">
        <f t="shared" si="9"/>
        <v>-6.573871357880666E-2</v>
      </c>
      <c r="X50" s="24">
        <f t="shared" si="10"/>
        <v>168.63162006913672</v>
      </c>
      <c r="Y50" s="7"/>
      <c r="Z50" s="25">
        <f t="shared" si="11"/>
        <v>613</v>
      </c>
      <c r="AA50" s="17">
        <f t="shared" si="15"/>
        <v>168.55199999999994</v>
      </c>
      <c r="AB50" s="24">
        <f t="shared" si="12"/>
        <v>2.9417873608214808</v>
      </c>
      <c r="AC50" s="17">
        <f t="shared" si="13"/>
        <v>7.9620069136780103E-2</v>
      </c>
      <c r="AD50" s="17">
        <f t="shared" ca="1" si="14"/>
        <v>-6.3601674137885311E-3</v>
      </c>
      <c r="AE50" s="17">
        <v>119</v>
      </c>
    </row>
    <row r="51" spans="1:31" s="17" customFormat="1" x14ac:dyDescent="0.25">
      <c r="A51" s="17">
        <v>31</v>
      </c>
      <c r="B51" s="17">
        <v>612</v>
      </c>
      <c r="C51" s="17">
        <v>13196</v>
      </c>
      <c r="D51" s="17">
        <v>15179</v>
      </c>
      <c r="E51" s="17">
        <v>13353</v>
      </c>
      <c r="F51" s="17">
        <v>11353</v>
      </c>
      <c r="G51" s="24"/>
      <c r="H51" s="7"/>
      <c r="I51" s="25">
        <f t="shared" si="0"/>
        <v>-157</v>
      </c>
      <c r="J51" s="24">
        <f t="shared" si="0"/>
        <v>3826</v>
      </c>
      <c r="K51" s="7"/>
      <c r="L51" s="25">
        <f t="shared" si="3"/>
        <v>-158.45046132587146</v>
      </c>
      <c r="M51" s="17">
        <f t="shared" si="1"/>
        <v>2.1038380578487894</v>
      </c>
      <c r="N51" s="17">
        <f t="shared" si="4"/>
        <v>3819.0079159267561</v>
      </c>
      <c r="O51" s="24">
        <f t="shared" si="2"/>
        <v>48.889239687310436</v>
      </c>
      <c r="P51" s="7"/>
      <c r="Q51" s="25">
        <f t="shared" si="5"/>
        <v>-123.57967429948501</v>
      </c>
      <c r="R51" s="24">
        <f t="shared" si="6"/>
        <v>3827.3359977789546</v>
      </c>
      <c r="S51" s="7"/>
      <c r="T51" s="25">
        <f t="shared" si="7"/>
        <v>3.221315525572449E-2</v>
      </c>
      <c r="U51" s="24">
        <f t="shared" si="8"/>
        <v>1.003075915963261</v>
      </c>
      <c r="V51" s="7"/>
      <c r="W51" s="25">
        <f t="shared" si="9"/>
        <v>2.862056556395311E-2</v>
      </c>
      <c r="X51" s="24">
        <f t="shared" si="10"/>
        <v>174.01855725358462</v>
      </c>
      <c r="Y51" s="7"/>
      <c r="Z51" s="25">
        <f t="shared" si="11"/>
        <v>612</v>
      </c>
      <c r="AA51" s="17">
        <f t="shared" si="15"/>
        <v>174.05999999999995</v>
      </c>
      <c r="AB51" s="24">
        <f t="shared" si="12"/>
        <v>3.0379200960213288</v>
      </c>
      <c r="AC51" s="17">
        <f t="shared" si="13"/>
        <v>-4.1442746415327747E-2</v>
      </c>
      <c r="AD51" s="17">
        <f t="shared" ca="1" si="14"/>
        <v>0.12397727102893441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12997</v>
      </c>
      <c r="D52" s="17">
        <v>15160</v>
      </c>
      <c r="E52" s="17">
        <v>13538</v>
      </c>
      <c r="F52" s="17">
        <v>11364</v>
      </c>
      <c r="G52" s="24"/>
      <c r="H52" s="7"/>
      <c r="I52" s="25">
        <f t="shared" ref="I52:J83" si="16">C52-E52</f>
        <v>-541</v>
      </c>
      <c r="J52" s="24">
        <f t="shared" si="16"/>
        <v>3796</v>
      </c>
      <c r="K52" s="7"/>
      <c r="L52" s="25">
        <f t="shared" si="3"/>
        <v>-534.907670263559</v>
      </c>
      <c r="M52" s="17">
        <f t="shared" si="1"/>
        <v>37.116481617523284</v>
      </c>
      <c r="N52" s="17">
        <f t="shared" si="4"/>
        <v>3789.6875795257779</v>
      </c>
      <c r="O52" s="24">
        <f t="shared" si="2"/>
        <v>39.846652243378465</v>
      </c>
      <c r="P52" s="7"/>
      <c r="Q52" s="25">
        <f t="shared" si="5"/>
        <v>-507.57967429948502</v>
      </c>
      <c r="R52" s="24">
        <f t="shared" si="6"/>
        <v>3797.3359977789546</v>
      </c>
      <c r="S52" s="7"/>
      <c r="T52" s="25">
        <f t="shared" si="7"/>
        <v>0.13230932146037805</v>
      </c>
      <c r="U52" s="24">
        <f t="shared" si="8"/>
        <v>0.99521345562626407</v>
      </c>
      <c r="V52" s="7"/>
      <c r="W52" s="25">
        <f t="shared" si="9"/>
        <v>0.12874553543637801</v>
      </c>
      <c r="X52" s="24">
        <f t="shared" si="10"/>
        <v>179.75530832181414</v>
      </c>
      <c r="Y52" s="7"/>
      <c r="Z52" s="25">
        <f t="shared" si="11"/>
        <v>626</v>
      </c>
      <c r="AA52" s="17">
        <f t="shared" si="15"/>
        <v>179.69399999999993</v>
      </c>
      <c r="AB52" s="24">
        <f t="shared" si="12"/>
        <v>3.1362519460786888</v>
      </c>
      <c r="AC52" s="17">
        <f t="shared" si="13"/>
        <v>6.1308321814209421E-2</v>
      </c>
      <c r="AD52" s="17">
        <f t="shared" ca="1" si="14"/>
        <v>-9.1371761246534788E-3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12813</v>
      </c>
      <c r="D53" s="17">
        <v>15128</v>
      </c>
      <c r="E53" s="17">
        <v>13727</v>
      </c>
      <c r="F53" s="17">
        <v>11400</v>
      </c>
      <c r="G53" s="24"/>
      <c r="H53" s="7"/>
      <c r="I53" s="25">
        <f t="shared" si="16"/>
        <v>-914</v>
      </c>
      <c r="J53" s="24">
        <f t="shared" si="16"/>
        <v>3728</v>
      </c>
      <c r="K53" s="7"/>
      <c r="L53" s="25">
        <f t="shared" si="3"/>
        <v>-911.80464797923287</v>
      </c>
      <c r="M53" s="17">
        <f t="shared" si="1"/>
        <v>4.819570495086329</v>
      </c>
      <c r="N53" s="17">
        <f t="shared" si="4"/>
        <v>3722.4650545578661</v>
      </c>
      <c r="O53" s="24">
        <f t="shared" si="2"/>
        <v>30.635621047398871</v>
      </c>
      <c r="P53" s="7"/>
      <c r="Q53" s="25">
        <f t="shared" si="5"/>
        <v>-880.57967429948496</v>
      </c>
      <c r="R53" s="24">
        <f t="shared" si="6"/>
        <v>3729.3359977789546</v>
      </c>
      <c r="S53" s="7"/>
      <c r="T53" s="25">
        <f t="shared" si="7"/>
        <v>0.22953814957062746</v>
      </c>
      <c r="U53" s="24">
        <f t="shared" si="8"/>
        <v>0.9773918788624042</v>
      </c>
      <c r="V53" s="7"/>
      <c r="W53" s="25">
        <f t="shared" si="9"/>
        <v>0.22603882017652063</v>
      </c>
      <c r="X53" s="24">
        <f t="shared" si="10"/>
        <v>185.4059019925453</v>
      </c>
      <c r="Y53" s="7"/>
      <c r="Z53" s="25">
        <f t="shared" si="11"/>
        <v>635</v>
      </c>
      <c r="AA53" s="17">
        <f t="shared" si="15"/>
        <v>185.40899999999993</v>
      </c>
      <c r="AB53" s="24">
        <f t="shared" si="12"/>
        <v>3.2359975128301652</v>
      </c>
      <c r="AC53" s="17">
        <f t="shared" si="13"/>
        <v>-3.0980074546391734E-3</v>
      </c>
      <c r="AD53" s="17">
        <f t="shared" ca="1" si="14"/>
        <v>9.1012935562588382E-2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12628</v>
      </c>
      <c r="D54" s="17">
        <v>15072</v>
      </c>
      <c r="E54" s="17">
        <v>13911</v>
      </c>
      <c r="F54" s="17">
        <v>11455</v>
      </c>
      <c r="G54" s="24"/>
      <c r="H54" s="7"/>
      <c r="I54" s="25">
        <f t="shared" si="16"/>
        <v>-1283</v>
      </c>
      <c r="J54" s="24">
        <f t="shared" si="16"/>
        <v>3617</v>
      </c>
      <c r="K54" s="7"/>
      <c r="L54" s="25">
        <f t="shared" si="3"/>
        <v>-1280.5343204321803</v>
      </c>
      <c r="M54" s="17">
        <f t="shared" si="1"/>
        <v>6.0795757311637102</v>
      </c>
      <c r="N54" s="17">
        <f t="shared" si="4"/>
        <v>3617.9689745491391</v>
      </c>
      <c r="O54" s="24">
        <f t="shared" si="2"/>
        <v>0.93891167687941457</v>
      </c>
      <c r="P54" s="7"/>
      <c r="Q54" s="25">
        <f t="shared" si="5"/>
        <v>-1249.5796742994851</v>
      </c>
      <c r="R54" s="24">
        <f t="shared" si="6"/>
        <v>3618.3359977789546</v>
      </c>
      <c r="S54" s="7"/>
      <c r="T54" s="25">
        <f t="shared" si="7"/>
        <v>0.32572430928291174</v>
      </c>
      <c r="U54" s="24">
        <f t="shared" si="8"/>
        <v>0.9483007756155154</v>
      </c>
      <c r="V54" s="7"/>
      <c r="W54" s="25">
        <f t="shared" si="9"/>
        <v>0.32232979478457169</v>
      </c>
      <c r="X54" s="24">
        <f t="shared" si="10"/>
        <v>191.1572166815406</v>
      </c>
      <c r="Y54" s="7"/>
      <c r="Z54" s="25">
        <f t="shared" si="11"/>
        <v>636</v>
      </c>
      <c r="AA54" s="17">
        <f t="shared" si="15"/>
        <v>191.13299999999992</v>
      </c>
      <c r="AB54" s="24">
        <f t="shared" si="12"/>
        <v>3.3359001592143205</v>
      </c>
      <c r="AC54" s="17">
        <f t="shared" si="13"/>
        <v>2.4216681540679019E-2</v>
      </c>
      <c r="AD54" s="17">
        <f t="shared" ca="1" si="14"/>
        <v>-7.3004308000292895E-3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12452</v>
      </c>
      <c r="D55" s="17">
        <v>15005</v>
      </c>
      <c r="E55" s="17">
        <v>14088</v>
      </c>
      <c r="F55" s="17">
        <v>11521</v>
      </c>
      <c r="G55" s="24"/>
      <c r="H55" s="7"/>
      <c r="I55" s="25">
        <f t="shared" si="16"/>
        <v>-1636</v>
      </c>
      <c r="J55" s="24">
        <f t="shared" si="16"/>
        <v>3484</v>
      </c>
      <c r="K55" s="7"/>
      <c r="L55" s="25">
        <f t="shared" si="3"/>
        <v>-1632.4302562144862</v>
      </c>
      <c r="M55" s="17">
        <f t="shared" si="1"/>
        <v>12.743070694214145</v>
      </c>
      <c r="N55" s="17">
        <f t="shared" si="4"/>
        <v>3479.3077540005916</v>
      </c>
      <c r="O55" s="24">
        <f t="shared" si="2"/>
        <v>22.017172518964529</v>
      </c>
      <c r="P55" s="7"/>
      <c r="Q55" s="25">
        <f t="shared" si="5"/>
        <v>-1602.5796742994851</v>
      </c>
      <c r="R55" s="24">
        <f t="shared" si="6"/>
        <v>3485.3359977789546</v>
      </c>
      <c r="S55" s="7"/>
      <c r="T55" s="25">
        <f t="shared" si="7"/>
        <v>0.41773979540333545</v>
      </c>
      <c r="U55" s="24">
        <f t="shared" si="8"/>
        <v>0.91344386812149536</v>
      </c>
      <c r="V55" s="7"/>
      <c r="W55" s="25">
        <f t="shared" si="9"/>
        <v>0.41447072088476028</v>
      </c>
      <c r="X55" s="24">
        <f t="shared" si="10"/>
        <v>196.7901323678318</v>
      </c>
      <c r="Y55" s="7"/>
      <c r="Z55" s="25">
        <f t="shared" si="11"/>
        <v>628</v>
      </c>
      <c r="AA55" s="17">
        <f t="shared" si="15"/>
        <v>196.78499999999991</v>
      </c>
      <c r="AB55" s="24">
        <f t="shared" si="12"/>
        <v>3.43454616853704</v>
      </c>
      <c r="AC55" s="17">
        <f t="shared" si="13"/>
        <v>5.1323678318908605E-3</v>
      </c>
      <c r="AD55" s="17">
        <f t="shared" ca="1" si="14"/>
        <v>-7.9628478508197986E-3</v>
      </c>
      <c r="AE55" s="17">
        <v>114</v>
      </c>
    </row>
    <row r="56" spans="1:31" s="17" customFormat="1" x14ac:dyDescent="0.25">
      <c r="A56" s="17">
        <v>36</v>
      </c>
      <c r="B56" s="17">
        <v>626</v>
      </c>
      <c r="C56" s="17">
        <v>12274</v>
      </c>
      <c r="D56" s="17">
        <v>14911</v>
      </c>
      <c r="E56" s="17">
        <v>14246</v>
      </c>
      <c r="F56" s="17">
        <v>11602</v>
      </c>
      <c r="G56" s="24"/>
      <c r="H56" s="7"/>
      <c r="I56" s="25">
        <f t="shared" si="16"/>
        <v>-1972</v>
      </c>
      <c r="J56" s="24">
        <f t="shared" si="16"/>
        <v>3309</v>
      </c>
      <c r="K56" s="7"/>
      <c r="L56" s="25">
        <f t="shared" si="3"/>
        <v>-1967.7270454153117</v>
      </c>
      <c r="M56" s="17">
        <f t="shared" si="1"/>
        <v>18.258140882808338</v>
      </c>
      <c r="N56" s="17">
        <f t="shared" si="4"/>
        <v>3307.3484711105384</v>
      </c>
      <c r="O56" s="24">
        <f t="shared" si="2"/>
        <v>2.7275476727262258</v>
      </c>
      <c r="P56" s="7"/>
      <c r="Q56" s="25">
        <f t="shared" si="5"/>
        <v>-1938.5796742994851</v>
      </c>
      <c r="R56" s="24">
        <f t="shared" si="6"/>
        <v>3310.3359977789546</v>
      </c>
      <c r="S56" s="7"/>
      <c r="T56" s="25">
        <f t="shared" si="7"/>
        <v>0.50532394083240728</v>
      </c>
      <c r="U56" s="24">
        <f t="shared" si="8"/>
        <v>0.86757951615567963</v>
      </c>
      <c r="V56" s="7"/>
      <c r="W56" s="25">
        <f t="shared" si="9"/>
        <v>0.50221970410279915</v>
      </c>
      <c r="X56" s="24">
        <f t="shared" si="10"/>
        <v>202.44964961611458</v>
      </c>
      <c r="Y56" s="7"/>
      <c r="Z56" s="25">
        <f t="shared" si="11"/>
        <v>626</v>
      </c>
      <c r="AA56" s="17">
        <f t="shared" si="15"/>
        <v>202.4189999999999</v>
      </c>
      <c r="AB56" s="24">
        <f t="shared" si="12"/>
        <v>3.5328780185944</v>
      </c>
      <c r="AC56" s="17">
        <f t="shared" si="13"/>
        <v>3.0649616114686751E-2</v>
      </c>
      <c r="AD56" s="17">
        <f t="shared" ca="1" si="14"/>
        <v>2.0892785369710509E-2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12128</v>
      </c>
      <c r="D57" s="17">
        <v>14812</v>
      </c>
      <c r="E57" s="17">
        <v>14407</v>
      </c>
      <c r="F57" s="17">
        <v>11711</v>
      </c>
      <c r="G57" s="24"/>
      <c r="H57" s="7"/>
      <c r="I57" s="25">
        <f t="shared" si="16"/>
        <v>-2279</v>
      </c>
      <c r="J57" s="24">
        <f t="shared" si="16"/>
        <v>3101</v>
      </c>
      <c r="K57" s="7"/>
      <c r="L57" s="25">
        <f t="shared" si="3"/>
        <v>-2279.921168947611</v>
      </c>
      <c r="M57" s="17">
        <f t="shared" si="1"/>
        <v>0.84855223004279834</v>
      </c>
      <c r="N57" s="17">
        <f t="shared" si="4"/>
        <v>3106.5197448824638</v>
      </c>
      <c r="O57" s="24">
        <f t="shared" si="2"/>
        <v>30.467583567485121</v>
      </c>
      <c r="P57" s="7"/>
      <c r="Q57" s="25">
        <f t="shared" si="5"/>
        <v>-2245.5796742994849</v>
      </c>
      <c r="R57" s="24">
        <f t="shared" si="6"/>
        <v>3102.3359977789546</v>
      </c>
      <c r="S57" s="7"/>
      <c r="T57" s="25">
        <f t="shared" si="7"/>
        <v>0.58534874037623186</v>
      </c>
      <c r="U57" s="24">
        <f t="shared" si="8"/>
        <v>0.81306645781916709</v>
      </c>
      <c r="V57" s="7"/>
      <c r="W57" s="25">
        <f t="shared" si="9"/>
        <v>0.58244027070127702</v>
      </c>
      <c r="X57" s="24">
        <f t="shared" si="10"/>
        <v>208.00011538399065</v>
      </c>
      <c r="Y57" s="7"/>
      <c r="Z57" s="25">
        <f t="shared" si="11"/>
        <v>617</v>
      </c>
      <c r="AA57" s="17">
        <f t="shared" si="15"/>
        <v>207.97199999999989</v>
      </c>
      <c r="AB57" s="24">
        <f t="shared" si="12"/>
        <v>3.6297961519576449</v>
      </c>
      <c r="AC57" s="17">
        <f t="shared" si="13"/>
        <v>2.8115383990751752E-2</v>
      </c>
      <c r="AD57" s="17">
        <f t="shared" ca="1" si="14"/>
        <v>3.8727673596810064E-2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14701</v>
      </c>
      <c r="E58" s="17">
        <v>14558</v>
      </c>
      <c r="F58" s="17">
        <v>11828</v>
      </c>
      <c r="G58" s="24"/>
      <c r="H58" s="7"/>
      <c r="I58" s="25">
        <f t="shared" si="16"/>
        <v>-2571</v>
      </c>
      <c r="J58" s="24">
        <f t="shared" si="16"/>
        <v>2873</v>
      </c>
      <c r="K58" s="7"/>
      <c r="L58" s="25">
        <f t="shared" si="3"/>
        <v>-2569.2060960250442</v>
      </c>
      <c r="M58" s="17">
        <f t="shared" si="1"/>
        <v>3.2180914713622575</v>
      </c>
      <c r="N58" s="17">
        <f t="shared" si="4"/>
        <v>2878.0536559375405</v>
      </c>
      <c r="O58" s="24">
        <f t="shared" si="2"/>
        <v>25.539438335038326</v>
      </c>
      <c r="P58" s="7"/>
      <c r="Q58" s="25">
        <f t="shared" si="5"/>
        <v>-2537.5796742994849</v>
      </c>
      <c r="R58" s="24">
        <f t="shared" si="6"/>
        <v>2874.3359977789546</v>
      </c>
      <c r="S58" s="7"/>
      <c r="T58" s="25">
        <f t="shared" si="7"/>
        <v>0.66146353342768716</v>
      </c>
      <c r="U58" s="24">
        <f t="shared" si="8"/>
        <v>0.75331175925798999</v>
      </c>
      <c r="V58" s="7"/>
      <c r="W58" s="25">
        <f t="shared" si="9"/>
        <v>0.65876958012371933</v>
      </c>
      <c r="X58" s="24">
        <f t="shared" si="10"/>
        <v>213.55382044606563</v>
      </c>
      <c r="Y58" s="7"/>
      <c r="Z58" s="25">
        <f t="shared" si="11"/>
        <v>613</v>
      </c>
      <c r="AA58" s="17">
        <f t="shared" si="15"/>
        <v>213.48899999999989</v>
      </c>
      <c r="AB58" s="24">
        <f t="shared" si="12"/>
        <v>3.7260859667901722</v>
      </c>
      <c r="AC58" s="17">
        <f t="shared" si="13"/>
        <v>6.4820446065738224E-2</v>
      </c>
      <c r="AD58" s="17">
        <f t="shared" ca="1" si="14"/>
        <v>4.6669968704634357E-2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11843</v>
      </c>
      <c r="D59" s="17">
        <v>14566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2618</v>
      </c>
      <c r="K59" s="7"/>
      <c r="L59" s="25">
        <f t="shared" si="3"/>
        <v>-2833.7470305787247</v>
      </c>
      <c r="M59" s="17">
        <f t="shared" si="1"/>
        <v>18.087748898303087</v>
      </c>
      <c r="N59" s="17">
        <f t="shared" si="4"/>
        <v>2624.1771312114743</v>
      </c>
      <c r="O59" s="24">
        <f t="shared" si="2"/>
        <v>38.156950003769474</v>
      </c>
      <c r="P59" s="7"/>
      <c r="Q59" s="25">
        <f t="shared" si="5"/>
        <v>-2804.5796742994849</v>
      </c>
      <c r="R59" s="24">
        <f t="shared" si="6"/>
        <v>2619.3359977789546</v>
      </c>
      <c r="S59" s="7"/>
      <c r="T59" s="25">
        <f t="shared" si="7"/>
        <v>0.73106164899186032</v>
      </c>
      <c r="U59" s="24">
        <f t="shared" si="8"/>
        <v>0.68648084639351559</v>
      </c>
      <c r="V59" s="7"/>
      <c r="W59" s="25">
        <f t="shared" si="9"/>
        <v>0.72860751569363458</v>
      </c>
      <c r="X59" s="24">
        <f t="shared" si="10"/>
        <v>219.08936265230648</v>
      </c>
      <c r="Y59" s="7"/>
      <c r="Z59" s="25">
        <f t="shared" si="11"/>
        <v>610</v>
      </c>
      <c r="AA59" s="17">
        <f t="shared" si="15"/>
        <v>218.9789999999999</v>
      </c>
      <c r="AB59" s="24">
        <f t="shared" si="12"/>
        <v>3.8219045427246612</v>
      </c>
      <c r="AC59" s="17">
        <f t="shared" si="13"/>
        <v>0.11036265230657705</v>
      </c>
      <c r="AD59" s="17">
        <f t="shared" ca="1" si="14"/>
        <v>3.3279327215836929E-2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11736</v>
      </c>
      <c r="D60" s="17">
        <v>14432</v>
      </c>
      <c r="E60" s="17">
        <v>14813</v>
      </c>
      <c r="F60" s="17">
        <v>12101</v>
      </c>
      <c r="G60" s="24"/>
      <c r="H60" s="7"/>
      <c r="I60" s="25">
        <f t="shared" si="16"/>
        <v>-3077</v>
      </c>
      <c r="J60" s="24">
        <f t="shared" si="16"/>
        <v>2331</v>
      </c>
      <c r="K60" s="7"/>
      <c r="L60" s="25">
        <f t="shared" si="3"/>
        <v>-3081.4249129993982</v>
      </c>
      <c r="M60" s="17">
        <f t="shared" si="1"/>
        <v>19.579855052243197</v>
      </c>
      <c r="N60" s="17">
        <f t="shared" si="4"/>
        <v>2334.7776106061283</v>
      </c>
      <c r="O60" s="24">
        <f t="shared" si="2"/>
        <v>14.27034189153296</v>
      </c>
      <c r="P60" s="7"/>
      <c r="Q60" s="25">
        <f t="shared" si="5"/>
        <v>-3043.5796742994849</v>
      </c>
      <c r="R60" s="24">
        <f t="shared" si="6"/>
        <v>2332.3359977789546</v>
      </c>
      <c r="S60" s="7"/>
      <c r="T60" s="25">
        <f t="shared" si="7"/>
        <v>0.79336108577027753</v>
      </c>
      <c r="U60" s="24">
        <f t="shared" si="8"/>
        <v>0.61126330916957772</v>
      </c>
      <c r="V60" s="7"/>
      <c r="W60" s="25">
        <f t="shared" si="9"/>
        <v>0.7911767646956791</v>
      </c>
      <c r="X60" s="24">
        <f t="shared" si="10"/>
        <v>224.69451090637097</v>
      </c>
      <c r="Y60" s="7"/>
      <c r="Z60" s="25">
        <f t="shared" si="11"/>
        <v>634</v>
      </c>
      <c r="AA60" s="17">
        <f t="shared" si="15"/>
        <v>224.68499999999989</v>
      </c>
      <c r="AB60" s="24">
        <f t="shared" si="12"/>
        <v>3.9214930298434574</v>
      </c>
      <c r="AC60" s="17">
        <f t="shared" si="13"/>
        <v>9.510906371076544E-3</v>
      </c>
      <c r="AD60" s="17">
        <f t="shared" ca="1" si="14"/>
        <v>0.20917628280352574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11617</v>
      </c>
      <c r="D61" s="17">
        <v>14263</v>
      </c>
      <c r="E61" s="17">
        <v>14909</v>
      </c>
      <c r="F61" s="17">
        <v>12247</v>
      </c>
      <c r="G61" s="24"/>
      <c r="H61" s="7"/>
      <c r="I61" s="25">
        <f t="shared" si="16"/>
        <v>-3292</v>
      </c>
      <c r="J61" s="24">
        <f t="shared" si="16"/>
        <v>2016</v>
      </c>
      <c r="K61" s="7"/>
      <c r="L61" s="25">
        <f t="shared" si="3"/>
        <v>-3296.3372329777894</v>
      </c>
      <c r="M61" s="17">
        <f t="shared" si="1"/>
        <v>18.811589903624135</v>
      </c>
      <c r="N61" s="17">
        <f t="shared" si="4"/>
        <v>2026.2663094106692</v>
      </c>
      <c r="O61" s="24">
        <f t="shared" si="2"/>
        <v>105.39710891559574</v>
      </c>
      <c r="P61" s="7"/>
      <c r="Q61" s="25">
        <f t="shared" si="5"/>
        <v>-3258.5796742994849</v>
      </c>
      <c r="R61" s="24">
        <f t="shared" si="6"/>
        <v>2017.3359977789544</v>
      </c>
      <c r="S61" s="7"/>
      <c r="T61" s="25">
        <f t="shared" si="7"/>
        <v>0.84940451216090385</v>
      </c>
      <c r="U61" s="24">
        <f t="shared" si="8"/>
        <v>0.5287074756311092</v>
      </c>
      <c r="V61" s="7"/>
      <c r="W61" s="25">
        <f t="shared" si="9"/>
        <v>0.84751624733661346</v>
      </c>
      <c r="X61" s="24">
        <f t="shared" si="10"/>
        <v>230.42697058794874</v>
      </c>
      <c r="Y61" s="7"/>
      <c r="Z61" s="25">
        <f t="shared" si="11"/>
        <v>626</v>
      </c>
      <c r="AA61" s="17">
        <f t="shared" si="15"/>
        <v>230.31899999999987</v>
      </c>
      <c r="AB61" s="24">
        <f t="shared" si="12"/>
        <v>4.0198248799008178</v>
      </c>
      <c r="AC61" s="17">
        <f t="shared" si="13"/>
        <v>0.10797058794886993</v>
      </c>
      <c r="AD61" s="17">
        <f t="shared" ca="1" si="14"/>
        <v>6.7726778589133119E-2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11517</v>
      </c>
      <c r="D62" s="17">
        <v>14095</v>
      </c>
      <c r="E62" s="17">
        <v>14996</v>
      </c>
      <c r="F62" s="17">
        <v>12413</v>
      </c>
      <c r="G62" s="24"/>
      <c r="H62" s="7"/>
      <c r="I62" s="25">
        <f t="shared" si="16"/>
        <v>-3479</v>
      </c>
      <c r="J62" s="24">
        <f t="shared" si="16"/>
        <v>1682</v>
      </c>
      <c r="K62" s="7"/>
      <c r="L62" s="25">
        <f t="shared" si="3"/>
        <v>-3482.3738188340085</v>
      </c>
      <c r="M62" s="17">
        <f t="shared" si="1"/>
        <v>11.382653524710399</v>
      </c>
      <c r="N62" s="17">
        <f t="shared" si="4"/>
        <v>1692.7501421338713</v>
      </c>
      <c r="O62" s="24">
        <f t="shared" si="2"/>
        <v>115.56555589843606</v>
      </c>
      <c r="P62" s="7"/>
      <c r="Q62" s="25">
        <f t="shared" si="5"/>
        <v>-3445.5796742994849</v>
      </c>
      <c r="R62" s="24">
        <f t="shared" si="6"/>
        <v>1683.3359977789544</v>
      </c>
      <c r="S62" s="7"/>
      <c r="T62" s="25">
        <f t="shared" si="7"/>
        <v>0.8981492597657742</v>
      </c>
      <c r="U62" s="24">
        <f t="shared" si="8"/>
        <v>0.44117208387920942</v>
      </c>
      <c r="V62" s="7"/>
      <c r="W62" s="25">
        <f t="shared" si="9"/>
        <v>0.89657484005145394</v>
      </c>
      <c r="X62" s="24">
        <f t="shared" si="10"/>
        <v>236.18405941321976</v>
      </c>
      <c r="Y62" s="7"/>
      <c r="Z62" s="25">
        <f t="shared" si="11"/>
        <v>636</v>
      </c>
      <c r="AA62" s="17">
        <f t="shared" si="15"/>
        <v>236.04299999999986</v>
      </c>
      <c r="AB62" s="24">
        <f t="shared" si="12"/>
        <v>4.1197275262849722</v>
      </c>
      <c r="AC62" s="17">
        <f t="shared" si="13"/>
        <v>0.14105941321989235</v>
      </c>
      <c r="AD62" s="17">
        <f t="shared" ca="1" si="14"/>
        <v>1.6673592004678994E-3</v>
      </c>
      <c r="AE62" s="17">
        <v>107</v>
      </c>
    </row>
    <row r="63" spans="1:31" s="17" customFormat="1" x14ac:dyDescent="0.25">
      <c r="A63" s="17">
        <v>43</v>
      </c>
      <c r="B63" s="17">
        <v>638</v>
      </c>
      <c r="C63" s="17">
        <v>11446</v>
      </c>
      <c r="D63" s="17">
        <v>13917</v>
      </c>
      <c r="E63" s="17">
        <v>15076</v>
      </c>
      <c r="F63" s="17">
        <v>12589</v>
      </c>
      <c r="G63" s="24"/>
      <c r="H63" s="7"/>
      <c r="I63" s="25">
        <f t="shared" si="16"/>
        <v>-3630</v>
      </c>
      <c r="J63" s="24">
        <f t="shared" si="16"/>
        <v>1328</v>
      </c>
      <c r="K63" s="7"/>
      <c r="L63" s="25">
        <f t="shared" si="3"/>
        <v>-3634.4215228687922</v>
      </c>
      <c r="M63" s="17">
        <f t="shared" si="1"/>
        <v>19.549864479252236</v>
      </c>
      <c r="N63" s="17">
        <f t="shared" si="4"/>
        <v>1341.1883984173137</v>
      </c>
      <c r="O63" s="24">
        <f t="shared" si="2"/>
        <v>173.9338528138023</v>
      </c>
      <c r="P63" s="7"/>
      <c r="Q63" s="25">
        <f t="shared" si="5"/>
        <v>-3596.5796742994849</v>
      </c>
      <c r="R63" s="24">
        <f t="shared" si="6"/>
        <v>1329.3359977789544</v>
      </c>
      <c r="S63" s="7"/>
      <c r="T63" s="25">
        <f t="shared" si="7"/>
        <v>0.93750999178895833</v>
      </c>
      <c r="U63" s="24">
        <f t="shared" si="8"/>
        <v>0.34839505190264491</v>
      </c>
      <c r="V63" s="7"/>
      <c r="W63" s="25">
        <f t="shared" si="9"/>
        <v>0.93626813138763632</v>
      </c>
      <c r="X63" s="24">
        <f t="shared" si="10"/>
        <v>241.97343730370108</v>
      </c>
      <c r="Y63" s="7"/>
      <c r="Z63" s="25">
        <f t="shared" si="11"/>
        <v>638</v>
      </c>
      <c r="AA63" s="17">
        <f t="shared" si="15"/>
        <v>241.78499999999985</v>
      </c>
      <c r="AB63" s="24">
        <f t="shared" si="12"/>
        <v>4.2199443319344869</v>
      </c>
      <c r="AC63" s="17">
        <f t="shared" si="13"/>
        <v>0.18843730370122103</v>
      </c>
      <c r="AD63" s="17">
        <f t="shared" ca="1" si="14"/>
        <v>5.5951540451786741E-2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11387</v>
      </c>
      <c r="D64" s="17">
        <v>13744</v>
      </c>
      <c r="E64" s="17">
        <v>15136</v>
      </c>
      <c r="F64" s="17">
        <v>12766</v>
      </c>
      <c r="G64" s="24"/>
      <c r="H64" s="7"/>
      <c r="I64" s="25">
        <f t="shared" si="16"/>
        <v>-3749</v>
      </c>
      <c r="J64" s="24">
        <f t="shared" si="16"/>
        <v>978</v>
      </c>
      <c r="K64" s="7"/>
      <c r="L64" s="25">
        <f t="shared" si="3"/>
        <v>-3748.0162571982837</v>
      </c>
      <c r="M64" s="17">
        <f t="shared" si="1"/>
        <v>0.96774989992861438</v>
      </c>
      <c r="N64" s="17">
        <f t="shared" si="4"/>
        <v>984.84396222747705</v>
      </c>
      <c r="O64" s="24">
        <f t="shared" si="2"/>
        <v>46.839818971132622</v>
      </c>
      <c r="P64" s="7"/>
      <c r="Q64" s="25">
        <f t="shared" si="5"/>
        <v>-3715.5796742994849</v>
      </c>
      <c r="R64" s="24">
        <f t="shared" si="6"/>
        <v>979.33599777895449</v>
      </c>
      <c r="S64" s="7"/>
      <c r="T64" s="25">
        <f t="shared" si="7"/>
        <v>0.9685293766284212</v>
      </c>
      <c r="U64" s="24">
        <f t="shared" si="8"/>
        <v>0.2566663479710134</v>
      </c>
      <c r="V64" s="7"/>
      <c r="W64" s="25">
        <f t="shared" si="9"/>
        <v>0.96761626715465487</v>
      </c>
      <c r="X64" s="24">
        <f t="shared" si="10"/>
        <v>247.52824203347473</v>
      </c>
      <c r="Y64" s="7"/>
      <c r="Z64" s="25">
        <f t="shared" si="11"/>
        <v>623</v>
      </c>
      <c r="AA64" s="17">
        <f t="shared" si="15"/>
        <v>247.39199999999985</v>
      </c>
      <c r="AB64" s="24">
        <f t="shared" si="12"/>
        <v>4.317804943093809</v>
      </c>
      <c r="AC64" s="17">
        <f t="shared" si="13"/>
        <v>0.13624203347487196</v>
      </c>
      <c r="AD64" s="17">
        <f t="shared" ca="1" si="14"/>
        <v>0.12405470426034526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11355</v>
      </c>
      <c r="D65" s="17">
        <v>13574</v>
      </c>
      <c r="E65" s="17">
        <v>15183</v>
      </c>
      <c r="F65" s="17">
        <v>12955</v>
      </c>
      <c r="G65" s="24"/>
      <c r="H65" s="7"/>
      <c r="I65" s="25">
        <f t="shared" si="16"/>
        <v>-3828</v>
      </c>
      <c r="J65" s="24">
        <f t="shared" si="16"/>
        <v>619</v>
      </c>
      <c r="K65" s="7"/>
      <c r="L65" s="25">
        <f t="shared" si="3"/>
        <v>-3825.0821927656866</v>
      </c>
      <c r="M65" s="17">
        <f t="shared" si="1"/>
        <v>8.5135990566115325</v>
      </c>
      <c r="N65" s="17">
        <f t="shared" si="4"/>
        <v>624.97705467795015</v>
      </c>
      <c r="O65" s="24">
        <f t="shared" si="2"/>
        <v>35.725182623205775</v>
      </c>
      <c r="P65" s="7"/>
      <c r="Q65" s="25">
        <f t="shared" si="5"/>
        <v>-3794.5796742994849</v>
      </c>
      <c r="R65" s="24">
        <f t="shared" si="6"/>
        <v>620.33599777895449</v>
      </c>
      <c r="S65" s="7"/>
      <c r="T65" s="25">
        <f t="shared" si="7"/>
        <v>0.98912207748823278</v>
      </c>
      <c r="U65" s="24">
        <f t="shared" si="8"/>
        <v>0.16257890593828275</v>
      </c>
      <c r="V65" s="7"/>
      <c r="W65" s="25">
        <f t="shared" si="9"/>
        <v>0.98854610053830538</v>
      </c>
      <c r="X65" s="24">
        <f t="shared" si="10"/>
        <v>253.04478129722497</v>
      </c>
      <c r="Y65" s="7"/>
      <c r="Z65" s="25">
        <f t="shared" si="11"/>
        <v>613</v>
      </c>
      <c r="AA65" s="17">
        <f t="shared" si="15"/>
        <v>252.90899999999985</v>
      </c>
      <c r="AB65" s="24">
        <f t="shared" si="12"/>
        <v>4.4140947579263363</v>
      </c>
      <c r="AC65" s="17">
        <f t="shared" si="13"/>
        <v>0.13578129722512244</v>
      </c>
      <c r="AD65" s="17">
        <f t="shared" ca="1" si="14"/>
        <v>7.8577444546567676E-2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11327</v>
      </c>
      <c r="D66" s="17">
        <v>13373</v>
      </c>
      <c r="E66" s="17">
        <v>15186</v>
      </c>
      <c r="F66" s="17">
        <v>13122</v>
      </c>
      <c r="G66" s="24"/>
      <c r="H66" s="7"/>
      <c r="I66" s="25">
        <f t="shared" si="16"/>
        <v>-3859</v>
      </c>
      <c r="J66" s="24">
        <f t="shared" si="16"/>
        <v>251</v>
      </c>
      <c r="K66" s="7"/>
      <c r="L66" s="25">
        <f t="shared" si="3"/>
        <v>-3867.0434374239026</v>
      </c>
      <c r="M66" s="17">
        <f t="shared" si="1"/>
        <v>64.696885592236256</v>
      </c>
      <c r="N66" s="17">
        <f t="shared" si="4"/>
        <v>258.70097880942546</v>
      </c>
      <c r="O66" s="24">
        <f t="shared" si="2"/>
        <v>59.305074623220044</v>
      </c>
      <c r="P66" s="7"/>
      <c r="Q66" s="25">
        <f t="shared" si="5"/>
        <v>-3825.5796742994849</v>
      </c>
      <c r="R66" s="24">
        <f t="shared" si="6"/>
        <v>252.33599777895444</v>
      </c>
      <c r="S66" s="7"/>
      <c r="T66" s="25">
        <f t="shared" si="7"/>
        <v>0.99720275757246257</v>
      </c>
      <c r="U66" s="24">
        <f t="shared" si="8"/>
        <v>6.6132725804452994E-2</v>
      </c>
      <c r="V66" s="7"/>
      <c r="W66" s="25">
        <f t="shared" si="9"/>
        <v>0.99697228136615967</v>
      </c>
      <c r="X66" s="24">
        <f t="shared" si="10"/>
        <v>258.58911804865102</v>
      </c>
      <c r="Y66" s="7"/>
      <c r="Z66" s="25">
        <f t="shared" si="11"/>
        <v>614</v>
      </c>
      <c r="AA66" s="17">
        <f t="shared" si="15"/>
        <v>258.43499999999983</v>
      </c>
      <c r="AB66" s="24">
        <f t="shared" si="12"/>
        <v>4.5105416523915425</v>
      </c>
      <c r="AC66" s="17">
        <f t="shared" si="13"/>
        <v>0.15411804865118484</v>
      </c>
      <c r="AD66" s="17">
        <f t="shared" ca="1" si="14"/>
        <v>-2.9747859383689956E-2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11323</v>
      </c>
      <c r="D67" s="17">
        <v>13196</v>
      </c>
      <c r="E67" s="17">
        <v>15192</v>
      </c>
      <c r="F67" s="17">
        <v>13314</v>
      </c>
      <c r="G67" s="24"/>
      <c r="H67" s="7"/>
      <c r="I67" s="25">
        <f t="shared" si="16"/>
        <v>-3869</v>
      </c>
      <c r="J67" s="24">
        <f t="shared" si="16"/>
        <v>-118</v>
      </c>
      <c r="K67" s="7"/>
      <c r="L67" s="25">
        <f t="shared" si="3"/>
        <v>-3873.2216297541972</v>
      </c>
      <c r="M67" s="17">
        <f t="shared" si="1"/>
        <v>17.822157781523433</v>
      </c>
      <c r="N67" s="17">
        <f t="shared" si="4"/>
        <v>-114.19729662376766</v>
      </c>
      <c r="O67" s="24">
        <f t="shared" si="2"/>
        <v>14.460552967608869</v>
      </c>
      <c r="P67" s="7"/>
      <c r="Q67" s="25">
        <f t="shared" si="5"/>
        <v>-3835.5796742994849</v>
      </c>
      <c r="R67" s="24">
        <f t="shared" si="6"/>
        <v>-116.66400222104556</v>
      </c>
      <c r="S67" s="7"/>
      <c r="T67" s="25">
        <f t="shared" si="7"/>
        <v>0.99980942856737542</v>
      </c>
      <c r="U67" s="24">
        <f t="shared" si="8"/>
        <v>-3.0575536340609985E-2</v>
      </c>
      <c r="V67" s="7"/>
      <c r="W67" s="25">
        <f t="shared" si="9"/>
        <v>0.99992535671125493</v>
      </c>
      <c r="X67" s="24">
        <f t="shared" si="10"/>
        <v>264.13562583507064</v>
      </c>
      <c r="Y67" s="7"/>
      <c r="Z67" s="25">
        <f t="shared" si="11"/>
        <v>621</v>
      </c>
      <c r="AA67" s="17">
        <f t="shared" si="15"/>
        <v>264.02399999999983</v>
      </c>
      <c r="AB67" s="24">
        <f t="shared" si="12"/>
        <v>4.608088104285506</v>
      </c>
      <c r="AC67" s="17">
        <f t="shared" si="13"/>
        <v>0.11162583507081081</v>
      </c>
      <c r="AD67" s="17">
        <f t="shared" ca="1" si="14"/>
        <v>2.9685006909403455E-2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11340</v>
      </c>
      <c r="D68" s="17">
        <v>13009</v>
      </c>
      <c r="E68" s="17">
        <v>15182</v>
      </c>
      <c r="F68" s="17">
        <v>13500</v>
      </c>
      <c r="G68" s="24"/>
      <c r="H68" s="7"/>
      <c r="I68" s="25">
        <f t="shared" si="16"/>
        <v>-3842</v>
      </c>
      <c r="J68" s="24">
        <f t="shared" si="16"/>
        <v>-491</v>
      </c>
      <c r="K68" s="7"/>
      <c r="L68" s="25">
        <f t="shared" si="3"/>
        <v>-3842.4832801396828</v>
      </c>
      <c r="M68" s="17">
        <f t="shared" si="1"/>
        <v>0.23355969341187233</v>
      </c>
      <c r="N68" s="17">
        <f t="shared" si="4"/>
        <v>-488.99711934913552</v>
      </c>
      <c r="O68" s="24">
        <f t="shared" si="2"/>
        <v>4.0115309016073368</v>
      </c>
      <c r="P68" s="7"/>
      <c r="Q68" s="25">
        <f t="shared" si="5"/>
        <v>-3808.5796742994849</v>
      </c>
      <c r="R68" s="24">
        <f t="shared" si="6"/>
        <v>-489.66400222104556</v>
      </c>
      <c r="S68" s="7"/>
      <c r="T68" s="25">
        <f t="shared" si="7"/>
        <v>0.99277141688111081</v>
      </c>
      <c r="U68" s="24">
        <f t="shared" si="8"/>
        <v>-0.12833212653060591</v>
      </c>
      <c r="V68" s="7"/>
      <c r="W68" s="25">
        <f t="shared" si="9"/>
        <v>0.99323744238832579</v>
      </c>
      <c r="X68" s="24">
        <f t="shared" si="10"/>
        <v>269.74635613449709</v>
      </c>
      <c r="Y68" s="7"/>
      <c r="Z68" s="25">
        <f t="shared" si="11"/>
        <v>626</v>
      </c>
      <c r="AA68" s="17">
        <f t="shared" si="15"/>
        <v>269.65799999999984</v>
      </c>
      <c r="AB68" s="24">
        <f t="shared" si="12"/>
        <v>4.7064199543428664</v>
      </c>
      <c r="AC68" s="17">
        <f t="shared" si="13"/>
        <v>8.835613449724633E-2</v>
      </c>
      <c r="AD68" s="17">
        <f t="shared" ca="1" si="14"/>
        <v>2.2366794414097058E-3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11367</v>
      </c>
      <c r="D69" s="17">
        <v>12819</v>
      </c>
      <c r="E69" s="17">
        <v>15141</v>
      </c>
      <c r="F69" s="17">
        <v>13681</v>
      </c>
      <c r="G69" s="24"/>
      <c r="H69" s="7"/>
      <c r="I69" s="25">
        <f t="shared" si="16"/>
        <v>-3774</v>
      </c>
      <c r="J69" s="24">
        <f t="shared" si="16"/>
        <v>-862</v>
      </c>
      <c r="K69" s="7"/>
      <c r="L69" s="25">
        <f t="shared" si="3"/>
        <v>-3774.1036330695374</v>
      </c>
      <c r="M69" s="17">
        <f t="shared" si="1"/>
        <v>1.0739813101745455E-2</v>
      </c>
      <c r="N69" s="17">
        <f t="shared" si="4"/>
        <v>-862.58639687003711</v>
      </c>
      <c r="O69" s="24">
        <f t="shared" si="2"/>
        <v>0.34386128918931463</v>
      </c>
      <c r="P69" s="7"/>
      <c r="Q69" s="25">
        <f t="shared" si="5"/>
        <v>-3740.5796742994849</v>
      </c>
      <c r="R69" s="24">
        <f t="shared" si="6"/>
        <v>-860.66400222104551</v>
      </c>
      <c r="S69" s="7"/>
      <c r="T69" s="25">
        <f t="shared" si="7"/>
        <v>0.97504605411570333</v>
      </c>
      <c r="U69" s="24">
        <f t="shared" si="8"/>
        <v>-0.22556455269813533</v>
      </c>
      <c r="V69" s="7"/>
      <c r="W69" s="25">
        <f t="shared" si="9"/>
        <v>0.97586023099197816</v>
      </c>
      <c r="X69" s="24">
        <f t="shared" si="10"/>
        <v>275.39921129913</v>
      </c>
      <c r="Y69" s="7"/>
      <c r="Z69" s="25">
        <f t="shared" si="11"/>
        <v>632</v>
      </c>
      <c r="AA69" s="17">
        <f t="shared" si="15"/>
        <v>275.34599999999983</v>
      </c>
      <c r="AB69" s="24">
        <f t="shared" si="12"/>
        <v>4.8056942821963036</v>
      </c>
      <c r="AC69" s="17">
        <f t="shared" si="13"/>
        <v>5.3211299130168754E-2</v>
      </c>
      <c r="AD69" s="17">
        <f t="shared" ca="1" si="14"/>
        <v>2.4574774995414828E-2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11423</v>
      </c>
      <c r="D70" s="17">
        <v>12635</v>
      </c>
      <c r="E70" s="17">
        <v>15087</v>
      </c>
      <c r="F70" s="17">
        <v>13861</v>
      </c>
      <c r="G70" s="24"/>
      <c r="H70" s="7"/>
      <c r="I70" s="25">
        <f t="shared" si="16"/>
        <v>-3664</v>
      </c>
      <c r="J70" s="24">
        <f t="shared" si="16"/>
        <v>-1226</v>
      </c>
      <c r="K70" s="7"/>
      <c r="L70" s="25">
        <f t="shared" si="3"/>
        <v>-3667.8945968238177</v>
      </c>
      <c r="M70" s="17">
        <f t="shared" si="1"/>
        <v>15.167884420090642</v>
      </c>
      <c r="N70" s="17">
        <f t="shared" si="4"/>
        <v>-1230.5210970944372</v>
      </c>
      <c r="O70" s="24">
        <f t="shared" si="2"/>
        <v>20.440318937328577</v>
      </c>
      <c r="P70" s="7"/>
      <c r="Q70" s="25">
        <f t="shared" si="5"/>
        <v>-3630.5796742994849</v>
      </c>
      <c r="R70" s="24">
        <f t="shared" si="6"/>
        <v>-1224.6640022210456</v>
      </c>
      <c r="S70" s="7"/>
      <c r="T70" s="25">
        <f t="shared" si="7"/>
        <v>0.94637267317166196</v>
      </c>
      <c r="U70" s="24">
        <f t="shared" si="8"/>
        <v>-0.3209624047870322</v>
      </c>
      <c r="V70" s="7"/>
      <c r="W70" s="25">
        <f t="shared" si="9"/>
        <v>0.94752836015134267</v>
      </c>
      <c r="X70" s="24">
        <f t="shared" si="10"/>
        <v>281.09730619147149</v>
      </c>
      <c r="Y70" s="7"/>
      <c r="Z70" s="25">
        <f t="shared" si="11"/>
        <v>637</v>
      </c>
      <c r="AA70" s="17">
        <f t="shared" si="15"/>
        <v>281.07899999999984</v>
      </c>
      <c r="AB70" s="24">
        <f t="shared" si="12"/>
        <v>4.9057540082131386</v>
      </c>
      <c r="AC70" s="17">
        <f t="shared" si="13"/>
        <v>1.83061914716518E-2</v>
      </c>
      <c r="AD70" s="17">
        <f t="shared" ca="1" si="14"/>
        <v>6.1203104464652824E-2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11498</v>
      </c>
      <c r="D71" s="17">
        <v>12467</v>
      </c>
      <c r="E71" s="17">
        <v>15022</v>
      </c>
      <c r="F71" s="17">
        <v>14046</v>
      </c>
      <c r="G71" s="24"/>
      <c r="H71" s="7"/>
      <c r="I71" s="25">
        <f t="shared" si="16"/>
        <v>-3524</v>
      </c>
      <c r="J71" s="24">
        <f t="shared" si="16"/>
        <v>-1579</v>
      </c>
      <c r="K71" s="7"/>
      <c r="L71" s="25">
        <f t="shared" si="3"/>
        <v>-3525.0593195210458</v>
      </c>
      <c r="M71" s="17">
        <f t="shared" si="1"/>
        <v>1.1221578476687797</v>
      </c>
      <c r="N71" s="17">
        <f t="shared" si="4"/>
        <v>-1586.6809856775842</v>
      </c>
      <c r="O71" s="24">
        <f t="shared" si="2"/>
        <v>58.997540979253664</v>
      </c>
      <c r="P71" s="7"/>
      <c r="Q71" s="25">
        <f t="shared" si="5"/>
        <v>-3490.5796742994849</v>
      </c>
      <c r="R71" s="24">
        <f t="shared" si="6"/>
        <v>-1577.6640022210456</v>
      </c>
      <c r="S71" s="7"/>
      <c r="T71" s="25">
        <f t="shared" si="7"/>
        <v>0.90987927924288203</v>
      </c>
      <c r="U71" s="24">
        <f t="shared" si="8"/>
        <v>-0.41347735475236341</v>
      </c>
      <c r="V71" s="7"/>
      <c r="W71" s="25">
        <f t="shared" si="9"/>
        <v>0.91136610024560705</v>
      </c>
      <c r="X71" s="24">
        <f t="shared" si="10"/>
        <v>286.7874948855806</v>
      </c>
      <c r="Y71" s="7"/>
      <c r="Z71" s="25">
        <f t="shared" si="11"/>
        <v>638</v>
      </c>
      <c r="AA71" s="17">
        <f t="shared" si="15"/>
        <v>286.82099999999986</v>
      </c>
      <c r="AB71" s="24">
        <f t="shared" si="12"/>
        <v>5.0059708138626533</v>
      </c>
      <c r="AC71" s="17">
        <f t="shared" si="13"/>
        <v>-3.3505114419256188E-2</v>
      </c>
      <c r="AD71" s="17">
        <f t="shared" ca="1" si="14"/>
        <v>7.1237361402609167E-2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11572</v>
      </c>
      <c r="D72" s="17">
        <v>12286</v>
      </c>
      <c r="E72" s="17">
        <v>14921</v>
      </c>
      <c r="F72" s="17">
        <v>14198</v>
      </c>
      <c r="G72" s="24"/>
      <c r="H72" s="7"/>
      <c r="I72" s="25">
        <f t="shared" si="16"/>
        <v>-3349</v>
      </c>
      <c r="J72" s="24">
        <f t="shared" si="16"/>
        <v>-1912</v>
      </c>
      <c r="K72" s="7"/>
      <c r="L72" s="25">
        <f t="shared" si="3"/>
        <v>-3351.1326208606542</v>
      </c>
      <c r="M72" s="17">
        <f t="shared" si="1"/>
        <v>4.5480717352976407</v>
      </c>
      <c r="N72" s="17">
        <f t="shared" si="4"/>
        <v>-1920.1498248385267</v>
      </c>
      <c r="O72" s="24">
        <f t="shared" si="2"/>
        <v>66.419644898666476</v>
      </c>
      <c r="P72" s="7"/>
      <c r="Q72" s="25">
        <f t="shared" si="5"/>
        <v>-3315.5796742994849</v>
      </c>
      <c r="R72" s="24">
        <f t="shared" si="6"/>
        <v>-1910.6640022210456</v>
      </c>
      <c r="S72" s="7"/>
      <c r="T72" s="25">
        <f t="shared" si="7"/>
        <v>0.86426253683190712</v>
      </c>
      <c r="U72" s="24">
        <f t="shared" si="8"/>
        <v>-0.50075066449303007</v>
      </c>
      <c r="V72" s="7"/>
      <c r="W72" s="25">
        <f t="shared" si="9"/>
        <v>0.86606165893823461</v>
      </c>
      <c r="X72" s="24">
        <f t="shared" si="10"/>
        <v>292.42038591478013</v>
      </c>
      <c r="Y72" s="7"/>
      <c r="Z72" s="25">
        <f t="shared" si="11"/>
        <v>625</v>
      </c>
      <c r="AA72" s="17">
        <f t="shared" si="15"/>
        <v>292.44599999999986</v>
      </c>
      <c r="AB72" s="24">
        <f t="shared" si="12"/>
        <v>5.104145584287334</v>
      </c>
      <c r="AC72" s="17">
        <f t="shared" si="13"/>
        <v>-2.5614085219729077E-2</v>
      </c>
      <c r="AD72" s="17">
        <f t="shared" ca="1" si="14"/>
        <v>6.3398613547235527E-2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11684</v>
      </c>
      <c r="D73" s="17">
        <v>12135</v>
      </c>
      <c r="E73" s="17">
        <v>14825</v>
      </c>
      <c r="F73" s="17">
        <v>14359</v>
      </c>
      <c r="G73" s="24"/>
      <c r="H73" s="7"/>
      <c r="I73" s="25">
        <f t="shared" si="16"/>
        <v>-3141</v>
      </c>
      <c r="J73" s="24">
        <f t="shared" si="16"/>
        <v>-2224</v>
      </c>
      <c r="K73" s="7"/>
      <c r="L73" s="25">
        <f t="shared" si="3"/>
        <v>-3143.8230687427631</v>
      </c>
      <c r="M73" s="17">
        <f t="shared" si="1"/>
        <v>7.96971712636602</v>
      </c>
      <c r="N73" s="17">
        <f t="shared" si="4"/>
        <v>-2237.0527650132926</v>
      </c>
      <c r="O73" s="24">
        <f t="shared" si="2"/>
        <v>170.3746744922361</v>
      </c>
      <c r="P73" s="7"/>
      <c r="Q73" s="25">
        <f t="shared" si="5"/>
        <v>-3107.5796742994849</v>
      </c>
      <c r="R73" s="24">
        <f t="shared" si="6"/>
        <v>-2222.6640022210454</v>
      </c>
      <c r="S73" s="7"/>
      <c r="T73" s="25">
        <f t="shared" si="7"/>
        <v>0.81004378013771983</v>
      </c>
      <c r="U73" s="24">
        <f t="shared" si="8"/>
        <v>-0.58252025199779867</v>
      </c>
      <c r="V73" s="7"/>
      <c r="W73" s="25">
        <f t="shared" si="9"/>
        <v>0.81213543505246866</v>
      </c>
      <c r="X73" s="24">
        <f t="shared" si="10"/>
        <v>298.03492464274916</v>
      </c>
      <c r="Y73" s="7"/>
      <c r="Z73" s="25">
        <f t="shared" si="11"/>
        <v>629</v>
      </c>
      <c r="AA73" s="17">
        <f t="shared" si="15"/>
        <v>298.10699999999986</v>
      </c>
      <c r="AB73" s="24">
        <f t="shared" si="12"/>
        <v>5.2029486732427337</v>
      </c>
      <c r="AC73" s="17">
        <f t="shared" si="13"/>
        <v>-7.207535725069647E-2</v>
      </c>
      <c r="AD73" s="17">
        <f t="shared" ca="1" si="14"/>
        <v>0.11044621813528011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11804</v>
      </c>
      <c r="D74" s="17">
        <v>12000</v>
      </c>
      <c r="E74" s="17">
        <v>14717</v>
      </c>
      <c r="F74" s="17">
        <v>14512</v>
      </c>
      <c r="G74" s="24"/>
      <c r="H74" s="7"/>
      <c r="I74" s="25">
        <f t="shared" si="16"/>
        <v>-2913</v>
      </c>
      <c r="J74" s="24">
        <f t="shared" si="16"/>
        <v>-2512</v>
      </c>
      <c r="K74" s="7"/>
      <c r="L74" s="25">
        <f t="shared" si="3"/>
        <v>-2916.1572554651011</v>
      </c>
      <c r="M74" s="17">
        <f t="shared" si="1"/>
        <v>9.9682620719108641</v>
      </c>
      <c r="N74" s="17">
        <f t="shared" si="4"/>
        <v>-2520.8327823042691</v>
      </c>
      <c r="O74" s="24">
        <f t="shared" si="2"/>
        <v>78.018043234609891</v>
      </c>
      <c r="P74" s="7"/>
      <c r="Q74" s="25">
        <f t="shared" si="5"/>
        <v>-2879.5796742994849</v>
      </c>
      <c r="R74" s="24">
        <f t="shared" si="6"/>
        <v>-2510.6640022210454</v>
      </c>
      <c r="S74" s="7"/>
      <c r="T74" s="25">
        <f t="shared" si="7"/>
        <v>0.75061168145370671</v>
      </c>
      <c r="U74" s="24">
        <f t="shared" si="8"/>
        <v>-0.65799987123296977</v>
      </c>
      <c r="V74" s="7"/>
      <c r="W74" s="25">
        <f t="shared" si="9"/>
        <v>0.75297330645891425</v>
      </c>
      <c r="X74" s="24">
        <f t="shared" si="10"/>
        <v>303.5333875759095</v>
      </c>
      <c r="Y74" s="7"/>
      <c r="Z74" s="25">
        <f t="shared" si="11"/>
        <v>604</v>
      </c>
      <c r="AA74" s="17">
        <f t="shared" si="15"/>
        <v>303.54299999999984</v>
      </c>
      <c r="AB74" s="24">
        <f t="shared" si="12"/>
        <v>5.2978247713811442</v>
      </c>
      <c r="AC74" s="17">
        <f t="shared" si="13"/>
        <v>-9.6124240903350255E-3</v>
      </c>
      <c r="AD74" s="17">
        <f t="shared" ca="1" si="14"/>
        <v>-2.5055136449111615E-2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11930</v>
      </c>
      <c r="D75" s="17">
        <v>11862</v>
      </c>
      <c r="E75" s="17">
        <v>14584</v>
      </c>
      <c r="F75" s="17">
        <v>14643</v>
      </c>
      <c r="G75" s="24"/>
      <c r="H75" s="7"/>
      <c r="I75" s="25">
        <f t="shared" si="16"/>
        <v>-2654</v>
      </c>
      <c r="J75" s="24">
        <f t="shared" si="16"/>
        <v>-2781</v>
      </c>
      <c r="K75" s="7"/>
      <c r="L75" s="25">
        <f t="shared" si="3"/>
        <v>-2654.1754452136806</v>
      </c>
      <c r="M75" s="17">
        <f t="shared" si="1"/>
        <v>3.0781023003442674E-2</v>
      </c>
      <c r="N75" s="17">
        <f t="shared" si="4"/>
        <v>-2789.7251253446962</v>
      </c>
      <c r="O75" s="24">
        <f t="shared" si="2"/>
        <v>76.127812280659157</v>
      </c>
      <c r="P75" s="7"/>
      <c r="Q75" s="25">
        <f t="shared" si="5"/>
        <v>-2620.5796742994849</v>
      </c>
      <c r="R75" s="24">
        <f t="shared" si="6"/>
        <v>-2779.6640022210454</v>
      </c>
      <c r="S75" s="7"/>
      <c r="T75" s="25">
        <f t="shared" si="7"/>
        <v>0.6830989026854638</v>
      </c>
      <c r="U75" s="24">
        <f t="shared" si="8"/>
        <v>-0.72849993225470944</v>
      </c>
      <c r="V75" s="7"/>
      <c r="W75" s="25">
        <f t="shared" si="9"/>
        <v>0.68571261026980002</v>
      </c>
      <c r="X75" s="24">
        <f t="shared" si="10"/>
        <v>309.11715979209521</v>
      </c>
      <c r="Y75" s="7"/>
      <c r="Z75" s="25">
        <f t="shared" si="11"/>
        <v>623</v>
      </c>
      <c r="AA75" s="17">
        <f t="shared" si="15"/>
        <v>309.14999999999986</v>
      </c>
      <c r="AB75" s="24">
        <f t="shared" si="12"/>
        <v>5.3956853825404671</v>
      </c>
      <c r="AC75" s="17">
        <f t="shared" si="13"/>
        <v>-3.2840207904655472E-2</v>
      </c>
      <c r="AD75" s="17">
        <f t="shared" ca="1" si="14"/>
        <v>4.858707731426648E-2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12080</v>
      </c>
      <c r="D76" s="17">
        <v>11741</v>
      </c>
      <c r="E76" s="17">
        <v>14443</v>
      </c>
      <c r="F76" s="17">
        <v>14772</v>
      </c>
      <c r="G76" s="24"/>
      <c r="H76" s="7"/>
      <c r="I76" s="25">
        <f t="shared" si="16"/>
        <v>-2363</v>
      </c>
      <c r="J76" s="24">
        <f t="shared" si="16"/>
        <v>-3031</v>
      </c>
      <c r="K76" s="7"/>
      <c r="L76" s="25">
        <f t="shared" si="3"/>
        <v>-2365.1847462001201</v>
      </c>
      <c r="M76" s="17">
        <f t="shared" si="1"/>
        <v>4.7731159589392886</v>
      </c>
      <c r="N76" s="17">
        <f t="shared" si="4"/>
        <v>-3033.3478058020046</v>
      </c>
      <c r="O76" s="24">
        <f t="shared" si="2"/>
        <v>5.5121920839263989</v>
      </c>
      <c r="P76" s="7"/>
      <c r="Q76" s="25">
        <f t="shared" si="5"/>
        <v>-2329.5796742994849</v>
      </c>
      <c r="R76" s="24">
        <f t="shared" si="6"/>
        <v>-3029.6640022210454</v>
      </c>
      <c r="S76" s="7"/>
      <c r="T76" s="25">
        <f t="shared" si="7"/>
        <v>0.60724477673349986</v>
      </c>
      <c r="U76" s="24">
        <f t="shared" si="8"/>
        <v>-0.79402043506301767</v>
      </c>
      <c r="V76" s="7"/>
      <c r="W76" s="25">
        <f t="shared" si="9"/>
        <v>0.61009267771357256</v>
      </c>
      <c r="X76" s="24">
        <f t="shared" si="10"/>
        <v>314.84699636976472</v>
      </c>
      <c r="Y76" s="7"/>
      <c r="Z76" s="25">
        <f t="shared" si="11"/>
        <v>627</v>
      </c>
      <c r="AA76" s="17">
        <f t="shared" si="15"/>
        <v>314.79299999999984</v>
      </c>
      <c r="AB76" s="24">
        <f t="shared" si="12"/>
        <v>5.4941743122305073</v>
      </c>
      <c r="AC76" s="17">
        <f t="shared" si="13"/>
        <v>5.3996369764888641E-2</v>
      </c>
      <c r="AD76" s="17">
        <f t="shared" ca="1" si="14"/>
        <v>1.8695313660543889E-2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12233</v>
      </c>
      <c r="D77" s="17">
        <v>11634</v>
      </c>
      <c r="E77" s="17">
        <v>14279</v>
      </c>
      <c r="F77" s="17">
        <v>14879</v>
      </c>
      <c r="G77" s="24"/>
      <c r="H77" s="7"/>
      <c r="I77" s="25">
        <f t="shared" si="16"/>
        <v>-2046</v>
      </c>
      <c r="J77" s="24">
        <f t="shared" si="16"/>
        <v>-3245</v>
      </c>
      <c r="K77" s="7"/>
      <c r="L77" s="25">
        <f t="shared" si="3"/>
        <v>-2046.9038841671638</v>
      </c>
      <c r="M77" s="17">
        <f t="shared" si="1"/>
        <v>0.81700658764943934</v>
      </c>
      <c r="N77" s="17">
        <f t="shared" si="4"/>
        <v>-3251.6418511105485</v>
      </c>
      <c r="O77" s="24">
        <f t="shared" si="2"/>
        <v>44.114186174694169</v>
      </c>
      <c r="P77" s="7"/>
      <c r="Q77" s="25">
        <f t="shared" si="5"/>
        <v>-2012.5796742994851</v>
      </c>
      <c r="R77" s="24">
        <f t="shared" si="6"/>
        <v>-3243.6640022210454</v>
      </c>
      <c r="S77" s="7"/>
      <c r="T77" s="25">
        <f t="shared" si="7"/>
        <v>0.52461330619476243</v>
      </c>
      <c r="U77" s="24">
        <f t="shared" si="8"/>
        <v>-0.85010598546692961</v>
      </c>
      <c r="V77" s="7"/>
      <c r="W77" s="25">
        <f t="shared" si="9"/>
        <v>0.52766156318187607</v>
      </c>
      <c r="X77" s="24">
        <f t="shared" si="10"/>
        <v>320.55627930082824</v>
      </c>
      <c r="Y77" s="7"/>
      <c r="Z77" s="25">
        <f t="shared" si="11"/>
        <v>640</v>
      </c>
      <c r="AA77" s="17">
        <f t="shared" si="15"/>
        <v>320.55299999999983</v>
      </c>
      <c r="AB77" s="24">
        <f t="shared" si="12"/>
        <v>5.5947052771453798</v>
      </c>
      <c r="AC77" s="17">
        <f t="shared" si="13"/>
        <v>3.2793008284102143E-3</v>
      </c>
      <c r="AD77" s="17">
        <f t="shared" ca="1" si="14"/>
        <v>5.1396589289538497E-2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12387</v>
      </c>
      <c r="D78" s="17">
        <v>11532</v>
      </c>
      <c r="E78" s="17">
        <v>14100</v>
      </c>
      <c r="F78" s="17">
        <v>14958</v>
      </c>
      <c r="G78" s="24"/>
      <c r="H78" s="7"/>
      <c r="I78" s="25">
        <f t="shared" si="16"/>
        <v>-1713</v>
      </c>
      <c r="J78" s="24">
        <f t="shared" si="16"/>
        <v>-3426</v>
      </c>
      <c r="K78" s="7"/>
      <c r="L78" s="25">
        <f t="shared" si="3"/>
        <v>-1711.5388996941035</v>
      </c>
      <c r="M78" s="17">
        <f t="shared" si="1"/>
        <v>2.1348141038907866</v>
      </c>
      <c r="N78" s="17">
        <f t="shared" si="4"/>
        <v>-3435.4731740933685</v>
      </c>
      <c r="O78" s="24">
        <f t="shared" si="2"/>
        <v>89.741027403267537</v>
      </c>
      <c r="P78" s="7"/>
      <c r="Q78" s="25">
        <f t="shared" si="5"/>
        <v>-1679.5796742994851</v>
      </c>
      <c r="R78" s="24">
        <f t="shared" si="6"/>
        <v>-3424.6640022210454</v>
      </c>
      <c r="S78" s="7"/>
      <c r="T78" s="25">
        <f t="shared" si="7"/>
        <v>0.43781116206416443</v>
      </c>
      <c r="U78" s="24">
        <f t="shared" si="8"/>
        <v>-0.89754282950014475</v>
      </c>
      <c r="V78" s="7"/>
      <c r="W78" s="25">
        <f t="shared" si="9"/>
        <v>0.44102877054983536</v>
      </c>
      <c r="X78" s="24">
        <f t="shared" si="10"/>
        <v>326.21591237720486</v>
      </c>
      <c r="Y78" s="7"/>
      <c r="Z78" s="25">
        <f t="shared" si="11"/>
        <v>634</v>
      </c>
      <c r="AA78" s="17">
        <f t="shared" si="15"/>
        <v>326.25899999999984</v>
      </c>
      <c r="AB78" s="24">
        <f t="shared" si="12"/>
        <v>5.6942937642641773</v>
      </c>
      <c r="AC78" s="17">
        <f t="shared" si="13"/>
        <v>-4.3087622794985236E-2</v>
      </c>
      <c r="AD78" s="17">
        <f t="shared" ca="1" si="14"/>
        <v>-2.1956265388325846E-2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11462</v>
      </c>
      <c r="E79" s="17">
        <v>13932</v>
      </c>
      <c r="F79" s="17">
        <v>15044</v>
      </c>
      <c r="G79" s="24"/>
      <c r="H79" s="7"/>
      <c r="I79" s="25">
        <f t="shared" si="16"/>
        <v>-1358</v>
      </c>
      <c r="J79" s="24">
        <f t="shared" si="16"/>
        <v>-3582</v>
      </c>
      <c r="K79" s="7"/>
      <c r="L79" s="25">
        <f t="shared" si="3"/>
        <v>-1362.9335756033065</v>
      </c>
      <c r="M79" s="17">
        <f t="shared" si="1"/>
        <v>24.340168233541174</v>
      </c>
      <c r="N79" s="17">
        <f t="shared" si="4"/>
        <v>-3583.9571124685417</v>
      </c>
      <c r="O79" s="24">
        <f t="shared" si="2"/>
        <v>3.8302892145214216</v>
      </c>
      <c r="P79" s="7"/>
      <c r="Q79" s="25">
        <f t="shared" si="5"/>
        <v>-1324.5796742994851</v>
      </c>
      <c r="R79" s="24">
        <f t="shared" si="6"/>
        <v>-3580.6640022210454</v>
      </c>
      <c r="S79" s="7"/>
      <c r="T79" s="25">
        <f t="shared" si="7"/>
        <v>0.34527434174475813</v>
      </c>
      <c r="U79" s="24">
        <f t="shared" si="8"/>
        <v>-0.93842762325252904</v>
      </c>
      <c r="V79" s="7"/>
      <c r="W79" s="25">
        <f t="shared" si="9"/>
        <v>0.34863779694703589</v>
      </c>
      <c r="X79" s="24">
        <f t="shared" si="10"/>
        <v>332.00351976005663</v>
      </c>
      <c r="Y79" s="7"/>
      <c r="Z79" s="25">
        <f t="shared" si="11"/>
        <v>628</v>
      </c>
      <c r="AA79" s="17">
        <f t="shared" si="15"/>
        <v>331.91099999999983</v>
      </c>
      <c r="AB79" s="24">
        <f t="shared" si="12"/>
        <v>5.7929397735868964</v>
      </c>
      <c r="AC79" s="17">
        <f t="shared" si="13"/>
        <v>9.2519760056802625E-2</v>
      </c>
      <c r="AD79" s="17">
        <f t="shared" ca="1" si="14"/>
        <v>-7.5347166627409479E-2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12758</v>
      </c>
      <c r="D80" s="17">
        <v>11408</v>
      </c>
      <c r="E80" s="17">
        <v>13759</v>
      </c>
      <c r="F80" s="17">
        <v>15108</v>
      </c>
      <c r="G80" s="24"/>
      <c r="H80" s="7"/>
      <c r="I80" s="25">
        <f t="shared" si="16"/>
        <v>-1001</v>
      </c>
      <c r="J80" s="24">
        <f t="shared" si="16"/>
        <v>-3700</v>
      </c>
      <c r="K80" s="7"/>
      <c r="L80" s="25">
        <f t="shared" si="3"/>
        <v>-998.47236468869323</v>
      </c>
      <c r="M80" s="17">
        <f t="shared" si="1"/>
        <v>6.3889402669648572</v>
      </c>
      <c r="N80" s="17">
        <f t="shared" si="4"/>
        <v>-3698.3025784055631</v>
      </c>
      <c r="O80" s="24">
        <f t="shared" si="2"/>
        <v>2.8812400692608646</v>
      </c>
      <c r="P80" s="7"/>
      <c r="Q80" s="25">
        <f t="shared" si="5"/>
        <v>-967.57967429948496</v>
      </c>
      <c r="R80" s="24">
        <f t="shared" si="6"/>
        <v>-3698.6640022210454</v>
      </c>
      <c r="S80" s="7"/>
      <c r="T80" s="25">
        <f t="shared" si="7"/>
        <v>0.25221618722636929</v>
      </c>
      <c r="U80" s="24">
        <f t="shared" si="8"/>
        <v>-0.96935330057805058</v>
      </c>
      <c r="V80" s="7"/>
      <c r="W80" s="25">
        <f t="shared" si="9"/>
        <v>0.25568981444632383</v>
      </c>
      <c r="X80" s="24">
        <f t="shared" si="10"/>
        <v>337.60764099651794</v>
      </c>
      <c r="Y80" s="7"/>
      <c r="Z80" s="25">
        <f t="shared" si="11"/>
        <v>633</v>
      </c>
      <c r="AA80" s="17">
        <f t="shared" si="15"/>
        <v>337.60799999999983</v>
      </c>
      <c r="AB80" s="24">
        <f t="shared" si="12"/>
        <v>5.8923711810730133</v>
      </c>
      <c r="AC80" s="17">
        <f t="shared" si="13"/>
        <v>-3.5900348188988573E-4</v>
      </c>
      <c r="AD80" s="17">
        <f t="shared" ca="1" si="14"/>
        <v>2.6641224570767008E-2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12947</v>
      </c>
      <c r="D81" s="17">
        <v>11380</v>
      </c>
      <c r="E81" s="17">
        <v>13588</v>
      </c>
      <c r="F81" s="17">
        <v>15161</v>
      </c>
      <c r="G81" s="24"/>
      <c r="H81" s="7"/>
      <c r="I81" s="25">
        <f t="shared" si="16"/>
        <v>-641</v>
      </c>
      <c r="J81" s="24">
        <f t="shared" si="16"/>
        <v>-3781</v>
      </c>
      <c r="K81" s="7"/>
      <c r="L81" s="25">
        <f t="shared" si="3"/>
        <v>-634.01247240535895</v>
      </c>
      <c r="M81" s="17">
        <f t="shared" si="1"/>
        <v>48.825541885870152</v>
      </c>
      <c r="N81" s="17">
        <f t="shared" si="4"/>
        <v>-3774.5517462084063</v>
      </c>
      <c r="O81" s="24">
        <f t="shared" si="2"/>
        <v>41.57997696080308</v>
      </c>
      <c r="P81" s="7"/>
      <c r="Q81" s="25">
        <f t="shared" si="5"/>
        <v>-607.57967429948496</v>
      </c>
      <c r="R81" s="24">
        <f t="shared" si="6"/>
        <v>-3779.6640022210454</v>
      </c>
      <c r="S81" s="7"/>
      <c r="T81" s="25">
        <f t="shared" si="7"/>
        <v>0.15837603140950657</v>
      </c>
      <c r="U81" s="24">
        <f t="shared" si="8"/>
        <v>-0.99058194348794248</v>
      </c>
      <c r="V81" s="7"/>
      <c r="W81" s="25">
        <f t="shared" si="9"/>
        <v>0.16192509299600896</v>
      </c>
      <c r="X81" s="24">
        <f t="shared" si="10"/>
        <v>343.10046728202815</v>
      </c>
      <c r="Y81" s="7"/>
      <c r="Z81" s="25">
        <f t="shared" si="11"/>
        <v>617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-6.0532717971682359E-2</v>
      </c>
      <c r="AD81" s="17">
        <f t="shared" ca="1" si="14"/>
        <v>6.9427037065793229E-2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13115</v>
      </c>
      <c r="D82" s="17">
        <v>11344</v>
      </c>
      <c r="E82" s="17">
        <v>13384</v>
      </c>
      <c r="F82" s="17">
        <v>15160</v>
      </c>
      <c r="G82" s="24"/>
      <c r="H82" s="7"/>
      <c r="I82" s="25">
        <f t="shared" si="16"/>
        <v>-269</v>
      </c>
      <c r="J82" s="24">
        <f t="shared" si="16"/>
        <v>-3816</v>
      </c>
      <c r="K82" s="7"/>
      <c r="L82" s="25">
        <f t="shared" si="3"/>
        <v>-266.32071193620919</v>
      </c>
      <c r="M82" s="17">
        <f t="shared" si="1"/>
        <v>7.178584528771891</v>
      </c>
      <c r="N82" s="17">
        <f t="shared" si="4"/>
        <v>-3815.1711908447196</v>
      </c>
      <c r="O82" s="24">
        <f t="shared" si="2"/>
        <v>0.68692461587660392</v>
      </c>
      <c r="P82" s="7"/>
      <c r="Q82" s="25">
        <f t="shared" si="5"/>
        <v>-235.57967429948502</v>
      </c>
      <c r="R82" s="24">
        <f t="shared" si="6"/>
        <v>-3814.6640022210454</v>
      </c>
      <c r="S82" s="7"/>
      <c r="T82" s="25">
        <f t="shared" si="7"/>
        <v>6.1407870398748447E-2</v>
      </c>
      <c r="U82" s="24">
        <f t="shared" si="8"/>
        <v>-0.99975481388110565</v>
      </c>
      <c r="V82" s="7"/>
      <c r="W82" s="25">
        <f t="shared" si="9"/>
        <v>6.4989165173340538E-2</v>
      </c>
      <c r="X82" s="24">
        <f t="shared" si="10"/>
        <v>348.66490644912415</v>
      </c>
      <c r="Y82" s="7"/>
      <c r="Z82" s="25">
        <f t="shared" si="11"/>
        <v>613</v>
      </c>
      <c r="AA82" s="17">
        <f t="shared" si="15"/>
        <v>348.67799999999983</v>
      </c>
      <c r="AB82" s="24">
        <f t="shared" si="12"/>
        <v>6.0855791292687851</v>
      </c>
      <c r="AC82" s="17">
        <f t="shared" si="13"/>
        <v>-1.3093550875680648E-2</v>
      </c>
      <c r="AD82" s="17">
        <f t="shared" ca="1" si="14"/>
        <v>7.613836790710593E-3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13303</v>
      </c>
      <c r="D83" s="17">
        <v>11341</v>
      </c>
      <c r="E83" s="17">
        <v>13195</v>
      </c>
      <c r="F83" s="17">
        <v>15161</v>
      </c>
      <c r="G83" s="24"/>
      <c r="H83" s="7"/>
      <c r="I83" s="25">
        <f t="shared" si="16"/>
        <v>108</v>
      </c>
      <c r="J83" s="24">
        <f t="shared" si="16"/>
        <v>-3820</v>
      </c>
      <c r="K83" s="7"/>
      <c r="L83" s="25">
        <f t="shared" si="3"/>
        <v>111.3743250174854</v>
      </c>
      <c r="M83" s="17">
        <f t="shared" si="1"/>
        <v>11.386069323627872</v>
      </c>
      <c r="N83" s="17">
        <f t="shared" si="4"/>
        <v>-3820.1175888713574</v>
      </c>
      <c r="O83" s="24">
        <f t="shared" si="2"/>
        <v>1.3827142667103415E-2</v>
      </c>
      <c r="P83" s="7"/>
      <c r="Q83" s="25">
        <f t="shared" si="5"/>
        <v>141.42032570051498</v>
      </c>
      <c r="R83" s="24">
        <f t="shared" si="6"/>
        <v>-3818.6640022210454</v>
      </c>
      <c r="S83" s="7"/>
      <c r="T83" s="25">
        <f t="shared" si="7"/>
        <v>-3.6863626109466106E-2</v>
      </c>
      <c r="U83" s="24">
        <f t="shared" si="8"/>
        <v>-1.0008031419260386</v>
      </c>
      <c r="V83" s="7"/>
      <c r="W83" s="25">
        <f t="shared" si="9"/>
        <v>-3.3279206822857697E-2</v>
      </c>
      <c r="X83" s="24">
        <f t="shared" si="10"/>
        <v>354.2887177740372</v>
      </c>
      <c r="Y83" s="7"/>
      <c r="Z83" s="25">
        <f t="shared" si="11"/>
        <v>626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-2.3282225962645953E-2</v>
      </c>
      <c r="AD83" s="17">
        <f t="shared" ca="1" si="14"/>
        <v>3.7549254450993885E-2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13484</v>
      </c>
      <c r="D84" s="17">
        <v>11356</v>
      </c>
      <c r="E84" s="17">
        <v>13007</v>
      </c>
      <c r="F84" s="17">
        <v>15149</v>
      </c>
      <c r="G84" s="24"/>
      <c r="H84" s="7"/>
      <c r="I84" s="25">
        <f t="shared" ref="I84:J115" si="17">C84-E84</f>
        <v>477</v>
      </c>
      <c r="J84" s="24">
        <f t="shared" si="17"/>
        <v>-3793</v>
      </c>
      <c r="K84" s="7"/>
      <c r="L84" s="25">
        <f t="shared" si="3"/>
        <v>485.87861365109194</v>
      </c>
      <c r="M84" s="17">
        <f t="shared" ref="M84:M147" si="18">(I84-L84)^2</f>
        <v>78.829780365356129</v>
      </c>
      <c r="N84" s="17">
        <f t="shared" si="4"/>
        <v>-3788.3417205852684</v>
      </c>
      <c r="O84" s="24">
        <f t="shared" ref="O84:O147" si="19">(J84-N84)^2</f>
        <v>21.699567105712397</v>
      </c>
      <c r="P84" s="7"/>
      <c r="Q84" s="25">
        <f t="shared" si="5"/>
        <v>510.42032570051498</v>
      </c>
      <c r="R84" s="24">
        <f t="shared" si="6"/>
        <v>-3791.6640022210454</v>
      </c>
      <c r="S84" s="7"/>
      <c r="T84" s="25">
        <f t="shared" si="7"/>
        <v>-0.13304978582175039</v>
      </c>
      <c r="U84" s="24">
        <f t="shared" si="8"/>
        <v>-0.99372692762274129</v>
      </c>
      <c r="V84" s="7"/>
      <c r="W84" s="25">
        <f t="shared" si="9"/>
        <v>-0.12949132896239091</v>
      </c>
      <c r="X84" s="24">
        <f>IF(MOD(ATAN2(U84,W84)*180/PI()-$J$9+360,360)&lt;355,MOD(ATAN2(U84,W84)*180/PI()-$J$9+360,360)+360,MOD(ATAN2(U84,W84)*180/PI()-$J$9+360,360))</f>
        <v>359.80849998257338</v>
      </c>
      <c r="Y84" s="7"/>
      <c r="Z84" s="25">
        <f t="shared" si="11"/>
        <v>623</v>
      </c>
      <c r="AA84" s="17">
        <f t="shared" si="15"/>
        <v>359.91899999999987</v>
      </c>
      <c r="AB84" s="24">
        <f t="shared" si="12"/>
        <v>6.2817715904854685</v>
      </c>
      <c r="AC84" s="17">
        <f t="shared" si="13"/>
        <v>-0.11050001742648874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11329</v>
      </c>
      <c r="E85" s="17">
        <v>12979</v>
      </c>
      <c r="F85" s="17">
        <v>15111</v>
      </c>
      <c r="G85" s="24"/>
      <c r="H85" s="7"/>
      <c r="I85" s="25">
        <f t="shared" si="17"/>
        <v>482</v>
      </c>
      <c r="J85" s="24">
        <f t="shared" si="17"/>
        <v>-3782</v>
      </c>
      <c r="K85" s="7"/>
      <c r="L85" s="25">
        <f>$M$9*SIN(2*PI()/$M$10*(AA85+$M$11))+$M$12</f>
        <v>483.65759795955728</v>
      </c>
      <c r="M85" s="17">
        <f t="shared" si="18"/>
        <v>2.7476309955284548</v>
      </c>
      <c r="N85" s="17">
        <f>$O$9*COS(2*PI()/$O$10*(AA85+$O$11))+$O$12</f>
        <v>-3777.3846887338186</v>
      </c>
      <c r="O85" s="24">
        <f t="shared" si="19"/>
        <v>21.301098083740765</v>
      </c>
      <c r="P85" s="7"/>
      <c r="Q85" s="25">
        <f t="shared" ref="Q85:Q148" si="20">I85-$J$4</f>
        <v>515.42032570051504</v>
      </c>
      <c r="R85" s="24">
        <f t="shared" ref="R85:R148" si="21">J85-$J$3</f>
        <v>-3780.6640022210454</v>
      </c>
      <c r="S85" s="7"/>
      <c r="T85" s="25">
        <f t="shared" ref="T85:T148" si="22">Q85/$J$7</f>
        <v>-0.13435312131920682</v>
      </c>
      <c r="U85" s="24">
        <f t="shared" ref="U85:U148" si="23">R85/$J$6</f>
        <v>-0.99084402549917572</v>
      </c>
      <c r="V85" s="7"/>
      <c r="W85" s="25">
        <f t="shared" ref="W85:W148" si="24">(T85-U85*SIN(-$J$11*PI()/180))/(COS(-$J$11*PI()/180))</f>
        <v>-0.13080499873865453</v>
      </c>
      <c r="X85" s="24">
        <f>IF(MOD(ATAN2(U85,W85)*180/PI()-$J$9+360,360)&lt;355,MOD(ATAN2(U85,W85)*180/PI()-$J$9+360,360)+360,MOD(ATAN2(U85,W85)*180/PI()-$J$9+360,360))</f>
        <v>359.90453416349203</v>
      </c>
      <c r="Y85" s="7"/>
      <c r="Z85" s="25">
        <f>I165-J159</f>
        <v>-6</v>
      </c>
      <c r="AA85" s="17">
        <f t="shared" si="15"/>
        <v>359.8649999999999</v>
      </c>
      <c r="AB85" s="24">
        <f t="shared" ref="AB85:AB148" si="25">AA85*PI()/180</f>
        <v>6.2808291126893918</v>
      </c>
      <c r="AC85" s="17">
        <f t="shared" ref="AC85:AC148" si="26">X85-AA85</f>
        <v>3.9534163492135121E-2</v>
      </c>
    </row>
    <row r="86" spans="1:31" s="17" customFormat="1" x14ac:dyDescent="0.25">
      <c r="A86" s="17">
        <v>1</v>
      </c>
      <c r="B86" s="17">
        <v>-624</v>
      </c>
      <c r="C86" s="17">
        <v>13268</v>
      </c>
      <c r="D86" s="17">
        <v>11311</v>
      </c>
      <c r="E86" s="17">
        <v>13162</v>
      </c>
      <c r="F86" s="17">
        <v>15123</v>
      </c>
      <c r="G86" s="24"/>
      <c r="H86" s="7"/>
      <c r="I86" s="25">
        <f t="shared" si="17"/>
        <v>106</v>
      </c>
      <c r="J86" s="24">
        <f t="shared" si="17"/>
        <v>-3812</v>
      </c>
      <c r="K86" s="7"/>
      <c r="L86" s="25">
        <f t="shared" ref="L86:L149" si="27">$M$9*SIN(2*PI()/$M$10*(AA86+$M$11))+$M$12</f>
        <v>109.62307787119511</v>
      </c>
      <c r="M86" s="17">
        <f t="shared" si="18"/>
        <v>13.126693260743671</v>
      </c>
      <c r="N86" s="17">
        <f t="shared" ref="N86:N149" si="28">$O$9*COS(2*PI()/$O$10*(AA86+$O$11))+$O$12</f>
        <v>-3808.8854772515206</v>
      </c>
      <c r="O86" s="24">
        <f t="shared" si="19"/>
        <v>9.7002519507958649</v>
      </c>
      <c r="P86" s="7"/>
      <c r="Q86" s="25">
        <f t="shared" si="20"/>
        <v>139.42032570051498</v>
      </c>
      <c r="R86" s="24">
        <f t="shared" si="21"/>
        <v>-3810.6640022210454</v>
      </c>
      <c r="S86" s="7"/>
      <c r="T86" s="25">
        <f t="shared" si="22"/>
        <v>-3.6342291910483542E-2</v>
      </c>
      <c r="U86" s="24">
        <f t="shared" si="23"/>
        <v>-0.99870648583617272</v>
      </c>
      <c r="V86" s="7"/>
      <c r="W86" s="25">
        <f t="shared" si="24"/>
        <v>-3.2765379038657262E-2</v>
      </c>
      <c r="X86" s="24">
        <f t="shared" ref="X86:X148" si="29">MOD(ATAN2(U86,W86)*180/PI()-$J$9+360,360)</f>
        <v>354.26326702848826</v>
      </c>
      <c r="Y86" s="7"/>
      <c r="Z86" s="25">
        <f t="shared" ref="Z86:Z149" si="30">B86</f>
        <v>-624</v>
      </c>
      <c r="AA86" s="17">
        <f t="shared" ref="AA86:AA149" si="31">360/40000*Z86+AA85</f>
        <v>354.24899999999991</v>
      </c>
      <c r="AB86" s="24">
        <f t="shared" si="25"/>
        <v>6.1828114218973917</v>
      </c>
      <c r="AC86" s="17">
        <f t="shared" si="26"/>
        <v>1.4267028488347933E-2</v>
      </c>
    </row>
    <row r="87" spans="1:31" s="17" customFormat="1" x14ac:dyDescent="0.25">
      <c r="A87" s="17">
        <v>2</v>
      </c>
      <c r="B87" s="17">
        <v>-604</v>
      </c>
      <c r="C87" s="17">
        <v>13088</v>
      </c>
      <c r="D87" s="17">
        <v>11316</v>
      </c>
      <c r="E87" s="17">
        <v>13347</v>
      </c>
      <c r="F87" s="17">
        <v>15125</v>
      </c>
      <c r="G87" s="24"/>
      <c r="H87" s="7"/>
      <c r="I87" s="25">
        <f t="shared" si="17"/>
        <v>-259</v>
      </c>
      <c r="J87" s="24">
        <f t="shared" si="17"/>
        <v>-3809</v>
      </c>
      <c r="K87" s="7"/>
      <c r="L87" s="25">
        <f t="shared" si="27"/>
        <v>-253.77141325782088</v>
      </c>
      <c r="M87" s="17">
        <f t="shared" si="18"/>
        <v>27.338119320491245</v>
      </c>
      <c r="N87" s="17">
        <f t="shared" si="28"/>
        <v>-3804.5139751629617</v>
      </c>
      <c r="O87" s="24">
        <f t="shared" si="19"/>
        <v>20.124418838524129</v>
      </c>
      <c r="P87" s="7"/>
      <c r="Q87" s="25">
        <f t="shared" si="20"/>
        <v>-225.57967429948502</v>
      </c>
      <c r="R87" s="24">
        <f t="shared" si="21"/>
        <v>-3807.6640022210454</v>
      </c>
      <c r="S87" s="7"/>
      <c r="T87" s="25">
        <f t="shared" si="22"/>
        <v>5.8801199403835595E-2</v>
      </c>
      <c r="U87" s="24">
        <f t="shared" si="23"/>
        <v>-0.99792023980247302</v>
      </c>
      <c r="V87" s="7"/>
      <c r="W87" s="25">
        <f t="shared" si="24"/>
        <v>6.2375906418762873E-2</v>
      </c>
      <c r="X87" s="24">
        <f t="shared" si="29"/>
        <v>348.80752028591496</v>
      </c>
      <c r="Y87" s="7"/>
      <c r="Z87" s="25">
        <f t="shared" si="30"/>
        <v>-604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-5.4797140849700554E-3</v>
      </c>
    </row>
    <row r="88" spans="1:31" s="17" customFormat="1" x14ac:dyDescent="0.25">
      <c r="A88" s="17">
        <v>3</v>
      </c>
      <c r="B88" s="17">
        <v>-620</v>
      </c>
      <c r="C88" s="17">
        <v>12904</v>
      </c>
      <c r="D88" s="17">
        <v>11337</v>
      </c>
      <c r="E88" s="17">
        <v>13533</v>
      </c>
      <c r="F88" s="17">
        <v>15103</v>
      </c>
      <c r="G88" s="24"/>
      <c r="H88" s="7"/>
      <c r="I88" s="25">
        <f t="shared" si="17"/>
        <v>-629</v>
      </c>
      <c r="J88" s="24">
        <f t="shared" si="17"/>
        <v>-3766</v>
      </c>
      <c r="K88" s="7"/>
      <c r="L88" s="25">
        <f t="shared" si="27"/>
        <v>-624.7022636966974</v>
      </c>
      <c r="M88" s="17">
        <f t="shared" si="18"/>
        <v>18.470537332725094</v>
      </c>
      <c r="N88" s="17">
        <f t="shared" si="28"/>
        <v>-3764.3983032382639</v>
      </c>
      <c r="O88" s="24">
        <f t="shared" si="19"/>
        <v>2.5654325165558878</v>
      </c>
      <c r="P88" s="7"/>
      <c r="Q88" s="25">
        <f t="shared" si="20"/>
        <v>-595.57967429948496</v>
      </c>
      <c r="R88" s="24">
        <f t="shared" si="21"/>
        <v>-3764.6640022210454</v>
      </c>
      <c r="S88" s="7"/>
      <c r="T88" s="25">
        <f t="shared" si="22"/>
        <v>0.15524802621561115</v>
      </c>
      <c r="U88" s="24">
        <f t="shared" si="23"/>
        <v>-0.98665071331944398</v>
      </c>
      <c r="V88" s="7"/>
      <c r="W88" s="25">
        <f t="shared" si="24"/>
        <v>0.15878298693941792</v>
      </c>
      <c r="X88" s="24">
        <f t="shared" si="29"/>
        <v>343.24189431909406</v>
      </c>
      <c r="Y88" s="7"/>
      <c r="Z88" s="25">
        <f t="shared" si="30"/>
        <v>-620</v>
      </c>
      <c r="AA88" s="17">
        <f t="shared" si="31"/>
        <v>343.23299999999995</v>
      </c>
      <c r="AB88" s="24">
        <f t="shared" si="25"/>
        <v>5.9905459514976958</v>
      </c>
      <c r="AC88" s="17">
        <f t="shared" si="26"/>
        <v>8.8943190941108696E-3</v>
      </c>
    </row>
    <row r="89" spans="1:31" s="17" customFormat="1" x14ac:dyDescent="0.25">
      <c r="A89" s="17">
        <v>4</v>
      </c>
      <c r="B89" s="17">
        <v>-633</v>
      </c>
      <c r="C89" s="17">
        <v>12713</v>
      </c>
      <c r="D89" s="17">
        <v>11372</v>
      </c>
      <c r="E89" s="17">
        <v>13714</v>
      </c>
      <c r="F89" s="17">
        <v>15060</v>
      </c>
      <c r="G89" s="24"/>
      <c r="H89" s="7"/>
      <c r="I89" s="25">
        <f t="shared" si="17"/>
        <v>-1001</v>
      </c>
      <c r="J89" s="24">
        <f t="shared" si="17"/>
        <v>-3688</v>
      </c>
      <c r="K89" s="7"/>
      <c r="L89" s="25">
        <f t="shared" si="27"/>
        <v>-997.60340372979147</v>
      </c>
      <c r="M89" s="17">
        <f t="shared" si="18"/>
        <v>11.53686622279452</v>
      </c>
      <c r="N89" s="17">
        <f t="shared" si="28"/>
        <v>-3686.6005454155293</v>
      </c>
      <c r="O89" s="24">
        <f t="shared" si="19"/>
        <v>1.9584731339961485</v>
      </c>
      <c r="P89" s="7"/>
      <c r="Q89" s="25">
        <f t="shared" si="20"/>
        <v>-967.57967429948496</v>
      </c>
      <c r="R89" s="24">
        <f t="shared" si="21"/>
        <v>-3686.6640022210454</v>
      </c>
      <c r="S89" s="7"/>
      <c r="T89" s="25">
        <f t="shared" si="22"/>
        <v>0.25221618722636929</v>
      </c>
      <c r="U89" s="24">
        <f t="shared" si="23"/>
        <v>-0.96620831644325178</v>
      </c>
      <c r="V89" s="7"/>
      <c r="W89" s="25">
        <f t="shared" si="24"/>
        <v>0.25567854980796412</v>
      </c>
      <c r="X89" s="24">
        <f t="shared" si="29"/>
        <v>337.56228222108882</v>
      </c>
      <c r="Y89" s="7"/>
      <c r="Z89" s="25">
        <f t="shared" si="30"/>
        <v>-633</v>
      </c>
      <c r="AA89" s="17">
        <f t="shared" si="31"/>
        <v>337.53599999999994</v>
      </c>
      <c r="AB89" s="24">
        <f t="shared" si="25"/>
        <v>5.8911145440115789</v>
      </c>
      <c r="AC89" s="17">
        <f t="shared" si="26"/>
        <v>2.6282221088877122E-2</v>
      </c>
    </row>
    <row r="90" spans="1:31" s="17" customFormat="1" x14ac:dyDescent="0.25">
      <c r="A90" s="17">
        <v>5</v>
      </c>
      <c r="B90" s="17">
        <v>-636</v>
      </c>
      <c r="C90" s="17">
        <v>12532</v>
      </c>
      <c r="D90" s="17">
        <v>11429</v>
      </c>
      <c r="E90" s="17">
        <v>13898</v>
      </c>
      <c r="F90" s="17">
        <v>14999</v>
      </c>
      <c r="G90" s="24"/>
      <c r="H90" s="7"/>
      <c r="I90" s="25">
        <f t="shared" si="17"/>
        <v>-1366</v>
      </c>
      <c r="J90" s="24">
        <f t="shared" si="17"/>
        <v>-3570</v>
      </c>
      <c r="K90" s="7"/>
      <c r="L90" s="25">
        <f t="shared" si="27"/>
        <v>-1362.6700466698596</v>
      </c>
      <c r="M90" s="17">
        <f t="shared" si="18"/>
        <v>11.088589180912939</v>
      </c>
      <c r="N90" s="17">
        <f t="shared" si="28"/>
        <v>-3571.7192712272331</v>
      </c>
      <c r="O90" s="24">
        <f t="shared" si="19"/>
        <v>2.9558935527915882</v>
      </c>
      <c r="P90" s="7"/>
      <c r="Q90" s="25">
        <f t="shared" si="20"/>
        <v>-1332.5796742994851</v>
      </c>
      <c r="R90" s="24">
        <f t="shared" si="21"/>
        <v>-3568.6640022210454</v>
      </c>
      <c r="S90" s="7"/>
      <c r="T90" s="25">
        <f t="shared" si="22"/>
        <v>0.34735967854068844</v>
      </c>
      <c r="U90" s="24">
        <f t="shared" si="23"/>
        <v>-0.93528263911773035</v>
      </c>
      <c r="V90" s="7"/>
      <c r="W90" s="25">
        <f t="shared" si="24"/>
        <v>0.3507118824811038</v>
      </c>
      <c r="X90" s="24">
        <f t="shared" si="29"/>
        <v>331.82917259342935</v>
      </c>
      <c r="Y90" s="7"/>
      <c r="Z90" s="25">
        <f t="shared" si="30"/>
        <v>-636</v>
      </c>
      <c r="AA90" s="17">
        <f t="shared" si="31"/>
        <v>331.81199999999995</v>
      </c>
      <c r="AB90" s="24">
        <f t="shared" si="25"/>
        <v>5.7912118976274236</v>
      </c>
      <c r="AC90" s="17">
        <f t="shared" si="26"/>
        <v>1.7172593429393146E-2</v>
      </c>
    </row>
    <row r="91" spans="1:31" s="17" customFormat="1" x14ac:dyDescent="0.25">
      <c r="A91" s="17">
        <v>6</v>
      </c>
      <c r="B91" s="17">
        <v>-633</v>
      </c>
      <c r="C91" s="17">
        <v>12340</v>
      </c>
      <c r="D91" s="17">
        <v>11496</v>
      </c>
      <c r="E91" s="17">
        <v>14057</v>
      </c>
      <c r="F91" s="17">
        <v>14905</v>
      </c>
      <c r="G91" s="24"/>
      <c r="H91" s="7"/>
      <c r="I91" s="25">
        <f t="shared" si="17"/>
        <v>-1717</v>
      </c>
      <c r="J91" s="24">
        <f t="shared" si="17"/>
        <v>-3409</v>
      </c>
      <c r="K91" s="7"/>
      <c r="L91" s="25">
        <f t="shared" si="27"/>
        <v>-1712.8522191079412</v>
      </c>
      <c r="M91" s="17">
        <f t="shared" si="18"/>
        <v>17.204086328528014</v>
      </c>
      <c r="N91" s="17">
        <f t="shared" si="28"/>
        <v>-3421.973954974917</v>
      </c>
      <c r="O91" s="24">
        <f t="shared" si="19"/>
        <v>168.32350769117301</v>
      </c>
      <c r="P91" s="7"/>
      <c r="Q91" s="25">
        <f t="shared" si="20"/>
        <v>-1683.5796742994851</v>
      </c>
      <c r="R91" s="24">
        <f t="shared" si="21"/>
        <v>-3407.6640022210454</v>
      </c>
      <c r="S91" s="7"/>
      <c r="T91" s="25">
        <f t="shared" si="22"/>
        <v>0.43885383046212956</v>
      </c>
      <c r="U91" s="24">
        <f t="shared" si="23"/>
        <v>-0.89308743530917978</v>
      </c>
      <c r="V91" s="7"/>
      <c r="W91" s="25">
        <f t="shared" si="24"/>
        <v>0.44205548739837291</v>
      </c>
      <c r="X91" s="24">
        <f t="shared" si="29"/>
        <v>326.04995611181664</v>
      </c>
      <c r="Y91" s="7"/>
      <c r="Z91" s="25">
        <f t="shared" si="30"/>
        <v>-633</v>
      </c>
      <c r="AA91" s="17">
        <f t="shared" si="31"/>
        <v>326.11499999999995</v>
      </c>
      <c r="AB91" s="24">
        <f t="shared" si="25"/>
        <v>5.6917804901413067</v>
      </c>
      <c r="AC91" s="17">
        <f t="shared" si="26"/>
        <v>-6.5043888183311083E-2</v>
      </c>
    </row>
    <row r="92" spans="1:31" s="17" customFormat="1" x14ac:dyDescent="0.25">
      <c r="A92" s="17">
        <v>7</v>
      </c>
      <c r="B92" s="17">
        <v>-624</v>
      </c>
      <c r="C92" s="17">
        <v>12191</v>
      </c>
      <c r="D92" s="17">
        <v>11587</v>
      </c>
      <c r="E92" s="17">
        <v>14231</v>
      </c>
      <c r="F92" s="17">
        <v>14822</v>
      </c>
      <c r="G92" s="24"/>
      <c r="H92" s="7"/>
      <c r="I92" s="25">
        <f t="shared" si="17"/>
        <v>-2040</v>
      </c>
      <c r="J92" s="24">
        <f t="shared" si="17"/>
        <v>-3235</v>
      </c>
      <c r="K92" s="7"/>
      <c r="L92" s="25">
        <f t="shared" si="27"/>
        <v>-2041.8247216350042</v>
      </c>
      <c r="M92" s="17">
        <f t="shared" si="18"/>
        <v>3.3296090452522282</v>
      </c>
      <c r="N92" s="17">
        <f t="shared" si="28"/>
        <v>-3241.2291382636313</v>
      </c>
      <c r="O92" s="24">
        <f t="shared" si="19"/>
        <v>38.802163507435374</v>
      </c>
      <c r="P92" s="7"/>
      <c r="Q92" s="25">
        <f t="shared" si="20"/>
        <v>-2006.5796742994851</v>
      </c>
      <c r="R92" s="24">
        <f t="shared" si="21"/>
        <v>-3233.6640022210454</v>
      </c>
      <c r="S92" s="7"/>
      <c r="T92" s="25">
        <f t="shared" si="22"/>
        <v>0.52304930359781476</v>
      </c>
      <c r="U92" s="24">
        <f t="shared" si="23"/>
        <v>-0.84748516535459728</v>
      </c>
      <c r="V92" s="7"/>
      <c r="W92" s="25">
        <f t="shared" si="24"/>
        <v>0.52608816335392239</v>
      </c>
      <c r="X92" s="24">
        <f t="shared" si="29"/>
        <v>320.55367589011792</v>
      </c>
      <c r="Y92" s="7"/>
      <c r="Z92" s="25">
        <f t="shared" si="30"/>
        <v>-624</v>
      </c>
      <c r="AA92" s="17">
        <f t="shared" si="31"/>
        <v>320.49899999999997</v>
      </c>
      <c r="AB92" s="24">
        <f t="shared" si="25"/>
        <v>5.5937627993493058</v>
      </c>
      <c r="AC92" s="17">
        <f t="shared" si="26"/>
        <v>5.4675890117948711E-2</v>
      </c>
    </row>
    <row r="93" spans="1:31" s="17" customFormat="1" x14ac:dyDescent="0.25">
      <c r="A93" s="17">
        <v>8</v>
      </c>
      <c r="B93" s="17">
        <v>-638</v>
      </c>
      <c r="C93" s="17">
        <v>12042</v>
      </c>
      <c r="D93" s="17">
        <v>11704</v>
      </c>
      <c r="E93" s="17">
        <v>14398</v>
      </c>
      <c r="F93" s="17">
        <v>14724</v>
      </c>
      <c r="G93" s="24"/>
      <c r="H93" s="7"/>
      <c r="I93" s="25">
        <f t="shared" si="17"/>
        <v>-2356</v>
      </c>
      <c r="J93" s="24">
        <f t="shared" si="17"/>
        <v>-3020</v>
      </c>
      <c r="K93" s="7"/>
      <c r="L93" s="25">
        <f t="shared" si="27"/>
        <v>-2358.2099980348689</v>
      </c>
      <c r="M93" s="17">
        <f t="shared" si="18"/>
        <v>4.8840913141245386</v>
      </c>
      <c r="N93" s="17">
        <f t="shared" si="28"/>
        <v>-3024.2419107174437</v>
      </c>
      <c r="O93" s="24">
        <f t="shared" si="19"/>
        <v>17.993806534763859</v>
      </c>
      <c r="P93" s="7"/>
      <c r="Q93" s="25">
        <f t="shared" si="20"/>
        <v>-2322.5796742994849</v>
      </c>
      <c r="R93" s="24">
        <f t="shared" si="21"/>
        <v>-3018.6640022210454</v>
      </c>
      <c r="S93" s="7"/>
      <c r="T93" s="25">
        <f t="shared" si="22"/>
        <v>0.60542010703706084</v>
      </c>
      <c r="U93" s="24">
        <f t="shared" si="23"/>
        <v>-0.7911375329394521</v>
      </c>
      <c r="V93" s="7"/>
      <c r="W93" s="25">
        <f t="shared" si="24"/>
        <v>0.60825767039420198</v>
      </c>
      <c r="X93" s="24">
        <f t="shared" si="29"/>
        <v>314.82969168342538</v>
      </c>
      <c r="Y93" s="7"/>
      <c r="Z93" s="25">
        <f t="shared" si="30"/>
        <v>-638</v>
      </c>
      <c r="AA93" s="17">
        <f t="shared" si="31"/>
        <v>314.75699999999995</v>
      </c>
      <c r="AB93" s="24">
        <f t="shared" si="25"/>
        <v>5.493545993699791</v>
      </c>
      <c r="AC93" s="17">
        <f t="shared" si="26"/>
        <v>7.2691683425432529E-2</v>
      </c>
    </row>
    <row r="94" spans="1:31" s="17" customFormat="1" x14ac:dyDescent="0.25">
      <c r="A94" s="17">
        <v>9</v>
      </c>
      <c r="B94" s="17">
        <v>-621</v>
      </c>
      <c r="C94" s="17">
        <v>11892</v>
      </c>
      <c r="D94" s="17">
        <v>11824</v>
      </c>
      <c r="E94" s="17">
        <v>14538</v>
      </c>
      <c r="F94" s="17">
        <v>14603</v>
      </c>
      <c r="G94" s="24"/>
      <c r="H94" s="7"/>
      <c r="I94" s="25">
        <f t="shared" si="17"/>
        <v>-2646</v>
      </c>
      <c r="J94" s="24">
        <f t="shared" si="17"/>
        <v>-2779</v>
      </c>
      <c r="K94" s="7"/>
      <c r="L94" s="25">
        <f t="shared" si="27"/>
        <v>-2643.773007236332</v>
      </c>
      <c r="M94" s="17">
        <f t="shared" si="18"/>
        <v>4.9594967694297356</v>
      </c>
      <c r="N94" s="17">
        <f t="shared" si="28"/>
        <v>-2783.8415626548431</v>
      </c>
      <c r="O94" s="24">
        <f t="shared" si="19"/>
        <v>23.440728940771113</v>
      </c>
      <c r="P94" s="7"/>
      <c r="Q94" s="25">
        <f t="shared" si="20"/>
        <v>-2612.5796742994849</v>
      </c>
      <c r="R94" s="24">
        <f t="shared" si="21"/>
        <v>-2777.6640022210454</v>
      </c>
      <c r="S94" s="7"/>
      <c r="T94" s="25">
        <f t="shared" si="22"/>
        <v>0.68101356588953355</v>
      </c>
      <c r="U94" s="24">
        <f t="shared" si="23"/>
        <v>-0.72797576823224297</v>
      </c>
      <c r="V94" s="7"/>
      <c r="W94" s="25">
        <f t="shared" si="24"/>
        <v>0.68362538265764583</v>
      </c>
      <c r="X94" s="24">
        <f t="shared" si="29"/>
        <v>309.18374686940956</v>
      </c>
      <c r="Y94" s="7"/>
      <c r="Z94" s="25">
        <f t="shared" si="30"/>
        <v>-621</v>
      </c>
      <c r="AA94" s="17">
        <f t="shared" si="31"/>
        <v>309.16799999999995</v>
      </c>
      <c r="AB94" s="24">
        <f t="shared" si="25"/>
        <v>5.3959995418058275</v>
      </c>
      <c r="AC94" s="17">
        <f t="shared" si="26"/>
        <v>1.5746869409611008E-2</v>
      </c>
    </row>
    <row r="95" spans="1:31" s="17" customFormat="1" x14ac:dyDescent="0.25">
      <c r="A95" s="17">
        <v>10</v>
      </c>
      <c r="B95" s="17">
        <v>-613</v>
      </c>
      <c r="C95" s="17">
        <v>11765</v>
      </c>
      <c r="D95" s="17">
        <v>11954</v>
      </c>
      <c r="E95" s="17">
        <v>14665</v>
      </c>
      <c r="F95" s="17">
        <v>14462</v>
      </c>
      <c r="G95" s="24"/>
      <c r="H95" s="7"/>
      <c r="I95" s="25">
        <f t="shared" si="17"/>
        <v>-2900</v>
      </c>
      <c r="J95" s="24">
        <f t="shared" si="17"/>
        <v>-2508</v>
      </c>
      <c r="K95" s="7"/>
      <c r="L95" s="25">
        <f t="shared" si="27"/>
        <v>-2901.3129816640617</v>
      </c>
      <c r="M95" s="17">
        <f t="shared" si="18"/>
        <v>1.7239208501621808</v>
      </c>
      <c r="N95" s="17">
        <f t="shared" si="28"/>
        <v>-2520.5449205690438</v>
      </c>
      <c r="O95" s="24">
        <f t="shared" si="19"/>
        <v>157.37503208361883</v>
      </c>
      <c r="P95" s="7"/>
      <c r="Q95" s="25">
        <f t="shared" si="20"/>
        <v>-2866.5796742994849</v>
      </c>
      <c r="R95" s="24">
        <f t="shared" si="21"/>
        <v>-2506.6640022210454</v>
      </c>
      <c r="S95" s="7"/>
      <c r="T95" s="25">
        <f t="shared" si="22"/>
        <v>0.74722300916032003</v>
      </c>
      <c r="U95" s="24">
        <f t="shared" si="23"/>
        <v>-0.65695154318803684</v>
      </c>
      <c r="V95" s="7"/>
      <c r="W95" s="25">
        <f t="shared" si="24"/>
        <v>0.74958085754926618</v>
      </c>
      <c r="X95" s="24">
        <f t="shared" si="29"/>
        <v>303.61633243946051</v>
      </c>
      <c r="Y95" s="7"/>
      <c r="Z95" s="25">
        <f t="shared" si="30"/>
        <v>-613</v>
      </c>
      <c r="AA95" s="17">
        <f t="shared" si="31"/>
        <v>303.65099999999995</v>
      </c>
      <c r="AB95" s="24">
        <f t="shared" si="25"/>
        <v>5.2997097269733011</v>
      </c>
      <c r="AC95" s="17">
        <f t="shared" si="26"/>
        <v>-3.466756053944664E-2</v>
      </c>
    </row>
    <row r="96" spans="1:31" s="17" customFormat="1" x14ac:dyDescent="0.25">
      <c r="A96" s="17">
        <v>11</v>
      </c>
      <c r="B96" s="17">
        <v>-611</v>
      </c>
      <c r="C96" s="17">
        <v>11652</v>
      </c>
      <c r="D96" s="17">
        <v>12097</v>
      </c>
      <c r="E96" s="17">
        <v>14778</v>
      </c>
      <c r="F96" s="17">
        <v>14323</v>
      </c>
      <c r="G96" s="24"/>
      <c r="H96" s="7"/>
      <c r="I96" s="25">
        <f t="shared" si="17"/>
        <v>-3126</v>
      </c>
      <c r="J96" s="24">
        <f t="shared" si="17"/>
        <v>-2226</v>
      </c>
      <c r="K96" s="7"/>
      <c r="L96" s="25">
        <f t="shared" si="27"/>
        <v>-3131.5598147676801</v>
      </c>
      <c r="M96" s="17">
        <f t="shared" si="18"/>
        <v>30.911540250913824</v>
      </c>
      <c r="N96" s="17">
        <f t="shared" si="28"/>
        <v>-2234.8469305433555</v>
      </c>
      <c r="O96" s="24">
        <f t="shared" si="19"/>
        <v>78.26818003895616</v>
      </c>
      <c r="P96" s="7"/>
      <c r="Q96" s="25">
        <f t="shared" si="20"/>
        <v>-3092.5796742994849</v>
      </c>
      <c r="R96" s="24">
        <f t="shared" si="21"/>
        <v>-2224.6640022210454</v>
      </c>
      <c r="S96" s="7"/>
      <c r="T96" s="25">
        <f t="shared" si="22"/>
        <v>0.80613377364535055</v>
      </c>
      <c r="U96" s="24">
        <f t="shared" si="23"/>
        <v>-0.58304441602026513</v>
      </c>
      <c r="V96" s="7"/>
      <c r="W96" s="25">
        <f t="shared" si="24"/>
        <v>0.80822728091889351</v>
      </c>
      <c r="X96" s="24">
        <f t="shared" si="29"/>
        <v>298.19037086088451</v>
      </c>
      <c r="Y96" s="7"/>
      <c r="Z96" s="25">
        <f t="shared" si="30"/>
        <v>-611</v>
      </c>
      <c r="AA96" s="17">
        <f t="shared" si="31"/>
        <v>298.15199999999993</v>
      </c>
      <c r="AB96" s="24">
        <f t="shared" si="25"/>
        <v>5.2037340714061324</v>
      </c>
      <c r="AC96" s="17">
        <f t="shared" si="26"/>
        <v>3.8370860884583635E-2</v>
      </c>
    </row>
    <row r="97" spans="1:29" s="17" customFormat="1" x14ac:dyDescent="0.25">
      <c r="A97" s="17">
        <v>12</v>
      </c>
      <c r="B97" s="17">
        <v>-642</v>
      </c>
      <c r="C97" s="17">
        <v>11539</v>
      </c>
      <c r="D97" s="17">
        <v>12255</v>
      </c>
      <c r="E97" s="17">
        <v>14877</v>
      </c>
      <c r="F97" s="17">
        <v>14160</v>
      </c>
      <c r="G97" s="24"/>
      <c r="H97" s="7"/>
      <c r="I97" s="25">
        <f t="shared" si="17"/>
        <v>-3338</v>
      </c>
      <c r="J97" s="24">
        <f t="shared" si="17"/>
        <v>-1905</v>
      </c>
      <c r="K97" s="7"/>
      <c r="L97" s="25">
        <f t="shared" si="27"/>
        <v>-3342.7124360416778</v>
      </c>
      <c r="M97" s="17">
        <f t="shared" si="18"/>
        <v>22.207053446904379</v>
      </c>
      <c r="N97" s="17">
        <f t="shared" si="28"/>
        <v>-1912.5250878600459</v>
      </c>
      <c r="O97" s="24">
        <f t="shared" si="19"/>
        <v>56.626947301410404</v>
      </c>
      <c r="P97" s="7"/>
      <c r="Q97" s="25">
        <f t="shared" si="20"/>
        <v>-3304.5796742994849</v>
      </c>
      <c r="R97" s="24">
        <f t="shared" si="21"/>
        <v>-1903.6640022210456</v>
      </c>
      <c r="S97" s="7"/>
      <c r="T97" s="25">
        <f t="shared" si="22"/>
        <v>0.86139519873750303</v>
      </c>
      <c r="U97" s="24">
        <f t="shared" si="23"/>
        <v>-0.49891609041439738</v>
      </c>
      <c r="V97" s="7"/>
      <c r="W97" s="25">
        <f t="shared" si="24"/>
        <v>0.86318773141210348</v>
      </c>
      <c r="X97" s="24">
        <f t="shared" si="29"/>
        <v>292.41178452832742</v>
      </c>
      <c r="Y97" s="7"/>
      <c r="Z97" s="25">
        <f t="shared" si="30"/>
        <v>-642</v>
      </c>
      <c r="AA97" s="17">
        <f t="shared" si="31"/>
        <v>292.37399999999991</v>
      </c>
      <c r="AB97" s="24">
        <f t="shared" si="25"/>
        <v>5.1028889472258996</v>
      </c>
      <c r="AC97" s="17">
        <f t="shared" si="26"/>
        <v>3.778452832750645E-2</v>
      </c>
    </row>
    <row r="98" spans="1:29" s="17" customFormat="1" x14ac:dyDescent="0.25">
      <c r="A98" s="17">
        <v>13</v>
      </c>
      <c r="B98" s="17">
        <v>-628</v>
      </c>
      <c r="C98" s="17">
        <v>11463</v>
      </c>
      <c r="D98" s="17">
        <v>12425</v>
      </c>
      <c r="E98" s="17">
        <v>14976</v>
      </c>
      <c r="F98" s="17">
        <v>13997</v>
      </c>
      <c r="G98" s="24"/>
      <c r="H98" s="7"/>
      <c r="I98" s="25">
        <f t="shared" si="17"/>
        <v>-3513</v>
      </c>
      <c r="J98" s="24">
        <f t="shared" si="17"/>
        <v>-1572</v>
      </c>
      <c r="K98" s="7"/>
      <c r="L98" s="25">
        <f t="shared" si="27"/>
        <v>-3516.720236416028</v>
      </c>
      <c r="M98" s="17">
        <f t="shared" si="18"/>
        <v>13.840158991140868</v>
      </c>
      <c r="N98" s="17">
        <f t="shared" si="28"/>
        <v>-1578.3933897460138</v>
      </c>
      <c r="O98" s="24">
        <f t="shared" si="19"/>
        <v>40.875432444434168</v>
      </c>
      <c r="P98" s="7"/>
      <c r="Q98" s="25">
        <f t="shared" si="20"/>
        <v>-3479.5796742994849</v>
      </c>
      <c r="R98" s="24">
        <f t="shared" si="21"/>
        <v>-1570.6640022210456</v>
      </c>
      <c r="S98" s="7"/>
      <c r="T98" s="25">
        <f t="shared" si="22"/>
        <v>0.90701194114847794</v>
      </c>
      <c r="U98" s="24">
        <f t="shared" si="23"/>
        <v>-0.41164278067373078</v>
      </c>
      <c r="V98" s="7"/>
      <c r="W98" s="25">
        <f t="shared" si="24"/>
        <v>0.90849217271947602</v>
      </c>
      <c r="X98" s="24">
        <f t="shared" si="29"/>
        <v>286.75973224698328</v>
      </c>
      <c r="Y98" s="7"/>
      <c r="Z98" s="25">
        <f t="shared" si="30"/>
        <v>-628</v>
      </c>
      <c r="AA98" s="17">
        <f t="shared" si="31"/>
        <v>286.72199999999992</v>
      </c>
      <c r="AB98" s="24">
        <f t="shared" si="25"/>
        <v>5.0042429379031796</v>
      </c>
      <c r="AC98" s="17">
        <f t="shared" si="26"/>
        <v>3.7732246983352979E-2</v>
      </c>
    </row>
    <row r="99" spans="1:29" s="17" customFormat="1" x14ac:dyDescent="0.25">
      <c r="A99" s="17">
        <v>14</v>
      </c>
      <c r="B99" s="17">
        <v>-629</v>
      </c>
      <c r="C99" s="17">
        <v>11392</v>
      </c>
      <c r="D99" s="17">
        <v>12603</v>
      </c>
      <c r="E99" s="17">
        <v>15047</v>
      </c>
      <c r="F99" s="17">
        <v>13829</v>
      </c>
      <c r="G99" s="24"/>
      <c r="H99" s="7"/>
      <c r="I99" s="25">
        <f t="shared" si="17"/>
        <v>-3655</v>
      </c>
      <c r="J99" s="24">
        <f t="shared" si="17"/>
        <v>-1226</v>
      </c>
      <c r="K99" s="7"/>
      <c r="L99" s="25">
        <f t="shared" si="27"/>
        <v>-3657.034399522382</v>
      </c>
      <c r="M99" s="17">
        <f t="shared" si="18"/>
        <v>4.1387814166682952</v>
      </c>
      <c r="N99" s="17">
        <f t="shared" si="28"/>
        <v>-1228.340679843415</v>
      </c>
      <c r="O99" s="24">
        <f t="shared" si="19"/>
        <v>5.4787821293694838</v>
      </c>
      <c r="P99" s="7"/>
      <c r="Q99" s="25">
        <f t="shared" si="20"/>
        <v>-3621.5796742994849</v>
      </c>
      <c r="R99" s="24">
        <f t="shared" si="21"/>
        <v>-1224.6640022210456</v>
      </c>
      <c r="S99" s="7"/>
      <c r="T99" s="25">
        <f t="shared" si="22"/>
        <v>0.94402666927624046</v>
      </c>
      <c r="U99" s="24">
        <f t="shared" si="23"/>
        <v>-0.3209624047870322</v>
      </c>
      <c r="V99" s="7"/>
      <c r="W99" s="25">
        <f t="shared" si="24"/>
        <v>0.94518234120736166</v>
      </c>
      <c r="X99" s="24">
        <f t="shared" si="29"/>
        <v>281.14050929593623</v>
      </c>
      <c r="Y99" s="7"/>
      <c r="Z99" s="25">
        <f t="shared" si="30"/>
        <v>-629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7.9509295936304625E-2</v>
      </c>
    </row>
    <row r="100" spans="1:29" s="17" customFormat="1" x14ac:dyDescent="0.25">
      <c r="A100" s="17">
        <v>15</v>
      </c>
      <c r="B100" s="17">
        <v>-641</v>
      </c>
      <c r="C100" s="17">
        <v>11334</v>
      </c>
      <c r="D100" s="17">
        <v>12783</v>
      </c>
      <c r="E100" s="17">
        <v>15095</v>
      </c>
      <c r="F100" s="17">
        <v>13640</v>
      </c>
      <c r="G100" s="24"/>
      <c r="H100" s="7"/>
      <c r="I100" s="25">
        <f t="shared" si="17"/>
        <v>-3761</v>
      </c>
      <c r="J100" s="24">
        <f t="shared" si="17"/>
        <v>-857</v>
      </c>
      <c r="K100" s="7"/>
      <c r="L100" s="25">
        <f t="shared" si="27"/>
        <v>-3763.6332162645981</v>
      </c>
      <c r="M100" s="17">
        <f t="shared" si="18"/>
        <v>6.9338278961439936</v>
      </c>
      <c r="N100" s="17">
        <f t="shared" si="28"/>
        <v>-859.30427936649278</v>
      </c>
      <c r="O100" s="24">
        <f t="shared" si="19"/>
        <v>5.3097033988443609</v>
      </c>
      <c r="P100" s="7"/>
      <c r="Q100" s="25">
        <f t="shared" si="20"/>
        <v>-3727.5796742994849</v>
      </c>
      <c r="R100" s="24">
        <f t="shared" si="21"/>
        <v>-855.66400222104551</v>
      </c>
      <c r="S100" s="7"/>
      <c r="T100" s="25">
        <f t="shared" si="22"/>
        <v>0.97165738182231665</v>
      </c>
      <c r="U100" s="24">
        <f t="shared" si="23"/>
        <v>-0.22425414264196916</v>
      </c>
      <c r="V100" s="7"/>
      <c r="W100" s="25">
        <f t="shared" si="24"/>
        <v>0.9724668433624668</v>
      </c>
      <c r="X100" s="24">
        <f t="shared" si="29"/>
        <v>275.3697860741255</v>
      </c>
      <c r="Y100" s="7"/>
      <c r="Z100" s="25">
        <f t="shared" si="30"/>
        <v>-641</v>
      </c>
      <c r="AA100" s="17">
        <f t="shared" si="31"/>
        <v>275.29199999999992</v>
      </c>
      <c r="AB100" s="24">
        <f t="shared" si="25"/>
        <v>4.8047518044002278</v>
      </c>
      <c r="AC100" s="17">
        <f t="shared" si="26"/>
        <v>7.7786074125583582E-2</v>
      </c>
    </row>
    <row r="101" spans="1:29" s="17" customFormat="1" x14ac:dyDescent="0.25">
      <c r="A101" s="17">
        <v>16</v>
      </c>
      <c r="B101" s="17">
        <v>-633</v>
      </c>
      <c r="C101" s="17">
        <v>11303</v>
      </c>
      <c r="D101" s="17">
        <v>12965</v>
      </c>
      <c r="E101" s="17">
        <v>15130</v>
      </c>
      <c r="F101" s="17">
        <v>13450</v>
      </c>
      <c r="G101" s="24"/>
      <c r="H101" s="7"/>
      <c r="I101" s="25">
        <f t="shared" si="17"/>
        <v>-3827</v>
      </c>
      <c r="J101" s="24">
        <f t="shared" si="17"/>
        <v>-485</v>
      </c>
      <c r="K101" s="7"/>
      <c r="L101" s="25">
        <f t="shared" si="27"/>
        <v>-3831.8015674981825</v>
      </c>
      <c r="M101" s="17">
        <f t="shared" si="18"/>
        <v>23.055050439602759</v>
      </c>
      <c r="N101" s="17">
        <f t="shared" si="28"/>
        <v>-486.31961826226137</v>
      </c>
      <c r="O101" s="24">
        <f t="shared" si="19"/>
        <v>1.7413923580937229</v>
      </c>
      <c r="P101" s="7"/>
      <c r="Q101" s="25">
        <f t="shared" si="20"/>
        <v>-3793.5796742994849</v>
      </c>
      <c r="R101" s="24">
        <f t="shared" si="21"/>
        <v>-483.66400222104556</v>
      </c>
      <c r="S101" s="7"/>
      <c r="T101" s="25">
        <f t="shared" si="22"/>
        <v>0.98886141038874154</v>
      </c>
      <c r="U101" s="24">
        <f t="shared" si="23"/>
        <v>-0.12675963446320651</v>
      </c>
      <c r="V101" s="7"/>
      <c r="W101" s="25">
        <f t="shared" si="24"/>
        <v>0.98932177849584413</v>
      </c>
      <c r="X101" s="24">
        <f t="shared" si="29"/>
        <v>269.68559281393857</v>
      </c>
      <c r="Y101" s="7"/>
      <c r="Z101" s="25">
        <f t="shared" si="30"/>
        <v>-633</v>
      </c>
      <c r="AA101" s="17">
        <f t="shared" si="31"/>
        <v>269.59499999999991</v>
      </c>
      <c r="AB101" s="24">
        <f t="shared" si="25"/>
        <v>4.7053203969141109</v>
      </c>
      <c r="AC101" s="17">
        <f t="shared" si="26"/>
        <v>9.0592813938656036E-2</v>
      </c>
    </row>
    <row r="102" spans="1:29" s="17" customFormat="1" x14ac:dyDescent="0.25">
      <c r="A102" s="17">
        <v>17</v>
      </c>
      <c r="B102" s="17">
        <v>-615</v>
      </c>
      <c r="C102" s="17">
        <v>11283</v>
      </c>
      <c r="D102" s="17">
        <v>13147</v>
      </c>
      <c r="E102" s="17">
        <v>15140</v>
      </c>
      <c r="F102" s="17">
        <v>13269</v>
      </c>
      <c r="G102" s="24"/>
      <c r="H102" s="7"/>
      <c r="I102" s="25">
        <f t="shared" si="17"/>
        <v>-3857</v>
      </c>
      <c r="J102" s="24">
        <f t="shared" si="17"/>
        <v>-122</v>
      </c>
      <c r="K102" s="7"/>
      <c r="L102" s="25">
        <f t="shared" si="27"/>
        <v>-3862.0764127077855</v>
      </c>
      <c r="M102" s="17">
        <f t="shared" si="18"/>
        <v>25.769965979766049</v>
      </c>
      <c r="N102" s="17">
        <f t="shared" si="28"/>
        <v>-119.31499145242637</v>
      </c>
      <c r="O102" s="24">
        <f t="shared" si="19"/>
        <v>7.2092709005434576</v>
      </c>
      <c r="P102" s="7"/>
      <c r="Q102" s="25">
        <f t="shared" si="20"/>
        <v>-3823.5796742994849</v>
      </c>
      <c r="R102" s="24">
        <f t="shared" si="21"/>
        <v>-120.66400222104556</v>
      </c>
      <c r="S102" s="7"/>
      <c r="T102" s="25">
        <f t="shared" si="22"/>
        <v>0.99668142337348009</v>
      </c>
      <c r="U102" s="24">
        <f t="shared" si="23"/>
        <v>-3.1623864385542919E-2</v>
      </c>
      <c r="V102" s="7"/>
      <c r="W102" s="25">
        <f t="shared" si="24"/>
        <v>0.99680108633206677</v>
      </c>
      <c r="X102" s="24">
        <f t="shared" si="29"/>
        <v>264.2013108419801</v>
      </c>
      <c r="Y102" s="7"/>
      <c r="Z102" s="25">
        <f t="shared" si="30"/>
        <v>-615</v>
      </c>
      <c r="AA102" s="17">
        <f t="shared" si="31"/>
        <v>264.05999999999989</v>
      </c>
      <c r="AB102" s="24">
        <f t="shared" si="25"/>
        <v>4.6087164228162241</v>
      </c>
      <c r="AC102" s="17">
        <f t="shared" si="26"/>
        <v>0.14131084198021426</v>
      </c>
    </row>
    <row r="103" spans="1:29" s="17" customFormat="1" x14ac:dyDescent="0.25">
      <c r="A103" s="17">
        <v>18</v>
      </c>
      <c r="B103" s="17">
        <v>-609</v>
      </c>
      <c r="C103" s="17">
        <v>11290</v>
      </c>
      <c r="D103" s="17">
        <v>13332</v>
      </c>
      <c r="E103" s="17">
        <v>15143</v>
      </c>
      <c r="F103" s="17">
        <v>13089</v>
      </c>
      <c r="G103" s="24"/>
      <c r="H103" s="7"/>
      <c r="I103" s="25">
        <f t="shared" si="17"/>
        <v>-3853</v>
      </c>
      <c r="J103" s="24">
        <f t="shared" si="17"/>
        <v>243</v>
      </c>
      <c r="K103" s="7"/>
      <c r="L103" s="25">
        <f t="shared" si="27"/>
        <v>-3856.8528912680945</v>
      </c>
      <c r="M103" s="17">
        <f t="shared" si="18"/>
        <v>14.844771123758701</v>
      </c>
      <c r="N103" s="17">
        <f t="shared" si="28"/>
        <v>245.2028104991609</v>
      </c>
      <c r="O103" s="24">
        <f t="shared" si="19"/>
        <v>4.8523740952135119</v>
      </c>
      <c r="P103" s="7"/>
      <c r="Q103" s="25">
        <f t="shared" si="20"/>
        <v>-3819.5796742994849</v>
      </c>
      <c r="R103" s="24">
        <f t="shared" si="21"/>
        <v>244.33599777895444</v>
      </c>
      <c r="S103" s="7"/>
      <c r="T103" s="25">
        <f t="shared" si="22"/>
        <v>0.99563875497551491</v>
      </c>
      <c r="U103" s="24">
        <f t="shared" si="23"/>
        <v>6.4036069714587127E-2</v>
      </c>
      <c r="V103" s="7"/>
      <c r="W103" s="25">
        <f t="shared" si="24"/>
        <v>0.99541577849574536</v>
      </c>
      <c r="X103" s="24">
        <f t="shared" si="29"/>
        <v>258.70337018926739</v>
      </c>
      <c r="Y103" s="7"/>
      <c r="Z103" s="25">
        <f t="shared" si="30"/>
        <v>-609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0.12437018926749488</v>
      </c>
    </row>
    <row r="104" spans="1:29" s="17" customFormat="1" x14ac:dyDescent="0.25">
      <c r="A104" s="17">
        <v>19</v>
      </c>
      <c r="B104" s="17">
        <v>-626</v>
      </c>
      <c r="C104" s="17">
        <v>11317</v>
      </c>
      <c r="D104" s="17">
        <v>13521</v>
      </c>
      <c r="E104" s="17">
        <v>15131</v>
      </c>
      <c r="F104" s="17">
        <v>12912</v>
      </c>
      <c r="G104" s="24"/>
      <c r="H104" s="7"/>
      <c r="I104" s="25">
        <f t="shared" si="17"/>
        <v>-3814</v>
      </c>
      <c r="J104" s="24">
        <f t="shared" si="17"/>
        <v>609</v>
      </c>
      <c r="K104" s="7"/>
      <c r="L104" s="25">
        <f t="shared" si="27"/>
        <v>-3815.0246502920163</v>
      </c>
      <c r="M104" s="17">
        <f t="shared" si="18"/>
        <v>1.0499082209290969</v>
      </c>
      <c r="N104" s="17">
        <f t="shared" si="28"/>
        <v>617.50728298610966</v>
      </c>
      <c r="O104" s="24">
        <f t="shared" si="19"/>
        <v>72.373863805750858</v>
      </c>
      <c r="P104" s="7"/>
      <c r="Q104" s="25">
        <f t="shared" si="20"/>
        <v>-3780.5796742994849</v>
      </c>
      <c r="R104" s="24">
        <f t="shared" si="21"/>
        <v>610.33599777895449</v>
      </c>
      <c r="S104" s="7"/>
      <c r="T104" s="25">
        <f t="shared" si="22"/>
        <v>0.98547273809535474</v>
      </c>
      <c r="U104" s="24">
        <f t="shared" si="23"/>
        <v>0.15995808582595042</v>
      </c>
      <c r="V104" s="7"/>
      <c r="W104" s="25">
        <f t="shared" si="24"/>
        <v>0.98490612493519003</v>
      </c>
      <c r="X104" s="24">
        <f t="shared" si="29"/>
        <v>253.1593587417716</v>
      </c>
      <c r="Y104" s="7"/>
      <c r="Z104" s="25">
        <f t="shared" si="30"/>
        <v>-626</v>
      </c>
      <c r="AA104" s="17">
        <f t="shared" si="31"/>
        <v>252.94499999999991</v>
      </c>
      <c r="AB104" s="24">
        <f t="shared" si="25"/>
        <v>4.4147230764570553</v>
      </c>
      <c r="AC104" s="17">
        <f t="shared" si="26"/>
        <v>0.21435874177169012</v>
      </c>
    </row>
    <row r="105" spans="1:29" s="17" customFormat="1" x14ac:dyDescent="0.25">
      <c r="A105" s="17">
        <v>20</v>
      </c>
      <c r="B105" s="17">
        <v>-625</v>
      </c>
      <c r="C105" s="17">
        <v>11349</v>
      </c>
      <c r="D105" s="17">
        <v>13698</v>
      </c>
      <c r="E105" s="17">
        <v>15085</v>
      </c>
      <c r="F105" s="17">
        <v>12727</v>
      </c>
      <c r="G105" s="24"/>
      <c r="H105" s="7"/>
      <c r="I105" s="25">
        <f t="shared" si="17"/>
        <v>-3736</v>
      </c>
      <c r="J105" s="24">
        <f t="shared" si="17"/>
        <v>971</v>
      </c>
      <c r="K105" s="7"/>
      <c r="L105" s="25">
        <f t="shared" si="27"/>
        <v>-3736.7927893868987</v>
      </c>
      <c r="M105" s="17">
        <f t="shared" si="18"/>
        <v>0.62851501197917814</v>
      </c>
      <c r="N105" s="17">
        <f t="shared" si="28"/>
        <v>983.24204331959379</v>
      </c>
      <c r="O105" s="24">
        <f t="shared" si="19"/>
        <v>149.86762463881095</v>
      </c>
      <c r="P105" s="7"/>
      <c r="Q105" s="25">
        <f t="shared" si="20"/>
        <v>-3702.5796742994849</v>
      </c>
      <c r="R105" s="24">
        <f t="shared" si="21"/>
        <v>972.33599777895449</v>
      </c>
      <c r="S105" s="7"/>
      <c r="T105" s="25">
        <f t="shared" si="22"/>
        <v>0.96514070433503452</v>
      </c>
      <c r="U105" s="24">
        <f t="shared" si="23"/>
        <v>0.25483177389238076</v>
      </c>
      <c r="V105" s="7"/>
      <c r="W105" s="25">
        <f t="shared" si="24"/>
        <v>0.96423414416350317</v>
      </c>
      <c r="X105" s="24">
        <f t="shared" si="29"/>
        <v>247.58029673773513</v>
      </c>
      <c r="Y105" s="7"/>
      <c r="Z105" s="25">
        <f t="shared" si="30"/>
        <v>-625</v>
      </c>
      <c r="AA105" s="17">
        <f t="shared" si="31"/>
        <v>247.31999999999991</v>
      </c>
      <c r="AB105" s="24">
        <f t="shared" si="25"/>
        <v>4.3165483060323737</v>
      </c>
      <c r="AC105" s="17">
        <f t="shared" si="26"/>
        <v>0.26029673773521722</v>
      </c>
    </row>
    <row r="106" spans="1:29" s="17" customFormat="1" x14ac:dyDescent="0.25">
      <c r="A106" s="17">
        <v>21</v>
      </c>
      <c r="B106" s="17">
        <v>-629</v>
      </c>
      <c r="C106" s="17">
        <v>11399</v>
      </c>
      <c r="D106" s="17">
        <v>13868</v>
      </c>
      <c r="E106" s="17">
        <v>15021</v>
      </c>
      <c r="F106" s="17">
        <v>12538</v>
      </c>
      <c r="G106" s="24"/>
      <c r="H106" s="7"/>
      <c r="I106" s="25">
        <f t="shared" si="17"/>
        <v>-3622</v>
      </c>
      <c r="J106" s="24">
        <f t="shared" si="17"/>
        <v>1330</v>
      </c>
      <c r="K106" s="7"/>
      <c r="L106" s="25">
        <f t="shared" si="27"/>
        <v>-3622.0320113624734</v>
      </c>
      <c r="M106" s="17">
        <f t="shared" si="18"/>
        <v>1.0247273274059873E-3</v>
      </c>
      <c r="N106" s="17">
        <f t="shared" si="28"/>
        <v>1341.718955741942</v>
      </c>
      <c r="O106" s="24">
        <f t="shared" si="19"/>
        <v>137.33392368159431</v>
      </c>
      <c r="P106" s="7"/>
      <c r="Q106" s="25">
        <f t="shared" si="20"/>
        <v>-3588.5796742994849</v>
      </c>
      <c r="R106" s="24">
        <f t="shared" si="21"/>
        <v>1331.3359977789544</v>
      </c>
      <c r="S106" s="7"/>
      <c r="T106" s="25">
        <f t="shared" si="22"/>
        <v>0.93542465499302796</v>
      </c>
      <c r="U106" s="24">
        <f t="shared" si="23"/>
        <v>0.34891921592511138</v>
      </c>
      <c r="V106" s="7"/>
      <c r="W106" s="25">
        <f t="shared" si="24"/>
        <v>0.93418090377548191</v>
      </c>
      <c r="X106" s="24">
        <f t="shared" si="29"/>
        <v>241.90338884415291</v>
      </c>
      <c r="Y106" s="7"/>
      <c r="Z106" s="25">
        <f t="shared" si="30"/>
        <v>-629</v>
      </c>
      <c r="AA106" s="17">
        <f t="shared" si="31"/>
        <v>241.65899999999991</v>
      </c>
      <c r="AB106" s="24">
        <f t="shared" si="25"/>
        <v>4.2177452170769749</v>
      </c>
      <c r="AC106" s="17">
        <f t="shared" si="26"/>
        <v>0.24438884415300777</v>
      </c>
    </row>
    <row r="107" spans="1:29" s="17" customFormat="1" x14ac:dyDescent="0.25">
      <c r="A107" s="17">
        <v>22</v>
      </c>
      <c r="B107" s="17">
        <v>-630</v>
      </c>
      <c r="C107" s="17">
        <v>11491</v>
      </c>
      <c r="D107" s="17">
        <v>14059</v>
      </c>
      <c r="E107" s="17">
        <v>14958</v>
      </c>
      <c r="F107" s="17">
        <v>12379</v>
      </c>
      <c r="G107" s="24"/>
      <c r="H107" s="7"/>
      <c r="I107" s="25">
        <f t="shared" si="17"/>
        <v>-3467</v>
      </c>
      <c r="J107" s="24">
        <f t="shared" si="17"/>
        <v>1680</v>
      </c>
      <c r="K107" s="7"/>
      <c r="L107" s="25">
        <f t="shared" si="27"/>
        <v>-3471.9811321180855</v>
      </c>
      <c r="M107" s="17">
        <f t="shared" si="18"/>
        <v>24.811677177822915</v>
      </c>
      <c r="N107" s="17">
        <f t="shared" si="28"/>
        <v>1687.609125194203</v>
      </c>
      <c r="O107" s="24">
        <f t="shared" si="19"/>
        <v>57.898786221054671</v>
      </c>
      <c r="P107" s="7"/>
      <c r="Q107" s="25">
        <f t="shared" si="20"/>
        <v>-3433.5796742994849</v>
      </c>
      <c r="R107" s="24">
        <f t="shared" si="21"/>
        <v>1681.3359977789544</v>
      </c>
      <c r="S107" s="7"/>
      <c r="T107" s="25">
        <f t="shared" si="22"/>
        <v>0.89502125457187875</v>
      </c>
      <c r="U107" s="24">
        <f t="shared" si="23"/>
        <v>0.44064791985674295</v>
      </c>
      <c r="V107" s="7"/>
      <c r="W107" s="25">
        <f t="shared" si="24"/>
        <v>0.89344869223253909</v>
      </c>
      <c r="X107" s="24">
        <f t="shared" si="29"/>
        <v>236.13172677242028</v>
      </c>
      <c r="Y107" s="7"/>
      <c r="Z107" s="25">
        <f t="shared" si="30"/>
        <v>-630</v>
      </c>
      <c r="AA107" s="17">
        <f t="shared" si="31"/>
        <v>235.98899999999992</v>
      </c>
      <c r="AB107" s="24">
        <f t="shared" si="25"/>
        <v>4.1187850484888964</v>
      </c>
      <c r="AC107" s="17">
        <f t="shared" si="26"/>
        <v>0.14272677242036025</v>
      </c>
    </row>
    <row r="108" spans="1:29" s="17" customFormat="1" x14ac:dyDescent="0.25">
      <c r="A108" s="17">
        <v>23</v>
      </c>
      <c r="B108" s="17">
        <v>-638</v>
      </c>
      <c r="C108" s="17">
        <v>11574</v>
      </c>
      <c r="D108" s="17">
        <v>14214</v>
      </c>
      <c r="E108" s="17">
        <v>14859</v>
      </c>
      <c r="F108" s="17">
        <v>12202</v>
      </c>
      <c r="G108" s="24"/>
      <c r="H108" s="7"/>
      <c r="I108" s="25">
        <f t="shared" si="17"/>
        <v>-3285</v>
      </c>
      <c r="J108" s="24">
        <f t="shared" si="17"/>
        <v>2012</v>
      </c>
      <c r="K108" s="7"/>
      <c r="L108" s="25">
        <f t="shared" si="27"/>
        <v>-3285.7213726260329</v>
      </c>
      <c r="M108" s="17">
        <f t="shared" si="18"/>
        <v>0.5203784655896263</v>
      </c>
      <c r="N108" s="17">
        <f t="shared" si="28"/>
        <v>2021.0057713803903</v>
      </c>
      <c r="O108" s="24">
        <f t="shared" si="19"/>
        <v>81.10391815585777</v>
      </c>
      <c r="P108" s="7"/>
      <c r="Q108" s="25">
        <f t="shared" si="20"/>
        <v>-3251.5796742994849</v>
      </c>
      <c r="R108" s="24">
        <f t="shared" si="21"/>
        <v>2013.3359977789544</v>
      </c>
      <c r="S108" s="7"/>
      <c r="T108" s="25">
        <f t="shared" si="22"/>
        <v>0.84757984246446483</v>
      </c>
      <c r="U108" s="24">
        <f t="shared" si="23"/>
        <v>0.52765914758617627</v>
      </c>
      <c r="V108" s="7"/>
      <c r="W108" s="25">
        <f t="shared" si="24"/>
        <v>0.8456953208151925</v>
      </c>
      <c r="X108" s="24">
        <f t="shared" si="29"/>
        <v>230.42269736653793</v>
      </c>
      <c r="Y108" s="7"/>
      <c r="Z108" s="25">
        <f t="shared" si="30"/>
        <v>-638</v>
      </c>
      <c r="AA108" s="17">
        <f t="shared" si="31"/>
        <v>230.24699999999993</v>
      </c>
      <c r="AB108" s="24">
        <f t="shared" si="25"/>
        <v>4.0185682428393825</v>
      </c>
      <c r="AC108" s="17">
        <f t="shared" si="26"/>
        <v>0.17569736653800305</v>
      </c>
    </row>
    <row r="109" spans="1:29" s="17" customFormat="1" x14ac:dyDescent="0.25">
      <c r="A109" s="17">
        <v>24</v>
      </c>
      <c r="B109" s="17">
        <v>-620</v>
      </c>
      <c r="C109" s="17">
        <v>11678</v>
      </c>
      <c r="D109" s="17">
        <v>14368</v>
      </c>
      <c r="E109" s="17">
        <v>14755</v>
      </c>
      <c r="F109" s="17">
        <v>12053</v>
      </c>
      <c r="G109" s="24"/>
      <c r="H109" s="7"/>
      <c r="I109" s="25">
        <f t="shared" si="17"/>
        <v>-3077</v>
      </c>
      <c r="J109" s="24">
        <f t="shared" si="17"/>
        <v>2315</v>
      </c>
      <c r="K109" s="7"/>
      <c r="L109" s="25">
        <f t="shared" si="27"/>
        <v>-3073.4102791575674</v>
      </c>
      <c r="M109" s="17">
        <f t="shared" si="18"/>
        <v>12.886095726595002</v>
      </c>
      <c r="N109" s="17">
        <f t="shared" si="28"/>
        <v>2325.5488286497066</v>
      </c>
      <c r="O109" s="24">
        <f t="shared" si="19"/>
        <v>111.27778588087062</v>
      </c>
      <c r="P109" s="7"/>
      <c r="Q109" s="25">
        <f t="shared" si="20"/>
        <v>-3043.5796742994849</v>
      </c>
      <c r="R109" s="24">
        <f t="shared" si="21"/>
        <v>2316.3359977789546</v>
      </c>
      <c r="S109" s="7"/>
      <c r="T109" s="25">
        <f t="shared" si="22"/>
        <v>0.79336108577027753</v>
      </c>
      <c r="U109" s="24">
        <f t="shared" si="23"/>
        <v>0.60706999698984598</v>
      </c>
      <c r="V109" s="7"/>
      <c r="W109" s="25">
        <f t="shared" si="24"/>
        <v>0.79119178421349201</v>
      </c>
      <c r="X109" s="24">
        <f t="shared" si="29"/>
        <v>224.88568718917452</v>
      </c>
      <c r="Y109" s="7"/>
      <c r="Z109" s="25">
        <f t="shared" si="30"/>
        <v>-620</v>
      </c>
      <c r="AA109" s="17">
        <f t="shared" si="31"/>
        <v>224.66699999999992</v>
      </c>
      <c r="AB109" s="24">
        <f t="shared" si="25"/>
        <v>3.9211788705780988</v>
      </c>
      <c r="AC109" s="17">
        <f t="shared" si="26"/>
        <v>0.21868718917460228</v>
      </c>
    </row>
    <row r="110" spans="1:29" s="17" customFormat="1" x14ac:dyDescent="0.25">
      <c r="A110" s="17">
        <v>25</v>
      </c>
      <c r="B110" s="17">
        <v>-630</v>
      </c>
      <c r="C110" s="17">
        <v>11813</v>
      </c>
      <c r="D110" s="17">
        <v>14521</v>
      </c>
      <c r="E110" s="17">
        <v>14641</v>
      </c>
      <c r="F110" s="17">
        <v>11917</v>
      </c>
      <c r="G110" s="24"/>
      <c r="H110" s="7"/>
      <c r="I110" s="25">
        <f t="shared" si="17"/>
        <v>-2828</v>
      </c>
      <c r="J110" s="24">
        <f t="shared" si="17"/>
        <v>2604</v>
      </c>
      <c r="K110" s="7"/>
      <c r="L110" s="25">
        <f t="shared" si="27"/>
        <v>-2828.1583602609385</v>
      </c>
      <c r="M110" s="17">
        <f t="shared" si="18"/>
        <v>2.5077972244503401E-2</v>
      </c>
      <c r="N110" s="17">
        <f t="shared" si="28"/>
        <v>2612.3624014908987</v>
      </c>
      <c r="O110" s="24">
        <f t="shared" si="19"/>
        <v>69.929758694985125</v>
      </c>
      <c r="P110" s="7"/>
      <c r="Q110" s="25">
        <f t="shared" si="20"/>
        <v>-2794.5796742994849</v>
      </c>
      <c r="R110" s="24">
        <f t="shared" si="21"/>
        <v>2605.3359977789546</v>
      </c>
      <c r="S110" s="7"/>
      <c r="T110" s="25">
        <f t="shared" si="22"/>
        <v>0.72845497799694747</v>
      </c>
      <c r="U110" s="24">
        <f t="shared" si="23"/>
        <v>0.68281169823625032</v>
      </c>
      <c r="V110" s="7"/>
      <c r="W110" s="25">
        <f t="shared" si="24"/>
        <v>0.7260139700561864</v>
      </c>
      <c r="X110" s="24">
        <f t="shared" si="29"/>
        <v>219.14064197952234</v>
      </c>
      <c r="Y110" s="7"/>
      <c r="Z110" s="25">
        <f t="shared" si="30"/>
        <v>-630</v>
      </c>
      <c r="AA110" s="17">
        <f t="shared" si="31"/>
        <v>218.99699999999993</v>
      </c>
      <c r="AB110" s="24">
        <f t="shared" si="25"/>
        <v>3.8222187019900207</v>
      </c>
      <c r="AC110" s="17">
        <f t="shared" si="26"/>
        <v>0.14364197952241398</v>
      </c>
    </row>
    <row r="111" spans="1:29" s="17" customFormat="1" x14ac:dyDescent="0.25">
      <c r="A111" s="17">
        <v>26</v>
      </c>
      <c r="B111" s="17">
        <v>-597</v>
      </c>
      <c r="C111" s="17">
        <v>11931</v>
      </c>
      <c r="D111" s="17">
        <v>14638</v>
      </c>
      <c r="E111" s="17">
        <v>14504</v>
      </c>
      <c r="F111" s="17">
        <v>11781</v>
      </c>
      <c r="G111" s="24"/>
      <c r="H111" s="7"/>
      <c r="I111" s="25">
        <f t="shared" si="17"/>
        <v>-2573</v>
      </c>
      <c r="J111" s="24">
        <f t="shared" si="17"/>
        <v>2857</v>
      </c>
      <c r="K111" s="7"/>
      <c r="L111" s="25">
        <f t="shared" si="27"/>
        <v>-2570.4607317528544</v>
      </c>
      <c r="M111" s="17">
        <f t="shared" si="18"/>
        <v>6.4478832309620318</v>
      </c>
      <c r="N111" s="17">
        <f t="shared" si="28"/>
        <v>2860.55484102425</v>
      </c>
      <c r="O111" s="24">
        <f t="shared" si="19"/>
        <v>12.636894707690656</v>
      </c>
      <c r="P111" s="7"/>
      <c r="Q111" s="25">
        <f t="shared" si="20"/>
        <v>-2539.5796742994849</v>
      </c>
      <c r="R111" s="24">
        <f t="shared" si="21"/>
        <v>2858.3359977789546</v>
      </c>
      <c r="S111" s="7"/>
      <c r="T111" s="25">
        <f t="shared" si="22"/>
        <v>0.66198486762666975</v>
      </c>
      <c r="U111" s="24">
        <f t="shared" si="23"/>
        <v>0.74911844707825825</v>
      </c>
      <c r="V111" s="7"/>
      <c r="W111" s="25">
        <f t="shared" si="24"/>
        <v>0.65930593718463915</v>
      </c>
      <c r="X111" s="24">
        <f t="shared" si="29"/>
        <v>213.73549041477031</v>
      </c>
      <c r="Y111" s="7"/>
      <c r="Z111" s="25">
        <f t="shared" si="30"/>
        <v>-597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0.11149041477037258</v>
      </c>
    </row>
    <row r="112" spans="1:29" s="17" customFormat="1" x14ac:dyDescent="0.25">
      <c r="A112" s="17">
        <v>27</v>
      </c>
      <c r="B112" s="17">
        <v>-624</v>
      </c>
      <c r="C112" s="17">
        <v>12081</v>
      </c>
      <c r="D112" s="17">
        <v>14753</v>
      </c>
      <c r="E112" s="17">
        <v>14356</v>
      </c>
      <c r="F112" s="17">
        <v>11666</v>
      </c>
      <c r="G112" s="24"/>
      <c r="H112" s="7"/>
      <c r="I112" s="25">
        <f t="shared" si="17"/>
        <v>-2275</v>
      </c>
      <c r="J112" s="24">
        <f t="shared" si="17"/>
        <v>3087</v>
      </c>
      <c r="K112" s="7"/>
      <c r="L112" s="25">
        <f t="shared" si="27"/>
        <v>-2277.3041489574184</v>
      </c>
      <c r="M112" s="17">
        <f t="shared" si="18"/>
        <v>5.3091024179723902</v>
      </c>
      <c r="N112" s="17">
        <f t="shared" si="28"/>
        <v>3093.014485028019</v>
      </c>
      <c r="O112" s="24">
        <f t="shared" si="19"/>
        <v>36.174030152264145</v>
      </c>
      <c r="P112" s="7"/>
      <c r="Q112" s="25">
        <f t="shared" si="20"/>
        <v>-2241.5796742994849</v>
      </c>
      <c r="R112" s="24">
        <f t="shared" si="21"/>
        <v>3088.3359977789546</v>
      </c>
      <c r="S112" s="7"/>
      <c r="T112" s="25">
        <f t="shared" si="22"/>
        <v>0.58430607197826667</v>
      </c>
      <c r="U112" s="24">
        <f t="shared" si="23"/>
        <v>0.80939730966190182</v>
      </c>
      <c r="V112" s="7"/>
      <c r="W112" s="25">
        <f t="shared" si="24"/>
        <v>0.58141073769314955</v>
      </c>
      <c r="X112" s="24">
        <f t="shared" si="29"/>
        <v>208.07484305758749</v>
      </c>
      <c r="Y112" s="7"/>
      <c r="Z112" s="25">
        <f t="shared" si="30"/>
        <v>-624</v>
      </c>
      <c r="AA112" s="17">
        <f t="shared" si="31"/>
        <v>208.00799999999992</v>
      </c>
      <c r="AB112" s="24">
        <f t="shared" si="25"/>
        <v>3.6304244704883635</v>
      </c>
      <c r="AC112" s="17">
        <f t="shared" si="26"/>
        <v>6.6843057587561816E-2</v>
      </c>
    </row>
    <row r="113" spans="1:29" s="17" customFormat="1" x14ac:dyDescent="0.25">
      <c r="A113" s="17">
        <v>28</v>
      </c>
      <c r="B113" s="17">
        <v>-627</v>
      </c>
      <c r="C113" s="17">
        <v>12239</v>
      </c>
      <c r="D113" s="17">
        <v>14864</v>
      </c>
      <c r="E113" s="17">
        <v>14202</v>
      </c>
      <c r="F113" s="17">
        <v>11566</v>
      </c>
      <c r="G113" s="24"/>
      <c r="H113" s="7"/>
      <c r="I113" s="25">
        <f t="shared" si="17"/>
        <v>-1963</v>
      </c>
      <c r="J113" s="24">
        <f t="shared" si="17"/>
        <v>3298</v>
      </c>
      <c r="K113" s="7"/>
      <c r="L113" s="25">
        <f t="shared" si="27"/>
        <v>-1961.0346064916989</v>
      </c>
      <c r="M113" s="17">
        <f t="shared" si="18"/>
        <v>3.8627716424720138</v>
      </c>
      <c r="N113" s="17">
        <f t="shared" si="28"/>
        <v>3296.6199997532553</v>
      </c>
      <c r="O113" s="24">
        <f t="shared" si="19"/>
        <v>1.9044006810153156</v>
      </c>
      <c r="P113" s="7"/>
      <c r="Q113" s="25">
        <f t="shared" si="20"/>
        <v>-1929.5796742994851</v>
      </c>
      <c r="R113" s="24">
        <f t="shared" si="21"/>
        <v>3299.3359977789546</v>
      </c>
      <c r="S113" s="7"/>
      <c r="T113" s="25">
        <f t="shared" si="22"/>
        <v>0.50297793693698578</v>
      </c>
      <c r="U113" s="24">
        <f t="shared" si="23"/>
        <v>0.86469661403211406</v>
      </c>
      <c r="V113" s="7"/>
      <c r="W113" s="25">
        <f t="shared" si="24"/>
        <v>0.49988401107731456</v>
      </c>
      <c r="X113" s="24">
        <f t="shared" si="29"/>
        <v>202.41654240148432</v>
      </c>
      <c r="Y113" s="7"/>
      <c r="Z113" s="25">
        <f t="shared" si="30"/>
        <v>-627</v>
      </c>
      <c r="AA113" s="17">
        <f t="shared" si="31"/>
        <v>202.36499999999992</v>
      </c>
      <c r="AB113" s="24">
        <f t="shared" si="25"/>
        <v>3.5319355407983233</v>
      </c>
      <c r="AC113" s="17">
        <f t="shared" si="26"/>
        <v>5.154240148439726E-2</v>
      </c>
    </row>
    <row r="114" spans="1:29" s="17" customFormat="1" x14ac:dyDescent="0.25">
      <c r="A114" s="17">
        <v>29</v>
      </c>
      <c r="B114" s="17">
        <v>-631</v>
      </c>
      <c r="C114" s="17">
        <v>12410</v>
      </c>
      <c r="D114" s="17">
        <v>14952</v>
      </c>
      <c r="E114" s="17">
        <v>14034</v>
      </c>
      <c r="F114" s="17">
        <v>11477</v>
      </c>
      <c r="G114" s="24"/>
      <c r="H114" s="7"/>
      <c r="I114" s="25">
        <f t="shared" si="17"/>
        <v>-1624</v>
      </c>
      <c r="J114" s="24">
        <f t="shared" si="17"/>
        <v>3475</v>
      </c>
      <c r="K114" s="7"/>
      <c r="L114" s="25">
        <f t="shared" si="27"/>
        <v>-1623.8822416101968</v>
      </c>
      <c r="M114" s="17">
        <f t="shared" si="18"/>
        <v>1.3867038369032298E-2</v>
      </c>
      <c r="N114" s="17">
        <f t="shared" si="28"/>
        <v>3469.1971661982261</v>
      </c>
      <c r="O114" s="24">
        <f t="shared" si="19"/>
        <v>33.67288013100957</v>
      </c>
      <c r="P114" s="7"/>
      <c r="Q114" s="25">
        <f t="shared" si="20"/>
        <v>-1590.5796742994851</v>
      </c>
      <c r="R114" s="24">
        <f t="shared" si="21"/>
        <v>3476.3359977789546</v>
      </c>
      <c r="S114" s="7"/>
      <c r="T114" s="25">
        <f t="shared" si="22"/>
        <v>0.41461179020944006</v>
      </c>
      <c r="U114" s="24">
        <f t="shared" si="23"/>
        <v>0.91108513002039626</v>
      </c>
      <c r="V114" s="7"/>
      <c r="W114" s="25">
        <f t="shared" si="24"/>
        <v>0.41135114410488866</v>
      </c>
      <c r="X114" s="24">
        <f t="shared" si="29"/>
        <v>196.68316951998099</v>
      </c>
      <c r="Y114" s="7"/>
      <c r="Z114" s="25">
        <f t="shared" si="30"/>
        <v>-631</v>
      </c>
      <c r="AA114" s="17">
        <f t="shared" si="31"/>
        <v>196.68599999999992</v>
      </c>
      <c r="AB114" s="24">
        <f t="shared" si="25"/>
        <v>3.4328182925775654</v>
      </c>
      <c r="AC114" s="17">
        <f t="shared" si="26"/>
        <v>-2.8304800189289381E-3</v>
      </c>
    </row>
    <row r="115" spans="1:29" s="17" customFormat="1" x14ac:dyDescent="0.25">
      <c r="A115" s="17">
        <v>30</v>
      </c>
      <c r="B115" s="17">
        <v>-626</v>
      </c>
      <c r="C115" s="17">
        <v>12585</v>
      </c>
      <c r="D115" s="17">
        <v>15023</v>
      </c>
      <c r="E115" s="17">
        <v>13859</v>
      </c>
      <c r="F115" s="17">
        <v>11414</v>
      </c>
      <c r="G115" s="24"/>
      <c r="H115" s="7"/>
      <c r="I115" s="25">
        <f t="shared" si="17"/>
        <v>-1274</v>
      </c>
      <c r="J115" s="24">
        <f t="shared" si="17"/>
        <v>3609</v>
      </c>
      <c r="K115" s="7"/>
      <c r="L115" s="25">
        <f t="shared" si="27"/>
        <v>-1273.9576323817325</v>
      </c>
      <c r="M115" s="17">
        <f t="shared" si="18"/>
        <v>1.7950150776574309E-3</v>
      </c>
      <c r="N115" s="17">
        <f t="shared" si="28"/>
        <v>3606.6925368796769</v>
      </c>
      <c r="O115" s="24">
        <f t="shared" si="19"/>
        <v>5.3243860516510502</v>
      </c>
      <c r="P115" s="7"/>
      <c r="Q115" s="25">
        <f t="shared" si="20"/>
        <v>-1240.5796742994851</v>
      </c>
      <c r="R115" s="24">
        <f t="shared" si="21"/>
        <v>3610.3359977789546</v>
      </c>
      <c r="S115" s="7"/>
      <c r="T115" s="25">
        <f t="shared" si="22"/>
        <v>0.32337830538749018</v>
      </c>
      <c r="U115" s="24">
        <f t="shared" si="23"/>
        <v>0.94620411952564953</v>
      </c>
      <c r="V115" s="7"/>
      <c r="W115" s="25">
        <f t="shared" si="24"/>
        <v>0.31999128559949708</v>
      </c>
      <c r="X115" s="24">
        <f t="shared" si="29"/>
        <v>191.06891625074059</v>
      </c>
      <c r="Y115" s="7"/>
      <c r="Z115" s="25">
        <f t="shared" si="30"/>
        <v>-626</v>
      </c>
      <c r="AA115" s="17">
        <f t="shared" si="31"/>
        <v>191.05199999999994</v>
      </c>
      <c r="AB115" s="24">
        <f t="shared" si="25"/>
        <v>3.3344864425202054</v>
      </c>
      <c r="AC115" s="17">
        <f t="shared" si="26"/>
        <v>1.691625074064973E-2</v>
      </c>
    </row>
    <row r="116" spans="1:29" s="17" customFormat="1" x14ac:dyDescent="0.25">
      <c r="A116" s="17">
        <v>31</v>
      </c>
      <c r="B116" s="17">
        <v>-637</v>
      </c>
      <c r="C116" s="17">
        <v>12763</v>
      </c>
      <c r="D116" s="17">
        <v>15071</v>
      </c>
      <c r="E116" s="17">
        <v>13674</v>
      </c>
      <c r="F116" s="17">
        <v>11356</v>
      </c>
      <c r="G116" s="24"/>
      <c r="H116" s="7"/>
      <c r="I116" s="25">
        <f t="shared" ref="I116:J149" si="32">C116-E116</f>
        <v>-911</v>
      </c>
      <c r="J116" s="24">
        <f t="shared" si="32"/>
        <v>3715</v>
      </c>
      <c r="K116" s="7"/>
      <c r="L116" s="25">
        <f t="shared" si="27"/>
        <v>-905.59659711206166</v>
      </c>
      <c r="M116" s="17">
        <f t="shared" si="18"/>
        <v>29.196762769380406</v>
      </c>
      <c r="N116" s="17">
        <f t="shared" si="28"/>
        <v>3710.7569999407033</v>
      </c>
      <c r="O116" s="24">
        <f t="shared" si="19"/>
        <v>18.00304950319196</v>
      </c>
      <c r="P116" s="7"/>
      <c r="Q116" s="25">
        <f t="shared" si="20"/>
        <v>-877.57967429948496</v>
      </c>
      <c r="R116" s="24">
        <f t="shared" si="21"/>
        <v>3716.3359977789546</v>
      </c>
      <c r="S116" s="7"/>
      <c r="T116" s="25">
        <f t="shared" si="22"/>
        <v>0.2287561482721536</v>
      </c>
      <c r="U116" s="24">
        <f t="shared" si="23"/>
        <v>0.97398481271637216</v>
      </c>
      <c r="V116" s="7"/>
      <c r="W116" s="25">
        <f t="shared" si="24"/>
        <v>0.22526901722008325</v>
      </c>
      <c r="X116" s="24">
        <f t="shared" si="29"/>
        <v>185.40691492810788</v>
      </c>
      <c r="Y116" s="7"/>
      <c r="Z116" s="25">
        <f t="shared" si="30"/>
        <v>-637</v>
      </c>
      <c r="AA116" s="17">
        <f t="shared" si="31"/>
        <v>185.31899999999993</v>
      </c>
      <c r="AB116" s="24">
        <f t="shared" si="25"/>
        <v>3.2344267165033704</v>
      </c>
      <c r="AC116" s="17">
        <f t="shared" si="26"/>
        <v>8.7914928107949208E-2</v>
      </c>
    </row>
    <row r="117" spans="1:29" s="17" customFormat="1" x14ac:dyDescent="0.25">
      <c r="A117" s="17">
        <v>32</v>
      </c>
      <c r="B117" s="17">
        <v>-631</v>
      </c>
      <c r="C117" s="17">
        <v>12948</v>
      </c>
      <c r="D117" s="17">
        <v>15104</v>
      </c>
      <c r="E117" s="17">
        <v>13483</v>
      </c>
      <c r="F117" s="17">
        <v>11321</v>
      </c>
      <c r="G117" s="24"/>
      <c r="H117" s="7"/>
      <c r="I117" s="25">
        <f t="shared" si="32"/>
        <v>-535</v>
      </c>
      <c r="J117" s="24">
        <f t="shared" si="32"/>
        <v>3783</v>
      </c>
      <c r="K117" s="7"/>
      <c r="L117" s="25">
        <f t="shared" si="27"/>
        <v>-532.08863785967606</v>
      </c>
      <c r="M117" s="17">
        <f t="shared" si="18"/>
        <v>8.4760295121116211</v>
      </c>
      <c r="N117" s="17">
        <f t="shared" si="28"/>
        <v>3777.1732853231292</v>
      </c>
      <c r="O117" s="24">
        <f t="shared" si="19"/>
        <v>33.950603925661348</v>
      </c>
      <c r="P117" s="7"/>
      <c r="Q117" s="25">
        <f t="shared" si="20"/>
        <v>-501.57967429948502</v>
      </c>
      <c r="R117" s="24">
        <f t="shared" si="21"/>
        <v>3784.3359977789546</v>
      </c>
      <c r="S117" s="7"/>
      <c r="T117" s="25">
        <f t="shared" si="22"/>
        <v>0.13074531886343033</v>
      </c>
      <c r="U117" s="24">
        <f t="shared" si="23"/>
        <v>0.99180638948023203</v>
      </c>
      <c r="V117" s="7"/>
      <c r="W117" s="25">
        <f t="shared" si="24"/>
        <v>0.12719372616528027</v>
      </c>
      <c r="X117" s="24">
        <f t="shared" si="29"/>
        <v>179.69217114568949</v>
      </c>
      <c r="Y117" s="7"/>
      <c r="Z117" s="25">
        <f t="shared" si="30"/>
        <v>-631</v>
      </c>
      <c r="AA117" s="17">
        <f t="shared" si="31"/>
        <v>179.63999999999993</v>
      </c>
      <c r="AB117" s="24">
        <f t="shared" si="25"/>
        <v>3.1353094682826121</v>
      </c>
      <c r="AC117" s="17">
        <f t="shared" si="26"/>
        <v>5.2171145689555942E-2</v>
      </c>
    </row>
    <row r="118" spans="1:29" s="17" customFormat="1" x14ac:dyDescent="0.25">
      <c r="A118" s="17">
        <v>33</v>
      </c>
      <c r="B118" s="17">
        <v>-613</v>
      </c>
      <c r="C118" s="17">
        <v>13128</v>
      </c>
      <c r="D118" s="17">
        <v>15113</v>
      </c>
      <c r="E118" s="17">
        <v>13297</v>
      </c>
      <c r="F118" s="17">
        <v>11303</v>
      </c>
      <c r="G118" s="24"/>
      <c r="H118" s="7"/>
      <c r="I118" s="25">
        <f t="shared" si="32"/>
        <v>-169</v>
      </c>
      <c r="J118" s="24">
        <f t="shared" si="32"/>
        <v>3810</v>
      </c>
      <c r="K118" s="7"/>
      <c r="L118" s="25">
        <f t="shared" si="27"/>
        <v>-164.51370577511523</v>
      </c>
      <c r="M118" s="17">
        <f t="shared" si="18"/>
        <v>20.126835872234466</v>
      </c>
      <c r="N118" s="17">
        <f t="shared" si="28"/>
        <v>3806.1226215873594</v>
      </c>
      <c r="O118" s="24">
        <f t="shared" si="19"/>
        <v>15.034063354811416</v>
      </c>
      <c r="P118" s="7"/>
      <c r="Q118" s="25">
        <f t="shared" si="20"/>
        <v>-135.57967429948502</v>
      </c>
      <c r="R118" s="24">
        <f t="shared" si="21"/>
        <v>3811.3359977789546</v>
      </c>
      <c r="S118" s="7"/>
      <c r="T118" s="25">
        <f t="shared" si="22"/>
        <v>3.5341160449619921E-2</v>
      </c>
      <c r="U118" s="24">
        <f t="shared" si="23"/>
        <v>0.99888260378352933</v>
      </c>
      <c r="V118" s="7"/>
      <c r="W118" s="25">
        <f t="shared" si="24"/>
        <v>3.1763610340407478E-2</v>
      </c>
      <c r="X118" s="24">
        <f t="shared" si="29"/>
        <v>174.20553452461354</v>
      </c>
      <c r="Y118" s="7"/>
      <c r="Z118" s="25">
        <f t="shared" si="30"/>
        <v>-613</v>
      </c>
      <c r="AA118" s="17">
        <f t="shared" si="31"/>
        <v>174.12299999999993</v>
      </c>
      <c r="AB118" s="24">
        <f t="shared" si="25"/>
        <v>3.0390196534500848</v>
      </c>
      <c r="AC118" s="17">
        <f t="shared" si="26"/>
        <v>8.2534524613606663E-2</v>
      </c>
    </row>
    <row r="119" spans="1:29" s="17" customFormat="1" x14ac:dyDescent="0.25">
      <c r="A119" s="17">
        <v>34</v>
      </c>
      <c r="B119" s="17">
        <v>-607</v>
      </c>
      <c r="C119" s="17">
        <v>13326</v>
      </c>
      <c r="D119" s="17">
        <v>15123</v>
      </c>
      <c r="E119" s="17">
        <v>13129</v>
      </c>
      <c r="F119" s="17">
        <v>11319</v>
      </c>
      <c r="G119" s="24"/>
      <c r="H119" s="7"/>
      <c r="I119" s="25">
        <f t="shared" si="32"/>
        <v>197</v>
      </c>
      <c r="J119" s="24">
        <f t="shared" si="32"/>
        <v>3804</v>
      </c>
      <c r="K119" s="7"/>
      <c r="L119" s="25">
        <f t="shared" si="27"/>
        <v>200.66923352522821</v>
      </c>
      <c r="M119" s="17">
        <f t="shared" si="18"/>
        <v>13.463274662658621</v>
      </c>
      <c r="N119" s="17">
        <f t="shared" si="28"/>
        <v>3799.9744228288646</v>
      </c>
      <c r="O119" s="24">
        <f t="shared" si="19"/>
        <v>16.205271560766569</v>
      </c>
      <c r="P119" s="7"/>
      <c r="Q119" s="25">
        <f t="shared" si="20"/>
        <v>230.42032570051498</v>
      </c>
      <c r="R119" s="24">
        <f t="shared" si="21"/>
        <v>3805.3359977789546</v>
      </c>
      <c r="S119" s="7"/>
      <c r="T119" s="25">
        <f t="shared" si="22"/>
        <v>-6.0062997964190498E-2</v>
      </c>
      <c r="U119" s="24">
        <f t="shared" si="23"/>
        <v>0.99731011171612993</v>
      </c>
      <c r="V119" s="7"/>
      <c r="W119" s="25">
        <f t="shared" si="24"/>
        <v>-6.3635527728976182E-2</v>
      </c>
      <c r="X119" s="24">
        <f t="shared" si="29"/>
        <v>168.73325990172293</v>
      </c>
      <c r="Y119" s="7"/>
      <c r="Z119" s="25">
        <f t="shared" si="30"/>
        <v>-607</v>
      </c>
      <c r="AA119" s="17">
        <f t="shared" si="31"/>
        <v>168.65999999999994</v>
      </c>
      <c r="AB119" s="24">
        <f t="shared" si="25"/>
        <v>2.9436723164136347</v>
      </c>
      <c r="AC119" s="17">
        <f t="shared" si="26"/>
        <v>7.3259901722991572E-2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15104</v>
      </c>
      <c r="E120" s="17">
        <v>12939</v>
      </c>
      <c r="F120" s="17">
        <v>11334</v>
      </c>
      <c r="G120" s="24"/>
      <c r="H120" s="7"/>
      <c r="I120" s="25">
        <f t="shared" si="32"/>
        <v>558</v>
      </c>
      <c r="J120" s="24">
        <f t="shared" si="32"/>
        <v>3770</v>
      </c>
      <c r="K120" s="7"/>
      <c r="L120" s="25">
        <f t="shared" si="27"/>
        <v>567.2883881854691</v>
      </c>
      <c r="M120" s="17">
        <f t="shared" si="18"/>
        <v>86.274155083962015</v>
      </c>
      <c r="N120" s="17">
        <f t="shared" si="28"/>
        <v>3758.6642852616978</v>
      </c>
      <c r="O120" s="24">
        <f t="shared" si="19"/>
        <v>128.49842862816078</v>
      </c>
      <c r="P120" s="7"/>
      <c r="Q120" s="25">
        <f t="shared" si="20"/>
        <v>591.42032570051504</v>
      </c>
      <c r="R120" s="24">
        <f t="shared" si="21"/>
        <v>3771.3359977789546</v>
      </c>
      <c r="S120" s="7"/>
      <c r="T120" s="25">
        <f t="shared" si="22"/>
        <v>-0.15416382088054451</v>
      </c>
      <c r="U120" s="24">
        <f t="shared" si="23"/>
        <v>0.9883993233342</v>
      </c>
      <c r="V120" s="7"/>
      <c r="W120" s="25">
        <f t="shared" si="24"/>
        <v>-0.15770503778441997</v>
      </c>
      <c r="X120" s="24">
        <f t="shared" si="29"/>
        <v>163.31872099606267</v>
      </c>
      <c r="Y120" s="7"/>
      <c r="Z120" s="25">
        <f t="shared" si="30"/>
        <v>-613</v>
      </c>
      <c r="AA120" s="17">
        <f t="shared" si="31"/>
        <v>163.14299999999994</v>
      </c>
      <c r="AB120" s="24">
        <f t="shared" si="25"/>
        <v>2.8473825015811083</v>
      </c>
      <c r="AC120" s="17">
        <f t="shared" si="26"/>
        <v>0.17572099606272218</v>
      </c>
    </row>
    <row r="121" spans="1:29" s="17" customFormat="1" x14ac:dyDescent="0.25">
      <c r="A121" s="17">
        <v>36</v>
      </c>
      <c r="B121" s="17">
        <v>-626</v>
      </c>
      <c r="C121" s="17">
        <v>13696</v>
      </c>
      <c r="D121" s="17">
        <v>15070</v>
      </c>
      <c r="E121" s="17">
        <v>12763</v>
      </c>
      <c r="F121" s="17">
        <v>11382</v>
      </c>
      <c r="G121" s="24"/>
      <c r="H121" s="7"/>
      <c r="I121" s="25">
        <f t="shared" si="32"/>
        <v>933</v>
      </c>
      <c r="J121" s="24">
        <f t="shared" si="32"/>
        <v>3688</v>
      </c>
      <c r="K121" s="7"/>
      <c r="L121" s="25">
        <f t="shared" si="27"/>
        <v>935.90751653685993</v>
      </c>
      <c r="M121" s="17">
        <f t="shared" si="18"/>
        <v>8.4536524121139607</v>
      </c>
      <c r="N121" s="17">
        <f t="shared" si="28"/>
        <v>3680.4739648435561</v>
      </c>
      <c r="O121" s="24">
        <f t="shared" si="19"/>
        <v>56.641205176029075</v>
      </c>
      <c r="P121" s="7"/>
      <c r="Q121" s="25">
        <f t="shared" si="20"/>
        <v>966.42032570051504</v>
      </c>
      <c r="R121" s="24">
        <f t="shared" si="21"/>
        <v>3689.3359977789546</v>
      </c>
      <c r="S121" s="7"/>
      <c r="T121" s="25">
        <f t="shared" si="22"/>
        <v>-0.25191398318977648</v>
      </c>
      <c r="U121" s="24">
        <f t="shared" si="23"/>
        <v>0.96690859841307486</v>
      </c>
      <c r="V121" s="7"/>
      <c r="W121" s="25">
        <f t="shared" si="24"/>
        <v>-0.25537885208817324</v>
      </c>
      <c r="X121" s="24">
        <f t="shared" si="29"/>
        <v>157.58914464923123</v>
      </c>
      <c r="Y121" s="7"/>
      <c r="Z121" s="25">
        <f t="shared" si="30"/>
        <v>-626</v>
      </c>
      <c r="AA121" s="17">
        <f t="shared" si="31"/>
        <v>157.50899999999996</v>
      </c>
      <c r="AB121" s="24">
        <f t="shared" si="25"/>
        <v>2.7490506515237478</v>
      </c>
      <c r="AC121" s="17">
        <f t="shared" si="26"/>
        <v>8.0144649231272069E-2</v>
      </c>
    </row>
    <row r="122" spans="1:29" s="17" customFormat="1" x14ac:dyDescent="0.25">
      <c r="A122" s="17">
        <v>37</v>
      </c>
      <c r="B122" s="17">
        <v>-636</v>
      </c>
      <c r="C122" s="17">
        <v>13876</v>
      </c>
      <c r="D122" s="17">
        <v>15011</v>
      </c>
      <c r="E122" s="17">
        <v>12576</v>
      </c>
      <c r="F122" s="17">
        <v>11438</v>
      </c>
      <c r="G122" s="24"/>
      <c r="H122" s="7"/>
      <c r="I122" s="25">
        <f t="shared" si="32"/>
        <v>1300</v>
      </c>
      <c r="J122" s="24">
        <f t="shared" si="32"/>
        <v>3573</v>
      </c>
      <c r="K122" s="7"/>
      <c r="L122" s="25">
        <f t="shared" si="27"/>
        <v>1300.7958269365367</v>
      </c>
      <c r="M122" s="17">
        <f t="shared" si="18"/>
        <v>0.63334051291745463</v>
      </c>
      <c r="N122" s="17">
        <f t="shared" si="28"/>
        <v>3564.5531490840863</v>
      </c>
      <c r="O122" s="24">
        <f t="shared" si="19"/>
        <v>71.349290395672597</v>
      </c>
      <c r="P122" s="7"/>
      <c r="Q122" s="25">
        <f t="shared" si="20"/>
        <v>1333.4203257005149</v>
      </c>
      <c r="R122" s="24">
        <f t="shared" si="21"/>
        <v>3574.3359977789546</v>
      </c>
      <c r="S122" s="7"/>
      <c r="T122" s="25">
        <f t="shared" si="22"/>
        <v>-0.34757880870307817</v>
      </c>
      <c r="U122" s="24">
        <f t="shared" si="23"/>
        <v>0.93676916712125313</v>
      </c>
      <c r="V122" s="7"/>
      <c r="W122" s="25">
        <f t="shared" si="24"/>
        <v>-0.35093633846400973</v>
      </c>
      <c r="X122" s="24">
        <f t="shared" si="29"/>
        <v>151.8470291594295</v>
      </c>
      <c r="Y122" s="7"/>
      <c r="Z122" s="25">
        <f t="shared" si="30"/>
        <v>-636</v>
      </c>
      <c r="AA122" s="17">
        <f t="shared" si="31"/>
        <v>151.78499999999997</v>
      </c>
      <c r="AB122" s="24">
        <f t="shared" si="25"/>
        <v>2.6491480051395921</v>
      </c>
      <c r="AC122" s="17">
        <f t="shared" si="26"/>
        <v>6.2029159429528136E-2</v>
      </c>
    </row>
    <row r="123" spans="1:29" s="17" customFormat="1" x14ac:dyDescent="0.25">
      <c r="A123" s="17">
        <v>38</v>
      </c>
      <c r="B123" s="17">
        <v>-624</v>
      </c>
      <c r="C123" s="17">
        <v>14046</v>
      </c>
      <c r="D123" s="17">
        <v>14939</v>
      </c>
      <c r="E123" s="17">
        <v>12405</v>
      </c>
      <c r="F123" s="17">
        <v>11515</v>
      </c>
      <c r="G123" s="24"/>
      <c r="H123" s="7"/>
      <c r="I123" s="25">
        <f t="shared" si="32"/>
        <v>1641</v>
      </c>
      <c r="J123" s="24">
        <f t="shared" si="32"/>
        <v>3424</v>
      </c>
      <c r="K123" s="7"/>
      <c r="L123" s="25">
        <f t="shared" si="27"/>
        <v>1645.8783824140996</v>
      </c>
      <c r="M123" s="17">
        <f t="shared" si="18"/>
        <v>23.798614978196564</v>
      </c>
      <c r="N123" s="17">
        <f t="shared" si="28"/>
        <v>3416.1950954393287</v>
      </c>
      <c r="O123" s="24">
        <f t="shared" si="19"/>
        <v>60.916535201187273</v>
      </c>
      <c r="P123" s="7"/>
      <c r="Q123" s="25">
        <f t="shared" si="20"/>
        <v>1674.4203257005149</v>
      </c>
      <c r="R123" s="24">
        <f t="shared" si="21"/>
        <v>3425.3359977789546</v>
      </c>
      <c r="S123" s="7"/>
      <c r="T123" s="25">
        <f t="shared" si="22"/>
        <v>-0.43646628962960643</v>
      </c>
      <c r="U123" s="24">
        <f t="shared" si="23"/>
        <v>0.89771894744750136</v>
      </c>
      <c r="V123" s="7"/>
      <c r="W123" s="25">
        <f t="shared" si="24"/>
        <v>-0.43968452030410399</v>
      </c>
      <c r="X123" s="24">
        <f t="shared" si="29"/>
        <v>146.28951671822369</v>
      </c>
      <c r="Y123" s="7"/>
      <c r="Z123" s="25">
        <f t="shared" si="30"/>
        <v>-624</v>
      </c>
      <c r="AA123" s="17">
        <f t="shared" si="31"/>
        <v>146.16899999999998</v>
      </c>
      <c r="AB123" s="24">
        <f t="shared" si="25"/>
        <v>2.5511303143475912</v>
      </c>
      <c r="AC123" s="17">
        <f t="shared" si="26"/>
        <v>0.12051671822371191</v>
      </c>
    </row>
    <row r="124" spans="1:29" s="17" customFormat="1" x14ac:dyDescent="0.25">
      <c r="A124" s="17">
        <v>39</v>
      </c>
      <c r="B124" s="17">
        <v>-632</v>
      </c>
      <c r="C124" s="17">
        <v>14218</v>
      </c>
      <c r="D124" s="17">
        <v>14847</v>
      </c>
      <c r="E124" s="17">
        <v>12237</v>
      </c>
      <c r="F124" s="17">
        <v>11609</v>
      </c>
      <c r="G124" s="24"/>
      <c r="H124" s="7"/>
      <c r="I124" s="25">
        <f t="shared" si="32"/>
        <v>1981</v>
      </c>
      <c r="J124" s="24">
        <f t="shared" si="32"/>
        <v>3238</v>
      </c>
      <c r="K124" s="7"/>
      <c r="L124" s="25">
        <f t="shared" si="27"/>
        <v>1978.9246281868768</v>
      </c>
      <c r="M124" s="17">
        <f t="shared" si="18"/>
        <v>4.3071681627062102</v>
      </c>
      <c r="N124" s="17">
        <f t="shared" si="28"/>
        <v>3232.4469043597828</v>
      </c>
      <c r="O124" s="24">
        <f t="shared" si="19"/>
        <v>30.836871189399048</v>
      </c>
      <c r="P124" s="7"/>
      <c r="Q124" s="25">
        <f t="shared" si="20"/>
        <v>2014.4203257005149</v>
      </c>
      <c r="R124" s="24">
        <f t="shared" si="21"/>
        <v>3239.3359977789546</v>
      </c>
      <c r="S124" s="7"/>
      <c r="T124" s="25">
        <f t="shared" si="22"/>
        <v>-0.52509310345664351</v>
      </c>
      <c r="U124" s="24">
        <f t="shared" si="23"/>
        <v>0.84897169335812006</v>
      </c>
      <c r="V124" s="7"/>
      <c r="W124" s="25">
        <f t="shared" si="24"/>
        <v>-0.52813730073770249</v>
      </c>
      <c r="X124" s="24">
        <f t="shared" si="29"/>
        <v>140.49883714907469</v>
      </c>
      <c r="Y124" s="7"/>
      <c r="Z124" s="25">
        <f t="shared" si="30"/>
        <v>-632</v>
      </c>
      <c r="AA124" s="17">
        <f t="shared" si="31"/>
        <v>140.48099999999999</v>
      </c>
      <c r="AB124" s="24">
        <f t="shared" si="25"/>
        <v>2.451855986494154</v>
      </c>
      <c r="AC124" s="17">
        <f t="shared" si="26"/>
        <v>1.7837149074694025E-2</v>
      </c>
    </row>
    <row r="125" spans="1:29" s="17" customFormat="1" x14ac:dyDescent="0.25">
      <c r="A125" s="17">
        <v>40</v>
      </c>
      <c r="B125" s="17">
        <v>-627</v>
      </c>
      <c r="C125" s="17">
        <v>14365</v>
      </c>
      <c r="D125" s="17">
        <v>14739</v>
      </c>
      <c r="E125" s="17">
        <v>12079</v>
      </c>
      <c r="F125" s="17">
        <v>11716</v>
      </c>
      <c r="G125" s="24"/>
      <c r="H125" s="7"/>
      <c r="I125" s="25">
        <f t="shared" si="32"/>
        <v>2286</v>
      </c>
      <c r="J125" s="24">
        <f t="shared" si="32"/>
        <v>3023</v>
      </c>
      <c r="K125" s="7"/>
      <c r="L125" s="25">
        <f t="shared" si="27"/>
        <v>2289.7461686338256</v>
      </c>
      <c r="M125" s="17">
        <f t="shared" si="18"/>
        <v>14.033779433058902</v>
      </c>
      <c r="N125" s="17">
        <f t="shared" si="28"/>
        <v>3018.6287463004091</v>
      </c>
      <c r="O125" s="24">
        <f t="shared" si="19"/>
        <v>19.107858906186713</v>
      </c>
      <c r="P125" s="7"/>
      <c r="Q125" s="25">
        <f t="shared" si="20"/>
        <v>2319.4203257005151</v>
      </c>
      <c r="R125" s="24">
        <f t="shared" si="21"/>
        <v>3024.3359977789546</v>
      </c>
      <c r="S125" s="7"/>
      <c r="T125" s="25">
        <f t="shared" si="22"/>
        <v>-0.60459656880148549</v>
      </c>
      <c r="U125" s="24">
        <f t="shared" si="23"/>
        <v>0.792624060942975</v>
      </c>
      <c r="V125" s="7"/>
      <c r="W125" s="25">
        <f t="shared" si="24"/>
        <v>-0.60743945129089416</v>
      </c>
      <c r="X125" s="24">
        <f t="shared" si="29"/>
        <v>134.91889428567799</v>
      </c>
      <c r="Y125" s="7"/>
      <c r="Z125" s="25">
        <f t="shared" si="30"/>
        <v>-627</v>
      </c>
      <c r="AA125" s="17">
        <f t="shared" si="31"/>
        <v>134.83799999999999</v>
      </c>
      <c r="AB125" s="24">
        <f t="shared" si="25"/>
        <v>2.3533670568041138</v>
      </c>
      <c r="AC125" s="17">
        <f t="shared" si="26"/>
        <v>8.0894285677999278E-2</v>
      </c>
    </row>
    <row r="126" spans="1:29" s="17" customFormat="1" x14ac:dyDescent="0.25">
      <c r="A126" s="17">
        <v>41</v>
      </c>
      <c r="B126" s="17">
        <v>-625</v>
      </c>
      <c r="C126" s="17">
        <v>14503</v>
      </c>
      <c r="D126" s="17">
        <v>14612</v>
      </c>
      <c r="E126" s="17">
        <v>11929</v>
      </c>
      <c r="F126" s="17">
        <v>11837</v>
      </c>
      <c r="G126" s="24"/>
      <c r="H126" s="7"/>
      <c r="I126" s="25">
        <f t="shared" si="32"/>
        <v>2574</v>
      </c>
      <c r="J126" s="24">
        <f t="shared" si="32"/>
        <v>2775</v>
      </c>
      <c r="K126" s="7"/>
      <c r="L126" s="25">
        <f t="shared" si="27"/>
        <v>2577.1519080742946</v>
      </c>
      <c r="M126" s="17">
        <f t="shared" si="18"/>
        <v>9.9345245088036478</v>
      </c>
      <c r="N126" s="17">
        <f t="shared" si="28"/>
        <v>2776.3122959510906</v>
      </c>
      <c r="O126" s="24">
        <f t="shared" si="19"/>
        <v>1.7221206632488308</v>
      </c>
      <c r="P126" s="7"/>
      <c r="Q126" s="25">
        <f t="shared" si="20"/>
        <v>2607.4203257005151</v>
      </c>
      <c r="R126" s="24">
        <f t="shared" si="21"/>
        <v>2776.3359977789546</v>
      </c>
      <c r="S126" s="7"/>
      <c r="T126" s="25">
        <f t="shared" si="22"/>
        <v>-0.67966869345497571</v>
      </c>
      <c r="U126" s="24">
        <f t="shared" si="23"/>
        <v>0.72762772215713312</v>
      </c>
      <c r="V126" s="7"/>
      <c r="W126" s="25">
        <f t="shared" si="24"/>
        <v>-0.68227925497218811</v>
      </c>
      <c r="X126" s="24">
        <f t="shared" si="29"/>
        <v>129.22642685207518</v>
      </c>
      <c r="Y126" s="7"/>
      <c r="Z126" s="25">
        <f t="shared" si="30"/>
        <v>-625</v>
      </c>
      <c r="AA126" s="17">
        <f t="shared" si="31"/>
        <v>129.21299999999999</v>
      </c>
      <c r="AB126" s="24">
        <f t="shared" si="25"/>
        <v>2.2551922863794331</v>
      </c>
      <c r="AC126" s="17">
        <f t="shared" si="26"/>
        <v>1.342685207518457E-2</v>
      </c>
    </row>
    <row r="127" spans="1:29" s="17" customFormat="1" x14ac:dyDescent="0.25">
      <c r="A127" s="17">
        <v>42</v>
      </c>
      <c r="B127" s="17">
        <v>-603</v>
      </c>
      <c r="C127" s="17">
        <v>14634</v>
      </c>
      <c r="D127" s="17">
        <v>14479</v>
      </c>
      <c r="E127" s="17">
        <v>11800</v>
      </c>
      <c r="F127" s="17">
        <v>11964</v>
      </c>
      <c r="G127" s="24"/>
      <c r="H127" s="7"/>
      <c r="I127" s="25">
        <f t="shared" si="32"/>
        <v>2834</v>
      </c>
      <c r="J127" s="24">
        <f t="shared" si="32"/>
        <v>2515</v>
      </c>
      <c r="K127" s="7"/>
      <c r="L127" s="25">
        <f t="shared" si="27"/>
        <v>2830.6213170520441</v>
      </c>
      <c r="M127" s="17">
        <f t="shared" si="18"/>
        <v>11.415498462807935</v>
      </c>
      <c r="N127" s="17">
        <f t="shared" si="28"/>
        <v>2517.1011094685605</v>
      </c>
      <c r="O127" s="24">
        <f t="shared" si="19"/>
        <v>4.4146609988745036</v>
      </c>
      <c r="P127" s="7"/>
      <c r="Q127" s="25">
        <f t="shared" si="20"/>
        <v>2867.4203257005151</v>
      </c>
      <c r="R127" s="24">
        <f t="shared" si="21"/>
        <v>2516.3359977789546</v>
      </c>
      <c r="S127" s="7"/>
      <c r="T127" s="25">
        <f t="shared" si="22"/>
        <v>-0.74744213932270986</v>
      </c>
      <c r="U127" s="24">
        <f t="shared" si="23"/>
        <v>0.65948639923649255</v>
      </c>
      <c r="V127" s="7"/>
      <c r="W127" s="25">
        <f t="shared" si="24"/>
        <v>-0.74980906841162542</v>
      </c>
      <c r="X127" s="24">
        <f t="shared" si="29"/>
        <v>123.71708311379382</v>
      </c>
      <c r="Y127" s="7"/>
      <c r="Z127" s="25">
        <f t="shared" si="30"/>
        <v>-603</v>
      </c>
      <c r="AA127" s="17">
        <f t="shared" si="31"/>
        <v>123.786</v>
      </c>
      <c r="AB127" s="24">
        <f t="shared" si="25"/>
        <v>2.1604732678737006</v>
      </c>
      <c r="AC127" s="17">
        <f t="shared" si="26"/>
        <v>-6.8916886206181971E-2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14343</v>
      </c>
      <c r="E128" s="17">
        <v>11685</v>
      </c>
      <c r="F128" s="17">
        <v>12114</v>
      </c>
      <c r="G128" s="24"/>
      <c r="H128" s="7"/>
      <c r="I128" s="25">
        <f t="shared" si="32"/>
        <v>3065</v>
      </c>
      <c r="J128" s="24">
        <f t="shared" si="32"/>
        <v>2229</v>
      </c>
      <c r="K128" s="7"/>
      <c r="L128" s="25">
        <f t="shared" si="27"/>
        <v>3061.9430786683056</v>
      </c>
      <c r="M128" s="17">
        <f t="shared" si="18"/>
        <v>9.3447680281683336</v>
      </c>
      <c r="N128" s="17">
        <f t="shared" si="28"/>
        <v>2230.4244724022519</v>
      </c>
      <c r="O128" s="24">
        <f t="shared" si="19"/>
        <v>2.0291216247773618</v>
      </c>
      <c r="P128" s="7"/>
      <c r="Q128" s="25">
        <f t="shared" si="20"/>
        <v>3098.4203257005151</v>
      </c>
      <c r="R128" s="24">
        <f t="shared" si="21"/>
        <v>2230.3359977789546</v>
      </c>
      <c r="S128" s="7"/>
      <c r="T128" s="25">
        <f t="shared" si="22"/>
        <v>-0.80765623930519681</v>
      </c>
      <c r="U128" s="24">
        <f t="shared" si="23"/>
        <v>0.58453094402378791</v>
      </c>
      <c r="V128" s="7"/>
      <c r="W128" s="25">
        <f t="shared" si="24"/>
        <v>-0.80975508075956681</v>
      </c>
      <c r="X128" s="24">
        <f t="shared" si="29"/>
        <v>118.20825589046433</v>
      </c>
      <c r="Y128" s="7"/>
      <c r="Z128" s="25">
        <f t="shared" si="30"/>
        <v>-613</v>
      </c>
      <c r="AA128" s="17">
        <f t="shared" si="31"/>
        <v>118.26900000000001</v>
      </c>
      <c r="AB128" s="24">
        <f t="shared" si="25"/>
        <v>2.0641834530411738</v>
      </c>
      <c r="AC128" s="17">
        <f t="shared" si="26"/>
        <v>-6.0744109535676216E-2</v>
      </c>
    </row>
    <row r="129" spans="1:29" s="17" customFormat="1" x14ac:dyDescent="0.25">
      <c r="A129" s="17">
        <v>44</v>
      </c>
      <c r="B129" s="17">
        <v>-639</v>
      </c>
      <c r="C129" s="17">
        <v>14848</v>
      </c>
      <c r="D129" s="17">
        <v>14171</v>
      </c>
      <c r="E129" s="17">
        <v>11574</v>
      </c>
      <c r="F129" s="17">
        <v>12270</v>
      </c>
      <c r="G129" s="24"/>
      <c r="H129" s="7"/>
      <c r="I129" s="25">
        <f t="shared" si="32"/>
        <v>3274</v>
      </c>
      <c r="J129" s="24">
        <f t="shared" si="32"/>
        <v>1901</v>
      </c>
      <c r="K129" s="7"/>
      <c r="L129" s="25">
        <f t="shared" si="27"/>
        <v>3272.4954840631162</v>
      </c>
      <c r="M129" s="17">
        <f t="shared" si="18"/>
        <v>2.2635682043372274</v>
      </c>
      <c r="N129" s="17">
        <f t="shared" si="28"/>
        <v>1909.5837353414745</v>
      </c>
      <c r="O129" s="24">
        <f t="shared" si="19"/>
        <v>73.680512412478251</v>
      </c>
      <c r="P129" s="7"/>
      <c r="Q129" s="25">
        <f t="shared" si="20"/>
        <v>3307.4203257005151</v>
      </c>
      <c r="R129" s="24">
        <f t="shared" si="21"/>
        <v>1902.3359977789544</v>
      </c>
      <c r="S129" s="7"/>
      <c r="T129" s="25">
        <f t="shared" si="22"/>
        <v>-0.86213566309887546</v>
      </c>
      <c r="U129" s="24">
        <f t="shared" si="23"/>
        <v>0.49856804433928747</v>
      </c>
      <c r="V129" s="7"/>
      <c r="W129" s="25">
        <f t="shared" si="24"/>
        <v>-0.86392695389907337</v>
      </c>
      <c r="X129" s="24">
        <f t="shared" si="29"/>
        <v>112.37322691869889</v>
      </c>
      <c r="Y129" s="7"/>
      <c r="Z129" s="25">
        <f t="shared" si="30"/>
        <v>-639</v>
      </c>
      <c r="AA129" s="17">
        <f t="shared" si="31"/>
        <v>112.518</v>
      </c>
      <c r="AB129" s="24">
        <f t="shared" si="25"/>
        <v>1.9638095677589797</v>
      </c>
      <c r="AC129" s="17">
        <f t="shared" si="26"/>
        <v>-0.14477308130111055</v>
      </c>
    </row>
    <row r="130" spans="1:29" s="17" customFormat="1" x14ac:dyDescent="0.25">
      <c r="A130" s="17">
        <v>45</v>
      </c>
      <c r="B130" s="17">
        <v>-625</v>
      </c>
      <c r="C130" s="17">
        <v>14944</v>
      </c>
      <c r="D130" s="17">
        <v>14009</v>
      </c>
      <c r="E130" s="17">
        <v>11492</v>
      </c>
      <c r="F130" s="17">
        <v>12440</v>
      </c>
      <c r="G130" s="24"/>
      <c r="H130" s="7"/>
      <c r="I130" s="25">
        <f t="shared" si="32"/>
        <v>3452</v>
      </c>
      <c r="J130" s="24">
        <f t="shared" si="32"/>
        <v>1569</v>
      </c>
      <c r="K130" s="7"/>
      <c r="L130" s="25">
        <f t="shared" si="27"/>
        <v>3446.2298292300361</v>
      </c>
      <c r="M130" s="17">
        <f t="shared" si="18"/>
        <v>33.294870714545759</v>
      </c>
      <c r="N130" s="17">
        <f t="shared" si="28"/>
        <v>1577.1082116227406</v>
      </c>
      <c r="O130" s="24">
        <f t="shared" si="19"/>
        <v>65.743095719145018</v>
      </c>
      <c r="P130" s="7"/>
      <c r="Q130" s="25">
        <f t="shared" si="20"/>
        <v>3485.4203257005151</v>
      </c>
      <c r="R130" s="24">
        <f t="shared" si="21"/>
        <v>1570.3359977789544</v>
      </c>
      <c r="S130" s="7"/>
      <c r="T130" s="25">
        <f t="shared" si="22"/>
        <v>-0.9085344068083242</v>
      </c>
      <c r="U130" s="24">
        <f t="shared" si="23"/>
        <v>0.4115568166098541</v>
      </c>
      <c r="V130" s="7"/>
      <c r="W130" s="25">
        <f t="shared" si="24"/>
        <v>-0.91001434024096939</v>
      </c>
      <c r="X130" s="24">
        <f t="shared" si="29"/>
        <v>106.71920083436362</v>
      </c>
      <c r="Y130" s="7"/>
      <c r="Z130" s="25">
        <f t="shared" si="30"/>
        <v>-625</v>
      </c>
      <c r="AA130" s="17">
        <f t="shared" si="31"/>
        <v>106.893</v>
      </c>
      <c r="AB130" s="24">
        <f t="shared" si="25"/>
        <v>1.8656347973342986</v>
      </c>
      <c r="AC130" s="17">
        <f t="shared" si="26"/>
        <v>-0.17379916563638176</v>
      </c>
    </row>
    <row r="131" spans="1:29" s="17" customFormat="1" x14ac:dyDescent="0.25">
      <c r="A131" s="17">
        <v>46</v>
      </c>
      <c r="B131" s="17">
        <v>-623</v>
      </c>
      <c r="C131" s="17">
        <v>15014</v>
      </c>
      <c r="D131" s="17">
        <v>13845</v>
      </c>
      <c r="E131" s="17">
        <v>11424</v>
      </c>
      <c r="F131" s="17">
        <v>12616</v>
      </c>
      <c r="G131" s="24"/>
      <c r="H131" s="7"/>
      <c r="I131" s="25">
        <f t="shared" si="32"/>
        <v>3590</v>
      </c>
      <c r="J131" s="24">
        <f t="shared" si="32"/>
        <v>1229</v>
      </c>
      <c r="K131" s="7"/>
      <c r="L131" s="25">
        <f t="shared" si="27"/>
        <v>3586.0336747286183</v>
      </c>
      <c r="M131" s="17">
        <f t="shared" si="18"/>
        <v>15.731736158401276</v>
      </c>
      <c r="N131" s="17">
        <f t="shared" si="28"/>
        <v>1230.5384325346117</v>
      </c>
      <c r="O131" s="24">
        <f t="shared" si="19"/>
        <v>2.3667746635518698</v>
      </c>
      <c r="P131" s="7"/>
      <c r="Q131" s="25">
        <f t="shared" si="20"/>
        <v>3623.4203257005151</v>
      </c>
      <c r="R131" s="24">
        <f t="shared" si="21"/>
        <v>1230.3359977789544</v>
      </c>
      <c r="S131" s="7"/>
      <c r="T131" s="25">
        <f t="shared" si="22"/>
        <v>-0.94450646653812154</v>
      </c>
      <c r="U131" s="24">
        <f t="shared" si="23"/>
        <v>0.32244893279055487</v>
      </c>
      <c r="V131" s="7"/>
      <c r="W131" s="25">
        <f t="shared" si="24"/>
        <v>-0.94566746596182105</v>
      </c>
      <c r="X131" s="24">
        <f t="shared" si="29"/>
        <v>101.21228297607985</v>
      </c>
      <c r="Y131" s="7"/>
      <c r="Z131" s="25">
        <f t="shared" si="30"/>
        <v>-623</v>
      </c>
      <c r="AA131" s="17">
        <f t="shared" si="31"/>
        <v>101.286</v>
      </c>
      <c r="AB131" s="24">
        <f t="shared" si="25"/>
        <v>1.7677741861749767</v>
      </c>
      <c r="AC131" s="17">
        <f t="shared" si="26"/>
        <v>-7.3717023920153224E-2</v>
      </c>
    </row>
    <row r="132" spans="1:29" s="17" customFormat="1" x14ac:dyDescent="0.25">
      <c r="A132" s="17">
        <v>47</v>
      </c>
      <c r="B132" s="17">
        <v>-640</v>
      </c>
      <c r="C132" s="17">
        <v>15070</v>
      </c>
      <c r="D132" s="17">
        <v>13656</v>
      </c>
      <c r="E132" s="17">
        <v>11370</v>
      </c>
      <c r="F132" s="17">
        <v>12800</v>
      </c>
      <c r="G132" s="24"/>
      <c r="H132" s="7"/>
      <c r="I132" s="25">
        <f t="shared" si="32"/>
        <v>3700</v>
      </c>
      <c r="J132" s="24">
        <f t="shared" si="32"/>
        <v>856</v>
      </c>
      <c r="K132" s="7"/>
      <c r="L132" s="25">
        <f t="shared" si="27"/>
        <v>3693.5489782511022</v>
      </c>
      <c r="M132" s="17">
        <f t="shared" si="18"/>
        <v>41.615681604752446</v>
      </c>
      <c r="N132" s="17">
        <f t="shared" si="28"/>
        <v>862.24721185285966</v>
      </c>
      <c r="O132" s="24">
        <f t="shared" si="19"/>
        <v>39.027655934510271</v>
      </c>
      <c r="P132" s="7"/>
      <c r="Q132" s="25">
        <f t="shared" si="20"/>
        <v>3733.4203257005151</v>
      </c>
      <c r="R132" s="24">
        <f t="shared" si="21"/>
        <v>857.33599777895449</v>
      </c>
      <c r="S132" s="7"/>
      <c r="T132" s="25">
        <f t="shared" si="22"/>
        <v>-0.97317984748216291</v>
      </c>
      <c r="U132" s="24">
        <f t="shared" si="23"/>
        <v>0.22469234260055898</v>
      </c>
      <c r="V132" s="7"/>
      <c r="W132" s="25">
        <f t="shared" si="24"/>
        <v>-0.97399088832368685</v>
      </c>
      <c r="X132" s="24">
        <f t="shared" si="29"/>
        <v>95.37463144684375</v>
      </c>
      <c r="Y132" s="7"/>
      <c r="Z132" s="25">
        <f t="shared" si="30"/>
        <v>-640</v>
      </c>
      <c r="AA132" s="17">
        <f t="shared" si="31"/>
        <v>95.525999999999996</v>
      </c>
      <c r="AB132" s="24">
        <f t="shared" si="25"/>
        <v>1.6672432212601029</v>
      </c>
      <c r="AC132" s="17">
        <f t="shared" si="26"/>
        <v>-0.15136855315624587</v>
      </c>
    </row>
    <row r="133" spans="1:29" s="17" customFormat="1" x14ac:dyDescent="0.25">
      <c r="A133" s="17">
        <v>48</v>
      </c>
      <c r="B133" s="17">
        <v>-632</v>
      </c>
      <c r="C133" s="17">
        <v>15101</v>
      </c>
      <c r="D133" s="17">
        <v>13472</v>
      </c>
      <c r="E133" s="17">
        <v>11334</v>
      </c>
      <c r="F133" s="17">
        <v>12986</v>
      </c>
      <c r="G133" s="24"/>
      <c r="H133" s="7"/>
      <c r="I133" s="25">
        <f t="shared" si="32"/>
        <v>3767</v>
      </c>
      <c r="J133" s="24">
        <f t="shared" si="32"/>
        <v>486</v>
      </c>
      <c r="K133" s="7"/>
      <c r="L133" s="25">
        <f t="shared" si="27"/>
        <v>3762.7631499498889</v>
      </c>
      <c r="M133" s="17">
        <f t="shared" si="18"/>
        <v>17.950898347126564</v>
      </c>
      <c r="N133" s="17">
        <f t="shared" si="28"/>
        <v>489.97014263714749</v>
      </c>
      <c r="O133" s="24">
        <f t="shared" si="19"/>
        <v>15.762032559296422</v>
      </c>
      <c r="P133" s="7"/>
      <c r="Q133" s="25">
        <f t="shared" si="20"/>
        <v>3800.4203257005151</v>
      </c>
      <c r="R133" s="24">
        <f t="shared" si="21"/>
        <v>487.33599777895444</v>
      </c>
      <c r="S133" s="7"/>
      <c r="T133" s="25">
        <f t="shared" si="22"/>
        <v>-0.99064454314807904</v>
      </c>
      <c r="U133" s="24">
        <f t="shared" si="23"/>
        <v>0.12772199844426277</v>
      </c>
      <c r="V133" s="7"/>
      <c r="W133" s="25">
        <f t="shared" si="24"/>
        <v>-0.99110836966834415</v>
      </c>
      <c r="X133" s="24">
        <f t="shared" si="29"/>
        <v>89.727304790339133</v>
      </c>
      <c r="Y133" s="7"/>
      <c r="Z133" s="25">
        <f t="shared" si="30"/>
        <v>-632</v>
      </c>
      <c r="AA133" s="17">
        <f t="shared" si="31"/>
        <v>89.837999999999994</v>
      </c>
      <c r="AB133" s="24">
        <f t="shared" si="25"/>
        <v>1.5679688934066658</v>
      </c>
      <c r="AC133" s="17">
        <f t="shared" si="26"/>
        <v>-0.11069520966086088</v>
      </c>
    </row>
    <row r="134" spans="1:29" s="17" customFormat="1" x14ac:dyDescent="0.25">
      <c r="A134" s="17">
        <v>49</v>
      </c>
      <c r="B134" s="17">
        <v>-611</v>
      </c>
      <c r="C134" s="17">
        <v>15108</v>
      </c>
      <c r="D134" s="17">
        <v>13285</v>
      </c>
      <c r="E134" s="17">
        <v>11312</v>
      </c>
      <c r="F134" s="17">
        <v>13162</v>
      </c>
      <c r="G134" s="24"/>
      <c r="H134" s="7"/>
      <c r="I134" s="25">
        <f t="shared" si="32"/>
        <v>3796</v>
      </c>
      <c r="J134" s="24">
        <f t="shared" si="32"/>
        <v>123</v>
      </c>
      <c r="K134" s="7"/>
      <c r="L134" s="25">
        <f t="shared" si="27"/>
        <v>3794.1149328410561</v>
      </c>
      <c r="M134" s="17">
        <f t="shared" si="18"/>
        <v>3.5534781937288704</v>
      </c>
      <c r="N134" s="17">
        <f t="shared" si="28"/>
        <v>125.41422567961341</v>
      </c>
      <c r="O134" s="24">
        <f t="shared" si="19"/>
        <v>5.8284856321048277</v>
      </c>
      <c r="P134" s="7"/>
      <c r="Q134" s="25">
        <f t="shared" si="20"/>
        <v>3829.4203257005151</v>
      </c>
      <c r="R134" s="24">
        <f t="shared" si="21"/>
        <v>124.33599777895444</v>
      </c>
      <c r="S134" s="7"/>
      <c r="T134" s="25">
        <f t="shared" si="22"/>
        <v>-0.99820388903332635</v>
      </c>
      <c r="U134" s="24">
        <f t="shared" si="23"/>
        <v>3.2586228366599169E-2</v>
      </c>
      <c r="V134" s="7"/>
      <c r="W134" s="25">
        <f t="shared" si="24"/>
        <v>-0.9983270087330135</v>
      </c>
      <c r="X134" s="24">
        <f t="shared" si="29"/>
        <v>84.253710001466175</v>
      </c>
      <c r="Y134" s="7"/>
      <c r="Z134" s="25">
        <f t="shared" si="30"/>
        <v>-611</v>
      </c>
      <c r="AA134" s="17">
        <f t="shared" si="31"/>
        <v>84.338999999999999</v>
      </c>
      <c r="AB134" s="24">
        <f t="shared" si="25"/>
        <v>1.4719932378394973</v>
      </c>
      <c r="AC134" s="17">
        <f t="shared" si="26"/>
        <v>-8.5289998533824019E-2</v>
      </c>
    </row>
    <row r="135" spans="1:29" s="17" customFormat="1" x14ac:dyDescent="0.25">
      <c r="A135" s="17">
        <v>50</v>
      </c>
      <c r="B135" s="17">
        <v>-611</v>
      </c>
      <c r="C135" s="17">
        <v>15114</v>
      </c>
      <c r="D135" s="17">
        <v>13109</v>
      </c>
      <c r="E135" s="17">
        <v>11324</v>
      </c>
      <c r="F135" s="17">
        <v>13351</v>
      </c>
      <c r="G135" s="24"/>
      <c r="H135" s="7"/>
      <c r="I135" s="25">
        <f t="shared" si="32"/>
        <v>3790</v>
      </c>
      <c r="J135" s="24">
        <f t="shared" si="32"/>
        <v>-242</v>
      </c>
      <c r="K135" s="7"/>
      <c r="L135" s="25">
        <f t="shared" si="27"/>
        <v>3790.2100968862478</v>
      </c>
      <c r="M135" s="17">
        <f t="shared" si="18"/>
        <v>4.4140701611025721E-2</v>
      </c>
      <c r="N135" s="17">
        <f t="shared" si="28"/>
        <v>-240.31319764801631</v>
      </c>
      <c r="O135" s="24">
        <f t="shared" si="19"/>
        <v>2.8453021746576974</v>
      </c>
      <c r="P135" s="7"/>
      <c r="Q135" s="25">
        <f t="shared" si="20"/>
        <v>3823.4203257005151</v>
      </c>
      <c r="R135" s="24">
        <f t="shared" si="21"/>
        <v>-240.66400222104556</v>
      </c>
      <c r="S135" s="7"/>
      <c r="T135" s="25">
        <f t="shared" si="22"/>
        <v>-0.99663988643637857</v>
      </c>
      <c r="U135" s="24">
        <f t="shared" si="23"/>
        <v>-6.3073705733530883E-2</v>
      </c>
      <c r="V135" s="7"/>
      <c r="W135" s="25">
        <f t="shared" si="24"/>
        <v>-0.99642036335358519</v>
      </c>
      <c r="X135" s="24">
        <f t="shared" si="29"/>
        <v>78.762184245292076</v>
      </c>
      <c r="Y135" s="7"/>
      <c r="Z135" s="25">
        <f t="shared" si="30"/>
        <v>-611</v>
      </c>
      <c r="AA135" s="17">
        <f t="shared" si="31"/>
        <v>78.84</v>
      </c>
      <c r="AB135" s="24">
        <f t="shared" si="25"/>
        <v>1.3760175822723295</v>
      </c>
      <c r="AC135" s="17">
        <f t="shared" si="26"/>
        <v>-7.7815754707927454E-2</v>
      </c>
    </row>
    <row r="136" spans="1:29" s="17" customFormat="1" x14ac:dyDescent="0.25">
      <c r="A136" s="17">
        <v>51</v>
      </c>
      <c r="B136" s="17">
        <v>-624</v>
      </c>
      <c r="C136" s="17">
        <v>15093</v>
      </c>
      <c r="D136" s="17">
        <v>12926</v>
      </c>
      <c r="E136" s="17">
        <v>11339</v>
      </c>
      <c r="F136" s="17">
        <v>13535</v>
      </c>
      <c r="G136" s="24"/>
      <c r="H136" s="7"/>
      <c r="I136" s="25">
        <f t="shared" si="32"/>
        <v>3754</v>
      </c>
      <c r="J136" s="24">
        <f t="shared" si="32"/>
        <v>-609</v>
      </c>
      <c r="K136" s="7"/>
      <c r="L136" s="25">
        <f t="shared" si="27"/>
        <v>3749.8715502524292</v>
      </c>
      <c r="M136" s="17">
        <f t="shared" si="18"/>
        <v>17.044097318217503</v>
      </c>
      <c r="N136" s="17">
        <f t="shared" si="28"/>
        <v>-611.52687768032933</v>
      </c>
      <c r="O136" s="24">
        <f t="shared" si="19"/>
        <v>6.3851108113465607</v>
      </c>
      <c r="P136" s="7"/>
      <c r="Q136" s="25">
        <f t="shared" si="20"/>
        <v>3787.4203257005151</v>
      </c>
      <c r="R136" s="24">
        <f t="shared" si="21"/>
        <v>-607.66400222104551</v>
      </c>
      <c r="S136" s="7"/>
      <c r="T136" s="25">
        <f t="shared" si="22"/>
        <v>-0.98725587085469235</v>
      </c>
      <c r="U136" s="24">
        <f t="shared" si="23"/>
        <v>-0.15925780385612737</v>
      </c>
      <c r="V136" s="7"/>
      <c r="W136" s="25">
        <f t="shared" si="24"/>
        <v>-0.98669177738782698</v>
      </c>
      <c r="X136" s="24">
        <f t="shared" si="29"/>
        <v>73.215394468227828</v>
      </c>
      <c r="Y136" s="7"/>
      <c r="Z136" s="25">
        <f t="shared" si="30"/>
        <v>-624</v>
      </c>
      <c r="AA136" s="17">
        <f t="shared" si="31"/>
        <v>73.224000000000004</v>
      </c>
      <c r="AB136" s="24">
        <f t="shared" si="25"/>
        <v>1.2779998914803279</v>
      </c>
      <c r="AC136" s="17">
        <f t="shared" si="26"/>
        <v>-8.6055317721758229E-3</v>
      </c>
    </row>
    <row r="137" spans="1:29" s="17" customFormat="1" x14ac:dyDescent="0.25">
      <c r="A137" s="17">
        <v>52</v>
      </c>
      <c r="B137" s="17">
        <v>-624</v>
      </c>
      <c r="C137" s="17">
        <v>15055</v>
      </c>
      <c r="D137" s="17">
        <v>12742</v>
      </c>
      <c r="E137" s="17">
        <v>11378</v>
      </c>
      <c r="F137" s="17">
        <v>13714</v>
      </c>
      <c r="G137" s="24"/>
      <c r="H137" s="7"/>
      <c r="I137" s="25">
        <f t="shared" si="32"/>
        <v>3677</v>
      </c>
      <c r="J137" s="24">
        <f t="shared" si="32"/>
        <v>-972</v>
      </c>
      <c r="K137" s="7"/>
      <c r="L137" s="25">
        <f t="shared" si="27"/>
        <v>3673.1863761223244</v>
      </c>
      <c r="M137" s="17">
        <f t="shared" si="18"/>
        <v>14.543727080377341</v>
      </c>
      <c r="N137" s="17">
        <f t="shared" si="28"/>
        <v>-976.87715829926071</v>
      </c>
      <c r="O137" s="24">
        <f t="shared" si="19"/>
        <v>23.786673076047656</v>
      </c>
      <c r="P137" s="7"/>
      <c r="Q137" s="25">
        <f t="shared" si="20"/>
        <v>3710.4203257005151</v>
      </c>
      <c r="R137" s="24">
        <f t="shared" si="21"/>
        <v>-970.66400222104551</v>
      </c>
      <c r="S137" s="7"/>
      <c r="T137" s="25">
        <f t="shared" si="22"/>
        <v>-0.96718450419386337</v>
      </c>
      <c r="U137" s="24">
        <f t="shared" si="23"/>
        <v>-0.25439357393379097</v>
      </c>
      <c r="V137" s="7"/>
      <c r="W137" s="25">
        <f t="shared" si="24"/>
        <v>-0.96627952666783024</v>
      </c>
      <c r="X137" s="24">
        <f t="shared" si="29"/>
        <v>67.634557293204239</v>
      </c>
      <c r="Y137" s="7"/>
      <c r="Z137" s="25">
        <f t="shared" si="30"/>
        <v>-624</v>
      </c>
      <c r="AA137" s="17">
        <f t="shared" si="31"/>
        <v>67.608000000000004</v>
      </c>
      <c r="AB137" s="24">
        <f t="shared" si="25"/>
        <v>1.1799822006883265</v>
      </c>
      <c r="AC137" s="17">
        <f t="shared" si="26"/>
        <v>2.6557293204234611E-2</v>
      </c>
    </row>
    <row r="138" spans="1:29" s="17" customFormat="1" x14ac:dyDescent="0.25">
      <c r="A138" s="17">
        <v>53</v>
      </c>
      <c r="B138" s="17">
        <v>-622</v>
      </c>
      <c r="C138" s="17">
        <v>14999</v>
      </c>
      <c r="D138" s="17">
        <v>12555</v>
      </c>
      <c r="E138" s="17">
        <v>11428</v>
      </c>
      <c r="F138" s="17">
        <v>13888</v>
      </c>
      <c r="G138" s="24"/>
      <c r="H138" s="7"/>
      <c r="I138" s="25">
        <f t="shared" si="32"/>
        <v>3571</v>
      </c>
      <c r="J138" s="24">
        <f t="shared" si="32"/>
        <v>-1333</v>
      </c>
      <c r="K138" s="7"/>
      <c r="L138" s="25">
        <f t="shared" si="27"/>
        <v>3561.3069884034844</v>
      </c>
      <c r="M138" s="17">
        <f t="shared" si="18"/>
        <v>93.954473810185689</v>
      </c>
      <c r="N138" s="17">
        <f t="shared" si="28"/>
        <v>-1331.7291181920193</v>
      </c>
      <c r="O138" s="24">
        <f t="shared" si="19"/>
        <v>1.6151405698562573</v>
      </c>
      <c r="P138" s="7"/>
      <c r="Q138" s="25">
        <f t="shared" si="20"/>
        <v>3604.4203257005151</v>
      </c>
      <c r="R138" s="24">
        <f t="shared" si="21"/>
        <v>-1331.6640022210456</v>
      </c>
      <c r="S138" s="7"/>
      <c r="T138" s="25">
        <f t="shared" si="22"/>
        <v>-0.93955379164778718</v>
      </c>
      <c r="U138" s="24">
        <f t="shared" si="23"/>
        <v>-0.34900517998898811</v>
      </c>
      <c r="V138" s="7"/>
      <c r="W138" s="25">
        <f t="shared" si="24"/>
        <v>-0.93830975901251001</v>
      </c>
      <c r="X138" s="24">
        <f t="shared" si="29"/>
        <v>61.981460735728263</v>
      </c>
      <c r="Y138" s="7"/>
      <c r="Z138" s="25">
        <f t="shared" si="30"/>
        <v>-622</v>
      </c>
      <c r="AA138" s="17">
        <f t="shared" si="31"/>
        <v>62.010000000000005</v>
      </c>
      <c r="AB138" s="24">
        <f t="shared" si="25"/>
        <v>1.0822786691616837</v>
      </c>
      <c r="AC138" s="17">
        <f t="shared" si="26"/>
        <v>-2.8539264271742582E-2</v>
      </c>
    </row>
    <row r="139" spans="1:29" s="17" customFormat="1" x14ac:dyDescent="0.25">
      <c r="A139" s="17">
        <v>54</v>
      </c>
      <c r="B139" s="17">
        <v>-632</v>
      </c>
      <c r="C139" s="17">
        <v>14917</v>
      </c>
      <c r="D139" s="17">
        <v>12385</v>
      </c>
      <c r="E139" s="17">
        <v>11504</v>
      </c>
      <c r="F139" s="17">
        <v>14062</v>
      </c>
      <c r="G139" s="24"/>
      <c r="H139" s="7"/>
      <c r="I139" s="25">
        <f t="shared" si="32"/>
        <v>3413</v>
      </c>
      <c r="J139" s="24">
        <f t="shared" si="32"/>
        <v>-1677</v>
      </c>
      <c r="K139" s="7"/>
      <c r="L139" s="25">
        <f t="shared" si="27"/>
        <v>3412.4898156201689</v>
      </c>
      <c r="M139" s="17">
        <f t="shared" si="18"/>
        <v>0.26028810142366099</v>
      </c>
      <c r="N139" s="17">
        <f t="shared" si="28"/>
        <v>-1679.2539713936733</v>
      </c>
      <c r="O139" s="24">
        <f t="shared" si="19"/>
        <v>5.0803870434974785</v>
      </c>
      <c r="P139" s="7"/>
      <c r="Q139" s="25">
        <f t="shared" si="20"/>
        <v>3446.4203257005151</v>
      </c>
      <c r="R139" s="24">
        <f t="shared" si="21"/>
        <v>-1675.6640022210456</v>
      </c>
      <c r="S139" s="7"/>
      <c r="T139" s="25">
        <f t="shared" si="22"/>
        <v>-0.89836838992816404</v>
      </c>
      <c r="U139" s="24">
        <f t="shared" si="23"/>
        <v>-0.43916139185322028</v>
      </c>
      <c r="V139" s="7"/>
      <c r="W139" s="25">
        <f t="shared" si="24"/>
        <v>-0.89680117347408661</v>
      </c>
      <c r="X139" s="24">
        <f t="shared" si="29"/>
        <v>56.293310422072068</v>
      </c>
      <c r="Y139" s="7"/>
      <c r="Z139" s="25">
        <f t="shared" si="30"/>
        <v>-632</v>
      </c>
      <c r="AA139" s="17">
        <f t="shared" si="31"/>
        <v>56.322000000000003</v>
      </c>
      <c r="AB139" s="24">
        <f t="shared" si="25"/>
        <v>0.98300434130824621</v>
      </c>
      <c r="AC139" s="17">
        <f t="shared" si="26"/>
        <v>-2.8689577927934806E-2</v>
      </c>
    </row>
    <row r="140" spans="1:29" s="17" customFormat="1" x14ac:dyDescent="0.25">
      <c r="A140" s="17">
        <v>55</v>
      </c>
      <c r="B140" s="17">
        <v>-638</v>
      </c>
      <c r="C140" s="17">
        <v>14832</v>
      </c>
      <c r="D140" s="17">
        <v>12220</v>
      </c>
      <c r="E140" s="17">
        <v>11605</v>
      </c>
      <c r="F140" s="17">
        <v>14234</v>
      </c>
      <c r="G140" s="24"/>
      <c r="H140" s="7"/>
      <c r="I140" s="25">
        <f t="shared" si="32"/>
        <v>3227</v>
      </c>
      <c r="J140" s="24">
        <f t="shared" si="32"/>
        <v>-2014</v>
      </c>
      <c r="K140" s="7"/>
      <c r="L140" s="25">
        <f t="shared" si="27"/>
        <v>3227.8210046423237</v>
      </c>
      <c r="M140" s="17">
        <f t="shared" si="18"/>
        <v>0.67404862271709043</v>
      </c>
      <c r="N140" s="17">
        <f t="shared" si="28"/>
        <v>-2013.2863089847995</v>
      </c>
      <c r="O140" s="24">
        <f t="shared" si="19"/>
        <v>0.50935486517797524</v>
      </c>
      <c r="P140" s="7"/>
      <c r="Q140" s="25">
        <f t="shared" si="20"/>
        <v>3260.4203257005151</v>
      </c>
      <c r="R140" s="24">
        <f t="shared" si="21"/>
        <v>-2012.6640022210456</v>
      </c>
      <c r="S140" s="7"/>
      <c r="T140" s="25">
        <f t="shared" si="22"/>
        <v>-0.84988430942278503</v>
      </c>
      <c r="U140" s="24">
        <f t="shared" si="23"/>
        <v>-0.52748302963881977</v>
      </c>
      <c r="V140" s="7"/>
      <c r="W140" s="25">
        <f t="shared" si="24"/>
        <v>-0.84800043337120967</v>
      </c>
      <c r="X140" s="24">
        <f t="shared" si="29"/>
        <v>50.501275792384547</v>
      </c>
      <c r="Y140" s="7"/>
      <c r="Z140" s="25">
        <f t="shared" si="30"/>
        <v>-638</v>
      </c>
      <c r="AA140" s="17">
        <f t="shared" si="31"/>
        <v>50.580000000000005</v>
      </c>
      <c r="AB140" s="24">
        <f t="shared" si="25"/>
        <v>0.88278753565873191</v>
      </c>
      <c r="AC140" s="17">
        <f t="shared" si="26"/>
        <v>-7.8724207615458397E-2</v>
      </c>
    </row>
    <row r="141" spans="1:29" s="17" customFormat="1" x14ac:dyDescent="0.25">
      <c r="A141" s="17">
        <v>56</v>
      </c>
      <c r="B141" s="17">
        <v>-633</v>
      </c>
      <c r="C141" s="17">
        <v>14720</v>
      </c>
      <c r="D141" s="17">
        <v>12063</v>
      </c>
      <c r="E141" s="17">
        <v>11706</v>
      </c>
      <c r="F141" s="17">
        <v>14387</v>
      </c>
      <c r="G141" s="24"/>
      <c r="H141" s="7"/>
      <c r="I141" s="25">
        <f t="shared" si="32"/>
        <v>3014</v>
      </c>
      <c r="J141" s="24">
        <f t="shared" si="32"/>
        <v>-2324</v>
      </c>
      <c r="K141" s="7"/>
      <c r="L141" s="25">
        <f t="shared" si="27"/>
        <v>3012.2259208821915</v>
      </c>
      <c r="M141" s="17">
        <f t="shared" si="18"/>
        <v>3.1473567162440763</v>
      </c>
      <c r="N141" s="17">
        <f t="shared" si="28"/>
        <v>-2324.7288513144881</v>
      </c>
      <c r="O141" s="24">
        <f t="shared" si="19"/>
        <v>0.53122423863104695</v>
      </c>
      <c r="P141" s="7"/>
      <c r="Q141" s="25">
        <f t="shared" si="20"/>
        <v>3047.4203257005151</v>
      </c>
      <c r="R141" s="24">
        <f t="shared" si="21"/>
        <v>-2322.6640022210454</v>
      </c>
      <c r="S141" s="7"/>
      <c r="T141" s="25">
        <f t="shared" si="22"/>
        <v>-0.7943622172311412</v>
      </c>
      <c r="U141" s="24">
        <f t="shared" si="23"/>
        <v>-0.608728453121122</v>
      </c>
      <c r="V141" s="7"/>
      <c r="W141" s="25">
        <f t="shared" si="24"/>
        <v>-0.79218698187269876</v>
      </c>
      <c r="X141" s="24">
        <f t="shared" si="29"/>
        <v>44.844971522122762</v>
      </c>
      <c r="Y141" s="7"/>
      <c r="Z141" s="25">
        <f t="shared" si="30"/>
        <v>-633</v>
      </c>
      <c r="AA141" s="17">
        <f t="shared" si="31"/>
        <v>44.88300000000001</v>
      </c>
      <c r="AB141" s="24">
        <f t="shared" si="25"/>
        <v>0.78335612817261513</v>
      </c>
      <c r="AC141" s="17">
        <f t="shared" si="26"/>
        <v>-3.8028477877247724E-2</v>
      </c>
    </row>
    <row r="142" spans="1:29" s="17" customFormat="1" x14ac:dyDescent="0.25">
      <c r="A142" s="17">
        <v>57</v>
      </c>
      <c r="B142" s="17">
        <v>-615</v>
      </c>
      <c r="C142" s="17">
        <v>14606</v>
      </c>
      <c r="D142" s="17">
        <v>11925</v>
      </c>
      <c r="E142" s="17">
        <v>11829</v>
      </c>
      <c r="F142" s="17">
        <v>14528</v>
      </c>
      <c r="G142" s="24"/>
      <c r="H142" s="7"/>
      <c r="I142" s="25">
        <f t="shared" si="32"/>
        <v>2777</v>
      </c>
      <c r="J142" s="24">
        <f t="shared" si="32"/>
        <v>-2603</v>
      </c>
      <c r="K142" s="7"/>
      <c r="L142" s="25">
        <f t="shared" si="27"/>
        <v>2773.9022870162166</v>
      </c>
      <c r="M142" s="17">
        <f t="shared" si="18"/>
        <v>9.5958257299000511</v>
      </c>
      <c r="N142" s="17">
        <f t="shared" si="28"/>
        <v>-2605.3295266352907</v>
      </c>
      <c r="O142" s="24">
        <f t="shared" si="19"/>
        <v>5.4266943445287001</v>
      </c>
      <c r="P142" s="7"/>
      <c r="Q142" s="25">
        <f t="shared" si="20"/>
        <v>2810.4203257005151</v>
      </c>
      <c r="R142" s="24">
        <f t="shared" si="21"/>
        <v>-2601.6640022210454</v>
      </c>
      <c r="S142" s="7"/>
      <c r="T142" s="25">
        <f t="shared" si="22"/>
        <v>-0.73258411465170659</v>
      </c>
      <c r="U142" s="24">
        <f t="shared" si="23"/>
        <v>-0.68184933425519401</v>
      </c>
      <c r="V142" s="7"/>
      <c r="W142" s="25">
        <f t="shared" si="24"/>
        <v>-0.73014658017266765</v>
      </c>
      <c r="X142" s="24">
        <f t="shared" si="29"/>
        <v>39.34322695263495</v>
      </c>
      <c r="Y142" s="7"/>
      <c r="Z142" s="25">
        <f t="shared" si="30"/>
        <v>-615</v>
      </c>
      <c r="AA142" s="17">
        <f t="shared" si="31"/>
        <v>39.348000000000013</v>
      </c>
      <c r="AB142" s="24">
        <f t="shared" si="25"/>
        <v>0.686752154074729</v>
      </c>
      <c r="AC142" s="17">
        <f t="shared" si="26"/>
        <v>-4.7730473650631211E-3</v>
      </c>
    </row>
    <row r="143" spans="1:29" s="17" customFormat="1" x14ac:dyDescent="0.25">
      <c r="A143" s="17">
        <v>58</v>
      </c>
      <c r="B143" s="17">
        <v>-609</v>
      </c>
      <c r="C143" s="17">
        <v>14467</v>
      </c>
      <c r="D143" s="17">
        <v>11789</v>
      </c>
      <c r="E143" s="17">
        <v>11957</v>
      </c>
      <c r="F143" s="17">
        <v>14649</v>
      </c>
      <c r="G143" s="24"/>
      <c r="H143" s="7"/>
      <c r="I143" s="25">
        <f t="shared" si="32"/>
        <v>2510</v>
      </c>
      <c r="J143" s="24">
        <f t="shared" si="32"/>
        <v>-2860</v>
      </c>
      <c r="K143" s="7"/>
      <c r="L143" s="25">
        <f t="shared" si="27"/>
        <v>2512.0788955411058</v>
      </c>
      <c r="M143" s="17">
        <f t="shared" si="18"/>
        <v>4.3218066708295524</v>
      </c>
      <c r="N143" s="17">
        <f t="shared" si="28"/>
        <v>-2859.2389022877719</v>
      </c>
      <c r="O143" s="24">
        <f t="shared" si="19"/>
        <v>0.57926972755883688</v>
      </c>
      <c r="P143" s="7"/>
      <c r="Q143" s="25">
        <f t="shared" si="20"/>
        <v>2543.4203257005151</v>
      </c>
      <c r="R143" s="24">
        <f t="shared" si="21"/>
        <v>-2858.6640022210454</v>
      </c>
      <c r="S143" s="7"/>
      <c r="T143" s="25">
        <f t="shared" si="22"/>
        <v>-0.66298599908753342</v>
      </c>
      <c r="U143" s="24">
        <f t="shared" si="23"/>
        <v>-0.74920441114213487</v>
      </c>
      <c r="V143" s="7"/>
      <c r="W143" s="25">
        <f t="shared" si="24"/>
        <v>-0.66030676716302572</v>
      </c>
      <c r="X143" s="24">
        <f t="shared" si="29"/>
        <v>33.775336018893427</v>
      </c>
      <c r="Y143" s="7"/>
      <c r="Z143" s="25">
        <f t="shared" si="30"/>
        <v>-609</v>
      </c>
      <c r="AA143" s="17">
        <f t="shared" si="31"/>
        <v>33.867000000000012</v>
      </c>
      <c r="AB143" s="24">
        <f t="shared" si="25"/>
        <v>0.5910906577729198</v>
      </c>
      <c r="AC143" s="17">
        <f t="shared" si="26"/>
        <v>-9.1663981106584913E-2</v>
      </c>
    </row>
    <row r="144" spans="1:29" s="17" customFormat="1" x14ac:dyDescent="0.25">
      <c r="A144" s="17">
        <v>59</v>
      </c>
      <c r="B144" s="17">
        <v>-615</v>
      </c>
      <c r="C144" s="17">
        <v>14326</v>
      </c>
      <c r="D144" s="17">
        <v>11679</v>
      </c>
      <c r="E144" s="17">
        <v>12103</v>
      </c>
      <c r="F144" s="17">
        <v>14771</v>
      </c>
      <c r="G144" s="24"/>
      <c r="H144" s="7"/>
      <c r="I144" s="25">
        <f t="shared" si="32"/>
        <v>2223</v>
      </c>
      <c r="J144" s="24">
        <f t="shared" si="32"/>
        <v>-3092</v>
      </c>
      <c r="K144" s="7"/>
      <c r="L144" s="25">
        <f t="shared" si="27"/>
        <v>2224.0439193256461</v>
      </c>
      <c r="M144" s="17">
        <f t="shared" si="18"/>
        <v>1.0897675584574695</v>
      </c>
      <c r="N144" s="17">
        <f t="shared" si="28"/>
        <v>-3089.0848533101462</v>
      </c>
      <c r="O144" s="24">
        <f t="shared" si="19"/>
        <v>8.4980802233657275</v>
      </c>
      <c r="P144" s="7"/>
      <c r="Q144" s="25">
        <f t="shared" si="20"/>
        <v>2256.4203257005151</v>
      </c>
      <c r="R144" s="24">
        <f t="shared" si="21"/>
        <v>-3090.6640022210454</v>
      </c>
      <c r="S144" s="7"/>
      <c r="T144" s="25">
        <f t="shared" si="22"/>
        <v>-0.58817454153353455</v>
      </c>
      <c r="U144" s="24">
        <f t="shared" si="23"/>
        <v>-0.81000743774824491</v>
      </c>
      <c r="V144" s="7"/>
      <c r="W144" s="25">
        <f t="shared" si="24"/>
        <v>-0.58527704671889746</v>
      </c>
      <c r="X144" s="24">
        <f t="shared" si="29"/>
        <v>28.234471908090143</v>
      </c>
      <c r="Y144" s="7"/>
      <c r="Z144" s="25">
        <f t="shared" si="30"/>
        <v>-615</v>
      </c>
      <c r="AA144" s="17">
        <f t="shared" si="31"/>
        <v>28.332000000000011</v>
      </c>
      <c r="AB144" s="24">
        <f t="shared" si="25"/>
        <v>0.49448668367503368</v>
      </c>
      <c r="AC144" s="17">
        <f t="shared" si="26"/>
        <v>-9.7528091909868664E-2</v>
      </c>
    </row>
    <row r="145" spans="1:29" s="17" customFormat="1" x14ac:dyDescent="0.25">
      <c r="A145" s="17">
        <v>60</v>
      </c>
      <c r="B145" s="17">
        <v>-641</v>
      </c>
      <c r="C145" s="17">
        <v>14153</v>
      </c>
      <c r="D145" s="17">
        <v>11563</v>
      </c>
      <c r="E145" s="17">
        <v>12258</v>
      </c>
      <c r="F145" s="17">
        <v>14864</v>
      </c>
      <c r="G145" s="24"/>
      <c r="H145" s="7"/>
      <c r="I145" s="25">
        <f t="shared" si="32"/>
        <v>1895</v>
      </c>
      <c r="J145" s="24">
        <f t="shared" si="32"/>
        <v>-3301</v>
      </c>
      <c r="K145" s="7"/>
      <c r="L145" s="25">
        <f t="shared" si="27"/>
        <v>1901.4512926069699</v>
      </c>
      <c r="M145" s="17">
        <f t="shared" si="18"/>
        <v>41.619176300744499</v>
      </c>
      <c r="N145" s="17">
        <f t="shared" si="28"/>
        <v>-3297.9302134944624</v>
      </c>
      <c r="O145" s="24">
        <f t="shared" si="19"/>
        <v>9.4235891895810546</v>
      </c>
      <c r="P145" s="7"/>
      <c r="Q145" s="25">
        <f t="shared" si="20"/>
        <v>1928.4203257005149</v>
      </c>
      <c r="R145" s="24">
        <f t="shared" si="21"/>
        <v>-3299.6640022210454</v>
      </c>
      <c r="S145" s="7"/>
      <c r="T145" s="25">
        <f t="shared" si="22"/>
        <v>-0.50267573290039291</v>
      </c>
      <c r="U145" s="24">
        <f t="shared" si="23"/>
        <v>-0.86478257809599057</v>
      </c>
      <c r="V145" s="7"/>
      <c r="W145" s="25">
        <f t="shared" si="24"/>
        <v>-0.49958149719793365</v>
      </c>
      <c r="X145" s="24">
        <f t="shared" si="29"/>
        <v>22.399049093682152</v>
      </c>
      <c r="Y145" s="7"/>
      <c r="Z145" s="25">
        <f t="shared" si="30"/>
        <v>-641</v>
      </c>
      <c r="AA145" s="17">
        <f t="shared" si="31"/>
        <v>22.563000000000013</v>
      </c>
      <c r="AB145" s="24">
        <f t="shared" si="25"/>
        <v>0.39379863912748081</v>
      </c>
      <c r="AC145" s="17">
        <f t="shared" si="26"/>
        <v>-0.16395090631786147</v>
      </c>
    </row>
    <row r="146" spans="1:29" s="17" customFormat="1" x14ac:dyDescent="0.25">
      <c r="A146" s="17">
        <v>61</v>
      </c>
      <c r="B146" s="17">
        <v>-619</v>
      </c>
      <c r="C146" s="17">
        <v>13985</v>
      </c>
      <c r="D146" s="17">
        <v>11479</v>
      </c>
      <c r="E146" s="17">
        <v>12421</v>
      </c>
      <c r="F146" s="17">
        <v>14949</v>
      </c>
      <c r="G146" s="24"/>
      <c r="H146" s="7"/>
      <c r="I146" s="25">
        <f t="shared" si="32"/>
        <v>1564</v>
      </c>
      <c r="J146" s="24">
        <f t="shared" si="32"/>
        <v>-3470</v>
      </c>
      <c r="K146" s="7"/>
      <c r="L146" s="25">
        <f t="shared" si="27"/>
        <v>1571.2757779112992</v>
      </c>
      <c r="M146" s="17">
        <f t="shared" si="18"/>
        <v>52.936944214549364</v>
      </c>
      <c r="N146" s="17">
        <f t="shared" si="28"/>
        <v>-3467.8895230135327</v>
      </c>
      <c r="O146" s="24">
        <f t="shared" si="19"/>
        <v>4.4541131104082954</v>
      </c>
      <c r="P146" s="7"/>
      <c r="Q146" s="25">
        <f t="shared" si="20"/>
        <v>1597.4203257005149</v>
      </c>
      <c r="R146" s="24">
        <f t="shared" si="21"/>
        <v>-3468.6640022210454</v>
      </c>
      <c r="S146" s="7"/>
      <c r="T146" s="25">
        <f t="shared" si="22"/>
        <v>-0.4163949229687775</v>
      </c>
      <c r="U146" s="24">
        <f t="shared" si="23"/>
        <v>-0.90907443799440701</v>
      </c>
      <c r="V146" s="7"/>
      <c r="W146" s="25">
        <f t="shared" si="24"/>
        <v>-0.41314149015684193</v>
      </c>
      <c r="X146" s="24">
        <f t="shared" si="29"/>
        <v>16.824272386999723</v>
      </c>
      <c r="Y146" s="7"/>
      <c r="Z146" s="25">
        <f t="shared" si="30"/>
        <v>-619</v>
      </c>
      <c r="AA146" s="17">
        <f t="shared" si="31"/>
        <v>16.992000000000012</v>
      </c>
      <c r="AB146" s="24">
        <f t="shared" si="25"/>
        <v>0.29656634649887664</v>
      </c>
      <c r="AC146" s="17">
        <f t="shared" si="26"/>
        <v>-0.16772761300028804</v>
      </c>
    </row>
    <row r="147" spans="1:29" s="17" customFormat="1" x14ac:dyDescent="0.25">
      <c r="A147" s="17">
        <v>62</v>
      </c>
      <c r="B147" s="17">
        <v>-632</v>
      </c>
      <c r="C147" s="17">
        <v>13819</v>
      </c>
      <c r="D147" s="17">
        <v>11419</v>
      </c>
      <c r="E147" s="17">
        <v>12609</v>
      </c>
      <c r="F147" s="17">
        <v>15030</v>
      </c>
      <c r="G147" s="24"/>
      <c r="H147" s="7"/>
      <c r="I147" s="25">
        <f t="shared" si="32"/>
        <v>1210</v>
      </c>
      <c r="J147" s="24">
        <f t="shared" si="32"/>
        <v>-3611</v>
      </c>
      <c r="K147" s="7"/>
      <c r="L147" s="25">
        <f t="shared" si="27"/>
        <v>1218.5357736965939</v>
      </c>
      <c r="M147" s="17">
        <f t="shared" si="18"/>
        <v>72.859432599463929</v>
      </c>
      <c r="N147" s="17">
        <f t="shared" si="28"/>
        <v>-3607.5738813212724</v>
      </c>
      <c r="O147" s="24">
        <f t="shared" si="19"/>
        <v>11.738289200725895</v>
      </c>
      <c r="P147" s="7"/>
      <c r="Q147" s="25">
        <f t="shared" si="20"/>
        <v>1243.4203257005149</v>
      </c>
      <c r="R147" s="24">
        <f t="shared" si="21"/>
        <v>-3609.6640022210454</v>
      </c>
      <c r="S147" s="7"/>
      <c r="T147" s="25">
        <f t="shared" si="22"/>
        <v>-0.3241187697488625</v>
      </c>
      <c r="U147" s="24">
        <f t="shared" si="23"/>
        <v>-0.94602800157829281</v>
      </c>
      <c r="V147" s="7"/>
      <c r="W147" s="25">
        <f t="shared" si="24"/>
        <v>-0.32073238552619343</v>
      </c>
      <c r="X147" s="24">
        <f t="shared" si="29"/>
        <v>11.112419974924023</v>
      </c>
      <c r="Y147" s="7"/>
      <c r="Z147" s="25">
        <f t="shared" si="30"/>
        <v>-632</v>
      </c>
      <c r="AA147" s="17">
        <f t="shared" si="31"/>
        <v>11.304000000000013</v>
      </c>
      <c r="AB147" s="24">
        <f t="shared" si="25"/>
        <v>0.19729201864543922</v>
      </c>
      <c r="AC147" s="17">
        <f t="shared" si="26"/>
        <v>-0.19158002507598937</v>
      </c>
    </row>
    <row r="148" spans="1:29" s="17" customFormat="1" x14ac:dyDescent="0.25">
      <c r="A148" s="17">
        <v>63</v>
      </c>
      <c r="B148" s="17">
        <v>-643</v>
      </c>
      <c r="C148" s="17">
        <v>13640</v>
      </c>
      <c r="D148" s="17">
        <v>11364</v>
      </c>
      <c r="E148" s="17">
        <v>12794</v>
      </c>
      <c r="F148" s="17">
        <v>15080</v>
      </c>
      <c r="G148" s="24"/>
      <c r="H148" s="7"/>
      <c r="I148" s="25">
        <f t="shared" si="32"/>
        <v>846</v>
      </c>
      <c r="J148" s="24">
        <f t="shared" si="32"/>
        <v>-3716</v>
      </c>
      <c r="K148" s="7"/>
      <c r="L148" s="25">
        <f t="shared" si="27"/>
        <v>847.01370446628857</v>
      </c>
      <c r="M148" s="17">
        <f t="shared" ref="M148:M149" si="33">(I148-L148)^2</f>
        <v>1.0275967449734003</v>
      </c>
      <c r="N148" s="17">
        <f t="shared" si="28"/>
        <v>-3713.1864833946556</v>
      </c>
      <c r="O148" s="24">
        <f t="shared" ref="O148:O149" si="34">(J148-N148)^2</f>
        <v>7.915875688548538</v>
      </c>
      <c r="P148" s="7"/>
      <c r="Q148" s="25">
        <f t="shared" si="20"/>
        <v>879.42032570051504</v>
      </c>
      <c r="R148" s="24">
        <f t="shared" si="21"/>
        <v>-3714.6640022210454</v>
      </c>
      <c r="S148" s="7"/>
      <c r="T148" s="25">
        <f t="shared" si="22"/>
        <v>-0.22923594553403467</v>
      </c>
      <c r="U148" s="24">
        <f t="shared" si="23"/>
        <v>-0.97354661275778231</v>
      </c>
      <c r="V148" s="7"/>
      <c r="W148" s="25">
        <f t="shared" si="24"/>
        <v>-0.22575038709508949</v>
      </c>
      <c r="X148" s="24">
        <f t="shared" si="29"/>
        <v>5.4394638413397729</v>
      </c>
      <c r="Y148" s="7"/>
      <c r="Z148" s="25">
        <f t="shared" si="30"/>
        <v>-643</v>
      </c>
      <c r="AA148" s="17">
        <f t="shared" si="31"/>
        <v>5.5170000000000128</v>
      </c>
      <c r="AB148" s="24">
        <f t="shared" si="25"/>
        <v>9.6289814832527382E-2</v>
      </c>
      <c r="AC148" s="17">
        <f t="shared" si="26"/>
        <v>-7.7536158660239884E-2</v>
      </c>
    </row>
    <row r="149" spans="1:29" s="17" customFormat="1" x14ac:dyDescent="0.25">
      <c r="A149" s="17">
        <v>64</v>
      </c>
      <c r="B149" s="17">
        <v>-630</v>
      </c>
      <c r="C149" s="17">
        <v>13445</v>
      </c>
      <c r="D149" s="17">
        <v>11321</v>
      </c>
      <c r="E149" s="17">
        <v>12969</v>
      </c>
      <c r="F149" s="17">
        <v>15105</v>
      </c>
      <c r="G149" s="24"/>
      <c r="H149" s="7"/>
      <c r="I149" s="25">
        <f t="shared" si="32"/>
        <v>476</v>
      </c>
      <c r="J149" s="24">
        <f t="shared" si="32"/>
        <v>-3784</v>
      </c>
      <c r="K149" s="7"/>
      <c r="L149" s="25">
        <f t="shared" si="27"/>
        <v>474.2649903619083</v>
      </c>
      <c r="M149" s="17">
        <f t="shared" si="33"/>
        <v>3.0102584442710802</v>
      </c>
      <c r="N149" s="17">
        <f t="shared" si="28"/>
        <v>-3779.9220224749511</v>
      </c>
      <c r="O149" s="24">
        <f t="shared" si="34"/>
        <v>16.629900694804249</v>
      </c>
      <c r="P149" s="7"/>
      <c r="Q149" s="25">
        <f t="shared" ref="Q149" si="35">I149-$J$4</f>
        <v>509.42032570051498</v>
      </c>
      <c r="R149" s="24">
        <f t="shared" ref="R149" si="36">J149-$J$3</f>
        <v>-3782.6640022210454</v>
      </c>
      <c r="S149" s="7"/>
      <c r="T149" s="25">
        <f t="shared" ref="T149" si="37">Q149/$J$7</f>
        <v>-0.1327891187222591</v>
      </c>
      <c r="U149" s="24">
        <f t="shared" ref="U149" si="38">R149/$J$6</f>
        <v>-0.99136818952164218</v>
      </c>
      <c r="V149" s="7"/>
      <c r="W149" s="25">
        <f t="shared" ref="W149" si="39">(T149-U149*SIN(-$J$11*PI()/180))/(COS(-$J$11*PI()/180))</f>
        <v>-0.12923910866960719</v>
      </c>
      <c r="X149" s="24">
        <f>IF(MOD(ATAN2(U149,W149)*180/PI()-$J$9+360,360)&gt;5,MOD(ATAN2(U149,W149)*180/PI()-$J$9+360,360)-360,MOD(ATAN2(U149,W149)*180/PI()-$J$9+360,360))</f>
        <v>-0.18836622728201746</v>
      </c>
      <c r="Y149" s="7"/>
      <c r="Z149" s="25">
        <f t="shared" si="30"/>
        <v>-630</v>
      </c>
      <c r="AA149" s="17">
        <f t="shared" si="31"/>
        <v>-0.15299999999998715</v>
      </c>
      <c r="AB149" s="24">
        <f t="shared" ref="AB149" si="40">AA149*PI()/180</f>
        <v>-2.6703537555510999E-3</v>
      </c>
      <c r="AC149" s="17">
        <f t="shared" ref="AC149" si="41">X149-AA149</f>
        <v>-3.5366227282030316E-2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-9993</v>
      </c>
      <c r="G155" s="2"/>
      <c r="I155" s="43">
        <v>0</v>
      </c>
      <c r="J155" s="39">
        <f>B155</f>
        <v>-9993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-9993</v>
      </c>
      <c r="J157" s="39">
        <f>I157+B157</f>
        <v>-4</v>
      </c>
    </row>
    <row r="158" spans="1:29" x14ac:dyDescent="0.25">
      <c r="A158" s="31" t="s">
        <v>176</v>
      </c>
      <c r="B158" s="31">
        <v>39995</v>
      </c>
      <c r="G158" s="2"/>
      <c r="I158" s="1"/>
      <c r="J158" s="3"/>
    </row>
    <row r="159" spans="1:29" x14ac:dyDescent="0.25">
      <c r="A159" t="s">
        <v>177</v>
      </c>
      <c r="B159">
        <v>39995</v>
      </c>
      <c r="G159" s="2"/>
      <c r="I159" s="43">
        <f>J157</f>
        <v>-4</v>
      </c>
      <c r="J159" s="39">
        <f>I159+B159</f>
        <v>39991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39991</v>
      </c>
      <c r="J161" s="39">
        <f>I161+B161</f>
        <v>49994</v>
      </c>
    </row>
    <row r="162" spans="1:10" x14ac:dyDescent="0.25">
      <c r="A162" s="31" t="s">
        <v>180</v>
      </c>
      <c r="B162" s="31">
        <v>-9979</v>
      </c>
      <c r="G162" s="2"/>
      <c r="I162" s="1"/>
      <c r="J162" s="3"/>
    </row>
    <row r="163" spans="1:10" x14ac:dyDescent="0.25">
      <c r="A163" t="s">
        <v>181</v>
      </c>
      <c r="B163">
        <v>-10009</v>
      </c>
      <c r="G163" s="2"/>
      <c r="I163" s="43">
        <f>J161</f>
        <v>49994</v>
      </c>
      <c r="J163" s="39">
        <f>I163+B163</f>
        <v>39985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39985</v>
      </c>
      <c r="J165" s="6">
        <f>I165+B165</f>
        <v>-17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-0.63603584263458512</v>
      </c>
      <c r="L3" s="35" t="s">
        <v>1</v>
      </c>
      <c r="M3" s="11">
        <v>-3869.8275802139642</v>
      </c>
      <c r="N3" s="10" t="s">
        <v>2</v>
      </c>
      <c r="O3" s="35">
        <v>3864.678131978711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-39.648657407415264</v>
      </c>
      <c r="L4" s="9" t="s">
        <v>5</v>
      </c>
      <c r="M4" s="13">
        <v>359.99142334129823</v>
      </c>
      <c r="N4" s="12" t="s">
        <v>6</v>
      </c>
      <c r="O4" s="9">
        <v>359.70451354124151</v>
      </c>
      <c r="Q4" s="2" t="s">
        <v>7</v>
      </c>
      <c r="R4" s="2">
        <f>MAX(AC20:AC149)</f>
        <v>0.32058817153563268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-172.9769935446167</v>
      </c>
      <c r="N5" s="14" t="s">
        <v>9</v>
      </c>
      <c r="O5" s="9">
        <v>-172.4806595364139</v>
      </c>
      <c r="Q5" s="5" t="s">
        <v>10</v>
      </c>
      <c r="R5" s="5">
        <f>MIN(AC20:AC149)</f>
        <v>-0.19230983591353379</v>
      </c>
      <c r="T5" s="45" t="s">
        <v>55</v>
      </c>
      <c r="U5" s="47">
        <v>13</v>
      </c>
    </row>
    <row r="6" spans="1:21" ht="15.75" thickBot="1" x14ac:dyDescent="0.3">
      <c r="A6" t="s">
        <v>161</v>
      </c>
      <c r="I6" s="32" t="s">
        <v>11</v>
      </c>
      <c r="J6" s="32">
        <f>(O3+O9)/2</f>
        <v>3859.1143559538482</v>
      </c>
      <c r="L6" s="37" t="s">
        <v>12</v>
      </c>
      <c r="M6" s="13">
        <v>-39.406417067652356</v>
      </c>
      <c r="N6" s="14" t="s">
        <v>13</v>
      </c>
      <c r="O6" s="9">
        <v>-0.92274452762434267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-3864.8189973457002</v>
      </c>
      <c r="L7" s="38" t="s">
        <v>15</v>
      </c>
      <c r="M7" s="16">
        <f>SUM(M20:M84)</f>
        <v>2093.4550340204451</v>
      </c>
      <c r="N7" s="15" t="s">
        <v>15</v>
      </c>
      <c r="O7" s="36">
        <f>SUM(O20:O84)</f>
        <v>3451.3978447330737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-172.45861389332458</v>
      </c>
      <c r="L9" s="35" t="s">
        <v>18</v>
      </c>
      <c r="M9" s="11">
        <v>-3859.8104144774356</v>
      </c>
      <c r="N9" s="10" t="s">
        <v>19</v>
      </c>
      <c r="O9" s="35">
        <v>3853.5505799289854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-172.95700999618748</v>
      </c>
      <c r="L10" s="9" t="s">
        <v>21</v>
      </c>
      <c r="M10" s="13">
        <v>359.92778964652365</v>
      </c>
      <c r="N10" s="12" t="s">
        <v>22</v>
      </c>
      <c r="O10" s="9">
        <v>359.72149228925463</v>
      </c>
      <c r="T10" s="48"/>
    </row>
    <row r="11" spans="1:21" ht="15.75" thickBot="1" x14ac:dyDescent="0.3">
      <c r="I11" s="33" t="s">
        <v>23</v>
      </c>
      <c r="J11" s="33">
        <f>J9-J10</f>
        <v>0.49839610286289826</v>
      </c>
      <c r="L11" s="37" t="s">
        <v>24</v>
      </c>
      <c r="M11" s="13">
        <v>-172.93702644775823</v>
      </c>
      <c r="N11" s="14" t="s">
        <v>25</v>
      </c>
      <c r="O11" s="9">
        <v>-172.43656825023527</v>
      </c>
    </row>
    <row r="12" spans="1:21" x14ac:dyDescent="0.25">
      <c r="I12" s="9"/>
      <c r="J12" s="9"/>
      <c r="L12" s="37" t="s">
        <v>26</v>
      </c>
      <c r="M12" s="13">
        <v>-39.890897747178172</v>
      </c>
      <c r="N12" s="14" t="s">
        <v>27</v>
      </c>
      <c r="O12" s="9">
        <v>-0.34932715764482747</v>
      </c>
    </row>
    <row r="13" spans="1:21" ht="15.75" thickBot="1" x14ac:dyDescent="0.3">
      <c r="I13" s="9"/>
      <c r="J13" s="9"/>
      <c r="L13" s="38" t="s">
        <v>15</v>
      </c>
      <c r="M13" s="16">
        <f>SUM(M85:M149)</f>
        <v>2485.8555723115146</v>
      </c>
      <c r="N13" s="15" t="s">
        <v>15</v>
      </c>
      <c r="O13" s="36">
        <f>SUM(O85:O149)</f>
        <v>3333.6705955513876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13486</v>
      </c>
      <c r="D20" s="17">
        <v>11336</v>
      </c>
      <c r="E20" s="17">
        <v>13052</v>
      </c>
      <c r="F20" s="17">
        <v>15172</v>
      </c>
      <c r="G20" s="24"/>
      <c r="H20" s="7"/>
      <c r="I20" s="25">
        <f t="shared" ref="I20:J51" si="0">C20-E20</f>
        <v>434</v>
      </c>
      <c r="J20" s="24">
        <f t="shared" si="0"/>
        <v>-3836</v>
      </c>
      <c r="K20" s="7"/>
      <c r="L20" s="25">
        <f>$M$3*SIN(2*PI()/$M$4*(AA20+$M$5))+$M$6</f>
        <v>434.6795720626522</v>
      </c>
      <c r="M20" s="17">
        <f t="shared" ref="M20:M83" si="1">(I20-L20)^2</f>
        <v>0.46181818833736343</v>
      </c>
      <c r="N20" s="17">
        <f>$O$3*COS(2*PI()/$O$4*(AA20+$O$5))+$O$6</f>
        <v>-3833.4502266940549</v>
      </c>
      <c r="O20" s="24">
        <f t="shared" ref="O20:O83" si="2">(J20-N20)^2</f>
        <v>6.5013439117102516</v>
      </c>
      <c r="P20" s="7"/>
      <c r="Q20" s="25">
        <f>I20-$J$4</f>
        <v>473.64865740741527</v>
      </c>
      <c r="R20" s="24">
        <f>J20-$J$3</f>
        <v>-3835.3639641573654</v>
      </c>
      <c r="S20" s="7"/>
      <c r="T20" s="25">
        <f>Q20/$J$7</f>
        <v>-0.12255390426633436</v>
      </c>
      <c r="U20" s="24">
        <f>R20/$J$6</f>
        <v>-0.99384563669126813</v>
      </c>
      <c r="V20" s="7"/>
      <c r="W20" s="25">
        <f>(T20-U20*SIN(-$J$11*PI()/180))/(COS(-$J$11*PI()/180))</f>
        <v>-0.13120387738767902</v>
      </c>
      <c r="X20" s="24">
        <f>IF(MOD(ATAN2(U20,W20)*180/PI()-$J$9+360,360)&gt;5,MOD(ATAN2(U20,W20)*180/PI()-$J$9+360,360)-360,MOD(ATAN2(U20,W20)*180/PI()-$J$9+360,360))</f>
        <v>-2.0894815615292828E-2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-3.889481561529283E-2</v>
      </c>
      <c r="AD20" s="17">
        <f ca="1">INDIRECT("AC"&amp;AE20)-AC20</f>
        <v>-0.14510873148831549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13666</v>
      </c>
      <c r="D21" s="17">
        <v>11366</v>
      </c>
      <c r="E21" s="17">
        <v>12858</v>
      </c>
      <c r="F21" s="17">
        <v>15138</v>
      </c>
      <c r="G21" s="24"/>
      <c r="H21" s="7"/>
      <c r="I21" s="25">
        <f t="shared" si="0"/>
        <v>808</v>
      </c>
      <c r="J21" s="24">
        <f t="shared" si="0"/>
        <v>-3772</v>
      </c>
      <c r="K21" s="7"/>
      <c r="L21" s="25">
        <f t="shared" ref="L21:L84" si="3">$M$3*SIN(2*PI()/$M$4*(AA21+$M$5))+$M$6</f>
        <v>815.38068094189964</v>
      </c>
      <c r="M21" s="17">
        <f t="shared" si="1"/>
        <v>54.474451166120566</v>
      </c>
      <c r="N21" s="17">
        <f t="shared" ref="N21:N84" si="4">$O$3*COS(2*PI()/$O$4*(AA21+$O$5))+$O$6</f>
        <v>-3764.6534640078044</v>
      </c>
      <c r="O21" s="24">
        <f t="shared" si="2"/>
        <v>53.971591084625985</v>
      </c>
      <c r="P21" s="7"/>
      <c r="Q21" s="25">
        <f t="shared" ref="Q21:Q84" si="5">I21-$J$4</f>
        <v>847.64865740741527</v>
      </c>
      <c r="R21" s="24">
        <f t="shared" ref="R21:R84" si="6">J21-$J$3</f>
        <v>-3771.3639641573654</v>
      </c>
      <c r="S21" s="7"/>
      <c r="T21" s="25">
        <f t="shared" ref="T21:T84" si="7">Q21/$J$7</f>
        <v>-0.21932428348897262</v>
      </c>
      <c r="U21" s="24">
        <f t="shared" ref="U21:U84" si="8">R21/$J$6</f>
        <v>-0.9772615207266141</v>
      </c>
      <c r="V21" s="7"/>
      <c r="W21" s="25">
        <f t="shared" ref="W21:W84" si="9">(T21-U21*SIN(-$J$11*PI()/180))/(COS(-$J$11*PI()/180))</f>
        <v>-0.22783365475846579</v>
      </c>
      <c r="X21" s="24">
        <f t="shared" ref="X21:X83" si="10">MOD(ATAN2(U21,W21)*180/PI()-$J$9+360,360)</f>
        <v>5.5818471368110067</v>
      </c>
      <c r="Y21" s="7"/>
      <c r="Z21" s="25">
        <f t="shared" ref="Z21:Z84" si="11">B21</f>
        <v>636</v>
      </c>
      <c r="AA21" s="17">
        <f>360/40000*Z21+AA20</f>
        <v>5.7419999999999991</v>
      </c>
      <c r="AB21" s="24">
        <f t="shared" ref="AB21:AB84" si="12">AA21*PI()/180</f>
        <v>0.10021680564951438</v>
      </c>
      <c r="AC21" s="17">
        <f t="shared" ref="AC21:AC84" si="13">X21-AA21</f>
        <v>-0.16015286318899236</v>
      </c>
      <c r="AD21" s="17">
        <f t="shared" ref="AD21:AD83" ca="1" si="14">INDIRECT("AC"&amp;AE21)-AC21</f>
        <v>-5.2379948907317342E-3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13858</v>
      </c>
      <c r="D22" s="17">
        <v>11422</v>
      </c>
      <c r="E22" s="17">
        <v>12673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-3664</v>
      </c>
      <c r="K22" s="7"/>
      <c r="L22" s="25">
        <f t="shared" si="3"/>
        <v>1192.1684490953135</v>
      </c>
      <c r="M22" s="17">
        <f t="shared" si="1"/>
        <v>51.386662432100401</v>
      </c>
      <c r="N22" s="17">
        <f>$O$3*COS(2*PI()/$O$4*(AA22+$O$5))+$O$6</f>
        <v>-3656.6887133339987</v>
      </c>
      <c r="O22" s="24">
        <f>(J22-N22)^2</f>
        <v>53.454912712447694</v>
      </c>
      <c r="P22" s="7"/>
      <c r="Q22" s="25">
        <f t="shared" si="5"/>
        <v>1224.6486574074152</v>
      </c>
      <c r="R22" s="24">
        <f t="shared" si="6"/>
        <v>-3663.3639641573654</v>
      </c>
      <c r="S22" s="7"/>
      <c r="T22" s="25">
        <f t="shared" si="7"/>
        <v>-0.31687089570002774</v>
      </c>
      <c r="U22" s="24">
        <f t="shared" si="8"/>
        <v>-0.94927582503626029</v>
      </c>
      <c r="V22" s="7"/>
      <c r="W22" s="25">
        <f t="shared" si="9"/>
        <v>-0.32514051359907514</v>
      </c>
      <c r="X22" s="24">
        <f t="shared" si="10"/>
        <v>11.365677552119905</v>
      </c>
      <c r="Y22" s="7"/>
      <c r="Z22" s="25">
        <f t="shared" si="11"/>
        <v>644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-0.17232244788009332</v>
      </c>
      <c r="AD22" s="17">
        <f t="shared" ca="1" si="14"/>
        <v>5.6057965726967751E-3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14027</v>
      </c>
      <c r="D23" s="17">
        <v>11486</v>
      </c>
      <c r="E23" s="17">
        <v>12485</v>
      </c>
      <c r="F23" s="17">
        <v>15005</v>
      </c>
      <c r="G23" s="24"/>
      <c r="H23" s="7"/>
      <c r="I23" s="25">
        <f t="shared" si="0"/>
        <v>1542</v>
      </c>
      <c r="J23" s="24">
        <f t="shared" si="0"/>
        <v>-3519</v>
      </c>
      <c r="K23" s="7"/>
      <c r="L23" s="25">
        <f t="shared" si="3"/>
        <v>1549.7150260377348</v>
      </c>
      <c r="M23" s="17">
        <f t="shared" si="1"/>
        <v>59.521626762925735</v>
      </c>
      <c r="N23" s="17">
        <f t="shared" si="4"/>
        <v>-3514.3275853124142</v>
      </c>
      <c r="O23" s="24">
        <f t="shared" si="2"/>
        <v>21.831459012767905</v>
      </c>
      <c r="P23" s="7"/>
      <c r="Q23" s="25">
        <f t="shared" si="5"/>
        <v>1581.6486574074152</v>
      </c>
      <c r="R23" s="24">
        <f t="shared" si="6"/>
        <v>-3518.3639641573654</v>
      </c>
      <c r="S23" s="7"/>
      <c r="T23" s="25">
        <f t="shared" si="7"/>
        <v>-0.40924262132163702</v>
      </c>
      <c r="U23" s="24">
        <f t="shared" si="8"/>
        <v>-0.91170243730384082</v>
      </c>
      <c r="V23" s="7"/>
      <c r="W23" s="25">
        <f t="shared" si="9"/>
        <v>-0.41718888795163289</v>
      </c>
      <c r="X23" s="24">
        <f t="shared" si="10"/>
        <v>17.047126873843013</v>
      </c>
      <c r="Y23" s="7"/>
      <c r="Z23" s="25">
        <f t="shared" si="11"/>
        <v>632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-0.17887312615698647</v>
      </c>
      <c r="AD23" s="17">
        <f t="shared" ca="1" si="14"/>
        <v>2.9065279249582687E-2</v>
      </c>
      <c r="AE23" s="17">
        <v>146</v>
      </c>
    </row>
    <row r="24" spans="1:31" s="17" customFormat="1" x14ac:dyDescent="0.25">
      <c r="A24" s="17">
        <v>4</v>
      </c>
      <c r="B24" s="17">
        <v>616</v>
      </c>
      <c r="C24" s="17">
        <v>14198</v>
      </c>
      <c r="D24" s="17">
        <v>11577</v>
      </c>
      <c r="E24" s="17">
        <v>12322</v>
      </c>
      <c r="F24" s="17">
        <v>14924</v>
      </c>
      <c r="G24" s="24"/>
      <c r="H24" s="7"/>
      <c r="I24" s="25">
        <f t="shared" si="0"/>
        <v>1876</v>
      </c>
      <c r="J24" s="24">
        <f t="shared" si="0"/>
        <v>-3347</v>
      </c>
      <c r="K24" s="7"/>
      <c r="L24" s="25">
        <f t="shared" si="3"/>
        <v>1883.1774569428901</v>
      </c>
      <c r="M24" s="17">
        <f t="shared" si="1"/>
        <v>51.515888167041346</v>
      </c>
      <c r="N24" s="17">
        <f t="shared" si="4"/>
        <v>-3342.2075597824355</v>
      </c>
      <c r="O24" s="24">
        <f t="shared" si="2"/>
        <v>22.967483238929578</v>
      </c>
      <c r="P24" s="7"/>
      <c r="Q24" s="25">
        <f t="shared" si="5"/>
        <v>1915.6486574074152</v>
      </c>
      <c r="R24" s="24">
        <f t="shared" si="6"/>
        <v>-3346.3639641573654</v>
      </c>
      <c r="S24" s="7"/>
      <c r="T24" s="25">
        <f t="shared" si="7"/>
        <v>-0.49566322736538349</v>
      </c>
      <c r="U24" s="24">
        <f t="shared" si="8"/>
        <v>-0.86713262564883298</v>
      </c>
      <c r="V24" s="7"/>
      <c r="W24" s="25">
        <f t="shared" si="9"/>
        <v>-0.50322505657002792</v>
      </c>
      <c r="X24" s="24">
        <f t="shared" si="10"/>
        <v>22.586591047115974</v>
      </c>
      <c r="Y24" s="7"/>
      <c r="Z24" s="25">
        <f t="shared" si="11"/>
        <v>616</v>
      </c>
      <c r="AA24" s="17">
        <f t="shared" si="15"/>
        <v>22.77</v>
      </c>
      <c r="AB24" s="24">
        <f t="shared" si="12"/>
        <v>0.39741147067910887</v>
      </c>
      <c r="AC24" s="17">
        <f t="shared" si="13"/>
        <v>-0.18340895288402592</v>
      </c>
      <c r="AD24" s="17">
        <f t="shared" ca="1" si="14"/>
        <v>2.9459997109828606E-2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14353</v>
      </c>
      <c r="D25" s="17">
        <v>11668</v>
      </c>
      <c r="E25" s="17">
        <v>12161</v>
      </c>
      <c r="F25" s="17">
        <v>14812</v>
      </c>
      <c r="G25" s="24"/>
      <c r="H25" s="7"/>
      <c r="I25" s="25">
        <f t="shared" si="0"/>
        <v>2192</v>
      </c>
      <c r="J25" s="24">
        <f t="shared" si="0"/>
        <v>-3144</v>
      </c>
      <c r="K25" s="7"/>
      <c r="L25" s="25">
        <f t="shared" si="3"/>
        <v>2195.1797532839605</v>
      </c>
      <c r="M25" s="17">
        <f t="shared" si="1"/>
        <v>10.110830946857638</v>
      </c>
      <c r="N25" s="17">
        <f t="shared" si="4"/>
        <v>-3141.2579007557088</v>
      </c>
      <c r="O25" s="24">
        <f t="shared" si="2"/>
        <v>7.5191082655425854</v>
      </c>
      <c r="P25" s="7"/>
      <c r="Q25" s="25">
        <f t="shared" si="5"/>
        <v>2231.6486574074152</v>
      </c>
      <c r="R25" s="24">
        <f t="shared" si="6"/>
        <v>-3143.3639641573654</v>
      </c>
      <c r="S25" s="7"/>
      <c r="T25" s="25">
        <f t="shared" si="7"/>
        <v>-0.5774264354786286</v>
      </c>
      <c r="U25" s="24">
        <f t="shared" si="8"/>
        <v>-0.81452988282344574</v>
      </c>
      <c r="V25" s="7"/>
      <c r="W25" s="25">
        <f t="shared" si="9"/>
        <v>-0.58453377360463121</v>
      </c>
      <c r="X25" s="24">
        <f t="shared" si="10"/>
        <v>28.123095359246406</v>
      </c>
      <c r="Y25" s="7"/>
      <c r="Z25" s="25">
        <f t="shared" si="11"/>
        <v>609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-0.12790464075359154</v>
      </c>
      <c r="AD25" s="17">
        <f t="shared" ca="1" si="14"/>
        <v>1.4796499751025038E-2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14510</v>
      </c>
      <c r="D26" s="17">
        <v>11796</v>
      </c>
      <c r="E26" s="17">
        <v>12016</v>
      </c>
      <c r="F26" s="17">
        <v>14707</v>
      </c>
      <c r="G26" s="24"/>
      <c r="H26" s="7"/>
      <c r="I26" s="25">
        <f t="shared" si="0"/>
        <v>2494</v>
      </c>
      <c r="J26" s="24">
        <f t="shared" si="0"/>
        <v>-2911</v>
      </c>
      <c r="K26" s="7"/>
      <c r="L26" s="25">
        <f t="shared" si="3"/>
        <v>2494.5671985840308</v>
      </c>
      <c r="M26" s="17">
        <f t="shared" si="1"/>
        <v>0.32171423372659891</v>
      </c>
      <c r="N26" s="17">
        <f t="shared" si="4"/>
        <v>-2904.7402149876048</v>
      </c>
      <c r="O26" s="24">
        <f t="shared" si="2"/>
        <v>39.184908401408087</v>
      </c>
      <c r="P26" s="7"/>
      <c r="Q26" s="25">
        <f t="shared" si="5"/>
        <v>2533.6486574074152</v>
      </c>
      <c r="R26" s="24">
        <f t="shared" si="6"/>
        <v>-2910.3639641573654</v>
      </c>
      <c r="S26" s="7"/>
      <c r="T26" s="25">
        <f t="shared" si="7"/>
        <v>-0.65556722297926173</v>
      </c>
      <c r="U26" s="24">
        <f t="shared" si="8"/>
        <v>-0.75415333563962694</v>
      </c>
      <c r="V26" s="7"/>
      <c r="W26" s="25">
        <f t="shared" si="9"/>
        <v>-0.6621523096422226</v>
      </c>
      <c r="X26" s="24">
        <f t="shared" si="10"/>
        <v>33.74199028628442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-0.14300971371557836</v>
      </c>
      <c r="AD26" s="17">
        <f t="shared" ca="1" si="14"/>
        <v>8.1637448262135592E-2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14633</v>
      </c>
      <c r="D27" s="17">
        <v>11919</v>
      </c>
      <c r="E27" s="17">
        <v>11872</v>
      </c>
      <c r="F27" s="17">
        <v>14561</v>
      </c>
      <c r="G27" s="24"/>
      <c r="H27" s="7"/>
      <c r="I27" s="25">
        <f t="shared" si="0"/>
        <v>2761</v>
      </c>
      <c r="J27" s="24">
        <f t="shared" si="0"/>
        <v>-2642</v>
      </c>
      <c r="K27" s="7"/>
      <c r="L27" s="25">
        <f t="shared" si="3"/>
        <v>2764.4491460174736</v>
      </c>
      <c r="M27" s="17">
        <f t="shared" si="1"/>
        <v>11.89660824985396</v>
      </c>
      <c r="N27" s="17">
        <f t="shared" si="4"/>
        <v>-2645.4428649309489</v>
      </c>
      <c r="O27" s="24">
        <f t="shared" si="2"/>
        <v>11.853318932757581</v>
      </c>
      <c r="P27" s="7"/>
      <c r="Q27" s="25">
        <f t="shared" si="5"/>
        <v>2800.6486574074152</v>
      </c>
      <c r="R27" s="24">
        <f t="shared" si="6"/>
        <v>-2641.3639641573654</v>
      </c>
      <c r="S27" s="7"/>
      <c r="T27" s="25">
        <f t="shared" si="7"/>
        <v>-0.72465195894836443</v>
      </c>
      <c r="U27" s="24">
        <f t="shared" si="8"/>
        <v>-0.68444822322569032</v>
      </c>
      <c r="V27" s="7"/>
      <c r="W27" s="25">
        <f t="shared" si="9"/>
        <v>-0.73063330351890854</v>
      </c>
      <c r="X27" s="24">
        <f t="shared" si="10"/>
        <v>39.327955783633911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-8.3044216366090495E-2</v>
      </c>
      <c r="AD27" s="17">
        <f t="shared" ca="1" si="14"/>
        <v>1.3095712879426458E-2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14769</v>
      </c>
      <c r="D28" s="17">
        <v>12064</v>
      </c>
      <c r="E28" s="17">
        <v>11748</v>
      </c>
      <c r="F28" s="17">
        <v>14417</v>
      </c>
      <c r="G28" s="24"/>
      <c r="H28" s="7"/>
      <c r="I28" s="25">
        <f t="shared" si="0"/>
        <v>3021</v>
      </c>
      <c r="J28" s="24">
        <f t="shared" si="0"/>
        <v>-2353</v>
      </c>
      <c r="K28" s="7"/>
      <c r="L28" s="25">
        <f t="shared" si="3"/>
        <v>3014.9994049127072</v>
      </c>
      <c r="M28" s="17">
        <f t="shared" si="1"/>
        <v>36.007141401642755</v>
      </c>
      <c r="N28" s="17">
        <f t="shared" si="4"/>
        <v>-2352.8565211234441</v>
      </c>
      <c r="O28" s="24">
        <f t="shared" si="2"/>
        <v>2.0586188017756402E-2</v>
      </c>
      <c r="P28" s="7"/>
      <c r="Q28" s="25">
        <f t="shared" si="5"/>
        <v>3060.6486574074152</v>
      </c>
      <c r="R28" s="24">
        <f t="shared" si="6"/>
        <v>-2352.3639641573654</v>
      </c>
      <c r="S28" s="7"/>
      <c r="T28" s="25">
        <f t="shared" si="7"/>
        <v>-0.79192548461116108</v>
      </c>
      <c r="U28" s="24">
        <f t="shared" si="8"/>
        <v>-0.60956057457279911</v>
      </c>
      <c r="V28" s="7"/>
      <c r="W28" s="25">
        <f t="shared" si="9"/>
        <v>-0.79725793634175202</v>
      </c>
      <c r="X28" s="24">
        <f t="shared" si="10"/>
        <v>45.058121541052856</v>
      </c>
      <c r="Y28" s="7"/>
      <c r="Z28" s="25">
        <f t="shared" si="11"/>
        <v>632</v>
      </c>
      <c r="AA28" s="17">
        <f t="shared" si="15"/>
        <v>45.099000000000004</v>
      </c>
      <c r="AB28" s="24">
        <f t="shared" si="12"/>
        <v>0.78712603935692271</v>
      </c>
      <c r="AC28" s="17">
        <f t="shared" si="13"/>
        <v>-4.0878458947148033E-2</v>
      </c>
      <c r="AD28" s="17">
        <f t="shared" ca="1" si="14"/>
        <v>0.13155416597083303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14884</v>
      </c>
      <c r="D29" s="17">
        <v>12235</v>
      </c>
      <c r="E29" s="17">
        <v>11639</v>
      </c>
      <c r="F29" s="17">
        <v>14265</v>
      </c>
      <c r="G29" s="24"/>
      <c r="H29" s="7"/>
      <c r="I29" s="25">
        <f t="shared" si="0"/>
        <v>3245</v>
      </c>
      <c r="J29" s="24">
        <f t="shared" si="0"/>
        <v>-2030</v>
      </c>
      <c r="K29" s="7"/>
      <c r="L29" s="25">
        <f t="shared" si="3"/>
        <v>3237.7356474409921</v>
      </c>
      <c r="M29" s="17">
        <f t="shared" si="1"/>
        <v>52.770818101564267</v>
      </c>
      <c r="N29" s="17">
        <f t="shared" si="4"/>
        <v>-2033.4559304756747</v>
      </c>
      <c r="O29" s="24">
        <f t="shared" si="2"/>
        <v>11.943455452696998</v>
      </c>
      <c r="P29" s="7"/>
      <c r="Q29" s="25">
        <f t="shared" si="5"/>
        <v>3284.6486574074152</v>
      </c>
      <c r="R29" s="24">
        <f t="shared" si="6"/>
        <v>-2029.3639641573654</v>
      </c>
      <c r="S29" s="7"/>
      <c r="T29" s="25">
        <f t="shared" si="7"/>
        <v>-0.84988421441295514</v>
      </c>
      <c r="U29" s="24">
        <f t="shared" si="8"/>
        <v>-0.52586261431368553</v>
      </c>
      <c r="V29" s="7"/>
      <c r="W29" s="25">
        <f t="shared" si="9"/>
        <v>-0.85449078110689669</v>
      </c>
      <c r="X29" s="24">
        <f t="shared" si="10"/>
        <v>50.850035197456805</v>
      </c>
      <c r="Y29" s="7"/>
      <c r="Z29" s="25">
        <f t="shared" si="11"/>
        <v>639</v>
      </c>
      <c r="AA29" s="17">
        <f t="shared" si="15"/>
        <v>50.85</v>
      </c>
      <c r="AB29" s="24">
        <f t="shared" si="12"/>
        <v>0.88749992463911664</v>
      </c>
      <c r="AC29" s="17">
        <f t="shared" si="13"/>
        <v>3.5197456803359728E-5</v>
      </c>
      <c r="AD29" s="17">
        <f t="shared" ca="1" si="14"/>
        <v>-1.393075090518181E-2</v>
      </c>
      <c r="AE29" s="17">
        <v>140</v>
      </c>
    </row>
    <row r="30" spans="1:31" s="17" customFormat="1" x14ac:dyDescent="0.25">
      <c r="A30" s="17">
        <v>10</v>
      </c>
      <c r="B30" s="17">
        <v>627</v>
      </c>
      <c r="C30" s="17">
        <v>14984</v>
      </c>
      <c r="D30" s="17">
        <v>12406</v>
      </c>
      <c r="E30" s="17">
        <v>11552</v>
      </c>
      <c r="F30" s="17">
        <v>14101</v>
      </c>
      <c r="G30" s="24"/>
      <c r="H30" s="7"/>
      <c r="I30" s="25">
        <f t="shared" si="0"/>
        <v>3432</v>
      </c>
      <c r="J30" s="24">
        <f t="shared" si="0"/>
        <v>-1695</v>
      </c>
      <c r="K30" s="7"/>
      <c r="L30" s="25">
        <f t="shared" si="3"/>
        <v>3424.2339130303485</v>
      </c>
      <c r="M30" s="17">
        <f t="shared" si="1"/>
        <v>60.312106820190763</v>
      </c>
      <c r="N30" s="17">
        <f t="shared" si="4"/>
        <v>-1700.1125748188747</v>
      </c>
      <c r="O30" s="24">
        <f t="shared" si="2"/>
        <v>26.138421278591579</v>
      </c>
      <c r="P30" s="7"/>
      <c r="Q30" s="25">
        <f t="shared" si="5"/>
        <v>3471.6486574074152</v>
      </c>
      <c r="R30" s="24">
        <f t="shared" si="6"/>
        <v>-1694.3639641573654</v>
      </c>
      <c r="S30" s="7"/>
      <c r="T30" s="25">
        <f t="shared" si="7"/>
        <v>-0.89826940402427424</v>
      </c>
      <c r="U30" s="24">
        <f t="shared" si="8"/>
        <v>-0.4390551323111993</v>
      </c>
      <c r="V30" s="7"/>
      <c r="W30" s="25">
        <f t="shared" si="9"/>
        <v>-0.90212267413889546</v>
      </c>
      <c r="X30" s="24">
        <f t="shared" si="10"/>
        <v>56.506836413404926</v>
      </c>
      <c r="Y30" s="7"/>
      <c r="Z30" s="25">
        <f t="shared" si="11"/>
        <v>627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1.3836413404924031E-2</v>
      </c>
      <c r="AD30" s="17">
        <f t="shared" ca="1" si="14"/>
        <v>2.145694651154173E-2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15057</v>
      </c>
      <c r="D31" s="17">
        <v>12575</v>
      </c>
      <c r="E31" s="17">
        <v>11470</v>
      </c>
      <c r="F31" s="17">
        <v>13923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3577.1601785911353</v>
      </c>
      <c r="M31" s="17">
        <f t="shared" si="1"/>
        <v>96.822085358352808</v>
      </c>
      <c r="N31" s="17">
        <f t="shared" si="4"/>
        <v>-1350.2732323771622</v>
      </c>
      <c r="O31" s="24">
        <f t="shared" si="2"/>
        <v>5.1675854405786454</v>
      </c>
      <c r="P31" s="7"/>
      <c r="Q31" s="25">
        <f t="shared" si="5"/>
        <v>3626.6486574074152</v>
      </c>
      <c r="R31" s="24">
        <f t="shared" si="6"/>
        <v>-1347.3639641573654</v>
      </c>
      <c r="S31" s="7"/>
      <c r="T31" s="25">
        <f t="shared" si="7"/>
        <v>-0.93837477509247991</v>
      </c>
      <c r="U31" s="24">
        <f t="shared" si="8"/>
        <v>-0.34913812856534038</v>
      </c>
      <c r="V31" s="7"/>
      <c r="W31" s="25">
        <f t="shared" si="9"/>
        <v>-0.94144738603238864</v>
      </c>
      <c r="X31" s="24">
        <f t="shared" si="10"/>
        <v>62.111188459365394</v>
      </c>
      <c r="Y31" s="7"/>
      <c r="Z31" s="25">
        <f t="shared" si="11"/>
        <v>627</v>
      </c>
      <c r="AA31" s="17">
        <f t="shared" si="15"/>
        <v>62.136000000000003</v>
      </c>
      <c r="AB31" s="24">
        <f t="shared" si="12"/>
        <v>1.0844777840191966</v>
      </c>
      <c r="AC31" s="17">
        <f t="shared" si="13"/>
        <v>-2.4811540634608775E-2</v>
      </c>
      <c r="AD31" s="17">
        <f t="shared" ca="1" si="14"/>
        <v>7.0497056815000292E-2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15119</v>
      </c>
      <c r="D32" s="17">
        <v>12759</v>
      </c>
      <c r="E32" s="17">
        <v>11417</v>
      </c>
      <c r="F32" s="17">
        <v>13743</v>
      </c>
      <c r="G32" s="24"/>
      <c r="H32" s="7"/>
      <c r="I32" s="25">
        <f t="shared" si="0"/>
        <v>3702</v>
      </c>
      <c r="J32" s="24">
        <f t="shared" si="0"/>
        <v>-984</v>
      </c>
      <c r="K32" s="7"/>
      <c r="L32" s="25">
        <f t="shared" si="3"/>
        <v>3694.8727446723915</v>
      </c>
      <c r="M32" s="17">
        <f t="shared" si="1"/>
        <v>50.797768504923873</v>
      </c>
      <c r="N32" s="17">
        <f t="shared" si="4"/>
        <v>-987.92162064144463</v>
      </c>
      <c r="O32" s="24">
        <f t="shared" si="2"/>
        <v>15.379108455404618</v>
      </c>
      <c r="P32" s="7"/>
      <c r="Q32" s="25">
        <f t="shared" si="5"/>
        <v>3741.6486574074152</v>
      </c>
      <c r="R32" s="24">
        <f t="shared" si="6"/>
        <v>-983.36396415736544</v>
      </c>
      <c r="S32" s="7"/>
      <c r="T32" s="25">
        <f t="shared" si="7"/>
        <v>-0.96813037298179383</v>
      </c>
      <c r="U32" s="24">
        <f t="shared" si="8"/>
        <v>-0.25481596901637027</v>
      </c>
      <c r="V32" s="7"/>
      <c r="W32" s="25">
        <f t="shared" si="9"/>
        <v>-0.97038361328061518</v>
      </c>
      <c r="X32" s="24">
        <f t="shared" si="10"/>
        <v>67.745323725461844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-2.4676274538151688E-2</v>
      </c>
      <c r="AD32" s="17">
        <f t="shared" ca="1" si="14"/>
        <v>4.8594274429973439E-2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15164</v>
      </c>
      <c r="D33" s="17">
        <v>12950</v>
      </c>
      <c r="E33" s="17">
        <v>11377</v>
      </c>
      <c r="F33" s="17">
        <v>13566</v>
      </c>
      <c r="G33" s="24"/>
      <c r="H33" s="7"/>
      <c r="I33" s="25">
        <f t="shared" si="0"/>
        <v>3787</v>
      </c>
      <c r="J33" s="24">
        <f t="shared" si="0"/>
        <v>-616</v>
      </c>
      <c r="K33" s="7"/>
      <c r="L33" s="25">
        <f t="shared" si="3"/>
        <v>3774.9779914785031</v>
      </c>
      <c r="M33" s="17">
        <f t="shared" si="1"/>
        <v>144.5286888909441</v>
      </c>
      <c r="N33" s="17">
        <f t="shared" si="4"/>
        <v>-625.01411978003023</v>
      </c>
      <c r="O33" s="24">
        <f t="shared" si="2"/>
        <v>81.254355408732209</v>
      </c>
      <c r="P33" s="7"/>
      <c r="Q33" s="25">
        <f t="shared" si="5"/>
        <v>3826.6486574074152</v>
      </c>
      <c r="R33" s="24">
        <f t="shared" si="6"/>
        <v>-615.36396415736544</v>
      </c>
      <c r="S33" s="7"/>
      <c r="T33" s="25">
        <f t="shared" si="7"/>
        <v>-0.99012364098693895</v>
      </c>
      <c r="U33" s="24">
        <f t="shared" si="8"/>
        <v>-0.15945730221960924</v>
      </c>
      <c r="V33" s="7"/>
      <c r="W33" s="25">
        <f t="shared" si="9"/>
        <v>-0.99154820051673065</v>
      </c>
      <c r="X33" s="24">
        <f t="shared" si="10"/>
        <v>73.3227290184455</v>
      </c>
      <c r="Y33" s="7"/>
      <c r="Z33" s="25">
        <f t="shared" si="11"/>
        <v>611</v>
      </c>
      <c r="AA33" s="17">
        <f t="shared" si="15"/>
        <v>73.268999999999991</v>
      </c>
      <c r="AB33" s="24">
        <f t="shared" si="12"/>
        <v>1.2787852896437251</v>
      </c>
      <c r="AC33" s="17">
        <f t="shared" si="13"/>
        <v>5.3729018445508814E-2</v>
      </c>
      <c r="AD33" s="17">
        <f t="shared" ca="1" si="14"/>
        <v>2.7500024600328743E-3</v>
      </c>
      <c r="AE33" s="17">
        <v>136</v>
      </c>
    </row>
    <row r="34" spans="1:31" s="17" customFormat="1" x14ac:dyDescent="0.25">
      <c r="A34" s="17">
        <v>14</v>
      </c>
      <c r="B34" s="17">
        <v>608</v>
      </c>
      <c r="C34" s="17">
        <v>15179</v>
      </c>
      <c r="D34" s="17">
        <v>13126</v>
      </c>
      <c r="E34" s="17">
        <v>11354</v>
      </c>
      <c r="F34" s="17">
        <v>13383</v>
      </c>
      <c r="G34" s="24"/>
      <c r="H34" s="7"/>
      <c r="I34" s="25">
        <f t="shared" si="0"/>
        <v>3825</v>
      </c>
      <c r="J34" s="24">
        <f t="shared" si="0"/>
        <v>-257</v>
      </c>
      <c r="K34" s="7"/>
      <c r="L34" s="25">
        <f t="shared" si="3"/>
        <v>3819.838642150607</v>
      </c>
      <c r="M34" s="17">
        <f t="shared" si="1"/>
        <v>26.639614849490432</v>
      </c>
      <c r="N34" s="17">
        <f t="shared" si="4"/>
        <v>-258.17155560396213</v>
      </c>
      <c r="O34" s="24">
        <f t="shared" si="2"/>
        <v>1.3725425331750789</v>
      </c>
      <c r="P34" s="7"/>
      <c r="Q34" s="25">
        <f t="shared" si="5"/>
        <v>3864.6486574074152</v>
      </c>
      <c r="R34" s="24">
        <f t="shared" si="6"/>
        <v>-256.36396415736539</v>
      </c>
      <c r="S34" s="7"/>
      <c r="T34" s="25">
        <f t="shared" si="7"/>
        <v>-0.99995592550688606</v>
      </c>
      <c r="U34" s="24">
        <f t="shared" si="8"/>
        <v>-6.6430776730377686E-2</v>
      </c>
      <c r="V34" s="7"/>
      <c r="W34" s="25">
        <f t="shared" si="9"/>
        <v>-1.0005716311628332</v>
      </c>
      <c r="X34" s="24">
        <f t="shared" si="10"/>
        <v>78.660159916878342</v>
      </c>
      <c r="Y34" s="7"/>
      <c r="Z34" s="25">
        <f t="shared" si="11"/>
        <v>608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-8.0840083121643147E-2</v>
      </c>
      <c r="AD34" s="17">
        <f t="shared" ca="1" si="14"/>
        <v>0.14658268647666262</v>
      </c>
      <c r="AE34" s="17">
        <v>135</v>
      </c>
    </row>
    <row r="35" spans="1:31" s="17" customFormat="1" x14ac:dyDescent="0.25">
      <c r="A35" s="17">
        <v>15</v>
      </c>
      <c r="B35" s="17">
        <v>638</v>
      </c>
      <c r="C35" s="17">
        <v>15179</v>
      </c>
      <c r="D35" s="17">
        <v>13311</v>
      </c>
      <c r="E35" s="17">
        <v>11346</v>
      </c>
      <c r="F35" s="17">
        <v>13183</v>
      </c>
      <c r="G35" s="24"/>
      <c r="H35" s="7"/>
      <c r="I35" s="25">
        <f t="shared" si="0"/>
        <v>3833</v>
      </c>
      <c r="J35" s="24">
        <f t="shared" si="0"/>
        <v>128</v>
      </c>
      <c r="K35" s="7"/>
      <c r="L35" s="25">
        <f t="shared" si="3"/>
        <v>3829.0881689658831</v>
      </c>
      <c r="M35" s="17">
        <f t="shared" si="1"/>
        <v>15.302422039479767</v>
      </c>
      <c r="N35" s="17">
        <f t="shared" si="4"/>
        <v>129.23733371537284</v>
      </c>
      <c r="O35" s="24">
        <f t="shared" si="2"/>
        <v>1.5309947231983598</v>
      </c>
      <c r="P35" s="7"/>
      <c r="Q35" s="25">
        <f t="shared" si="5"/>
        <v>3872.6486574074152</v>
      </c>
      <c r="R35" s="24">
        <f t="shared" si="6"/>
        <v>128.63603584263458</v>
      </c>
      <c r="S35" s="7"/>
      <c r="T35" s="25">
        <f t="shared" si="7"/>
        <v>-1.0020258801426645</v>
      </c>
      <c r="U35" s="24">
        <f t="shared" si="8"/>
        <v>3.3333045869494558E-2</v>
      </c>
      <c r="V35" s="7"/>
      <c r="W35" s="25">
        <f t="shared" si="9"/>
        <v>-1.0017738313533437</v>
      </c>
      <c r="X35" s="24">
        <f t="shared" si="10"/>
        <v>84.364371880272074</v>
      </c>
      <c r="Y35" s="7"/>
      <c r="Z35" s="25">
        <f t="shared" si="11"/>
        <v>638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-0.11862811972791576</v>
      </c>
      <c r="AD35" s="17">
        <f t="shared" ca="1" si="14"/>
        <v>0.13835830429655971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15169</v>
      </c>
      <c r="D36" s="17">
        <v>13515</v>
      </c>
      <c r="E36" s="17">
        <v>11367</v>
      </c>
      <c r="F36" s="17">
        <v>13003</v>
      </c>
      <c r="G36" s="24"/>
      <c r="H36" s="7"/>
      <c r="I36" s="25">
        <f t="shared" si="0"/>
        <v>3802</v>
      </c>
      <c r="J36" s="24">
        <f t="shared" si="0"/>
        <v>512</v>
      </c>
      <c r="K36" s="7"/>
      <c r="L36" s="25">
        <f t="shared" si="3"/>
        <v>3800.428737398192</v>
      </c>
      <c r="M36" s="17">
        <f t="shared" si="1"/>
        <v>2.46886616384054</v>
      </c>
      <c r="N36" s="17">
        <f t="shared" si="4"/>
        <v>508.11161933390429</v>
      </c>
      <c r="O36" s="24">
        <f t="shared" si="2"/>
        <v>15.119504204466944</v>
      </c>
      <c r="P36" s="7"/>
      <c r="Q36" s="25">
        <f t="shared" si="5"/>
        <v>3841.6486574074152</v>
      </c>
      <c r="R36" s="24">
        <f t="shared" si="6"/>
        <v>512.63603584263456</v>
      </c>
      <c r="S36" s="7"/>
      <c r="T36" s="25">
        <f t="shared" si="7"/>
        <v>-0.99400480592902329</v>
      </c>
      <c r="U36" s="24">
        <f t="shared" si="8"/>
        <v>0.1328377416574191</v>
      </c>
      <c r="V36" s="7"/>
      <c r="W36" s="25">
        <f t="shared" si="9"/>
        <v>-0.99288687501672723</v>
      </c>
      <c r="X36" s="24">
        <f t="shared" si="10"/>
        <v>90.078930125141824</v>
      </c>
      <c r="Y36" s="7"/>
      <c r="Z36" s="25">
        <f t="shared" si="11"/>
        <v>626</v>
      </c>
      <c r="AA36" s="17">
        <f t="shared" si="15"/>
        <v>90.11699999999999</v>
      </c>
      <c r="AB36" s="24">
        <f t="shared" si="12"/>
        <v>1.5728383620197297</v>
      </c>
      <c r="AC36" s="17">
        <f t="shared" si="13"/>
        <v>-3.8069874858166486E-2</v>
      </c>
      <c r="AD36" s="17">
        <f t="shared" ca="1" si="14"/>
        <v>3.093737006719266E-2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15138</v>
      </c>
      <c r="D37" s="17">
        <v>13693</v>
      </c>
      <c r="E37" s="17">
        <v>11403</v>
      </c>
      <c r="F37" s="17">
        <v>12818</v>
      </c>
      <c r="G37" s="24"/>
      <c r="H37" s="7"/>
      <c r="I37" s="25">
        <f t="shared" si="0"/>
        <v>3735</v>
      </c>
      <c r="J37" s="24">
        <f t="shared" si="0"/>
        <v>875</v>
      </c>
      <c r="K37" s="7"/>
      <c r="L37" s="25">
        <f t="shared" si="3"/>
        <v>3735.4741461876374</v>
      </c>
      <c r="M37" s="17">
        <f t="shared" si="1"/>
        <v>0.2248146072510957</v>
      </c>
      <c r="N37" s="17">
        <f t="shared" si="4"/>
        <v>878.51052492278495</v>
      </c>
      <c r="O37" s="24">
        <f t="shared" si="2"/>
        <v>12.323785233494299</v>
      </c>
      <c r="P37" s="7"/>
      <c r="Q37" s="25">
        <f t="shared" si="5"/>
        <v>3774.6486574074152</v>
      </c>
      <c r="R37" s="24">
        <f t="shared" si="6"/>
        <v>875.63603584263456</v>
      </c>
      <c r="S37" s="7"/>
      <c r="T37" s="25">
        <f t="shared" si="7"/>
        <v>-0.97666893585437953</v>
      </c>
      <c r="U37" s="24">
        <f t="shared" si="8"/>
        <v>0.22690077439444151</v>
      </c>
      <c r="V37" s="7"/>
      <c r="W37" s="25">
        <f t="shared" si="9"/>
        <v>-0.97473210673111399</v>
      </c>
      <c r="X37" s="24">
        <f t="shared" si="10"/>
        <v>95.562712724288929</v>
      </c>
      <c r="Y37" s="7"/>
      <c r="Z37" s="25">
        <f t="shared" si="11"/>
        <v>620</v>
      </c>
      <c r="AA37" s="17">
        <f t="shared" si="15"/>
        <v>95.696999999999989</v>
      </c>
      <c r="AB37" s="24">
        <f t="shared" si="12"/>
        <v>1.6702277342810135</v>
      </c>
      <c r="AC37" s="17">
        <f t="shared" si="13"/>
        <v>-0.13428727571105981</v>
      </c>
      <c r="AD37" s="17">
        <f t="shared" ca="1" si="14"/>
        <v>4.6529374643270671E-2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13877</v>
      </c>
      <c r="E38" s="17">
        <v>11451</v>
      </c>
      <c r="F38" s="17">
        <v>12632</v>
      </c>
      <c r="G38" s="24"/>
      <c r="H38" s="7"/>
      <c r="I38" s="25">
        <f t="shared" si="0"/>
        <v>3632</v>
      </c>
      <c r="J38" s="24">
        <f t="shared" si="0"/>
        <v>1245</v>
      </c>
      <c r="K38" s="7"/>
      <c r="L38" s="25">
        <f t="shared" si="3"/>
        <v>3631.2925096606882</v>
      </c>
      <c r="M38" s="17">
        <f t="shared" si="1"/>
        <v>0.5005425802195107</v>
      </c>
      <c r="N38" s="17">
        <f t="shared" si="4"/>
        <v>1250.9126613864339</v>
      </c>
      <c r="O38" s="24">
        <f t="shared" si="2"/>
        <v>34.959564670626577</v>
      </c>
      <c r="P38" s="7"/>
      <c r="Q38" s="25">
        <f t="shared" si="5"/>
        <v>3671.6486574074152</v>
      </c>
      <c r="R38" s="24">
        <f t="shared" si="6"/>
        <v>1245.6360358426346</v>
      </c>
      <c r="S38" s="7"/>
      <c r="T38" s="25">
        <f t="shared" si="7"/>
        <v>-0.95001826991873317</v>
      </c>
      <c r="U38" s="24">
        <f t="shared" si="8"/>
        <v>0.32277769481509799</v>
      </c>
      <c r="V38" s="7"/>
      <c r="W38" s="25">
        <f t="shared" si="9"/>
        <v>-0.94724641138661958</v>
      </c>
      <c r="X38" s="24">
        <f t="shared" si="10"/>
        <v>101.27534594447627</v>
      </c>
      <c r="Y38" s="7"/>
      <c r="Z38" s="25">
        <f t="shared" si="11"/>
        <v>638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-0.16365405552372181</v>
      </c>
      <c r="AD38" s="17">
        <f t="shared" ca="1" si="14"/>
        <v>9.7386569939402534E-2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15007</v>
      </c>
      <c r="D39" s="17">
        <v>14056</v>
      </c>
      <c r="E39" s="17">
        <v>11518</v>
      </c>
      <c r="F39" s="17">
        <v>12450</v>
      </c>
      <c r="G39" s="24"/>
      <c r="H39" s="7"/>
      <c r="I39" s="25">
        <f t="shared" si="0"/>
        <v>3489</v>
      </c>
      <c r="J39" s="24">
        <f t="shared" si="0"/>
        <v>1606</v>
      </c>
      <c r="K39" s="7"/>
      <c r="L39" s="25">
        <f t="shared" si="3"/>
        <v>3490.7718825127449</v>
      </c>
      <c r="M39" s="17">
        <f t="shared" si="1"/>
        <v>3.1395676389712643</v>
      </c>
      <c r="N39" s="17">
        <f t="shared" si="4"/>
        <v>1609.6274934629673</v>
      </c>
      <c r="O39" s="24">
        <f t="shared" si="2"/>
        <v>13.158708823870658</v>
      </c>
      <c r="P39" s="7"/>
      <c r="Q39" s="25">
        <f t="shared" si="5"/>
        <v>3528.6486574074152</v>
      </c>
      <c r="R39" s="24">
        <f t="shared" si="6"/>
        <v>1606.6360358426346</v>
      </c>
      <c r="S39" s="7"/>
      <c r="T39" s="25">
        <f t="shared" si="7"/>
        <v>-0.91301783080419507</v>
      </c>
      <c r="U39" s="24">
        <f t="shared" si="8"/>
        <v>0.41632247392822497</v>
      </c>
      <c r="V39" s="7"/>
      <c r="W39" s="25">
        <f t="shared" si="9"/>
        <v>-0.90943083828460858</v>
      </c>
      <c r="X39" s="24">
        <f t="shared" si="10"/>
        <v>107.05614128398156</v>
      </c>
      <c r="Y39" s="7"/>
      <c r="Z39" s="25">
        <f t="shared" si="11"/>
        <v>636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-0.10685871601843644</v>
      </c>
      <c r="AD39" s="17">
        <f t="shared" ca="1" si="14"/>
        <v>4.7740191707404733E-2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14921</v>
      </c>
      <c r="D40" s="17">
        <v>14215</v>
      </c>
      <c r="E40" s="17">
        <v>11605</v>
      </c>
      <c r="F40" s="17">
        <v>12283</v>
      </c>
      <c r="G40" s="24"/>
      <c r="H40" s="7"/>
      <c r="I40" s="25">
        <f t="shared" si="0"/>
        <v>3316</v>
      </c>
      <c r="J40" s="24">
        <f t="shared" si="0"/>
        <v>1932</v>
      </c>
      <c r="K40" s="7"/>
      <c r="L40" s="25">
        <f t="shared" si="3"/>
        <v>3321.0912750943035</v>
      </c>
      <c r="M40" s="17">
        <f t="shared" si="1"/>
        <v>25.921082085874659</v>
      </c>
      <c r="N40" s="17">
        <f t="shared" si="4"/>
        <v>1941.7603561294891</v>
      </c>
      <c r="O40" s="24">
        <f t="shared" si="2"/>
        <v>95.2645517744551</v>
      </c>
      <c r="P40" s="7"/>
      <c r="Q40" s="25">
        <f t="shared" si="5"/>
        <v>3355.6486574074152</v>
      </c>
      <c r="R40" s="24">
        <f t="shared" si="6"/>
        <v>1932.6360358426346</v>
      </c>
      <c r="S40" s="7"/>
      <c r="T40" s="25">
        <f t="shared" si="7"/>
        <v>-0.86825506180548806</v>
      </c>
      <c r="U40" s="24">
        <f t="shared" si="8"/>
        <v>0.50079781462318174</v>
      </c>
      <c r="V40" s="7"/>
      <c r="W40" s="25">
        <f t="shared" si="9"/>
        <v>-0.86393153550211144</v>
      </c>
      <c r="X40" s="24">
        <f t="shared" si="10"/>
        <v>112.55832698122407</v>
      </c>
      <c r="Y40" s="7"/>
      <c r="Z40" s="25">
        <f t="shared" si="11"/>
        <v>616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-0.14867301877592354</v>
      </c>
      <c r="AD40" s="17">
        <f t="shared" ca="1" si="14"/>
        <v>5.9897904833675852E-2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14818</v>
      </c>
      <c r="D41" s="17">
        <v>14371</v>
      </c>
      <c r="E41" s="17">
        <v>11697</v>
      </c>
      <c r="F41" s="17">
        <v>12125</v>
      </c>
      <c r="G41" s="24"/>
      <c r="H41" s="7"/>
      <c r="I41" s="25">
        <f t="shared" si="0"/>
        <v>3121</v>
      </c>
      <c r="J41" s="24">
        <f t="shared" si="0"/>
        <v>2246</v>
      </c>
      <c r="K41" s="7"/>
      <c r="L41" s="25">
        <f t="shared" si="3"/>
        <v>3122.7761586536012</v>
      </c>
      <c r="M41" s="17">
        <f t="shared" si="1"/>
        <v>3.1547395627624795</v>
      </c>
      <c r="N41" s="17">
        <f t="shared" si="4"/>
        <v>2251.7411669662383</v>
      </c>
      <c r="O41" s="24">
        <f t="shared" si="2"/>
        <v>32.960998134226166</v>
      </c>
      <c r="P41" s="7"/>
      <c r="Q41" s="25">
        <f t="shared" si="5"/>
        <v>3160.6486574074152</v>
      </c>
      <c r="R41" s="24">
        <f t="shared" si="6"/>
        <v>2246.6360358426346</v>
      </c>
      <c r="S41" s="7"/>
      <c r="T41" s="25">
        <f t="shared" si="7"/>
        <v>-0.81779991755839054</v>
      </c>
      <c r="U41" s="24">
        <f t="shared" si="8"/>
        <v>0.58216363357476586</v>
      </c>
      <c r="V41" s="7"/>
      <c r="W41" s="25">
        <f t="shared" si="9"/>
        <v>-0.81276669143600466</v>
      </c>
      <c r="X41" s="24">
        <f t="shared" si="10"/>
        <v>118.07165380995144</v>
      </c>
      <c r="Y41" s="7"/>
      <c r="Z41" s="25">
        <f t="shared" si="11"/>
        <v>608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-0.10734619004854551</v>
      </c>
      <c r="AD41" s="17">
        <f t="shared" ca="1" si="14"/>
        <v>8.3158235319558571E-2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14712</v>
      </c>
      <c r="D42" s="17">
        <v>14531</v>
      </c>
      <c r="E42" s="17">
        <v>11824</v>
      </c>
      <c r="F42" s="17">
        <v>11990</v>
      </c>
      <c r="G42" s="24"/>
      <c r="H42" s="7"/>
      <c r="I42" s="25">
        <f t="shared" si="0"/>
        <v>2888</v>
      </c>
      <c r="J42" s="24">
        <f t="shared" si="0"/>
        <v>2541</v>
      </c>
      <c r="K42" s="7"/>
      <c r="L42" s="25">
        <f t="shared" si="3"/>
        <v>2891.2766345768059</v>
      </c>
      <c r="M42" s="17">
        <f t="shared" si="1"/>
        <v>10.736334149920099</v>
      </c>
      <c r="N42" s="17">
        <f t="shared" si="4"/>
        <v>2546.1871826234014</v>
      </c>
      <c r="O42" s="24">
        <f t="shared" si="2"/>
        <v>26.906863568517853</v>
      </c>
      <c r="P42" s="7"/>
      <c r="Q42" s="25">
        <f t="shared" si="5"/>
        <v>2927.6486574074152</v>
      </c>
      <c r="R42" s="24">
        <f t="shared" si="6"/>
        <v>2541.6360358426346</v>
      </c>
      <c r="S42" s="7"/>
      <c r="T42" s="25">
        <f t="shared" si="7"/>
        <v>-0.75751248879134581</v>
      </c>
      <c r="U42" s="24">
        <f t="shared" si="8"/>
        <v>0.65860604309934334</v>
      </c>
      <c r="V42" s="7"/>
      <c r="W42" s="25">
        <f t="shared" si="9"/>
        <v>-0.75181201896091043</v>
      </c>
      <c r="X42" s="24">
        <f t="shared" si="10"/>
        <v>123.67778065810637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-7.2219341893614342E-2</v>
      </c>
      <c r="AD42" s="17">
        <f t="shared" ca="1" si="14"/>
        <v>2.9751827726641977E-2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14578</v>
      </c>
      <c r="D43" s="17">
        <v>14659</v>
      </c>
      <c r="E43" s="17">
        <v>11949</v>
      </c>
      <c r="F43" s="17">
        <v>11848</v>
      </c>
      <c r="G43" s="24"/>
      <c r="H43" s="7"/>
      <c r="I43" s="25">
        <f t="shared" si="0"/>
        <v>2629</v>
      </c>
      <c r="J43" s="24">
        <f t="shared" si="0"/>
        <v>2811</v>
      </c>
      <c r="K43" s="7"/>
      <c r="L43" s="25">
        <f t="shared" si="3"/>
        <v>2632.5303518882547</v>
      </c>
      <c r="M43" s="17">
        <f t="shared" si="1"/>
        <v>12.463384454903522</v>
      </c>
      <c r="N43" s="17">
        <f t="shared" si="4"/>
        <v>2816.1160663570577</v>
      </c>
      <c r="O43" s="24">
        <f t="shared" si="2"/>
        <v>26.174134969817253</v>
      </c>
      <c r="P43" s="7"/>
      <c r="Q43" s="25">
        <f t="shared" si="5"/>
        <v>2668.6486574074152</v>
      </c>
      <c r="R43" s="24">
        <f t="shared" si="6"/>
        <v>2811.6360358426346</v>
      </c>
      <c r="S43" s="7"/>
      <c r="T43" s="25">
        <f t="shared" si="7"/>
        <v>-0.69049770745802153</v>
      </c>
      <c r="U43" s="24">
        <f t="shared" si="8"/>
        <v>0.72857028232522769</v>
      </c>
      <c r="V43" s="7"/>
      <c r="W43" s="25">
        <f t="shared" si="9"/>
        <v>-0.68418609217036952</v>
      </c>
      <c r="X43" s="24">
        <f t="shared" si="10"/>
        <v>129.25806824282336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-5.3931757176627571E-2</v>
      </c>
      <c r="AD43" s="17">
        <f t="shared" ca="1" si="14"/>
        <v>5.0145937326647072E-2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14432</v>
      </c>
      <c r="D44" s="17">
        <v>14785</v>
      </c>
      <c r="E44" s="17">
        <v>12092</v>
      </c>
      <c r="F44" s="17">
        <v>11725</v>
      </c>
      <c r="G44" s="24"/>
      <c r="H44" s="7"/>
      <c r="I44" s="25">
        <f t="shared" si="0"/>
        <v>2340</v>
      </c>
      <c r="J44" s="24">
        <f t="shared" si="0"/>
        <v>3060</v>
      </c>
      <c r="K44" s="7"/>
      <c r="L44" s="25">
        <f t="shared" si="3"/>
        <v>2340.9623941982527</v>
      </c>
      <c r="M44" s="17">
        <f t="shared" si="1"/>
        <v>0.92620259283044915</v>
      </c>
      <c r="N44" s="17">
        <f t="shared" si="4"/>
        <v>3065.4021527290292</v>
      </c>
      <c r="O44" s="24">
        <f t="shared" si="2"/>
        <v>29.183254107758064</v>
      </c>
      <c r="P44" s="7"/>
      <c r="Q44" s="25">
        <f t="shared" si="5"/>
        <v>2379.6486574074152</v>
      </c>
      <c r="R44" s="24">
        <f t="shared" si="6"/>
        <v>3060.6360358426346</v>
      </c>
      <c r="S44" s="7"/>
      <c r="T44" s="25">
        <f t="shared" si="7"/>
        <v>-0.61572059624052833</v>
      </c>
      <c r="U44" s="24">
        <f t="shared" si="8"/>
        <v>0.79309285850021005</v>
      </c>
      <c r="V44" s="7"/>
      <c r="W44" s="25">
        <f t="shared" si="9"/>
        <v>-0.60884487814440025</v>
      </c>
      <c r="X44" s="24">
        <f t="shared" si="10"/>
        <v>134.94573317460646</v>
      </c>
      <c r="Y44" s="7"/>
      <c r="Z44" s="25">
        <f t="shared" si="11"/>
        <v>634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-7.226682539351259E-2</v>
      </c>
      <c r="AD44" s="17">
        <f t="shared" ca="1" si="14"/>
        <v>0.18023221248358823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14276</v>
      </c>
      <c r="D45" s="17">
        <v>14895</v>
      </c>
      <c r="E45" s="17">
        <v>12253</v>
      </c>
      <c r="F45" s="17">
        <v>11613</v>
      </c>
      <c r="G45" s="24"/>
      <c r="H45" s="7"/>
      <c r="I45" s="25">
        <f t="shared" si="0"/>
        <v>2023</v>
      </c>
      <c r="J45" s="24">
        <f t="shared" si="0"/>
        <v>3282</v>
      </c>
      <c r="K45" s="7"/>
      <c r="L45" s="25">
        <f t="shared" si="3"/>
        <v>2025.8046381659201</v>
      </c>
      <c r="M45" s="17">
        <f t="shared" si="1"/>
        <v>7.8659952417356402</v>
      </c>
      <c r="N45" s="17">
        <f t="shared" si="4"/>
        <v>3284.2520617060873</v>
      </c>
      <c r="O45" s="24">
        <f t="shared" si="2"/>
        <v>5.0717819280246648</v>
      </c>
      <c r="P45" s="7"/>
      <c r="Q45" s="25">
        <f t="shared" si="5"/>
        <v>2062.6486574074152</v>
      </c>
      <c r="R45" s="24">
        <f t="shared" si="6"/>
        <v>3282.6360358426346</v>
      </c>
      <c r="S45" s="7"/>
      <c r="T45" s="25">
        <f t="shared" si="7"/>
        <v>-0.53369864379781085</v>
      </c>
      <c r="U45" s="24">
        <f t="shared" si="8"/>
        <v>0.85061901075260393</v>
      </c>
      <c r="V45" s="7"/>
      <c r="W45" s="25">
        <f t="shared" si="9"/>
        <v>-0.52631940978726255</v>
      </c>
      <c r="X45" s="24">
        <f t="shared" si="10"/>
        <v>140.71151716798022</v>
      </c>
      <c r="Y45" s="7"/>
      <c r="Z45" s="25">
        <f t="shared" si="11"/>
        <v>634</v>
      </c>
      <c r="AA45" s="17">
        <f t="shared" si="15"/>
        <v>140.72399999999996</v>
      </c>
      <c r="AB45" s="24">
        <f t="shared" si="12"/>
        <v>2.4560971365764996</v>
      </c>
      <c r="AC45" s="17">
        <f t="shared" si="13"/>
        <v>-1.2482832019742318E-2</v>
      </c>
      <c r="AD45" s="17">
        <f t="shared" ca="1" si="14"/>
        <v>4.9433528926101644E-3</v>
      </c>
      <c r="AE45" s="17">
        <v>124</v>
      </c>
    </row>
    <row r="46" spans="1:31" s="17" customFormat="1" x14ac:dyDescent="0.25">
      <c r="A46" s="17">
        <v>26</v>
      </c>
      <c r="B46" s="17">
        <v>625</v>
      </c>
      <c r="C46" s="17">
        <v>14114</v>
      </c>
      <c r="D46" s="17">
        <v>14997</v>
      </c>
      <c r="E46" s="17">
        <v>12420</v>
      </c>
      <c r="F46" s="17">
        <v>11525</v>
      </c>
      <c r="G46" s="24"/>
      <c r="H46" s="7"/>
      <c r="I46" s="25">
        <f t="shared" si="0"/>
        <v>1694</v>
      </c>
      <c r="J46" s="24">
        <f t="shared" si="0"/>
        <v>3472</v>
      </c>
      <c r="K46" s="7"/>
      <c r="L46" s="25">
        <f t="shared" si="3"/>
        <v>1695.0727409185154</v>
      </c>
      <c r="M46" s="17">
        <f t="shared" si="1"/>
        <v>1.1507730782571883</v>
      </c>
      <c r="N46" s="17">
        <f t="shared" si="4"/>
        <v>3468.086813226239</v>
      </c>
      <c r="O46" s="24">
        <f t="shared" si="2"/>
        <v>15.31303072633823</v>
      </c>
      <c r="P46" s="7"/>
      <c r="Q46" s="25">
        <f t="shared" si="5"/>
        <v>1733.6486574074152</v>
      </c>
      <c r="R46" s="24">
        <f t="shared" si="6"/>
        <v>3472.6360358426346</v>
      </c>
      <c r="S46" s="7"/>
      <c r="T46" s="25">
        <f t="shared" si="7"/>
        <v>-0.4485717594014258</v>
      </c>
      <c r="U46" s="24">
        <f t="shared" si="8"/>
        <v>0.8998531050226708</v>
      </c>
      <c r="V46" s="7"/>
      <c r="W46" s="25">
        <f t="shared" si="9"/>
        <v>-0.44076102355714192</v>
      </c>
      <c r="X46" s="24">
        <f t="shared" si="10"/>
        <v>146.36233494427688</v>
      </c>
      <c r="Y46" s="7"/>
      <c r="Z46" s="25">
        <f t="shared" si="11"/>
        <v>625</v>
      </c>
      <c r="AA46" s="17">
        <f t="shared" si="15"/>
        <v>146.34899999999996</v>
      </c>
      <c r="AB46" s="24">
        <f t="shared" si="12"/>
        <v>2.5542719070011803</v>
      </c>
      <c r="AC46" s="17">
        <f t="shared" si="13"/>
        <v>1.3334944276920169E-2</v>
      </c>
      <c r="AD46" s="17">
        <f t="shared" ca="1" si="14"/>
        <v>-4.7491538614508499E-2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13943</v>
      </c>
      <c r="D47" s="17">
        <v>15069</v>
      </c>
      <c r="E47" s="17">
        <v>12595</v>
      </c>
      <c r="F47" s="17">
        <v>11450</v>
      </c>
      <c r="G47" s="24"/>
      <c r="H47" s="7"/>
      <c r="I47" s="25">
        <f t="shared" si="0"/>
        <v>1348</v>
      </c>
      <c r="J47" s="24">
        <f t="shared" si="0"/>
        <v>3619</v>
      </c>
      <c r="K47" s="7"/>
      <c r="L47" s="25">
        <f t="shared" si="3"/>
        <v>1345.9334215903411</v>
      </c>
      <c r="M47" s="17">
        <f t="shared" si="1"/>
        <v>4.2707463232681411</v>
      </c>
      <c r="N47" s="17">
        <f t="shared" si="4"/>
        <v>3619.0968546191575</v>
      </c>
      <c r="O47" s="24">
        <f t="shared" si="2"/>
        <v>9.3808172521465897E-3</v>
      </c>
      <c r="P47" s="7"/>
      <c r="Q47" s="25">
        <f t="shared" si="5"/>
        <v>1387.6486574074152</v>
      </c>
      <c r="R47" s="24">
        <f t="shared" si="6"/>
        <v>3619.6360358426346</v>
      </c>
      <c r="S47" s="7"/>
      <c r="T47" s="25">
        <f t="shared" si="7"/>
        <v>-0.35904622140401182</v>
      </c>
      <c r="U47" s="24">
        <f t="shared" si="8"/>
        <v>0.93794474637898562</v>
      </c>
      <c r="V47" s="7"/>
      <c r="W47" s="25">
        <f t="shared" si="9"/>
        <v>-0.35090074408113869</v>
      </c>
      <c r="X47" s="24">
        <f t="shared" si="10"/>
        <v>151.94695404260153</v>
      </c>
      <c r="Y47" s="7"/>
      <c r="Z47" s="25">
        <f t="shared" si="11"/>
        <v>628</v>
      </c>
      <c r="AA47" s="17">
        <f t="shared" si="15"/>
        <v>152.00099999999995</v>
      </c>
      <c r="AB47" s="24">
        <f t="shared" si="12"/>
        <v>2.6529179163238998</v>
      </c>
      <c r="AC47" s="17">
        <f t="shared" si="13"/>
        <v>-5.4045957398415112E-2</v>
      </c>
      <c r="AD47" s="17">
        <f t="shared" ca="1" si="14"/>
        <v>0.11071523839501651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13761</v>
      </c>
      <c r="D48" s="17">
        <v>15128</v>
      </c>
      <c r="E48" s="17">
        <v>12776</v>
      </c>
      <c r="F48" s="17">
        <v>11390</v>
      </c>
      <c r="G48" s="24"/>
      <c r="H48" s="7"/>
      <c r="I48" s="25">
        <f t="shared" si="0"/>
        <v>985</v>
      </c>
      <c r="J48" s="24">
        <f t="shared" si="0"/>
        <v>3738</v>
      </c>
      <c r="K48" s="7"/>
      <c r="L48" s="25">
        <f t="shared" si="3"/>
        <v>983.90985824182189</v>
      </c>
      <c r="M48" s="17">
        <f t="shared" si="1"/>
        <v>1.1884090529236524</v>
      </c>
      <c r="N48" s="17">
        <f t="shared" si="4"/>
        <v>3734.6954563047539</v>
      </c>
      <c r="O48" s="24">
        <f t="shared" si="2"/>
        <v>10.920009033791006</v>
      </c>
      <c r="P48" s="7"/>
      <c r="Q48" s="25">
        <f t="shared" si="5"/>
        <v>1024.6486574074152</v>
      </c>
      <c r="R48" s="24">
        <f t="shared" si="6"/>
        <v>3738.6360358426346</v>
      </c>
      <c r="S48" s="7"/>
      <c r="T48" s="25">
        <f t="shared" si="7"/>
        <v>-0.26512202980556876</v>
      </c>
      <c r="U48" s="24">
        <f t="shared" si="8"/>
        <v>0.96878083700076434</v>
      </c>
      <c r="V48" s="7"/>
      <c r="W48" s="25">
        <f t="shared" si="9"/>
        <v>-0.25670475969324308</v>
      </c>
      <c r="X48" s="24">
        <f t="shared" si="10"/>
        <v>157.61761155201691</v>
      </c>
      <c r="Y48" s="7"/>
      <c r="Z48" s="25">
        <f t="shared" si="11"/>
        <v>627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-2.6388447983038077E-2</v>
      </c>
      <c r="AD48" s="17">
        <f t="shared" ca="1" si="14"/>
        <v>0.15303551633255097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13583</v>
      </c>
      <c r="D49" s="17">
        <v>15178</v>
      </c>
      <c r="E49" s="17">
        <v>12959</v>
      </c>
      <c r="F49" s="17">
        <v>11356</v>
      </c>
      <c r="G49" s="24"/>
      <c r="H49" s="7"/>
      <c r="I49" s="25">
        <f t="shared" si="0"/>
        <v>624</v>
      </c>
      <c r="J49" s="24">
        <f t="shared" si="0"/>
        <v>3822</v>
      </c>
      <c r="K49" s="7"/>
      <c r="L49" s="25">
        <f t="shared" si="3"/>
        <v>625.7452087953767</v>
      </c>
      <c r="M49" s="17">
        <f t="shared" si="1"/>
        <v>3.0457537394601841</v>
      </c>
      <c r="N49" s="17">
        <f t="shared" si="4"/>
        <v>3811.7687336120803</v>
      </c>
      <c r="O49" s="24">
        <f t="shared" si="2"/>
        <v>104.67881190057608</v>
      </c>
      <c r="P49" s="7"/>
      <c r="Q49" s="25">
        <f t="shared" si="5"/>
        <v>663.64865740741527</v>
      </c>
      <c r="R49" s="24">
        <f t="shared" si="6"/>
        <v>3822.6360358426346</v>
      </c>
      <c r="S49" s="7"/>
      <c r="T49" s="25">
        <f t="shared" si="7"/>
        <v>-0.17171532686607038</v>
      </c>
      <c r="U49" s="24">
        <f t="shared" si="8"/>
        <v>0.99054748920437286</v>
      </c>
      <c r="V49" s="7"/>
      <c r="W49" s="25">
        <f t="shared" si="9"/>
        <v>-0.16310517743055941</v>
      </c>
      <c r="X49" s="24">
        <f t="shared" si="10"/>
        <v>163.10810242099933</v>
      </c>
      <c r="Y49" s="7"/>
      <c r="Z49" s="25">
        <f t="shared" si="11"/>
        <v>604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2.8102420999374544E-2</v>
      </c>
      <c r="AD49" s="17">
        <f t="shared" ca="1" si="14"/>
        <v>-6.5044647904812791E-2</v>
      </c>
      <c r="AE49" s="17">
        <v>120</v>
      </c>
    </row>
    <row r="50" spans="1:31" s="17" customFormat="1" x14ac:dyDescent="0.25">
      <c r="A50" s="17">
        <v>30</v>
      </c>
      <c r="B50" s="17">
        <v>618</v>
      </c>
      <c r="C50" s="17">
        <v>13400</v>
      </c>
      <c r="D50" s="17">
        <v>15192</v>
      </c>
      <c r="E50" s="17">
        <v>13144</v>
      </c>
      <c r="F50" s="17">
        <v>11333</v>
      </c>
      <c r="G50" s="24"/>
      <c r="H50" s="7"/>
      <c r="I50" s="25">
        <f t="shared" si="0"/>
        <v>256</v>
      </c>
      <c r="J50" s="24">
        <f t="shared" si="0"/>
        <v>3859</v>
      </c>
      <c r="K50" s="7"/>
      <c r="L50" s="25">
        <f t="shared" si="3"/>
        <v>253.11208352904578</v>
      </c>
      <c r="M50" s="17">
        <f t="shared" si="1"/>
        <v>8.340061543208698</v>
      </c>
      <c r="N50" s="17">
        <f t="shared" si="4"/>
        <v>3855.0708285782589</v>
      </c>
      <c r="O50" s="24">
        <f t="shared" si="2"/>
        <v>15.438388061426998</v>
      </c>
      <c r="P50" s="7"/>
      <c r="Q50" s="25">
        <f t="shared" si="5"/>
        <v>295.64865740741527</v>
      </c>
      <c r="R50" s="24">
        <f t="shared" si="6"/>
        <v>3859.6360358426346</v>
      </c>
      <c r="S50" s="7"/>
      <c r="T50" s="25">
        <f t="shared" si="7"/>
        <v>-7.6497413620265881E-2</v>
      </c>
      <c r="U50" s="24">
        <f t="shared" si="8"/>
        <v>1.0001351812464385</v>
      </c>
      <c r="V50" s="7"/>
      <c r="W50" s="25">
        <f t="shared" si="9"/>
        <v>-6.7800259555542808E-2</v>
      </c>
      <c r="X50" s="24">
        <f t="shared" si="10"/>
        <v>168.58040391388784</v>
      </c>
      <c r="Y50" s="7"/>
      <c r="Z50" s="25">
        <f t="shared" si="11"/>
        <v>618</v>
      </c>
      <c r="AA50" s="17">
        <f t="shared" si="15"/>
        <v>168.64199999999997</v>
      </c>
      <c r="AB50" s="24">
        <f t="shared" si="12"/>
        <v>2.943358157148277</v>
      </c>
      <c r="AC50" s="17">
        <f t="shared" si="13"/>
        <v>-6.1596086112132298E-2</v>
      </c>
      <c r="AD50" s="17">
        <f t="shared" ca="1" si="14"/>
        <v>1.6016915704511803E-2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13215</v>
      </c>
      <c r="D51" s="17">
        <v>15208</v>
      </c>
      <c r="E51" s="17">
        <v>13338</v>
      </c>
      <c r="F51" s="17">
        <v>11334</v>
      </c>
      <c r="G51" s="24"/>
      <c r="H51" s="7"/>
      <c r="I51" s="25">
        <f t="shared" si="0"/>
        <v>-123</v>
      </c>
      <c r="J51" s="24">
        <f t="shared" si="0"/>
        <v>3874</v>
      </c>
      <c r="K51" s="7"/>
      <c r="L51" s="25">
        <f t="shared" si="3"/>
        <v>-125.31429032339672</v>
      </c>
      <c r="M51" s="17">
        <f t="shared" si="1"/>
        <v>5.3559397009676895</v>
      </c>
      <c r="N51" s="17">
        <f t="shared" si="4"/>
        <v>3861.9118645597832</v>
      </c>
      <c r="O51" s="24">
        <f t="shared" si="2"/>
        <v>146.1230184210248</v>
      </c>
      <c r="P51" s="7"/>
      <c r="Q51" s="25">
        <f t="shared" si="5"/>
        <v>-83.351342592584729</v>
      </c>
      <c r="R51" s="24">
        <f t="shared" si="6"/>
        <v>3874.6360358426346</v>
      </c>
      <c r="S51" s="7"/>
      <c r="T51" s="25">
        <f t="shared" si="7"/>
        <v>2.1566687249733863E-2</v>
      </c>
      <c r="U51" s="24">
        <f t="shared" si="8"/>
        <v>1.0040220834256544</v>
      </c>
      <c r="V51" s="7"/>
      <c r="W51" s="25">
        <f t="shared" si="9"/>
        <v>3.0301363184201676E-2</v>
      </c>
      <c r="X51" s="24">
        <f t="shared" si="10"/>
        <v>174.1872744779522</v>
      </c>
      <c r="Y51" s="7"/>
      <c r="Z51" s="25">
        <f t="shared" si="11"/>
        <v>623</v>
      </c>
      <c r="AA51" s="17">
        <f t="shared" si="15"/>
        <v>174.24899999999997</v>
      </c>
      <c r="AB51" s="24">
        <f t="shared" si="12"/>
        <v>3.0412187683075986</v>
      </c>
      <c r="AC51" s="17">
        <f t="shared" si="13"/>
        <v>-6.1725522047765935E-2</v>
      </c>
      <c r="AD51" s="17">
        <f t="shared" ca="1" si="14"/>
        <v>6.1164791337063207E-2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13019</v>
      </c>
      <c r="D52" s="17">
        <v>15185</v>
      </c>
      <c r="E52" s="17">
        <v>13519</v>
      </c>
      <c r="F52" s="17">
        <v>11344</v>
      </c>
      <c r="G52" s="24"/>
      <c r="H52" s="7"/>
      <c r="I52" s="25">
        <f t="shared" ref="I52:J83" si="16">C52-E52</f>
        <v>-500</v>
      </c>
      <c r="J52" s="24">
        <f t="shared" si="16"/>
        <v>3841</v>
      </c>
      <c r="K52" s="7"/>
      <c r="L52" s="25">
        <f t="shared" si="3"/>
        <v>-502.91856753777046</v>
      </c>
      <c r="M52" s="17">
        <f t="shared" si="1"/>
        <v>8.5180364725275073</v>
      </c>
      <c r="N52" s="17">
        <f t="shared" si="4"/>
        <v>3831.7285031804604</v>
      </c>
      <c r="O52" s="24">
        <f t="shared" si="2"/>
        <v>85.960653274733048</v>
      </c>
      <c r="P52" s="7"/>
      <c r="Q52" s="25">
        <f t="shared" si="5"/>
        <v>-460.35134259258473</v>
      </c>
      <c r="R52" s="24">
        <f t="shared" si="6"/>
        <v>3841.6360358426346</v>
      </c>
      <c r="S52" s="7"/>
      <c r="T52" s="25">
        <f t="shared" si="7"/>
        <v>0.11911329946078901</v>
      </c>
      <c r="U52" s="24">
        <f t="shared" si="8"/>
        <v>0.9954708986313795</v>
      </c>
      <c r="V52" s="7"/>
      <c r="W52" s="25">
        <f t="shared" si="9"/>
        <v>0.12777728035485922</v>
      </c>
      <c r="X52" s="24">
        <f t="shared" si="10"/>
        <v>179.77302601953738</v>
      </c>
      <c r="Y52" s="7"/>
      <c r="Z52" s="25">
        <f t="shared" si="11"/>
        <v>623</v>
      </c>
      <c r="AA52" s="17">
        <f t="shared" si="15"/>
        <v>179.85599999999997</v>
      </c>
      <c r="AB52" s="24">
        <f t="shared" si="12"/>
        <v>3.1390793794669207</v>
      </c>
      <c r="AC52" s="17">
        <f t="shared" si="13"/>
        <v>-8.2973980462583086E-2</v>
      </c>
      <c r="AD52" s="17">
        <f t="shared" ca="1" si="14"/>
        <v>8.4301095809564686E-3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12832</v>
      </c>
      <c r="D53" s="17">
        <v>15147</v>
      </c>
      <c r="E53" s="17">
        <v>13711</v>
      </c>
      <c r="F53" s="17">
        <v>11377</v>
      </c>
      <c r="G53" s="24"/>
      <c r="H53" s="7"/>
      <c r="I53" s="25">
        <f t="shared" si="16"/>
        <v>-879</v>
      </c>
      <c r="J53" s="24">
        <f t="shared" si="16"/>
        <v>3770</v>
      </c>
      <c r="K53" s="7"/>
      <c r="L53" s="25">
        <f t="shared" si="3"/>
        <v>-881.42798985946649</v>
      </c>
      <c r="M53" s="17">
        <f t="shared" si="1"/>
        <v>5.8951347576721194</v>
      </c>
      <c r="N53" s="17">
        <f t="shared" si="4"/>
        <v>3763.5768835503322</v>
      </c>
      <c r="O53" s="24">
        <f t="shared" si="2"/>
        <v>41.256424925992562</v>
      </c>
      <c r="P53" s="7"/>
      <c r="Q53" s="25">
        <f t="shared" si="5"/>
        <v>-839.35134259258473</v>
      </c>
      <c r="R53" s="24">
        <f t="shared" si="6"/>
        <v>3770.6360358426346</v>
      </c>
      <c r="S53" s="7"/>
      <c r="T53" s="25">
        <f t="shared" si="7"/>
        <v>0.21717740033078875</v>
      </c>
      <c r="U53" s="24">
        <f t="shared" si="8"/>
        <v>0.97707289498309136</v>
      </c>
      <c r="V53" s="7"/>
      <c r="W53" s="25">
        <f t="shared" si="9"/>
        <v>0.22568504954281515</v>
      </c>
      <c r="X53" s="24">
        <f t="shared" si="10"/>
        <v>185.46473762764901</v>
      </c>
      <c r="Y53" s="7"/>
      <c r="Z53" s="25">
        <f t="shared" si="11"/>
        <v>632</v>
      </c>
      <c r="AA53" s="17">
        <f t="shared" si="15"/>
        <v>185.54399999999995</v>
      </c>
      <c r="AB53" s="24">
        <f t="shared" si="12"/>
        <v>3.2383537073203583</v>
      </c>
      <c r="AC53" s="17">
        <f t="shared" si="13"/>
        <v>-7.9262372350939359E-2</v>
      </c>
      <c r="AD53" s="17">
        <f t="shared" ca="1" si="14"/>
        <v>8.8359778899842922E-2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12640</v>
      </c>
      <c r="D54" s="17">
        <v>15102</v>
      </c>
      <c r="E54" s="17">
        <v>13898</v>
      </c>
      <c r="F54" s="17">
        <v>11431</v>
      </c>
      <c r="G54" s="24"/>
      <c r="H54" s="7"/>
      <c r="I54" s="25">
        <f t="shared" si="16"/>
        <v>-1258</v>
      </c>
      <c r="J54" s="24">
        <f t="shared" si="16"/>
        <v>3671</v>
      </c>
      <c r="K54" s="7"/>
      <c r="L54" s="25">
        <f t="shared" si="3"/>
        <v>-1256.8397774326716</v>
      </c>
      <c r="M54" s="17">
        <f t="shared" si="1"/>
        <v>1.3461164057382116</v>
      </c>
      <c r="N54" s="17">
        <f t="shared" si="4"/>
        <v>3656.5314032720062</v>
      </c>
      <c r="O54" s="24">
        <f t="shared" si="2"/>
        <v>209.34029127731367</v>
      </c>
      <c r="P54" s="7"/>
      <c r="Q54" s="25">
        <f t="shared" si="5"/>
        <v>-1218.3513425925848</v>
      </c>
      <c r="R54" s="24">
        <f t="shared" si="6"/>
        <v>3671.6360358426346</v>
      </c>
      <c r="S54" s="7"/>
      <c r="T54" s="25">
        <f t="shared" si="7"/>
        <v>0.31524150120078853</v>
      </c>
      <c r="U54" s="24">
        <f t="shared" si="8"/>
        <v>0.95141934060026712</v>
      </c>
      <c r="V54" s="7"/>
      <c r="W54" s="25">
        <f t="shared" si="9"/>
        <v>0.32352970362088646</v>
      </c>
      <c r="X54" s="24">
        <f t="shared" si="10"/>
        <v>191.2391910912213</v>
      </c>
      <c r="Y54" s="7"/>
      <c r="Z54" s="25">
        <f t="shared" si="11"/>
        <v>641</v>
      </c>
      <c r="AA54" s="17">
        <f t="shared" si="15"/>
        <v>191.31299999999996</v>
      </c>
      <c r="AB54" s="24">
        <f t="shared" si="12"/>
        <v>3.3390417518679105</v>
      </c>
      <c r="AC54" s="17">
        <f t="shared" si="13"/>
        <v>-7.3808908778659088E-2</v>
      </c>
      <c r="AD54" s="17">
        <f t="shared" ca="1" si="14"/>
        <v>6.0169821601078866E-2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12463</v>
      </c>
      <c r="D55" s="17">
        <v>15023</v>
      </c>
      <c r="E55" s="17">
        <v>14076</v>
      </c>
      <c r="F55" s="17">
        <v>11498</v>
      </c>
      <c r="G55" s="24"/>
      <c r="H55" s="7"/>
      <c r="I55" s="25">
        <f t="shared" si="16"/>
        <v>-1613</v>
      </c>
      <c r="J55" s="24">
        <f t="shared" si="16"/>
        <v>3525</v>
      </c>
      <c r="K55" s="7"/>
      <c r="L55" s="25">
        <f t="shared" si="3"/>
        <v>-1612.146902734343</v>
      </c>
      <c r="M55" s="17">
        <f t="shared" si="1"/>
        <v>0.72777494467139914</v>
      </c>
      <c r="N55" s="17">
        <f t="shared" si="4"/>
        <v>3515.9120454563235</v>
      </c>
      <c r="O55" s="24">
        <f t="shared" si="2"/>
        <v>82.590917787929612</v>
      </c>
      <c r="P55" s="7"/>
      <c r="Q55" s="25">
        <f t="shared" si="5"/>
        <v>-1573.3513425925848</v>
      </c>
      <c r="R55" s="24">
        <f t="shared" si="6"/>
        <v>3525.6360358426346</v>
      </c>
      <c r="S55" s="7"/>
      <c r="T55" s="25">
        <f t="shared" si="7"/>
        <v>0.40709573816345318</v>
      </c>
      <c r="U55" s="24">
        <f t="shared" si="8"/>
        <v>0.91358682605589991</v>
      </c>
      <c r="V55" s="7"/>
      <c r="W55" s="25">
        <f t="shared" si="9"/>
        <v>0.41505831562452072</v>
      </c>
      <c r="X55" s="24">
        <f t="shared" si="10"/>
        <v>196.89173466187992</v>
      </c>
      <c r="Y55" s="7"/>
      <c r="Z55" s="25">
        <f t="shared" si="11"/>
        <v>627</v>
      </c>
      <c r="AA55" s="17">
        <f t="shared" si="15"/>
        <v>196.95599999999996</v>
      </c>
      <c r="AB55" s="24">
        <f t="shared" si="12"/>
        <v>3.4375306815579507</v>
      </c>
      <c r="AC55" s="17">
        <f t="shared" si="13"/>
        <v>-6.4265338120037541E-2</v>
      </c>
      <c r="AD55" s="17">
        <f t="shared" ca="1" si="14"/>
        <v>0.11737743265879885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12292</v>
      </c>
      <c r="D56" s="17">
        <v>14933</v>
      </c>
      <c r="E56" s="17">
        <v>14237</v>
      </c>
      <c r="F56" s="17">
        <v>11585</v>
      </c>
      <c r="G56" s="24"/>
      <c r="H56" s="7"/>
      <c r="I56" s="25">
        <f t="shared" si="16"/>
        <v>-1945</v>
      </c>
      <c r="J56" s="24">
        <f t="shared" si="16"/>
        <v>3348</v>
      </c>
      <c r="K56" s="7"/>
      <c r="L56" s="25">
        <f t="shared" si="3"/>
        <v>-1945.3363081856239</v>
      </c>
      <c r="M56" s="17">
        <f t="shared" si="1"/>
        <v>0.11310319571765337</v>
      </c>
      <c r="N56" s="17">
        <f t="shared" si="4"/>
        <v>3345.1099668617976</v>
      </c>
      <c r="O56" s="24">
        <f t="shared" si="2"/>
        <v>8.3522915399080002</v>
      </c>
      <c r="P56" s="7"/>
      <c r="Q56" s="25">
        <f t="shared" si="5"/>
        <v>-1905.3513425925848</v>
      </c>
      <c r="R56" s="24">
        <f t="shared" si="6"/>
        <v>3348.6360358426346</v>
      </c>
      <c r="S56" s="7"/>
      <c r="T56" s="25">
        <f t="shared" si="7"/>
        <v>0.49299885554825507</v>
      </c>
      <c r="U56" s="24">
        <f t="shared" si="8"/>
        <v>0.86772138034115343</v>
      </c>
      <c r="V56" s="7"/>
      <c r="W56" s="25">
        <f t="shared" si="9"/>
        <v>0.50056570544972312</v>
      </c>
      <c r="X56" s="24">
        <f t="shared" si="10"/>
        <v>202.43813369658585</v>
      </c>
      <c r="Y56" s="7"/>
      <c r="Z56" s="25">
        <f t="shared" si="11"/>
        <v>614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-4.3866303414120011E-2</v>
      </c>
      <c r="AD56" s="17">
        <f t="shared" ca="1" si="14"/>
        <v>0.13942056099173783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12137</v>
      </c>
      <c r="D57" s="17">
        <v>14838</v>
      </c>
      <c r="E57" s="17">
        <v>14402</v>
      </c>
      <c r="F57" s="17">
        <v>11690</v>
      </c>
      <c r="G57" s="24"/>
      <c r="H57" s="7"/>
      <c r="I57" s="25">
        <f t="shared" si="16"/>
        <v>-2265</v>
      </c>
      <c r="J57" s="24">
        <f t="shared" si="16"/>
        <v>3148</v>
      </c>
      <c r="K57" s="7"/>
      <c r="L57" s="25">
        <f t="shared" si="3"/>
        <v>-2259.316125170099</v>
      </c>
      <c r="M57" s="17">
        <f t="shared" si="1"/>
        <v>32.306433081982291</v>
      </c>
      <c r="N57" s="17">
        <f t="shared" si="4"/>
        <v>3144.215672952942</v>
      </c>
      <c r="O57" s="24">
        <f t="shared" si="2"/>
        <v>14.321131199094825</v>
      </c>
      <c r="P57" s="7"/>
      <c r="Q57" s="25">
        <f t="shared" si="5"/>
        <v>-2225.3513425925848</v>
      </c>
      <c r="R57" s="24">
        <f t="shared" si="6"/>
        <v>3148.6360358426346</v>
      </c>
      <c r="S57" s="7"/>
      <c r="T57" s="25">
        <f t="shared" si="7"/>
        <v>0.57579704097938944</v>
      </c>
      <c r="U57" s="24">
        <f t="shared" si="8"/>
        <v>0.81589601795160938</v>
      </c>
      <c r="V57" s="7"/>
      <c r="W57" s="25">
        <f t="shared" si="9"/>
        <v>0.58291620129324073</v>
      </c>
      <c r="X57" s="24">
        <f t="shared" si="10"/>
        <v>208.00249110180812</v>
      </c>
      <c r="Y57" s="7"/>
      <c r="Z57" s="25">
        <f t="shared" si="11"/>
        <v>611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2.149110180815228E-2</v>
      </c>
      <c r="AD57" s="17">
        <f t="shared" ca="1" si="14"/>
        <v>3.1114429600876292E-2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11985</v>
      </c>
      <c r="D58" s="17">
        <v>14714</v>
      </c>
      <c r="E58" s="17">
        <v>14545</v>
      </c>
      <c r="F58" s="17">
        <v>11804</v>
      </c>
      <c r="G58" s="24"/>
      <c r="H58" s="7"/>
      <c r="I58" s="25">
        <f t="shared" si="16"/>
        <v>-2560</v>
      </c>
      <c r="J58" s="24">
        <f t="shared" si="16"/>
        <v>2910</v>
      </c>
      <c r="K58" s="7"/>
      <c r="L58" s="25">
        <f t="shared" si="3"/>
        <v>-2555.6345057275767</v>
      </c>
      <c r="M58" s="17">
        <f t="shared" si="1"/>
        <v>19.057540242561057</v>
      </c>
      <c r="N58" s="17">
        <f t="shared" si="4"/>
        <v>2911.9307134104938</v>
      </c>
      <c r="O58" s="24">
        <f t="shared" si="2"/>
        <v>3.7276542734606339</v>
      </c>
      <c r="P58" s="7"/>
      <c r="Q58" s="25">
        <f t="shared" si="5"/>
        <v>-2520.3513425925848</v>
      </c>
      <c r="R58" s="24">
        <f t="shared" si="6"/>
        <v>2910.6360358426346</v>
      </c>
      <c r="S58" s="7"/>
      <c r="T58" s="25">
        <f t="shared" si="7"/>
        <v>0.65212661817371642</v>
      </c>
      <c r="U58" s="24">
        <f t="shared" si="8"/>
        <v>0.75422383670805204</v>
      </c>
      <c r="V58" s="7"/>
      <c r="W58" s="25">
        <f t="shared" si="9"/>
        <v>0.65871218794299891</v>
      </c>
      <c r="X58" s="24">
        <f t="shared" si="10"/>
        <v>213.59141702673128</v>
      </c>
      <c r="Y58" s="7"/>
      <c r="Z58" s="25">
        <f t="shared" si="11"/>
        <v>617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5.7417026731314991E-2</v>
      </c>
      <c r="AD58" s="17">
        <f t="shared" ca="1" si="14"/>
        <v>3.3343349341862449E-2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11848</v>
      </c>
      <c r="D59" s="17">
        <v>14581</v>
      </c>
      <c r="E59" s="17">
        <v>14682</v>
      </c>
      <c r="F59" s="17">
        <v>11937</v>
      </c>
      <c r="G59" s="24"/>
      <c r="H59" s="7"/>
      <c r="I59" s="25">
        <f t="shared" si="16"/>
        <v>-2834</v>
      </c>
      <c r="J59" s="24">
        <f t="shared" si="16"/>
        <v>2644</v>
      </c>
      <c r="K59" s="7"/>
      <c r="L59" s="25">
        <f t="shared" si="3"/>
        <v>-2830.4412727826834</v>
      </c>
      <c r="M59" s="17">
        <f t="shared" si="1"/>
        <v>12.664539407269759</v>
      </c>
      <c r="N59" s="17">
        <f t="shared" si="4"/>
        <v>2650.0518322585135</v>
      </c>
      <c r="O59" s="24">
        <f t="shared" si="2"/>
        <v>36.624673685184774</v>
      </c>
      <c r="P59" s="7"/>
      <c r="Q59" s="25">
        <f t="shared" si="5"/>
        <v>-2794.3513425925848</v>
      </c>
      <c r="R59" s="24">
        <f t="shared" si="6"/>
        <v>2644.6360358426346</v>
      </c>
      <c r="S59" s="7"/>
      <c r="T59" s="25">
        <f t="shared" si="7"/>
        <v>0.72302256444912516</v>
      </c>
      <c r="U59" s="24">
        <f t="shared" si="8"/>
        <v>0.6852961047299585</v>
      </c>
      <c r="V59" s="7"/>
      <c r="W59" s="25">
        <f t="shared" si="9"/>
        <v>0.72901122298538323</v>
      </c>
      <c r="X59" s="24">
        <f t="shared" si="10"/>
        <v>219.22901735614982</v>
      </c>
      <c r="Y59" s="7"/>
      <c r="Z59" s="25">
        <f t="shared" si="11"/>
        <v>622</v>
      </c>
      <c r="AA59" s="17">
        <f t="shared" si="15"/>
        <v>219.13199999999998</v>
      </c>
      <c r="AB59" s="24">
        <f t="shared" si="12"/>
        <v>3.8245748964802142</v>
      </c>
      <c r="AC59" s="17">
        <f t="shared" si="13"/>
        <v>9.701735614984841E-2</v>
      </c>
      <c r="AD59" s="17">
        <f t="shared" ca="1" si="14"/>
        <v>-3.1292531981819138E-2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11728</v>
      </c>
      <c r="D60" s="17">
        <v>14440</v>
      </c>
      <c r="E60" s="17">
        <v>14814</v>
      </c>
      <c r="F60" s="17">
        <v>12083</v>
      </c>
      <c r="G60" s="24"/>
      <c r="H60" s="7"/>
      <c r="I60" s="25">
        <f t="shared" si="16"/>
        <v>-3086</v>
      </c>
      <c r="J60" s="24">
        <f t="shared" si="16"/>
        <v>2357</v>
      </c>
      <c r="K60" s="7"/>
      <c r="L60" s="25">
        <f t="shared" si="3"/>
        <v>-3080.5053742344644</v>
      </c>
      <c r="M60" s="17">
        <f t="shared" si="1"/>
        <v>30.1909123032877</v>
      </c>
      <c r="N60" s="17">
        <f t="shared" si="4"/>
        <v>2360.4413363500726</v>
      </c>
      <c r="O60" s="24">
        <f t="shared" si="2"/>
        <v>11.842795874330735</v>
      </c>
      <c r="P60" s="7"/>
      <c r="Q60" s="25">
        <f t="shared" si="5"/>
        <v>-3046.3513425925848</v>
      </c>
      <c r="R60" s="24">
        <f t="shared" si="6"/>
        <v>2357.6360358426346</v>
      </c>
      <c r="S60" s="7"/>
      <c r="T60" s="25">
        <f t="shared" si="7"/>
        <v>0.78822613547614351</v>
      </c>
      <c r="U60" s="24">
        <f t="shared" si="8"/>
        <v>0.61092670970096274</v>
      </c>
      <c r="V60" s="7"/>
      <c r="W60" s="25">
        <f t="shared" si="9"/>
        <v>0.79357033107893682</v>
      </c>
      <c r="X60" s="24">
        <f t="shared" si="10"/>
        <v>224.86789312921621</v>
      </c>
      <c r="Y60" s="7"/>
      <c r="Z60" s="25">
        <f t="shared" si="11"/>
        <v>627</v>
      </c>
      <c r="AA60" s="17">
        <f t="shared" si="15"/>
        <v>224.77499999999998</v>
      </c>
      <c r="AB60" s="24">
        <f t="shared" si="12"/>
        <v>3.923063826170254</v>
      </c>
      <c r="AC60" s="17">
        <f t="shared" si="13"/>
        <v>9.2893129216236048E-2</v>
      </c>
      <c r="AD60" s="17">
        <f t="shared" ca="1" si="14"/>
        <v>6.4372097261667705E-2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11621</v>
      </c>
      <c r="D61" s="17">
        <v>14291</v>
      </c>
      <c r="E61" s="17">
        <v>14934</v>
      </c>
      <c r="F61" s="17">
        <v>12255</v>
      </c>
      <c r="G61" s="24"/>
      <c r="H61" s="7"/>
      <c r="I61" s="25">
        <f t="shared" si="16"/>
        <v>-3313</v>
      </c>
      <c r="J61" s="24">
        <f t="shared" si="16"/>
        <v>2036</v>
      </c>
      <c r="K61" s="7"/>
      <c r="L61" s="25">
        <f t="shared" si="3"/>
        <v>-3303.380991932574</v>
      </c>
      <c r="M61" s="17">
        <f t="shared" si="1"/>
        <v>92.525316201205825</v>
      </c>
      <c r="N61" s="17">
        <f t="shared" si="4"/>
        <v>2044.2990346596459</v>
      </c>
      <c r="O61" s="24">
        <f t="shared" si="2"/>
        <v>68.873976282004605</v>
      </c>
      <c r="P61" s="7"/>
      <c r="Q61" s="25">
        <f t="shared" si="5"/>
        <v>-3273.3513425925848</v>
      </c>
      <c r="R61" s="24">
        <f t="shared" si="6"/>
        <v>2036.6360358426346</v>
      </c>
      <c r="S61" s="7"/>
      <c r="T61" s="25">
        <f t="shared" si="7"/>
        <v>0.84696109826635435</v>
      </c>
      <c r="U61" s="24">
        <f t="shared" si="8"/>
        <v>0.52774700306574462</v>
      </c>
      <c r="V61" s="7"/>
      <c r="W61" s="25">
        <f t="shared" si="9"/>
        <v>0.85158394642300028</v>
      </c>
      <c r="X61" s="24">
        <f t="shared" si="10"/>
        <v>230.67112553483264</v>
      </c>
      <c r="Y61" s="7"/>
      <c r="Z61" s="25">
        <f t="shared" si="11"/>
        <v>634</v>
      </c>
      <c r="AA61" s="17">
        <f t="shared" si="15"/>
        <v>230.48099999999997</v>
      </c>
      <c r="AB61" s="24">
        <f t="shared" si="12"/>
        <v>4.0226523132890497</v>
      </c>
      <c r="AC61" s="17">
        <f t="shared" si="13"/>
        <v>0.19012553483267425</v>
      </c>
      <c r="AD61" s="17">
        <f t="shared" ca="1" si="14"/>
        <v>4.2907283720808209E-2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11511</v>
      </c>
      <c r="D62" s="17">
        <v>14098</v>
      </c>
      <c r="E62" s="17">
        <v>15012</v>
      </c>
      <c r="F62" s="17">
        <v>12407</v>
      </c>
      <c r="G62" s="24"/>
      <c r="H62" s="7"/>
      <c r="I62" s="25">
        <f t="shared" si="16"/>
        <v>-3501</v>
      </c>
      <c r="J62" s="24">
        <f t="shared" si="16"/>
        <v>1691</v>
      </c>
      <c r="K62" s="7"/>
      <c r="L62" s="25">
        <f t="shared" si="3"/>
        <v>-3496.0992058268839</v>
      </c>
      <c r="M62" s="17">
        <f t="shared" si="1"/>
        <v>24.01778352724855</v>
      </c>
      <c r="N62" s="17">
        <f t="shared" si="4"/>
        <v>1703.4950565130707</v>
      </c>
      <c r="O62" s="24">
        <f t="shared" si="2"/>
        <v>156.12643726483105</v>
      </c>
      <c r="P62" s="7"/>
      <c r="Q62" s="25">
        <f t="shared" si="5"/>
        <v>-3461.3513425925848</v>
      </c>
      <c r="R62" s="24">
        <f t="shared" si="6"/>
        <v>1691.6360358426346</v>
      </c>
      <c r="S62" s="7"/>
      <c r="T62" s="25">
        <f t="shared" si="7"/>
        <v>0.89560503220714582</v>
      </c>
      <c r="U62" s="24">
        <f t="shared" si="8"/>
        <v>0.43834825294378116</v>
      </c>
      <c r="V62" s="7"/>
      <c r="W62" s="25">
        <f t="shared" si="9"/>
        <v>0.8994520524632541</v>
      </c>
      <c r="X62" s="24">
        <f t="shared" si="10"/>
        <v>236.47630959179969</v>
      </c>
      <c r="Y62" s="7"/>
      <c r="Z62" s="25">
        <f t="shared" si="11"/>
        <v>642</v>
      </c>
      <c r="AA62" s="17">
        <f t="shared" si="15"/>
        <v>236.25899999999996</v>
      </c>
      <c r="AB62" s="24">
        <f t="shared" si="12"/>
        <v>4.1234974374692825</v>
      </c>
      <c r="AC62" s="17">
        <f t="shared" si="13"/>
        <v>0.21730959179973297</v>
      </c>
      <c r="AD62" s="17">
        <f t="shared" ca="1" si="14"/>
        <v>3.888786834178859E-2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11432</v>
      </c>
      <c r="D63" s="17">
        <v>13922</v>
      </c>
      <c r="E63" s="17">
        <v>15087</v>
      </c>
      <c r="F63" s="17">
        <v>12580</v>
      </c>
      <c r="G63" s="24"/>
      <c r="H63" s="7"/>
      <c r="I63" s="25">
        <f t="shared" si="16"/>
        <v>-3655</v>
      </c>
      <c r="J63" s="24">
        <f t="shared" si="16"/>
        <v>1342</v>
      </c>
      <c r="K63" s="7"/>
      <c r="L63" s="25">
        <f t="shared" si="3"/>
        <v>-3649.7671765324812</v>
      </c>
      <c r="M63" s="17">
        <f t="shared" si="1"/>
        <v>27.382441442215015</v>
      </c>
      <c r="N63" s="17">
        <f t="shared" si="4"/>
        <v>1355.5895363449679</v>
      </c>
      <c r="O63" s="24">
        <f t="shared" si="2"/>
        <v>184.67549807120304</v>
      </c>
      <c r="P63" s="7"/>
      <c r="Q63" s="25">
        <f t="shared" si="5"/>
        <v>-3615.3513425925848</v>
      </c>
      <c r="R63" s="24">
        <f t="shared" si="6"/>
        <v>1342.6360358426346</v>
      </c>
      <c r="S63" s="7"/>
      <c r="T63" s="25">
        <f t="shared" si="7"/>
        <v>0.93545165894587923</v>
      </c>
      <c r="U63" s="24">
        <f t="shared" si="8"/>
        <v>0.34791299557402683</v>
      </c>
      <c r="V63" s="7"/>
      <c r="W63" s="25">
        <f t="shared" si="9"/>
        <v>0.93851350201568462</v>
      </c>
      <c r="X63" s="24">
        <f t="shared" si="10"/>
        <v>242.11854646456879</v>
      </c>
      <c r="Y63" s="7"/>
      <c r="Z63" s="25">
        <f t="shared" si="11"/>
        <v>624</v>
      </c>
      <c r="AA63" s="17">
        <f t="shared" si="15"/>
        <v>241.87499999999994</v>
      </c>
      <c r="AB63" s="24">
        <f t="shared" si="12"/>
        <v>4.2215151282612835</v>
      </c>
      <c r="AC63" s="17">
        <f t="shared" si="13"/>
        <v>0.24354646456885121</v>
      </c>
      <c r="AD63" s="17">
        <f t="shared" ca="1" si="14"/>
        <v>7.7041706966781476E-2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11384</v>
      </c>
      <c r="D64" s="17">
        <v>13759</v>
      </c>
      <c r="E64" s="17">
        <v>15157</v>
      </c>
      <c r="F64" s="17">
        <v>12774</v>
      </c>
      <c r="G64" s="24"/>
      <c r="H64" s="7"/>
      <c r="I64" s="25">
        <f t="shared" si="16"/>
        <v>-3773</v>
      </c>
      <c r="J64" s="24">
        <f t="shared" si="16"/>
        <v>985</v>
      </c>
      <c r="K64" s="7"/>
      <c r="L64" s="25">
        <f t="shared" si="3"/>
        <v>-3768.9370774916865</v>
      </c>
      <c r="M64" s="17">
        <f t="shared" si="1"/>
        <v>16.507339308560276</v>
      </c>
      <c r="N64" s="17">
        <f t="shared" si="4"/>
        <v>994.05334469084085</v>
      </c>
      <c r="O64" s="24">
        <f t="shared" si="2"/>
        <v>81.963050091176115</v>
      </c>
      <c r="P64" s="7"/>
      <c r="Q64" s="25">
        <f t="shared" si="5"/>
        <v>-3733.3513425925848</v>
      </c>
      <c r="R64" s="24">
        <f t="shared" si="6"/>
        <v>985.63603584263456</v>
      </c>
      <c r="S64" s="7"/>
      <c r="T64" s="25">
        <f t="shared" si="7"/>
        <v>0.96598348982361004</v>
      </c>
      <c r="U64" s="24">
        <f t="shared" si="8"/>
        <v>0.25540472370869072</v>
      </c>
      <c r="V64" s="7"/>
      <c r="W64" s="25">
        <f t="shared" si="9"/>
        <v>0.9682417703981665</v>
      </c>
      <c r="X64" s="24">
        <f t="shared" si="10"/>
        <v>247.68161506263073</v>
      </c>
      <c r="Y64" s="7"/>
      <c r="Z64" s="25">
        <f t="shared" si="11"/>
        <v>625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0.18161506263078309</v>
      </c>
      <c r="AD64" s="17">
        <f t="shared" ca="1" si="14"/>
        <v>5.4545455633586926E-2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11348</v>
      </c>
      <c r="D65" s="17">
        <v>13575</v>
      </c>
      <c r="E65" s="17">
        <v>15201</v>
      </c>
      <c r="F65" s="17">
        <v>12952</v>
      </c>
      <c r="G65" s="24"/>
      <c r="H65" s="7"/>
      <c r="I65" s="25">
        <f t="shared" si="16"/>
        <v>-3853</v>
      </c>
      <c r="J65" s="24">
        <f t="shared" si="16"/>
        <v>623</v>
      </c>
      <c r="K65" s="7"/>
      <c r="L65" s="25">
        <f t="shared" si="3"/>
        <v>-3850.4064016013112</v>
      </c>
      <c r="M65" s="17">
        <f t="shared" si="1"/>
        <v>6.7267526536808742</v>
      </c>
      <c r="N65" s="17">
        <f t="shared" si="4"/>
        <v>633.11009508235202</v>
      </c>
      <c r="O65" s="24">
        <f t="shared" si="2"/>
        <v>102.21402257419845</v>
      </c>
      <c r="P65" s="7"/>
      <c r="Q65" s="25">
        <f t="shared" si="5"/>
        <v>-3813.3513425925848</v>
      </c>
      <c r="R65" s="24">
        <f t="shared" si="6"/>
        <v>623.63603584263456</v>
      </c>
      <c r="S65" s="7"/>
      <c r="T65" s="25">
        <f t="shared" si="7"/>
        <v>0.98668303618139364</v>
      </c>
      <c r="U65" s="24">
        <f t="shared" si="8"/>
        <v>0.16160081778361604</v>
      </c>
      <c r="V65" s="7"/>
      <c r="W65" s="25">
        <f t="shared" si="9"/>
        <v>0.98812611170604558</v>
      </c>
      <c r="X65" s="24">
        <f t="shared" si="10"/>
        <v>253.1705316390337</v>
      </c>
      <c r="Y65" s="7"/>
      <c r="Z65" s="25">
        <f t="shared" si="11"/>
        <v>608</v>
      </c>
      <c r="AA65" s="17">
        <f t="shared" si="15"/>
        <v>252.97199999999995</v>
      </c>
      <c r="AB65" s="24">
        <f t="shared" si="12"/>
        <v>4.4151943153550945</v>
      </c>
      <c r="AC65" s="17">
        <f t="shared" si="13"/>
        <v>0.19853163903374593</v>
      </c>
      <c r="AD65" s="17">
        <f t="shared" ca="1" si="14"/>
        <v>2.5925838779130572E-2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11323</v>
      </c>
      <c r="D66" s="17">
        <v>13389</v>
      </c>
      <c r="E66" s="17">
        <v>15217</v>
      </c>
      <c r="F66" s="17">
        <v>13138</v>
      </c>
      <c r="G66" s="24"/>
      <c r="H66" s="7"/>
      <c r="I66" s="25">
        <f t="shared" si="16"/>
        <v>-3894</v>
      </c>
      <c r="J66" s="24">
        <f t="shared" si="16"/>
        <v>251</v>
      </c>
      <c r="K66" s="7"/>
      <c r="L66" s="25">
        <f t="shared" si="3"/>
        <v>-3897.3313222007146</v>
      </c>
      <c r="M66" s="17">
        <f t="shared" si="1"/>
        <v>11.097707604973746</v>
      </c>
      <c r="N66" s="17">
        <f t="shared" si="4"/>
        <v>263.95419983068103</v>
      </c>
      <c r="O66" s="24">
        <f t="shared" si="2"/>
        <v>167.81129325321655</v>
      </c>
      <c r="P66" s="7"/>
      <c r="Q66" s="25">
        <f t="shared" si="5"/>
        <v>-3854.3513425925848</v>
      </c>
      <c r="R66" s="24">
        <f t="shared" si="6"/>
        <v>251.63603584263458</v>
      </c>
      <c r="S66" s="7"/>
      <c r="T66" s="25">
        <f t="shared" si="7"/>
        <v>0.99729155368975775</v>
      </c>
      <c r="U66" s="24">
        <f t="shared" si="8"/>
        <v>6.5205643739064137E-2</v>
      </c>
      <c r="V66" s="7"/>
      <c r="W66" s="25">
        <f t="shared" si="9"/>
        <v>0.99789650126505725</v>
      </c>
      <c r="X66" s="24">
        <f t="shared" si="10"/>
        <v>258.7200452878742</v>
      </c>
      <c r="Y66" s="7"/>
      <c r="Z66" s="25">
        <f t="shared" si="11"/>
        <v>612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0.24004528787423851</v>
      </c>
      <c r="AD66" s="17">
        <f t="shared" ca="1" si="14"/>
        <v>3.3721199702824833E-2</v>
      </c>
      <c r="AE66" s="17">
        <v>103</v>
      </c>
    </row>
    <row r="67" spans="1:31" s="17" customFormat="1" x14ac:dyDescent="0.25">
      <c r="A67" s="17">
        <v>47</v>
      </c>
      <c r="B67" s="17">
        <v>635</v>
      </c>
      <c r="C67" s="17">
        <v>11308</v>
      </c>
      <c r="D67" s="17">
        <v>13187</v>
      </c>
      <c r="E67" s="17">
        <v>15209</v>
      </c>
      <c r="F67" s="17">
        <v>13314</v>
      </c>
      <c r="G67" s="24"/>
      <c r="H67" s="7"/>
      <c r="I67" s="25">
        <f t="shared" si="16"/>
        <v>-3901</v>
      </c>
      <c r="J67" s="24">
        <f t="shared" si="16"/>
        <v>-127</v>
      </c>
      <c r="K67" s="7"/>
      <c r="L67" s="25">
        <f t="shared" si="3"/>
        <v>-3908.3564964741604</v>
      </c>
      <c r="M67" s="17">
        <f t="shared" si="1"/>
        <v>54.118040374334313</v>
      </c>
      <c r="N67" s="17">
        <f t="shared" si="4"/>
        <v>-121.61953191875887</v>
      </c>
      <c r="O67" s="24">
        <f t="shared" si="2"/>
        <v>28.949436773254643</v>
      </c>
      <c r="P67" s="7"/>
      <c r="Q67" s="25">
        <f t="shared" si="5"/>
        <v>-3861.3513425925848</v>
      </c>
      <c r="R67" s="24">
        <f t="shared" si="6"/>
        <v>-126.36396415736542</v>
      </c>
      <c r="S67" s="7"/>
      <c r="T67" s="25">
        <f t="shared" si="7"/>
        <v>0.99910276399606379</v>
      </c>
      <c r="U67" s="24">
        <f t="shared" si="8"/>
        <v>-3.2744291177174076E-2</v>
      </c>
      <c r="V67" s="7"/>
      <c r="W67" s="25">
        <f t="shared" si="9"/>
        <v>0.99885572611411089</v>
      </c>
      <c r="X67" s="24">
        <f t="shared" si="10"/>
        <v>264.336200435553</v>
      </c>
      <c r="Y67" s="7"/>
      <c r="Z67" s="25">
        <f t="shared" si="11"/>
        <v>635</v>
      </c>
      <c r="AA67" s="17">
        <f t="shared" si="15"/>
        <v>264.19499999999994</v>
      </c>
      <c r="AB67" s="24">
        <f t="shared" si="12"/>
        <v>4.6110726173064176</v>
      </c>
      <c r="AC67" s="17">
        <f t="shared" si="13"/>
        <v>0.14120043555305983</v>
      </c>
      <c r="AD67" s="17">
        <f t="shared" ca="1" si="14"/>
        <v>7.9831951498135822E-2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11336</v>
      </c>
      <c r="D68" s="17">
        <v>13008</v>
      </c>
      <c r="E68" s="17">
        <v>15215</v>
      </c>
      <c r="F68" s="17">
        <v>13519</v>
      </c>
      <c r="G68" s="24"/>
      <c r="H68" s="7"/>
      <c r="I68" s="25">
        <f t="shared" si="16"/>
        <v>-3879</v>
      </c>
      <c r="J68" s="24">
        <f t="shared" si="16"/>
        <v>-511</v>
      </c>
      <c r="K68" s="7"/>
      <c r="L68" s="25">
        <f t="shared" si="3"/>
        <v>-3881.357572231615</v>
      </c>
      <c r="M68" s="17">
        <f t="shared" si="1"/>
        <v>5.5581468272821075</v>
      </c>
      <c r="N68" s="17">
        <f t="shared" si="4"/>
        <v>-502.37712961817016</v>
      </c>
      <c r="O68" s="24">
        <f t="shared" si="2"/>
        <v>74.35389362183831</v>
      </c>
      <c r="P68" s="7"/>
      <c r="Q68" s="25">
        <f t="shared" si="5"/>
        <v>-3839.3513425925848</v>
      </c>
      <c r="R68" s="24">
        <f t="shared" si="6"/>
        <v>-510.36396415736539</v>
      </c>
      <c r="S68" s="7"/>
      <c r="T68" s="25">
        <f t="shared" si="7"/>
        <v>0.99341038874767329</v>
      </c>
      <c r="U68" s="24">
        <f t="shared" si="8"/>
        <v>-0.1322489869650986</v>
      </c>
      <c r="V68" s="7"/>
      <c r="W68" s="25">
        <f t="shared" si="9"/>
        <v>0.99229755684784682</v>
      </c>
      <c r="X68" s="24">
        <f t="shared" si="10"/>
        <v>270.05000343571487</v>
      </c>
      <c r="Y68" s="7"/>
      <c r="Z68" s="25">
        <f t="shared" si="11"/>
        <v>629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0.19400343571493295</v>
      </c>
      <c r="AD68" s="17">
        <f t="shared" ca="1" si="14"/>
        <v>1.2131047700961517E-2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11363</v>
      </c>
      <c r="D69" s="17">
        <v>12816</v>
      </c>
      <c r="E69" s="17">
        <v>15169</v>
      </c>
      <c r="F69" s="17">
        <v>13701</v>
      </c>
      <c r="G69" s="24"/>
      <c r="H69" s="7"/>
      <c r="I69" s="25">
        <f t="shared" si="16"/>
        <v>-3806</v>
      </c>
      <c r="J69" s="24">
        <f t="shared" si="16"/>
        <v>-885</v>
      </c>
      <c r="K69" s="7"/>
      <c r="L69" s="25">
        <f t="shared" si="3"/>
        <v>-3816.6178370472744</v>
      </c>
      <c r="M69" s="17">
        <f t="shared" si="1"/>
        <v>112.73846356247289</v>
      </c>
      <c r="N69" s="17">
        <f t="shared" si="4"/>
        <v>-879.41880768795386</v>
      </c>
      <c r="O69" s="24">
        <f t="shared" si="2"/>
        <v>31.149707624042954</v>
      </c>
      <c r="P69" s="7"/>
      <c r="Q69" s="25">
        <f t="shared" si="5"/>
        <v>-3766.3513425925848</v>
      </c>
      <c r="R69" s="24">
        <f t="shared" si="6"/>
        <v>-884.36396415736544</v>
      </c>
      <c r="S69" s="7"/>
      <c r="T69" s="25">
        <f t="shared" si="7"/>
        <v>0.97452205269619574</v>
      </c>
      <c r="U69" s="24">
        <f t="shared" si="8"/>
        <v>-0.22916241463354597</v>
      </c>
      <c r="V69" s="7"/>
      <c r="W69" s="25">
        <f t="shared" si="9"/>
        <v>0.97256546862692494</v>
      </c>
      <c r="X69" s="24">
        <f t="shared" si="10"/>
        <v>275.71718966660342</v>
      </c>
      <c r="Y69" s="7"/>
      <c r="Z69" s="25">
        <f t="shared" si="11"/>
        <v>631</v>
      </c>
      <c r="AA69" s="17">
        <f t="shared" si="15"/>
        <v>275.53499999999991</v>
      </c>
      <c r="AB69" s="24">
        <f t="shared" si="12"/>
        <v>4.8089929544825747</v>
      </c>
      <c r="AC69" s="17">
        <f t="shared" si="13"/>
        <v>0.18218966660350588</v>
      </c>
      <c r="AD69" s="17">
        <f t="shared" ca="1" si="14"/>
        <v>-2.361830943351606E-2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11417</v>
      </c>
      <c r="D70" s="17">
        <v>12636</v>
      </c>
      <c r="E70" s="17">
        <v>15125</v>
      </c>
      <c r="F70" s="17">
        <v>13886</v>
      </c>
      <c r="G70" s="24"/>
      <c r="H70" s="7"/>
      <c r="I70" s="25">
        <f t="shared" si="16"/>
        <v>-3708</v>
      </c>
      <c r="J70" s="24">
        <f t="shared" si="16"/>
        <v>-1250</v>
      </c>
      <c r="K70" s="7"/>
      <c r="L70" s="25">
        <f t="shared" si="3"/>
        <v>-3713.8460693494876</v>
      </c>
      <c r="M70" s="17">
        <f t="shared" si="1"/>
        <v>34.17652683901845</v>
      </c>
      <c r="N70" s="17">
        <f t="shared" si="4"/>
        <v>-1250.6978031526769</v>
      </c>
      <c r="O70" s="24">
        <f t="shared" si="2"/>
        <v>0.48692923988581727</v>
      </c>
      <c r="P70" s="7"/>
      <c r="Q70" s="25">
        <f t="shared" si="5"/>
        <v>-3668.3513425925848</v>
      </c>
      <c r="R70" s="24">
        <f t="shared" si="6"/>
        <v>-1249.3639641573654</v>
      </c>
      <c r="S70" s="7"/>
      <c r="T70" s="25">
        <f t="shared" si="7"/>
        <v>0.94916510840791091</v>
      </c>
      <c r="U70" s="24">
        <f t="shared" si="8"/>
        <v>-0.32374370099446381</v>
      </c>
      <c r="V70" s="7"/>
      <c r="W70" s="25">
        <f t="shared" si="9"/>
        <v>0.94638481443240741</v>
      </c>
      <c r="X70" s="24">
        <f t="shared" si="10"/>
        <v>281.34364302983204</v>
      </c>
      <c r="Y70" s="7"/>
      <c r="Z70" s="25">
        <f t="shared" si="11"/>
        <v>636</v>
      </c>
      <c r="AA70" s="17">
        <f t="shared" si="15"/>
        <v>281.2589999999999</v>
      </c>
      <c r="AB70" s="24">
        <f t="shared" si="12"/>
        <v>4.9088956008667299</v>
      </c>
      <c r="AC70" s="17">
        <f t="shared" si="13"/>
        <v>8.4643029832136563E-2</v>
      </c>
      <c r="AD70" s="17">
        <f t="shared" ca="1" si="14"/>
        <v>-2.2639821958705397E-2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11486</v>
      </c>
      <c r="D71" s="17">
        <v>12458</v>
      </c>
      <c r="E71" s="17">
        <v>15052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-1608</v>
      </c>
      <c r="K71" s="7"/>
      <c r="L71" s="25">
        <f t="shared" si="3"/>
        <v>-3574.430160869163</v>
      </c>
      <c r="M71" s="17">
        <f t="shared" si="1"/>
        <v>71.067612279967847</v>
      </c>
      <c r="N71" s="17">
        <f t="shared" si="4"/>
        <v>-1609.4932736567216</v>
      </c>
      <c r="O71" s="24">
        <f t="shared" si="2"/>
        <v>2.2298662138587364</v>
      </c>
      <c r="P71" s="7"/>
      <c r="Q71" s="25">
        <f t="shared" si="5"/>
        <v>-3526.3513425925848</v>
      </c>
      <c r="R71" s="24">
        <f t="shared" si="6"/>
        <v>-1607.3639641573654</v>
      </c>
      <c r="S71" s="7"/>
      <c r="T71" s="25">
        <f t="shared" si="7"/>
        <v>0.91242341362284496</v>
      </c>
      <c r="U71" s="24">
        <f t="shared" si="8"/>
        <v>-0.41651109967174765</v>
      </c>
      <c r="V71" s="7"/>
      <c r="W71" s="25">
        <f t="shared" si="9"/>
        <v>0.9088347577825262</v>
      </c>
      <c r="X71" s="24">
        <f t="shared" si="10"/>
        <v>287.08019033443179</v>
      </c>
      <c r="Y71" s="7"/>
      <c r="Z71" s="25">
        <f t="shared" si="11"/>
        <v>636</v>
      </c>
      <c r="AA71" s="17">
        <f t="shared" si="15"/>
        <v>286.98299999999989</v>
      </c>
      <c r="AB71" s="24">
        <f t="shared" si="12"/>
        <v>5.0087982472508843</v>
      </c>
      <c r="AC71" s="17">
        <f t="shared" si="13"/>
        <v>9.7190334431900283E-2</v>
      </c>
      <c r="AD71" s="17">
        <f t="shared" ca="1" si="14"/>
        <v>-1.2589560568756042E-2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11576</v>
      </c>
      <c r="D72" s="17">
        <v>12293</v>
      </c>
      <c r="E72" s="17">
        <v>14970</v>
      </c>
      <c r="F72" s="17">
        <v>14231</v>
      </c>
      <c r="G72" s="24"/>
      <c r="H72" s="7"/>
      <c r="I72" s="25">
        <f t="shared" si="16"/>
        <v>-3394</v>
      </c>
      <c r="J72" s="24">
        <f t="shared" si="16"/>
        <v>-1938</v>
      </c>
      <c r="K72" s="7"/>
      <c r="L72" s="25">
        <f t="shared" si="3"/>
        <v>-3403.9731268070977</v>
      </c>
      <c r="M72" s="17">
        <f t="shared" si="1"/>
        <v>99.463258310451607</v>
      </c>
      <c r="N72" s="17">
        <f t="shared" si="4"/>
        <v>-1944.8745938827569</v>
      </c>
      <c r="O72" s="24">
        <f t="shared" si="2"/>
        <v>47.26004105283895</v>
      </c>
      <c r="P72" s="7"/>
      <c r="Q72" s="25">
        <f t="shared" si="5"/>
        <v>-3354.3513425925848</v>
      </c>
      <c r="R72" s="24">
        <f t="shared" si="6"/>
        <v>-1937.3639641573654</v>
      </c>
      <c r="S72" s="7"/>
      <c r="T72" s="25">
        <f t="shared" si="7"/>
        <v>0.86791938895361032</v>
      </c>
      <c r="U72" s="24">
        <f t="shared" si="8"/>
        <v>-0.50202294761449529</v>
      </c>
      <c r="V72" s="7"/>
      <c r="W72" s="25">
        <f t="shared" si="9"/>
        <v>0.86358519267468803</v>
      </c>
      <c r="X72" s="24">
        <f t="shared" si="10"/>
        <v>292.62908597035471</v>
      </c>
      <c r="Y72" s="7"/>
      <c r="Z72" s="25">
        <f t="shared" si="11"/>
        <v>622</v>
      </c>
      <c r="AA72" s="17">
        <f t="shared" si="15"/>
        <v>292.5809999999999</v>
      </c>
      <c r="AB72" s="24">
        <f t="shared" si="12"/>
        <v>5.1065017787775275</v>
      </c>
      <c r="AC72" s="17">
        <f t="shared" si="13"/>
        <v>4.8085970354804886E-2</v>
      </c>
      <c r="AD72" s="17">
        <f t="shared" ca="1" si="14"/>
        <v>9.1389077051644563E-3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11664</v>
      </c>
      <c r="D73" s="17">
        <v>12128</v>
      </c>
      <c r="E73" s="17">
        <v>14860</v>
      </c>
      <c r="F73" s="17">
        <v>14375</v>
      </c>
      <c r="G73" s="24"/>
      <c r="H73" s="7"/>
      <c r="I73" s="25">
        <f t="shared" si="16"/>
        <v>-3196</v>
      </c>
      <c r="J73" s="24">
        <f t="shared" si="16"/>
        <v>-2247</v>
      </c>
      <c r="K73" s="7"/>
      <c r="L73" s="25">
        <f t="shared" si="3"/>
        <v>-3205.2722270208901</v>
      </c>
      <c r="M73" s="17">
        <f t="shared" si="1"/>
        <v>85.974193926924755</v>
      </c>
      <c r="N73" s="17">
        <f t="shared" si="4"/>
        <v>-2256.2595479306287</v>
      </c>
      <c r="O73" s="24">
        <f t="shared" si="2"/>
        <v>85.739227879611008</v>
      </c>
      <c r="P73" s="7"/>
      <c r="Q73" s="25">
        <f t="shared" si="5"/>
        <v>-3156.3513425925848</v>
      </c>
      <c r="R73" s="24">
        <f t="shared" si="6"/>
        <v>-2246.3639641573654</v>
      </c>
      <c r="S73" s="7"/>
      <c r="T73" s="25">
        <f t="shared" si="7"/>
        <v>0.81668801171809591</v>
      </c>
      <c r="U73" s="24">
        <f t="shared" si="8"/>
        <v>-0.58209313250634076</v>
      </c>
      <c r="V73" s="7"/>
      <c r="W73" s="25">
        <f t="shared" si="9"/>
        <v>0.81165535680713363</v>
      </c>
      <c r="X73" s="24">
        <f t="shared" si="10"/>
        <v>298.10548857439198</v>
      </c>
      <c r="Y73" s="7"/>
      <c r="Z73" s="25">
        <f t="shared" si="11"/>
        <v>611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2.5488574392056762E-2</v>
      </c>
      <c r="AD73" s="17">
        <f t="shared" ca="1" si="14"/>
        <v>2.6419482371750291E-2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11785</v>
      </c>
      <c r="D74" s="17">
        <v>11990</v>
      </c>
      <c r="E74" s="17">
        <v>14752</v>
      </c>
      <c r="F74" s="17">
        <v>14527</v>
      </c>
      <c r="G74" s="24"/>
      <c r="H74" s="7"/>
      <c r="I74" s="25">
        <f t="shared" si="16"/>
        <v>-2967</v>
      </c>
      <c r="J74" s="24">
        <f t="shared" si="16"/>
        <v>-2537</v>
      </c>
      <c r="K74" s="7"/>
      <c r="L74" s="25">
        <f t="shared" si="3"/>
        <v>-2975.8473645378531</v>
      </c>
      <c r="M74" s="17">
        <f t="shared" si="1"/>
        <v>78.275859265660273</v>
      </c>
      <c r="N74" s="17">
        <f t="shared" si="4"/>
        <v>-2548.6795867210435</v>
      </c>
      <c r="O74" s="24">
        <f t="shared" si="2"/>
        <v>136.41274597437581</v>
      </c>
      <c r="P74" s="7"/>
      <c r="Q74" s="25">
        <f t="shared" si="5"/>
        <v>-2927.3513425925848</v>
      </c>
      <c r="R74" s="24">
        <f t="shared" si="6"/>
        <v>-2536.3639641573654</v>
      </c>
      <c r="S74" s="7"/>
      <c r="T74" s="25">
        <f t="shared" si="7"/>
        <v>0.75743556026894043</v>
      </c>
      <c r="U74" s="24">
        <f t="shared" si="8"/>
        <v>-0.6572399079711797</v>
      </c>
      <c r="V74" s="7"/>
      <c r="W74" s="25">
        <f t="shared" si="9"/>
        <v>0.75174697136308832</v>
      </c>
      <c r="X74" s="24">
        <f t="shared" si="10"/>
        <v>303.62127705052876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6.2770505288085587E-3</v>
      </c>
      <c r="AD74" s="17">
        <f t="shared" ca="1" si="14"/>
        <v>4.2752860440316454E-2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11918</v>
      </c>
      <c r="D75" s="17">
        <v>11853</v>
      </c>
      <c r="E75" s="17">
        <v>14627</v>
      </c>
      <c r="F75" s="17">
        <v>14663</v>
      </c>
      <c r="G75" s="24"/>
      <c r="H75" s="7"/>
      <c r="I75" s="25">
        <f t="shared" si="16"/>
        <v>-2709</v>
      </c>
      <c r="J75" s="24">
        <f t="shared" si="16"/>
        <v>-2810</v>
      </c>
      <c r="K75" s="7"/>
      <c r="L75" s="25">
        <f t="shared" si="3"/>
        <v>-2714.6496377695148</v>
      </c>
      <c r="M75" s="17">
        <f t="shared" si="1"/>
        <v>31.918406926728291</v>
      </c>
      <c r="N75" s="17">
        <f t="shared" si="4"/>
        <v>-2821.4595698642138</v>
      </c>
      <c r="O75" s="24">
        <f t="shared" si="2"/>
        <v>131.32174147279687</v>
      </c>
      <c r="P75" s="7"/>
      <c r="Q75" s="25">
        <f t="shared" si="5"/>
        <v>-2669.3513425925848</v>
      </c>
      <c r="R75" s="24">
        <f t="shared" si="6"/>
        <v>-2809.3639641573654</v>
      </c>
      <c r="S75" s="7"/>
      <c r="T75" s="25">
        <f t="shared" si="7"/>
        <v>0.6906795232650883</v>
      </c>
      <c r="U75" s="24">
        <f t="shared" si="8"/>
        <v>-0.72798152763290724</v>
      </c>
      <c r="V75" s="7"/>
      <c r="W75" s="25">
        <f t="shared" si="9"/>
        <v>0.68437303635827329</v>
      </c>
      <c r="X75" s="24">
        <f t="shared" si="10"/>
        <v>309.22714214146401</v>
      </c>
      <c r="Y75" s="7"/>
      <c r="Z75" s="25">
        <f t="shared" si="11"/>
        <v>625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-1.2857858535937794E-2</v>
      </c>
      <c r="AD75" s="17">
        <f t="shared" ca="1" si="14"/>
        <v>8.9920123427816634E-2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12057</v>
      </c>
      <c r="D76" s="17">
        <v>11727</v>
      </c>
      <c r="E76" s="17">
        <v>14475</v>
      </c>
      <c r="F76" s="17">
        <v>14784</v>
      </c>
      <c r="G76" s="24"/>
      <c r="H76" s="7"/>
      <c r="I76" s="25">
        <f t="shared" si="16"/>
        <v>-2418</v>
      </c>
      <c r="J76" s="24">
        <f t="shared" si="16"/>
        <v>-3057</v>
      </c>
      <c r="K76" s="7"/>
      <c r="L76" s="25">
        <f t="shared" si="3"/>
        <v>-2422.4216563146224</v>
      </c>
      <c r="M76" s="17">
        <f t="shared" si="1"/>
        <v>19.551044564640112</v>
      </c>
      <c r="N76" s="17">
        <f t="shared" si="4"/>
        <v>-3071.0953801855885</v>
      </c>
      <c r="O76" s="24">
        <f t="shared" si="2"/>
        <v>198.6797425762812</v>
      </c>
      <c r="P76" s="7"/>
      <c r="Q76" s="25">
        <f t="shared" si="5"/>
        <v>-2378.3513425925848</v>
      </c>
      <c r="R76" s="24">
        <f t="shared" si="6"/>
        <v>-3056.3639641573654</v>
      </c>
      <c r="S76" s="7"/>
      <c r="T76" s="25">
        <f t="shared" si="7"/>
        <v>0.61538492338865058</v>
      </c>
      <c r="U76" s="24">
        <f t="shared" si="8"/>
        <v>-0.79198585018399414</v>
      </c>
      <c r="V76" s="7"/>
      <c r="W76" s="25">
        <f t="shared" si="9"/>
        <v>0.6085188223165825</v>
      </c>
      <c r="X76" s="24">
        <f t="shared" si="10"/>
        <v>314.92189920757198</v>
      </c>
      <c r="Y76" s="7"/>
      <c r="Z76" s="25">
        <f t="shared" si="11"/>
        <v>636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-4.2100792427959277E-2</v>
      </c>
      <c r="AD76" s="17">
        <f t="shared" ca="1" si="14"/>
        <v>2.1785794280162918E-2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12211</v>
      </c>
      <c r="D77" s="17">
        <v>11617</v>
      </c>
      <c r="E77" s="17">
        <v>14319</v>
      </c>
      <c r="F77" s="17">
        <v>14897</v>
      </c>
      <c r="G77" s="24"/>
      <c r="H77" s="7"/>
      <c r="I77" s="25">
        <f t="shared" si="16"/>
        <v>-2108</v>
      </c>
      <c r="J77" s="24">
        <f t="shared" si="16"/>
        <v>-3280</v>
      </c>
      <c r="K77" s="7"/>
      <c r="L77" s="25">
        <f t="shared" si="3"/>
        <v>-2105.9146118550157</v>
      </c>
      <c r="M77" s="17">
        <f t="shared" si="1"/>
        <v>4.3488437152412089</v>
      </c>
      <c r="N77" s="17">
        <f t="shared" si="4"/>
        <v>-3290.3833634511047</v>
      </c>
      <c r="O77" s="24">
        <f t="shared" si="2"/>
        <v>107.81423655773779</v>
      </c>
      <c r="P77" s="7"/>
      <c r="Q77" s="25">
        <f t="shared" si="5"/>
        <v>-2068.3513425925848</v>
      </c>
      <c r="R77" s="24">
        <f t="shared" si="6"/>
        <v>-3279.3639641573654</v>
      </c>
      <c r="S77" s="7"/>
      <c r="T77" s="25">
        <f t="shared" si="7"/>
        <v>0.53517418125223915</v>
      </c>
      <c r="U77" s="24">
        <f t="shared" si="8"/>
        <v>-0.84977112924833575</v>
      </c>
      <c r="V77" s="7"/>
      <c r="W77" s="25">
        <f t="shared" si="9"/>
        <v>0.52780237868087398</v>
      </c>
      <c r="X77" s="24">
        <f t="shared" si="10"/>
        <v>320.61373440096202</v>
      </c>
      <c r="Y77" s="7"/>
      <c r="Z77" s="25">
        <f t="shared" si="11"/>
        <v>637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-8.3265599037929405E-2</v>
      </c>
      <c r="AD77" s="17">
        <f t="shared" ca="1" si="14"/>
        <v>3.2599778457097273E-2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12373</v>
      </c>
      <c r="D78" s="17">
        <v>11510</v>
      </c>
      <c r="E78" s="17">
        <v>14137</v>
      </c>
      <c r="F78" s="17">
        <v>14975</v>
      </c>
      <c r="G78" s="24"/>
      <c r="H78" s="7"/>
      <c r="I78" s="25">
        <f t="shared" si="16"/>
        <v>-1764</v>
      </c>
      <c r="J78" s="24">
        <f t="shared" si="16"/>
        <v>-3465</v>
      </c>
      <c r="K78" s="7"/>
      <c r="L78" s="25">
        <f t="shared" si="3"/>
        <v>-1766.5584745834221</v>
      </c>
      <c r="M78" s="17">
        <f t="shared" si="1"/>
        <v>6.54579219401709</v>
      </c>
      <c r="N78" s="17">
        <f t="shared" si="4"/>
        <v>-3477.7726342950309</v>
      </c>
      <c r="O78" s="24">
        <f t="shared" si="2"/>
        <v>163.1401868345998</v>
      </c>
      <c r="P78" s="7"/>
      <c r="Q78" s="25">
        <f t="shared" si="5"/>
        <v>-1724.3513425925848</v>
      </c>
      <c r="R78" s="24">
        <f t="shared" si="6"/>
        <v>-3464.3639641573654</v>
      </c>
      <c r="S78" s="7"/>
      <c r="T78" s="25">
        <f t="shared" si="7"/>
        <v>0.44616613191376969</v>
      </c>
      <c r="U78" s="24">
        <f t="shared" si="8"/>
        <v>-0.89770958945866397</v>
      </c>
      <c r="V78" s="7"/>
      <c r="W78" s="25">
        <f t="shared" si="9"/>
        <v>0.43837395122216904</v>
      </c>
      <c r="X78" s="24">
        <f t="shared" si="10"/>
        <v>326.43120468953782</v>
      </c>
      <c r="Y78" s="7"/>
      <c r="Z78" s="25">
        <f t="shared" si="11"/>
        <v>641</v>
      </c>
      <c r="AA78" s="17">
        <f t="shared" si="15"/>
        <v>326.46599999999995</v>
      </c>
      <c r="AB78" s="24">
        <f t="shared" si="12"/>
        <v>5.6979065958158071</v>
      </c>
      <c r="AC78" s="17">
        <f t="shared" si="13"/>
        <v>-3.4795310462129692E-2</v>
      </c>
      <c r="AD78" s="17">
        <f t="shared" ca="1" si="14"/>
        <v>-2.0697219317185045E-3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12559</v>
      </c>
      <c r="D79" s="17">
        <v>11450</v>
      </c>
      <c r="E79" s="17">
        <v>13981</v>
      </c>
      <c r="F79" s="17">
        <v>15070</v>
      </c>
      <c r="G79" s="24"/>
      <c r="H79" s="7"/>
      <c r="I79" s="25">
        <f t="shared" si="16"/>
        <v>-1422</v>
      </c>
      <c r="J79" s="24">
        <f t="shared" si="16"/>
        <v>-3620</v>
      </c>
      <c r="K79" s="7"/>
      <c r="L79" s="25">
        <f t="shared" si="3"/>
        <v>-1419.933783502493</v>
      </c>
      <c r="M79" s="17">
        <f t="shared" si="1"/>
        <v>4.2692506145699181</v>
      </c>
      <c r="N79" s="17">
        <f t="shared" si="4"/>
        <v>-3626.1098412634869</v>
      </c>
      <c r="O79" s="24">
        <f t="shared" si="2"/>
        <v>37.330160265007713</v>
      </c>
      <c r="P79" s="7"/>
      <c r="Q79" s="25">
        <f t="shared" si="5"/>
        <v>-1382.3513425925848</v>
      </c>
      <c r="R79" s="24">
        <f t="shared" si="6"/>
        <v>-3619.3639641573654</v>
      </c>
      <c r="S79" s="7"/>
      <c r="T79" s="25">
        <f t="shared" si="7"/>
        <v>0.35767557123424487</v>
      </c>
      <c r="U79" s="24">
        <f t="shared" si="8"/>
        <v>-0.93787424531056063</v>
      </c>
      <c r="V79" s="7"/>
      <c r="W79" s="25">
        <f t="shared" si="9"/>
        <v>0.3495306553333396</v>
      </c>
      <c r="X79" s="24">
        <f t="shared" si="10"/>
        <v>332.01899803087554</v>
      </c>
      <c r="Y79" s="7"/>
      <c r="Z79" s="25">
        <f t="shared" si="11"/>
        <v>623</v>
      </c>
      <c r="AA79" s="17">
        <f t="shared" si="15"/>
        <v>332.07299999999998</v>
      </c>
      <c r="AB79" s="24">
        <f t="shared" si="12"/>
        <v>5.79576720697513</v>
      </c>
      <c r="AC79" s="17">
        <f t="shared" si="13"/>
        <v>-5.4001969124442439E-2</v>
      </c>
      <c r="AD79" s="17">
        <f t="shared" ca="1" si="14"/>
        <v>3.1852554331521787E-2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12737</v>
      </c>
      <c r="D80" s="17">
        <v>11389</v>
      </c>
      <c r="E80" s="17">
        <v>13801</v>
      </c>
      <c r="F80" s="17">
        <v>15125</v>
      </c>
      <c r="G80" s="24"/>
      <c r="H80" s="7"/>
      <c r="I80" s="25">
        <f t="shared" si="16"/>
        <v>-1064</v>
      </c>
      <c r="J80" s="24">
        <f t="shared" si="16"/>
        <v>-3736</v>
      </c>
      <c r="K80" s="7"/>
      <c r="L80" s="25">
        <f t="shared" si="3"/>
        <v>-1057.1660015563352</v>
      </c>
      <c r="M80" s="17">
        <f t="shared" si="1"/>
        <v>46.703534728012478</v>
      </c>
      <c r="N80" s="17">
        <f t="shared" si="4"/>
        <v>-3740.4683630416171</v>
      </c>
      <c r="O80" s="24">
        <f t="shared" si="2"/>
        <v>19.96626827168933</v>
      </c>
      <c r="P80" s="7"/>
      <c r="Q80" s="25">
        <f t="shared" si="5"/>
        <v>-1024.3513425925848</v>
      </c>
      <c r="R80" s="24">
        <f t="shared" si="6"/>
        <v>-3735.3639641573654</v>
      </c>
      <c r="S80" s="7"/>
      <c r="T80" s="25">
        <f t="shared" si="7"/>
        <v>0.26504510128316333</v>
      </c>
      <c r="U80" s="24">
        <f t="shared" si="8"/>
        <v>-0.96793295549649616</v>
      </c>
      <c r="V80" s="7"/>
      <c r="W80" s="25">
        <f t="shared" si="9"/>
        <v>0.2566352038732862</v>
      </c>
      <c r="X80" s="24">
        <f t="shared" si="10"/>
        <v>337.60903250165563</v>
      </c>
      <c r="Y80" s="7"/>
      <c r="Z80" s="25">
        <f t="shared" si="11"/>
        <v>628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-0.1159674983443324</v>
      </c>
      <c r="AD80" s="17">
        <f t="shared" ca="1" si="14"/>
        <v>6.2265784522935519E-2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12921</v>
      </c>
      <c r="D81" s="17">
        <v>11352</v>
      </c>
      <c r="E81" s="17">
        <v>13623</v>
      </c>
      <c r="F81" s="17">
        <v>15173</v>
      </c>
      <c r="G81" s="24"/>
      <c r="H81" s="7"/>
      <c r="I81" s="25">
        <f t="shared" si="16"/>
        <v>-702</v>
      </c>
      <c r="J81" s="24">
        <f t="shared" si="16"/>
        <v>-3821</v>
      </c>
      <c r="K81" s="7"/>
      <c r="L81" s="25">
        <f t="shared" si="3"/>
        <v>-696.48631875982517</v>
      </c>
      <c r="M81" s="17">
        <f t="shared" si="1"/>
        <v>30.400680818255886</v>
      </c>
      <c r="N81" s="17">
        <f t="shared" si="4"/>
        <v>-3816.4949787034288</v>
      </c>
      <c r="O81" s="24">
        <f t="shared" si="2"/>
        <v>20.295216882559679</v>
      </c>
      <c r="P81" s="7"/>
      <c r="Q81" s="25">
        <f t="shared" si="5"/>
        <v>-662.35134259258473</v>
      </c>
      <c r="R81" s="24">
        <f t="shared" si="6"/>
        <v>-3820.3639641573654</v>
      </c>
      <c r="S81" s="7"/>
      <c r="T81" s="25">
        <f t="shared" si="7"/>
        <v>0.17137965401419258</v>
      </c>
      <c r="U81" s="24">
        <f t="shared" si="8"/>
        <v>-0.9899587345120523</v>
      </c>
      <c r="V81" s="7"/>
      <c r="W81" s="25">
        <f t="shared" si="9"/>
        <v>0.16277461338060711</v>
      </c>
      <c r="X81" s="24">
        <f t="shared" si="10"/>
        <v>343.12126712843383</v>
      </c>
      <c r="Y81" s="7"/>
      <c r="Z81" s="25">
        <f t="shared" si="11"/>
        <v>608</v>
      </c>
      <c r="AA81" s="17">
        <f t="shared" si="15"/>
        <v>343.19699999999995</v>
      </c>
      <c r="AB81" s="24">
        <f t="shared" si="12"/>
        <v>5.9899176329669785</v>
      </c>
      <c r="AC81" s="17">
        <f t="shared" si="13"/>
        <v>-7.573287156611741E-2</v>
      </c>
      <c r="AD81" s="17">
        <f t="shared" ca="1" si="14"/>
        <v>-4.6107474989184993E-2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13092</v>
      </c>
      <c r="D82" s="17">
        <v>11320</v>
      </c>
      <c r="E82" s="17">
        <v>13427</v>
      </c>
      <c r="F82" s="17">
        <v>15177</v>
      </c>
      <c r="G82" s="24"/>
      <c r="H82" s="7"/>
      <c r="I82" s="25">
        <f t="shared" si="16"/>
        <v>-335</v>
      </c>
      <c r="J82" s="24">
        <f t="shared" si="16"/>
        <v>-3857</v>
      </c>
      <c r="K82" s="7"/>
      <c r="L82" s="25">
        <f t="shared" si="3"/>
        <v>-325.57424286900095</v>
      </c>
      <c r="M82" s="17">
        <f t="shared" si="1"/>
        <v>88.844897492579349</v>
      </c>
      <c r="N82" s="17">
        <f t="shared" si="4"/>
        <v>-3857.9583991323234</v>
      </c>
      <c r="O82" s="24">
        <f t="shared" si="2"/>
        <v>0.9185288968382328</v>
      </c>
      <c r="P82" s="7"/>
      <c r="Q82" s="25">
        <f t="shared" si="5"/>
        <v>-295.35134259258473</v>
      </c>
      <c r="R82" s="24">
        <f t="shared" si="6"/>
        <v>-3856.3639641573654</v>
      </c>
      <c r="S82" s="7"/>
      <c r="T82" s="25">
        <f t="shared" si="7"/>
        <v>7.6420485097860369E-2</v>
      </c>
      <c r="U82" s="24">
        <f t="shared" si="8"/>
        <v>-0.99928729974217023</v>
      </c>
      <c r="V82" s="7"/>
      <c r="W82" s="25">
        <f t="shared" si="9"/>
        <v>6.7730703735585859E-2</v>
      </c>
      <c r="X82" s="24">
        <f t="shared" si="10"/>
        <v>348.58109320160793</v>
      </c>
      <c r="Y82" s="7"/>
      <c r="Z82" s="25">
        <f t="shared" si="11"/>
        <v>615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-0.15090679839204313</v>
      </c>
      <c r="AD82" s="17">
        <f t="shared" ca="1" si="14"/>
        <v>9.8080826466002691E-2</v>
      </c>
      <c r="AE82" s="17">
        <v>87</v>
      </c>
    </row>
    <row r="83" spans="1:31" s="17" customFormat="1" x14ac:dyDescent="0.25">
      <c r="A83" s="17">
        <v>63</v>
      </c>
      <c r="B83" s="17">
        <v>633</v>
      </c>
      <c r="C83" s="17">
        <v>13287</v>
      </c>
      <c r="D83" s="17">
        <v>11318</v>
      </c>
      <c r="E83" s="17">
        <v>13238</v>
      </c>
      <c r="F83" s="17">
        <v>15185</v>
      </c>
      <c r="G83" s="24"/>
      <c r="H83" s="7"/>
      <c r="I83" s="25">
        <f t="shared" si="16"/>
        <v>49</v>
      </c>
      <c r="J83" s="24">
        <f t="shared" si="16"/>
        <v>-3867</v>
      </c>
      <c r="K83" s="7"/>
      <c r="L83" s="25">
        <f t="shared" si="3"/>
        <v>58.945280332777955</v>
      </c>
      <c r="M83" s="17">
        <f t="shared" si="1"/>
        <v>98.908600897539984</v>
      </c>
      <c r="N83" s="17">
        <f t="shared" si="4"/>
        <v>-3863.0107557167944</v>
      </c>
      <c r="O83" s="24">
        <f t="shared" si="2"/>
        <v>15.914069951088623</v>
      </c>
      <c r="P83" s="7"/>
      <c r="Q83" s="25">
        <f t="shared" si="5"/>
        <v>88.648657407415271</v>
      </c>
      <c r="R83" s="24">
        <f t="shared" si="6"/>
        <v>-3866.3639641573654</v>
      </c>
      <c r="S83" s="7"/>
      <c r="T83" s="25">
        <f t="shared" si="7"/>
        <v>-2.2937337419500846E-2</v>
      </c>
      <c r="U83" s="24">
        <f t="shared" si="8"/>
        <v>-1.0018785678616475</v>
      </c>
      <c r="V83" s="7"/>
      <c r="W83" s="25">
        <f t="shared" si="9"/>
        <v>-3.1653419043462382E-2</v>
      </c>
      <c r="X83" s="24">
        <f t="shared" si="10"/>
        <v>354.26821866884961</v>
      </c>
      <c r="Y83" s="7"/>
      <c r="Z83" s="25">
        <f t="shared" si="11"/>
        <v>633</v>
      </c>
      <c r="AA83" s="17">
        <f t="shared" si="15"/>
        <v>354.42899999999997</v>
      </c>
      <c r="AB83" s="24">
        <f t="shared" si="12"/>
        <v>6.1859530145509813</v>
      </c>
      <c r="AC83" s="17">
        <f t="shared" si="13"/>
        <v>-0.16078133115036053</v>
      </c>
      <c r="AD83" s="17">
        <f t="shared" ca="1" si="14"/>
        <v>0.1288260845137188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13468</v>
      </c>
      <c r="D84" s="17">
        <v>11323</v>
      </c>
      <c r="E84" s="17">
        <v>13043</v>
      </c>
      <c r="F84" s="17">
        <v>15166</v>
      </c>
      <c r="G84" s="24"/>
      <c r="H84" s="7"/>
      <c r="I84" s="25">
        <f t="shared" ref="I84:J115" si="17">C84-E84</f>
        <v>425</v>
      </c>
      <c r="J84" s="24">
        <f t="shared" si="17"/>
        <v>-3843</v>
      </c>
      <c r="K84" s="7"/>
      <c r="L84" s="25">
        <f t="shared" si="3"/>
        <v>435.85778478804446</v>
      </c>
      <c r="M84" s="17">
        <f t="shared" ref="M84:M147" si="18">(I84-L84)^2</f>
        <v>117.89149050348958</v>
      </c>
      <c r="N84" s="17">
        <f t="shared" si="4"/>
        <v>-3830.7501929870737</v>
      </c>
      <c r="O84" s="24">
        <f t="shared" ref="O84:O147" si="19">(J84-N84)^2</f>
        <v>150.05777185393933</v>
      </c>
      <c r="P84" s="7"/>
      <c r="Q84" s="25">
        <f t="shared" si="5"/>
        <v>464.64865740741527</v>
      </c>
      <c r="R84" s="24">
        <f t="shared" si="6"/>
        <v>-3842.3639641573654</v>
      </c>
      <c r="S84" s="7"/>
      <c r="T84" s="25">
        <f t="shared" si="7"/>
        <v>-0.1202252053010837</v>
      </c>
      <c r="U84" s="24">
        <f t="shared" si="8"/>
        <v>-0.99565952437490213</v>
      </c>
      <c r="V84" s="7"/>
      <c r="W84" s="25">
        <f t="shared" si="9"/>
        <v>-0.12889086909479763</v>
      </c>
      <c r="X84" s="24">
        <f>IF(MOD(ATAN2(U84,W84)*180/PI()-$J$9+360,360)&lt;355,MOD(ATAN2(U84,W84)*180/PI()-$J$9+360,360)+360,MOD(ATAN2(U84,W84)*180/PI()-$J$9+360,360))</f>
        <v>359.83469016408645</v>
      </c>
      <c r="Y84" s="7"/>
      <c r="Z84" s="25">
        <f t="shared" si="11"/>
        <v>622</v>
      </c>
      <c r="AA84" s="17">
        <f t="shared" si="15"/>
        <v>360.02699999999999</v>
      </c>
      <c r="AB84" s="24">
        <f t="shared" si="12"/>
        <v>6.2836565460776237</v>
      </c>
      <c r="AC84" s="17">
        <f t="shared" si="13"/>
        <v>-0.19230983591353379</v>
      </c>
    </row>
    <row r="85" spans="1:31" s="17" customFormat="1" x14ac:dyDescent="0.25">
      <c r="A85" s="17">
        <v>0</v>
      </c>
      <c r="B85" s="17">
        <v>0</v>
      </c>
      <c r="C85" s="17">
        <v>13436</v>
      </c>
      <c r="D85" s="17">
        <v>11297</v>
      </c>
      <c r="E85" s="17">
        <v>13008</v>
      </c>
      <c r="F85" s="17">
        <v>15125</v>
      </c>
      <c r="G85" s="24"/>
      <c r="H85" s="7"/>
      <c r="I85" s="25">
        <f t="shared" si="17"/>
        <v>428</v>
      </c>
      <c r="J85" s="24">
        <f t="shared" si="17"/>
        <v>-3828</v>
      </c>
      <c r="K85" s="7"/>
      <c r="L85" s="25">
        <f>$M$9*SIN(2*PI()/$M$10*(AA85+$M$11))+$M$12</f>
        <v>439.62797314335023</v>
      </c>
      <c r="M85" s="17">
        <f t="shared" si="18"/>
        <v>135.20975942247426</v>
      </c>
      <c r="N85" s="17">
        <f>$O$9*COS(2*PI()/$O$10*(AA85+$O$11))+$O$12</f>
        <v>-3818.7494408763387</v>
      </c>
      <c r="O85" s="24">
        <f t="shared" si="19"/>
        <v>85.572844100353919</v>
      </c>
      <c r="P85" s="7"/>
      <c r="Q85" s="25">
        <f t="shared" ref="Q85:Q148" si="20">I85-$J$4</f>
        <v>467.64865740741527</v>
      </c>
      <c r="R85" s="24">
        <f t="shared" ref="R85:R148" si="21">J85-$J$3</f>
        <v>-3827.3639641573654</v>
      </c>
      <c r="S85" s="7"/>
      <c r="T85" s="25">
        <f t="shared" ref="T85:T148" si="22">Q85/$J$7</f>
        <v>-0.12100143828950059</v>
      </c>
      <c r="U85" s="24">
        <f t="shared" ref="U85:U148" si="23">R85/$J$6</f>
        <v>-0.9917726221956864</v>
      </c>
      <c r="V85" s="7"/>
      <c r="W85" s="25">
        <f t="shared" ref="W85:W148" si="24">(T85-U85*SIN(-$J$11*PI()/180))/(COS(-$J$11*PI()/180))</f>
        <v>-0.12963331978557219</v>
      </c>
      <c r="X85" s="24">
        <f>IF(MOD(ATAN2(U85,W85)*180/PI()-$J$9+360,360)&lt;355,MOD(ATAN2(U85,W85)*180/PI()-$J$9+360,360)+360,MOD(ATAN2(U85,W85)*180/PI()-$J$9+360,360))</f>
        <v>359.90545363596118</v>
      </c>
      <c r="Y85" s="7"/>
      <c r="Z85" s="25">
        <f>I165-J159</f>
        <v>1</v>
      </c>
      <c r="AA85" s="17">
        <f t="shared" si="15"/>
        <v>360.036</v>
      </c>
      <c r="AB85" s="24">
        <f t="shared" ref="AB85:AB148" si="25">AA85*PI()/180</f>
        <v>6.2838136257103034</v>
      </c>
      <c r="AC85" s="17">
        <f t="shared" ref="AC85:AC148" si="26">X85-AA85</f>
        <v>-0.13054636403882114</v>
      </c>
    </row>
    <row r="86" spans="1:31" s="17" customFormat="1" x14ac:dyDescent="0.25">
      <c r="A86" s="17">
        <v>1</v>
      </c>
      <c r="B86" s="17">
        <v>-625</v>
      </c>
      <c r="C86" s="17">
        <v>13238</v>
      </c>
      <c r="D86" s="17">
        <v>11271</v>
      </c>
      <c r="E86" s="17">
        <v>13182</v>
      </c>
      <c r="F86" s="17">
        <v>15118</v>
      </c>
      <c r="G86" s="24"/>
      <c r="H86" s="7"/>
      <c r="I86" s="25">
        <f t="shared" si="17"/>
        <v>56</v>
      </c>
      <c r="J86" s="24">
        <f t="shared" si="17"/>
        <v>-3847</v>
      </c>
      <c r="K86" s="7"/>
      <c r="L86" s="25">
        <f t="shared" ref="L86:L149" si="27">$M$9*SIN(2*PI()/$M$10*(AA86+$M$11))+$M$12</f>
        <v>61.84629556859953</v>
      </c>
      <c r="M86" s="17">
        <f t="shared" si="18"/>
        <v>34.179171875426498</v>
      </c>
      <c r="N86" s="17">
        <f t="shared" ref="N86:N149" si="28">$O$9*COS(2*PI()/$O$10*(AA86+$O$11))+$O$12</f>
        <v>-3851.2739387756933</v>
      </c>
      <c r="O86" s="24">
        <f t="shared" si="19"/>
        <v>18.266552658374707</v>
      </c>
      <c r="P86" s="7"/>
      <c r="Q86" s="25">
        <f t="shared" si="20"/>
        <v>95.648657407415271</v>
      </c>
      <c r="R86" s="24">
        <f t="shared" si="21"/>
        <v>-3846.3639641573654</v>
      </c>
      <c r="S86" s="7"/>
      <c r="T86" s="25">
        <f t="shared" si="22"/>
        <v>-2.474854772580691E-2</v>
      </c>
      <c r="U86" s="24">
        <f t="shared" si="23"/>
        <v>-0.99669603162269305</v>
      </c>
      <c r="V86" s="7"/>
      <c r="W86" s="25">
        <f t="shared" si="24"/>
        <v>-3.3419615654612628E-2</v>
      </c>
      <c r="X86" s="24">
        <f t="shared" ref="X86:X148" si="29">MOD(ATAN2(U86,W86)*180/PI()-$J$9+360,360)</f>
        <v>354.37904475336336</v>
      </c>
      <c r="Y86" s="7"/>
      <c r="Z86" s="25">
        <f t="shared" ref="Z86:Z149" si="30">B86</f>
        <v>-625</v>
      </c>
      <c r="AA86" s="17">
        <f t="shared" ref="AA86:AA149" si="31">360/40000*Z86+AA85</f>
        <v>354.411</v>
      </c>
      <c r="AB86" s="24">
        <f t="shared" si="25"/>
        <v>6.1856388552856236</v>
      </c>
      <c r="AC86" s="17">
        <f t="shared" si="26"/>
        <v>-3.1955246636641732E-2</v>
      </c>
    </row>
    <row r="87" spans="1:31" s="17" customFormat="1" x14ac:dyDescent="0.25">
      <c r="A87" s="17">
        <v>2</v>
      </c>
      <c r="B87" s="17">
        <v>-620</v>
      </c>
      <c r="C87" s="17">
        <v>13055</v>
      </c>
      <c r="D87" s="17">
        <v>11283</v>
      </c>
      <c r="E87" s="17">
        <v>13376</v>
      </c>
      <c r="F87" s="17">
        <v>15131</v>
      </c>
      <c r="G87" s="24"/>
      <c r="H87" s="7"/>
      <c r="I87" s="25">
        <f t="shared" si="17"/>
        <v>-321</v>
      </c>
      <c r="J87" s="24">
        <f t="shared" si="17"/>
        <v>-3848</v>
      </c>
      <c r="K87" s="7"/>
      <c r="L87" s="25">
        <f t="shared" si="27"/>
        <v>-313.89119777512758</v>
      </c>
      <c r="M87" s="17">
        <f t="shared" si="18"/>
        <v>50.535069072351071</v>
      </c>
      <c r="N87" s="17">
        <f t="shared" si="28"/>
        <v>-3846.8389875679609</v>
      </c>
      <c r="O87" s="24">
        <f t="shared" si="19"/>
        <v>1.3479498673493808</v>
      </c>
      <c r="P87" s="7"/>
      <c r="Q87" s="25">
        <f t="shared" si="20"/>
        <v>-281.35134259258473</v>
      </c>
      <c r="R87" s="24">
        <f t="shared" si="21"/>
        <v>-3847.3639641573654</v>
      </c>
      <c r="S87" s="7"/>
      <c r="T87" s="25">
        <f t="shared" si="22"/>
        <v>7.279806448524824E-2</v>
      </c>
      <c r="U87" s="24">
        <f t="shared" si="23"/>
        <v>-0.99695515843464078</v>
      </c>
      <c r="V87" s="7"/>
      <c r="W87" s="25">
        <f t="shared" si="24"/>
        <v>6.412843307019879E-2</v>
      </c>
      <c r="X87" s="24">
        <f t="shared" si="29"/>
        <v>348.77817402807398</v>
      </c>
      <c r="Y87" s="7"/>
      <c r="Z87" s="25">
        <f t="shared" si="30"/>
        <v>-620</v>
      </c>
      <c r="AA87" s="17">
        <f t="shared" si="31"/>
        <v>348.83100000000002</v>
      </c>
      <c r="AB87" s="24">
        <f t="shared" si="25"/>
        <v>6.0882494830243399</v>
      </c>
      <c r="AC87" s="17">
        <f t="shared" si="26"/>
        <v>-5.2825971926040438E-2</v>
      </c>
    </row>
    <row r="88" spans="1:31" s="17" customFormat="1" x14ac:dyDescent="0.25">
      <c r="A88" s="17">
        <v>3</v>
      </c>
      <c r="B88" s="17">
        <v>-614</v>
      </c>
      <c r="C88" s="17">
        <v>12872</v>
      </c>
      <c r="D88" s="17">
        <v>11307</v>
      </c>
      <c r="E88" s="17">
        <v>13567</v>
      </c>
      <c r="F88" s="17">
        <v>15112</v>
      </c>
      <c r="G88" s="24"/>
      <c r="H88" s="7"/>
      <c r="I88" s="25">
        <f t="shared" si="17"/>
        <v>-695</v>
      </c>
      <c r="J88" s="24">
        <f t="shared" si="17"/>
        <v>-3805</v>
      </c>
      <c r="K88" s="7"/>
      <c r="L88" s="25">
        <f t="shared" si="27"/>
        <v>-683.44359731600821</v>
      </c>
      <c r="M88" s="17">
        <f t="shared" si="18"/>
        <v>133.55044299457268</v>
      </c>
      <c r="N88" s="17">
        <f t="shared" si="28"/>
        <v>-3806.4639164361447</v>
      </c>
      <c r="O88" s="24">
        <f t="shared" si="19"/>
        <v>2.1430513320146001</v>
      </c>
      <c r="P88" s="7"/>
      <c r="Q88" s="25">
        <f t="shared" si="20"/>
        <v>-655.35134259258473</v>
      </c>
      <c r="R88" s="24">
        <f t="shared" si="21"/>
        <v>-3804.3639641573654</v>
      </c>
      <c r="S88" s="7"/>
      <c r="T88" s="25">
        <f t="shared" si="22"/>
        <v>0.16956844370788651</v>
      </c>
      <c r="U88" s="24">
        <f t="shared" si="23"/>
        <v>-0.98581270552088884</v>
      </c>
      <c r="V88" s="7"/>
      <c r="W88" s="25">
        <f t="shared" si="24"/>
        <v>0.16099940032518764</v>
      </c>
      <c r="X88" s="24">
        <f t="shared" si="29"/>
        <v>343.1831596534447</v>
      </c>
      <c r="Y88" s="7"/>
      <c r="Z88" s="25">
        <f t="shared" si="30"/>
        <v>-614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-0.1218403465553024</v>
      </c>
    </row>
    <row r="89" spans="1:31" s="17" customFormat="1" x14ac:dyDescent="0.25">
      <c r="A89" s="17">
        <v>4</v>
      </c>
      <c r="B89" s="17">
        <v>-621</v>
      </c>
      <c r="C89" s="17">
        <v>12692</v>
      </c>
      <c r="D89" s="17">
        <v>11345</v>
      </c>
      <c r="E89" s="17">
        <v>13749</v>
      </c>
      <c r="F89" s="17">
        <v>15069</v>
      </c>
      <c r="G89" s="24"/>
      <c r="H89" s="7"/>
      <c r="I89" s="25">
        <f t="shared" si="17"/>
        <v>-1057</v>
      </c>
      <c r="J89" s="24">
        <f t="shared" si="17"/>
        <v>-3724</v>
      </c>
      <c r="K89" s="7"/>
      <c r="L89" s="25">
        <f t="shared" si="27"/>
        <v>-1051.1091842010851</v>
      </c>
      <c r="M89" s="17">
        <f t="shared" si="18"/>
        <v>34.701710776745394</v>
      </c>
      <c r="N89" s="17">
        <f t="shared" si="28"/>
        <v>-3729.5909239843641</v>
      </c>
      <c r="O89" s="24">
        <f t="shared" si="19"/>
        <v>31.258430998937222</v>
      </c>
      <c r="P89" s="7"/>
      <c r="Q89" s="25">
        <f t="shared" si="20"/>
        <v>-1017.3513425925847</v>
      </c>
      <c r="R89" s="24">
        <f t="shared" si="21"/>
        <v>-3723.3639641573654</v>
      </c>
      <c r="S89" s="7"/>
      <c r="T89" s="25">
        <f t="shared" si="22"/>
        <v>0.26323389097685723</v>
      </c>
      <c r="U89" s="24">
        <f t="shared" si="23"/>
        <v>-0.96482343375312352</v>
      </c>
      <c r="V89" s="7"/>
      <c r="W89" s="25">
        <f t="shared" si="24"/>
        <v>0.25485097437359749</v>
      </c>
      <c r="X89" s="24">
        <f t="shared" si="29"/>
        <v>337.66229828617861</v>
      </c>
      <c r="Y89" s="7"/>
      <c r="Z89" s="25">
        <f t="shared" si="30"/>
        <v>-621</v>
      </c>
      <c r="AA89" s="17">
        <f t="shared" si="31"/>
        <v>337.71600000000001</v>
      </c>
      <c r="AB89" s="24">
        <f t="shared" si="25"/>
        <v>5.8942561366651702</v>
      </c>
      <c r="AC89" s="17">
        <f t="shared" si="26"/>
        <v>-5.3701713821396879E-2</v>
      </c>
    </row>
    <row r="90" spans="1:31" s="17" customFormat="1" x14ac:dyDescent="0.25">
      <c r="A90" s="17">
        <v>5</v>
      </c>
      <c r="B90" s="17">
        <v>-640</v>
      </c>
      <c r="C90" s="17">
        <v>12507</v>
      </c>
      <c r="D90" s="17">
        <v>11407</v>
      </c>
      <c r="E90" s="17">
        <v>13929</v>
      </c>
      <c r="F90" s="17">
        <v>15011</v>
      </c>
      <c r="G90" s="24"/>
      <c r="H90" s="7"/>
      <c r="I90" s="25">
        <f t="shared" si="17"/>
        <v>-1422</v>
      </c>
      <c r="J90" s="24">
        <f t="shared" si="17"/>
        <v>-3604</v>
      </c>
      <c r="K90" s="7"/>
      <c r="L90" s="25">
        <f t="shared" si="27"/>
        <v>-1419.922964002873</v>
      </c>
      <c r="M90" s="17">
        <f t="shared" si="18"/>
        <v>4.3140785333615215</v>
      </c>
      <c r="N90" s="17">
        <f t="shared" si="28"/>
        <v>-3613.2184738062824</v>
      </c>
      <c r="O90" s="24">
        <f t="shared" si="19"/>
        <v>84.980259317115056</v>
      </c>
      <c r="P90" s="7"/>
      <c r="Q90" s="25">
        <f t="shared" si="20"/>
        <v>-1382.3513425925848</v>
      </c>
      <c r="R90" s="24">
        <f t="shared" si="21"/>
        <v>-3603.3639641573654</v>
      </c>
      <c r="S90" s="7"/>
      <c r="T90" s="25">
        <f t="shared" si="22"/>
        <v>0.35767557123424487</v>
      </c>
      <c r="U90" s="24">
        <f t="shared" si="23"/>
        <v>-0.93372821631939706</v>
      </c>
      <c r="V90" s="7"/>
      <c r="W90" s="25">
        <f t="shared" si="24"/>
        <v>0.34956672111041659</v>
      </c>
      <c r="X90" s="24">
        <f t="shared" si="29"/>
        <v>331.9338505852071</v>
      </c>
      <c r="Y90" s="7"/>
      <c r="Z90" s="25">
        <f t="shared" si="30"/>
        <v>-640</v>
      </c>
      <c r="AA90" s="17">
        <f t="shared" si="31"/>
        <v>331.95600000000002</v>
      </c>
      <c r="AB90" s="24">
        <f t="shared" si="25"/>
        <v>5.7937251717502969</v>
      </c>
      <c r="AC90" s="17">
        <f t="shared" si="26"/>
        <v>-2.2149414792920652E-2</v>
      </c>
    </row>
    <row r="91" spans="1:31" s="17" customFormat="1" x14ac:dyDescent="0.25">
      <c r="A91" s="17">
        <v>6</v>
      </c>
      <c r="B91" s="17">
        <v>-632</v>
      </c>
      <c r="C91" s="17">
        <v>12328</v>
      </c>
      <c r="D91" s="17">
        <v>11477</v>
      </c>
      <c r="E91" s="17">
        <v>14100</v>
      </c>
      <c r="F91" s="17">
        <v>14928</v>
      </c>
      <c r="G91" s="24"/>
      <c r="H91" s="7"/>
      <c r="I91" s="25">
        <f t="shared" si="17"/>
        <v>-1772</v>
      </c>
      <c r="J91" s="24">
        <f t="shared" si="17"/>
        <v>-3451</v>
      </c>
      <c r="K91" s="7"/>
      <c r="L91" s="25">
        <f t="shared" si="27"/>
        <v>-1770.4606005130199</v>
      </c>
      <c r="M91" s="17">
        <f t="shared" si="18"/>
        <v>2.3697507805145137</v>
      </c>
      <c r="N91" s="17">
        <f t="shared" si="28"/>
        <v>-3462.4378867428504</v>
      </c>
      <c r="O91" s="24">
        <f t="shared" si="19"/>
        <v>130.82525314227348</v>
      </c>
      <c r="P91" s="7"/>
      <c r="Q91" s="25">
        <f t="shared" si="20"/>
        <v>-1732.3513425925848</v>
      </c>
      <c r="R91" s="24">
        <f t="shared" si="21"/>
        <v>-3450.3639641573654</v>
      </c>
      <c r="S91" s="7"/>
      <c r="T91" s="25">
        <f t="shared" si="22"/>
        <v>0.44823608654954805</v>
      </c>
      <c r="U91" s="24">
        <f t="shared" si="23"/>
        <v>-0.89408181409139587</v>
      </c>
      <c r="V91" s="7"/>
      <c r="W91" s="25">
        <f t="shared" si="24"/>
        <v>0.44047554172853592</v>
      </c>
      <c r="X91" s="24">
        <f t="shared" si="29"/>
        <v>326.23113496760618</v>
      </c>
      <c r="Y91" s="7"/>
      <c r="Z91" s="25">
        <f t="shared" si="30"/>
        <v>-632</v>
      </c>
      <c r="AA91" s="17">
        <f t="shared" si="31"/>
        <v>326.26800000000003</v>
      </c>
      <c r="AB91" s="24">
        <f t="shared" si="25"/>
        <v>5.6944508438968597</v>
      </c>
      <c r="AC91" s="17">
        <f t="shared" si="26"/>
        <v>-3.6865032393848196E-2</v>
      </c>
    </row>
    <row r="92" spans="1:31" s="17" customFormat="1" x14ac:dyDescent="0.25">
      <c r="A92" s="17">
        <v>7</v>
      </c>
      <c r="B92" s="17">
        <v>-628</v>
      </c>
      <c r="C92" s="17">
        <v>12171</v>
      </c>
      <c r="D92" s="17">
        <v>11582</v>
      </c>
      <c r="E92" s="17">
        <v>14274</v>
      </c>
      <c r="F92" s="17">
        <v>14848</v>
      </c>
      <c r="G92" s="24"/>
      <c r="H92" s="7"/>
      <c r="I92" s="25">
        <f t="shared" si="17"/>
        <v>-2103</v>
      </c>
      <c r="J92" s="24">
        <f t="shared" si="17"/>
        <v>-3266</v>
      </c>
      <c r="K92" s="7"/>
      <c r="L92" s="25">
        <f t="shared" si="27"/>
        <v>-2101.8998443360892</v>
      </c>
      <c r="M92" s="17">
        <f t="shared" si="18"/>
        <v>1.2103424848349138</v>
      </c>
      <c r="N92" s="17">
        <f t="shared" si="28"/>
        <v>-3278.7864502024977</v>
      </c>
      <c r="O92" s="24">
        <f t="shared" si="19"/>
        <v>163.49330878095321</v>
      </c>
      <c r="P92" s="7"/>
      <c r="Q92" s="25">
        <f t="shared" si="20"/>
        <v>-2063.3513425925848</v>
      </c>
      <c r="R92" s="24">
        <f t="shared" si="21"/>
        <v>-3265.3639641573654</v>
      </c>
      <c r="S92" s="7"/>
      <c r="T92" s="25">
        <f t="shared" si="22"/>
        <v>0.53388045960487762</v>
      </c>
      <c r="U92" s="24">
        <f t="shared" si="23"/>
        <v>-0.84614335388106765</v>
      </c>
      <c r="V92" s="7"/>
      <c r="W92" s="25">
        <f t="shared" si="24"/>
        <v>0.52654016564117601</v>
      </c>
      <c r="X92" s="24">
        <f t="shared" si="29"/>
        <v>320.56533417941921</v>
      </c>
      <c r="Y92" s="7"/>
      <c r="Z92" s="25">
        <f t="shared" si="30"/>
        <v>-628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-5.0665820580832133E-2</v>
      </c>
    </row>
    <row r="93" spans="1:31" s="17" customFormat="1" x14ac:dyDescent="0.25">
      <c r="A93" s="17">
        <v>8</v>
      </c>
      <c r="B93" s="17">
        <v>-638</v>
      </c>
      <c r="C93" s="17">
        <v>12011</v>
      </c>
      <c r="D93" s="17">
        <v>11686</v>
      </c>
      <c r="E93" s="17">
        <v>14427</v>
      </c>
      <c r="F93" s="17">
        <v>14733</v>
      </c>
      <c r="G93" s="24"/>
      <c r="H93" s="7"/>
      <c r="I93" s="25">
        <f t="shared" si="17"/>
        <v>-2416</v>
      </c>
      <c r="J93" s="24">
        <f t="shared" si="17"/>
        <v>-3047</v>
      </c>
      <c r="K93" s="7"/>
      <c r="L93" s="25">
        <f t="shared" si="27"/>
        <v>-2418.0611635714949</v>
      </c>
      <c r="M93" s="17">
        <f t="shared" si="18"/>
        <v>4.2483952684577941</v>
      </c>
      <c r="N93" s="17">
        <f t="shared" si="28"/>
        <v>-3059.5289616582613</v>
      </c>
      <c r="O93" s="24">
        <f t="shared" si="19"/>
        <v>156.97488023418234</v>
      </c>
      <c r="P93" s="7"/>
      <c r="Q93" s="25">
        <f t="shared" si="20"/>
        <v>-2376.3513425925848</v>
      </c>
      <c r="R93" s="24">
        <f t="shared" si="21"/>
        <v>-3046.3639641573654</v>
      </c>
      <c r="S93" s="7"/>
      <c r="T93" s="25">
        <f t="shared" si="22"/>
        <v>0.61486743472970595</v>
      </c>
      <c r="U93" s="24">
        <f t="shared" si="23"/>
        <v>-0.78939458206451696</v>
      </c>
      <c r="V93" s="7"/>
      <c r="W93" s="25">
        <f t="shared" si="24"/>
        <v>0.6080238551893995</v>
      </c>
      <c r="X93" s="24">
        <f t="shared" si="29"/>
        <v>314.85368500185223</v>
      </c>
      <c r="Y93" s="7"/>
      <c r="Z93" s="25">
        <f t="shared" si="30"/>
        <v>-638</v>
      </c>
      <c r="AA93" s="17">
        <f t="shared" si="31"/>
        <v>314.87400000000002</v>
      </c>
      <c r="AB93" s="24">
        <f t="shared" si="25"/>
        <v>5.4955880289246259</v>
      </c>
      <c r="AC93" s="17">
        <f t="shared" si="26"/>
        <v>-2.0314998147796359E-2</v>
      </c>
    </row>
    <row r="94" spans="1:31" s="17" customFormat="1" x14ac:dyDescent="0.25">
      <c r="A94" s="17">
        <v>9</v>
      </c>
      <c r="B94" s="17">
        <v>-619</v>
      </c>
      <c r="C94" s="17">
        <v>11879</v>
      </c>
      <c r="D94" s="17">
        <v>11808</v>
      </c>
      <c r="E94" s="17">
        <v>14572</v>
      </c>
      <c r="F94" s="17">
        <v>14616</v>
      </c>
      <c r="G94" s="24"/>
      <c r="H94" s="7"/>
      <c r="I94" s="25">
        <f t="shared" si="17"/>
        <v>-2693</v>
      </c>
      <c r="J94" s="24">
        <f t="shared" si="17"/>
        <v>-2808</v>
      </c>
      <c r="K94" s="7"/>
      <c r="L94" s="25">
        <f t="shared" si="27"/>
        <v>-2702.0168781788739</v>
      </c>
      <c r="M94" s="17">
        <f t="shared" si="18"/>
        <v>81.3040920926517</v>
      </c>
      <c r="N94" s="17">
        <f t="shared" si="28"/>
        <v>-2817.3914001970597</v>
      </c>
      <c r="O94" s="24">
        <f t="shared" si="19"/>
        <v>88.198397661333686</v>
      </c>
      <c r="P94" s="7"/>
      <c r="Q94" s="25">
        <f t="shared" si="20"/>
        <v>-2653.3513425925848</v>
      </c>
      <c r="R94" s="24">
        <f t="shared" si="21"/>
        <v>-2807.3639641573654</v>
      </c>
      <c r="S94" s="7"/>
      <c r="T94" s="25">
        <f t="shared" si="22"/>
        <v>0.68653961399353158</v>
      </c>
      <c r="U94" s="24">
        <f t="shared" si="23"/>
        <v>-0.72746327400901178</v>
      </c>
      <c r="V94" s="7"/>
      <c r="W94" s="25">
        <f t="shared" si="24"/>
        <v>0.6802374786775589</v>
      </c>
      <c r="X94" s="24">
        <f t="shared" si="29"/>
        <v>309.38006226489188</v>
      </c>
      <c r="Y94" s="7"/>
      <c r="Z94" s="25">
        <f t="shared" si="30"/>
        <v>-619</v>
      </c>
      <c r="AA94" s="17">
        <f t="shared" si="31"/>
        <v>309.303</v>
      </c>
      <c r="AB94" s="24">
        <f t="shared" si="25"/>
        <v>5.3983557362960211</v>
      </c>
      <c r="AC94" s="17">
        <f t="shared" si="26"/>
        <v>7.706226489187884E-2</v>
      </c>
    </row>
    <row r="95" spans="1:31" s="17" customFormat="1" x14ac:dyDescent="0.25">
      <c r="A95" s="17">
        <v>10</v>
      </c>
      <c r="B95" s="17">
        <v>-619</v>
      </c>
      <c r="C95" s="17">
        <v>11744</v>
      </c>
      <c r="D95" s="17">
        <v>11942</v>
      </c>
      <c r="E95" s="17">
        <v>14697</v>
      </c>
      <c r="F95" s="17">
        <v>14481</v>
      </c>
      <c r="G95" s="24"/>
      <c r="H95" s="7"/>
      <c r="I95" s="25">
        <f t="shared" si="17"/>
        <v>-2953</v>
      </c>
      <c r="J95" s="24">
        <f t="shared" si="17"/>
        <v>-2539</v>
      </c>
      <c r="K95" s="7"/>
      <c r="L95" s="25">
        <f t="shared" si="27"/>
        <v>-2960.8142761643849</v>
      </c>
      <c r="M95" s="17">
        <f t="shared" si="18"/>
        <v>61.06291197327343</v>
      </c>
      <c r="N95" s="17">
        <f t="shared" si="28"/>
        <v>-2548.6009736398746</v>
      </c>
      <c r="O95" s="24">
        <f t="shared" si="19"/>
        <v>92.178694833567121</v>
      </c>
      <c r="P95" s="7"/>
      <c r="Q95" s="25">
        <f t="shared" si="20"/>
        <v>-2913.3513425925848</v>
      </c>
      <c r="R95" s="24">
        <f t="shared" si="21"/>
        <v>-2538.3639641573654</v>
      </c>
      <c r="S95" s="7"/>
      <c r="T95" s="25">
        <f t="shared" si="22"/>
        <v>0.75381313965632823</v>
      </c>
      <c r="U95" s="24">
        <f t="shared" si="23"/>
        <v>-0.65775816159507505</v>
      </c>
      <c r="V95" s="7"/>
      <c r="W95" s="25">
        <f t="shared" si="24"/>
        <v>0.74811990547596074</v>
      </c>
      <c r="X95" s="24">
        <f t="shared" si="29"/>
        <v>303.7810299109691</v>
      </c>
      <c r="Y95" s="7"/>
      <c r="Z95" s="25">
        <f t="shared" si="30"/>
        <v>-619</v>
      </c>
      <c r="AA95" s="17">
        <f t="shared" si="31"/>
        <v>303.73199999999997</v>
      </c>
      <c r="AB95" s="24">
        <f t="shared" si="25"/>
        <v>5.3011234436674162</v>
      </c>
      <c r="AC95" s="17">
        <f t="shared" si="26"/>
        <v>4.9029910969125012E-2</v>
      </c>
    </row>
    <row r="96" spans="1:31" s="17" customFormat="1" x14ac:dyDescent="0.25">
      <c r="A96" s="17">
        <v>11</v>
      </c>
      <c r="B96" s="17">
        <v>-613</v>
      </c>
      <c r="C96" s="17">
        <v>11627</v>
      </c>
      <c r="D96" s="17">
        <v>12084</v>
      </c>
      <c r="E96" s="17">
        <v>14810</v>
      </c>
      <c r="F96" s="17">
        <v>14335</v>
      </c>
      <c r="G96" s="24"/>
      <c r="H96" s="7"/>
      <c r="I96" s="25">
        <f t="shared" si="17"/>
        <v>-3183</v>
      </c>
      <c r="J96" s="24">
        <f t="shared" si="17"/>
        <v>-2251</v>
      </c>
      <c r="K96" s="7"/>
      <c r="L96" s="25">
        <f t="shared" si="27"/>
        <v>-3189.9062978811994</v>
      </c>
      <c r="M96" s="17">
        <f t="shared" si="18"/>
        <v>47.69695042385942</v>
      </c>
      <c r="N96" s="17">
        <f t="shared" si="28"/>
        <v>-2258.6469474927703</v>
      </c>
      <c r="O96" s="24">
        <f t="shared" si="19"/>
        <v>58.475805957186331</v>
      </c>
      <c r="P96" s="7"/>
      <c r="Q96" s="25">
        <f t="shared" si="20"/>
        <v>-3143.3513425925848</v>
      </c>
      <c r="R96" s="24">
        <f t="shared" si="21"/>
        <v>-2250.3639641573654</v>
      </c>
      <c r="S96" s="7"/>
      <c r="T96" s="25">
        <f t="shared" si="22"/>
        <v>0.81332433543495608</v>
      </c>
      <c r="U96" s="24">
        <f t="shared" si="23"/>
        <v>-0.58312963975413168</v>
      </c>
      <c r="V96" s="7"/>
      <c r="W96" s="25">
        <f t="shared" si="24"/>
        <v>0.80828253681679962</v>
      </c>
      <c r="X96" s="24">
        <f t="shared" si="29"/>
        <v>298.26690805676378</v>
      </c>
      <c r="Y96" s="7"/>
      <c r="Z96" s="25">
        <f t="shared" si="30"/>
        <v>-613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5.1908056763807053E-2</v>
      </c>
    </row>
    <row r="97" spans="1:29" s="17" customFormat="1" x14ac:dyDescent="0.25">
      <c r="A97" s="17">
        <v>12</v>
      </c>
      <c r="B97" s="17">
        <v>-629</v>
      </c>
      <c r="C97" s="17">
        <v>11531</v>
      </c>
      <c r="D97" s="17">
        <v>12244</v>
      </c>
      <c r="E97" s="17">
        <v>14917</v>
      </c>
      <c r="F97" s="17">
        <v>14176</v>
      </c>
      <c r="G97" s="24"/>
      <c r="H97" s="7"/>
      <c r="I97" s="25">
        <f t="shared" si="17"/>
        <v>-3386</v>
      </c>
      <c r="J97" s="24">
        <f t="shared" si="17"/>
        <v>-1932</v>
      </c>
      <c r="K97" s="7"/>
      <c r="L97" s="25">
        <f t="shared" si="27"/>
        <v>-3394.6122887195393</v>
      </c>
      <c r="M97" s="17">
        <f t="shared" si="18"/>
        <v>74.171516988703274</v>
      </c>
      <c r="N97" s="17">
        <f t="shared" si="28"/>
        <v>-1939.3684100809301</v>
      </c>
      <c r="O97" s="24">
        <f t="shared" si="19"/>
        <v>54.293467120751757</v>
      </c>
      <c r="P97" s="7"/>
      <c r="Q97" s="25">
        <f t="shared" si="20"/>
        <v>-3346.3513425925848</v>
      </c>
      <c r="R97" s="24">
        <f t="shared" si="21"/>
        <v>-1931.3639641573654</v>
      </c>
      <c r="S97" s="7"/>
      <c r="T97" s="25">
        <f t="shared" si="22"/>
        <v>0.8658494343178319</v>
      </c>
      <c r="U97" s="24">
        <f t="shared" si="23"/>
        <v>-0.50046818674280902</v>
      </c>
      <c r="V97" s="7"/>
      <c r="W97" s="25">
        <f t="shared" si="24"/>
        <v>0.86152868438966734</v>
      </c>
      <c r="X97" s="24">
        <f t="shared" si="29"/>
        <v>292.61122487805994</v>
      </c>
      <c r="Y97" s="7"/>
      <c r="Z97" s="25">
        <f t="shared" si="30"/>
        <v>-629</v>
      </c>
      <c r="AA97" s="17">
        <f t="shared" si="31"/>
        <v>292.55399999999997</v>
      </c>
      <c r="AB97" s="24">
        <f t="shared" si="25"/>
        <v>5.1060305398794901</v>
      </c>
      <c r="AC97" s="17">
        <f t="shared" si="26"/>
        <v>5.7224878059969342E-2</v>
      </c>
    </row>
    <row r="98" spans="1:29" s="17" customFormat="1" x14ac:dyDescent="0.25">
      <c r="A98" s="17">
        <v>13</v>
      </c>
      <c r="B98" s="17">
        <v>-625</v>
      </c>
      <c r="C98" s="17">
        <v>11448</v>
      </c>
      <c r="D98" s="17">
        <v>12418</v>
      </c>
      <c r="E98" s="17">
        <v>15005</v>
      </c>
      <c r="F98" s="17">
        <v>14017</v>
      </c>
      <c r="G98" s="24"/>
      <c r="H98" s="7"/>
      <c r="I98" s="25">
        <f t="shared" si="17"/>
        <v>-3557</v>
      </c>
      <c r="J98" s="24">
        <f t="shared" si="17"/>
        <v>-1599</v>
      </c>
      <c r="K98" s="7"/>
      <c r="L98" s="25">
        <f t="shared" si="27"/>
        <v>-3565.5963431666373</v>
      </c>
      <c r="M98" s="17">
        <f t="shared" si="18"/>
        <v>73.897115838592242</v>
      </c>
      <c r="N98" s="17">
        <f t="shared" si="28"/>
        <v>-1603.3510389472613</v>
      </c>
      <c r="O98" s="24">
        <f t="shared" si="19"/>
        <v>18.931539920584363</v>
      </c>
      <c r="P98" s="7"/>
      <c r="Q98" s="25">
        <f t="shared" si="20"/>
        <v>-3517.3513425925848</v>
      </c>
      <c r="R98" s="24">
        <f t="shared" si="21"/>
        <v>-1598.3639641573654</v>
      </c>
      <c r="S98" s="7"/>
      <c r="T98" s="25">
        <f t="shared" si="22"/>
        <v>0.91009471465759439</v>
      </c>
      <c r="U98" s="24">
        <f t="shared" si="23"/>
        <v>-0.41417895836421814</v>
      </c>
      <c r="V98" s="7"/>
      <c r="W98" s="25">
        <f t="shared" si="24"/>
        <v>0.90652625771177953</v>
      </c>
      <c r="X98" s="24">
        <f t="shared" si="29"/>
        <v>287.01360077386312</v>
      </c>
      <c r="Y98" s="7"/>
      <c r="Z98" s="25">
        <f t="shared" si="30"/>
        <v>-625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8.4600773863144241E-2</v>
      </c>
    </row>
    <row r="99" spans="1:29" s="17" customFormat="1" x14ac:dyDescent="0.25">
      <c r="A99" s="17">
        <v>14</v>
      </c>
      <c r="B99" s="17">
        <v>-642</v>
      </c>
      <c r="C99" s="17">
        <v>11370</v>
      </c>
      <c r="D99" s="17">
        <v>12589</v>
      </c>
      <c r="E99" s="17">
        <v>15064</v>
      </c>
      <c r="F99" s="17">
        <v>13825</v>
      </c>
      <c r="G99" s="24"/>
      <c r="H99" s="7"/>
      <c r="I99" s="25">
        <f t="shared" si="17"/>
        <v>-3694</v>
      </c>
      <c r="J99" s="24">
        <f t="shared" si="17"/>
        <v>-1236</v>
      </c>
      <c r="K99" s="7"/>
      <c r="L99" s="25">
        <f t="shared" si="27"/>
        <v>-3705.8513832898802</v>
      </c>
      <c r="M99" s="17">
        <f t="shared" si="18"/>
        <v>140.45528588365238</v>
      </c>
      <c r="N99" s="17">
        <f t="shared" si="28"/>
        <v>-1242.127467204718</v>
      </c>
      <c r="O99" s="24">
        <f t="shared" si="19"/>
        <v>37.545854344894124</v>
      </c>
      <c r="P99" s="7"/>
      <c r="Q99" s="25">
        <f t="shared" si="20"/>
        <v>-3654.3513425925848</v>
      </c>
      <c r="R99" s="24">
        <f t="shared" si="21"/>
        <v>-1235.3639641573654</v>
      </c>
      <c r="S99" s="7"/>
      <c r="T99" s="25">
        <f t="shared" si="22"/>
        <v>0.94554268779529871</v>
      </c>
      <c r="U99" s="24">
        <f t="shared" si="23"/>
        <v>-0.32011592562719576</v>
      </c>
      <c r="V99" s="7"/>
      <c r="W99" s="25">
        <f t="shared" si="24"/>
        <v>0.94279381432235676</v>
      </c>
      <c r="X99" s="24">
        <f t="shared" si="29"/>
        <v>281.21300320787338</v>
      </c>
      <c r="Y99" s="7"/>
      <c r="Z99" s="25">
        <f t="shared" si="30"/>
        <v>-642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6.2003207873431165E-2</v>
      </c>
    </row>
    <row r="100" spans="1:29" s="17" customFormat="1" x14ac:dyDescent="0.25">
      <c r="A100" s="17">
        <v>15</v>
      </c>
      <c r="B100" s="17">
        <v>-634</v>
      </c>
      <c r="C100" s="17">
        <v>11330</v>
      </c>
      <c r="D100" s="17">
        <v>12782</v>
      </c>
      <c r="E100" s="17">
        <v>15131</v>
      </c>
      <c r="F100" s="17">
        <v>13658</v>
      </c>
      <c r="G100" s="24"/>
      <c r="H100" s="7"/>
      <c r="I100" s="25">
        <f t="shared" si="17"/>
        <v>-3801</v>
      </c>
      <c r="J100" s="24">
        <f t="shared" si="17"/>
        <v>-876</v>
      </c>
      <c r="K100" s="7"/>
      <c r="L100" s="25">
        <f t="shared" si="27"/>
        <v>-3807.7918034795625</v>
      </c>
      <c r="M100" s="17">
        <f t="shared" si="18"/>
        <v>46.128594504997714</v>
      </c>
      <c r="N100" s="17">
        <f t="shared" si="28"/>
        <v>-872.98756496521742</v>
      </c>
      <c r="O100" s="24">
        <f t="shared" si="19"/>
        <v>9.0747648387855477</v>
      </c>
      <c r="P100" s="7"/>
      <c r="Q100" s="25">
        <f t="shared" si="20"/>
        <v>-3761.3513425925848</v>
      </c>
      <c r="R100" s="24">
        <f t="shared" si="21"/>
        <v>-875.36396415736544</v>
      </c>
      <c r="S100" s="7"/>
      <c r="T100" s="25">
        <f t="shared" si="22"/>
        <v>0.97322833104883433</v>
      </c>
      <c r="U100" s="24">
        <f t="shared" si="23"/>
        <v>-0.22683027332601649</v>
      </c>
      <c r="V100" s="7"/>
      <c r="W100" s="25">
        <f t="shared" si="24"/>
        <v>0.97129198503189051</v>
      </c>
      <c r="X100" s="24">
        <f t="shared" si="29"/>
        <v>275.60357135716993</v>
      </c>
      <c r="Y100" s="7"/>
      <c r="Z100" s="25">
        <f t="shared" si="30"/>
        <v>-634</v>
      </c>
      <c r="AA100" s="17">
        <f t="shared" si="31"/>
        <v>275.44499999999994</v>
      </c>
      <c r="AB100" s="24">
        <f t="shared" si="25"/>
        <v>4.8074221581557799</v>
      </c>
      <c r="AC100" s="17">
        <f t="shared" si="26"/>
        <v>0.15857135716998982</v>
      </c>
    </row>
    <row r="101" spans="1:29" s="17" customFormat="1" x14ac:dyDescent="0.25">
      <c r="A101" s="17">
        <v>16</v>
      </c>
      <c r="B101" s="17">
        <v>-631</v>
      </c>
      <c r="C101" s="17">
        <v>11293</v>
      </c>
      <c r="D101" s="17">
        <v>12964</v>
      </c>
      <c r="E101" s="17">
        <v>15159</v>
      </c>
      <c r="F101" s="17">
        <v>13468</v>
      </c>
      <c r="G101" s="24"/>
      <c r="H101" s="7"/>
      <c r="I101" s="25">
        <f t="shared" si="17"/>
        <v>-3866</v>
      </c>
      <c r="J101" s="24">
        <f t="shared" si="17"/>
        <v>-504</v>
      </c>
      <c r="K101" s="7"/>
      <c r="L101" s="25">
        <f t="shared" si="27"/>
        <v>-3872.1620810275494</v>
      </c>
      <c r="M101" s="17">
        <f t="shared" si="18"/>
        <v>37.971242590084856</v>
      </c>
      <c r="N101" s="17">
        <f t="shared" si="28"/>
        <v>-496.98896717011911</v>
      </c>
      <c r="O101" s="24">
        <f t="shared" si="19"/>
        <v>49.154581341667637</v>
      </c>
      <c r="P101" s="7"/>
      <c r="Q101" s="25">
        <f t="shared" si="20"/>
        <v>-3826.3513425925848</v>
      </c>
      <c r="R101" s="24">
        <f t="shared" si="21"/>
        <v>-503.36396415736539</v>
      </c>
      <c r="S101" s="7"/>
      <c r="T101" s="25">
        <f t="shared" si="22"/>
        <v>0.99004671246453346</v>
      </c>
      <c r="U101" s="24">
        <f t="shared" si="23"/>
        <v>-0.13043509928146457</v>
      </c>
      <c r="V101" s="7"/>
      <c r="W101" s="25">
        <f t="shared" si="24"/>
        <v>0.98894953207925329</v>
      </c>
      <c r="X101" s="24">
        <f t="shared" si="29"/>
        <v>269.97213448341586</v>
      </c>
      <c r="Y101" s="7"/>
      <c r="Z101" s="25">
        <f t="shared" si="30"/>
        <v>-631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0.20613448341589446</v>
      </c>
    </row>
    <row r="102" spans="1:29" s="17" customFormat="1" x14ac:dyDescent="0.25">
      <c r="A102" s="17">
        <v>17</v>
      </c>
      <c r="B102" s="17">
        <v>-619</v>
      </c>
      <c r="C102" s="17">
        <v>11267</v>
      </c>
      <c r="D102" s="17">
        <v>13137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-132</v>
      </c>
      <c r="K102" s="7"/>
      <c r="L102" s="25">
        <f t="shared" si="27"/>
        <v>-3898.7437519051841</v>
      </c>
      <c r="M102" s="17">
        <f t="shared" si="18"/>
        <v>76.453197379411037</v>
      </c>
      <c r="N102" s="17">
        <f t="shared" si="28"/>
        <v>-123.37362007364668</v>
      </c>
      <c r="O102" s="24">
        <f t="shared" si="19"/>
        <v>74.414430633791568</v>
      </c>
      <c r="P102" s="7"/>
      <c r="Q102" s="25">
        <f t="shared" si="20"/>
        <v>-3850.3513425925848</v>
      </c>
      <c r="R102" s="24">
        <f t="shared" si="21"/>
        <v>-131.36396415736542</v>
      </c>
      <c r="S102" s="7"/>
      <c r="T102" s="25">
        <f t="shared" si="22"/>
        <v>0.99625657637186849</v>
      </c>
      <c r="U102" s="24">
        <f t="shared" si="23"/>
        <v>-3.4039925236912676E-2</v>
      </c>
      <c r="V102" s="7"/>
      <c r="W102" s="25">
        <f t="shared" si="24"/>
        <v>0.99599816025056553</v>
      </c>
      <c r="X102" s="24">
        <f t="shared" si="29"/>
        <v>264.41603238705113</v>
      </c>
      <c r="Y102" s="7"/>
      <c r="Z102" s="25">
        <f t="shared" si="30"/>
        <v>-619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0.22103238705119566</v>
      </c>
    </row>
    <row r="103" spans="1:29" s="17" customFormat="1" x14ac:dyDescent="0.25">
      <c r="A103" s="17">
        <v>18</v>
      </c>
      <c r="B103" s="17">
        <v>-626</v>
      </c>
      <c r="C103" s="17">
        <v>11289</v>
      </c>
      <c r="D103" s="17">
        <v>13346</v>
      </c>
      <c r="E103" s="17">
        <v>15179</v>
      </c>
      <c r="F103" s="17">
        <v>13103</v>
      </c>
      <c r="G103" s="24"/>
      <c r="H103" s="7"/>
      <c r="I103" s="25">
        <f t="shared" si="17"/>
        <v>-3890</v>
      </c>
      <c r="J103" s="24">
        <f t="shared" si="17"/>
        <v>243</v>
      </c>
      <c r="K103" s="7"/>
      <c r="L103" s="25">
        <f t="shared" si="27"/>
        <v>-3888.537186273406</v>
      </c>
      <c r="M103" s="17">
        <f t="shared" si="18"/>
        <v>2.1398239987119707</v>
      </c>
      <c r="N103" s="17">
        <f t="shared" si="28"/>
        <v>255.63696450374579</v>
      </c>
      <c r="O103" s="24">
        <f t="shared" si="19"/>
        <v>159.69287186893101</v>
      </c>
      <c r="P103" s="7"/>
      <c r="Q103" s="25">
        <f t="shared" si="20"/>
        <v>-3850.3513425925848</v>
      </c>
      <c r="R103" s="24">
        <f t="shared" si="21"/>
        <v>243.63603584263458</v>
      </c>
      <c r="S103" s="7"/>
      <c r="T103" s="25">
        <f t="shared" si="22"/>
        <v>0.99625657637186849</v>
      </c>
      <c r="U103" s="24">
        <f t="shared" si="23"/>
        <v>6.3132629243482383E-2</v>
      </c>
      <c r="V103" s="7"/>
      <c r="W103" s="25">
        <f t="shared" si="24"/>
        <v>0.99684345190080637</v>
      </c>
      <c r="X103" s="24">
        <f t="shared" si="29"/>
        <v>258.83476648757699</v>
      </c>
      <c r="Y103" s="7"/>
      <c r="Z103" s="25">
        <f t="shared" si="30"/>
        <v>-626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0.27376648757706334</v>
      </c>
    </row>
    <row r="104" spans="1:29" s="17" customFormat="1" x14ac:dyDescent="0.25">
      <c r="A104" s="17">
        <v>19</v>
      </c>
      <c r="B104" s="17">
        <v>-607</v>
      </c>
      <c r="C104" s="17">
        <v>11305</v>
      </c>
      <c r="D104" s="17">
        <v>13524</v>
      </c>
      <c r="E104" s="17">
        <v>15148</v>
      </c>
      <c r="F104" s="17">
        <v>12913</v>
      </c>
      <c r="G104" s="24"/>
      <c r="H104" s="7"/>
      <c r="I104" s="25">
        <f t="shared" si="17"/>
        <v>-3843</v>
      </c>
      <c r="J104" s="24">
        <f t="shared" si="17"/>
        <v>611</v>
      </c>
      <c r="K104" s="7"/>
      <c r="L104" s="25">
        <f t="shared" si="27"/>
        <v>-3843.1151745976604</v>
      </c>
      <c r="M104" s="17">
        <f t="shared" si="18"/>
        <v>1.3265187946228253E-2</v>
      </c>
      <c r="N104" s="17">
        <f t="shared" si="28"/>
        <v>620.8139703504454</v>
      </c>
      <c r="O104" s="24">
        <f t="shared" si="19"/>
        <v>96.314014039421451</v>
      </c>
      <c r="P104" s="7"/>
      <c r="Q104" s="25">
        <f t="shared" si="20"/>
        <v>-3803.3513425925848</v>
      </c>
      <c r="R104" s="24">
        <f t="shared" si="21"/>
        <v>611.63603584263456</v>
      </c>
      <c r="S104" s="7"/>
      <c r="T104" s="25">
        <f t="shared" si="22"/>
        <v>0.9840955928866707</v>
      </c>
      <c r="U104" s="24">
        <f t="shared" si="23"/>
        <v>0.1584912960402434</v>
      </c>
      <c r="V104" s="7"/>
      <c r="W104" s="25">
        <f t="shared" si="24"/>
        <v>0.98551152118395735</v>
      </c>
      <c r="X104" s="24">
        <f t="shared" si="29"/>
        <v>253.3224574778128</v>
      </c>
      <c r="Y104" s="7"/>
      <c r="Z104" s="25">
        <f t="shared" si="30"/>
        <v>-607</v>
      </c>
      <c r="AA104" s="17">
        <f t="shared" si="31"/>
        <v>253.09799999999993</v>
      </c>
      <c r="AB104" s="24">
        <f t="shared" si="25"/>
        <v>4.4173934302126066</v>
      </c>
      <c r="AC104" s="17">
        <f t="shared" si="26"/>
        <v>0.2244574778128765</v>
      </c>
    </row>
    <row r="105" spans="1:29" s="17" customFormat="1" x14ac:dyDescent="0.25">
      <c r="A105" s="17">
        <v>20</v>
      </c>
      <c r="B105" s="17">
        <v>-618</v>
      </c>
      <c r="C105" s="17">
        <v>11344</v>
      </c>
      <c r="D105" s="17">
        <v>13707</v>
      </c>
      <c r="E105" s="17">
        <v>15103</v>
      </c>
      <c r="F105" s="17">
        <v>12732</v>
      </c>
      <c r="G105" s="24"/>
      <c r="H105" s="7"/>
      <c r="I105" s="25">
        <f t="shared" si="17"/>
        <v>-3759</v>
      </c>
      <c r="J105" s="24">
        <f t="shared" si="17"/>
        <v>975</v>
      </c>
      <c r="K105" s="7"/>
      <c r="L105" s="25">
        <f t="shared" si="27"/>
        <v>-3761.3656487787589</v>
      </c>
      <c r="M105" s="17">
        <f t="shared" si="18"/>
        <v>5.5962941444434549</v>
      </c>
      <c r="N105" s="17">
        <f t="shared" si="28"/>
        <v>986.78219892197842</v>
      </c>
      <c r="O105" s="24">
        <f t="shared" si="19"/>
        <v>138.82021143706945</v>
      </c>
      <c r="P105" s="7"/>
      <c r="Q105" s="25">
        <f t="shared" si="20"/>
        <v>-3719.3513425925848</v>
      </c>
      <c r="R105" s="24">
        <f t="shared" si="21"/>
        <v>975.63603584263456</v>
      </c>
      <c r="S105" s="7"/>
      <c r="T105" s="25">
        <f t="shared" si="22"/>
        <v>0.96236106921099784</v>
      </c>
      <c r="U105" s="24">
        <f t="shared" si="23"/>
        <v>0.25281345558921353</v>
      </c>
      <c r="V105" s="7"/>
      <c r="W105" s="25">
        <f t="shared" si="24"/>
        <v>0.96459667162250051</v>
      </c>
      <c r="X105" s="24">
        <f t="shared" si="29"/>
        <v>247.77216051826429</v>
      </c>
      <c r="Y105" s="7"/>
      <c r="Z105" s="25">
        <f t="shared" si="30"/>
        <v>-618</v>
      </c>
      <c r="AA105" s="17">
        <f t="shared" si="31"/>
        <v>247.53599999999992</v>
      </c>
      <c r="AB105" s="24">
        <f t="shared" si="25"/>
        <v>4.3203182172166814</v>
      </c>
      <c r="AC105" s="17">
        <f t="shared" si="26"/>
        <v>0.23616051826437001</v>
      </c>
    </row>
    <row r="106" spans="1:29" s="17" customFormat="1" x14ac:dyDescent="0.25">
      <c r="A106" s="17">
        <v>21</v>
      </c>
      <c r="B106" s="17">
        <v>-635</v>
      </c>
      <c r="C106" s="17">
        <v>11402</v>
      </c>
      <c r="D106" s="17">
        <v>13887</v>
      </c>
      <c r="E106" s="17">
        <v>15048</v>
      </c>
      <c r="F106" s="17">
        <v>12550</v>
      </c>
      <c r="G106" s="24"/>
      <c r="H106" s="7"/>
      <c r="I106" s="25">
        <f t="shared" si="17"/>
        <v>-3646</v>
      </c>
      <c r="J106" s="24">
        <f t="shared" si="17"/>
        <v>1337</v>
      </c>
      <c r="K106" s="7"/>
      <c r="L106" s="25">
        <f t="shared" si="27"/>
        <v>-3640.8611504893097</v>
      </c>
      <c r="M106" s="17">
        <f t="shared" si="18"/>
        <v>26.407774293522003</v>
      </c>
      <c r="N106" s="17">
        <f t="shared" si="28"/>
        <v>1353.0880771059062</v>
      </c>
      <c r="O106" s="24">
        <f t="shared" si="19"/>
        <v>258.82622496558395</v>
      </c>
      <c r="P106" s="7"/>
      <c r="Q106" s="25">
        <f t="shared" si="20"/>
        <v>-3606.3513425925848</v>
      </c>
      <c r="R106" s="24">
        <f t="shared" si="21"/>
        <v>1337.6360358426346</v>
      </c>
      <c r="S106" s="7"/>
      <c r="T106" s="25">
        <f t="shared" si="22"/>
        <v>0.93312295998062855</v>
      </c>
      <c r="U106" s="24">
        <f t="shared" si="23"/>
        <v>0.34661736151428824</v>
      </c>
      <c r="V106" s="7"/>
      <c r="W106" s="25">
        <f t="shared" si="24"/>
        <v>0.93617344438999561</v>
      </c>
      <c r="X106" s="24">
        <f t="shared" si="29"/>
        <v>242.14158817153555</v>
      </c>
      <c r="Y106" s="7"/>
      <c r="Z106" s="25">
        <f t="shared" si="30"/>
        <v>-635</v>
      </c>
      <c r="AA106" s="17">
        <f t="shared" si="31"/>
        <v>241.82099999999991</v>
      </c>
      <c r="AB106" s="24">
        <f t="shared" si="25"/>
        <v>4.2205726504652059</v>
      </c>
      <c r="AC106" s="17">
        <f t="shared" si="26"/>
        <v>0.32058817153563268</v>
      </c>
    </row>
    <row r="107" spans="1:29" s="17" customFormat="1" x14ac:dyDescent="0.25">
      <c r="A107" s="17">
        <v>22</v>
      </c>
      <c r="B107" s="17">
        <v>-631</v>
      </c>
      <c r="C107" s="17">
        <v>11474</v>
      </c>
      <c r="D107" s="17">
        <v>14056</v>
      </c>
      <c r="E107" s="17">
        <v>14963</v>
      </c>
      <c r="F107" s="17">
        <v>12365</v>
      </c>
      <c r="G107" s="24"/>
      <c r="H107" s="7"/>
      <c r="I107" s="25">
        <f t="shared" si="17"/>
        <v>-3489</v>
      </c>
      <c r="J107" s="24">
        <f t="shared" si="17"/>
        <v>1691</v>
      </c>
      <c r="K107" s="7"/>
      <c r="L107" s="25">
        <f t="shared" si="27"/>
        <v>-3485.6389952849286</v>
      </c>
      <c r="M107" s="17">
        <f t="shared" si="18"/>
        <v>11.29635269473239</v>
      </c>
      <c r="N107" s="17">
        <f t="shared" si="28"/>
        <v>1703.7457088843919</v>
      </c>
      <c r="O107" s="24">
        <f t="shared" si="19"/>
        <v>162.45309496566631</v>
      </c>
      <c r="P107" s="7"/>
      <c r="Q107" s="25">
        <f t="shared" si="20"/>
        <v>-3449.3513425925848</v>
      </c>
      <c r="R107" s="24">
        <f t="shared" si="21"/>
        <v>1691.6360358426346</v>
      </c>
      <c r="S107" s="7"/>
      <c r="T107" s="25">
        <f t="shared" si="22"/>
        <v>0.89250010025347826</v>
      </c>
      <c r="U107" s="24">
        <f t="shared" si="23"/>
        <v>0.43834825294378116</v>
      </c>
      <c r="V107" s="7"/>
      <c r="W107" s="25">
        <f t="shared" si="24"/>
        <v>0.89634700303611736</v>
      </c>
      <c r="X107" s="24">
        <f t="shared" si="29"/>
        <v>236.39819746014143</v>
      </c>
      <c r="Y107" s="7"/>
      <c r="Z107" s="25">
        <f t="shared" si="30"/>
        <v>-631</v>
      </c>
      <c r="AA107" s="17">
        <f t="shared" si="31"/>
        <v>236.14199999999991</v>
      </c>
      <c r="AB107" s="24">
        <f t="shared" si="25"/>
        <v>4.1214554022444485</v>
      </c>
      <c r="AC107" s="17">
        <f t="shared" si="26"/>
        <v>0.25619746014152156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14243</v>
      </c>
      <c r="E108" s="17">
        <v>14879</v>
      </c>
      <c r="F108" s="17">
        <v>12211</v>
      </c>
      <c r="G108" s="24"/>
      <c r="H108" s="7"/>
      <c r="I108" s="25">
        <f t="shared" si="17"/>
        <v>-3304</v>
      </c>
      <c r="J108" s="24">
        <f t="shared" si="17"/>
        <v>2032</v>
      </c>
      <c r="K108" s="7"/>
      <c r="L108" s="25">
        <f t="shared" si="27"/>
        <v>-3294.9506907793188</v>
      </c>
      <c r="M108" s="17">
        <f t="shared" si="18"/>
        <v>81.889997371504933</v>
      </c>
      <c r="N108" s="17">
        <f t="shared" si="28"/>
        <v>2040.2197640642794</v>
      </c>
      <c r="O108" s="24">
        <f t="shared" si="19"/>
        <v>67.564521272418816</v>
      </c>
      <c r="P108" s="7"/>
      <c r="Q108" s="25">
        <f t="shared" si="20"/>
        <v>-3264.3513425925848</v>
      </c>
      <c r="R108" s="24">
        <f t="shared" si="21"/>
        <v>2032.6360358426346</v>
      </c>
      <c r="S108" s="7"/>
      <c r="T108" s="25">
        <f t="shared" si="22"/>
        <v>0.84463239930110379</v>
      </c>
      <c r="U108" s="24">
        <f t="shared" si="23"/>
        <v>0.52671049581795371</v>
      </c>
      <c r="V108" s="7"/>
      <c r="W108" s="25">
        <f t="shared" si="24"/>
        <v>0.84924614290837863</v>
      </c>
      <c r="X108" s="24">
        <f t="shared" si="29"/>
        <v>230.6510328185534</v>
      </c>
      <c r="Y108" s="7"/>
      <c r="Z108" s="25">
        <f t="shared" si="30"/>
        <v>-636</v>
      </c>
      <c r="AA108" s="17">
        <f t="shared" si="31"/>
        <v>230.41799999999992</v>
      </c>
      <c r="AB108" s="24">
        <f t="shared" si="25"/>
        <v>4.0215527558602924</v>
      </c>
      <c r="AC108" s="17">
        <f t="shared" si="26"/>
        <v>0.23303281855348246</v>
      </c>
    </row>
    <row r="109" spans="1:29" s="17" customFormat="1" x14ac:dyDescent="0.25">
      <c r="A109" s="17">
        <v>24</v>
      </c>
      <c r="B109" s="17">
        <v>-637</v>
      </c>
      <c r="C109" s="17">
        <v>11698</v>
      </c>
      <c r="D109" s="17">
        <v>14402</v>
      </c>
      <c r="E109" s="17">
        <v>14776</v>
      </c>
      <c r="F109" s="17">
        <v>12049</v>
      </c>
      <c r="G109" s="24"/>
      <c r="H109" s="7"/>
      <c r="I109" s="25">
        <f t="shared" si="17"/>
        <v>-3078</v>
      </c>
      <c r="J109" s="24">
        <f t="shared" si="17"/>
        <v>2353</v>
      </c>
      <c r="K109" s="7"/>
      <c r="L109" s="25">
        <f t="shared" si="27"/>
        <v>-3071.4138081733963</v>
      </c>
      <c r="M109" s="17">
        <f t="shared" si="18"/>
        <v>43.37792277682113</v>
      </c>
      <c r="N109" s="17">
        <f t="shared" si="28"/>
        <v>2356.7925446326767</v>
      </c>
      <c r="O109" s="24">
        <f t="shared" si="19"/>
        <v>14.383394790844912</v>
      </c>
      <c r="P109" s="7"/>
      <c r="Q109" s="25">
        <f t="shared" si="20"/>
        <v>-3038.3513425925848</v>
      </c>
      <c r="R109" s="24">
        <f t="shared" si="21"/>
        <v>2353.6360358426346</v>
      </c>
      <c r="S109" s="7"/>
      <c r="T109" s="25">
        <f t="shared" si="22"/>
        <v>0.78615618084036509</v>
      </c>
      <c r="U109" s="24">
        <f t="shared" si="23"/>
        <v>0.60989020245317194</v>
      </c>
      <c r="V109" s="7"/>
      <c r="W109" s="25">
        <f t="shared" si="24"/>
        <v>0.79149128168324312</v>
      </c>
      <c r="X109" s="24">
        <f t="shared" si="29"/>
        <v>224.84226522647782</v>
      </c>
      <c r="Y109" s="7"/>
      <c r="Z109" s="25">
        <f t="shared" si="30"/>
        <v>-637</v>
      </c>
      <c r="AA109" s="17">
        <f t="shared" si="31"/>
        <v>224.68499999999992</v>
      </c>
      <c r="AB109" s="24">
        <f t="shared" si="25"/>
        <v>3.9214930298434583</v>
      </c>
      <c r="AC109" s="17">
        <f t="shared" si="26"/>
        <v>0.15726522647790375</v>
      </c>
    </row>
    <row r="110" spans="1:29" s="17" customFormat="1" x14ac:dyDescent="0.25">
      <c r="A110" s="17">
        <v>25</v>
      </c>
      <c r="B110" s="17">
        <v>-625</v>
      </c>
      <c r="C110" s="17">
        <v>11814</v>
      </c>
      <c r="D110" s="17">
        <v>14548</v>
      </c>
      <c r="E110" s="17">
        <v>14641</v>
      </c>
      <c r="F110" s="17">
        <v>11901</v>
      </c>
      <c r="G110" s="24"/>
      <c r="H110" s="7"/>
      <c r="I110" s="25">
        <f t="shared" si="17"/>
        <v>-2827</v>
      </c>
      <c r="J110" s="24">
        <f t="shared" si="17"/>
        <v>2647</v>
      </c>
      <c r="K110" s="7"/>
      <c r="L110" s="25">
        <f t="shared" si="27"/>
        <v>-2822.5865277206576</v>
      </c>
      <c r="M110" s="17">
        <f t="shared" si="18"/>
        <v>19.478737560523676</v>
      </c>
      <c r="N110" s="17">
        <f t="shared" si="28"/>
        <v>2644.4666923489062</v>
      </c>
      <c r="O110" s="24">
        <f t="shared" si="19"/>
        <v>6.4176476550902057</v>
      </c>
      <c r="P110" s="7"/>
      <c r="Q110" s="25">
        <f t="shared" si="20"/>
        <v>-2787.3513425925848</v>
      </c>
      <c r="R110" s="24">
        <f t="shared" si="21"/>
        <v>2647.6360358426346</v>
      </c>
      <c r="S110" s="7"/>
      <c r="T110" s="25">
        <f t="shared" si="22"/>
        <v>0.72121135414281912</v>
      </c>
      <c r="U110" s="24">
        <f t="shared" si="23"/>
        <v>0.68607348516580158</v>
      </c>
      <c r="V110" s="7"/>
      <c r="W110" s="25">
        <f t="shared" si="24"/>
        <v>0.72720670648608876</v>
      </c>
      <c r="X110" s="24">
        <f t="shared" si="29"/>
        <v>219.12572482416795</v>
      </c>
      <c r="Y110" s="7"/>
      <c r="Z110" s="25">
        <f t="shared" si="30"/>
        <v>-625</v>
      </c>
      <c r="AA110" s="17">
        <f t="shared" si="31"/>
        <v>219.05999999999992</v>
      </c>
      <c r="AB110" s="24">
        <f t="shared" si="25"/>
        <v>3.8233182594187767</v>
      </c>
      <c r="AC110" s="17">
        <f t="shared" si="26"/>
        <v>6.5724824168029272E-2</v>
      </c>
    </row>
    <row r="111" spans="1:29" s="17" customFormat="1" x14ac:dyDescent="0.25">
      <c r="A111" s="17">
        <v>26</v>
      </c>
      <c r="B111" s="17">
        <v>-602</v>
      </c>
      <c r="C111" s="17">
        <v>11942</v>
      </c>
      <c r="D111" s="17">
        <v>14669</v>
      </c>
      <c r="E111" s="17">
        <v>14506</v>
      </c>
      <c r="F111" s="17">
        <v>11769</v>
      </c>
      <c r="G111" s="24"/>
      <c r="H111" s="7"/>
      <c r="I111" s="25">
        <f t="shared" si="17"/>
        <v>-2564</v>
      </c>
      <c r="J111" s="24">
        <f t="shared" si="17"/>
        <v>2900</v>
      </c>
      <c r="K111" s="7"/>
      <c r="L111" s="25">
        <f t="shared" si="27"/>
        <v>-2557.5381367083601</v>
      </c>
      <c r="M111" s="17">
        <f t="shared" si="18"/>
        <v>41.755677199843618</v>
      </c>
      <c r="N111" s="17">
        <f t="shared" si="28"/>
        <v>2897.4649980352665</v>
      </c>
      <c r="O111" s="24">
        <f t="shared" si="19"/>
        <v>6.4262349612027574</v>
      </c>
      <c r="P111" s="7"/>
      <c r="Q111" s="25">
        <f t="shared" si="20"/>
        <v>-2524.3513425925848</v>
      </c>
      <c r="R111" s="24">
        <f t="shared" si="21"/>
        <v>2900.6360358426346</v>
      </c>
      <c r="S111" s="7"/>
      <c r="T111" s="25">
        <f t="shared" si="22"/>
        <v>0.65316159549160557</v>
      </c>
      <c r="U111" s="24">
        <f t="shared" si="23"/>
        <v>0.75163256858857486</v>
      </c>
      <c r="V111" s="7"/>
      <c r="W111" s="25">
        <f t="shared" si="24"/>
        <v>0.65972466330803803</v>
      </c>
      <c r="X111" s="24">
        <f t="shared" si="29"/>
        <v>213.73276037607309</v>
      </c>
      <c r="Y111" s="7"/>
      <c r="Z111" s="25">
        <f t="shared" si="30"/>
        <v>-602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9.076037607317744E-2</v>
      </c>
    </row>
    <row r="112" spans="1:29" s="17" customFormat="1" x14ac:dyDescent="0.25">
      <c r="A112" s="17">
        <v>27</v>
      </c>
      <c r="B112" s="17">
        <v>-615</v>
      </c>
      <c r="C112" s="17">
        <v>12085</v>
      </c>
      <c r="D112" s="17">
        <v>14777</v>
      </c>
      <c r="E112" s="17">
        <v>14351</v>
      </c>
      <c r="F112" s="17">
        <v>11646</v>
      </c>
      <c r="G112" s="24"/>
      <c r="H112" s="7"/>
      <c r="I112" s="25">
        <f t="shared" si="17"/>
        <v>-2266</v>
      </c>
      <c r="J112" s="24">
        <f t="shared" si="17"/>
        <v>3131</v>
      </c>
      <c r="K112" s="7"/>
      <c r="L112" s="25">
        <f t="shared" si="27"/>
        <v>-2263.5456942472424</v>
      </c>
      <c r="M112" s="17">
        <f t="shared" si="18"/>
        <v>6.0236167280190056</v>
      </c>
      <c r="N112" s="17">
        <f t="shared" si="28"/>
        <v>3129.1321916209954</v>
      </c>
      <c r="O112" s="24">
        <f t="shared" si="19"/>
        <v>3.4887081406797926</v>
      </c>
      <c r="P112" s="7"/>
      <c r="Q112" s="25">
        <f t="shared" si="20"/>
        <v>-2226.3513425925848</v>
      </c>
      <c r="R112" s="24">
        <f t="shared" si="21"/>
        <v>3131.6360358426346</v>
      </c>
      <c r="S112" s="7"/>
      <c r="T112" s="25">
        <f t="shared" si="22"/>
        <v>0.5760557853088617</v>
      </c>
      <c r="U112" s="24">
        <f t="shared" si="23"/>
        <v>0.81149086214849819</v>
      </c>
      <c r="V112" s="7"/>
      <c r="W112" s="25">
        <f t="shared" si="24"/>
        <v>0.58313663552402439</v>
      </c>
      <c r="X112" s="24">
        <f t="shared" si="29"/>
        <v>208.15960553140894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5.2605531409028572E-2</v>
      </c>
    </row>
    <row r="113" spans="1:29" s="17" customFormat="1" x14ac:dyDescent="0.25">
      <c r="A113" s="17">
        <v>28</v>
      </c>
      <c r="B113" s="17">
        <v>-623</v>
      </c>
      <c r="C113" s="17">
        <v>12248</v>
      </c>
      <c r="D113" s="17">
        <v>14886</v>
      </c>
      <c r="E113" s="17">
        <v>14199</v>
      </c>
      <c r="F113" s="17">
        <v>11549</v>
      </c>
      <c r="G113" s="24"/>
      <c r="H113" s="7"/>
      <c r="I113" s="25">
        <f t="shared" si="17"/>
        <v>-1951</v>
      </c>
      <c r="J113" s="24">
        <f t="shared" si="17"/>
        <v>3337</v>
      </c>
      <c r="K113" s="7"/>
      <c r="L113" s="25">
        <f t="shared" si="27"/>
        <v>-1944.5911734012984</v>
      </c>
      <c r="M113" s="17">
        <f t="shared" si="18"/>
        <v>41.073058372224864</v>
      </c>
      <c r="N113" s="17">
        <f t="shared" si="28"/>
        <v>3334.0036897015098</v>
      </c>
      <c r="O113" s="24">
        <f t="shared" si="19"/>
        <v>8.9778754048386915</v>
      </c>
      <c r="P113" s="7"/>
      <c r="Q113" s="25">
        <f t="shared" si="20"/>
        <v>-1911.3513425925848</v>
      </c>
      <c r="R113" s="24">
        <f t="shared" si="21"/>
        <v>3337.6360358426346</v>
      </c>
      <c r="S113" s="7"/>
      <c r="T113" s="25">
        <f t="shared" si="22"/>
        <v>0.49455132152508885</v>
      </c>
      <c r="U113" s="24">
        <f t="shared" si="23"/>
        <v>0.86487098540972851</v>
      </c>
      <c r="V113" s="7"/>
      <c r="W113" s="25">
        <f t="shared" si="24"/>
        <v>0.50209343494155112</v>
      </c>
      <c r="X113" s="24">
        <f t="shared" si="29"/>
        <v>202.59555425757753</v>
      </c>
      <c r="Y113" s="7"/>
      <c r="Z113" s="25">
        <f t="shared" si="30"/>
        <v>-623</v>
      </c>
      <c r="AA113" s="17">
        <f t="shared" si="31"/>
        <v>202.49999999999991</v>
      </c>
      <c r="AB113" s="24">
        <f t="shared" si="25"/>
        <v>3.5342917352885155</v>
      </c>
      <c r="AC113" s="17">
        <f t="shared" si="26"/>
        <v>9.5554257577617818E-2</v>
      </c>
    </row>
    <row r="114" spans="1:29" s="17" customFormat="1" x14ac:dyDescent="0.25">
      <c r="A114" s="17">
        <v>29</v>
      </c>
      <c r="B114" s="17">
        <v>-622</v>
      </c>
      <c r="C114" s="17">
        <v>12419</v>
      </c>
      <c r="D114" s="17">
        <v>14973</v>
      </c>
      <c r="E114" s="17">
        <v>14030</v>
      </c>
      <c r="F114" s="17">
        <v>11463</v>
      </c>
      <c r="G114" s="24"/>
      <c r="H114" s="7"/>
      <c r="I114" s="25">
        <f t="shared" si="17"/>
        <v>-1611</v>
      </c>
      <c r="J114" s="24">
        <f t="shared" si="17"/>
        <v>3510</v>
      </c>
      <c r="K114" s="7"/>
      <c r="L114" s="25">
        <f t="shared" si="27"/>
        <v>-1607.9572962145692</v>
      </c>
      <c r="M114" s="17">
        <f t="shared" si="18"/>
        <v>9.2580463258751085</v>
      </c>
      <c r="N114" s="17">
        <f t="shared" si="28"/>
        <v>3506.6681611444628</v>
      </c>
      <c r="O114" s="24">
        <f t="shared" si="19"/>
        <v>11.101150159267247</v>
      </c>
      <c r="P114" s="7"/>
      <c r="Q114" s="25">
        <f t="shared" si="20"/>
        <v>-1571.3513425925848</v>
      </c>
      <c r="R114" s="24">
        <f t="shared" si="21"/>
        <v>3510.6360358426346</v>
      </c>
      <c r="S114" s="7"/>
      <c r="T114" s="25">
        <f t="shared" si="22"/>
        <v>0.4065782495045086</v>
      </c>
      <c r="U114" s="24">
        <f t="shared" si="23"/>
        <v>0.90969992387668408</v>
      </c>
      <c r="V114" s="7"/>
      <c r="W114" s="25">
        <f t="shared" si="24"/>
        <v>0.41450699572065502</v>
      </c>
      <c r="X114" s="24">
        <f t="shared" si="29"/>
        <v>196.95511209453866</v>
      </c>
      <c r="Y114" s="7"/>
      <c r="Z114" s="25">
        <f t="shared" si="30"/>
        <v>-622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5.3112094538761312E-2</v>
      </c>
    </row>
    <row r="115" spans="1:29" s="17" customFormat="1" x14ac:dyDescent="0.25">
      <c r="A115" s="17">
        <v>30</v>
      </c>
      <c r="B115" s="17">
        <v>-635</v>
      </c>
      <c r="C115" s="17">
        <v>12593</v>
      </c>
      <c r="D115" s="17">
        <v>15038</v>
      </c>
      <c r="E115" s="17">
        <v>13841</v>
      </c>
      <c r="F115" s="17">
        <v>11383</v>
      </c>
      <c r="G115" s="24"/>
      <c r="H115" s="7"/>
      <c r="I115" s="25">
        <f t="shared" si="17"/>
        <v>-1248</v>
      </c>
      <c r="J115" s="24">
        <f t="shared" si="17"/>
        <v>3655</v>
      </c>
      <c r="K115" s="7"/>
      <c r="L115" s="25">
        <f t="shared" si="27"/>
        <v>-1248.8763728505296</v>
      </c>
      <c r="M115" s="17">
        <f t="shared" si="18"/>
        <v>0.76802937314538677</v>
      </c>
      <c r="N115" s="17">
        <f t="shared" si="28"/>
        <v>3648.3705160027953</v>
      </c>
      <c r="O115" s="24">
        <f t="shared" si="19"/>
        <v>43.950058069193418</v>
      </c>
      <c r="P115" s="7"/>
      <c r="Q115" s="25">
        <f t="shared" si="20"/>
        <v>-1208.3513425925848</v>
      </c>
      <c r="R115" s="24">
        <f t="shared" si="21"/>
        <v>3655.6360358426346</v>
      </c>
      <c r="S115" s="7"/>
      <c r="T115" s="25">
        <f t="shared" si="22"/>
        <v>0.3126540579060656</v>
      </c>
      <c r="U115" s="24">
        <f t="shared" si="23"/>
        <v>0.94727331160910355</v>
      </c>
      <c r="V115" s="7"/>
      <c r="W115" s="25">
        <f t="shared" si="24"/>
        <v>0.32090609665452891</v>
      </c>
      <c r="X115" s="24">
        <f t="shared" si="29"/>
        <v>191.17336091282232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-1.3639087177580222E-2</v>
      </c>
    </row>
    <row r="116" spans="1:29" s="17" customFormat="1" x14ac:dyDescent="0.25">
      <c r="A116" s="17">
        <v>31</v>
      </c>
      <c r="B116" s="17">
        <v>-632</v>
      </c>
      <c r="C116" s="17">
        <v>12776</v>
      </c>
      <c r="D116" s="17">
        <v>15090</v>
      </c>
      <c r="E116" s="17">
        <v>13656</v>
      </c>
      <c r="F116" s="17">
        <v>11329</v>
      </c>
      <c r="G116" s="24"/>
      <c r="H116" s="7"/>
      <c r="I116" s="25">
        <f t="shared" ref="I116:J149" si="32">C116-E116</f>
        <v>-880</v>
      </c>
      <c r="J116" s="24">
        <f t="shared" si="32"/>
        <v>3761</v>
      </c>
      <c r="K116" s="7"/>
      <c r="L116" s="25">
        <f t="shared" si="27"/>
        <v>-879.54797114392477</v>
      </c>
      <c r="M116" s="17">
        <f t="shared" si="18"/>
        <v>0.20433008672468153</v>
      </c>
      <c r="N116" s="17">
        <f t="shared" si="28"/>
        <v>3753.3344158347581</v>
      </c>
      <c r="O116" s="24">
        <f t="shared" si="19"/>
        <v>58.761180594406639</v>
      </c>
      <c r="P116" s="7"/>
      <c r="Q116" s="25">
        <f t="shared" si="20"/>
        <v>-840.35134259258473</v>
      </c>
      <c r="R116" s="24">
        <f t="shared" si="21"/>
        <v>3761.6360358426346</v>
      </c>
      <c r="S116" s="7"/>
      <c r="T116" s="25">
        <f t="shared" si="22"/>
        <v>0.21743614466026104</v>
      </c>
      <c r="U116" s="24">
        <f t="shared" si="23"/>
        <v>0.9747407536755619</v>
      </c>
      <c r="V116" s="7"/>
      <c r="W116" s="25">
        <f t="shared" si="24"/>
        <v>0.22592351666213742</v>
      </c>
      <c r="X116" s="24">
        <f t="shared" si="29"/>
        <v>185.50809740654881</v>
      </c>
      <c r="Y116" s="7"/>
      <c r="Z116" s="25">
        <f t="shared" si="30"/>
        <v>-632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9.0974065489035638E-3</v>
      </c>
    </row>
    <row r="117" spans="1:29" s="17" customFormat="1" x14ac:dyDescent="0.25">
      <c r="A117" s="17">
        <v>32</v>
      </c>
      <c r="B117" s="17">
        <v>-635</v>
      </c>
      <c r="C117" s="17">
        <v>12975</v>
      </c>
      <c r="D117" s="17">
        <v>15127</v>
      </c>
      <c r="E117" s="17">
        <v>13469</v>
      </c>
      <c r="F117" s="17">
        <v>11300</v>
      </c>
      <c r="G117" s="24"/>
      <c r="H117" s="7"/>
      <c r="I117" s="25">
        <f t="shared" si="32"/>
        <v>-494</v>
      </c>
      <c r="J117" s="24">
        <f t="shared" si="32"/>
        <v>3827</v>
      </c>
      <c r="K117" s="7"/>
      <c r="L117" s="25">
        <f t="shared" si="27"/>
        <v>-500.14167184923406</v>
      </c>
      <c r="M117" s="17">
        <f t="shared" si="18"/>
        <v>37.720133103674094</v>
      </c>
      <c r="N117" s="17">
        <f t="shared" si="28"/>
        <v>3821.5104678480784</v>
      </c>
      <c r="O117" s="24">
        <f t="shared" si="19"/>
        <v>30.134963246980927</v>
      </c>
      <c r="P117" s="7"/>
      <c r="Q117" s="25">
        <f t="shared" si="20"/>
        <v>-454.35134259258473</v>
      </c>
      <c r="R117" s="24">
        <f t="shared" si="21"/>
        <v>3827.6360358426346</v>
      </c>
      <c r="S117" s="7"/>
      <c r="T117" s="25">
        <f t="shared" si="22"/>
        <v>0.11756083348395524</v>
      </c>
      <c r="U117" s="24">
        <f t="shared" si="23"/>
        <v>0.99184312326411139</v>
      </c>
      <c r="V117" s="7"/>
      <c r="W117" s="25">
        <f t="shared" si="24"/>
        <v>0.12619319808634852</v>
      </c>
      <c r="X117" s="24">
        <f t="shared" si="29"/>
        <v>179.70945612911828</v>
      </c>
      <c r="Y117" s="7"/>
      <c r="Z117" s="25">
        <f t="shared" si="30"/>
        <v>-635</v>
      </c>
      <c r="AA117" s="17">
        <f t="shared" si="31"/>
        <v>179.78399999999991</v>
      </c>
      <c r="AB117" s="24">
        <f t="shared" si="25"/>
        <v>3.1378227424054836</v>
      </c>
      <c r="AC117" s="17">
        <f t="shared" si="26"/>
        <v>-7.4543870881626617E-2</v>
      </c>
    </row>
    <row r="118" spans="1:29" s="17" customFormat="1" x14ac:dyDescent="0.25">
      <c r="A118" s="17">
        <v>33</v>
      </c>
      <c r="B118" s="17">
        <v>-613</v>
      </c>
      <c r="C118" s="17">
        <v>13156</v>
      </c>
      <c r="D118" s="17">
        <v>15144</v>
      </c>
      <c r="E118" s="17">
        <v>13284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3858</v>
      </c>
      <c r="K118" s="7"/>
      <c r="L118" s="25">
        <f t="shared" si="27"/>
        <v>-129.49635288462724</v>
      </c>
      <c r="M118" s="17">
        <f t="shared" si="18"/>
        <v>2.2390719553322698</v>
      </c>
      <c r="N118" s="17">
        <f t="shared" si="28"/>
        <v>3851.2318791448452</v>
      </c>
      <c r="O118" s="24">
        <f t="shared" si="19"/>
        <v>45.807459909981993</v>
      </c>
      <c r="P118" s="7"/>
      <c r="Q118" s="25">
        <f t="shared" si="20"/>
        <v>-88.351342592584729</v>
      </c>
      <c r="R118" s="24">
        <f t="shared" si="21"/>
        <v>3858.6360358426346</v>
      </c>
      <c r="S118" s="7"/>
      <c r="T118" s="25">
        <f t="shared" si="22"/>
        <v>2.2860408897095338E-2</v>
      </c>
      <c r="U118" s="24">
        <f t="shared" si="23"/>
        <v>0.99987605443449068</v>
      </c>
      <c r="V118" s="7"/>
      <c r="W118" s="25">
        <f t="shared" si="24"/>
        <v>3.1559068001765035E-2</v>
      </c>
      <c r="X118" s="24">
        <f t="shared" si="29"/>
        <v>174.26643926928921</v>
      </c>
      <c r="Y118" s="7"/>
      <c r="Z118" s="25">
        <f t="shared" si="30"/>
        <v>-613</v>
      </c>
      <c r="AA118" s="17">
        <f t="shared" si="31"/>
        <v>174.26699999999991</v>
      </c>
      <c r="AB118" s="24">
        <f t="shared" si="25"/>
        <v>3.0415329275729568</v>
      </c>
      <c r="AC118" s="17">
        <f t="shared" si="26"/>
        <v>-5.6073071070272817E-4</v>
      </c>
    </row>
    <row r="119" spans="1:29" s="17" customFormat="1" x14ac:dyDescent="0.25">
      <c r="A119" s="17">
        <v>34</v>
      </c>
      <c r="B119" s="17">
        <v>-624</v>
      </c>
      <c r="C119" s="17">
        <v>13351</v>
      </c>
      <c r="D119" s="17">
        <v>15144</v>
      </c>
      <c r="E119" s="17">
        <v>13097</v>
      </c>
      <c r="F119" s="17">
        <v>11289</v>
      </c>
      <c r="G119" s="24"/>
      <c r="H119" s="7"/>
      <c r="I119" s="25">
        <f t="shared" si="32"/>
        <v>254</v>
      </c>
      <c r="J119" s="24">
        <f t="shared" si="32"/>
        <v>3855</v>
      </c>
      <c r="K119" s="7"/>
      <c r="L119" s="25">
        <f t="shared" si="27"/>
        <v>248.63183131298322</v>
      </c>
      <c r="M119" s="17">
        <f t="shared" si="18"/>
        <v>28.817235052267424</v>
      </c>
      <c r="N119" s="17">
        <f t="shared" si="28"/>
        <v>3844.7802859545527</v>
      </c>
      <c r="O119" s="24">
        <f t="shared" si="19"/>
        <v>104.44255517071262</v>
      </c>
      <c r="P119" s="7"/>
      <c r="Q119" s="25">
        <f t="shared" si="20"/>
        <v>293.64865740741527</v>
      </c>
      <c r="R119" s="24">
        <f t="shared" si="21"/>
        <v>3855.6360358426346</v>
      </c>
      <c r="S119" s="7"/>
      <c r="T119" s="25">
        <f t="shared" si="22"/>
        <v>-7.5979924961321291E-2</v>
      </c>
      <c r="U119" s="24">
        <f t="shared" si="23"/>
        <v>0.9990986739986476</v>
      </c>
      <c r="V119" s="7"/>
      <c r="W119" s="25">
        <f t="shared" si="24"/>
        <v>-6.7291767761955931E-2</v>
      </c>
      <c r="X119" s="24">
        <f t="shared" si="29"/>
        <v>168.60542082959228</v>
      </c>
      <c r="Y119" s="7"/>
      <c r="Z119" s="25">
        <f t="shared" si="30"/>
        <v>-624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-4.5579170407620495E-2</v>
      </c>
    </row>
    <row r="120" spans="1:29" s="17" customFormat="1" x14ac:dyDescent="0.25">
      <c r="A120" s="17">
        <v>35</v>
      </c>
      <c r="B120" s="17">
        <v>-603</v>
      </c>
      <c r="C120" s="17">
        <v>13534</v>
      </c>
      <c r="D120" s="17">
        <v>15120</v>
      </c>
      <c r="E120" s="17">
        <v>12918</v>
      </c>
      <c r="F120" s="17">
        <v>11313</v>
      </c>
      <c r="G120" s="24"/>
      <c r="H120" s="7"/>
      <c r="I120" s="25">
        <f t="shared" si="32"/>
        <v>616</v>
      </c>
      <c r="J120" s="24">
        <f t="shared" si="32"/>
        <v>3807</v>
      </c>
      <c r="K120" s="7"/>
      <c r="L120" s="25">
        <f t="shared" si="27"/>
        <v>611.44053926421884</v>
      </c>
      <c r="M120" s="17">
        <f t="shared" si="18"/>
        <v>20.788682201130062</v>
      </c>
      <c r="N120" s="17">
        <f t="shared" si="28"/>
        <v>3803.4181278212873</v>
      </c>
      <c r="O120" s="24">
        <f t="shared" si="19"/>
        <v>12.82980830463627</v>
      </c>
      <c r="P120" s="7"/>
      <c r="Q120" s="25">
        <f t="shared" si="20"/>
        <v>655.64865740741527</v>
      </c>
      <c r="R120" s="24">
        <f t="shared" si="21"/>
        <v>3807.6360358426346</v>
      </c>
      <c r="S120" s="7"/>
      <c r="T120" s="25">
        <f t="shared" si="22"/>
        <v>-0.16964537223029202</v>
      </c>
      <c r="U120" s="24">
        <f t="shared" si="23"/>
        <v>0.98666058702515702</v>
      </c>
      <c r="V120" s="7"/>
      <c r="W120" s="25">
        <f t="shared" si="24"/>
        <v>-0.16106895614514455</v>
      </c>
      <c r="X120" s="24">
        <f t="shared" si="29"/>
        <v>163.18705777309447</v>
      </c>
      <c r="Y120" s="7"/>
      <c r="Z120" s="25">
        <f t="shared" si="30"/>
        <v>-603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-3.6942226905438247E-2</v>
      </c>
    </row>
    <row r="121" spans="1:29" s="17" customFormat="1" x14ac:dyDescent="0.25">
      <c r="A121" s="17">
        <v>36</v>
      </c>
      <c r="B121" s="17">
        <v>-625</v>
      </c>
      <c r="C121" s="17">
        <v>13703</v>
      </c>
      <c r="D121" s="17">
        <v>15076</v>
      </c>
      <c r="E121" s="17">
        <v>12728</v>
      </c>
      <c r="F121" s="17">
        <v>11347</v>
      </c>
      <c r="G121" s="24"/>
      <c r="H121" s="7"/>
      <c r="I121" s="25">
        <f t="shared" si="32"/>
        <v>975</v>
      </c>
      <c r="J121" s="24">
        <f t="shared" si="32"/>
        <v>3729</v>
      </c>
      <c r="K121" s="7"/>
      <c r="L121" s="25">
        <f t="shared" si="27"/>
        <v>981.27964941086304</v>
      </c>
      <c r="M121" s="17">
        <f t="shared" si="18"/>
        <v>39.433996723352578</v>
      </c>
      <c r="N121" s="17">
        <f t="shared" si="28"/>
        <v>3724.5093286651172</v>
      </c>
      <c r="O121" s="24">
        <f t="shared" si="19"/>
        <v>20.166129037937985</v>
      </c>
      <c r="P121" s="7"/>
      <c r="Q121" s="25">
        <f t="shared" si="20"/>
        <v>1014.6486574074153</v>
      </c>
      <c r="R121" s="24">
        <f t="shared" si="21"/>
        <v>3729.6360358426346</v>
      </c>
      <c r="S121" s="7"/>
      <c r="T121" s="25">
        <f t="shared" si="22"/>
        <v>-0.26253458651084588</v>
      </c>
      <c r="U121" s="24">
        <f t="shared" si="23"/>
        <v>0.96644869569323488</v>
      </c>
      <c r="V121" s="7"/>
      <c r="W121" s="25">
        <f t="shared" si="24"/>
        <v>-0.25413750550356828</v>
      </c>
      <c r="X121" s="24">
        <f t="shared" si="29"/>
        <v>157.72564706834942</v>
      </c>
      <c r="Y121" s="7"/>
      <c r="Z121" s="25">
        <f t="shared" si="30"/>
        <v>-625</v>
      </c>
      <c r="AA121" s="17">
        <f t="shared" si="31"/>
        <v>157.5989999999999</v>
      </c>
      <c r="AB121" s="24">
        <f t="shared" si="25"/>
        <v>2.7506214478505417</v>
      </c>
      <c r="AC121" s="17">
        <f t="shared" si="26"/>
        <v>0.12664706834951289</v>
      </c>
    </row>
    <row r="122" spans="1:29" s="17" customFormat="1" x14ac:dyDescent="0.25">
      <c r="A122" s="17">
        <v>37</v>
      </c>
      <c r="B122" s="17">
        <v>-628</v>
      </c>
      <c r="C122" s="17">
        <v>13899</v>
      </c>
      <c r="D122" s="17">
        <v>15028</v>
      </c>
      <c r="E122" s="17">
        <v>12557</v>
      </c>
      <c r="F122" s="17">
        <v>11414</v>
      </c>
      <c r="G122" s="24"/>
      <c r="H122" s="7"/>
      <c r="I122" s="25">
        <f t="shared" si="32"/>
        <v>1342</v>
      </c>
      <c r="J122" s="24">
        <f t="shared" si="32"/>
        <v>3614</v>
      </c>
      <c r="K122" s="7"/>
      <c r="L122" s="25">
        <f t="shared" si="27"/>
        <v>1342.9790281825715</v>
      </c>
      <c r="M122" s="17">
        <f t="shared" si="18"/>
        <v>0.95849618226922073</v>
      </c>
      <c r="N122" s="17">
        <f t="shared" si="28"/>
        <v>3609.0363715513736</v>
      </c>
      <c r="O122" s="24">
        <f t="shared" si="19"/>
        <v>24.637607376013552</v>
      </c>
      <c r="P122" s="7"/>
      <c r="Q122" s="25">
        <f t="shared" si="20"/>
        <v>1381.6486574074152</v>
      </c>
      <c r="R122" s="24">
        <f t="shared" si="21"/>
        <v>3614.6360358426346</v>
      </c>
      <c r="S122" s="7"/>
      <c r="T122" s="25">
        <f t="shared" si="22"/>
        <v>-0.35749375542717804</v>
      </c>
      <c r="U122" s="24">
        <f t="shared" si="23"/>
        <v>0.93664911231924697</v>
      </c>
      <c r="V122" s="7"/>
      <c r="W122" s="25">
        <f t="shared" si="24"/>
        <v>-0.34935948992290689</v>
      </c>
      <c r="X122" s="24">
        <f t="shared" si="29"/>
        <v>152.00366928099652</v>
      </c>
      <c r="Y122" s="7"/>
      <c r="Z122" s="25">
        <f t="shared" si="30"/>
        <v>-628</v>
      </c>
      <c r="AA122" s="17">
        <f t="shared" si="31"/>
        <v>151.94699999999992</v>
      </c>
      <c r="AB122" s="24">
        <f t="shared" si="25"/>
        <v>2.6519754385278227</v>
      </c>
      <c r="AC122" s="17">
        <f t="shared" si="26"/>
        <v>5.6669280996601401E-2</v>
      </c>
    </row>
    <row r="123" spans="1:29" s="17" customFormat="1" x14ac:dyDescent="0.25">
      <c r="A123" s="17">
        <v>38</v>
      </c>
      <c r="B123" s="17">
        <v>-633</v>
      </c>
      <c r="C123" s="17">
        <v>14078</v>
      </c>
      <c r="D123" s="17">
        <v>14947</v>
      </c>
      <c r="E123" s="17">
        <v>12381</v>
      </c>
      <c r="F123" s="17">
        <v>11491</v>
      </c>
      <c r="G123" s="24"/>
      <c r="H123" s="7"/>
      <c r="I123" s="25">
        <f t="shared" si="32"/>
        <v>1697</v>
      </c>
      <c r="J123" s="24">
        <f t="shared" si="32"/>
        <v>3456</v>
      </c>
      <c r="K123" s="7"/>
      <c r="L123" s="25">
        <f t="shared" si="27"/>
        <v>1693.9366724373933</v>
      </c>
      <c r="M123" s="17">
        <f t="shared" si="18"/>
        <v>9.3839757558257428</v>
      </c>
      <c r="N123" s="17">
        <f t="shared" si="28"/>
        <v>3457.0779684754502</v>
      </c>
      <c r="O123" s="24">
        <f t="shared" si="19"/>
        <v>1.162016034064502</v>
      </c>
      <c r="P123" s="7"/>
      <c r="Q123" s="25">
        <f t="shared" si="20"/>
        <v>1736.6486574074152</v>
      </c>
      <c r="R123" s="24">
        <f t="shared" si="21"/>
        <v>3456.6360358426346</v>
      </c>
      <c r="S123" s="7"/>
      <c r="T123" s="25">
        <f t="shared" si="22"/>
        <v>-0.44934799238984269</v>
      </c>
      <c r="U123" s="24">
        <f t="shared" si="23"/>
        <v>0.89570707603150723</v>
      </c>
      <c r="V123" s="7"/>
      <c r="W123" s="25">
        <f t="shared" si="24"/>
        <v>-0.44157335169100309</v>
      </c>
      <c r="X123" s="24">
        <f t="shared" si="29"/>
        <v>146.21584340566233</v>
      </c>
      <c r="Y123" s="7"/>
      <c r="Z123" s="25">
        <f t="shared" si="30"/>
        <v>-633</v>
      </c>
      <c r="AA123" s="17">
        <f t="shared" si="31"/>
        <v>146.24999999999991</v>
      </c>
      <c r="AB123" s="24">
        <f t="shared" si="25"/>
        <v>2.5525440310417054</v>
      </c>
      <c r="AC123" s="17">
        <f t="shared" si="26"/>
        <v>-3.4156594337588331E-2</v>
      </c>
    </row>
    <row r="124" spans="1:29" s="17" customFormat="1" x14ac:dyDescent="0.25">
      <c r="A124" s="17">
        <v>39</v>
      </c>
      <c r="B124" s="17">
        <v>-632</v>
      </c>
      <c r="C124" s="17">
        <v>14232</v>
      </c>
      <c r="D124" s="17">
        <v>14843</v>
      </c>
      <c r="E124" s="17">
        <v>12206</v>
      </c>
      <c r="F124" s="17">
        <v>11576</v>
      </c>
      <c r="G124" s="24"/>
      <c r="H124" s="7"/>
      <c r="I124" s="25">
        <f t="shared" si="32"/>
        <v>2026</v>
      </c>
      <c r="J124" s="24">
        <f t="shared" si="32"/>
        <v>3267</v>
      </c>
      <c r="K124" s="7"/>
      <c r="L124" s="25">
        <f t="shared" si="27"/>
        <v>2027.2478034218209</v>
      </c>
      <c r="M124" s="17">
        <f t="shared" si="18"/>
        <v>1.5570133795079231</v>
      </c>
      <c r="N124" s="17">
        <f t="shared" si="28"/>
        <v>3271.2327905001293</v>
      </c>
      <c r="O124" s="24">
        <f t="shared" si="19"/>
        <v>17.916515417985192</v>
      </c>
      <c r="P124" s="7"/>
      <c r="Q124" s="25">
        <f t="shared" si="20"/>
        <v>2065.6486574074152</v>
      </c>
      <c r="R124" s="24">
        <f t="shared" si="21"/>
        <v>3267.6360358426346</v>
      </c>
      <c r="S124" s="7"/>
      <c r="T124" s="25">
        <f t="shared" si="22"/>
        <v>-0.53447487678622774</v>
      </c>
      <c r="U124" s="24">
        <f t="shared" si="23"/>
        <v>0.8467321085733881</v>
      </c>
      <c r="V124" s="7"/>
      <c r="W124" s="25">
        <f t="shared" si="24"/>
        <v>-0.52712948381005631</v>
      </c>
      <c r="X124" s="24">
        <f t="shared" si="29"/>
        <v>140.55446052087279</v>
      </c>
      <c r="Y124" s="7"/>
      <c r="Z124" s="25">
        <f t="shared" si="30"/>
        <v>-632</v>
      </c>
      <c r="AA124" s="17">
        <f t="shared" si="31"/>
        <v>140.56199999999993</v>
      </c>
      <c r="AB124" s="24">
        <f t="shared" si="25"/>
        <v>2.4532697031882682</v>
      </c>
      <c r="AC124" s="17">
        <f t="shared" si="26"/>
        <v>-7.5394791271321537E-3</v>
      </c>
    </row>
    <row r="125" spans="1:29" s="17" customFormat="1" x14ac:dyDescent="0.25">
      <c r="A125" s="17">
        <v>40</v>
      </c>
      <c r="B125" s="17">
        <v>-627</v>
      </c>
      <c r="C125" s="17">
        <v>14383</v>
      </c>
      <c r="D125" s="17">
        <v>14741</v>
      </c>
      <c r="E125" s="17">
        <v>12053</v>
      </c>
      <c r="F125" s="17">
        <v>11685</v>
      </c>
      <c r="G125" s="24"/>
      <c r="H125" s="7"/>
      <c r="I125" s="25">
        <f t="shared" si="32"/>
        <v>2330</v>
      </c>
      <c r="J125" s="24">
        <f t="shared" si="32"/>
        <v>3056</v>
      </c>
      <c r="K125" s="7"/>
      <c r="L125" s="25">
        <f t="shared" si="27"/>
        <v>2337.8072815927362</v>
      </c>
      <c r="M125" s="17">
        <f t="shared" si="18"/>
        <v>60.953645868277761</v>
      </c>
      <c r="N125" s="17">
        <f t="shared" si="28"/>
        <v>3054.9682800736259</v>
      </c>
      <c r="O125" s="24">
        <f t="shared" si="19"/>
        <v>1.0644460064773378</v>
      </c>
      <c r="P125" s="7"/>
      <c r="Q125" s="25">
        <f t="shared" si="20"/>
        <v>2369.6486574074152</v>
      </c>
      <c r="R125" s="24">
        <f t="shared" si="21"/>
        <v>3056.6360358426346</v>
      </c>
      <c r="S125" s="7"/>
      <c r="T125" s="25">
        <f t="shared" si="22"/>
        <v>-0.61313315294580528</v>
      </c>
      <c r="U125" s="24">
        <f t="shared" si="23"/>
        <v>0.79205635125241913</v>
      </c>
      <c r="V125" s="7"/>
      <c r="W125" s="25">
        <f t="shared" si="24"/>
        <v>-0.60626635339938872</v>
      </c>
      <c r="X125" s="24">
        <f t="shared" si="29"/>
        <v>135.02696538709</v>
      </c>
      <c r="Y125" s="7"/>
      <c r="Z125" s="25">
        <f t="shared" si="30"/>
        <v>-627</v>
      </c>
      <c r="AA125" s="17">
        <f t="shared" si="31"/>
        <v>134.91899999999993</v>
      </c>
      <c r="AB125" s="24">
        <f t="shared" si="25"/>
        <v>2.354780773498228</v>
      </c>
      <c r="AC125" s="17">
        <f t="shared" si="26"/>
        <v>0.10796538709007564</v>
      </c>
    </row>
    <row r="126" spans="1:29" s="17" customFormat="1" x14ac:dyDescent="0.25">
      <c r="A126" s="17">
        <v>41</v>
      </c>
      <c r="B126" s="17">
        <v>-627</v>
      </c>
      <c r="C126" s="17">
        <v>14530</v>
      </c>
      <c r="D126" s="17">
        <v>14613</v>
      </c>
      <c r="E126" s="17">
        <v>11908</v>
      </c>
      <c r="F126" s="17">
        <v>11808</v>
      </c>
      <c r="G126" s="24"/>
      <c r="H126" s="7"/>
      <c r="I126" s="25">
        <f t="shared" si="32"/>
        <v>2622</v>
      </c>
      <c r="J126" s="24">
        <f t="shared" si="32"/>
        <v>2805</v>
      </c>
      <c r="K126" s="7"/>
      <c r="L126" s="25">
        <f t="shared" si="27"/>
        <v>2625.3123197777663</v>
      </c>
      <c r="M126" s="17">
        <f t="shared" si="18"/>
        <v>10.971462310182014</v>
      </c>
      <c r="N126" s="17">
        <f t="shared" si="28"/>
        <v>2809.0450910442464</v>
      </c>
      <c r="O126" s="24">
        <f t="shared" si="19"/>
        <v>16.362761556242585</v>
      </c>
      <c r="P126" s="7"/>
      <c r="Q126" s="25">
        <f t="shared" si="20"/>
        <v>2661.6486574074152</v>
      </c>
      <c r="R126" s="24">
        <f t="shared" si="21"/>
        <v>2805.6360358426346</v>
      </c>
      <c r="S126" s="7"/>
      <c r="T126" s="25">
        <f t="shared" si="22"/>
        <v>-0.68868649715171537</v>
      </c>
      <c r="U126" s="24">
        <f t="shared" si="23"/>
        <v>0.72701552145354142</v>
      </c>
      <c r="V126" s="7"/>
      <c r="W126" s="25">
        <f t="shared" si="24"/>
        <v>-0.6823883380042769</v>
      </c>
      <c r="X126" s="24">
        <f t="shared" si="29"/>
        <v>129.27221418014994</v>
      </c>
      <c r="Y126" s="7"/>
      <c r="Z126" s="25">
        <f t="shared" si="30"/>
        <v>-627</v>
      </c>
      <c r="AA126" s="17">
        <f t="shared" si="31"/>
        <v>129.27599999999993</v>
      </c>
      <c r="AB126" s="24">
        <f t="shared" si="25"/>
        <v>2.2562918438081878</v>
      </c>
      <c r="AC126" s="17">
        <f t="shared" si="26"/>
        <v>-3.7858198499804985E-3</v>
      </c>
    </row>
    <row r="127" spans="1:29" s="17" customFormat="1" x14ac:dyDescent="0.25">
      <c r="A127" s="17">
        <v>42</v>
      </c>
      <c r="B127" s="17">
        <v>-608</v>
      </c>
      <c r="C127" s="17">
        <v>14654</v>
      </c>
      <c r="D127" s="17">
        <v>14474</v>
      </c>
      <c r="E127" s="17">
        <v>11778</v>
      </c>
      <c r="F127" s="17">
        <v>11936</v>
      </c>
      <c r="G127" s="24"/>
      <c r="H127" s="7"/>
      <c r="I127" s="25">
        <f t="shared" si="32"/>
        <v>2876</v>
      </c>
      <c r="J127" s="24">
        <f t="shared" si="32"/>
        <v>2538</v>
      </c>
      <c r="K127" s="7"/>
      <c r="L127" s="25">
        <f t="shared" si="27"/>
        <v>2879.4508729132531</v>
      </c>
      <c r="M127" s="17">
        <f t="shared" si="18"/>
        <v>11.908523863423792</v>
      </c>
      <c r="N127" s="17">
        <f t="shared" si="28"/>
        <v>2544.5048034678457</v>
      </c>
      <c r="O127" s="24">
        <f t="shared" si="19"/>
        <v>42.312468155297502</v>
      </c>
      <c r="P127" s="7"/>
      <c r="Q127" s="25">
        <f t="shared" si="20"/>
        <v>2915.6486574074152</v>
      </c>
      <c r="R127" s="24">
        <f t="shared" si="21"/>
        <v>2538.6360358426346</v>
      </c>
      <c r="S127" s="7"/>
      <c r="T127" s="25">
        <f t="shared" si="22"/>
        <v>-0.75440755683767835</v>
      </c>
      <c r="U127" s="24">
        <f t="shared" si="23"/>
        <v>0.65782866266350015</v>
      </c>
      <c r="V127" s="7"/>
      <c r="W127" s="25">
        <f t="shared" si="24"/>
        <v>-0.74871373186697576</v>
      </c>
      <c r="X127" s="24">
        <f t="shared" si="29"/>
        <v>123.76153248583296</v>
      </c>
      <c r="Y127" s="7"/>
      <c r="Z127" s="25">
        <f t="shared" si="30"/>
        <v>-608</v>
      </c>
      <c r="AA127" s="17">
        <f t="shared" si="31"/>
        <v>123.80399999999993</v>
      </c>
      <c r="AB127" s="24">
        <f t="shared" si="25"/>
        <v>2.1607874271390584</v>
      </c>
      <c r="AC127" s="17">
        <f t="shared" si="26"/>
        <v>-4.2467514166972364E-2</v>
      </c>
    </row>
    <row r="128" spans="1:29" s="17" customFormat="1" x14ac:dyDescent="0.25">
      <c r="A128" s="17">
        <v>43</v>
      </c>
      <c r="B128" s="17">
        <v>-609</v>
      </c>
      <c r="C128" s="17">
        <v>14772</v>
      </c>
      <c r="D128" s="17">
        <v>14337</v>
      </c>
      <c r="E128" s="17">
        <v>11666</v>
      </c>
      <c r="F128" s="17">
        <v>12083</v>
      </c>
      <c r="G128" s="24"/>
      <c r="H128" s="7"/>
      <c r="I128" s="25">
        <f t="shared" si="32"/>
        <v>3106</v>
      </c>
      <c r="J128" s="24">
        <f t="shared" si="32"/>
        <v>2254</v>
      </c>
      <c r="K128" s="7"/>
      <c r="L128" s="25">
        <f t="shared" si="27"/>
        <v>3107.3225111286256</v>
      </c>
      <c r="M128" s="17">
        <f t="shared" si="18"/>
        <v>1.7490356853385383</v>
      </c>
      <c r="N128" s="17">
        <f t="shared" si="28"/>
        <v>2256.2433738156883</v>
      </c>
      <c r="O128" s="24">
        <f t="shared" si="19"/>
        <v>5.0327260769158872</v>
      </c>
      <c r="P128" s="7"/>
      <c r="Q128" s="25">
        <f t="shared" si="20"/>
        <v>3145.6486574074152</v>
      </c>
      <c r="R128" s="24">
        <f t="shared" si="21"/>
        <v>2254.6360358426346</v>
      </c>
      <c r="S128" s="7"/>
      <c r="T128" s="25">
        <f t="shared" si="22"/>
        <v>-0.81391875261630608</v>
      </c>
      <c r="U128" s="24">
        <f t="shared" si="23"/>
        <v>0.58423664807034759</v>
      </c>
      <c r="V128" s="7"/>
      <c r="W128" s="25">
        <f t="shared" si="24"/>
        <v>-0.80886734676354521</v>
      </c>
      <c r="X128" s="24">
        <f t="shared" si="29"/>
        <v>118.29881204527095</v>
      </c>
      <c r="Y128" s="7"/>
      <c r="Z128" s="25">
        <f t="shared" si="30"/>
        <v>-609</v>
      </c>
      <c r="AA128" s="17">
        <f t="shared" si="31"/>
        <v>118.32299999999994</v>
      </c>
      <c r="AB128" s="24">
        <f t="shared" si="25"/>
        <v>2.0651259308372496</v>
      </c>
      <c r="AC128" s="17">
        <f t="shared" si="26"/>
        <v>-2.4187954728986938E-2</v>
      </c>
    </row>
    <row r="129" spans="1:29" s="17" customFormat="1" x14ac:dyDescent="0.25">
      <c r="A129" s="17">
        <v>44</v>
      </c>
      <c r="B129" s="17">
        <v>-629</v>
      </c>
      <c r="C129" s="17">
        <v>14878</v>
      </c>
      <c r="D129" s="17">
        <v>14171</v>
      </c>
      <c r="E129" s="17">
        <v>11564</v>
      </c>
      <c r="F129" s="17">
        <v>12239</v>
      </c>
      <c r="G129" s="24"/>
      <c r="H129" s="7"/>
      <c r="I129" s="25">
        <f t="shared" si="32"/>
        <v>3314</v>
      </c>
      <c r="J129" s="24">
        <f t="shared" si="32"/>
        <v>1932</v>
      </c>
      <c r="K129" s="7"/>
      <c r="L129" s="25">
        <f t="shared" si="27"/>
        <v>3312.432054005792</v>
      </c>
      <c r="M129" s="17">
        <f t="shared" si="18"/>
        <v>2.4584546407529229</v>
      </c>
      <c r="N129" s="17">
        <f t="shared" si="28"/>
        <v>1936.851508406899</v>
      </c>
      <c r="O129" s="24">
        <f t="shared" si="19"/>
        <v>23.537133822211956</v>
      </c>
      <c r="P129" s="7"/>
      <c r="Q129" s="25">
        <f t="shared" si="20"/>
        <v>3353.6486574074152</v>
      </c>
      <c r="R129" s="24">
        <f t="shared" si="21"/>
        <v>1932.6360358426346</v>
      </c>
      <c r="S129" s="7"/>
      <c r="T129" s="25">
        <f t="shared" si="22"/>
        <v>-0.86773757314654343</v>
      </c>
      <c r="U129" s="24">
        <f t="shared" si="23"/>
        <v>0.50079781462318174</v>
      </c>
      <c r="V129" s="7"/>
      <c r="W129" s="25">
        <f t="shared" si="24"/>
        <v>-0.8634140272642552</v>
      </c>
      <c r="X129" s="24">
        <f t="shared" si="29"/>
        <v>112.57322488605769</v>
      </c>
      <c r="Y129" s="7"/>
      <c r="Z129" s="25">
        <f t="shared" si="30"/>
        <v>-629</v>
      </c>
      <c r="AA129" s="17">
        <f t="shared" si="31"/>
        <v>112.66199999999994</v>
      </c>
      <c r="AB129" s="24">
        <f t="shared" si="25"/>
        <v>1.9663228418818506</v>
      </c>
      <c r="AC129" s="17">
        <f t="shared" si="26"/>
        <v>-8.8775113942247685E-2</v>
      </c>
    </row>
    <row r="130" spans="1:29" s="17" customFormat="1" x14ac:dyDescent="0.25">
      <c r="A130" s="17">
        <v>45</v>
      </c>
      <c r="B130" s="17">
        <v>-620</v>
      </c>
      <c r="C130" s="17">
        <v>14957</v>
      </c>
      <c r="D130" s="17">
        <v>14007</v>
      </c>
      <c r="E130" s="17">
        <v>11478</v>
      </c>
      <c r="F130" s="17">
        <v>12408</v>
      </c>
      <c r="G130" s="24"/>
      <c r="H130" s="7"/>
      <c r="I130" s="25">
        <f t="shared" si="32"/>
        <v>3479</v>
      </c>
      <c r="J130" s="24">
        <f t="shared" si="32"/>
        <v>1599</v>
      </c>
      <c r="K130" s="7"/>
      <c r="L130" s="25">
        <f t="shared" si="27"/>
        <v>3482.6017397045061</v>
      </c>
      <c r="M130" s="17">
        <f t="shared" si="18"/>
        <v>12.972528899016007</v>
      </c>
      <c r="N130" s="17">
        <f t="shared" si="28"/>
        <v>1603.4937292503523</v>
      </c>
      <c r="O130" s="24">
        <f t="shared" si="19"/>
        <v>20.193602575471996</v>
      </c>
      <c r="P130" s="7"/>
      <c r="Q130" s="25">
        <f t="shared" si="20"/>
        <v>3518.6486574074152</v>
      </c>
      <c r="R130" s="24">
        <f t="shared" si="21"/>
        <v>1599.6360358426346</v>
      </c>
      <c r="S130" s="7"/>
      <c r="T130" s="25">
        <f t="shared" si="22"/>
        <v>-0.91043038750947214</v>
      </c>
      <c r="U130" s="24">
        <f t="shared" si="23"/>
        <v>0.41450858624459092</v>
      </c>
      <c r="V130" s="7"/>
      <c r="W130" s="25">
        <f t="shared" si="24"/>
        <v>-0.90685907587279901</v>
      </c>
      <c r="X130" s="24">
        <f t="shared" si="29"/>
        <v>107.02288147568891</v>
      </c>
      <c r="Y130" s="7"/>
      <c r="Z130" s="25">
        <f t="shared" si="30"/>
        <v>-620</v>
      </c>
      <c r="AA130" s="17">
        <f t="shared" si="31"/>
        <v>107.08199999999994</v>
      </c>
      <c r="AB130" s="24">
        <f t="shared" si="25"/>
        <v>1.8689334696205668</v>
      </c>
      <c r="AC130" s="17">
        <f t="shared" si="26"/>
        <v>-5.9118524311031706E-2</v>
      </c>
    </row>
    <row r="131" spans="1:29" s="17" customFormat="1" x14ac:dyDescent="0.25">
      <c r="A131" s="17">
        <v>46</v>
      </c>
      <c r="B131" s="17">
        <v>-633</v>
      </c>
      <c r="C131" s="17">
        <v>15025</v>
      </c>
      <c r="D131" s="17">
        <v>13826</v>
      </c>
      <c r="E131" s="17">
        <v>11405</v>
      </c>
      <c r="F131" s="17">
        <v>12582</v>
      </c>
      <c r="G131" s="24"/>
      <c r="H131" s="7"/>
      <c r="I131" s="25">
        <f t="shared" si="32"/>
        <v>3620</v>
      </c>
      <c r="J131" s="24">
        <f t="shared" si="32"/>
        <v>1244</v>
      </c>
      <c r="K131" s="7"/>
      <c r="L131" s="25">
        <f t="shared" si="27"/>
        <v>3621.8751160408524</v>
      </c>
      <c r="M131" s="17">
        <f t="shared" si="18"/>
        <v>3.5160601666619424</v>
      </c>
      <c r="N131" s="17">
        <f t="shared" si="28"/>
        <v>1247.464215663422</v>
      </c>
      <c r="O131" s="24">
        <f t="shared" si="19"/>
        <v>12.000790162698397</v>
      </c>
      <c r="P131" s="7"/>
      <c r="Q131" s="25">
        <f t="shared" si="20"/>
        <v>3659.6486574074152</v>
      </c>
      <c r="R131" s="24">
        <f t="shared" si="21"/>
        <v>1244.6360358426346</v>
      </c>
      <c r="S131" s="7"/>
      <c r="T131" s="25">
        <f t="shared" si="22"/>
        <v>-0.9469133379650656</v>
      </c>
      <c r="U131" s="24">
        <f t="shared" si="23"/>
        <v>0.32251856800315026</v>
      </c>
      <c r="V131" s="7"/>
      <c r="W131" s="25">
        <f t="shared" si="24"/>
        <v>-0.94414361607055008</v>
      </c>
      <c r="X131" s="24">
        <f t="shared" si="29"/>
        <v>101.31873251441561</v>
      </c>
      <c r="Y131" s="7"/>
      <c r="Z131" s="25">
        <f t="shared" si="30"/>
        <v>-633</v>
      </c>
      <c r="AA131" s="17">
        <f t="shared" si="31"/>
        <v>101.38499999999993</v>
      </c>
      <c r="AB131" s="24">
        <f t="shared" si="25"/>
        <v>1.7695020621344497</v>
      </c>
      <c r="AC131" s="17">
        <f t="shared" si="26"/>
        <v>-6.6267485584319274E-2</v>
      </c>
    </row>
    <row r="132" spans="1:29" s="17" customFormat="1" x14ac:dyDescent="0.25">
      <c r="A132" s="17">
        <v>47</v>
      </c>
      <c r="B132" s="17">
        <v>-641</v>
      </c>
      <c r="C132" s="17">
        <v>15076</v>
      </c>
      <c r="D132" s="17">
        <v>13633</v>
      </c>
      <c r="E132" s="17">
        <v>11348</v>
      </c>
      <c r="F132" s="17">
        <v>12762</v>
      </c>
      <c r="G132" s="24"/>
      <c r="H132" s="7"/>
      <c r="I132" s="25">
        <f t="shared" si="32"/>
        <v>3728</v>
      </c>
      <c r="J132" s="24">
        <f t="shared" si="32"/>
        <v>871</v>
      </c>
      <c r="K132" s="7"/>
      <c r="L132" s="25">
        <f t="shared" si="27"/>
        <v>3726.0278797512751</v>
      </c>
      <c r="M132" s="17">
        <f t="shared" si="18"/>
        <v>3.8892582754306724</v>
      </c>
      <c r="N132" s="17">
        <f t="shared" si="28"/>
        <v>874.37007602657968</v>
      </c>
      <c r="O132" s="24">
        <f t="shared" si="19"/>
        <v>11.357412424927094</v>
      </c>
      <c r="P132" s="7"/>
      <c r="Q132" s="25">
        <f t="shared" si="20"/>
        <v>3767.6486574074152</v>
      </c>
      <c r="R132" s="24">
        <f t="shared" si="21"/>
        <v>871.63603584263456</v>
      </c>
      <c r="S132" s="7"/>
      <c r="T132" s="25">
        <f t="shared" si="22"/>
        <v>-0.97485772554807348</v>
      </c>
      <c r="U132" s="24">
        <f t="shared" si="23"/>
        <v>0.22586426714665062</v>
      </c>
      <c r="V132" s="7"/>
      <c r="W132" s="25">
        <f t="shared" si="24"/>
        <v>-0.97292984434288687</v>
      </c>
      <c r="X132" s="24">
        <f t="shared" si="29"/>
        <v>95.528242098932139</v>
      </c>
      <c r="Y132" s="7"/>
      <c r="Z132" s="25">
        <f t="shared" si="30"/>
        <v>-641</v>
      </c>
      <c r="AA132" s="17">
        <f t="shared" si="31"/>
        <v>95.615999999999929</v>
      </c>
      <c r="AB132" s="24">
        <f t="shared" si="25"/>
        <v>1.6688140175868968</v>
      </c>
      <c r="AC132" s="17">
        <f t="shared" si="26"/>
        <v>-8.7757901067789135E-2</v>
      </c>
    </row>
    <row r="133" spans="1:29" s="17" customFormat="1" x14ac:dyDescent="0.25">
      <c r="A133" s="17">
        <v>48</v>
      </c>
      <c r="B133" s="17">
        <v>-627</v>
      </c>
      <c r="C133" s="17">
        <v>15109</v>
      </c>
      <c r="D133" s="17">
        <v>13456</v>
      </c>
      <c r="E133" s="17">
        <v>11317</v>
      </c>
      <c r="F133" s="17">
        <v>12953</v>
      </c>
      <c r="G133" s="24"/>
      <c r="H133" s="7"/>
      <c r="I133" s="25">
        <f t="shared" si="32"/>
        <v>3792</v>
      </c>
      <c r="J133" s="24">
        <f t="shared" si="32"/>
        <v>503</v>
      </c>
      <c r="K133" s="7"/>
      <c r="L133" s="25">
        <f t="shared" si="27"/>
        <v>3790.9901686382968</v>
      </c>
      <c r="M133" s="17">
        <f t="shared" si="18"/>
        <v>1.0197593790792656</v>
      </c>
      <c r="N133" s="17">
        <f t="shared" si="28"/>
        <v>500.81187603556259</v>
      </c>
      <c r="O133" s="24">
        <f t="shared" si="19"/>
        <v>4.7878864837452841</v>
      </c>
      <c r="P133" s="7"/>
      <c r="Q133" s="25">
        <f t="shared" si="20"/>
        <v>3831.6486574074152</v>
      </c>
      <c r="R133" s="24">
        <f t="shared" si="21"/>
        <v>503.63603584263461</v>
      </c>
      <c r="S133" s="7"/>
      <c r="T133" s="25">
        <f t="shared" si="22"/>
        <v>-0.99141736263430036</v>
      </c>
      <c r="U133" s="24">
        <f t="shared" si="23"/>
        <v>0.13050560034988962</v>
      </c>
      <c r="V133" s="7"/>
      <c r="W133" s="25">
        <f t="shared" si="24"/>
        <v>-0.99031962082705238</v>
      </c>
      <c r="X133" s="24">
        <f t="shared" si="29"/>
        <v>89.965867495208954</v>
      </c>
      <c r="Y133" s="7"/>
      <c r="Z133" s="25">
        <f t="shared" si="30"/>
        <v>-627</v>
      </c>
      <c r="AA133" s="17">
        <f t="shared" si="31"/>
        <v>89.972999999999928</v>
      </c>
      <c r="AB133" s="24">
        <f t="shared" si="25"/>
        <v>1.5703250878968567</v>
      </c>
      <c r="AC133" s="17">
        <f t="shared" si="26"/>
        <v>-7.1325047909738259E-3</v>
      </c>
    </row>
    <row r="134" spans="1:29" s="17" customFormat="1" x14ac:dyDescent="0.25">
      <c r="A134" s="17">
        <v>49</v>
      </c>
      <c r="B134" s="17">
        <v>-618</v>
      </c>
      <c r="C134" s="17">
        <v>15120</v>
      </c>
      <c r="D134" s="17">
        <v>13261</v>
      </c>
      <c r="E134" s="17">
        <v>11301</v>
      </c>
      <c r="F134" s="17">
        <v>13129</v>
      </c>
      <c r="G134" s="24"/>
      <c r="H134" s="7"/>
      <c r="I134" s="25">
        <f t="shared" si="32"/>
        <v>3819</v>
      </c>
      <c r="J134" s="24">
        <f t="shared" si="32"/>
        <v>132</v>
      </c>
      <c r="K134" s="7"/>
      <c r="L134" s="25">
        <f t="shared" si="27"/>
        <v>3818.6729452783152</v>
      </c>
      <c r="M134" s="17">
        <f t="shared" si="18"/>
        <v>0.10696479097633324</v>
      </c>
      <c r="N134" s="17">
        <f t="shared" si="28"/>
        <v>127.83794353996431</v>
      </c>
      <c r="O134" s="24">
        <f t="shared" si="19"/>
        <v>17.322713976524785</v>
      </c>
      <c r="P134" s="7"/>
      <c r="Q134" s="25">
        <f t="shared" si="20"/>
        <v>3858.6486574074152</v>
      </c>
      <c r="R134" s="24">
        <f t="shared" si="21"/>
        <v>132.63603584263458</v>
      </c>
      <c r="S134" s="7"/>
      <c r="T134" s="25">
        <f t="shared" si="22"/>
        <v>-0.99840345953005227</v>
      </c>
      <c r="U134" s="24">
        <f t="shared" si="23"/>
        <v>3.4369553117285442E-2</v>
      </c>
      <c r="V134" s="7"/>
      <c r="W134" s="25">
        <f t="shared" si="24"/>
        <v>-0.99814225724408145</v>
      </c>
      <c r="X134" s="24">
        <f t="shared" si="29"/>
        <v>84.430730184568574</v>
      </c>
      <c r="Y134" s="7"/>
      <c r="Z134" s="25">
        <f t="shared" si="30"/>
        <v>-618</v>
      </c>
      <c r="AA134" s="17">
        <f t="shared" si="31"/>
        <v>84.41099999999993</v>
      </c>
      <c r="AB134" s="24">
        <f t="shared" si="25"/>
        <v>1.4732498749009324</v>
      </c>
      <c r="AC134" s="17">
        <f t="shared" si="26"/>
        <v>1.9730184568643949E-2</v>
      </c>
    </row>
    <row r="135" spans="1:29" s="17" customFormat="1" x14ac:dyDescent="0.25">
      <c r="A135" s="17">
        <v>50</v>
      </c>
      <c r="B135" s="17">
        <v>-619</v>
      </c>
      <c r="C135" s="17">
        <v>15131</v>
      </c>
      <c r="D135" s="17">
        <v>13085</v>
      </c>
      <c r="E135" s="17">
        <v>11312</v>
      </c>
      <c r="F135" s="17">
        <v>13325</v>
      </c>
      <c r="G135" s="24"/>
      <c r="H135" s="7"/>
      <c r="I135" s="25">
        <f t="shared" si="32"/>
        <v>3819</v>
      </c>
      <c r="J135" s="24">
        <f t="shared" si="32"/>
        <v>-240</v>
      </c>
      <c r="K135" s="7"/>
      <c r="L135" s="25">
        <f t="shared" si="27"/>
        <v>3809.9646706898857</v>
      </c>
      <c r="M135" s="17">
        <f t="shared" si="18"/>
        <v>81.637175742210928</v>
      </c>
      <c r="N135" s="17">
        <f t="shared" si="28"/>
        <v>-246.94943846895899</v>
      </c>
      <c r="O135" s="24">
        <f t="shared" si="19"/>
        <v>48.294695033847042</v>
      </c>
      <c r="P135" s="7"/>
      <c r="Q135" s="25">
        <f t="shared" si="20"/>
        <v>3858.6486574074152</v>
      </c>
      <c r="R135" s="24">
        <f t="shared" si="21"/>
        <v>-239.36396415736542</v>
      </c>
      <c r="S135" s="7"/>
      <c r="T135" s="25">
        <f t="shared" si="22"/>
        <v>-0.99840345953005227</v>
      </c>
      <c r="U135" s="24">
        <f t="shared" si="23"/>
        <v>-6.2025620927266455E-2</v>
      </c>
      <c r="V135" s="7"/>
      <c r="W135" s="25">
        <f t="shared" si="24"/>
        <v>-0.99898078656112044</v>
      </c>
      <c r="X135" s="24">
        <f t="shared" si="29"/>
        <v>78.905742603354952</v>
      </c>
      <c r="Y135" s="7"/>
      <c r="Z135" s="25">
        <f t="shared" si="30"/>
        <v>-619</v>
      </c>
      <c r="AA135" s="17">
        <f t="shared" si="31"/>
        <v>78.839999999999932</v>
      </c>
      <c r="AB135" s="24">
        <f t="shared" si="25"/>
        <v>1.3760175822723282</v>
      </c>
      <c r="AC135" s="17">
        <f t="shared" si="26"/>
        <v>6.5742603355019469E-2</v>
      </c>
    </row>
    <row r="136" spans="1:29" s="17" customFormat="1" x14ac:dyDescent="0.25">
      <c r="A136" s="17">
        <v>51</v>
      </c>
      <c r="B136" s="17">
        <v>-605</v>
      </c>
      <c r="C136" s="17">
        <v>15094</v>
      </c>
      <c r="D136" s="17">
        <v>12898</v>
      </c>
      <c r="E136" s="17">
        <v>11327</v>
      </c>
      <c r="F136" s="17">
        <v>13502</v>
      </c>
      <c r="G136" s="24"/>
      <c r="H136" s="7"/>
      <c r="I136" s="25">
        <f t="shared" si="32"/>
        <v>3767</v>
      </c>
      <c r="J136" s="24">
        <f t="shared" si="32"/>
        <v>-604</v>
      </c>
      <c r="K136" s="7"/>
      <c r="L136" s="25">
        <f t="shared" si="27"/>
        <v>3766.2929862273804</v>
      </c>
      <c r="M136" s="17">
        <f t="shared" si="18"/>
        <v>0.49986847467376455</v>
      </c>
      <c r="N136" s="17">
        <f t="shared" si="28"/>
        <v>-611.03135906446585</v>
      </c>
      <c r="O136" s="24">
        <f t="shared" si="19"/>
        <v>49.440010293446022</v>
      </c>
      <c r="P136" s="7"/>
      <c r="Q136" s="25">
        <f t="shared" si="20"/>
        <v>3806.6486574074152</v>
      </c>
      <c r="R136" s="24">
        <f t="shared" si="21"/>
        <v>-603.36396415736544</v>
      </c>
      <c r="S136" s="7"/>
      <c r="T136" s="25">
        <f t="shared" si="22"/>
        <v>-0.98494875439749296</v>
      </c>
      <c r="U136" s="24">
        <f t="shared" si="23"/>
        <v>-0.1563477804762366</v>
      </c>
      <c r="V136" s="7"/>
      <c r="W136" s="25">
        <f t="shared" si="24"/>
        <v>-0.98634606880536169</v>
      </c>
      <c r="X136" s="24">
        <f t="shared" si="29"/>
        <v>73.451479020905481</v>
      </c>
      <c r="Y136" s="7"/>
      <c r="Z136" s="25">
        <f t="shared" si="30"/>
        <v>-605</v>
      </c>
      <c r="AA136" s="17">
        <f t="shared" si="31"/>
        <v>73.394999999999939</v>
      </c>
      <c r="AB136" s="24">
        <f t="shared" si="25"/>
        <v>1.2809844045012371</v>
      </c>
      <c r="AC136" s="17">
        <f t="shared" si="26"/>
        <v>5.6479020905541688E-2</v>
      </c>
    </row>
    <row r="137" spans="1:29" s="17" customFormat="1" x14ac:dyDescent="0.25">
      <c r="A137" s="17">
        <v>52</v>
      </c>
      <c r="B137" s="17">
        <v>-615</v>
      </c>
      <c r="C137" s="17">
        <v>15071</v>
      </c>
      <c r="D137" s="17">
        <v>12716</v>
      </c>
      <c r="E137" s="17">
        <v>11374</v>
      </c>
      <c r="F137" s="17">
        <v>13689</v>
      </c>
      <c r="G137" s="24"/>
      <c r="H137" s="7"/>
      <c r="I137" s="25">
        <f t="shared" si="32"/>
        <v>3697</v>
      </c>
      <c r="J137" s="24">
        <f t="shared" si="32"/>
        <v>-973</v>
      </c>
      <c r="K137" s="7"/>
      <c r="L137" s="25">
        <f t="shared" si="27"/>
        <v>3686.6836280946504</v>
      </c>
      <c r="M137" s="17">
        <f t="shared" si="18"/>
        <v>106.42752928948592</v>
      </c>
      <c r="N137" s="17">
        <f t="shared" si="28"/>
        <v>-975.45552642366806</v>
      </c>
      <c r="O137" s="24">
        <f t="shared" si="19"/>
        <v>6.0296100173320601</v>
      </c>
      <c r="P137" s="7"/>
      <c r="Q137" s="25">
        <f t="shared" si="20"/>
        <v>3736.6486574074152</v>
      </c>
      <c r="R137" s="24">
        <f t="shared" si="21"/>
        <v>-972.36396415736544</v>
      </c>
      <c r="S137" s="7"/>
      <c r="T137" s="25">
        <f t="shared" si="22"/>
        <v>-0.96683665133443231</v>
      </c>
      <c r="U137" s="24">
        <f t="shared" si="23"/>
        <v>-0.25196557408494535</v>
      </c>
      <c r="V137" s="7"/>
      <c r="W137" s="25">
        <f t="shared" si="24"/>
        <v>-0.96906504746423439</v>
      </c>
      <c r="X137" s="24">
        <f t="shared" si="29"/>
        <v>67.883917999891764</v>
      </c>
      <c r="Y137" s="7"/>
      <c r="Z137" s="25">
        <f t="shared" si="30"/>
        <v>-615</v>
      </c>
      <c r="AA137" s="17">
        <f t="shared" si="31"/>
        <v>67.859999999999943</v>
      </c>
      <c r="AB137" s="24">
        <f t="shared" si="25"/>
        <v>1.1843804304033509</v>
      </c>
      <c r="AC137" s="17">
        <f t="shared" si="26"/>
        <v>2.3917999891821751E-2</v>
      </c>
    </row>
    <row r="138" spans="1:29" s="17" customFormat="1" x14ac:dyDescent="0.25">
      <c r="A138" s="17">
        <v>53</v>
      </c>
      <c r="B138" s="17">
        <v>-639</v>
      </c>
      <c r="C138" s="17">
        <v>15021</v>
      </c>
      <c r="D138" s="17">
        <v>12542</v>
      </c>
      <c r="E138" s="17">
        <v>11439</v>
      </c>
      <c r="F138" s="17">
        <v>13885</v>
      </c>
      <c r="G138" s="24"/>
      <c r="H138" s="7"/>
      <c r="I138" s="25">
        <f t="shared" si="32"/>
        <v>3582</v>
      </c>
      <c r="J138" s="24">
        <f t="shared" si="32"/>
        <v>-1343</v>
      </c>
      <c r="K138" s="7"/>
      <c r="L138" s="25">
        <f t="shared" si="27"/>
        <v>3567.1552314681526</v>
      </c>
      <c r="M138" s="17">
        <f t="shared" si="18"/>
        <v>220.36715276412744</v>
      </c>
      <c r="N138" s="17">
        <f t="shared" si="28"/>
        <v>-1344.4080148226258</v>
      </c>
      <c r="O138" s="24">
        <f t="shared" si="19"/>
        <v>1.982505740733888</v>
      </c>
      <c r="P138" s="7"/>
      <c r="Q138" s="25">
        <f t="shared" si="20"/>
        <v>3621.6486574074152</v>
      </c>
      <c r="R138" s="24">
        <f t="shared" si="21"/>
        <v>-1342.3639641573654</v>
      </c>
      <c r="S138" s="7"/>
      <c r="T138" s="25">
        <f t="shared" si="22"/>
        <v>-0.93708105344511849</v>
      </c>
      <c r="U138" s="24">
        <f t="shared" si="23"/>
        <v>-0.34784249450560178</v>
      </c>
      <c r="V138" s="7"/>
      <c r="W138" s="25">
        <f t="shared" si="24"/>
        <v>-0.94014234488241188</v>
      </c>
      <c r="X138" s="24">
        <f t="shared" si="29"/>
        <v>62.154685516180336</v>
      </c>
      <c r="Y138" s="7"/>
      <c r="Z138" s="25">
        <f t="shared" si="30"/>
        <v>-639</v>
      </c>
      <c r="AA138" s="17">
        <f t="shared" si="31"/>
        <v>62.108999999999945</v>
      </c>
      <c r="AB138" s="24">
        <f t="shared" si="25"/>
        <v>1.0840065451211571</v>
      </c>
      <c r="AC138" s="17">
        <f t="shared" si="26"/>
        <v>4.5685516180391517E-2</v>
      </c>
    </row>
    <row r="139" spans="1:29" s="17" customFormat="1" x14ac:dyDescent="0.25">
      <c r="A139" s="17">
        <v>54</v>
      </c>
      <c r="B139" s="17">
        <v>-635</v>
      </c>
      <c r="C139" s="17">
        <v>14927</v>
      </c>
      <c r="D139" s="17">
        <v>12356</v>
      </c>
      <c r="E139" s="17">
        <v>11509</v>
      </c>
      <c r="F139" s="17">
        <v>14050</v>
      </c>
      <c r="G139" s="24"/>
      <c r="H139" s="7"/>
      <c r="I139" s="25">
        <f t="shared" si="32"/>
        <v>3418</v>
      </c>
      <c r="J139" s="24">
        <f t="shared" si="32"/>
        <v>-1694</v>
      </c>
      <c r="K139" s="7"/>
      <c r="L139" s="25">
        <f t="shared" si="27"/>
        <v>3412.3876156580773</v>
      </c>
      <c r="M139" s="17">
        <f t="shared" si="18"/>
        <v>31.498858001459482</v>
      </c>
      <c r="N139" s="17">
        <f t="shared" si="28"/>
        <v>-1697.6345476410811</v>
      </c>
      <c r="O139" s="24">
        <f t="shared" si="19"/>
        <v>13.209936555288181</v>
      </c>
      <c r="P139" s="7"/>
      <c r="Q139" s="25">
        <f t="shared" si="20"/>
        <v>3457.6486574074152</v>
      </c>
      <c r="R139" s="24">
        <f t="shared" si="21"/>
        <v>-1693.3639641573654</v>
      </c>
      <c r="S139" s="7"/>
      <c r="T139" s="25">
        <f t="shared" si="22"/>
        <v>-0.89464698341166216</v>
      </c>
      <c r="U139" s="24">
        <f t="shared" si="23"/>
        <v>-0.43879600549925157</v>
      </c>
      <c r="V139" s="7"/>
      <c r="W139" s="25">
        <f t="shared" si="24"/>
        <v>-0.89849786236283546</v>
      </c>
      <c r="X139" s="24">
        <f t="shared" si="29"/>
        <v>56.429293359916414</v>
      </c>
      <c r="Y139" s="7"/>
      <c r="Z139" s="25">
        <f t="shared" si="30"/>
        <v>-635</v>
      </c>
      <c r="AA139" s="17">
        <f t="shared" si="31"/>
        <v>56.393999999999949</v>
      </c>
      <c r="AB139" s="24">
        <f t="shared" si="25"/>
        <v>0.98426097836968118</v>
      </c>
      <c r="AC139" s="17">
        <f t="shared" si="26"/>
        <v>3.5293359916465761E-2</v>
      </c>
    </row>
    <row r="140" spans="1:29" s="17" customFormat="1" x14ac:dyDescent="0.25">
      <c r="A140" s="17">
        <v>55</v>
      </c>
      <c r="B140" s="17">
        <v>-625</v>
      </c>
      <c r="C140" s="17">
        <v>14840</v>
      </c>
      <c r="D140" s="17">
        <v>12191</v>
      </c>
      <c r="E140" s="17">
        <v>11604</v>
      </c>
      <c r="F140" s="17">
        <v>14223</v>
      </c>
      <c r="G140" s="24"/>
      <c r="H140" s="7"/>
      <c r="I140" s="25">
        <f t="shared" si="32"/>
        <v>3236</v>
      </c>
      <c r="J140" s="24">
        <f t="shared" si="32"/>
        <v>-2032</v>
      </c>
      <c r="K140" s="7"/>
      <c r="L140" s="25">
        <f t="shared" si="27"/>
        <v>3226.5221994590597</v>
      </c>
      <c r="M140" s="17">
        <f t="shared" si="18"/>
        <v>89.828703093847849</v>
      </c>
      <c r="N140" s="17">
        <f t="shared" si="28"/>
        <v>-2028.8142429354093</v>
      </c>
      <c r="O140" s="24">
        <f t="shared" si="19"/>
        <v>10.149048074589484</v>
      </c>
      <c r="P140" s="7"/>
      <c r="Q140" s="25">
        <f t="shared" si="20"/>
        <v>3275.6486574074152</v>
      </c>
      <c r="R140" s="24">
        <f t="shared" si="21"/>
        <v>-2031.3639641573654</v>
      </c>
      <c r="S140" s="7"/>
      <c r="T140" s="25">
        <f t="shared" si="22"/>
        <v>-0.84755551544770447</v>
      </c>
      <c r="U140" s="24">
        <f t="shared" si="23"/>
        <v>-0.52638086793758099</v>
      </c>
      <c r="V140" s="7"/>
      <c r="W140" s="25">
        <f t="shared" si="24"/>
        <v>-0.85216650225867885</v>
      </c>
      <c r="X140" s="24">
        <f t="shared" si="29"/>
        <v>50.75510444655157</v>
      </c>
      <c r="Y140" s="7"/>
      <c r="Z140" s="25">
        <f t="shared" si="30"/>
        <v>-625</v>
      </c>
      <c r="AA140" s="17">
        <f t="shared" si="31"/>
        <v>50.768999999999949</v>
      </c>
      <c r="AB140" s="24">
        <f t="shared" si="25"/>
        <v>0.88608620794500026</v>
      </c>
      <c r="AC140" s="17">
        <f t="shared" si="26"/>
        <v>-1.389555344837845E-2</v>
      </c>
    </row>
    <row r="141" spans="1:29" s="17" customFormat="1" x14ac:dyDescent="0.25">
      <c r="A141" s="17">
        <v>56</v>
      </c>
      <c r="B141" s="17">
        <v>-642</v>
      </c>
      <c r="C141" s="17">
        <v>14723</v>
      </c>
      <c r="D141" s="17">
        <v>12032</v>
      </c>
      <c r="E141" s="17">
        <v>11715</v>
      </c>
      <c r="F141" s="17">
        <v>14373</v>
      </c>
      <c r="G141" s="24"/>
      <c r="H141" s="7"/>
      <c r="I141" s="25">
        <f t="shared" si="32"/>
        <v>3008</v>
      </c>
      <c r="J141" s="24">
        <f t="shared" si="32"/>
        <v>-2341</v>
      </c>
      <c r="K141" s="7"/>
      <c r="L141" s="25">
        <f t="shared" si="27"/>
        <v>3002.8547681941291</v>
      </c>
      <c r="M141" s="17">
        <f t="shared" si="18"/>
        <v>26.473410336145886</v>
      </c>
      <c r="N141" s="17">
        <f t="shared" si="28"/>
        <v>-2348.6022067324884</v>
      </c>
      <c r="O141" s="24">
        <f t="shared" si="19"/>
        <v>57.793547203492139</v>
      </c>
      <c r="P141" s="7"/>
      <c r="Q141" s="25">
        <f t="shared" si="20"/>
        <v>3047.6486574074152</v>
      </c>
      <c r="R141" s="24">
        <f t="shared" si="21"/>
        <v>-2340.3639641573654</v>
      </c>
      <c r="S141" s="7"/>
      <c r="T141" s="25">
        <f t="shared" si="22"/>
        <v>-0.78856180832802125</v>
      </c>
      <c r="U141" s="24">
        <f t="shared" si="23"/>
        <v>-0.60645105282942646</v>
      </c>
      <c r="V141" s="7"/>
      <c r="W141" s="25">
        <f t="shared" si="24"/>
        <v>-0.79386708346287949</v>
      </c>
      <c r="X141" s="24">
        <f t="shared" si="29"/>
        <v>45.081675707023635</v>
      </c>
      <c r="Y141" s="7"/>
      <c r="Z141" s="25">
        <f t="shared" si="30"/>
        <v>-642</v>
      </c>
      <c r="AA141" s="17">
        <f t="shared" si="31"/>
        <v>44.99099999999995</v>
      </c>
      <c r="AB141" s="24">
        <f t="shared" si="25"/>
        <v>0.78524108376476787</v>
      </c>
      <c r="AC141" s="17">
        <f t="shared" si="26"/>
        <v>9.0675707023684993E-2</v>
      </c>
    </row>
    <row r="142" spans="1:29" s="17" customFormat="1" x14ac:dyDescent="0.25">
      <c r="A142" s="17">
        <v>57</v>
      </c>
      <c r="B142" s="17">
        <v>-619</v>
      </c>
      <c r="C142" s="17">
        <v>14596</v>
      </c>
      <c r="D142" s="17">
        <v>11881</v>
      </c>
      <c r="E142" s="17">
        <v>11836</v>
      </c>
      <c r="F142" s="17">
        <v>14520</v>
      </c>
      <c r="G142" s="24"/>
      <c r="H142" s="7"/>
      <c r="I142" s="25">
        <f t="shared" si="32"/>
        <v>2760</v>
      </c>
      <c r="J142" s="24">
        <f t="shared" si="32"/>
        <v>-2639</v>
      </c>
      <c r="K142" s="7"/>
      <c r="L142" s="25">
        <f t="shared" si="27"/>
        <v>2757.8841291531139</v>
      </c>
      <c r="M142" s="17">
        <f t="shared" si="18"/>
        <v>4.4769094407024275</v>
      </c>
      <c r="N142" s="17">
        <f t="shared" si="28"/>
        <v>-2634.3394842722573</v>
      </c>
      <c r="O142" s="24">
        <f t="shared" si="19"/>
        <v>21.720406848536854</v>
      </c>
      <c r="P142" s="7"/>
      <c r="Q142" s="25">
        <f t="shared" si="20"/>
        <v>2799.6486574074152</v>
      </c>
      <c r="R142" s="24">
        <f t="shared" si="21"/>
        <v>-2638.3639641573654</v>
      </c>
      <c r="S142" s="7"/>
      <c r="T142" s="25">
        <f t="shared" si="22"/>
        <v>-0.72439321461889206</v>
      </c>
      <c r="U142" s="24">
        <f t="shared" si="23"/>
        <v>-0.68367084278984713</v>
      </c>
      <c r="V142" s="7"/>
      <c r="W142" s="25">
        <f t="shared" si="24"/>
        <v>-0.73036778706677852</v>
      </c>
      <c r="X142" s="24">
        <f t="shared" si="29"/>
        <v>39.350051496513288</v>
      </c>
      <c r="Y142" s="7"/>
      <c r="Z142" s="25">
        <f t="shared" si="30"/>
        <v>-619</v>
      </c>
      <c r="AA142" s="17">
        <f t="shared" si="31"/>
        <v>39.419999999999952</v>
      </c>
      <c r="AB142" s="24">
        <f t="shared" si="25"/>
        <v>0.68800879113616387</v>
      </c>
      <c r="AC142" s="17">
        <f t="shared" si="26"/>
        <v>-6.9948503486664038E-2</v>
      </c>
    </row>
    <row r="143" spans="1:29" s="17" customFormat="1" x14ac:dyDescent="0.25">
      <c r="A143" s="17">
        <v>58</v>
      </c>
      <c r="B143" s="17">
        <v>-611</v>
      </c>
      <c r="C143" s="17">
        <v>14469</v>
      </c>
      <c r="D143" s="17">
        <v>11756</v>
      </c>
      <c r="E143" s="17">
        <v>11974</v>
      </c>
      <c r="F143" s="17">
        <v>14656</v>
      </c>
      <c r="G143" s="24"/>
      <c r="H143" s="7"/>
      <c r="I143" s="25">
        <f t="shared" si="32"/>
        <v>2495</v>
      </c>
      <c r="J143" s="24">
        <f t="shared" si="32"/>
        <v>-2900</v>
      </c>
      <c r="K143" s="7"/>
      <c r="L143" s="25">
        <f t="shared" si="27"/>
        <v>2490.1390267551237</v>
      </c>
      <c r="M143" s="17">
        <f t="shared" si="18"/>
        <v>23.629060887403003</v>
      </c>
      <c r="N143" s="17">
        <f t="shared" si="28"/>
        <v>-2891.9546482028436</v>
      </c>
      <c r="O143" s="24">
        <f t="shared" si="19"/>
        <v>64.727685540007712</v>
      </c>
      <c r="P143" s="7"/>
      <c r="Q143" s="25">
        <f t="shared" si="20"/>
        <v>2534.6486574074152</v>
      </c>
      <c r="R143" s="24">
        <f t="shared" si="21"/>
        <v>-2899.3639641573654</v>
      </c>
      <c r="S143" s="7"/>
      <c r="T143" s="25">
        <f t="shared" si="22"/>
        <v>-0.65582596730873399</v>
      </c>
      <c r="U143" s="24">
        <f t="shared" si="23"/>
        <v>-0.75130294070820203</v>
      </c>
      <c r="V143" s="7"/>
      <c r="W143" s="25">
        <f t="shared" si="24"/>
        <v>-0.66238626853941018</v>
      </c>
      <c r="X143" s="24">
        <f t="shared" si="29"/>
        <v>33.859627734546507</v>
      </c>
      <c r="Y143" s="7"/>
      <c r="Z143" s="25">
        <f t="shared" si="30"/>
        <v>-611</v>
      </c>
      <c r="AA143" s="17">
        <f t="shared" si="31"/>
        <v>33.92099999999995</v>
      </c>
      <c r="AB143" s="24">
        <f t="shared" si="25"/>
        <v>0.59203313556899562</v>
      </c>
      <c r="AC143" s="17">
        <f t="shared" si="26"/>
        <v>-6.1372265453442765E-2</v>
      </c>
    </row>
    <row r="144" spans="1:29" s="17" customFormat="1" x14ac:dyDescent="0.25">
      <c r="A144" s="17">
        <v>59</v>
      </c>
      <c r="B144" s="17">
        <v>-617</v>
      </c>
      <c r="C144" s="17">
        <v>14312</v>
      </c>
      <c r="D144" s="17">
        <v>11637</v>
      </c>
      <c r="E144" s="17">
        <v>12119</v>
      </c>
      <c r="F144" s="17">
        <v>14767</v>
      </c>
      <c r="G144" s="24"/>
      <c r="H144" s="7"/>
      <c r="I144" s="25">
        <f t="shared" si="32"/>
        <v>2193</v>
      </c>
      <c r="J144" s="24">
        <f t="shared" si="32"/>
        <v>-3130</v>
      </c>
      <c r="K144" s="7"/>
      <c r="L144" s="25">
        <f t="shared" si="27"/>
        <v>2196.1327500242865</v>
      </c>
      <c r="M144" s="17">
        <f t="shared" si="18"/>
        <v>9.8141227146667642</v>
      </c>
      <c r="N144" s="17">
        <f t="shared" si="28"/>
        <v>-3125.0420914179845</v>
      </c>
      <c r="O144" s="24">
        <f t="shared" si="19"/>
        <v>24.580857507623286</v>
      </c>
      <c r="P144" s="7"/>
      <c r="Q144" s="25">
        <f t="shared" si="20"/>
        <v>2232.6486574074152</v>
      </c>
      <c r="R144" s="24">
        <f t="shared" si="21"/>
        <v>-3129.3639641573654</v>
      </c>
      <c r="S144" s="7"/>
      <c r="T144" s="25">
        <f t="shared" si="22"/>
        <v>-0.57768517980810097</v>
      </c>
      <c r="U144" s="24">
        <f t="shared" si="23"/>
        <v>-0.81090210745617775</v>
      </c>
      <c r="V144" s="7"/>
      <c r="W144" s="25">
        <f t="shared" si="24"/>
        <v>-0.58476097016861694</v>
      </c>
      <c r="X144" s="24">
        <f t="shared" si="29"/>
        <v>28.254891858997382</v>
      </c>
      <c r="Y144" s="7"/>
      <c r="Z144" s="25">
        <f t="shared" si="30"/>
        <v>-617</v>
      </c>
      <c r="AA144" s="17">
        <f t="shared" si="31"/>
        <v>28.367999999999949</v>
      </c>
      <c r="AB144" s="24">
        <f t="shared" si="25"/>
        <v>0.4951150022057505</v>
      </c>
      <c r="AC144" s="17">
        <f t="shared" si="26"/>
        <v>-0.1131081410025665</v>
      </c>
    </row>
    <row r="145" spans="1:29" s="17" customFormat="1" x14ac:dyDescent="0.25">
      <c r="A145" s="17">
        <v>60</v>
      </c>
      <c r="B145" s="17">
        <v>-633</v>
      </c>
      <c r="C145" s="17">
        <v>14142</v>
      </c>
      <c r="D145" s="17">
        <v>11530</v>
      </c>
      <c r="E145" s="17">
        <v>12276</v>
      </c>
      <c r="F145" s="17">
        <v>14869</v>
      </c>
      <c r="G145" s="24"/>
      <c r="H145" s="7"/>
      <c r="I145" s="25">
        <f t="shared" si="32"/>
        <v>1866</v>
      </c>
      <c r="J145" s="24">
        <f t="shared" si="32"/>
        <v>-3339</v>
      </c>
      <c r="K145" s="7"/>
      <c r="L145" s="25">
        <f t="shared" si="27"/>
        <v>1872.7095398692609</v>
      </c>
      <c r="M145" s="17">
        <f t="shared" si="18"/>
        <v>45.017925257201298</v>
      </c>
      <c r="N145" s="17">
        <f t="shared" si="28"/>
        <v>-3333.6306281204475</v>
      </c>
      <c r="O145" s="24">
        <f t="shared" si="19"/>
        <v>28.830154380929635</v>
      </c>
      <c r="P145" s="7"/>
      <c r="Q145" s="25">
        <f t="shared" si="20"/>
        <v>1905.6486574074152</v>
      </c>
      <c r="R145" s="24">
        <f t="shared" si="21"/>
        <v>-3338.3639641573654</v>
      </c>
      <c r="S145" s="7"/>
      <c r="T145" s="25">
        <f t="shared" si="22"/>
        <v>-0.49307578407066055</v>
      </c>
      <c r="U145" s="24">
        <f t="shared" si="23"/>
        <v>-0.86505961115325125</v>
      </c>
      <c r="V145" s="7"/>
      <c r="W145" s="25">
        <f t="shared" si="24"/>
        <v>-0.50061948249220878</v>
      </c>
      <c r="X145" s="24">
        <f t="shared" si="29"/>
        <v>22.517051044225752</v>
      </c>
      <c r="Y145" s="7"/>
      <c r="Z145" s="25">
        <f t="shared" si="30"/>
        <v>-633</v>
      </c>
      <c r="AA145" s="17">
        <f t="shared" si="31"/>
        <v>22.67099999999995</v>
      </c>
      <c r="AB145" s="24">
        <f t="shared" si="25"/>
        <v>0.3956835947196336</v>
      </c>
      <c r="AC145" s="17">
        <f t="shared" si="26"/>
        <v>-0.15394895577419732</v>
      </c>
    </row>
    <row r="146" spans="1:29" s="17" customFormat="1" x14ac:dyDescent="0.25">
      <c r="A146" s="17">
        <v>61</v>
      </c>
      <c r="B146" s="17">
        <v>-614</v>
      </c>
      <c r="C146" s="17">
        <v>13984</v>
      </c>
      <c r="D146" s="17">
        <v>11449</v>
      </c>
      <c r="E146" s="17">
        <v>12449</v>
      </c>
      <c r="F146" s="17">
        <v>14961</v>
      </c>
      <c r="G146" s="24"/>
      <c r="H146" s="7"/>
      <c r="I146" s="25">
        <f t="shared" si="32"/>
        <v>1535</v>
      </c>
      <c r="J146" s="24">
        <f t="shared" si="32"/>
        <v>-3512</v>
      </c>
      <c r="K146" s="7"/>
      <c r="L146" s="25">
        <f t="shared" si="27"/>
        <v>1540.9035657853228</v>
      </c>
      <c r="M146" s="17">
        <f t="shared" si="18"/>
        <v>34.85208898163431</v>
      </c>
      <c r="N146" s="17">
        <f t="shared" si="28"/>
        <v>-3504.4669593596113</v>
      </c>
      <c r="O146" s="24">
        <f t="shared" si="19"/>
        <v>56.746701289747236</v>
      </c>
      <c r="P146" s="7"/>
      <c r="Q146" s="25">
        <f t="shared" si="20"/>
        <v>1574.6486574074152</v>
      </c>
      <c r="R146" s="24">
        <f t="shared" si="21"/>
        <v>-3511.3639641573654</v>
      </c>
      <c r="S146" s="7"/>
      <c r="T146" s="25">
        <f t="shared" si="22"/>
        <v>-0.40743141101533092</v>
      </c>
      <c r="U146" s="24">
        <f t="shared" si="23"/>
        <v>-0.90988854962020682</v>
      </c>
      <c r="V146" s="7"/>
      <c r="W146" s="25">
        <f t="shared" si="24"/>
        <v>-0.41536183034166529</v>
      </c>
      <c r="X146" s="24">
        <f t="shared" si="29"/>
        <v>16.995192153092546</v>
      </c>
      <c r="Y146" s="7"/>
      <c r="Z146" s="25">
        <f t="shared" si="30"/>
        <v>-614</v>
      </c>
      <c r="AA146" s="17">
        <f t="shared" si="31"/>
        <v>17.14499999999995</v>
      </c>
      <c r="AB146" s="24">
        <f t="shared" si="25"/>
        <v>0.29923670025442689</v>
      </c>
      <c r="AC146" s="17">
        <f t="shared" si="26"/>
        <v>-0.14980784690740379</v>
      </c>
    </row>
    <row r="147" spans="1:29" s="17" customFormat="1" x14ac:dyDescent="0.25">
      <c r="A147" s="17">
        <v>62</v>
      </c>
      <c r="B147" s="17">
        <v>-634</v>
      </c>
      <c r="C147" s="17">
        <v>13800</v>
      </c>
      <c r="D147" s="17">
        <v>11374</v>
      </c>
      <c r="E147" s="17">
        <v>12626</v>
      </c>
      <c r="F147" s="17">
        <v>15025</v>
      </c>
      <c r="G147" s="24"/>
      <c r="H147" s="7"/>
      <c r="I147" s="25">
        <f t="shared" si="32"/>
        <v>1174</v>
      </c>
      <c r="J147" s="24">
        <f t="shared" si="32"/>
        <v>-3651</v>
      </c>
      <c r="K147" s="7"/>
      <c r="L147" s="25">
        <f t="shared" si="27"/>
        <v>1182.9009187653146</v>
      </c>
      <c r="M147" s="17">
        <f t="shared" si="18"/>
        <v>79.226354866729579</v>
      </c>
      <c r="N147" s="17">
        <f t="shared" si="28"/>
        <v>-3646.6208643893583</v>
      </c>
      <c r="O147" s="24">
        <f t="shared" si="19"/>
        <v>19.176828696390228</v>
      </c>
      <c r="P147" s="7"/>
      <c r="Q147" s="25">
        <f t="shared" si="20"/>
        <v>1213.6486574074152</v>
      </c>
      <c r="R147" s="24">
        <f t="shared" si="21"/>
        <v>-3650.3639641573654</v>
      </c>
      <c r="S147" s="7"/>
      <c r="T147" s="25">
        <f t="shared" si="22"/>
        <v>-0.31402470807583249</v>
      </c>
      <c r="U147" s="24">
        <f t="shared" si="23"/>
        <v>-0.94590717648093992</v>
      </c>
      <c r="V147" s="7"/>
      <c r="W147" s="25">
        <f t="shared" si="24"/>
        <v>-0.32226491484699149</v>
      </c>
      <c r="X147" s="24">
        <f t="shared" si="29"/>
        <v>11.272283348692554</v>
      </c>
      <c r="Y147" s="7"/>
      <c r="Z147" s="25">
        <f t="shared" si="30"/>
        <v>-634</v>
      </c>
      <c r="AA147" s="17">
        <f t="shared" si="31"/>
        <v>11.43899999999995</v>
      </c>
      <c r="AB147" s="24">
        <f t="shared" si="25"/>
        <v>0.1996482131356305</v>
      </c>
      <c r="AC147" s="17">
        <f t="shared" si="26"/>
        <v>-0.16671665130739655</v>
      </c>
    </row>
    <row r="148" spans="1:29" s="17" customFormat="1" x14ac:dyDescent="0.25">
      <c r="A148" s="17">
        <v>63</v>
      </c>
      <c r="B148" s="17">
        <v>-642</v>
      </c>
      <c r="C148" s="17">
        <v>13620</v>
      </c>
      <c r="D148" s="17">
        <v>11328</v>
      </c>
      <c r="E148" s="17">
        <v>12820</v>
      </c>
      <c r="F148" s="17">
        <v>15091</v>
      </c>
      <c r="G148" s="24"/>
      <c r="H148" s="7"/>
      <c r="I148" s="25">
        <f t="shared" si="32"/>
        <v>800</v>
      </c>
      <c r="J148" s="24">
        <f t="shared" si="32"/>
        <v>-3763</v>
      </c>
      <c r="K148" s="7"/>
      <c r="L148" s="25">
        <f t="shared" si="27"/>
        <v>808.0437760592157</v>
      </c>
      <c r="M148" s="17">
        <f t="shared" ref="M148:M149" si="33">(I148-L148)^2</f>
        <v>64.702333290811694</v>
      </c>
      <c r="N148" s="17">
        <f t="shared" si="28"/>
        <v>-3753.6864796175141</v>
      </c>
      <c r="O148" s="24">
        <f t="shared" ref="O148:O149" si="34">(J148-N148)^2</f>
        <v>86.741661914979858</v>
      </c>
      <c r="P148" s="7"/>
      <c r="Q148" s="25">
        <f t="shared" si="20"/>
        <v>839.64865740741527</v>
      </c>
      <c r="R148" s="24">
        <f t="shared" si="21"/>
        <v>-3762.3639641573654</v>
      </c>
      <c r="S148" s="7"/>
      <c r="T148" s="25">
        <f t="shared" si="22"/>
        <v>-0.21725432885319426</v>
      </c>
      <c r="U148" s="24">
        <f t="shared" si="23"/>
        <v>-0.97492937941908453</v>
      </c>
      <c r="V148" s="7"/>
      <c r="W148" s="25">
        <f t="shared" si="24"/>
        <v>-0.22574333480743553</v>
      </c>
      <c r="X148" s="24">
        <f t="shared" si="29"/>
        <v>5.4956091419202266</v>
      </c>
      <c r="Y148" s="7"/>
      <c r="Z148" s="25">
        <f t="shared" si="30"/>
        <v>-642</v>
      </c>
      <c r="AA148" s="17">
        <f t="shared" si="31"/>
        <v>5.6609999999999507</v>
      </c>
      <c r="AB148" s="24">
        <f t="shared" si="25"/>
        <v>9.8803088955398133E-2</v>
      </c>
      <c r="AC148" s="17">
        <f t="shared" si="26"/>
        <v>-0.16539085807972409</v>
      </c>
    </row>
    <row r="149" spans="1:29" s="17" customFormat="1" x14ac:dyDescent="0.25">
      <c r="A149" s="17">
        <v>64</v>
      </c>
      <c r="B149" s="17">
        <v>-629</v>
      </c>
      <c r="C149" s="17">
        <v>13432</v>
      </c>
      <c r="D149" s="17">
        <v>11293</v>
      </c>
      <c r="E149" s="17">
        <v>13009</v>
      </c>
      <c r="F149" s="17">
        <v>15130</v>
      </c>
      <c r="G149" s="24"/>
      <c r="H149" s="7"/>
      <c r="I149" s="25">
        <f t="shared" si="32"/>
        <v>423</v>
      </c>
      <c r="J149" s="24">
        <f t="shared" si="32"/>
        <v>-3837</v>
      </c>
      <c r="K149" s="7"/>
      <c r="L149" s="25">
        <f t="shared" si="27"/>
        <v>432.3924025648347</v>
      </c>
      <c r="M149" s="17">
        <f t="shared" si="33"/>
        <v>88.217225939913391</v>
      </c>
      <c r="N149" s="17">
        <f t="shared" si="28"/>
        <v>-3821.5445577447008</v>
      </c>
      <c r="O149" s="24">
        <f t="shared" si="34"/>
        <v>238.87069530688814</v>
      </c>
      <c r="P149" s="7"/>
      <c r="Q149" s="25">
        <f t="shared" ref="Q149" si="35">I149-$J$4</f>
        <v>462.64865740741527</v>
      </c>
      <c r="R149" s="24">
        <f t="shared" ref="R149" si="36">J149-$J$3</f>
        <v>-3836.3639641573654</v>
      </c>
      <c r="S149" s="7"/>
      <c r="T149" s="25">
        <f t="shared" ref="T149" si="37">Q149/$J$7</f>
        <v>-0.11970771664213911</v>
      </c>
      <c r="U149" s="24">
        <f t="shared" ref="U149" si="38">R149/$J$6</f>
        <v>-0.99410476350321586</v>
      </c>
      <c r="V149" s="7"/>
      <c r="W149" s="25">
        <f t="shared" ref="W149" si="39">(T149-U149*SIN(-$J$11*PI()/180))/(COS(-$J$11*PI()/180))</f>
        <v>-0.12835983619053767</v>
      </c>
      <c r="X149" s="24">
        <f>IF(MOD(ATAN2(U149,W149)*180/PI()-$J$9+360,360)&gt;5,MOD(ATAN2(U149,W149)*180/PI()-$J$9+360,360)-360,MOD(ATAN2(U149,W149)*180/PI()-$J$9+360,360))</f>
        <v>-0.18400354710365718</v>
      </c>
      <c r="Y149" s="7"/>
      <c r="Z149" s="25">
        <f t="shared" si="30"/>
        <v>-629</v>
      </c>
      <c r="AA149" s="17">
        <f t="shared" si="31"/>
        <v>-4.8849813083506888E-14</v>
      </c>
      <c r="AB149" s="24">
        <f t="shared" ref="AB149" si="40">AA149*PI()/180</f>
        <v>-8.525900772909989E-16</v>
      </c>
      <c r="AC149" s="17">
        <f t="shared" ref="AC149" si="41">X149-AA149</f>
        <v>-0.18400354710360833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-9986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9993</v>
      </c>
      <c r="G156" s="2"/>
      <c r="I156" s="1"/>
      <c r="J156" s="3"/>
    </row>
    <row r="157" spans="1:29" x14ac:dyDescent="0.25">
      <c r="A157" t="s">
        <v>175</v>
      </c>
      <c r="B157">
        <v>9993</v>
      </c>
      <c r="G157" s="2"/>
      <c r="I157" s="43">
        <f>J155</f>
        <v>-9991</v>
      </c>
      <c r="J157" s="39">
        <f>I157+B157</f>
        <v>2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2</v>
      </c>
      <c r="J159" s="39">
        <f>I159+B159</f>
        <v>40003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-10001</v>
      </c>
      <c r="G163" s="2"/>
      <c r="I163" s="43">
        <f>J161</f>
        <v>50005</v>
      </c>
      <c r="J163" s="39">
        <f>I163+B163</f>
        <v>40004</v>
      </c>
    </row>
    <row r="164" spans="1:10" x14ac:dyDescent="0.25">
      <c r="A164" s="31" t="s">
        <v>182</v>
      </c>
      <c r="B164" s="31">
        <v>-40004</v>
      </c>
      <c r="G164" s="2"/>
      <c r="I164" s="1"/>
      <c r="J164" s="3"/>
    </row>
    <row r="165" spans="1:10" ht="15.75" thickBot="1" x14ac:dyDescent="0.3">
      <c r="A165" t="s">
        <v>183</v>
      </c>
      <c r="B165">
        <v>-40004</v>
      </c>
      <c r="G165" s="2"/>
      <c r="I165" s="4">
        <f>J163</f>
        <v>40004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0.25739705602452334</v>
      </c>
      <c r="L3" s="35" t="s">
        <v>1</v>
      </c>
      <c r="M3" s="11">
        <v>-3873.4769897874589</v>
      </c>
      <c r="N3" s="10" t="s">
        <v>2</v>
      </c>
      <c r="O3" s="35">
        <v>3866.8029215364149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-39.647388557464062</v>
      </c>
      <c r="L4" s="9" t="s">
        <v>5</v>
      </c>
      <c r="M4" s="13">
        <v>359.98145080225328</v>
      </c>
      <c r="N4" s="12" t="s">
        <v>6</v>
      </c>
      <c r="O4" s="9">
        <v>359.61952993378708</v>
      </c>
      <c r="Q4" s="2" t="s">
        <v>7</v>
      </c>
      <c r="R4" s="2">
        <f>MAX(AC20:AC149)</f>
        <v>0.31564318822901782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-172.96500627429222</v>
      </c>
      <c r="N5" s="14" t="s">
        <v>9</v>
      </c>
      <c r="O5" s="9">
        <v>-172.4771596319838</v>
      </c>
      <c r="Q5" s="5" t="s">
        <v>10</v>
      </c>
      <c r="R5" s="5">
        <f>MIN(AC20:AC149)</f>
        <v>-0.23360544983485187</v>
      </c>
      <c r="T5" s="45" t="s">
        <v>55</v>
      </c>
      <c r="U5" s="47">
        <v>13</v>
      </c>
    </row>
    <row r="6" spans="1:21" ht="15.75" thickBot="1" x14ac:dyDescent="0.3">
      <c r="A6" t="s">
        <v>161</v>
      </c>
      <c r="I6" s="32" t="s">
        <v>11</v>
      </c>
      <c r="J6" s="32">
        <f>(O3+O9)/2</f>
        <v>3860.750215783668</v>
      </c>
      <c r="L6" s="37" t="s">
        <v>12</v>
      </c>
      <c r="M6" s="13">
        <v>-39.41615861053937</v>
      </c>
      <c r="N6" s="14" t="s">
        <v>13</v>
      </c>
      <c r="O6" s="9">
        <v>0.16961704598797939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-3867.1896741466535</v>
      </c>
      <c r="L7" s="38" t="s">
        <v>15</v>
      </c>
      <c r="M7" s="16">
        <f>SUM(M20:M84)</f>
        <v>1946.6055829591621</v>
      </c>
      <c r="N7" s="15" t="s">
        <v>15</v>
      </c>
      <c r="O7" s="36">
        <f>SUM(O20:O84)</f>
        <v>3362.1283763871947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-172.45468897518737</v>
      </c>
      <c r="L9" s="35" t="s">
        <v>18</v>
      </c>
      <c r="M9" s="11">
        <v>-3860.902358505848</v>
      </c>
      <c r="N9" s="10" t="s">
        <v>19</v>
      </c>
      <c r="O9" s="35">
        <v>3854.697510030921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-172.95309476955896</v>
      </c>
      <c r="L10" s="9" t="s">
        <v>21</v>
      </c>
      <c r="M10" s="13">
        <v>359.95671316668387</v>
      </c>
      <c r="N10" s="12" t="s">
        <v>22</v>
      </c>
      <c r="O10" s="9">
        <v>359.62253863619719</v>
      </c>
      <c r="T10" s="48"/>
    </row>
    <row r="11" spans="1:21" ht="15.75" thickBot="1" x14ac:dyDescent="0.3">
      <c r="I11" s="33" t="s">
        <v>23</v>
      </c>
      <c r="J11" s="33">
        <f>J9-J10</f>
        <v>0.49840579437159249</v>
      </c>
      <c r="L11" s="37" t="s">
        <v>24</v>
      </c>
      <c r="M11" s="13">
        <v>-172.9411832648257</v>
      </c>
      <c r="N11" s="14" t="s">
        <v>25</v>
      </c>
      <c r="O11" s="9">
        <v>-172.43221831839097</v>
      </c>
    </row>
    <row r="12" spans="1:21" x14ac:dyDescent="0.25">
      <c r="I12" s="9"/>
      <c r="J12" s="9"/>
      <c r="L12" s="37" t="s">
        <v>26</v>
      </c>
      <c r="M12" s="13">
        <v>-39.878618504388754</v>
      </c>
      <c r="N12" s="14" t="s">
        <v>27</v>
      </c>
      <c r="O12" s="9">
        <v>0.34517706606106735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2129.9792837629088</v>
      </c>
      <c r="N13" s="15" t="s">
        <v>15</v>
      </c>
      <c r="O13" s="36">
        <f>SUM(O85:O149)</f>
        <v>2975.0932470716612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13489</v>
      </c>
      <c r="D20" s="17">
        <v>11334</v>
      </c>
      <c r="E20" s="17">
        <v>13052</v>
      </c>
      <c r="F20" s="17">
        <v>15172</v>
      </c>
      <c r="G20" s="24"/>
      <c r="H20" s="7"/>
      <c r="I20" s="25">
        <f t="shared" ref="I20:J51" si="0">C20-E20</f>
        <v>437</v>
      </c>
      <c r="J20" s="24">
        <f t="shared" si="0"/>
        <v>-3838</v>
      </c>
      <c r="K20" s="7"/>
      <c r="L20" s="25">
        <f>$M$3*SIN(2*PI()/$M$4*(AA20+$M$5))+$M$6</f>
        <v>431.9762423975609</v>
      </c>
      <c r="M20" s="17">
        <f t="shared" ref="M20:M83" si="1">(I20-L20)^2</f>
        <v>25.238140448064701</v>
      </c>
      <c r="N20" s="17">
        <f>$O$3*COS(2*PI()/$O$4*(AA20+$O$5))+$O$6</f>
        <v>-3835.2536119745132</v>
      </c>
      <c r="O20" s="24">
        <f t="shared" ref="O20:O83" si="2">(J20-N20)^2</f>
        <v>7.5426471865372537</v>
      </c>
      <c r="P20" s="7"/>
      <c r="Q20" s="25">
        <f>I20-$J$4</f>
        <v>476.64738855746407</v>
      </c>
      <c r="R20" s="24">
        <f>J20-$J$3</f>
        <v>-3838.2573970560247</v>
      </c>
      <c r="S20" s="7"/>
      <c r="T20" s="25">
        <f>Q20/$J$7</f>
        <v>-0.12325420491888404</v>
      </c>
      <c r="U20" s="24">
        <f>R20/$J$6</f>
        <v>-0.9941739772141468</v>
      </c>
      <c r="V20" s="7"/>
      <c r="W20" s="25">
        <f>(T20-U20*SIN(-$J$11*PI()/180))/(COS(-$J$11*PI()/180))</f>
        <v>-0.13190722908540389</v>
      </c>
      <c r="X20" s="24">
        <f>IF(MOD(ATAN2(U20,W20)*180/PI()-$J$9+360,360)&gt;5,MOD(ATAN2(U20,W20)*180/PI()-$J$9+360,360)-360,MOD(ATAN2(U20,W20)*180/PI()-$J$9+360,360))</f>
        <v>1.2562601220224678E-2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4.8562601220224676E-2</v>
      </c>
      <c r="AD20" s="17">
        <f ca="1">INDIRECT("AC"&amp;AE20)-AC20</f>
        <v>-0.20488571724650259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13660</v>
      </c>
      <c r="D21" s="17">
        <v>11361</v>
      </c>
      <c r="E21" s="17">
        <v>12860</v>
      </c>
      <c r="F21" s="17">
        <v>15134</v>
      </c>
      <c r="G21" s="24"/>
      <c r="H21" s="7"/>
      <c r="I21" s="25">
        <f t="shared" si="0"/>
        <v>800</v>
      </c>
      <c r="J21" s="24">
        <f t="shared" si="0"/>
        <v>-3773</v>
      </c>
      <c r="K21" s="7"/>
      <c r="L21" s="25">
        <f t="shared" ref="L21:L84" si="3">$M$3*SIN(2*PI()/$M$4*(AA21+$M$5))+$M$6</f>
        <v>813.10102322508794</v>
      </c>
      <c r="M21" s="17">
        <f t="shared" si="1"/>
        <v>171.63680954429367</v>
      </c>
      <c r="N21" s="17">
        <f t="shared" ref="N21:N84" si="4">$O$3*COS(2*PI()/$O$4*(AA21+$O$5))+$O$6</f>
        <v>-3767.0047613833517</v>
      </c>
      <c r="O21" s="24">
        <f t="shared" si="2"/>
        <v>35.942886070550948</v>
      </c>
      <c r="P21" s="7"/>
      <c r="Q21" s="25">
        <f t="shared" ref="Q21:Q84" si="5">I21-$J$4</f>
        <v>839.64738855746407</v>
      </c>
      <c r="R21" s="24">
        <f t="shared" ref="R21:R84" si="6">J21-$J$3</f>
        <v>-3773.2573970560247</v>
      </c>
      <c r="S21" s="7"/>
      <c r="T21" s="25">
        <f t="shared" ref="T21:T84" si="7">Q21/$J$7</f>
        <v>-0.21712081881340442</v>
      </c>
      <c r="U21" s="24">
        <f t="shared" ref="U21:U84" si="8">R21/$J$6</f>
        <v>-0.97733787118111093</v>
      </c>
      <c r="V21" s="7"/>
      <c r="W21" s="25">
        <f t="shared" ref="W21:W84" si="9">(T21-U21*SIN(-$J$11*PI()/180))/(COS(-$J$11*PI()/180))</f>
        <v>-0.22563093652629201</v>
      </c>
      <c r="X21" s="24">
        <f t="shared" ref="X21:X83" si="10">MOD(ATAN2(U21,W21)*180/PI()-$J$9+360,360)</f>
        <v>5.4543945501651478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-0.23360544983485187</v>
      </c>
      <c r="AD21" s="17">
        <f t="shared" ref="AD21:AD83" ca="1" si="14">INDIRECT("AC"&amp;AE21)-AC21</f>
        <v>6.9452155365404167E-2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13858</v>
      </c>
      <c r="D22" s="17">
        <v>11422</v>
      </c>
      <c r="E22" s="17">
        <v>12675</v>
      </c>
      <c r="F22" s="17">
        <v>15092</v>
      </c>
      <c r="G22" s="24"/>
      <c r="H22" s="7"/>
      <c r="I22" s="25">
        <f t="shared" si="0"/>
        <v>1183</v>
      </c>
      <c r="J22" s="24">
        <f t="shared" si="0"/>
        <v>-3670</v>
      </c>
      <c r="K22" s="7"/>
      <c r="L22" s="25">
        <f t="shared" si="3"/>
        <v>1188.03213310766</v>
      </c>
      <c r="M22" s="17">
        <f t="shared" si="1"/>
        <v>25.322363613207909</v>
      </c>
      <c r="N22" s="17">
        <f>$O$3*COS(2*PI()/$O$4*(AA22+$O$5))+$O$6</f>
        <v>-3660.3261803565629</v>
      </c>
      <c r="O22" s="24">
        <f>(J22-N22)^2</f>
        <v>93.582786493750035</v>
      </c>
      <c r="P22" s="7"/>
      <c r="Q22" s="25">
        <f t="shared" si="5"/>
        <v>1222.647388557464</v>
      </c>
      <c r="R22" s="24">
        <f t="shared" si="6"/>
        <v>-3670.2573970560247</v>
      </c>
      <c r="S22" s="7"/>
      <c r="T22" s="25">
        <f t="shared" si="7"/>
        <v>-0.31615914697208569</v>
      </c>
      <c r="U22" s="24">
        <f t="shared" si="8"/>
        <v>-0.95065911854414642</v>
      </c>
      <c r="V22" s="7"/>
      <c r="W22" s="25">
        <f t="shared" si="9"/>
        <v>-0.32444093231635923</v>
      </c>
      <c r="X22" s="24">
        <f t="shared" si="10"/>
        <v>11.298435056088124</v>
      </c>
      <c r="Y22" s="7"/>
      <c r="Z22" s="25">
        <f t="shared" si="11"/>
        <v>640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-0.14956494391187647</v>
      </c>
      <c r="AD22" s="17">
        <f t="shared" ca="1" si="14"/>
        <v>2.9748868956726682E-2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14039</v>
      </c>
      <c r="D23" s="17">
        <v>11492</v>
      </c>
      <c r="E23" s="17">
        <v>12496</v>
      </c>
      <c r="F23" s="17">
        <v>15019</v>
      </c>
      <c r="G23" s="24"/>
      <c r="H23" s="7"/>
      <c r="I23" s="25">
        <f t="shared" si="0"/>
        <v>1543</v>
      </c>
      <c r="J23" s="24">
        <f t="shared" si="0"/>
        <v>-3527</v>
      </c>
      <c r="K23" s="7"/>
      <c r="L23" s="25">
        <f t="shared" si="3"/>
        <v>1548.902507244165</v>
      </c>
      <c r="M23" s="17">
        <f t="shared" si="1"/>
        <v>34.839591767420401</v>
      </c>
      <c r="N23" s="17">
        <f t="shared" si="4"/>
        <v>-3517.363833555753</v>
      </c>
      <c r="O23" s="24">
        <f t="shared" si="2"/>
        <v>92.855703741232062</v>
      </c>
      <c r="P23" s="7"/>
      <c r="Q23" s="25">
        <f t="shared" si="5"/>
        <v>1582.647388557464</v>
      </c>
      <c r="R23" s="24">
        <f t="shared" si="6"/>
        <v>-3527.2573970560247</v>
      </c>
      <c r="S23" s="7"/>
      <c r="T23" s="25">
        <f t="shared" si="7"/>
        <v>-0.40925000372698195</v>
      </c>
      <c r="U23" s="24">
        <f t="shared" si="8"/>
        <v>-0.91361968527146742</v>
      </c>
      <c r="V23" s="7"/>
      <c r="W23" s="25">
        <f t="shared" si="9"/>
        <v>-0.4172131036831877</v>
      </c>
      <c r="X23" s="24">
        <f t="shared" si="10"/>
        <v>16.998948661728377</v>
      </c>
      <c r="Y23" s="7"/>
      <c r="Z23" s="25">
        <f t="shared" si="11"/>
        <v>637</v>
      </c>
      <c r="AA23" s="17">
        <f t="shared" si="15"/>
        <v>17.181000000000001</v>
      </c>
      <c r="AB23" s="24">
        <f t="shared" si="12"/>
        <v>0.29986501878514576</v>
      </c>
      <c r="AC23" s="17">
        <f t="shared" si="13"/>
        <v>-0.18205133827162356</v>
      </c>
      <c r="AD23" s="17">
        <f t="shared" ca="1" si="14"/>
        <v>2.4721663978013453E-3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14199</v>
      </c>
      <c r="D24" s="17">
        <v>11569</v>
      </c>
      <c r="E24" s="17">
        <v>12321</v>
      </c>
      <c r="F24" s="17">
        <v>14921</v>
      </c>
      <c r="G24" s="24"/>
      <c r="H24" s="7"/>
      <c r="I24" s="25">
        <f t="shared" si="0"/>
        <v>1878</v>
      </c>
      <c r="J24" s="24">
        <f t="shared" si="0"/>
        <v>-3352</v>
      </c>
      <c r="K24" s="7"/>
      <c r="L24" s="25">
        <f t="shared" si="3"/>
        <v>1881.7426095411688</v>
      </c>
      <c r="M24" s="17">
        <f t="shared" si="1"/>
        <v>14.007126177647764</v>
      </c>
      <c r="N24" s="17">
        <f t="shared" si="4"/>
        <v>-3346.1684599644914</v>
      </c>
      <c r="O24" s="24">
        <f t="shared" si="2"/>
        <v>34.006859185739927</v>
      </c>
      <c r="P24" s="7"/>
      <c r="Q24" s="25">
        <f t="shared" si="5"/>
        <v>1917.647388557464</v>
      </c>
      <c r="R24" s="24">
        <f t="shared" si="6"/>
        <v>-3352.2573970560247</v>
      </c>
      <c r="S24" s="7"/>
      <c r="T24" s="25">
        <f t="shared" si="7"/>
        <v>-0.49587621765167705</v>
      </c>
      <c r="U24" s="24">
        <f t="shared" si="8"/>
        <v>-0.868291707490217</v>
      </c>
      <c r="V24" s="7"/>
      <c r="W24" s="25">
        <f t="shared" si="9"/>
        <v>-0.50344828523094054</v>
      </c>
      <c r="X24" s="24">
        <f t="shared" si="10"/>
        <v>22.560476552020418</v>
      </c>
      <c r="Y24" s="7"/>
      <c r="Z24" s="25">
        <f t="shared" si="11"/>
        <v>614</v>
      </c>
      <c r="AA24" s="17">
        <f t="shared" si="15"/>
        <v>22.707000000000001</v>
      </c>
      <c r="AB24" s="24">
        <f t="shared" si="12"/>
        <v>0.39631191325035242</v>
      </c>
      <c r="AC24" s="17">
        <f t="shared" si="13"/>
        <v>-0.1465234479795825</v>
      </c>
      <c r="AD24" s="17">
        <f t="shared" ca="1" si="14"/>
        <v>-2.965996730633691E-2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14363</v>
      </c>
      <c r="D25" s="17">
        <v>11681</v>
      </c>
      <c r="E25" s="17">
        <v>12168</v>
      </c>
      <c r="F25" s="17">
        <v>14831</v>
      </c>
      <c r="G25" s="24"/>
      <c r="H25" s="7"/>
      <c r="I25" s="25">
        <f t="shared" si="0"/>
        <v>2195</v>
      </c>
      <c r="J25" s="24">
        <f t="shared" si="0"/>
        <v>-3150</v>
      </c>
      <c r="K25" s="7"/>
      <c r="L25" s="25">
        <f t="shared" si="3"/>
        <v>2198.2143733829853</v>
      </c>
      <c r="M25" s="17">
        <f t="shared" si="1"/>
        <v>10.332196245244274</v>
      </c>
      <c r="N25" s="17">
        <f t="shared" si="4"/>
        <v>-3142.7414690619107</v>
      </c>
      <c r="O25" s="24">
        <f t="shared" si="2"/>
        <v>52.686271379199233</v>
      </c>
      <c r="P25" s="7"/>
      <c r="Q25" s="25">
        <f t="shared" si="5"/>
        <v>2234.6473885574642</v>
      </c>
      <c r="R25" s="24">
        <f t="shared" si="6"/>
        <v>-3150.2573970560247</v>
      </c>
      <c r="S25" s="7"/>
      <c r="T25" s="25">
        <f t="shared" si="7"/>
        <v>-0.57784788873862736</v>
      </c>
      <c r="U25" s="24">
        <f t="shared" si="8"/>
        <v>-0.81597027027985936</v>
      </c>
      <c r="V25" s="7"/>
      <c r="W25" s="25">
        <f t="shared" si="9"/>
        <v>-0.58496791143782545</v>
      </c>
      <c r="X25" s="24">
        <f t="shared" si="10"/>
        <v>28.091373308059019</v>
      </c>
      <c r="Y25" s="7"/>
      <c r="Z25" s="25">
        <f t="shared" si="11"/>
        <v>617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-0.16862669194098245</v>
      </c>
      <c r="AD25" s="17">
        <f t="shared" ca="1" si="14"/>
        <v>8.1758428874451283E-2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14509</v>
      </c>
      <c r="D26" s="17">
        <v>11794</v>
      </c>
      <c r="E26" s="17">
        <v>12020</v>
      </c>
      <c r="F26" s="17">
        <v>14708</v>
      </c>
      <c r="G26" s="24"/>
      <c r="H26" s="7"/>
      <c r="I26" s="25">
        <f t="shared" si="0"/>
        <v>2489</v>
      </c>
      <c r="J26" s="24">
        <f t="shared" si="0"/>
        <v>-2914</v>
      </c>
      <c r="K26" s="7"/>
      <c r="L26" s="25">
        <f t="shared" si="3"/>
        <v>2493.2217183772191</v>
      </c>
      <c r="M26" s="17">
        <f t="shared" si="1"/>
        <v>17.822906056549272</v>
      </c>
      <c r="N26" s="17">
        <f t="shared" si="4"/>
        <v>-2910.1538079513725</v>
      </c>
      <c r="O26" s="24">
        <f t="shared" si="2"/>
        <v>14.793193274925191</v>
      </c>
      <c r="P26" s="7"/>
      <c r="Q26" s="25">
        <f t="shared" si="5"/>
        <v>2528.6473885574642</v>
      </c>
      <c r="R26" s="24">
        <f t="shared" si="6"/>
        <v>-2914.2573970560247</v>
      </c>
      <c r="S26" s="7"/>
      <c r="T26" s="25">
        <f t="shared" si="7"/>
        <v>-0.65387208842179267</v>
      </c>
      <c r="U26" s="24">
        <f t="shared" si="8"/>
        <v>-0.75484225452914444</v>
      </c>
      <c r="V26" s="7"/>
      <c r="W26" s="25">
        <f t="shared" si="9"/>
        <v>-0.66046323242015847</v>
      </c>
      <c r="X26" s="24">
        <f t="shared" si="10"/>
        <v>33.639593528590808</v>
      </c>
      <c r="Y26" s="7"/>
      <c r="Z26" s="25">
        <f t="shared" si="11"/>
        <v>616</v>
      </c>
      <c r="AA26" s="17">
        <f t="shared" si="15"/>
        <v>33.804000000000002</v>
      </c>
      <c r="AB26" s="24">
        <f t="shared" si="12"/>
        <v>0.58999110034416324</v>
      </c>
      <c r="AC26" s="17">
        <f t="shared" si="13"/>
        <v>-0.16440647140919395</v>
      </c>
      <c r="AD26" s="17">
        <f t="shared" ca="1" si="14"/>
        <v>0.12805149896276191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14654</v>
      </c>
      <c r="D27" s="17">
        <v>11931</v>
      </c>
      <c r="E27" s="17">
        <v>11885</v>
      </c>
      <c r="F27" s="17">
        <v>14583</v>
      </c>
      <c r="G27" s="24"/>
      <c r="H27" s="7"/>
      <c r="I27" s="25">
        <f t="shared" si="0"/>
        <v>2769</v>
      </c>
      <c r="J27" s="24">
        <f t="shared" si="0"/>
        <v>-2652</v>
      </c>
      <c r="K27" s="7"/>
      <c r="L27" s="25">
        <f t="shared" si="3"/>
        <v>2764.5327860990096</v>
      </c>
      <c r="M27" s="17">
        <f t="shared" si="1"/>
        <v>19.956000037201626</v>
      </c>
      <c r="N27" s="17">
        <f t="shared" si="4"/>
        <v>-2650.2813134992098</v>
      </c>
      <c r="O27" s="24">
        <f t="shared" si="2"/>
        <v>2.953883287998555</v>
      </c>
      <c r="P27" s="7"/>
      <c r="Q27" s="25">
        <f t="shared" si="5"/>
        <v>2808.6473885574642</v>
      </c>
      <c r="R27" s="24">
        <f t="shared" si="6"/>
        <v>-2652.2573970560247</v>
      </c>
      <c r="S27" s="7"/>
      <c r="T27" s="25">
        <f t="shared" si="7"/>
        <v>-0.72627608812004529</v>
      </c>
      <c r="U27" s="24">
        <f t="shared" si="8"/>
        <v>-0.68697979636521522</v>
      </c>
      <c r="V27" s="7"/>
      <c r="W27" s="25">
        <f t="shared" si="9"/>
        <v>-0.73227963324957746</v>
      </c>
      <c r="X27" s="24">
        <f t="shared" si="10"/>
        <v>39.282831569235611</v>
      </c>
      <c r="Y27" s="7"/>
      <c r="Z27" s="25">
        <f t="shared" si="11"/>
        <v>616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-6.5168430764387608E-2</v>
      </c>
      <c r="AD27" s="17">
        <f t="shared" ca="1" si="14"/>
        <v>2.0868273180454366E-3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14775</v>
      </c>
      <c r="D28" s="17">
        <v>12073</v>
      </c>
      <c r="E28" s="17">
        <v>11755</v>
      </c>
      <c r="F28" s="17">
        <v>14428</v>
      </c>
      <c r="G28" s="24"/>
      <c r="H28" s="7"/>
      <c r="I28" s="25">
        <f t="shared" si="0"/>
        <v>3020</v>
      </c>
      <c r="J28" s="24">
        <f t="shared" si="0"/>
        <v>-2355</v>
      </c>
      <c r="K28" s="7"/>
      <c r="L28" s="25">
        <f t="shared" si="3"/>
        <v>3015.6039488861466</v>
      </c>
      <c r="M28" s="17">
        <f t="shared" si="1"/>
        <v>19.325265395612121</v>
      </c>
      <c r="N28" s="17">
        <f t="shared" si="4"/>
        <v>-2357.8574410526703</v>
      </c>
      <c r="O28" s="24">
        <f t="shared" si="2"/>
        <v>8.1649693694856111</v>
      </c>
      <c r="P28" s="7"/>
      <c r="Q28" s="25">
        <f t="shared" si="5"/>
        <v>3059.6473885574642</v>
      </c>
      <c r="R28" s="24">
        <f t="shared" si="6"/>
        <v>-2355.2573970560247</v>
      </c>
      <c r="S28" s="7"/>
      <c r="T28" s="25">
        <f t="shared" si="7"/>
        <v>-0.7911811021352646</v>
      </c>
      <c r="U28" s="24">
        <f t="shared" si="8"/>
        <v>-0.61005174264503581</v>
      </c>
      <c r="V28" s="7"/>
      <c r="W28" s="25">
        <f t="shared" si="9"/>
        <v>-0.79651790267240463</v>
      </c>
      <c r="X28" s="24">
        <f t="shared" si="10"/>
        <v>45.006245019710491</v>
      </c>
      <c r="Y28" s="7"/>
      <c r="Z28" s="25">
        <f t="shared" si="11"/>
        <v>632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-2.9754980289510513E-2</v>
      </c>
      <c r="AD28" s="17">
        <f t="shared" ca="1" si="14"/>
        <v>-9.5377834164622755E-4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14880</v>
      </c>
      <c r="D29" s="17">
        <v>12227</v>
      </c>
      <c r="E29" s="17">
        <v>11643</v>
      </c>
      <c r="F29" s="17">
        <v>14272</v>
      </c>
      <c r="G29" s="24"/>
      <c r="H29" s="7"/>
      <c r="I29" s="25">
        <f t="shared" si="0"/>
        <v>3237</v>
      </c>
      <c r="J29" s="24">
        <f t="shared" si="0"/>
        <v>-2045</v>
      </c>
      <c r="K29" s="7"/>
      <c r="L29" s="25">
        <f t="shared" si="3"/>
        <v>3236.5883119762416</v>
      </c>
      <c r="M29" s="17">
        <f t="shared" si="1"/>
        <v>0.1694870289061097</v>
      </c>
      <c r="N29" s="17">
        <f t="shared" si="4"/>
        <v>-2042.1642484328797</v>
      </c>
      <c r="O29" s="24">
        <f t="shared" si="2"/>
        <v>8.0414869504250621</v>
      </c>
      <c r="P29" s="7"/>
      <c r="Q29" s="25">
        <f t="shared" si="5"/>
        <v>3276.6473885574642</v>
      </c>
      <c r="R29" s="24">
        <f t="shared" si="6"/>
        <v>-2045.2573970560245</v>
      </c>
      <c r="S29" s="7"/>
      <c r="T29" s="25">
        <f t="shared" si="7"/>
        <v>-0.84729420190141047</v>
      </c>
      <c r="U29" s="24">
        <f t="shared" si="8"/>
        <v>-0.52975646771824925</v>
      </c>
      <c r="V29" s="7"/>
      <c r="W29" s="25">
        <f t="shared" si="9"/>
        <v>-0.85193463359860988</v>
      </c>
      <c r="X29" s="24">
        <f t="shared" si="10"/>
        <v>50.580199719026041</v>
      </c>
      <c r="Y29" s="7"/>
      <c r="Z29" s="25">
        <f t="shared" si="11"/>
        <v>632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-0.14380028097396291</v>
      </c>
      <c r="AD29" s="17">
        <f t="shared" ca="1" si="14"/>
        <v>0.17119512908156054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14979</v>
      </c>
      <c r="D30" s="17">
        <v>12398</v>
      </c>
      <c r="E30" s="17">
        <v>11544</v>
      </c>
      <c r="F30" s="17">
        <v>14095</v>
      </c>
      <c r="G30" s="24"/>
      <c r="H30" s="7"/>
      <c r="I30" s="25">
        <f t="shared" si="0"/>
        <v>3435</v>
      </c>
      <c r="J30" s="24">
        <f t="shared" si="0"/>
        <v>-1697</v>
      </c>
      <c r="K30" s="7"/>
      <c r="L30" s="25">
        <f t="shared" si="3"/>
        <v>3428.0258881822115</v>
      </c>
      <c r="M30" s="17">
        <f t="shared" si="1"/>
        <v>48.638235647017574</v>
      </c>
      <c r="N30" s="17">
        <f t="shared" si="4"/>
        <v>-1700.858688497394</v>
      </c>
      <c r="O30" s="24">
        <f t="shared" si="2"/>
        <v>14.889476919921085</v>
      </c>
      <c r="P30" s="7"/>
      <c r="Q30" s="25">
        <f t="shared" si="5"/>
        <v>3474.6473885574642</v>
      </c>
      <c r="R30" s="24">
        <f t="shared" si="6"/>
        <v>-1697.2573970560245</v>
      </c>
      <c r="S30" s="7"/>
      <c r="T30" s="25">
        <f t="shared" si="7"/>
        <v>-0.8984941731166034</v>
      </c>
      <c r="U30" s="24">
        <f t="shared" si="8"/>
        <v>-0.43961854618753404</v>
      </c>
      <c r="V30" s="7"/>
      <c r="W30" s="25">
        <f t="shared" si="9"/>
        <v>-0.90235242848931108</v>
      </c>
      <c r="X30" s="24">
        <f t="shared" si="10"/>
        <v>56.479732956290093</v>
      </c>
      <c r="Y30" s="7"/>
      <c r="Z30" s="25">
        <f t="shared" si="11"/>
        <v>642</v>
      </c>
      <c r="AA30" s="17">
        <f t="shared" si="15"/>
        <v>56.502000000000002</v>
      </c>
      <c r="AB30" s="24">
        <f t="shared" si="12"/>
        <v>0.98614593396183603</v>
      </c>
      <c r="AC30" s="17">
        <f t="shared" si="13"/>
        <v>-2.2267043709909728E-2</v>
      </c>
      <c r="AD30" s="17">
        <f t="shared" ca="1" si="14"/>
        <v>4.9499275741546001E-2</v>
      </c>
      <c r="AE30" s="17">
        <v>139</v>
      </c>
    </row>
    <row r="31" spans="1:31" s="17" customFormat="1" x14ac:dyDescent="0.25">
      <c r="A31" s="17">
        <v>11</v>
      </c>
      <c r="B31" s="17">
        <v>619</v>
      </c>
      <c r="C31" s="17">
        <v>15056</v>
      </c>
      <c r="D31" s="17">
        <v>12579</v>
      </c>
      <c r="E31" s="17">
        <v>11475</v>
      </c>
      <c r="F31" s="17">
        <v>13930</v>
      </c>
      <c r="G31" s="24"/>
      <c r="H31" s="7"/>
      <c r="I31" s="25">
        <f t="shared" si="0"/>
        <v>3581</v>
      </c>
      <c r="J31" s="24">
        <f t="shared" si="0"/>
        <v>-1351</v>
      </c>
      <c r="K31" s="7"/>
      <c r="L31" s="25">
        <f t="shared" si="3"/>
        <v>3579.2583526801318</v>
      </c>
      <c r="M31" s="17">
        <f t="shared" si="1"/>
        <v>3.0333353868041084</v>
      </c>
      <c r="N31" s="17">
        <f t="shared" si="4"/>
        <v>-1355.3385078561971</v>
      </c>
      <c r="O31" s="24">
        <f t="shared" si="2"/>
        <v>18.822650418284056</v>
      </c>
      <c r="P31" s="7"/>
      <c r="Q31" s="25">
        <f t="shared" si="5"/>
        <v>3620.6473885574642</v>
      </c>
      <c r="R31" s="24">
        <f t="shared" si="6"/>
        <v>-1351.2573970560245</v>
      </c>
      <c r="S31" s="7"/>
      <c r="T31" s="25">
        <f t="shared" si="7"/>
        <v>-0.93624768724497798</v>
      </c>
      <c r="U31" s="24">
        <f t="shared" si="8"/>
        <v>-0.34999865868860458</v>
      </c>
      <c r="V31" s="7"/>
      <c r="W31" s="25">
        <f t="shared" si="9"/>
        <v>-0.93932776393333095</v>
      </c>
      <c r="X31" s="24">
        <f t="shared" si="10"/>
        <v>62.019020403607215</v>
      </c>
      <c r="Y31" s="7"/>
      <c r="Z31" s="25">
        <f t="shared" si="11"/>
        <v>619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-5.3979596392785822E-2</v>
      </c>
      <c r="AD31" s="17">
        <f t="shared" ca="1" si="14"/>
        <v>8.1056467204874139E-2</v>
      </c>
      <c r="AE31" s="17">
        <v>138</v>
      </c>
    </row>
    <row r="32" spans="1:31" s="17" customFormat="1" x14ac:dyDescent="0.25">
      <c r="A32" s="17">
        <v>12</v>
      </c>
      <c r="B32" s="17">
        <v>636</v>
      </c>
      <c r="C32" s="17">
        <v>15116</v>
      </c>
      <c r="D32" s="17">
        <v>12762</v>
      </c>
      <c r="E32" s="17">
        <v>11412</v>
      </c>
      <c r="F32" s="17">
        <v>13742</v>
      </c>
      <c r="G32" s="24"/>
      <c r="H32" s="7"/>
      <c r="I32" s="25">
        <f t="shared" si="0"/>
        <v>3704</v>
      </c>
      <c r="J32" s="24">
        <f t="shared" si="0"/>
        <v>-980</v>
      </c>
      <c r="K32" s="7"/>
      <c r="L32" s="25">
        <f t="shared" si="3"/>
        <v>3699.0236677740736</v>
      </c>
      <c r="M32" s="17">
        <f t="shared" si="1"/>
        <v>24.763882422793586</v>
      </c>
      <c r="N32" s="17">
        <f t="shared" si="4"/>
        <v>-986.99559699886868</v>
      </c>
      <c r="O32" s="24">
        <f t="shared" si="2"/>
        <v>48.938377370580447</v>
      </c>
      <c r="P32" s="7"/>
      <c r="Q32" s="25">
        <f t="shared" si="5"/>
        <v>3743.6473885574642</v>
      </c>
      <c r="R32" s="24">
        <f t="shared" si="6"/>
        <v>-980.2573970560245</v>
      </c>
      <c r="S32" s="7"/>
      <c r="T32" s="25">
        <f t="shared" si="7"/>
        <v>-0.96805372996956751</v>
      </c>
      <c r="U32" s="24">
        <f t="shared" si="8"/>
        <v>-0.25390334579235363</v>
      </c>
      <c r="V32" s="7"/>
      <c r="W32" s="25">
        <f t="shared" si="9"/>
        <v>-0.9702990729508294</v>
      </c>
      <c r="X32" s="24">
        <f t="shared" si="10"/>
        <v>67.790597321392852</v>
      </c>
      <c r="Y32" s="7"/>
      <c r="Z32" s="25">
        <f t="shared" si="11"/>
        <v>636</v>
      </c>
      <c r="AA32" s="17">
        <f t="shared" si="15"/>
        <v>67.796999999999997</v>
      </c>
      <c r="AB32" s="24">
        <f t="shared" si="12"/>
        <v>1.1832808729745956</v>
      </c>
      <c r="AC32" s="17">
        <f t="shared" si="13"/>
        <v>-6.4026786071451625E-3</v>
      </c>
      <c r="AD32" s="17">
        <f t="shared" ca="1" si="14"/>
        <v>3.3815398116018969E-2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15147</v>
      </c>
      <c r="D33" s="17">
        <v>12927</v>
      </c>
      <c r="E33" s="17">
        <v>11364</v>
      </c>
      <c r="F33" s="17">
        <v>13552</v>
      </c>
      <c r="G33" s="24"/>
      <c r="H33" s="7"/>
      <c r="I33" s="25">
        <f t="shared" si="0"/>
        <v>3783</v>
      </c>
      <c r="J33" s="24">
        <f t="shared" si="0"/>
        <v>-625</v>
      </c>
      <c r="K33" s="7"/>
      <c r="L33" s="25">
        <f t="shared" si="3"/>
        <v>3778.0536246215206</v>
      </c>
      <c r="M33" s="17">
        <f t="shared" si="1"/>
        <v>24.466629384827108</v>
      </c>
      <c r="N33" s="17">
        <f t="shared" si="4"/>
        <v>-629.19415626394493</v>
      </c>
      <c r="O33" s="24">
        <f t="shared" si="2"/>
        <v>17.59094676638852</v>
      </c>
      <c r="P33" s="7"/>
      <c r="Q33" s="25">
        <f t="shared" si="5"/>
        <v>3822.6473885574642</v>
      </c>
      <c r="R33" s="24">
        <f t="shared" si="6"/>
        <v>-625.2573970560245</v>
      </c>
      <c r="S33" s="7"/>
      <c r="T33" s="25">
        <f t="shared" si="7"/>
        <v>-0.98848200131300301</v>
      </c>
      <c r="U33" s="24">
        <f t="shared" si="8"/>
        <v>-0.16195230515038841</v>
      </c>
      <c r="V33" s="7"/>
      <c r="W33" s="25">
        <f t="shared" si="9"/>
        <v>-0.9899282312949278</v>
      </c>
      <c r="X33" s="24">
        <f t="shared" si="10"/>
        <v>73.163406914413486</v>
      </c>
      <c r="Y33" s="7"/>
      <c r="Z33" s="25">
        <f t="shared" si="11"/>
        <v>602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-5.1593085586517873E-2</v>
      </c>
      <c r="AD33" s="17">
        <f t="shared" ca="1" si="14"/>
        <v>6.525336354681599E-2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15181</v>
      </c>
      <c r="D34" s="17">
        <v>13125</v>
      </c>
      <c r="E34" s="17">
        <v>11351</v>
      </c>
      <c r="F34" s="17">
        <v>13381</v>
      </c>
      <c r="G34" s="24"/>
      <c r="H34" s="7"/>
      <c r="I34" s="25">
        <f t="shared" si="0"/>
        <v>3830</v>
      </c>
      <c r="J34" s="24">
        <f t="shared" si="0"/>
        <v>-256</v>
      </c>
      <c r="K34" s="7"/>
      <c r="L34" s="25">
        <f t="shared" si="3"/>
        <v>3823.470212674843</v>
      </c>
      <c r="M34" s="17">
        <f t="shared" si="1"/>
        <v>42.638122511781411</v>
      </c>
      <c r="N34" s="17">
        <f t="shared" si="4"/>
        <v>-259.08428175201959</v>
      </c>
      <c r="O34" s="24">
        <f t="shared" si="2"/>
        <v>9.512793925841045</v>
      </c>
      <c r="P34" s="7"/>
      <c r="Q34" s="25">
        <f t="shared" si="5"/>
        <v>3869.6473885574642</v>
      </c>
      <c r="R34" s="24">
        <f t="shared" si="6"/>
        <v>-256.2573970560245</v>
      </c>
      <c r="S34" s="7"/>
      <c r="T34" s="25">
        <f t="shared" si="7"/>
        <v>-1.0006355298337812</v>
      </c>
      <c r="U34" s="24">
        <f t="shared" si="8"/>
        <v>-6.6375026285923164E-2</v>
      </c>
      <c r="V34" s="7"/>
      <c r="W34" s="25">
        <f t="shared" si="9"/>
        <v>-1.0012507889367093</v>
      </c>
      <c r="X34" s="24">
        <f t="shared" si="10"/>
        <v>78.661980294844568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-7.0019705155431211E-2</v>
      </c>
      <c r="AD34" s="17">
        <f t="shared" ca="1" si="14"/>
        <v>9.6812365381467202E-2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15187</v>
      </c>
      <c r="D35" s="17">
        <v>13321</v>
      </c>
      <c r="E35" s="17">
        <v>11348</v>
      </c>
      <c r="F35" s="17">
        <v>13192</v>
      </c>
      <c r="G35" s="24"/>
      <c r="H35" s="7"/>
      <c r="I35" s="25">
        <f t="shared" si="0"/>
        <v>3839</v>
      </c>
      <c r="J35" s="24">
        <f t="shared" si="0"/>
        <v>129</v>
      </c>
      <c r="K35" s="7"/>
      <c r="L35" s="25">
        <f t="shared" si="3"/>
        <v>3832.9252312544377</v>
      </c>
      <c r="M35" s="17">
        <f t="shared" si="1"/>
        <v>36.902815312060845</v>
      </c>
      <c r="N35" s="17">
        <f t="shared" si="4"/>
        <v>120.72567530176786</v>
      </c>
      <c r="O35" s="24">
        <f t="shared" si="2"/>
        <v>68.464449211774323</v>
      </c>
      <c r="P35" s="7"/>
      <c r="Q35" s="25">
        <f t="shared" si="5"/>
        <v>3878.6473885574642</v>
      </c>
      <c r="R35" s="24">
        <f t="shared" si="6"/>
        <v>128.74260294397547</v>
      </c>
      <c r="S35" s="7"/>
      <c r="T35" s="25">
        <f t="shared" si="7"/>
        <v>-1.0029628012526537</v>
      </c>
      <c r="U35" s="24">
        <f t="shared" si="8"/>
        <v>3.3346524832827823E-2</v>
      </c>
      <c r="V35" s="7"/>
      <c r="W35" s="25">
        <f t="shared" si="9"/>
        <v>-1.0027106664943526</v>
      </c>
      <c r="X35" s="24">
        <f t="shared" si="10"/>
        <v>84.359437068124009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2.4370681240100112E-3</v>
      </c>
      <c r="AD35" s="17">
        <f t="shared" ca="1" si="14"/>
        <v>-3.1762836906295888E-2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15173</v>
      </c>
      <c r="D36" s="17">
        <v>13498</v>
      </c>
      <c r="E36" s="17">
        <v>11360</v>
      </c>
      <c r="F36" s="17">
        <v>13000</v>
      </c>
      <c r="G36" s="24"/>
      <c r="H36" s="7"/>
      <c r="I36" s="25">
        <f t="shared" si="0"/>
        <v>3813</v>
      </c>
      <c r="J36" s="24">
        <f t="shared" si="0"/>
        <v>498</v>
      </c>
      <c r="K36" s="7"/>
      <c r="L36" s="25">
        <f t="shared" si="3"/>
        <v>3805.2320325749129</v>
      </c>
      <c r="M36" s="17">
        <f t="shared" si="1"/>
        <v>60.341317917214866</v>
      </c>
      <c r="N36" s="17">
        <f t="shared" si="4"/>
        <v>498.16623033656094</v>
      </c>
      <c r="O36" s="24">
        <f t="shared" si="2"/>
        <v>2.7632524793164453E-2</v>
      </c>
      <c r="P36" s="7"/>
      <c r="Q36" s="25">
        <f t="shared" si="5"/>
        <v>3852.6473885574642</v>
      </c>
      <c r="R36" s="24">
        <f t="shared" si="6"/>
        <v>497.7426029439755</v>
      </c>
      <c r="S36" s="7"/>
      <c r="T36" s="25">
        <f t="shared" si="7"/>
        <v>-0.99623957270924446</v>
      </c>
      <c r="U36" s="24">
        <f t="shared" si="8"/>
        <v>0.12892380369729309</v>
      </c>
      <c r="V36" s="7"/>
      <c r="W36" s="25">
        <f t="shared" si="9"/>
        <v>-0.9951557528519841</v>
      </c>
      <c r="X36" s="24">
        <f t="shared" si="10"/>
        <v>89.836322949046007</v>
      </c>
      <c r="Y36" s="7"/>
      <c r="Z36" s="25">
        <f t="shared" si="11"/>
        <v>623</v>
      </c>
      <c r="AA36" s="17">
        <f t="shared" si="15"/>
        <v>89.963999999999999</v>
      </c>
      <c r="AB36" s="24">
        <f t="shared" si="12"/>
        <v>1.5701680082641787</v>
      </c>
      <c r="AC36" s="17">
        <f t="shared" si="13"/>
        <v>-0.12767705095399151</v>
      </c>
      <c r="AD36" s="17">
        <f t="shared" ca="1" si="14"/>
        <v>-1.7377677990566553E-3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15133</v>
      </c>
      <c r="D37" s="17">
        <v>13689</v>
      </c>
      <c r="E37" s="17">
        <v>11395</v>
      </c>
      <c r="F37" s="17">
        <v>12815</v>
      </c>
      <c r="G37" s="24"/>
      <c r="H37" s="7"/>
      <c r="I37" s="25">
        <f t="shared" si="0"/>
        <v>3738</v>
      </c>
      <c r="J37" s="24">
        <f t="shared" si="0"/>
        <v>874</v>
      </c>
      <c r="K37" s="7"/>
      <c r="L37" s="25">
        <f t="shared" si="3"/>
        <v>3739.6803505447583</v>
      </c>
      <c r="M37" s="17">
        <f t="shared" si="1"/>
        <v>2.823577953269556</v>
      </c>
      <c r="N37" s="17">
        <f t="shared" si="4"/>
        <v>875.57005420898588</v>
      </c>
      <c r="O37" s="24">
        <f t="shared" si="2"/>
        <v>2.4650702191542773</v>
      </c>
      <c r="P37" s="7"/>
      <c r="Q37" s="25">
        <f t="shared" si="5"/>
        <v>3777.6473885574642</v>
      </c>
      <c r="R37" s="24">
        <f t="shared" si="6"/>
        <v>873.7426029439755</v>
      </c>
      <c r="S37" s="7"/>
      <c r="T37" s="25">
        <f t="shared" si="7"/>
        <v>-0.97684564421864106</v>
      </c>
      <c r="U37" s="24">
        <f t="shared" si="8"/>
        <v>0.22631420167300834</v>
      </c>
      <c r="V37" s="7"/>
      <c r="W37" s="25">
        <f t="shared" si="9"/>
        <v>-0.97491388745603325</v>
      </c>
      <c r="X37" s="24">
        <f t="shared" si="10"/>
        <v>95.523722825390109</v>
      </c>
      <c r="Y37" s="7"/>
      <c r="Z37" s="25">
        <f t="shared" si="11"/>
        <v>631</v>
      </c>
      <c r="AA37" s="17">
        <f t="shared" si="15"/>
        <v>95.643000000000001</v>
      </c>
      <c r="AB37" s="24">
        <f t="shared" si="12"/>
        <v>1.6692852564849365</v>
      </c>
      <c r="AC37" s="17">
        <f t="shared" si="13"/>
        <v>-0.11927717460989129</v>
      </c>
      <c r="AD37" s="17">
        <f t="shared" ca="1" si="14"/>
        <v>5.3984726942900352E-2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15082</v>
      </c>
      <c r="D38" s="17">
        <v>13879</v>
      </c>
      <c r="E38" s="17">
        <v>11447</v>
      </c>
      <c r="F38" s="17">
        <v>12632</v>
      </c>
      <c r="G38" s="24"/>
      <c r="H38" s="7"/>
      <c r="I38" s="25">
        <f t="shared" si="0"/>
        <v>3635</v>
      </c>
      <c r="J38" s="24">
        <f t="shared" si="0"/>
        <v>1247</v>
      </c>
      <c r="K38" s="7"/>
      <c r="L38" s="25">
        <f t="shared" si="3"/>
        <v>3635.3005037334083</v>
      </c>
      <c r="M38" s="17">
        <f t="shared" si="1"/>
        <v>9.0302493792312921E-2</v>
      </c>
      <c r="N38" s="17">
        <f t="shared" si="4"/>
        <v>1249.5426870951537</v>
      </c>
      <c r="O38" s="24">
        <f t="shared" si="2"/>
        <v>6.4652576638612826</v>
      </c>
      <c r="P38" s="7"/>
      <c r="Q38" s="25">
        <f t="shared" si="5"/>
        <v>3674.6473885574642</v>
      </c>
      <c r="R38" s="24">
        <f t="shared" si="6"/>
        <v>1246.7426029439755</v>
      </c>
      <c r="S38" s="7"/>
      <c r="T38" s="25">
        <f t="shared" si="7"/>
        <v>-0.95021131575821238</v>
      </c>
      <c r="U38" s="24">
        <f t="shared" si="8"/>
        <v>0.322927548601045</v>
      </c>
      <c r="V38" s="7"/>
      <c r="W38" s="25">
        <f t="shared" si="9"/>
        <v>-0.94743810774221759</v>
      </c>
      <c r="X38" s="24">
        <f t="shared" si="10"/>
        <v>101.27600113437722</v>
      </c>
      <c r="Y38" s="7"/>
      <c r="Z38" s="25">
        <f t="shared" si="11"/>
        <v>640</v>
      </c>
      <c r="AA38" s="17">
        <f t="shared" si="15"/>
        <v>101.40300000000001</v>
      </c>
      <c r="AB38" s="24">
        <f t="shared" si="12"/>
        <v>1.7698162213998099</v>
      </c>
      <c r="AC38" s="17">
        <f t="shared" si="13"/>
        <v>-0.12699886562278095</v>
      </c>
      <c r="AD38" s="17">
        <f t="shared" ca="1" si="14"/>
        <v>3.9162800548695031E-2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15014</v>
      </c>
      <c r="D39" s="17">
        <v>14051</v>
      </c>
      <c r="E39" s="17">
        <v>11518</v>
      </c>
      <c r="F39" s="17">
        <v>12449</v>
      </c>
      <c r="G39" s="24"/>
      <c r="H39" s="7"/>
      <c r="I39" s="25">
        <f t="shared" si="0"/>
        <v>3496</v>
      </c>
      <c r="J39" s="24">
        <f t="shared" si="0"/>
        <v>1602</v>
      </c>
      <c r="K39" s="7"/>
      <c r="L39" s="25">
        <f t="shared" si="3"/>
        <v>3495.8018887142266</v>
      </c>
      <c r="M39" s="17">
        <f t="shared" si="1"/>
        <v>3.9248081550787114E-2</v>
      </c>
      <c r="N39" s="17">
        <f t="shared" si="4"/>
        <v>1606.4490196966556</v>
      </c>
      <c r="O39" s="24">
        <f t="shared" si="2"/>
        <v>19.793776261229208</v>
      </c>
      <c r="P39" s="7"/>
      <c r="Q39" s="25">
        <f t="shared" si="5"/>
        <v>3535.6473885574642</v>
      </c>
      <c r="R39" s="24">
        <f t="shared" si="6"/>
        <v>1601.7426029439755</v>
      </c>
      <c r="S39" s="7"/>
      <c r="T39" s="25">
        <f t="shared" si="7"/>
        <v>-0.9142679016222941</v>
      </c>
      <c r="U39" s="24">
        <f t="shared" si="8"/>
        <v>0.41487858924301024</v>
      </c>
      <c r="V39" s="7"/>
      <c r="W39" s="25">
        <f t="shared" si="9"/>
        <v>-0.91069344773090932</v>
      </c>
      <c r="X39" s="24">
        <f t="shared" si="10"/>
        <v>106.94696147315938</v>
      </c>
      <c r="Y39" s="7"/>
      <c r="Z39" s="25">
        <f t="shared" si="11"/>
        <v>632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-0.14403852684063168</v>
      </c>
      <c r="AD39" s="17">
        <f t="shared" ca="1" si="14"/>
        <v>-2.310314404813596E-2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14932</v>
      </c>
      <c r="D40" s="17">
        <v>14226</v>
      </c>
      <c r="E40" s="17">
        <v>11602</v>
      </c>
      <c r="F40" s="17">
        <v>12288</v>
      </c>
      <c r="G40" s="24"/>
      <c r="H40" s="7"/>
      <c r="I40" s="25">
        <f t="shared" si="0"/>
        <v>3330</v>
      </c>
      <c r="J40" s="24">
        <f t="shared" si="0"/>
        <v>1938</v>
      </c>
      <c r="K40" s="7"/>
      <c r="L40" s="25">
        <f t="shared" si="3"/>
        <v>3325.1113234344439</v>
      </c>
      <c r="M40" s="17">
        <f t="shared" si="1"/>
        <v>23.899158562617629</v>
      </c>
      <c r="N40" s="17">
        <f t="shared" si="4"/>
        <v>1941.1972435073576</v>
      </c>
      <c r="O40" s="24">
        <f t="shared" si="2"/>
        <v>10.222366045340316</v>
      </c>
      <c r="P40" s="7"/>
      <c r="Q40" s="25">
        <f t="shared" si="5"/>
        <v>3369.6473885574642</v>
      </c>
      <c r="R40" s="24">
        <f t="shared" si="6"/>
        <v>1937.7426029439755</v>
      </c>
      <c r="S40" s="7"/>
      <c r="T40" s="25">
        <f t="shared" si="7"/>
        <v>-0.87134267322975867</v>
      </c>
      <c r="U40" s="24">
        <f t="shared" si="8"/>
        <v>0.50190830658301111</v>
      </c>
      <c r="V40" s="7"/>
      <c r="W40" s="25">
        <f t="shared" si="9"/>
        <v>-0.8670095200952781</v>
      </c>
      <c r="X40" s="24">
        <f t="shared" si="10"/>
        <v>112.52106559605113</v>
      </c>
      <c r="Y40" s="7"/>
      <c r="Z40" s="25">
        <f t="shared" si="11"/>
        <v>620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-0.14993440394887614</v>
      </c>
      <c r="AD40" s="17">
        <f t="shared" ca="1" si="14"/>
        <v>9.4478359782087296E-2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14838</v>
      </c>
      <c r="D41" s="17">
        <v>14390</v>
      </c>
      <c r="E41" s="17">
        <v>11714</v>
      </c>
      <c r="F41" s="17">
        <v>12137</v>
      </c>
      <c r="G41" s="24"/>
      <c r="H41" s="7"/>
      <c r="I41" s="25">
        <f t="shared" si="0"/>
        <v>3124</v>
      </c>
      <c r="J41" s="24">
        <f t="shared" si="0"/>
        <v>2253</v>
      </c>
      <c r="K41" s="7"/>
      <c r="L41" s="25">
        <f t="shared" si="3"/>
        <v>3124.6385836271811</v>
      </c>
      <c r="M41" s="17">
        <f t="shared" si="1"/>
        <v>0.4077890489037776</v>
      </c>
      <c r="N41" s="17">
        <f t="shared" si="4"/>
        <v>2254.5479940959772</v>
      </c>
      <c r="O41" s="24">
        <f t="shared" si="2"/>
        <v>2.3962857211801878</v>
      </c>
      <c r="P41" s="7"/>
      <c r="Q41" s="25">
        <f t="shared" si="5"/>
        <v>3163.6473885574642</v>
      </c>
      <c r="R41" s="24">
        <f t="shared" si="6"/>
        <v>2252.7426029439753</v>
      </c>
      <c r="S41" s="7"/>
      <c r="T41" s="25">
        <f t="shared" si="7"/>
        <v>-0.81807401630890131</v>
      </c>
      <c r="U41" s="24">
        <f t="shared" si="8"/>
        <v>0.58349866658926186</v>
      </c>
      <c r="V41" s="7"/>
      <c r="W41" s="25">
        <f t="shared" si="9"/>
        <v>-0.81302908977332511</v>
      </c>
      <c r="X41" s="24">
        <f t="shared" si="10"/>
        <v>118.12111998520572</v>
      </c>
      <c r="Y41" s="7"/>
      <c r="Z41" s="25">
        <f t="shared" si="11"/>
        <v>614</v>
      </c>
      <c r="AA41" s="17">
        <f t="shared" si="15"/>
        <v>118.197</v>
      </c>
      <c r="AB41" s="24">
        <f t="shared" si="12"/>
        <v>2.062926815979738</v>
      </c>
      <c r="AC41" s="17">
        <f t="shared" si="13"/>
        <v>-7.5880014794279305E-2</v>
      </c>
      <c r="AD41" s="17">
        <f t="shared" ca="1" si="14"/>
        <v>1.3206448650748825E-4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14716</v>
      </c>
      <c r="D42" s="17">
        <v>14529</v>
      </c>
      <c r="E42" s="17">
        <v>11822</v>
      </c>
      <c r="F42" s="17">
        <v>11991</v>
      </c>
      <c r="G42" s="24"/>
      <c r="H42" s="7"/>
      <c r="I42" s="25">
        <f t="shared" si="0"/>
        <v>2894</v>
      </c>
      <c r="J42" s="24">
        <f t="shared" si="0"/>
        <v>2538</v>
      </c>
      <c r="K42" s="7"/>
      <c r="L42" s="25">
        <f t="shared" si="3"/>
        <v>2897.1356652190539</v>
      </c>
      <c r="M42" s="17">
        <f t="shared" si="1"/>
        <v>9.832396365984108</v>
      </c>
      <c r="N42" s="17">
        <f t="shared" si="4"/>
        <v>2544.1540752265632</v>
      </c>
      <c r="O42" s="24">
        <f t="shared" si="2"/>
        <v>37.872641894199347</v>
      </c>
      <c r="P42" s="7"/>
      <c r="Q42" s="25">
        <f t="shared" si="5"/>
        <v>2933.6473885574642</v>
      </c>
      <c r="R42" s="24">
        <f t="shared" si="6"/>
        <v>2537.7426029439753</v>
      </c>
      <c r="S42" s="7"/>
      <c r="T42" s="25">
        <f t="shared" si="7"/>
        <v>-0.75859930227105099</v>
      </c>
      <c r="U42" s="24">
        <f t="shared" si="8"/>
        <v>0.65731851611872694</v>
      </c>
      <c r="V42" s="7"/>
      <c r="W42" s="25">
        <f t="shared" si="9"/>
        <v>-0.75290996351577133</v>
      </c>
      <c r="X42" s="24">
        <f t="shared" si="10"/>
        <v>123.57686264100226</v>
      </c>
      <c r="Y42" s="7"/>
      <c r="Z42" s="25">
        <f t="shared" si="11"/>
        <v>608</v>
      </c>
      <c r="AA42" s="17">
        <f t="shared" si="15"/>
        <v>123.669</v>
      </c>
      <c r="AB42" s="24">
        <f t="shared" si="12"/>
        <v>2.1584312326488675</v>
      </c>
      <c r="AC42" s="17">
        <f t="shared" si="13"/>
        <v>-9.2137358997732122E-2</v>
      </c>
      <c r="AD42" s="17">
        <f t="shared" ca="1" si="14"/>
        <v>5.6112640274690762E-2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14591</v>
      </c>
      <c r="D43" s="17">
        <v>14664</v>
      </c>
      <c r="E43" s="17">
        <v>11953</v>
      </c>
      <c r="F43" s="17">
        <v>11857</v>
      </c>
      <c r="G43" s="24"/>
      <c r="H43" s="7"/>
      <c r="I43" s="25">
        <f t="shared" si="0"/>
        <v>2638</v>
      </c>
      <c r="J43" s="24">
        <f t="shared" si="0"/>
        <v>2807</v>
      </c>
      <c r="K43" s="7"/>
      <c r="L43" s="25">
        <f t="shared" si="3"/>
        <v>2639.3518183119168</v>
      </c>
      <c r="M43" s="17">
        <f t="shared" si="1"/>
        <v>1.8274127484334755</v>
      </c>
      <c r="N43" s="17">
        <f t="shared" si="4"/>
        <v>2813.8636892078589</v>
      </c>
      <c r="O43" s="24">
        <f t="shared" si="2"/>
        <v>47.110229542078692</v>
      </c>
      <c r="P43" s="7"/>
      <c r="Q43" s="25">
        <f t="shared" si="5"/>
        <v>2677.6473885574642</v>
      </c>
      <c r="R43" s="24">
        <f t="shared" si="6"/>
        <v>2806.7426029439753</v>
      </c>
      <c r="S43" s="7"/>
      <c r="T43" s="25">
        <f t="shared" si="7"/>
        <v>-0.69240135968979144</v>
      </c>
      <c r="U43" s="24">
        <f t="shared" si="8"/>
        <v>0.72699409339390619</v>
      </c>
      <c r="V43" s="7"/>
      <c r="W43" s="25">
        <f t="shared" si="9"/>
        <v>-0.68610340553159399</v>
      </c>
      <c r="X43" s="24">
        <f t="shared" si="10"/>
        <v>129.11218977563556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-0.10081022436443732</v>
      </c>
      <c r="AD43" s="17">
        <f t="shared" ca="1" si="14"/>
        <v>8.0566987643294397E-2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14438</v>
      </c>
      <c r="D44" s="17">
        <v>14785</v>
      </c>
      <c r="E44" s="17">
        <v>12092</v>
      </c>
      <c r="F44" s="17">
        <v>11727</v>
      </c>
      <c r="G44" s="24"/>
      <c r="H44" s="7"/>
      <c r="I44" s="25">
        <f t="shared" si="0"/>
        <v>2346</v>
      </c>
      <c r="J44" s="24">
        <f t="shared" si="0"/>
        <v>3058</v>
      </c>
      <c r="K44" s="7"/>
      <c r="L44" s="25">
        <f t="shared" si="3"/>
        <v>2349.3261637670321</v>
      </c>
      <c r="M44" s="17">
        <f t="shared" si="1"/>
        <v>11.063365405117072</v>
      </c>
      <c r="N44" s="17">
        <f t="shared" si="4"/>
        <v>3062.7709224172304</v>
      </c>
      <c r="O44" s="24">
        <f t="shared" si="2"/>
        <v>22.761700711231512</v>
      </c>
      <c r="P44" s="7"/>
      <c r="Q44" s="25">
        <f t="shared" si="5"/>
        <v>2385.6473885574642</v>
      </c>
      <c r="R44" s="24">
        <f t="shared" si="6"/>
        <v>3057.7426029439753</v>
      </c>
      <c r="S44" s="7"/>
      <c r="T44" s="25">
        <f t="shared" si="7"/>
        <v>-0.61689433143304218</v>
      </c>
      <c r="U44" s="24">
        <f t="shared" si="8"/>
        <v>0.792007364383014</v>
      </c>
      <c r="V44" s="7"/>
      <c r="W44" s="25">
        <f t="shared" si="9"/>
        <v>-0.61002796724992403</v>
      </c>
      <c r="X44" s="24">
        <f t="shared" si="10"/>
        <v>134.85013963918919</v>
      </c>
      <c r="Y44" s="7"/>
      <c r="Z44" s="25">
        <f t="shared" si="11"/>
        <v>631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-4.1860360810801467E-2</v>
      </c>
      <c r="AD44" s="17">
        <f t="shared" ca="1" si="14"/>
        <v>7.5896844656938356E-2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14281</v>
      </c>
      <c r="D45" s="17">
        <v>14893</v>
      </c>
      <c r="E45" s="17">
        <v>12247</v>
      </c>
      <c r="F45" s="17">
        <v>11617</v>
      </c>
      <c r="G45" s="24"/>
      <c r="H45" s="7"/>
      <c r="I45" s="25">
        <f t="shared" si="0"/>
        <v>2034</v>
      </c>
      <c r="J45" s="24">
        <f t="shared" si="0"/>
        <v>3276</v>
      </c>
      <c r="K45" s="7"/>
      <c r="L45" s="25">
        <f t="shared" si="3"/>
        <v>2033.280221543813</v>
      </c>
      <c r="M45" s="17">
        <f t="shared" si="1"/>
        <v>0.51808102599092187</v>
      </c>
      <c r="N45" s="17">
        <f t="shared" si="4"/>
        <v>3283.1588279033099</v>
      </c>
      <c r="O45" s="24">
        <f t="shared" si="2"/>
        <v>51.248816949208191</v>
      </c>
      <c r="P45" s="7"/>
      <c r="Q45" s="25">
        <f t="shared" si="5"/>
        <v>2073.6473885574642</v>
      </c>
      <c r="R45" s="24">
        <f t="shared" si="6"/>
        <v>3275.7426029439753</v>
      </c>
      <c r="S45" s="7"/>
      <c r="T45" s="25">
        <f t="shared" si="7"/>
        <v>-0.53621558891213217</v>
      </c>
      <c r="U45" s="24">
        <f t="shared" si="8"/>
        <v>0.84847307384765736</v>
      </c>
      <c r="V45" s="7"/>
      <c r="W45" s="25">
        <f t="shared" si="9"/>
        <v>-0.5288549746201695</v>
      </c>
      <c r="X45" s="24">
        <f t="shared" si="10"/>
        <v>140.51931871833563</v>
      </c>
      <c r="Y45" s="7"/>
      <c r="Z45" s="25">
        <f t="shared" si="11"/>
        <v>636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-9.6681281664359631E-2</v>
      </c>
      <c r="AD45" s="17">
        <f t="shared" ca="1" si="14"/>
        <v>5.7618156798667997E-2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14129</v>
      </c>
      <c r="D46" s="17">
        <v>15005</v>
      </c>
      <c r="E46" s="17">
        <v>12431</v>
      </c>
      <c r="F46" s="17">
        <v>11532</v>
      </c>
      <c r="G46" s="24"/>
      <c r="H46" s="7"/>
      <c r="I46" s="25">
        <f t="shared" si="0"/>
        <v>1698</v>
      </c>
      <c r="J46" s="24">
        <f t="shared" si="0"/>
        <v>3473</v>
      </c>
      <c r="K46" s="7"/>
      <c r="L46" s="25">
        <f t="shared" si="3"/>
        <v>1696.0187569089617</v>
      </c>
      <c r="M46" s="17">
        <f t="shared" si="1"/>
        <v>3.9253241857870877</v>
      </c>
      <c r="N46" s="17">
        <f t="shared" si="4"/>
        <v>3471.0067969871116</v>
      </c>
      <c r="O46" s="24">
        <f t="shared" si="2"/>
        <v>3.9728582505875685</v>
      </c>
      <c r="P46" s="7"/>
      <c r="Q46" s="25">
        <f t="shared" si="5"/>
        <v>1737.647388557464</v>
      </c>
      <c r="R46" s="24">
        <f t="shared" si="6"/>
        <v>3472.7426029439753</v>
      </c>
      <c r="S46" s="7"/>
      <c r="T46" s="25">
        <f t="shared" si="7"/>
        <v>-0.44933078927422893</v>
      </c>
      <c r="U46" s="24">
        <f t="shared" si="8"/>
        <v>0.8994994259785507</v>
      </c>
      <c r="V46" s="7"/>
      <c r="W46" s="25">
        <f t="shared" si="9"/>
        <v>-0.44152300725678345</v>
      </c>
      <c r="X46" s="24">
        <f t="shared" si="10"/>
        <v>146.31038535121343</v>
      </c>
      <c r="Y46" s="7"/>
      <c r="Z46" s="25">
        <f t="shared" si="11"/>
        <v>637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-3.8614648786563066E-2</v>
      </c>
      <c r="AD46" s="17">
        <f t="shared" ca="1" si="14"/>
        <v>8.9586813907430951E-2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13939</v>
      </c>
      <c r="D47" s="17">
        <v>15069</v>
      </c>
      <c r="E47" s="17">
        <v>12590</v>
      </c>
      <c r="F47" s="17">
        <v>11449</v>
      </c>
      <c r="G47" s="24"/>
      <c r="H47" s="7"/>
      <c r="I47" s="25">
        <f t="shared" si="0"/>
        <v>1349</v>
      </c>
      <c r="J47" s="24">
        <f t="shared" si="0"/>
        <v>3620</v>
      </c>
      <c r="K47" s="7"/>
      <c r="L47" s="25">
        <f t="shared" si="3"/>
        <v>1349.9185846439848</v>
      </c>
      <c r="M47" s="17">
        <f t="shared" si="1"/>
        <v>0.84379774816465691</v>
      </c>
      <c r="N47" s="17">
        <f t="shared" si="4"/>
        <v>3620.8687062801182</v>
      </c>
      <c r="O47" s="24">
        <f t="shared" si="2"/>
        <v>0.75465060111680704</v>
      </c>
      <c r="P47" s="7"/>
      <c r="Q47" s="25">
        <f t="shared" si="5"/>
        <v>1388.647388557464</v>
      </c>
      <c r="R47" s="24">
        <f t="shared" si="6"/>
        <v>3619.7426029439753</v>
      </c>
      <c r="S47" s="7"/>
      <c r="T47" s="25">
        <f t="shared" si="7"/>
        <v>-0.35908437536462118</v>
      </c>
      <c r="U47" s="24">
        <f t="shared" si="8"/>
        <v>0.93757492731480119</v>
      </c>
      <c r="V47" s="7"/>
      <c r="W47" s="25">
        <f t="shared" si="9"/>
        <v>-0.35094195842089432</v>
      </c>
      <c r="X47" s="24">
        <f t="shared" si="10"/>
        <v>151.93340343584885</v>
      </c>
      <c r="Y47" s="7"/>
      <c r="Z47" s="25">
        <f t="shared" si="11"/>
        <v>622</v>
      </c>
      <c r="AA47" s="17">
        <f t="shared" si="15"/>
        <v>151.947</v>
      </c>
      <c r="AB47" s="24">
        <f t="shared" si="12"/>
        <v>2.6519754385278236</v>
      </c>
      <c r="AC47" s="17">
        <f t="shared" si="13"/>
        <v>-1.3596564151157509E-2</v>
      </c>
      <c r="AD47" s="17">
        <f t="shared" ca="1" si="14"/>
        <v>7.9856977860117695E-3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13760</v>
      </c>
      <c r="D48" s="17">
        <v>15130</v>
      </c>
      <c r="E48" s="17">
        <v>12775</v>
      </c>
      <c r="F48" s="17">
        <v>11391</v>
      </c>
      <c r="G48" s="24"/>
      <c r="H48" s="7"/>
      <c r="I48" s="25">
        <f t="shared" si="0"/>
        <v>985</v>
      </c>
      <c r="J48" s="24">
        <f t="shared" si="0"/>
        <v>3739</v>
      </c>
      <c r="K48" s="7"/>
      <c r="L48" s="25">
        <f t="shared" si="3"/>
        <v>986.45842162625911</v>
      </c>
      <c r="M48" s="17">
        <f t="shared" si="1"/>
        <v>2.1269936399402667</v>
      </c>
      <c r="N48" s="17">
        <f t="shared" si="4"/>
        <v>3737.2175296312898</v>
      </c>
      <c r="O48" s="24">
        <f t="shared" si="2"/>
        <v>3.1772006153297503</v>
      </c>
      <c r="P48" s="7"/>
      <c r="Q48" s="25">
        <f t="shared" si="5"/>
        <v>1024.647388557464</v>
      </c>
      <c r="R48" s="24">
        <f t="shared" si="6"/>
        <v>3738.7426029439753</v>
      </c>
      <c r="S48" s="7"/>
      <c r="T48" s="25">
        <f t="shared" si="7"/>
        <v>-0.26495917575689276</v>
      </c>
      <c r="U48" s="24">
        <f t="shared" si="8"/>
        <v>0.9683979522060514</v>
      </c>
      <c r="V48" s="7"/>
      <c r="W48" s="25">
        <f t="shared" si="9"/>
        <v>-0.25654506672323035</v>
      </c>
      <c r="X48" s="24">
        <f t="shared" si="10"/>
        <v>157.61690626403242</v>
      </c>
      <c r="Y48" s="7"/>
      <c r="Z48" s="25">
        <f t="shared" si="11"/>
        <v>629</v>
      </c>
      <c r="AA48" s="17">
        <f t="shared" si="15"/>
        <v>157.608</v>
      </c>
      <c r="AB48" s="24">
        <f t="shared" si="12"/>
        <v>2.7507785274832228</v>
      </c>
      <c r="AC48" s="17">
        <f t="shared" si="13"/>
        <v>8.9062640324186759E-3</v>
      </c>
      <c r="AD48" s="17">
        <f t="shared" ca="1" si="14"/>
        <v>-7.5776215950895676E-4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15177</v>
      </c>
      <c r="E49" s="17">
        <v>12963</v>
      </c>
      <c r="F49" s="17">
        <v>11355</v>
      </c>
      <c r="G49" s="24"/>
      <c r="H49" s="7"/>
      <c r="I49" s="25">
        <f t="shared" si="0"/>
        <v>623</v>
      </c>
      <c r="J49" s="24">
        <f t="shared" si="0"/>
        <v>3822</v>
      </c>
      <c r="K49" s="7"/>
      <c r="L49" s="25">
        <f t="shared" si="3"/>
        <v>626.78145055821574</v>
      </c>
      <c r="M49" s="17">
        <f t="shared" si="1"/>
        <v>14.299368324230118</v>
      </c>
      <c r="N49" s="17">
        <f t="shared" si="4"/>
        <v>3814.7724716502275</v>
      </c>
      <c r="O49" s="24">
        <f t="shared" si="2"/>
        <v>52.237166046764557</v>
      </c>
      <c r="P49" s="7"/>
      <c r="Q49" s="25">
        <f t="shared" si="5"/>
        <v>662.64738855746407</v>
      </c>
      <c r="R49" s="24">
        <f t="shared" si="6"/>
        <v>3821.7426029439753</v>
      </c>
      <c r="S49" s="7"/>
      <c r="T49" s="25">
        <f t="shared" si="7"/>
        <v>-0.17135114757558045</v>
      </c>
      <c r="U49" s="24">
        <f t="shared" si="8"/>
        <v>0.98989636452515883</v>
      </c>
      <c r="V49" s="7"/>
      <c r="W49" s="25">
        <f t="shared" si="9"/>
        <v>-0.16274648121177429</v>
      </c>
      <c r="X49" s="24">
        <f t="shared" si="10"/>
        <v>163.11834970281711</v>
      </c>
      <c r="Y49" s="7"/>
      <c r="Z49" s="25">
        <f t="shared" si="11"/>
        <v>606</v>
      </c>
      <c r="AA49" s="17">
        <f t="shared" si="15"/>
        <v>163.06200000000001</v>
      </c>
      <c r="AB49" s="24">
        <f t="shared" si="12"/>
        <v>2.8459687848869937</v>
      </c>
      <c r="AC49" s="17">
        <f t="shared" si="13"/>
        <v>5.6349702817101388E-2</v>
      </c>
      <c r="AD49" s="17">
        <f t="shared" ca="1" si="14"/>
        <v>6.5003961878659311E-2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13398</v>
      </c>
      <c r="D50" s="17">
        <v>15199</v>
      </c>
      <c r="E50" s="17">
        <v>13143</v>
      </c>
      <c r="F50" s="17">
        <v>11331</v>
      </c>
      <c r="G50" s="24"/>
      <c r="H50" s="7"/>
      <c r="I50" s="25">
        <f t="shared" si="0"/>
        <v>255</v>
      </c>
      <c r="J50" s="24">
        <f t="shared" si="0"/>
        <v>3868</v>
      </c>
      <c r="K50" s="7"/>
      <c r="L50" s="25">
        <f t="shared" si="3"/>
        <v>255.00508673223726</v>
      </c>
      <c r="M50" s="17">
        <f t="shared" si="1"/>
        <v>2.5874844853576452E-5</v>
      </c>
      <c r="N50" s="17">
        <f t="shared" si="4"/>
        <v>3858.1313259752887</v>
      </c>
      <c r="O50" s="24">
        <f t="shared" si="2"/>
        <v>97.390727006010621</v>
      </c>
      <c r="P50" s="7"/>
      <c r="Q50" s="25">
        <f t="shared" si="5"/>
        <v>294.64738855746407</v>
      </c>
      <c r="R50" s="24">
        <f t="shared" si="6"/>
        <v>3867.7426029439753</v>
      </c>
      <c r="S50" s="7"/>
      <c r="T50" s="25">
        <f t="shared" si="7"/>
        <v>-7.6191605115019836E-2</v>
      </c>
      <c r="U50" s="24">
        <f t="shared" si="8"/>
        <v>1.0018111472562303</v>
      </c>
      <c r="V50" s="7"/>
      <c r="W50" s="25">
        <f t="shared" si="9"/>
        <v>-6.7479691109962089E-2</v>
      </c>
      <c r="X50" s="24">
        <f t="shared" si="10"/>
        <v>168.60119805817226</v>
      </c>
      <c r="Y50" s="7"/>
      <c r="Z50" s="25">
        <f t="shared" si="11"/>
        <v>616</v>
      </c>
      <c r="AA50" s="17">
        <f t="shared" si="15"/>
        <v>168.60600000000002</v>
      </c>
      <c r="AB50" s="24">
        <f t="shared" si="12"/>
        <v>2.9427298386175593</v>
      </c>
      <c r="AC50" s="17">
        <f t="shared" si="13"/>
        <v>-4.8019418277647219E-3</v>
      </c>
      <c r="AD50" s="17">
        <f t="shared" ca="1" si="14"/>
        <v>-2.9766698200120345E-2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13204</v>
      </c>
      <c r="D51" s="17">
        <v>15192</v>
      </c>
      <c r="E51" s="17">
        <v>13321</v>
      </c>
      <c r="F51" s="17">
        <v>11321</v>
      </c>
      <c r="G51" s="24"/>
      <c r="H51" s="7"/>
      <c r="I51" s="25">
        <f t="shared" si="0"/>
        <v>-117</v>
      </c>
      <c r="J51" s="24">
        <f t="shared" si="0"/>
        <v>3871</v>
      </c>
      <c r="K51" s="7"/>
      <c r="L51" s="25">
        <f t="shared" si="3"/>
        <v>-117.700943425603</v>
      </c>
      <c r="M51" s="17">
        <f t="shared" si="1"/>
        <v>0.49132168589606906</v>
      </c>
      <c r="N51" s="17">
        <f t="shared" si="4"/>
        <v>3865.3739351724626</v>
      </c>
      <c r="O51" s="24">
        <f t="shared" si="2"/>
        <v>31.652605443653972</v>
      </c>
      <c r="P51" s="7"/>
      <c r="Q51" s="25">
        <f t="shared" si="5"/>
        <v>-77.352611442535931</v>
      </c>
      <c r="R51" s="24">
        <f t="shared" si="6"/>
        <v>3870.7426029439753</v>
      </c>
      <c r="S51" s="7"/>
      <c r="T51" s="25">
        <f t="shared" si="7"/>
        <v>2.0002280198372947E-2</v>
      </c>
      <c r="U51" s="24">
        <f t="shared" si="8"/>
        <v>1.0025881983039089</v>
      </c>
      <c r="V51" s="7"/>
      <c r="W51" s="25">
        <f t="shared" si="9"/>
        <v>2.8724593389432999E-2</v>
      </c>
      <c r="X51" s="24">
        <f t="shared" si="10"/>
        <v>174.09578935655156</v>
      </c>
      <c r="Y51" s="7"/>
      <c r="Z51" s="25">
        <f t="shared" si="11"/>
        <v>613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-2.7210643448455585E-2</v>
      </c>
      <c r="AD51" s="17">
        <f t="shared" ca="1" si="14"/>
        <v>1.2453009241738755E-2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13019</v>
      </c>
      <c r="D52" s="17">
        <v>15182</v>
      </c>
      <c r="E52" s="17">
        <v>13514</v>
      </c>
      <c r="F52" s="17">
        <v>11340</v>
      </c>
      <c r="G52" s="24"/>
      <c r="H52" s="7"/>
      <c r="I52" s="25">
        <f t="shared" ref="I52:J83" si="16">C52-E52</f>
        <v>-495</v>
      </c>
      <c r="J52" s="24">
        <f t="shared" si="16"/>
        <v>3842</v>
      </c>
      <c r="K52" s="7"/>
      <c r="L52" s="25">
        <f t="shared" si="3"/>
        <v>-500.55812243585672</v>
      </c>
      <c r="M52" s="17">
        <f t="shared" si="1"/>
        <v>30.892725011973805</v>
      </c>
      <c r="N52" s="17">
        <f t="shared" si="4"/>
        <v>3835.3498538998633</v>
      </c>
      <c r="O52" s="24">
        <f t="shared" si="2"/>
        <v>44.224443153163101</v>
      </c>
      <c r="P52" s="7"/>
      <c r="Q52" s="25">
        <f t="shared" si="5"/>
        <v>-455.35261144253593</v>
      </c>
      <c r="R52" s="24">
        <f t="shared" si="6"/>
        <v>3841.7426029439753</v>
      </c>
      <c r="S52" s="7"/>
      <c r="T52" s="25">
        <f t="shared" si="7"/>
        <v>0.117747679791014</v>
      </c>
      <c r="U52" s="24">
        <f t="shared" si="8"/>
        <v>0.99507670484301602</v>
      </c>
      <c r="V52" s="7"/>
      <c r="W52" s="25">
        <f t="shared" si="9"/>
        <v>0.12640834847808999</v>
      </c>
      <c r="X52" s="24">
        <f t="shared" si="10"/>
        <v>179.6944103647088</v>
      </c>
      <c r="Y52" s="7"/>
      <c r="Z52" s="25">
        <f t="shared" si="11"/>
        <v>631</v>
      </c>
      <c r="AA52" s="17">
        <f t="shared" si="15"/>
        <v>179.80200000000002</v>
      </c>
      <c r="AB52" s="24">
        <f t="shared" si="12"/>
        <v>3.1381369016708449</v>
      </c>
      <c r="AC52" s="17">
        <f t="shared" si="13"/>
        <v>-0.10758963529121957</v>
      </c>
      <c r="AD52" s="17">
        <f t="shared" ca="1" si="14"/>
        <v>9.4945681229489765E-2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12828</v>
      </c>
      <c r="D53" s="17">
        <v>15151</v>
      </c>
      <c r="E53" s="17">
        <v>13708</v>
      </c>
      <c r="F53" s="17">
        <v>11375</v>
      </c>
      <c r="G53" s="24"/>
      <c r="H53" s="7"/>
      <c r="I53" s="25">
        <f t="shared" si="16"/>
        <v>-880</v>
      </c>
      <c r="J53" s="24">
        <f t="shared" si="16"/>
        <v>3776</v>
      </c>
      <c r="K53" s="7"/>
      <c r="L53" s="25">
        <f t="shared" si="3"/>
        <v>-879.4821826007767</v>
      </c>
      <c r="M53" s="17">
        <f t="shared" si="1"/>
        <v>0.26813485893838679</v>
      </c>
      <c r="N53" s="17">
        <f t="shared" si="4"/>
        <v>3767.4622768200966</v>
      </c>
      <c r="O53" s="24">
        <f t="shared" si="2"/>
        <v>72.89271709666022</v>
      </c>
      <c r="P53" s="7"/>
      <c r="Q53" s="25">
        <f t="shared" si="5"/>
        <v>-840.35261144253593</v>
      </c>
      <c r="R53" s="24">
        <f t="shared" si="6"/>
        <v>3775.7426029439753</v>
      </c>
      <c r="S53" s="7"/>
      <c r="T53" s="25">
        <f t="shared" si="7"/>
        <v>0.21730317937611138</v>
      </c>
      <c r="U53" s="24">
        <f t="shared" si="8"/>
        <v>0.97798158179408723</v>
      </c>
      <c r="V53" s="7"/>
      <c r="W53" s="25">
        <f t="shared" si="9"/>
        <v>0.22581890365414625</v>
      </c>
      <c r="X53" s="24">
        <f t="shared" si="10"/>
        <v>185.45658368964018</v>
      </c>
      <c r="Y53" s="7"/>
      <c r="Z53" s="25">
        <f t="shared" si="11"/>
        <v>632</v>
      </c>
      <c r="AA53" s="17">
        <f t="shared" si="15"/>
        <v>185.49</v>
      </c>
      <c r="AB53" s="24">
        <f t="shared" si="12"/>
        <v>3.2374112295242821</v>
      </c>
      <c r="AC53" s="17">
        <f t="shared" si="13"/>
        <v>-3.3416310359825729E-2</v>
      </c>
      <c r="AD53" s="17">
        <f t="shared" ca="1" si="14"/>
        <v>-3.6815226731675921E-2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12650</v>
      </c>
      <c r="D54" s="17">
        <v>15109</v>
      </c>
      <c r="E54" s="17">
        <v>13906</v>
      </c>
      <c r="F54" s="17">
        <v>11436</v>
      </c>
      <c r="G54" s="24"/>
      <c r="H54" s="7"/>
      <c r="I54" s="25">
        <f t="shared" si="16"/>
        <v>-1256</v>
      </c>
      <c r="J54" s="24">
        <f t="shared" si="16"/>
        <v>3673</v>
      </c>
      <c r="K54" s="7"/>
      <c r="L54" s="25">
        <f t="shared" si="3"/>
        <v>-1251.8668396355295</v>
      </c>
      <c r="M54" s="17">
        <f t="shared" si="1"/>
        <v>17.083014598430257</v>
      </c>
      <c r="N54" s="17">
        <f t="shared" si="4"/>
        <v>3661.812697207195</v>
      </c>
      <c r="O54" s="24">
        <f t="shared" si="2"/>
        <v>125.15574377790222</v>
      </c>
      <c r="P54" s="7"/>
      <c r="Q54" s="25">
        <f t="shared" si="5"/>
        <v>-1216.352611442536</v>
      </c>
      <c r="R54" s="24">
        <f t="shared" si="6"/>
        <v>3672.7426029439753</v>
      </c>
      <c r="S54" s="7"/>
      <c r="T54" s="25">
        <f t="shared" si="7"/>
        <v>0.31453140754233638</v>
      </c>
      <c r="U54" s="24">
        <f t="shared" si="8"/>
        <v>0.95130282915712272</v>
      </c>
      <c r="V54" s="7"/>
      <c r="W54" s="25">
        <f t="shared" si="9"/>
        <v>0.32281873096491143</v>
      </c>
      <c r="X54" s="24">
        <f t="shared" si="10"/>
        <v>191.19901462756729</v>
      </c>
      <c r="Y54" s="7"/>
      <c r="Z54" s="25">
        <f t="shared" si="11"/>
        <v>635</v>
      </c>
      <c r="AA54" s="17">
        <f t="shared" si="15"/>
        <v>191.20500000000001</v>
      </c>
      <c r="AB54" s="24">
        <f t="shared" si="12"/>
        <v>3.337156796275758</v>
      </c>
      <c r="AC54" s="17">
        <f t="shared" si="13"/>
        <v>-5.98537243271835E-3</v>
      </c>
      <c r="AD54" s="17">
        <f t="shared" ca="1" si="14"/>
        <v>-2.6010515879903551E-2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12469</v>
      </c>
      <c r="D55" s="17">
        <v>15030</v>
      </c>
      <c r="E55" s="17">
        <v>14080</v>
      </c>
      <c r="F55" s="17">
        <v>11503</v>
      </c>
      <c r="G55" s="24"/>
      <c r="H55" s="7"/>
      <c r="I55" s="25">
        <f t="shared" si="16"/>
        <v>-1611</v>
      </c>
      <c r="J55" s="24">
        <f t="shared" si="16"/>
        <v>3527</v>
      </c>
      <c r="K55" s="7"/>
      <c r="L55" s="25">
        <f t="shared" si="3"/>
        <v>-1612.1973657961553</v>
      </c>
      <c r="M55" s="17">
        <f t="shared" si="1"/>
        <v>1.4336848498025716</v>
      </c>
      <c r="N55" s="17">
        <f t="shared" si="4"/>
        <v>3519.6859748980501</v>
      </c>
      <c r="O55" s="24">
        <f t="shared" si="2"/>
        <v>53.494963191953794</v>
      </c>
      <c r="P55" s="7"/>
      <c r="Q55" s="25">
        <f t="shared" si="5"/>
        <v>-1571.352611442536</v>
      </c>
      <c r="R55" s="24">
        <f t="shared" si="6"/>
        <v>3526.7426029439753</v>
      </c>
      <c r="S55" s="7"/>
      <c r="T55" s="25">
        <f t="shared" si="7"/>
        <v>0.4063293357311924</v>
      </c>
      <c r="U55" s="24">
        <f t="shared" si="8"/>
        <v>0.91348634483676516</v>
      </c>
      <c r="V55" s="7"/>
      <c r="W55" s="25">
        <f t="shared" si="9"/>
        <v>0.41429116524718074</v>
      </c>
      <c r="X55" s="24">
        <f t="shared" si="10"/>
        <v>196.85028711947314</v>
      </c>
      <c r="Y55" s="7"/>
      <c r="Z55" s="25">
        <f t="shared" si="11"/>
        <v>635</v>
      </c>
      <c r="AA55" s="17">
        <f t="shared" si="15"/>
        <v>196.92000000000002</v>
      </c>
      <c r="AB55" s="24">
        <f t="shared" si="12"/>
        <v>3.436902363027234</v>
      </c>
      <c r="AC55" s="17">
        <f t="shared" si="13"/>
        <v>-6.9712880526878962E-2</v>
      </c>
      <c r="AD55" s="17">
        <f t="shared" ca="1" si="14"/>
        <v>5.2567247679604634E-2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12297</v>
      </c>
      <c r="D56" s="17">
        <v>14942</v>
      </c>
      <c r="E56" s="17">
        <v>14246</v>
      </c>
      <c r="F56" s="17">
        <v>11588</v>
      </c>
      <c r="G56" s="24"/>
      <c r="H56" s="7"/>
      <c r="I56" s="25">
        <f t="shared" si="16"/>
        <v>-1949</v>
      </c>
      <c r="J56" s="24">
        <f t="shared" si="16"/>
        <v>3354</v>
      </c>
      <c r="K56" s="7"/>
      <c r="L56" s="25">
        <f t="shared" si="3"/>
        <v>-1946.8377173912691</v>
      </c>
      <c r="M56" s="17">
        <f t="shared" si="1"/>
        <v>4.6754660800203123</v>
      </c>
      <c r="N56" s="17">
        <f t="shared" si="4"/>
        <v>3348.2925133080512</v>
      </c>
      <c r="O56" s="24">
        <f t="shared" si="2"/>
        <v>32.575404338772834</v>
      </c>
      <c r="P56" s="7"/>
      <c r="Q56" s="25">
        <f t="shared" si="5"/>
        <v>-1909.352611442536</v>
      </c>
      <c r="R56" s="24">
        <f t="shared" si="6"/>
        <v>3353.7426029439753</v>
      </c>
      <c r="S56" s="7"/>
      <c r="T56" s="25">
        <f t="shared" si="7"/>
        <v>0.49373130679551164</v>
      </c>
      <c r="U56" s="24">
        <f t="shared" si="8"/>
        <v>0.86867640108730049</v>
      </c>
      <c r="V56" s="7"/>
      <c r="W56" s="25">
        <f t="shared" si="9"/>
        <v>0.50130663968562528</v>
      </c>
      <c r="X56" s="24">
        <f t="shared" si="10"/>
        <v>202.44361110646764</v>
      </c>
      <c r="Y56" s="7"/>
      <c r="Z56" s="25">
        <f t="shared" si="11"/>
        <v>616</v>
      </c>
      <c r="AA56" s="17">
        <f t="shared" si="15"/>
        <v>202.46400000000003</v>
      </c>
      <c r="AB56" s="24">
        <f t="shared" si="12"/>
        <v>3.5336634167577996</v>
      </c>
      <c r="AC56" s="17">
        <f t="shared" si="13"/>
        <v>-2.03888935323846E-2</v>
      </c>
      <c r="AD56" s="17">
        <f t="shared" ca="1" si="14"/>
        <v>5.3481077605169958E-2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12139</v>
      </c>
      <c r="D57" s="17">
        <v>14846</v>
      </c>
      <c r="E57" s="17">
        <v>14404</v>
      </c>
      <c r="F57" s="17">
        <v>11693</v>
      </c>
      <c r="G57" s="24"/>
      <c r="H57" s="7"/>
      <c r="I57" s="25">
        <f t="shared" si="16"/>
        <v>-2265</v>
      </c>
      <c r="J57" s="24">
        <f t="shared" si="16"/>
        <v>3153</v>
      </c>
      <c r="K57" s="7"/>
      <c r="L57" s="25">
        <f t="shared" si="3"/>
        <v>-2261.6384588013875</v>
      </c>
      <c r="M57" s="17">
        <f t="shared" si="1"/>
        <v>11.299959229969065</v>
      </c>
      <c r="N57" s="17">
        <f t="shared" si="4"/>
        <v>3146.9238662479797</v>
      </c>
      <c r="O57" s="24">
        <f t="shared" si="2"/>
        <v>36.919401372439907</v>
      </c>
      <c r="P57" s="7"/>
      <c r="Q57" s="25">
        <f t="shared" si="5"/>
        <v>-2225.3526114425358</v>
      </c>
      <c r="R57" s="24">
        <f t="shared" si="6"/>
        <v>3152.7426029439753</v>
      </c>
      <c r="S57" s="7"/>
      <c r="T57" s="25">
        <f t="shared" si="7"/>
        <v>0.5754443921692538</v>
      </c>
      <c r="U57" s="24">
        <f t="shared" si="8"/>
        <v>0.81661398089283566</v>
      </c>
      <c r="V57" s="7"/>
      <c r="W57" s="25">
        <f t="shared" si="9"/>
        <v>0.58256992359524806</v>
      </c>
      <c r="X57" s="24">
        <f t="shared" si="10"/>
        <v>207.95863369020196</v>
      </c>
      <c r="Y57" s="7"/>
      <c r="Z57" s="25">
        <f t="shared" si="11"/>
        <v>612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-1.3366309798072962E-2</v>
      </c>
      <c r="AD57" s="17">
        <f t="shared" ca="1" si="14"/>
        <v>7.1597668019478533E-2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11997</v>
      </c>
      <c r="D58" s="17">
        <v>14727</v>
      </c>
      <c r="E58" s="17">
        <v>14557</v>
      </c>
      <c r="F58" s="17">
        <v>11813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-2556.3787640254818</v>
      </c>
      <c r="M58" s="17">
        <f t="shared" si="1"/>
        <v>13.113349983144674</v>
      </c>
      <c r="N58" s="17">
        <f t="shared" si="4"/>
        <v>2916.0360833334453</v>
      </c>
      <c r="O58" s="24">
        <f t="shared" si="2"/>
        <v>4.1456353407336284</v>
      </c>
      <c r="P58" s="7"/>
      <c r="Q58" s="25">
        <f t="shared" si="5"/>
        <v>-2520.3526114425358</v>
      </c>
      <c r="R58" s="24">
        <f t="shared" si="6"/>
        <v>2913.7426029439753</v>
      </c>
      <c r="S58" s="7"/>
      <c r="T58" s="25">
        <f t="shared" si="7"/>
        <v>0.65172717756562715</v>
      </c>
      <c r="U58" s="24">
        <f t="shared" si="8"/>
        <v>0.75470891409444218</v>
      </c>
      <c r="V58" s="7"/>
      <c r="W58" s="25">
        <f t="shared" si="9"/>
        <v>0.65831708047528081</v>
      </c>
      <c r="X58" s="24">
        <f t="shared" si="10"/>
        <v>213.55221142356049</v>
      </c>
      <c r="Y58" s="7"/>
      <c r="Z58" s="25">
        <f t="shared" si="11"/>
        <v>613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6.3211423560460389E-2</v>
      </c>
      <c r="AD58" s="17">
        <f t="shared" ca="1" si="14"/>
        <v>1.7626584334408335E-2</v>
      </c>
      <c r="AE58" s="17">
        <v>111</v>
      </c>
    </row>
    <row r="59" spans="1:31" s="17" customFormat="1" x14ac:dyDescent="0.25">
      <c r="A59" s="17">
        <v>39</v>
      </c>
      <c r="B59" s="17">
        <v>619</v>
      </c>
      <c r="C59" s="17">
        <v>11853</v>
      </c>
      <c r="D59" s="17">
        <v>14593</v>
      </c>
      <c r="E59" s="17">
        <v>14693</v>
      </c>
      <c r="F59" s="17">
        <v>11940</v>
      </c>
      <c r="G59" s="24"/>
      <c r="H59" s="7"/>
      <c r="I59" s="25">
        <f t="shared" si="16"/>
        <v>-2840</v>
      </c>
      <c r="J59" s="24">
        <f t="shared" si="16"/>
        <v>2653</v>
      </c>
      <c r="K59" s="7"/>
      <c r="L59" s="25">
        <f t="shared" si="3"/>
        <v>-2830.3309684949372</v>
      </c>
      <c r="M59" s="17">
        <f t="shared" si="1"/>
        <v>93.490170245896536</v>
      </c>
      <c r="N59" s="17">
        <f t="shared" si="4"/>
        <v>2655.4259780082962</v>
      </c>
      <c r="O59" s="24">
        <f t="shared" si="2"/>
        <v>5.8853692967366502</v>
      </c>
      <c r="P59" s="7"/>
      <c r="Q59" s="25">
        <f t="shared" si="5"/>
        <v>-2800.3526114425358</v>
      </c>
      <c r="R59" s="24">
        <f t="shared" si="6"/>
        <v>2652.7426029439753</v>
      </c>
      <c r="S59" s="7"/>
      <c r="T59" s="25">
        <f t="shared" si="7"/>
        <v>0.72413117726387977</v>
      </c>
      <c r="U59" s="24">
        <f t="shared" si="8"/>
        <v>0.68710547294640578</v>
      </c>
      <c r="V59" s="7"/>
      <c r="W59" s="25">
        <f t="shared" si="9"/>
        <v>0.73013573450448099</v>
      </c>
      <c r="X59" s="24">
        <f t="shared" si="10"/>
        <v>219.19376852756022</v>
      </c>
      <c r="Y59" s="7"/>
      <c r="Z59" s="25">
        <f t="shared" si="11"/>
        <v>619</v>
      </c>
      <c r="AA59" s="17">
        <f t="shared" si="15"/>
        <v>219.06000000000003</v>
      </c>
      <c r="AB59" s="24">
        <f t="shared" si="12"/>
        <v>3.8233182594187789</v>
      </c>
      <c r="AC59" s="17">
        <f t="shared" si="13"/>
        <v>0.13376852756019275</v>
      </c>
      <c r="AD59" s="17">
        <f t="shared" ca="1" si="14"/>
        <v>-4.6239241294131261E-2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11727</v>
      </c>
      <c r="D60" s="17">
        <v>14447</v>
      </c>
      <c r="E60" s="17">
        <v>14812</v>
      </c>
      <c r="F60" s="17">
        <v>12084</v>
      </c>
      <c r="G60" s="24"/>
      <c r="H60" s="7"/>
      <c r="I60" s="25">
        <f t="shared" si="16"/>
        <v>-3085</v>
      </c>
      <c r="J60" s="24">
        <f t="shared" si="16"/>
        <v>2363</v>
      </c>
      <c r="K60" s="7"/>
      <c r="L60" s="25">
        <f t="shared" si="3"/>
        <v>-3080.9322522392354</v>
      </c>
      <c r="M60" s="17">
        <f t="shared" si="1"/>
        <v>16.54657184520568</v>
      </c>
      <c r="N60" s="17">
        <f t="shared" si="4"/>
        <v>2365.8335724266221</v>
      </c>
      <c r="O60" s="24">
        <f t="shared" si="2"/>
        <v>8.029132696913285</v>
      </c>
      <c r="P60" s="7"/>
      <c r="Q60" s="25">
        <f t="shared" si="5"/>
        <v>-3045.3526114425358</v>
      </c>
      <c r="R60" s="24">
        <f t="shared" si="6"/>
        <v>2362.7426029439753</v>
      </c>
      <c r="S60" s="7"/>
      <c r="T60" s="25">
        <f t="shared" si="7"/>
        <v>0.78748467699985081</v>
      </c>
      <c r="U60" s="24">
        <f t="shared" si="8"/>
        <v>0.61199053833747641</v>
      </c>
      <c r="V60" s="7"/>
      <c r="W60" s="25">
        <f t="shared" si="9"/>
        <v>0.7928382033435174</v>
      </c>
      <c r="X60" s="24">
        <f t="shared" si="10"/>
        <v>224.79019611454271</v>
      </c>
      <c r="Y60" s="7"/>
      <c r="Z60" s="25">
        <f t="shared" si="11"/>
        <v>627</v>
      </c>
      <c r="AA60" s="17">
        <f t="shared" si="15"/>
        <v>224.70300000000003</v>
      </c>
      <c r="AB60" s="24">
        <f t="shared" si="12"/>
        <v>3.9218071891088186</v>
      </c>
      <c r="AC60" s="17">
        <f t="shared" si="13"/>
        <v>8.719611454267806E-2</v>
      </c>
      <c r="AD60" s="17">
        <f t="shared" ca="1" si="14"/>
        <v>0.12383393167954182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11626</v>
      </c>
      <c r="D61" s="17">
        <v>14289</v>
      </c>
      <c r="E61" s="17">
        <v>14934</v>
      </c>
      <c r="F61" s="17">
        <v>12249</v>
      </c>
      <c r="G61" s="24"/>
      <c r="H61" s="7"/>
      <c r="I61" s="25">
        <f t="shared" si="16"/>
        <v>-3308</v>
      </c>
      <c r="J61" s="24">
        <f t="shared" si="16"/>
        <v>2040</v>
      </c>
      <c r="K61" s="7"/>
      <c r="L61" s="25">
        <f t="shared" si="3"/>
        <v>-3304.6726272280202</v>
      </c>
      <c r="M61" s="17">
        <f t="shared" si="1"/>
        <v>11.071409563712228</v>
      </c>
      <c r="N61" s="17">
        <f t="shared" si="4"/>
        <v>2049.140461652476</v>
      </c>
      <c r="O61" s="24">
        <f t="shared" si="2"/>
        <v>83.548039220384396</v>
      </c>
      <c r="P61" s="7"/>
      <c r="Q61" s="25">
        <f t="shared" si="5"/>
        <v>-3268.3526114425358</v>
      </c>
      <c r="R61" s="24">
        <f t="shared" si="6"/>
        <v>2039.7426029439755</v>
      </c>
      <c r="S61" s="7"/>
      <c r="T61" s="25">
        <f t="shared" si="7"/>
        <v>0.84514929104524494</v>
      </c>
      <c r="U61" s="24">
        <f t="shared" si="8"/>
        <v>0.5283280422040828</v>
      </c>
      <c r="V61" s="7"/>
      <c r="W61" s="25">
        <f t="shared" si="9"/>
        <v>0.84977721565482633</v>
      </c>
      <c r="X61" s="24">
        <f t="shared" si="10"/>
        <v>230.584424476246</v>
      </c>
      <c r="Y61" s="7"/>
      <c r="Z61" s="25">
        <f t="shared" si="11"/>
        <v>635</v>
      </c>
      <c r="AA61" s="17">
        <f t="shared" si="15"/>
        <v>230.41800000000003</v>
      </c>
      <c r="AB61" s="24">
        <f t="shared" si="12"/>
        <v>4.0215527558602941</v>
      </c>
      <c r="AC61" s="17">
        <f t="shared" si="13"/>
        <v>0.16642447624596457</v>
      </c>
      <c r="AD61" s="17">
        <f t="shared" ca="1" si="14"/>
        <v>5.5828013551348477E-2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11519</v>
      </c>
      <c r="D62" s="17">
        <v>14117</v>
      </c>
      <c r="E62" s="17">
        <v>15022</v>
      </c>
      <c r="F62" s="17">
        <v>12415</v>
      </c>
      <c r="G62" s="24"/>
      <c r="H62" s="7"/>
      <c r="I62" s="25">
        <f t="shared" si="16"/>
        <v>-3503</v>
      </c>
      <c r="J62" s="24">
        <f t="shared" si="16"/>
        <v>1702</v>
      </c>
      <c r="K62" s="7"/>
      <c r="L62" s="25">
        <f t="shared" si="3"/>
        <v>-3496.2245451662479</v>
      </c>
      <c r="M62" s="17">
        <f t="shared" si="1"/>
        <v>45.906788204214216</v>
      </c>
      <c r="N62" s="17">
        <f t="shared" si="4"/>
        <v>1711.4903563454507</v>
      </c>
      <c r="O62" s="24">
        <f t="shared" si="2"/>
        <v>90.066863563635678</v>
      </c>
      <c r="P62" s="7"/>
      <c r="Q62" s="25">
        <f t="shared" si="5"/>
        <v>-3463.3526114425358</v>
      </c>
      <c r="R62" s="24">
        <f t="shared" si="6"/>
        <v>1701.7426029439755</v>
      </c>
      <c r="S62" s="7"/>
      <c r="T62" s="25">
        <f t="shared" si="7"/>
        <v>0.89557350512081368</v>
      </c>
      <c r="U62" s="24">
        <f t="shared" si="8"/>
        <v>0.4407802908322962</v>
      </c>
      <c r="V62" s="7"/>
      <c r="W62" s="25">
        <f t="shared" si="9"/>
        <v>0.89944175605220966</v>
      </c>
      <c r="X62" s="24">
        <f t="shared" si="10"/>
        <v>236.34706987178549</v>
      </c>
      <c r="Y62" s="7"/>
      <c r="Z62" s="25">
        <f t="shared" si="11"/>
        <v>636</v>
      </c>
      <c r="AA62" s="17">
        <f t="shared" si="15"/>
        <v>236.14200000000002</v>
      </c>
      <c r="AB62" s="24">
        <f t="shared" si="12"/>
        <v>4.1214554022444503</v>
      </c>
      <c r="AC62" s="17">
        <f t="shared" si="13"/>
        <v>0.20506987178546865</v>
      </c>
      <c r="AD62" s="17">
        <f t="shared" ca="1" si="14"/>
        <v>1.402164736154532E-2</v>
      </c>
      <c r="AE62" s="17">
        <v>107</v>
      </c>
    </row>
    <row r="63" spans="1:31" s="17" customFormat="1" x14ac:dyDescent="0.25">
      <c r="A63" s="17">
        <v>43</v>
      </c>
      <c r="B63" s="17">
        <v>634</v>
      </c>
      <c r="C63" s="17">
        <v>11441</v>
      </c>
      <c r="D63" s="17">
        <v>13939</v>
      </c>
      <c r="E63" s="17">
        <v>15100</v>
      </c>
      <c r="F63" s="17">
        <v>12593</v>
      </c>
      <c r="G63" s="24"/>
      <c r="H63" s="7"/>
      <c r="I63" s="25">
        <f t="shared" si="16"/>
        <v>-3659</v>
      </c>
      <c r="J63" s="24">
        <f t="shared" si="16"/>
        <v>1346</v>
      </c>
      <c r="K63" s="7"/>
      <c r="L63" s="25">
        <f t="shared" si="3"/>
        <v>-3652.8626015845566</v>
      </c>
      <c r="M63" s="17">
        <f t="shared" si="1"/>
        <v>37.667659309886979</v>
      </c>
      <c r="N63" s="17">
        <f t="shared" si="4"/>
        <v>1357.8771673522108</v>
      </c>
      <c r="O63" s="24">
        <f t="shared" si="2"/>
        <v>141.06710431242189</v>
      </c>
      <c r="P63" s="7"/>
      <c r="Q63" s="25">
        <f t="shared" si="5"/>
        <v>-3619.3526114425358</v>
      </c>
      <c r="R63" s="24">
        <f t="shared" si="6"/>
        <v>1345.7426029439755</v>
      </c>
      <c r="S63" s="7"/>
      <c r="T63" s="25">
        <f t="shared" si="7"/>
        <v>0.93591287638126874</v>
      </c>
      <c r="U63" s="24">
        <f t="shared" si="8"/>
        <v>0.34857023317443814</v>
      </c>
      <c r="V63" s="7"/>
      <c r="W63" s="25">
        <f t="shared" si="9"/>
        <v>0.93898051446884945</v>
      </c>
      <c r="X63" s="24">
        <f t="shared" si="10"/>
        <v>242.0886547865631</v>
      </c>
      <c r="Y63" s="7"/>
      <c r="Z63" s="25">
        <f t="shared" si="11"/>
        <v>634</v>
      </c>
      <c r="AA63" s="17">
        <f t="shared" si="15"/>
        <v>241.84800000000001</v>
      </c>
      <c r="AB63" s="24">
        <f t="shared" si="12"/>
        <v>4.221043889363246</v>
      </c>
      <c r="AC63" s="17">
        <f t="shared" si="13"/>
        <v>0.24065478656308414</v>
      </c>
      <c r="AD63" s="17">
        <f t="shared" ca="1" si="14"/>
        <v>-1.9690846856804001E-2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11382</v>
      </c>
      <c r="D64" s="17">
        <v>13748</v>
      </c>
      <c r="E64" s="17">
        <v>15156</v>
      </c>
      <c r="F64" s="17">
        <v>12769</v>
      </c>
      <c r="G64" s="24"/>
      <c r="H64" s="7"/>
      <c r="I64" s="25">
        <f t="shared" si="16"/>
        <v>-3774</v>
      </c>
      <c r="J64" s="24">
        <f t="shared" si="16"/>
        <v>979</v>
      </c>
      <c r="K64" s="7"/>
      <c r="L64" s="25">
        <f t="shared" si="3"/>
        <v>-3772.5550380957397</v>
      </c>
      <c r="M64" s="17">
        <f t="shared" si="1"/>
        <v>2.087914904763418</v>
      </c>
      <c r="N64" s="17">
        <f t="shared" si="4"/>
        <v>994.89471031635253</v>
      </c>
      <c r="O64" s="24">
        <f t="shared" si="2"/>
        <v>252.64181604076353</v>
      </c>
      <c r="P64" s="7"/>
      <c r="Q64" s="25">
        <f t="shared" si="5"/>
        <v>-3734.3526114425358</v>
      </c>
      <c r="R64" s="24">
        <f t="shared" si="6"/>
        <v>978.7426029439755</v>
      </c>
      <c r="S64" s="7"/>
      <c r="T64" s="25">
        <f t="shared" si="7"/>
        <v>0.96565023340019396</v>
      </c>
      <c r="U64" s="24">
        <f t="shared" si="8"/>
        <v>0.25351098834175861</v>
      </c>
      <c r="V64" s="7"/>
      <c r="W64" s="25">
        <f t="shared" si="9"/>
        <v>0.96789207230912744</v>
      </c>
      <c r="X64" s="24">
        <f t="shared" si="10"/>
        <v>247.77744020804766</v>
      </c>
      <c r="Y64" s="7"/>
      <c r="Z64" s="25">
        <f t="shared" si="11"/>
        <v>627</v>
      </c>
      <c r="AA64" s="17">
        <f t="shared" si="15"/>
        <v>247.49100000000001</v>
      </c>
      <c r="AB64" s="24">
        <f t="shared" si="12"/>
        <v>4.3195328190532862</v>
      </c>
      <c r="AC64" s="17">
        <f t="shared" si="13"/>
        <v>0.28644020804765091</v>
      </c>
      <c r="AD64" s="17">
        <f t="shared" ca="1" si="14"/>
        <v>-3.7960850467783303E-2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11348</v>
      </c>
      <c r="D65" s="17">
        <v>13581</v>
      </c>
      <c r="E65" s="17">
        <v>15203</v>
      </c>
      <c r="F65" s="17">
        <v>12956</v>
      </c>
      <c r="G65" s="24"/>
      <c r="H65" s="7"/>
      <c r="I65" s="25">
        <f t="shared" si="16"/>
        <v>-3855</v>
      </c>
      <c r="J65" s="24">
        <f t="shared" si="16"/>
        <v>625</v>
      </c>
      <c r="K65" s="7"/>
      <c r="L65" s="25">
        <f t="shared" si="3"/>
        <v>-3853.7538266817437</v>
      </c>
      <c r="M65" s="17">
        <f t="shared" si="1"/>
        <v>1.5529479391339092</v>
      </c>
      <c r="N65" s="17">
        <f t="shared" si="4"/>
        <v>635.44961250018332</v>
      </c>
      <c r="O65" s="24">
        <f t="shared" si="2"/>
        <v>109.19440140398751</v>
      </c>
      <c r="P65" s="7"/>
      <c r="Q65" s="25">
        <f t="shared" si="5"/>
        <v>-3815.3526114425358</v>
      </c>
      <c r="R65" s="24">
        <f t="shared" si="6"/>
        <v>624.7426029439755</v>
      </c>
      <c r="S65" s="7"/>
      <c r="T65" s="25">
        <f t="shared" si="7"/>
        <v>0.98659567617004562</v>
      </c>
      <c r="U65" s="24">
        <f t="shared" si="8"/>
        <v>0.16181896471568627</v>
      </c>
      <c r="V65" s="7"/>
      <c r="W65" s="25">
        <f t="shared" si="9"/>
        <v>0.98804067484709335</v>
      </c>
      <c r="X65" s="24">
        <f t="shared" si="10"/>
        <v>253.15349740349404</v>
      </c>
      <c r="Y65" s="7"/>
      <c r="Z65" s="25">
        <f t="shared" si="11"/>
        <v>605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0.21749740349403623</v>
      </c>
      <c r="AD65" s="17">
        <f t="shared" ca="1" si="14"/>
        <v>9.8145784734981589E-2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11327</v>
      </c>
      <c r="D66" s="17">
        <v>13396</v>
      </c>
      <c r="E66" s="17">
        <v>15228</v>
      </c>
      <c r="F66" s="17">
        <v>13141</v>
      </c>
      <c r="G66" s="24"/>
      <c r="H66" s="7"/>
      <c r="I66" s="25">
        <f t="shared" si="16"/>
        <v>-3901</v>
      </c>
      <c r="J66" s="24">
        <f t="shared" si="16"/>
        <v>255</v>
      </c>
      <c r="K66" s="7"/>
      <c r="L66" s="25">
        <f t="shared" si="3"/>
        <v>-3901.055192929347</v>
      </c>
      <c r="M66" s="17">
        <f t="shared" si="1"/>
        <v>3.0462594498983425E-3</v>
      </c>
      <c r="N66" s="17">
        <f t="shared" si="4"/>
        <v>263.58680623460162</v>
      </c>
      <c r="O66" s="24">
        <f t="shared" si="2"/>
        <v>73.733241310593328</v>
      </c>
      <c r="P66" s="7"/>
      <c r="Q66" s="25">
        <f t="shared" si="5"/>
        <v>-3861.3526114425358</v>
      </c>
      <c r="R66" s="24">
        <f t="shared" si="6"/>
        <v>254.74260294397547</v>
      </c>
      <c r="S66" s="7"/>
      <c r="T66" s="25">
        <f t="shared" si="7"/>
        <v>0.99849061897761571</v>
      </c>
      <c r="U66" s="24">
        <f t="shared" si="8"/>
        <v>6.5982668835328148E-2</v>
      </c>
      <c r="V66" s="7"/>
      <c r="W66" s="25">
        <f t="shared" si="9"/>
        <v>0.99910238379205041</v>
      </c>
      <c r="X66" s="24">
        <f t="shared" si="10"/>
        <v>258.67625091138916</v>
      </c>
      <c r="Y66" s="7"/>
      <c r="Z66" s="25">
        <f t="shared" si="11"/>
        <v>616</v>
      </c>
      <c r="AA66" s="17">
        <f t="shared" si="15"/>
        <v>258.48</v>
      </c>
      <c r="AB66" s="24">
        <f t="shared" si="12"/>
        <v>4.511327050554943</v>
      </c>
      <c r="AC66" s="17">
        <f t="shared" si="13"/>
        <v>0.19625091138914286</v>
      </c>
      <c r="AD66" s="17">
        <f t="shared" ca="1" si="14"/>
        <v>3.5668889809016946E-2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11324</v>
      </c>
      <c r="D67" s="17">
        <v>13203</v>
      </c>
      <c r="E67" s="17">
        <v>15228</v>
      </c>
      <c r="F67" s="17">
        <v>13330</v>
      </c>
      <c r="G67" s="24"/>
      <c r="H67" s="7"/>
      <c r="I67" s="25">
        <f t="shared" si="16"/>
        <v>-3904</v>
      </c>
      <c r="J67" s="24">
        <f t="shared" si="16"/>
        <v>-127</v>
      </c>
      <c r="K67" s="7"/>
      <c r="L67" s="25">
        <f t="shared" si="3"/>
        <v>-3912.1079314651452</v>
      </c>
      <c r="M67" s="17">
        <f t="shared" si="1"/>
        <v>65.738552643490891</v>
      </c>
      <c r="N67" s="17">
        <f t="shared" si="4"/>
        <v>-116.82333049981635</v>
      </c>
      <c r="O67" s="24">
        <f t="shared" si="2"/>
        <v>103.56460211596813</v>
      </c>
      <c r="P67" s="7"/>
      <c r="Q67" s="25">
        <f t="shared" si="5"/>
        <v>-3864.3526114425358</v>
      </c>
      <c r="R67" s="24">
        <f t="shared" si="6"/>
        <v>-127.25739705602453</v>
      </c>
      <c r="S67" s="7"/>
      <c r="T67" s="25">
        <f t="shared" si="7"/>
        <v>0.99926637611723979</v>
      </c>
      <c r="U67" s="24">
        <f t="shared" si="8"/>
        <v>-3.2961831235744268E-2</v>
      </c>
      <c r="V67" s="7"/>
      <c r="W67" s="25">
        <f t="shared" si="9"/>
        <v>0.99901744796677827</v>
      </c>
      <c r="X67" s="24">
        <f t="shared" si="10"/>
        <v>264.34443469739676</v>
      </c>
      <c r="Y67" s="7"/>
      <c r="Z67" s="25">
        <f t="shared" si="11"/>
        <v>626</v>
      </c>
      <c r="AA67" s="17">
        <f t="shared" si="15"/>
        <v>264.11400000000003</v>
      </c>
      <c r="AB67" s="24">
        <f t="shared" si="12"/>
        <v>4.6096589006123043</v>
      </c>
      <c r="AC67" s="17">
        <f t="shared" si="13"/>
        <v>0.23043469739673128</v>
      </c>
      <c r="AD67" s="17">
        <f t="shared" ca="1" si="14"/>
        <v>2.1455273854655843E-2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11335</v>
      </c>
      <c r="D68" s="17">
        <v>13014</v>
      </c>
      <c r="E68" s="17">
        <v>15216</v>
      </c>
      <c r="F68" s="17">
        <v>13520</v>
      </c>
      <c r="G68" s="24"/>
      <c r="H68" s="7"/>
      <c r="I68" s="25">
        <f t="shared" si="16"/>
        <v>-3881</v>
      </c>
      <c r="J68" s="24">
        <f t="shared" si="16"/>
        <v>-506</v>
      </c>
      <c r="K68" s="7"/>
      <c r="L68" s="25">
        <f t="shared" si="3"/>
        <v>-3885.8132031714172</v>
      </c>
      <c r="M68" s="17">
        <f t="shared" si="1"/>
        <v>23.166924769340319</v>
      </c>
      <c r="N68" s="17">
        <f t="shared" si="4"/>
        <v>-495.49774844592986</v>
      </c>
      <c r="O68" s="24">
        <f t="shared" si="2"/>
        <v>110.29728770496871</v>
      </c>
      <c r="P68" s="7"/>
      <c r="Q68" s="25">
        <f t="shared" si="5"/>
        <v>-3841.3526114425358</v>
      </c>
      <c r="R68" s="24">
        <f t="shared" si="6"/>
        <v>-506.2573970560245</v>
      </c>
      <c r="S68" s="7"/>
      <c r="T68" s="25">
        <f t="shared" si="7"/>
        <v>0.99331890471345474</v>
      </c>
      <c r="U68" s="24">
        <f t="shared" si="8"/>
        <v>-0.13112928025913811</v>
      </c>
      <c r="V68" s="7"/>
      <c r="W68" s="25">
        <f t="shared" si="9"/>
        <v>0.99221578881772765</v>
      </c>
      <c r="X68" s="24">
        <f t="shared" si="10"/>
        <v>269.98315829546812</v>
      </c>
      <c r="Y68" s="7"/>
      <c r="Z68" s="25">
        <f t="shared" si="11"/>
        <v>625</v>
      </c>
      <c r="AA68" s="17">
        <f t="shared" si="15"/>
        <v>269.73900000000003</v>
      </c>
      <c r="AB68" s="24">
        <f t="shared" si="12"/>
        <v>4.707833671036985</v>
      </c>
      <c r="AC68" s="17">
        <f t="shared" si="13"/>
        <v>0.24415829546808254</v>
      </c>
      <c r="AD68" s="17">
        <f t="shared" ca="1" si="14"/>
        <v>9.2605826451972462E-3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11367</v>
      </c>
      <c r="D69" s="17">
        <v>12828</v>
      </c>
      <c r="E69" s="17">
        <v>15182</v>
      </c>
      <c r="F69" s="17">
        <v>13703</v>
      </c>
      <c r="G69" s="24"/>
      <c r="H69" s="7"/>
      <c r="I69" s="25">
        <f t="shared" si="16"/>
        <v>-3815</v>
      </c>
      <c r="J69" s="24">
        <f t="shared" si="16"/>
        <v>-875</v>
      </c>
      <c r="K69" s="7"/>
      <c r="L69" s="25">
        <f t="shared" si="3"/>
        <v>-3821.9481852846848</v>
      </c>
      <c r="M69" s="17">
        <f t="shared" si="1"/>
        <v>48.277278750309961</v>
      </c>
      <c r="N69" s="17">
        <f t="shared" si="4"/>
        <v>-871.75820824739105</v>
      </c>
      <c r="O69" s="24">
        <f t="shared" si="2"/>
        <v>10.509213767283388</v>
      </c>
      <c r="P69" s="7"/>
      <c r="Q69" s="25">
        <f t="shared" si="5"/>
        <v>-3775.3526114425358</v>
      </c>
      <c r="R69" s="24">
        <f t="shared" si="6"/>
        <v>-875.2573970560245</v>
      </c>
      <c r="S69" s="7"/>
      <c r="T69" s="25">
        <f t="shared" si="7"/>
        <v>0.9762522476417238</v>
      </c>
      <c r="U69" s="24">
        <f t="shared" si="8"/>
        <v>-0.22670655912360335</v>
      </c>
      <c r="V69" s="7"/>
      <c r="W69" s="25">
        <f t="shared" si="9"/>
        <v>0.97431705529363322</v>
      </c>
      <c r="X69" s="24">
        <f t="shared" si="10"/>
        <v>275.55334331889344</v>
      </c>
      <c r="Y69" s="7"/>
      <c r="Z69" s="25">
        <f t="shared" si="11"/>
        <v>629</v>
      </c>
      <c r="AA69" s="17">
        <f t="shared" si="15"/>
        <v>275.40000000000003</v>
      </c>
      <c r="AB69" s="24">
        <f t="shared" si="12"/>
        <v>4.8066367599923838</v>
      </c>
      <c r="AC69" s="17">
        <f t="shared" si="13"/>
        <v>0.15334331889340547</v>
      </c>
      <c r="AD69" s="17">
        <f t="shared" ca="1" si="14"/>
        <v>2.9159565218037642E-2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11427</v>
      </c>
      <c r="D70" s="17">
        <v>12647</v>
      </c>
      <c r="E70" s="17">
        <v>15137</v>
      </c>
      <c r="F70" s="17">
        <v>13896</v>
      </c>
      <c r="G70" s="24"/>
      <c r="H70" s="7"/>
      <c r="I70" s="25">
        <f t="shared" si="16"/>
        <v>-3710</v>
      </c>
      <c r="J70" s="24">
        <f t="shared" si="16"/>
        <v>-1249</v>
      </c>
      <c r="K70" s="7"/>
      <c r="L70" s="25">
        <f t="shared" si="3"/>
        <v>-3717.9570721767018</v>
      </c>
      <c r="M70" s="17">
        <f t="shared" si="1"/>
        <v>63.314997625241695</v>
      </c>
      <c r="N70" s="17">
        <f t="shared" si="4"/>
        <v>-1249.2824160436251</v>
      </c>
      <c r="O70" s="24">
        <f t="shared" si="2"/>
        <v>7.9758821696833057E-2</v>
      </c>
      <c r="P70" s="7"/>
      <c r="Q70" s="25">
        <f t="shared" si="5"/>
        <v>-3670.3526114425358</v>
      </c>
      <c r="R70" s="24">
        <f t="shared" si="6"/>
        <v>-1249.2573970560245</v>
      </c>
      <c r="S70" s="7"/>
      <c r="T70" s="25">
        <f t="shared" si="7"/>
        <v>0.94910074775487907</v>
      </c>
      <c r="U70" s="24">
        <f t="shared" si="8"/>
        <v>-0.32357892306753289</v>
      </c>
      <c r="V70" s="7"/>
      <c r="W70" s="25">
        <f t="shared" si="9"/>
        <v>0.94632183138595016</v>
      </c>
      <c r="X70" s="24">
        <f t="shared" si="10"/>
        <v>281.33195414849217</v>
      </c>
      <c r="Y70" s="7"/>
      <c r="Z70" s="25">
        <f t="shared" si="11"/>
        <v>646</v>
      </c>
      <c r="AA70" s="17">
        <f t="shared" si="15"/>
        <v>281.21400000000006</v>
      </c>
      <c r="AB70" s="24">
        <f t="shared" si="12"/>
        <v>4.9081102027033348</v>
      </c>
      <c r="AC70" s="17">
        <f t="shared" si="13"/>
        <v>0.11795414849211738</v>
      </c>
      <c r="AD70" s="17">
        <f t="shared" ca="1" si="14"/>
        <v>6.9002425525923172E-2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11492</v>
      </c>
      <c r="D71" s="17">
        <v>12463</v>
      </c>
      <c r="E71" s="17">
        <v>15061</v>
      </c>
      <c r="F71" s="17">
        <v>14063</v>
      </c>
      <c r="G71" s="24"/>
      <c r="H71" s="7"/>
      <c r="I71" s="25">
        <f t="shared" si="16"/>
        <v>-3569</v>
      </c>
      <c r="J71" s="24">
        <f t="shared" si="16"/>
        <v>-1600</v>
      </c>
      <c r="K71" s="7"/>
      <c r="L71" s="25">
        <f t="shared" si="3"/>
        <v>-3580.5698214274066</v>
      </c>
      <c r="M71" s="17">
        <f t="shared" si="1"/>
        <v>133.86076786207744</v>
      </c>
      <c r="N71" s="17">
        <f t="shared" si="4"/>
        <v>-1603.973008966927</v>
      </c>
      <c r="O71" s="24">
        <f t="shared" si="2"/>
        <v>15.784800251281988</v>
      </c>
      <c r="P71" s="7"/>
      <c r="Q71" s="25">
        <f t="shared" si="5"/>
        <v>-3529.3526114425358</v>
      </c>
      <c r="R71" s="24">
        <f t="shared" si="6"/>
        <v>-1600.2573970560245</v>
      </c>
      <c r="S71" s="7"/>
      <c r="T71" s="25">
        <f t="shared" si="7"/>
        <v>0.91264016219254462</v>
      </c>
      <c r="U71" s="24">
        <f t="shared" si="8"/>
        <v>-0.41449389564592665</v>
      </c>
      <c r="V71" s="7"/>
      <c r="W71" s="25">
        <f t="shared" si="9"/>
        <v>0.90906899317968026</v>
      </c>
      <c r="X71" s="24">
        <f t="shared" si="10"/>
        <v>286.96550598091505</v>
      </c>
      <c r="Y71" s="7"/>
      <c r="Z71" s="25">
        <f t="shared" si="11"/>
        <v>628</v>
      </c>
      <c r="AA71" s="17">
        <f t="shared" si="15"/>
        <v>286.86600000000004</v>
      </c>
      <c r="AB71" s="24">
        <f t="shared" si="12"/>
        <v>5.0067562120260538</v>
      </c>
      <c r="AC71" s="17">
        <f t="shared" si="13"/>
        <v>9.950598091501206E-2</v>
      </c>
      <c r="AD71" s="17">
        <f t="shared" ca="1" si="14"/>
        <v>4.7210137959893927E-2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11562</v>
      </c>
      <c r="D72" s="17">
        <v>12289</v>
      </c>
      <c r="E72" s="17">
        <v>14962</v>
      </c>
      <c r="F72" s="17">
        <v>14220</v>
      </c>
      <c r="G72" s="24"/>
      <c r="H72" s="7"/>
      <c r="I72" s="25">
        <f t="shared" si="16"/>
        <v>-3400</v>
      </c>
      <c r="J72" s="24">
        <f t="shared" si="16"/>
        <v>-1931</v>
      </c>
      <c r="K72" s="7"/>
      <c r="L72" s="25">
        <f t="shared" si="3"/>
        <v>-3408.7478688200317</v>
      </c>
      <c r="M72" s="17">
        <f t="shared" si="1"/>
        <v>76.525208892483278</v>
      </c>
      <c r="N72" s="17">
        <f t="shared" si="4"/>
        <v>-1943.033294031329</v>
      </c>
      <c r="O72" s="24">
        <f t="shared" si="2"/>
        <v>144.8001652444176</v>
      </c>
      <c r="P72" s="7"/>
      <c r="Q72" s="25">
        <f t="shared" si="5"/>
        <v>-3360.3526114425358</v>
      </c>
      <c r="R72" s="24">
        <f t="shared" si="6"/>
        <v>-1931.2573970560245</v>
      </c>
      <c r="S72" s="7"/>
      <c r="T72" s="25">
        <f t="shared" si="7"/>
        <v>0.868939176660385</v>
      </c>
      <c r="U72" s="24">
        <f t="shared" si="8"/>
        <v>-0.50022852790646322</v>
      </c>
      <c r="V72" s="7"/>
      <c r="W72" s="25">
        <f t="shared" si="9"/>
        <v>0.86462054505182528</v>
      </c>
      <c r="X72" s="24">
        <f t="shared" si="10"/>
        <v>292.50633159251265</v>
      </c>
      <c r="Y72" s="7"/>
      <c r="Z72" s="25">
        <f t="shared" si="11"/>
        <v>628</v>
      </c>
      <c r="AA72" s="17">
        <f t="shared" si="15"/>
        <v>292.51800000000003</v>
      </c>
      <c r="AB72" s="24">
        <f t="shared" si="12"/>
        <v>5.1054022213487729</v>
      </c>
      <c r="AC72" s="17">
        <f t="shared" si="13"/>
        <v>-1.1668407487377408E-2</v>
      </c>
      <c r="AD72" s="17">
        <f t="shared" ca="1" si="14"/>
        <v>9.2695823614576511E-2</v>
      </c>
      <c r="AE72" s="17">
        <v>97</v>
      </c>
    </row>
    <row r="73" spans="1:31" s="17" customFormat="1" x14ac:dyDescent="0.25">
      <c r="A73" s="17">
        <v>53</v>
      </c>
      <c r="B73" s="17">
        <v>618</v>
      </c>
      <c r="C73" s="17">
        <v>11661</v>
      </c>
      <c r="D73" s="17">
        <v>12126</v>
      </c>
      <c r="E73" s="17">
        <v>14862</v>
      </c>
      <c r="F73" s="17">
        <v>14377</v>
      </c>
      <c r="G73" s="24"/>
      <c r="H73" s="7"/>
      <c r="I73" s="25">
        <f t="shared" si="16"/>
        <v>-3201</v>
      </c>
      <c r="J73" s="24">
        <f t="shared" si="16"/>
        <v>-2251</v>
      </c>
      <c r="K73" s="7"/>
      <c r="L73" s="25">
        <f t="shared" si="3"/>
        <v>-3207.666573931579</v>
      </c>
      <c r="M73" s="17">
        <f t="shared" si="1"/>
        <v>44.443207985209</v>
      </c>
      <c r="N73" s="17">
        <f t="shared" si="4"/>
        <v>-2258.2267907890091</v>
      </c>
      <c r="O73" s="24">
        <f t="shared" si="2"/>
        <v>52.226505108106785</v>
      </c>
      <c r="P73" s="7"/>
      <c r="Q73" s="25">
        <f t="shared" si="5"/>
        <v>-3161.3526114425358</v>
      </c>
      <c r="R73" s="24">
        <f t="shared" si="6"/>
        <v>-2251.2573970560247</v>
      </c>
      <c r="S73" s="7"/>
      <c r="T73" s="25">
        <f t="shared" si="7"/>
        <v>0.81748061973198405</v>
      </c>
      <c r="U73" s="24">
        <f t="shared" si="8"/>
        <v>-0.58311397299217838</v>
      </c>
      <c r="V73" s="7"/>
      <c r="W73" s="25">
        <f t="shared" si="9"/>
        <v>0.81243901721026868</v>
      </c>
      <c r="X73" s="24">
        <f t="shared" si="10"/>
        <v>298.12292565020812</v>
      </c>
      <c r="Y73" s="7"/>
      <c r="Z73" s="25">
        <f t="shared" si="11"/>
        <v>618</v>
      </c>
      <c r="AA73" s="17">
        <f t="shared" si="15"/>
        <v>298.08000000000004</v>
      </c>
      <c r="AB73" s="24">
        <f t="shared" si="12"/>
        <v>5.202477434344698</v>
      </c>
      <c r="AC73" s="17">
        <f t="shared" si="13"/>
        <v>4.2925650208076149E-2</v>
      </c>
      <c r="AD73" s="17">
        <f t="shared" ca="1" si="14"/>
        <v>9.6104769709256743E-2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11790</v>
      </c>
      <c r="D74" s="17">
        <v>11995</v>
      </c>
      <c r="E74" s="17">
        <v>14760</v>
      </c>
      <c r="F74" s="17">
        <v>14535</v>
      </c>
      <c r="G74" s="24"/>
      <c r="H74" s="7"/>
      <c r="I74" s="25">
        <f t="shared" si="16"/>
        <v>-2970</v>
      </c>
      <c r="J74" s="24">
        <f t="shared" si="16"/>
        <v>-2540</v>
      </c>
      <c r="K74" s="7"/>
      <c r="L74" s="25">
        <f t="shared" si="3"/>
        <v>-2979.1279555911569</v>
      </c>
      <c r="M74" s="17">
        <f t="shared" si="1"/>
        <v>83.31957327413312</v>
      </c>
      <c r="N74" s="17">
        <f t="shared" si="4"/>
        <v>-2549.3680229871575</v>
      </c>
      <c r="O74" s="24">
        <f t="shared" si="2"/>
        <v>87.759854687910845</v>
      </c>
      <c r="P74" s="7"/>
      <c r="Q74" s="25">
        <f t="shared" si="5"/>
        <v>-2930.3526114425358</v>
      </c>
      <c r="R74" s="24">
        <f t="shared" si="6"/>
        <v>-2540.2573970560247</v>
      </c>
      <c r="S74" s="7"/>
      <c r="T74" s="25">
        <f t="shared" si="7"/>
        <v>0.75774731998092559</v>
      </c>
      <c r="U74" s="24">
        <f t="shared" si="8"/>
        <v>-0.65796989058521482</v>
      </c>
      <c r="V74" s="7"/>
      <c r="W74" s="25">
        <f t="shared" si="9"/>
        <v>0.752052282656547</v>
      </c>
      <c r="X74" s="24">
        <f t="shared" si="10"/>
        <v>303.637340794181</v>
      </c>
      <c r="Y74" s="7"/>
      <c r="Z74" s="25">
        <f t="shared" si="11"/>
        <v>612</v>
      </c>
      <c r="AA74" s="17">
        <f t="shared" si="15"/>
        <v>303.58800000000002</v>
      </c>
      <c r="AB74" s="24">
        <f t="shared" si="12"/>
        <v>5.2986101695445456</v>
      </c>
      <c r="AC74" s="17">
        <f t="shared" si="13"/>
        <v>4.9340794180977809E-2</v>
      </c>
      <c r="AD74" s="17">
        <f t="shared" ca="1" si="14"/>
        <v>1.4610756939532621E-2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11907</v>
      </c>
      <c r="D75" s="17">
        <v>11852</v>
      </c>
      <c r="E75" s="17">
        <v>14620</v>
      </c>
      <c r="F75" s="17">
        <v>14659</v>
      </c>
      <c r="G75" s="24"/>
      <c r="H75" s="7"/>
      <c r="I75" s="25">
        <f t="shared" si="16"/>
        <v>-2713</v>
      </c>
      <c r="J75" s="24">
        <f t="shared" si="16"/>
        <v>-2807</v>
      </c>
      <c r="K75" s="7"/>
      <c r="L75" s="25">
        <f t="shared" si="3"/>
        <v>-2720.8066052322351</v>
      </c>
      <c r="M75" s="17">
        <f t="shared" si="1"/>
        <v>60.943085251961101</v>
      </c>
      <c r="N75" s="17">
        <f t="shared" si="4"/>
        <v>-2819.4138623992349</v>
      </c>
      <c r="O75" s="24">
        <f t="shared" si="2"/>
        <v>154.10397966713703</v>
      </c>
      <c r="P75" s="7"/>
      <c r="Q75" s="25">
        <f t="shared" si="5"/>
        <v>-2673.3526114425358</v>
      </c>
      <c r="R75" s="24">
        <f t="shared" si="6"/>
        <v>-2807.2573970560247</v>
      </c>
      <c r="S75" s="7"/>
      <c r="T75" s="25">
        <f t="shared" si="7"/>
        <v>0.69129079168645802</v>
      </c>
      <c r="U75" s="24">
        <f t="shared" si="8"/>
        <v>-0.72712743382860845</v>
      </c>
      <c r="V75" s="7"/>
      <c r="W75" s="25">
        <f t="shared" si="9"/>
        <v>0.68499163557488885</v>
      </c>
      <c r="X75" s="24">
        <f t="shared" si="10"/>
        <v>309.16381347282208</v>
      </c>
      <c r="Y75" s="7"/>
      <c r="Z75" s="25">
        <f t="shared" si="11"/>
        <v>618</v>
      </c>
      <c r="AA75" s="17">
        <f t="shared" si="15"/>
        <v>309.15000000000003</v>
      </c>
      <c r="AB75" s="24">
        <f t="shared" si="12"/>
        <v>5.3956853825404698</v>
      </c>
      <c r="AC75" s="17">
        <f t="shared" si="13"/>
        <v>1.3813472822050699E-2</v>
      </c>
      <c r="AD75" s="17">
        <f t="shared" ca="1" si="14"/>
        <v>5.2960514141773274E-3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12055</v>
      </c>
      <c r="D76" s="17">
        <v>11727</v>
      </c>
      <c r="E76" s="17">
        <v>14480</v>
      </c>
      <c r="F76" s="17">
        <v>14787</v>
      </c>
      <c r="G76" s="24"/>
      <c r="H76" s="7"/>
      <c r="I76" s="25">
        <f t="shared" si="16"/>
        <v>-2425</v>
      </c>
      <c r="J76" s="24">
        <f t="shared" si="16"/>
        <v>-3060</v>
      </c>
      <c r="K76" s="7"/>
      <c r="L76" s="25">
        <f t="shared" si="3"/>
        <v>-2427.1857552459774</v>
      </c>
      <c r="M76" s="17">
        <f t="shared" si="1"/>
        <v>4.7775259953175562</v>
      </c>
      <c r="N76" s="17">
        <f t="shared" si="4"/>
        <v>-3070.6304843501243</v>
      </c>
      <c r="O76" s="24">
        <f t="shared" si="2"/>
        <v>113.00719751823839</v>
      </c>
      <c r="P76" s="7"/>
      <c r="Q76" s="25">
        <f t="shared" si="5"/>
        <v>-2385.3526114425358</v>
      </c>
      <c r="R76" s="24">
        <f t="shared" si="6"/>
        <v>-3060.2573970560247</v>
      </c>
      <c r="S76" s="7"/>
      <c r="T76" s="25">
        <f t="shared" si="7"/>
        <v>0.61681810628254108</v>
      </c>
      <c r="U76" s="24">
        <f t="shared" si="8"/>
        <v>-0.79265873884950189</v>
      </c>
      <c r="V76" s="7"/>
      <c r="W76" s="25">
        <f t="shared" si="9"/>
        <v>0.60994607288182945</v>
      </c>
      <c r="X76" s="24">
        <f t="shared" si="10"/>
        <v>314.876626045791</v>
      </c>
      <c r="Y76" s="7"/>
      <c r="Z76" s="25">
        <f t="shared" si="11"/>
        <v>639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-2.4373954209011117E-2</v>
      </c>
      <c r="AD76" s="17">
        <f t="shared" ca="1" si="14"/>
        <v>-2.8315022906781451E-2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12209</v>
      </c>
      <c r="D77" s="17">
        <v>11614</v>
      </c>
      <c r="E77" s="17">
        <v>14318</v>
      </c>
      <c r="F77" s="17">
        <v>14894</v>
      </c>
      <c r="G77" s="24"/>
      <c r="H77" s="7"/>
      <c r="I77" s="25">
        <f t="shared" si="16"/>
        <v>-2109</v>
      </c>
      <c r="J77" s="24">
        <f t="shared" si="16"/>
        <v>-3280</v>
      </c>
      <c r="K77" s="7"/>
      <c r="L77" s="25">
        <f t="shared" si="3"/>
        <v>-2112.0968550715379</v>
      </c>
      <c r="M77" s="17">
        <f t="shared" si="1"/>
        <v>9.5905113341100261</v>
      </c>
      <c r="N77" s="17">
        <f t="shared" si="4"/>
        <v>-3289.2725033967386</v>
      </c>
      <c r="O77" s="24">
        <f t="shared" si="2"/>
        <v>85.979319242528078</v>
      </c>
      <c r="P77" s="7"/>
      <c r="Q77" s="25">
        <f t="shared" si="5"/>
        <v>-2069.3526114425358</v>
      </c>
      <c r="R77" s="24">
        <f t="shared" si="6"/>
        <v>-3280.2573970560247</v>
      </c>
      <c r="S77" s="7"/>
      <c r="T77" s="25">
        <f t="shared" si="7"/>
        <v>0.53510502090879875</v>
      </c>
      <c r="U77" s="24">
        <f t="shared" si="8"/>
        <v>-0.84964248234593109</v>
      </c>
      <c r="V77" s="7"/>
      <c r="W77" s="25">
        <f t="shared" si="9"/>
        <v>0.52773419186433979</v>
      </c>
      <c r="X77" s="24">
        <f t="shared" si="10"/>
        <v>320.60923929991691</v>
      </c>
      <c r="Y77" s="7"/>
      <c r="Z77" s="25">
        <f t="shared" si="11"/>
        <v>634</v>
      </c>
      <c r="AA77" s="17">
        <f t="shared" si="15"/>
        <v>320.60700000000003</v>
      </c>
      <c r="AB77" s="24">
        <f t="shared" si="12"/>
        <v>5.5956477549414601</v>
      </c>
      <c r="AC77" s="17">
        <f t="shared" si="13"/>
        <v>2.2392999168800998E-3</v>
      </c>
      <c r="AD77" s="17">
        <f t="shared" ca="1" si="14"/>
        <v>7.6175391842525642E-3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12363</v>
      </c>
      <c r="D78" s="17">
        <v>11516</v>
      </c>
      <c r="E78" s="17">
        <v>14146</v>
      </c>
      <c r="F78" s="17">
        <v>14974</v>
      </c>
      <c r="G78" s="24"/>
      <c r="H78" s="7"/>
      <c r="I78" s="25">
        <f t="shared" si="16"/>
        <v>-1783</v>
      </c>
      <c r="J78" s="24">
        <f t="shared" si="16"/>
        <v>-3458</v>
      </c>
      <c r="K78" s="7"/>
      <c r="L78" s="25">
        <f t="shared" si="3"/>
        <v>-1777.5538897451167</v>
      </c>
      <c r="M78" s="17">
        <f t="shared" si="1"/>
        <v>29.660116908344513</v>
      </c>
      <c r="N78" s="17">
        <f t="shared" si="4"/>
        <v>-3474.7149827660869</v>
      </c>
      <c r="O78" s="24">
        <f t="shared" si="2"/>
        <v>279.39064887058225</v>
      </c>
      <c r="P78" s="7"/>
      <c r="Q78" s="25">
        <f t="shared" si="5"/>
        <v>-1743.352611442536</v>
      </c>
      <c r="R78" s="24">
        <f t="shared" si="6"/>
        <v>-3458.2573970560247</v>
      </c>
      <c r="S78" s="7"/>
      <c r="T78" s="25">
        <f t="shared" si="7"/>
        <v>0.45080607840297615</v>
      </c>
      <c r="U78" s="24">
        <f t="shared" si="8"/>
        <v>-0.89574751117486007</v>
      </c>
      <c r="V78" s="7"/>
      <c r="W78" s="25">
        <f t="shared" si="9"/>
        <v>0.44303099026722736</v>
      </c>
      <c r="X78" s="24">
        <f t="shared" si="10"/>
        <v>326.13798422575337</v>
      </c>
      <c r="Y78" s="7"/>
      <c r="Z78" s="25">
        <f t="shared" si="11"/>
        <v>632</v>
      </c>
      <c r="AA78" s="17">
        <f t="shared" si="15"/>
        <v>326.29500000000002</v>
      </c>
      <c r="AB78" s="24">
        <f t="shared" si="12"/>
        <v>5.6949220827948981</v>
      </c>
      <c r="AC78" s="17">
        <f t="shared" si="13"/>
        <v>-0.15701577424664492</v>
      </c>
      <c r="AD78" s="17">
        <f t="shared" ca="1" si="14"/>
        <v>0.14802644081731842</v>
      </c>
      <c r="AE78" s="17">
        <v>91</v>
      </c>
    </row>
    <row r="79" spans="1:31" s="17" customFormat="1" x14ac:dyDescent="0.25">
      <c r="A79" s="17">
        <v>59</v>
      </c>
      <c r="B79" s="17">
        <v>637</v>
      </c>
      <c r="C79" s="17">
        <v>12554</v>
      </c>
      <c r="D79" s="17">
        <v>11445</v>
      </c>
      <c r="E79" s="17">
        <v>13979</v>
      </c>
      <c r="F79" s="17">
        <v>15067</v>
      </c>
      <c r="G79" s="24"/>
      <c r="H79" s="7"/>
      <c r="I79" s="25">
        <f t="shared" si="16"/>
        <v>-1425</v>
      </c>
      <c r="J79" s="24">
        <f t="shared" si="16"/>
        <v>-3622</v>
      </c>
      <c r="K79" s="7"/>
      <c r="L79" s="25">
        <f t="shared" si="3"/>
        <v>-1423.0519664987294</v>
      </c>
      <c r="M79" s="17">
        <f t="shared" si="1"/>
        <v>3.7948345220727062</v>
      </c>
      <c r="N79" s="17">
        <f t="shared" si="4"/>
        <v>-3626.9217400313023</v>
      </c>
      <c r="O79" s="24">
        <f t="shared" si="2"/>
        <v>24.223524935723628</v>
      </c>
      <c r="P79" s="7"/>
      <c r="Q79" s="25">
        <f t="shared" si="5"/>
        <v>-1385.352611442536</v>
      </c>
      <c r="R79" s="24">
        <f t="shared" si="6"/>
        <v>-3622.2573970560247</v>
      </c>
      <c r="S79" s="7"/>
      <c r="T79" s="25">
        <f t="shared" si="7"/>
        <v>0.358232393074496</v>
      </c>
      <c r="U79" s="24">
        <f t="shared" si="8"/>
        <v>-0.93822630178128907</v>
      </c>
      <c r="V79" s="7"/>
      <c r="W79" s="25">
        <f t="shared" si="9"/>
        <v>0.35008427756167027</v>
      </c>
      <c r="X79" s="24">
        <f t="shared" si="10"/>
        <v>331.9924262108749</v>
      </c>
      <c r="Y79" s="7"/>
      <c r="Z79" s="25">
        <f t="shared" si="11"/>
        <v>637</v>
      </c>
      <c r="AA79" s="17">
        <f t="shared" si="15"/>
        <v>332.02800000000002</v>
      </c>
      <c r="AB79" s="24">
        <f t="shared" si="12"/>
        <v>5.7949818088117331</v>
      </c>
      <c r="AC79" s="17">
        <f t="shared" si="13"/>
        <v>-3.5573789125123767E-2</v>
      </c>
      <c r="AD79" s="17">
        <f t="shared" ca="1" si="14"/>
        <v>4.047990108722388E-2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12737</v>
      </c>
      <c r="D80" s="17">
        <v>11389</v>
      </c>
      <c r="E80" s="17">
        <v>13799</v>
      </c>
      <c r="F80" s="17">
        <v>15127</v>
      </c>
      <c r="G80" s="24"/>
      <c r="H80" s="7"/>
      <c r="I80" s="25">
        <f t="shared" si="16"/>
        <v>-1062</v>
      </c>
      <c r="J80" s="24">
        <f t="shared" si="16"/>
        <v>-3738</v>
      </c>
      <c r="K80" s="7"/>
      <c r="L80" s="25">
        <f t="shared" si="3"/>
        <v>-1059.4040907486713</v>
      </c>
      <c r="M80" s="17">
        <f t="shared" si="1"/>
        <v>6.738744841134185</v>
      </c>
      <c r="N80" s="17">
        <f t="shared" si="4"/>
        <v>-3741.543500031999</v>
      </c>
      <c r="O80" s="24">
        <f t="shared" si="2"/>
        <v>12.556392476776729</v>
      </c>
      <c r="P80" s="7"/>
      <c r="Q80" s="25">
        <f t="shared" si="5"/>
        <v>-1022.3526114425359</v>
      </c>
      <c r="R80" s="24">
        <f t="shared" si="6"/>
        <v>-3738.2573970560247</v>
      </c>
      <c r="S80" s="7"/>
      <c r="T80" s="25">
        <f t="shared" si="7"/>
        <v>0.26436577917997556</v>
      </c>
      <c r="U80" s="24">
        <f t="shared" si="8"/>
        <v>-0.96827227562486085</v>
      </c>
      <c r="V80" s="7"/>
      <c r="W80" s="25">
        <f t="shared" si="9"/>
        <v>0.25595274096039278</v>
      </c>
      <c r="X80" s="24">
        <f t="shared" si="10"/>
        <v>337.6478210695625</v>
      </c>
      <c r="Y80" s="7"/>
      <c r="Z80" s="25">
        <f t="shared" si="11"/>
        <v>629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-4.1178930437524741E-2</v>
      </c>
      <c r="AD80" s="17">
        <f t="shared" ca="1" si="14"/>
        <v>-2.5694422749950263E-2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12912</v>
      </c>
      <c r="D81" s="17">
        <v>11345</v>
      </c>
      <c r="E81" s="17">
        <v>13619</v>
      </c>
      <c r="F81" s="17">
        <v>15160</v>
      </c>
      <c r="G81" s="24"/>
      <c r="H81" s="7"/>
      <c r="I81" s="25">
        <f t="shared" si="16"/>
        <v>-707</v>
      </c>
      <c r="J81" s="24">
        <f t="shared" si="16"/>
        <v>-3815</v>
      </c>
      <c r="K81" s="7"/>
      <c r="L81" s="25">
        <f t="shared" si="3"/>
        <v>-697.20214670586142</v>
      </c>
      <c r="M81" s="17">
        <f t="shared" si="1"/>
        <v>95.997929173462154</v>
      </c>
      <c r="N81" s="17">
        <f t="shared" si="4"/>
        <v>-3817.7773573179165</v>
      </c>
      <c r="O81" s="24">
        <f t="shared" si="2"/>
        <v>7.7137136713845544</v>
      </c>
      <c r="P81" s="7"/>
      <c r="Q81" s="25">
        <f t="shared" si="5"/>
        <v>-667.35261144253593</v>
      </c>
      <c r="R81" s="24">
        <f t="shared" si="6"/>
        <v>-3815.2573970560247</v>
      </c>
      <c r="S81" s="7"/>
      <c r="T81" s="25">
        <f t="shared" si="7"/>
        <v>0.17256785099111957</v>
      </c>
      <c r="U81" s="24">
        <f t="shared" si="8"/>
        <v>-0.98821658584861105</v>
      </c>
      <c r="V81" s="7"/>
      <c r="W81" s="25">
        <f t="shared" si="9"/>
        <v>0.16397784312692573</v>
      </c>
      <c r="X81" s="24">
        <f t="shared" si="10"/>
        <v>343.03326585774755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-0.14573414225247916</v>
      </c>
      <c r="AD81" s="17">
        <f t="shared" ca="1" si="14"/>
        <v>2.007222396571251E-2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13100</v>
      </c>
      <c r="D82" s="17">
        <v>11329</v>
      </c>
      <c r="E82" s="17">
        <v>13434</v>
      </c>
      <c r="F82" s="17">
        <v>15187</v>
      </c>
      <c r="G82" s="24"/>
      <c r="H82" s="7"/>
      <c r="I82" s="25">
        <f t="shared" si="16"/>
        <v>-334</v>
      </c>
      <c r="J82" s="24">
        <f t="shared" si="16"/>
        <v>-3858</v>
      </c>
      <c r="K82" s="7"/>
      <c r="L82" s="25">
        <f t="shared" si="3"/>
        <v>-325.93098060632371</v>
      </c>
      <c r="M82" s="17">
        <f t="shared" si="1"/>
        <v>65.109073975524012</v>
      </c>
      <c r="N82" s="17">
        <f t="shared" si="4"/>
        <v>-3859.1014502846533</v>
      </c>
      <c r="O82" s="24">
        <f t="shared" si="2"/>
        <v>1.2131927295628588</v>
      </c>
      <c r="P82" s="7"/>
      <c r="Q82" s="25">
        <f t="shared" si="5"/>
        <v>-294.35261144253593</v>
      </c>
      <c r="R82" s="24">
        <f t="shared" si="6"/>
        <v>-3858.2573970560247</v>
      </c>
      <c r="S82" s="7"/>
      <c r="T82" s="25">
        <f t="shared" si="7"/>
        <v>7.611537996451874E-2</v>
      </c>
      <c r="U82" s="24">
        <f t="shared" si="8"/>
        <v>-0.99935431753200399</v>
      </c>
      <c r="V82" s="7"/>
      <c r="W82" s="25">
        <f t="shared" si="9"/>
        <v>6.742483513924126E-2</v>
      </c>
      <c r="X82" s="24">
        <f t="shared" si="10"/>
        <v>348.59488400097848</v>
      </c>
      <c r="Y82" s="7"/>
      <c r="Z82" s="25">
        <f t="shared" si="11"/>
        <v>615</v>
      </c>
      <c r="AA82" s="17">
        <f t="shared" si="15"/>
        <v>348.71400000000006</v>
      </c>
      <c r="AB82" s="24">
        <f t="shared" si="12"/>
        <v>6.0862074477995067</v>
      </c>
      <c r="AC82" s="17">
        <f t="shared" si="13"/>
        <v>-0.11911599902157377</v>
      </c>
      <c r="AD82" s="17">
        <f t="shared" ca="1" si="14"/>
        <v>3.6202830644413098E-2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13284</v>
      </c>
      <c r="D83" s="17">
        <v>11315</v>
      </c>
      <c r="E83" s="17">
        <v>13241</v>
      </c>
      <c r="F83" s="17">
        <v>15185</v>
      </c>
      <c r="G83" s="24"/>
      <c r="H83" s="7"/>
      <c r="I83" s="25">
        <f t="shared" si="16"/>
        <v>43</v>
      </c>
      <c r="J83" s="24">
        <f t="shared" si="16"/>
        <v>-3870</v>
      </c>
      <c r="K83" s="7"/>
      <c r="L83" s="25">
        <f t="shared" si="3"/>
        <v>51.662116789715782</v>
      </c>
      <c r="M83" s="17">
        <f t="shared" si="1"/>
        <v>75.032267278676045</v>
      </c>
      <c r="N83" s="17">
        <f t="shared" si="4"/>
        <v>-3864.2346710867064</v>
      </c>
      <c r="O83" s="24">
        <f t="shared" si="2"/>
        <v>33.239017478459338</v>
      </c>
      <c r="P83" s="7"/>
      <c r="Q83" s="25">
        <f t="shared" si="5"/>
        <v>82.647388557464069</v>
      </c>
      <c r="R83" s="24">
        <f t="shared" si="6"/>
        <v>-3870.2573970560247</v>
      </c>
      <c r="S83" s="7"/>
      <c r="T83" s="25">
        <f t="shared" si="7"/>
        <v>-2.1371433914914275E-2</v>
      </c>
      <c r="U83" s="24">
        <f t="shared" si="8"/>
        <v>-1.0024625217227183</v>
      </c>
      <c r="V83" s="7"/>
      <c r="W83" s="25">
        <f t="shared" si="9"/>
        <v>-3.009270564339999E-2</v>
      </c>
      <c r="X83" s="24">
        <f t="shared" si="10"/>
        <v>354.17412223731924</v>
      </c>
      <c r="Y83" s="7"/>
      <c r="Z83" s="25">
        <f t="shared" si="11"/>
        <v>621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-0.12887776268081552</v>
      </c>
      <c r="AD83" s="17">
        <f t="shared" ca="1" si="14"/>
        <v>-4.506709742190651E-2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13474</v>
      </c>
      <c r="D84" s="17">
        <v>11330</v>
      </c>
      <c r="E84" s="17">
        <v>13048</v>
      </c>
      <c r="F84" s="17">
        <v>15170</v>
      </c>
      <c r="G84" s="24"/>
      <c r="H84" s="7"/>
      <c r="I84" s="25">
        <f t="shared" ref="I84:J115" si="17">C84-E84</f>
        <v>426</v>
      </c>
      <c r="J84" s="24">
        <f t="shared" si="17"/>
        <v>-3840</v>
      </c>
      <c r="K84" s="7"/>
      <c r="L84" s="25">
        <f t="shared" si="3"/>
        <v>436.84434188646605</v>
      </c>
      <c r="M84" s="17">
        <f t="shared" ref="M84:M147" si="18">(I84-L84)^2</f>
        <v>117.59975095056214</v>
      </c>
      <c r="N84" s="17">
        <f t="shared" si="4"/>
        <v>-3831.4112539372891</v>
      </c>
      <c r="O84" s="24">
        <f t="shared" ref="O84:O147" si="19">(J84-N84)^2</f>
        <v>73.766558929732412</v>
      </c>
      <c r="P84" s="7"/>
      <c r="Q84" s="25">
        <f t="shared" si="5"/>
        <v>465.64738855746407</v>
      </c>
      <c r="R84" s="24">
        <f t="shared" si="6"/>
        <v>-3840.2573970560247</v>
      </c>
      <c r="S84" s="7"/>
      <c r="T84" s="25">
        <f t="shared" si="7"/>
        <v>-0.12040976207359555</v>
      </c>
      <c r="U84" s="24">
        <f t="shared" si="8"/>
        <v>-0.99469201124593254</v>
      </c>
      <c r="V84" s="7"/>
      <c r="W84" s="25">
        <f t="shared" si="9"/>
        <v>-0.12906718501749156</v>
      </c>
      <c r="X84" s="24">
        <f>IF(MOD(ATAN2(U84,W84)*180/PI()-$J$9+360,360)&lt;355,MOD(ATAN2(U84,W84)*180/PI()-$J$9+360,360)+360,MOD(ATAN2(U84,W84)*180/PI()-$J$9+360,360))</f>
        <v>359.84784878763054</v>
      </c>
      <c r="Y84" s="7"/>
      <c r="Z84" s="25">
        <f t="shared" si="11"/>
        <v>635</v>
      </c>
      <c r="AA84" s="17">
        <f t="shared" si="15"/>
        <v>360.01800000000003</v>
      </c>
      <c r="AB84" s="24">
        <f t="shared" si="12"/>
        <v>6.2834994664449457</v>
      </c>
      <c r="AC84" s="17">
        <f t="shared" si="13"/>
        <v>-0.17015121236948971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11294</v>
      </c>
      <c r="E85" s="17">
        <v>13005</v>
      </c>
      <c r="F85" s="17">
        <v>15120</v>
      </c>
      <c r="G85" s="24"/>
      <c r="H85" s="7"/>
      <c r="I85" s="25">
        <f t="shared" si="17"/>
        <v>439</v>
      </c>
      <c r="J85" s="24">
        <f t="shared" si="17"/>
        <v>-3826</v>
      </c>
      <c r="K85" s="7"/>
      <c r="L85" s="25">
        <f>$M$9*SIN(2*PI()/$M$10*(AA85+$M$11))+$M$12</f>
        <v>442.10348547617332</v>
      </c>
      <c r="M85" s="17">
        <f t="shared" si="18"/>
        <v>9.6316221008187295</v>
      </c>
      <c r="N85" s="17">
        <f>$O$9*COS(2*PI()/$O$10*(AA85+$O$11))+$O$12</f>
        <v>-3818.1864325557813</v>
      </c>
      <c r="O85" s="24">
        <f t="shared" si="19"/>
        <v>61.051836205354874</v>
      </c>
      <c r="P85" s="7"/>
      <c r="Q85" s="25">
        <f t="shared" ref="Q85:Q148" si="20">I85-$J$4</f>
        <v>478.64738855746407</v>
      </c>
      <c r="R85" s="24">
        <f t="shared" ref="R85:R148" si="21">J85-$J$3</f>
        <v>-3826.2573970560247</v>
      </c>
      <c r="S85" s="7"/>
      <c r="T85" s="25">
        <f t="shared" ref="T85:T148" si="22">Q85/$J$7</f>
        <v>-0.12377137634530014</v>
      </c>
      <c r="U85" s="24">
        <f t="shared" ref="U85:U148" si="23">R85/$J$6</f>
        <v>-0.99106577302343246</v>
      </c>
      <c r="V85" s="7"/>
      <c r="W85" s="25">
        <f t="shared" ref="W85:W148" si="24">(T85-U85*SIN(-$J$11*PI()/180))/(COS(-$J$11*PI()/180))</f>
        <v>-0.13239738168211632</v>
      </c>
      <c r="X85" s="24">
        <f>IF(MOD(ATAN2(U85,W85)*180/PI()-$J$9+360,360)&lt;355,MOD(ATAN2(U85,W85)*180/PI()-$J$9+360,360)+360,MOD(ATAN2(U85,W85)*180/PI()-$J$9+360,360))</f>
        <v>360.06383230887695</v>
      </c>
      <c r="Y85" s="7"/>
      <c r="Z85" s="25">
        <f>I165-J159</f>
        <v>8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-2.616769112307793E-2</v>
      </c>
    </row>
    <row r="86" spans="1:31" s="17" customFormat="1" x14ac:dyDescent="0.25">
      <c r="A86" s="17">
        <v>1</v>
      </c>
      <c r="B86" s="17">
        <v>-641</v>
      </c>
      <c r="C86" s="17">
        <v>13246</v>
      </c>
      <c r="D86" s="17">
        <v>11285</v>
      </c>
      <c r="E86" s="17">
        <v>13205</v>
      </c>
      <c r="F86" s="17">
        <v>15147</v>
      </c>
      <c r="G86" s="24"/>
      <c r="H86" s="7"/>
      <c r="I86" s="25">
        <f t="shared" si="17"/>
        <v>41</v>
      </c>
      <c r="J86" s="24">
        <f t="shared" si="17"/>
        <v>-3862</v>
      </c>
      <c r="K86" s="7"/>
      <c r="L86" s="25">
        <f t="shared" ref="L86:L149" si="27">$M$9*SIN(2*PI()/$M$10*(AA86+$M$11))+$M$12</f>
        <v>54.561352657925696</v>
      </c>
      <c r="M86" s="17">
        <f t="shared" si="18"/>
        <v>183.91028591262832</v>
      </c>
      <c r="N86" s="17">
        <f t="shared" ref="N86:N149" si="28">$O$9*COS(2*PI()/$O$10*(AA86+$O$11))+$O$12</f>
        <v>-3851.8133149008677</v>
      </c>
      <c r="O86" s="24">
        <f t="shared" si="19"/>
        <v>103.76855330888442</v>
      </c>
      <c r="P86" s="7"/>
      <c r="Q86" s="25">
        <f t="shared" si="20"/>
        <v>80.647388557464069</v>
      </c>
      <c r="R86" s="24">
        <f t="shared" si="21"/>
        <v>-3862.2573970560247</v>
      </c>
      <c r="S86" s="7"/>
      <c r="T86" s="25">
        <f t="shared" si="22"/>
        <v>-2.0854262488498185E-2</v>
      </c>
      <c r="U86" s="24">
        <f t="shared" si="23"/>
        <v>-1.0003903855955754</v>
      </c>
      <c r="V86" s="7"/>
      <c r="W86" s="25">
        <f t="shared" si="24"/>
        <v>-2.9557489051064444E-2</v>
      </c>
      <c r="X86" s="24">
        <f t="shared" ref="X86:X148" si="29">MOD(ATAN2(U86,W86)*180/PI()-$J$9+360,360)</f>
        <v>354.1470551398973</v>
      </c>
      <c r="Y86" s="7"/>
      <c r="Z86" s="25">
        <f t="shared" ref="Z86:Z149" si="30">B86</f>
        <v>-641</v>
      </c>
      <c r="AA86" s="17">
        <f t="shared" ref="AA86:AA149" si="31">360/40000*Z86+AA85</f>
        <v>354.32100000000003</v>
      </c>
      <c r="AB86" s="24">
        <f t="shared" si="25"/>
        <v>6.1840680589588288</v>
      </c>
      <c r="AC86" s="17">
        <f t="shared" si="26"/>
        <v>-0.17394486010272203</v>
      </c>
    </row>
    <row r="87" spans="1:31" s="17" customFormat="1" x14ac:dyDescent="0.25">
      <c r="A87" s="17">
        <v>2</v>
      </c>
      <c r="B87" s="17">
        <v>-615</v>
      </c>
      <c r="C87" s="17">
        <v>13058</v>
      </c>
      <c r="D87" s="17">
        <v>11285</v>
      </c>
      <c r="E87" s="17">
        <v>13384</v>
      </c>
      <c r="F87" s="17">
        <v>15134</v>
      </c>
      <c r="G87" s="24"/>
      <c r="H87" s="7"/>
      <c r="I87" s="25">
        <f t="shared" si="17"/>
        <v>-326</v>
      </c>
      <c r="J87" s="24">
        <f t="shared" si="17"/>
        <v>-3849</v>
      </c>
      <c r="K87" s="7"/>
      <c r="L87" s="25">
        <f t="shared" si="27"/>
        <v>-318.21094541569857</v>
      </c>
      <c r="M87" s="17">
        <f t="shared" si="18"/>
        <v>60.669371317227046</v>
      </c>
      <c r="N87" s="17">
        <f t="shared" si="28"/>
        <v>-3847.3213597858107</v>
      </c>
      <c r="O87" s="24">
        <f t="shared" si="19"/>
        <v>2.8178329686934056</v>
      </c>
      <c r="P87" s="7"/>
      <c r="Q87" s="25">
        <f t="shared" si="20"/>
        <v>-286.35261144253593</v>
      </c>
      <c r="R87" s="24">
        <f t="shared" si="21"/>
        <v>-3849.2573970560247</v>
      </c>
      <c r="S87" s="7"/>
      <c r="T87" s="25">
        <f t="shared" si="22"/>
        <v>7.4046694258854379E-2</v>
      </c>
      <c r="U87" s="24">
        <f t="shared" si="23"/>
        <v>-0.99702316438896832</v>
      </c>
      <c r="V87" s="7"/>
      <c r="W87" s="25">
        <f t="shared" si="24"/>
        <v>6.5376349960926464E-2</v>
      </c>
      <c r="X87" s="24">
        <f t="shared" si="29"/>
        <v>348.70308683162284</v>
      </c>
      <c r="Y87" s="7"/>
      <c r="Z87" s="25">
        <f t="shared" si="30"/>
        <v>-615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-8.2913168377160673E-2</v>
      </c>
    </row>
    <row r="88" spans="1:31" s="17" customFormat="1" x14ac:dyDescent="0.25">
      <c r="A88" s="17">
        <v>3</v>
      </c>
      <c r="B88" s="17">
        <v>-608</v>
      </c>
      <c r="C88" s="17">
        <v>12879</v>
      </c>
      <c r="D88" s="17">
        <v>11310</v>
      </c>
      <c r="E88" s="17">
        <v>13574</v>
      </c>
      <c r="F88" s="17">
        <v>15117</v>
      </c>
      <c r="G88" s="24"/>
      <c r="H88" s="7"/>
      <c r="I88" s="25">
        <f t="shared" si="17"/>
        <v>-695</v>
      </c>
      <c r="J88" s="24">
        <f t="shared" si="17"/>
        <v>-3807</v>
      </c>
      <c r="K88" s="7"/>
      <c r="L88" s="25">
        <f t="shared" si="27"/>
        <v>-684.20128736773677</v>
      </c>
      <c r="M88" s="17">
        <f t="shared" si="18"/>
        <v>116.61219451420151</v>
      </c>
      <c r="N88" s="17">
        <f t="shared" si="28"/>
        <v>-3807.5359075910742</v>
      </c>
      <c r="O88" s="24">
        <f t="shared" si="19"/>
        <v>0.2871969461709436</v>
      </c>
      <c r="P88" s="7"/>
      <c r="Q88" s="25">
        <f t="shared" si="20"/>
        <v>-655.35261144253593</v>
      </c>
      <c r="R88" s="24">
        <f t="shared" si="21"/>
        <v>-3807.2573970560247</v>
      </c>
      <c r="S88" s="7"/>
      <c r="T88" s="25">
        <f t="shared" si="22"/>
        <v>0.16946482243262304</v>
      </c>
      <c r="U88" s="24">
        <f t="shared" si="23"/>
        <v>-0.9861444497214682</v>
      </c>
      <c r="V88" s="7"/>
      <c r="W88" s="25">
        <f t="shared" si="24"/>
        <v>0.16089272276065719</v>
      </c>
      <c r="X88" s="24">
        <f t="shared" si="29"/>
        <v>343.18833808171325</v>
      </c>
      <c r="Y88" s="7"/>
      <c r="Z88" s="25">
        <f t="shared" si="30"/>
        <v>-608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-0.12566191828676665</v>
      </c>
    </row>
    <row r="89" spans="1:31" s="17" customFormat="1" x14ac:dyDescent="0.25">
      <c r="A89" s="17">
        <v>4</v>
      </c>
      <c r="B89" s="17">
        <v>-621</v>
      </c>
      <c r="C89" s="17">
        <v>12695</v>
      </c>
      <c r="D89" s="17">
        <v>11352</v>
      </c>
      <c r="E89" s="17">
        <v>13753</v>
      </c>
      <c r="F89" s="17">
        <v>15078</v>
      </c>
      <c r="G89" s="24"/>
      <c r="H89" s="7"/>
      <c r="I89" s="25">
        <f t="shared" si="17"/>
        <v>-1058</v>
      </c>
      <c r="J89" s="24">
        <f t="shared" si="17"/>
        <v>-3726</v>
      </c>
      <c r="K89" s="7"/>
      <c r="L89" s="25">
        <f t="shared" si="27"/>
        <v>-1051.9291926974929</v>
      </c>
      <c r="M89" s="17">
        <f t="shared" si="18"/>
        <v>36.854701304173432</v>
      </c>
      <c r="N89" s="17">
        <f t="shared" si="28"/>
        <v>-3731.0023603958202</v>
      </c>
      <c r="O89" s="24">
        <f t="shared" si="19"/>
        <v>25.023609529670757</v>
      </c>
      <c r="P89" s="7"/>
      <c r="Q89" s="25">
        <f t="shared" si="20"/>
        <v>-1018.3526114425359</v>
      </c>
      <c r="R89" s="24">
        <f t="shared" si="21"/>
        <v>-3726.2573970560247</v>
      </c>
      <c r="S89" s="7"/>
      <c r="T89" s="25">
        <f t="shared" si="22"/>
        <v>0.2633314363271434</v>
      </c>
      <c r="U89" s="24">
        <f t="shared" si="23"/>
        <v>-0.96516407143414651</v>
      </c>
      <c r="V89" s="7"/>
      <c r="W89" s="25">
        <f t="shared" si="24"/>
        <v>0.2549453973695941</v>
      </c>
      <c r="X89" s="24">
        <f t="shared" si="29"/>
        <v>337.65812664681255</v>
      </c>
      <c r="Y89" s="7"/>
      <c r="Z89" s="25">
        <f t="shared" si="30"/>
        <v>-621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-6.6873353187475004E-2</v>
      </c>
    </row>
    <row r="90" spans="1:31" s="17" customFormat="1" x14ac:dyDescent="0.25">
      <c r="A90" s="17">
        <v>5</v>
      </c>
      <c r="B90" s="17">
        <v>-639</v>
      </c>
      <c r="C90" s="17">
        <v>12511</v>
      </c>
      <c r="D90" s="17">
        <v>11404</v>
      </c>
      <c r="E90" s="17">
        <v>13932</v>
      </c>
      <c r="F90" s="17">
        <v>15013</v>
      </c>
      <c r="G90" s="24"/>
      <c r="H90" s="7"/>
      <c r="I90" s="25">
        <f t="shared" si="17"/>
        <v>-1421</v>
      </c>
      <c r="J90" s="24">
        <f t="shared" si="17"/>
        <v>-3609</v>
      </c>
      <c r="K90" s="7"/>
      <c r="L90" s="25">
        <f t="shared" si="27"/>
        <v>-1420.2340960676754</v>
      </c>
      <c r="M90" s="17">
        <f t="shared" si="18"/>
        <v>0.58660883355027116</v>
      </c>
      <c r="N90" s="17">
        <f t="shared" si="28"/>
        <v>-3615.1485261314992</v>
      </c>
      <c r="O90" s="24">
        <f t="shared" si="19"/>
        <v>37.804373589728989</v>
      </c>
      <c r="P90" s="7"/>
      <c r="Q90" s="25">
        <f t="shared" si="20"/>
        <v>-1381.352611442536</v>
      </c>
      <c r="R90" s="24">
        <f t="shared" si="21"/>
        <v>-3609.2573970560247</v>
      </c>
      <c r="S90" s="7"/>
      <c r="T90" s="25">
        <f t="shared" si="22"/>
        <v>0.35719805022166379</v>
      </c>
      <c r="U90" s="24">
        <f t="shared" si="23"/>
        <v>-0.93485908057468192</v>
      </c>
      <c r="V90" s="7"/>
      <c r="W90" s="25">
        <f t="shared" si="24"/>
        <v>0.34907918717065267</v>
      </c>
      <c r="X90" s="24">
        <f t="shared" si="29"/>
        <v>331.97890611196215</v>
      </c>
      <c r="Y90" s="7"/>
      <c r="Z90" s="25">
        <f t="shared" si="30"/>
        <v>-639</v>
      </c>
      <c r="AA90" s="17">
        <f t="shared" si="31"/>
        <v>331.97400000000005</v>
      </c>
      <c r="AB90" s="24">
        <f t="shared" si="25"/>
        <v>5.7940393310156564</v>
      </c>
      <c r="AC90" s="17">
        <f t="shared" si="26"/>
        <v>4.9061119621001126E-3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11475</v>
      </c>
      <c r="E91" s="17">
        <v>14096</v>
      </c>
      <c r="F91" s="17">
        <v>14930</v>
      </c>
      <c r="G91" s="24"/>
      <c r="H91" s="7"/>
      <c r="I91" s="25">
        <f t="shared" si="17"/>
        <v>-1767</v>
      </c>
      <c r="J91" s="24">
        <f t="shared" si="17"/>
        <v>-3455</v>
      </c>
      <c r="K91" s="7"/>
      <c r="L91" s="25">
        <f t="shared" si="27"/>
        <v>-1767.5924620025783</v>
      </c>
      <c r="M91" s="17">
        <f t="shared" si="18"/>
        <v>0.35101122449904071</v>
      </c>
      <c r="N91" s="17">
        <f t="shared" si="28"/>
        <v>-3466.27598620974</v>
      </c>
      <c r="O91" s="24">
        <f t="shared" si="19"/>
        <v>127.14786500224756</v>
      </c>
      <c r="P91" s="7"/>
      <c r="Q91" s="25">
        <f t="shared" si="20"/>
        <v>-1727.352611442536</v>
      </c>
      <c r="R91" s="24">
        <f t="shared" si="21"/>
        <v>-3455.2573970560247</v>
      </c>
      <c r="S91" s="7"/>
      <c r="T91" s="25">
        <f t="shared" si="22"/>
        <v>0.4466687069916474</v>
      </c>
      <c r="U91" s="24">
        <f t="shared" si="23"/>
        <v>-0.89497046012718151</v>
      </c>
      <c r="V91" s="7"/>
      <c r="W91" s="25">
        <f t="shared" si="24"/>
        <v>0.4389002219138804</v>
      </c>
      <c r="X91" s="24">
        <f t="shared" si="29"/>
        <v>326.33101066657071</v>
      </c>
      <c r="Y91" s="7"/>
      <c r="Z91" s="25">
        <f t="shared" si="30"/>
        <v>-626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-8.989333429326507E-3</v>
      </c>
    </row>
    <row r="92" spans="1:31" s="17" customFormat="1" x14ac:dyDescent="0.25">
      <c r="A92" s="17">
        <v>7</v>
      </c>
      <c r="B92" s="17">
        <v>-643</v>
      </c>
      <c r="C92" s="17">
        <v>12171</v>
      </c>
      <c r="D92" s="17">
        <v>11578</v>
      </c>
      <c r="E92" s="17">
        <v>14278</v>
      </c>
      <c r="F92" s="17">
        <v>14849</v>
      </c>
      <c r="G92" s="24"/>
      <c r="H92" s="7"/>
      <c r="I92" s="25">
        <f t="shared" si="17"/>
        <v>-2107</v>
      </c>
      <c r="J92" s="24">
        <f t="shared" si="17"/>
        <v>-3271</v>
      </c>
      <c r="K92" s="7"/>
      <c r="L92" s="25">
        <f t="shared" si="27"/>
        <v>-2106.9710018275364</v>
      </c>
      <c r="M92" s="17">
        <f t="shared" si="18"/>
        <v>8.4089400622963792E-4</v>
      </c>
      <c r="N92" s="17">
        <f t="shared" si="28"/>
        <v>-3278.4343866118006</v>
      </c>
      <c r="O92" s="24">
        <f t="shared" si="19"/>
        <v>55.270104293720287</v>
      </c>
      <c r="P92" s="7"/>
      <c r="Q92" s="25">
        <f t="shared" si="20"/>
        <v>-2067.3526114425358</v>
      </c>
      <c r="R92" s="24">
        <f t="shared" si="21"/>
        <v>-3271.2573970560247</v>
      </c>
      <c r="S92" s="7"/>
      <c r="T92" s="25">
        <f t="shared" si="22"/>
        <v>0.53458784948238269</v>
      </c>
      <c r="U92" s="24">
        <f t="shared" si="23"/>
        <v>-0.84731132920289531</v>
      </c>
      <c r="V92" s="7"/>
      <c r="W92" s="25">
        <f t="shared" si="24"/>
        <v>0.52723727966828382</v>
      </c>
      <c r="X92" s="24">
        <f t="shared" si="29"/>
        <v>320.56285683910119</v>
      </c>
      <c r="Y92" s="7"/>
      <c r="Z92" s="25">
        <f t="shared" si="30"/>
        <v>-643</v>
      </c>
      <c r="AA92" s="17">
        <f t="shared" si="31"/>
        <v>320.55300000000005</v>
      </c>
      <c r="AB92" s="24">
        <f t="shared" si="25"/>
        <v>5.5947052771453842</v>
      </c>
      <c r="AC92" s="17">
        <f t="shared" si="26"/>
        <v>9.8568391011326639E-3</v>
      </c>
    </row>
    <row r="93" spans="1:31" s="17" customFormat="1" x14ac:dyDescent="0.25">
      <c r="A93" s="17">
        <v>8</v>
      </c>
      <c r="B93" s="17">
        <v>-631</v>
      </c>
      <c r="C93" s="17">
        <v>12019</v>
      </c>
      <c r="D93" s="17">
        <v>11694</v>
      </c>
      <c r="E93" s="17">
        <v>14437</v>
      </c>
      <c r="F93" s="17">
        <v>14739</v>
      </c>
      <c r="G93" s="24"/>
      <c r="H93" s="7"/>
      <c r="I93" s="25">
        <f t="shared" si="17"/>
        <v>-2418</v>
      </c>
      <c r="J93" s="24">
        <f t="shared" si="17"/>
        <v>-3045</v>
      </c>
      <c r="K93" s="7"/>
      <c r="L93" s="25">
        <f t="shared" si="27"/>
        <v>-2419.547682977553</v>
      </c>
      <c r="M93" s="17">
        <f t="shared" si="18"/>
        <v>2.3953225990073044</v>
      </c>
      <c r="N93" s="17">
        <f t="shared" si="28"/>
        <v>-3061.5269015160889</v>
      </c>
      <c r="O93" s="24">
        <f t="shared" si="19"/>
        <v>273.13847372250012</v>
      </c>
      <c r="P93" s="7"/>
      <c r="Q93" s="25">
        <f t="shared" si="20"/>
        <v>-2378.3526114425358</v>
      </c>
      <c r="R93" s="24">
        <f t="shared" si="21"/>
        <v>-3045.2573970560247</v>
      </c>
      <c r="S93" s="7"/>
      <c r="T93" s="25">
        <f t="shared" si="22"/>
        <v>0.61500800629008479</v>
      </c>
      <c r="U93" s="24">
        <f t="shared" si="23"/>
        <v>-0.78877348361110899</v>
      </c>
      <c r="V93" s="7"/>
      <c r="W93" s="25">
        <f t="shared" si="24"/>
        <v>0.60816970239924473</v>
      </c>
      <c r="X93" s="24">
        <f t="shared" si="29"/>
        <v>314.82131102288429</v>
      </c>
      <c r="Y93" s="7"/>
      <c r="Z93" s="25">
        <f t="shared" si="30"/>
        <v>-631</v>
      </c>
      <c r="AA93" s="17">
        <f t="shared" si="31"/>
        <v>314.87400000000008</v>
      </c>
      <c r="AB93" s="24">
        <f t="shared" si="25"/>
        <v>5.4955880289246259</v>
      </c>
      <c r="AC93" s="17">
        <f t="shared" si="26"/>
        <v>-5.2688977115792568E-2</v>
      </c>
    </row>
    <row r="94" spans="1:31" s="17" customFormat="1" x14ac:dyDescent="0.25">
      <c r="A94" s="17">
        <v>9</v>
      </c>
      <c r="B94" s="17">
        <v>-628</v>
      </c>
      <c r="C94" s="17">
        <v>11872</v>
      </c>
      <c r="D94" s="17">
        <v>11813</v>
      </c>
      <c r="E94" s="17">
        <v>14575</v>
      </c>
      <c r="F94" s="17">
        <v>14617</v>
      </c>
      <c r="G94" s="24"/>
      <c r="H94" s="7"/>
      <c r="I94" s="25">
        <f t="shared" si="17"/>
        <v>-2703</v>
      </c>
      <c r="J94" s="24">
        <f t="shared" si="17"/>
        <v>-2804</v>
      </c>
      <c r="K94" s="7"/>
      <c r="L94" s="25">
        <f t="shared" si="27"/>
        <v>-2707.4442976367968</v>
      </c>
      <c r="M94" s="17">
        <f t="shared" si="18"/>
        <v>19.751781484437785</v>
      </c>
      <c r="N94" s="17">
        <f t="shared" si="28"/>
        <v>-2815.7424260597436</v>
      </c>
      <c r="O94" s="24">
        <f t="shared" si="19"/>
        <v>137.88456976854545</v>
      </c>
      <c r="P94" s="7"/>
      <c r="Q94" s="25">
        <f t="shared" si="20"/>
        <v>-2663.3526114425358</v>
      </c>
      <c r="R94" s="24">
        <f t="shared" si="21"/>
        <v>-2804.2573970560247</v>
      </c>
      <c r="S94" s="7"/>
      <c r="T94" s="25">
        <f t="shared" si="22"/>
        <v>0.68870493455437765</v>
      </c>
      <c r="U94" s="24">
        <f t="shared" si="23"/>
        <v>-0.72635038278092989</v>
      </c>
      <c r="V94" s="7"/>
      <c r="W94" s="25">
        <f t="shared" si="24"/>
        <v>0.68241244020380087</v>
      </c>
      <c r="X94" s="24">
        <f t="shared" si="29"/>
        <v>309.24110952423632</v>
      </c>
      <c r="Y94" s="7"/>
      <c r="Z94" s="25">
        <f t="shared" si="30"/>
        <v>-628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1.9109524236228026E-2</v>
      </c>
    </row>
    <row r="95" spans="1:31" s="17" customFormat="1" x14ac:dyDescent="0.25">
      <c r="A95" s="17">
        <v>10</v>
      </c>
      <c r="B95" s="17">
        <v>-613</v>
      </c>
      <c r="C95" s="17">
        <v>11750</v>
      </c>
      <c r="D95" s="17">
        <v>11946</v>
      </c>
      <c r="E95" s="17">
        <v>14710</v>
      </c>
      <c r="F95" s="17">
        <v>14489</v>
      </c>
      <c r="G95" s="24"/>
      <c r="H95" s="7"/>
      <c r="I95" s="25">
        <f t="shared" si="17"/>
        <v>-2960</v>
      </c>
      <c r="J95" s="24">
        <f t="shared" si="17"/>
        <v>-2543</v>
      </c>
      <c r="K95" s="7"/>
      <c r="L95" s="25">
        <f t="shared" si="27"/>
        <v>-2963.4632227914431</v>
      </c>
      <c r="M95" s="17">
        <f t="shared" si="18"/>
        <v>11.993912103170651</v>
      </c>
      <c r="N95" s="17">
        <f t="shared" si="28"/>
        <v>-2549.3452050113224</v>
      </c>
      <c r="O95" s="24">
        <f t="shared" si="19"/>
        <v>40.261626635710613</v>
      </c>
      <c r="P95" s="7"/>
      <c r="Q95" s="25">
        <f t="shared" si="20"/>
        <v>-2920.3526114425358</v>
      </c>
      <c r="R95" s="24">
        <f t="shared" si="21"/>
        <v>-2543.2573970560247</v>
      </c>
      <c r="S95" s="7"/>
      <c r="T95" s="25">
        <f t="shared" si="22"/>
        <v>0.75516146284884522</v>
      </c>
      <c r="U95" s="24">
        <f t="shared" si="23"/>
        <v>-0.65874694163289349</v>
      </c>
      <c r="V95" s="7"/>
      <c r="W95" s="25">
        <f t="shared" si="24"/>
        <v>0.74945956808677217</v>
      </c>
      <c r="X95" s="24">
        <f t="shared" si="29"/>
        <v>303.76895155112061</v>
      </c>
      <c r="Y95" s="7"/>
      <c r="Z95" s="25">
        <f t="shared" si="30"/>
        <v>-613</v>
      </c>
      <c r="AA95" s="17">
        <f t="shared" si="31"/>
        <v>303.7050000000001</v>
      </c>
      <c r="AB95" s="24">
        <f t="shared" si="25"/>
        <v>5.3006522047693796</v>
      </c>
      <c r="AC95" s="17">
        <f t="shared" si="26"/>
        <v>6.395155112051043E-2</v>
      </c>
    </row>
    <row r="96" spans="1:31" s="17" customFormat="1" x14ac:dyDescent="0.25">
      <c r="A96" s="17">
        <v>11</v>
      </c>
      <c r="B96" s="17">
        <v>-611</v>
      </c>
      <c r="C96" s="17">
        <v>11630</v>
      </c>
      <c r="D96" s="17">
        <v>12082</v>
      </c>
      <c r="E96" s="17">
        <v>14811</v>
      </c>
      <c r="F96" s="17">
        <v>14337</v>
      </c>
      <c r="G96" s="24"/>
      <c r="H96" s="7"/>
      <c r="I96" s="25">
        <f t="shared" si="17"/>
        <v>-3181</v>
      </c>
      <c r="J96" s="24">
        <f t="shared" si="17"/>
        <v>-2255</v>
      </c>
      <c r="K96" s="7"/>
      <c r="L96" s="25">
        <f t="shared" si="27"/>
        <v>-3191.6894063623045</v>
      </c>
      <c r="M96" s="17">
        <f t="shared" si="18"/>
        <v>114.26340837847492</v>
      </c>
      <c r="N96" s="17">
        <f t="shared" si="28"/>
        <v>-2260.2586531393449</v>
      </c>
      <c r="O96" s="24">
        <f t="shared" si="19"/>
        <v>27.653432839942131</v>
      </c>
      <c r="P96" s="7"/>
      <c r="Q96" s="25">
        <f t="shared" si="20"/>
        <v>-3141.3526114425358</v>
      </c>
      <c r="R96" s="24">
        <f t="shared" si="21"/>
        <v>-2255.2573970560247</v>
      </c>
      <c r="S96" s="7"/>
      <c r="T96" s="25">
        <f t="shared" si="22"/>
        <v>0.81230890546782319</v>
      </c>
      <c r="U96" s="24">
        <f t="shared" si="23"/>
        <v>-0.58415004105574986</v>
      </c>
      <c r="V96" s="7"/>
      <c r="W96" s="25">
        <f t="shared" si="24"/>
        <v>0.80725809447028107</v>
      </c>
      <c r="X96" s="24">
        <f t="shared" si="29"/>
        <v>298.34503041991741</v>
      </c>
      <c r="Y96" s="7"/>
      <c r="Z96" s="25">
        <f t="shared" si="30"/>
        <v>-611</v>
      </c>
      <c r="AA96" s="17">
        <f t="shared" si="31"/>
        <v>298.20600000000007</v>
      </c>
      <c r="AB96" s="24">
        <f t="shared" si="25"/>
        <v>5.2046765492022109</v>
      </c>
      <c r="AC96" s="17">
        <f t="shared" si="26"/>
        <v>0.13903041991733289</v>
      </c>
    </row>
    <row r="97" spans="1:29" s="17" customFormat="1" x14ac:dyDescent="0.25">
      <c r="A97" s="17">
        <v>12</v>
      </c>
      <c r="B97" s="17">
        <v>-627</v>
      </c>
      <c r="C97" s="17">
        <v>11523</v>
      </c>
      <c r="D97" s="17">
        <v>12242</v>
      </c>
      <c r="E97" s="17">
        <v>14908</v>
      </c>
      <c r="F97" s="17">
        <v>14175</v>
      </c>
      <c r="G97" s="24"/>
      <c r="H97" s="7"/>
      <c r="I97" s="25">
        <f t="shared" si="17"/>
        <v>-3385</v>
      </c>
      <c r="J97" s="24">
        <f t="shared" si="17"/>
        <v>-1933</v>
      </c>
      <c r="K97" s="7"/>
      <c r="L97" s="25">
        <f t="shared" si="27"/>
        <v>-3395.7080092061888</v>
      </c>
      <c r="M97" s="17">
        <f t="shared" si="18"/>
        <v>114.66146115982329</v>
      </c>
      <c r="N97" s="17">
        <f t="shared" si="28"/>
        <v>-1941.9504488390066</v>
      </c>
      <c r="O97" s="24">
        <f t="shared" si="19"/>
        <v>80.110534419675304</v>
      </c>
      <c r="P97" s="7"/>
      <c r="Q97" s="25">
        <f t="shared" si="20"/>
        <v>-3345.3526114425358</v>
      </c>
      <c r="R97" s="24">
        <f t="shared" si="21"/>
        <v>-1933.2573970560245</v>
      </c>
      <c r="S97" s="7"/>
      <c r="T97" s="25">
        <f t="shared" si="22"/>
        <v>0.86506039096226439</v>
      </c>
      <c r="U97" s="24">
        <f t="shared" si="23"/>
        <v>-0.50074656193824896</v>
      </c>
      <c r="V97" s="7"/>
      <c r="W97" s="25">
        <f t="shared" si="24"/>
        <v>0.86073710619661581</v>
      </c>
      <c r="X97" s="24">
        <f t="shared" si="29"/>
        <v>292.6440274161273</v>
      </c>
      <c r="Y97" s="7"/>
      <c r="Z97" s="25">
        <f t="shared" si="30"/>
        <v>-627</v>
      </c>
      <c r="AA97" s="17">
        <f t="shared" si="31"/>
        <v>292.5630000000001</v>
      </c>
      <c r="AB97" s="24">
        <f t="shared" si="25"/>
        <v>5.1061876195121716</v>
      </c>
      <c r="AC97" s="17">
        <f t="shared" si="26"/>
        <v>8.1027416127199103E-2</v>
      </c>
    </row>
    <row r="98" spans="1:29" s="17" customFormat="1" x14ac:dyDescent="0.25">
      <c r="A98" s="17">
        <v>13</v>
      </c>
      <c r="B98" s="17">
        <v>-634</v>
      </c>
      <c r="C98" s="17">
        <v>11455</v>
      </c>
      <c r="D98" s="17">
        <v>12426</v>
      </c>
      <c r="E98" s="17">
        <v>15020</v>
      </c>
      <c r="F98" s="17">
        <v>14027</v>
      </c>
      <c r="G98" s="24"/>
      <c r="H98" s="7"/>
      <c r="I98" s="25">
        <f t="shared" si="17"/>
        <v>-3565</v>
      </c>
      <c r="J98" s="24">
        <f t="shared" si="17"/>
        <v>-1601</v>
      </c>
      <c r="K98" s="7"/>
      <c r="L98" s="25">
        <f t="shared" si="27"/>
        <v>-3568.917602805393</v>
      </c>
      <c r="M98" s="17">
        <f t="shared" si="18"/>
        <v>15.347611740823234</v>
      </c>
      <c r="N98" s="17">
        <f t="shared" si="28"/>
        <v>-1600.9190267688994</v>
      </c>
      <c r="O98" s="24">
        <f t="shared" si="19"/>
        <v>6.5566641548781071E-3</v>
      </c>
      <c r="P98" s="7"/>
      <c r="Q98" s="25">
        <f t="shared" si="20"/>
        <v>-3525.3526114425358</v>
      </c>
      <c r="R98" s="24">
        <f t="shared" si="21"/>
        <v>-1601.2573970560245</v>
      </c>
      <c r="S98" s="7"/>
      <c r="T98" s="25">
        <f t="shared" si="22"/>
        <v>0.91160581933971252</v>
      </c>
      <c r="U98" s="24">
        <f t="shared" si="23"/>
        <v>-0.41475291266181952</v>
      </c>
      <c r="V98" s="7"/>
      <c r="W98" s="25">
        <f t="shared" si="24"/>
        <v>0.90803235799172655</v>
      </c>
      <c r="X98" s="24">
        <f t="shared" si="29"/>
        <v>287.00371611887499</v>
      </c>
      <c r="Y98" s="7"/>
      <c r="Z98" s="25">
        <f t="shared" si="30"/>
        <v>-634</v>
      </c>
      <c r="AA98" s="17">
        <f t="shared" si="31"/>
        <v>286.85700000000008</v>
      </c>
      <c r="AB98" s="24">
        <f t="shared" si="25"/>
        <v>5.006599132393375</v>
      </c>
      <c r="AC98" s="17">
        <f t="shared" si="26"/>
        <v>0.14671611887490599</v>
      </c>
    </row>
    <row r="99" spans="1:29" s="17" customFormat="1" x14ac:dyDescent="0.25">
      <c r="A99" s="17">
        <v>14</v>
      </c>
      <c r="B99" s="17">
        <v>-634</v>
      </c>
      <c r="C99" s="17">
        <v>11367</v>
      </c>
      <c r="D99" s="17">
        <v>12586</v>
      </c>
      <c r="E99" s="17">
        <v>15064</v>
      </c>
      <c r="F99" s="17">
        <v>13831</v>
      </c>
      <c r="G99" s="24"/>
      <c r="H99" s="7"/>
      <c r="I99" s="25">
        <f t="shared" si="17"/>
        <v>-3697</v>
      </c>
      <c r="J99" s="24">
        <f t="shared" si="17"/>
        <v>-1245</v>
      </c>
      <c r="K99" s="7"/>
      <c r="L99" s="25">
        <f t="shared" si="27"/>
        <v>-3707.1471713172523</v>
      </c>
      <c r="M99" s="17">
        <f t="shared" si="18"/>
        <v>102.96508574166751</v>
      </c>
      <c r="N99" s="17">
        <f t="shared" si="28"/>
        <v>-1243.9863007780348</v>
      </c>
      <c r="O99" s="24">
        <f t="shared" si="19"/>
        <v>1.0275861126129038</v>
      </c>
      <c r="P99" s="7"/>
      <c r="Q99" s="25">
        <f t="shared" si="20"/>
        <v>-3657.3526114425358</v>
      </c>
      <c r="R99" s="24">
        <f t="shared" si="21"/>
        <v>-1245.2573970560245</v>
      </c>
      <c r="S99" s="7"/>
      <c r="T99" s="25">
        <f t="shared" si="22"/>
        <v>0.9457391334831744</v>
      </c>
      <c r="U99" s="24">
        <f t="shared" si="23"/>
        <v>-0.32254285500396146</v>
      </c>
      <c r="V99" s="7"/>
      <c r="W99" s="25">
        <f t="shared" si="24"/>
        <v>0.94296910272351386</v>
      </c>
      <c r="X99" s="24">
        <f t="shared" si="29"/>
        <v>281.33795657401811</v>
      </c>
      <c r="Y99" s="7"/>
      <c r="Z99" s="25">
        <f t="shared" si="30"/>
        <v>-634</v>
      </c>
      <c r="AA99" s="17">
        <f t="shared" si="31"/>
        <v>281.15100000000007</v>
      </c>
      <c r="AB99" s="24">
        <f t="shared" si="25"/>
        <v>4.9070106452745783</v>
      </c>
      <c r="AC99" s="17">
        <f t="shared" si="26"/>
        <v>0.18695657401804056</v>
      </c>
    </row>
    <row r="100" spans="1:29" s="17" customFormat="1" x14ac:dyDescent="0.25">
      <c r="A100" s="17">
        <v>15</v>
      </c>
      <c r="B100" s="17">
        <v>-637</v>
      </c>
      <c r="C100" s="17">
        <v>11321</v>
      </c>
      <c r="D100" s="17">
        <v>12777</v>
      </c>
      <c r="E100" s="17">
        <v>15122</v>
      </c>
      <c r="F100" s="17">
        <v>13652</v>
      </c>
      <c r="G100" s="24"/>
      <c r="H100" s="7"/>
      <c r="I100" s="25">
        <f t="shared" si="17"/>
        <v>-3801</v>
      </c>
      <c r="J100" s="24">
        <f t="shared" si="17"/>
        <v>-875</v>
      </c>
      <c r="K100" s="7"/>
      <c r="L100" s="25">
        <f t="shared" si="27"/>
        <v>-3809.4204968811341</v>
      </c>
      <c r="M100" s="17">
        <f t="shared" si="18"/>
        <v>70.90476772518933</v>
      </c>
      <c r="N100" s="17">
        <f t="shared" si="28"/>
        <v>-872.92576513482913</v>
      </c>
      <c r="O100" s="24">
        <f t="shared" si="19"/>
        <v>4.302450275890398</v>
      </c>
      <c r="P100" s="7"/>
      <c r="Q100" s="25">
        <f t="shared" si="20"/>
        <v>-3761.3526114425358</v>
      </c>
      <c r="R100" s="24">
        <f t="shared" si="21"/>
        <v>-875.2573970560245</v>
      </c>
      <c r="S100" s="7"/>
      <c r="T100" s="25">
        <f t="shared" si="22"/>
        <v>0.97263204765681111</v>
      </c>
      <c r="U100" s="24">
        <f t="shared" si="23"/>
        <v>-0.22670655912360335</v>
      </c>
      <c r="V100" s="7"/>
      <c r="W100" s="25">
        <f t="shared" si="24"/>
        <v>0.97069671833502902</v>
      </c>
      <c r="X100" s="24">
        <f t="shared" si="29"/>
        <v>275.60050288411151</v>
      </c>
      <c r="Y100" s="7"/>
      <c r="Z100" s="25">
        <f t="shared" si="30"/>
        <v>-637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0.18250288411144311</v>
      </c>
    </row>
    <row r="101" spans="1:29" s="17" customFormat="1" x14ac:dyDescent="0.25">
      <c r="A101" s="17">
        <v>16</v>
      </c>
      <c r="B101" s="17">
        <v>-622</v>
      </c>
      <c r="C101" s="17">
        <v>11289</v>
      </c>
      <c r="D101" s="17">
        <v>12958</v>
      </c>
      <c r="E101" s="17">
        <v>15154</v>
      </c>
      <c r="F101" s="17">
        <v>13468</v>
      </c>
      <c r="G101" s="24"/>
      <c r="H101" s="7"/>
      <c r="I101" s="25">
        <f t="shared" si="17"/>
        <v>-3865</v>
      </c>
      <c r="J101" s="24">
        <f t="shared" si="17"/>
        <v>-510</v>
      </c>
      <c r="K101" s="7"/>
      <c r="L101" s="25">
        <f t="shared" si="27"/>
        <v>-3872.8949028127086</v>
      </c>
      <c r="M101" s="17">
        <f t="shared" si="18"/>
        <v>62.329490422113395</v>
      </c>
      <c r="N101" s="17">
        <f t="shared" si="28"/>
        <v>-502.12680853685913</v>
      </c>
      <c r="O101" s="24">
        <f t="shared" si="19"/>
        <v>61.987143815274273</v>
      </c>
      <c r="P101" s="7"/>
      <c r="Q101" s="25">
        <f t="shared" si="20"/>
        <v>-3825.3526114425358</v>
      </c>
      <c r="R101" s="24">
        <f t="shared" si="21"/>
        <v>-510.2573970560245</v>
      </c>
      <c r="S101" s="7"/>
      <c r="T101" s="25">
        <f t="shared" si="22"/>
        <v>0.98918153330212599</v>
      </c>
      <c r="U101" s="24">
        <f t="shared" si="23"/>
        <v>-0.13216534832270954</v>
      </c>
      <c r="V101" s="7"/>
      <c r="W101" s="25">
        <f t="shared" si="24"/>
        <v>0.98806924806591268</v>
      </c>
      <c r="X101" s="24">
        <f t="shared" si="29"/>
        <v>270.07341887811333</v>
      </c>
      <c r="Y101" s="7"/>
      <c r="Z101" s="25">
        <f t="shared" si="30"/>
        <v>-622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0.25341887811327979</v>
      </c>
    </row>
    <row r="102" spans="1:29" s="17" customFormat="1" x14ac:dyDescent="0.25">
      <c r="A102" s="17">
        <v>17</v>
      </c>
      <c r="B102" s="17">
        <v>-629</v>
      </c>
      <c r="C102" s="17">
        <v>11267</v>
      </c>
      <c r="D102" s="17">
        <v>13138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-131</v>
      </c>
      <c r="K102" s="7"/>
      <c r="L102" s="25">
        <f t="shared" si="27"/>
        <v>-3899.8931066492455</v>
      </c>
      <c r="M102" s="17">
        <f t="shared" si="18"/>
        <v>97.873559173345726</v>
      </c>
      <c r="N102" s="17">
        <f t="shared" si="28"/>
        <v>-122.2843333078544</v>
      </c>
      <c r="O102" s="24">
        <f t="shared" si="19"/>
        <v>75.962845888576283</v>
      </c>
      <c r="P102" s="7"/>
      <c r="Q102" s="25">
        <f t="shared" si="20"/>
        <v>-3850.3526114425358</v>
      </c>
      <c r="R102" s="24">
        <f t="shared" si="21"/>
        <v>-131.25739705602453</v>
      </c>
      <c r="S102" s="7"/>
      <c r="T102" s="25">
        <f t="shared" si="22"/>
        <v>0.9956461761323272</v>
      </c>
      <c r="U102" s="24">
        <f t="shared" si="23"/>
        <v>-3.3997899299315709E-2</v>
      </c>
      <c r="V102" s="7"/>
      <c r="W102" s="25">
        <f t="shared" si="24"/>
        <v>0.99538809820904961</v>
      </c>
      <c r="X102" s="24">
        <f t="shared" si="29"/>
        <v>264.41088997125144</v>
      </c>
      <c r="Y102" s="7"/>
      <c r="Z102" s="25">
        <f t="shared" si="30"/>
        <v>-629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0.25188997125138712</v>
      </c>
    </row>
    <row r="103" spans="1:29" s="17" customFormat="1" x14ac:dyDescent="0.25">
      <c r="A103" s="17">
        <v>18</v>
      </c>
      <c r="B103" s="17">
        <v>-620</v>
      </c>
      <c r="C103" s="17">
        <v>11277</v>
      </c>
      <c r="D103" s="17">
        <v>13336</v>
      </c>
      <c r="E103" s="17">
        <v>15164</v>
      </c>
      <c r="F103" s="17">
        <v>13091</v>
      </c>
      <c r="G103" s="24"/>
      <c r="H103" s="7"/>
      <c r="I103" s="25">
        <f t="shared" si="17"/>
        <v>-3887</v>
      </c>
      <c r="J103" s="24">
        <f t="shared" si="17"/>
        <v>245</v>
      </c>
      <c r="K103" s="7"/>
      <c r="L103" s="25">
        <f t="shared" si="27"/>
        <v>-3889.6493269779826</v>
      </c>
      <c r="M103" s="17">
        <f t="shared" si="18"/>
        <v>7.0189334362663223</v>
      </c>
      <c r="N103" s="17">
        <f t="shared" si="28"/>
        <v>253.31363898048457</v>
      </c>
      <c r="O103" s="24">
        <f t="shared" si="19"/>
        <v>69.116593097832506</v>
      </c>
      <c r="P103" s="7"/>
      <c r="Q103" s="25">
        <f t="shared" si="20"/>
        <v>-3847.3526114425358</v>
      </c>
      <c r="R103" s="24">
        <f t="shared" si="21"/>
        <v>244.74260294397547</v>
      </c>
      <c r="S103" s="7"/>
      <c r="T103" s="25">
        <f t="shared" si="22"/>
        <v>0.99487041899270301</v>
      </c>
      <c r="U103" s="24">
        <f t="shared" si="23"/>
        <v>6.3392498676399553E-2</v>
      </c>
      <c r="V103" s="7"/>
      <c r="W103" s="25">
        <f t="shared" si="24"/>
        <v>0.99545951483563477</v>
      </c>
      <c r="X103" s="24">
        <f t="shared" si="29"/>
        <v>258.81091980119822</v>
      </c>
      <c r="Y103" s="7"/>
      <c r="Z103" s="25">
        <f t="shared" si="30"/>
        <v>-620</v>
      </c>
      <c r="AA103" s="17">
        <f t="shared" si="31"/>
        <v>258.57900000000006</v>
      </c>
      <c r="AB103" s="24">
        <f t="shared" si="25"/>
        <v>4.5130549265144184</v>
      </c>
      <c r="AC103" s="17">
        <f t="shared" si="26"/>
        <v>0.2319198011981598</v>
      </c>
    </row>
    <row r="104" spans="1:29" s="17" customFormat="1" x14ac:dyDescent="0.25">
      <c r="A104" s="17">
        <v>19</v>
      </c>
      <c r="B104" s="17">
        <v>-611</v>
      </c>
      <c r="C104" s="17">
        <v>11299</v>
      </c>
      <c r="D104" s="17">
        <v>13520</v>
      </c>
      <c r="E104" s="17">
        <v>15145</v>
      </c>
      <c r="F104" s="17">
        <v>12913</v>
      </c>
      <c r="G104" s="24"/>
      <c r="H104" s="7"/>
      <c r="I104" s="25">
        <f t="shared" si="17"/>
        <v>-3846</v>
      </c>
      <c r="J104" s="24">
        <f t="shared" si="17"/>
        <v>607</v>
      </c>
      <c r="K104" s="7"/>
      <c r="L104" s="25">
        <f t="shared" si="27"/>
        <v>-3843.8495425983897</v>
      </c>
      <c r="M104" s="17">
        <f t="shared" si="18"/>
        <v>4.6244670361405689</v>
      </c>
      <c r="N104" s="17">
        <f t="shared" si="28"/>
        <v>621.12580795727172</v>
      </c>
      <c r="O104" s="24">
        <f t="shared" si="19"/>
        <v>199.538450445721</v>
      </c>
      <c r="P104" s="7"/>
      <c r="Q104" s="25">
        <f t="shared" si="20"/>
        <v>-3806.3526114425358</v>
      </c>
      <c r="R104" s="24">
        <f t="shared" si="21"/>
        <v>606.7426029439755</v>
      </c>
      <c r="S104" s="7"/>
      <c r="T104" s="25">
        <f t="shared" si="22"/>
        <v>0.98426840475117316</v>
      </c>
      <c r="U104" s="24">
        <f t="shared" si="23"/>
        <v>0.15715665842961479</v>
      </c>
      <c r="V104" s="7"/>
      <c r="W104" s="25">
        <f t="shared" si="24"/>
        <v>0.98567275777764407</v>
      </c>
      <c r="X104" s="24">
        <f t="shared" si="29"/>
        <v>253.39564318822909</v>
      </c>
      <c r="Y104" s="7"/>
      <c r="Z104" s="25">
        <f t="shared" si="30"/>
        <v>-611</v>
      </c>
      <c r="AA104" s="17">
        <f t="shared" si="31"/>
        <v>253.08000000000007</v>
      </c>
      <c r="AB104" s="24">
        <f t="shared" si="25"/>
        <v>4.4170792709472506</v>
      </c>
      <c r="AC104" s="17">
        <f t="shared" si="26"/>
        <v>0.31564318822901782</v>
      </c>
    </row>
    <row r="105" spans="1:29" s="17" customFormat="1" x14ac:dyDescent="0.25">
      <c r="A105" s="17">
        <v>20</v>
      </c>
      <c r="B105" s="17">
        <v>-615</v>
      </c>
      <c r="C105" s="17">
        <v>11345</v>
      </c>
      <c r="D105" s="17">
        <v>13706</v>
      </c>
      <c r="E105" s="17">
        <v>15108</v>
      </c>
      <c r="F105" s="17">
        <v>12731</v>
      </c>
      <c r="G105" s="24"/>
      <c r="H105" s="7"/>
      <c r="I105" s="25">
        <f t="shared" si="17"/>
        <v>-3763</v>
      </c>
      <c r="J105" s="24">
        <f t="shared" si="17"/>
        <v>975</v>
      </c>
      <c r="K105" s="7"/>
      <c r="L105" s="25">
        <f t="shared" si="27"/>
        <v>-3762.385586998736</v>
      </c>
      <c r="M105" s="17">
        <f t="shared" si="18"/>
        <v>0.37750333612221576</v>
      </c>
      <c r="N105" s="17">
        <f t="shared" si="28"/>
        <v>985.55634708187699</v>
      </c>
      <c r="O105" s="24">
        <f t="shared" si="19"/>
        <v>111.4364637130529</v>
      </c>
      <c r="P105" s="7"/>
      <c r="Q105" s="25">
        <f t="shared" si="20"/>
        <v>-3723.3526114425358</v>
      </c>
      <c r="R105" s="24">
        <f t="shared" si="21"/>
        <v>974.7426029439755</v>
      </c>
      <c r="S105" s="7"/>
      <c r="T105" s="25">
        <f t="shared" si="22"/>
        <v>0.96280579055490545</v>
      </c>
      <c r="U105" s="24">
        <f t="shared" si="23"/>
        <v>0.25247492027818719</v>
      </c>
      <c r="V105" s="7"/>
      <c r="W105" s="25">
        <f t="shared" si="24"/>
        <v>0.96503850904252819</v>
      </c>
      <c r="X105" s="24">
        <f t="shared" si="29"/>
        <v>247.79347935757994</v>
      </c>
      <c r="Y105" s="7"/>
      <c r="Z105" s="25">
        <f t="shared" si="30"/>
        <v>-615</v>
      </c>
      <c r="AA105" s="17">
        <f t="shared" si="31"/>
        <v>247.54500000000007</v>
      </c>
      <c r="AB105" s="24">
        <f t="shared" si="25"/>
        <v>4.3204752968493638</v>
      </c>
      <c r="AC105" s="17">
        <f t="shared" si="26"/>
        <v>0.24847935757986761</v>
      </c>
    </row>
    <row r="106" spans="1:29" s="17" customFormat="1" x14ac:dyDescent="0.25">
      <c r="A106" s="17">
        <v>21</v>
      </c>
      <c r="B106" s="17">
        <v>-640</v>
      </c>
      <c r="C106" s="17">
        <v>11409</v>
      </c>
      <c r="D106" s="17">
        <v>13897</v>
      </c>
      <c r="E106" s="17">
        <v>15052</v>
      </c>
      <c r="F106" s="17">
        <v>12551</v>
      </c>
      <c r="G106" s="24"/>
      <c r="H106" s="7"/>
      <c r="I106" s="25">
        <f t="shared" si="17"/>
        <v>-3643</v>
      </c>
      <c r="J106" s="24">
        <f t="shared" si="17"/>
        <v>1346</v>
      </c>
      <c r="K106" s="7"/>
      <c r="L106" s="25">
        <f t="shared" si="27"/>
        <v>-3640.7577712054308</v>
      </c>
      <c r="M106" s="17">
        <f t="shared" si="18"/>
        <v>5.02758996719525</v>
      </c>
      <c r="N106" s="17">
        <f t="shared" si="28"/>
        <v>1354.9775928493225</v>
      </c>
      <c r="O106" s="24">
        <f t="shared" si="19"/>
        <v>80.597173368206327</v>
      </c>
      <c r="P106" s="7"/>
      <c r="Q106" s="25">
        <f t="shared" si="20"/>
        <v>-3603.3526114425358</v>
      </c>
      <c r="R106" s="24">
        <f t="shared" si="21"/>
        <v>1345.7426029439755</v>
      </c>
      <c r="S106" s="7"/>
      <c r="T106" s="25">
        <f t="shared" si="22"/>
        <v>0.93177550496993999</v>
      </c>
      <c r="U106" s="24">
        <f t="shared" si="23"/>
        <v>0.34857023317443814</v>
      </c>
      <c r="V106" s="7"/>
      <c r="W106" s="25">
        <f t="shared" si="24"/>
        <v>0.93484298651615905</v>
      </c>
      <c r="X106" s="24">
        <f t="shared" si="29"/>
        <v>242.00596393970636</v>
      </c>
      <c r="Y106" s="7"/>
      <c r="Z106" s="25">
        <f t="shared" si="30"/>
        <v>-640</v>
      </c>
      <c r="AA106" s="17">
        <f t="shared" si="31"/>
        <v>241.78500000000008</v>
      </c>
      <c r="AB106" s="24">
        <f t="shared" si="25"/>
        <v>4.2199443319344914</v>
      </c>
      <c r="AC106" s="17">
        <f t="shared" si="26"/>
        <v>0.22096393970628014</v>
      </c>
    </row>
    <row r="107" spans="1:29" s="17" customFormat="1" x14ac:dyDescent="0.25">
      <c r="A107" s="17">
        <v>22</v>
      </c>
      <c r="B107" s="17">
        <v>-624</v>
      </c>
      <c r="C107" s="17">
        <v>11484</v>
      </c>
      <c r="D107" s="17">
        <v>14070</v>
      </c>
      <c r="E107" s="17">
        <v>14977</v>
      </c>
      <c r="F107" s="17">
        <v>12376</v>
      </c>
      <c r="G107" s="24"/>
      <c r="H107" s="7"/>
      <c r="I107" s="25">
        <f t="shared" si="17"/>
        <v>-3493</v>
      </c>
      <c r="J107" s="24">
        <f t="shared" si="17"/>
        <v>1694</v>
      </c>
      <c r="K107" s="7"/>
      <c r="L107" s="25">
        <f t="shared" si="27"/>
        <v>-3487.1408101149877</v>
      </c>
      <c r="M107" s="17">
        <f t="shared" si="18"/>
        <v>34.330106108629934</v>
      </c>
      <c r="N107" s="17">
        <f t="shared" si="28"/>
        <v>1701.9945368413078</v>
      </c>
      <c r="O107" s="24">
        <f t="shared" si="19"/>
        <v>63.912619307027107</v>
      </c>
      <c r="P107" s="7"/>
      <c r="Q107" s="25">
        <f t="shared" si="20"/>
        <v>-3453.3526114425358</v>
      </c>
      <c r="R107" s="24">
        <f t="shared" si="21"/>
        <v>1693.7426029439755</v>
      </c>
      <c r="S107" s="7"/>
      <c r="T107" s="25">
        <f t="shared" si="22"/>
        <v>0.8929876479887332</v>
      </c>
      <c r="U107" s="24">
        <f t="shared" si="23"/>
        <v>0.43870815470515334</v>
      </c>
      <c r="V107" s="7"/>
      <c r="W107" s="25">
        <f t="shared" si="24"/>
        <v>0.89683777548352894</v>
      </c>
      <c r="X107" s="24">
        <f t="shared" si="29"/>
        <v>236.38809151914711</v>
      </c>
      <c r="Y107" s="7"/>
      <c r="Z107" s="25">
        <f t="shared" si="30"/>
        <v>-624</v>
      </c>
      <c r="AA107" s="17">
        <f t="shared" si="31"/>
        <v>236.1690000000001</v>
      </c>
      <c r="AB107" s="24">
        <f t="shared" si="25"/>
        <v>4.1219266411424895</v>
      </c>
      <c r="AC107" s="17">
        <f t="shared" si="26"/>
        <v>0.21909151914701397</v>
      </c>
    </row>
    <row r="108" spans="1:29" s="17" customFormat="1" x14ac:dyDescent="0.25">
      <c r="A108" s="17">
        <v>23</v>
      </c>
      <c r="B108" s="17">
        <v>-637</v>
      </c>
      <c r="C108" s="17">
        <v>11575</v>
      </c>
      <c r="D108" s="17">
        <v>14234</v>
      </c>
      <c r="E108" s="17">
        <v>14878</v>
      </c>
      <c r="F108" s="17">
        <v>12203</v>
      </c>
      <c r="G108" s="24"/>
      <c r="H108" s="7"/>
      <c r="I108" s="25">
        <f t="shared" si="17"/>
        <v>-3303</v>
      </c>
      <c r="J108" s="24">
        <f t="shared" si="17"/>
        <v>2031</v>
      </c>
      <c r="K108" s="7"/>
      <c r="L108" s="25">
        <f t="shared" si="27"/>
        <v>-3296.1933054107408</v>
      </c>
      <c r="M108" s="17">
        <f t="shared" si="18"/>
        <v>46.331091231450785</v>
      </c>
      <c r="N108" s="17">
        <f t="shared" si="28"/>
        <v>2039.3330621604948</v>
      </c>
      <c r="O108" s="24">
        <f t="shared" si="19"/>
        <v>69.439924970670589</v>
      </c>
      <c r="P108" s="7"/>
      <c r="Q108" s="25">
        <f t="shared" si="20"/>
        <v>-3263.3526114425358</v>
      </c>
      <c r="R108" s="24">
        <f t="shared" si="21"/>
        <v>2030.7426029439755</v>
      </c>
      <c r="S108" s="7"/>
      <c r="T108" s="25">
        <f t="shared" si="22"/>
        <v>0.8438563624792047</v>
      </c>
      <c r="U108" s="24">
        <f t="shared" si="23"/>
        <v>0.52599688906104702</v>
      </c>
      <c r="V108" s="7"/>
      <c r="W108" s="25">
        <f t="shared" si="24"/>
        <v>0.84846395937158015</v>
      </c>
      <c r="X108" s="24">
        <f t="shared" si="29"/>
        <v>230.65825248979741</v>
      </c>
      <c r="Y108" s="7"/>
      <c r="Z108" s="25">
        <f t="shared" si="30"/>
        <v>-637</v>
      </c>
      <c r="AA108" s="17">
        <f t="shared" si="31"/>
        <v>230.43600000000009</v>
      </c>
      <c r="AB108" s="24">
        <f t="shared" si="25"/>
        <v>4.0218669151256554</v>
      </c>
      <c r="AC108" s="17">
        <f t="shared" si="26"/>
        <v>0.22225248979731305</v>
      </c>
    </row>
    <row r="109" spans="1:29" s="17" customFormat="1" x14ac:dyDescent="0.25">
      <c r="A109" s="17">
        <v>24</v>
      </c>
      <c r="B109" s="17">
        <v>-632</v>
      </c>
      <c r="C109" s="17">
        <v>11683</v>
      </c>
      <c r="D109" s="17">
        <v>14396</v>
      </c>
      <c r="E109" s="17">
        <v>14766</v>
      </c>
      <c r="F109" s="17">
        <v>12049</v>
      </c>
      <c r="G109" s="24"/>
      <c r="H109" s="7"/>
      <c r="I109" s="25">
        <f t="shared" si="17"/>
        <v>-3083</v>
      </c>
      <c r="J109" s="24">
        <f t="shared" si="17"/>
        <v>2347</v>
      </c>
      <c r="K109" s="7"/>
      <c r="L109" s="25">
        <f t="shared" si="27"/>
        <v>-3074.5389548428152</v>
      </c>
      <c r="M109" s="17">
        <f t="shared" si="18"/>
        <v>71.589285151920336</v>
      </c>
      <c r="N109" s="17">
        <f t="shared" si="28"/>
        <v>2353.8320882980588</v>
      </c>
      <c r="O109" s="24">
        <f t="shared" si="19"/>
        <v>46.677430512472078</v>
      </c>
      <c r="P109" s="7"/>
      <c r="Q109" s="25">
        <f t="shared" si="20"/>
        <v>-3043.3526114425358</v>
      </c>
      <c r="R109" s="24">
        <f t="shared" si="21"/>
        <v>2346.7426029439753</v>
      </c>
      <c r="S109" s="7"/>
      <c r="T109" s="25">
        <f t="shared" si="22"/>
        <v>0.78696750557343476</v>
      </c>
      <c r="U109" s="24">
        <f t="shared" si="23"/>
        <v>0.6078462660831907</v>
      </c>
      <c r="V109" s="7"/>
      <c r="W109" s="25">
        <f t="shared" si="24"/>
        <v>0.79228496115293257</v>
      </c>
      <c r="X109" s="24">
        <f t="shared" si="29"/>
        <v>224.95903004622232</v>
      </c>
      <c r="Y109" s="7"/>
      <c r="Z109" s="25">
        <f t="shared" si="30"/>
        <v>-632</v>
      </c>
      <c r="AA109" s="17">
        <f t="shared" si="31"/>
        <v>224.7480000000001</v>
      </c>
      <c r="AB109" s="24">
        <f t="shared" si="25"/>
        <v>3.9225925872722174</v>
      </c>
      <c r="AC109" s="17">
        <f t="shared" si="26"/>
        <v>0.21103004622221988</v>
      </c>
    </row>
    <row r="110" spans="1:29" s="17" customFormat="1" x14ac:dyDescent="0.25">
      <c r="A110" s="17">
        <v>25</v>
      </c>
      <c r="B110" s="17">
        <v>-631</v>
      </c>
      <c r="C110" s="17">
        <v>11815</v>
      </c>
      <c r="D110" s="17">
        <v>14546</v>
      </c>
      <c r="E110" s="17">
        <v>14645</v>
      </c>
      <c r="F110" s="17">
        <v>11899</v>
      </c>
      <c r="G110" s="24"/>
      <c r="H110" s="7"/>
      <c r="I110" s="25">
        <f t="shared" si="17"/>
        <v>-2830</v>
      </c>
      <c r="J110" s="24">
        <f t="shared" si="17"/>
        <v>2647</v>
      </c>
      <c r="K110" s="7"/>
      <c r="L110" s="25">
        <f t="shared" si="27"/>
        <v>-2823.4145665922038</v>
      </c>
      <c r="M110" s="17">
        <f t="shared" si="18"/>
        <v>43.36793316851886</v>
      </c>
      <c r="N110" s="17">
        <f t="shared" si="28"/>
        <v>2644.6659966364223</v>
      </c>
      <c r="O110" s="24">
        <f t="shared" si="19"/>
        <v>5.4475717011921185</v>
      </c>
      <c r="P110" s="7"/>
      <c r="Q110" s="25">
        <f t="shared" si="20"/>
        <v>-2790.3526114425358</v>
      </c>
      <c r="R110" s="24">
        <f t="shared" si="21"/>
        <v>2646.7426029439753</v>
      </c>
      <c r="S110" s="7"/>
      <c r="T110" s="25">
        <f t="shared" si="22"/>
        <v>0.72154532013179928</v>
      </c>
      <c r="U110" s="24">
        <f t="shared" si="23"/>
        <v>0.68555137085104856</v>
      </c>
      <c r="V110" s="7"/>
      <c r="W110" s="25">
        <f t="shared" si="24"/>
        <v>0.72753626033536245</v>
      </c>
      <c r="X110" s="24">
        <f t="shared" si="29"/>
        <v>219.15652928626616</v>
      </c>
      <c r="Y110" s="7"/>
      <c r="Z110" s="25">
        <f t="shared" si="30"/>
        <v>-631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8.752928626606149E-2</v>
      </c>
    </row>
    <row r="111" spans="1:29" s="17" customFormat="1" x14ac:dyDescent="0.25">
      <c r="A111" s="17">
        <v>26</v>
      </c>
      <c r="B111" s="17">
        <v>-606</v>
      </c>
      <c r="C111" s="17">
        <v>11935</v>
      </c>
      <c r="D111" s="17">
        <v>14657</v>
      </c>
      <c r="E111" s="17">
        <v>14494</v>
      </c>
      <c r="F111" s="17">
        <v>11759</v>
      </c>
      <c r="G111" s="24"/>
      <c r="H111" s="7"/>
      <c r="I111" s="25">
        <f t="shared" si="17"/>
        <v>-2559</v>
      </c>
      <c r="J111" s="24">
        <f t="shared" si="17"/>
        <v>2898</v>
      </c>
      <c r="K111" s="7"/>
      <c r="L111" s="25">
        <f t="shared" si="27"/>
        <v>-2556.4789603086292</v>
      </c>
      <c r="M111" s="17">
        <f t="shared" si="18"/>
        <v>6.355641125466919</v>
      </c>
      <c r="N111" s="17">
        <f t="shared" si="28"/>
        <v>2899.5242466483414</v>
      </c>
      <c r="O111" s="24">
        <f t="shared" si="19"/>
        <v>2.3233278449800885</v>
      </c>
      <c r="P111" s="7"/>
      <c r="Q111" s="25">
        <f t="shared" si="20"/>
        <v>-2519.3526114425358</v>
      </c>
      <c r="R111" s="24">
        <f t="shared" si="21"/>
        <v>2897.7426029439753</v>
      </c>
      <c r="S111" s="7"/>
      <c r="T111" s="25">
        <f t="shared" si="22"/>
        <v>0.65146859185241912</v>
      </c>
      <c r="U111" s="24">
        <f t="shared" si="23"/>
        <v>0.75056464184015637</v>
      </c>
      <c r="V111" s="7"/>
      <c r="W111" s="25">
        <f t="shared" si="24"/>
        <v>0.6580224337817393</v>
      </c>
      <c r="X111" s="24">
        <f t="shared" si="29"/>
        <v>213.69583800789496</v>
      </c>
      <c r="Y111" s="7"/>
      <c r="Z111" s="25">
        <f t="shared" si="30"/>
        <v>-606</v>
      </c>
      <c r="AA111" s="17">
        <f t="shared" si="31"/>
        <v>213.61500000000009</v>
      </c>
      <c r="AB111" s="24">
        <f t="shared" si="25"/>
        <v>3.7282850816476887</v>
      </c>
      <c r="AC111" s="17">
        <f t="shared" si="26"/>
        <v>8.0838007894868724E-2</v>
      </c>
    </row>
    <row r="112" spans="1:29" s="17" customFormat="1" x14ac:dyDescent="0.25">
      <c r="A112" s="17">
        <v>27</v>
      </c>
      <c r="B112" s="17">
        <v>-612</v>
      </c>
      <c r="C112" s="17">
        <v>12077</v>
      </c>
      <c r="D112" s="17">
        <v>14777</v>
      </c>
      <c r="E112" s="17">
        <v>14345</v>
      </c>
      <c r="F112" s="17">
        <v>11644</v>
      </c>
      <c r="G112" s="24"/>
      <c r="H112" s="7"/>
      <c r="I112" s="25">
        <f t="shared" si="17"/>
        <v>-2268</v>
      </c>
      <c r="J112" s="24">
        <f t="shared" si="17"/>
        <v>3133</v>
      </c>
      <c r="K112" s="7"/>
      <c r="L112" s="25">
        <f t="shared" si="27"/>
        <v>-2263.7778051633045</v>
      </c>
      <c r="M112" s="17">
        <f t="shared" si="18"/>
        <v>17.826929239018202</v>
      </c>
      <c r="N112" s="17">
        <f t="shared" si="28"/>
        <v>3130.2014709737523</v>
      </c>
      <c r="O112" s="24">
        <f t="shared" si="19"/>
        <v>7.8317647107509361</v>
      </c>
      <c r="P112" s="7"/>
      <c r="Q112" s="25">
        <f t="shared" si="20"/>
        <v>-2228.3526114425358</v>
      </c>
      <c r="R112" s="24">
        <f t="shared" si="21"/>
        <v>3132.7426029439753</v>
      </c>
      <c r="S112" s="7"/>
      <c r="T112" s="25">
        <f t="shared" si="22"/>
        <v>0.57622014930887799</v>
      </c>
      <c r="U112" s="24">
        <f t="shared" si="23"/>
        <v>0.81143364057497847</v>
      </c>
      <c r="V112" s="7"/>
      <c r="W112" s="25">
        <f t="shared" si="24"/>
        <v>0.58330064609075449</v>
      </c>
      <c r="X112" s="24">
        <f t="shared" si="29"/>
        <v>208.16523135822149</v>
      </c>
      <c r="Y112" s="7"/>
      <c r="Z112" s="25">
        <f t="shared" si="30"/>
        <v>-612</v>
      </c>
      <c r="AA112" s="17">
        <f t="shared" si="31"/>
        <v>208.10700000000008</v>
      </c>
      <c r="AB112" s="24">
        <f t="shared" si="25"/>
        <v>3.6321523464478407</v>
      </c>
      <c r="AC112" s="17">
        <f t="shared" si="26"/>
        <v>5.8231358221405571E-2</v>
      </c>
    </row>
    <row r="113" spans="1:29" s="17" customFormat="1" x14ac:dyDescent="0.25">
      <c r="A113" s="17">
        <v>28</v>
      </c>
      <c r="B113" s="17">
        <v>-623</v>
      </c>
      <c r="C113" s="17">
        <v>12246</v>
      </c>
      <c r="D113" s="17">
        <v>14882</v>
      </c>
      <c r="E113" s="17">
        <v>14194</v>
      </c>
      <c r="F113" s="17">
        <v>11542</v>
      </c>
      <c r="G113" s="24"/>
      <c r="H113" s="7"/>
      <c r="I113" s="25">
        <f t="shared" si="17"/>
        <v>-1948</v>
      </c>
      <c r="J113" s="24">
        <f t="shared" si="17"/>
        <v>3340</v>
      </c>
      <c r="K113" s="7"/>
      <c r="L113" s="25">
        <f t="shared" si="27"/>
        <v>-1944.7348130121134</v>
      </c>
      <c r="M113" s="17">
        <f t="shared" si="18"/>
        <v>10.661446065864206</v>
      </c>
      <c r="N113" s="17">
        <f t="shared" si="28"/>
        <v>3335.264439850901</v>
      </c>
      <c r="O113" s="24">
        <f t="shared" si="19"/>
        <v>22.425529925734555</v>
      </c>
      <c r="P113" s="7"/>
      <c r="Q113" s="25">
        <f t="shared" si="20"/>
        <v>-1908.352611442536</v>
      </c>
      <c r="R113" s="24">
        <f t="shared" si="21"/>
        <v>3339.7426029439753</v>
      </c>
      <c r="S113" s="7"/>
      <c r="T113" s="25">
        <f t="shared" si="22"/>
        <v>0.49347272108230361</v>
      </c>
      <c r="U113" s="24">
        <f t="shared" si="23"/>
        <v>0.86505016286480041</v>
      </c>
      <c r="V113" s="7"/>
      <c r="W113" s="25">
        <f t="shared" si="24"/>
        <v>0.50101649939164594</v>
      </c>
      <c r="X113" s="24">
        <f t="shared" si="29"/>
        <v>202.53309218407287</v>
      </c>
      <c r="Y113" s="7"/>
      <c r="Z113" s="25">
        <f t="shared" si="30"/>
        <v>-623</v>
      </c>
      <c r="AA113" s="17">
        <f t="shared" si="31"/>
        <v>202.50000000000009</v>
      </c>
      <c r="AB113" s="24">
        <f t="shared" si="25"/>
        <v>3.534291735288519</v>
      </c>
      <c r="AC113" s="17">
        <f t="shared" si="26"/>
        <v>3.3092184072785358E-2</v>
      </c>
    </row>
    <row r="114" spans="1:29" s="17" customFormat="1" x14ac:dyDescent="0.25">
      <c r="A114" s="17">
        <v>29</v>
      </c>
      <c r="B114" s="17">
        <v>-622</v>
      </c>
      <c r="C114" s="17">
        <v>12424</v>
      </c>
      <c r="D114" s="17">
        <v>14984</v>
      </c>
      <c r="E114" s="17">
        <v>14034</v>
      </c>
      <c r="F114" s="17">
        <v>11465</v>
      </c>
      <c r="G114" s="24"/>
      <c r="H114" s="7"/>
      <c r="I114" s="25">
        <f t="shared" si="17"/>
        <v>-1610</v>
      </c>
      <c r="J114" s="24">
        <f t="shared" si="17"/>
        <v>3519</v>
      </c>
      <c r="K114" s="7"/>
      <c r="L114" s="25">
        <f t="shared" si="27"/>
        <v>-1608.0140383128239</v>
      </c>
      <c r="M114" s="17">
        <f t="shared" si="18"/>
        <v>3.9440438229312873</v>
      </c>
      <c r="N114" s="17">
        <f t="shared" si="28"/>
        <v>3508.0971273375021</v>
      </c>
      <c r="O114" s="24">
        <f t="shared" si="19"/>
        <v>118.87263229464371</v>
      </c>
      <c r="P114" s="7"/>
      <c r="Q114" s="25">
        <f t="shared" si="20"/>
        <v>-1570.352611442536</v>
      </c>
      <c r="R114" s="24">
        <f t="shared" si="21"/>
        <v>3518.7426029439753</v>
      </c>
      <c r="S114" s="7"/>
      <c r="T114" s="25">
        <f t="shared" si="22"/>
        <v>0.40607075001798432</v>
      </c>
      <c r="U114" s="24">
        <f t="shared" si="23"/>
        <v>0.91141420870962231</v>
      </c>
      <c r="V114" s="7"/>
      <c r="W114" s="25">
        <f t="shared" si="24"/>
        <v>0.41401454415188832</v>
      </c>
      <c r="X114" s="24">
        <f t="shared" si="29"/>
        <v>196.8848543671528</v>
      </c>
      <c r="Y114" s="7"/>
      <c r="Z114" s="25">
        <f t="shared" si="30"/>
        <v>-622</v>
      </c>
      <c r="AA114" s="17">
        <f t="shared" si="31"/>
        <v>196.90200000000007</v>
      </c>
      <c r="AB114" s="24">
        <f t="shared" si="25"/>
        <v>3.4365882037618758</v>
      </c>
      <c r="AC114" s="17">
        <f t="shared" si="26"/>
        <v>-1.7145632847274328E-2</v>
      </c>
    </row>
    <row r="115" spans="1:29" s="17" customFormat="1" x14ac:dyDescent="0.25">
      <c r="A115" s="17">
        <v>30</v>
      </c>
      <c r="B115" s="17">
        <v>-639</v>
      </c>
      <c r="C115" s="17">
        <v>12589</v>
      </c>
      <c r="D115" s="17">
        <v>15038</v>
      </c>
      <c r="E115" s="17">
        <v>13834</v>
      </c>
      <c r="F115" s="17">
        <v>11381</v>
      </c>
      <c r="G115" s="24"/>
      <c r="H115" s="7"/>
      <c r="I115" s="25">
        <f t="shared" si="17"/>
        <v>-1245</v>
      </c>
      <c r="J115" s="24">
        <f t="shared" si="17"/>
        <v>3657</v>
      </c>
      <c r="K115" s="7"/>
      <c r="L115" s="25">
        <f t="shared" si="27"/>
        <v>-1246.5418076683457</v>
      </c>
      <c r="M115" s="17">
        <f t="shared" si="18"/>
        <v>2.3771708861694645</v>
      </c>
      <c r="N115" s="17">
        <f t="shared" si="28"/>
        <v>3650.7245441370619</v>
      </c>
      <c r="O115" s="24">
        <f t="shared" si="19"/>
        <v>39.381346287684025</v>
      </c>
      <c r="P115" s="7"/>
      <c r="Q115" s="25">
        <f t="shared" si="20"/>
        <v>-1205.352611442536</v>
      </c>
      <c r="R115" s="24">
        <f t="shared" si="21"/>
        <v>3656.7426029439753</v>
      </c>
      <c r="S115" s="7"/>
      <c r="T115" s="25">
        <f t="shared" si="22"/>
        <v>0.31168696469704787</v>
      </c>
      <c r="U115" s="24">
        <f t="shared" si="23"/>
        <v>0.9471585569028369</v>
      </c>
      <c r="V115" s="7"/>
      <c r="W115" s="25">
        <f t="shared" si="24"/>
        <v>0.31993812930093823</v>
      </c>
      <c r="X115" s="24">
        <f t="shared" si="29"/>
        <v>191.11900411168745</v>
      </c>
      <c r="Y115" s="7"/>
      <c r="Z115" s="25">
        <f t="shared" si="30"/>
        <v>-639</v>
      </c>
      <c r="AA115" s="17">
        <f t="shared" si="31"/>
        <v>191.15100000000007</v>
      </c>
      <c r="AB115" s="24">
        <f t="shared" si="25"/>
        <v>3.3362143184796822</v>
      </c>
      <c r="AC115" s="17">
        <f t="shared" si="26"/>
        <v>-3.1995888312621901E-2</v>
      </c>
    </row>
    <row r="116" spans="1:29" s="17" customFormat="1" x14ac:dyDescent="0.25">
      <c r="A116" s="17">
        <v>31</v>
      </c>
      <c r="B116" s="17">
        <v>-629</v>
      </c>
      <c r="C116" s="17">
        <v>12786</v>
      </c>
      <c r="D116" s="17">
        <v>15096</v>
      </c>
      <c r="E116" s="17">
        <v>13661</v>
      </c>
      <c r="F116" s="17">
        <v>11331</v>
      </c>
      <c r="G116" s="24"/>
      <c r="H116" s="7"/>
      <c r="I116" s="25">
        <f t="shared" ref="I116:J149" si="32">C116-E116</f>
        <v>-875</v>
      </c>
      <c r="J116" s="24">
        <f t="shared" si="32"/>
        <v>3765</v>
      </c>
      <c r="K116" s="7"/>
      <c r="L116" s="25">
        <f t="shared" si="27"/>
        <v>-878.84135322121699</v>
      </c>
      <c r="M116" s="17">
        <f t="shared" si="18"/>
        <v>14.755994570154154</v>
      </c>
      <c r="N116" s="17">
        <f t="shared" si="28"/>
        <v>3755.1622244927094</v>
      </c>
      <c r="O116" s="24">
        <f t="shared" si="19"/>
        <v>96.781826931847689</v>
      </c>
      <c r="P116" s="7"/>
      <c r="Q116" s="25">
        <f t="shared" si="20"/>
        <v>-835.35261144253593</v>
      </c>
      <c r="R116" s="24">
        <f t="shared" si="21"/>
        <v>3764.7426029439753</v>
      </c>
      <c r="S116" s="7"/>
      <c r="T116" s="25">
        <f t="shared" si="22"/>
        <v>0.21601025081007114</v>
      </c>
      <c r="U116" s="24">
        <f t="shared" si="23"/>
        <v>0.97513239461926582</v>
      </c>
      <c r="V116" s="7"/>
      <c r="W116" s="25">
        <f t="shared" si="24"/>
        <v>0.22450114097133778</v>
      </c>
      <c r="X116" s="24">
        <f t="shared" si="29"/>
        <v>185.41976846290856</v>
      </c>
      <c r="Y116" s="7"/>
      <c r="Z116" s="25">
        <f t="shared" si="30"/>
        <v>-629</v>
      </c>
      <c r="AA116" s="17">
        <f t="shared" si="31"/>
        <v>185.49000000000007</v>
      </c>
      <c r="AB116" s="24">
        <f t="shared" si="25"/>
        <v>3.237411229524283</v>
      </c>
      <c r="AC116" s="17">
        <f t="shared" si="26"/>
        <v>-7.023153709150165E-2</v>
      </c>
    </row>
    <row r="117" spans="1:29" s="17" customFormat="1" x14ac:dyDescent="0.25">
      <c r="A117" s="17">
        <v>32</v>
      </c>
      <c r="B117" s="17">
        <v>-632</v>
      </c>
      <c r="C117" s="17">
        <v>12972</v>
      </c>
      <c r="D117" s="17">
        <v>15135</v>
      </c>
      <c r="E117" s="17">
        <v>13473</v>
      </c>
      <c r="F117" s="17">
        <v>11297</v>
      </c>
      <c r="G117" s="24"/>
      <c r="H117" s="7"/>
      <c r="I117" s="25">
        <f t="shared" si="32"/>
        <v>-501</v>
      </c>
      <c r="J117" s="24">
        <f t="shared" si="32"/>
        <v>3838</v>
      </c>
      <c r="K117" s="7"/>
      <c r="L117" s="25">
        <f t="shared" si="27"/>
        <v>-501.14905412534233</v>
      </c>
      <c r="M117" s="17">
        <f t="shared" si="18"/>
        <v>2.2217132281567513E-2</v>
      </c>
      <c r="N117" s="17">
        <f t="shared" si="28"/>
        <v>3823.1320581038444</v>
      </c>
      <c r="O117" s="24">
        <f t="shared" si="19"/>
        <v>221.05569622745813</v>
      </c>
      <c r="P117" s="7"/>
      <c r="Q117" s="25">
        <f t="shared" si="20"/>
        <v>-461.35261144253593</v>
      </c>
      <c r="R117" s="24">
        <f t="shared" si="21"/>
        <v>3837.7426029439753</v>
      </c>
      <c r="S117" s="7"/>
      <c r="T117" s="25">
        <f t="shared" si="22"/>
        <v>0.11929919407026227</v>
      </c>
      <c r="U117" s="24">
        <f t="shared" si="23"/>
        <v>0.99404063677944454</v>
      </c>
      <c r="V117" s="7"/>
      <c r="W117" s="25">
        <f t="shared" si="24"/>
        <v>0.12795090866122427</v>
      </c>
      <c r="X117" s="24">
        <f t="shared" si="29"/>
        <v>179.78935604593835</v>
      </c>
      <c r="Y117" s="7"/>
      <c r="Z117" s="25">
        <f t="shared" si="30"/>
        <v>-632</v>
      </c>
      <c r="AA117" s="17">
        <f t="shared" si="31"/>
        <v>179.80200000000008</v>
      </c>
      <c r="AB117" s="24">
        <f t="shared" si="25"/>
        <v>3.1381369016708458</v>
      </c>
      <c r="AC117" s="17">
        <f t="shared" si="26"/>
        <v>-1.2643954061729801E-2</v>
      </c>
    </row>
    <row r="118" spans="1:29" s="17" customFormat="1" x14ac:dyDescent="0.25">
      <c r="A118" s="17">
        <v>33</v>
      </c>
      <c r="B118" s="17">
        <v>-614</v>
      </c>
      <c r="C118" s="17">
        <v>13163</v>
      </c>
      <c r="D118" s="17">
        <v>15148</v>
      </c>
      <c r="E118" s="17">
        <v>13291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3862</v>
      </c>
      <c r="K118" s="7"/>
      <c r="L118" s="25">
        <f t="shared" si="27"/>
        <v>-129.82853339580771</v>
      </c>
      <c r="M118" s="17">
        <f t="shared" si="18"/>
        <v>3.3435343795840766</v>
      </c>
      <c r="N118" s="17">
        <f t="shared" si="28"/>
        <v>3853.0427898892294</v>
      </c>
      <c r="O118" s="24">
        <f t="shared" si="19"/>
        <v>80.231612968490609</v>
      </c>
      <c r="P118" s="7"/>
      <c r="Q118" s="25">
        <f t="shared" si="20"/>
        <v>-88.352611442535931</v>
      </c>
      <c r="R118" s="24">
        <f t="shared" si="21"/>
        <v>3861.7426029439753</v>
      </c>
      <c r="S118" s="7"/>
      <c r="T118" s="25">
        <f t="shared" si="22"/>
        <v>2.2846723043661442E-2</v>
      </c>
      <c r="U118" s="24">
        <f t="shared" si="23"/>
        <v>1.0002570451608732</v>
      </c>
      <c r="V118" s="7"/>
      <c r="W118" s="25">
        <f t="shared" si="24"/>
        <v>3.1548865058877239E-2</v>
      </c>
      <c r="X118" s="24">
        <f t="shared" si="29"/>
        <v>174.26124236579335</v>
      </c>
      <c r="Y118" s="7"/>
      <c r="Z118" s="25">
        <f t="shared" si="30"/>
        <v>-614</v>
      </c>
      <c r="AA118" s="17">
        <f t="shared" si="31"/>
        <v>174.27600000000007</v>
      </c>
      <c r="AB118" s="24">
        <f t="shared" si="25"/>
        <v>3.0416900072056388</v>
      </c>
      <c r="AC118" s="17">
        <f t="shared" si="26"/>
        <v>-1.475763420671683E-2</v>
      </c>
    </row>
    <row r="119" spans="1:29" s="17" customFormat="1" x14ac:dyDescent="0.25">
      <c r="A119" s="17">
        <v>34</v>
      </c>
      <c r="B119" s="17">
        <v>-622</v>
      </c>
      <c r="C119" s="17">
        <v>13348</v>
      </c>
      <c r="D119" s="17">
        <v>15141</v>
      </c>
      <c r="E119" s="17">
        <v>13097</v>
      </c>
      <c r="F119" s="17">
        <v>11288</v>
      </c>
      <c r="G119" s="24"/>
      <c r="H119" s="7"/>
      <c r="I119" s="25">
        <f t="shared" si="32"/>
        <v>251</v>
      </c>
      <c r="J119" s="24">
        <f t="shared" si="32"/>
        <v>3853</v>
      </c>
      <c r="K119" s="7"/>
      <c r="L119" s="25">
        <f t="shared" si="27"/>
        <v>247.16738704424276</v>
      </c>
      <c r="M119" s="17">
        <f t="shared" si="18"/>
        <v>14.688922068638259</v>
      </c>
      <c r="N119" s="17">
        <f t="shared" si="28"/>
        <v>3846.7535451680769</v>
      </c>
      <c r="O119" s="24">
        <f t="shared" si="19"/>
        <v>39.018197967255126</v>
      </c>
      <c r="P119" s="7"/>
      <c r="Q119" s="25">
        <f t="shared" si="20"/>
        <v>290.64738855746407</v>
      </c>
      <c r="R119" s="24">
        <f t="shared" si="21"/>
        <v>3852.7426029439753</v>
      </c>
      <c r="S119" s="7"/>
      <c r="T119" s="25">
        <f t="shared" si="22"/>
        <v>-7.5157262262187663E-2</v>
      </c>
      <c r="U119" s="24">
        <f t="shared" si="23"/>
        <v>0.99792589201783743</v>
      </c>
      <c r="V119" s="7"/>
      <c r="W119" s="25">
        <f t="shared" si="24"/>
        <v>-6.6479107118506839E-2</v>
      </c>
      <c r="X119" s="24">
        <f t="shared" si="29"/>
        <v>168.64343135997217</v>
      </c>
      <c r="Y119" s="7"/>
      <c r="Z119" s="25">
        <f t="shared" si="30"/>
        <v>-622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-3.4568640027885067E-2</v>
      </c>
    </row>
    <row r="120" spans="1:29" s="17" customFormat="1" x14ac:dyDescent="0.25">
      <c r="A120" s="17">
        <v>35</v>
      </c>
      <c r="B120" s="17">
        <v>-607</v>
      </c>
      <c r="C120" s="17">
        <v>13519</v>
      </c>
      <c r="D120" s="17">
        <v>15112</v>
      </c>
      <c r="E120" s="17">
        <v>12914</v>
      </c>
      <c r="F120" s="17">
        <v>11308</v>
      </c>
      <c r="G120" s="24"/>
      <c r="H120" s="7"/>
      <c r="I120" s="25">
        <f t="shared" si="32"/>
        <v>605</v>
      </c>
      <c r="J120" s="24">
        <f t="shared" si="32"/>
        <v>3804</v>
      </c>
      <c r="K120" s="7"/>
      <c r="L120" s="25">
        <f t="shared" si="27"/>
        <v>612.45918631833445</v>
      </c>
      <c r="M120" s="17">
        <f t="shared" si="18"/>
        <v>55.639460531627783</v>
      </c>
      <c r="N120" s="17">
        <f t="shared" si="28"/>
        <v>3805.167193061473</v>
      </c>
      <c r="O120" s="24">
        <f t="shared" si="19"/>
        <v>1.3623396427506484</v>
      </c>
      <c r="P120" s="7"/>
      <c r="Q120" s="25">
        <f t="shared" si="20"/>
        <v>644.64738855746407</v>
      </c>
      <c r="R120" s="24">
        <f t="shared" si="21"/>
        <v>3803.7426029439753</v>
      </c>
      <c r="S120" s="7"/>
      <c r="T120" s="25">
        <f t="shared" si="22"/>
        <v>-0.16669660473783562</v>
      </c>
      <c r="U120" s="24">
        <f t="shared" si="23"/>
        <v>0.98523405823908727</v>
      </c>
      <c r="V120" s="7"/>
      <c r="W120" s="25">
        <f t="shared" si="24"/>
        <v>-0.15813231986105838</v>
      </c>
      <c r="X120" s="24">
        <f t="shared" si="29"/>
        <v>163.33635366469582</v>
      </c>
      <c r="Y120" s="7"/>
      <c r="Z120" s="25">
        <f t="shared" si="30"/>
        <v>-607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0.1213536646957607</v>
      </c>
    </row>
    <row r="121" spans="1:29" s="17" customFormat="1" x14ac:dyDescent="0.25">
      <c r="A121" s="17">
        <v>36</v>
      </c>
      <c r="B121" s="17">
        <v>-617</v>
      </c>
      <c r="C121" s="17">
        <v>13711</v>
      </c>
      <c r="D121" s="17">
        <v>15076</v>
      </c>
      <c r="E121" s="17">
        <v>12733</v>
      </c>
      <c r="F121" s="17">
        <v>11349</v>
      </c>
      <c r="G121" s="24"/>
      <c r="H121" s="7"/>
      <c r="I121" s="25">
        <f t="shared" si="32"/>
        <v>978</v>
      </c>
      <c r="J121" s="24">
        <f t="shared" si="32"/>
        <v>3727</v>
      </c>
      <c r="K121" s="7"/>
      <c r="L121" s="25">
        <f t="shared" si="27"/>
        <v>977.67580454686117</v>
      </c>
      <c r="M121" s="17">
        <f t="shared" si="18"/>
        <v>0.10510269183588961</v>
      </c>
      <c r="N121" s="17">
        <f t="shared" si="28"/>
        <v>3727.402160660868</v>
      </c>
      <c r="O121" s="24">
        <f t="shared" si="19"/>
        <v>0.16173319714982559</v>
      </c>
      <c r="P121" s="7"/>
      <c r="Q121" s="25">
        <f t="shared" si="20"/>
        <v>1017.6473885574641</v>
      </c>
      <c r="R121" s="24">
        <f t="shared" si="21"/>
        <v>3726.7426029439753</v>
      </c>
      <c r="S121" s="7"/>
      <c r="T121" s="25">
        <f t="shared" si="22"/>
        <v>-0.26314907576443647</v>
      </c>
      <c r="U121" s="24">
        <f t="shared" si="23"/>
        <v>0.96528974801533718</v>
      </c>
      <c r="V121" s="7"/>
      <c r="W121" s="25">
        <f t="shared" si="24"/>
        <v>-0.2547619366413022</v>
      </c>
      <c r="X121" s="24">
        <f t="shared" si="29"/>
        <v>157.67014850187297</v>
      </c>
      <c r="Y121" s="7"/>
      <c r="Z121" s="25">
        <f t="shared" si="30"/>
        <v>-617</v>
      </c>
      <c r="AA121" s="17">
        <f t="shared" si="31"/>
        <v>157.66200000000006</v>
      </c>
      <c r="AB121" s="24">
        <f t="shared" si="25"/>
        <v>2.7517210052793009</v>
      </c>
      <c r="AC121" s="17">
        <f t="shared" si="26"/>
        <v>8.1485018729097192E-3</v>
      </c>
    </row>
    <row r="122" spans="1:29" s="17" customFormat="1" x14ac:dyDescent="0.25">
      <c r="A122" s="17">
        <v>37</v>
      </c>
      <c r="B122" s="17">
        <v>-631</v>
      </c>
      <c r="C122" s="17">
        <v>13886</v>
      </c>
      <c r="D122" s="17">
        <v>15014</v>
      </c>
      <c r="E122" s="17">
        <v>12544</v>
      </c>
      <c r="F122" s="17">
        <v>11404</v>
      </c>
      <c r="G122" s="24"/>
      <c r="H122" s="7"/>
      <c r="I122" s="25">
        <f t="shared" si="32"/>
        <v>1342</v>
      </c>
      <c r="J122" s="24">
        <f t="shared" si="32"/>
        <v>3610</v>
      </c>
      <c r="K122" s="7"/>
      <c r="L122" s="25">
        <f t="shared" si="27"/>
        <v>1341.2725916992008</v>
      </c>
      <c r="M122" s="17">
        <f t="shared" si="18"/>
        <v>0.52912283607157595</v>
      </c>
      <c r="N122" s="17">
        <f t="shared" si="28"/>
        <v>3611.6234223763895</v>
      </c>
      <c r="O122" s="24">
        <f t="shared" si="19"/>
        <v>2.6355002121621274</v>
      </c>
      <c r="P122" s="7"/>
      <c r="Q122" s="25">
        <f t="shared" si="20"/>
        <v>1381.647388557464</v>
      </c>
      <c r="R122" s="24">
        <f t="shared" si="21"/>
        <v>3609.7426029439753</v>
      </c>
      <c r="S122" s="7"/>
      <c r="T122" s="25">
        <f t="shared" si="22"/>
        <v>-0.35727427537216483</v>
      </c>
      <c r="U122" s="24">
        <f t="shared" si="23"/>
        <v>0.93498475715587248</v>
      </c>
      <c r="V122" s="7"/>
      <c r="W122" s="25">
        <f t="shared" si="24"/>
        <v>-0.34915432193940382</v>
      </c>
      <c r="X122" s="24">
        <f t="shared" si="29"/>
        <v>151.97738913363492</v>
      </c>
      <c r="Y122" s="7"/>
      <c r="Z122" s="25">
        <f t="shared" si="30"/>
        <v>-631</v>
      </c>
      <c r="AA122" s="17">
        <f t="shared" si="31"/>
        <v>151.98300000000006</v>
      </c>
      <c r="AB122" s="24">
        <f t="shared" si="25"/>
        <v>2.652603757058543</v>
      </c>
      <c r="AC122" s="17">
        <f t="shared" si="26"/>
        <v>-5.6108663651457391E-3</v>
      </c>
    </row>
    <row r="123" spans="1:29" s="17" customFormat="1" x14ac:dyDescent="0.25">
      <c r="A123" s="17">
        <v>38</v>
      </c>
      <c r="B123" s="17">
        <v>-633</v>
      </c>
      <c r="C123" s="17">
        <v>14065</v>
      </c>
      <c r="D123" s="17">
        <v>14940</v>
      </c>
      <c r="E123" s="17">
        <v>12375</v>
      </c>
      <c r="F123" s="17">
        <v>11479</v>
      </c>
      <c r="G123" s="24"/>
      <c r="H123" s="7"/>
      <c r="I123" s="25">
        <f t="shared" si="32"/>
        <v>1690</v>
      </c>
      <c r="J123" s="24">
        <f t="shared" si="32"/>
        <v>3461</v>
      </c>
      <c r="K123" s="7"/>
      <c r="L123" s="25">
        <f t="shared" si="27"/>
        <v>1692.3926955251461</v>
      </c>
      <c r="M123" s="17">
        <f t="shared" si="18"/>
        <v>5.7249918760542169</v>
      </c>
      <c r="N123" s="17">
        <f t="shared" si="28"/>
        <v>3459.7867543376742</v>
      </c>
      <c r="O123" s="24">
        <f t="shared" si="19"/>
        <v>1.4719650371523436</v>
      </c>
      <c r="P123" s="7"/>
      <c r="Q123" s="25">
        <f t="shared" si="20"/>
        <v>1729.647388557464</v>
      </c>
      <c r="R123" s="24">
        <f t="shared" si="21"/>
        <v>3460.7426029439753</v>
      </c>
      <c r="S123" s="7"/>
      <c r="T123" s="25">
        <f t="shared" si="22"/>
        <v>-0.44726210356856455</v>
      </c>
      <c r="U123" s="24">
        <f t="shared" si="23"/>
        <v>0.89639122178783648</v>
      </c>
      <c r="V123" s="7"/>
      <c r="W123" s="25">
        <f t="shared" si="24"/>
        <v>-0.43948128167781214</v>
      </c>
      <c r="X123" s="24">
        <f t="shared" si="29"/>
        <v>146.33697216512093</v>
      </c>
      <c r="Y123" s="7"/>
      <c r="Z123" s="25">
        <f t="shared" si="30"/>
        <v>-633</v>
      </c>
      <c r="AA123" s="17">
        <f t="shared" si="31"/>
        <v>146.28600000000006</v>
      </c>
      <c r="AB123" s="24">
        <f t="shared" si="25"/>
        <v>2.5531723495724257</v>
      </c>
      <c r="AC123" s="17">
        <f t="shared" si="26"/>
        <v>5.0972165120867885E-2</v>
      </c>
    </row>
    <row r="124" spans="1:29" s="17" customFormat="1" x14ac:dyDescent="0.25">
      <c r="A124" s="17">
        <v>39</v>
      </c>
      <c r="B124" s="17">
        <v>-630</v>
      </c>
      <c r="C124" s="17">
        <v>14235</v>
      </c>
      <c r="D124" s="17">
        <v>14847</v>
      </c>
      <c r="E124" s="17">
        <v>12210</v>
      </c>
      <c r="F124" s="17">
        <v>11578</v>
      </c>
      <c r="G124" s="24"/>
      <c r="H124" s="7"/>
      <c r="I124" s="25">
        <f t="shared" si="32"/>
        <v>2025</v>
      </c>
      <c r="J124" s="24">
        <f t="shared" si="32"/>
        <v>3269</v>
      </c>
      <c r="K124" s="7"/>
      <c r="L124" s="25">
        <f t="shared" si="27"/>
        <v>2024.85917270861</v>
      </c>
      <c r="M124" s="17">
        <f t="shared" si="18"/>
        <v>1.9832326000242952E-2</v>
      </c>
      <c r="N124" s="17">
        <f t="shared" si="28"/>
        <v>3274.6643205296009</v>
      </c>
      <c r="O124" s="24">
        <f t="shared" si="19"/>
        <v>32.084527062058221</v>
      </c>
      <c r="P124" s="7"/>
      <c r="Q124" s="25">
        <f t="shared" si="20"/>
        <v>2064.6473885574642</v>
      </c>
      <c r="R124" s="24">
        <f t="shared" si="21"/>
        <v>3268.7426029439753</v>
      </c>
      <c r="S124" s="7"/>
      <c r="T124" s="25">
        <f t="shared" si="22"/>
        <v>-0.53388831749325971</v>
      </c>
      <c r="U124" s="24">
        <f t="shared" si="23"/>
        <v>0.84665995473640732</v>
      </c>
      <c r="V124" s="7"/>
      <c r="W124" s="25">
        <f t="shared" si="24"/>
        <v>-0.52654338754524921</v>
      </c>
      <c r="X124" s="24">
        <f t="shared" si="29"/>
        <v>140.57693687513438</v>
      </c>
      <c r="Y124" s="7"/>
      <c r="Z124" s="25">
        <f t="shared" si="30"/>
        <v>-630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-3.9063124865691634E-2</v>
      </c>
    </row>
    <row r="125" spans="1:29" s="17" customFormat="1" x14ac:dyDescent="0.25">
      <c r="A125" s="17">
        <v>40</v>
      </c>
      <c r="B125" s="17">
        <v>-635</v>
      </c>
      <c r="C125" s="17">
        <v>14395</v>
      </c>
      <c r="D125" s="17">
        <v>14746</v>
      </c>
      <c r="E125" s="17">
        <v>12057</v>
      </c>
      <c r="F125" s="17">
        <v>11689</v>
      </c>
      <c r="G125" s="24"/>
      <c r="H125" s="7"/>
      <c r="I125" s="25">
        <f t="shared" si="32"/>
        <v>2338</v>
      </c>
      <c r="J125" s="24">
        <f t="shared" si="32"/>
        <v>3057</v>
      </c>
      <c r="K125" s="7"/>
      <c r="L125" s="25">
        <f t="shared" si="27"/>
        <v>2339.5061587993209</v>
      </c>
      <c r="M125" s="17">
        <f t="shared" si="18"/>
        <v>2.2685143287718614</v>
      </c>
      <c r="N125" s="17">
        <f t="shared" si="28"/>
        <v>3055.588064834169</v>
      </c>
      <c r="O125" s="24">
        <f t="shared" si="19"/>
        <v>1.9935609125101639</v>
      </c>
      <c r="P125" s="7"/>
      <c r="Q125" s="25">
        <f t="shared" si="20"/>
        <v>2377.6473885574642</v>
      </c>
      <c r="R125" s="24">
        <f t="shared" si="21"/>
        <v>3056.7426029439753</v>
      </c>
      <c r="S125" s="7"/>
      <c r="T125" s="25">
        <f t="shared" si="22"/>
        <v>-0.61482564572737786</v>
      </c>
      <c r="U125" s="24">
        <f t="shared" si="23"/>
        <v>0.79174834736712107</v>
      </c>
      <c r="V125" s="7"/>
      <c r="W125" s="25">
        <f t="shared" si="24"/>
        <v>-0.60796145647336008</v>
      </c>
      <c r="X125" s="24">
        <f t="shared" si="29"/>
        <v>134.9350364838462</v>
      </c>
      <c r="Y125" s="7"/>
      <c r="Z125" s="25">
        <f t="shared" si="30"/>
        <v>-635</v>
      </c>
      <c r="AA125" s="17">
        <f t="shared" si="31"/>
        <v>134.90100000000007</v>
      </c>
      <c r="AB125" s="24">
        <f t="shared" si="25"/>
        <v>2.3544666142328716</v>
      </c>
      <c r="AC125" s="17">
        <f t="shared" si="26"/>
        <v>3.4036483846136889E-2</v>
      </c>
    </row>
    <row r="126" spans="1:29" s="17" customFormat="1" x14ac:dyDescent="0.25">
      <c r="A126" s="17">
        <v>41</v>
      </c>
      <c r="B126" s="17">
        <v>-623</v>
      </c>
      <c r="C126" s="17">
        <v>14527</v>
      </c>
      <c r="D126" s="17">
        <v>14609</v>
      </c>
      <c r="E126" s="17">
        <v>11903</v>
      </c>
      <c r="F126" s="17">
        <v>11801</v>
      </c>
      <c r="G126" s="24"/>
      <c r="H126" s="7"/>
      <c r="I126" s="25">
        <f t="shared" si="32"/>
        <v>2624</v>
      </c>
      <c r="J126" s="24">
        <f t="shared" si="32"/>
        <v>2808</v>
      </c>
      <c r="K126" s="7"/>
      <c r="L126" s="25">
        <f t="shared" si="27"/>
        <v>2625.2326043142784</v>
      </c>
      <c r="M126" s="17">
        <f t="shared" si="18"/>
        <v>1.5193133955778058</v>
      </c>
      <c r="N126" s="17">
        <f t="shared" si="28"/>
        <v>2811.0586777023018</v>
      </c>
      <c r="O126" s="24">
        <f t="shared" si="19"/>
        <v>9.3555092865581759</v>
      </c>
      <c r="P126" s="7"/>
      <c r="Q126" s="25">
        <f t="shared" si="20"/>
        <v>2663.6473885574642</v>
      </c>
      <c r="R126" s="24">
        <f t="shared" si="21"/>
        <v>2807.7426029439753</v>
      </c>
      <c r="S126" s="7"/>
      <c r="T126" s="25">
        <f t="shared" si="22"/>
        <v>-0.68878115970487874</v>
      </c>
      <c r="U126" s="24">
        <f t="shared" si="23"/>
        <v>0.72725311040979901</v>
      </c>
      <c r="V126" s="7"/>
      <c r="W126" s="25">
        <f t="shared" si="24"/>
        <v>-0.68248081537320882</v>
      </c>
      <c r="X126" s="24">
        <f t="shared" si="29"/>
        <v>129.27375676327893</v>
      </c>
      <c r="Y126" s="7"/>
      <c r="Z126" s="25">
        <f t="shared" si="30"/>
        <v>-623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-2.0243236721142921E-2</v>
      </c>
    </row>
    <row r="127" spans="1:29" s="17" customFormat="1" x14ac:dyDescent="0.25">
      <c r="A127" s="17">
        <v>42</v>
      </c>
      <c r="B127" s="17">
        <v>-609</v>
      </c>
      <c r="C127" s="17">
        <v>14665</v>
      </c>
      <c r="D127" s="17">
        <v>14487</v>
      </c>
      <c r="E127" s="17">
        <v>11788</v>
      </c>
      <c r="F127" s="17">
        <v>11946</v>
      </c>
      <c r="G127" s="24"/>
      <c r="H127" s="7"/>
      <c r="I127" s="25">
        <f t="shared" si="32"/>
        <v>2877</v>
      </c>
      <c r="J127" s="24">
        <f t="shared" si="32"/>
        <v>2541</v>
      </c>
      <c r="K127" s="7"/>
      <c r="L127" s="25">
        <f t="shared" si="27"/>
        <v>2879.9014110130265</v>
      </c>
      <c r="M127" s="17">
        <f t="shared" si="18"/>
        <v>8.4181858665115659</v>
      </c>
      <c r="N127" s="17">
        <f t="shared" si="28"/>
        <v>2545.9553094424341</v>
      </c>
      <c r="O127" s="24">
        <f t="shared" si="19"/>
        <v>24.55509167027655</v>
      </c>
      <c r="P127" s="7"/>
      <c r="Q127" s="25">
        <f t="shared" si="20"/>
        <v>2916.6473885574642</v>
      </c>
      <c r="R127" s="24">
        <f t="shared" si="21"/>
        <v>2540.7426029439753</v>
      </c>
      <c r="S127" s="7"/>
      <c r="T127" s="25">
        <f t="shared" si="22"/>
        <v>-0.75420334514651421</v>
      </c>
      <c r="U127" s="24">
        <f t="shared" si="23"/>
        <v>0.65809556716640549</v>
      </c>
      <c r="V127" s="7"/>
      <c r="W127" s="25">
        <f t="shared" si="24"/>
        <v>-0.74850708046669434</v>
      </c>
      <c r="X127" s="24">
        <f t="shared" si="29"/>
        <v>123.77697528127703</v>
      </c>
      <c r="Y127" s="7"/>
      <c r="Z127" s="25">
        <f t="shared" si="30"/>
        <v>-609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-3.602471872304136E-2</v>
      </c>
    </row>
    <row r="128" spans="1:29" s="17" customFormat="1" x14ac:dyDescent="0.25">
      <c r="A128" s="17">
        <v>43</v>
      </c>
      <c r="B128" s="17">
        <v>-609</v>
      </c>
      <c r="C128" s="17">
        <v>14774</v>
      </c>
      <c r="D128" s="17">
        <v>14335</v>
      </c>
      <c r="E128" s="17">
        <v>11667</v>
      </c>
      <c r="F128" s="17">
        <v>12083</v>
      </c>
      <c r="G128" s="24"/>
      <c r="H128" s="7"/>
      <c r="I128" s="25">
        <f t="shared" si="32"/>
        <v>3107</v>
      </c>
      <c r="J128" s="24">
        <f t="shared" si="32"/>
        <v>2252</v>
      </c>
      <c r="K128" s="7"/>
      <c r="L128" s="25">
        <f t="shared" si="27"/>
        <v>3107.8649076626712</v>
      </c>
      <c r="M128" s="17">
        <f t="shared" si="18"/>
        <v>0.74806526494728498</v>
      </c>
      <c r="N128" s="17">
        <f t="shared" si="28"/>
        <v>2257.5256595001124</v>
      </c>
      <c r="O128" s="24">
        <f t="shared" si="19"/>
        <v>30.532912911182386</v>
      </c>
      <c r="P128" s="7"/>
      <c r="Q128" s="25">
        <f t="shared" si="20"/>
        <v>3146.6473885574642</v>
      </c>
      <c r="R128" s="24">
        <f t="shared" si="21"/>
        <v>2251.7426029439753</v>
      </c>
      <c r="S128" s="7"/>
      <c r="T128" s="25">
        <f t="shared" si="22"/>
        <v>-0.81367805918436453</v>
      </c>
      <c r="U128" s="24">
        <f t="shared" si="23"/>
        <v>0.58323964957336905</v>
      </c>
      <c r="V128" s="7"/>
      <c r="W128" s="25">
        <f t="shared" si="24"/>
        <v>-0.80863521952337269</v>
      </c>
      <c r="X128" s="24">
        <f t="shared" si="29"/>
        <v>118.25625204969231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-7.5747950307771816E-2</v>
      </c>
    </row>
    <row r="129" spans="1:29" s="17" customFormat="1" x14ac:dyDescent="0.25">
      <c r="A129" s="17">
        <v>44</v>
      </c>
      <c r="B129" s="17">
        <v>-625</v>
      </c>
      <c r="C129" s="17">
        <v>14863</v>
      </c>
      <c r="D129" s="17">
        <v>14168</v>
      </c>
      <c r="E129" s="17">
        <v>11554</v>
      </c>
      <c r="F129" s="17">
        <v>12232</v>
      </c>
      <c r="G129" s="24"/>
      <c r="H129" s="7"/>
      <c r="I129" s="25">
        <f t="shared" si="32"/>
        <v>3309</v>
      </c>
      <c r="J129" s="24">
        <f t="shared" si="32"/>
        <v>1936</v>
      </c>
      <c r="K129" s="7"/>
      <c r="L129" s="25">
        <f t="shared" si="27"/>
        <v>3311.8655246187413</v>
      </c>
      <c r="M129" s="17">
        <f t="shared" si="18"/>
        <v>8.2112313406127413</v>
      </c>
      <c r="N129" s="17">
        <f t="shared" si="28"/>
        <v>1940.0380772756635</v>
      </c>
      <c r="O129" s="24">
        <f t="shared" si="19"/>
        <v>16.306068084229583</v>
      </c>
      <c r="P129" s="7"/>
      <c r="Q129" s="25">
        <f t="shared" si="20"/>
        <v>3348.6473885574642</v>
      </c>
      <c r="R129" s="24">
        <f t="shared" si="21"/>
        <v>1935.7426029439755</v>
      </c>
      <c r="S129" s="7"/>
      <c r="T129" s="25">
        <f t="shared" si="22"/>
        <v>-0.86591237325238968</v>
      </c>
      <c r="U129" s="24">
        <f t="shared" si="23"/>
        <v>0.50139027255122537</v>
      </c>
      <c r="V129" s="7"/>
      <c r="W129" s="25">
        <f t="shared" si="24"/>
        <v>-0.86158352105693425</v>
      </c>
      <c r="X129" s="24">
        <f t="shared" si="29"/>
        <v>112.65154395583329</v>
      </c>
      <c r="Y129" s="7"/>
      <c r="Z129" s="25">
        <f t="shared" si="30"/>
        <v>-625</v>
      </c>
      <c r="AA129" s="17">
        <f t="shared" si="31"/>
        <v>112.70700000000008</v>
      </c>
      <c r="AB129" s="24">
        <f t="shared" si="25"/>
        <v>1.9671082400452504</v>
      </c>
      <c r="AC129" s="17">
        <f t="shared" si="26"/>
        <v>-5.5456044166788843E-2</v>
      </c>
    </row>
    <row r="130" spans="1:29" s="17" customFormat="1" x14ac:dyDescent="0.25">
      <c r="A130" s="17">
        <v>45</v>
      </c>
      <c r="B130" s="17">
        <v>-622</v>
      </c>
      <c r="C130" s="17">
        <v>14969</v>
      </c>
      <c r="D130" s="17">
        <v>14012</v>
      </c>
      <c r="E130" s="17">
        <v>11481</v>
      </c>
      <c r="F130" s="17">
        <v>12414</v>
      </c>
      <c r="G130" s="24"/>
      <c r="H130" s="7"/>
      <c r="I130" s="25">
        <f t="shared" si="32"/>
        <v>3488</v>
      </c>
      <c r="J130" s="24">
        <f t="shared" si="32"/>
        <v>1598</v>
      </c>
      <c r="K130" s="7"/>
      <c r="L130" s="25">
        <f t="shared" si="27"/>
        <v>3482.8349018625499</v>
      </c>
      <c r="M130" s="17">
        <f t="shared" si="18"/>
        <v>26.678238769490068</v>
      </c>
      <c r="N130" s="17">
        <f t="shared" si="28"/>
        <v>1605.4844050200636</v>
      </c>
      <c r="O130" s="24">
        <f t="shared" si="19"/>
        <v>56.016318504353286</v>
      </c>
      <c r="P130" s="7"/>
      <c r="Q130" s="25">
        <f t="shared" si="20"/>
        <v>3527.6473885574642</v>
      </c>
      <c r="R130" s="24">
        <f t="shared" si="21"/>
        <v>1597.7426029439755</v>
      </c>
      <c r="S130" s="7"/>
      <c r="T130" s="25">
        <f t="shared" si="22"/>
        <v>-0.91219921591662978</v>
      </c>
      <c r="U130" s="24">
        <f t="shared" si="23"/>
        <v>0.41384252117943882</v>
      </c>
      <c r="V130" s="7"/>
      <c r="W130" s="25">
        <f t="shared" si="24"/>
        <v>-0.90863369655368886</v>
      </c>
      <c r="X130" s="24">
        <f t="shared" si="29"/>
        <v>106.94185832911131</v>
      </c>
      <c r="Y130" s="7"/>
      <c r="Z130" s="25">
        <f t="shared" si="30"/>
        <v>-622</v>
      </c>
      <c r="AA130" s="17">
        <f t="shared" si="31"/>
        <v>107.10900000000008</v>
      </c>
      <c r="AB130" s="24">
        <f t="shared" si="25"/>
        <v>1.8694047085186076</v>
      </c>
      <c r="AC130" s="17">
        <f t="shared" si="26"/>
        <v>-0.16714167088876764</v>
      </c>
    </row>
    <row r="131" spans="1:29" s="17" customFormat="1" x14ac:dyDescent="0.25">
      <c r="A131" s="17">
        <v>46</v>
      </c>
      <c r="B131" s="17">
        <v>-633</v>
      </c>
      <c r="C131" s="17">
        <v>15028</v>
      </c>
      <c r="D131" s="17">
        <v>13827</v>
      </c>
      <c r="E131" s="17">
        <v>11406</v>
      </c>
      <c r="F131" s="17">
        <v>12581</v>
      </c>
      <c r="G131" s="24"/>
      <c r="H131" s="7"/>
      <c r="I131" s="25">
        <f t="shared" si="32"/>
        <v>3622</v>
      </c>
      <c r="J131" s="24">
        <f t="shared" si="32"/>
        <v>1246</v>
      </c>
      <c r="K131" s="7"/>
      <c r="L131" s="25">
        <f t="shared" si="27"/>
        <v>3622.3135317085362</v>
      </c>
      <c r="M131" s="17">
        <f t="shared" si="18"/>
        <v>9.830213225761289E-2</v>
      </c>
      <c r="N131" s="17">
        <f t="shared" si="28"/>
        <v>1249.2822709313807</v>
      </c>
      <c r="O131" s="24">
        <f t="shared" si="19"/>
        <v>10.773302466986781</v>
      </c>
      <c r="P131" s="7"/>
      <c r="Q131" s="25">
        <f t="shared" si="20"/>
        <v>3661.6473885574642</v>
      </c>
      <c r="R131" s="24">
        <f t="shared" si="21"/>
        <v>1245.7426029439755</v>
      </c>
      <c r="S131" s="7"/>
      <c r="T131" s="25">
        <f t="shared" si="22"/>
        <v>-0.94684970148650782</v>
      </c>
      <c r="U131" s="24">
        <f t="shared" si="23"/>
        <v>0.32266853158515219</v>
      </c>
      <c r="V131" s="7"/>
      <c r="W131" s="25">
        <f t="shared" si="24"/>
        <v>-0.9440786194804377</v>
      </c>
      <c r="X131" s="24">
        <f t="shared" si="29"/>
        <v>101.32416393492599</v>
      </c>
      <c r="Y131" s="7"/>
      <c r="Z131" s="25">
        <f t="shared" si="30"/>
        <v>-633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-8.7836065074085923E-2</v>
      </c>
    </row>
    <row r="132" spans="1:29" s="17" customFormat="1" x14ac:dyDescent="0.25">
      <c r="A132" s="17">
        <v>47</v>
      </c>
      <c r="B132" s="17">
        <v>-645</v>
      </c>
      <c r="C132" s="17">
        <v>15075</v>
      </c>
      <c r="D132" s="17">
        <v>13640</v>
      </c>
      <c r="E132" s="17">
        <v>11351</v>
      </c>
      <c r="F132" s="17">
        <v>12768</v>
      </c>
      <c r="G132" s="24"/>
      <c r="H132" s="7"/>
      <c r="I132" s="25">
        <f t="shared" si="32"/>
        <v>3724</v>
      </c>
      <c r="J132" s="24">
        <f t="shared" si="32"/>
        <v>872</v>
      </c>
      <c r="K132" s="7"/>
      <c r="L132" s="25">
        <f t="shared" si="27"/>
        <v>3727.2080965106634</v>
      </c>
      <c r="M132" s="17">
        <f t="shared" si="18"/>
        <v>10.291883221730561</v>
      </c>
      <c r="N132" s="17">
        <f t="shared" si="28"/>
        <v>873.63378564873119</v>
      </c>
      <c r="O132" s="24">
        <f t="shared" si="19"/>
        <v>2.6692555459999987</v>
      </c>
      <c r="P132" s="7"/>
      <c r="Q132" s="25">
        <f t="shared" si="20"/>
        <v>3763.6473885574642</v>
      </c>
      <c r="R132" s="24">
        <f t="shared" si="21"/>
        <v>871.7426029439755</v>
      </c>
      <c r="S132" s="7"/>
      <c r="T132" s="25">
        <f t="shared" si="22"/>
        <v>-0.97322544423372837</v>
      </c>
      <c r="U132" s="24">
        <f t="shared" si="23"/>
        <v>0.22579616764122262</v>
      </c>
      <c r="V132" s="7"/>
      <c r="W132" s="25">
        <f t="shared" si="24"/>
        <v>-0.97129805689699122</v>
      </c>
      <c r="X132" s="24">
        <f t="shared" si="29"/>
        <v>95.541707552333094</v>
      </c>
      <c r="Y132" s="7"/>
      <c r="Z132" s="25">
        <f t="shared" si="30"/>
        <v>-645</v>
      </c>
      <c r="AA132" s="17">
        <f t="shared" si="31"/>
        <v>95.607000000000085</v>
      </c>
      <c r="AB132" s="24">
        <f t="shared" si="25"/>
        <v>1.6686569379542202</v>
      </c>
      <c r="AC132" s="17">
        <f t="shared" si="26"/>
        <v>-6.5292447666990938E-2</v>
      </c>
    </row>
    <row r="133" spans="1:29" s="17" customFormat="1" x14ac:dyDescent="0.25">
      <c r="A133" s="17">
        <v>48</v>
      </c>
      <c r="B133" s="17">
        <v>-625</v>
      </c>
      <c r="C133" s="17">
        <v>15119</v>
      </c>
      <c r="D133" s="17">
        <v>13459</v>
      </c>
      <c r="E133" s="17">
        <v>11330</v>
      </c>
      <c r="F133" s="17">
        <v>12963</v>
      </c>
      <c r="G133" s="24"/>
      <c r="H133" s="7"/>
      <c r="I133" s="25">
        <f t="shared" si="32"/>
        <v>3789</v>
      </c>
      <c r="J133" s="24">
        <f t="shared" si="32"/>
        <v>496</v>
      </c>
      <c r="K133" s="7"/>
      <c r="L133" s="25">
        <f t="shared" si="27"/>
        <v>3791.9913357715996</v>
      </c>
      <c r="M133" s="17">
        <f t="shared" si="18"/>
        <v>8.9480896984510849</v>
      </c>
      <c r="N133" s="17">
        <f t="shared" si="28"/>
        <v>501.03221633750888</v>
      </c>
      <c r="O133" s="24">
        <f t="shared" si="19"/>
        <v>25.323201267491335</v>
      </c>
      <c r="P133" s="7"/>
      <c r="Q133" s="25">
        <f t="shared" si="20"/>
        <v>3828.6473885574642</v>
      </c>
      <c r="R133" s="24">
        <f t="shared" si="21"/>
        <v>495.7426029439755</v>
      </c>
      <c r="S133" s="7"/>
      <c r="T133" s="25">
        <f t="shared" si="22"/>
        <v>-0.99003351559225128</v>
      </c>
      <c r="U133" s="24">
        <f t="shared" si="23"/>
        <v>0.12840576966550735</v>
      </c>
      <c r="V133" s="7"/>
      <c r="W133" s="25">
        <f t="shared" si="24"/>
        <v>-0.98895396732251062</v>
      </c>
      <c r="X133" s="24">
        <f t="shared" si="29"/>
        <v>89.852585181247036</v>
      </c>
      <c r="Y133" s="7"/>
      <c r="Z133" s="25">
        <f t="shared" si="30"/>
        <v>-625</v>
      </c>
      <c r="AA133" s="17">
        <f t="shared" si="31"/>
        <v>89.982000000000085</v>
      </c>
      <c r="AB133" s="24">
        <f t="shared" si="25"/>
        <v>1.5704821675295393</v>
      </c>
      <c r="AC133" s="17">
        <f t="shared" si="26"/>
        <v>-0.12941481875304817</v>
      </c>
    </row>
    <row r="134" spans="1:29" s="17" customFormat="1" x14ac:dyDescent="0.25">
      <c r="A134" s="17">
        <v>49</v>
      </c>
      <c r="B134" s="17">
        <v>-619</v>
      </c>
      <c r="C134" s="17">
        <v>15124</v>
      </c>
      <c r="D134" s="17">
        <v>13263</v>
      </c>
      <c r="E134" s="17">
        <v>11300</v>
      </c>
      <c r="F134" s="17">
        <v>13133</v>
      </c>
      <c r="G134" s="24"/>
      <c r="H134" s="7"/>
      <c r="I134" s="25">
        <f t="shared" si="32"/>
        <v>3824</v>
      </c>
      <c r="J134" s="24">
        <f t="shared" si="32"/>
        <v>130</v>
      </c>
      <c r="K134" s="7"/>
      <c r="L134" s="25">
        <f t="shared" si="27"/>
        <v>3819.7717462700216</v>
      </c>
      <c r="M134" s="17">
        <f t="shared" si="18"/>
        <v>17.878129605076296</v>
      </c>
      <c r="N134" s="17">
        <f t="shared" si="28"/>
        <v>127.23350283520641</v>
      </c>
      <c r="O134" s="24">
        <f t="shared" si="19"/>
        <v>7.6535065628109802</v>
      </c>
      <c r="P134" s="7"/>
      <c r="Q134" s="25">
        <f t="shared" si="20"/>
        <v>3863.6473885574642</v>
      </c>
      <c r="R134" s="24">
        <f t="shared" si="21"/>
        <v>129.74260294397547</v>
      </c>
      <c r="S134" s="7"/>
      <c r="T134" s="25">
        <f t="shared" si="22"/>
        <v>-0.99908401555453286</v>
      </c>
      <c r="U134" s="24">
        <f t="shared" si="23"/>
        <v>3.3605541848720687E-2</v>
      </c>
      <c r="V134" s="7"/>
      <c r="W134" s="25">
        <f t="shared" si="24"/>
        <v>-0.99882948083892398</v>
      </c>
      <c r="X134" s="24">
        <f t="shared" si="29"/>
        <v>84.381674231217801</v>
      </c>
      <c r="Y134" s="7"/>
      <c r="Z134" s="25">
        <f t="shared" si="30"/>
        <v>-619</v>
      </c>
      <c r="AA134" s="17">
        <f t="shared" si="31"/>
        <v>84.411000000000087</v>
      </c>
      <c r="AB134" s="24">
        <f t="shared" si="25"/>
        <v>1.4732498749009348</v>
      </c>
      <c r="AC134" s="17">
        <f t="shared" si="26"/>
        <v>-2.9325768782285877E-2</v>
      </c>
    </row>
    <row r="135" spans="1:29" s="17" customFormat="1" x14ac:dyDescent="0.25">
      <c r="A135" s="17">
        <v>50</v>
      </c>
      <c r="B135" s="17">
        <v>-622</v>
      </c>
      <c r="C135" s="17">
        <v>15132</v>
      </c>
      <c r="D135" s="17">
        <v>13091</v>
      </c>
      <c r="E135" s="17">
        <v>11317</v>
      </c>
      <c r="F135" s="17">
        <v>13334</v>
      </c>
      <c r="G135" s="24"/>
      <c r="H135" s="7"/>
      <c r="I135" s="25">
        <f t="shared" si="32"/>
        <v>3815</v>
      </c>
      <c r="J135" s="24">
        <f t="shared" si="32"/>
        <v>-243</v>
      </c>
      <c r="K135" s="7"/>
      <c r="L135" s="25">
        <f t="shared" si="27"/>
        <v>3810.9516178737808</v>
      </c>
      <c r="M135" s="17">
        <f t="shared" si="18"/>
        <v>16.389397839890822</v>
      </c>
      <c r="N135" s="17">
        <f t="shared" si="28"/>
        <v>-249.58099037839335</v>
      </c>
      <c r="O135" s="24">
        <f t="shared" si="19"/>
        <v>43.309434360505875</v>
      </c>
      <c r="P135" s="7"/>
      <c r="Q135" s="25">
        <f t="shared" si="20"/>
        <v>3854.6473885574642</v>
      </c>
      <c r="R135" s="24">
        <f t="shared" si="21"/>
        <v>-243.25739705602453</v>
      </c>
      <c r="S135" s="7"/>
      <c r="T135" s="25">
        <f t="shared" si="22"/>
        <v>-0.99675674413566051</v>
      </c>
      <c r="U135" s="24">
        <f t="shared" si="23"/>
        <v>-6.3007805079315998E-2</v>
      </c>
      <c r="V135" s="7"/>
      <c r="W135" s="25">
        <f t="shared" si="24"/>
        <v>-0.99734256488390693</v>
      </c>
      <c r="X135" s="24">
        <f t="shared" si="29"/>
        <v>78.839792660226124</v>
      </c>
      <c r="Y135" s="7"/>
      <c r="Z135" s="25">
        <f t="shared" si="30"/>
        <v>-622</v>
      </c>
      <c r="AA135" s="17">
        <f t="shared" si="31"/>
        <v>78.813000000000088</v>
      </c>
      <c r="AB135" s="24">
        <f t="shared" si="25"/>
        <v>1.3755463433742925</v>
      </c>
      <c r="AC135" s="17">
        <f t="shared" si="26"/>
        <v>2.6792660226035991E-2</v>
      </c>
    </row>
    <row r="136" spans="1:29" s="17" customFormat="1" x14ac:dyDescent="0.25">
      <c r="A136" s="17">
        <v>51</v>
      </c>
      <c r="B136" s="17">
        <v>-610</v>
      </c>
      <c r="C136" s="17">
        <v>15101</v>
      </c>
      <c r="D136" s="17">
        <v>12889</v>
      </c>
      <c r="E136" s="17">
        <v>11325</v>
      </c>
      <c r="F136" s="17">
        <v>13501</v>
      </c>
      <c r="G136" s="24"/>
      <c r="H136" s="7"/>
      <c r="I136" s="25">
        <f t="shared" si="32"/>
        <v>3776</v>
      </c>
      <c r="J136" s="24">
        <f t="shared" si="32"/>
        <v>-612</v>
      </c>
      <c r="K136" s="7"/>
      <c r="L136" s="25">
        <f t="shared" si="27"/>
        <v>3766.616314535635</v>
      </c>
      <c r="M136" s="17">
        <f t="shared" si="18"/>
        <v>88.053552894135805</v>
      </c>
      <c r="N136" s="17">
        <f t="shared" si="28"/>
        <v>-616.8279648917694</v>
      </c>
      <c r="O136" s="24">
        <f t="shared" si="19"/>
        <v>23.30924499615789</v>
      </c>
      <c r="P136" s="7"/>
      <c r="Q136" s="25">
        <f t="shared" si="20"/>
        <v>3815.6473885574642</v>
      </c>
      <c r="R136" s="24">
        <f t="shared" si="21"/>
        <v>-612.2573970560245</v>
      </c>
      <c r="S136" s="7"/>
      <c r="T136" s="25">
        <f t="shared" si="22"/>
        <v>-0.98667190132054672</v>
      </c>
      <c r="U136" s="24">
        <f t="shared" si="23"/>
        <v>-0.15858508394378124</v>
      </c>
      <c r="V136" s="7"/>
      <c r="W136" s="25">
        <f t="shared" si="24"/>
        <v>-0.98808877121847061</v>
      </c>
      <c r="X136" s="24">
        <f t="shared" si="29"/>
        <v>73.336660277960391</v>
      </c>
      <c r="Y136" s="7"/>
      <c r="Z136" s="25">
        <f t="shared" si="30"/>
        <v>-610</v>
      </c>
      <c r="AA136" s="17">
        <f t="shared" si="31"/>
        <v>73.323000000000093</v>
      </c>
      <c r="AB136" s="24">
        <f t="shared" si="25"/>
        <v>1.2797277674398038</v>
      </c>
      <c r="AC136" s="17">
        <f t="shared" si="26"/>
        <v>1.3660277960298117E-2</v>
      </c>
    </row>
    <row r="137" spans="1:29" s="17" customFormat="1" x14ac:dyDescent="0.25">
      <c r="A137" s="17">
        <v>52</v>
      </c>
      <c r="B137" s="17">
        <v>-604</v>
      </c>
      <c r="C137" s="17">
        <v>15057</v>
      </c>
      <c r="D137" s="17">
        <v>12711</v>
      </c>
      <c r="E137" s="17">
        <v>11362</v>
      </c>
      <c r="F137" s="17">
        <v>13680</v>
      </c>
      <c r="G137" s="24"/>
      <c r="H137" s="7"/>
      <c r="I137" s="25">
        <f t="shared" si="32"/>
        <v>3695</v>
      </c>
      <c r="J137" s="24">
        <f t="shared" si="32"/>
        <v>-969</v>
      </c>
      <c r="K137" s="7"/>
      <c r="L137" s="25">
        <f t="shared" si="27"/>
        <v>3688.2988220490611</v>
      </c>
      <c r="M137" s="17">
        <f t="shared" si="18"/>
        <v>44.905785930150039</v>
      </c>
      <c r="N137" s="17">
        <f t="shared" si="28"/>
        <v>-974.88297075096011</v>
      </c>
      <c r="O137" s="24">
        <f t="shared" si="19"/>
        <v>34.609344856652186</v>
      </c>
      <c r="P137" s="7"/>
      <c r="Q137" s="25">
        <f t="shared" si="20"/>
        <v>3734.6473885574642</v>
      </c>
      <c r="R137" s="24">
        <f t="shared" si="21"/>
        <v>-969.2573970560245</v>
      </c>
      <c r="S137" s="7"/>
      <c r="T137" s="25">
        <f t="shared" si="22"/>
        <v>-0.96572645855069505</v>
      </c>
      <c r="U137" s="24">
        <f t="shared" si="23"/>
        <v>-0.25105415861753216</v>
      </c>
      <c r="V137" s="7"/>
      <c r="W137" s="25">
        <f t="shared" si="24"/>
        <v>-0.9679469282798483</v>
      </c>
      <c r="X137" s="24">
        <f t="shared" si="29"/>
        <v>67.91441271950896</v>
      </c>
      <c r="Y137" s="7"/>
      <c r="Z137" s="25">
        <f t="shared" si="30"/>
        <v>-604</v>
      </c>
      <c r="AA137" s="17">
        <f t="shared" si="31"/>
        <v>67.887000000000086</v>
      </c>
      <c r="AB137" s="24">
        <f t="shared" si="25"/>
        <v>1.184851669301392</v>
      </c>
      <c r="AC137" s="17">
        <f t="shared" si="26"/>
        <v>2.7412719508873806E-2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12533</v>
      </c>
      <c r="E138" s="17">
        <v>11429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-1338</v>
      </c>
      <c r="K138" s="7"/>
      <c r="L138" s="25">
        <f t="shared" si="27"/>
        <v>3568.9489680503757</v>
      </c>
      <c r="M138" s="17">
        <f t="shared" si="18"/>
        <v>25.512923756125485</v>
      </c>
      <c r="N138" s="17">
        <f t="shared" si="28"/>
        <v>-1344.0503869950185</v>
      </c>
      <c r="O138" s="24">
        <f t="shared" si="19"/>
        <v>36.60718278948864</v>
      </c>
      <c r="P138" s="7"/>
      <c r="Q138" s="25">
        <f t="shared" si="20"/>
        <v>3613.6473885574642</v>
      </c>
      <c r="R138" s="24">
        <f t="shared" si="21"/>
        <v>-1338.2573970560245</v>
      </c>
      <c r="S138" s="7"/>
      <c r="T138" s="25">
        <f t="shared" si="22"/>
        <v>-0.93443758725252157</v>
      </c>
      <c r="U138" s="24">
        <f t="shared" si="23"/>
        <v>-0.34663143748199743</v>
      </c>
      <c r="V138" s="7"/>
      <c r="W138" s="25">
        <f t="shared" si="24"/>
        <v>-0.93748830385687376</v>
      </c>
      <c r="X138" s="24">
        <f t="shared" si="29"/>
        <v>62.163076870812176</v>
      </c>
      <c r="Y138" s="7"/>
      <c r="Z138" s="25">
        <f t="shared" si="30"/>
        <v>-639</v>
      </c>
      <c r="AA138" s="17">
        <f t="shared" si="31"/>
        <v>62.136000000000088</v>
      </c>
      <c r="AB138" s="24">
        <f t="shared" si="25"/>
        <v>1.0844777840191981</v>
      </c>
      <c r="AC138" s="17">
        <f t="shared" si="26"/>
        <v>2.7076870812088316E-2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12354</v>
      </c>
      <c r="E139" s="17">
        <v>11506</v>
      </c>
      <c r="F139" s="17">
        <v>14048</v>
      </c>
      <c r="G139" s="24"/>
      <c r="H139" s="7"/>
      <c r="I139" s="25">
        <f t="shared" si="32"/>
        <v>3424</v>
      </c>
      <c r="J139" s="24">
        <f t="shared" si="32"/>
        <v>-1694</v>
      </c>
      <c r="K139" s="7"/>
      <c r="L139" s="25">
        <f t="shared" si="27"/>
        <v>3414.346789848661</v>
      </c>
      <c r="M139" s="17">
        <f t="shared" si="18"/>
        <v>93.184466225913425</v>
      </c>
      <c r="N139" s="17">
        <f t="shared" si="28"/>
        <v>-1697.4797620493639</v>
      </c>
      <c r="O139" s="24">
        <f t="shared" si="19"/>
        <v>12.108743920193241</v>
      </c>
      <c r="P139" s="7"/>
      <c r="Q139" s="25">
        <f t="shared" si="20"/>
        <v>3463.6473885574642</v>
      </c>
      <c r="R139" s="24">
        <f t="shared" si="21"/>
        <v>-1694.2573970560245</v>
      </c>
      <c r="S139" s="7"/>
      <c r="T139" s="25">
        <f t="shared" si="22"/>
        <v>-0.89564973027131489</v>
      </c>
      <c r="U139" s="24">
        <f t="shared" si="23"/>
        <v>-0.43884149513985549</v>
      </c>
      <c r="V139" s="7"/>
      <c r="W139" s="25">
        <f t="shared" si="24"/>
        <v>-0.89950111842249303</v>
      </c>
      <c r="X139" s="24">
        <f t="shared" si="29"/>
        <v>56.448232232031728</v>
      </c>
      <c r="Y139" s="7"/>
      <c r="Z139" s="25">
        <f t="shared" si="30"/>
        <v>-635</v>
      </c>
      <c r="AA139" s="17">
        <f t="shared" si="31"/>
        <v>56.421000000000092</v>
      </c>
      <c r="AB139" s="24">
        <f t="shared" si="25"/>
        <v>0.9847322172677222</v>
      </c>
      <c r="AC139" s="17">
        <f t="shared" si="26"/>
        <v>2.7232232031636272E-2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12185</v>
      </c>
      <c r="E140" s="17">
        <v>11599</v>
      </c>
      <c r="F140" s="17">
        <v>14217</v>
      </c>
      <c r="G140" s="24"/>
      <c r="H140" s="7"/>
      <c r="I140" s="25">
        <f t="shared" si="32"/>
        <v>3230</v>
      </c>
      <c r="J140" s="24">
        <f t="shared" si="32"/>
        <v>-2032</v>
      </c>
      <c r="K140" s="7"/>
      <c r="L140" s="25">
        <f t="shared" si="27"/>
        <v>3223.7788393077099</v>
      </c>
      <c r="M140" s="17">
        <f t="shared" si="18"/>
        <v>38.702840359295948</v>
      </c>
      <c r="N140" s="17">
        <f t="shared" si="28"/>
        <v>-2036.5693478202202</v>
      </c>
      <c r="O140" s="24">
        <f t="shared" si="19"/>
        <v>20.878939502150846</v>
      </c>
      <c r="P140" s="7"/>
      <c r="Q140" s="25">
        <f t="shared" si="20"/>
        <v>3269.6473885574642</v>
      </c>
      <c r="R140" s="24">
        <f t="shared" si="21"/>
        <v>-2032.2573970560245</v>
      </c>
      <c r="S140" s="7"/>
      <c r="T140" s="25">
        <f t="shared" si="22"/>
        <v>-0.84548410190895407</v>
      </c>
      <c r="U140" s="24">
        <f t="shared" si="23"/>
        <v>-0.52638924651164209</v>
      </c>
      <c r="V140" s="7"/>
      <c r="W140" s="25">
        <f t="shared" si="24"/>
        <v>-0.85009517352215269</v>
      </c>
      <c r="X140" s="24">
        <f t="shared" si="29"/>
        <v>50.688394848107691</v>
      </c>
      <c r="Y140" s="7"/>
      <c r="Z140" s="25">
        <f t="shared" si="30"/>
        <v>-640</v>
      </c>
      <c r="AA140" s="17">
        <f t="shared" si="31"/>
        <v>50.661000000000094</v>
      </c>
      <c r="AB140" s="24">
        <f t="shared" si="25"/>
        <v>0.88420125235284897</v>
      </c>
      <c r="AC140" s="17">
        <f t="shared" si="26"/>
        <v>2.7394848107597625E-2</v>
      </c>
    </row>
    <row r="141" spans="1:29" s="17" customFormat="1" x14ac:dyDescent="0.25">
      <c r="A141" s="17">
        <v>56</v>
      </c>
      <c r="B141" s="17">
        <v>-632</v>
      </c>
      <c r="C141" s="17">
        <v>14722</v>
      </c>
      <c r="D141" s="17">
        <v>12026</v>
      </c>
      <c r="E141" s="17">
        <v>11713</v>
      </c>
      <c r="F141" s="17">
        <v>14378</v>
      </c>
      <c r="G141" s="24"/>
      <c r="H141" s="7"/>
      <c r="I141" s="25">
        <f t="shared" si="32"/>
        <v>3009</v>
      </c>
      <c r="J141" s="24">
        <f t="shared" si="32"/>
        <v>-2352</v>
      </c>
      <c r="K141" s="7"/>
      <c r="L141" s="25">
        <f t="shared" si="27"/>
        <v>3003.2353691392823</v>
      </c>
      <c r="M141" s="17">
        <f t="shared" si="18"/>
        <v>33.230968960339077</v>
      </c>
      <c r="N141" s="17">
        <f t="shared" si="28"/>
        <v>-2351.2067317544743</v>
      </c>
      <c r="O141" s="24">
        <f t="shared" si="19"/>
        <v>0.62927450935945972</v>
      </c>
      <c r="P141" s="7"/>
      <c r="Q141" s="25">
        <f t="shared" si="20"/>
        <v>3048.6473885574642</v>
      </c>
      <c r="R141" s="24">
        <f t="shared" si="21"/>
        <v>-2352.2573970560247</v>
      </c>
      <c r="S141" s="7"/>
      <c r="T141" s="25">
        <f t="shared" si="22"/>
        <v>-0.78833665928997609</v>
      </c>
      <c r="U141" s="24">
        <f t="shared" si="23"/>
        <v>-0.60927469159735725</v>
      </c>
      <c r="V141" s="7"/>
      <c r="W141" s="25">
        <f t="shared" si="24"/>
        <v>-0.79366659260558658</v>
      </c>
      <c r="X141" s="24">
        <f t="shared" si="29"/>
        <v>44.942291241368935</v>
      </c>
      <c r="Y141" s="7"/>
      <c r="Z141" s="25">
        <f t="shared" si="30"/>
        <v>-632</v>
      </c>
      <c r="AA141" s="17">
        <f t="shared" si="31"/>
        <v>44.973000000000091</v>
      </c>
      <c r="AB141" s="24">
        <f t="shared" si="25"/>
        <v>0.78492692449941137</v>
      </c>
      <c r="AC141" s="17">
        <f t="shared" si="26"/>
        <v>-3.0708758631156741E-2</v>
      </c>
    </row>
    <row r="142" spans="1:29" s="17" customFormat="1" x14ac:dyDescent="0.25">
      <c r="A142" s="17">
        <v>57</v>
      </c>
      <c r="B142" s="17">
        <v>-620</v>
      </c>
      <c r="C142" s="17">
        <v>14600</v>
      </c>
      <c r="D142" s="17">
        <v>11886</v>
      </c>
      <c r="E142" s="17">
        <v>11838</v>
      </c>
      <c r="F142" s="17">
        <v>14527</v>
      </c>
      <c r="G142" s="24"/>
      <c r="H142" s="7"/>
      <c r="I142" s="25">
        <f t="shared" si="32"/>
        <v>2762</v>
      </c>
      <c r="J142" s="24">
        <f t="shared" si="32"/>
        <v>-2641</v>
      </c>
      <c r="K142" s="7"/>
      <c r="L142" s="25">
        <f t="shared" si="27"/>
        <v>2757.7393154216752</v>
      </c>
      <c r="M142" s="17">
        <f t="shared" si="18"/>
        <v>18.153433075974771</v>
      </c>
      <c r="N142" s="17">
        <f t="shared" si="28"/>
        <v>-2637.3397459644966</v>
      </c>
      <c r="O142" s="24">
        <f t="shared" si="19"/>
        <v>13.397459604418817</v>
      </c>
      <c r="P142" s="7"/>
      <c r="Q142" s="25">
        <f t="shared" si="20"/>
        <v>2801.6473885574642</v>
      </c>
      <c r="R142" s="24">
        <f t="shared" si="21"/>
        <v>-2641.2573970560247</v>
      </c>
      <c r="S142" s="7"/>
      <c r="T142" s="25">
        <f t="shared" si="22"/>
        <v>-0.724465988127589</v>
      </c>
      <c r="U142" s="24">
        <f t="shared" si="23"/>
        <v>-0.6841306091903937</v>
      </c>
      <c r="V142" s="7"/>
      <c r="W142" s="25">
        <f t="shared" si="24"/>
        <v>-0.73044467957268278</v>
      </c>
      <c r="X142" s="24">
        <f t="shared" si="29"/>
        <v>39.329918396553751</v>
      </c>
      <c r="Y142" s="7"/>
      <c r="Z142" s="25">
        <f t="shared" si="30"/>
        <v>-620</v>
      </c>
      <c r="AA142" s="17">
        <f t="shared" si="31"/>
        <v>39.393000000000093</v>
      </c>
      <c r="AB142" s="24">
        <f t="shared" si="25"/>
        <v>0.68753755223812785</v>
      </c>
      <c r="AC142" s="17">
        <f t="shared" si="26"/>
        <v>-6.3081603446342172E-2</v>
      </c>
    </row>
    <row r="143" spans="1:29" s="17" customFormat="1" x14ac:dyDescent="0.25">
      <c r="A143" s="17">
        <v>58</v>
      </c>
      <c r="B143" s="17">
        <v>-610</v>
      </c>
      <c r="C143" s="17">
        <v>14463</v>
      </c>
      <c r="D143" s="17">
        <v>11760</v>
      </c>
      <c r="E143" s="17">
        <v>11971</v>
      </c>
      <c r="F143" s="17">
        <v>14654</v>
      </c>
      <c r="G143" s="24"/>
      <c r="H143" s="7"/>
      <c r="I143" s="25">
        <f t="shared" si="32"/>
        <v>2492</v>
      </c>
      <c r="J143" s="24">
        <f t="shared" si="32"/>
        <v>-2894</v>
      </c>
      <c r="K143" s="7"/>
      <c r="L143" s="25">
        <f t="shared" si="27"/>
        <v>2490.3078795872166</v>
      </c>
      <c r="M143" s="17">
        <f t="shared" si="18"/>
        <v>2.8632714913583466</v>
      </c>
      <c r="N143" s="17">
        <f t="shared" si="28"/>
        <v>-2894.4235381535359</v>
      </c>
      <c r="O143" s="24">
        <f t="shared" si="19"/>
        <v>0.1793845675006005</v>
      </c>
      <c r="P143" s="7"/>
      <c r="Q143" s="25">
        <f t="shared" si="20"/>
        <v>2531.6473885574642</v>
      </c>
      <c r="R143" s="24">
        <f t="shared" si="21"/>
        <v>-2894.2573970560247</v>
      </c>
      <c r="S143" s="7"/>
      <c r="T143" s="25">
        <f t="shared" si="22"/>
        <v>-0.65464784556141675</v>
      </c>
      <c r="U143" s="24">
        <f t="shared" si="23"/>
        <v>-0.74966191421128725</v>
      </c>
      <c r="V143" s="7"/>
      <c r="W143" s="25">
        <f t="shared" si="24"/>
        <v>-0.66119395491566479</v>
      </c>
      <c r="X143" s="24">
        <f t="shared" si="29"/>
        <v>33.866645027553659</v>
      </c>
      <c r="Y143" s="7"/>
      <c r="Z143" s="25">
        <f t="shared" si="30"/>
        <v>-610</v>
      </c>
      <c r="AA143" s="17">
        <f t="shared" si="31"/>
        <v>33.903000000000091</v>
      </c>
      <c r="AB143" s="24">
        <f t="shared" si="25"/>
        <v>0.59171897630363912</v>
      </c>
      <c r="AC143" s="17">
        <f t="shared" si="26"/>
        <v>-3.6354972446432043E-2</v>
      </c>
    </row>
    <row r="144" spans="1:29" s="17" customFormat="1" x14ac:dyDescent="0.25">
      <c r="A144" s="17">
        <v>59</v>
      </c>
      <c r="B144" s="17">
        <v>-611</v>
      </c>
      <c r="C144" s="17">
        <v>14323</v>
      </c>
      <c r="D144" s="17">
        <v>11644</v>
      </c>
      <c r="E144" s="17">
        <v>12122</v>
      </c>
      <c r="F144" s="17">
        <v>14776</v>
      </c>
      <c r="G144" s="24"/>
      <c r="H144" s="7"/>
      <c r="I144" s="25">
        <f t="shared" si="32"/>
        <v>2201</v>
      </c>
      <c r="J144" s="24">
        <f t="shared" si="32"/>
        <v>-3132</v>
      </c>
      <c r="K144" s="7"/>
      <c r="L144" s="25">
        <f t="shared" si="27"/>
        <v>2199.1643829242212</v>
      </c>
      <c r="M144" s="17">
        <f t="shared" si="18"/>
        <v>3.3694900488908144</v>
      </c>
      <c r="N144" s="17">
        <f t="shared" si="28"/>
        <v>-3125.2492498818679</v>
      </c>
      <c r="O144" s="24">
        <f t="shared" si="19"/>
        <v>45.572627157461184</v>
      </c>
      <c r="P144" s="7"/>
      <c r="Q144" s="25">
        <f t="shared" si="20"/>
        <v>2240.6473885574642</v>
      </c>
      <c r="R144" s="24">
        <f t="shared" si="21"/>
        <v>-3132.2573970560247</v>
      </c>
      <c r="S144" s="7"/>
      <c r="T144" s="25">
        <f t="shared" si="22"/>
        <v>-0.57939940301787562</v>
      </c>
      <c r="U144" s="24">
        <f t="shared" si="23"/>
        <v>-0.8113079639937878</v>
      </c>
      <c r="V144" s="7"/>
      <c r="W144" s="25">
        <f t="shared" si="24"/>
        <v>-0.58647892682402336</v>
      </c>
      <c r="X144" s="24">
        <f t="shared" si="29"/>
        <v>28.317131736933561</v>
      </c>
      <c r="Y144" s="7"/>
      <c r="Z144" s="25">
        <f t="shared" si="30"/>
        <v>-611</v>
      </c>
      <c r="AA144" s="17">
        <f t="shared" si="31"/>
        <v>28.404000000000092</v>
      </c>
      <c r="AB144" s="24">
        <f t="shared" si="25"/>
        <v>0.49574332073647093</v>
      </c>
      <c r="AC144" s="17">
        <f t="shared" si="26"/>
        <v>-8.6868263066531171E-2</v>
      </c>
    </row>
    <row r="145" spans="1:29" s="17" customFormat="1" x14ac:dyDescent="0.25">
      <c r="A145" s="17">
        <v>60</v>
      </c>
      <c r="B145" s="17">
        <v>-636</v>
      </c>
      <c r="C145" s="17">
        <v>14148</v>
      </c>
      <c r="D145" s="17">
        <v>11535</v>
      </c>
      <c r="E145" s="17">
        <v>12279</v>
      </c>
      <c r="F145" s="17">
        <v>14879</v>
      </c>
      <c r="G145" s="24"/>
      <c r="H145" s="7"/>
      <c r="I145" s="25">
        <f t="shared" si="32"/>
        <v>1869</v>
      </c>
      <c r="J145" s="24">
        <f t="shared" si="32"/>
        <v>-3344</v>
      </c>
      <c r="K145" s="7"/>
      <c r="L145" s="25">
        <f t="shared" si="27"/>
        <v>1874.253183103802</v>
      </c>
      <c r="M145" s="17">
        <f t="shared" si="18"/>
        <v>27.595932722071129</v>
      </c>
      <c r="N145" s="17">
        <f t="shared" si="28"/>
        <v>-3334.8689253805019</v>
      </c>
      <c r="O145" s="24">
        <f t="shared" si="19"/>
        <v>83.376523706842775</v>
      </c>
      <c r="P145" s="7"/>
      <c r="Q145" s="25">
        <f t="shared" si="20"/>
        <v>1908.647388557464</v>
      </c>
      <c r="R145" s="24">
        <f t="shared" si="21"/>
        <v>-3344.2573970560247</v>
      </c>
      <c r="S145" s="7"/>
      <c r="T145" s="25">
        <f t="shared" si="22"/>
        <v>-0.49354894623280465</v>
      </c>
      <c r="U145" s="24">
        <f t="shared" si="23"/>
        <v>-0.86621957136307415</v>
      </c>
      <c r="V145" s="7"/>
      <c r="W145" s="25">
        <f t="shared" si="24"/>
        <v>-0.50110290015930292</v>
      </c>
      <c r="X145" s="24">
        <f t="shared" si="29"/>
        <v>22.503816584714173</v>
      </c>
      <c r="Y145" s="7"/>
      <c r="Z145" s="25">
        <f t="shared" si="30"/>
        <v>-636</v>
      </c>
      <c r="AA145" s="17">
        <f t="shared" si="31"/>
        <v>22.680000000000092</v>
      </c>
      <c r="AB145" s="24">
        <f t="shared" si="25"/>
        <v>0.39584067435231551</v>
      </c>
      <c r="AC145" s="17">
        <f t="shared" si="26"/>
        <v>-0.17618341528591941</v>
      </c>
    </row>
    <row r="146" spans="1:29" s="17" customFormat="1" x14ac:dyDescent="0.25">
      <c r="A146" s="17">
        <v>61</v>
      </c>
      <c r="B146" s="17">
        <v>-617</v>
      </c>
      <c r="C146" s="17">
        <v>13976</v>
      </c>
      <c r="D146" s="17">
        <v>11440</v>
      </c>
      <c r="E146" s="17">
        <v>12444</v>
      </c>
      <c r="F146" s="17">
        <v>14951</v>
      </c>
      <c r="G146" s="24"/>
      <c r="H146" s="7"/>
      <c r="I146" s="25">
        <f t="shared" si="32"/>
        <v>1532</v>
      </c>
      <c r="J146" s="24">
        <f t="shared" si="32"/>
        <v>-3511</v>
      </c>
      <c r="K146" s="7"/>
      <c r="L146" s="25">
        <f t="shared" si="27"/>
        <v>1540.7704964131847</v>
      </c>
      <c r="M146" s="17">
        <f t="shared" si="18"/>
        <v>76.92160733368523</v>
      </c>
      <c r="N146" s="17">
        <f t="shared" si="28"/>
        <v>-3506.3932911647385</v>
      </c>
      <c r="O146" s="24">
        <f t="shared" si="19"/>
        <v>21.221766292876762</v>
      </c>
      <c r="P146" s="7"/>
      <c r="Q146" s="25">
        <f t="shared" si="20"/>
        <v>1571.647388557464</v>
      </c>
      <c r="R146" s="24">
        <f t="shared" si="21"/>
        <v>-3511.2573970560247</v>
      </c>
      <c r="S146" s="7"/>
      <c r="T146" s="25">
        <f t="shared" si="22"/>
        <v>-0.40640556088169344</v>
      </c>
      <c r="U146" s="24">
        <f t="shared" si="23"/>
        <v>-0.90947541301718171</v>
      </c>
      <c r="V146" s="7"/>
      <c r="W146" s="25">
        <f t="shared" si="24"/>
        <v>-0.41433250201921457</v>
      </c>
      <c r="X146" s="24">
        <f t="shared" si="29"/>
        <v>16.947420828126269</v>
      </c>
      <c r="Y146" s="7"/>
      <c r="Z146" s="25">
        <f t="shared" si="30"/>
        <v>-617</v>
      </c>
      <c r="AA146" s="17">
        <f t="shared" si="31"/>
        <v>17.127000000000091</v>
      </c>
      <c r="AB146" s="24">
        <f t="shared" si="25"/>
        <v>0.29892254098907045</v>
      </c>
      <c r="AC146" s="17">
        <f t="shared" si="26"/>
        <v>-0.17957917187382222</v>
      </c>
    </row>
    <row r="147" spans="1:29" s="17" customFormat="1" x14ac:dyDescent="0.25">
      <c r="A147" s="17">
        <v>62</v>
      </c>
      <c r="B147" s="17">
        <v>-626</v>
      </c>
      <c r="C147" s="17">
        <v>13810</v>
      </c>
      <c r="D147" s="17">
        <v>11378</v>
      </c>
      <c r="E147" s="17">
        <v>12628</v>
      </c>
      <c r="F147" s="17">
        <v>15029</v>
      </c>
      <c r="G147" s="24"/>
      <c r="H147" s="7"/>
      <c r="I147" s="25">
        <f t="shared" si="32"/>
        <v>1182</v>
      </c>
      <c r="J147" s="24">
        <f t="shared" si="32"/>
        <v>-3651</v>
      </c>
      <c r="K147" s="7"/>
      <c r="L147" s="25">
        <f t="shared" si="27"/>
        <v>1187.2740533819551</v>
      </c>
      <c r="M147" s="17">
        <f t="shared" si="18"/>
        <v>27.815639075712316</v>
      </c>
      <c r="N147" s="17">
        <f t="shared" si="28"/>
        <v>-3646.7050696926008</v>
      </c>
      <c r="O147" s="24">
        <f t="shared" si="19"/>
        <v>18.446426345416416</v>
      </c>
      <c r="P147" s="7"/>
      <c r="Q147" s="25">
        <f t="shared" si="20"/>
        <v>1221.647388557464</v>
      </c>
      <c r="R147" s="24">
        <f t="shared" si="21"/>
        <v>-3651.2573970560247</v>
      </c>
      <c r="S147" s="7"/>
      <c r="T147" s="25">
        <f t="shared" si="22"/>
        <v>-0.31590056125887761</v>
      </c>
      <c r="U147" s="24">
        <f t="shared" si="23"/>
        <v>-0.94573779524218204</v>
      </c>
      <c r="V147" s="7"/>
      <c r="W147" s="25">
        <f t="shared" si="24"/>
        <v>-0.32413952602347401</v>
      </c>
      <c r="X147" s="24">
        <f t="shared" si="29"/>
        <v>11.373183925044941</v>
      </c>
      <c r="Y147" s="7"/>
      <c r="Z147" s="25">
        <f t="shared" si="30"/>
        <v>-626</v>
      </c>
      <c r="AA147" s="17">
        <f t="shared" si="31"/>
        <v>11.493000000000091</v>
      </c>
      <c r="AB147" s="24">
        <f t="shared" si="25"/>
        <v>0.20059069093170986</v>
      </c>
      <c r="AC147" s="17">
        <f t="shared" si="26"/>
        <v>-0.11981607495514979</v>
      </c>
    </row>
    <row r="148" spans="1:29" s="17" customFormat="1" x14ac:dyDescent="0.25">
      <c r="A148" s="17">
        <v>63</v>
      </c>
      <c r="B148" s="17">
        <v>-647</v>
      </c>
      <c r="C148" s="17">
        <v>13612</v>
      </c>
      <c r="D148" s="17">
        <v>11322</v>
      </c>
      <c r="E148" s="17">
        <v>12812</v>
      </c>
      <c r="F148" s="17">
        <v>15079</v>
      </c>
      <c r="G148" s="24"/>
      <c r="H148" s="7"/>
      <c r="I148" s="25">
        <f t="shared" si="32"/>
        <v>800</v>
      </c>
      <c r="J148" s="24">
        <f t="shared" si="32"/>
        <v>-3757</v>
      </c>
      <c r="K148" s="7"/>
      <c r="L148" s="25">
        <f t="shared" si="27"/>
        <v>809.49810500429794</v>
      </c>
      <c r="M148" s="17">
        <f t="shared" ref="M148:M149" si="33">(I148-L148)^2</f>
        <v>90.213998672669575</v>
      </c>
      <c r="N148" s="17">
        <f t="shared" si="28"/>
        <v>-3754.6048108255982</v>
      </c>
      <c r="O148" s="24">
        <f t="shared" ref="O148:O149" si="34">(J148-N148)^2</f>
        <v>5.7369311811716779</v>
      </c>
      <c r="P148" s="7"/>
      <c r="Q148" s="25">
        <f t="shared" si="20"/>
        <v>839.64738855746407</v>
      </c>
      <c r="R148" s="24">
        <f t="shared" si="21"/>
        <v>-3757.2573970560247</v>
      </c>
      <c r="S148" s="7"/>
      <c r="T148" s="25">
        <f t="shared" si="22"/>
        <v>-0.21712081881340442</v>
      </c>
      <c r="U148" s="24">
        <f t="shared" si="23"/>
        <v>-0.97319359892682522</v>
      </c>
      <c r="V148" s="7"/>
      <c r="W148" s="25">
        <f t="shared" si="24"/>
        <v>-0.22559488532979352</v>
      </c>
      <c r="X148" s="24">
        <f t="shared" si="29"/>
        <v>5.5058467055306437</v>
      </c>
      <c r="Y148" s="7"/>
      <c r="Z148" s="25">
        <f t="shared" si="30"/>
        <v>-647</v>
      </c>
      <c r="AA148" s="17">
        <f t="shared" si="31"/>
        <v>5.6700000000000914</v>
      </c>
      <c r="AB148" s="24">
        <f t="shared" si="25"/>
        <v>9.8960168588080086E-2</v>
      </c>
      <c r="AC148" s="17">
        <f t="shared" si="26"/>
        <v>-0.16415329446944771</v>
      </c>
    </row>
    <row r="149" spans="1:29" s="17" customFormat="1" x14ac:dyDescent="0.25">
      <c r="A149" s="17">
        <v>64</v>
      </c>
      <c r="B149" s="17">
        <v>-628</v>
      </c>
      <c r="C149" s="17">
        <v>13423</v>
      </c>
      <c r="D149" s="17">
        <v>11287</v>
      </c>
      <c r="E149" s="17">
        <v>12998</v>
      </c>
      <c r="F149" s="17">
        <v>15111</v>
      </c>
      <c r="G149" s="24"/>
      <c r="H149" s="7"/>
      <c r="I149" s="25">
        <f t="shared" si="32"/>
        <v>425</v>
      </c>
      <c r="J149" s="24">
        <f t="shared" si="32"/>
        <v>-3824</v>
      </c>
      <c r="K149" s="7"/>
      <c r="L149" s="25">
        <f t="shared" si="27"/>
        <v>434.39370353674042</v>
      </c>
      <c r="M149" s="17">
        <f t="shared" si="33"/>
        <v>88.241666136169428</v>
      </c>
      <c r="N149" s="17">
        <f t="shared" si="28"/>
        <v>-3822.2054480627689</v>
      </c>
      <c r="O149" s="24">
        <f t="shared" si="34"/>
        <v>3.2204166554197604</v>
      </c>
      <c r="P149" s="7"/>
      <c r="Q149" s="25">
        <f t="shared" ref="Q149" si="35">I149-$J$4</f>
        <v>464.64738855746407</v>
      </c>
      <c r="R149" s="24">
        <f t="shared" ref="R149" si="36">J149-$J$3</f>
        <v>-3824.2573970560247</v>
      </c>
      <c r="S149" s="7"/>
      <c r="T149" s="25">
        <f t="shared" ref="T149" si="37">Q149/$J$7</f>
        <v>-0.12015117636038751</v>
      </c>
      <c r="U149" s="24">
        <f t="shared" ref="U149" si="38">R149/$J$6</f>
        <v>-0.99054773899164683</v>
      </c>
      <c r="V149" s="7"/>
      <c r="W149" s="25">
        <f t="shared" ref="W149" si="39">(T149-U149*SIN(-$J$11*PI()/180))/(COS(-$J$11*PI()/180))</f>
        <v>-0.12877253832394991</v>
      </c>
      <c r="X149" s="24">
        <f>IF(MOD(ATAN2(U149,W149)*180/PI()-$J$9+360,360)&gt;5,MOD(ATAN2(U149,W149)*180/PI()-$J$9+360,360)-360,MOD(ATAN2(U149,W149)*180/PI()-$J$9+360,360))</f>
        <v>-0.13832311602618574</v>
      </c>
      <c r="Y149" s="7"/>
      <c r="Z149" s="25">
        <f t="shared" si="30"/>
        <v>-628</v>
      </c>
      <c r="AA149" s="17">
        <f t="shared" si="31"/>
        <v>1.8000000000092164E-2</v>
      </c>
      <c r="AB149" s="24">
        <f t="shared" ref="AB149" si="40">AA149*PI()/180</f>
        <v>3.1415926536058789E-4</v>
      </c>
      <c r="AC149" s="17">
        <f t="shared" ref="AC149" si="41">X149-AA149</f>
        <v>-0.15632311602627791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9984</v>
      </c>
      <c r="G156" s="2"/>
      <c r="I156" s="1"/>
      <c r="J156" s="3"/>
    </row>
    <row r="157" spans="1:29" x14ac:dyDescent="0.25">
      <c r="A157" t="s">
        <v>175</v>
      </c>
      <c r="B157">
        <v>9984</v>
      </c>
      <c r="G157" s="2"/>
      <c r="I157" s="43">
        <f>J155</f>
        <v>-9988</v>
      </c>
      <c r="J157" s="39">
        <f>I157+B157</f>
        <v>-4</v>
      </c>
    </row>
    <row r="158" spans="1:29" x14ac:dyDescent="0.25">
      <c r="A158" s="31" t="s">
        <v>176</v>
      </c>
      <c r="B158" s="31">
        <v>40006</v>
      </c>
      <c r="G158" s="2"/>
      <c r="I158" s="1"/>
      <c r="J158" s="3"/>
    </row>
    <row r="159" spans="1:29" x14ac:dyDescent="0.25">
      <c r="A159" t="s">
        <v>177</v>
      </c>
      <c r="B159">
        <v>40006</v>
      </c>
      <c r="G159" s="2"/>
      <c r="I159" s="43">
        <f>J157</f>
        <v>-4</v>
      </c>
      <c r="J159" s="39">
        <f>I159+B159</f>
        <v>40002</v>
      </c>
    </row>
    <row r="160" spans="1:29" x14ac:dyDescent="0.25">
      <c r="A160" s="31" t="s">
        <v>178</v>
      </c>
      <c r="B160" s="31">
        <v>9995</v>
      </c>
      <c r="G160" s="2"/>
      <c r="I160" s="1"/>
      <c r="J160" s="3"/>
    </row>
    <row r="161" spans="1:10" x14ac:dyDescent="0.25">
      <c r="A161" t="s">
        <v>179</v>
      </c>
      <c r="B161">
        <v>9995</v>
      </c>
      <c r="G161" s="2"/>
      <c r="I161" s="43">
        <f>J159</f>
        <v>40002</v>
      </c>
      <c r="J161" s="39">
        <f>I161+B161</f>
        <v>49997</v>
      </c>
    </row>
    <row r="162" spans="1:10" x14ac:dyDescent="0.25">
      <c r="A162" s="31" t="s">
        <v>180</v>
      </c>
      <c r="B162" s="31">
        <v>-9974</v>
      </c>
      <c r="G162" s="2"/>
      <c r="I162" s="1"/>
      <c r="J162" s="3"/>
    </row>
    <row r="163" spans="1:10" x14ac:dyDescent="0.25">
      <c r="A163" t="s">
        <v>181</v>
      </c>
      <c r="B163">
        <v>-9987</v>
      </c>
      <c r="G163" s="2"/>
      <c r="I163" s="43">
        <f>J161</f>
        <v>49997</v>
      </c>
      <c r="J163" s="39">
        <f>I163+B163</f>
        <v>40010</v>
      </c>
    </row>
    <row r="164" spans="1:10" x14ac:dyDescent="0.25">
      <c r="A164" s="31" t="s">
        <v>182</v>
      </c>
      <c r="B164" s="31">
        <v>-40008</v>
      </c>
      <c r="G164" s="2"/>
      <c r="I164" s="1"/>
      <c r="J164" s="3"/>
    </row>
    <row r="165" spans="1:10" ht="15.75" thickBot="1" x14ac:dyDescent="0.3">
      <c r="A165" t="s">
        <v>183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-0.72670616706404556</v>
      </c>
      <c r="L3" s="35" t="s">
        <v>1</v>
      </c>
      <c r="M3" s="11">
        <v>-3874.5166910339485</v>
      </c>
      <c r="N3" s="10" t="s">
        <v>2</v>
      </c>
      <c r="O3" s="35">
        <v>3869.7163919435307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-38.931143710545555</v>
      </c>
      <c r="L4" s="9" t="s">
        <v>5</v>
      </c>
      <c r="M4" s="13">
        <v>359.96083295617728</v>
      </c>
      <c r="N4" s="12" t="s">
        <v>6</v>
      </c>
      <c r="O4" s="9">
        <v>359.69896507760762</v>
      </c>
      <c r="Q4" s="2" t="s">
        <v>7</v>
      </c>
      <c r="R4" s="2">
        <f>MAX(AC20:AC149)</f>
        <v>0.27936313612840991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-172.98809234955144</v>
      </c>
      <c r="N5" s="14" t="s">
        <v>9</v>
      </c>
      <c r="O5" s="9">
        <v>-172.47902509880706</v>
      </c>
      <c r="Q5" s="5" t="s">
        <v>10</v>
      </c>
      <c r="R5" s="5">
        <f>MIN(AC20:AC149)</f>
        <v>-0.25152758085970639</v>
      </c>
      <c r="T5" s="45" t="s">
        <v>55</v>
      </c>
      <c r="U5" s="47">
        <v>13</v>
      </c>
    </row>
    <row r="6" spans="1:21" ht="15.75" thickBot="1" x14ac:dyDescent="0.3">
      <c r="A6" t="s">
        <v>161</v>
      </c>
      <c r="I6" s="32" t="s">
        <v>11</v>
      </c>
      <c r="J6" s="32">
        <f>(O3+O9)/2</f>
        <v>3862.2739051505914</v>
      </c>
      <c r="L6" s="37" t="s">
        <v>12</v>
      </c>
      <c r="M6" s="13">
        <v>-38.881852828969635</v>
      </c>
      <c r="N6" s="14" t="s">
        <v>13</v>
      </c>
      <c r="O6" s="9">
        <v>-1.3626862589200746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-3868.3956891969183</v>
      </c>
      <c r="L7" s="38" t="s">
        <v>15</v>
      </c>
      <c r="M7" s="16">
        <f>SUM(M20:M84)</f>
        <v>2615.336827001855</v>
      </c>
      <c r="N7" s="15" t="s">
        <v>15</v>
      </c>
      <c r="O7" s="36">
        <f>SUM(O20:O84)</f>
        <v>3192.3093982799928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-172.45779363736318</v>
      </c>
      <c r="L9" s="35" t="s">
        <v>18</v>
      </c>
      <c r="M9" s="11">
        <v>-3862.2746873598876</v>
      </c>
      <c r="N9" s="10" t="s">
        <v>19</v>
      </c>
      <c r="O9" s="35">
        <v>3854.8314183576522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-172.96735948358821</v>
      </c>
      <c r="L10" s="9" t="s">
        <v>21</v>
      </c>
      <c r="M10" s="13">
        <v>359.93712660636066</v>
      </c>
      <c r="N10" s="12" t="s">
        <v>22</v>
      </c>
      <c r="O10" s="9">
        <v>359.65134747441095</v>
      </c>
      <c r="T10" s="48"/>
    </row>
    <row r="11" spans="1:21" ht="15.75" thickBot="1" x14ac:dyDescent="0.3">
      <c r="I11" s="33" t="s">
        <v>23</v>
      </c>
      <c r="J11" s="33">
        <f>J9-J10</f>
        <v>0.50956584622502987</v>
      </c>
      <c r="L11" s="37" t="s">
        <v>24</v>
      </c>
      <c r="M11" s="13">
        <v>-172.94662661762499</v>
      </c>
      <c r="N11" s="14" t="s">
        <v>25</v>
      </c>
      <c r="O11" s="9">
        <v>-172.43656217591931</v>
      </c>
    </row>
    <row r="12" spans="1:21" x14ac:dyDescent="0.25">
      <c r="I12" s="9"/>
      <c r="J12" s="9"/>
      <c r="L12" s="37" t="s">
        <v>26</v>
      </c>
      <c r="M12" s="13">
        <v>-38.980434592121469</v>
      </c>
      <c r="N12" s="14" t="s">
        <v>27</v>
      </c>
      <c r="O12" s="9">
        <v>-9.0726075208016593E-2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2157.5020084273033</v>
      </c>
      <c r="N13" s="15" t="s">
        <v>15</v>
      </c>
      <c r="O13" s="36">
        <f>SUM(O85:O149)</f>
        <v>3116.5116316173608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13483</v>
      </c>
      <c r="D20" s="17">
        <v>11335</v>
      </c>
      <c r="E20" s="17">
        <v>13054</v>
      </c>
      <c r="F20" s="17">
        <v>15179</v>
      </c>
      <c r="G20" s="24"/>
      <c r="H20" s="7"/>
      <c r="I20" s="25">
        <f t="shared" ref="I20:J51" si="0">C20-E20</f>
        <v>429</v>
      </c>
      <c r="J20" s="24">
        <f t="shared" si="0"/>
        <v>-3844</v>
      </c>
      <c r="K20" s="7"/>
      <c r="L20" s="25">
        <f>$M$3*SIN(2*PI()/$M$4*(AA20+$M$5))+$M$6</f>
        <v>430.42214156597987</v>
      </c>
      <c r="M20" s="17">
        <f t="shared" ref="M20:M83" si="1">(I20-L20)^2</f>
        <v>2.0224866336876794</v>
      </c>
      <c r="N20" s="17">
        <f>$O$3*COS(2*PI()/$O$4*(AA20+$O$5))+$O$6</f>
        <v>-3839.3635199974374</v>
      </c>
      <c r="O20" s="24">
        <f t="shared" ref="O20:O83" si="2">(J20-N20)^2</f>
        <v>21.496946814163081</v>
      </c>
      <c r="P20" s="7"/>
      <c r="Q20" s="25">
        <f>I20-$J$4</f>
        <v>467.93114371054554</v>
      </c>
      <c r="R20" s="24">
        <f>J20-$J$3</f>
        <v>-3843.2732938329359</v>
      </c>
      <c r="S20" s="7"/>
      <c r="T20" s="25">
        <f>Q20/$J$7</f>
        <v>-0.12096258534702492</v>
      </c>
      <c r="U20" s="24">
        <f>R20/$J$6</f>
        <v>-0.99508045990929928</v>
      </c>
      <c r="V20" s="7"/>
      <c r="W20" s="25">
        <f>(T20-U20*SIN(-$J$11*PI()/180))/(COS(-$J$11*PI()/180))</f>
        <v>-0.12981745202116568</v>
      </c>
      <c r="X20" s="24">
        <f>IF(MOD(ATAN2(U20,W20)*180/PI()-$J$9+360,360)&gt;5,MOD(ATAN2(U20,W20)*180/PI()-$J$9+360,360)-360,MOD(ATAN2(U20,W20)*180/PI()-$J$9+360,360))</f>
        <v>-0.10941988230729294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-7.3419882307292933E-2</v>
      </c>
      <c r="AD20" s="17">
        <f ca="1">INDIRECT("AC"&amp;AE20)-AC20</f>
        <v>-1.6973084973703284E-2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11373</v>
      </c>
      <c r="E21" s="17">
        <v>12869</v>
      </c>
      <c r="F21" s="17">
        <v>15152</v>
      </c>
      <c r="G21" s="24"/>
      <c r="H21" s="7"/>
      <c r="I21" s="25">
        <f t="shared" si="0"/>
        <v>805</v>
      </c>
      <c r="J21" s="24">
        <f t="shared" si="0"/>
        <v>-3779</v>
      </c>
      <c r="K21" s="7"/>
      <c r="L21" s="25">
        <f t="shared" ref="L21:L84" si="3">$M$3*SIN(2*PI()/$M$4*(AA21+$M$5))+$M$6</f>
        <v>812.30273532243348</v>
      </c>
      <c r="M21" s="17">
        <f t="shared" si="1"/>
        <v>53.329943189517586</v>
      </c>
      <c r="N21" s="17">
        <f t="shared" ref="N21:N84" si="4">$O$3*COS(2*PI()/$O$4*(AA21+$O$5))+$O$6</f>
        <v>-3770.7039306262332</v>
      </c>
      <c r="O21" s="24">
        <f t="shared" si="2"/>
        <v>68.824767054352137</v>
      </c>
      <c r="P21" s="7"/>
      <c r="Q21" s="25">
        <f t="shared" ref="Q21:Q84" si="5">I21-$J$4</f>
        <v>843.9311437105456</v>
      </c>
      <c r="R21" s="24">
        <f t="shared" ref="R21:R84" si="6">J21-$J$3</f>
        <v>-3778.2732938329359</v>
      </c>
      <c r="S21" s="7"/>
      <c r="T21" s="25">
        <f t="shared" ref="T21:T84" si="7">Q21/$J$7</f>
        <v>-0.21816050154004446</v>
      </c>
      <c r="U21" s="24">
        <f t="shared" ref="U21:U84" si="8">R21/$J$6</f>
        <v>-0.9782509958173512</v>
      </c>
      <c r="V21" s="7"/>
      <c r="W21" s="25">
        <f t="shared" ref="W21:W84" si="9">(T21-U21*SIN(-$J$11*PI()/180))/(COS(-$J$11*PI()/180))</f>
        <v>-0.2268695338334473</v>
      </c>
      <c r="X21" s="24">
        <f t="shared" ref="X21:X83" si="10">MOD(ATAN2(U21,W21)*180/PI()-$J$9+360,360)</f>
        <v>5.5146373157443804</v>
      </c>
      <c r="Y21" s="7"/>
      <c r="Z21" s="25">
        <f t="shared" ref="Z21:Z84" si="11">B21</f>
        <v>637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-0.18236268425561963</v>
      </c>
      <c r="AD21" s="17">
        <f t="shared" ref="AD21:AD83" ca="1" si="14">INDIRECT("AC"&amp;AE21)-AC21</f>
        <v>5.4907060670809749E-2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13853</v>
      </c>
      <c r="D22" s="17">
        <v>11412</v>
      </c>
      <c r="E22" s="17">
        <v>12676</v>
      </c>
      <c r="F22" s="17">
        <v>15084</v>
      </c>
      <c r="G22" s="24"/>
      <c r="H22" s="7"/>
      <c r="I22" s="25">
        <f t="shared" si="0"/>
        <v>1177</v>
      </c>
      <c r="J22" s="24">
        <f t="shared" si="0"/>
        <v>-3672</v>
      </c>
      <c r="K22" s="7"/>
      <c r="L22" s="25">
        <f t="shared" si="3"/>
        <v>1187.9762245547697</v>
      </c>
      <c r="M22" s="17">
        <f t="shared" si="1"/>
        <v>120.47750547672962</v>
      </c>
      <c r="N22" s="17">
        <f>$O$3*COS(2*PI()/$O$4*(AA22+$O$5))+$O$6</f>
        <v>-3663.4886850138091</v>
      </c>
      <c r="O22" s="24">
        <f>(J22-N22)^2</f>
        <v>72.442482794157499</v>
      </c>
      <c r="P22" s="7"/>
      <c r="Q22" s="25">
        <f t="shared" si="5"/>
        <v>1215.9311437105455</v>
      </c>
      <c r="R22" s="24">
        <f t="shared" si="6"/>
        <v>-3671.2732938329359</v>
      </c>
      <c r="S22" s="7"/>
      <c r="T22" s="25">
        <f t="shared" si="7"/>
        <v>-0.3143243973480318</v>
      </c>
      <c r="U22" s="24">
        <f t="shared" si="8"/>
        <v>-0.95054710877368276</v>
      </c>
      <c r="V22" s="7"/>
      <c r="W22" s="25">
        <f t="shared" si="9"/>
        <v>-0.32279083902864492</v>
      </c>
      <c r="X22" s="24">
        <f t="shared" si="10"/>
        <v>11.214472419140293</v>
      </c>
      <c r="Y22" s="7"/>
      <c r="Z22" s="25">
        <f t="shared" si="11"/>
        <v>641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-0.25152758085970639</v>
      </c>
      <c r="AD22" s="17">
        <f t="shared" ca="1" si="14"/>
        <v>9.8805696419004718E-2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14040</v>
      </c>
      <c r="D23" s="17">
        <v>11496</v>
      </c>
      <c r="E23" s="17">
        <v>12499</v>
      </c>
      <c r="F23" s="17">
        <v>15023</v>
      </c>
      <c r="G23" s="24"/>
      <c r="H23" s="7"/>
      <c r="I23" s="25">
        <f t="shared" si="0"/>
        <v>1541</v>
      </c>
      <c r="J23" s="24">
        <f t="shared" si="0"/>
        <v>-3527</v>
      </c>
      <c r="K23" s="7"/>
      <c r="L23" s="25">
        <f t="shared" si="3"/>
        <v>1548.4437718882359</v>
      </c>
      <c r="M23" s="17">
        <f t="shared" si="1"/>
        <v>55.409739924091276</v>
      </c>
      <c r="N23" s="17">
        <f t="shared" si="4"/>
        <v>-3520.3822139455106</v>
      </c>
      <c r="O23" s="24">
        <f t="shared" si="2"/>
        <v>43.795092262994949</v>
      </c>
      <c r="P23" s="7"/>
      <c r="Q23" s="25">
        <f t="shared" si="5"/>
        <v>1579.9311437105455</v>
      </c>
      <c r="R23" s="24">
        <f t="shared" si="6"/>
        <v>-3526.2732938329359</v>
      </c>
      <c r="S23" s="7"/>
      <c r="T23" s="25">
        <f t="shared" si="7"/>
        <v>-0.40842025238595492</v>
      </c>
      <c r="U23" s="24">
        <f t="shared" si="8"/>
        <v>-0.91300445810702935</v>
      </c>
      <c r="V23" s="7"/>
      <c r="W23" s="25">
        <f t="shared" si="9"/>
        <v>-0.41655651731135573</v>
      </c>
      <c r="X23" s="24">
        <f t="shared" si="10"/>
        <v>16.98254475626743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-0.20745524373256785</v>
      </c>
      <c r="AD23" s="17">
        <f t="shared" ca="1" si="14"/>
        <v>5.9086465776896802E-2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14198</v>
      </c>
      <c r="D24" s="17">
        <v>11574</v>
      </c>
      <c r="E24" s="17">
        <v>12324</v>
      </c>
      <c r="F24" s="17">
        <v>14927</v>
      </c>
      <c r="G24" s="24"/>
      <c r="H24" s="7"/>
      <c r="I24" s="25">
        <f t="shared" si="0"/>
        <v>1874</v>
      </c>
      <c r="J24" s="24">
        <f t="shared" si="0"/>
        <v>-3353</v>
      </c>
      <c r="K24" s="7"/>
      <c r="L24" s="25">
        <f t="shared" si="3"/>
        <v>1880.4024221706838</v>
      </c>
      <c r="M24" s="17">
        <f t="shared" si="1"/>
        <v>40.991009651664086</v>
      </c>
      <c r="N24" s="17">
        <f t="shared" si="4"/>
        <v>-3349.4693337666135</v>
      </c>
      <c r="O24" s="24">
        <f t="shared" si="2"/>
        <v>12.465604051575298</v>
      </c>
      <c r="P24" s="7"/>
      <c r="Q24" s="25">
        <f t="shared" si="5"/>
        <v>1912.9311437105455</v>
      </c>
      <c r="R24" s="24">
        <f t="shared" si="6"/>
        <v>-3352.2732938329359</v>
      </c>
      <c r="S24" s="7"/>
      <c r="T24" s="25">
        <f t="shared" si="7"/>
        <v>-0.49450244943987914</v>
      </c>
      <c r="U24" s="24">
        <f t="shared" si="8"/>
        <v>-0.8679532773070453</v>
      </c>
      <c r="V24" s="7"/>
      <c r="W24" s="25">
        <f t="shared" si="9"/>
        <v>-0.50224144103728396</v>
      </c>
      <c r="X24" s="24">
        <f t="shared" si="10"/>
        <v>22.513627726208483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-0.18437227379151366</v>
      </c>
      <c r="AD24" s="17">
        <f t="shared" ca="1" si="14"/>
        <v>5.3026920964494906E-2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14357</v>
      </c>
      <c r="D25" s="17">
        <v>11671</v>
      </c>
      <c r="E25" s="17">
        <v>12163</v>
      </c>
      <c r="F25" s="17">
        <v>14822</v>
      </c>
      <c r="G25" s="24"/>
      <c r="H25" s="7"/>
      <c r="I25" s="25">
        <f t="shared" si="0"/>
        <v>2194</v>
      </c>
      <c r="J25" s="24">
        <f t="shared" si="0"/>
        <v>-3151</v>
      </c>
      <c r="K25" s="7"/>
      <c r="L25" s="25">
        <f t="shared" si="3"/>
        <v>2197.1199214252688</v>
      </c>
      <c r="M25" s="17">
        <f t="shared" si="1"/>
        <v>9.7339096998512087</v>
      </c>
      <c r="N25" s="17">
        <f t="shared" si="4"/>
        <v>-3145.8150566596264</v>
      </c>
      <c r="O25" s="24">
        <f t="shared" si="2"/>
        <v>26.883637442884471</v>
      </c>
      <c r="P25" s="7"/>
      <c r="Q25" s="25">
        <f t="shared" si="5"/>
        <v>2232.9311437105457</v>
      </c>
      <c r="R25" s="24">
        <f t="shared" si="6"/>
        <v>-3150.2732938329359</v>
      </c>
      <c r="S25" s="7"/>
      <c r="T25" s="25">
        <f t="shared" si="7"/>
        <v>-0.57722408024244898</v>
      </c>
      <c r="U25" s="24">
        <f t="shared" si="8"/>
        <v>-0.81565248120591427</v>
      </c>
      <c r="V25" s="7"/>
      <c r="W25" s="25">
        <f t="shared" si="9"/>
        <v>-0.58450118871208934</v>
      </c>
      <c r="X25" s="24">
        <f t="shared" si="10"/>
        <v>28.083391723755597</v>
      </c>
      <c r="Y25" s="7"/>
      <c r="Z25" s="25">
        <f t="shared" si="11"/>
        <v>617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-0.16760827624440111</v>
      </c>
      <c r="AD25" s="17">
        <f t="shared" ca="1" si="14"/>
        <v>4.58242188367457E-2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14512</v>
      </c>
      <c r="D26" s="17">
        <v>11795</v>
      </c>
      <c r="E26" s="17">
        <v>12018</v>
      </c>
      <c r="F26" s="17">
        <v>14714</v>
      </c>
      <c r="G26" s="24"/>
      <c r="H26" s="7"/>
      <c r="I26" s="25">
        <f t="shared" si="0"/>
        <v>2494</v>
      </c>
      <c r="J26" s="24">
        <f t="shared" si="0"/>
        <v>-2919</v>
      </c>
      <c r="K26" s="7"/>
      <c r="L26" s="25">
        <f t="shared" si="3"/>
        <v>2492.8462489253352</v>
      </c>
      <c r="M26" s="17">
        <f t="shared" si="1"/>
        <v>1.3311415422901733</v>
      </c>
      <c r="N26" s="17">
        <f t="shared" si="4"/>
        <v>-2912.5982778274711</v>
      </c>
      <c r="O26" s="24">
        <f t="shared" si="2"/>
        <v>40.98204677424858</v>
      </c>
      <c r="P26" s="7"/>
      <c r="Q26" s="25">
        <f t="shared" si="5"/>
        <v>2532.9311437105457</v>
      </c>
      <c r="R26" s="24">
        <f t="shared" si="6"/>
        <v>-2918.2732938329359</v>
      </c>
      <c r="S26" s="7"/>
      <c r="T26" s="25">
        <f t="shared" si="7"/>
        <v>-0.65477560911985822</v>
      </c>
      <c r="U26" s="24">
        <f t="shared" si="8"/>
        <v>-0.75558424013926884</v>
      </c>
      <c r="V26" s="7"/>
      <c r="W26" s="25">
        <f t="shared" si="9"/>
        <v>-0.66152154760370518</v>
      </c>
      <c r="X26" s="24">
        <f t="shared" si="10"/>
        <v>33.660264031469978</v>
      </c>
      <c r="Y26" s="7"/>
      <c r="Z26" s="25">
        <f t="shared" si="11"/>
        <v>617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-0.14373596853001658</v>
      </c>
      <c r="AD26" s="17">
        <f t="shared" ca="1" si="14"/>
        <v>5.0139005586274266E-2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14648</v>
      </c>
      <c r="D27" s="17">
        <v>11925</v>
      </c>
      <c r="E27" s="17">
        <v>11884</v>
      </c>
      <c r="F27" s="17">
        <v>14578</v>
      </c>
      <c r="G27" s="24"/>
      <c r="H27" s="7"/>
      <c r="I27" s="25">
        <f t="shared" si="0"/>
        <v>2764</v>
      </c>
      <c r="J27" s="24">
        <f t="shared" si="0"/>
        <v>-2653</v>
      </c>
      <c r="K27" s="7"/>
      <c r="L27" s="25">
        <f t="shared" si="3"/>
        <v>2764.3850415934385</v>
      </c>
      <c r="M27" s="17">
        <f t="shared" si="1"/>
        <v>0.14825702867763815</v>
      </c>
      <c r="N27" s="17">
        <f t="shared" si="4"/>
        <v>-2652.4547810331105</v>
      </c>
      <c r="O27" s="24">
        <f t="shared" si="2"/>
        <v>0.29726372185603067</v>
      </c>
      <c r="P27" s="7"/>
      <c r="Q27" s="25">
        <f t="shared" si="5"/>
        <v>2802.9311437105457</v>
      </c>
      <c r="R27" s="24">
        <f t="shared" si="6"/>
        <v>-2652.2732938329359</v>
      </c>
      <c r="S27" s="7"/>
      <c r="T27" s="25">
        <f t="shared" si="7"/>
        <v>-0.72457198510952647</v>
      </c>
      <c r="U27" s="24">
        <f t="shared" si="8"/>
        <v>-0.68671289477837349</v>
      </c>
      <c r="V27" s="7"/>
      <c r="W27" s="25">
        <f t="shared" si="9"/>
        <v>-0.73070815352789509</v>
      </c>
      <c r="X27" s="24">
        <f t="shared" si="10"/>
        <v>39.235623596471726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-0.11237640352826617</v>
      </c>
      <c r="AD27" s="17">
        <f t="shared" ca="1" si="14"/>
        <v>1.1288652335721849E-2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14780</v>
      </c>
      <c r="D28" s="17">
        <v>12078</v>
      </c>
      <c r="E28" s="17">
        <v>11759</v>
      </c>
      <c r="F28" s="17">
        <v>14438</v>
      </c>
      <c r="G28" s="24"/>
      <c r="H28" s="7"/>
      <c r="I28" s="25">
        <f t="shared" si="0"/>
        <v>3021</v>
      </c>
      <c r="J28" s="24">
        <f t="shared" si="0"/>
        <v>-2360</v>
      </c>
      <c r="K28" s="7"/>
      <c r="L28" s="25">
        <f t="shared" si="3"/>
        <v>3015.6933343577793</v>
      </c>
      <c r="M28" s="17">
        <f t="shared" si="1"/>
        <v>28.160700238325109</v>
      </c>
      <c r="N28" s="17">
        <f t="shared" si="4"/>
        <v>-2359.7580309769937</v>
      </c>
      <c r="O28" s="24">
        <f t="shared" si="2"/>
        <v>5.85490080946122E-2</v>
      </c>
      <c r="P28" s="7"/>
      <c r="Q28" s="25">
        <f t="shared" si="5"/>
        <v>3059.9311437105457</v>
      </c>
      <c r="R28" s="24">
        <f t="shared" si="6"/>
        <v>-2359.2732938329359</v>
      </c>
      <c r="S28" s="7"/>
      <c r="T28" s="25">
        <f t="shared" si="7"/>
        <v>-0.79100779484784034</v>
      </c>
      <c r="U28" s="24">
        <f t="shared" si="8"/>
        <v>-0.61085084894851527</v>
      </c>
      <c r="V28" s="7"/>
      <c r="W28" s="25">
        <f t="shared" si="9"/>
        <v>-0.79647188614708553</v>
      </c>
      <c r="X28" s="24">
        <f t="shared" si="10"/>
        <v>44.971539092202192</v>
      </c>
      <c r="Y28" s="7"/>
      <c r="Z28" s="25">
        <f t="shared" si="11"/>
        <v>632</v>
      </c>
      <c r="AA28" s="17">
        <f t="shared" si="15"/>
        <v>45.035999999999994</v>
      </c>
      <c r="AB28" s="24">
        <f t="shared" si="12"/>
        <v>0.78602648192816615</v>
      </c>
      <c r="AC28" s="17">
        <f t="shared" si="13"/>
        <v>-6.4460907797801781E-2</v>
      </c>
      <c r="AD28" s="17">
        <f t="shared" ca="1" si="14"/>
        <v>6.9113730889625913E-2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14894</v>
      </c>
      <c r="D29" s="17">
        <v>12234</v>
      </c>
      <c r="E29" s="17">
        <v>11649</v>
      </c>
      <c r="F29" s="17">
        <v>14276</v>
      </c>
      <c r="G29" s="24"/>
      <c r="H29" s="7"/>
      <c r="I29" s="25">
        <f t="shared" si="0"/>
        <v>3245</v>
      </c>
      <c r="J29" s="24">
        <f t="shared" si="0"/>
        <v>-2042</v>
      </c>
      <c r="K29" s="7"/>
      <c r="L29" s="25">
        <f t="shared" si="3"/>
        <v>3237.2407686443125</v>
      </c>
      <c r="M29" s="17">
        <f t="shared" si="1"/>
        <v>60.205671231083478</v>
      </c>
      <c r="N29" s="17">
        <f t="shared" si="4"/>
        <v>-2043.2818467510783</v>
      </c>
      <c r="O29" s="24">
        <f t="shared" si="2"/>
        <v>1.6431310932500429</v>
      </c>
      <c r="P29" s="7"/>
      <c r="Q29" s="25">
        <f t="shared" si="5"/>
        <v>3283.9311437105457</v>
      </c>
      <c r="R29" s="24">
        <f t="shared" si="6"/>
        <v>-2041.2732938329359</v>
      </c>
      <c r="S29" s="7"/>
      <c r="T29" s="25">
        <f t="shared" si="7"/>
        <v>-0.84891293640963916</v>
      </c>
      <c r="U29" s="24">
        <f t="shared" si="8"/>
        <v>-0.52851593231406147</v>
      </c>
      <c r="V29" s="7"/>
      <c r="W29" s="25">
        <f t="shared" si="9"/>
        <v>-0.85364704455403895</v>
      </c>
      <c r="X29" s="24">
        <f t="shared" si="10"/>
        <v>50.695025618959903</v>
      </c>
      <c r="Y29" s="7"/>
      <c r="Z29" s="25">
        <f t="shared" si="11"/>
        <v>633</v>
      </c>
      <c r="AA29" s="17">
        <f t="shared" si="15"/>
        <v>50.73299999999999</v>
      </c>
      <c r="AB29" s="24">
        <f t="shared" si="12"/>
        <v>0.88545788941428294</v>
      </c>
      <c r="AC29" s="17">
        <f t="shared" si="13"/>
        <v>-3.7974381040086769E-2</v>
      </c>
      <c r="AD29" s="17">
        <f t="shared" ca="1" si="14"/>
        <v>5.3822866608825848E-2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14983</v>
      </c>
      <c r="D30" s="17">
        <v>12401</v>
      </c>
      <c r="E30" s="17">
        <v>11547</v>
      </c>
      <c r="F30" s="17">
        <v>14099</v>
      </c>
      <c r="G30" s="24"/>
      <c r="H30" s="7"/>
      <c r="I30" s="25">
        <f t="shared" si="0"/>
        <v>3436</v>
      </c>
      <c r="J30" s="24">
        <f t="shared" si="0"/>
        <v>-1698</v>
      </c>
      <c r="K30" s="7"/>
      <c r="L30" s="25">
        <f t="shared" si="3"/>
        <v>3428.5934682158418</v>
      </c>
      <c r="M30" s="17">
        <f t="shared" si="1"/>
        <v>54.856713069746135</v>
      </c>
      <c r="N30" s="17">
        <f t="shared" si="4"/>
        <v>-1702.2306618635673</v>
      </c>
      <c r="O30" s="24">
        <f t="shared" si="2"/>
        <v>17.898499803842913</v>
      </c>
      <c r="P30" s="7"/>
      <c r="Q30" s="25">
        <f t="shared" si="5"/>
        <v>3474.9311437105457</v>
      </c>
      <c r="R30" s="24">
        <f t="shared" si="6"/>
        <v>-1697.2732938329359</v>
      </c>
      <c r="S30" s="7"/>
      <c r="T30" s="25">
        <f t="shared" si="7"/>
        <v>-0.89828740979492294</v>
      </c>
      <c r="U30" s="24">
        <f t="shared" si="8"/>
        <v>-0.43944923004282854</v>
      </c>
      <c r="V30" s="7"/>
      <c r="W30" s="25">
        <f t="shared" si="9"/>
        <v>-0.90223132600263178</v>
      </c>
      <c r="X30" s="24">
        <f t="shared" si="10"/>
        <v>56.488499616252739</v>
      </c>
      <c r="Y30" s="7"/>
      <c r="Z30" s="25">
        <f t="shared" si="11"/>
        <v>641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-1.35003837472496E-2</v>
      </c>
      <c r="AD30" s="17">
        <f t="shared" ca="1" si="14"/>
        <v>3.1579198788271867E-2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15062</v>
      </c>
      <c r="D31" s="17">
        <v>12583</v>
      </c>
      <c r="E31" s="17">
        <v>11473</v>
      </c>
      <c r="F31" s="17">
        <v>13931</v>
      </c>
      <c r="G31" s="24"/>
      <c r="H31" s="7"/>
      <c r="I31" s="25">
        <f t="shared" si="0"/>
        <v>3589</v>
      </c>
      <c r="J31" s="24">
        <f t="shared" si="0"/>
        <v>-1348</v>
      </c>
      <c r="K31" s="7"/>
      <c r="L31" s="25">
        <f t="shared" si="3"/>
        <v>3582.0063882982704</v>
      </c>
      <c r="M31" s="17">
        <f t="shared" si="1"/>
        <v>48.910604634569268</v>
      </c>
      <c r="N31" s="17">
        <f t="shared" si="4"/>
        <v>-1351.3363454071177</v>
      </c>
      <c r="O31" s="24">
        <f t="shared" si="2"/>
        <v>11.131200675595592</v>
      </c>
      <c r="P31" s="7"/>
      <c r="Q31" s="25">
        <f t="shared" si="5"/>
        <v>3627.9311437105457</v>
      </c>
      <c r="R31" s="24">
        <f t="shared" si="6"/>
        <v>-1347.2732938329359</v>
      </c>
      <c r="S31" s="7"/>
      <c r="T31" s="25">
        <f t="shared" si="7"/>
        <v>-0.93783868952240168</v>
      </c>
      <c r="U31" s="24">
        <f t="shared" si="8"/>
        <v>-0.34882903877849264</v>
      </c>
      <c r="V31" s="7"/>
      <c r="W31" s="25">
        <f t="shared" si="9"/>
        <v>-0.94097820881546324</v>
      </c>
      <c r="X31" s="24">
        <f t="shared" si="10"/>
        <v>62.117599842603624</v>
      </c>
      <c r="Y31" s="7"/>
      <c r="Z31" s="25">
        <f t="shared" si="11"/>
        <v>628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-3.6400157396364818E-2</v>
      </c>
      <c r="AD31" s="17">
        <f t="shared" ca="1" si="14"/>
        <v>6.6511811299704959E-2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15118</v>
      </c>
      <c r="D32" s="17">
        <v>12756</v>
      </c>
      <c r="E32" s="17">
        <v>11411</v>
      </c>
      <c r="F32" s="17">
        <v>13739</v>
      </c>
      <c r="G32" s="24"/>
      <c r="H32" s="7"/>
      <c r="I32" s="25">
        <f t="shared" si="0"/>
        <v>3707</v>
      </c>
      <c r="J32" s="24">
        <f t="shared" si="0"/>
        <v>-983</v>
      </c>
      <c r="K32" s="7"/>
      <c r="L32" s="25">
        <f t="shared" si="3"/>
        <v>3700.0456577377868</v>
      </c>
      <c r="M32" s="17">
        <f t="shared" si="1"/>
        <v>48.362876300005041</v>
      </c>
      <c r="N32" s="17">
        <f t="shared" si="4"/>
        <v>-987.88234870158158</v>
      </c>
      <c r="O32" s="24">
        <f t="shared" si="2"/>
        <v>23.837328843835312</v>
      </c>
      <c r="P32" s="7"/>
      <c r="Q32" s="25">
        <f t="shared" si="5"/>
        <v>3745.9311437105457</v>
      </c>
      <c r="R32" s="24">
        <f t="shared" si="6"/>
        <v>-982.27329383293591</v>
      </c>
      <c r="S32" s="7"/>
      <c r="T32" s="25">
        <f t="shared" si="7"/>
        <v>-0.96834229088084933</v>
      </c>
      <c r="U32" s="24">
        <f t="shared" si="8"/>
        <v>-0.25432512503139953</v>
      </c>
      <c r="V32" s="7"/>
      <c r="W32" s="25">
        <f t="shared" si="9"/>
        <v>-0.97064251423734416</v>
      </c>
      <c r="X32" s="24">
        <f t="shared" si="10"/>
        <v>67.775366930378482</v>
      </c>
      <c r="Y32" s="7"/>
      <c r="Z32" s="25">
        <f t="shared" si="11"/>
        <v>627</v>
      </c>
      <c r="AA32" s="17">
        <f t="shared" si="15"/>
        <v>67.796999999999983</v>
      </c>
      <c r="AB32" s="24">
        <f t="shared" si="12"/>
        <v>1.1832808729745952</v>
      </c>
      <c r="AC32" s="17">
        <f t="shared" si="13"/>
        <v>-2.1633069621501022E-2</v>
      </c>
      <c r="AD32" s="17">
        <f t="shared" ca="1" si="14"/>
        <v>4.4389060853745832E-2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15159</v>
      </c>
      <c r="D33" s="17">
        <v>12941</v>
      </c>
      <c r="E33" s="17">
        <v>11371</v>
      </c>
      <c r="F33" s="17">
        <v>13565</v>
      </c>
      <c r="G33" s="24"/>
      <c r="H33" s="7"/>
      <c r="I33" s="25">
        <f t="shared" si="0"/>
        <v>3788</v>
      </c>
      <c r="J33" s="24">
        <f t="shared" si="0"/>
        <v>-624</v>
      </c>
      <c r="K33" s="7"/>
      <c r="L33" s="25">
        <f t="shared" si="3"/>
        <v>3779.1786196402577</v>
      </c>
      <c r="M33" s="17">
        <f t="shared" si="1"/>
        <v>77.816751451247313</v>
      </c>
      <c r="N33" s="17">
        <f t="shared" si="4"/>
        <v>-630.46299125643509</v>
      </c>
      <c r="O33" s="24">
        <f t="shared" si="2"/>
        <v>41.77025598075641</v>
      </c>
      <c r="P33" s="7"/>
      <c r="Q33" s="25">
        <f t="shared" si="5"/>
        <v>3826.9311437105457</v>
      </c>
      <c r="R33" s="24">
        <f t="shared" si="6"/>
        <v>-623.27329383293591</v>
      </c>
      <c r="S33" s="7"/>
      <c r="T33" s="25">
        <f t="shared" si="7"/>
        <v>-0.98928120367774974</v>
      </c>
      <c r="U33" s="24">
        <f t="shared" si="8"/>
        <v>-0.16137470027740933</v>
      </c>
      <c r="V33" s="7"/>
      <c r="W33" s="25">
        <f t="shared" si="9"/>
        <v>-0.99075556929691955</v>
      </c>
      <c r="X33" s="24">
        <f t="shared" si="10"/>
        <v>73.206672008840258</v>
      </c>
      <c r="Y33" s="7"/>
      <c r="Z33" s="25">
        <f t="shared" si="11"/>
        <v>601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6.7200884026874519E-4</v>
      </c>
      <c r="AD33" s="17">
        <f t="shared" ca="1" si="14"/>
        <v>2.0869010898479701E-2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15182</v>
      </c>
      <c r="D34" s="17">
        <v>13127</v>
      </c>
      <c r="E34" s="17">
        <v>11353</v>
      </c>
      <c r="F34" s="17">
        <v>13381</v>
      </c>
      <c r="G34" s="24"/>
      <c r="H34" s="7"/>
      <c r="I34" s="25">
        <f t="shared" si="0"/>
        <v>3829</v>
      </c>
      <c r="J34" s="24">
        <f t="shared" si="0"/>
        <v>-254</v>
      </c>
      <c r="K34" s="7"/>
      <c r="L34" s="25">
        <f t="shared" si="3"/>
        <v>3824.9437821325587</v>
      </c>
      <c r="M34" s="17">
        <f t="shared" si="1"/>
        <v>16.452903388150201</v>
      </c>
      <c r="N34" s="17">
        <f t="shared" si="4"/>
        <v>-258.93415115984124</v>
      </c>
      <c r="O34" s="24">
        <f t="shared" si="2"/>
        <v>24.345847668162609</v>
      </c>
      <c r="P34" s="7"/>
      <c r="Q34" s="25">
        <f t="shared" si="5"/>
        <v>3867.9311437105457</v>
      </c>
      <c r="R34" s="24">
        <f t="shared" si="6"/>
        <v>-253.27329383293596</v>
      </c>
      <c r="S34" s="7"/>
      <c r="T34" s="25">
        <f t="shared" si="7"/>
        <v>-0.99987991262432907</v>
      </c>
      <c r="U34" s="24">
        <f t="shared" si="8"/>
        <v>-6.5576212369397133E-2</v>
      </c>
      <c r="V34" s="7"/>
      <c r="W34" s="25">
        <f t="shared" si="9"/>
        <v>-1.0005026813501676</v>
      </c>
      <c r="X34" s="24">
        <f t="shared" si="10"/>
        <v>78.707804923290098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-3.3195076709887417E-2</v>
      </c>
      <c r="AD34" s="17">
        <f t="shared" ca="1" si="14"/>
        <v>4.6306921565104631E-2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15186</v>
      </c>
      <c r="D35" s="17">
        <v>13307</v>
      </c>
      <c r="E35" s="17">
        <v>11345</v>
      </c>
      <c r="F35" s="17">
        <v>13188</v>
      </c>
      <c r="G35" s="24"/>
      <c r="H35" s="7"/>
      <c r="I35" s="25">
        <f t="shared" si="0"/>
        <v>3841</v>
      </c>
      <c r="J35" s="24">
        <f t="shared" si="0"/>
        <v>119</v>
      </c>
      <c r="K35" s="7"/>
      <c r="L35" s="25">
        <f t="shared" si="3"/>
        <v>3834.5874655512816</v>
      </c>
      <c r="M35" s="17">
        <f t="shared" si="1"/>
        <v>41.120598055999693</v>
      </c>
      <c r="N35" s="17">
        <f t="shared" si="4"/>
        <v>118.64905145172719</v>
      </c>
      <c r="O35" s="24">
        <f t="shared" si="2"/>
        <v>0.12316488353479353</v>
      </c>
      <c r="P35" s="7"/>
      <c r="Q35" s="25">
        <f t="shared" si="5"/>
        <v>3879.9311437105457</v>
      </c>
      <c r="R35" s="24">
        <f t="shared" si="6"/>
        <v>119.72670616706405</v>
      </c>
      <c r="S35" s="7"/>
      <c r="T35" s="25">
        <f t="shared" si="7"/>
        <v>-1.0029819737794254</v>
      </c>
      <c r="U35" s="24">
        <f t="shared" si="8"/>
        <v>3.0999020035166528E-2</v>
      </c>
      <c r="V35" s="7"/>
      <c r="W35" s="25">
        <f t="shared" si="9"/>
        <v>-1.0027459408857926</v>
      </c>
      <c r="X35" s="24">
        <f t="shared" si="10"/>
        <v>84.228478980697844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-0.1015210193021403</v>
      </c>
      <c r="AD35" s="17">
        <f t="shared" ca="1" si="14"/>
        <v>0.12998114942399752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15167</v>
      </c>
      <c r="D36" s="17">
        <v>13505</v>
      </c>
      <c r="E36" s="17">
        <v>11358</v>
      </c>
      <c r="F36" s="17">
        <v>13002</v>
      </c>
      <c r="G36" s="24"/>
      <c r="H36" s="7"/>
      <c r="I36" s="25">
        <f t="shared" si="0"/>
        <v>3809</v>
      </c>
      <c r="J36" s="24">
        <f t="shared" si="0"/>
        <v>503</v>
      </c>
      <c r="K36" s="7"/>
      <c r="L36" s="25">
        <f t="shared" si="3"/>
        <v>3806.4334617824734</v>
      </c>
      <c r="M36" s="17">
        <f t="shared" si="1"/>
        <v>6.5871184220246848</v>
      </c>
      <c r="N36" s="17">
        <f t="shared" si="4"/>
        <v>502.93161573661098</v>
      </c>
      <c r="O36" s="24">
        <f t="shared" si="2"/>
        <v>4.6764074792589724E-3</v>
      </c>
      <c r="P36" s="7"/>
      <c r="Q36" s="25">
        <f t="shared" si="5"/>
        <v>3847.9311437105457</v>
      </c>
      <c r="R36" s="24">
        <f t="shared" si="6"/>
        <v>503.72670616706404</v>
      </c>
      <c r="S36" s="7"/>
      <c r="T36" s="25">
        <f t="shared" si="7"/>
        <v>-0.99470981069916842</v>
      </c>
      <c r="U36" s="24">
        <f t="shared" si="8"/>
        <v>0.13042231559375217</v>
      </c>
      <c r="V36" s="7"/>
      <c r="W36" s="25">
        <f t="shared" si="9"/>
        <v>-0.99358919613519292</v>
      </c>
      <c r="X36" s="24">
        <f t="shared" si="10"/>
        <v>89.935902485458712</v>
      </c>
      <c r="Y36" s="7"/>
      <c r="Z36" s="25">
        <f t="shared" si="11"/>
        <v>634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-0.10009751454127525</v>
      </c>
      <c r="AD36" s="17">
        <f t="shared" ca="1" si="14"/>
        <v>0.14885674826882678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15139</v>
      </c>
      <c r="D37" s="17">
        <v>13692</v>
      </c>
      <c r="E37" s="17">
        <v>11397</v>
      </c>
      <c r="F37" s="17">
        <v>12813</v>
      </c>
      <c r="G37" s="24"/>
      <c r="H37" s="7"/>
      <c r="I37" s="25">
        <f t="shared" si="0"/>
        <v>3742</v>
      </c>
      <c r="J37" s="24">
        <f t="shared" si="0"/>
        <v>879</v>
      </c>
      <c r="K37" s="7"/>
      <c r="L37" s="25">
        <f t="shared" si="3"/>
        <v>3740.567795371966</v>
      </c>
      <c r="M37" s="17">
        <f t="shared" si="1"/>
        <v>2.0512100965620501</v>
      </c>
      <c r="N37" s="17">
        <f t="shared" si="4"/>
        <v>880.43145386383094</v>
      </c>
      <c r="O37" s="24">
        <f t="shared" si="2"/>
        <v>2.0490601642765234</v>
      </c>
      <c r="P37" s="7"/>
      <c r="Q37" s="25">
        <f t="shared" si="5"/>
        <v>3780.9311437105457</v>
      </c>
      <c r="R37" s="24">
        <f t="shared" si="6"/>
        <v>879.72670616706409</v>
      </c>
      <c r="S37" s="7"/>
      <c r="T37" s="25">
        <f t="shared" si="7"/>
        <v>-0.97738996924988031</v>
      </c>
      <c r="U37" s="24">
        <f t="shared" si="8"/>
        <v>0.22777429249486728</v>
      </c>
      <c r="V37" s="7"/>
      <c r="W37" s="25">
        <f t="shared" si="9"/>
        <v>-0.97540283715448328</v>
      </c>
      <c r="X37" s="24">
        <f t="shared" si="10"/>
        <v>95.601859465634618</v>
      </c>
      <c r="Y37" s="7"/>
      <c r="Z37" s="25">
        <f t="shared" si="11"/>
        <v>631</v>
      </c>
      <c r="AA37" s="17">
        <f t="shared" si="15"/>
        <v>95.714999999999989</v>
      </c>
      <c r="AB37" s="24">
        <f t="shared" si="12"/>
        <v>1.6705418935463725</v>
      </c>
      <c r="AC37" s="17">
        <f t="shared" si="13"/>
        <v>-0.11314053436537108</v>
      </c>
      <c r="AD37" s="17">
        <f t="shared" ca="1" si="14"/>
        <v>5.5101087093291312E-2</v>
      </c>
      <c r="AE37" s="17">
        <v>132</v>
      </c>
    </row>
    <row r="38" spans="1:31" s="17" customFormat="1" x14ac:dyDescent="0.25">
      <c r="A38" s="17">
        <v>18</v>
      </c>
      <c r="B38" s="17">
        <v>632</v>
      </c>
      <c r="C38" s="17">
        <v>15087</v>
      </c>
      <c r="D38" s="17">
        <v>13880</v>
      </c>
      <c r="E38" s="17">
        <v>11449</v>
      </c>
      <c r="F38" s="17">
        <v>12632</v>
      </c>
      <c r="G38" s="24"/>
      <c r="H38" s="7"/>
      <c r="I38" s="25">
        <f t="shared" si="0"/>
        <v>3638</v>
      </c>
      <c r="J38" s="24">
        <f t="shared" si="0"/>
        <v>1248</v>
      </c>
      <c r="K38" s="7"/>
      <c r="L38" s="25">
        <f t="shared" si="3"/>
        <v>3637.402117379042</v>
      </c>
      <c r="M38" s="17">
        <f t="shared" si="1"/>
        <v>0.35746362844359469</v>
      </c>
      <c r="N38" s="17">
        <f t="shared" si="4"/>
        <v>1249.8366521294563</v>
      </c>
      <c r="O38" s="24">
        <f t="shared" si="2"/>
        <v>3.3732910446363511</v>
      </c>
      <c r="P38" s="7"/>
      <c r="Q38" s="25">
        <f t="shared" si="5"/>
        <v>3676.9311437105457</v>
      </c>
      <c r="R38" s="24">
        <f t="shared" si="6"/>
        <v>1248.7267061670641</v>
      </c>
      <c r="S38" s="7"/>
      <c r="T38" s="25">
        <f t="shared" si="7"/>
        <v>-0.95050543923904518</v>
      </c>
      <c r="U38" s="24">
        <f t="shared" si="8"/>
        <v>0.32331386557069569</v>
      </c>
      <c r="V38" s="7"/>
      <c r="W38" s="25">
        <f t="shared" si="9"/>
        <v>-0.94766753055759201</v>
      </c>
      <c r="X38" s="24">
        <f t="shared" si="10"/>
        <v>101.29579406589943</v>
      </c>
      <c r="Y38" s="7"/>
      <c r="Z38" s="25">
        <f t="shared" si="11"/>
        <v>632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-0.10720593410056267</v>
      </c>
      <c r="AD38" s="17">
        <f t="shared" ca="1" si="14"/>
        <v>-1.0842529742475904E-2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15022</v>
      </c>
      <c r="D39" s="17">
        <v>14061</v>
      </c>
      <c r="E39" s="17">
        <v>11522</v>
      </c>
      <c r="F39" s="17">
        <v>12457</v>
      </c>
      <c r="G39" s="24"/>
      <c r="H39" s="7"/>
      <c r="I39" s="25">
        <f t="shared" si="0"/>
        <v>3500</v>
      </c>
      <c r="J39" s="24">
        <f t="shared" si="0"/>
        <v>1604</v>
      </c>
      <c r="K39" s="7"/>
      <c r="L39" s="25">
        <f t="shared" si="3"/>
        <v>3498.2755484719328</v>
      </c>
      <c r="M39" s="17">
        <f t="shared" si="1"/>
        <v>2.9737330726533711</v>
      </c>
      <c r="N39" s="17">
        <f t="shared" si="4"/>
        <v>1606.3469458752413</v>
      </c>
      <c r="O39" s="24">
        <f t="shared" si="2"/>
        <v>5.5081549413122337</v>
      </c>
      <c r="P39" s="7"/>
      <c r="Q39" s="25">
        <f t="shared" si="5"/>
        <v>3538.9311437105457</v>
      </c>
      <c r="R39" s="24">
        <f t="shared" si="6"/>
        <v>1604.7267061670641</v>
      </c>
      <c r="S39" s="7"/>
      <c r="T39" s="25">
        <f t="shared" si="7"/>
        <v>-0.91483173595543699</v>
      </c>
      <c r="U39" s="24">
        <f t="shared" si="8"/>
        <v>0.41548754582813441</v>
      </c>
      <c r="V39" s="7"/>
      <c r="W39" s="25">
        <f t="shared" si="9"/>
        <v>-0.91117263878118249</v>
      </c>
      <c r="X39" s="24">
        <f t="shared" si="10"/>
        <v>106.97040580703532</v>
      </c>
      <c r="Y39" s="7"/>
      <c r="Z39" s="25">
        <f t="shared" si="11"/>
        <v>631</v>
      </c>
      <c r="AA39" s="17">
        <f t="shared" si="15"/>
        <v>107.08199999999999</v>
      </c>
      <c r="AB39" s="24">
        <f t="shared" si="12"/>
        <v>1.8689334696205679</v>
      </c>
      <c r="AC39" s="17">
        <f t="shared" si="13"/>
        <v>-0.11159419296467377</v>
      </c>
      <c r="AD39" s="17">
        <f t="shared" ca="1" si="14"/>
        <v>-5.0178798373210043E-2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14923</v>
      </c>
      <c r="D40" s="17">
        <v>14220</v>
      </c>
      <c r="E40" s="17">
        <v>11600</v>
      </c>
      <c r="F40" s="17">
        <v>12284</v>
      </c>
      <c r="G40" s="24"/>
      <c r="H40" s="7"/>
      <c r="I40" s="25">
        <f t="shared" si="0"/>
        <v>3323</v>
      </c>
      <c r="J40" s="24">
        <f t="shared" si="0"/>
        <v>1936</v>
      </c>
      <c r="K40" s="7"/>
      <c r="L40" s="25">
        <f t="shared" si="3"/>
        <v>3328.6424753797828</v>
      </c>
      <c r="M40" s="17">
        <f t="shared" si="1"/>
        <v>31.837528411455153</v>
      </c>
      <c r="N40" s="17">
        <f t="shared" si="4"/>
        <v>1939.6858427563725</v>
      </c>
      <c r="O40" s="24">
        <f t="shared" si="2"/>
        <v>13.585436824703587</v>
      </c>
      <c r="P40" s="7"/>
      <c r="Q40" s="25">
        <f t="shared" si="5"/>
        <v>3361.9311437105457</v>
      </c>
      <c r="R40" s="24">
        <f t="shared" si="6"/>
        <v>1936.7267061670641</v>
      </c>
      <c r="S40" s="7"/>
      <c r="T40" s="25">
        <f t="shared" si="7"/>
        <v>-0.86907633391776551</v>
      </c>
      <c r="U40" s="24">
        <f t="shared" si="8"/>
        <v>0.50144727011316159</v>
      </c>
      <c r="V40" s="7"/>
      <c r="W40" s="25">
        <f t="shared" si="9"/>
        <v>-0.86465091543274208</v>
      </c>
      <c r="X40" s="24">
        <f t="shared" si="10"/>
        <v>112.56903457027977</v>
      </c>
      <c r="Y40" s="7"/>
      <c r="Z40" s="25">
        <f t="shared" si="11"/>
        <v>617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-6.5965429720222346E-2</v>
      </c>
      <c r="AD40" s="17">
        <f t="shared" ca="1" si="14"/>
        <v>1.0939380322838588E-2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14829</v>
      </c>
      <c r="D41" s="17">
        <v>14379</v>
      </c>
      <c r="E41" s="17">
        <v>11707</v>
      </c>
      <c r="F41" s="17">
        <v>12136</v>
      </c>
      <c r="G41" s="24"/>
      <c r="H41" s="7"/>
      <c r="I41" s="25">
        <f t="shared" si="0"/>
        <v>3122</v>
      </c>
      <c r="J41" s="24">
        <f t="shared" si="0"/>
        <v>2243</v>
      </c>
      <c r="K41" s="7"/>
      <c r="L41" s="25">
        <f t="shared" si="3"/>
        <v>3127.746473401884</v>
      </c>
      <c r="M41" s="17">
        <f t="shared" si="1"/>
        <v>33.021956558560639</v>
      </c>
      <c r="N41" s="17">
        <f t="shared" si="4"/>
        <v>2254.2817186603693</v>
      </c>
      <c r="O41" s="24">
        <f t="shared" si="2"/>
        <v>127.2771759317244</v>
      </c>
      <c r="P41" s="7"/>
      <c r="Q41" s="25">
        <f t="shared" si="5"/>
        <v>3160.9311437105457</v>
      </c>
      <c r="R41" s="24">
        <f t="shared" si="6"/>
        <v>2243.7267061670641</v>
      </c>
      <c r="S41" s="7"/>
      <c r="T41" s="25">
        <f t="shared" si="7"/>
        <v>-0.8171168095699014</v>
      </c>
      <c r="U41" s="24">
        <f t="shared" si="8"/>
        <v>0.58093412359359331</v>
      </c>
      <c r="V41" s="7"/>
      <c r="W41" s="25">
        <f t="shared" si="9"/>
        <v>-0.8119823930580079</v>
      </c>
      <c r="X41" s="24">
        <f t="shared" si="10"/>
        <v>118.03968068869722</v>
      </c>
      <c r="Y41" s="7"/>
      <c r="Z41" s="25">
        <f t="shared" si="11"/>
        <v>616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-0.13931931130277064</v>
      </c>
      <c r="AD41" s="17">
        <f t="shared" ca="1" si="14"/>
        <v>3.2068707546855535E-2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14725</v>
      </c>
      <c r="D42" s="17">
        <v>14534</v>
      </c>
      <c r="E42" s="17">
        <v>11821</v>
      </c>
      <c r="F42" s="17">
        <v>11993</v>
      </c>
      <c r="G42" s="24"/>
      <c r="H42" s="7"/>
      <c r="I42" s="25">
        <f t="shared" si="0"/>
        <v>2904</v>
      </c>
      <c r="J42" s="24">
        <f t="shared" si="0"/>
        <v>2541</v>
      </c>
      <c r="K42" s="7"/>
      <c r="L42" s="25">
        <f t="shared" si="3"/>
        <v>2899.6005728067908</v>
      </c>
      <c r="M42" s="17">
        <f t="shared" si="1"/>
        <v>19.354959628349008</v>
      </c>
      <c r="N42" s="17">
        <f t="shared" si="4"/>
        <v>2544.9923868891938</v>
      </c>
      <c r="O42" s="24">
        <f t="shared" si="2"/>
        <v>15.939153073006286</v>
      </c>
      <c r="P42" s="7"/>
      <c r="Q42" s="25">
        <f t="shared" si="5"/>
        <v>2942.9311437105457</v>
      </c>
      <c r="R42" s="24">
        <f t="shared" si="6"/>
        <v>2541.7267061670641</v>
      </c>
      <c r="S42" s="7"/>
      <c r="T42" s="25">
        <f t="shared" si="7"/>
        <v>-0.76076269858565071</v>
      </c>
      <c r="U42" s="24">
        <f t="shared" si="8"/>
        <v>0.6580907435843707</v>
      </c>
      <c r="V42" s="7"/>
      <c r="W42" s="25">
        <f t="shared" si="9"/>
        <v>-0.75493983495882311</v>
      </c>
      <c r="X42" s="24">
        <f t="shared" si="10"/>
        <v>123.53687403567483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-0.13212596432515511</v>
      </c>
      <c r="AD42" s="17">
        <f t="shared" ca="1" si="14"/>
        <v>9.8738094927938391E-2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14592</v>
      </c>
      <c r="D43" s="17">
        <v>14672</v>
      </c>
      <c r="E43" s="17">
        <v>11952</v>
      </c>
      <c r="F43" s="17">
        <v>11857</v>
      </c>
      <c r="G43" s="24"/>
      <c r="H43" s="7"/>
      <c r="I43" s="25">
        <f t="shared" si="0"/>
        <v>2640</v>
      </c>
      <c r="J43" s="24">
        <f t="shared" si="0"/>
        <v>2815</v>
      </c>
      <c r="K43" s="7"/>
      <c r="L43" s="25">
        <f t="shared" si="3"/>
        <v>2641.8550546881506</v>
      </c>
      <c r="M43" s="17">
        <f t="shared" si="1"/>
        <v>3.4412278960296336</v>
      </c>
      <c r="N43" s="17">
        <f t="shared" si="4"/>
        <v>2814.8079672509771</v>
      </c>
      <c r="O43" s="24">
        <f t="shared" si="2"/>
        <v>3.687657669730298E-2</v>
      </c>
      <c r="P43" s="7"/>
      <c r="Q43" s="25">
        <f t="shared" si="5"/>
        <v>2678.9311437105457</v>
      </c>
      <c r="R43" s="24">
        <f t="shared" si="6"/>
        <v>2815.7267061670641</v>
      </c>
      <c r="S43" s="7"/>
      <c r="T43" s="25">
        <f t="shared" si="7"/>
        <v>-0.69251735317353069</v>
      </c>
      <c r="U43" s="24">
        <f t="shared" si="8"/>
        <v>0.72903340760273649</v>
      </c>
      <c r="V43" s="7"/>
      <c r="W43" s="25">
        <f t="shared" si="9"/>
        <v>-0.68606083804778817</v>
      </c>
      <c r="X43" s="24">
        <f t="shared" si="10"/>
        <v>129.19717633603608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-1.5823663963914214E-2</v>
      </c>
      <c r="AD43" s="17">
        <f t="shared" ca="1" si="14"/>
        <v>-9.9856808234619621E-3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14445</v>
      </c>
      <c r="D44" s="17">
        <v>14791</v>
      </c>
      <c r="E44" s="17">
        <v>12097</v>
      </c>
      <c r="F44" s="17">
        <v>11733</v>
      </c>
      <c r="G44" s="24"/>
      <c r="H44" s="7"/>
      <c r="I44" s="25">
        <f t="shared" si="0"/>
        <v>2348</v>
      </c>
      <c r="J44" s="24">
        <f t="shared" si="0"/>
        <v>3058</v>
      </c>
      <c r="K44" s="7"/>
      <c r="L44" s="25">
        <f t="shared" si="3"/>
        <v>2352.3255415221761</v>
      </c>
      <c r="M44" s="17">
        <f t="shared" si="1"/>
        <v>18.710309460069372</v>
      </c>
      <c r="N44" s="17">
        <f t="shared" si="4"/>
        <v>3063.4403719634743</v>
      </c>
      <c r="O44" s="24">
        <f t="shared" si="2"/>
        <v>29.597647100956806</v>
      </c>
      <c r="P44" s="7"/>
      <c r="Q44" s="25">
        <f t="shared" si="5"/>
        <v>2386.9311437105457</v>
      </c>
      <c r="R44" s="24">
        <f t="shared" si="6"/>
        <v>3058.7267061670641</v>
      </c>
      <c r="S44" s="7"/>
      <c r="T44" s="25">
        <f t="shared" si="7"/>
        <v>-0.61703386506618574</v>
      </c>
      <c r="U44" s="24">
        <f t="shared" si="8"/>
        <v>0.79194971182340401</v>
      </c>
      <c r="V44" s="7"/>
      <c r="W44" s="25">
        <f t="shared" si="9"/>
        <v>-0.61001479730730335</v>
      </c>
      <c r="X44" s="24">
        <f t="shared" si="10"/>
        <v>134.85182594880541</v>
      </c>
      <c r="Y44" s="7"/>
      <c r="Z44" s="25">
        <f t="shared" si="11"/>
        <v>630</v>
      </c>
      <c r="AA44" s="17">
        <f t="shared" si="15"/>
        <v>134.88299999999998</v>
      </c>
      <c r="AB44" s="24">
        <f t="shared" si="12"/>
        <v>2.3541524549675112</v>
      </c>
      <c r="AC44" s="17">
        <f t="shared" si="13"/>
        <v>-3.1174051194568619E-2</v>
      </c>
      <c r="AD44" s="17">
        <f t="shared" ca="1" si="14"/>
        <v>4.0290672911453385E-2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14298</v>
      </c>
      <c r="D45" s="17">
        <v>14908</v>
      </c>
      <c r="E45" s="17">
        <v>12258</v>
      </c>
      <c r="F45" s="17">
        <v>11624</v>
      </c>
      <c r="G45" s="24"/>
      <c r="H45" s="7"/>
      <c r="I45" s="25">
        <f t="shared" si="0"/>
        <v>2040</v>
      </c>
      <c r="J45" s="24">
        <f t="shared" si="0"/>
        <v>3284</v>
      </c>
      <c r="K45" s="7"/>
      <c r="L45" s="25">
        <f t="shared" si="3"/>
        <v>2037.3374641708922</v>
      </c>
      <c r="M45" s="17">
        <f t="shared" si="1"/>
        <v>7.0890970412828134</v>
      </c>
      <c r="N45" s="17">
        <f t="shared" si="4"/>
        <v>3283.3202972727408</v>
      </c>
      <c r="O45" s="24">
        <f t="shared" si="2"/>
        <v>0.46199579744353314</v>
      </c>
      <c r="P45" s="7"/>
      <c r="Q45" s="25">
        <f t="shared" si="5"/>
        <v>2078.9311437105457</v>
      </c>
      <c r="R45" s="24">
        <f t="shared" si="6"/>
        <v>3284.7267061670641</v>
      </c>
      <c r="S45" s="7"/>
      <c r="T45" s="25">
        <f t="shared" si="7"/>
        <v>-0.53741429541871233</v>
      </c>
      <c r="U45" s="24">
        <f t="shared" si="8"/>
        <v>0.85046446389694663</v>
      </c>
      <c r="V45" s="7"/>
      <c r="W45" s="25">
        <f t="shared" si="9"/>
        <v>-0.52987165813133041</v>
      </c>
      <c r="X45" s="24">
        <f t="shared" si="10"/>
        <v>140.53331998007923</v>
      </c>
      <c r="Y45" s="7"/>
      <c r="Z45" s="25">
        <f t="shared" si="11"/>
        <v>634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-5.5680019920743007E-2</v>
      </c>
      <c r="AD45" s="17">
        <f t="shared" ca="1" si="14"/>
        <v>4.2501961096149898E-2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14117</v>
      </c>
      <c r="D46" s="17">
        <v>14996</v>
      </c>
      <c r="E46" s="17">
        <v>12416</v>
      </c>
      <c r="F46" s="17">
        <v>11526</v>
      </c>
      <c r="G46" s="24"/>
      <c r="H46" s="7"/>
      <c r="I46" s="25">
        <f t="shared" si="0"/>
        <v>1701</v>
      </c>
      <c r="J46" s="24">
        <f t="shared" si="0"/>
        <v>3470</v>
      </c>
      <c r="K46" s="7"/>
      <c r="L46" s="25">
        <f t="shared" si="3"/>
        <v>1702.3140289055184</v>
      </c>
      <c r="M46" s="17">
        <f t="shared" si="1"/>
        <v>1.7266719645378801</v>
      </c>
      <c r="N46" s="17">
        <f t="shared" si="4"/>
        <v>3470.3269344354908</v>
      </c>
      <c r="O46" s="24">
        <f t="shared" si="2"/>
        <v>0.10688612510967785</v>
      </c>
      <c r="P46" s="7"/>
      <c r="Q46" s="25">
        <f t="shared" si="5"/>
        <v>1739.9311437105455</v>
      </c>
      <c r="R46" s="24">
        <f t="shared" si="6"/>
        <v>3470.7267061670641</v>
      </c>
      <c r="S46" s="7"/>
      <c r="T46" s="25">
        <f t="shared" si="7"/>
        <v>-0.44978106778723986</v>
      </c>
      <c r="U46" s="24">
        <f t="shared" si="8"/>
        <v>0.89862262268313653</v>
      </c>
      <c r="V46" s="7"/>
      <c r="W46" s="25">
        <f t="shared" si="9"/>
        <v>-0.4418066538810963</v>
      </c>
      <c r="X46" s="24">
        <f t="shared" si="10"/>
        <v>146.27681462842418</v>
      </c>
      <c r="Y46" s="7"/>
      <c r="Z46" s="25">
        <f t="shared" si="11"/>
        <v>633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-9.1853715757963528E-3</v>
      </c>
      <c r="AD46" s="17">
        <f t="shared" ca="1" si="14"/>
        <v>2.2315988663166308E-2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13947</v>
      </c>
      <c r="D47" s="17">
        <v>15072</v>
      </c>
      <c r="E47" s="17">
        <v>12596</v>
      </c>
      <c r="F47" s="17">
        <v>11451</v>
      </c>
      <c r="G47" s="24"/>
      <c r="H47" s="7"/>
      <c r="I47" s="25">
        <f t="shared" si="0"/>
        <v>1351</v>
      </c>
      <c r="J47" s="24">
        <f t="shared" si="0"/>
        <v>3621</v>
      </c>
      <c r="K47" s="7"/>
      <c r="L47" s="25">
        <f t="shared" si="3"/>
        <v>1350.6547167322992</v>
      </c>
      <c r="M47" s="17">
        <f t="shared" si="1"/>
        <v>0.11922053495412789</v>
      </c>
      <c r="N47" s="17">
        <f t="shared" si="4"/>
        <v>3622.7680084846634</v>
      </c>
      <c r="O47" s="24">
        <f t="shared" si="2"/>
        <v>3.1258540018416623</v>
      </c>
      <c r="P47" s="7"/>
      <c r="Q47" s="25">
        <f t="shared" si="5"/>
        <v>1389.9311437105455</v>
      </c>
      <c r="R47" s="24">
        <f t="shared" si="6"/>
        <v>3621.7267061670641</v>
      </c>
      <c r="S47" s="7"/>
      <c r="T47" s="25">
        <f t="shared" si="7"/>
        <v>-0.35930428409692911</v>
      </c>
      <c r="U47" s="24">
        <f t="shared" si="8"/>
        <v>0.93771876234289286</v>
      </c>
      <c r="V47" s="7"/>
      <c r="W47" s="25">
        <f t="shared" si="9"/>
        <v>-0.35097857722546844</v>
      </c>
      <c r="X47" s="24">
        <f t="shared" si="10"/>
        <v>151.93743095806428</v>
      </c>
      <c r="Y47" s="7"/>
      <c r="Z47" s="25">
        <f t="shared" si="11"/>
        <v>632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-3.6569041935678115E-2</v>
      </c>
      <c r="AD47" s="17">
        <f t="shared" ca="1" si="14"/>
        <v>0.14746452888741146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13765</v>
      </c>
      <c r="D48" s="17">
        <v>15134</v>
      </c>
      <c r="E48" s="17">
        <v>12777</v>
      </c>
      <c r="F48" s="17">
        <v>11393</v>
      </c>
      <c r="G48" s="24"/>
      <c r="H48" s="7"/>
      <c r="I48" s="25">
        <f t="shared" si="0"/>
        <v>988</v>
      </c>
      <c r="J48" s="24">
        <f t="shared" si="0"/>
        <v>3741</v>
      </c>
      <c r="K48" s="7"/>
      <c r="L48" s="25">
        <f t="shared" si="3"/>
        <v>988.83092723376035</v>
      </c>
      <c r="M48" s="17">
        <f t="shared" si="1"/>
        <v>0.69044006780462541</v>
      </c>
      <c r="N48" s="17">
        <f t="shared" si="4"/>
        <v>3738.5255688932989</v>
      </c>
      <c r="O48" s="24">
        <f t="shared" si="2"/>
        <v>6.12280930181005</v>
      </c>
      <c r="P48" s="7"/>
      <c r="Q48" s="25">
        <f t="shared" si="5"/>
        <v>1026.9311437105455</v>
      </c>
      <c r="R48" s="24">
        <f t="shared" si="6"/>
        <v>3741.7267061670641</v>
      </c>
      <c r="S48" s="7"/>
      <c r="T48" s="25">
        <f t="shared" si="7"/>
        <v>-0.26546693415526401</v>
      </c>
      <c r="U48" s="24">
        <f t="shared" si="8"/>
        <v>0.96878854220495081</v>
      </c>
      <c r="V48" s="7"/>
      <c r="W48" s="25">
        <f t="shared" si="9"/>
        <v>-0.25686118654000412</v>
      </c>
      <c r="X48" s="24">
        <f t="shared" si="10"/>
        <v>157.60826006242667</v>
      </c>
      <c r="Y48" s="7"/>
      <c r="Z48" s="25">
        <f t="shared" si="11"/>
        <v>626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2.6006242671883228E-4</v>
      </c>
      <c r="AD48" s="17">
        <f t="shared" ca="1" si="14"/>
        <v>3.4768728921136471E-2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13585</v>
      </c>
      <c r="D49" s="17">
        <v>15176</v>
      </c>
      <c r="E49" s="17">
        <v>12955</v>
      </c>
      <c r="F49" s="17">
        <v>11351</v>
      </c>
      <c r="G49" s="24"/>
      <c r="H49" s="7"/>
      <c r="I49" s="25">
        <f t="shared" si="0"/>
        <v>630</v>
      </c>
      <c r="J49" s="24">
        <f t="shared" si="0"/>
        <v>3825</v>
      </c>
      <c r="K49" s="7"/>
      <c r="L49" s="25">
        <f t="shared" si="3"/>
        <v>630.26944897912131</v>
      </c>
      <c r="M49" s="17">
        <f t="shared" si="1"/>
        <v>7.2602752349514688E-2</v>
      </c>
      <c r="N49" s="17">
        <f t="shared" si="4"/>
        <v>3815.9172462371325</v>
      </c>
      <c r="O49" s="24">
        <f t="shared" si="2"/>
        <v>82.496415916883166</v>
      </c>
      <c r="P49" s="7"/>
      <c r="Q49" s="25">
        <f t="shared" si="5"/>
        <v>668.9311437105456</v>
      </c>
      <c r="R49" s="24">
        <f t="shared" si="6"/>
        <v>3825.7267061670641</v>
      </c>
      <c r="S49" s="7"/>
      <c r="T49" s="25">
        <f t="shared" si="7"/>
        <v>-0.17292210969488908</v>
      </c>
      <c r="U49" s="24">
        <f t="shared" si="8"/>
        <v>0.99053738810839143</v>
      </c>
      <c r="V49" s="7"/>
      <c r="W49" s="25">
        <f t="shared" si="9"/>
        <v>-0.16411927131485696</v>
      </c>
      <c r="X49" s="24">
        <f t="shared" si="10"/>
        <v>163.05008800418852</v>
      </c>
      <c r="Y49" s="7"/>
      <c r="Z49" s="25">
        <f t="shared" si="11"/>
        <v>604</v>
      </c>
      <c r="AA49" s="17">
        <f t="shared" si="15"/>
        <v>163.04399999999995</v>
      </c>
      <c r="AB49" s="24">
        <f t="shared" si="12"/>
        <v>2.8456546256216337</v>
      </c>
      <c r="AC49" s="17">
        <f t="shared" si="13"/>
        <v>6.0880041885695846E-3</v>
      </c>
      <c r="AD49" s="17">
        <f t="shared" ca="1" si="14"/>
        <v>-6.0424342268561304E-3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13398</v>
      </c>
      <c r="D50" s="17">
        <v>15189</v>
      </c>
      <c r="E50" s="17">
        <v>13138</v>
      </c>
      <c r="F50" s="17">
        <v>11329</v>
      </c>
      <c r="G50" s="24"/>
      <c r="H50" s="7"/>
      <c r="I50" s="25">
        <f t="shared" si="0"/>
        <v>260</v>
      </c>
      <c r="J50" s="24">
        <f t="shared" si="0"/>
        <v>3860</v>
      </c>
      <c r="K50" s="7"/>
      <c r="L50" s="25">
        <f t="shared" si="3"/>
        <v>260.22641464199143</v>
      </c>
      <c r="M50" s="17">
        <f t="shared" si="1"/>
        <v>5.1263590108105363E-2</v>
      </c>
      <c r="N50" s="17">
        <f t="shared" si="4"/>
        <v>3859.29438979526</v>
      </c>
      <c r="O50" s="24">
        <f t="shared" si="2"/>
        <v>0.49788576103318105</v>
      </c>
      <c r="P50" s="7"/>
      <c r="Q50" s="25">
        <f t="shared" si="5"/>
        <v>298.93114371054554</v>
      </c>
      <c r="R50" s="24">
        <f t="shared" si="6"/>
        <v>3860.7267061670641</v>
      </c>
      <c r="S50" s="7"/>
      <c r="T50" s="25">
        <f t="shared" si="7"/>
        <v>-7.7275224079417754E-2</v>
      </c>
      <c r="U50" s="24">
        <f t="shared" si="8"/>
        <v>0.9995994072348251</v>
      </c>
      <c r="V50" s="7"/>
      <c r="W50" s="25">
        <f t="shared" si="9"/>
        <v>-6.8388006810070637E-2</v>
      </c>
      <c r="X50" s="24">
        <f t="shared" si="10"/>
        <v>168.54397801009873</v>
      </c>
      <c r="Y50" s="7"/>
      <c r="Z50" s="25">
        <f t="shared" si="11"/>
        <v>613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-1.7021989901223833E-2</v>
      </c>
      <c r="AD50" s="17">
        <f t="shared" ca="1" si="14"/>
        <v>5.5289366030024212E-2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13217</v>
      </c>
      <c r="D51" s="17">
        <v>15205</v>
      </c>
      <c r="E51" s="17">
        <v>13332</v>
      </c>
      <c r="F51" s="17">
        <v>11330</v>
      </c>
      <c r="G51" s="24"/>
      <c r="H51" s="7"/>
      <c r="I51" s="25">
        <f t="shared" si="0"/>
        <v>-115</v>
      </c>
      <c r="J51" s="24">
        <f t="shared" si="0"/>
        <v>3875</v>
      </c>
      <c r="K51" s="7"/>
      <c r="L51" s="25">
        <f t="shared" si="3"/>
        <v>-119.89096037953036</v>
      </c>
      <c r="M51" s="17">
        <f t="shared" si="1"/>
        <v>23.921493434135719</v>
      </c>
      <c r="N51" s="17">
        <f t="shared" si="4"/>
        <v>3866.6336100416393</v>
      </c>
      <c r="O51" s="24">
        <f t="shared" si="2"/>
        <v>69.996480935359457</v>
      </c>
      <c r="P51" s="7"/>
      <c r="Q51" s="25">
        <f t="shared" si="5"/>
        <v>-76.068856289454445</v>
      </c>
      <c r="R51" s="24">
        <f t="shared" si="6"/>
        <v>3875.7267061670641</v>
      </c>
      <c r="S51" s="7"/>
      <c r="T51" s="25">
        <f t="shared" si="7"/>
        <v>1.9664187017343716E-2</v>
      </c>
      <c r="U51" s="24">
        <f t="shared" si="8"/>
        <v>1.0034831297175824</v>
      </c>
      <c r="V51" s="7"/>
      <c r="W51" s="25">
        <f t="shared" si="9"/>
        <v>2.8589779372116802E-2</v>
      </c>
      <c r="X51" s="24">
        <f t="shared" si="10"/>
        <v>174.08974005309813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-9.6259946901824378E-2</v>
      </c>
      <c r="AD51" s="17">
        <f t="shared" ca="1" si="14"/>
        <v>-1.5973541081848452E-3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13024</v>
      </c>
      <c r="D52" s="17">
        <v>15188</v>
      </c>
      <c r="E52" s="17">
        <v>13518</v>
      </c>
      <c r="F52" s="17">
        <v>11338</v>
      </c>
      <c r="G52" s="24"/>
      <c r="H52" s="7"/>
      <c r="I52" s="25">
        <f t="shared" ref="I52:J83" si="16">C52-E52</f>
        <v>-494</v>
      </c>
      <c r="J52" s="24">
        <f t="shared" si="16"/>
        <v>3850</v>
      </c>
      <c r="K52" s="7"/>
      <c r="L52" s="25">
        <f t="shared" si="3"/>
        <v>-496.20605021037909</v>
      </c>
      <c r="M52" s="17">
        <f t="shared" si="1"/>
        <v>4.8666575307136251</v>
      </c>
      <c r="N52" s="17">
        <f t="shared" si="4"/>
        <v>3837.0469120852999</v>
      </c>
      <c r="O52" s="24">
        <f t="shared" si="2"/>
        <v>167.78248652594883</v>
      </c>
      <c r="P52" s="7"/>
      <c r="Q52" s="25">
        <f t="shared" si="5"/>
        <v>-455.06885628945446</v>
      </c>
      <c r="R52" s="24">
        <f t="shared" si="6"/>
        <v>3850.7267061670641</v>
      </c>
      <c r="S52" s="7"/>
      <c r="T52" s="25">
        <f t="shared" si="7"/>
        <v>0.11763761849913731</v>
      </c>
      <c r="U52" s="24">
        <f t="shared" si="8"/>
        <v>0.99701025891298689</v>
      </c>
      <c r="V52" s="7"/>
      <c r="W52" s="25">
        <f t="shared" si="9"/>
        <v>0.12650951698926111</v>
      </c>
      <c r="X52" s="24">
        <f t="shared" si="10"/>
        <v>179.68934505749746</v>
      </c>
      <c r="Y52" s="7"/>
      <c r="Z52" s="25">
        <f t="shared" si="11"/>
        <v>620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-7.6654942502500489E-2</v>
      </c>
      <c r="AD52" s="17">
        <f t="shared" ca="1" si="14"/>
        <v>2.5894789521231587E-2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12826</v>
      </c>
      <c r="D53" s="17">
        <v>15145</v>
      </c>
      <c r="E53" s="17">
        <v>13705</v>
      </c>
      <c r="F53" s="17">
        <v>11370</v>
      </c>
      <c r="G53" s="24"/>
      <c r="H53" s="7"/>
      <c r="I53" s="25">
        <f t="shared" si="16"/>
        <v>-879</v>
      </c>
      <c r="J53" s="24">
        <f t="shared" si="16"/>
        <v>3775</v>
      </c>
      <c r="K53" s="7"/>
      <c r="L53" s="25">
        <f t="shared" si="3"/>
        <v>-878.88493558461926</v>
      </c>
      <c r="M53" s="17">
        <f t="shared" si="1"/>
        <v>1.3239819686912261E-2</v>
      </c>
      <c r="N53" s="17">
        <f t="shared" si="4"/>
        <v>3768.5663296641123</v>
      </c>
      <c r="O53" s="24">
        <f t="shared" si="2"/>
        <v>41.392113990880766</v>
      </c>
      <c r="P53" s="7"/>
      <c r="Q53" s="25">
        <f t="shared" si="5"/>
        <v>-840.0688562894544</v>
      </c>
      <c r="R53" s="24">
        <f t="shared" si="6"/>
        <v>3775.7267061670641</v>
      </c>
      <c r="S53" s="7"/>
      <c r="T53" s="25">
        <f t="shared" si="7"/>
        <v>0.21716208055847908</v>
      </c>
      <c r="U53" s="24">
        <f t="shared" si="8"/>
        <v>0.97759164649920061</v>
      </c>
      <c r="V53" s="7"/>
      <c r="W53" s="25">
        <f t="shared" si="9"/>
        <v>0.22586520922007572</v>
      </c>
      <c r="X53" s="24">
        <f t="shared" si="10"/>
        <v>185.46727456995256</v>
      </c>
      <c r="Y53" s="7"/>
      <c r="Z53" s="25">
        <f t="shared" si="11"/>
        <v>638</v>
      </c>
      <c r="AA53" s="17">
        <f t="shared" si="15"/>
        <v>185.50799999999995</v>
      </c>
      <c r="AB53" s="24">
        <f t="shared" si="12"/>
        <v>3.2377253887896398</v>
      </c>
      <c r="AC53" s="17">
        <f t="shared" si="13"/>
        <v>-4.0725430047388045E-2</v>
      </c>
      <c r="AD53" s="17">
        <f t="shared" ca="1" si="14"/>
        <v>0.19161349530227767</v>
      </c>
      <c r="AE53" s="17">
        <v>116</v>
      </c>
    </row>
    <row r="54" spans="1:31" s="17" customFormat="1" x14ac:dyDescent="0.25">
      <c r="A54" s="17">
        <v>34</v>
      </c>
      <c r="B54" s="17">
        <v>629</v>
      </c>
      <c r="C54" s="17">
        <v>12650</v>
      </c>
      <c r="D54" s="17">
        <v>15103</v>
      </c>
      <c r="E54" s="17">
        <v>13898</v>
      </c>
      <c r="F54" s="17">
        <v>11433</v>
      </c>
      <c r="G54" s="24"/>
      <c r="H54" s="7"/>
      <c r="I54" s="25">
        <f t="shared" si="16"/>
        <v>-1248</v>
      </c>
      <c r="J54" s="24">
        <f t="shared" si="16"/>
        <v>3670</v>
      </c>
      <c r="K54" s="7"/>
      <c r="L54" s="25">
        <f t="shared" si="3"/>
        <v>-1247.9292435480315</v>
      </c>
      <c r="M54" s="17">
        <f t="shared" si="1"/>
        <v>5.0064754951655256E-3</v>
      </c>
      <c r="N54" s="17">
        <f t="shared" si="4"/>
        <v>3663.9508108848045</v>
      </c>
      <c r="O54" s="24">
        <f t="shared" si="2"/>
        <v>36.592688951400099</v>
      </c>
      <c r="P54" s="7"/>
      <c r="Q54" s="25">
        <f t="shared" si="5"/>
        <v>-1209.0688562894545</v>
      </c>
      <c r="R54" s="24">
        <f t="shared" si="6"/>
        <v>3670.7267061670641</v>
      </c>
      <c r="S54" s="7"/>
      <c r="T54" s="25">
        <f t="shared" si="7"/>
        <v>0.31255046107769241</v>
      </c>
      <c r="U54" s="24">
        <f t="shared" si="8"/>
        <v>0.95040558911989992</v>
      </c>
      <c r="V54" s="7"/>
      <c r="W54" s="25">
        <f t="shared" si="9"/>
        <v>0.32101557394759778</v>
      </c>
      <c r="X54" s="24">
        <f t="shared" si="10"/>
        <v>191.12106108313401</v>
      </c>
      <c r="Y54" s="7"/>
      <c r="Z54" s="25">
        <f t="shared" si="11"/>
        <v>629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-4.7938916865945203E-2</v>
      </c>
      <c r="AD54" s="17">
        <f t="shared" ca="1" si="14"/>
        <v>3.9287044846020081E-2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12468</v>
      </c>
      <c r="D55" s="17">
        <v>15035</v>
      </c>
      <c r="E55" s="17">
        <v>14083</v>
      </c>
      <c r="F55" s="17">
        <v>11506</v>
      </c>
      <c r="G55" s="24"/>
      <c r="H55" s="7"/>
      <c r="I55" s="25">
        <f t="shared" si="16"/>
        <v>-1615</v>
      </c>
      <c r="J55" s="24">
        <f t="shared" si="16"/>
        <v>3529</v>
      </c>
      <c r="K55" s="7"/>
      <c r="L55" s="25">
        <f t="shared" si="3"/>
        <v>-1611.2993944423827</v>
      </c>
      <c r="M55" s="17">
        <f t="shared" si="1"/>
        <v>13.69448149306832</v>
      </c>
      <c r="N55" s="17">
        <f t="shared" si="4"/>
        <v>3520.7568862064691</v>
      </c>
      <c r="O55" s="24">
        <f t="shared" si="2"/>
        <v>67.948925013100009</v>
      </c>
      <c r="P55" s="7"/>
      <c r="Q55" s="25">
        <f t="shared" si="5"/>
        <v>-1576.0688562894545</v>
      </c>
      <c r="R55" s="24">
        <f t="shared" si="6"/>
        <v>3529.7267061670641</v>
      </c>
      <c r="S55" s="7"/>
      <c r="T55" s="25">
        <f t="shared" si="7"/>
        <v>0.40742183140438964</v>
      </c>
      <c r="U55" s="24">
        <f t="shared" si="8"/>
        <v>0.91389859778198168</v>
      </c>
      <c r="V55" s="7"/>
      <c r="W55" s="25">
        <f t="shared" si="9"/>
        <v>0.41556600917472519</v>
      </c>
      <c r="X55" s="24">
        <f t="shared" si="10"/>
        <v>196.90993425069541</v>
      </c>
      <c r="Y55" s="7"/>
      <c r="Z55" s="25">
        <f t="shared" si="11"/>
        <v>640</v>
      </c>
      <c r="AA55" s="17">
        <f t="shared" si="15"/>
        <v>196.92899999999995</v>
      </c>
      <c r="AB55" s="24">
        <f t="shared" si="12"/>
        <v>3.4370594426599124</v>
      </c>
      <c r="AC55" s="17">
        <f t="shared" si="13"/>
        <v>-1.9065749304530755E-2</v>
      </c>
      <c r="AD55" s="17">
        <f t="shared" ca="1" si="14"/>
        <v>9.9117156767334791E-2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12298</v>
      </c>
      <c r="D56" s="17">
        <v>14945</v>
      </c>
      <c r="E56" s="17">
        <v>14245</v>
      </c>
      <c r="F56" s="17">
        <v>11590</v>
      </c>
      <c r="G56" s="24"/>
      <c r="H56" s="7"/>
      <c r="I56" s="25">
        <f t="shared" si="16"/>
        <v>-1947</v>
      </c>
      <c r="J56" s="24">
        <f t="shared" si="16"/>
        <v>3355</v>
      </c>
      <c r="K56" s="7"/>
      <c r="L56" s="25">
        <f t="shared" si="3"/>
        <v>-1943.9659849937966</v>
      </c>
      <c r="M56" s="17">
        <f t="shared" si="1"/>
        <v>9.2052470578673571</v>
      </c>
      <c r="N56" s="17">
        <f t="shared" si="4"/>
        <v>3350.4823657721463</v>
      </c>
      <c r="O56" s="24">
        <f t="shared" si="2"/>
        <v>20.409019016675341</v>
      </c>
      <c r="P56" s="7"/>
      <c r="Q56" s="25">
        <f t="shared" si="5"/>
        <v>-1908.0688562894545</v>
      </c>
      <c r="R56" s="24">
        <f t="shared" si="6"/>
        <v>3355.7267061670641</v>
      </c>
      <c r="S56" s="7"/>
      <c r="T56" s="25">
        <f t="shared" si="7"/>
        <v>0.49324552336205579</v>
      </c>
      <c r="U56" s="24">
        <f t="shared" si="8"/>
        <v>0.86884741698199763</v>
      </c>
      <c r="V56" s="7"/>
      <c r="W56" s="25">
        <f t="shared" si="9"/>
        <v>0.50099241758067925</v>
      </c>
      <c r="X56" s="24">
        <f t="shared" si="10"/>
        <v>202.42628492170184</v>
      </c>
      <c r="Y56" s="7"/>
      <c r="Z56" s="25">
        <f t="shared" si="11"/>
        <v>612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-1.0715078298119352E-2</v>
      </c>
      <c r="AD56" s="17">
        <f t="shared" ca="1" si="14"/>
        <v>3.2155893367786348E-2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12145</v>
      </c>
      <c r="D57" s="17">
        <v>14846</v>
      </c>
      <c r="E57" s="17">
        <v>14408</v>
      </c>
      <c r="F57" s="17">
        <v>11693</v>
      </c>
      <c r="G57" s="24"/>
      <c r="H57" s="7"/>
      <c r="I57" s="25">
        <f t="shared" si="16"/>
        <v>-2263</v>
      </c>
      <c r="J57" s="24">
        <f t="shared" si="16"/>
        <v>3153</v>
      </c>
      <c r="K57" s="7"/>
      <c r="L57" s="25">
        <f t="shared" si="3"/>
        <v>-2260.5327246949537</v>
      </c>
      <c r="M57" s="17">
        <f t="shared" si="1"/>
        <v>6.0874474308913831</v>
      </c>
      <c r="N57" s="17">
        <f t="shared" si="4"/>
        <v>3148.1437468962708</v>
      </c>
      <c r="O57" s="24">
        <f t="shared" si="2"/>
        <v>23.583194207479092</v>
      </c>
      <c r="P57" s="7"/>
      <c r="Q57" s="25">
        <f t="shared" si="5"/>
        <v>-2224.0688562894543</v>
      </c>
      <c r="R57" s="24">
        <f t="shared" si="6"/>
        <v>3153.7267061670641</v>
      </c>
      <c r="S57" s="7"/>
      <c r="T57" s="25">
        <f t="shared" si="7"/>
        <v>0.57493313377959343</v>
      </c>
      <c r="U57" s="24">
        <f t="shared" si="8"/>
        <v>0.8165466208808666</v>
      </c>
      <c r="V57" s="7"/>
      <c r="W57" s="25">
        <f t="shared" si="9"/>
        <v>0.5822181039755876</v>
      </c>
      <c r="X57" s="24">
        <f t="shared" si="10"/>
        <v>207.94761019760017</v>
      </c>
      <c r="Y57" s="7"/>
      <c r="Z57" s="25">
        <f t="shared" si="11"/>
        <v>615</v>
      </c>
      <c r="AA57" s="17">
        <f t="shared" si="15"/>
        <v>207.97199999999995</v>
      </c>
      <c r="AB57" s="24">
        <f t="shared" si="12"/>
        <v>3.6297961519576463</v>
      </c>
      <c r="AC57" s="17">
        <f t="shared" si="13"/>
        <v>-2.4389802399781502E-2</v>
      </c>
      <c r="AD57" s="17">
        <f t="shared" ca="1" si="14"/>
        <v>9.4332629199413986E-2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11989</v>
      </c>
      <c r="D58" s="17">
        <v>14723</v>
      </c>
      <c r="E58" s="17">
        <v>14549</v>
      </c>
      <c r="F58" s="17">
        <v>11809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-2555.9151946707325</v>
      </c>
      <c r="M58" s="17">
        <f t="shared" si="1"/>
        <v>16.685634578012255</v>
      </c>
      <c r="N58" s="17">
        <f t="shared" si="4"/>
        <v>2916.7861960551454</v>
      </c>
      <c r="O58" s="24">
        <f t="shared" si="2"/>
        <v>7.762888457707847</v>
      </c>
      <c r="P58" s="7"/>
      <c r="Q58" s="25">
        <f t="shared" si="5"/>
        <v>-2521.0688562894543</v>
      </c>
      <c r="R58" s="24">
        <f t="shared" si="6"/>
        <v>2914.7267061670641</v>
      </c>
      <c r="S58" s="7"/>
      <c r="T58" s="25">
        <f t="shared" si="7"/>
        <v>0.65170914736822849</v>
      </c>
      <c r="U58" s="24">
        <f t="shared" si="8"/>
        <v>0.75466597598893437</v>
      </c>
      <c r="V58" s="7"/>
      <c r="W58" s="25">
        <f t="shared" si="9"/>
        <v>0.65844679768441616</v>
      </c>
      <c r="X58" s="24">
        <f t="shared" si="10"/>
        <v>213.56252307888542</v>
      </c>
      <c r="Y58" s="7"/>
      <c r="Z58" s="25">
        <f t="shared" si="11"/>
        <v>614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6.4523078885457608E-2</v>
      </c>
      <c r="AD58" s="17">
        <f t="shared" ca="1" si="14"/>
        <v>3.9405777775698425E-2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11854</v>
      </c>
      <c r="D59" s="17">
        <v>14599</v>
      </c>
      <c r="E59" s="17">
        <v>14691</v>
      </c>
      <c r="F59" s="17">
        <v>11941</v>
      </c>
      <c r="G59" s="24"/>
      <c r="H59" s="7"/>
      <c r="I59" s="25">
        <f t="shared" si="16"/>
        <v>-2837</v>
      </c>
      <c r="J59" s="24">
        <f t="shared" si="16"/>
        <v>2658</v>
      </c>
      <c r="K59" s="7"/>
      <c r="L59" s="25">
        <f t="shared" si="3"/>
        <v>-2828.7421455067501</v>
      </c>
      <c r="M59" s="17">
        <f t="shared" si="1"/>
        <v>68.192160831686763</v>
      </c>
      <c r="N59" s="17">
        <f t="shared" si="4"/>
        <v>2657.3757274350037</v>
      </c>
      <c r="O59" s="24">
        <f t="shared" si="2"/>
        <v>0.38971623540708167</v>
      </c>
      <c r="P59" s="7"/>
      <c r="Q59" s="25">
        <f t="shared" si="5"/>
        <v>-2798.0688562894543</v>
      </c>
      <c r="R59" s="24">
        <f t="shared" si="6"/>
        <v>2658.7267061670641</v>
      </c>
      <c r="S59" s="7"/>
      <c r="T59" s="25">
        <f t="shared" si="7"/>
        <v>0.72331505903170301</v>
      </c>
      <c r="U59" s="24">
        <f t="shared" si="8"/>
        <v>0.68838377894987735</v>
      </c>
      <c r="V59" s="7"/>
      <c r="W59" s="25">
        <f t="shared" si="9"/>
        <v>0.72946603830966072</v>
      </c>
      <c r="X59" s="24">
        <f t="shared" si="10"/>
        <v>219.1174769497743</v>
      </c>
      <c r="Y59" s="7"/>
      <c r="Z59" s="25">
        <f t="shared" si="11"/>
        <v>616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7.547694977432684E-2</v>
      </c>
      <c r="AD59" s="17">
        <f t="shared" ca="1" si="14"/>
        <v>8.9322918328292644E-2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11738</v>
      </c>
      <c r="D60" s="17">
        <v>14456</v>
      </c>
      <c r="E60" s="17">
        <v>14831</v>
      </c>
      <c r="F60" s="17">
        <v>12096</v>
      </c>
      <c r="G60" s="24"/>
      <c r="H60" s="7"/>
      <c r="I60" s="25">
        <f t="shared" si="16"/>
        <v>-3093</v>
      </c>
      <c r="J60" s="24">
        <f t="shared" si="16"/>
        <v>2360</v>
      </c>
      <c r="K60" s="7"/>
      <c r="L60" s="25">
        <f t="shared" si="3"/>
        <v>-3082.632522523259</v>
      </c>
      <c r="M60" s="17">
        <f t="shared" si="1"/>
        <v>107.48458923073167</v>
      </c>
      <c r="N60" s="17">
        <f t="shared" si="4"/>
        <v>2363.9123061632249</v>
      </c>
      <c r="O60" s="24">
        <f t="shared" si="2"/>
        <v>15.306139514807631</v>
      </c>
      <c r="P60" s="7"/>
      <c r="Q60" s="25">
        <f t="shared" si="5"/>
        <v>-3054.0688562894543</v>
      </c>
      <c r="R60" s="24">
        <f t="shared" si="6"/>
        <v>2360.7267061670641</v>
      </c>
      <c r="S60" s="7"/>
      <c r="T60" s="25">
        <f t="shared" si="7"/>
        <v>0.78949236367375886</v>
      </c>
      <c r="U60" s="24">
        <f t="shared" si="8"/>
        <v>0.61122715895909996</v>
      </c>
      <c r="V60" s="7"/>
      <c r="W60" s="25">
        <f t="shared" si="9"/>
        <v>0.79495974187825946</v>
      </c>
      <c r="X60" s="24">
        <f t="shared" si="10"/>
        <v>224.9018974922617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0.14489749226171966</v>
      </c>
      <c r="AD60" s="17">
        <f t="shared" ca="1" si="14"/>
        <v>2.7564838888878285E-2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11621</v>
      </c>
      <c r="D61" s="17">
        <v>14295</v>
      </c>
      <c r="E61" s="17">
        <v>14934</v>
      </c>
      <c r="F61" s="17">
        <v>12250</v>
      </c>
      <c r="G61" s="24"/>
      <c r="H61" s="7"/>
      <c r="I61" s="25">
        <f t="shared" si="16"/>
        <v>-3313</v>
      </c>
      <c r="J61" s="24">
        <f t="shared" si="16"/>
        <v>2045</v>
      </c>
      <c r="K61" s="7"/>
      <c r="L61" s="25">
        <f t="shared" si="3"/>
        <v>-3305.2768536957865</v>
      </c>
      <c r="M61" s="17">
        <f t="shared" si="1"/>
        <v>59.646988836286873</v>
      </c>
      <c r="N61" s="17">
        <f t="shared" si="4"/>
        <v>2048.4447408272181</v>
      </c>
      <c r="O61" s="24">
        <f t="shared" si="2"/>
        <v>11.866239366703129</v>
      </c>
      <c r="P61" s="7"/>
      <c r="Q61" s="25">
        <f t="shared" si="5"/>
        <v>-3274.0688562894543</v>
      </c>
      <c r="R61" s="24">
        <f t="shared" si="6"/>
        <v>2045.7267061670641</v>
      </c>
      <c r="S61" s="7"/>
      <c r="T61" s="25">
        <f t="shared" si="7"/>
        <v>0.84636348485052559</v>
      </c>
      <c r="U61" s="24">
        <f t="shared" si="8"/>
        <v>0.52966898682119767</v>
      </c>
      <c r="V61" s="7"/>
      <c r="W61" s="25">
        <f t="shared" si="9"/>
        <v>0.85110774724368643</v>
      </c>
      <c r="X61" s="24">
        <f t="shared" si="10"/>
        <v>230.56259391096785</v>
      </c>
      <c r="Y61" s="7"/>
      <c r="Z61" s="25">
        <f t="shared" si="11"/>
        <v>632</v>
      </c>
      <c r="AA61" s="17">
        <f t="shared" si="15"/>
        <v>230.44499999999996</v>
      </c>
      <c r="AB61" s="24">
        <f t="shared" si="12"/>
        <v>4.0220239947583325</v>
      </c>
      <c r="AC61" s="17">
        <f t="shared" si="13"/>
        <v>0.11759391096788363</v>
      </c>
      <c r="AD61" s="17">
        <f t="shared" ca="1" si="14"/>
        <v>0.16176922516052628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11515</v>
      </c>
      <c r="D62" s="17">
        <v>14112</v>
      </c>
      <c r="E62" s="17">
        <v>15017</v>
      </c>
      <c r="F62" s="17">
        <v>12410</v>
      </c>
      <c r="G62" s="24"/>
      <c r="H62" s="7"/>
      <c r="I62" s="25">
        <f t="shared" si="16"/>
        <v>-3502</v>
      </c>
      <c r="J62" s="24">
        <f t="shared" si="16"/>
        <v>1702</v>
      </c>
      <c r="K62" s="7"/>
      <c r="L62" s="25">
        <f t="shared" si="3"/>
        <v>-3495.1990568229667</v>
      </c>
      <c r="M62" s="17">
        <f t="shared" si="1"/>
        <v>46.252828097236232</v>
      </c>
      <c r="N62" s="17">
        <f t="shared" si="4"/>
        <v>1713.8490934364709</v>
      </c>
      <c r="O62" s="24">
        <f t="shared" si="2"/>
        <v>140.40101526621697</v>
      </c>
      <c r="P62" s="7"/>
      <c r="Q62" s="25">
        <f t="shared" si="5"/>
        <v>-3463.0688562894543</v>
      </c>
      <c r="R62" s="24">
        <f t="shared" si="6"/>
        <v>1702.7267061670641</v>
      </c>
      <c r="S62" s="7"/>
      <c r="T62" s="25">
        <f t="shared" si="7"/>
        <v>0.89522094804329333</v>
      </c>
      <c r="U62" s="24">
        <f t="shared" si="8"/>
        <v>0.44086119938214846</v>
      </c>
      <c r="V62" s="7"/>
      <c r="W62" s="25">
        <f t="shared" si="9"/>
        <v>0.89917730079845448</v>
      </c>
      <c r="X62" s="24">
        <f t="shared" si="10"/>
        <v>236.33935951358478</v>
      </c>
      <c r="Y62" s="7"/>
      <c r="Z62" s="25">
        <f t="shared" si="11"/>
        <v>630</v>
      </c>
      <c r="AA62" s="17">
        <f t="shared" si="15"/>
        <v>236.11499999999995</v>
      </c>
      <c r="AB62" s="24">
        <f t="shared" si="12"/>
        <v>4.1209841633464102</v>
      </c>
      <c r="AC62" s="17">
        <f t="shared" si="13"/>
        <v>0.22435951358482953</v>
      </c>
      <c r="AD62" s="17">
        <f t="shared" ca="1" si="14"/>
        <v>5.2131002115629599E-4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11439</v>
      </c>
      <c r="D63" s="17">
        <v>13933</v>
      </c>
      <c r="E63" s="17">
        <v>15094</v>
      </c>
      <c r="F63" s="17">
        <v>12585</v>
      </c>
      <c r="G63" s="24"/>
      <c r="H63" s="7"/>
      <c r="I63" s="25">
        <f t="shared" si="16"/>
        <v>-3655</v>
      </c>
      <c r="J63" s="24">
        <f t="shared" si="16"/>
        <v>1348</v>
      </c>
      <c r="K63" s="7"/>
      <c r="L63" s="25">
        <f t="shared" si="3"/>
        <v>-3651.2934080448144</v>
      </c>
      <c r="M63" s="17">
        <f t="shared" si="1"/>
        <v>13.738823922246302</v>
      </c>
      <c r="N63" s="17">
        <f t="shared" si="4"/>
        <v>1362.4418021790507</v>
      </c>
      <c r="O63" s="24">
        <f t="shared" si="2"/>
        <v>208.56565017883304</v>
      </c>
      <c r="P63" s="7"/>
      <c r="Q63" s="25">
        <f t="shared" si="5"/>
        <v>-3616.0688562894543</v>
      </c>
      <c r="R63" s="24">
        <f t="shared" si="6"/>
        <v>1348.7267061670641</v>
      </c>
      <c r="S63" s="7"/>
      <c r="T63" s="25">
        <f t="shared" si="7"/>
        <v>0.93477222777077207</v>
      </c>
      <c r="U63" s="24">
        <f t="shared" si="8"/>
        <v>0.34920534878907733</v>
      </c>
      <c r="V63" s="7"/>
      <c r="W63" s="25">
        <f t="shared" si="9"/>
        <v>0.9379149726267918</v>
      </c>
      <c r="X63" s="24">
        <f t="shared" si="10"/>
        <v>242.03644302552152</v>
      </c>
      <c r="Y63" s="7"/>
      <c r="Z63" s="25">
        <f t="shared" si="11"/>
        <v>630</v>
      </c>
      <c r="AA63" s="17">
        <f t="shared" si="15"/>
        <v>241.78499999999994</v>
      </c>
      <c r="AB63" s="24">
        <f t="shared" si="12"/>
        <v>4.2199443319344887</v>
      </c>
      <c r="AC63" s="17">
        <f t="shared" si="13"/>
        <v>0.25144302552158138</v>
      </c>
      <c r="AD63" s="17">
        <f t="shared" ca="1" si="14"/>
        <v>-2.089745037366697E-2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11382</v>
      </c>
      <c r="D64" s="17">
        <v>13756</v>
      </c>
      <c r="E64" s="17">
        <v>15156</v>
      </c>
      <c r="F64" s="17">
        <v>12773</v>
      </c>
      <c r="G64" s="24"/>
      <c r="H64" s="7"/>
      <c r="I64" s="25">
        <f t="shared" si="16"/>
        <v>-3774</v>
      </c>
      <c r="J64" s="24">
        <f t="shared" si="16"/>
        <v>983</v>
      </c>
      <c r="K64" s="7"/>
      <c r="L64" s="25">
        <f t="shared" si="3"/>
        <v>-3772.8456047935028</v>
      </c>
      <c r="M64" s="17">
        <f t="shared" si="1"/>
        <v>1.3326282927836122</v>
      </c>
      <c r="N64" s="17">
        <f t="shared" si="4"/>
        <v>994.72818046286091</v>
      </c>
      <c r="O64" s="24">
        <f t="shared" si="2"/>
        <v>137.55021696943223</v>
      </c>
      <c r="P64" s="7"/>
      <c r="Q64" s="25">
        <f t="shared" si="5"/>
        <v>-3735.0688562894543</v>
      </c>
      <c r="R64" s="24">
        <f t="shared" si="6"/>
        <v>983.72670616706409</v>
      </c>
      <c r="S64" s="7"/>
      <c r="T64" s="25">
        <f t="shared" si="7"/>
        <v>0.96553433422547763</v>
      </c>
      <c r="U64" s="24">
        <f t="shared" si="8"/>
        <v>0.25470143504198423</v>
      </c>
      <c r="V64" s="7"/>
      <c r="W64" s="25">
        <f t="shared" si="9"/>
        <v>0.96783779336864695</v>
      </c>
      <c r="X64" s="24">
        <f t="shared" si="10"/>
        <v>247.71382780145052</v>
      </c>
      <c r="Y64" s="7"/>
      <c r="Z64" s="25">
        <f t="shared" si="11"/>
        <v>635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0.21382780145057723</v>
      </c>
      <c r="AD64" s="17">
        <f t="shared" ca="1" si="14"/>
        <v>3.4055332037127073E-2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11343</v>
      </c>
      <c r="D65" s="17">
        <v>13576</v>
      </c>
      <c r="E65" s="17">
        <v>15201</v>
      </c>
      <c r="F65" s="17">
        <v>12954</v>
      </c>
      <c r="G65" s="24"/>
      <c r="H65" s="7"/>
      <c r="I65" s="25">
        <f t="shared" si="16"/>
        <v>-3858</v>
      </c>
      <c r="J65" s="24">
        <f t="shared" si="16"/>
        <v>622</v>
      </c>
      <c r="K65" s="7"/>
      <c r="L65" s="25">
        <f t="shared" si="3"/>
        <v>-3854.2373938983628</v>
      </c>
      <c r="M65" s="17">
        <f t="shared" si="1"/>
        <v>14.157204676077299</v>
      </c>
      <c r="N65" s="17">
        <f t="shared" si="4"/>
        <v>634.50516588426592</v>
      </c>
      <c r="O65" s="24">
        <f t="shared" si="2"/>
        <v>156.37917379300828</v>
      </c>
      <c r="P65" s="7"/>
      <c r="Q65" s="25">
        <f t="shared" si="5"/>
        <v>-3819.0688562894543</v>
      </c>
      <c r="R65" s="24">
        <f t="shared" si="6"/>
        <v>622.72670616706409</v>
      </c>
      <c r="S65" s="7"/>
      <c r="T65" s="25">
        <f t="shared" si="7"/>
        <v>0.98724876231115222</v>
      </c>
      <c r="U65" s="24">
        <f t="shared" si="8"/>
        <v>0.16123318062362638</v>
      </c>
      <c r="V65" s="7"/>
      <c r="W65" s="25">
        <f t="shared" si="9"/>
        <v>0.98872178889589812</v>
      </c>
      <c r="X65" s="24">
        <f t="shared" si="10"/>
        <v>253.19596100227568</v>
      </c>
      <c r="Y65" s="7"/>
      <c r="Z65" s="25">
        <f t="shared" si="11"/>
        <v>606</v>
      </c>
      <c r="AA65" s="17">
        <f t="shared" si="15"/>
        <v>252.95399999999995</v>
      </c>
      <c r="AB65" s="24">
        <f t="shared" si="12"/>
        <v>4.4148801560897359</v>
      </c>
      <c r="AC65" s="17">
        <f t="shared" si="13"/>
        <v>0.2419610022757297</v>
      </c>
      <c r="AD65" s="17">
        <f t="shared" ca="1" si="14"/>
        <v>9.7081676219090696E-3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11328</v>
      </c>
      <c r="D66" s="17">
        <v>13396</v>
      </c>
      <c r="E66" s="17">
        <v>15228</v>
      </c>
      <c r="F66" s="17">
        <v>13145</v>
      </c>
      <c r="G66" s="24"/>
      <c r="H66" s="7"/>
      <c r="I66" s="25">
        <f t="shared" si="16"/>
        <v>-3900</v>
      </c>
      <c r="J66" s="24">
        <f t="shared" si="16"/>
        <v>251</v>
      </c>
      <c r="K66" s="7"/>
      <c r="L66" s="25">
        <f t="shared" si="3"/>
        <v>-3901.3174621633743</v>
      </c>
      <c r="M66" s="17">
        <f t="shared" si="1"/>
        <v>1.7357065519229697</v>
      </c>
      <c r="N66" s="17">
        <f t="shared" si="4"/>
        <v>265.48066244230637</v>
      </c>
      <c r="O66" s="24">
        <f t="shared" si="2"/>
        <v>209.68958476802223</v>
      </c>
      <c r="P66" s="7"/>
      <c r="Q66" s="25">
        <f t="shared" si="5"/>
        <v>-3861.0688562894543</v>
      </c>
      <c r="R66" s="24">
        <f t="shared" si="6"/>
        <v>251.72670616706404</v>
      </c>
      <c r="S66" s="7"/>
      <c r="T66" s="25">
        <f t="shared" si="7"/>
        <v>0.99810597635398957</v>
      </c>
      <c r="U66" s="24">
        <f t="shared" si="8"/>
        <v>6.5175777883430333E-2</v>
      </c>
      <c r="V66" s="7"/>
      <c r="W66" s="25">
        <f t="shared" si="9"/>
        <v>0.99872511352299687</v>
      </c>
      <c r="X66" s="24">
        <f t="shared" si="10"/>
        <v>258.72402412707015</v>
      </c>
      <c r="Y66" s="7"/>
      <c r="Z66" s="25">
        <f t="shared" si="11"/>
        <v>611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0.2710241270701772</v>
      </c>
      <c r="AD66" s="17">
        <f t="shared" ca="1" si="14"/>
        <v>-2.1317999800942289E-2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11306</v>
      </c>
      <c r="D67" s="17">
        <v>13189</v>
      </c>
      <c r="E67" s="17">
        <v>15212</v>
      </c>
      <c r="F67" s="17">
        <v>13312</v>
      </c>
      <c r="G67" s="24"/>
      <c r="H67" s="7"/>
      <c r="I67" s="25">
        <f t="shared" si="16"/>
        <v>-3906</v>
      </c>
      <c r="J67" s="24">
        <f t="shared" si="16"/>
        <v>-123</v>
      </c>
      <c r="K67" s="7"/>
      <c r="L67" s="25">
        <f t="shared" si="3"/>
        <v>-3912.684752266046</v>
      </c>
      <c r="M67" s="17">
        <f t="shared" si="1"/>
        <v>44.685912858406617</v>
      </c>
      <c r="N67" s="17">
        <f t="shared" si="4"/>
        <v>-114.5177436460541</v>
      </c>
      <c r="O67" s="24">
        <f t="shared" si="2"/>
        <v>71.948672854055587</v>
      </c>
      <c r="P67" s="7"/>
      <c r="Q67" s="25">
        <f t="shared" si="5"/>
        <v>-3867.0688562894543</v>
      </c>
      <c r="R67" s="24">
        <f t="shared" si="6"/>
        <v>-122.27329383293595</v>
      </c>
      <c r="S67" s="7"/>
      <c r="T67" s="25">
        <f t="shared" si="7"/>
        <v>0.99965700693153769</v>
      </c>
      <c r="U67" s="24">
        <f t="shared" si="8"/>
        <v>-3.1658369353317131E-2</v>
      </c>
      <c r="V67" s="7"/>
      <c r="W67" s="25">
        <f t="shared" si="9"/>
        <v>0.99941497839265281</v>
      </c>
      <c r="X67" s="24">
        <f t="shared" si="10"/>
        <v>264.27213968240517</v>
      </c>
      <c r="Y67" s="7"/>
      <c r="Z67" s="25">
        <f t="shared" si="11"/>
        <v>625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0.19413968240519353</v>
      </c>
      <c r="AD67" s="17">
        <f t="shared" ca="1" si="14"/>
        <v>3.4982880016457329E-2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11331</v>
      </c>
      <c r="D68" s="17">
        <v>13008</v>
      </c>
      <c r="E68" s="17">
        <v>15206</v>
      </c>
      <c r="F68" s="17">
        <v>13511</v>
      </c>
      <c r="G68" s="24"/>
      <c r="H68" s="7"/>
      <c r="I68" s="25">
        <f t="shared" si="16"/>
        <v>-3875</v>
      </c>
      <c r="J68" s="24">
        <f t="shared" si="16"/>
        <v>-503</v>
      </c>
      <c r="K68" s="7"/>
      <c r="L68" s="25">
        <f t="shared" si="3"/>
        <v>-3885.8748605273831</v>
      </c>
      <c r="M68" s="17">
        <f t="shared" si="1"/>
        <v>118.26259149003579</v>
      </c>
      <c r="N68" s="17">
        <f t="shared" si="4"/>
        <v>-500.6647896738769</v>
      </c>
      <c r="O68" s="24">
        <f t="shared" si="2"/>
        <v>5.4532072672319725</v>
      </c>
      <c r="P68" s="7"/>
      <c r="Q68" s="25">
        <f t="shared" si="5"/>
        <v>-3836.0688562894543</v>
      </c>
      <c r="R68" s="24">
        <f t="shared" si="6"/>
        <v>-502.27329383293596</v>
      </c>
      <c r="S68" s="7"/>
      <c r="T68" s="25">
        <f t="shared" si="7"/>
        <v>0.99164334894753869</v>
      </c>
      <c r="U68" s="24">
        <f t="shared" si="8"/>
        <v>-0.13004600558316751</v>
      </c>
      <c r="V68" s="7"/>
      <c r="W68" s="25">
        <f t="shared" si="9"/>
        <v>0.99052595994652137</v>
      </c>
      <c r="X68" s="24">
        <f t="shared" si="10"/>
        <v>269.93736855313898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0.12636855313900242</v>
      </c>
      <c r="AD68" s="17">
        <f t="shared" ca="1" si="14"/>
        <v>6.3594831962745957E-2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11362</v>
      </c>
      <c r="D69" s="17">
        <v>12818</v>
      </c>
      <c r="E69" s="17">
        <v>15175</v>
      </c>
      <c r="F69" s="17">
        <v>13701</v>
      </c>
      <c r="G69" s="24"/>
      <c r="H69" s="7"/>
      <c r="I69" s="25">
        <f t="shared" si="16"/>
        <v>-3813</v>
      </c>
      <c r="J69" s="24">
        <f t="shared" si="16"/>
        <v>-883</v>
      </c>
      <c r="K69" s="7"/>
      <c r="L69" s="25">
        <f t="shared" si="3"/>
        <v>-3822.023983647528</v>
      </c>
      <c r="M69" s="17">
        <f t="shared" si="1"/>
        <v>81.432280870852466</v>
      </c>
      <c r="N69" s="17">
        <f t="shared" si="4"/>
        <v>-875.29087329503443</v>
      </c>
      <c r="O69" s="24">
        <f t="shared" si="2"/>
        <v>59.430634553213302</v>
      </c>
      <c r="P69" s="7"/>
      <c r="Q69" s="25">
        <f t="shared" si="5"/>
        <v>-3774.0688562894543</v>
      </c>
      <c r="R69" s="24">
        <f t="shared" si="6"/>
        <v>-882.27329383293591</v>
      </c>
      <c r="S69" s="7"/>
      <c r="T69" s="25">
        <f t="shared" si="7"/>
        <v>0.9756160329795408</v>
      </c>
      <c r="U69" s="24">
        <f t="shared" si="8"/>
        <v>-0.22843364181301787</v>
      </c>
      <c r="V69" s="7"/>
      <c r="W69" s="25">
        <f t="shared" si="9"/>
        <v>0.97362296658118908</v>
      </c>
      <c r="X69" s="24">
        <f t="shared" si="10"/>
        <v>275.66183404629089</v>
      </c>
      <c r="Y69" s="7"/>
      <c r="Z69" s="25">
        <f t="shared" si="11"/>
        <v>626</v>
      </c>
      <c r="AA69" s="17">
        <f t="shared" si="15"/>
        <v>275.44499999999999</v>
      </c>
      <c r="AB69" s="24">
        <f t="shared" si="12"/>
        <v>4.8074221581557808</v>
      </c>
      <c r="AC69" s="17">
        <f t="shared" si="13"/>
        <v>0.21683404629089864</v>
      </c>
      <c r="AD69" s="17">
        <f t="shared" ca="1" si="14"/>
        <v>-3.1497572950570429E-2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11422</v>
      </c>
      <c r="D70" s="17">
        <v>12642</v>
      </c>
      <c r="E70" s="17">
        <v>15134</v>
      </c>
      <c r="F70" s="17">
        <v>13894</v>
      </c>
      <c r="G70" s="24"/>
      <c r="H70" s="7"/>
      <c r="I70" s="25">
        <f t="shared" si="16"/>
        <v>-3712</v>
      </c>
      <c r="J70" s="24">
        <f t="shared" si="16"/>
        <v>-1252</v>
      </c>
      <c r="K70" s="7"/>
      <c r="L70" s="25">
        <f t="shared" si="3"/>
        <v>-3719.1485079673544</v>
      </c>
      <c r="M70" s="17">
        <f t="shared" si="1"/>
        <v>51.101166159328798</v>
      </c>
      <c r="N70" s="17">
        <f t="shared" si="4"/>
        <v>-1248.9485123699521</v>
      </c>
      <c r="O70" s="24">
        <f t="shared" si="2"/>
        <v>9.3115767563351</v>
      </c>
      <c r="P70" s="7"/>
      <c r="Q70" s="25">
        <f t="shared" si="5"/>
        <v>-3673.0688562894543</v>
      </c>
      <c r="R70" s="24">
        <f t="shared" si="6"/>
        <v>-1251.2732938329359</v>
      </c>
      <c r="S70" s="7"/>
      <c r="T70" s="25">
        <f t="shared" si="7"/>
        <v>0.94950701825747974</v>
      </c>
      <c r="U70" s="24">
        <f t="shared" si="8"/>
        <v>-0.32397321488884623</v>
      </c>
      <c r="V70" s="7"/>
      <c r="W70" s="25">
        <f t="shared" si="9"/>
        <v>0.94666320594422049</v>
      </c>
      <c r="X70" s="24">
        <f t="shared" si="10"/>
        <v>281.35009821490712</v>
      </c>
      <c r="Y70" s="7"/>
      <c r="Z70" s="25">
        <f t="shared" si="11"/>
        <v>639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0.15409821490715103</v>
      </c>
      <c r="AD70" s="17">
        <f t="shared" ca="1" si="14"/>
        <v>-6.4375551913883555E-2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11485</v>
      </c>
      <c r="D71" s="17">
        <v>12462</v>
      </c>
      <c r="E71" s="17">
        <v>15056</v>
      </c>
      <c r="F71" s="17">
        <v>14059</v>
      </c>
      <c r="G71" s="24"/>
      <c r="H71" s="7"/>
      <c r="I71" s="25">
        <f t="shared" si="16"/>
        <v>-3571</v>
      </c>
      <c r="J71" s="24">
        <f t="shared" si="16"/>
        <v>-1597</v>
      </c>
      <c r="K71" s="7"/>
      <c r="L71" s="25">
        <f t="shared" si="3"/>
        <v>-3580.453080722868</v>
      </c>
      <c r="M71" s="17">
        <f t="shared" si="1"/>
        <v>89.360735153058215</v>
      </c>
      <c r="N71" s="17">
        <f t="shared" si="4"/>
        <v>-1607.2593433566465</v>
      </c>
      <c r="O71" s="24">
        <f t="shared" si="2"/>
        <v>105.25412610956602</v>
      </c>
      <c r="P71" s="7"/>
      <c r="Q71" s="25">
        <f t="shared" si="5"/>
        <v>-3532.0688562894543</v>
      </c>
      <c r="R71" s="24">
        <f t="shared" si="6"/>
        <v>-1596.2732938329359</v>
      </c>
      <c r="S71" s="7"/>
      <c r="T71" s="25">
        <f t="shared" si="7"/>
        <v>0.91305779968509748</v>
      </c>
      <c r="U71" s="24">
        <f t="shared" si="8"/>
        <v>-0.41329883199226303</v>
      </c>
      <c r="V71" s="7"/>
      <c r="W71" s="25">
        <f t="shared" si="9"/>
        <v>0.90941809841524668</v>
      </c>
      <c r="X71" s="24">
        <f t="shared" si="10"/>
        <v>286.89793502547491</v>
      </c>
      <c r="Y71" s="7"/>
      <c r="Z71" s="25">
        <f t="shared" si="11"/>
        <v>634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-4.0649745250789238E-3</v>
      </c>
      <c r="AD71" s="17">
        <f t="shared" ca="1" si="14"/>
        <v>0.10954895461401293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11566</v>
      </c>
      <c r="D72" s="17">
        <v>12285</v>
      </c>
      <c r="E72" s="17">
        <v>14964</v>
      </c>
      <c r="F72" s="17">
        <v>14219</v>
      </c>
      <c r="G72" s="24"/>
      <c r="H72" s="7"/>
      <c r="I72" s="25">
        <f t="shared" si="16"/>
        <v>-3398</v>
      </c>
      <c r="J72" s="24">
        <f t="shared" si="16"/>
        <v>-1934</v>
      </c>
      <c r="K72" s="7"/>
      <c r="L72" s="25">
        <f t="shared" si="3"/>
        <v>-3410.8594124252695</v>
      </c>
      <c r="M72" s="17">
        <f t="shared" si="1"/>
        <v>165.36448792317589</v>
      </c>
      <c r="N72" s="17">
        <f t="shared" si="4"/>
        <v>-1942.266041703027</v>
      </c>
      <c r="O72" s="24">
        <f t="shared" si="2"/>
        <v>68.327445436181264</v>
      </c>
      <c r="P72" s="7"/>
      <c r="Q72" s="25">
        <f t="shared" si="5"/>
        <v>-3359.0688562894543</v>
      </c>
      <c r="R72" s="24">
        <f t="shared" si="6"/>
        <v>-1933.2732938329359</v>
      </c>
      <c r="S72" s="7"/>
      <c r="T72" s="25">
        <f t="shared" si="7"/>
        <v>0.8683364180324582</v>
      </c>
      <c r="U72" s="24">
        <f t="shared" si="8"/>
        <v>-0.50055313043820926</v>
      </c>
      <c r="V72" s="7"/>
      <c r="W72" s="25">
        <f t="shared" si="9"/>
        <v>0.86391892261608572</v>
      </c>
      <c r="X72" s="24">
        <f t="shared" si="10"/>
        <v>292.54572200696919</v>
      </c>
      <c r="Y72" s="7"/>
      <c r="Z72" s="25">
        <f t="shared" si="11"/>
        <v>620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6.3722006969214817E-2</v>
      </c>
      <c r="AD72" s="17">
        <f t="shared" ca="1" si="14"/>
        <v>3.1617739126602373E-2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11669</v>
      </c>
      <c r="D73" s="17">
        <v>12131</v>
      </c>
      <c r="E73" s="17">
        <v>14866</v>
      </c>
      <c r="F73" s="17">
        <v>14382</v>
      </c>
      <c r="G73" s="24"/>
      <c r="H73" s="7"/>
      <c r="I73" s="25">
        <f t="shared" si="16"/>
        <v>-3197</v>
      </c>
      <c r="J73" s="24">
        <f t="shared" si="16"/>
        <v>-2251</v>
      </c>
      <c r="K73" s="7"/>
      <c r="L73" s="25">
        <f t="shared" si="3"/>
        <v>-3208.6019831720246</v>
      </c>
      <c r="M73" s="17">
        <f t="shared" si="1"/>
        <v>134.60601352394141</v>
      </c>
      <c r="N73" s="17">
        <f t="shared" si="4"/>
        <v>-2259.8357603461141</v>
      </c>
      <c r="O73" s="24">
        <f t="shared" si="2"/>
        <v>78.070660893961602</v>
      </c>
      <c r="P73" s="7"/>
      <c r="Q73" s="25">
        <f t="shared" si="5"/>
        <v>-3158.0688562894543</v>
      </c>
      <c r="R73" s="24">
        <f t="shared" si="6"/>
        <v>-2250.2732938329359</v>
      </c>
      <c r="S73" s="7"/>
      <c r="T73" s="25">
        <f t="shared" si="7"/>
        <v>0.81637689368459398</v>
      </c>
      <c r="U73" s="24">
        <f t="shared" si="8"/>
        <v>-0.58262913224047919</v>
      </c>
      <c r="V73" s="7"/>
      <c r="W73" s="25">
        <f t="shared" si="9"/>
        <v>0.81122737278011636</v>
      </c>
      <c r="X73" s="24">
        <f t="shared" si="10"/>
        <v>298.14396361033312</v>
      </c>
      <c r="Y73" s="7"/>
      <c r="Z73" s="25">
        <f t="shared" si="11"/>
        <v>622</v>
      </c>
      <c r="AA73" s="17">
        <f t="shared" si="15"/>
        <v>298.08</v>
      </c>
      <c r="AB73" s="24">
        <f t="shared" si="12"/>
        <v>5.2024774343446971</v>
      </c>
      <c r="AC73" s="17">
        <f t="shared" si="13"/>
        <v>6.3963610333132692E-2</v>
      </c>
      <c r="AD73" s="17">
        <f t="shared" ca="1" si="14"/>
        <v>-9.6007638496189429E-2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11783</v>
      </c>
      <c r="D74" s="17">
        <v>11994</v>
      </c>
      <c r="E74" s="17">
        <v>14757</v>
      </c>
      <c r="F74" s="17">
        <v>14530</v>
      </c>
      <c r="G74" s="24"/>
      <c r="H74" s="7"/>
      <c r="I74" s="25">
        <f t="shared" si="16"/>
        <v>-2974</v>
      </c>
      <c r="J74" s="24">
        <f t="shared" si="16"/>
        <v>-2536</v>
      </c>
      <c r="K74" s="7"/>
      <c r="L74" s="25">
        <f t="shared" si="3"/>
        <v>-2981.6541274886213</v>
      </c>
      <c r="M74" s="17">
        <f t="shared" si="1"/>
        <v>58.585667612067759</v>
      </c>
      <c r="N74" s="17">
        <f t="shared" si="4"/>
        <v>-2549.4233487411871</v>
      </c>
      <c r="O74" s="24">
        <f t="shared" si="2"/>
        <v>180.18629142752812</v>
      </c>
      <c r="P74" s="7"/>
      <c r="Q74" s="25">
        <f t="shared" si="5"/>
        <v>-2935.0688562894543</v>
      </c>
      <c r="R74" s="24">
        <f t="shared" si="6"/>
        <v>-2535.2732938329359</v>
      </c>
      <c r="S74" s="7"/>
      <c r="T74" s="25">
        <f t="shared" si="7"/>
        <v>0.75873025721905318</v>
      </c>
      <c r="U74" s="24">
        <f t="shared" si="8"/>
        <v>-0.65641985941286696</v>
      </c>
      <c r="V74" s="7"/>
      <c r="W74" s="25">
        <f t="shared" si="9"/>
        <v>0.75292217378066617</v>
      </c>
      <c r="X74" s="24">
        <f t="shared" si="10"/>
        <v>303.54067623669539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-1.1323763304574186E-2</v>
      </c>
      <c r="AD74" s="17">
        <f t="shared" ca="1" si="14"/>
        <v>2.2509858324724519E-2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11916</v>
      </c>
      <c r="D75" s="17">
        <v>11853</v>
      </c>
      <c r="E75" s="17">
        <v>14628</v>
      </c>
      <c r="F75" s="17">
        <v>14664</v>
      </c>
      <c r="G75" s="24"/>
      <c r="H75" s="7"/>
      <c r="I75" s="25">
        <f t="shared" si="16"/>
        <v>-2712</v>
      </c>
      <c r="J75" s="24">
        <f t="shared" si="16"/>
        <v>-2811</v>
      </c>
      <c r="K75" s="7"/>
      <c r="L75" s="25">
        <f t="shared" si="3"/>
        <v>-2722.1771036594728</v>
      </c>
      <c r="M75" s="17">
        <f t="shared" si="1"/>
        <v>103.57343889565421</v>
      </c>
      <c r="N75" s="17">
        <f t="shared" si="4"/>
        <v>-2821.1707884328425</v>
      </c>
      <c r="O75" s="24">
        <f t="shared" si="2"/>
        <v>103.44493734564337</v>
      </c>
      <c r="P75" s="7"/>
      <c r="Q75" s="25">
        <f t="shared" si="5"/>
        <v>-2673.0688562894543</v>
      </c>
      <c r="R75" s="24">
        <f t="shared" si="6"/>
        <v>-2810.2732938329359</v>
      </c>
      <c r="S75" s="7"/>
      <c r="T75" s="25">
        <f t="shared" si="7"/>
        <v>0.69100192199944921</v>
      </c>
      <c r="U75" s="24">
        <f t="shared" si="8"/>
        <v>-0.72762143826341663</v>
      </c>
      <c r="V75" s="7"/>
      <c r="W75" s="25">
        <f t="shared" si="9"/>
        <v>0.68455790476345613</v>
      </c>
      <c r="X75" s="24">
        <f t="shared" si="10"/>
        <v>309.20445163388058</v>
      </c>
      <c r="Y75" s="7"/>
      <c r="Z75" s="25">
        <f t="shared" si="11"/>
        <v>621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6.3451633880617919E-2</v>
      </c>
      <c r="AD75" s="17">
        <f t="shared" ca="1" si="14"/>
        <v>-2.2805071561720069E-2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12064</v>
      </c>
      <c r="D76" s="17">
        <v>11733</v>
      </c>
      <c r="E76" s="17">
        <v>14485</v>
      </c>
      <c r="F76" s="17">
        <v>14797</v>
      </c>
      <c r="G76" s="24"/>
      <c r="H76" s="7"/>
      <c r="I76" s="25">
        <f t="shared" si="16"/>
        <v>-2421</v>
      </c>
      <c r="J76" s="24">
        <f t="shared" si="16"/>
        <v>-3064</v>
      </c>
      <c r="K76" s="7"/>
      <c r="L76" s="25">
        <f t="shared" si="3"/>
        <v>-2428.0887622780392</v>
      </c>
      <c r="M76" s="17">
        <f t="shared" si="1"/>
        <v>50.250550634551679</v>
      </c>
      <c r="N76" s="17">
        <f t="shared" si="4"/>
        <v>-3073.1069948995168</v>
      </c>
      <c r="O76" s="24">
        <f t="shared" si="2"/>
        <v>82.937356099825905</v>
      </c>
      <c r="P76" s="7"/>
      <c r="Q76" s="25">
        <f t="shared" si="5"/>
        <v>-2382.0688562894543</v>
      </c>
      <c r="R76" s="24">
        <f t="shared" si="6"/>
        <v>-3063.2732938329359</v>
      </c>
      <c r="S76" s="7"/>
      <c r="T76" s="25">
        <f t="shared" si="7"/>
        <v>0.61577693898836228</v>
      </c>
      <c r="U76" s="24">
        <f t="shared" si="8"/>
        <v>-0.79312689080592225</v>
      </c>
      <c r="V76" s="7"/>
      <c r="W76" s="25">
        <f t="shared" si="9"/>
        <v>0.60874735188171047</v>
      </c>
      <c r="X76" s="24">
        <f t="shared" si="10"/>
        <v>314.95053372205018</v>
      </c>
      <c r="Y76" s="7"/>
      <c r="Z76" s="25">
        <f t="shared" si="11"/>
        <v>640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4.953372205022788E-2</v>
      </c>
      <c r="AD76" s="17">
        <f t="shared" ca="1" si="14"/>
        <v>-3.7523202218949336E-2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12204</v>
      </c>
      <c r="D77" s="17">
        <v>11612</v>
      </c>
      <c r="E77" s="17">
        <v>14319</v>
      </c>
      <c r="F77" s="17">
        <v>14892</v>
      </c>
      <c r="G77" s="24"/>
      <c r="H77" s="7"/>
      <c r="I77" s="25">
        <f t="shared" si="16"/>
        <v>-2115</v>
      </c>
      <c r="J77" s="24">
        <f t="shared" si="16"/>
        <v>-3280</v>
      </c>
      <c r="K77" s="7"/>
      <c r="L77" s="25">
        <f t="shared" si="3"/>
        <v>-2112.4405364231625</v>
      </c>
      <c r="M77" s="17">
        <f t="shared" si="1"/>
        <v>6.5508538011578894</v>
      </c>
      <c r="N77" s="17">
        <f t="shared" si="4"/>
        <v>-3292.3738023805536</v>
      </c>
      <c r="O77" s="24">
        <f t="shared" si="2"/>
        <v>153.1109853529932</v>
      </c>
      <c r="P77" s="7"/>
      <c r="Q77" s="25">
        <f t="shared" si="5"/>
        <v>-2076.0688562894543</v>
      </c>
      <c r="R77" s="24">
        <f t="shared" si="6"/>
        <v>-3279.2732938329359</v>
      </c>
      <c r="S77" s="7"/>
      <c r="T77" s="25">
        <f t="shared" si="7"/>
        <v>0.53667437953340491</v>
      </c>
      <c r="U77" s="24">
        <f t="shared" si="8"/>
        <v>-0.84905249455762666</v>
      </c>
      <c r="V77" s="7"/>
      <c r="W77" s="25">
        <f t="shared" si="9"/>
        <v>0.52914427080692095</v>
      </c>
      <c r="X77" s="24">
        <f t="shared" si="10"/>
        <v>320.52591584167897</v>
      </c>
      <c r="Y77" s="7"/>
      <c r="Z77" s="25">
        <f t="shared" si="11"/>
        <v>635</v>
      </c>
      <c r="AA77" s="17">
        <f t="shared" si="15"/>
        <v>320.61599999999993</v>
      </c>
      <c r="AB77" s="24">
        <f t="shared" si="12"/>
        <v>5.595804834574138</v>
      </c>
      <c r="AC77" s="17">
        <f t="shared" si="13"/>
        <v>-9.0084158320962615E-2</v>
      </c>
      <c r="AD77" s="17">
        <f t="shared" ca="1" si="14"/>
        <v>9.575006065568914E-2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12370</v>
      </c>
      <c r="D78" s="17">
        <v>11513</v>
      </c>
      <c r="E78" s="17">
        <v>14152</v>
      </c>
      <c r="F78" s="17">
        <v>14984</v>
      </c>
      <c r="G78" s="24"/>
      <c r="H78" s="7"/>
      <c r="I78" s="25">
        <f t="shared" si="16"/>
        <v>-1782</v>
      </c>
      <c r="J78" s="24">
        <f t="shared" si="16"/>
        <v>-3471</v>
      </c>
      <c r="K78" s="7"/>
      <c r="L78" s="25">
        <f t="shared" si="3"/>
        <v>-1777.8066973985672</v>
      </c>
      <c r="M78" s="17">
        <f t="shared" si="1"/>
        <v>17.583786707183368</v>
      </c>
      <c r="N78" s="17">
        <f t="shared" si="4"/>
        <v>-3478.069150973954</v>
      </c>
      <c r="O78" s="24">
        <f t="shared" si="2"/>
        <v>49.972895492555324</v>
      </c>
      <c r="P78" s="7"/>
      <c r="Q78" s="25">
        <f t="shared" si="5"/>
        <v>-1743.0688562894545</v>
      </c>
      <c r="R78" s="24">
        <f t="shared" si="6"/>
        <v>-3470.2732938329359</v>
      </c>
      <c r="S78" s="7"/>
      <c r="T78" s="25">
        <f t="shared" si="7"/>
        <v>0.45059218247948074</v>
      </c>
      <c r="U78" s="24">
        <f t="shared" si="8"/>
        <v>-0.8985052275047356</v>
      </c>
      <c r="V78" s="7"/>
      <c r="W78" s="25">
        <f t="shared" si="9"/>
        <v>0.44261884474591495</v>
      </c>
      <c r="X78" s="24">
        <f t="shared" si="10"/>
        <v>326.2321580236179</v>
      </c>
      <c r="Y78" s="7"/>
      <c r="Z78" s="25">
        <f t="shared" si="11"/>
        <v>632</v>
      </c>
      <c r="AA78" s="17">
        <f t="shared" si="15"/>
        <v>326.30399999999992</v>
      </c>
      <c r="AB78" s="24">
        <f t="shared" si="12"/>
        <v>5.6950791624275752</v>
      </c>
      <c r="AC78" s="17">
        <f t="shared" si="13"/>
        <v>-7.1841976382017947E-2</v>
      </c>
      <c r="AD78" s="17">
        <f t="shared" ca="1" si="14"/>
        <v>3.5641884739959551E-2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12547</v>
      </c>
      <c r="D79" s="17">
        <v>11442</v>
      </c>
      <c r="E79" s="17">
        <v>13977</v>
      </c>
      <c r="F79" s="17">
        <v>15066</v>
      </c>
      <c r="G79" s="24"/>
      <c r="H79" s="7"/>
      <c r="I79" s="25">
        <f t="shared" si="16"/>
        <v>-1430</v>
      </c>
      <c r="J79" s="24">
        <f t="shared" si="16"/>
        <v>-3624</v>
      </c>
      <c r="K79" s="7"/>
      <c r="L79" s="25">
        <f t="shared" si="3"/>
        <v>-1426.6137284492993</v>
      </c>
      <c r="M79" s="17">
        <f t="shared" si="1"/>
        <v>11.466835015085007</v>
      </c>
      <c r="N79" s="17">
        <f t="shared" si="4"/>
        <v>-3629.2594030921682</v>
      </c>
      <c r="O79" s="24">
        <f t="shared" si="2"/>
        <v>27.661320885908562</v>
      </c>
      <c r="P79" s="7"/>
      <c r="Q79" s="25">
        <f t="shared" si="5"/>
        <v>-1391.0688562894545</v>
      </c>
      <c r="R79" s="24">
        <f t="shared" si="6"/>
        <v>-3623.2732938329359</v>
      </c>
      <c r="S79" s="7"/>
      <c r="T79" s="25">
        <f t="shared" si="7"/>
        <v>0.359598388596654</v>
      </c>
      <c r="U79" s="24">
        <f t="shared" si="8"/>
        <v>-0.93811919682885958</v>
      </c>
      <c r="V79" s="7"/>
      <c r="W79" s="25">
        <f t="shared" si="9"/>
        <v>0.35126913195809156</v>
      </c>
      <c r="X79" s="24">
        <f t="shared" si="10"/>
        <v>331.92989525837481</v>
      </c>
      <c r="Y79" s="7"/>
      <c r="Z79" s="25">
        <f t="shared" si="11"/>
        <v>631</v>
      </c>
      <c r="AA79" s="17">
        <f t="shared" si="15"/>
        <v>331.98299999999989</v>
      </c>
      <c r="AB79" s="24">
        <f t="shared" si="12"/>
        <v>5.7941964106483335</v>
      </c>
      <c r="AC79" s="17">
        <f t="shared" si="13"/>
        <v>-5.3104741625077168E-2</v>
      </c>
      <c r="AD79" s="17">
        <f t="shared" ca="1" si="14"/>
        <v>-2.3302289760067652E-3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12734</v>
      </c>
      <c r="D80" s="17">
        <v>11386</v>
      </c>
      <c r="E80" s="17">
        <v>13800</v>
      </c>
      <c r="F80" s="17">
        <v>15124</v>
      </c>
      <c r="G80" s="24"/>
      <c r="H80" s="7"/>
      <c r="I80" s="25">
        <f t="shared" si="16"/>
        <v>-1066</v>
      </c>
      <c r="J80" s="24">
        <f t="shared" si="16"/>
        <v>-3738</v>
      </c>
      <c r="K80" s="7"/>
      <c r="L80" s="25">
        <f t="shared" si="3"/>
        <v>-1059.447045787688</v>
      </c>
      <c r="M80" s="17">
        <f t="shared" si="1"/>
        <v>42.94120890865743</v>
      </c>
      <c r="N80" s="17">
        <f t="shared" si="4"/>
        <v>-3745.3938479682511</v>
      </c>
      <c r="O80" s="24">
        <f t="shared" si="2"/>
        <v>54.668987777610418</v>
      </c>
      <c r="P80" s="7"/>
      <c r="Q80" s="25">
        <f t="shared" si="5"/>
        <v>-1027.0688562894545</v>
      </c>
      <c r="R80" s="24">
        <f t="shared" si="6"/>
        <v>-3737.2732938329359</v>
      </c>
      <c r="S80" s="7"/>
      <c r="T80" s="25">
        <f t="shared" si="7"/>
        <v>0.26550253355873082</v>
      </c>
      <c r="U80" s="24">
        <f t="shared" si="8"/>
        <v>-0.96763548769781471</v>
      </c>
      <c r="V80" s="7"/>
      <c r="W80" s="25">
        <f t="shared" si="9"/>
        <v>0.25690704242939405</v>
      </c>
      <c r="X80" s="24">
        <f t="shared" si="10"/>
        <v>337.58881172680731</v>
      </c>
      <c r="Y80" s="7"/>
      <c r="Z80" s="25">
        <f t="shared" si="11"/>
        <v>635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-0.10918827319255797</v>
      </c>
      <c r="AD80" s="17">
        <f t="shared" ca="1" si="14"/>
        <v>9.7506070053327676E-2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12919</v>
      </c>
      <c r="D81" s="17">
        <v>11348</v>
      </c>
      <c r="E81" s="17">
        <v>13620</v>
      </c>
      <c r="F81" s="17">
        <v>15169</v>
      </c>
      <c r="G81" s="24"/>
      <c r="H81" s="7"/>
      <c r="I81" s="25">
        <f t="shared" si="16"/>
        <v>-701</v>
      </c>
      <c r="J81" s="24">
        <f t="shared" si="16"/>
        <v>-3821</v>
      </c>
      <c r="K81" s="7"/>
      <c r="L81" s="25">
        <f t="shared" si="3"/>
        <v>-697.1334593955213</v>
      </c>
      <c r="M81" s="17">
        <f t="shared" si="1"/>
        <v>14.950136246082515</v>
      </c>
      <c r="N81" s="17">
        <f t="shared" si="4"/>
        <v>-3821.8583184921381</v>
      </c>
      <c r="O81" s="24">
        <f t="shared" si="2"/>
        <v>0.73671063394621505</v>
      </c>
      <c r="P81" s="7"/>
      <c r="Q81" s="25">
        <f t="shared" si="5"/>
        <v>-662.0688562894544</v>
      </c>
      <c r="R81" s="24">
        <f t="shared" si="6"/>
        <v>-3820.2732938329359</v>
      </c>
      <c r="S81" s="7"/>
      <c r="T81" s="25">
        <f t="shared" si="7"/>
        <v>0.17114817342454963</v>
      </c>
      <c r="U81" s="24">
        <f t="shared" si="8"/>
        <v>-0.98912541876907156</v>
      </c>
      <c r="V81" s="7"/>
      <c r="W81" s="25">
        <f t="shared" si="9"/>
        <v>0.16235782271055074</v>
      </c>
      <c r="X81" s="24">
        <f t="shared" si="10"/>
        <v>343.13622697703772</v>
      </c>
      <c r="Y81" s="7"/>
      <c r="Z81" s="25">
        <f t="shared" si="11"/>
        <v>610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-5.1773022962152027E-2</v>
      </c>
      <c r="AD81" s="17">
        <f t="shared" ca="1" si="14"/>
        <v>2.1256364294799823E-2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13099</v>
      </c>
      <c r="D82" s="17">
        <v>11323</v>
      </c>
      <c r="E82" s="17">
        <v>13437</v>
      </c>
      <c r="F82" s="17">
        <v>15183</v>
      </c>
      <c r="G82" s="24"/>
      <c r="H82" s="7"/>
      <c r="I82" s="25">
        <f t="shared" si="16"/>
        <v>-338</v>
      </c>
      <c r="J82" s="24">
        <f t="shared" si="16"/>
        <v>-3860</v>
      </c>
      <c r="K82" s="7"/>
      <c r="L82" s="25">
        <f t="shared" si="3"/>
        <v>-327.56569319789452</v>
      </c>
      <c r="M82" s="17">
        <f t="shared" si="1"/>
        <v>108.87475844046473</v>
      </c>
      <c r="N82" s="17">
        <f t="shared" si="4"/>
        <v>-3863.2915818503343</v>
      </c>
      <c r="O82" s="24">
        <f t="shared" si="2"/>
        <v>10.834511077450149</v>
      </c>
      <c r="P82" s="7"/>
      <c r="Q82" s="25">
        <f t="shared" si="5"/>
        <v>-299.06885628945446</v>
      </c>
      <c r="R82" s="24">
        <f t="shared" si="6"/>
        <v>-3859.2732938329359</v>
      </c>
      <c r="S82" s="7"/>
      <c r="T82" s="25">
        <f t="shared" si="7"/>
        <v>7.7310823482884553E-2</v>
      </c>
      <c r="U82" s="24">
        <f t="shared" si="8"/>
        <v>-0.99922309722424041</v>
      </c>
      <c r="V82" s="7"/>
      <c r="W82" s="25">
        <f t="shared" si="9"/>
        <v>6.8426954461090025E-2</v>
      </c>
      <c r="X82" s="24">
        <f t="shared" si="10"/>
        <v>348.54028578751911</v>
      </c>
      <c r="Y82" s="7"/>
      <c r="Z82" s="25">
        <f t="shared" si="11"/>
        <v>612</v>
      </c>
      <c r="AA82" s="17">
        <f t="shared" si="15"/>
        <v>348.69599999999986</v>
      </c>
      <c r="AB82" s="24">
        <f t="shared" si="12"/>
        <v>6.0858932885341446</v>
      </c>
      <c r="AC82" s="17">
        <f t="shared" si="13"/>
        <v>-0.15571421248074557</v>
      </c>
      <c r="AD82" s="17">
        <f t="shared" ca="1" si="14"/>
        <v>4.738367416695155E-2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13282</v>
      </c>
      <c r="D83" s="17">
        <v>11316</v>
      </c>
      <c r="E83" s="17">
        <v>13241</v>
      </c>
      <c r="F83" s="17">
        <v>15189</v>
      </c>
      <c r="G83" s="24"/>
      <c r="H83" s="7"/>
      <c r="I83" s="25">
        <f t="shared" si="16"/>
        <v>41</v>
      </c>
      <c r="J83" s="24">
        <f t="shared" si="16"/>
        <v>-3873</v>
      </c>
      <c r="K83" s="7"/>
      <c r="L83" s="25">
        <f t="shared" si="3"/>
        <v>53.187715152246334</v>
      </c>
      <c r="M83" s="17">
        <f t="shared" si="1"/>
        <v>148.54040063229488</v>
      </c>
      <c r="N83" s="17">
        <f t="shared" si="4"/>
        <v>-3868.7142797206316</v>
      </c>
      <c r="O83" s="24">
        <f t="shared" si="2"/>
        <v>18.367398312989845</v>
      </c>
      <c r="P83" s="7"/>
      <c r="Q83" s="25">
        <f t="shared" si="5"/>
        <v>79.931143710545555</v>
      </c>
      <c r="R83" s="24">
        <f t="shared" si="6"/>
        <v>-3872.2732938329359</v>
      </c>
      <c r="S83" s="7"/>
      <c r="T83" s="25">
        <f t="shared" si="7"/>
        <v>-2.0662607998909056E-2</v>
      </c>
      <c r="U83" s="24">
        <f t="shared" si="8"/>
        <v>-1.0025889900426299</v>
      </c>
      <c r="V83" s="7"/>
      <c r="W83" s="25">
        <f t="shared" si="9"/>
        <v>-2.9580287508747336E-2</v>
      </c>
      <c r="X83" s="24">
        <f t="shared" si="10"/>
        <v>354.1477524677565</v>
      </c>
      <c r="Y83" s="7"/>
      <c r="Z83" s="25">
        <f t="shared" si="11"/>
        <v>626</v>
      </c>
      <c r="AA83" s="17">
        <f t="shared" si="15"/>
        <v>354.32999999999987</v>
      </c>
      <c r="AB83" s="24">
        <f t="shared" si="12"/>
        <v>6.1842251385915059</v>
      </c>
      <c r="AC83" s="17">
        <f t="shared" si="13"/>
        <v>-0.18224753224336609</v>
      </c>
      <c r="AD83" s="17">
        <f t="shared" ca="1" si="14"/>
        <v>4.2621315536280235E-2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13477</v>
      </c>
      <c r="D84" s="17">
        <v>11332</v>
      </c>
      <c r="E84" s="17">
        <v>13053</v>
      </c>
      <c r="F84" s="17">
        <v>15178</v>
      </c>
      <c r="G84" s="24"/>
      <c r="H84" s="7"/>
      <c r="I84" s="25">
        <f t="shared" ref="I84:J115" si="17">C84-E84</f>
        <v>424</v>
      </c>
      <c r="J84" s="24">
        <f t="shared" si="17"/>
        <v>-3846</v>
      </c>
      <c r="K84" s="7"/>
      <c r="L84" s="25">
        <f t="shared" si="3"/>
        <v>437.88417261597516</v>
      </c>
      <c r="M84" s="17">
        <f t="shared" ref="M84:M147" si="18">(I84-L84)^2</f>
        <v>192.77024923019451</v>
      </c>
      <c r="N84" s="17">
        <f t="shared" si="4"/>
        <v>-3836.060331546284</v>
      </c>
      <c r="O84" s="24">
        <f t="shared" ref="O84:O147" si="19">(J84-N84)^2</f>
        <v>98.797008969796366</v>
      </c>
      <c r="P84" s="7"/>
      <c r="Q84" s="25">
        <f t="shared" si="5"/>
        <v>462.93114371054554</v>
      </c>
      <c r="R84" s="24">
        <f t="shared" si="6"/>
        <v>-3845.2732938329359</v>
      </c>
      <c r="S84" s="7"/>
      <c r="T84" s="25">
        <f t="shared" si="7"/>
        <v>-0.11967005986573477</v>
      </c>
      <c r="U84" s="24">
        <f t="shared" si="8"/>
        <v>-0.99559828957366692</v>
      </c>
      <c r="V84" s="7"/>
      <c r="W84" s="25">
        <f t="shared" si="9"/>
        <v>-0.12852948091354155</v>
      </c>
      <c r="X84" s="24">
        <f>IF(MOD(ATAN2(U84,W84)*180/PI()-$J$9+360,360)&lt;355,MOD(ATAN2(U84,W84)*180/PI()-$J$9+360,360)+360,MOD(ATAN2(U84,W84)*180/PI()-$J$9+360,360))</f>
        <v>359.81386289731972</v>
      </c>
      <c r="Y84" s="7"/>
      <c r="Z84" s="25">
        <f t="shared" si="11"/>
        <v>634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-0.22213710268016484</v>
      </c>
    </row>
    <row r="85" spans="1:31" s="17" customFormat="1" x14ac:dyDescent="0.25">
      <c r="A85" s="17">
        <v>0</v>
      </c>
      <c r="B85" s="17">
        <v>0</v>
      </c>
      <c r="C85" s="17">
        <v>13432</v>
      </c>
      <c r="D85" s="17">
        <v>11289</v>
      </c>
      <c r="E85" s="17">
        <v>12995</v>
      </c>
      <c r="F85" s="17">
        <v>15114</v>
      </c>
      <c r="G85" s="24"/>
      <c r="H85" s="7"/>
      <c r="I85" s="25">
        <f t="shared" si="17"/>
        <v>437</v>
      </c>
      <c r="J85" s="24">
        <f t="shared" si="17"/>
        <v>-3825</v>
      </c>
      <c r="K85" s="7"/>
      <c r="L85" s="25">
        <f>$M$9*SIN(2*PI()/$M$10*(AA85+$M$11))+$M$12</f>
        <v>443.49006771469777</v>
      </c>
      <c r="M85" s="17">
        <f t="shared" si="18"/>
        <v>42.120978941362374</v>
      </c>
      <c r="N85" s="17">
        <f>$O$9*COS(2*PI()/$O$10*(AA85+$O$11))+$O$12</f>
        <v>-3818.9331032649507</v>
      </c>
      <c r="O85" s="24">
        <f t="shared" si="19"/>
        <v>36.807235993752343</v>
      </c>
      <c r="P85" s="7"/>
      <c r="Q85" s="25">
        <f t="shared" ref="Q85:Q148" si="20">I85-$J$4</f>
        <v>475.93114371054554</v>
      </c>
      <c r="R85" s="24">
        <f t="shared" ref="R85:R148" si="21">J85-$J$3</f>
        <v>-3824.2732938329359</v>
      </c>
      <c r="S85" s="7"/>
      <c r="T85" s="25">
        <f t="shared" ref="T85:T148" si="22">Q85/$J$7</f>
        <v>-0.12303062611708918</v>
      </c>
      <c r="U85" s="24">
        <f t="shared" ref="U85:U148" si="23">R85/$J$6</f>
        <v>-0.99016107809780673</v>
      </c>
      <c r="V85" s="7"/>
      <c r="W85" s="25">
        <f t="shared" ref="W85:W148" si="24">(T85-U85*SIN(-$J$11*PI()/180))/(COS(-$J$11*PI()/180))</f>
        <v>-0.13184182240461298</v>
      </c>
      <c r="X85" s="24">
        <f>IF(MOD(ATAN2(U85,W85)*180/PI()-$J$9+360,360)&lt;355,MOD(ATAN2(U85,W85)*180/PI()-$J$9+360,360)+360,MOD(ATAN2(U85,W85)*180/PI()-$J$9+360,360))</f>
        <v>360.0422226107051</v>
      </c>
      <c r="Y85" s="7"/>
      <c r="Z85" s="25">
        <f>I165-J159</f>
        <v>6</v>
      </c>
      <c r="AA85" s="17">
        <f t="shared" si="15"/>
        <v>360.08999999999986</v>
      </c>
      <c r="AB85" s="24">
        <f t="shared" ref="AB85:AB148" si="25">AA85*PI()/180</f>
        <v>6.2847561035063793</v>
      </c>
      <c r="AC85" s="17">
        <f t="shared" ref="AC85:AC148" si="26">X85-AA85</f>
        <v>-4.7777389294765271E-2</v>
      </c>
    </row>
    <row r="86" spans="1:31" s="17" customFormat="1" x14ac:dyDescent="0.25">
      <c r="A86" s="17">
        <v>1</v>
      </c>
      <c r="B86" s="17">
        <v>-626</v>
      </c>
      <c r="C86" s="17">
        <v>13241</v>
      </c>
      <c r="D86" s="17">
        <v>11276</v>
      </c>
      <c r="E86" s="17">
        <v>13189</v>
      </c>
      <c r="F86" s="17">
        <v>15131</v>
      </c>
      <c r="G86" s="24"/>
      <c r="H86" s="7"/>
      <c r="I86" s="25">
        <f t="shared" si="17"/>
        <v>52</v>
      </c>
      <c r="J86" s="24">
        <f t="shared" si="17"/>
        <v>-3855</v>
      </c>
      <c r="K86" s="7"/>
      <c r="L86" s="25">
        <f t="shared" ref="L86:L149" si="27">$M$9*SIN(2*PI()/$M$10*(AA86+$M$11))+$M$12</f>
        <v>64.8902815066009</v>
      </c>
      <c r="M86" s="17">
        <f t="shared" si="18"/>
        <v>166.15935731941715</v>
      </c>
      <c r="N86" s="17">
        <f t="shared" ref="N86:N149" si="28">$O$9*COS(2*PI()/$O$10*(AA86+$O$11))+$O$12</f>
        <v>-3852.0914145299257</v>
      </c>
      <c r="O86" s="24">
        <f t="shared" si="19"/>
        <v>8.4598694367272529</v>
      </c>
      <c r="P86" s="7"/>
      <c r="Q86" s="25">
        <f t="shared" si="20"/>
        <v>90.931143710545555</v>
      </c>
      <c r="R86" s="24">
        <f t="shared" si="21"/>
        <v>-3854.2732938329359</v>
      </c>
      <c r="S86" s="7"/>
      <c r="T86" s="25">
        <f t="shared" si="22"/>
        <v>-2.3506164057747393E-2</v>
      </c>
      <c r="U86" s="24">
        <f t="shared" si="23"/>
        <v>-0.99792852306332125</v>
      </c>
      <c r="V86" s="7"/>
      <c r="W86" s="25">
        <f t="shared" si="24"/>
        <v>-3.2382506598240809E-2</v>
      </c>
      <c r="X86" s="24">
        <f t="shared" ref="X86:X148" si="29">MOD(ATAN2(U86,W86)*180/PI()-$J$9+360,360)</f>
        <v>354.31637378329276</v>
      </c>
      <c r="Y86" s="7"/>
      <c r="Z86" s="25">
        <f t="shared" ref="Z86:Z149" si="30">B86</f>
        <v>-626</v>
      </c>
      <c r="AA86" s="17">
        <f t="shared" ref="AA86:AA149" si="31">360/40000*Z86+AA85</f>
        <v>354.45599999999985</v>
      </c>
      <c r="AB86" s="24">
        <f t="shared" si="25"/>
        <v>6.1864242534490179</v>
      </c>
      <c r="AC86" s="17">
        <f t="shared" si="26"/>
        <v>-0.13962621670708586</v>
      </c>
    </row>
    <row r="87" spans="1:31" s="17" customFormat="1" x14ac:dyDescent="0.25">
      <c r="A87" s="17">
        <v>2</v>
      </c>
      <c r="B87" s="17">
        <v>-622</v>
      </c>
      <c r="C87" s="17">
        <v>13057</v>
      </c>
      <c r="D87" s="17">
        <v>11282</v>
      </c>
      <c r="E87" s="17">
        <v>13380</v>
      </c>
      <c r="F87" s="17">
        <v>15131</v>
      </c>
      <c r="G87" s="24"/>
      <c r="H87" s="7"/>
      <c r="I87" s="25">
        <f t="shared" si="17"/>
        <v>-323</v>
      </c>
      <c r="J87" s="24">
        <f t="shared" si="17"/>
        <v>-3849</v>
      </c>
      <c r="K87" s="7"/>
      <c r="L87" s="25">
        <f t="shared" si="27"/>
        <v>-312.29236410495997</v>
      </c>
      <c r="M87" s="17">
        <f t="shared" si="18"/>
        <v>114.65346646074966</v>
      </c>
      <c r="N87" s="17">
        <f t="shared" si="28"/>
        <v>-3848.1068749452274</v>
      </c>
      <c r="O87" s="24">
        <f t="shared" si="19"/>
        <v>0.79767236346247761</v>
      </c>
      <c r="P87" s="7"/>
      <c r="Q87" s="25">
        <f t="shared" si="20"/>
        <v>-284.06885628945446</v>
      </c>
      <c r="R87" s="24">
        <f t="shared" si="21"/>
        <v>-3848.2732938329359</v>
      </c>
      <c r="S87" s="7"/>
      <c r="T87" s="25">
        <f t="shared" si="22"/>
        <v>7.3433247039014091E-2</v>
      </c>
      <c r="U87" s="24">
        <f t="shared" si="23"/>
        <v>-0.99637503407021832</v>
      </c>
      <c r="V87" s="7"/>
      <c r="W87" s="25">
        <f t="shared" si="24"/>
        <v>6.4574554868835135E-2</v>
      </c>
      <c r="X87" s="24">
        <f t="shared" si="29"/>
        <v>348.74966946168604</v>
      </c>
      <c r="Y87" s="7"/>
      <c r="Z87" s="25">
        <f t="shared" si="30"/>
        <v>-622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-0.10833053831379402</v>
      </c>
    </row>
    <row r="88" spans="1:31" s="17" customFormat="1" x14ac:dyDescent="0.25">
      <c r="A88" s="17">
        <v>3</v>
      </c>
      <c r="B88" s="17">
        <v>-610</v>
      </c>
      <c r="C88" s="17">
        <v>12878</v>
      </c>
      <c r="D88" s="17">
        <v>11306</v>
      </c>
      <c r="E88" s="17">
        <v>13563</v>
      </c>
      <c r="F88" s="17">
        <v>15114</v>
      </c>
      <c r="G88" s="24"/>
      <c r="H88" s="7"/>
      <c r="I88" s="25">
        <f t="shared" si="17"/>
        <v>-685</v>
      </c>
      <c r="J88" s="24">
        <f t="shared" si="17"/>
        <v>-3808</v>
      </c>
      <c r="K88" s="7"/>
      <c r="L88" s="25">
        <f t="shared" si="27"/>
        <v>-679.68768774214925</v>
      </c>
      <c r="M88" s="17">
        <f t="shared" si="18"/>
        <v>28.220661524911325</v>
      </c>
      <c r="N88" s="17">
        <f t="shared" si="28"/>
        <v>-3808.4797019996331</v>
      </c>
      <c r="O88" s="24">
        <f t="shared" si="19"/>
        <v>0.23011400845200172</v>
      </c>
      <c r="P88" s="7"/>
      <c r="Q88" s="25">
        <f t="shared" si="20"/>
        <v>-646.0688562894544</v>
      </c>
      <c r="R88" s="24">
        <f t="shared" si="21"/>
        <v>-3807.2732938329359</v>
      </c>
      <c r="S88" s="7"/>
      <c r="T88" s="25">
        <f t="shared" si="22"/>
        <v>0.16701209188442115</v>
      </c>
      <c r="U88" s="24">
        <f t="shared" si="23"/>
        <v>-0.98575952595068184</v>
      </c>
      <c r="V88" s="7"/>
      <c r="W88" s="25">
        <f t="shared" si="24"/>
        <v>0.15825151329056864</v>
      </c>
      <c r="X88" s="24">
        <f t="shared" si="29"/>
        <v>343.33748334133247</v>
      </c>
      <c r="Y88" s="7"/>
      <c r="Z88" s="25">
        <f t="shared" si="30"/>
        <v>-610</v>
      </c>
      <c r="AA88" s="17">
        <f t="shared" si="31"/>
        <v>343.36799999999982</v>
      </c>
      <c r="AB88" s="24">
        <f t="shared" si="25"/>
        <v>5.9929021459878866</v>
      </c>
      <c r="AC88" s="17">
        <f t="shared" si="26"/>
        <v>-3.0516658667352203E-2</v>
      </c>
    </row>
    <row r="89" spans="1:31" s="17" customFormat="1" x14ac:dyDescent="0.25">
      <c r="A89" s="17">
        <v>4</v>
      </c>
      <c r="B89" s="17">
        <v>-610</v>
      </c>
      <c r="C89" s="17">
        <v>12702</v>
      </c>
      <c r="D89" s="17">
        <v>11346</v>
      </c>
      <c r="E89" s="17">
        <v>13747</v>
      </c>
      <c r="F89" s="17">
        <v>15078</v>
      </c>
      <c r="G89" s="24"/>
      <c r="H89" s="7"/>
      <c r="I89" s="25">
        <f t="shared" si="17"/>
        <v>-1045</v>
      </c>
      <c r="J89" s="24">
        <f t="shared" si="17"/>
        <v>-3732</v>
      </c>
      <c r="K89" s="7"/>
      <c r="L89" s="25">
        <f t="shared" si="27"/>
        <v>-1041.2029974462412</v>
      </c>
      <c r="M89" s="17">
        <f t="shared" si="18"/>
        <v>14.417228393251076</v>
      </c>
      <c r="N89" s="17">
        <f t="shared" si="28"/>
        <v>-3733.845972541531</v>
      </c>
      <c r="O89" s="24">
        <f t="shared" si="19"/>
        <v>3.407614624086253</v>
      </c>
      <c r="P89" s="7"/>
      <c r="Q89" s="25">
        <f t="shared" si="20"/>
        <v>-1006.0688562894544</v>
      </c>
      <c r="R89" s="24">
        <f t="shared" si="21"/>
        <v>-3731.2732938329359</v>
      </c>
      <c r="S89" s="7"/>
      <c r="T89" s="25">
        <f t="shared" si="22"/>
        <v>0.26007392653731215</v>
      </c>
      <c r="U89" s="24">
        <f t="shared" si="23"/>
        <v>-0.96608199870471179</v>
      </c>
      <c r="V89" s="7"/>
      <c r="W89" s="25">
        <f t="shared" si="24"/>
        <v>0.25149203718667623</v>
      </c>
      <c r="X89" s="24">
        <f t="shared" si="29"/>
        <v>337.86631779686059</v>
      </c>
      <c r="Y89" s="7"/>
      <c r="Z89" s="25">
        <f t="shared" si="30"/>
        <v>-610</v>
      </c>
      <c r="AA89" s="17">
        <f t="shared" si="31"/>
        <v>337.87799999999982</v>
      </c>
      <c r="AB89" s="24">
        <f t="shared" si="25"/>
        <v>5.8970835700533977</v>
      </c>
      <c r="AC89" s="17">
        <f t="shared" si="26"/>
        <v>-1.1682203139230296E-2</v>
      </c>
    </row>
    <row r="90" spans="1:31" s="17" customFormat="1" x14ac:dyDescent="0.25">
      <c r="A90" s="17">
        <v>5</v>
      </c>
      <c r="B90" s="17">
        <v>-635</v>
      </c>
      <c r="C90" s="17">
        <v>12508</v>
      </c>
      <c r="D90" s="17">
        <v>11400</v>
      </c>
      <c r="E90" s="17">
        <v>13921</v>
      </c>
      <c r="F90" s="17">
        <v>15013</v>
      </c>
      <c r="G90" s="24"/>
      <c r="H90" s="7"/>
      <c r="I90" s="25">
        <f t="shared" si="17"/>
        <v>-1413</v>
      </c>
      <c r="J90" s="24">
        <f t="shared" si="17"/>
        <v>-3613</v>
      </c>
      <c r="K90" s="7"/>
      <c r="L90" s="25">
        <f t="shared" si="27"/>
        <v>-1407.7162882062235</v>
      </c>
      <c r="M90" s="17">
        <f t="shared" si="18"/>
        <v>27.917610319693377</v>
      </c>
      <c r="N90" s="17">
        <f t="shared" si="28"/>
        <v>-3619.7077197694221</v>
      </c>
      <c r="O90" s="24">
        <f t="shared" si="19"/>
        <v>44.99350450509548</v>
      </c>
      <c r="P90" s="7"/>
      <c r="Q90" s="25">
        <f t="shared" si="20"/>
        <v>-1374.0688562894545</v>
      </c>
      <c r="R90" s="24">
        <f t="shared" si="21"/>
        <v>-3612.2732938329359</v>
      </c>
      <c r="S90" s="7"/>
      <c r="T90" s="25">
        <f t="shared" si="22"/>
        <v>0.35520380196026746</v>
      </c>
      <c r="U90" s="24">
        <f t="shared" si="23"/>
        <v>-0.93527113367483761</v>
      </c>
      <c r="V90" s="7"/>
      <c r="W90" s="25">
        <f t="shared" si="24"/>
        <v>0.34689970172588819</v>
      </c>
      <c r="X90" s="24">
        <f t="shared" si="29"/>
        <v>332.10756502939876</v>
      </c>
      <c r="Y90" s="7"/>
      <c r="Z90" s="25">
        <f t="shared" si="30"/>
        <v>-635</v>
      </c>
      <c r="AA90" s="17">
        <f t="shared" si="31"/>
        <v>332.16299999999984</v>
      </c>
      <c r="AB90" s="24">
        <f t="shared" si="25"/>
        <v>5.7973380033019222</v>
      </c>
      <c r="AC90" s="17">
        <f t="shared" si="26"/>
        <v>-5.5434970601083933E-2</v>
      </c>
    </row>
    <row r="91" spans="1:31" s="17" customFormat="1" x14ac:dyDescent="0.25">
      <c r="A91" s="17">
        <v>6</v>
      </c>
      <c r="B91" s="17">
        <v>-635</v>
      </c>
      <c r="C91" s="17">
        <v>12332</v>
      </c>
      <c r="D91" s="17">
        <v>11473</v>
      </c>
      <c r="E91" s="17">
        <v>14094</v>
      </c>
      <c r="F91" s="17">
        <v>14931</v>
      </c>
      <c r="G91" s="24"/>
      <c r="H91" s="7"/>
      <c r="I91" s="25">
        <f t="shared" si="17"/>
        <v>-1762</v>
      </c>
      <c r="J91" s="24">
        <f t="shared" si="17"/>
        <v>-3458</v>
      </c>
      <c r="K91" s="7"/>
      <c r="L91" s="25">
        <f t="shared" si="27"/>
        <v>-1760.6183189418853</v>
      </c>
      <c r="M91" s="17">
        <f t="shared" si="18"/>
        <v>1.9090425463530578</v>
      </c>
      <c r="N91" s="17">
        <f t="shared" si="28"/>
        <v>-3469.5173609440753</v>
      </c>
      <c r="O91" s="24">
        <f t="shared" si="19"/>
        <v>132.6496031161119</v>
      </c>
      <c r="P91" s="7"/>
      <c r="Q91" s="25">
        <f t="shared" si="20"/>
        <v>-1723.0688562894545</v>
      </c>
      <c r="R91" s="24">
        <f t="shared" si="21"/>
        <v>-3457.2732938329359</v>
      </c>
      <c r="S91" s="7"/>
      <c r="T91" s="25">
        <f t="shared" si="22"/>
        <v>0.44542208055432014</v>
      </c>
      <c r="U91" s="24">
        <f t="shared" si="23"/>
        <v>-0.89513933468634599</v>
      </c>
      <c r="V91" s="7"/>
      <c r="W91" s="25">
        <f t="shared" si="24"/>
        <v>0.4374784740460359</v>
      </c>
      <c r="X91" s="24">
        <f t="shared" si="29"/>
        <v>326.41179990835781</v>
      </c>
      <c r="Y91" s="7"/>
      <c r="Z91" s="25">
        <f t="shared" si="30"/>
        <v>-635</v>
      </c>
      <c r="AA91" s="17">
        <f t="shared" si="31"/>
        <v>326.44799999999987</v>
      </c>
      <c r="AB91" s="24">
        <f t="shared" si="25"/>
        <v>5.6975924365504458</v>
      </c>
      <c r="AC91" s="17">
        <f t="shared" si="26"/>
        <v>-3.6200091642058396E-2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11574</v>
      </c>
      <c r="E92" s="17">
        <v>14269</v>
      </c>
      <c r="F92" s="17">
        <v>14847</v>
      </c>
      <c r="G92" s="24"/>
      <c r="H92" s="7"/>
      <c r="I92" s="25">
        <f t="shared" si="17"/>
        <v>-2093</v>
      </c>
      <c r="J92" s="24">
        <f t="shared" si="17"/>
        <v>-3273</v>
      </c>
      <c r="K92" s="7"/>
      <c r="L92" s="25">
        <f t="shared" si="27"/>
        <v>-2095.8861335974398</v>
      </c>
      <c r="M92" s="17">
        <f t="shared" si="18"/>
        <v>8.3297671422706063</v>
      </c>
      <c r="N92" s="17">
        <f t="shared" si="28"/>
        <v>-3285.0880082417289</v>
      </c>
      <c r="O92" s="24">
        <f t="shared" si="19"/>
        <v>146.11994325210478</v>
      </c>
      <c r="P92" s="7"/>
      <c r="Q92" s="25">
        <f t="shared" si="20"/>
        <v>-2054.0688562894543</v>
      </c>
      <c r="R92" s="24">
        <f t="shared" si="21"/>
        <v>-3272.2732938329359</v>
      </c>
      <c r="S92" s="7"/>
      <c r="T92" s="25">
        <f t="shared" si="22"/>
        <v>0.53098726741572821</v>
      </c>
      <c r="U92" s="24">
        <f t="shared" si="23"/>
        <v>-0.84724009073233997</v>
      </c>
      <c r="V92" s="7"/>
      <c r="W92" s="25">
        <f t="shared" si="24"/>
        <v>0.52347305299035252</v>
      </c>
      <c r="X92" s="24">
        <f t="shared" si="29"/>
        <v>320.74766590233457</v>
      </c>
      <c r="Y92" s="7"/>
      <c r="Z92" s="25">
        <f t="shared" si="30"/>
        <v>-634</v>
      </c>
      <c r="AA92" s="17">
        <f t="shared" si="31"/>
        <v>320.74199999999985</v>
      </c>
      <c r="AB92" s="24">
        <f t="shared" si="25"/>
        <v>5.59800394943165</v>
      </c>
      <c r="AC92" s="17">
        <f t="shared" si="26"/>
        <v>5.6659023347265247E-3</v>
      </c>
    </row>
    <row r="93" spans="1:31" s="17" customFormat="1" x14ac:dyDescent="0.25">
      <c r="A93" s="17">
        <v>8</v>
      </c>
      <c r="B93" s="17">
        <v>-639</v>
      </c>
      <c r="C93" s="17">
        <v>12015</v>
      </c>
      <c r="D93" s="17">
        <v>11683</v>
      </c>
      <c r="E93" s="17">
        <v>14423</v>
      </c>
      <c r="F93" s="17">
        <v>14736</v>
      </c>
      <c r="G93" s="24"/>
      <c r="H93" s="7"/>
      <c r="I93" s="25">
        <f t="shared" si="17"/>
        <v>-2408</v>
      </c>
      <c r="J93" s="24">
        <f t="shared" si="17"/>
        <v>-3053</v>
      </c>
      <c r="K93" s="7"/>
      <c r="L93" s="25">
        <f t="shared" si="27"/>
        <v>-2413.1573445625691</v>
      </c>
      <c r="M93" s="17">
        <f t="shared" si="18"/>
        <v>26.598202937060556</v>
      </c>
      <c r="N93" s="17">
        <f t="shared" si="28"/>
        <v>-3066.2064970081524</v>
      </c>
      <c r="O93" s="24">
        <f t="shared" si="19"/>
        <v>174.41156322633782</v>
      </c>
      <c r="P93" s="7"/>
      <c r="Q93" s="25">
        <f t="shared" si="20"/>
        <v>-2369.0688562894543</v>
      </c>
      <c r="R93" s="24">
        <f t="shared" si="21"/>
        <v>-3052.2732938329359</v>
      </c>
      <c r="S93" s="7"/>
      <c r="T93" s="25">
        <f t="shared" si="22"/>
        <v>0.61241637273700789</v>
      </c>
      <c r="U93" s="24">
        <f t="shared" si="23"/>
        <v>-0.79027882765190027</v>
      </c>
      <c r="V93" s="7"/>
      <c r="W93" s="25">
        <f t="shared" si="24"/>
        <v>0.60541198292940412</v>
      </c>
      <c r="X93" s="24">
        <f t="shared" si="29"/>
        <v>315.00301051983115</v>
      </c>
      <c r="Y93" s="7"/>
      <c r="Z93" s="25">
        <f t="shared" si="30"/>
        <v>-639</v>
      </c>
      <c r="AA93" s="17">
        <f t="shared" si="31"/>
        <v>314.99099999999987</v>
      </c>
      <c r="AB93" s="24">
        <f t="shared" si="25"/>
        <v>5.4976300641494564</v>
      </c>
      <c r="AC93" s="17">
        <f t="shared" si="26"/>
        <v>1.2010519831278543E-2</v>
      </c>
    </row>
    <row r="94" spans="1:31" s="17" customFormat="1" x14ac:dyDescent="0.25">
      <c r="A94" s="17">
        <v>9</v>
      </c>
      <c r="B94" s="17">
        <v>-626</v>
      </c>
      <c r="C94" s="17">
        <v>11882</v>
      </c>
      <c r="D94" s="17">
        <v>11810</v>
      </c>
      <c r="E94" s="17">
        <v>14579</v>
      </c>
      <c r="F94" s="17">
        <v>14624</v>
      </c>
      <c r="G94" s="24"/>
      <c r="H94" s="7"/>
      <c r="I94" s="25">
        <f t="shared" si="17"/>
        <v>-2697</v>
      </c>
      <c r="J94" s="24">
        <f t="shared" si="17"/>
        <v>-2814</v>
      </c>
      <c r="K94" s="7"/>
      <c r="L94" s="25">
        <f t="shared" si="27"/>
        <v>-2700.8104930608906</v>
      </c>
      <c r="M94" s="17">
        <f t="shared" si="18"/>
        <v>14.519857367095579</v>
      </c>
      <c r="N94" s="17">
        <f t="shared" si="28"/>
        <v>-2821.7744627515276</v>
      </c>
      <c r="O94" s="24">
        <f t="shared" si="19"/>
        <v>60.442271074890222</v>
      </c>
      <c r="P94" s="7"/>
      <c r="Q94" s="25">
        <f t="shared" si="20"/>
        <v>-2658.0688562894543</v>
      </c>
      <c r="R94" s="24">
        <f t="shared" si="21"/>
        <v>-2813.2732938329359</v>
      </c>
      <c r="S94" s="7"/>
      <c r="T94" s="25">
        <f t="shared" si="22"/>
        <v>0.68712434555557866</v>
      </c>
      <c r="U94" s="24">
        <f t="shared" si="23"/>
        <v>-0.72839818275996804</v>
      </c>
      <c r="V94" s="7"/>
      <c r="W94" s="25">
        <f t="shared" si="24"/>
        <v>0.68067326672547213</v>
      </c>
      <c r="X94" s="24">
        <f t="shared" si="29"/>
        <v>309.39764656231876</v>
      </c>
      <c r="Y94" s="7"/>
      <c r="Z94" s="25">
        <f t="shared" si="30"/>
        <v>-626</v>
      </c>
      <c r="AA94" s="17">
        <f t="shared" si="31"/>
        <v>309.35699999999986</v>
      </c>
      <c r="AB94" s="24">
        <f t="shared" si="25"/>
        <v>5.3992982140920951</v>
      </c>
      <c r="AC94" s="17">
        <f t="shared" si="26"/>
        <v>4.064656231889785E-2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11942</v>
      </c>
      <c r="E95" s="17">
        <v>14698</v>
      </c>
      <c r="F95" s="17">
        <v>14481</v>
      </c>
      <c r="G95" s="24"/>
      <c r="H95" s="7"/>
      <c r="I95" s="25">
        <f t="shared" si="17"/>
        <v>-2954</v>
      </c>
      <c r="J95" s="24">
        <f t="shared" si="17"/>
        <v>-2539</v>
      </c>
      <c r="K95" s="7"/>
      <c r="L95" s="25">
        <f t="shared" si="27"/>
        <v>-2961.1512437649753</v>
      </c>
      <c r="M95" s="17">
        <f t="shared" si="18"/>
        <v>51.140287386098585</v>
      </c>
      <c r="N95" s="17">
        <f t="shared" si="28"/>
        <v>-2551.8459647772343</v>
      </c>
      <c r="O95" s="24">
        <f t="shared" si="19"/>
        <v>165.0188110579432</v>
      </c>
      <c r="P95" s="7"/>
      <c r="Q95" s="25">
        <f t="shared" si="20"/>
        <v>-2915.0688562894543</v>
      </c>
      <c r="R95" s="24">
        <f t="shared" si="21"/>
        <v>-2538.2732938329359</v>
      </c>
      <c r="S95" s="7"/>
      <c r="T95" s="25">
        <f t="shared" si="22"/>
        <v>0.75356015529389253</v>
      </c>
      <c r="U95" s="24">
        <f t="shared" si="23"/>
        <v>-0.65719660390941836</v>
      </c>
      <c r="V95" s="7"/>
      <c r="W95" s="25">
        <f t="shared" si="24"/>
        <v>0.74774495914281103</v>
      </c>
      <c r="X95" s="24">
        <f t="shared" si="29"/>
        <v>303.77018609501999</v>
      </c>
      <c r="Y95" s="7"/>
      <c r="Z95" s="25">
        <f t="shared" si="30"/>
        <v>-622</v>
      </c>
      <c r="AA95" s="17">
        <f t="shared" si="31"/>
        <v>303.75899999999984</v>
      </c>
      <c r="AB95" s="24">
        <f t="shared" si="25"/>
        <v>5.3015946825654527</v>
      </c>
      <c r="AC95" s="17">
        <f t="shared" si="26"/>
        <v>1.1186095020150333E-2</v>
      </c>
    </row>
    <row r="96" spans="1:31" s="17" customFormat="1" x14ac:dyDescent="0.25">
      <c r="A96" s="17">
        <v>11</v>
      </c>
      <c r="B96" s="17">
        <v>-608</v>
      </c>
      <c r="C96" s="17">
        <v>11630</v>
      </c>
      <c r="D96" s="17">
        <v>12086</v>
      </c>
      <c r="E96" s="17">
        <v>14817</v>
      </c>
      <c r="F96" s="17">
        <v>14339</v>
      </c>
      <c r="G96" s="24"/>
      <c r="H96" s="7"/>
      <c r="I96" s="25">
        <f t="shared" si="17"/>
        <v>-3187</v>
      </c>
      <c r="J96" s="24">
        <f t="shared" si="17"/>
        <v>-2253</v>
      </c>
      <c r="K96" s="7"/>
      <c r="L96" s="25">
        <f t="shared" si="27"/>
        <v>-3188.700613205373</v>
      </c>
      <c r="M96" s="17">
        <f t="shared" si="18"/>
        <v>2.892085274288942</v>
      </c>
      <c r="N96" s="17">
        <f t="shared" si="28"/>
        <v>-2264.4033975123511</v>
      </c>
      <c r="O96" s="24">
        <f t="shared" si="19"/>
        <v>130.03747482469635</v>
      </c>
      <c r="P96" s="7"/>
      <c r="Q96" s="25">
        <f t="shared" si="20"/>
        <v>-3148.0688562894543</v>
      </c>
      <c r="R96" s="24">
        <f t="shared" si="21"/>
        <v>-2252.2732938329359</v>
      </c>
      <c r="S96" s="7"/>
      <c r="T96" s="25">
        <f t="shared" si="22"/>
        <v>0.81379184272201366</v>
      </c>
      <c r="U96" s="24">
        <f t="shared" si="23"/>
        <v>-0.58314696190484683</v>
      </c>
      <c r="V96" s="7"/>
      <c r="W96" s="25">
        <f t="shared" si="24"/>
        <v>0.80863761408812707</v>
      </c>
      <c r="X96" s="24">
        <f t="shared" si="29"/>
        <v>298.25495597183681</v>
      </c>
      <c r="Y96" s="7"/>
      <c r="Z96" s="25">
        <f t="shared" si="30"/>
        <v>-608</v>
      </c>
      <c r="AA96" s="17">
        <f t="shared" si="31"/>
        <v>298.28699999999986</v>
      </c>
      <c r="AB96" s="24">
        <f t="shared" si="25"/>
        <v>5.2060902658963233</v>
      </c>
      <c r="AC96" s="17">
        <f t="shared" si="26"/>
        <v>-3.2044028163056737E-2</v>
      </c>
    </row>
    <row r="97" spans="1:29" s="17" customFormat="1" x14ac:dyDescent="0.25">
      <c r="A97" s="17">
        <v>12</v>
      </c>
      <c r="B97" s="17">
        <v>-618</v>
      </c>
      <c r="C97" s="17">
        <v>11535</v>
      </c>
      <c r="D97" s="17">
        <v>12242</v>
      </c>
      <c r="E97" s="17">
        <v>14917</v>
      </c>
      <c r="F97" s="17">
        <v>14188</v>
      </c>
      <c r="G97" s="24"/>
      <c r="H97" s="7"/>
      <c r="I97" s="25">
        <f t="shared" si="17"/>
        <v>-3382</v>
      </c>
      <c r="J97" s="24">
        <f t="shared" si="17"/>
        <v>-1946</v>
      </c>
      <c r="K97" s="7"/>
      <c r="L97" s="25">
        <f t="shared" si="27"/>
        <v>-3390.5525596825605</v>
      </c>
      <c r="M97" s="17">
        <f t="shared" si="18"/>
        <v>73.146277123759589</v>
      </c>
      <c r="N97" s="17">
        <f t="shared" si="28"/>
        <v>-1951.0584815799386</v>
      </c>
      <c r="O97" s="24">
        <f t="shared" si="19"/>
        <v>25.588235894578553</v>
      </c>
      <c r="P97" s="7"/>
      <c r="Q97" s="25">
        <f t="shared" si="20"/>
        <v>-3343.0688562894543</v>
      </c>
      <c r="R97" s="24">
        <f t="shared" si="21"/>
        <v>-1945.2732938329359</v>
      </c>
      <c r="S97" s="7"/>
      <c r="T97" s="25">
        <f t="shared" si="22"/>
        <v>0.86420033649232963</v>
      </c>
      <c r="U97" s="24">
        <f t="shared" si="23"/>
        <v>-0.50366010842441511</v>
      </c>
      <c r="V97" s="7"/>
      <c r="W97" s="25">
        <f t="shared" si="24"/>
        <v>0.8597550445430161</v>
      </c>
      <c r="X97" s="24">
        <f t="shared" si="29"/>
        <v>292.82033974609567</v>
      </c>
      <c r="Y97" s="7"/>
      <c r="Z97" s="25">
        <f t="shared" si="30"/>
        <v>-618</v>
      </c>
      <c r="AA97" s="17">
        <f t="shared" si="31"/>
        <v>292.72499999999985</v>
      </c>
      <c r="AB97" s="24">
        <f t="shared" si="25"/>
        <v>5.109015052900399</v>
      </c>
      <c r="AC97" s="17">
        <f t="shared" si="26"/>
        <v>9.5339746095817191E-2</v>
      </c>
    </row>
    <row r="98" spans="1:29" s="17" customFormat="1" x14ac:dyDescent="0.25">
      <c r="A98" s="17">
        <v>13</v>
      </c>
      <c r="B98" s="17">
        <v>-636</v>
      </c>
      <c r="C98" s="17">
        <v>11449</v>
      </c>
      <c r="D98" s="17">
        <v>12417</v>
      </c>
      <c r="E98" s="17">
        <v>15006</v>
      </c>
      <c r="F98" s="17">
        <v>14023</v>
      </c>
      <c r="G98" s="24"/>
      <c r="H98" s="7"/>
      <c r="I98" s="25">
        <f t="shared" si="17"/>
        <v>-3557</v>
      </c>
      <c r="J98" s="24">
        <f t="shared" si="17"/>
        <v>-1606</v>
      </c>
      <c r="K98" s="7"/>
      <c r="L98" s="25">
        <f t="shared" si="27"/>
        <v>-3565.3039196609197</v>
      </c>
      <c r="M98" s="17">
        <f t="shared" si="18"/>
        <v>68.955081735009514</v>
      </c>
      <c r="N98" s="17">
        <f t="shared" si="28"/>
        <v>-1609.4000845215683</v>
      </c>
      <c r="O98" s="24">
        <f t="shared" si="19"/>
        <v>11.560574753808066</v>
      </c>
      <c r="P98" s="7"/>
      <c r="Q98" s="25">
        <f t="shared" si="20"/>
        <v>-3518.0688562894543</v>
      </c>
      <c r="R98" s="24">
        <f t="shared" si="21"/>
        <v>-1605.2732938329359</v>
      </c>
      <c r="S98" s="7"/>
      <c r="T98" s="25">
        <f t="shared" si="22"/>
        <v>0.90943872833748507</v>
      </c>
      <c r="U98" s="24">
        <f t="shared" si="23"/>
        <v>-0.41562906548191736</v>
      </c>
      <c r="V98" s="7"/>
      <c r="W98" s="25">
        <f t="shared" si="24"/>
        <v>0.90577815922049609</v>
      </c>
      <c r="X98" s="24">
        <f t="shared" si="29"/>
        <v>287.1064839800888</v>
      </c>
      <c r="Y98" s="7"/>
      <c r="Z98" s="25">
        <f t="shared" si="30"/>
        <v>-636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0.105483980088934</v>
      </c>
    </row>
    <row r="99" spans="1:29" s="17" customFormat="1" x14ac:dyDescent="0.25">
      <c r="A99" s="17">
        <v>14</v>
      </c>
      <c r="B99" s="17">
        <v>-634</v>
      </c>
      <c r="C99" s="17">
        <v>11366</v>
      </c>
      <c r="D99" s="17">
        <v>12582</v>
      </c>
      <c r="E99" s="17">
        <v>15062</v>
      </c>
      <c r="F99" s="17">
        <v>13831</v>
      </c>
      <c r="G99" s="24"/>
      <c r="H99" s="7"/>
      <c r="I99" s="25">
        <f t="shared" si="17"/>
        <v>-3696</v>
      </c>
      <c r="J99" s="24">
        <f t="shared" si="17"/>
        <v>-1249</v>
      </c>
      <c r="K99" s="7"/>
      <c r="L99" s="25">
        <f t="shared" si="27"/>
        <v>-3704.4954297881714</v>
      </c>
      <c r="M99" s="17">
        <f t="shared" si="18"/>
        <v>72.172327285749105</v>
      </c>
      <c r="N99" s="17">
        <f t="shared" si="28"/>
        <v>-1252.8086352051455</v>
      </c>
      <c r="O99" s="24">
        <f t="shared" si="19"/>
        <v>14.505702125873647</v>
      </c>
      <c r="P99" s="7"/>
      <c r="Q99" s="25">
        <f t="shared" si="20"/>
        <v>-3657.0688562894543</v>
      </c>
      <c r="R99" s="24">
        <f t="shared" si="21"/>
        <v>-1248.2732938329359</v>
      </c>
      <c r="S99" s="7"/>
      <c r="T99" s="25">
        <f t="shared" si="22"/>
        <v>0.94537093671735128</v>
      </c>
      <c r="U99" s="24">
        <f t="shared" si="23"/>
        <v>-0.32319647039229477</v>
      </c>
      <c r="V99" s="7"/>
      <c r="W99" s="25">
        <f t="shared" si="24"/>
        <v>0.94253386906300329</v>
      </c>
      <c r="X99" s="24">
        <f t="shared" si="29"/>
        <v>281.38472266299311</v>
      </c>
      <c r="Y99" s="7"/>
      <c r="Z99" s="25">
        <f t="shared" si="30"/>
        <v>-634</v>
      </c>
      <c r="AA99" s="17">
        <f t="shared" si="31"/>
        <v>281.29499999999985</v>
      </c>
      <c r="AB99" s="24">
        <f t="shared" si="25"/>
        <v>4.9095239193974463</v>
      </c>
      <c r="AC99" s="17">
        <f t="shared" si="26"/>
        <v>8.9722662993267477E-2</v>
      </c>
    </row>
    <row r="100" spans="1:29" s="17" customFormat="1" x14ac:dyDescent="0.25">
      <c r="A100" s="17">
        <v>15</v>
      </c>
      <c r="B100" s="17">
        <v>-636</v>
      </c>
      <c r="C100" s="17">
        <v>11323</v>
      </c>
      <c r="D100" s="17">
        <v>12770</v>
      </c>
      <c r="E100" s="17">
        <v>15121</v>
      </c>
      <c r="F100" s="17">
        <v>13656</v>
      </c>
      <c r="G100" s="24"/>
      <c r="H100" s="7"/>
      <c r="I100" s="25">
        <f t="shared" si="17"/>
        <v>-3798</v>
      </c>
      <c r="J100" s="24">
        <f t="shared" si="17"/>
        <v>-886</v>
      </c>
      <c r="K100" s="7"/>
      <c r="L100" s="25">
        <f t="shared" si="27"/>
        <v>-3807.6160010820354</v>
      </c>
      <c r="M100" s="17">
        <f t="shared" si="18"/>
        <v>92.46747680970563</v>
      </c>
      <c r="N100" s="17">
        <f t="shared" si="28"/>
        <v>-882.59913416402003</v>
      </c>
      <c r="O100" s="24">
        <f t="shared" si="19"/>
        <v>11.565888434335747</v>
      </c>
      <c r="P100" s="7"/>
      <c r="Q100" s="25">
        <f t="shared" si="20"/>
        <v>-3759.0688562894543</v>
      </c>
      <c r="R100" s="24">
        <f t="shared" si="21"/>
        <v>-885.27329383293591</v>
      </c>
      <c r="S100" s="7"/>
      <c r="T100" s="25">
        <f t="shared" si="22"/>
        <v>0.97173845653567037</v>
      </c>
      <c r="U100" s="24">
        <f t="shared" si="23"/>
        <v>-0.2292103863095693</v>
      </c>
      <c r="V100" s="7"/>
      <c r="W100" s="25">
        <f t="shared" si="24"/>
        <v>0.96973832854320519</v>
      </c>
      <c r="X100" s="24">
        <f t="shared" si="29"/>
        <v>275.75633647334018</v>
      </c>
      <c r="Y100" s="7"/>
      <c r="Z100" s="25">
        <f t="shared" si="30"/>
        <v>-636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0.18533647334032821</v>
      </c>
    </row>
    <row r="101" spans="1:29" s="17" customFormat="1" x14ac:dyDescent="0.25">
      <c r="A101" s="17">
        <v>16</v>
      </c>
      <c r="B101" s="17">
        <v>-625</v>
      </c>
      <c r="C101" s="17">
        <v>11288</v>
      </c>
      <c r="D101" s="17">
        <v>12954</v>
      </c>
      <c r="E101" s="17">
        <v>15152</v>
      </c>
      <c r="F101" s="17">
        <v>13469</v>
      </c>
      <c r="G101" s="24"/>
      <c r="H101" s="7"/>
      <c r="I101" s="25">
        <f t="shared" si="17"/>
        <v>-3864</v>
      </c>
      <c r="J101" s="24">
        <f t="shared" si="17"/>
        <v>-515</v>
      </c>
      <c r="K101" s="7"/>
      <c r="L101" s="25">
        <f t="shared" si="27"/>
        <v>-3872.3321092358624</v>
      </c>
      <c r="M101" s="17">
        <f t="shared" si="18"/>
        <v>69.424044318343348</v>
      </c>
      <c r="N101" s="17">
        <f t="shared" si="28"/>
        <v>-510.18124901152134</v>
      </c>
      <c r="O101" s="24">
        <f t="shared" si="19"/>
        <v>23.220361088964015</v>
      </c>
      <c r="P101" s="7"/>
      <c r="Q101" s="25">
        <f t="shared" si="20"/>
        <v>-3825.0688562894543</v>
      </c>
      <c r="R101" s="24">
        <f t="shared" si="21"/>
        <v>-514.27329383293591</v>
      </c>
      <c r="S101" s="7"/>
      <c r="T101" s="25">
        <f t="shared" si="22"/>
        <v>0.98879979288870046</v>
      </c>
      <c r="U101" s="24">
        <f t="shared" si="23"/>
        <v>-0.1331529835693733</v>
      </c>
      <c r="V101" s="7"/>
      <c r="W101" s="25">
        <f t="shared" si="24"/>
        <v>0.98765465847332301</v>
      </c>
      <c r="X101" s="24">
        <f t="shared" si="29"/>
        <v>270.1359633851016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0.18996338510174837</v>
      </c>
    </row>
    <row r="102" spans="1:29" s="17" customFormat="1" x14ac:dyDescent="0.25">
      <c r="A102" s="17">
        <v>17</v>
      </c>
      <c r="B102" s="17">
        <v>-632</v>
      </c>
      <c r="C102" s="17">
        <v>11268</v>
      </c>
      <c r="D102" s="17">
        <v>13138</v>
      </c>
      <c r="E102" s="17">
        <v>15160</v>
      </c>
      <c r="F102" s="17">
        <v>13275</v>
      </c>
      <c r="G102" s="24"/>
      <c r="H102" s="7"/>
      <c r="I102" s="25">
        <f t="shared" si="17"/>
        <v>-3892</v>
      </c>
      <c r="J102" s="24">
        <f t="shared" si="17"/>
        <v>-137</v>
      </c>
      <c r="K102" s="7"/>
      <c r="L102" s="25">
        <f t="shared" si="27"/>
        <v>-3900.2187824045773</v>
      </c>
      <c r="M102" s="17">
        <f t="shared" si="18"/>
        <v>67.548384213788907</v>
      </c>
      <c r="N102" s="17">
        <f t="shared" si="28"/>
        <v>-128.60111138990706</v>
      </c>
      <c r="O102" s="24">
        <f t="shared" si="19"/>
        <v>70.541329884748905</v>
      </c>
      <c r="P102" s="7"/>
      <c r="Q102" s="25">
        <f t="shared" si="20"/>
        <v>-3853.0688562894543</v>
      </c>
      <c r="R102" s="24">
        <f t="shared" si="21"/>
        <v>-136.27329383293596</v>
      </c>
      <c r="S102" s="7"/>
      <c r="T102" s="25">
        <f t="shared" si="22"/>
        <v>0.99603793558392528</v>
      </c>
      <c r="U102" s="24">
        <f t="shared" si="23"/>
        <v>-3.5283177003890567E-2</v>
      </c>
      <c r="V102" s="7"/>
      <c r="W102" s="25">
        <f t="shared" si="24"/>
        <v>0.99576352546728475</v>
      </c>
      <c r="X102" s="24">
        <f t="shared" si="29"/>
        <v>264.48712256242152</v>
      </c>
      <c r="Y102" s="7"/>
      <c r="Z102" s="25">
        <f t="shared" si="30"/>
        <v>-632</v>
      </c>
      <c r="AA102" s="17">
        <f t="shared" si="31"/>
        <v>264.25799999999987</v>
      </c>
      <c r="AB102" s="24">
        <f t="shared" si="25"/>
        <v>4.6121721747351732</v>
      </c>
      <c r="AC102" s="17">
        <f t="shared" si="26"/>
        <v>0.22912256242165085</v>
      </c>
    </row>
    <row r="103" spans="1:29" s="17" customFormat="1" x14ac:dyDescent="0.25">
      <c r="A103" s="17">
        <v>18</v>
      </c>
      <c r="B103" s="17">
        <v>-626</v>
      </c>
      <c r="C103" s="17">
        <v>11281</v>
      </c>
      <c r="D103" s="17">
        <v>13337</v>
      </c>
      <c r="E103" s="17">
        <v>15167</v>
      </c>
      <c r="F103" s="17">
        <v>13097</v>
      </c>
      <c r="G103" s="24"/>
      <c r="H103" s="7"/>
      <c r="I103" s="25">
        <f t="shared" si="17"/>
        <v>-3886</v>
      </c>
      <c r="J103" s="24">
        <f t="shared" si="17"/>
        <v>240</v>
      </c>
      <c r="K103" s="7"/>
      <c r="L103" s="25">
        <f t="shared" si="27"/>
        <v>-3890.3445812651389</v>
      </c>
      <c r="M103" s="17">
        <f t="shared" si="18"/>
        <v>18.87538636939604</v>
      </c>
      <c r="N103" s="17">
        <f t="shared" si="28"/>
        <v>250.61815585623245</v>
      </c>
      <c r="O103" s="24">
        <f t="shared" si="19"/>
        <v>112.74523378724344</v>
      </c>
      <c r="P103" s="7"/>
      <c r="Q103" s="25">
        <f t="shared" si="20"/>
        <v>-3847.0688562894543</v>
      </c>
      <c r="R103" s="24">
        <f t="shared" si="21"/>
        <v>240.72670616706404</v>
      </c>
      <c r="S103" s="7"/>
      <c r="T103" s="25">
        <f t="shared" si="22"/>
        <v>0.99448690500637704</v>
      </c>
      <c r="U103" s="24">
        <f t="shared" si="23"/>
        <v>6.2327714729408353E-2</v>
      </c>
      <c r="V103" s="7"/>
      <c r="W103" s="25">
        <f t="shared" si="24"/>
        <v>0.99508056883599916</v>
      </c>
      <c r="X103" s="24">
        <f t="shared" si="29"/>
        <v>258.87370612726909</v>
      </c>
      <c r="Y103" s="7"/>
      <c r="Z103" s="25">
        <f t="shared" si="30"/>
        <v>-626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0.24970612726923491</v>
      </c>
    </row>
    <row r="104" spans="1:29" s="17" customFormat="1" x14ac:dyDescent="0.25">
      <c r="A104" s="17">
        <v>19</v>
      </c>
      <c r="B104" s="17">
        <v>-609</v>
      </c>
      <c r="C104" s="17">
        <v>11294</v>
      </c>
      <c r="D104" s="17">
        <v>13511</v>
      </c>
      <c r="E104" s="17">
        <v>15137</v>
      </c>
      <c r="F104" s="17">
        <v>12905</v>
      </c>
      <c r="G104" s="24"/>
      <c r="H104" s="7"/>
      <c r="I104" s="25">
        <f t="shared" si="17"/>
        <v>-3843</v>
      </c>
      <c r="J104" s="24">
        <f t="shared" si="17"/>
        <v>606</v>
      </c>
      <c r="K104" s="7"/>
      <c r="L104" s="25">
        <f t="shared" si="27"/>
        <v>-3845.0154752197873</v>
      </c>
      <c r="M104" s="17">
        <f t="shared" si="18"/>
        <v>4.0621403615765717</v>
      </c>
      <c r="N104" s="17">
        <f t="shared" si="28"/>
        <v>617.24199904203795</v>
      </c>
      <c r="O104" s="24">
        <f t="shared" si="19"/>
        <v>126.3825424611821</v>
      </c>
      <c r="P104" s="7"/>
      <c r="Q104" s="25">
        <f t="shared" si="20"/>
        <v>-3804.0688562894543</v>
      </c>
      <c r="R104" s="24">
        <f t="shared" si="21"/>
        <v>606.72670616706409</v>
      </c>
      <c r="S104" s="7"/>
      <c r="T104" s="25">
        <f t="shared" si="22"/>
        <v>0.98337118586728178</v>
      </c>
      <c r="U104" s="24">
        <f t="shared" si="23"/>
        <v>0.1570905433086853</v>
      </c>
      <c r="V104" s="7"/>
      <c r="W104" s="25">
        <f t="shared" si="24"/>
        <v>0.98480721515830871</v>
      </c>
      <c r="X104" s="24">
        <f t="shared" si="29"/>
        <v>253.3946691698975</v>
      </c>
      <c r="Y104" s="7"/>
      <c r="Z104" s="25">
        <f t="shared" si="30"/>
        <v>-609</v>
      </c>
      <c r="AA104" s="17">
        <f t="shared" si="31"/>
        <v>253.14299999999986</v>
      </c>
      <c r="AB104" s="24">
        <f t="shared" si="25"/>
        <v>4.4181788283760035</v>
      </c>
      <c r="AC104" s="17">
        <f t="shared" si="26"/>
        <v>0.25166916989763877</v>
      </c>
    </row>
    <row r="105" spans="1:29" s="17" customFormat="1" x14ac:dyDescent="0.25">
      <c r="A105" s="17">
        <v>20</v>
      </c>
      <c r="B105" s="17">
        <v>-611</v>
      </c>
      <c r="C105" s="17">
        <v>11338</v>
      </c>
      <c r="D105" s="17">
        <v>13702</v>
      </c>
      <c r="E105" s="17">
        <v>15106</v>
      </c>
      <c r="F105" s="17">
        <v>12733</v>
      </c>
      <c r="G105" s="24"/>
      <c r="H105" s="7"/>
      <c r="I105" s="25">
        <f t="shared" si="17"/>
        <v>-3768</v>
      </c>
      <c r="J105" s="24">
        <f t="shared" si="17"/>
        <v>969</v>
      </c>
      <c r="K105" s="7"/>
      <c r="L105" s="25">
        <f t="shared" si="27"/>
        <v>-3764.5514462741357</v>
      </c>
      <c r="M105" s="17">
        <f t="shared" si="18"/>
        <v>11.892522800172255</v>
      </c>
      <c r="N105" s="17">
        <f t="shared" si="28"/>
        <v>979.3823900168054</v>
      </c>
      <c r="O105" s="24">
        <f t="shared" si="19"/>
        <v>107.79402246106048</v>
      </c>
      <c r="P105" s="7"/>
      <c r="Q105" s="25">
        <f t="shared" si="20"/>
        <v>-3729.0688562894543</v>
      </c>
      <c r="R105" s="24">
        <f t="shared" si="21"/>
        <v>969.72670616706409</v>
      </c>
      <c r="S105" s="7"/>
      <c r="T105" s="25">
        <f t="shared" si="22"/>
        <v>0.9639833036479295</v>
      </c>
      <c r="U105" s="24">
        <f t="shared" si="23"/>
        <v>0.25107662739141079</v>
      </c>
      <c r="V105" s="7"/>
      <c r="W105" s="25">
        <f t="shared" si="24"/>
        <v>0.96625446300307261</v>
      </c>
      <c r="X105" s="24">
        <f t="shared" si="29"/>
        <v>247.89188313348757</v>
      </c>
      <c r="Y105" s="7"/>
      <c r="Z105" s="25">
        <f t="shared" si="30"/>
        <v>-611</v>
      </c>
      <c r="AA105" s="17">
        <f t="shared" si="31"/>
        <v>247.64399999999986</v>
      </c>
      <c r="AB105" s="24">
        <f t="shared" si="25"/>
        <v>4.3222031728088348</v>
      </c>
      <c r="AC105" s="17">
        <f t="shared" si="26"/>
        <v>0.2478831334877043</v>
      </c>
    </row>
    <row r="106" spans="1:29" s="17" customFormat="1" x14ac:dyDescent="0.25">
      <c r="A106" s="17">
        <v>21</v>
      </c>
      <c r="B106" s="17">
        <v>-639</v>
      </c>
      <c r="C106" s="17">
        <v>11398</v>
      </c>
      <c r="D106" s="17">
        <v>13881</v>
      </c>
      <c r="E106" s="17">
        <v>15043</v>
      </c>
      <c r="F106" s="17">
        <v>12543</v>
      </c>
      <c r="G106" s="24"/>
      <c r="H106" s="7"/>
      <c r="I106" s="25">
        <f t="shared" si="17"/>
        <v>-3645</v>
      </c>
      <c r="J106" s="24">
        <f t="shared" si="17"/>
        <v>1338</v>
      </c>
      <c r="K106" s="7"/>
      <c r="L106" s="25">
        <f t="shared" si="27"/>
        <v>-3643.7189953915572</v>
      </c>
      <c r="M106" s="17">
        <f t="shared" si="18"/>
        <v>1.64097280685169</v>
      </c>
      <c r="N106" s="17">
        <f t="shared" si="28"/>
        <v>1348.4016066787449</v>
      </c>
      <c r="O106" s="24">
        <f t="shared" si="19"/>
        <v>108.19342149931016</v>
      </c>
      <c r="P106" s="7"/>
      <c r="Q106" s="25">
        <f t="shared" si="20"/>
        <v>-3606.0688562894543</v>
      </c>
      <c r="R106" s="24">
        <f t="shared" si="21"/>
        <v>1338.7267061670641</v>
      </c>
      <c r="S106" s="7"/>
      <c r="T106" s="25">
        <f t="shared" si="22"/>
        <v>0.93218717680819174</v>
      </c>
      <c r="U106" s="24">
        <f t="shared" si="23"/>
        <v>0.34661620046723918</v>
      </c>
      <c r="V106" s="7"/>
      <c r="W106" s="25">
        <f t="shared" si="24"/>
        <v>0.93530679196581457</v>
      </c>
      <c r="X106" s="24">
        <f t="shared" si="29"/>
        <v>242.12354557514777</v>
      </c>
      <c r="Y106" s="7"/>
      <c r="Z106" s="25">
        <f t="shared" si="30"/>
        <v>-639</v>
      </c>
      <c r="AA106" s="17">
        <f t="shared" si="31"/>
        <v>241.89299999999986</v>
      </c>
      <c r="AB106" s="24">
        <f t="shared" si="25"/>
        <v>4.2218292875266412</v>
      </c>
      <c r="AC106" s="17">
        <f t="shared" si="26"/>
        <v>0.23054557514791441</v>
      </c>
    </row>
    <row r="107" spans="1:29" s="17" customFormat="1" x14ac:dyDescent="0.25">
      <c r="A107" s="17">
        <v>22</v>
      </c>
      <c r="B107" s="17">
        <v>-622</v>
      </c>
      <c r="C107" s="17">
        <v>11466</v>
      </c>
      <c r="D107" s="17">
        <v>14046</v>
      </c>
      <c r="E107" s="17">
        <v>14959</v>
      </c>
      <c r="F107" s="17">
        <v>12362</v>
      </c>
      <c r="G107" s="24"/>
      <c r="H107" s="7"/>
      <c r="I107" s="25">
        <f t="shared" si="17"/>
        <v>-3493</v>
      </c>
      <c r="J107" s="24">
        <f t="shared" si="17"/>
        <v>1684</v>
      </c>
      <c r="K107" s="7"/>
      <c r="L107" s="25">
        <f t="shared" si="27"/>
        <v>-3491.2245851263619</v>
      </c>
      <c r="M107" s="17">
        <f t="shared" si="18"/>
        <v>3.1520979735352332</v>
      </c>
      <c r="N107" s="17">
        <f t="shared" si="28"/>
        <v>1694.5713794679057</v>
      </c>
      <c r="O107" s="24">
        <f t="shared" si="19"/>
        <v>111.75406385445761</v>
      </c>
      <c r="P107" s="7"/>
      <c r="Q107" s="25">
        <f t="shared" si="20"/>
        <v>-3454.0688562894543</v>
      </c>
      <c r="R107" s="24">
        <f t="shared" si="21"/>
        <v>1684.7267061670641</v>
      </c>
      <c r="S107" s="7"/>
      <c r="T107" s="25">
        <f t="shared" si="22"/>
        <v>0.89289440217697102</v>
      </c>
      <c r="U107" s="24">
        <f t="shared" si="23"/>
        <v>0.4362007324028398</v>
      </c>
      <c r="V107" s="7"/>
      <c r="W107" s="25">
        <f t="shared" si="24"/>
        <v>0.89680921348846332</v>
      </c>
      <c r="X107" s="24">
        <f t="shared" si="29"/>
        <v>236.51988082360583</v>
      </c>
      <c r="Y107" s="7"/>
      <c r="Z107" s="25">
        <f t="shared" si="30"/>
        <v>-622</v>
      </c>
      <c r="AA107" s="17">
        <f t="shared" si="31"/>
        <v>236.29499999999985</v>
      </c>
      <c r="AB107" s="24">
        <f t="shared" si="25"/>
        <v>4.124125755999998</v>
      </c>
      <c r="AC107" s="17">
        <f t="shared" si="26"/>
        <v>0.22488082360598582</v>
      </c>
    </row>
    <row r="108" spans="1:29" s="17" customFormat="1" x14ac:dyDescent="0.25">
      <c r="A108" s="17">
        <v>23</v>
      </c>
      <c r="B108" s="17">
        <v>-638</v>
      </c>
      <c r="C108" s="17">
        <v>11566</v>
      </c>
      <c r="D108" s="17">
        <v>14227</v>
      </c>
      <c r="E108" s="17">
        <v>14875</v>
      </c>
      <c r="F108" s="17">
        <v>12206</v>
      </c>
      <c r="G108" s="24"/>
      <c r="H108" s="7"/>
      <c r="I108" s="25">
        <f t="shared" si="17"/>
        <v>-3309</v>
      </c>
      <c r="J108" s="24">
        <f t="shared" si="17"/>
        <v>2021</v>
      </c>
      <c r="K108" s="7"/>
      <c r="L108" s="25">
        <f t="shared" si="27"/>
        <v>-3300.6003392656012</v>
      </c>
      <c r="M108" s="17">
        <f t="shared" si="18"/>
        <v>70.554300453001346</v>
      </c>
      <c r="N108" s="17">
        <f t="shared" si="28"/>
        <v>2032.7914247863005</v>
      </c>
      <c r="O108" s="24">
        <f t="shared" si="19"/>
        <v>139.03769849098103</v>
      </c>
      <c r="P108" s="7"/>
      <c r="Q108" s="25">
        <f t="shared" si="20"/>
        <v>-3270.0688562894543</v>
      </c>
      <c r="R108" s="24">
        <f t="shared" si="21"/>
        <v>2021.7267061670641</v>
      </c>
      <c r="S108" s="7"/>
      <c r="T108" s="25">
        <f t="shared" si="22"/>
        <v>0.8453294644654934</v>
      </c>
      <c r="U108" s="24">
        <f t="shared" si="23"/>
        <v>0.52345503084878597</v>
      </c>
      <c r="V108" s="7"/>
      <c r="W108" s="25">
        <f t="shared" si="24"/>
        <v>0.85001842005682549</v>
      </c>
      <c r="X108" s="24">
        <f t="shared" si="29"/>
        <v>230.83236313612827</v>
      </c>
      <c r="Y108" s="7"/>
      <c r="Z108" s="25">
        <f t="shared" si="30"/>
        <v>-638</v>
      </c>
      <c r="AA108" s="17">
        <f t="shared" si="31"/>
        <v>230.55299999999986</v>
      </c>
      <c r="AB108" s="24">
        <f t="shared" si="25"/>
        <v>4.0239089503504841</v>
      </c>
      <c r="AC108" s="17">
        <f t="shared" si="26"/>
        <v>0.27936313612840991</v>
      </c>
    </row>
    <row r="109" spans="1:29" s="17" customFormat="1" x14ac:dyDescent="0.25">
      <c r="A109" s="17">
        <v>24</v>
      </c>
      <c r="B109" s="17">
        <v>-630</v>
      </c>
      <c r="C109" s="17">
        <v>11672</v>
      </c>
      <c r="D109" s="17">
        <v>14382</v>
      </c>
      <c r="E109" s="17">
        <v>14760</v>
      </c>
      <c r="F109" s="17">
        <v>12039</v>
      </c>
      <c r="G109" s="24"/>
      <c r="H109" s="7"/>
      <c r="I109" s="25">
        <f t="shared" si="17"/>
        <v>-3088</v>
      </c>
      <c r="J109" s="24">
        <f t="shared" si="17"/>
        <v>2343</v>
      </c>
      <c r="K109" s="7"/>
      <c r="L109" s="25">
        <f t="shared" si="27"/>
        <v>-3080.2289582551189</v>
      </c>
      <c r="M109" s="17">
        <f t="shared" si="18"/>
        <v>60.389089800685177</v>
      </c>
      <c r="N109" s="17">
        <f t="shared" si="28"/>
        <v>2346.7271192715589</v>
      </c>
      <c r="O109" s="24">
        <f t="shared" si="19"/>
        <v>13.891418064425572</v>
      </c>
      <c r="P109" s="7"/>
      <c r="Q109" s="25">
        <f t="shared" si="20"/>
        <v>-3049.0688562894543</v>
      </c>
      <c r="R109" s="24">
        <f t="shared" si="21"/>
        <v>2343.7267061670641</v>
      </c>
      <c r="S109" s="7"/>
      <c r="T109" s="25">
        <f t="shared" si="22"/>
        <v>0.78819983819246864</v>
      </c>
      <c r="U109" s="24">
        <f t="shared" si="23"/>
        <v>0.60682560681197506</v>
      </c>
      <c r="V109" s="7"/>
      <c r="W109" s="25">
        <f t="shared" si="24"/>
        <v>0.79362801859428866</v>
      </c>
      <c r="X109" s="24">
        <f t="shared" si="29"/>
        <v>225.05546233115047</v>
      </c>
      <c r="Y109" s="7"/>
      <c r="Z109" s="25">
        <f t="shared" si="30"/>
        <v>-630</v>
      </c>
      <c r="AA109" s="17">
        <f t="shared" si="31"/>
        <v>224.88299999999987</v>
      </c>
      <c r="AB109" s="24">
        <f t="shared" si="25"/>
        <v>3.924948781762406</v>
      </c>
      <c r="AC109" s="17">
        <f t="shared" si="26"/>
        <v>0.17246233115059795</v>
      </c>
    </row>
    <row r="110" spans="1:29" s="17" customFormat="1" x14ac:dyDescent="0.25">
      <c r="A110" s="17">
        <v>25</v>
      </c>
      <c r="B110" s="17">
        <v>-635</v>
      </c>
      <c r="C110" s="17">
        <v>11810</v>
      </c>
      <c r="D110" s="17">
        <v>14543</v>
      </c>
      <c r="E110" s="17">
        <v>14645</v>
      </c>
      <c r="F110" s="17">
        <v>11907</v>
      </c>
      <c r="G110" s="24"/>
      <c r="H110" s="7"/>
      <c r="I110" s="25">
        <f t="shared" si="17"/>
        <v>-2835</v>
      </c>
      <c r="J110" s="24">
        <f t="shared" si="17"/>
        <v>2636</v>
      </c>
      <c r="K110" s="7"/>
      <c r="L110" s="25">
        <f t="shared" si="27"/>
        <v>-2827.9902462201435</v>
      </c>
      <c r="M110" s="17">
        <f t="shared" si="18"/>
        <v>49.136648054212628</v>
      </c>
      <c r="N110" s="17">
        <f t="shared" si="28"/>
        <v>2639.8635200072058</v>
      </c>
      <c r="O110" s="24">
        <f t="shared" si="19"/>
        <v>14.926786846079558</v>
      </c>
      <c r="P110" s="7"/>
      <c r="Q110" s="25">
        <f t="shared" si="20"/>
        <v>-2796.0688562894543</v>
      </c>
      <c r="R110" s="24">
        <f t="shared" si="21"/>
        <v>2636.7267061670641</v>
      </c>
      <c r="S110" s="7"/>
      <c r="T110" s="25">
        <f t="shared" si="22"/>
        <v>0.72279804883918697</v>
      </c>
      <c r="U110" s="24">
        <f t="shared" si="23"/>
        <v>0.68268765264183329</v>
      </c>
      <c r="V110" s="7"/>
      <c r="W110" s="25">
        <f t="shared" si="24"/>
        <v>0.72889834725499525</v>
      </c>
      <c r="X110" s="24">
        <f t="shared" si="29"/>
        <v>219.33279986810248</v>
      </c>
      <c r="Y110" s="7"/>
      <c r="Z110" s="25">
        <f t="shared" si="30"/>
        <v>-635</v>
      </c>
      <c r="AA110" s="17">
        <f t="shared" si="31"/>
        <v>219.16799999999986</v>
      </c>
      <c r="AB110" s="24">
        <f t="shared" si="25"/>
        <v>3.8252032150109296</v>
      </c>
      <c r="AC110" s="17">
        <f t="shared" si="26"/>
        <v>0.16479986810261948</v>
      </c>
    </row>
    <row r="111" spans="1:29" s="17" customFormat="1" x14ac:dyDescent="0.25">
      <c r="A111" s="17">
        <v>26</v>
      </c>
      <c r="B111" s="17">
        <v>-609</v>
      </c>
      <c r="C111" s="17">
        <v>11937</v>
      </c>
      <c r="D111" s="17">
        <v>14660</v>
      </c>
      <c r="E111" s="17">
        <v>14501</v>
      </c>
      <c r="F111" s="17">
        <v>11765</v>
      </c>
      <c r="G111" s="24"/>
      <c r="H111" s="7"/>
      <c r="I111" s="25">
        <f t="shared" si="17"/>
        <v>-2564</v>
      </c>
      <c r="J111" s="24">
        <f t="shared" si="17"/>
        <v>2895</v>
      </c>
      <c r="K111" s="7"/>
      <c r="L111" s="25">
        <f t="shared" si="27"/>
        <v>-2559.9897158412991</v>
      </c>
      <c r="M111" s="17">
        <f t="shared" si="18"/>
        <v>16.082379033527143</v>
      </c>
      <c r="N111" s="17">
        <f t="shared" si="28"/>
        <v>2896.3309151996787</v>
      </c>
      <c r="O111" s="24">
        <f t="shared" si="19"/>
        <v>1.7713352687356789</v>
      </c>
      <c r="P111" s="7"/>
      <c r="Q111" s="25">
        <f t="shared" si="20"/>
        <v>-2525.0688562894543</v>
      </c>
      <c r="R111" s="24">
        <f t="shared" si="21"/>
        <v>2895.7267061670641</v>
      </c>
      <c r="S111" s="7"/>
      <c r="T111" s="25">
        <f t="shared" si="22"/>
        <v>0.65274316775326058</v>
      </c>
      <c r="U111" s="24">
        <f t="shared" si="23"/>
        <v>0.74974659417744183</v>
      </c>
      <c r="V111" s="7"/>
      <c r="W111" s="25">
        <f t="shared" si="24"/>
        <v>0.65943710678796641</v>
      </c>
      <c r="X111" s="24">
        <f t="shared" si="29"/>
        <v>213.79092885666103</v>
      </c>
      <c r="Y111" s="7"/>
      <c r="Z111" s="25">
        <f t="shared" si="30"/>
        <v>-609</v>
      </c>
      <c r="AA111" s="17">
        <f t="shared" si="31"/>
        <v>213.68699999999987</v>
      </c>
      <c r="AB111" s="24">
        <f t="shared" si="25"/>
        <v>3.7295417187091209</v>
      </c>
      <c r="AC111" s="17">
        <f t="shared" si="26"/>
        <v>0.10392885666115603</v>
      </c>
    </row>
    <row r="112" spans="1:29" s="17" customFormat="1" x14ac:dyDescent="0.25">
      <c r="A112" s="17">
        <v>27</v>
      </c>
      <c r="B112" s="17">
        <v>-613</v>
      </c>
      <c r="C112" s="17">
        <v>12081</v>
      </c>
      <c r="D112" s="17">
        <v>14775</v>
      </c>
      <c r="E112" s="17">
        <v>14352</v>
      </c>
      <c r="F112" s="17">
        <v>11645</v>
      </c>
      <c r="G112" s="24"/>
      <c r="H112" s="7"/>
      <c r="I112" s="25">
        <f t="shared" si="17"/>
        <v>-2271</v>
      </c>
      <c r="J112" s="24">
        <f t="shared" si="17"/>
        <v>3130</v>
      </c>
      <c r="K112" s="7"/>
      <c r="L112" s="25">
        <f t="shared" si="27"/>
        <v>-2266.9464796218731</v>
      </c>
      <c r="M112" s="17">
        <f t="shared" si="18"/>
        <v>16.431027455890085</v>
      </c>
      <c r="N112" s="17">
        <f t="shared" si="28"/>
        <v>3127.679373421216</v>
      </c>
      <c r="O112" s="24">
        <f t="shared" si="19"/>
        <v>5.3853077181585398</v>
      </c>
      <c r="P112" s="7"/>
      <c r="Q112" s="25">
        <f t="shared" si="20"/>
        <v>-2232.0688562894543</v>
      </c>
      <c r="R112" s="24">
        <f t="shared" si="21"/>
        <v>3130.7267061670641</v>
      </c>
      <c r="S112" s="7"/>
      <c r="T112" s="25">
        <f t="shared" si="22"/>
        <v>0.57700117454965771</v>
      </c>
      <c r="U112" s="24">
        <f t="shared" si="23"/>
        <v>0.81059157974063878</v>
      </c>
      <c r="V112" s="7"/>
      <c r="W112" s="25">
        <f t="shared" si="24"/>
        <v>0.58423326337454096</v>
      </c>
      <c r="X112" s="24">
        <f t="shared" si="29"/>
        <v>208.23994282679951</v>
      </c>
      <c r="Y112" s="7"/>
      <c r="Z112" s="25">
        <f t="shared" si="30"/>
        <v>-613</v>
      </c>
      <c r="AA112" s="17">
        <f t="shared" si="31"/>
        <v>208.16999999999987</v>
      </c>
      <c r="AB112" s="24">
        <f t="shared" si="25"/>
        <v>3.6332519038765931</v>
      </c>
      <c r="AC112" s="17">
        <f t="shared" si="26"/>
        <v>6.9942826799632485E-2</v>
      </c>
    </row>
    <row r="113" spans="1:29" s="17" customFormat="1" x14ac:dyDescent="0.25">
      <c r="A113" s="17">
        <v>28</v>
      </c>
      <c r="B113" s="17">
        <v>-617</v>
      </c>
      <c r="C113" s="17">
        <v>12236</v>
      </c>
      <c r="D113" s="17">
        <v>14876</v>
      </c>
      <c r="E113" s="17">
        <v>14187</v>
      </c>
      <c r="F113" s="17">
        <v>11543</v>
      </c>
      <c r="G113" s="24"/>
      <c r="H113" s="7"/>
      <c r="I113" s="25">
        <f t="shared" si="17"/>
        <v>-1951</v>
      </c>
      <c r="J113" s="24">
        <f t="shared" si="17"/>
        <v>3333</v>
      </c>
      <c r="K113" s="7"/>
      <c r="L113" s="25">
        <f t="shared" si="27"/>
        <v>-1951.1464516061051</v>
      </c>
      <c r="M113" s="17">
        <f t="shared" si="18"/>
        <v>2.1448072930755884E-2</v>
      </c>
      <c r="N113" s="17">
        <f t="shared" si="28"/>
        <v>3331.2147699767756</v>
      </c>
      <c r="O113" s="24">
        <f t="shared" si="19"/>
        <v>3.1870462358216414</v>
      </c>
      <c r="P113" s="7"/>
      <c r="Q113" s="25">
        <f t="shared" si="20"/>
        <v>-1912.0688562894545</v>
      </c>
      <c r="R113" s="24">
        <f t="shared" si="21"/>
        <v>3333.7267061670641</v>
      </c>
      <c r="S113" s="7"/>
      <c r="T113" s="25">
        <f t="shared" si="22"/>
        <v>0.49427954374708793</v>
      </c>
      <c r="U113" s="24">
        <f t="shared" si="23"/>
        <v>0.86315129067395358</v>
      </c>
      <c r="V113" s="7"/>
      <c r="W113" s="25">
        <f t="shared" si="24"/>
        <v>0.50197581844585915</v>
      </c>
      <c r="X113" s="24">
        <f t="shared" si="29"/>
        <v>202.63844081506954</v>
      </c>
      <c r="Y113" s="7"/>
      <c r="Z113" s="25">
        <f t="shared" si="30"/>
        <v>-617</v>
      </c>
      <c r="AA113" s="17">
        <f t="shared" si="31"/>
        <v>202.61699999999988</v>
      </c>
      <c r="AB113" s="24">
        <f t="shared" si="25"/>
        <v>3.5363337705133486</v>
      </c>
      <c r="AC113" s="17">
        <f t="shared" si="26"/>
        <v>2.1440815069666996E-2</v>
      </c>
    </row>
    <row r="114" spans="1:29" s="17" customFormat="1" x14ac:dyDescent="0.25">
      <c r="A114" s="17">
        <v>29</v>
      </c>
      <c r="B114" s="17">
        <v>-619</v>
      </c>
      <c r="C114" s="17">
        <v>12408</v>
      </c>
      <c r="D114" s="17">
        <v>14970</v>
      </c>
      <c r="E114" s="17">
        <v>14031</v>
      </c>
      <c r="F114" s="17">
        <v>11459</v>
      </c>
      <c r="G114" s="24"/>
      <c r="H114" s="7"/>
      <c r="I114" s="25">
        <f t="shared" si="17"/>
        <v>-1623</v>
      </c>
      <c r="J114" s="24">
        <f t="shared" si="17"/>
        <v>3511</v>
      </c>
      <c r="K114" s="7"/>
      <c r="L114" s="25">
        <f t="shared" si="27"/>
        <v>-1616.2853096565668</v>
      </c>
      <c r="M114" s="17">
        <f t="shared" si="18"/>
        <v>45.087066408194744</v>
      </c>
      <c r="N114" s="17">
        <f t="shared" si="28"/>
        <v>3503.9281131113448</v>
      </c>
      <c r="O114" s="24">
        <f t="shared" si="19"/>
        <v>50.011584165932923</v>
      </c>
      <c r="P114" s="7"/>
      <c r="Q114" s="25">
        <f t="shared" si="20"/>
        <v>-1584.0688562894545</v>
      </c>
      <c r="R114" s="24">
        <f t="shared" si="21"/>
        <v>3511.7267061670641</v>
      </c>
      <c r="S114" s="7"/>
      <c r="T114" s="25">
        <f t="shared" si="22"/>
        <v>0.40948987217445387</v>
      </c>
      <c r="U114" s="24">
        <f t="shared" si="23"/>
        <v>0.90923813080267302</v>
      </c>
      <c r="V114" s="7"/>
      <c r="W114" s="25">
        <f t="shared" si="24"/>
        <v>0.41759268230429603</v>
      </c>
      <c r="X114" s="24">
        <f t="shared" si="29"/>
        <v>197.12605140746268</v>
      </c>
      <c r="Y114" s="7"/>
      <c r="Z114" s="25">
        <f t="shared" si="30"/>
        <v>-619</v>
      </c>
      <c r="AA114" s="17">
        <f t="shared" si="31"/>
        <v>197.04599999999988</v>
      </c>
      <c r="AB114" s="24">
        <f t="shared" si="25"/>
        <v>3.4391014778847446</v>
      </c>
      <c r="AC114" s="17">
        <f t="shared" si="26"/>
        <v>8.0051407462804036E-2</v>
      </c>
    </row>
    <row r="115" spans="1:29" s="17" customFormat="1" x14ac:dyDescent="0.25">
      <c r="A115" s="17">
        <v>30</v>
      </c>
      <c r="B115" s="17">
        <v>-632</v>
      </c>
      <c r="C115" s="17">
        <v>12585</v>
      </c>
      <c r="D115" s="17">
        <v>15036</v>
      </c>
      <c r="E115" s="17">
        <v>13844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3654</v>
      </c>
      <c r="K115" s="7"/>
      <c r="L115" s="25">
        <f t="shared" si="27"/>
        <v>-1259.0368686511001</v>
      </c>
      <c r="M115" s="17">
        <f t="shared" si="18"/>
        <v>1.35929743394249E-3</v>
      </c>
      <c r="N115" s="17">
        <f t="shared" si="28"/>
        <v>3646.0410217420299</v>
      </c>
      <c r="O115" s="24">
        <f t="shared" si="19"/>
        <v>63.345334910840805</v>
      </c>
      <c r="P115" s="7"/>
      <c r="Q115" s="25">
        <f t="shared" si="20"/>
        <v>-1220.0688562894545</v>
      </c>
      <c r="R115" s="24">
        <f t="shared" si="21"/>
        <v>3654.7267061670641</v>
      </c>
      <c r="S115" s="7"/>
      <c r="T115" s="25">
        <f t="shared" si="22"/>
        <v>0.31539401713653076</v>
      </c>
      <c r="U115" s="24">
        <f t="shared" si="23"/>
        <v>0.94626295180495879</v>
      </c>
      <c r="V115" s="7"/>
      <c r="W115" s="25">
        <f t="shared" si="24"/>
        <v>0.32382239852933825</v>
      </c>
      <c r="X115" s="24">
        <f t="shared" si="29"/>
        <v>191.34934812797997</v>
      </c>
      <c r="Y115" s="7"/>
      <c r="Z115" s="25">
        <f t="shared" si="30"/>
        <v>-632</v>
      </c>
      <c r="AA115" s="17">
        <f t="shared" si="31"/>
        <v>191.35799999999989</v>
      </c>
      <c r="AB115" s="24">
        <f t="shared" si="25"/>
        <v>3.339827150031307</v>
      </c>
      <c r="AC115" s="17">
        <f t="shared" si="26"/>
        <v>-8.651872019925122E-3</v>
      </c>
    </row>
    <row r="116" spans="1:29" s="17" customFormat="1" x14ac:dyDescent="0.25">
      <c r="A116" s="17">
        <v>31</v>
      </c>
      <c r="B116" s="17">
        <v>-636</v>
      </c>
      <c r="C116" s="17">
        <v>12768</v>
      </c>
      <c r="D116" s="17">
        <v>15090</v>
      </c>
      <c r="E116" s="17">
        <v>13665</v>
      </c>
      <c r="F116" s="17">
        <v>11333</v>
      </c>
      <c r="G116" s="24"/>
      <c r="H116" s="7"/>
      <c r="I116" s="25">
        <f t="shared" ref="I116:J149" si="32">C116-E116</f>
        <v>-897</v>
      </c>
      <c r="J116" s="24">
        <f t="shared" si="32"/>
        <v>3757</v>
      </c>
      <c r="K116" s="7"/>
      <c r="L116" s="25">
        <f t="shared" si="27"/>
        <v>-887.40226055212622</v>
      </c>
      <c r="M116" s="17">
        <f t="shared" si="18"/>
        <v>92.116602509272454</v>
      </c>
      <c r="N116" s="17">
        <f t="shared" si="28"/>
        <v>3752.7345647497118</v>
      </c>
      <c r="O116" s="24">
        <f t="shared" si="19"/>
        <v>18.19393787440109</v>
      </c>
      <c r="P116" s="7"/>
      <c r="Q116" s="25">
        <f t="shared" si="20"/>
        <v>-858.0688562894544</v>
      </c>
      <c r="R116" s="24">
        <f t="shared" si="21"/>
        <v>3757.7267061670641</v>
      </c>
      <c r="S116" s="7"/>
      <c r="T116" s="25">
        <f t="shared" si="22"/>
        <v>0.22181517229112363</v>
      </c>
      <c r="U116" s="24">
        <f t="shared" si="23"/>
        <v>0.97293117951989194</v>
      </c>
      <c r="V116" s="7"/>
      <c r="W116" s="25">
        <f t="shared" si="24"/>
        <v>0.23047703554938881</v>
      </c>
      <c r="X116" s="24">
        <f t="shared" si="29"/>
        <v>185.78488806525479</v>
      </c>
      <c r="Y116" s="7"/>
      <c r="Z116" s="25">
        <f t="shared" si="30"/>
        <v>-636</v>
      </c>
      <c r="AA116" s="17">
        <f t="shared" si="31"/>
        <v>185.6339999999999</v>
      </c>
      <c r="AB116" s="24">
        <f t="shared" si="25"/>
        <v>3.2399245036471522</v>
      </c>
      <c r="AC116" s="17">
        <f t="shared" si="26"/>
        <v>0.15088806525488963</v>
      </c>
    </row>
    <row r="117" spans="1:29" s="17" customFormat="1" x14ac:dyDescent="0.25">
      <c r="A117" s="17">
        <v>32</v>
      </c>
      <c r="B117" s="17">
        <v>-639</v>
      </c>
      <c r="C117" s="17">
        <v>12973</v>
      </c>
      <c r="D117" s="17">
        <v>15127</v>
      </c>
      <c r="E117" s="17">
        <v>13474</v>
      </c>
      <c r="F117" s="17">
        <v>11300</v>
      </c>
      <c r="G117" s="24"/>
      <c r="H117" s="7"/>
      <c r="I117" s="25">
        <f t="shared" si="32"/>
        <v>-501</v>
      </c>
      <c r="J117" s="24">
        <f t="shared" si="32"/>
        <v>3827</v>
      </c>
      <c r="K117" s="7"/>
      <c r="L117" s="25">
        <f t="shared" si="27"/>
        <v>-505.49704036047819</v>
      </c>
      <c r="M117" s="17">
        <f t="shared" si="18"/>
        <v>20.223372003769853</v>
      </c>
      <c r="N117" s="17">
        <f t="shared" si="28"/>
        <v>3822.1678009996117</v>
      </c>
      <c r="O117" s="24">
        <f t="shared" si="19"/>
        <v>23.350147179353687</v>
      </c>
      <c r="P117" s="7"/>
      <c r="Q117" s="25">
        <f t="shared" si="20"/>
        <v>-462.06885628945446</v>
      </c>
      <c r="R117" s="24">
        <f t="shared" si="21"/>
        <v>3827.7267061670641</v>
      </c>
      <c r="S117" s="7"/>
      <c r="T117" s="25">
        <f t="shared" si="22"/>
        <v>0.11944715417294353</v>
      </c>
      <c r="U117" s="24">
        <f t="shared" si="23"/>
        <v>0.99105521777275907</v>
      </c>
      <c r="V117" s="7"/>
      <c r="W117" s="25">
        <f t="shared" si="24"/>
        <v>0.12826616106824018</v>
      </c>
      <c r="X117" s="24">
        <f t="shared" si="29"/>
        <v>179.83223984701863</v>
      </c>
      <c r="Y117" s="7"/>
      <c r="Z117" s="25">
        <f t="shared" si="30"/>
        <v>-639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-5.0760152981268902E-2</v>
      </c>
    </row>
    <row r="118" spans="1:29" s="17" customFormat="1" x14ac:dyDescent="0.25">
      <c r="A118" s="17">
        <v>33</v>
      </c>
      <c r="B118" s="17">
        <v>-621</v>
      </c>
      <c r="C118" s="17">
        <v>13162</v>
      </c>
      <c r="D118" s="17">
        <v>15152</v>
      </c>
      <c r="E118" s="17">
        <v>13284</v>
      </c>
      <c r="F118" s="17">
        <v>11287</v>
      </c>
      <c r="G118" s="24"/>
      <c r="H118" s="7"/>
      <c r="I118" s="25">
        <f t="shared" si="32"/>
        <v>-122</v>
      </c>
      <c r="J118" s="24">
        <f t="shared" si="32"/>
        <v>3865</v>
      </c>
      <c r="K118" s="7"/>
      <c r="L118" s="25">
        <f t="shared" si="27"/>
        <v>-129.81356918488504</v>
      </c>
      <c r="M118" s="17">
        <f t="shared" si="18"/>
        <v>61.051863406985071</v>
      </c>
      <c r="N118" s="17">
        <f t="shared" si="28"/>
        <v>3852.7113177387919</v>
      </c>
      <c r="O118" s="24">
        <f t="shared" si="19"/>
        <v>151.01171171693119</v>
      </c>
      <c r="P118" s="7"/>
      <c r="Q118" s="25">
        <f t="shared" si="20"/>
        <v>-83.068856289454445</v>
      </c>
      <c r="R118" s="24">
        <f t="shared" si="21"/>
        <v>3865.7267061670641</v>
      </c>
      <c r="S118" s="7"/>
      <c r="T118" s="25">
        <f t="shared" si="22"/>
        <v>2.1473722691149933E-2</v>
      </c>
      <c r="U118" s="24">
        <f t="shared" si="23"/>
        <v>1.000893981395744</v>
      </c>
      <c r="V118" s="7"/>
      <c r="W118" s="25">
        <f t="shared" si="24"/>
        <v>3.0376359150701381E-2</v>
      </c>
      <c r="X118" s="24">
        <f t="shared" si="29"/>
        <v>174.19614269898989</v>
      </c>
      <c r="Y118" s="7"/>
      <c r="Z118" s="25">
        <f t="shared" si="30"/>
        <v>-621</v>
      </c>
      <c r="AA118" s="17">
        <f t="shared" si="31"/>
        <v>174.2939999999999</v>
      </c>
      <c r="AB118" s="24">
        <f t="shared" si="25"/>
        <v>3.0420041664709951</v>
      </c>
      <c r="AC118" s="17">
        <f t="shared" si="26"/>
        <v>-9.7857301010009223E-2</v>
      </c>
    </row>
    <row r="119" spans="1:29" s="17" customFormat="1" x14ac:dyDescent="0.25">
      <c r="A119" s="17">
        <v>34</v>
      </c>
      <c r="B119" s="17">
        <v>-618</v>
      </c>
      <c r="C119" s="17">
        <v>13344</v>
      </c>
      <c r="D119" s="17">
        <v>15141</v>
      </c>
      <c r="E119" s="17">
        <v>13100</v>
      </c>
      <c r="F119" s="17">
        <v>11290</v>
      </c>
      <c r="G119" s="24"/>
      <c r="H119" s="7"/>
      <c r="I119" s="25">
        <f t="shared" si="32"/>
        <v>244</v>
      </c>
      <c r="J119" s="24">
        <f t="shared" si="32"/>
        <v>3851</v>
      </c>
      <c r="K119" s="7"/>
      <c r="L119" s="25">
        <f t="shared" si="27"/>
        <v>244.91840789305962</v>
      </c>
      <c r="M119" s="17">
        <f t="shared" si="18"/>
        <v>0.84347305803421568</v>
      </c>
      <c r="N119" s="17">
        <f t="shared" si="28"/>
        <v>3846.6703133340302</v>
      </c>
      <c r="O119" s="24">
        <f t="shared" si="19"/>
        <v>18.746186625476703</v>
      </c>
      <c r="P119" s="7"/>
      <c r="Q119" s="25">
        <f t="shared" si="20"/>
        <v>282.93114371054554</v>
      </c>
      <c r="R119" s="24">
        <f t="shared" si="21"/>
        <v>3851.7267061670641</v>
      </c>
      <c r="S119" s="7"/>
      <c r="T119" s="25">
        <f t="shared" si="22"/>
        <v>-7.313914253928927E-2</v>
      </c>
      <c r="U119" s="24">
        <f t="shared" si="23"/>
        <v>0.99726917374517066</v>
      </c>
      <c r="V119" s="7"/>
      <c r="W119" s="25">
        <f t="shared" si="24"/>
        <v>-6.427248640559452E-2</v>
      </c>
      <c r="X119" s="24">
        <f t="shared" si="29"/>
        <v>168.77026737612869</v>
      </c>
      <c r="Y119" s="7"/>
      <c r="Z119" s="25">
        <f t="shared" si="30"/>
        <v>-618</v>
      </c>
      <c r="AA119" s="17">
        <f t="shared" si="31"/>
        <v>168.73199999999989</v>
      </c>
      <c r="AB119" s="24">
        <f t="shared" si="25"/>
        <v>2.94492895347507</v>
      </c>
      <c r="AC119" s="17">
        <f t="shared" si="26"/>
        <v>3.8267376128800379E-2</v>
      </c>
    </row>
    <row r="120" spans="1:29" s="17" customFormat="1" x14ac:dyDescent="0.25">
      <c r="A120" s="17">
        <v>35</v>
      </c>
      <c r="B120" s="17">
        <v>-605</v>
      </c>
      <c r="C120" s="17">
        <v>13521</v>
      </c>
      <c r="D120" s="17">
        <v>15112</v>
      </c>
      <c r="E120" s="17">
        <v>12910</v>
      </c>
      <c r="F120" s="17">
        <v>11303</v>
      </c>
      <c r="G120" s="24"/>
      <c r="H120" s="7"/>
      <c r="I120" s="25">
        <f t="shared" si="32"/>
        <v>611</v>
      </c>
      <c r="J120" s="24">
        <f t="shared" si="32"/>
        <v>3809</v>
      </c>
      <c r="K120" s="7"/>
      <c r="L120" s="25">
        <f t="shared" si="27"/>
        <v>609.20116178350315</v>
      </c>
      <c r="M120" s="17">
        <f t="shared" si="18"/>
        <v>3.2358189291295574</v>
      </c>
      <c r="N120" s="17">
        <f t="shared" si="28"/>
        <v>3805.5992976326729</v>
      </c>
      <c r="O120" s="24">
        <f t="shared" si="19"/>
        <v>11.564776591144041</v>
      </c>
      <c r="P120" s="7"/>
      <c r="Q120" s="25">
        <f t="shared" si="20"/>
        <v>649.9311437105456</v>
      </c>
      <c r="R120" s="24">
        <f t="shared" si="21"/>
        <v>3809.7267061670641</v>
      </c>
      <c r="S120" s="7"/>
      <c r="T120" s="25">
        <f t="shared" si="22"/>
        <v>-0.16801051286598651</v>
      </c>
      <c r="U120" s="24">
        <f t="shared" si="23"/>
        <v>0.9863947507934504</v>
      </c>
      <c r="V120" s="7"/>
      <c r="W120" s="25">
        <f t="shared" si="24"/>
        <v>-0.15924432417332268</v>
      </c>
      <c r="X120" s="24">
        <f t="shared" si="29"/>
        <v>163.28704556996161</v>
      </c>
      <c r="Y120" s="7"/>
      <c r="Z120" s="25">
        <f t="shared" si="30"/>
        <v>-605</v>
      </c>
      <c r="AA120" s="17">
        <f t="shared" si="31"/>
        <v>163.28699999999989</v>
      </c>
      <c r="AB120" s="24">
        <f t="shared" si="25"/>
        <v>2.8498957757039785</v>
      </c>
      <c r="AC120" s="17">
        <f t="shared" si="26"/>
        <v>4.5569961713454177E-5</v>
      </c>
    </row>
    <row r="121" spans="1:29" s="17" customFormat="1" x14ac:dyDescent="0.25">
      <c r="A121" s="17">
        <v>36</v>
      </c>
      <c r="B121" s="17">
        <v>-610</v>
      </c>
      <c r="C121" s="17">
        <v>13707</v>
      </c>
      <c r="D121" s="17">
        <v>15084</v>
      </c>
      <c r="E121" s="17">
        <v>12736</v>
      </c>
      <c r="F121" s="17">
        <v>11348</v>
      </c>
      <c r="G121" s="24"/>
      <c r="H121" s="7"/>
      <c r="I121" s="25">
        <f t="shared" si="32"/>
        <v>971</v>
      </c>
      <c r="J121" s="24">
        <f t="shared" si="32"/>
        <v>3736</v>
      </c>
      <c r="K121" s="7"/>
      <c r="L121" s="25">
        <f t="shared" si="27"/>
        <v>970.56114001581568</v>
      </c>
      <c r="M121" s="17">
        <f t="shared" si="18"/>
        <v>0.19259808571826056</v>
      </c>
      <c r="N121" s="17">
        <f t="shared" si="28"/>
        <v>3729.3517265154155</v>
      </c>
      <c r="O121" s="24">
        <f t="shared" si="19"/>
        <v>44.199540325829048</v>
      </c>
      <c r="P121" s="7"/>
      <c r="Q121" s="25">
        <f t="shared" si="20"/>
        <v>1009.9311437105456</v>
      </c>
      <c r="R121" s="24">
        <f t="shared" si="21"/>
        <v>3736.7267061670641</v>
      </c>
      <c r="S121" s="7"/>
      <c r="T121" s="25">
        <f t="shared" si="22"/>
        <v>-0.26107234751887753</v>
      </c>
      <c r="U121" s="24">
        <f t="shared" si="23"/>
        <v>0.96749396804403176</v>
      </c>
      <c r="V121" s="7"/>
      <c r="W121" s="25">
        <f t="shared" si="24"/>
        <v>-0.25247793983105982</v>
      </c>
      <c r="X121" s="24">
        <f t="shared" si="29"/>
        <v>157.83202879134774</v>
      </c>
      <c r="Y121" s="7"/>
      <c r="Z121" s="25">
        <f t="shared" si="30"/>
        <v>-610</v>
      </c>
      <c r="AA121" s="17">
        <f t="shared" si="31"/>
        <v>157.79699999999988</v>
      </c>
      <c r="AB121" s="24">
        <f t="shared" si="25"/>
        <v>2.7540771997694904</v>
      </c>
      <c r="AC121" s="17">
        <f t="shared" si="26"/>
        <v>3.5028791347855304E-2</v>
      </c>
    </row>
    <row r="122" spans="1:29" s="17" customFormat="1" x14ac:dyDescent="0.25">
      <c r="A122" s="17">
        <v>37</v>
      </c>
      <c r="B122" s="17">
        <v>-630</v>
      </c>
      <c r="C122" s="17">
        <v>13893</v>
      </c>
      <c r="D122" s="17">
        <v>15030</v>
      </c>
      <c r="E122" s="17">
        <v>12561</v>
      </c>
      <c r="F122" s="17">
        <v>11402</v>
      </c>
      <c r="G122" s="24"/>
      <c r="H122" s="7"/>
      <c r="I122" s="25">
        <f t="shared" si="32"/>
        <v>1332</v>
      </c>
      <c r="J122" s="24">
        <f t="shared" si="32"/>
        <v>3628</v>
      </c>
      <c r="K122" s="7"/>
      <c r="L122" s="25">
        <f t="shared" si="27"/>
        <v>1334.0060498700336</v>
      </c>
      <c r="M122" s="17">
        <f t="shared" si="18"/>
        <v>4.0242360810619084</v>
      </c>
      <c r="N122" s="17">
        <f t="shared" si="28"/>
        <v>3614.6297766311786</v>
      </c>
      <c r="O122" s="24">
        <f t="shared" si="19"/>
        <v>178.76287293217709</v>
      </c>
      <c r="P122" s="7"/>
      <c r="Q122" s="25">
        <f t="shared" si="20"/>
        <v>1370.9311437105455</v>
      </c>
      <c r="R122" s="24">
        <f t="shared" si="21"/>
        <v>3628.7267061670641</v>
      </c>
      <c r="S122" s="7"/>
      <c r="T122" s="25">
        <f t="shared" si="22"/>
        <v>-0.35439268726802653</v>
      </c>
      <c r="U122" s="24">
        <f t="shared" si="23"/>
        <v>0.93953116616817955</v>
      </c>
      <c r="V122" s="7"/>
      <c r="W122" s="25">
        <f t="shared" si="24"/>
        <v>-0.34605066692309361</v>
      </c>
      <c r="X122" s="24">
        <f t="shared" si="29"/>
        <v>152.23789548695163</v>
      </c>
      <c r="Y122" s="7"/>
      <c r="Z122" s="25">
        <f t="shared" si="30"/>
        <v>-630</v>
      </c>
      <c r="AA122" s="17">
        <f t="shared" si="31"/>
        <v>152.1269999999999</v>
      </c>
      <c r="AB122" s="24">
        <f t="shared" si="25"/>
        <v>2.6551170311814118</v>
      </c>
      <c r="AC122" s="17">
        <f t="shared" si="26"/>
        <v>0.11089548695173335</v>
      </c>
    </row>
    <row r="123" spans="1:29" s="17" customFormat="1" x14ac:dyDescent="0.25">
      <c r="A123" s="17">
        <v>38</v>
      </c>
      <c r="B123" s="17">
        <v>-633</v>
      </c>
      <c r="C123" s="17">
        <v>14066</v>
      </c>
      <c r="D123" s="17">
        <v>14948</v>
      </c>
      <c r="E123" s="17">
        <v>12380</v>
      </c>
      <c r="F123" s="17">
        <v>11483</v>
      </c>
      <c r="G123" s="24"/>
      <c r="H123" s="7"/>
      <c r="I123" s="25">
        <f t="shared" si="32"/>
        <v>1686</v>
      </c>
      <c r="J123" s="24">
        <f t="shared" si="32"/>
        <v>3465</v>
      </c>
      <c r="K123" s="7"/>
      <c r="L123" s="25">
        <f t="shared" si="27"/>
        <v>1685.6404280061761</v>
      </c>
      <c r="M123" s="17">
        <f t="shared" si="18"/>
        <v>0.12929201874250909</v>
      </c>
      <c r="N123" s="17">
        <f t="shared" si="28"/>
        <v>3463.6711639681776</v>
      </c>
      <c r="O123" s="24">
        <f t="shared" si="19"/>
        <v>1.7658051994696293</v>
      </c>
      <c r="P123" s="7"/>
      <c r="Q123" s="25">
        <f t="shared" si="20"/>
        <v>1724.9311437105455</v>
      </c>
      <c r="R123" s="24">
        <f t="shared" si="21"/>
        <v>3465.7267061670641</v>
      </c>
      <c r="S123" s="7"/>
      <c r="T123" s="25">
        <f t="shared" si="22"/>
        <v>-0.44590349134336937</v>
      </c>
      <c r="U123" s="24">
        <f t="shared" si="23"/>
        <v>0.89732804852221748</v>
      </c>
      <c r="V123" s="7"/>
      <c r="W123" s="25">
        <f t="shared" si="24"/>
        <v>-0.43794043781210046</v>
      </c>
      <c r="X123" s="24">
        <f t="shared" si="29"/>
        <v>146.44313061708726</v>
      </c>
      <c r="Y123" s="7"/>
      <c r="Z123" s="25">
        <f t="shared" si="30"/>
        <v>-633</v>
      </c>
      <c r="AA123" s="17">
        <f t="shared" si="31"/>
        <v>146.42999999999989</v>
      </c>
      <c r="AB123" s="24">
        <f t="shared" si="25"/>
        <v>2.555685623695295</v>
      </c>
      <c r="AC123" s="17">
        <f t="shared" si="26"/>
        <v>1.3130617087369956E-2</v>
      </c>
    </row>
    <row r="124" spans="1:29" s="17" customFormat="1" x14ac:dyDescent="0.25">
      <c r="A124" s="17">
        <v>39</v>
      </c>
      <c r="B124" s="17">
        <v>-630</v>
      </c>
      <c r="C124" s="17">
        <v>14230</v>
      </c>
      <c r="D124" s="17">
        <v>14851</v>
      </c>
      <c r="E124" s="17">
        <v>12212</v>
      </c>
      <c r="F124" s="17">
        <v>11575</v>
      </c>
      <c r="G124" s="24"/>
      <c r="H124" s="7"/>
      <c r="I124" s="25">
        <f t="shared" si="32"/>
        <v>2018</v>
      </c>
      <c r="J124" s="24">
        <f t="shared" si="32"/>
        <v>3276</v>
      </c>
      <c r="K124" s="7"/>
      <c r="L124" s="25">
        <f t="shared" si="27"/>
        <v>2018.6919679463158</v>
      </c>
      <c r="M124" s="17">
        <f t="shared" si="18"/>
        <v>0.47881963872850458</v>
      </c>
      <c r="N124" s="17">
        <f t="shared" si="28"/>
        <v>3279.385623187035</v>
      </c>
      <c r="O124" s="24">
        <f t="shared" si="19"/>
        <v>11.462444364588897</v>
      </c>
      <c r="P124" s="7"/>
      <c r="Q124" s="25">
        <f t="shared" si="20"/>
        <v>2056.9311437105457</v>
      </c>
      <c r="R124" s="24">
        <f t="shared" si="21"/>
        <v>3276.7267061670641</v>
      </c>
      <c r="S124" s="7"/>
      <c r="T124" s="25">
        <f t="shared" si="22"/>
        <v>-0.53172718330103563</v>
      </c>
      <c r="U124" s="24">
        <f t="shared" si="23"/>
        <v>0.84839314523947607</v>
      </c>
      <c r="V124" s="7"/>
      <c r="W124" s="25">
        <f t="shared" si="24"/>
        <v>-0.52420274306088532</v>
      </c>
      <c r="X124" s="24">
        <f t="shared" si="29"/>
        <v>140.74682194117531</v>
      </c>
      <c r="Y124" s="7"/>
      <c r="Z124" s="25">
        <f t="shared" si="30"/>
        <v>-630</v>
      </c>
      <c r="AA124" s="17">
        <f t="shared" si="31"/>
        <v>140.75999999999991</v>
      </c>
      <c r="AB124" s="24">
        <f t="shared" si="25"/>
        <v>2.4567254551072164</v>
      </c>
      <c r="AC124" s="17">
        <f t="shared" si="26"/>
        <v>-1.3178058824593109E-2</v>
      </c>
    </row>
    <row r="125" spans="1:29" s="17" customFormat="1" x14ac:dyDescent="0.25">
      <c r="A125" s="17">
        <v>40</v>
      </c>
      <c r="B125" s="17">
        <v>-638</v>
      </c>
      <c r="C125" s="17">
        <v>14381</v>
      </c>
      <c r="D125" s="17">
        <v>14733</v>
      </c>
      <c r="E125" s="17">
        <v>12051</v>
      </c>
      <c r="F125" s="17">
        <v>11679</v>
      </c>
      <c r="G125" s="24"/>
      <c r="H125" s="7"/>
      <c r="I125" s="25">
        <f t="shared" si="32"/>
        <v>2330</v>
      </c>
      <c r="J125" s="24">
        <f t="shared" si="32"/>
        <v>3054</v>
      </c>
      <c r="K125" s="7"/>
      <c r="L125" s="25">
        <f t="shared" si="27"/>
        <v>2335.4324060368936</v>
      </c>
      <c r="M125" s="17">
        <f t="shared" si="18"/>
        <v>29.511035349677524</v>
      </c>
      <c r="N125" s="17">
        <f t="shared" si="28"/>
        <v>3060.0014783442384</v>
      </c>
      <c r="O125" s="24">
        <f t="shared" si="19"/>
        <v>36.017742316362742</v>
      </c>
      <c r="P125" s="7"/>
      <c r="Q125" s="25">
        <f t="shared" si="20"/>
        <v>2368.9311437105457</v>
      </c>
      <c r="R125" s="24">
        <f t="shared" si="21"/>
        <v>3054.7267061670641</v>
      </c>
      <c r="S125" s="7"/>
      <c r="T125" s="25">
        <f t="shared" si="22"/>
        <v>-0.61238077333354113</v>
      </c>
      <c r="U125" s="24">
        <f t="shared" si="23"/>
        <v>0.79091405249466873</v>
      </c>
      <c r="V125" s="7"/>
      <c r="W125" s="25">
        <f t="shared" si="24"/>
        <v>-0.60537073253226115</v>
      </c>
      <c r="X125" s="24">
        <f t="shared" si="29"/>
        <v>135.0271166217168</v>
      </c>
      <c r="Y125" s="7"/>
      <c r="Z125" s="25">
        <f t="shared" si="30"/>
        <v>-638</v>
      </c>
      <c r="AA125" s="17">
        <f t="shared" si="31"/>
        <v>135.01799999999992</v>
      </c>
      <c r="AB125" s="24">
        <f t="shared" si="25"/>
        <v>2.3565086494577026</v>
      </c>
      <c r="AC125" s="17">
        <f t="shared" si="26"/>
        <v>9.1166217168847652E-3</v>
      </c>
    </row>
    <row r="126" spans="1:29" s="17" customFormat="1" x14ac:dyDescent="0.25">
      <c r="A126" s="17">
        <v>41</v>
      </c>
      <c r="B126" s="17">
        <v>-621</v>
      </c>
      <c r="C126" s="17">
        <v>14530</v>
      </c>
      <c r="D126" s="17">
        <v>14619</v>
      </c>
      <c r="E126" s="17">
        <v>11910</v>
      </c>
      <c r="F126" s="17">
        <v>11805</v>
      </c>
      <c r="G126" s="24"/>
      <c r="H126" s="7"/>
      <c r="I126" s="25">
        <f t="shared" si="32"/>
        <v>2620</v>
      </c>
      <c r="J126" s="24">
        <f t="shared" si="32"/>
        <v>2814</v>
      </c>
      <c r="K126" s="7"/>
      <c r="L126" s="25">
        <f t="shared" si="27"/>
        <v>2620.8673472848732</v>
      </c>
      <c r="M126" s="17">
        <f t="shared" si="18"/>
        <v>0.75229131257687076</v>
      </c>
      <c r="N126" s="17">
        <f t="shared" si="28"/>
        <v>2816.8934415614167</v>
      </c>
      <c r="O126" s="24">
        <f t="shared" si="19"/>
        <v>8.3720040693334745</v>
      </c>
      <c r="P126" s="7"/>
      <c r="Q126" s="25">
        <f t="shared" si="20"/>
        <v>2658.9311437105457</v>
      </c>
      <c r="R126" s="24">
        <f t="shared" si="21"/>
        <v>2814.7267061670641</v>
      </c>
      <c r="S126" s="7"/>
      <c r="T126" s="25">
        <f t="shared" si="22"/>
        <v>-0.68734725124837004</v>
      </c>
      <c r="U126" s="24">
        <f t="shared" si="23"/>
        <v>0.72877449277055273</v>
      </c>
      <c r="V126" s="7"/>
      <c r="W126" s="25">
        <f t="shared" si="24"/>
        <v>-0.68089283439442716</v>
      </c>
      <c r="X126" s="24">
        <f t="shared" si="29"/>
        <v>129.40319065521254</v>
      </c>
      <c r="Y126" s="7"/>
      <c r="Z126" s="25">
        <f t="shared" si="30"/>
        <v>-621</v>
      </c>
      <c r="AA126" s="17">
        <f t="shared" si="31"/>
        <v>129.42899999999992</v>
      </c>
      <c r="AB126" s="24">
        <f t="shared" si="25"/>
        <v>2.2589621975637391</v>
      </c>
      <c r="AC126" s="17">
        <f t="shared" si="26"/>
        <v>-2.5809344787376176E-2</v>
      </c>
    </row>
    <row r="127" spans="1:29" s="17" customFormat="1" x14ac:dyDescent="0.25">
      <c r="A127" s="17">
        <v>42</v>
      </c>
      <c r="B127" s="17">
        <v>-619</v>
      </c>
      <c r="C127" s="17">
        <v>14659</v>
      </c>
      <c r="D127" s="17">
        <v>14481</v>
      </c>
      <c r="E127" s="17">
        <v>11781</v>
      </c>
      <c r="F127" s="17">
        <v>11937</v>
      </c>
      <c r="G127" s="24"/>
      <c r="H127" s="7"/>
      <c r="I127" s="25">
        <f t="shared" si="32"/>
        <v>2878</v>
      </c>
      <c r="J127" s="24">
        <f t="shared" si="32"/>
        <v>2544</v>
      </c>
      <c r="K127" s="7"/>
      <c r="L127" s="25">
        <f t="shared" si="27"/>
        <v>2880.2097633825306</v>
      </c>
      <c r="M127" s="17">
        <f t="shared" si="18"/>
        <v>4.8830542067729992</v>
      </c>
      <c r="N127" s="17">
        <f t="shared" si="28"/>
        <v>2547.8600350779097</v>
      </c>
      <c r="O127" s="24">
        <f t="shared" si="19"/>
        <v>14.899870802693671</v>
      </c>
      <c r="P127" s="7"/>
      <c r="Q127" s="25">
        <f t="shared" si="20"/>
        <v>2916.9311437105457</v>
      </c>
      <c r="R127" s="24">
        <f t="shared" si="21"/>
        <v>2544.7267061670641</v>
      </c>
      <c r="S127" s="7"/>
      <c r="T127" s="25">
        <f t="shared" si="22"/>
        <v>-0.75404156608294193</v>
      </c>
      <c r="U127" s="24">
        <f t="shared" si="23"/>
        <v>0.65886748808092221</v>
      </c>
      <c r="V127" s="7"/>
      <c r="W127" s="25">
        <f t="shared" si="24"/>
        <v>-0.74821152840112271</v>
      </c>
      <c r="X127" s="24">
        <f t="shared" si="29"/>
        <v>123.8246121306027</v>
      </c>
      <c r="Y127" s="7"/>
      <c r="Z127" s="25">
        <f t="shared" si="30"/>
        <v>-619</v>
      </c>
      <c r="AA127" s="17">
        <f t="shared" si="31"/>
        <v>123.85799999999992</v>
      </c>
      <c r="AB127" s="24">
        <f t="shared" si="25"/>
        <v>2.1617299049351351</v>
      </c>
      <c r="AC127" s="17">
        <f t="shared" si="26"/>
        <v>-3.3387869397216718E-2</v>
      </c>
    </row>
    <row r="128" spans="1:29" s="17" customFormat="1" x14ac:dyDescent="0.25">
      <c r="A128" s="17">
        <v>43</v>
      </c>
      <c r="B128" s="17">
        <v>-607</v>
      </c>
      <c r="C128" s="17">
        <v>14767</v>
      </c>
      <c r="D128" s="17">
        <v>14329</v>
      </c>
      <c r="E128" s="17">
        <v>11661</v>
      </c>
      <c r="F128" s="17">
        <v>12077</v>
      </c>
      <c r="G128" s="24"/>
      <c r="H128" s="7"/>
      <c r="I128" s="25">
        <f t="shared" si="32"/>
        <v>3106</v>
      </c>
      <c r="J128" s="24">
        <f t="shared" si="32"/>
        <v>2252</v>
      </c>
      <c r="K128" s="7"/>
      <c r="L128" s="25">
        <f t="shared" si="27"/>
        <v>3107.7494605902812</v>
      </c>
      <c r="M128" s="17">
        <f t="shared" si="18"/>
        <v>3.0606123569469048</v>
      </c>
      <c r="N128" s="17">
        <f t="shared" si="28"/>
        <v>2260.6055081510685</v>
      </c>
      <c r="O128" s="24">
        <f t="shared" si="19"/>
        <v>74.054770538106979</v>
      </c>
      <c r="P128" s="7"/>
      <c r="Q128" s="25">
        <f t="shared" si="20"/>
        <v>3144.9311437105457</v>
      </c>
      <c r="R128" s="24">
        <f t="shared" si="21"/>
        <v>2252.7267061670641</v>
      </c>
      <c r="S128" s="7"/>
      <c r="T128" s="25">
        <f t="shared" si="22"/>
        <v>-0.81298072802977295</v>
      </c>
      <c r="U128" s="24">
        <f t="shared" si="23"/>
        <v>0.58326435708324764</v>
      </c>
      <c r="V128" s="7"/>
      <c r="W128" s="25">
        <f t="shared" si="24"/>
        <v>-0.80782542322330875</v>
      </c>
      <c r="X128" s="24">
        <f t="shared" si="29"/>
        <v>118.28774939624401</v>
      </c>
      <c r="Y128" s="7"/>
      <c r="Z128" s="25">
        <f t="shared" si="30"/>
        <v>-607</v>
      </c>
      <c r="AA128" s="17">
        <f t="shared" si="31"/>
        <v>118.39499999999992</v>
      </c>
      <c r="AB128" s="24">
        <f t="shared" si="25"/>
        <v>2.0663825678986849</v>
      </c>
      <c r="AC128" s="17">
        <f t="shared" si="26"/>
        <v>-0.10725060375591511</v>
      </c>
    </row>
    <row r="129" spans="1:29" s="17" customFormat="1" x14ac:dyDescent="0.25">
      <c r="A129" s="17">
        <v>44</v>
      </c>
      <c r="B129" s="17">
        <v>-621</v>
      </c>
      <c r="C129" s="17">
        <v>14875</v>
      </c>
      <c r="D129" s="17">
        <v>14181</v>
      </c>
      <c r="E129" s="17">
        <v>11566</v>
      </c>
      <c r="F129" s="17">
        <v>12239</v>
      </c>
      <c r="G129" s="24"/>
      <c r="H129" s="7"/>
      <c r="I129" s="25">
        <f t="shared" si="32"/>
        <v>3309</v>
      </c>
      <c r="J129" s="24">
        <f t="shared" si="32"/>
        <v>1942</v>
      </c>
      <c r="K129" s="7"/>
      <c r="L129" s="25">
        <f t="shared" si="27"/>
        <v>3310.9297754493386</v>
      </c>
      <c r="M129" s="17">
        <f t="shared" si="18"/>
        <v>3.7240332848701856</v>
      </c>
      <c r="N129" s="17">
        <f t="shared" si="28"/>
        <v>1945.4537935442515</v>
      </c>
      <c r="O129" s="24">
        <f t="shared" si="19"/>
        <v>11.928689846313608</v>
      </c>
      <c r="P129" s="7"/>
      <c r="Q129" s="25">
        <f t="shared" si="20"/>
        <v>3347.9311437105457</v>
      </c>
      <c r="R129" s="24">
        <f t="shared" si="21"/>
        <v>1942.7267061670641</v>
      </c>
      <c r="S129" s="7"/>
      <c r="T129" s="25">
        <f t="shared" si="22"/>
        <v>-0.8654572625701531</v>
      </c>
      <c r="U129" s="24">
        <f t="shared" si="23"/>
        <v>0.50300075910626452</v>
      </c>
      <c r="V129" s="7"/>
      <c r="W129" s="25">
        <f t="shared" si="24"/>
        <v>-0.86101788447636196</v>
      </c>
      <c r="X129" s="24">
        <f t="shared" si="29"/>
        <v>112.75097395060254</v>
      </c>
      <c r="Y129" s="7"/>
      <c r="Z129" s="25">
        <f t="shared" si="30"/>
        <v>-621</v>
      </c>
      <c r="AA129" s="17">
        <f t="shared" si="31"/>
        <v>112.80599999999993</v>
      </c>
      <c r="AB129" s="24">
        <f t="shared" si="25"/>
        <v>1.9688361160047221</v>
      </c>
      <c r="AC129" s="17">
        <f t="shared" si="26"/>
        <v>-5.5026049397383758E-2</v>
      </c>
    </row>
    <row r="130" spans="1:29" s="17" customFormat="1" x14ac:dyDescent="0.25">
      <c r="A130" s="17">
        <v>45</v>
      </c>
      <c r="B130" s="17">
        <v>-624</v>
      </c>
      <c r="C130" s="17">
        <v>14961</v>
      </c>
      <c r="D130" s="17">
        <v>14010</v>
      </c>
      <c r="E130" s="17">
        <v>11477</v>
      </c>
      <c r="F130" s="17">
        <v>12409</v>
      </c>
      <c r="G130" s="24"/>
      <c r="H130" s="7"/>
      <c r="I130" s="25">
        <f t="shared" si="32"/>
        <v>3484</v>
      </c>
      <c r="J130" s="24">
        <f t="shared" si="32"/>
        <v>1601</v>
      </c>
      <c r="K130" s="7"/>
      <c r="L130" s="25">
        <f t="shared" si="27"/>
        <v>3482.9963309170575</v>
      </c>
      <c r="M130" s="17">
        <f t="shared" si="18"/>
        <v>1.0073516280545416</v>
      </c>
      <c r="N130" s="17">
        <f t="shared" si="28"/>
        <v>1610.1165426352882</v>
      </c>
      <c r="O130" s="24">
        <f t="shared" si="19"/>
        <v>83.11134962102696</v>
      </c>
      <c r="P130" s="7"/>
      <c r="Q130" s="25">
        <f t="shared" si="20"/>
        <v>3522.9311437105457</v>
      </c>
      <c r="R130" s="24">
        <f t="shared" si="21"/>
        <v>1601.7267061670641</v>
      </c>
      <c r="S130" s="7"/>
      <c r="T130" s="25">
        <f t="shared" si="22"/>
        <v>-0.91069565441530842</v>
      </c>
      <c r="U130" s="24">
        <f t="shared" si="23"/>
        <v>0.414710801331583</v>
      </c>
      <c r="V130" s="7"/>
      <c r="W130" s="25">
        <f t="shared" si="24"/>
        <v>-0.90704330189996529</v>
      </c>
      <c r="X130" s="24">
        <f t="shared" si="29"/>
        <v>107.02822700866204</v>
      </c>
      <c r="Y130" s="7"/>
      <c r="Z130" s="25">
        <f t="shared" si="30"/>
        <v>-624</v>
      </c>
      <c r="AA130" s="17">
        <f t="shared" si="31"/>
        <v>107.18999999999993</v>
      </c>
      <c r="AB130" s="24">
        <f t="shared" si="25"/>
        <v>1.8708184252127205</v>
      </c>
      <c r="AC130" s="17">
        <f t="shared" si="26"/>
        <v>-0.16177299133788381</v>
      </c>
    </row>
    <row r="131" spans="1:29" s="17" customFormat="1" x14ac:dyDescent="0.25">
      <c r="A131" s="17">
        <v>46</v>
      </c>
      <c r="B131" s="17">
        <v>-627</v>
      </c>
      <c r="C131" s="17">
        <v>15026</v>
      </c>
      <c r="D131" s="17">
        <v>13830</v>
      </c>
      <c r="E131" s="17">
        <v>11404</v>
      </c>
      <c r="F131" s="17">
        <v>12578</v>
      </c>
      <c r="G131" s="24"/>
      <c r="H131" s="7"/>
      <c r="I131" s="25">
        <f t="shared" si="32"/>
        <v>3622</v>
      </c>
      <c r="J131" s="24">
        <f t="shared" si="32"/>
        <v>1252</v>
      </c>
      <c r="K131" s="7"/>
      <c r="L131" s="25">
        <f t="shared" si="27"/>
        <v>3621.8215539840839</v>
      </c>
      <c r="M131" s="17">
        <f t="shared" si="18"/>
        <v>3.1842980596311771E-2</v>
      </c>
      <c r="N131" s="17">
        <f t="shared" si="28"/>
        <v>1257.5730267000833</v>
      </c>
      <c r="O131" s="24">
        <f t="shared" si="19"/>
        <v>31.058626599841872</v>
      </c>
      <c r="P131" s="7"/>
      <c r="Q131" s="25">
        <f t="shared" si="20"/>
        <v>3660.9311437105457</v>
      </c>
      <c r="R131" s="24">
        <f t="shared" si="21"/>
        <v>1252.7267061670641</v>
      </c>
      <c r="S131" s="7"/>
      <c r="T131" s="25">
        <f t="shared" si="22"/>
        <v>-0.94636935769891672</v>
      </c>
      <c r="U131" s="24">
        <f t="shared" si="23"/>
        <v>0.32434952489943092</v>
      </c>
      <c r="V131" s="7"/>
      <c r="W131" s="25">
        <f t="shared" si="24"/>
        <v>-0.94352207445351044</v>
      </c>
      <c r="X131" s="24">
        <f t="shared" si="29"/>
        <v>101.42895153615689</v>
      </c>
      <c r="Y131" s="7"/>
      <c r="Z131" s="25">
        <f t="shared" si="30"/>
        <v>-627</v>
      </c>
      <c r="AA131" s="17">
        <f t="shared" si="31"/>
        <v>101.54699999999993</v>
      </c>
      <c r="AB131" s="24">
        <f t="shared" si="25"/>
        <v>1.7723294955226805</v>
      </c>
      <c r="AC131" s="17">
        <f t="shared" si="26"/>
        <v>-0.11804846384303858</v>
      </c>
    </row>
    <row r="132" spans="1:29" s="17" customFormat="1" x14ac:dyDescent="0.25">
      <c r="A132" s="17">
        <v>47</v>
      </c>
      <c r="B132" s="17">
        <v>-634</v>
      </c>
      <c r="C132" s="17">
        <v>15080</v>
      </c>
      <c r="D132" s="17">
        <v>13645</v>
      </c>
      <c r="E132" s="17">
        <v>11353</v>
      </c>
      <c r="F132" s="17">
        <v>12757</v>
      </c>
      <c r="G132" s="24"/>
      <c r="H132" s="7"/>
      <c r="I132" s="25">
        <f t="shared" si="32"/>
        <v>3727</v>
      </c>
      <c r="J132" s="24">
        <f t="shared" si="32"/>
        <v>888</v>
      </c>
      <c r="K132" s="7"/>
      <c r="L132" s="25">
        <f t="shared" si="27"/>
        <v>3726.1022116297167</v>
      </c>
      <c r="M132" s="17">
        <f t="shared" si="18"/>
        <v>0.80602395781585656</v>
      </c>
      <c r="N132" s="17">
        <f t="shared" si="28"/>
        <v>888.68844833544892</v>
      </c>
      <c r="O132" s="24">
        <f t="shared" si="19"/>
        <v>0.47396111058239532</v>
      </c>
      <c r="P132" s="7"/>
      <c r="Q132" s="25">
        <f t="shared" si="20"/>
        <v>3765.9311437105457</v>
      </c>
      <c r="R132" s="24">
        <f t="shared" si="21"/>
        <v>888.72670616706409</v>
      </c>
      <c r="S132" s="7"/>
      <c r="T132" s="25">
        <f t="shared" si="22"/>
        <v>-0.97351239280600987</v>
      </c>
      <c r="U132" s="24">
        <f t="shared" si="23"/>
        <v>0.23010452598452164</v>
      </c>
      <c r="V132" s="7"/>
      <c r="W132" s="25">
        <f t="shared" si="24"/>
        <v>-0.97150438263975847</v>
      </c>
      <c r="X132" s="24">
        <f t="shared" si="29"/>
        <v>95.782960552727843</v>
      </c>
      <c r="Y132" s="7"/>
      <c r="Z132" s="25">
        <f t="shared" si="30"/>
        <v>-634</v>
      </c>
      <c r="AA132" s="17">
        <f t="shared" si="31"/>
        <v>95.840999999999923</v>
      </c>
      <c r="AB132" s="24">
        <f t="shared" si="25"/>
        <v>1.6727410084038841</v>
      </c>
      <c r="AC132" s="17">
        <f t="shared" si="26"/>
        <v>-5.8039447272079769E-2</v>
      </c>
    </row>
    <row r="133" spans="1:29" s="17" customFormat="1" x14ac:dyDescent="0.25">
      <c r="A133" s="17">
        <v>48</v>
      </c>
      <c r="B133" s="17">
        <v>-638</v>
      </c>
      <c r="C133" s="17">
        <v>15107</v>
      </c>
      <c r="D133" s="17">
        <v>13459</v>
      </c>
      <c r="E133" s="17">
        <v>11316</v>
      </c>
      <c r="F133" s="17">
        <v>12944</v>
      </c>
      <c r="G133" s="24"/>
      <c r="H133" s="7"/>
      <c r="I133" s="25">
        <f t="shared" si="32"/>
        <v>3791</v>
      </c>
      <c r="J133" s="24">
        <f t="shared" si="32"/>
        <v>515</v>
      </c>
      <c r="K133" s="7"/>
      <c r="L133" s="25">
        <f t="shared" si="27"/>
        <v>3793.3614591006431</v>
      </c>
      <c r="M133" s="17">
        <f t="shared" si="18"/>
        <v>5.5764890840099302</v>
      </c>
      <c r="N133" s="17">
        <f t="shared" si="28"/>
        <v>508.57617973359504</v>
      </c>
      <c r="O133" s="24">
        <f t="shared" si="19"/>
        <v>41.265466815075087</v>
      </c>
      <c r="P133" s="7"/>
      <c r="Q133" s="25">
        <f t="shared" si="20"/>
        <v>3829.9311437105457</v>
      </c>
      <c r="R133" s="24">
        <f t="shared" si="21"/>
        <v>515.72670616706409</v>
      </c>
      <c r="S133" s="7"/>
      <c r="T133" s="25">
        <f t="shared" si="22"/>
        <v>-0.99005671896652381</v>
      </c>
      <c r="U133" s="24">
        <f t="shared" si="23"/>
        <v>0.13352929357995799</v>
      </c>
      <c r="V133" s="7"/>
      <c r="W133" s="25">
        <f t="shared" si="24"/>
        <v>-0.98890828742217474</v>
      </c>
      <c r="X133" s="24">
        <f t="shared" si="29"/>
        <v>90.14775923372747</v>
      </c>
      <c r="Y133" s="7"/>
      <c r="Z133" s="25">
        <f t="shared" si="30"/>
        <v>-638</v>
      </c>
      <c r="AA133" s="17">
        <f t="shared" si="31"/>
        <v>90.098999999999918</v>
      </c>
      <c r="AB133" s="24">
        <f t="shared" si="25"/>
        <v>1.5725242027543695</v>
      </c>
      <c r="AC133" s="17">
        <f t="shared" si="26"/>
        <v>4.8759233727551532E-2</v>
      </c>
    </row>
    <row r="134" spans="1:29" s="17" customFormat="1" x14ac:dyDescent="0.25">
      <c r="A134" s="17">
        <v>49</v>
      </c>
      <c r="B134" s="17">
        <v>-622</v>
      </c>
      <c r="C134" s="17">
        <v>15139</v>
      </c>
      <c r="D134" s="17">
        <v>13276</v>
      </c>
      <c r="E134" s="17">
        <v>11308</v>
      </c>
      <c r="F134" s="17">
        <v>13137</v>
      </c>
      <c r="G134" s="24"/>
      <c r="H134" s="7"/>
      <c r="I134" s="25">
        <f t="shared" si="32"/>
        <v>3831</v>
      </c>
      <c r="J134" s="24">
        <f t="shared" si="32"/>
        <v>139</v>
      </c>
      <c r="K134" s="7"/>
      <c r="L134" s="25">
        <f t="shared" si="27"/>
        <v>3821.9011728775513</v>
      </c>
      <c r="M134" s="17">
        <f t="shared" si="18"/>
        <v>82.78865500420828</v>
      </c>
      <c r="N134" s="17">
        <f t="shared" si="28"/>
        <v>133.04180871011383</v>
      </c>
      <c r="O134" s="24">
        <f t="shared" si="19"/>
        <v>35.500043446875459</v>
      </c>
      <c r="P134" s="7"/>
      <c r="Q134" s="25">
        <f t="shared" si="20"/>
        <v>3869.9311437105457</v>
      </c>
      <c r="R134" s="24">
        <f t="shared" si="21"/>
        <v>139.72670616706404</v>
      </c>
      <c r="S134" s="7"/>
      <c r="T134" s="25">
        <f t="shared" si="22"/>
        <v>-1.000396922816845</v>
      </c>
      <c r="U134" s="24">
        <f t="shared" si="23"/>
        <v>3.6177316678842858E-2</v>
      </c>
      <c r="V134" s="7"/>
      <c r="W134" s="25">
        <f t="shared" si="24"/>
        <v>-1.0001147327635802</v>
      </c>
      <c r="X134" s="24">
        <f t="shared" si="29"/>
        <v>84.529460130121777</v>
      </c>
      <c r="Y134" s="7"/>
      <c r="Z134" s="25">
        <f t="shared" si="30"/>
        <v>-622</v>
      </c>
      <c r="AA134" s="17">
        <f t="shared" si="31"/>
        <v>84.50099999999992</v>
      </c>
      <c r="AB134" s="24">
        <f t="shared" si="25"/>
        <v>1.474820671227727</v>
      </c>
      <c r="AC134" s="17">
        <f t="shared" si="26"/>
        <v>2.8460130121857219E-2</v>
      </c>
    </row>
    <row r="135" spans="1:29" s="17" customFormat="1" x14ac:dyDescent="0.25">
      <c r="A135" s="17">
        <v>50</v>
      </c>
      <c r="B135" s="17">
        <v>-623</v>
      </c>
      <c r="C135" s="17">
        <v>15129</v>
      </c>
      <c r="D135" s="17">
        <v>13083</v>
      </c>
      <c r="E135" s="17">
        <v>11308</v>
      </c>
      <c r="F135" s="17">
        <v>13323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3813.5584311591247</v>
      </c>
      <c r="M135" s="17">
        <f t="shared" si="18"/>
        <v>55.376946813486661</v>
      </c>
      <c r="N135" s="17">
        <f t="shared" si="28"/>
        <v>-244.36978080483235</v>
      </c>
      <c r="O135" s="24">
        <f t="shared" si="19"/>
        <v>19.094984282281217</v>
      </c>
      <c r="P135" s="7"/>
      <c r="Q135" s="25">
        <f t="shared" si="20"/>
        <v>3859.9311437105457</v>
      </c>
      <c r="R135" s="24">
        <f t="shared" si="21"/>
        <v>-239.27329383293596</v>
      </c>
      <c r="S135" s="7"/>
      <c r="T135" s="25">
        <f t="shared" si="22"/>
        <v>-0.99781187185426479</v>
      </c>
      <c r="U135" s="24">
        <f t="shared" si="23"/>
        <v>-6.1951404718823697E-2</v>
      </c>
      <c r="V135" s="7"/>
      <c r="W135" s="25">
        <f t="shared" si="24"/>
        <v>-0.99840232034464482</v>
      </c>
      <c r="X135" s="24">
        <f t="shared" si="29"/>
        <v>78.907111844855137</v>
      </c>
      <c r="Y135" s="7"/>
      <c r="Z135" s="25">
        <f t="shared" si="30"/>
        <v>-623</v>
      </c>
      <c r="AA135" s="17">
        <f t="shared" si="31"/>
        <v>78.89399999999992</v>
      </c>
      <c r="AB135" s="24">
        <f t="shared" si="25"/>
        <v>1.3769600600684049</v>
      </c>
      <c r="AC135" s="17">
        <f t="shared" si="26"/>
        <v>1.3111844855217214E-2</v>
      </c>
    </row>
    <row r="136" spans="1:29" s="17" customFormat="1" x14ac:dyDescent="0.25">
      <c r="A136" s="17">
        <v>51</v>
      </c>
      <c r="B136" s="17">
        <v>-605</v>
      </c>
      <c r="C136" s="17">
        <v>15108</v>
      </c>
      <c r="D136" s="17">
        <v>12907</v>
      </c>
      <c r="E136" s="17">
        <v>11332</v>
      </c>
      <c r="F136" s="17">
        <v>13511</v>
      </c>
      <c r="G136" s="24"/>
      <c r="H136" s="7"/>
      <c r="I136" s="25">
        <f t="shared" si="32"/>
        <v>3776</v>
      </c>
      <c r="J136" s="24">
        <f t="shared" si="32"/>
        <v>-604</v>
      </c>
      <c r="K136" s="7"/>
      <c r="L136" s="25">
        <f t="shared" si="27"/>
        <v>3770.1583865948005</v>
      </c>
      <c r="M136" s="17">
        <f t="shared" si="18"/>
        <v>34.124447175806452</v>
      </c>
      <c r="N136" s="17">
        <f t="shared" si="28"/>
        <v>-608.66874334138583</v>
      </c>
      <c r="O136" s="24">
        <f t="shared" si="19"/>
        <v>21.797164387734565</v>
      </c>
      <c r="P136" s="7"/>
      <c r="Q136" s="25">
        <f t="shared" si="20"/>
        <v>3814.9311437105457</v>
      </c>
      <c r="R136" s="24">
        <f t="shared" si="21"/>
        <v>-603.27329383293591</v>
      </c>
      <c r="S136" s="7"/>
      <c r="T136" s="25">
        <f t="shared" si="22"/>
        <v>-0.98617914252265337</v>
      </c>
      <c r="U136" s="24">
        <f t="shared" si="23"/>
        <v>-0.15619640363373299</v>
      </c>
      <c r="V136" s="7"/>
      <c r="W136" s="25">
        <f t="shared" si="24"/>
        <v>-0.98760733053475891</v>
      </c>
      <c r="X136" s="24">
        <f t="shared" si="29"/>
        <v>73.470541019738675</v>
      </c>
      <c r="Y136" s="7"/>
      <c r="Z136" s="25">
        <f t="shared" si="30"/>
        <v>-605</v>
      </c>
      <c r="AA136" s="17">
        <f t="shared" si="31"/>
        <v>73.448999999999927</v>
      </c>
      <c r="AB136" s="24">
        <f t="shared" si="25"/>
        <v>1.2819268822973138</v>
      </c>
      <c r="AC136" s="17">
        <f t="shared" si="26"/>
        <v>2.1541019738748446E-2</v>
      </c>
    </row>
    <row r="137" spans="1:29" s="17" customFormat="1" x14ac:dyDescent="0.25">
      <c r="A137" s="17">
        <v>52</v>
      </c>
      <c r="B137" s="17">
        <v>-608</v>
      </c>
      <c r="C137" s="17">
        <v>15079</v>
      </c>
      <c r="D137" s="17">
        <v>12727</v>
      </c>
      <c r="E137" s="17">
        <v>11377</v>
      </c>
      <c r="F137" s="17">
        <v>13693</v>
      </c>
      <c r="G137" s="24"/>
      <c r="H137" s="7"/>
      <c r="I137" s="25">
        <f t="shared" si="32"/>
        <v>3702</v>
      </c>
      <c r="J137" s="24">
        <f t="shared" si="32"/>
        <v>-966</v>
      </c>
      <c r="K137" s="7"/>
      <c r="L137" s="25">
        <f t="shared" si="27"/>
        <v>3691.900366598471</v>
      </c>
      <c r="M137" s="17">
        <f t="shared" si="18"/>
        <v>102.00259484528004</v>
      </c>
      <c r="N137" s="17">
        <f t="shared" si="28"/>
        <v>-969.2249556491098</v>
      </c>
      <c r="O137" s="24">
        <f t="shared" si="19"/>
        <v>10.400338938725223</v>
      </c>
      <c r="P137" s="7"/>
      <c r="Q137" s="25">
        <f t="shared" si="20"/>
        <v>3740.9311437105457</v>
      </c>
      <c r="R137" s="24">
        <f t="shared" si="21"/>
        <v>-965.27329383293591</v>
      </c>
      <c r="S137" s="7"/>
      <c r="T137" s="25">
        <f t="shared" si="22"/>
        <v>-0.96704976539955911</v>
      </c>
      <c r="U137" s="24">
        <f t="shared" si="23"/>
        <v>-0.24992357288427464</v>
      </c>
      <c r="V137" s="7"/>
      <c r="W137" s="25">
        <f t="shared" si="24"/>
        <v>-0.96931079095337347</v>
      </c>
      <c r="X137" s="24">
        <f t="shared" si="29"/>
        <v>67.999755991232178</v>
      </c>
      <c r="Y137" s="7"/>
      <c r="Z137" s="25">
        <f t="shared" si="30"/>
        <v>-608</v>
      </c>
      <c r="AA137" s="17">
        <f t="shared" si="31"/>
        <v>67.976999999999933</v>
      </c>
      <c r="AB137" s="24">
        <f t="shared" si="25"/>
        <v>1.1864224656281843</v>
      </c>
      <c r="AC137" s="17">
        <f t="shared" si="26"/>
        <v>2.275599123224481E-2</v>
      </c>
    </row>
    <row r="138" spans="1:29" s="17" customFormat="1" x14ac:dyDescent="0.25">
      <c r="A138" s="17">
        <v>53</v>
      </c>
      <c r="B138" s="17">
        <v>-637</v>
      </c>
      <c r="C138" s="17">
        <v>15006</v>
      </c>
      <c r="D138" s="17">
        <v>12540</v>
      </c>
      <c r="E138" s="17">
        <v>11427</v>
      </c>
      <c r="F138" s="17">
        <v>13873</v>
      </c>
      <c r="G138" s="24"/>
      <c r="H138" s="7"/>
      <c r="I138" s="25">
        <f t="shared" si="32"/>
        <v>3579</v>
      </c>
      <c r="J138" s="24">
        <f t="shared" si="32"/>
        <v>-1333</v>
      </c>
      <c r="K138" s="7"/>
      <c r="L138" s="25">
        <f t="shared" si="27"/>
        <v>3573.4377532597964</v>
      </c>
      <c r="M138" s="17">
        <f t="shared" si="18"/>
        <v>30.938588798905474</v>
      </c>
      <c r="N138" s="17">
        <f t="shared" si="28"/>
        <v>-1337.4303588097771</v>
      </c>
      <c r="O138" s="24">
        <f t="shared" si="19"/>
        <v>19.628079183369472</v>
      </c>
      <c r="P138" s="7"/>
      <c r="Q138" s="25">
        <f t="shared" si="20"/>
        <v>3617.9311437105457</v>
      </c>
      <c r="R138" s="24">
        <f t="shared" si="21"/>
        <v>-1332.2732938329359</v>
      </c>
      <c r="S138" s="7"/>
      <c r="T138" s="25">
        <f t="shared" si="22"/>
        <v>-0.93525363855982135</v>
      </c>
      <c r="U138" s="24">
        <f t="shared" si="23"/>
        <v>-0.34494531629573538</v>
      </c>
      <c r="V138" s="7"/>
      <c r="W138" s="25">
        <f t="shared" si="24"/>
        <v>-0.93835851442386842</v>
      </c>
      <c r="X138" s="24">
        <f t="shared" si="29"/>
        <v>62.274111653903276</v>
      </c>
      <c r="Y138" s="7"/>
      <c r="Z138" s="25">
        <f t="shared" si="30"/>
        <v>-637</v>
      </c>
      <c r="AA138" s="17">
        <f t="shared" si="31"/>
        <v>62.243999999999936</v>
      </c>
      <c r="AB138" s="24">
        <f t="shared" si="25"/>
        <v>1.0863627396113493</v>
      </c>
      <c r="AC138" s="17">
        <f t="shared" si="26"/>
        <v>3.0111653903340141E-2</v>
      </c>
    </row>
    <row r="139" spans="1:29" s="17" customFormat="1" x14ac:dyDescent="0.25">
      <c r="A139" s="17">
        <v>54</v>
      </c>
      <c r="B139" s="17">
        <v>-634</v>
      </c>
      <c r="C139" s="17">
        <v>14935</v>
      </c>
      <c r="D139" s="17">
        <v>12364</v>
      </c>
      <c r="E139" s="17">
        <v>11507</v>
      </c>
      <c r="F139" s="17">
        <v>14053</v>
      </c>
      <c r="G139" s="24"/>
      <c r="H139" s="7"/>
      <c r="I139" s="25">
        <f t="shared" si="32"/>
        <v>3428</v>
      </c>
      <c r="J139" s="24">
        <f t="shared" si="32"/>
        <v>-1689</v>
      </c>
      <c r="K139" s="7"/>
      <c r="L139" s="25">
        <f t="shared" si="27"/>
        <v>3419.6359537381891</v>
      </c>
      <c r="M139" s="17">
        <f t="shared" si="18"/>
        <v>69.957269869713343</v>
      </c>
      <c r="N139" s="17">
        <f t="shared" si="28"/>
        <v>-1690.597680532125</v>
      </c>
      <c r="O139" s="24">
        <f t="shared" si="19"/>
        <v>2.5525830827311227</v>
      </c>
      <c r="P139" s="7"/>
      <c r="Q139" s="25">
        <f t="shared" si="20"/>
        <v>3466.9311437105457</v>
      </c>
      <c r="R139" s="24">
        <f t="shared" si="21"/>
        <v>-1688.2732938329359</v>
      </c>
      <c r="S139" s="7"/>
      <c r="T139" s="25">
        <f t="shared" si="22"/>
        <v>-0.89621936902485877</v>
      </c>
      <c r="U139" s="24">
        <f t="shared" si="23"/>
        <v>-0.43711899655317416</v>
      </c>
      <c r="V139" s="7"/>
      <c r="W139" s="25">
        <f t="shared" si="24"/>
        <v>-0.90014247872772657</v>
      </c>
      <c r="X139" s="24">
        <f t="shared" si="29"/>
        <v>56.556078815040962</v>
      </c>
      <c r="Y139" s="7"/>
      <c r="Z139" s="25">
        <f t="shared" si="30"/>
        <v>-634</v>
      </c>
      <c r="AA139" s="17">
        <f t="shared" si="31"/>
        <v>56.53799999999994</v>
      </c>
      <c r="AB139" s="24">
        <f t="shared" si="25"/>
        <v>0.98677425249255291</v>
      </c>
      <c r="AC139" s="17">
        <f t="shared" si="26"/>
        <v>1.8078815041022267E-2</v>
      </c>
    </row>
    <row r="140" spans="1:29" s="17" customFormat="1" x14ac:dyDescent="0.25">
      <c r="A140" s="17">
        <v>55</v>
      </c>
      <c r="B140" s="17">
        <v>-624</v>
      </c>
      <c r="C140" s="17">
        <v>14840</v>
      </c>
      <c r="D140" s="17">
        <v>12190</v>
      </c>
      <c r="E140" s="17">
        <v>11596</v>
      </c>
      <c r="F140" s="17">
        <v>14212</v>
      </c>
      <c r="G140" s="24"/>
      <c r="H140" s="7"/>
      <c r="I140" s="25">
        <f t="shared" si="32"/>
        <v>3244</v>
      </c>
      <c r="J140" s="24">
        <f t="shared" si="32"/>
        <v>-2022</v>
      </c>
      <c r="K140" s="7"/>
      <c r="L140" s="25">
        <f t="shared" si="27"/>
        <v>3234.7720983159124</v>
      </c>
      <c r="M140" s="17">
        <f t="shared" si="18"/>
        <v>85.154169491185939</v>
      </c>
      <c r="N140" s="17">
        <f t="shared" si="28"/>
        <v>-2021.8221205871698</v>
      </c>
      <c r="O140" s="24">
        <f t="shared" si="19"/>
        <v>3.1641085508809508E-2</v>
      </c>
      <c r="P140" s="7"/>
      <c r="Q140" s="25">
        <f t="shared" si="20"/>
        <v>3282.9311437105457</v>
      </c>
      <c r="R140" s="24">
        <f t="shared" si="21"/>
        <v>-2021.2732938329359</v>
      </c>
      <c r="S140" s="7"/>
      <c r="T140" s="25">
        <f t="shared" si="22"/>
        <v>-0.84865443131338114</v>
      </c>
      <c r="U140" s="24">
        <f t="shared" si="23"/>
        <v>-0.52333763567038516</v>
      </c>
      <c r="V140" s="7"/>
      <c r="W140" s="25">
        <f t="shared" si="24"/>
        <v>-0.85334247431159471</v>
      </c>
      <c r="X140" s="24">
        <f t="shared" si="29"/>
        <v>50.937848485568679</v>
      </c>
      <c r="Y140" s="7"/>
      <c r="Z140" s="25">
        <f t="shared" si="30"/>
        <v>-624</v>
      </c>
      <c r="AA140" s="17">
        <f t="shared" si="31"/>
        <v>50.92199999999994</v>
      </c>
      <c r="AB140" s="24">
        <f t="shared" si="25"/>
        <v>0.88875656170055151</v>
      </c>
      <c r="AC140" s="17">
        <f t="shared" si="26"/>
        <v>1.5848485568739079E-2</v>
      </c>
    </row>
    <row r="141" spans="1:29" s="17" customFormat="1" x14ac:dyDescent="0.25">
      <c r="A141" s="17">
        <v>56</v>
      </c>
      <c r="B141" s="17">
        <v>-642</v>
      </c>
      <c r="C141" s="17">
        <v>14720</v>
      </c>
      <c r="D141" s="17">
        <v>12029</v>
      </c>
      <c r="E141" s="17">
        <v>11704</v>
      </c>
      <c r="F141" s="17">
        <v>14370</v>
      </c>
      <c r="G141" s="24"/>
      <c r="H141" s="7"/>
      <c r="I141" s="25">
        <f t="shared" si="32"/>
        <v>3016</v>
      </c>
      <c r="J141" s="24">
        <f t="shared" si="32"/>
        <v>-2341</v>
      </c>
      <c r="K141" s="7"/>
      <c r="L141" s="25">
        <f t="shared" si="27"/>
        <v>3011.784110115821</v>
      </c>
      <c r="M141" s="17">
        <f t="shared" si="18"/>
        <v>17.773727515522634</v>
      </c>
      <c r="N141" s="17">
        <f t="shared" si="28"/>
        <v>-2342.2752331047636</v>
      </c>
      <c r="O141" s="24">
        <f t="shared" si="19"/>
        <v>1.6262194714850846</v>
      </c>
      <c r="P141" s="7"/>
      <c r="Q141" s="25">
        <f t="shared" si="20"/>
        <v>3054.9311437105457</v>
      </c>
      <c r="R141" s="24">
        <f t="shared" si="21"/>
        <v>-2340.2732938329359</v>
      </c>
      <c r="S141" s="7"/>
      <c r="T141" s="25">
        <f t="shared" si="22"/>
        <v>-0.78971526936655012</v>
      </c>
      <c r="U141" s="24">
        <f t="shared" si="23"/>
        <v>-0.60593146713702273</v>
      </c>
      <c r="V141" s="7"/>
      <c r="W141" s="25">
        <f t="shared" si="24"/>
        <v>-0.79513555737086772</v>
      </c>
      <c r="X141" s="24">
        <f t="shared" si="29"/>
        <v>45.148652823091766</v>
      </c>
      <c r="Y141" s="7"/>
      <c r="Z141" s="25">
        <f t="shared" si="30"/>
        <v>-642</v>
      </c>
      <c r="AA141" s="17">
        <f t="shared" si="31"/>
        <v>45.143999999999942</v>
      </c>
      <c r="AB141" s="24">
        <f t="shared" si="25"/>
        <v>0.787911437520319</v>
      </c>
      <c r="AC141" s="17">
        <f t="shared" si="26"/>
        <v>4.652823091824132E-3</v>
      </c>
    </row>
    <row r="142" spans="1:29" s="17" customFormat="1" x14ac:dyDescent="0.25">
      <c r="A142" s="17">
        <v>57</v>
      </c>
      <c r="B142" s="17">
        <v>-625</v>
      </c>
      <c r="C142" s="17">
        <v>14592</v>
      </c>
      <c r="D142" s="17">
        <v>11879</v>
      </c>
      <c r="E142" s="17">
        <v>11828</v>
      </c>
      <c r="F142" s="17">
        <v>14515</v>
      </c>
      <c r="G142" s="24"/>
      <c r="H142" s="7"/>
      <c r="I142" s="25">
        <f t="shared" si="32"/>
        <v>2764</v>
      </c>
      <c r="J142" s="24">
        <f t="shared" si="32"/>
        <v>-2636</v>
      </c>
      <c r="K142" s="7"/>
      <c r="L142" s="25">
        <f t="shared" si="27"/>
        <v>2764.8903681979714</v>
      </c>
      <c r="M142" s="17">
        <f t="shared" si="18"/>
        <v>0.79275552795880921</v>
      </c>
      <c r="N142" s="17">
        <f t="shared" si="28"/>
        <v>-2631.3624175078785</v>
      </c>
      <c r="O142" s="24">
        <f t="shared" si="19"/>
        <v>21.507171371231955</v>
      </c>
      <c r="P142" s="7"/>
      <c r="Q142" s="25">
        <f t="shared" si="20"/>
        <v>2802.9311437105457</v>
      </c>
      <c r="R142" s="24">
        <f t="shared" si="21"/>
        <v>-2635.2732938329359</v>
      </c>
      <c r="S142" s="7"/>
      <c r="T142" s="25">
        <f t="shared" si="22"/>
        <v>-0.72457198510952647</v>
      </c>
      <c r="U142" s="24">
        <f t="shared" si="23"/>
        <v>-0.6823113426312486</v>
      </c>
      <c r="V142" s="7"/>
      <c r="W142" s="25">
        <f t="shared" si="24"/>
        <v>-0.73066900684379554</v>
      </c>
      <c r="X142" s="24">
        <f t="shared" si="29"/>
        <v>39.417912248807397</v>
      </c>
      <c r="Y142" s="7"/>
      <c r="Z142" s="25">
        <f t="shared" si="30"/>
        <v>-625</v>
      </c>
      <c r="AA142" s="17">
        <f t="shared" si="31"/>
        <v>39.518999999999942</v>
      </c>
      <c r="AB142" s="24">
        <f t="shared" si="25"/>
        <v>0.68973666709563808</v>
      </c>
      <c r="AC142" s="17">
        <f t="shared" si="26"/>
        <v>-0.10108775119254432</v>
      </c>
    </row>
    <row r="143" spans="1:29" s="17" customFormat="1" x14ac:dyDescent="0.25">
      <c r="A143" s="17">
        <v>58</v>
      </c>
      <c r="B143" s="17">
        <v>-616</v>
      </c>
      <c r="C143" s="17">
        <v>14454</v>
      </c>
      <c r="D143" s="17">
        <v>11751</v>
      </c>
      <c r="E143" s="17">
        <v>11961</v>
      </c>
      <c r="F143" s="17">
        <v>14646</v>
      </c>
      <c r="G143" s="24"/>
      <c r="H143" s="7"/>
      <c r="I143" s="25">
        <f t="shared" si="32"/>
        <v>2493</v>
      </c>
      <c r="J143" s="24">
        <f t="shared" si="32"/>
        <v>-2895</v>
      </c>
      <c r="K143" s="7"/>
      <c r="L143" s="25">
        <f t="shared" si="27"/>
        <v>2495.1082229186268</v>
      </c>
      <c r="M143" s="17">
        <f t="shared" si="18"/>
        <v>4.4446038746232173</v>
      </c>
      <c r="N143" s="17">
        <f t="shared" si="28"/>
        <v>-2891.4550920941238</v>
      </c>
      <c r="O143" s="24">
        <f t="shared" si="19"/>
        <v>12.566372061143895</v>
      </c>
      <c r="P143" s="7"/>
      <c r="Q143" s="25">
        <f t="shared" si="20"/>
        <v>2531.9311437105457</v>
      </c>
      <c r="R143" s="24">
        <f t="shared" si="21"/>
        <v>-2894.2732938329359</v>
      </c>
      <c r="S143" s="7"/>
      <c r="T143" s="25">
        <f t="shared" si="22"/>
        <v>-0.65451710402360008</v>
      </c>
      <c r="U143" s="24">
        <f t="shared" si="23"/>
        <v>-0.74937028416685714</v>
      </c>
      <c r="V143" s="7"/>
      <c r="W143" s="25">
        <f t="shared" si="24"/>
        <v>-0.66120776637676681</v>
      </c>
      <c r="X143" s="24">
        <f t="shared" si="29"/>
        <v>33.881403037056202</v>
      </c>
      <c r="Y143" s="7"/>
      <c r="Z143" s="25">
        <f t="shared" si="30"/>
        <v>-616</v>
      </c>
      <c r="AA143" s="17">
        <f t="shared" si="31"/>
        <v>33.974999999999945</v>
      </c>
      <c r="AB143" s="24">
        <f t="shared" si="25"/>
        <v>0.59297561336507243</v>
      </c>
      <c r="AC143" s="17">
        <f t="shared" si="26"/>
        <v>-9.3596962943742312E-2</v>
      </c>
    </row>
    <row r="144" spans="1:29" s="17" customFormat="1" x14ac:dyDescent="0.25">
      <c r="A144" s="17">
        <v>59</v>
      </c>
      <c r="B144" s="17">
        <v>-612</v>
      </c>
      <c r="C144" s="17">
        <v>14314</v>
      </c>
      <c r="D144" s="17">
        <v>11641</v>
      </c>
      <c r="E144" s="17">
        <v>12116</v>
      </c>
      <c r="F144" s="17">
        <v>14767</v>
      </c>
      <c r="G144" s="24"/>
      <c r="H144" s="7"/>
      <c r="I144" s="25">
        <f t="shared" si="32"/>
        <v>2198</v>
      </c>
      <c r="J144" s="24">
        <f t="shared" si="32"/>
        <v>-3126</v>
      </c>
      <c r="K144" s="7"/>
      <c r="L144" s="25">
        <f t="shared" si="27"/>
        <v>2203.5869441967352</v>
      </c>
      <c r="M144" s="17">
        <f t="shared" si="18"/>
        <v>31.213945457433166</v>
      </c>
      <c r="N144" s="17">
        <f t="shared" si="28"/>
        <v>-3123.0247939953902</v>
      </c>
      <c r="O144" s="24">
        <f t="shared" si="19"/>
        <v>8.851850769866477</v>
      </c>
      <c r="P144" s="7"/>
      <c r="Q144" s="25">
        <f t="shared" si="20"/>
        <v>2236.9311437105457</v>
      </c>
      <c r="R144" s="24">
        <f t="shared" si="21"/>
        <v>-3125.2732938329359</v>
      </c>
      <c r="S144" s="7"/>
      <c r="T144" s="25">
        <f t="shared" si="22"/>
        <v>-0.57825810062748106</v>
      </c>
      <c r="U144" s="24">
        <f t="shared" si="23"/>
        <v>-0.80917961040131881</v>
      </c>
      <c r="V144" s="7"/>
      <c r="W144" s="25">
        <f t="shared" si="24"/>
        <v>-0.58547768133889866</v>
      </c>
      <c r="X144" s="24">
        <f t="shared" si="29"/>
        <v>28.34521594259229</v>
      </c>
      <c r="Y144" s="7"/>
      <c r="Z144" s="25">
        <f t="shared" si="30"/>
        <v>-612</v>
      </c>
      <c r="AA144" s="17">
        <f t="shared" si="31"/>
        <v>28.466999999999945</v>
      </c>
      <c r="AB144" s="24">
        <f t="shared" si="25"/>
        <v>0.49684287816522482</v>
      </c>
      <c r="AC144" s="17">
        <f t="shared" si="26"/>
        <v>-0.12178405740765541</v>
      </c>
    </row>
    <row r="145" spans="1:29" s="17" customFormat="1" x14ac:dyDescent="0.25">
      <c r="A145" s="17">
        <v>60</v>
      </c>
      <c r="B145" s="17">
        <v>-629</v>
      </c>
      <c r="C145" s="17">
        <v>14153</v>
      </c>
      <c r="D145" s="17">
        <v>11529</v>
      </c>
      <c r="E145" s="17">
        <v>12275</v>
      </c>
      <c r="F145" s="17">
        <v>14867</v>
      </c>
      <c r="G145" s="24"/>
      <c r="H145" s="7"/>
      <c r="I145" s="25">
        <f t="shared" si="32"/>
        <v>1878</v>
      </c>
      <c r="J145" s="24">
        <f t="shared" si="32"/>
        <v>-3338</v>
      </c>
      <c r="K145" s="7"/>
      <c r="L145" s="25">
        <f t="shared" si="27"/>
        <v>1882.4081459499071</v>
      </c>
      <c r="M145" s="17">
        <f t="shared" si="18"/>
        <v>19.431750715682071</v>
      </c>
      <c r="N145" s="17">
        <f t="shared" si="28"/>
        <v>-3330.8988844696601</v>
      </c>
      <c r="O145" s="24">
        <f t="shared" si="19"/>
        <v>50.425841775235078</v>
      </c>
      <c r="P145" s="7"/>
      <c r="Q145" s="25">
        <f t="shared" si="20"/>
        <v>1916.9311437105455</v>
      </c>
      <c r="R145" s="24">
        <f t="shared" si="21"/>
        <v>-3337.2732938329359</v>
      </c>
      <c r="S145" s="7"/>
      <c r="T145" s="25">
        <f t="shared" si="22"/>
        <v>-0.49553646982491123</v>
      </c>
      <c r="U145" s="24">
        <f t="shared" si="23"/>
        <v>-0.86406955482428804</v>
      </c>
      <c r="V145" s="7"/>
      <c r="W145" s="25">
        <f t="shared" si="24"/>
        <v>-0.50324096112532835</v>
      </c>
      <c r="X145" s="24">
        <f t="shared" si="29"/>
        <v>22.674654647172929</v>
      </c>
      <c r="Y145" s="7"/>
      <c r="Z145" s="25">
        <f t="shared" si="30"/>
        <v>-629</v>
      </c>
      <c r="AA145" s="17">
        <f t="shared" si="31"/>
        <v>22.805999999999948</v>
      </c>
      <c r="AB145" s="24">
        <f t="shared" si="25"/>
        <v>0.39803978920982586</v>
      </c>
      <c r="AC145" s="17">
        <f t="shared" si="26"/>
        <v>-0.13134535282701876</v>
      </c>
    </row>
    <row r="146" spans="1:29" s="17" customFormat="1" x14ac:dyDescent="0.25">
      <c r="A146" s="17">
        <v>61</v>
      </c>
      <c r="B146" s="17">
        <v>-611</v>
      </c>
      <c r="C146" s="17">
        <v>13982</v>
      </c>
      <c r="D146" s="17">
        <v>11444</v>
      </c>
      <c r="E146" s="17">
        <v>12436</v>
      </c>
      <c r="F146" s="17">
        <v>14953</v>
      </c>
      <c r="G146" s="24"/>
      <c r="H146" s="7"/>
      <c r="I146" s="25">
        <f t="shared" si="32"/>
        <v>1546</v>
      </c>
      <c r="J146" s="24">
        <f t="shared" si="32"/>
        <v>-3509</v>
      </c>
      <c r="K146" s="7"/>
      <c r="L146" s="25">
        <f t="shared" si="27"/>
        <v>1552.4396696663098</v>
      </c>
      <c r="M146" s="17">
        <f t="shared" si="18"/>
        <v>41.469345411190346</v>
      </c>
      <c r="N146" s="17">
        <f t="shared" si="28"/>
        <v>-3501.6726267133754</v>
      </c>
      <c r="O146" s="24">
        <f t="shared" si="19"/>
        <v>53.690399281539889</v>
      </c>
      <c r="P146" s="7"/>
      <c r="Q146" s="25">
        <f t="shared" si="20"/>
        <v>1584.9311437105455</v>
      </c>
      <c r="R146" s="24">
        <f t="shared" si="21"/>
        <v>-3508.2732938329359</v>
      </c>
      <c r="S146" s="7"/>
      <c r="T146" s="25">
        <f t="shared" si="22"/>
        <v>-0.40971277786724508</v>
      </c>
      <c r="U146" s="24">
        <f t="shared" si="23"/>
        <v>-0.90834399112772068</v>
      </c>
      <c r="V146" s="7"/>
      <c r="W146" s="25">
        <f t="shared" si="24"/>
        <v>-0.41780764448100383</v>
      </c>
      <c r="X146" s="24">
        <f t="shared" si="29"/>
        <v>17.158631222044278</v>
      </c>
      <c r="Y146" s="7"/>
      <c r="Z146" s="25">
        <f t="shared" si="30"/>
        <v>-611</v>
      </c>
      <c r="AA146" s="17">
        <f t="shared" si="31"/>
        <v>17.306999999999949</v>
      </c>
      <c r="AB146" s="24">
        <f t="shared" si="25"/>
        <v>0.30206413364265772</v>
      </c>
      <c r="AC146" s="17">
        <f t="shared" si="26"/>
        <v>-0.14836877795567105</v>
      </c>
    </row>
    <row r="147" spans="1:29" s="17" customFormat="1" x14ac:dyDescent="0.25">
      <c r="A147" s="17">
        <v>62</v>
      </c>
      <c r="B147" s="17">
        <v>-632</v>
      </c>
      <c r="C147" s="17">
        <v>13817</v>
      </c>
      <c r="D147" s="17">
        <v>11384</v>
      </c>
      <c r="E147" s="17">
        <v>12628</v>
      </c>
      <c r="F147" s="17">
        <v>15038</v>
      </c>
      <c r="G147" s="24"/>
      <c r="H147" s="7"/>
      <c r="I147" s="25">
        <f t="shared" si="32"/>
        <v>1189</v>
      </c>
      <c r="J147" s="24">
        <f t="shared" si="32"/>
        <v>-3654</v>
      </c>
      <c r="K147" s="7"/>
      <c r="L147" s="25">
        <f t="shared" si="27"/>
        <v>1195.7510813843637</v>
      </c>
      <c r="M147" s="17">
        <f t="shared" si="18"/>
        <v>45.577099858302297</v>
      </c>
      <c r="N147" s="17">
        <f t="shared" si="28"/>
        <v>-3644.3237488894761</v>
      </c>
      <c r="O147" s="24">
        <f t="shared" si="19"/>
        <v>93.629835553915697</v>
      </c>
      <c r="P147" s="7"/>
      <c r="Q147" s="25">
        <f t="shared" si="20"/>
        <v>1227.9311437105455</v>
      </c>
      <c r="R147" s="24">
        <f t="shared" si="21"/>
        <v>-3653.2732938329359</v>
      </c>
      <c r="S147" s="7"/>
      <c r="T147" s="25">
        <f t="shared" si="22"/>
        <v>-0.31742645850312817</v>
      </c>
      <c r="U147" s="24">
        <f t="shared" si="23"/>
        <v>-0.94588664179437409</v>
      </c>
      <c r="V147" s="7"/>
      <c r="W147" s="25">
        <f t="shared" si="24"/>
        <v>-0.32585157343811266</v>
      </c>
      <c r="X147" s="24">
        <f t="shared" si="29"/>
        <v>11.466278115559248</v>
      </c>
      <c r="Y147" s="7"/>
      <c r="Z147" s="25">
        <f t="shared" si="30"/>
        <v>-632</v>
      </c>
      <c r="AA147" s="17">
        <f t="shared" si="31"/>
        <v>11.61899999999995</v>
      </c>
      <c r="AB147" s="24">
        <f t="shared" si="25"/>
        <v>0.20278980578922029</v>
      </c>
      <c r="AC147" s="17">
        <f t="shared" si="26"/>
        <v>-0.15272188444070167</v>
      </c>
    </row>
    <row r="148" spans="1:29" s="17" customFormat="1" x14ac:dyDescent="0.25">
      <c r="A148" s="17">
        <v>63</v>
      </c>
      <c r="B148" s="17">
        <v>-650</v>
      </c>
      <c r="C148" s="17">
        <v>13633</v>
      </c>
      <c r="D148" s="17">
        <v>11333</v>
      </c>
      <c r="E148" s="17">
        <v>12823</v>
      </c>
      <c r="F148" s="17">
        <v>15095</v>
      </c>
      <c r="G148" s="24"/>
      <c r="H148" s="7"/>
      <c r="I148" s="25">
        <f t="shared" si="32"/>
        <v>810</v>
      </c>
      <c r="J148" s="24">
        <f t="shared" si="32"/>
        <v>-3762</v>
      </c>
      <c r="K148" s="7"/>
      <c r="L148" s="25">
        <f t="shared" si="27"/>
        <v>816.25181399646908</v>
      </c>
      <c r="M148" s="17">
        <f t="shared" ref="M148:M149" si="33">(I148-L148)^2</f>
        <v>39.085178246446709</v>
      </c>
      <c r="N148" s="17">
        <f t="shared" si="28"/>
        <v>-3753.5203597388359</v>
      </c>
      <c r="O148" s="24">
        <f t="shared" ref="O148:O149" si="34">(J148-N148)^2</f>
        <v>71.904298958756016</v>
      </c>
      <c r="P148" s="7"/>
      <c r="Q148" s="25">
        <f t="shared" si="20"/>
        <v>848.9311437105456</v>
      </c>
      <c r="R148" s="24">
        <f t="shared" si="21"/>
        <v>-3761.2732938329359</v>
      </c>
      <c r="S148" s="7"/>
      <c r="T148" s="25">
        <f t="shared" si="22"/>
        <v>-0.2194530270213346</v>
      </c>
      <c r="U148" s="24">
        <f t="shared" si="23"/>
        <v>-0.9738494436702263</v>
      </c>
      <c r="V148" s="7"/>
      <c r="W148" s="25">
        <f t="shared" si="24"/>
        <v>-0.22812296374921889</v>
      </c>
      <c r="X148" s="24">
        <f t="shared" si="29"/>
        <v>5.6415443764151405</v>
      </c>
      <c r="Y148" s="7"/>
      <c r="Z148" s="25">
        <f t="shared" si="30"/>
        <v>-650</v>
      </c>
      <c r="AA148" s="17">
        <f t="shared" si="31"/>
        <v>5.7689999999999504</v>
      </c>
      <c r="AB148" s="24">
        <f t="shared" si="25"/>
        <v>0.10068804454755201</v>
      </c>
      <c r="AC148" s="17">
        <f t="shared" si="26"/>
        <v>-0.12745562358480989</v>
      </c>
    </row>
    <row r="149" spans="1:29" s="17" customFormat="1" x14ac:dyDescent="0.25">
      <c r="A149" s="17">
        <v>64</v>
      </c>
      <c r="B149" s="17">
        <v>-633</v>
      </c>
      <c r="C149" s="17">
        <v>13437</v>
      </c>
      <c r="D149" s="17">
        <v>11297</v>
      </c>
      <c r="E149" s="17">
        <v>13004</v>
      </c>
      <c r="F149" s="17">
        <v>15123</v>
      </c>
      <c r="G149" s="24"/>
      <c r="H149" s="7"/>
      <c r="I149" s="25">
        <f t="shared" si="32"/>
        <v>433</v>
      </c>
      <c r="J149" s="24">
        <f t="shared" si="32"/>
        <v>-3826</v>
      </c>
      <c r="K149" s="7"/>
      <c r="L149" s="25">
        <f t="shared" si="27"/>
        <v>438.07971888419803</v>
      </c>
      <c r="M149" s="17">
        <f t="shared" si="33"/>
        <v>25.803543942478079</v>
      </c>
      <c r="N149" s="17">
        <f t="shared" si="28"/>
        <v>-3822.2209342413694</v>
      </c>
      <c r="O149" s="24">
        <f t="shared" si="34"/>
        <v>14.281338008054442</v>
      </c>
      <c r="P149" s="7"/>
      <c r="Q149" s="25">
        <f t="shared" ref="Q149" si="35">I149-$J$4</f>
        <v>471.93114371054554</v>
      </c>
      <c r="R149" s="24">
        <f t="shared" ref="R149" si="36">J149-$J$3</f>
        <v>-3825.2732938329359</v>
      </c>
      <c r="S149" s="7"/>
      <c r="T149" s="25">
        <f t="shared" ref="T149" si="37">Q149/$J$7</f>
        <v>-0.12199660573205705</v>
      </c>
      <c r="U149" s="24">
        <f t="shared" ref="U149" si="38">R149/$J$6</f>
        <v>-0.99041999292999061</v>
      </c>
      <c r="V149" s="7"/>
      <c r="W149" s="25">
        <f t="shared" ref="W149" si="39">(T149-U149*SIN(-$J$11*PI()/180))/(COS(-$J$11*PI()/180))</f>
        <v>-0.13081006387083957</v>
      </c>
      <c r="X149" s="24">
        <f>IF(MOD(ATAN2(U149,W149)*180/PI()-$J$9+360,360)&gt;5,MOD(ATAN2(U149,W149)*180/PI()-$J$9+360,360)-360,MOD(ATAN2(U149,W149)*180/PI()-$J$9+360,360))</f>
        <v>-1.8392967281045003E-2</v>
      </c>
      <c r="Y149" s="7"/>
      <c r="Z149" s="25">
        <f t="shared" si="30"/>
        <v>-633</v>
      </c>
      <c r="AA149" s="17">
        <f t="shared" si="31"/>
        <v>7.1999999999951214E-2</v>
      </c>
      <c r="AB149" s="24">
        <f t="shared" ref="AB149" si="40">AA149*PI()/180</f>
        <v>1.2566370614350657E-3</v>
      </c>
      <c r="AC149" s="17">
        <f t="shared" ref="AC149" si="41">X149-AA149</f>
        <v>-9.0392967280996217E-2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9985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176</v>
      </c>
      <c r="B158" s="31">
        <v>40008</v>
      </c>
      <c r="G158" s="2"/>
      <c r="I158" s="1"/>
      <c r="J158" s="3"/>
    </row>
    <row r="159" spans="1:29" x14ac:dyDescent="0.25">
      <c r="A159" t="s">
        <v>177</v>
      </c>
      <c r="B159">
        <v>40008</v>
      </c>
      <c r="G159" s="2"/>
      <c r="I159" s="43">
        <f>J157</f>
        <v>-4</v>
      </c>
      <c r="J159" s="39">
        <f>I159+B159</f>
        <v>40004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40004</v>
      </c>
      <c r="J161" s="39">
        <f>I161+B161</f>
        <v>50005</v>
      </c>
    </row>
    <row r="162" spans="1:10" x14ac:dyDescent="0.25">
      <c r="A162" s="31" t="s">
        <v>180</v>
      </c>
      <c r="B162" s="31">
        <v>-9990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50005</v>
      </c>
      <c r="J163" s="39">
        <f>I163+B163</f>
        <v>40010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40010</v>
      </c>
      <c r="J165" s="6">
        <f>I165+B165</f>
        <v>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3.4793354617999808</v>
      </c>
      <c r="L3" s="35" t="s">
        <v>1</v>
      </c>
      <c r="M3" s="11">
        <v>-4102.1280923404502</v>
      </c>
      <c r="N3" s="10" t="s">
        <v>2</v>
      </c>
      <c r="O3" s="35">
        <v>4088.4538180810287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-18.68457344874416</v>
      </c>
      <c r="L4" s="9" t="s">
        <v>5</v>
      </c>
      <c r="M4" s="13">
        <v>359.85066712881718</v>
      </c>
      <c r="N4" s="12" t="s">
        <v>6</v>
      </c>
      <c r="O4" s="9">
        <v>359.97821470017635</v>
      </c>
      <c r="Q4" s="2" t="s">
        <v>7</v>
      </c>
      <c r="R4" s="2">
        <f>MAX(AC20:AC149)</f>
        <v>0.23343685118075541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-172.27718971257798</v>
      </c>
      <c r="N5" s="14" t="s">
        <v>9</v>
      </c>
      <c r="O5" s="9">
        <v>-172.0940734886656</v>
      </c>
      <c r="Q5" s="5" t="s">
        <v>10</v>
      </c>
      <c r="R5" s="5">
        <f>MIN(AC20:AC149)</f>
        <v>-0.19474247848341975</v>
      </c>
      <c r="T5" s="45" t="s">
        <v>55</v>
      </c>
      <c r="U5" s="47">
        <v>21</v>
      </c>
    </row>
    <row r="6" spans="1:21" ht="15.75" thickBot="1" x14ac:dyDescent="0.3">
      <c r="A6" t="s">
        <v>161</v>
      </c>
      <c r="I6" s="32" t="s">
        <v>11</v>
      </c>
      <c r="J6" s="32">
        <f>(O3+O9)/2</f>
        <v>4083.1634075150032</v>
      </c>
      <c r="L6" s="37" t="s">
        <v>12</v>
      </c>
      <c r="M6" s="13">
        <v>-18.742805825389524</v>
      </c>
      <c r="N6" s="14" t="s">
        <v>13</v>
      </c>
      <c r="O6" s="9">
        <v>2.8509751244364381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-4097.0532784871812</v>
      </c>
      <c r="L7" s="38" t="s">
        <v>15</v>
      </c>
      <c r="M7" s="16">
        <f>SUM(M20:M84)</f>
        <v>1061.5456077864492</v>
      </c>
      <c r="N7" s="15" t="s">
        <v>15</v>
      </c>
      <c r="O7" s="36">
        <f>SUM(O20:O84)</f>
        <v>3430.5224620490358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-172.07482099328664</v>
      </c>
      <c r="L9" s="35" t="s">
        <v>18</v>
      </c>
      <c r="M9" s="11">
        <v>-4091.9784646339117</v>
      </c>
      <c r="N9" s="10" t="s">
        <v>19</v>
      </c>
      <c r="O9" s="35">
        <v>4077.8729969489777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-172.26184101530242</v>
      </c>
      <c r="L10" s="9" t="s">
        <v>21</v>
      </c>
      <c r="M10" s="13">
        <v>359.84943003706053</v>
      </c>
      <c r="N10" s="12" t="s">
        <v>22</v>
      </c>
      <c r="O10" s="9">
        <v>359.92557113064782</v>
      </c>
      <c r="T10" s="48"/>
    </row>
    <row r="11" spans="1:21" ht="15.75" thickBot="1" x14ac:dyDescent="0.3">
      <c r="I11" s="33" t="s">
        <v>23</v>
      </c>
      <c r="J11" s="33">
        <f>J9-J10</f>
        <v>0.18702002201578694</v>
      </c>
      <c r="L11" s="37" t="s">
        <v>24</v>
      </c>
      <c r="M11" s="13">
        <v>-172.2464923180269</v>
      </c>
      <c r="N11" s="14" t="s">
        <v>25</v>
      </c>
      <c r="O11" s="9">
        <v>-172.05556849790767</v>
      </c>
    </row>
    <row r="12" spans="1:21" x14ac:dyDescent="0.25">
      <c r="I12" s="9"/>
      <c r="J12" s="9"/>
      <c r="L12" s="37" t="s">
        <v>26</v>
      </c>
      <c r="M12" s="13">
        <v>-18.6263410720988</v>
      </c>
      <c r="N12" s="14" t="s">
        <v>27</v>
      </c>
      <c r="O12" s="9">
        <v>4.1076957991635235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919.83443366099084</v>
      </c>
      <c r="N13" s="15" t="s">
        <v>15</v>
      </c>
      <c r="O13" s="36">
        <f>SUM(O85:O149)</f>
        <v>3350.9025332415345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11240</v>
      </c>
      <c r="E20" s="17">
        <v>12981</v>
      </c>
      <c r="F20" s="17">
        <v>15290</v>
      </c>
      <c r="G20" s="24"/>
      <c r="H20" s="7"/>
      <c r="I20" s="25">
        <f t="shared" ref="I20:J51" si="0">C20-E20</f>
        <v>534</v>
      </c>
      <c r="J20" s="24">
        <f t="shared" si="0"/>
        <v>-4050</v>
      </c>
      <c r="K20" s="7"/>
      <c r="L20" s="25">
        <f>$M$3*SIN(2*PI()/$M$4*(AA20+$M$5))+$M$6</f>
        <v>525.51475279666693</v>
      </c>
      <c r="M20" s="17">
        <f t="shared" ref="M20:M83" si="1">(I20-L20)^2</f>
        <v>71.99942010167176</v>
      </c>
      <c r="N20" s="17">
        <f>$O$3*COS(2*PI()/$O$4*(AA20+$O$5))+$O$6</f>
        <v>-4047.1094520363231</v>
      </c>
      <c r="O20" s="24">
        <f t="shared" ref="O20:O83" si="2">(J20-N20)^2</f>
        <v>8.3552675303167234</v>
      </c>
      <c r="P20" s="7"/>
      <c r="Q20" s="25">
        <f>I20-$J$4</f>
        <v>552.68457344874412</v>
      </c>
      <c r="R20" s="24">
        <f>J20-$J$3</f>
        <v>-4053.4793354618</v>
      </c>
      <c r="S20" s="7"/>
      <c r="T20" s="25">
        <f>Q20/$J$7</f>
        <v>-0.13489806841194421</v>
      </c>
      <c r="U20" s="24">
        <f>R20/$J$6</f>
        <v>-0.99273012880195532</v>
      </c>
      <c r="V20" s="7"/>
      <c r="W20" s="25">
        <f>(T20-U20*SIN(-$J$11*PI()/180))/(COS(-$J$11*PI()/180))</f>
        <v>-0.13813918401016681</v>
      </c>
      <c r="X20" s="24">
        <f>IF(MOD(ATAN2(U20,W20)*180/PI()-$J$9+360,360)&gt;5,MOD(ATAN2(U20,W20)*180/PI()-$J$9+360,360)-360,MOD(ATAN2(U20,W20)*180/PI()-$J$9+360,360))</f>
        <v>-3.2948553164260375E-3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2.3705144683573959E-2</v>
      </c>
      <c r="AD20" s="17">
        <f ca="1">INDIRECT("AC"&amp;AE20)-AC20</f>
        <v>-2.7210575102413731E-2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13701</v>
      </c>
      <c r="D21" s="17">
        <v>11272</v>
      </c>
      <c r="E21" s="17">
        <v>12778</v>
      </c>
      <c r="F21" s="17">
        <v>15251</v>
      </c>
      <c r="G21" s="24"/>
      <c r="H21" s="7"/>
      <c r="I21" s="25">
        <f t="shared" si="0"/>
        <v>923</v>
      </c>
      <c r="J21" s="24">
        <f t="shared" si="0"/>
        <v>-3979</v>
      </c>
      <c r="K21" s="7"/>
      <c r="L21" s="25">
        <f t="shared" ref="L21:L84" si="3">$M$3*SIN(2*PI()/$M$4*(AA21+$M$5))+$M$6</f>
        <v>925.34526611167917</v>
      </c>
      <c r="M21" s="17">
        <f t="shared" si="1"/>
        <v>5.5002731345907145</v>
      </c>
      <c r="N21" s="17">
        <f t="shared" ref="N21:N84" si="4">$O$3*COS(2*PI()/$O$4*(AA21+$O$5))+$O$6</f>
        <v>-3971.8400070784337</v>
      </c>
      <c r="O21" s="24">
        <f t="shared" si="2"/>
        <v>51.265498636879514</v>
      </c>
      <c r="P21" s="7"/>
      <c r="Q21" s="25">
        <f t="shared" ref="Q21:Q84" si="5">I21-$J$4</f>
        <v>941.68457344874412</v>
      </c>
      <c r="R21" s="24">
        <f t="shared" ref="R21:R84" si="6">J21-$J$3</f>
        <v>-3982.4793354618</v>
      </c>
      <c r="S21" s="7"/>
      <c r="T21" s="25">
        <f t="shared" ref="T21:T84" si="7">Q21/$J$7</f>
        <v>-0.2298443562824394</v>
      </c>
      <c r="U21" s="24">
        <f t="shared" ref="U21:U84" si="8">R21/$J$6</f>
        <v>-0.97534165008730833</v>
      </c>
      <c r="V21" s="7"/>
      <c r="W21" s="25">
        <f t="shared" ref="W21:W84" si="9">(T21-U21*SIN(-$J$11*PI()/180))/(COS(-$J$11*PI()/180))</f>
        <v>-0.23302921948463076</v>
      </c>
      <c r="X21" s="24">
        <f t="shared" ref="X21:X83" si="10">MOD(ATAN2(U21,W21)*180/PI()-$J$9+360,360)</f>
        <v>5.512063568870758</v>
      </c>
      <c r="Y21" s="7"/>
      <c r="Z21" s="25">
        <f t="shared" ref="Z21:Z84" si="11">B21</f>
        <v>631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-0.13993643112924126</v>
      </c>
      <c r="AD21" s="17">
        <f t="shared" ref="AD21:AD83" ca="1" si="14">INDIRECT("AC"&amp;AE21)-AC21</f>
        <v>1.3469114786391678E-2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13899</v>
      </c>
      <c r="D22" s="17">
        <v>11333</v>
      </c>
      <c r="E22" s="17">
        <v>12584</v>
      </c>
      <c r="F22" s="17">
        <v>15190</v>
      </c>
      <c r="G22" s="24"/>
      <c r="H22" s="7"/>
      <c r="I22" s="25">
        <f t="shared" si="0"/>
        <v>1315</v>
      </c>
      <c r="J22" s="24">
        <f t="shared" si="0"/>
        <v>-3857</v>
      </c>
      <c r="K22" s="7"/>
      <c r="L22" s="25">
        <f t="shared" si="3"/>
        <v>1319.5574848247888</v>
      </c>
      <c r="M22" s="17">
        <f t="shared" si="1"/>
        <v>20.7706679281806</v>
      </c>
      <c r="N22" s="17">
        <f>$O$3*COS(2*PI()/$O$4*(AA22+$O$5))+$O$6</f>
        <v>-3856.2787944239872</v>
      </c>
      <c r="O22" s="24">
        <f>(J22-N22)^2</f>
        <v>0.52013748287200523</v>
      </c>
      <c r="P22" s="7"/>
      <c r="Q22" s="25">
        <f t="shared" si="5"/>
        <v>1333.6845734487442</v>
      </c>
      <c r="R22" s="24">
        <f t="shared" si="6"/>
        <v>-3860.4793354618</v>
      </c>
      <c r="S22" s="7"/>
      <c r="T22" s="25">
        <f t="shared" si="7"/>
        <v>-0.32552287773548344</v>
      </c>
      <c r="U22" s="24">
        <f t="shared" si="8"/>
        <v>-0.9454628556762249</v>
      </c>
      <c r="V22" s="7"/>
      <c r="W22" s="25">
        <f t="shared" si="9"/>
        <v>-0.32861072246892947</v>
      </c>
      <c r="X22" s="24">
        <f t="shared" si="10"/>
        <v>11.240533254916159</v>
      </c>
      <c r="Y22" s="7"/>
      <c r="Z22" s="25">
        <f t="shared" si="11"/>
        <v>637</v>
      </c>
      <c r="AA22" s="17">
        <f t="shared" ref="AA22:AA85" si="15">360/40000*Z22+AA21</f>
        <v>11.384999999999998</v>
      </c>
      <c r="AB22" s="24">
        <f t="shared" si="12"/>
        <v>0.19870573533955438</v>
      </c>
      <c r="AC22" s="17">
        <f t="shared" si="13"/>
        <v>-0.1444667450838395</v>
      </c>
      <c r="AD22" s="17">
        <f t="shared" ca="1" si="14"/>
        <v>4.2520857593491002E-2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14089</v>
      </c>
      <c r="D23" s="17">
        <v>11407</v>
      </c>
      <c r="E23" s="17">
        <v>12393</v>
      </c>
      <c r="F23" s="17">
        <v>15115</v>
      </c>
      <c r="G23" s="24"/>
      <c r="H23" s="7"/>
      <c r="I23" s="25">
        <f t="shared" si="0"/>
        <v>1696</v>
      </c>
      <c r="J23" s="24">
        <f t="shared" si="0"/>
        <v>-3708</v>
      </c>
      <c r="K23" s="7"/>
      <c r="L23" s="25">
        <f t="shared" si="3"/>
        <v>1697.4437993353586</v>
      </c>
      <c r="M23" s="17">
        <f t="shared" si="1"/>
        <v>2.0845565207818271</v>
      </c>
      <c r="N23" s="17">
        <f t="shared" si="4"/>
        <v>-3703.4644612847114</v>
      </c>
      <c r="O23" s="24">
        <f t="shared" si="2"/>
        <v>20.571111437881463</v>
      </c>
      <c r="P23" s="7"/>
      <c r="Q23" s="25">
        <f t="shared" si="5"/>
        <v>1714.6845734487442</v>
      </c>
      <c r="R23" s="24">
        <f t="shared" si="6"/>
        <v>-3711.4793354618</v>
      </c>
      <c r="S23" s="7"/>
      <c r="T23" s="25">
        <f t="shared" si="7"/>
        <v>-0.41851654271918182</v>
      </c>
      <c r="U23" s="24">
        <f t="shared" si="8"/>
        <v>-0.90897154119055734</v>
      </c>
      <c r="V23" s="7"/>
      <c r="W23" s="25">
        <f t="shared" si="9"/>
        <v>-0.42148577057736814</v>
      </c>
      <c r="X23" s="24">
        <f t="shared" si="10"/>
        <v>16.951751042956062</v>
      </c>
      <c r="Y23" s="7"/>
      <c r="Z23" s="25">
        <f t="shared" si="11"/>
        <v>632</v>
      </c>
      <c r="AA23" s="17">
        <f t="shared" si="15"/>
        <v>17.072999999999997</v>
      </c>
      <c r="AB23" s="24">
        <f t="shared" si="12"/>
        <v>0.29798006319299181</v>
      </c>
      <c r="AC23" s="17">
        <f t="shared" si="13"/>
        <v>-0.12124895704393523</v>
      </c>
      <c r="AD23" s="17">
        <f t="shared" ca="1" si="14"/>
        <v>2.2219810532167372E-2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14267</v>
      </c>
      <c r="D24" s="17">
        <v>11498</v>
      </c>
      <c r="E24" s="17">
        <v>12218</v>
      </c>
      <c r="F24" s="17">
        <v>15022</v>
      </c>
      <c r="G24" s="24"/>
      <c r="H24" s="7"/>
      <c r="I24" s="25">
        <f t="shared" si="0"/>
        <v>2049</v>
      </c>
      <c r="J24" s="24">
        <f t="shared" si="0"/>
        <v>-3524</v>
      </c>
      <c r="K24" s="7"/>
      <c r="L24" s="25">
        <f t="shared" si="3"/>
        <v>2052.2985468423885</v>
      </c>
      <c r="M24" s="17">
        <f t="shared" si="1"/>
        <v>10.880411271431356</v>
      </c>
      <c r="N24" s="17">
        <f t="shared" si="4"/>
        <v>-3517.7456606567007</v>
      </c>
      <c r="O24" s="24">
        <f t="shared" si="2"/>
        <v>39.116760621141609</v>
      </c>
      <c r="P24" s="7"/>
      <c r="Q24" s="25">
        <f t="shared" si="5"/>
        <v>2067.6845734487442</v>
      </c>
      <c r="R24" s="24">
        <f t="shared" si="6"/>
        <v>-3527.4793354618</v>
      </c>
      <c r="S24" s="7"/>
      <c r="T24" s="25">
        <f t="shared" si="7"/>
        <v>-0.50467602759909136</v>
      </c>
      <c r="U24" s="24">
        <f t="shared" si="8"/>
        <v>-0.86390844142302148</v>
      </c>
      <c r="V24" s="7"/>
      <c r="W24" s="25">
        <f t="shared" si="9"/>
        <v>-0.50749862278106805</v>
      </c>
      <c r="X24" s="24">
        <f t="shared" si="10"/>
        <v>22.506710482638539</v>
      </c>
      <c r="Y24" s="7"/>
      <c r="Z24" s="25">
        <f t="shared" si="11"/>
        <v>621</v>
      </c>
      <c r="AA24" s="17">
        <f t="shared" si="15"/>
        <v>22.661999999999995</v>
      </c>
      <c r="AB24" s="24">
        <f t="shared" si="12"/>
        <v>0.39552651508695491</v>
      </c>
      <c r="AC24" s="17">
        <f t="shared" si="13"/>
        <v>-0.15528951736145657</v>
      </c>
      <c r="AD24" s="17">
        <f t="shared" ca="1" si="14"/>
        <v>6.0386851872710423E-2</v>
      </c>
      <c r="AE24" s="17">
        <v>145</v>
      </c>
    </row>
    <row r="25" spans="1:31" s="17" customFormat="1" x14ac:dyDescent="0.25">
      <c r="A25" s="17">
        <v>5</v>
      </c>
      <c r="B25" s="17">
        <v>623</v>
      </c>
      <c r="C25" s="17">
        <v>14437</v>
      </c>
      <c r="D25" s="17">
        <v>11614</v>
      </c>
      <c r="E25" s="17">
        <v>12052</v>
      </c>
      <c r="F25" s="17">
        <v>14911</v>
      </c>
      <c r="G25" s="24"/>
      <c r="H25" s="7"/>
      <c r="I25" s="25">
        <f t="shared" si="0"/>
        <v>2385</v>
      </c>
      <c r="J25" s="24">
        <f t="shared" si="0"/>
        <v>-3297</v>
      </c>
      <c r="K25" s="7"/>
      <c r="L25" s="25">
        <f t="shared" si="3"/>
        <v>2388.4900283339634</v>
      </c>
      <c r="M25" s="17">
        <f t="shared" si="1"/>
        <v>12.180297771867604</v>
      </c>
      <c r="N25" s="17">
        <f t="shared" si="4"/>
        <v>-3297.7919362544862</v>
      </c>
      <c r="O25" s="24">
        <f t="shared" si="2"/>
        <v>0.62716303116970284</v>
      </c>
      <c r="P25" s="7"/>
      <c r="Q25" s="25">
        <f t="shared" si="5"/>
        <v>2403.6845734487442</v>
      </c>
      <c r="R25" s="24">
        <f t="shared" si="6"/>
        <v>-3300.4793354618</v>
      </c>
      <c r="S25" s="7"/>
      <c r="T25" s="25">
        <f t="shared" si="7"/>
        <v>-0.58668618884455759</v>
      </c>
      <c r="U25" s="24">
        <f t="shared" si="8"/>
        <v>-0.80831429116633335</v>
      </c>
      <c r="V25" s="7"/>
      <c r="W25" s="25">
        <f t="shared" si="9"/>
        <v>-0.58932775456230857</v>
      </c>
      <c r="X25" s="24">
        <f t="shared" si="10"/>
        <v>28.169954110801882</v>
      </c>
      <c r="Y25" s="7"/>
      <c r="Z25" s="25">
        <f t="shared" si="11"/>
        <v>623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-9.9045889198112746E-2</v>
      </c>
      <c r="AD25" s="17">
        <f t="shared" ca="1" si="14"/>
        <v>3.6077850913422083E-2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14591</v>
      </c>
      <c r="D26" s="17">
        <v>11737</v>
      </c>
      <c r="E26" s="17">
        <v>11896</v>
      </c>
      <c r="F26" s="17">
        <v>14789</v>
      </c>
      <c r="G26" s="24"/>
      <c r="H26" s="7"/>
      <c r="I26" s="25">
        <f t="shared" si="0"/>
        <v>2695</v>
      </c>
      <c r="J26" s="24">
        <f t="shared" si="0"/>
        <v>-3052</v>
      </c>
      <c r="K26" s="7"/>
      <c r="L26" s="25">
        <f t="shared" si="3"/>
        <v>2698.2483792240396</v>
      </c>
      <c r="M26" s="17">
        <f t="shared" si="1"/>
        <v>10.551967583171994</v>
      </c>
      <c r="N26" s="17">
        <f t="shared" si="4"/>
        <v>-3049.2435259384256</v>
      </c>
      <c r="O26" s="24">
        <f t="shared" si="2"/>
        <v>7.598149252132516</v>
      </c>
      <c r="P26" s="7"/>
      <c r="Q26" s="25">
        <f t="shared" si="5"/>
        <v>2713.6845734487442</v>
      </c>
      <c r="R26" s="24">
        <f t="shared" si="6"/>
        <v>-3055.4793354618</v>
      </c>
      <c r="S26" s="7"/>
      <c r="T26" s="25">
        <f t="shared" si="7"/>
        <v>-0.66235032570793428</v>
      </c>
      <c r="U26" s="24">
        <f t="shared" si="8"/>
        <v>-0.74831179419325577</v>
      </c>
      <c r="V26" s="7"/>
      <c r="W26" s="25">
        <f t="shared" si="9"/>
        <v>-0.66479643875220384</v>
      </c>
      <c r="X26" s="24">
        <f t="shared" si="10"/>
        <v>33.692547989310469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-0.12045201068952593</v>
      </c>
      <c r="AD26" s="17">
        <f t="shared" ca="1" si="14"/>
        <v>8.7309052720662805E-2</v>
      </c>
      <c r="AE26" s="17">
        <v>143</v>
      </c>
    </row>
    <row r="27" spans="1:31" s="17" customFormat="1" x14ac:dyDescent="0.25">
      <c r="A27" s="17">
        <v>7</v>
      </c>
      <c r="B27" s="17">
        <v>608</v>
      </c>
      <c r="C27" s="17">
        <v>14732</v>
      </c>
      <c r="D27" s="17">
        <v>11871</v>
      </c>
      <c r="E27" s="17">
        <v>11753</v>
      </c>
      <c r="F27" s="17">
        <v>14647</v>
      </c>
      <c r="G27" s="24"/>
      <c r="H27" s="7"/>
      <c r="I27" s="25">
        <f t="shared" si="0"/>
        <v>2979</v>
      </c>
      <c r="J27" s="24">
        <f t="shared" si="0"/>
        <v>-2776</v>
      </c>
      <c r="K27" s="7"/>
      <c r="L27" s="25">
        <f t="shared" si="3"/>
        <v>2979.0492788715128</v>
      </c>
      <c r="M27" s="17">
        <f t="shared" si="1"/>
        <v>2.4284071775747748E-3</v>
      </c>
      <c r="N27" s="17">
        <f t="shared" si="4"/>
        <v>-2775.9091655399679</v>
      </c>
      <c r="O27" s="24">
        <f t="shared" si="2"/>
        <v>8.2508991293151947E-3</v>
      </c>
      <c r="P27" s="7"/>
      <c r="Q27" s="25">
        <f t="shared" si="5"/>
        <v>2997.6845734487442</v>
      </c>
      <c r="R27" s="24">
        <f t="shared" si="6"/>
        <v>-2779.4793354618</v>
      </c>
      <c r="S27" s="7"/>
      <c r="T27" s="25">
        <f t="shared" si="7"/>
        <v>-0.73166843818922123</v>
      </c>
      <c r="U27" s="24">
        <f t="shared" si="8"/>
        <v>-0.68071714454195209</v>
      </c>
      <c r="V27" s="7"/>
      <c r="W27" s="25">
        <f t="shared" si="9"/>
        <v>-0.73389428300456649</v>
      </c>
      <c r="X27" s="24">
        <f t="shared" si="10"/>
        <v>39.227632423637772</v>
      </c>
      <c r="Y27" s="7"/>
      <c r="Z27" s="25">
        <f t="shared" si="11"/>
        <v>608</v>
      </c>
      <c r="AA27" s="17">
        <f t="shared" si="15"/>
        <v>39.284999999999997</v>
      </c>
      <c r="AB27" s="24">
        <f t="shared" si="12"/>
        <v>0.68565259664597233</v>
      </c>
      <c r="AC27" s="17">
        <f t="shared" si="13"/>
        <v>-5.7367576362224781E-2</v>
      </c>
      <c r="AD27" s="17">
        <f t="shared" ca="1" si="14"/>
        <v>2.9880686918041022E-2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14856</v>
      </c>
      <c r="D28" s="17">
        <v>12025</v>
      </c>
      <c r="E28" s="17">
        <v>11617</v>
      </c>
      <c r="F28" s="17">
        <v>14489</v>
      </c>
      <c r="G28" s="24"/>
      <c r="H28" s="7"/>
      <c r="I28" s="25">
        <f t="shared" si="0"/>
        <v>3239</v>
      </c>
      <c r="J28" s="24">
        <f t="shared" si="0"/>
        <v>-2464</v>
      </c>
      <c r="K28" s="7"/>
      <c r="L28" s="25">
        <f t="shared" si="3"/>
        <v>3240.7420478530462</v>
      </c>
      <c r="M28" s="17">
        <f t="shared" si="1"/>
        <v>3.0347307223028324</v>
      </c>
      <c r="N28" s="17">
        <f t="shared" si="4"/>
        <v>-2466.5098072112396</v>
      </c>
      <c r="O28" s="24">
        <f t="shared" si="2"/>
        <v>6.2991322375903183</v>
      </c>
      <c r="P28" s="7"/>
      <c r="Q28" s="25">
        <f t="shared" si="5"/>
        <v>3257.6845734487442</v>
      </c>
      <c r="R28" s="24">
        <f t="shared" si="6"/>
        <v>-2467.4793354618</v>
      </c>
      <c r="S28" s="7"/>
      <c r="T28" s="25">
        <f t="shared" si="7"/>
        <v>-0.79512868201011777</v>
      </c>
      <c r="U28" s="24">
        <f t="shared" si="8"/>
        <v>-0.60430580145786961</v>
      </c>
      <c r="V28" s="7"/>
      <c r="W28" s="25">
        <f t="shared" si="9"/>
        <v>-0.79710544858539656</v>
      </c>
      <c r="X28" s="24">
        <f t="shared" si="10"/>
        <v>44.908134745868438</v>
      </c>
      <c r="Y28" s="7"/>
      <c r="Z28" s="25">
        <f t="shared" si="11"/>
        <v>629</v>
      </c>
      <c r="AA28" s="17">
        <f t="shared" si="15"/>
        <v>44.945999999999998</v>
      </c>
      <c r="AB28" s="24">
        <f t="shared" si="12"/>
        <v>0.78445568560137136</v>
      </c>
      <c r="AC28" s="17">
        <f t="shared" si="13"/>
        <v>-3.7865254131560278E-2</v>
      </c>
      <c r="AD28" s="17">
        <f t="shared" ca="1" si="14"/>
        <v>-1.9887481565277199E-3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14967</v>
      </c>
      <c r="D29" s="17">
        <v>12190</v>
      </c>
      <c r="E29" s="17">
        <v>11501</v>
      </c>
      <c r="F29" s="17">
        <v>14316</v>
      </c>
      <c r="G29" s="24"/>
      <c r="H29" s="7"/>
      <c r="I29" s="25">
        <f t="shared" si="0"/>
        <v>3466</v>
      </c>
      <c r="J29" s="24">
        <f t="shared" si="0"/>
        <v>-2126</v>
      </c>
      <c r="K29" s="7"/>
      <c r="L29" s="25">
        <f t="shared" si="3"/>
        <v>3471.9701042295451</v>
      </c>
      <c r="M29" s="17">
        <f t="shared" si="1"/>
        <v>35.642144511632125</v>
      </c>
      <c r="N29" s="17">
        <f t="shared" si="4"/>
        <v>-2130.8301249766482</v>
      </c>
      <c r="O29" s="24">
        <f t="shared" si="2"/>
        <v>23.330107290040981</v>
      </c>
      <c r="P29" s="7"/>
      <c r="Q29" s="25">
        <f t="shared" si="5"/>
        <v>3484.6845734487442</v>
      </c>
      <c r="R29" s="24">
        <f t="shared" si="6"/>
        <v>-2129.4793354618</v>
      </c>
      <c r="S29" s="7"/>
      <c r="T29" s="25">
        <f t="shared" si="7"/>
        <v>-0.85053435642297737</v>
      </c>
      <c r="U29" s="24">
        <f t="shared" si="8"/>
        <v>-0.52152684645011371</v>
      </c>
      <c r="V29" s="7"/>
      <c r="W29" s="25">
        <f t="shared" si="9"/>
        <v>-0.85224121715713053</v>
      </c>
      <c r="X29" s="24">
        <f t="shared" si="10"/>
        <v>50.610378914540831</v>
      </c>
      <c r="Y29" s="7"/>
      <c r="Z29" s="25">
        <f t="shared" si="11"/>
        <v>633</v>
      </c>
      <c r="AA29" s="17">
        <f t="shared" si="15"/>
        <v>50.643000000000001</v>
      </c>
      <c r="AB29" s="24">
        <f t="shared" si="12"/>
        <v>0.88388709308748836</v>
      </c>
      <c r="AC29" s="17">
        <f t="shared" si="13"/>
        <v>-3.2621085459169308E-2</v>
      </c>
      <c r="AD29" s="17">
        <f t="shared" ca="1" si="14"/>
        <v>-1.4728357853996954E-3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15086</v>
      </c>
      <c r="D30" s="17">
        <v>12378</v>
      </c>
      <c r="E30" s="17">
        <v>11415</v>
      </c>
      <c r="F30" s="17">
        <v>14150</v>
      </c>
      <c r="G30" s="24"/>
      <c r="H30" s="7"/>
      <c r="I30" s="25">
        <f t="shared" si="0"/>
        <v>3671</v>
      </c>
      <c r="J30" s="24">
        <f t="shared" si="0"/>
        <v>-1772</v>
      </c>
      <c r="K30" s="7"/>
      <c r="L30" s="25">
        <f t="shared" si="3"/>
        <v>3668.6866834130051</v>
      </c>
      <c r="M30" s="17">
        <f t="shared" si="1"/>
        <v>5.3514336316658033</v>
      </c>
      <c r="N30" s="17">
        <f t="shared" si="4"/>
        <v>-1774.0704058087656</v>
      </c>
      <c r="O30" s="24">
        <f t="shared" si="2"/>
        <v>4.2865802129703363</v>
      </c>
      <c r="P30" s="7"/>
      <c r="Q30" s="25">
        <f t="shared" si="5"/>
        <v>3689.6845734487442</v>
      </c>
      <c r="R30" s="24">
        <f t="shared" si="6"/>
        <v>-1775.4793354618</v>
      </c>
      <c r="S30" s="7"/>
      <c r="T30" s="25">
        <f t="shared" si="7"/>
        <v>-0.90057031789714581</v>
      </c>
      <c r="U30" s="24">
        <f t="shared" si="8"/>
        <v>-0.43482936102778941</v>
      </c>
      <c r="V30" s="7"/>
      <c r="W30" s="25">
        <f t="shared" si="9"/>
        <v>-0.90199445360446073</v>
      </c>
      <c r="X30" s="24">
        <f t="shared" si="10"/>
        <v>56.337247490113384</v>
      </c>
      <c r="Y30" s="7"/>
      <c r="Z30" s="25">
        <f t="shared" si="11"/>
        <v>633</v>
      </c>
      <c r="AA30" s="17">
        <f t="shared" si="15"/>
        <v>56.34</v>
      </c>
      <c r="AB30" s="24">
        <f t="shared" si="12"/>
        <v>0.98331850057360526</v>
      </c>
      <c r="AC30" s="17">
        <f t="shared" si="13"/>
        <v>-2.7525098866192366E-3</v>
      </c>
      <c r="AD30" s="17">
        <f t="shared" ca="1" si="14"/>
        <v>4.7218921482659937E-2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15166</v>
      </c>
      <c r="D31" s="17">
        <v>12573</v>
      </c>
      <c r="E31" s="17">
        <v>11334</v>
      </c>
      <c r="F31" s="17">
        <v>13967</v>
      </c>
      <c r="G31" s="24"/>
      <c r="H31" s="7"/>
      <c r="I31" s="25">
        <f t="shared" si="0"/>
        <v>3832</v>
      </c>
      <c r="J31" s="24">
        <f t="shared" si="0"/>
        <v>-1394</v>
      </c>
      <c r="K31" s="7"/>
      <c r="L31" s="25">
        <f t="shared" si="3"/>
        <v>3828.7233726750555</v>
      </c>
      <c r="M31" s="17">
        <f t="shared" si="1"/>
        <v>10.736286626572666</v>
      </c>
      <c r="N31" s="17">
        <f t="shared" si="4"/>
        <v>-1400.3585704291875</v>
      </c>
      <c r="O31" s="24">
        <f t="shared" si="2"/>
        <v>40.431417902937277</v>
      </c>
      <c r="P31" s="7"/>
      <c r="Q31" s="25">
        <f t="shared" si="5"/>
        <v>3850.6845734487442</v>
      </c>
      <c r="R31" s="24">
        <f t="shared" si="6"/>
        <v>-1397.4793354618</v>
      </c>
      <c r="S31" s="7"/>
      <c r="T31" s="25">
        <f t="shared" si="7"/>
        <v>-0.93986685349393173</v>
      </c>
      <c r="U31" s="24">
        <f t="shared" si="8"/>
        <v>-0.34225407998361257</v>
      </c>
      <c r="V31" s="7"/>
      <c r="W31" s="25">
        <f t="shared" si="9"/>
        <v>-0.94098902109294469</v>
      </c>
      <c r="X31" s="24">
        <f t="shared" si="10"/>
        <v>62.087613800118106</v>
      </c>
      <c r="Y31" s="7"/>
      <c r="Z31" s="25">
        <f t="shared" si="11"/>
        <v>632</v>
      </c>
      <c r="AA31" s="17">
        <f t="shared" si="15"/>
        <v>62.028000000000006</v>
      </c>
      <c r="AB31" s="24">
        <f t="shared" si="12"/>
        <v>1.0825928284270427</v>
      </c>
      <c r="AC31" s="17">
        <f t="shared" si="13"/>
        <v>5.9613800118100357E-2</v>
      </c>
      <c r="AD31" s="17">
        <f t="shared" ca="1" si="14"/>
        <v>1.6981571212895119E-2</v>
      </c>
      <c r="AE31" s="17">
        <v>138</v>
      </c>
    </row>
    <row r="32" spans="1:31" s="17" customFormat="1" x14ac:dyDescent="0.25">
      <c r="A32" s="17">
        <v>12</v>
      </c>
      <c r="B32" s="17">
        <v>635</v>
      </c>
      <c r="C32" s="17">
        <v>15221</v>
      </c>
      <c r="D32" s="17">
        <v>12758</v>
      </c>
      <c r="E32" s="17">
        <v>11269</v>
      </c>
      <c r="F32" s="17">
        <v>13765</v>
      </c>
      <c r="G32" s="24"/>
      <c r="H32" s="7"/>
      <c r="I32" s="25">
        <f t="shared" si="0"/>
        <v>3952</v>
      </c>
      <c r="J32" s="24">
        <f t="shared" si="0"/>
        <v>-1007</v>
      </c>
      <c r="K32" s="7"/>
      <c r="L32" s="25">
        <f t="shared" si="3"/>
        <v>3951.3286608881108</v>
      </c>
      <c r="M32" s="17">
        <f t="shared" si="1"/>
        <v>0.45069620315219383</v>
      </c>
      <c r="N32" s="17">
        <f t="shared" si="4"/>
        <v>-1010.9607717660007</v>
      </c>
      <c r="O32" s="24">
        <f t="shared" si="2"/>
        <v>15.68771298234811</v>
      </c>
      <c r="P32" s="7"/>
      <c r="Q32" s="25">
        <f t="shared" si="5"/>
        <v>3970.6845734487442</v>
      </c>
      <c r="R32" s="24">
        <f t="shared" si="6"/>
        <v>-1010.4793354618</v>
      </c>
      <c r="S32" s="7"/>
      <c r="T32" s="25">
        <f t="shared" si="7"/>
        <v>-0.96915619679588394</v>
      </c>
      <c r="U32" s="24">
        <f t="shared" si="8"/>
        <v>-0.24747462558124111</v>
      </c>
      <c r="V32" s="7"/>
      <c r="W32" s="25">
        <f t="shared" si="9"/>
        <v>-0.96996914827459813</v>
      </c>
      <c r="X32" s="24">
        <f t="shared" si="10"/>
        <v>67.761920914194945</v>
      </c>
      <c r="Y32" s="7"/>
      <c r="Z32" s="25">
        <f t="shared" si="11"/>
        <v>635</v>
      </c>
      <c r="AA32" s="17">
        <f t="shared" si="15"/>
        <v>67.743000000000009</v>
      </c>
      <c r="AB32" s="24">
        <f t="shared" si="12"/>
        <v>1.1823383951785187</v>
      </c>
      <c r="AC32" s="17">
        <f t="shared" si="13"/>
        <v>1.8920914194936245E-2</v>
      </c>
      <c r="AD32" s="17">
        <f t="shared" ca="1" si="14"/>
        <v>3.9438220715879879E-2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15272</v>
      </c>
      <c r="D33" s="17">
        <v>12956</v>
      </c>
      <c r="E33" s="17">
        <v>11235</v>
      </c>
      <c r="F33" s="17">
        <v>13588</v>
      </c>
      <c r="G33" s="24"/>
      <c r="H33" s="7"/>
      <c r="I33" s="25">
        <f t="shared" si="0"/>
        <v>4037</v>
      </c>
      <c r="J33" s="24">
        <f t="shared" si="0"/>
        <v>-632</v>
      </c>
      <c r="K33" s="7"/>
      <c r="L33" s="25">
        <f t="shared" si="3"/>
        <v>4031.5135661144991</v>
      </c>
      <c r="M33" s="17">
        <f t="shared" si="1"/>
        <v>30.100956779972513</v>
      </c>
      <c r="N33" s="17">
        <f t="shared" si="4"/>
        <v>-629.89091677981821</v>
      </c>
      <c r="O33" s="24">
        <f t="shared" si="2"/>
        <v>4.4482320296523783</v>
      </c>
      <c r="P33" s="7"/>
      <c r="Q33" s="25">
        <f t="shared" si="5"/>
        <v>4055.6845734487442</v>
      </c>
      <c r="R33" s="24">
        <f t="shared" si="6"/>
        <v>-635.47933546180002</v>
      </c>
      <c r="S33" s="7"/>
      <c r="T33" s="25">
        <f t="shared" si="7"/>
        <v>-0.98990281496810018</v>
      </c>
      <c r="U33" s="24">
        <f t="shared" si="8"/>
        <v>-0.15563406898979587</v>
      </c>
      <c r="V33" s="7"/>
      <c r="W33" s="25">
        <f t="shared" si="9"/>
        <v>-0.99041609775224637</v>
      </c>
      <c r="X33" s="24">
        <f t="shared" si="10"/>
        <v>73.144385942318593</v>
      </c>
      <c r="Y33" s="7"/>
      <c r="Z33" s="25">
        <f t="shared" si="11"/>
        <v>606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-5.2614057681410031E-2</v>
      </c>
      <c r="AD33" s="17">
        <f t="shared" ca="1" si="14"/>
        <v>5.7780048343502699E-2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15291</v>
      </c>
      <c r="D34" s="17">
        <v>13149</v>
      </c>
      <c r="E34" s="17">
        <v>11215</v>
      </c>
      <c r="F34" s="17">
        <v>13392</v>
      </c>
      <c r="G34" s="24"/>
      <c r="H34" s="7"/>
      <c r="I34" s="25">
        <f t="shared" si="0"/>
        <v>4076</v>
      </c>
      <c r="J34" s="24">
        <f t="shared" si="0"/>
        <v>-243</v>
      </c>
      <c r="K34" s="7"/>
      <c r="L34" s="25">
        <f t="shared" si="3"/>
        <v>4075.2410535830472</v>
      </c>
      <c r="M34" s="17">
        <f t="shared" si="1"/>
        <v>0.57599966380544376</v>
      </c>
      <c r="N34" s="17">
        <f t="shared" si="4"/>
        <v>-239.24466521719927</v>
      </c>
      <c r="O34" s="24">
        <f t="shared" si="2"/>
        <v>14.102539330913009</v>
      </c>
      <c r="P34" s="7"/>
      <c r="Q34" s="25">
        <f t="shared" si="5"/>
        <v>4094.6845734487442</v>
      </c>
      <c r="R34" s="24">
        <f t="shared" si="6"/>
        <v>-246.47933546179999</v>
      </c>
      <c r="S34" s="7"/>
      <c r="T34" s="25">
        <f t="shared" si="7"/>
        <v>-0.99942185154123464</v>
      </c>
      <c r="U34" s="24">
        <f t="shared" si="8"/>
        <v>-6.0364798285603351E-2</v>
      </c>
      <c r="V34" s="7"/>
      <c r="W34" s="25">
        <f t="shared" si="9"/>
        <v>-0.99962421406127444</v>
      </c>
      <c r="X34" s="24">
        <f t="shared" si="10"/>
        <v>78.619069181383225</v>
      </c>
      <c r="Y34" s="7"/>
      <c r="Z34" s="25">
        <f t="shared" si="11"/>
        <v>612</v>
      </c>
      <c r="AA34" s="17">
        <f t="shared" si="15"/>
        <v>78.704999999999998</v>
      </c>
      <c r="AB34" s="24">
        <f t="shared" si="12"/>
        <v>1.3736613877821369</v>
      </c>
      <c r="AC34" s="17">
        <f t="shared" si="13"/>
        <v>-8.5930818616773763E-2</v>
      </c>
      <c r="AD34" s="17">
        <f t="shared" ca="1" si="14"/>
        <v>5.1019415641164301E-2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15292</v>
      </c>
      <c r="D35" s="17">
        <v>13345</v>
      </c>
      <c r="E35" s="17">
        <v>11208</v>
      </c>
      <c r="F35" s="17">
        <v>13189</v>
      </c>
      <c r="G35" s="24"/>
      <c r="H35" s="7"/>
      <c r="I35" s="25">
        <f t="shared" si="0"/>
        <v>4084</v>
      </c>
      <c r="J35" s="24">
        <f t="shared" si="0"/>
        <v>156</v>
      </c>
      <c r="K35" s="7"/>
      <c r="L35" s="25">
        <f t="shared" si="3"/>
        <v>4080.9797145490725</v>
      </c>
      <c r="M35" s="17">
        <f t="shared" si="1"/>
        <v>9.1221242050845213</v>
      </c>
      <c r="N35" s="17">
        <f t="shared" si="4"/>
        <v>158.13007289970298</v>
      </c>
      <c r="O35" s="24">
        <f t="shared" si="2"/>
        <v>4.5372105580490647</v>
      </c>
      <c r="P35" s="7"/>
      <c r="Q35" s="25">
        <f t="shared" si="5"/>
        <v>4102.6845734487442</v>
      </c>
      <c r="R35" s="24">
        <f t="shared" si="6"/>
        <v>152.52066453820001</v>
      </c>
      <c r="S35" s="7"/>
      <c r="T35" s="25">
        <f t="shared" si="7"/>
        <v>-1.0013744744280315</v>
      </c>
      <c r="U35" s="24">
        <f t="shared" si="8"/>
        <v>3.7353553927694377E-2</v>
      </c>
      <c r="V35" s="7"/>
      <c r="W35" s="25">
        <f t="shared" si="9"/>
        <v>-1.0012578822633547</v>
      </c>
      <c r="X35" s="24">
        <f t="shared" si="10"/>
        <v>84.211342419627158</v>
      </c>
      <c r="Y35" s="7"/>
      <c r="Z35" s="25">
        <f t="shared" si="11"/>
        <v>619</v>
      </c>
      <c r="AA35" s="17">
        <f t="shared" si="15"/>
        <v>84.275999999999996</v>
      </c>
      <c r="AB35" s="24">
        <f t="shared" si="12"/>
        <v>1.4708936804107411</v>
      </c>
      <c r="AC35" s="17">
        <f t="shared" si="13"/>
        <v>-6.4657580372838197E-2</v>
      </c>
      <c r="AD35" s="17">
        <f t="shared" ca="1" si="14"/>
        <v>6.4006151540596079E-2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15279</v>
      </c>
      <c r="D36" s="17">
        <v>13545</v>
      </c>
      <c r="E36" s="17">
        <v>11227</v>
      </c>
      <c r="F36" s="17">
        <v>12994</v>
      </c>
      <c r="G36" s="24"/>
      <c r="H36" s="7"/>
      <c r="I36" s="25">
        <f t="shared" si="0"/>
        <v>4052</v>
      </c>
      <c r="J36" s="24">
        <f t="shared" si="0"/>
        <v>551</v>
      </c>
      <c r="K36" s="7"/>
      <c r="L36" s="25">
        <f t="shared" si="3"/>
        <v>4047.4484781219589</v>
      </c>
      <c r="M36" s="17">
        <f t="shared" si="1"/>
        <v>20.716351406286396</v>
      </c>
      <c r="N36" s="17">
        <f t="shared" si="4"/>
        <v>557.85584777492068</v>
      </c>
      <c r="O36" s="24">
        <f t="shared" si="2"/>
        <v>47.002648712884785</v>
      </c>
      <c r="P36" s="7"/>
      <c r="Q36" s="25">
        <f t="shared" si="5"/>
        <v>4070.6845734487442</v>
      </c>
      <c r="R36" s="24">
        <f t="shared" si="6"/>
        <v>547.52066453819998</v>
      </c>
      <c r="S36" s="7"/>
      <c r="T36" s="25">
        <f t="shared" si="7"/>
        <v>-0.99356398288084424</v>
      </c>
      <c r="U36" s="24">
        <f t="shared" si="8"/>
        <v>0.13409227353735001</v>
      </c>
      <c r="V36" s="7"/>
      <c r="W36" s="25">
        <f t="shared" si="9"/>
        <v>-0.99313158166590454</v>
      </c>
      <c r="X36" s="24">
        <f t="shared" si="10"/>
        <v>89.764374186196449</v>
      </c>
      <c r="Y36" s="7"/>
      <c r="Z36" s="25">
        <f t="shared" si="11"/>
        <v>625</v>
      </c>
      <c r="AA36" s="17">
        <f t="shared" si="15"/>
        <v>89.900999999999996</v>
      </c>
      <c r="AB36" s="24">
        <f t="shared" si="12"/>
        <v>1.569068450835422</v>
      </c>
      <c r="AC36" s="17">
        <f t="shared" si="13"/>
        <v>-0.13662581380354766</v>
      </c>
      <c r="AD36" s="17">
        <f t="shared" ca="1" si="14"/>
        <v>8.5573857097756445E-2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15240</v>
      </c>
      <c r="D37" s="17">
        <v>13742</v>
      </c>
      <c r="E37" s="17">
        <v>11263</v>
      </c>
      <c r="F37" s="17">
        <v>12795</v>
      </c>
      <c r="G37" s="24"/>
      <c r="H37" s="7"/>
      <c r="I37" s="25">
        <f t="shared" si="0"/>
        <v>3977</v>
      </c>
      <c r="J37" s="24">
        <f t="shared" si="0"/>
        <v>947</v>
      </c>
      <c r="K37" s="7"/>
      <c r="L37" s="25">
        <f t="shared" si="3"/>
        <v>3974.1347772683025</v>
      </c>
      <c r="M37" s="17">
        <f t="shared" si="1"/>
        <v>8.2095013022360028</v>
      </c>
      <c r="N37" s="17">
        <f t="shared" si="4"/>
        <v>954.73457222313107</v>
      </c>
      <c r="O37" s="24">
        <f t="shared" si="2"/>
        <v>59.823607474830659</v>
      </c>
      <c r="P37" s="7"/>
      <c r="Q37" s="25">
        <f t="shared" si="5"/>
        <v>3995.6845734487442</v>
      </c>
      <c r="R37" s="24">
        <f t="shared" si="6"/>
        <v>943.52066453819998</v>
      </c>
      <c r="S37" s="7"/>
      <c r="T37" s="25">
        <f t="shared" si="7"/>
        <v>-0.97525814331712402</v>
      </c>
      <c r="U37" s="24">
        <f t="shared" si="8"/>
        <v>0.23107590129791619</v>
      </c>
      <c r="V37" s="7"/>
      <c r="W37" s="25">
        <f t="shared" si="9"/>
        <v>-0.97450907772935969</v>
      </c>
      <c r="X37" s="24">
        <f t="shared" si="10"/>
        <v>95.414444995890733</v>
      </c>
      <c r="Y37" s="7"/>
      <c r="Z37" s="25">
        <f t="shared" si="11"/>
        <v>629</v>
      </c>
      <c r="AA37" s="17">
        <f t="shared" si="15"/>
        <v>95.561999999999998</v>
      </c>
      <c r="AB37" s="24">
        <f t="shared" si="12"/>
        <v>1.6678715397908213</v>
      </c>
      <c r="AC37" s="17">
        <f t="shared" si="13"/>
        <v>-0.14755500410926459</v>
      </c>
      <c r="AD37" s="17">
        <f t="shared" ca="1" si="14"/>
        <v>0.13233556519774936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15183</v>
      </c>
      <c r="D38" s="17">
        <v>13946</v>
      </c>
      <c r="E38" s="17">
        <v>11321</v>
      </c>
      <c r="F38" s="17">
        <v>12598</v>
      </c>
      <c r="G38" s="24"/>
      <c r="H38" s="7"/>
      <c r="I38" s="25">
        <f t="shared" si="0"/>
        <v>3862</v>
      </c>
      <c r="J38" s="24">
        <f t="shared" si="0"/>
        <v>1348</v>
      </c>
      <c r="K38" s="7"/>
      <c r="L38" s="25">
        <f t="shared" si="3"/>
        <v>3858.6963195265739</v>
      </c>
      <c r="M38" s="17">
        <f t="shared" si="1"/>
        <v>10.914304670496795</v>
      </c>
      <c r="N38" s="17">
        <f t="shared" si="4"/>
        <v>1351.425737149134</v>
      </c>
      <c r="O38" s="24">
        <f t="shared" si="2"/>
        <v>11.735675014956509</v>
      </c>
      <c r="P38" s="7"/>
      <c r="Q38" s="25">
        <f t="shared" si="5"/>
        <v>3880.6845734487442</v>
      </c>
      <c r="R38" s="24">
        <f t="shared" si="6"/>
        <v>1344.5206645382</v>
      </c>
      <c r="S38" s="7"/>
      <c r="T38" s="25">
        <f t="shared" si="7"/>
        <v>-0.94718918931941976</v>
      </c>
      <c r="U38" s="24">
        <f t="shared" si="8"/>
        <v>0.32928406981303493</v>
      </c>
      <c r="V38" s="7"/>
      <c r="W38" s="25">
        <f t="shared" si="9"/>
        <v>-0.9461194102920778</v>
      </c>
      <c r="X38" s="24">
        <f t="shared" si="10"/>
        <v>101.26458197661412</v>
      </c>
      <c r="Y38" s="7"/>
      <c r="Z38" s="25">
        <f t="shared" si="11"/>
        <v>644</v>
      </c>
      <c r="AA38" s="17">
        <f t="shared" si="15"/>
        <v>101.358</v>
      </c>
      <c r="AB38" s="24">
        <f t="shared" si="12"/>
        <v>1.7690308232364127</v>
      </c>
      <c r="AC38" s="17">
        <f t="shared" si="13"/>
        <v>-9.3418023385879678E-2</v>
      </c>
      <c r="AD38" s="17">
        <f t="shared" ca="1" si="14"/>
        <v>-9.3926356037172809E-3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15103</v>
      </c>
      <c r="D39" s="17">
        <v>14118</v>
      </c>
      <c r="E39" s="17">
        <v>11389</v>
      </c>
      <c r="F39" s="17">
        <v>12405</v>
      </c>
      <c r="G39" s="24"/>
      <c r="H39" s="7"/>
      <c r="I39" s="25">
        <f t="shared" si="0"/>
        <v>3714</v>
      </c>
      <c r="J39" s="24">
        <f t="shared" si="0"/>
        <v>1713</v>
      </c>
      <c r="K39" s="7"/>
      <c r="L39" s="25">
        <f t="shared" si="3"/>
        <v>3708.7106731939648</v>
      </c>
      <c r="M39" s="17">
        <f t="shared" si="1"/>
        <v>27.97697806104259</v>
      </c>
      <c r="N39" s="17">
        <f t="shared" si="4"/>
        <v>1723.264635890755</v>
      </c>
      <c r="O39" s="24">
        <f t="shared" si="2"/>
        <v>105.36274996977603</v>
      </c>
      <c r="P39" s="7"/>
      <c r="Q39" s="25">
        <f t="shared" si="5"/>
        <v>3732.6845734487442</v>
      </c>
      <c r="R39" s="24">
        <f t="shared" si="6"/>
        <v>1709.5206645382</v>
      </c>
      <c r="S39" s="7"/>
      <c r="T39" s="25">
        <f t="shared" si="7"/>
        <v>-0.91106566591367866</v>
      </c>
      <c r="U39" s="24">
        <f t="shared" si="8"/>
        <v>0.41867554489537495</v>
      </c>
      <c r="V39" s="7"/>
      <c r="W39" s="25">
        <f t="shared" si="9"/>
        <v>-0.90970390934290035</v>
      </c>
      <c r="X39" s="24">
        <f t="shared" si="10"/>
        <v>106.78825752151658</v>
      </c>
      <c r="Y39" s="7"/>
      <c r="Z39" s="25">
        <f t="shared" si="11"/>
        <v>625</v>
      </c>
      <c r="AA39" s="17">
        <f t="shared" si="15"/>
        <v>106.983</v>
      </c>
      <c r="AB39" s="24">
        <f t="shared" si="12"/>
        <v>1.8672055936610936</v>
      </c>
      <c r="AC39" s="17">
        <f t="shared" si="13"/>
        <v>-0.19474247848341975</v>
      </c>
      <c r="AD39" s="17">
        <f t="shared" ca="1" si="14"/>
        <v>8.5513658256502367E-2</v>
      </c>
      <c r="AE39" s="17">
        <v>130</v>
      </c>
    </row>
    <row r="40" spans="1:31" s="17" customFormat="1" x14ac:dyDescent="0.25">
      <c r="A40" s="17">
        <v>20</v>
      </c>
      <c r="B40" s="17">
        <v>626</v>
      </c>
      <c r="C40" s="17">
        <v>15018</v>
      </c>
      <c r="D40" s="17">
        <v>14309</v>
      </c>
      <c r="E40" s="17">
        <v>11492</v>
      </c>
      <c r="F40" s="17">
        <v>12234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3522.4725009758895</v>
      </c>
      <c r="M40" s="17">
        <f t="shared" si="1"/>
        <v>12.443249365100611</v>
      </c>
      <c r="N40" s="17">
        <f t="shared" si="4"/>
        <v>2079.086305167828</v>
      </c>
      <c r="O40" s="24">
        <f t="shared" si="2"/>
        <v>16.697889924617485</v>
      </c>
      <c r="P40" s="7"/>
      <c r="Q40" s="25">
        <f t="shared" si="5"/>
        <v>3544.6845734487442</v>
      </c>
      <c r="R40" s="24">
        <f t="shared" si="6"/>
        <v>2071.5206645382</v>
      </c>
      <c r="S40" s="7"/>
      <c r="T40" s="25">
        <f t="shared" si="7"/>
        <v>-0.86517902807395353</v>
      </c>
      <c r="U40" s="24">
        <f t="shared" si="8"/>
        <v>0.50733229552498349</v>
      </c>
      <c r="V40" s="7"/>
      <c r="W40" s="25">
        <f t="shared" si="9"/>
        <v>-0.86352764018294736</v>
      </c>
      <c r="X40" s="24">
        <f t="shared" si="10"/>
        <v>112.50954047784478</v>
      </c>
      <c r="Y40" s="7"/>
      <c r="Z40" s="25">
        <f t="shared" si="11"/>
        <v>626</v>
      </c>
      <c r="AA40" s="17">
        <f t="shared" si="15"/>
        <v>112.617</v>
      </c>
      <c r="AB40" s="24">
        <f t="shared" si="12"/>
        <v>1.9655374437184543</v>
      </c>
      <c r="AC40" s="17">
        <f t="shared" si="13"/>
        <v>-0.10745952215522436</v>
      </c>
      <c r="AD40" s="17">
        <f t="shared" ca="1" si="14"/>
        <v>3.7568713513763896E-2</v>
      </c>
      <c r="AE40" s="17">
        <v>129</v>
      </c>
    </row>
    <row r="41" spans="1:31" s="17" customFormat="1" x14ac:dyDescent="0.25">
      <c r="A41" s="17">
        <v>21</v>
      </c>
      <c r="B41" s="17">
        <v>619</v>
      </c>
      <c r="C41" s="17">
        <v>14905</v>
      </c>
      <c r="D41" s="17">
        <v>14475</v>
      </c>
      <c r="E41" s="17">
        <v>11599</v>
      </c>
      <c r="F41" s="17">
        <v>12065</v>
      </c>
      <c r="G41" s="24"/>
      <c r="H41" s="7"/>
      <c r="I41" s="25">
        <f t="shared" si="0"/>
        <v>3306</v>
      </c>
      <c r="J41" s="24">
        <f t="shared" si="0"/>
        <v>2410</v>
      </c>
      <c r="K41" s="7"/>
      <c r="L41" s="25">
        <f t="shared" si="3"/>
        <v>3304.6401919632349</v>
      </c>
      <c r="M41" s="17">
        <f t="shared" si="1"/>
        <v>1.8490778968510002</v>
      </c>
      <c r="N41" s="17">
        <f t="shared" si="4"/>
        <v>2411.2147778806057</v>
      </c>
      <c r="O41" s="24">
        <f t="shared" si="2"/>
        <v>1.4756852992087601</v>
      </c>
      <c r="P41" s="7"/>
      <c r="Q41" s="25">
        <f t="shared" si="5"/>
        <v>3324.6845734487442</v>
      </c>
      <c r="R41" s="24">
        <f t="shared" si="6"/>
        <v>2406.5206645382</v>
      </c>
      <c r="S41" s="7"/>
      <c r="T41" s="25">
        <f t="shared" si="7"/>
        <v>-0.81148189868704113</v>
      </c>
      <c r="U41" s="24">
        <f t="shared" si="8"/>
        <v>0.58937652608000779</v>
      </c>
      <c r="V41" s="7"/>
      <c r="W41" s="25">
        <f t="shared" si="9"/>
        <v>-0.80956242197100492</v>
      </c>
      <c r="X41" s="24">
        <f t="shared" si="10"/>
        <v>118.13013685533355</v>
      </c>
      <c r="Y41" s="7"/>
      <c r="Z41" s="25">
        <f t="shared" si="11"/>
        <v>619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-5.7863144666455923E-2</v>
      </c>
      <c r="AD41" s="17">
        <f t="shared" ca="1" si="14"/>
        <v>3.5868941290203793E-2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14781</v>
      </c>
      <c r="D42" s="17">
        <v>14619</v>
      </c>
      <c r="E42" s="17">
        <v>11719</v>
      </c>
      <c r="F42" s="17">
        <v>11911</v>
      </c>
      <c r="G42" s="24"/>
      <c r="H42" s="7"/>
      <c r="I42" s="25">
        <f t="shared" si="0"/>
        <v>3062</v>
      </c>
      <c r="J42" s="24">
        <f t="shared" si="0"/>
        <v>2708</v>
      </c>
      <c r="K42" s="7"/>
      <c r="L42" s="25">
        <f t="shared" si="3"/>
        <v>3061.3549726510901</v>
      </c>
      <c r="M42" s="17">
        <f t="shared" si="1"/>
        <v>0.41606028084177837</v>
      </c>
      <c r="N42" s="17">
        <f t="shared" si="4"/>
        <v>2713.865527039165</v>
      </c>
      <c r="O42" s="24">
        <f t="shared" si="2"/>
        <v>34.404407447176254</v>
      </c>
      <c r="P42" s="7"/>
      <c r="Q42" s="25">
        <f t="shared" si="5"/>
        <v>3080.6845734487442</v>
      </c>
      <c r="R42" s="24">
        <f t="shared" si="6"/>
        <v>2704.5206645382</v>
      </c>
      <c r="S42" s="7"/>
      <c r="T42" s="25">
        <f t="shared" si="7"/>
        <v>-0.75192690063973822</v>
      </c>
      <c r="U42" s="24">
        <f t="shared" si="8"/>
        <v>0.66235915505134302</v>
      </c>
      <c r="V42" s="7"/>
      <c r="W42" s="25">
        <f t="shared" si="9"/>
        <v>-0.74976888210842685</v>
      </c>
      <c r="X42" s="24">
        <f t="shared" si="10"/>
        <v>123.53277195291469</v>
      </c>
      <c r="Y42" s="7"/>
      <c r="Z42" s="25">
        <f t="shared" si="11"/>
        <v>605</v>
      </c>
      <c r="AA42" s="17">
        <f t="shared" si="15"/>
        <v>123.633</v>
      </c>
      <c r="AB42" s="24">
        <f t="shared" si="12"/>
        <v>2.1578029141181494</v>
      </c>
      <c r="AC42" s="17">
        <f t="shared" si="13"/>
        <v>-0.10022804708530941</v>
      </c>
      <c r="AD42" s="17">
        <f t="shared" ca="1" si="14"/>
        <v>0.10292409538236313</v>
      </c>
      <c r="AE42" s="17">
        <v>127</v>
      </c>
    </row>
    <row r="43" spans="1:31" s="17" customFormat="1" x14ac:dyDescent="0.25">
      <c r="A43" s="17">
        <v>23</v>
      </c>
      <c r="B43" s="17">
        <v>609</v>
      </c>
      <c r="C43" s="17">
        <v>14640</v>
      </c>
      <c r="D43" s="17">
        <v>14758</v>
      </c>
      <c r="E43" s="17">
        <v>11852</v>
      </c>
      <c r="F43" s="17">
        <v>11764</v>
      </c>
      <c r="G43" s="24"/>
      <c r="H43" s="7"/>
      <c r="I43" s="25">
        <f t="shared" si="0"/>
        <v>2788</v>
      </c>
      <c r="J43" s="24">
        <f t="shared" si="0"/>
        <v>2994</v>
      </c>
      <c r="K43" s="7"/>
      <c r="L43" s="25">
        <f t="shared" si="3"/>
        <v>2788.3706406253732</v>
      </c>
      <c r="M43" s="17">
        <f t="shared" si="1"/>
        <v>0.13737447317703561</v>
      </c>
      <c r="N43" s="17">
        <f t="shared" si="4"/>
        <v>2993.7998200069928</v>
      </c>
      <c r="O43" s="24">
        <f t="shared" si="2"/>
        <v>4.007202960034998E-2</v>
      </c>
      <c r="P43" s="7"/>
      <c r="Q43" s="25">
        <f t="shared" si="5"/>
        <v>2806.6845734487442</v>
      </c>
      <c r="R43" s="24">
        <f t="shared" si="6"/>
        <v>2990.5206645382</v>
      </c>
      <c r="S43" s="7"/>
      <c r="T43" s="25">
        <f t="shared" si="7"/>
        <v>-0.68504956676694717</v>
      </c>
      <c r="U43" s="24">
        <f t="shared" si="8"/>
        <v>0.73240288621175187</v>
      </c>
      <c r="V43" s="7"/>
      <c r="W43" s="25">
        <f t="shared" si="9"/>
        <v>-0.68266256034740747</v>
      </c>
      <c r="X43" s="24">
        <f t="shared" si="10"/>
        <v>129.08797018982875</v>
      </c>
      <c r="Y43" s="7"/>
      <c r="Z43" s="25">
        <f t="shared" si="11"/>
        <v>609</v>
      </c>
      <c r="AA43" s="17">
        <f t="shared" si="15"/>
        <v>129.114</v>
      </c>
      <c r="AB43" s="24">
        <f t="shared" si="12"/>
        <v>2.2534644104199586</v>
      </c>
      <c r="AC43" s="17">
        <f t="shared" si="13"/>
        <v>-2.6029810171252166E-2</v>
      </c>
      <c r="AD43" s="17">
        <f t="shared" ca="1" si="14"/>
        <v>7.4499104548550577E-2</v>
      </c>
      <c r="AE43" s="17">
        <v>126</v>
      </c>
    </row>
    <row r="44" spans="1:31" s="17" customFormat="1" x14ac:dyDescent="0.25">
      <c r="A44" s="17">
        <v>24</v>
      </c>
      <c r="B44" s="17">
        <v>638</v>
      </c>
      <c r="C44" s="17">
        <v>14480</v>
      </c>
      <c r="D44" s="17">
        <v>14892</v>
      </c>
      <c r="E44" s="17">
        <v>12011</v>
      </c>
      <c r="F44" s="17">
        <v>11633</v>
      </c>
      <c r="G44" s="24"/>
      <c r="H44" s="7"/>
      <c r="I44" s="25">
        <f t="shared" si="0"/>
        <v>2469</v>
      </c>
      <c r="J44" s="24">
        <f t="shared" si="0"/>
        <v>3259</v>
      </c>
      <c r="K44" s="7"/>
      <c r="L44" s="25">
        <f t="shared" si="3"/>
        <v>2474.8786281950152</v>
      </c>
      <c r="M44" s="17">
        <f t="shared" si="1"/>
        <v>34.558269455227119</v>
      </c>
      <c r="N44" s="17">
        <f t="shared" si="4"/>
        <v>3257.6861476390668</v>
      </c>
      <c r="O44" s="24">
        <f t="shared" si="2"/>
        <v>1.7262080263297355</v>
      </c>
      <c r="P44" s="7"/>
      <c r="Q44" s="25">
        <f t="shared" si="5"/>
        <v>2487.6845734487442</v>
      </c>
      <c r="R44" s="24">
        <f t="shared" si="6"/>
        <v>3255.5206645382</v>
      </c>
      <c r="S44" s="7"/>
      <c r="T44" s="25">
        <f t="shared" si="7"/>
        <v>-0.60718872915592415</v>
      </c>
      <c r="U44" s="24">
        <f t="shared" si="8"/>
        <v>0.79730354620303989</v>
      </c>
      <c r="V44" s="7"/>
      <c r="W44" s="25">
        <f t="shared" si="9"/>
        <v>-0.60458946397246172</v>
      </c>
      <c r="X44" s="24">
        <f t="shared" si="10"/>
        <v>134.90204405654606</v>
      </c>
      <c r="Y44" s="7"/>
      <c r="Z44" s="25">
        <f t="shared" si="11"/>
        <v>638</v>
      </c>
      <c r="AA44" s="17">
        <f t="shared" si="15"/>
        <v>134.85599999999999</v>
      </c>
      <c r="AB44" s="24">
        <f t="shared" si="12"/>
        <v>2.3536812160694729</v>
      </c>
      <c r="AC44" s="17">
        <f t="shared" si="13"/>
        <v>4.6044056546065804E-2</v>
      </c>
      <c r="AD44" s="17">
        <f t="shared" ca="1" si="14"/>
        <v>-3.4250049656350257E-3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14319</v>
      </c>
      <c r="D45" s="17">
        <v>15004</v>
      </c>
      <c r="E45" s="17">
        <v>12175</v>
      </c>
      <c r="F45" s="17">
        <v>11519</v>
      </c>
      <c r="G45" s="24"/>
      <c r="H45" s="7"/>
      <c r="I45" s="25">
        <f t="shared" si="0"/>
        <v>2144</v>
      </c>
      <c r="J45" s="24">
        <f t="shared" si="0"/>
        <v>3485</v>
      </c>
      <c r="K45" s="7"/>
      <c r="L45" s="25">
        <f t="shared" si="3"/>
        <v>2142.3726567747317</v>
      </c>
      <c r="M45" s="17">
        <f t="shared" si="1"/>
        <v>2.6482459728266496</v>
      </c>
      <c r="N45" s="17">
        <f t="shared" si="4"/>
        <v>3485.2099158047408</v>
      </c>
      <c r="O45" s="24">
        <f t="shared" si="2"/>
        <v>4.4064645079990659E-2</v>
      </c>
      <c r="P45" s="7"/>
      <c r="Q45" s="25">
        <f t="shared" si="5"/>
        <v>2162.6845734487442</v>
      </c>
      <c r="R45" s="24">
        <f t="shared" si="6"/>
        <v>3481.5206645382</v>
      </c>
      <c r="S45" s="7"/>
      <c r="T45" s="25">
        <f t="shared" si="7"/>
        <v>-0.52786342437980349</v>
      </c>
      <c r="U45" s="24">
        <f t="shared" si="8"/>
        <v>0.85265278830881752</v>
      </c>
      <c r="V45" s="7"/>
      <c r="W45" s="25">
        <f t="shared" si="9"/>
        <v>-0.52508306966940066</v>
      </c>
      <c r="X45" s="24">
        <f t="shared" si="10"/>
        <v>140.44911023024162</v>
      </c>
      <c r="Y45" s="7"/>
      <c r="Z45" s="25">
        <f t="shared" si="11"/>
        <v>627</v>
      </c>
      <c r="AA45" s="17">
        <f t="shared" si="15"/>
        <v>140.499</v>
      </c>
      <c r="AB45" s="24">
        <f t="shared" si="12"/>
        <v>2.4521701457595126</v>
      </c>
      <c r="AC45" s="17">
        <f t="shared" si="13"/>
        <v>-4.9889769758379998E-2</v>
      </c>
      <c r="AD45" s="17">
        <f t="shared" ca="1" si="14"/>
        <v>2.7628621403948728E-2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14144</v>
      </c>
      <c r="D46" s="17">
        <v>15113</v>
      </c>
      <c r="E46" s="17">
        <v>12360</v>
      </c>
      <c r="F46" s="17">
        <v>11422</v>
      </c>
      <c r="G46" s="24"/>
      <c r="H46" s="7"/>
      <c r="I46" s="25">
        <f t="shared" si="0"/>
        <v>1784</v>
      </c>
      <c r="J46" s="24">
        <f t="shared" si="0"/>
        <v>3691</v>
      </c>
      <c r="K46" s="7"/>
      <c r="L46" s="25">
        <f t="shared" si="3"/>
        <v>1784.8515275985508</v>
      </c>
      <c r="M46" s="17">
        <f t="shared" si="1"/>
        <v>0.72509925109364848</v>
      </c>
      <c r="N46" s="17">
        <f t="shared" si="4"/>
        <v>3680.9430945994827</v>
      </c>
      <c r="O46" s="24">
        <f t="shared" si="2"/>
        <v>101.14134623495363</v>
      </c>
      <c r="P46" s="7"/>
      <c r="Q46" s="25">
        <f t="shared" si="5"/>
        <v>1802.6845734487442</v>
      </c>
      <c r="R46" s="24">
        <f t="shared" si="6"/>
        <v>3687.5206645382</v>
      </c>
      <c r="S46" s="7"/>
      <c r="T46" s="25">
        <f t="shared" si="7"/>
        <v>-0.43999539447394681</v>
      </c>
      <c r="U46" s="24">
        <f t="shared" si="8"/>
        <v>0.90310386739638471</v>
      </c>
      <c r="V46" s="7"/>
      <c r="W46" s="25">
        <f t="shared" si="9"/>
        <v>-0.4370498929522959</v>
      </c>
      <c r="X46" s="24">
        <f t="shared" si="10"/>
        <v>146.25053130737945</v>
      </c>
      <c r="Y46" s="7"/>
      <c r="Z46" s="25">
        <f t="shared" si="11"/>
        <v>634</v>
      </c>
      <c r="AA46" s="17">
        <f t="shared" si="15"/>
        <v>146.20499999999998</v>
      </c>
      <c r="AB46" s="24">
        <f t="shared" si="12"/>
        <v>2.5517586328783093</v>
      </c>
      <c r="AC46" s="17">
        <f t="shared" si="13"/>
        <v>4.553130737946276E-2</v>
      </c>
      <c r="AD46" s="17">
        <f t="shared" ca="1" si="14"/>
        <v>5.5401411746004214E-2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13964</v>
      </c>
      <c r="D47" s="17">
        <v>15200</v>
      </c>
      <c r="E47" s="17">
        <v>12553</v>
      </c>
      <c r="F47" s="17">
        <v>11349</v>
      </c>
      <c r="G47" s="24"/>
      <c r="H47" s="7"/>
      <c r="I47" s="25">
        <f t="shared" si="0"/>
        <v>1411</v>
      </c>
      <c r="J47" s="24">
        <f t="shared" si="0"/>
        <v>3851</v>
      </c>
      <c r="K47" s="7"/>
      <c r="L47" s="25">
        <f t="shared" si="3"/>
        <v>1413.6717638592756</v>
      </c>
      <c r="M47" s="17">
        <f t="shared" si="1"/>
        <v>7.1383221197314777</v>
      </c>
      <c r="N47" s="17">
        <f t="shared" si="4"/>
        <v>3838.6696354620722</v>
      </c>
      <c r="O47" s="24">
        <f t="shared" si="2"/>
        <v>152.03788963818832</v>
      </c>
      <c r="P47" s="7"/>
      <c r="Q47" s="25">
        <f t="shared" si="5"/>
        <v>1429.6845734487442</v>
      </c>
      <c r="R47" s="24">
        <f t="shared" si="6"/>
        <v>3847.5206645382</v>
      </c>
      <c r="S47" s="7"/>
      <c r="T47" s="25">
        <f t="shared" si="7"/>
        <v>-0.34895435237704525</v>
      </c>
      <c r="U47" s="24">
        <f t="shared" si="8"/>
        <v>0.94228917154206804</v>
      </c>
      <c r="V47" s="7"/>
      <c r="W47" s="25">
        <f t="shared" si="9"/>
        <v>-0.34588046005800271</v>
      </c>
      <c r="X47" s="24">
        <f t="shared" si="10"/>
        <v>151.91845111182295</v>
      </c>
      <c r="Y47" s="7"/>
      <c r="Z47" s="25">
        <f t="shared" si="11"/>
        <v>627</v>
      </c>
      <c r="AA47" s="17">
        <f t="shared" si="15"/>
        <v>151.84799999999998</v>
      </c>
      <c r="AB47" s="24">
        <f t="shared" si="12"/>
        <v>2.650247562568349</v>
      </c>
      <c r="AC47" s="17">
        <f t="shared" si="13"/>
        <v>7.0451111822961821E-2</v>
      </c>
      <c r="AD47" s="17">
        <f t="shared" ca="1" si="14"/>
        <v>4.5140567115993235E-3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13765</v>
      </c>
      <c r="D48" s="17">
        <v>15248</v>
      </c>
      <c r="E48" s="17">
        <v>12740</v>
      </c>
      <c r="F48" s="17">
        <v>11281</v>
      </c>
      <c r="G48" s="24"/>
      <c r="H48" s="7"/>
      <c r="I48" s="25">
        <f t="shared" si="0"/>
        <v>1025</v>
      </c>
      <c r="J48" s="24">
        <f t="shared" si="0"/>
        <v>3967</v>
      </c>
      <c r="K48" s="7"/>
      <c r="L48" s="25">
        <f t="shared" si="3"/>
        <v>1024.8571447555182</v>
      </c>
      <c r="M48" s="17">
        <f t="shared" si="1"/>
        <v>2.040762087594904E-2</v>
      </c>
      <c r="N48" s="17">
        <f t="shared" si="4"/>
        <v>3960.1838918451658</v>
      </c>
      <c r="O48" s="24">
        <f t="shared" si="2"/>
        <v>46.459330378397048</v>
      </c>
      <c r="P48" s="7"/>
      <c r="Q48" s="25">
        <f t="shared" si="5"/>
        <v>1043.6845734487442</v>
      </c>
      <c r="R48" s="24">
        <f t="shared" si="6"/>
        <v>3963.5206645382</v>
      </c>
      <c r="S48" s="7"/>
      <c r="T48" s="25">
        <f t="shared" si="7"/>
        <v>-0.25474029808909887</v>
      </c>
      <c r="U48" s="24">
        <f t="shared" si="8"/>
        <v>0.97069851704768839</v>
      </c>
      <c r="V48" s="7"/>
      <c r="W48" s="25">
        <f t="shared" si="9"/>
        <v>-0.25157317216403075</v>
      </c>
      <c r="X48" s="24">
        <f t="shared" si="10"/>
        <v>157.54531088866781</v>
      </c>
      <c r="Y48" s="7"/>
      <c r="Z48" s="25">
        <f t="shared" si="11"/>
        <v>633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3.1088866782624791E-4</v>
      </c>
      <c r="AD48" s="17">
        <f t="shared" ca="1" si="14"/>
        <v>0.10372038315193777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13561</v>
      </c>
      <c r="D49" s="17">
        <v>15282</v>
      </c>
      <c r="E49" s="17">
        <v>12924</v>
      </c>
      <c r="F49" s="17">
        <v>11231</v>
      </c>
      <c r="G49" s="24"/>
      <c r="H49" s="7"/>
      <c r="I49" s="25">
        <f t="shared" si="0"/>
        <v>637</v>
      </c>
      <c r="J49" s="24">
        <f t="shared" si="0"/>
        <v>4051</v>
      </c>
      <c r="K49" s="7"/>
      <c r="L49" s="25">
        <f t="shared" si="3"/>
        <v>640.36290093166474</v>
      </c>
      <c r="M49" s="17">
        <f t="shared" si="1"/>
        <v>11.309102676191575</v>
      </c>
      <c r="N49" s="17">
        <f t="shared" si="4"/>
        <v>4040.3014171660939</v>
      </c>
      <c r="O49" s="24">
        <f t="shared" si="2"/>
        <v>114.45967465395091</v>
      </c>
      <c r="P49" s="7"/>
      <c r="Q49" s="25">
        <f t="shared" si="5"/>
        <v>655.68457344874412</v>
      </c>
      <c r="R49" s="24">
        <f t="shared" si="6"/>
        <v>4047.5206645382</v>
      </c>
      <c r="S49" s="7"/>
      <c r="T49" s="25">
        <f t="shared" si="7"/>
        <v>-0.16003808807945322</v>
      </c>
      <c r="U49" s="24">
        <f t="shared" si="8"/>
        <v>0.99127080172417215</v>
      </c>
      <c r="V49" s="7"/>
      <c r="W49" s="25">
        <f t="shared" si="9"/>
        <v>-0.15680330710767848</v>
      </c>
      <c r="X49" s="24">
        <f t="shared" si="10"/>
        <v>163.08601754253539</v>
      </c>
      <c r="Y49" s="7"/>
      <c r="Z49" s="25">
        <f t="shared" si="11"/>
        <v>610</v>
      </c>
      <c r="AA49" s="17">
        <f t="shared" si="15"/>
        <v>163.035</v>
      </c>
      <c r="AB49" s="24">
        <f t="shared" si="12"/>
        <v>2.8454975459889549</v>
      </c>
      <c r="AC49" s="17">
        <f t="shared" si="13"/>
        <v>5.1017542535390703E-2</v>
      </c>
      <c r="AD49" s="17">
        <f t="shared" ca="1" si="14"/>
        <v>7.907762346326308E-2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13373</v>
      </c>
      <c r="D50" s="17">
        <v>15313</v>
      </c>
      <c r="E50" s="17">
        <v>13128</v>
      </c>
      <c r="F50" s="17">
        <v>11217</v>
      </c>
      <c r="G50" s="24"/>
      <c r="H50" s="7"/>
      <c r="I50" s="25">
        <f t="shared" si="0"/>
        <v>245</v>
      </c>
      <c r="J50" s="24">
        <f t="shared" si="0"/>
        <v>4096</v>
      </c>
      <c r="K50" s="7"/>
      <c r="L50" s="25">
        <f t="shared" si="3"/>
        <v>247.24385503620798</v>
      </c>
      <c r="M50" s="17">
        <f t="shared" si="1"/>
        <v>5.0348854235158935</v>
      </c>
      <c r="N50" s="17">
        <f t="shared" si="4"/>
        <v>4083.5333065306586</v>
      </c>
      <c r="O50" s="24">
        <f t="shared" si="2"/>
        <v>155.41844605851969</v>
      </c>
      <c r="P50" s="7"/>
      <c r="Q50" s="25">
        <f t="shared" si="5"/>
        <v>263.68457344874417</v>
      </c>
      <c r="R50" s="24">
        <f t="shared" si="6"/>
        <v>4092.5206645382</v>
      </c>
      <c r="S50" s="7"/>
      <c r="T50" s="25">
        <f t="shared" si="7"/>
        <v>-6.4359566626409251E-2</v>
      </c>
      <c r="U50" s="24">
        <f t="shared" si="8"/>
        <v>1.0022916685151455</v>
      </c>
      <c r="V50" s="7"/>
      <c r="W50" s="25">
        <f t="shared" si="9"/>
        <v>-6.1088302445436796E-2</v>
      </c>
      <c r="X50" s="24">
        <f t="shared" si="10"/>
        <v>168.58703628179069</v>
      </c>
      <c r="Y50" s="7"/>
      <c r="Z50" s="25">
        <f t="shared" si="11"/>
        <v>614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2.603628179068096E-2</v>
      </c>
      <c r="AD50" s="17">
        <f t="shared" ca="1" si="14"/>
        <v>1.1657594863891063E-2</v>
      </c>
      <c r="AE50" s="17">
        <v>119</v>
      </c>
    </row>
    <row r="51" spans="1:31" s="17" customFormat="1" x14ac:dyDescent="0.25">
      <c r="A51" s="17">
        <v>31</v>
      </c>
      <c r="B51" s="17">
        <v>611</v>
      </c>
      <c r="C51" s="17">
        <v>13174</v>
      </c>
      <c r="D51" s="17">
        <v>15309</v>
      </c>
      <c r="E51" s="17">
        <v>13321</v>
      </c>
      <c r="F51" s="17">
        <v>11212</v>
      </c>
      <c r="G51" s="24"/>
      <c r="H51" s="7"/>
      <c r="I51" s="25">
        <f t="shared" si="0"/>
        <v>-147</v>
      </c>
      <c r="J51" s="24">
        <f t="shared" si="0"/>
        <v>4097</v>
      </c>
      <c r="K51" s="7"/>
      <c r="L51" s="25">
        <f t="shared" si="3"/>
        <v>-146.41659976170865</v>
      </c>
      <c r="M51" s="17">
        <f t="shared" si="1"/>
        <v>0.34035583803840025</v>
      </c>
      <c r="N51" s="17">
        <f t="shared" si="4"/>
        <v>4088.8980578105948</v>
      </c>
      <c r="O51" s="24">
        <f t="shared" si="2"/>
        <v>65.641467240464507</v>
      </c>
      <c r="P51" s="7"/>
      <c r="Q51" s="25">
        <f t="shared" si="5"/>
        <v>-128.31542655125583</v>
      </c>
      <c r="R51" s="24">
        <f t="shared" si="6"/>
        <v>4093.5206645382</v>
      </c>
      <c r="S51" s="7"/>
      <c r="T51" s="25">
        <f t="shared" si="7"/>
        <v>3.131895482663475E-2</v>
      </c>
      <c r="U51" s="24">
        <f t="shared" si="8"/>
        <v>1.0025365766660561</v>
      </c>
      <c r="V51" s="7"/>
      <c r="W51" s="25">
        <f t="shared" si="9"/>
        <v>3.4591528122017552E-2</v>
      </c>
      <c r="X51" s="24">
        <f t="shared" si="10"/>
        <v>174.05097094635289</v>
      </c>
      <c r="Y51" s="7"/>
      <c r="Z51" s="25">
        <f t="shared" si="11"/>
        <v>611</v>
      </c>
      <c r="AA51" s="17">
        <f t="shared" si="15"/>
        <v>174.06</v>
      </c>
      <c r="AB51" s="24">
        <f t="shared" si="12"/>
        <v>3.0379200960213302</v>
      </c>
      <c r="AC51" s="17">
        <f t="shared" si="13"/>
        <v>-9.0290536471115956E-3</v>
      </c>
      <c r="AD51" s="17">
        <f t="shared" ca="1" si="14"/>
        <v>-4.1344666331326607E-3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15305</v>
      </c>
      <c r="E52" s="17">
        <v>13536</v>
      </c>
      <c r="F52" s="17">
        <v>11237</v>
      </c>
      <c r="G52" s="24"/>
      <c r="H52" s="7"/>
      <c r="I52" s="25">
        <f t="shared" ref="I52:J83" si="16">C52-E52</f>
        <v>-551</v>
      </c>
      <c r="J52" s="24">
        <f t="shared" si="16"/>
        <v>4068</v>
      </c>
      <c r="K52" s="7"/>
      <c r="L52" s="25">
        <f t="shared" si="3"/>
        <v>-552.96514555739577</v>
      </c>
      <c r="M52" s="17">
        <f t="shared" si="1"/>
        <v>3.8617970617523389</v>
      </c>
      <c r="N52" s="17">
        <f t="shared" si="4"/>
        <v>4054.7892147822299</v>
      </c>
      <c r="O52" s="24">
        <f t="shared" si="2"/>
        <v>174.52484607005249</v>
      </c>
      <c r="P52" s="7"/>
      <c r="Q52" s="25">
        <f t="shared" si="5"/>
        <v>-532.31542655125588</v>
      </c>
      <c r="R52" s="24">
        <f t="shared" si="6"/>
        <v>4064.5206645382</v>
      </c>
      <c r="S52" s="7"/>
      <c r="T52" s="25">
        <f t="shared" si="7"/>
        <v>0.12992641060987398</v>
      </c>
      <c r="U52" s="24">
        <f t="shared" si="8"/>
        <v>0.995434240289651</v>
      </c>
      <c r="V52" s="7"/>
      <c r="W52" s="25">
        <f t="shared" si="9"/>
        <v>0.13317632628547021</v>
      </c>
      <c r="X52" s="24">
        <f t="shared" si="10"/>
        <v>179.69501136124688</v>
      </c>
      <c r="Y52" s="7"/>
      <c r="Z52" s="25">
        <f t="shared" si="11"/>
        <v>633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-6.1988638753120995E-2</v>
      </c>
      <c r="AD52" s="17">
        <f t="shared" ca="1" si="14"/>
        <v>-6.7450769084587137E-3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12769</v>
      </c>
      <c r="D53" s="17">
        <v>15258</v>
      </c>
      <c r="E53" s="17">
        <v>13725</v>
      </c>
      <c r="F53" s="17">
        <v>11271</v>
      </c>
      <c r="G53" s="24"/>
      <c r="H53" s="7"/>
      <c r="I53" s="25">
        <f t="shared" si="16"/>
        <v>-956</v>
      </c>
      <c r="J53" s="24">
        <f t="shared" si="16"/>
        <v>3987</v>
      </c>
      <c r="K53" s="7"/>
      <c r="L53" s="25">
        <f t="shared" si="3"/>
        <v>-952.97668897350195</v>
      </c>
      <c r="M53" s="17">
        <f t="shared" si="1"/>
        <v>9.14040956294469</v>
      </c>
      <c r="N53" s="17">
        <f t="shared" si="4"/>
        <v>3980.9452409392452</v>
      </c>
      <c r="O53" s="24">
        <f t="shared" si="2"/>
        <v>36.660107283792399</v>
      </c>
      <c r="P53" s="7"/>
      <c r="Q53" s="25">
        <f t="shared" si="5"/>
        <v>-937.31542655125588</v>
      </c>
      <c r="R53" s="24">
        <f t="shared" si="6"/>
        <v>3983.5206645382</v>
      </c>
      <c r="S53" s="7"/>
      <c r="T53" s="25">
        <f t="shared" si="7"/>
        <v>0.22877794425396281</v>
      </c>
      <c r="U53" s="24">
        <f t="shared" si="8"/>
        <v>0.97559668006589884</v>
      </c>
      <c r="V53" s="7"/>
      <c r="W53" s="25">
        <f t="shared" si="9"/>
        <v>0.23196363422528693</v>
      </c>
      <c r="X53" s="24">
        <f t="shared" si="10"/>
        <v>185.44946070368655</v>
      </c>
      <c r="Y53" s="7"/>
      <c r="Z53" s="25">
        <f t="shared" si="11"/>
        <v>631</v>
      </c>
      <c r="AA53" s="17">
        <f t="shared" si="15"/>
        <v>185.43600000000001</v>
      </c>
      <c r="AB53" s="24">
        <f t="shared" si="12"/>
        <v>3.2364687517282049</v>
      </c>
      <c r="AC53" s="17">
        <f t="shared" si="13"/>
        <v>1.3460703686547504E-2</v>
      </c>
      <c r="AD53" s="17">
        <f t="shared" ca="1" si="14"/>
        <v>-6.0009847847851461E-2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12580</v>
      </c>
      <c r="D54" s="17">
        <v>15201</v>
      </c>
      <c r="E54" s="17">
        <v>13928</v>
      </c>
      <c r="F54" s="17">
        <v>11331</v>
      </c>
      <c r="G54" s="24"/>
      <c r="H54" s="7"/>
      <c r="I54" s="25">
        <f t="shared" si="16"/>
        <v>-1348</v>
      </c>
      <c r="J54" s="24">
        <f t="shared" si="16"/>
        <v>3870</v>
      </c>
      <c r="K54" s="7"/>
      <c r="L54" s="25">
        <f t="shared" si="3"/>
        <v>-1347.4698471281351</v>
      </c>
      <c r="M54" s="17">
        <f t="shared" si="1"/>
        <v>0.28106206754655544</v>
      </c>
      <c r="N54" s="17">
        <f t="shared" si="4"/>
        <v>3866.7891201652378</v>
      </c>
      <c r="O54" s="24">
        <f t="shared" si="2"/>
        <v>10.309749313282413</v>
      </c>
      <c r="P54" s="7"/>
      <c r="Q54" s="25">
        <f t="shared" si="5"/>
        <v>-1329.3154265512558</v>
      </c>
      <c r="R54" s="24">
        <f t="shared" si="6"/>
        <v>3866.5206645382</v>
      </c>
      <c r="S54" s="7"/>
      <c r="T54" s="25">
        <f t="shared" si="7"/>
        <v>0.32445646570700676</v>
      </c>
      <c r="U54" s="24">
        <f t="shared" si="8"/>
        <v>0.94694242640936799</v>
      </c>
      <c r="V54" s="7"/>
      <c r="W54" s="25">
        <f t="shared" si="9"/>
        <v>0.32754913426581139</v>
      </c>
      <c r="X54" s="24">
        <f t="shared" si="10"/>
        <v>191.1554184371538</v>
      </c>
      <c r="Y54" s="7"/>
      <c r="Z54" s="25">
        <f t="shared" si="11"/>
        <v>637</v>
      </c>
      <c r="AA54" s="17">
        <f t="shared" si="15"/>
        <v>191.16900000000001</v>
      </c>
      <c r="AB54" s="24">
        <f t="shared" si="12"/>
        <v>3.3365284777450404</v>
      </c>
      <c r="AC54" s="17">
        <f t="shared" si="13"/>
        <v>-1.3581562846212591E-2</v>
      </c>
      <c r="AD54" s="17">
        <f t="shared" ca="1" si="14"/>
        <v>2.9419776600576597E-2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12393</v>
      </c>
      <c r="D55" s="17">
        <v>15123</v>
      </c>
      <c r="E55" s="17">
        <v>14110</v>
      </c>
      <c r="F55" s="17">
        <v>11404</v>
      </c>
      <c r="G55" s="24"/>
      <c r="H55" s="7"/>
      <c r="I55" s="25">
        <f t="shared" si="16"/>
        <v>-1717</v>
      </c>
      <c r="J55" s="24">
        <f t="shared" si="16"/>
        <v>3719</v>
      </c>
      <c r="K55" s="7"/>
      <c r="L55" s="25">
        <f t="shared" si="3"/>
        <v>-1721.0389502980036</v>
      </c>
      <c r="M55" s="17">
        <f t="shared" si="1"/>
        <v>16.313119509743014</v>
      </c>
      <c r="N55" s="17">
        <f t="shared" si="4"/>
        <v>3717.4706653559374</v>
      </c>
      <c r="O55" s="24">
        <f t="shared" si="2"/>
        <v>2.3388644535300824</v>
      </c>
      <c r="P55" s="7"/>
      <c r="Q55" s="25">
        <f t="shared" si="5"/>
        <v>-1698.3154265512558</v>
      </c>
      <c r="R55" s="24">
        <f t="shared" si="6"/>
        <v>3715.5206645382</v>
      </c>
      <c r="S55" s="7"/>
      <c r="T55" s="25">
        <f t="shared" si="7"/>
        <v>0.41452119636050994</v>
      </c>
      <c r="U55" s="24">
        <f t="shared" si="8"/>
        <v>0.90996129562187933</v>
      </c>
      <c r="V55" s="7"/>
      <c r="W55" s="25">
        <f t="shared" si="9"/>
        <v>0.41749363361840636</v>
      </c>
      <c r="X55" s="24">
        <f t="shared" si="10"/>
        <v>196.72065454631331</v>
      </c>
      <c r="Y55" s="7"/>
      <c r="Z55" s="25">
        <f t="shared" si="11"/>
        <v>624</v>
      </c>
      <c r="AA55" s="17">
        <f t="shared" si="15"/>
        <v>196.78500000000003</v>
      </c>
      <c r="AB55" s="24">
        <f t="shared" si="12"/>
        <v>3.4345461685370418</v>
      </c>
      <c r="AC55" s="17">
        <f t="shared" si="13"/>
        <v>-6.4345453686712517E-2</v>
      </c>
      <c r="AD55" s="17">
        <f t="shared" ca="1" si="14"/>
        <v>8.5685477386249431E-2</v>
      </c>
      <c r="AE55" s="17">
        <v>114</v>
      </c>
    </row>
    <row r="56" spans="1:31" s="17" customFormat="1" x14ac:dyDescent="0.25">
      <c r="A56" s="17">
        <v>36</v>
      </c>
      <c r="B56" s="17">
        <v>627</v>
      </c>
      <c r="C56" s="17">
        <v>12203</v>
      </c>
      <c r="D56" s="17">
        <v>15023</v>
      </c>
      <c r="E56" s="17">
        <v>14280</v>
      </c>
      <c r="F56" s="17">
        <v>11494</v>
      </c>
      <c r="G56" s="24"/>
      <c r="H56" s="7"/>
      <c r="I56" s="25">
        <f t="shared" si="16"/>
        <v>-2077</v>
      </c>
      <c r="J56" s="24">
        <f t="shared" si="16"/>
        <v>3529</v>
      </c>
      <c r="K56" s="7"/>
      <c r="L56" s="25">
        <f t="shared" si="3"/>
        <v>-2079.9250919922956</v>
      </c>
      <c r="M56" s="17">
        <f t="shared" si="1"/>
        <v>8.5561631633919593</v>
      </c>
      <c r="N56" s="17">
        <f t="shared" si="4"/>
        <v>3531.5156251446456</v>
      </c>
      <c r="O56" s="24">
        <f t="shared" si="2"/>
        <v>6.3283698683731089</v>
      </c>
      <c r="P56" s="7"/>
      <c r="Q56" s="25">
        <f t="shared" si="5"/>
        <v>-2058.3154265512558</v>
      </c>
      <c r="R56" s="24">
        <f t="shared" si="6"/>
        <v>3525.5206645382</v>
      </c>
      <c r="S56" s="7"/>
      <c r="T56" s="25">
        <f t="shared" si="7"/>
        <v>0.50238922626636662</v>
      </c>
      <c r="U56" s="24">
        <f t="shared" si="8"/>
        <v>0.86342874694888039</v>
      </c>
      <c r="V56" s="7"/>
      <c r="W56" s="25">
        <f t="shared" si="9"/>
        <v>0.50521024348242471</v>
      </c>
      <c r="X56" s="24">
        <f t="shared" si="10"/>
        <v>202.40761759626741</v>
      </c>
      <c r="Y56" s="7"/>
      <c r="Z56" s="25">
        <f t="shared" si="11"/>
        <v>627</v>
      </c>
      <c r="AA56" s="17">
        <f t="shared" si="15"/>
        <v>202.42800000000003</v>
      </c>
      <c r="AB56" s="24">
        <f t="shared" si="12"/>
        <v>3.5330350982270815</v>
      </c>
      <c r="AC56" s="17">
        <f t="shared" si="13"/>
        <v>-2.0382403732611465E-2</v>
      </c>
      <c r="AD56" s="17">
        <f t="shared" ca="1" si="14"/>
        <v>4.3508696287148041E-2</v>
      </c>
      <c r="AE56" s="17">
        <v>113</v>
      </c>
    </row>
    <row r="57" spans="1:31" s="17" customFormat="1" x14ac:dyDescent="0.25">
      <c r="A57" s="17">
        <v>37</v>
      </c>
      <c r="B57" s="17">
        <v>620</v>
      </c>
      <c r="C57" s="17">
        <v>12041</v>
      </c>
      <c r="D57" s="17">
        <v>14913</v>
      </c>
      <c r="E57" s="17">
        <v>14454</v>
      </c>
      <c r="F57" s="17">
        <v>11605</v>
      </c>
      <c r="G57" s="24"/>
      <c r="H57" s="7"/>
      <c r="I57" s="25">
        <f t="shared" si="16"/>
        <v>-2413</v>
      </c>
      <c r="J57" s="24">
        <f t="shared" si="16"/>
        <v>3308</v>
      </c>
      <c r="K57" s="7"/>
      <c r="L57" s="25">
        <f t="shared" si="3"/>
        <v>-2415.1563141136176</v>
      </c>
      <c r="M57" s="17">
        <f t="shared" si="1"/>
        <v>4.6496905565862603</v>
      </c>
      <c r="N57" s="17">
        <f t="shared" si="4"/>
        <v>3313.9950312209007</v>
      </c>
      <c r="O57" s="24">
        <f t="shared" si="2"/>
        <v>35.940399339574469</v>
      </c>
      <c r="P57" s="7"/>
      <c r="Q57" s="25">
        <f t="shared" si="5"/>
        <v>-2394.3154265512558</v>
      </c>
      <c r="R57" s="24">
        <f t="shared" si="6"/>
        <v>3304.5206645382</v>
      </c>
      <c r="S57" s="7"/>
      <c r="T57" s="25">
        <f t="shared" si="7"/>
        <v>0.58439938751183296</v>
      </c>
      <c r="U57" s="24">
        <f t="shared" si="8"/>
        <v>0.80930404559765534</v>
      </c>
      <c r="V57" s="7"/>
      <c r="W57" s="25">
        <f t="shared" si="9"/>
        <v>0.58704417173113632</v>
      </c>
      <c r="X57" s="24">
        <f t="shared" si="10"/>
        <v>208.03079334840049</v>
      </c>
      <c r="Y57" s="7"/>
      <c r="Z57" s="25">
        <f t="shared" si="11"/>
        <v>620</v>
      </c>
      <c r="AA57" s="17">
        <f t="shared" si="15"/>
        <v>208.00800000000004</v>
      </c>
      <c r="AB57" s="24">
        <f t="shared" si="12"/>
        <v>3.6304244704883653</v>
      </c>
      <c r="AC57" s="17">
        <f t="shared" si="13"/>
        <v>2.2793348400455216E-2</v>
      </c>
      <c r="AD57" s="17">
        <f t="shared" ca="1" si="14"/>
        <v>5.9861055141595898E-2</v>
      </c>
      <c r="AE57" s="17">
        <v>112</v>
      </c>
    </row>
    <row r="58" spans="1:31" s="17" customFormat="1" x14ac:dyDescent="0.25">
      <c r="A58" s="17">
        <v>38</v>
      </c>
      <c r="B58" s="17">
        <v>609</v>
      </c>
      <c r="C58" s="17">
        <v>11889</v>
      </c>
      <c r="D58" s="17">
        <v>14801</v>
      </c>
      <c r="E58" s="17">
        <v>14619</v>
      </c>
      <c r="F58" s="17">
        <v>11738</v>
      </c>
      <c r="G58" s="24"/>
      <c r="H58" s="7"/>
      <c r="I58" s="25">
        <f t="shared" si="16"/>
        <v>-2730</v>
      </c>
      <c r="J58" s="24">
        <f t="shared" si="16"/>
        <v>3063</v>
      </c>
      <c r="K58" s="7"/>
      <c r="L58" s="25">
        <f t="shared" si="3"/>
        <v>-2722.3285111315004</v>
      </c>
      <c r="M58" s="17">
        <f t="shared" si="1"/>
        <v>58.851741459513839</v>
      </c>
      <c r="N58" s="17">
        <f t="shared" si="4"/>
        <v>3069.7666363600415</v>
      </c>
      <c r="O58" s="24">
        <f t="shared" si="2"/>
        <v>45.787367629035714</v>
      </c>
      <c r="P58" s="7"/>
      <c r="Q58" s="25">
        <f t="shared" si="5"/>
        <v>-2711.3154265512558</v>
      </c>
      <c r="R58" s="24">
        <f t="shared" si="6"/>
        <v>3059.5206645382</v>
      </c>
      <c r="S58" s="7"/>
      <c r="T58" s="25">
        <f t="shared" si="7"/>
        <v>0.66177206940115674</v>
      </c>
      <c r="U58" s="24">
        <f t="shared" si="8"/>
        <v>0.74930154862457776</v>
      </c>
      <c r="V58" s="7"/>
      <c r="W58" s="25">
        <f t="shared" si="9"/>
        <v>0.66422141004882085</v>
      </c>
      <c r="X58" s="24">
        <f t="shared" si="10"/>
        <v>213.63033586375536</v>
      </c>
      <c r="Y58" s="7"/>
      <c r="Z58" s="25">
        <f t="shared" si="11"/>
        <v>609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0.14133586375533014</v>
      </c>
      <c r="AD58" s="17">
        <f t="shared" ca="1" si="14"/>
        <v>-5.7928151132330186E-2</v>
      </c>
      <c r="AE58" s="17">
        <v>111</v>
      </c>
    </row>
    <row r="59" spans="1:31" s="17" customFormat="1" x14ac:dyDescent="0.25">
      <c r="A59" s="17">
        <v>39</v>
      </c>
      <c r="B59" s="17">
        <v>605</v>
      </c>
      <c r="C59" s="17">
        <v>11750</v>
      </c>
      <c r="D59" s="17">
        <v>14670</v>
      </c>
      <c r="E59" s="17">
        <v>14759</v>
      </c>
      <c r="F59" s="17">
        <v>11873</v>
      </c>
      <c r="G59" s="24"/>
      <c r="H59" s="7"/>
      <c r="I59" s="25">
        <f t="shared" si="16"/>
        <v>-3009</v>
      </c>
      <c r="J59" s="24">
        <f t="shared" si="16"/>
        <v>2797</v>
      </c>
      <c r="K59" s="7"/>
      <c r="L59" s="25">
        <f t="shared" si="3"/>
        <v>-3002.9896382624274</v>
      </c>
      <c r="M59" s="17">
        <f t="shared" si="1"/>
        <v>36.124448216476317</v>
      </c>
      <c r="N59" s="17">
        <f t="shared" si="4"/>
        <v>2799.3651160545915</v>
      </c>
      <c r="O59" s="24">
        <f t="shared" si="2"/>
        <v>5.5937739516862433</v>
      </c>
      <c r="P59" s="7"/>
      <c r="Q59" s="25">
        <f t="shared" si="5"/>
        <v>-2990.3154265512558</v>
      </c>
      <c r="R59" s="24">
        <f t="shared" si="6"/>
        <v>2793.5206645382</v>
      </c>
      <c r="S59" s="7"/>
      <c r="T59" s="25">
        <f t="shared" si="7"/>
        <v>0.72986979257819573</v>
      </c>
      <c r="U59" s="24">
        <f t="shared" si="8"/>
        <v>0.68415598048237936</v>
      </c>
      <c r="V59" s="7"/>
      <c r="W59" s="25">
        <f t="shared" si="9"/>
        <v>0.73210685260807151</v>
      </c>
      <c r="X59" s="24">
        <f t="shared" si="10"/>
        <v>219.01396213447379</v>
      </c>
      <c r="Y59" s="7"/>
      <c r="Z59" s="25">
        <f t="shared" si="11"/>
        <v>605</v>
      </c>
      <c r="AA59" s="17">
        <f t="shared" si="15"/>
        <v>218.93400000000003</v>
      </c>
      <c r="AB59" s="24">
        <f t="shared" si="12"/>
        <v>3.8211191445612656</v>
      </c>
      <c r="AC59" s="17">
        <f t="shared" si="13"/>
        <v>7.9962134473760216E-2</v>
      </c>
      <c r="AD59" s="17">
        <f t="shared" ca="1" si="14"/>
        <v>0.13567530744936107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11615</v>
      </c>
      <c r="D60" s="17">
        <v>14503</v>
      </c>
      <c r="E60" s="17">
        <v>14890</v>
      </c>
      <c r="F60" s="17">
        <v>12030</v>
      </c>
      <c r="G60" s="24"/>
      <c r="H60" s="7"/>
      <c r="I60" s="25">
        <f t="shared" si="16"/>
        <v>-3275</v>
      </c>
      <c r="J60" s="24">
        <f t="shared" si="16"/>
        <v>2473</v>
      </c>
      <c r="K60" s="7"/>
      <c r="L60" s="25">
        <f t="shared" si="3"/>
        <v>-3270.5002274205335</v>
      </c>
      <c r="M60" s="17">
        <f t="shared" si="1"/>
        <v>20.247953266918422</v>
      </c>
      <c r="N60" s="17">
        <f t="shared" si="4"/>
        <v>2485.9027585527915</v>
      </c>
      <c r="O60" s="24">
        <f t="shared" si="2"/>
        <v>166.48117827163449</v>
      </c>
      <c r="P60" s="7"/>
      <c r="Q60" s="25">
        <f t="shared" si="5"/>
        <v>-3256.3154265512558</v>
      </c>
      <c r="R60" s="24">
        <f t="shared" si="6"/>
        <v>2469.5206645382</v>
      </c>
      <c r="S60" s="7"/>
      <c r="T60" s="25">
        <f t="shared" si="7"/>
        <v>0.7947945035641899</v>
      </c>
      <c r="U60" s="24">
        <f t="shared" si="8"/>
        <v>0.60480573958737061</v>
      </c>
      <c r="V60" s="7"/>
      <c r="W60" s="25">
        <f t="shared" si="9"/>
        <v>0.79677290022063618</v>
      </c>
      <c r="X60" s="24">
        <f t="shared" si="10"/>
        <v>224.87380855813058</v>
      </c>
      <c r="Y60" s="7"/>
      <c r="Z60" s="25">
        <f t="shared" si="11"/>
        <v>640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0.17980855813055996</v>
      </c>
      <c r="AD60" s="17">
        <f t="shared" ca="1" si="14"/>
        <v>3.3603739033935653E-2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11498</v>
      </c>
      <c r="D61" s="17">
        <v>14337</v>
      </c>
      <c r="E61" s="17">
        <v>14999</v>
      </c>
      <c r="F61" s="17">
        <v>12199</v>
      </c>
      <c r="G61" s="24"/>
      <c r="H61" s="7"/>
      <c r="I61" s="25">
        <f t="shared" si="16"/>
        <v>-3501</v>
      </c>
      <c r="J61" s="24">
        <f t="shared" si="16"/>
        <v>2138</v>
      </c>
      <c r="K61" s="7"/>
      <c r="L61" s="25">
        <f t="shared" si="3"/>
        <v>-3502.4272389920293</v>
      </c>
      <c r="M61" s="17">
        <f t="shared" si="1"/>
        <v>2.0370111403687781</v>
      </c>
      <c r="N61" s="17">
        <f t="shared" si="4"/>
        <v>2151.7363680652597</v>
      </c>
      <c r="O61" s="24">
        <f t="shared" si="2"/>
        <v>188.68780762428759</v>
      </c>
      <c r="P61" s="7"/>
      <c r="Q61" s="25">
        <f t="shared" si="5"/>
        <v>-3482.3154265512558</v>
      </c>
      <c r="R61" s="24">
        <f t="shared" si="6"/>
        <v>2134.5206645382</v>
      </c>
      <c r="S61" s="7"/>
      <c r="T61" s="25">
        <f t="shared" si="7"/>
        <v>0.84995610011619993</v>
      </c>
      <c r="U61" s="24">
        <f t="shared" si="8"/>
        <v>0.52276150903234619</v>
      </c>
      <c r="V61" s="7"/>
      <c r="W61" s="25">
        <f t="shared" si="9"/>
        <v>0.85166698786499295</v>
      </c>
      <c r="X61" s="24">
        <f t="shared" si="10"/>
        <v>230.5328124314475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0.15081243144749124</v>
      </c>
      <c r="AD61" s="17">
        <f t="shared" ca="1" si="14"/>
        <v>1.9537961776137536E-2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11400</v>
      </c>
      <c r="D62" s="17">
        <v>14164</v>
      </c>
      <c r="E62" s="17">
        <v>15106</v>
      </c>
      <c r="F62" s="17">
        <v>12381</v>
      </c>
      <c r="G62" s="24"/>
      <c r="H62" s="7"/>
      <c r="I62" s="25">
        <f t="shared" si="16"/>
        <v>-3706</v>
      </c>
      <c r="J62" s="24">
        <f t="shared" si="16"/>
        <v>1783</v>
      </c>
      <c r="K62" s="7"/>
      <c r="L62" s="25">
        <f t="shared" si="3"/>
        <v>-3700.8737357828754</v>
      </c>
      <c r="M62" s="17">
        <f t="shared" si="1"/>
        <v>26.278584823771798</v>
      </c>
      <c r="N62" s="17">
        <f t="shared" si="4"/>
        <v>1794.6750404285863</v>
      </c>
      <c r="O62" s="24">
        <f t="shared" si="2"/>
        <v>136.3065690091239</v>
      </c>
      <c r="P62" s="7"/>
      <c r="Q62" s="25">
        <f t="shared" si="5"/>
        <v>-3687.3154265512558</v>
      </c>
      <c r="R62" s="24">
        <f t="shared" si="6"/>
        <v>1779.5206645382</v>
      </c>
      <c r="S62" s="7"/>
      <c r="T62" s="25">
        <f t="shared" si="7"/>
        <v>0.89999206159036838</v>
      </c>
      <c r="U62" s="24">
        <f t="shared" si="8"/>
        <v>0.43581911545911139</v>
      </c>
      <c r="V62" s="7"/>
      <c r="W62" s="25">
        <f t="shared" si="9"/>
        <v>0.90141942490107796</v>
      </c>
      <c r="X62" s="24">
        <f t="shared" si="10"/>
        <v>236.27193898288624</v>
      </c>
      <c r="Y62" s="7"/>
      <c r="Z62" s="25">
        <f t="shared" si="11"/>
        <v>635</v>
      </c>
      <c r="AA62" s="17">
        <f t="shared" si="15"/>
        <v>236.09700000000001</v>
      </c>
      <c r="AB62" s="24">
        <f t="shared" si="12"/>
        <v>4.1206700040810524</v>
      </c>
      <c r="AC62" s="17">
        <f t="shared" si="13"/>
        <v>0.174938982886232</v>
      </c>
      <c r="AD62" s="17">
        <f t="shared" ca="1" si="14"/>
        <v>2.7233007509238405E-2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11315</v>
      </c>
      <c r="D63" s="17">
        <v>13970</v>
      </c>
      <c r="E63" s="17">
        <v>15179</v>
      </c>
      <c r="F63" s="17">
        <v>12563</v>
      </c>
      <c r="G63" s="24"/>
      <c r="H63" s="7"/>
      <c r="I63" s="25">
        <f t="shared" si="16"/>
        <v>-3864</v>
      </c>
      <c r="J63" s="24">
        <f t="shared" si="16"/>
        <v>1407</v>
      </c>
      <c r="K63" s="7"/>
      <c r="L63" s="25">
        <f t="shared" si="3"/>
        <v>-3861.1081556822637</v>
      </c>
      <c r="M63" s="17">
        <f t="shared" si="1"/>
        <v>8.3627635580236461</v>
      </c>
      <c r="N63" s="17">
        <f t="shared" si="4"/>
        <v>1424.0154277150955</v>
      </c>
      <c r="O63" s="24">
        <f t="shared" si="2"/>
        <v>289.52478032763952</v>
      </c>
      <c r="P63" s="7"/>
      <c r="Q63" s="25">
        <f t="shared" si="5"/>
        <v>-3845.3154265512558</v>
      </c>
      <c r="R63" s="24">
        <f t="shared" si="6"/>
        <v>1403.5206645382</v>
      </c>
      <c r="S63" s="7"/>
      <c r="T63" s="25">
        <f t="shared" si="7"/>
        <v>0.93855636360460548</v>
      </c>
      <c r="U63" s="24">
        <f t="shared" si="8"/>
        <v>0.34373365071675566</v>
      </c>
      <c r="V63" s="7"/>
      <c r="W63" s="25">
        <f t="shared" si="9"/>
        <v>0.93968335372871381</v>
      </c>
      <c r="X63" s="24">
        <f t="shared" si="10"/>
        <v>241.98243685118075</v>
      </c>
      <c r="Y63" s="7"/>
      <c r="Z63" s="25">
        <f t="shared" si="11"/>
        <v>628</v>
      </c>
      <c r="AA63" s="17">
        <f t="shared" si="15"/>
        <v>241.749</v>
      </c>
      <c r="AB63" s="24">
        <f t="shared" si="12"/>
        <v>4.2193160134037715</v>
      </c>
      <c r="AC63" s="17">
        <f t="shared" si="13"/>
        <v>0.23343685118075541</v>
      </c>
      <c r="AD63" s="17">
        <f t="shared" ca="1" si="14"/>
        <v>-8.4283458671876588E-2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11247</v>
      </c>
      <c r="D64" s="17">
        <v>13774</v>
      </c>
      <c r="E64" s="17">
        <v>15232</v>
      </c>
      <c r="F64" s="17">
        <v>12749</v>
      </c>
      <c r="G64" s="24"/>
      <c r="H64" s="7"/>
      <c r="I64" s="25">
        <f t="shared" si="16"/>
        <v>-3985</v>
      </c>
      <c r="J64" s="24">
        <f t="shared" si="16"/>
        <v>1025</v>
      </c>
      <c r="K64" s="7"/>
      <c r="L64" s="25">
        <f t="shared" si="3"/>
        <v>-3984.4467357395206</v>
      </c>
      <c r="M64" s="17">
        <f t="shared" si="1"/>
        <v>0.30610134192382749</v>
      </c>
      <c r="N64" s="17">
        <f t="shared" si="4"/>
        <v>1037.6720523873576</v>
      </c>
      <c r="O64" s="24">
        <f t="shared" si="2"/>
        <v>160.58091170793426</v>
      </c>
      <c r="P64" s="7"/>
      <c r="Q64" s="25">
        <f t="shared" si="5"/>
        <v>-3966.3154265512558</v>
      </c>
      <c r="R64" s="24">
        <f t="shared" si="6"/>
        <v>1021.5206645382</v>
      </c>
      <c r="S64" s="7"/>
      <c r="T64" s="25">
        <f t="shared" si="7"/>
        <v>0.96808978476740737</v>
      </c>
      <c r="U64" s="24">
        <f t="shared" si="8"/>
        <v>0.25017873706893679</v>
      </c>
      <c r="V64" s="7"/>
      <c r="W64" s="25">
        <f t="shared" si="9"/>
        <v>0.96891155712770594</v>
      </c>
      <c r="X64" s="24">
        <f t="shared" si="10"/>
        <v>247.59692912476658</v>
      </c>
      <c r="Y64" s="7"/>
      <c r="Z64" s="25">
        <f t="shared" si="11"/>
        <v>631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0.16892912476657784</v>
      </c>
      <c r="AD64" s="17">
        <f t="shared" ca="1" si="14"/>
        <v>3.4270308896651613E-2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11214</v>
      </c>
      <c r="D65" s="17">
        <v>13591</v>
      </c>
      <c r="E65" s="17">
        <v>15284</v>
      </c>
      <c r="F65" s="17">
        <v>12945</v>
      </c>
      <c r="G65" s="24"/>
      <c r="H65" s="7"/>
      <c r="I65" s="25">
        <f t="shared" si="16"/>
        <v>-4070</v>
      </c>
      <c r="J65" s="24">
        <f t="shared" si="16"/>
        <v>646</v>
      </c>
      <c r="K65" s="7"/>
      <c r="L65" s="25">
        <f t="shared" si="3"/>
        <v>-4066.65331437643</v>
      </c>
      <c r="M65" s="17">
        <f t="shared" si="1"/>
        <v>11.200304663010192</v>
      </c>
      <c r="N65" s="17">
        <f t="shared" si="4"/>
        <v>654.48784280055759</v>
      </c>
      <c r="O65" s="24">
        <f t="shared" si="2"/>
        <v>72.043475406977265</v>
      </c>
      <c r="P65" s="7"/>
      <c r="Q65" s="25">
        <f t="shared" si="5"/>
        <v>-4051.3154265512558</v>
      </c>
      <c r="R65" s="24">
        <f t="shared" si="6"/>
        <v>642.52066453819998</v>
      </c>
      <c r="S65" s="7"/>
      <c r="T65" s="25">
        <f t="shared" si="7"/>
        <v>0.98883640293962349</v>
      </c>
      <c r="U65" s="24">
        <f t="shared" si="8"/>
        <v>0.15735854787384948</v>
      </c>
      <c r="V65" s="7"/>
      <c r="W65" s="25">
        <f t="shared" si="9"/>
        <v>0.98935530896037349</v>
      </c>
      <c r="X65" s="24">
        <f t="shared" si="10"/>
        <v>253.03753468104514</v>
      </c>
      <c r="Y65" s="7"/>
      <c r="Z65" s="25">
        <f t="shared" si="11"/>
        <v>610</v>
      </c>
      <c r="AA65" s="17">
        <f t="shared" si="15"/>
        <v>252.91800000000001</v>
      </c>
      <c r="AB65" s="24">
        <f t="shared" si="12"/>
        <v>4.4142518375590178</v>
      </c>
      <c r="AC65" s="17">
        <f t="shared" si="13"/>
        <v>0.11953468104513831</v>
      </c>
      <c r="AD65" s="17">
        <f t="shared" ca="1" si="14"/>
        <v>4.0315689442536495E-2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11186</v>
      </c>
      <c r="D66" s="17">
        <v>13390</v>
      </c>
      <c r="E66" s="17">
        <v>15293</v>
      </c>
      <c r="F66" s="17">
        <v>13132</v>
      </c>
      <c r="G66" s="24"/>
      <c r="H66" s="7"/>
      <c r="I66" s="25">
        <f t="shared" si="16"/>
        <v>-4107</v>
      </c>
      <c r="J66" s="24">
        <f t="shared" si="16"/>
        <v>258</v>
      </c>
      <c r="K66" s="7"/>
      <c r="L66" s="25">
        <f t="shared" si="3"/>
        <v>-4111.8216779278982</v>
      </c>
      <c r="M66" s="17">
        <f t="shared" si="1"/>
        <v>23.248578040381023</v>
      </c>
      <c r="N66" s="17">
        <f t="shared" si="4"/>
        <v>263.40186862361401</v>
      </c>
      <c r="O66" s="24">
        <f t="shared" si="2"/>
        <v>29.180184626785486</v>
      </c>
      <c r="P66" s="7"/>
      <c r="Q66" s="25">
        <f t="shared" si="5"/>
        <v>-4088.3154265512558</v>
      </c>
      <c r="R66" s="24">
        <f t="shared" si="6"/>
        <v>254.52066453820001</v>
      </c>
      <c r="S66" s="7"/>
      <c r="T66" s="25">
        <f t="shared" si="7"/>
        <v>0.99786728379105882</v>
      </c>
      <c r="U66" s="24">
        <f t="shared" si="8"/>
        <v>6.2334185320567483E-2</v>
      </c>
      <c r="V66" s="7"/>
      <c r="W66" s="25">
        <f t="shared" si="9"/>
        <v>0.99807606635842117</v>
      </c>
      <c r="X66" s="24">
        <f t="shared" si="10"/>
        <v>258.5010923813004</v>
      </c>
      <c r="Y66" s="7"/>
      <c r="Z66" s="25">
        <f t="shared" si="11"/>
        <v>613</v>
      </c>
      <c r="AA66" s="17">
        <f t="shared" si="15"/>
        <v>258.435</v>
      </c>
      <c r="AB66" s="24">
        <f t="shared" si="12"/>
        <v>4.510541652391546</v>
      </c>
      <c r="AC66" s="17">
        <f t="shared" si="13"/>
        <v>6.6092381300393299E-2</v>
      </c>
      <c r="AD66" s="17">
        <f t="shared" ca="1" si="14"/>
        <v>4.6893583993153243E-2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11178</v>
      </c>
      <c r="D67" s="17">
        <v>13184</v>
      </c>
      <c r="E67" s="17">
        <v>15293</v>
      </c>
      <c r="F67" s="17">
        <v>13325</v>
      </c>
      <c r="G67" s="24"/>
      <c r="H67" s="7"/>
      <c r="I67" s="25">
        <f t="shared" si="16"/>
        <v>-4115</v>
      </c>
      <c r="J67" s="24">
        <f t="shared" si="16"/>
        <v>-141</v>
      </c>
      <c r="K67" s="7"/>
      <c r="L67" s="25">
        <f t="shared" si="3"/>
        <v>-4118.8402380366961</v>
      </c>
      <c r="M67" s="17">
        <f t="shared" si="1"/>
        <v>14.747428178487242</v>
      </c>
      <c r="N67" s="17">
        <f t="shared" si="4"/>
        <v>-136.51724231365009</v>
      </c>
      <c r="O67" s="24">
        <f t="shared" si="2"/>
        <v>20.095116474529227</v>
      </c>
      <c r="P67" s="7"/>
      <c r="Q67" s="25">
        <f t="shared" si="5"/>
        <v>-4096.3154265512558</v>
      </c>
      <c r="R67" s="24">
        <f t="shared" si="6"/>
        <v>-144.47933546179999</v>
      </c>
      <c r="S67" s="7"/>
      <c r="T67" s="25">
        <f t="shared" si="7"/>
        <v>0.99981990667785559</v>
      </c>
      <c r="U67" s="24">
        <f t="shared" si="8"/>
        <v>-3.5384166892730246E-2</v>
      </c>
      <c r="V67" s="7"/>
      <c r="W67" s="25">
        <f t="shared" si="9"/>
        <v>0.99970973456050138</v>
      </c>
      <c r="X67" s="24">
        <f t="shared" si="10"/>
        <v>264.10192684810772</v>
      </c>
      <c r="Y67" s="7"/>
      <c r="Z67" s="25">
        <f t="shared" si="11"/>
        <v>623</v>
      </c>
      <c r="AA67" s="17">
        <f t="shared" si="15"/>
        <v>264.04200000000003</v>
      </c>
      <c r="AB67" s="24">
        <f t="shared" si="12"/>
        <v>4.6084022635508681</v>
      </c>
      <c r="AC67" s="17">
        <f t="shared" si="13"/>
        <v>5.9926848107693331E-2</v>
      </c>
      <c r="AD67" s="17">
        <f t="shared" ca="1" si="14"/>
        <v>3.2133005853836494E-2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11198</v>
      </c>
      <c r="D68" s="17">
        <v>12990</v>
      </c>
      <c r="E68" s="17">
        <v>15281</v>
      </c>
      <c r="F68" s="17">
        <v>13527</v>
      </c>
      <c r="G68" s="24"/>
      <c r="H68" s="7"/>
      <c r="I68" s="25">
        <f t="shared" si="16"/>
        <v>-4083</v>
      </c>
      <c r="J68" s="24">
        <f t="shared" si="16"/>
        <v>-537</v>
      </c>
      <c r="K68" s="7"/>
      <c r="L68" s="25">
        <f t="shared" si="3"/>
        <v>-4086.091402836877</v>
      </c>
      <c r="M68" s="17">
        <f t="shared" si="1"/>
        <v>9.5567714998513065</v>
      </c>
      <c r="N68" s="17">
        <f t="shared" si="4"/>
        <v>-538.92233641829102</v>
      </c>
      <c r="O68" s="24">
        <f t="shared" si="2"/>
        <v>3.6953773050879648</v>
      </c>
      <c r="P68" s="7"/>
      <c r="Q68" s="25">
        <f t="shared" si="5"/>
        <v>-4064.3154265512558</v>
      </c>
      <c r="R68" s="24">
        <f t="shared" si="6"/>
        <v>-540.47933546180002</v>
      </c>
      <c r="S68" s="7"/>
      <c r="T68" s="25">
        <f t="shared" si="7"/>
        <v>0.99200941513066832</v>
      </c>
      <c r="U68" s="24">
        <f t="shared" si="8"/>
        <v>-0.13236779465329643</v>
      </c>
      <c r="V68" s="7"/>
      <c r="W68" s="25">
        <f t="shared" si="9"/>
        <v>0.99158263455180606</v>
      </c>
      <c r="X68" s="24">
        <f t="shared" si="10"/>
        <v>269.67836483948361</v>
      </c>
      <c r="Y68" s="7"/>
      <c r="Z68" s="25">
        <f t="shared" si="11"/>
        <v>629</v>
      </c>
      <c r="AA68" s="17">
        <f t="shared" si="15"/>
        <v>269.70300000000003</v>
      </c>
      <c r="AB68" s="24">
        <f t="shared" si="12"/>
        <v>4.7072053525062669</v>
      </c>
      <c r="AC68" s="17">
        <f t="shared" si="13"/>
        <v>-2.4635160516425003E-2</v>
      </c>
      <c r="AD68" s="17">
        <f t="shared" ca="1" si="14"/>
        <v>0.11788992248767727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11234</v>
      </c>
      <c r="D69" s="17">
        <v>12797</v>
      </c>
      <c r="E69" s="17">
        <v>15247</v>
      </c>
      <c r="F69" s="17">
        <v>13727</v>
      </c>
      <c r="G69" s="24"/>
      <c r="H69" s="7"/>
      <c r="I69" s="25">
        <f t="shared" si="16"/>
        <v>-4013</v>
      </c>
      <c r="J69" s="24">
        <f t="shared" si="16"/>
        <v>-930</v>
      </c>
      <c r="K69" s="7"/>
      <c r="L69" s="25">
        <f t="shared" si="3"/>
        <v>-4014.221219065018</v>
      </c>
      <c r="M69" s="17">
        <f t="shared" si="1"/>
        <v>1.4913760047633804</v>
      </c>
      <c r="N69" s="17">
        <f t="shared" si="4"/>
        <v>-933.54174030097613</v>
      </c>
      <c r="O69" s="24">
        <f t="shared" si="2"/>
        <v>12.543924359558488</v>
      </c>
      <c r="P69" s="7"/>
      <c r="Q69" s="25">
        <f t="shared" si="5"/>
        <v>-3994.3154265512558</v>
      </c>
      <c r="R69" s="24">
        <f t="shared" si="6"/>
        <v>-933.47933546180002</v>
      </c>
      <c r="S69" s="7"/>
      <c r="T69" s="25">
        <f t="shared" si="7"/>
        <v>0.97492396487119615</v>
      </c>
      <c r="U69" s="24">
        <f t="shared" si="8"/>
        <v>-0.22861669796113102</v>
      </c>
      <c r="V69" s="7"/>
      <c r="W69" s="25">
        <f t="shared" si="9"/>
        <v>0.97418292465456058</v>
      </c>
      <c r="X69" s="24">
        <f t="shared" si="10"/>
        <v>275.28174215833428</v>
      </c>
      <c r="Y69" s="7"/>
      <c r="Z69" s="25">
        <f t="shared" si="11"/>
        <v>625</v>
      </c>
      <c r="AA69" s="17">
        <f t="shared" si="15"/>
        <v>275.32800000000003</v>
      </c>
      <c r="AB69" s="24">
        <f t="shared" si="12"/>
        <v>4.8053801229309476</v>
      </c>
      <c r="AC69" s="17">
        <f t="shared" si="13"/>
        <v>-4.6257841665749311E-2</v>
      </c>
      <c r="AD69" s="17">
        <f t="shared" ca="1" si="14"/>
        <v>1.2517644049864884E-2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11301</v>
      </c>
      <c r="D70" s="17">
        <v>12606</v>
      </c>
      <c r="E70" s="17">
        <v>15199</v>
      </c>
      <c r="F70" s="17">
        <v>13930</v>
      </c>
      <c r="G70" s="24"/>
      <c r="H70" s="7"/>
      <c r="I70" s="25">
        <f t="shared" si="16"/>
        <v>-3898</v>
      </c>
      <c r="J70" s="24">
        <f t="shared" si="16"/>
        <v>-1324</v>
      </c>
      <c r="K70" s="7"/>
      <c r="L70" s="25">
        <f t="shared" si="3"/>
        <v>-3900.5178163147971</v>
      </c>
      <c r="M70" s="17">
        <f t="shared" si="1"/>
        <v>6.3393989950583167</v>
      </c>
      <c r="N70" s="17">
        <f t="shared" si="4"/>
        <v>-1328.8618942214021</v>
      </c>
      <c r="O70" s="24">
        <f t="shared" si="2"/>
        <v>23.638015420102679</v>
      </c>
      <c r="P70" s="7"/>
      <c r="Q70" s="25">
        <f t="shared" si="5"/>
        <v>-3879.3154265512558</v>
      </c>
      <c r="R70" s="24">
        <f t="shared" si="6"/>
        <v>-1327.4793354618</v>
      </c>
      <c r="S70" s="7"/>
      <c r="T70" s="25">
        <f t="shared" si="7"/>
        <v>0.946855010873492</v>
      </c>
      <c r="U70" s="24">
        <f t="shared" si="8"/>
        <v>-0.32511050941987613</v>
      </c>
      <c r="V70" s="7"/>
      <c r="W70" s="25">
        <f t="shared" si="9"/>
        <v>0.9457988530959951</v>
      </c>
      <c r="X70" s="24">
        <f t="shared" si="10"/>
        <v>281.04480370667193</v>
      </c>
      <c r="Y70" s="7"/>
      <c r="Z70" s="25">
        <f t="shared" si="11"/>
        <v>641</v>
      </c>
      <c r="AA70" s="17">
        <f t="shared" si="15"/>
        <v>281.09700000000004</v>
      </c>
      <c r="AB70" s="24">
        <f t="shared" si="12"/>
        <v>4.9060681674785007</v>
      </c>
      <c r="AC70" s="17">
        <f t="shared" si="13"/>
        <v>-5.2196293328108823E-2</v>
      </c>
      <c r="AD70" s="17">
        <f t="shared" ca="1" si="14"/>
        <v>-7.076981509669622E-3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11377</v>
      </c>
      <c r="D71" s="17">
        <v>12424</v>
      </c>
      <c r="E71" s="17">
        <v>15128</v>
      </c>
      <c r="F71" s="17">
        <v>14122</v>
      </c>
      <c r="G71" s="24"/>
      <c r="H71" s="7"/>
      <c r="I71" s="25">
        <f t="shared" si="16"/>
        <v>-3751</v>
      </c>
      <c r="J71" s="24">
        <f t="shared" si="16"/>
        <v>-1698</v>
      </c>
      <c r="K71" s="7"/>
      <c r="L71" s="25">
        <f t="shared" si="3"/>
        <v>-3749.8760156173257</v>
      </c>
      <c r="M71" s="17">
        <f t="shared" si="1"/>
        <v>1.2633408924956822</v>
      </c>
      <c r="N71" s="17">
        <f t="shared" si="4"/>
        <v>-1705.441005330794</v>
      </c>
      <c r="O71" s="24">
        <f t="shared" si="2"/>
        <v>55.368560332905346</v>
      </c>
      <c r="P71" s="7"/>
      <c r="Q71" s="25">
        <f t="shared" si="5"/>
        <v>-3732.3154265512558</v>
      </c>
      <c r="R71" s="24">
        <f t="shared" si="6"/>
        <v>-1701.4793354618</v>
      </c>
      <c r="S71" s="7"/>
      <c r="T71" s="25">
        <f t="shared" si="7"/>
        <v>0.91097556532860047</v>
      </c>
      <c r="U71" s="24">
        <f t="shared" si="8"/>
        <v>-0.41670615786041088</v>
      </c>
      <c r="V71" s="7"/>
      <c r="W71" s="25">
        <f t="shared" si="9"/>
        <v>0.90962023660672375</v>
      </c>
      <c r="X71" s="24">
        <f t="shared" si="10"/>
        <v>286.68781186572392</v>
      </c>
      <c r="Y71" s="7"/>
      <c r="Z71" s="25">
        <f t="shared" si="11"/>
        <v>632</v>
      </c>
      <c r="AA71" s="17">
        <f t="shared" si="15"/>
        <v>286.78500000000003</v>
      </c>
      <c r="AB71" s="24">
        <f t="shared" si="12"/>
        <v>5.0053424953319379</v>
      </c>
      <c r="AC71" s="17">
        <f t="shared" si="13"/>
        <v>-9.7188134276109395E-2</v>
      </c>
      <c r="AD71" s="17">
        <f t="shared" ca="1" si="14"/>
        <v>2.3601957026869513E-2</v>
      </c>
      <c r="AE71" s="17">
        <v>98</v>
      </c>
    </row>
    <row r="72" spans="1:31" s="17" customFormat="1" x14ac:dyDescent="0.25">
      <c r="A72" s="17">
        <v>52</v>
      </c>
      <c r="B72" s="17">
        <v>632</v>
      </c>
      <c r="C72" s="17">
        <v>11463</v>
      </c>
      <c r="D72" s="17">
        <v>12237</v>
      </c>
      <c r="E72" s="17">
        <v>15024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-2053</v>
      </c>
      <c r="K72" s="7"/>
      <c r="L72" s="25">
        <f t="shared" si="3"/>
        <v>-3562.4621482832322</v>
      </c>
      <c r="M72" s="17">
        <f t="shared" si="1"/>
        <v>2.1378776021588162</v>
      </c>
      <c r="N72" s="17">
        <f t="shared" si="4"/>
        <v>-2065.1960170345897</v>
      </c>
      <c r="O72" s="24">
        <f t="shared" si="2"/>
        <v>148.74283150800113</v>
      </c>
      <c r="P72" s="7"/>
      <c r="Q72" s="25">
        <f t="shared" si="5"/>
        <v>-3542.3154265512558</v>
      </c>
      <c r="R72" s="24">
        <f t="shared" si="6"/>
        <v>-2056.4793354618</v>
      </c>
      <c r="S72" s="7"/>
      <c r="T72" s="25">
        <f t="shared" si="7"/>
        <v>0.86460077176717609</v>
      </c>
      <c r="U72" s="24">
        <f t="shared" si="8"/>
        <v>-0.50364855143364562</v>
      </c>
      <c r="V72" s="7"/>
      <c r="W72" s="25">
        <f t="shared" si="9"/>
        <v>0.86296140500326135</v>
      </c>
      <c r="X72" s="24">
        <f t="shared" si="10"/>
        <v>292.3438588747174</v>
      </c>
      <c r="Y72" s="7"/>
      <c r="Z72" s="25">
        <f t="shared" si="11"/>
        <v>632</v>
      </c>
      <c r="AA72" s="17">
        <f t="shared" si="15"/>
        <v>292.47300000000001</v>
      </c>
      <c r="AB72" s="24">
        <f t="shared" si="12"/>
        <v>5.1046168231853759</v>
      </c>
      <c r="AC72" s="17">
        <f t="shared" si="13"/>
        <v>-0.12914112528261512</v>
      </c>
      <c r="AD72" s="17">
        <f t="shared" ca="1" si="14"/>
        <v>2.336920273916121E-2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11570</v>
      </c>
      <c r="D73" s="17">
        <v>12060</v>
      </c>
      <c r="E73" s="17">
        <v>14905</v>
      </c>
      <c r="F73" s="17">
        <v>14452</v>
      </c>
      <c r="G73" s="24"/>
      <c r="H73" s="7"/>
      <c r="I73" s="25">
        <f t="shared" si="16"/>
        <v>-3335</v>
      </c>
      <c r="J73" s="24">
        <f t="shared" si="16"/>
        <v>-2392</v>
      </c>
      <c r="K73" s="7"/>
      <c r="L73" s="25">
        <f t="shared" si="3"/>
        <v>-3342.7695001247475</v>
      </c>
      <c r="M73" s="17">
        <f t="shared" si="1"/>
        <v>60.365132188452002</v>
      </c>
      <c r="N73" s="17">
        <f t="shared" si="4"/>
        <v>-2400.9487242666282</v>
      </c>
      <c r="O73" s="24">
        <f t="shared" si="2"/>
        <v>80.079666000141003</v>
      </c>
      <c r="P73" s="7"/>
      <c r="Q73" s="25">
        <f t="shared" si="5"/>
        <v>-3316.3154265512558</v>
      </c>
      <c r="R73" s="24">
        <f t="shared" si="6"/>
        <v>-2395.4793354618</v>
      </c>
      <c r="S73" s="7"/>
      <c r="T73" s="25">
        <f t="shared" si="7"/>
        <v>0.80943917521516606</v>
      </c>
      <c r="U73" s="24">
        <f t="shared" si="8"/>
        <v>-0.58667241459231212</v>
      </c>
      <c r="V73" s="7"/>
      <c r="W73" s="25">
        <f t="shared" si="9"/>
        <v>0.80752851417966154</v>
      </c>
      <c r="X73" s="24">
        <f t="shared" si="10"/>
        <v>298.07336309132086</v>
      </c>
      <c r="Y73" s="7"/>
      <c r="Z73" s="25">
        <f t="shared" si="11"/>
        <v>625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-2.4636908679156022E-2</v>
      </c>
      <c r="AD73" s="17">
        <f t="shared" ca="1" si="14"/>
        <v>-3.0531235742046192E-3</v>
      </c>
      <c r="AE73" s="17">
        <v>96</v>
      </c>
    </row>
    <row r="74" spans="1:31" s="17" customFormat="1" x14ac:dyDescent="0.25">
      <c r="A74" s="17">
        <v>54</v>
      </c>
      <c r="B74" s="17">
        <v>603</v>
      </c>
      <c r="C74" s="17">
        <v>11704</v>
      </c>
      <c r="D74" s="17">
        <v>11927</v>
      </c>
      <c r="E74" s="17">
        <v>14802</v>
      </c>
      <c r="F74" s="17">
        <v>14615</v>
      </c>
      <c r="G74" s="24"/>
      <c r="H74" s="7"/>
      <c r="I74" s="25">
        <f t="shared" si="16"/>
        <v>-3098</v>
      </c>
      <c r="J74" s="24">
        <f t="shared" si="16"/>
        <v>-2688</v>
      </c>
      <c r="K74" s="7"/>
      <c r="L74" s="25">
        <f t="shared" si="3"/>
        <v>-3100.4169500937292</v>
      </c>
      <c r="M74" s="17">
        <f t="shared" si="1"/>
        <v>5.8416477555773758</v>
      </c>
      <c r="N74" s="17">
        <f t="shared" si="4"/>
        <v>-2702.9725273052395</v>
      </c>
      <c r="O74" s="24">
        <f t="shared" si="2"/>
        <v>224.17657390614269</v>
      </c>
      <c r="P74" s="7"/>
      <c r="Q74" s="25">
        <f t="shared" si="5"/>
        <v>-3079.3154265512558</v>
      </c>
      <c r="R74" s="24">
        <f t="shared" si="6"/>
        <v>-2691.4793354618</v>
      </c>
      <c r="S74" s="7"/>
      <c r="T74" s="25">
        <f t="shared" si="7"/>
        <v>0.75159272219381035</v>
      </c>
      <c r="U74" s="24">
        <f t="shared" si="8"/>
        <v>-0.65916522726182625</v>
      </c>
      <c r="V74" s="7"/>
      <c r="W74" s="25">
        <f t="shared" si="9"/>
        <v>0.74944512726736334</v>
      </c>
      <c r="X74" s="24">
        <f t="shared" si="10"/>
        <v>303.40766631734186</v>
      </c>
      <c r="Y74" s="7"/>
      <c r="Z74" s="25">
        <f t="shared" si="11"/>
        <v>603</v>
      </c>
      <c r="AA74" s="17">
        <f t="shared" si="15"/>
        <v>303.52500000000003</v>
      </c>
      <c r="AB74" s="24">
        <f t="shared" si="12"/>
        <v>5.2975106121157891</v>
      </c>
      <c r="AC74" s="17">
        <f t="shared" si="13"/>
        <v>-0.11733368265817035</v>
      </c>
      <c r="AD74" s="17">
        <f t="shared" ca="1" si="14"/>
        <v>0.10808937177279176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11827</v>
      </c>
      <c r="D75" s="17">
        <v>11768</v>
      </c>
      <c r="E75" s="17">
        <v>14646</v>
      </c>
      <c r="F75" s="17">
        <v>14742</v>
      </c>
      <c r="G75" s="24"/>
      <c r="H75" s="7"/>
      <c r="I75" s="25">
        <f t="shared" si="16"/>
        <v>-2819</v>
      </c>
      <c r="J75" s="24">
        <f t="shared" si="16"/>
        <v>-2974</v>
      </c>
      <c r="K75" s="7"/>
      <c r="L75" s="25">
        <f t="shared" si="3"/>
        <v>-2825.2468700582976</v>
      </c>
      <c r="M75" s="17">
        <f t="shared" si="1"/>
        <v>39.023385525255627</v>
      </c>
      <c r="N75" s="17">
        <f t="shared" si="4"/>
        <v>-2985.5614799583727</v>
      </c>
      <c r="O75" s="24">
        <f t="shared" si="2"/>
        <v>133.66781882785429</v>
      </c>
      <c r="P75" s="7"/>
      <c r="Q75" s="25">
        <f t="shared" si="5"/>
        <v>-2800.3154265512558</v>
      </c>
      <c r="R75" s="24">
        <f t="shared" si="6"/>
        <v>-2977.4793354618</v>
      </c>
      <c r="S75" s="7"/>
      <c r="T75" s="25">
        <f t="shared" si="7"/>
        <v>0.68349499901677135</v>
      </c>
      <c r="U75" s="24">
        <f t="shared" si="8"/>
        <v>-0.72920895842223521</v>
      </c>
      <c r="V75" s="7"/>
      <c r="W75" s="25">
        <f t="shared" si="9"/>
        <v>0.68111840970078008</v>
      </c>
      <c r="X75" s="24">
        <f t="shared" si="10"/>
        <v>309.02778479302742</v>
      </c>
      <c r="Y75" s="7"/>
      <c r="Z75" s="25">
        <f t="shared" si="11"/>
        <v>614</v>
      </c>
      <c r="AA75" s="17">
        <f t="shared" si="15"/>
        <v>309.05100000000004</v>
      </c>
      <c r="AB75" s="24">
        <f t="shared" si="12"/>
        <v>5.3939575065809962</v>
      </c>
      <c r="AC75" s="17">
        <f t="shared" si="13"/>
        <v>-2.3215206972622582E-2</v>
      </c>
      <c r="AD75" s="17">
        <f t="shared" ca="1" si="14"/>
        <v>3.2499179699186698E-2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11989</v>
      </c>
      <c r="D76" s="17">
        <v>11638</v>
      </c>
      <c r="E76" s="17">
        <v>14497</v>
      </c>
      <c r="F76" s="17">
        <v>14883</v>
      </c>
      <c r="G76" s="24"/>
      <c r="H76" s="7"/>
      <c r="I76" s="25">
        <f t="shared" si="16"/>
        <v>-2508</v>
      </c>
      <c r="J76" s="24">
        <f t="shared" si="16"/>
        <v>-3245</v>
      </c>
      <c r="K76" s="7"/>
      <c r="L76" s="25">
        <f t="shared" si="3"/>
        <v>-2512.2125907230461</v>
      </c>
      <c r="M76" s="17">
        <f t="shared" si="1"/>
        <v>17.745920599894109</v>
      </c>
      <c r="N76" s="17">
        <f t="shared" si="4"/>
        <v>-3249.343427153055</v>
      </c>
      <c r="O76" s="24">
        <f t="shared" si="2"/>
        <v>18.865359433895616</v>
      </c>
      <c r="P76" s="7"/>
      <c r="Q76" s="25">
        <f t="shared" si="5"/>
        <v>-2489.3154265512558</v>
      </c>
      <c r="R76" s="24">
        <f t="shared" si="6"/>
        <v>-3248.4793354618</v>
      </c>
      <c r="S76" s="7"/>
      <c r="T76" s="25">
        <f t="shared" si="7"/>
        <v>0.60758678429254509</v>
      </c>
      <c r="U76" s="24">
        <f t="shared" si="8"/>
        <v>-0.7955790673189862</v>
      </c>
      <c r="V76" s="7"/>
      <c r="W76" s="25">
        <f t="shared" si="9"/>
        <v>0.60499315014726551</v>
      </c>
      <c r="X76" s="24">
        <f t="shared" si="10"/>
        <v>314.82387325481568</v>
      </c>
      <c r="Y76" s="7"/>
      <c r="Z76" s="25">
        <f t="shared" si="11"/>
        <v>637</v>
      </c>
      <c r="AA76" s="17">
        <f t="shared" si="15"/>
        <v>314.78400000000005</v>
      </c>
      <c r="AB76" s="24">
        <f t="shared" si="12"/>
        <v>5.4940172325978311</v>
      </c>
      <c r="AC76" s="17">
        <f t="shared" si="13"/>
        <v>3.9873254815631753E-2</v>
      </c>
      <c r="AD76" s="17">
        <f t="shared" ca="1" si="14"/>
        <v>2.4378086419915235E-2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12158</v>
      </c>
      <c r="D77" s="17">
        <v>11520</v>
      </c>
      <c r="E77" s="17">
        <v>14325</v>
      </c>
      <c r="F77" s="17">
        <v>14995</v>
      </c>
      <c r="G77" s="24"/>
      <c r="H77" s="7"/>
      <c r="I77" s="25">
        <f t="shared" si="16"/>
        <v>-2167</v>
      </c>
      <c r="J77" s="24">
        <f t="shared" si="16"/>
        <v>-3475</v>
      </c>
      <c r="K77" s="7"/>
      <c r="L77" s="25">
        <f t="shared" si="3"/>
        <v>-2172.5683183075457</v>
      </c>
      <c r="M77" s="17">
        <f t="shared" si="1"/>
        <v>31.006168774148872</v>
      </c>
      <c r="N77" s="17">
        <f t="shared" si="4"/>
        <v>-3481.5960849086869</v>
      </c>
      <c r="O77" s="24">
        <f t="shared" si="2"/>
        <v>43.508336122606572</v>
      </c>
      <c r="P77" s="7"/>
      <c r="Q77" s="25">
        <f t="shared" si="5"/>
        <v>-2148.3154265512558</v>
      </c>
      <c r="R77" s="24">
        <f t="shared" si="6"/>
        <v>-3478.4793354618</v>
      </c>
      <c r="S77" s="7"/>
      <c r="T77" s="25">
        <f t="shared" si="7"/>
        <v>0.5243562337428308</v>
      </c>
      <c r="U77" s="24">
        <f t="shared" si="8"/>
        <v>-0.85190794202840603</v>
      </c>
      <c r="V77" s="7"/>
      <c r="W77" s="25">
        <f t="shared" si="9"/>
        <v>0.52157829162141933</v>
      </c>
      <c r="X77" s="24">
        <f t="shared" si="10"/>
        <v>320.59788377747338</v>
      </c>
      <c r="Y77" s="7"/>
      <c r="Z77" s="25">
        <f t="shared" si="11"/>
        <v>640</v>
      </c>
      <c r="AA77" s="17">
        <f t="shared" si="15"/>
        <v>320.54400000000004</v>
      </c>
      <c r="AB77" s="24">
        <f t="shared" si="12"/>
        <v>5.5945481975127045</v>
      </c>
      <c r="AC77" s="17">
        <f t="shared" si="13"/>
        <v>5.3883777473345162E-2</v>
      </c>
      <c r="AD77" s="17">
        <f t="shared" ca="1" si="14"/>
        <v>-3.9106704762048139E-2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12327</v>
      </c>
      <c r="D78" s="17">
        <v>11416</v>
      </c>
      <c r="E78" s="17">
        <v>14138</v>
      </c>
      <c r="F78" s="17">
        <v>15087</v>
      </c>
      <c r="G78" s="24"/>
      <c r="H78" s="7"/>
      <c r="I78" s="25">
        <f t="shared" si="16"/>
        <v>-1811</v>
      </c>
      <c r="J78" s="24">
        <f t="shared" si="16"/>
        <v>-3671</v>
      </c>
      <c r="K78" s="7"/>
      <c r="L78" s="25">
        <f t="shared" si="3"/>
        <v>-1811.1567492322356</v>
      </c>
      <c r="M78" s="17">
        <f t="shared" si="1"/>
        <v>2.4570321806449261E-2</v>
      </c>
      <c r="N78" s="17">
        <f t="shared" si="4"/>
        <v>-3678.6586592731287</v>
      </c>
      <c r="O78" s="24">
        <f t="shared" si="2"/>
        <v>58.655061861880313</v>
      </c>
      <c r="P78" s="7"/>
      <c r="Q78" s="25">
        <f t="shared" si="5"/>
        <v>-1792.3154265512558</v>
      </c>
      <c r="R78" s="24">
        <f t="shared" si="6"/>
        <v>-3674.4793354618</v>
      </c>
      <c r="S78" s="7"/>
      <c r="T78" s="25">
        <f t="shared" si="7"/>
        <v>0.4374645152803725</v>
      </c>
      <c r="U78" s="24">
        <f t="shared" si="8"/>
        <v>-0.89990993960686805</v>
      </c>
      <c r="V78" s="7"/>
      <c r="W78" s="25">
        <f t="shared" si="9"/>
        <v>0.43452942566121738</v>
      </c>
      <c r="X78" s="24">
        <f t="shared" si="10"/>
        <v>326.30083897769089</v>
      </c>
      <c r="Y78" s="7"/>
      <c r="Z78" s="25">
        <f t="shared" si="11"/>
        <v>640</v>
      </c>
      <c r="AA78" s="17">
        <f t="shared" si="15"/>
        <v>326.30400000000003</v>
      </c>
      <c r="AB78" s="24">
        <f t="shared" si="12"/>
        <v>5.6950791624275778</v>
      </c>
      <c r="AC78" s="17">
        <f t="shared" si="13"/>
        <v>-3.1610223091433909E-3</v>
      </c>
      <c r="AD78" s="17">
        <f t="shared" ca="1" si="14"/>
        <v>4.6794200599492797E-2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12529</v>
      </c>
      <c r="D79" s="17">
        <v>11349</v>
      </c>
      <c r="E79" s="17">
        <v>13965</v>
      </c>
      <c r="F79" s="17">
        <v>15184</v>
      </c>
      <c r="G79" s="24"/>
      <c r="H79" s="7"/>
      <c r="I79" s="25">
        <f t="shared" si="16"/>
        <v>-1436</v>
      </c>
      <c r="J79" s="24">
        <f t="shared" si="16"/>
        <v>-3835</v>
      </c>
      <c r="K79" s="7"/>
      <c r="L79" s="25">
        <f t="shared" si="3"/>
        <v>-1438.2853547611326</v>
      </c>
      <c r="M79" s="17">
        <f t="shared" si="1"/>
        <v>5.2228463842312909</v>
      </c>
      <c r="N79" s="17">
        <f t="shared" si="4"/>
        <v>-3836.1165887497273</v>
      </c>
      <c r="O79" s="24">
        <f t="shared" si="2"/>
        <v>1.2467704360175094</v>
      </c>
      <c r="P79" s="7"/>
      <c r="Q79" s="25">
        <f t="shared" si="5"/>
        <v>-1417.3154265512558</v>
      </c>
      <c r="R79" s="24">
        <f t="shared" si="6"/>
        <v>-3838.4793354618</v>
      </c>
      <c r="S79" s="7"/>
      <c r="T79" s="25">
        <f t="shared" si="7"/>
        <v>0.34593531746177175</v>
      </c>
      <c r="U79" s="24">
        <f t="shared" si="8"/>
        <v>-0.94007487635619347</v>
      </c>
      <c r="V79" s="7"/>
      <c r="W79" s="25">
        <f t="shared" si="9"/>
        <v>0.34286863679971791</v>
      </c>
      <c r="X79" s="24">
        <f t="shared" si="10"/>
        <v>332.03665333807976</v>
      </c>
      <c r="Y79" s="7"/>
      <c r="Z79" s="25">
        <f t="shared" si="11"/>
        <v>629</v>
      </c>
      <c r="AA79" s="17">
        <f t="shared" si="15"/>
        <v>331.96500000000003</v>
      </c>
      <c r="AB79" s="24">
        <f t="shared" si="12"/>
        <v>5.7938822513829766</v>
      </c>
      <c r="AC79" s="17">
        <f t="shared" si="13"/>
        <v>7.1653338079727291E-2</v>
      </c>
      <c r="AD79" s="17">
        <f t="shared" ca="1" si="14"/>
        <v>-1.2787267494843491E-2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12718</v>
      </c>
      <c r="D80" s="17">
        <v>11284</v>
      </c>
      <c r="E80" s="17">
        <v>13771</v>
      </c>
      <c r="F80" s="17">
        <v>15241</v>
      </c>
      <c r="G80" s="24"/>
      <c r="H80" s="7"/>
      <c r="I80" s="25">
        <f t="shared" si="16"/>
        <v>-1053</v>
      </c>
      <c r="J80" s="24">
        <f t="shared" si="16"/>
        <v>-3957</v>
      </c>
      <c r="K80" s="7"/>
      <c r="L80" s="25">
        <f t="shared" si="3"/>
        <v>-1052.1799481031305</v>
      </c>
      <c r="M80" s="17">
        <f t="shared" si="1"/>
        <v>0.67248511355921969</v>
      </c>
      <c r="N80" s="17">
        <f t="shared" si="4"/>
        <v>-3955.9638712078877</v>
      </c>
      <c r="O80" s="24">
        <f t="shared" si="2"/>
        <v>1.0735628738441396</v>
      </c>
      <c r="P80" s="7"/>
      <c r="Q80" s="25">
        <f t="shared" si="5"/>
        <v>-1034.3154265512558</v>
      </c>
      <c r="R80" s="24">
        <f t="shared" si="6"/>
        <v>-3960.4793354618</v>
      </c>
      <c r="S80" s="7"/>
      <c r="T80" s="25">
        <f t="shared" si="7"/>
        <v>0.25245349675637418</v>
      </c>
      <c r="U80" s="24">
        <f t="shared" si="8"/>
        <v>-0.9699536707672769</v>
      </c>
      <c r="V80" s="7"/>
      <c r="W80" s="25">
        <f t="shared" si="9"/>
        <v>0.24928878992161327</v>
      </c>
      <c r="X80" s="24">
        <f t="shared" si="10"/>
        <v>337.66113288721851</v>
      </c>
      <c r="Y80" s="7"/>
      <c r="Z80" s="25">
        <f t="shared" si="11"/>
        <v>628</v>
      </c>
      <c r="AA80" s="17">
        <f t="shared" si="15"/>
        <v>337.61700000000002</v>
      </c>
      <c r="AB80" s="24">
        <f t="shared" si="12"/>
        <v>5.8925282607056957</v>
      </c>
      <c r="AC80" s="17">
        <f t="shared" si="13"/>
        <v>4.4132887218495398E-2</v>
      </c>
      <c r="AD80" s="17">
        <f t="shared" ca="1" si="14"/>
        <v>-3.2621119779150831E-2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12909</v>
      </c>
      <c r="D81" s="17">
        <v>11246</v>
      </c>
      <c r="E81" s="17">
        <v>13579</v>
      </c>
      <c r="F81" s="17">
        <v>15282</v>
      </c>
      <c r="G81" s="24"/>
      <c r="H81" s="7"/>
      <c r="I81" s="25">
        <f t="shared" si="16"/>
        <v>-670</v>
      </c>
      <c r="J81" s="24">
        <f t="shared" si="16"/>
        <v>-4036</v>
      </c>
      <c r="K81" s="7"/>
      <c r="L81" s="25">
        <f t="shared" si="3"/>
        <v>-666.20474996895382</v>
      </c>
      <c r="M81" s="17">
        <f t="shared" si="1"/>
        <v>14.403922798156032</v>
      </c>
      <c r="N81" s="17">
        <f t="shared" si="4"/>
        <v>-4035.7269068103965</v>
      </c>
      <c r="O81" s="24">
        <f t="shared" si="2"/>
        <v>7.4579890207821103E-2</v>
      </c>
      <c r="P81" s="7"/>
      <c r="Q81" s="25">
        <f t="shared" si="5"/>
        <v>-651.31542655125588</v>
      </c>
      <c r="R81" s="24">
        <f t="shared" si="6"/>
        <v>-4039.4793354618</v>
      </c>
      <c r="S81" s="7"/>
      <c r="T81" s="25">
        <f t="shared" si="7"/>
        <v>0.15897167605097662</v>
      </c>
      <c r="U81" s="24">
        <f t="shared" si="8"/>
        <v>-0.98930141468920807</v>
      </c>
      <c r="V81" s="7"/>
      <c r="W81" s="25">
        <f t="shared" si="9"/>
        <v>0.15574331772705086</v>
      </c>
      <c r="X81" s="24">
        <f t="shared" si="10"/>
        <v>343.12831186215521</v>
      </c>
      <c r="Y81" s="7"/>
      <c r="Z81" s="25">
        <f t="shared" si="11"/>
        <v>612</v>
      </c>
      <c r="AA81" s="17">
        <f t="shared" si="15"/>
        <v>343.125</v>
      </c>
      <c r="AB81" s="24">
        <f t="shared" si="12"/>
        <v>5.9886609959055424</v>
      </c>
      <c r="AC81" s="17">
        <f t="shared" si="13"/>
        <v>3.3118621552148397E-3</v>
      </c>
      <c r="AD81" s="17">
        <f t="shared" ca="1" si="14"/>
        <v>1.898088354465699E-2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13099</v>
      </c>
      <c r="D82" s="17">
        <v>11210</v>
      </c>
      <c r="E82" s="17">
        <v>13372</v>
      </c>
      <c r="F82" s="17">
        <v>15291</v>
      </c>
      <c r="G82" s="24"/>
      <c r="H82" s="7"/>
      <c r="I82" s="25">
        <f t="shared" si="16"/>
        <v>-273</v>
      </c>
      <c r="J82" s="24">
        <f t="shared" si="16"/>
        <v>-4081</v>
      </c>
      <c r="K82" s="7"/>
      <c r="L82" s="25">
        <f t="shared" si="3"/>
        <v>-270.3853052944861</v>
      </c>
      <c r="M82" s="17">
        <f t="shared" si="1"/>
        <v>6.8366284030424103</v>
      </c>
      <c r="N82" s="17">
        <f t="shared" si="4"/>
        <v>-4078.4217451998566</v>
      </c>
      <c r="O82" s="24">
        <f t="shared" si="2"/>
        <v>6.6473978144626935</v>
      </c>
      <c r="P82" s="7"/>
      <c r="Q82" s="25">
        <f t="shared" si="5"/>
        <v>-254.31542655125583</v>
      </c>
      <c r="R82" s="24">
        <f t="shared" si="6"/>
        <v>-4084.4793354618</v>
      </c>
      <c r="S82" s="7"/>
      <c r="T82" s="25">
        <f t="shared" si="7"/>
        <v>6.2072765293684606E-2</v>
      </c>
      <c r="U82" s="24">
        <f t="shared" si="8"/>
        <v>-1.0003222814801815</v>
      </c>
      <c r="V82" s="7"/>
      <c r="W82" s="25">
        <f t="shared" si="9"/>
        <v>5.8807917259245217E-2</v>
      </c>
      <c r="X82" s="24">
        <f t="shared" si="10"/>
        <v>348.71033357648753</v>
      </c>
      <c r="Y82" s="7"/>
      <c r="Z82" s="25">
        <f t="shared" si="11"/>
        <v>618</v>
      </c>
      <c r="AA82" s="17">
        <f t="shared" si="15"/>
        <v>348.68700000000001</v>
      </c>
      <c r="AB82" s="24">
        <f t="shared" si="12"/>
        <v>6.0857362089014675</v>
      </c>
      <c r="AC82" s="17">
        <f t="shared" si="13"/>
        <v>2.3333576487516439E-2</v>
      </c>
      <c r="AD82" s="17">
        <f t="shared" ca="1" si="14"/>
        <v>-1.2469677460103412E-2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13306</v>
      </c>
      <c r="D83" s="17">
        <v>11215</v>
      </c>
      <c r="E83" s="17">
        <v>13181</v>
      </c>
      <c r="F83" s="17">
        <v>15306</v>
      </c>
      <c r="G83" s="24"/>
      <c r="H83" s="7"/>
      <c r="I83" s="25">
        <f t="shared" si="16"/>
        <v>125</v>
      </c>
      <c r="J83" s="24">
        <f t="shared" si="16"/>
        <v>-4091</v>
      </c>
      <c r="K83" s="7"/>
      <c r="L83" s="25">
        <f t="shared" si="3"/>
        <v>132.95923700516613</v>
      </c>
      <c r="M83" s="17">
        <f t="shared" si="1"/>
        <v>63.349453704405917</v>
      </c>
      <c r="N83" s="17">
        <f t="shared" si="4"/>
        <v>-4082.4844477070274</v>
      </c>
      <c r="O83" s="24">
        <f t="shared" si="2"/>
        <v>72.514630854351637</v>
      </c>
      <c r="P83" s="7"/>
      <c r="Q83" s="25">
        <f t="shared" si="5"/>
        <v>143.68457344874417</v>
      </c>
      <c r="R83" s="24">
        <f t="shared" si="6"/>
        <v>-4094.4793354618</v>
      </c>
      <c r="S83" s="7"/>
      <c r="T83" s="25">
        <f t="shared" si="7"/>
        <v>-3.5070223324457001E-2</v>
      </c>
      <c r="U83" s="24">
        <f t="shared" si="8"/>
        <v>-1.0027713629892867</v>
      </c>
      <c r="V83" s="7"/>
      <c r="W83" s="25">
        <f t="shared" si="9"/>
        <v>-3.8343582976092312E-2</v>
      </c>
      <c r="X83" s="24">
        <f t="shared" si="10"/>
        <v>354.26460799366066</v>
      </c>
      <c r="Y83" s="7"/>
      <c r="Z83" s="25">
        <f t="shared" si="11"/>
        <v>626</v>
      </c>
      <c r="AA83" s="17">
        <f t="shared" si="15"/>
        <v>354.32100000000003</v>
      </c>
      <c r="AB83" s="24">
        <f t="shared" si="12"/>
        <v>6.1840680589588288</v>
      </c>
      <c r="AC83" s="17">
        <f t="shared" si="13"/>
        <v>-5.6392006339365253E-2</v>
      </c>
      <c r="AD83" s="17">
        <f t="shared" ca="1" si="14"/>
        <v>5.68382359775228E-2</v>
      </c>
      <c r="AE83" s="17">
        <v>86</v>
      </c>
    </row>
    <row r="84" spans="1:31" s="17" customFormat="1" x14ac:dyDescent="0.25">
      <c r="A84" s="17">
        <v>64</v>
      </c>
      <c r="B84" s="17">
        <v>619</v>
      </c>
      <c r="C84" s="17">
        <v>13498</v>
      </c>
      <c r="D84" s="17">
        <v>11236</v>
      </c>
      <c r="E84" s="17">
        <v>12981</v>
      </c>
      <c r="F84" s="17">
        <v>15287</v>
      </c>
      <c r="G84" s="24"/>
      <c r="H84" s="7"/>
      <c r="I84" s="25">
        <f t="shared" ref="I84:J115" si="17">C84-E84</f>
        <v>517</v>
      </c>
      <c r="J84" s="24">
        <f t="shared" si="17"/>
        <v>-4051</v>
      </c>
      <c r="K84" s="7"/>
      <c r="L84" s="25">
        <f t="shared" si="3"/>
        <v>530.36546085012253</v>
      </c>
      <c r="M84" s="17">
        <f t="shared" ref="M84:M147" si="18">(I84-L84)^2</f>
        <v>178.6355437361581</v>
      </c>
      <c r="N84" s="17">
        <f t="shared" si="4"/>
        <v>-4047.6857791928151</v>
      </c>
      <c r="O84" s="24">
        <f t="shared" ref="O84:O147" si="19">(J84-N84)^2</f>
        <v>10.984059558777583</v>
      </c>
      <c r="P84" s="7"/>
      <c r="Q84" s="25">
        <f t="shared" si="5"/>
        <v>535.68457344874412</v>
      </c>
      <c r="R84" s="24">
        <f t="shared" si="6"/>
        <v>-4054.4793354618</v>
      </c>
      <c r="S84" s="7"/>
      <c r="T84" s="25">
        <f t="shared" si="7"/>
        <v>-0.13074874477750098</v>
      </c>
      <c r="U84" s="24">
        <f t="shared" si="8"/>
        <v>-0.99297503695286582</v>
      </c>
      <c r="V84" s="7"/>
      <c r="W84" s="25">
        <f t="shared" si="9"/>
        <v>-0.13399063768249475</v>
      </c>
      <c r="X84" s="24">
        <f>IF(MOD(ATAN2(U84,W84)*180/PI()-$J$9+360,360)&lt;355,MOD(ATAN2(U84,W84)*180/PI()-$J$9+360,360)+360,MOD(ATAN2(U84,W84)*180/PI()-$J$9+360,360))</f>
        <v>359.75981240186627</v>
      </c>
      <c r="Y84" s="7"/>
      <c r="Z84" s="25">
        <f t="shared" si="11"/>
        <v>619</v>
      </c>
      <c r="AA84" s="17">
        <f t="shared" si="15"/>
        <v>359.89200000000005</v>
      </c>
      <c r="AB84" s="24">
        <f t="shared" si="12"/>
        <v>6.2813003515874328</v>
      </c>
      <c r="AC84" s="17">
        <f t="shared" si="13"/>
        <v>-0.13218759813378256</v>
      </c>
    </row>
    <row r="85" spans="1:31" s="17" customFormat="1" x14ac:dyDescent="0.25">
      <c r="A85" s="17">
        <v>0</v>
      </c>
      <c r="B85" s="17">
        <v>0</v>
      </c>
      <c r="C85" s="17">
        <v>13469</v>
      </c>
      <c r="D85" s="17">
        <v>11198</v>
      </c>
      <c r="E85" s="17">
        <v>12937</v>
      </c>
      <c r="F85" s="17">
        <v>15237</v>
      </c>
      <c r="G85" s="24"/>
      <c r="H85" s="7"/>
      <c r="I85" s="25">
        <f t="shared" si="17"/>
        <v>532</v>
      </c>
      <c r="J85" s="24">
        <f t="shared" si="17"/>
        <v>-4039</v>
      </c>
      <c r="K85" s="7"/>
      <c r="L85" s="25">
        <f>$M$9*SIN(2*PI()/$M$10*(AA85+$M$11))+$M$12</f>
        <v>536.43960221073189</v>
      </c>
      <c r="M85" s="17">
        <f t="shared" si="18"/>
        <v>19.710067789535497</v>
      </c>
      <c r="N85" s="17">
        <f>$O$9*COS(2*PI()/$O$10*(AA85+$O$11))+$O$12</f>
        <v>-4034.6001291111634</v>
      </c>
      <c r="O85" s="24">
        <f t="shared" si="19"/>
        <v>19.358863838432043</v>
      </c>
      <c r="P85" s="7"/>
      <c r="Q85" s="25">
        <f t="shared" ref="Q85:Q148" si="20">I85-$J$4</f>
        <v>550.68457344874412</v>
      </c>
      <c r="R85" s="24">
        <f t="shared" ref="R85:R148" si="21">J85-$J$3</f>
        <v>-4042.4793354618</v>
      </c>
      <c r="S85" s="7"/>
      <c r="T85" s="25">
        <f t="shared" ref="T85:T148" si="22">Q85/$J$7</f>
        <v>-0.13440991269024502</v>
      </c>
      <c r="U85" s="24">
        <f t="shared" ref="U85:U148" si="23">R85/$J$6</f>
        <v>-0.99003613914193966</v>
      </c>
      <c r="V85" s="7"/>
      <c r="W85" s="25">
        <f t="shared" ref="W85:W148" si="24">(T85-U85*SIN(-$J$11*PI()/180))/(COS(-$J$11*PI()/180))</f>
        <v>-0.13764223216424443</v>
      </c>
      <c r="X85" s="24">
        <f>IF(MOD(ATAN2(U85,W85)*180/PI()-$J$9+360,360)&lt;355,MOD(ATAN2(U85,W85)*180/PI()-$J$9+360,360)+360,MOD(ATAN2(U85,W85)*180/PI()-$J$9+360,360))</f>
        <v>359.98977410623991</v>
      </c>
      <c r="Y85" s="7"/>
      <c r="Z85" s="25">
        <f>I165-J159</f>
        <v>8</v>
      </c>
      <c r="AA85" s="17">
        <f t="shared" si="15"/>
        <v>359.96400000000006</v>
      </c>
      <c r="AB85" s="24">
        <f t="shared" ref="AB85:AB148" si="25">AA85*PI()/180</f>
        <v>6.282556988648869</v>
      </c>
      <c r="AC85" s="17">
        <f t="shared" ref="AC85:AC148" si="26">X85-AA85</f>
        <v>2.577410623985088E-2</v>
      </c>
    </row>
    <row r="86" spans="1:31" s="17" customFormat="1" x14ac:dyDescent="0.25">
      <c r="A86" s="17">
        <v>1</v>
      </c>
      <c r="B86" s="17">
        <v>-631</v>
      </c>
      <c r="C86" s="17">
        <v>13259</v>
      </c>
      <c r="D86" s="17">
        <v>11178</v>
      </c>
      <c r="E86" s="17">
        <v>13133</v>
      </c>
      <c r="F86" s="17">
        <v>15255</v>
      </c>
      <c r="G86" s="24"/>
      <c r="H86" s="7"/>
      <c r="I86" s="25">
        <f t="shared" si="17"/>
        <v>126</v>
      </c>
      <c r="J86" s="24">
        <f t="shared" si="17"/>
        <v>-4077</v>
      </c>
      <c r="K86" s="7"/>
      <c r="L86" s="25">
        <f t="shared" ref="L86:L149" si="27">$M$9*SIN(2*PI()/$M$10*(AA86+$M$11))+$M$12</f>
        <v>132.36643524607618</v>
      </c>
      <c r="M86" s="17">
        <f t="shared" si="18"/>
        <v>40.531497742481058</v>
      </c>
      <c r="N86" s="17">
        <f t="shared" ref="N86:N149" si="28">$O$9*COS(2*PI()/$O$10*(AA86+$O$11))+$O$12</f>
        <v>-4070.5734050967621</v>
      </c>
      <c r="O86" s="24">
        <f t="shared" si="19"/>
        <v>41.301122050322782</v>
      </c>
      <c r="P86" s="7"/>
      <c r="Q86" s="25">
        <f t="shared" si="20"/>
        <v>144.68457344874417</v>
      </c>
      <c r="R86" s="24">
        <f t="shared" si="21"/>
        <v>-4080.4793354618</v>
      </c>
      <c r="S86" s="7"/>
      <c r="T86" s="25">
        <f t="shared" si="22"/>
        <v>-3.5314301185306603E-2</v>
      </c>
      <c r="U86" s="24">
        <f t="shared" si="23"/>
        <v>-0.99934264887653945</v>
      </c>
      <c r="V86" s="7"/>
      <c r="W86" s="25">
        <f t="shared" si="24"/>
        <v>-3.8576470379772743E-2</v>
      </c>
      <c r="X86" s="24">
        <f t="shared" ref="X86:X148" si="29">MOD(ATAN2(U86,W86)*180/PI()-$J$9+360,360)</f>
        <v>354.28544622963824</v>
      </c>
      <c r="Y86" s="7"/>
      <c r="Z86" s="25">
        <f t="shared" ref="Z86:Z149" si="30">B86</f>
        <v>-631</v>
      </c>
      <c r="AA86" s="17">
        <f t="shared" ref="AA86:AA149" si="31">360/40000*Z86+AA85</f>
        <v>354.28500000000008</v>
      </c>
      <c r="AB86" s="24">
        <f t="shared" si="25"/>
        <v>6.1834397404281116</v>
      </c>
      <c r="AC86" s="17">
        <f t="shared" si="26"/>
        <v>4.4622963815754701E-4</v>
      </c>
    </row>
    <row r="87" spans="1:31" s="17" customFormat="1" x14ac:dyDescent="0.25">
      <c r="A87" s="17">
        <v>2</v>
      </c>
      <c r="B87" s="17">
        <v>-611</v>
      </c>
      <c r="C87" s="17">
        <v>13061</v>
      </c>
      <c r="D87" s="17">
        <v>11177</v>
      </c>
      <c r="E87" s="17">
        <v>13327</v>
      </c>
      <c r="F87" s="17">
        <v>15245</v>
      </c>
      <c r="G87" s="24"/>
      <c r="H87" s="7"/>
      <c r="I87" s="25">
        <f t="shared" si="17"/>
        <v>-266</v>
      </c>
      <c r="J87" s="24">
        <f t="shared" si="17"/>
        <v>-4068</v>
      </c>
      <c r="K87" s="7"/>
      <c r="L87" s="25">
        <f t="shared" si="27"/>
        <v>-260.3531107628761</v>
      </c>
      <c r="M87" s="17">
        <f t="shared" si="18"/>
        <v>31.88735805634575</v>
      </c>
      <c r="N87" s="17">
        <f t="shared" si="28"/>
        <v>-4067.2750627657369</v>
      </c>
      <c r="O87" s="24">
        <f t="shared" si="19"/>
        <v>0.52553399362096342</v>
      </c>
      <c r="P87" s="7"/>
      <c r="Q87" s="25">
        <f t="shared" si="20"/>
        <v>-247.31542655125583</v>
      </c>
      <c r="R87" s="24">
        <f t="shared" si="21"/>
        <v>-4071.4793354618</v>
      </c>
      <c r="S87" s="7"/>
      <c r="T87" s="25">
        <f t="shared" si="22"/>
        <v>6.0364220267737391E-2</v>
      </c>
      <c r="U87" s="24">
        <f t="shared" si="23"/>
        <v>-0.99713847551834467</v>
      </c>
      <c r="V87" s="7"/>
      <c r="W87" s="25">
        <f t="shared" si="24"/>
        <v>5.7109755477642944E-2</v>
      </c>
      <c r="X87" s="24">
        <f t="shared" si="29"/>
        <v>348.79686389902747</v>
      </c>
      <c r="Y87" s="7"/>
      <c r="Z87" s="25">
        <f t="shared" si="30"/>
        <v>-611</v>
      </c>
      <c r="AA87" s="17">
        <f t="shared" si="31"/>
        <v>348.78600000000006</v>
      </c>
      <c r="AB87" s="24">
        <f t="shared" si="25"/>
        <v>6.0874640848609438</v>
      </c>
      <c r="AC87" s="17">
        <f t="shared" si="26"/>
        <v>1.0863899027413026E-2</v>
      </c>
    </row>
    <row r="88" spans="1:31" s="17" customFormat="1" x14ac:dyDescent="0.25">
      <c r="A88" s="17">
        <v>3</v>
      </c>
      <c r="B88" s="17">
        <v>-620</v>
      </c>
      <c r="C88" s="17">
        <v>12864</v>
      </c>
      <c r="D88" s="17">
        <v>11202</v>
      </c>
      <c r="E88" s="17">
        <v>13525</v>
      </c>
      <c r="F88" s="17">
        <v>15227</v>
      </c>
      <c r="G88" s="24"/>
      <c r="H88" s="7"/>
      <c r="I88" s="25">
        <f t="shared" si="17"/>
        <v>-661</v>
      </c>
      <c r="J88" s="24">
        <f t="shared" si="17"/>
        <v>-4025</v>
      </c>
      <c r="K88" s="7"/>
      <c r="L88" s="25">
        <f t="shared" si="27"/>
        <v>-656.56307343874187</v>
      </c>
      <c r="M88" s="17">
        <f t="shared" si="18"/>
        <v>19.686317309997921</v>
      </c>
      <c r="N88" s="17">
        <f t="shared" si="28"/>
        <v>-4025.6076550530865</v>
      </c>
      <c r="O88" s="24">
        <f t="shared" si="19"/>
        <v>0.36924466354161317</v>
      </c>
      <c r="P88" s="7"/>
      <c r="Q88" s="25">
        <f t="shared" si="20"/>
        <v>-642.31542655125588</v>
      </c>
      <c r="R88" s="24">
        <f t="shared" si="21"/>
        <v>-4028.4793354618</v>
      </c>
      <c r="S88" s="7"/>
      <c r="T88" s="25">
        <f t="shared" si="22"/>
        <v>0.15677497530333021</v>
      </c>
      <c r="U88" s="24">
        <f t="shared" si="23"/>
        <v>-0.9866074250291923</v>
      </c>
      <c r="V88" s="7"/>
      <c r="W88" s="25">
        <f t="shared" si="24"/>
        <v>0.15355539880073268</v>
      </c>
      <c r="X88" s="24">
        <f t="shared" si="29"/>
        <v>343.22829274569995</v>
      </c>
      <c r="Y88" s="7"/>
      <c r="Z88" s="25">
        <f t="shared" si="30"/>
        <v>-620</v>
      </c>
      <c r="AA88" s="17">
        <f t="shared" si="31"/>
        <v>343.20600000000007</v>
      </c>
      <c r="AB88" s="24">
        <f t="shared" si="25"/>
        <v>5.9900747125996592</v>
      </c>
      <c r="AC88" s="17">
        <f t="shared" si="26"/>
        <v>2.229274569987183E-2</v>
      </c>
    </row>
    <row r="89" spans="1:31" s="17" customFormat="1" x14ac:dyDescent="0.25">
      <c r="A89" s="17">
        <v>4</v>
      </c>
      <c r="B89" s="17">
        <v>-624</v>
      </c>
      <c r="C89" s="17">
        <v>12667</v>
      </c>
      <c r="D89" s="17">
        <v>11240</v>
      </c>
      <c r="E89" s="17">
        <v>13721</v>
      </c>
      <c r="F89" s="17">
        <v>15184</v>
      </c>
      <c r="G89" s="24"/>
      <c r="H89" s="7"/>
      <c r="I89" s="25">
        <f t="shared" si="17"/>
        <v>-1054</v>
      </c>
      <c r="J89" s="24">
        <f t="shared" si="17"/>
        <v>-3944</v>
      </c>
      <c r="K89" s="7"/>
      <c r="L89" s="25">
        <f t="shared" si="27"/>
        <v>-1049.2115605028573</v>
      </c>
      <c r="M89" s="17">
        <f t="shared" si="18"/>
        <v>22.929152817796137</v>
      </c>
      <c r="N89" s="17">
        <f t="shared" si="28"/>
        <v>-3945.0961594808614</v>
      </c>
      <c r="O89" s="24">
        <f t="shared" si="19"/>
        <v>1.201565607482308</v>
      </c>
      <c r="P89" s="7"/>
      <c r="Q89" s="25">
        <f t="shared" si="20"/>
        <v>-1035.3154265512558</v>
      </c>
      <c r="R89" s="24">
        <f t="shared" si="21"/>
        <v>-3947.4793354618</v>
      </c>
      <c r="S89" s="7"/>
      <c r="T89" s="25">
        <f t="shared" si="22"/>
        <v>0.25269757461722375</v>
      </c>
      <c r="U89" s="24">
        <f t="shared" si="23"/>
        <v>-0.96676986480544014</v>
      </c>
      <c r="V89" s="7"/>
      <c r="W89" s="25">
        <f t="shared" si="24"/>
        <v>0.24954326142891317</v>
      </c>
      <c r="X89" s="24">
        <f t="shared" si="29"/>
        <v>337.60151176743943</v>
      </c>
      <c r="Y89" s="7"/>
      <c r="Z89" s="25">
        <f t="shared" si="30"/>
        <v>-624</v>
      </c>
      <c r="AA89" s="17">
        <f t="shared" si="31"/>
        <v>337.59000000000009</v>
      </c>
      <c r="AB89" s="24">
        <f t="shared" si="25"/>
        <v>5.8920570218076591</v>
      </c>
      <c r="AC89" s="17">
        <f t="shared" si="26"/>
        <v>1.1511767439344567E-2</v>
      </c>
    </row>
    <row r="90" spans="1:31" s="17" customFormat="1" x14ac:dyDescent="0.25">
      <c r="A90" s="17">
        <v>5</v>
      </c>
      <c r="B90" s="17">
        <v>-639</v>
      </c>
      <c r="C90" s="17">
        <v>12475</v>
      </c>
      <c r="D90" s="17">
        <v>11302</v>
      </c>
      <c r="E90" s="17">
        <v>13916</v>
      </c>
      <c r="F90" s="17">
        <v>15122</v>
      </c>
      <c r="G90" s="24"/>
      <c r="H90" s="7"/>
      <c r="I90" s="25">
        <f t="shared" si="17"/>
        <v>-1441</v>
      </c>
      <c r="J90" s="24">
        <f t="shared" si="17"/>
        <v>-3820</v>
      </c>
      <c r="K90" s="7"/>
      <c r="L90" s="25">
        <f t="shared" si="27"/>
        <v>-1441.0063837353268</v>
      </c>
      <c r="M90" s="17">
        <f t="shared" si="18"/>
        <v>4.0752076723086901E-5</v>
      </c>
      <c r="N90" s="17">
        <f t="shared" si="28"/>
        <v>-3823.3523377528863</v>
      </c>
      <c r="O90" s="24">
        <f t="shared" si="19"/>
        <v>11.238168409427049</v>
      </c>
      <c r="P90" s="7"/>
      <c r="Q90" s="25">
        <f t="shared" si="20"/>
        <v>-1422.3154265512558</v>
      </c>
      <c r="R90" s="24">
        <f t="shared" si="21"/>
        <v>-3823.4793354618</v>
      </c>
      <c r="S90" s="7"/>
      <c r="T90" s="25">
        <f t="shared" si="22"/>
        <v>0.34715570676601976</v>
      </c>
      <c r="U90" s="24">
        <f t="shared" si="23"/>
        <v>-0.93640125409253561</v>
      </c>
      <c r="V90" s="7"/>
      <c r="W90" s="25">
        <f t="shared" si="24"/>
        <v>0.34410102377395935</v>
      </c>
      <c r="X90" s="24">
        <f t="shared" si="29"/>
        <v>331.897866070585</v>
      </c>
      <c r="Y90" s="7"/>
      <c r="Z90" s="25">
        <f t="shared" si="30"/>
        <v>-639</v>
      </c>
      <c r="AA90" s="17">
        <f t="shared" si="31"/>
        <v>331.83900000000011</v>
      </c>
      <c r="AB90" s="24">
        <f t="shared" si="25"/>
        <v>5.7916831365254655</v>
      </c>
      <c r="AC90" s="17">
        <f t="shared" si="26"/>
        <v>5.8866070584883801E-2</v>
      </c>
    </row>
    <row r="91" spans="1:31" s="17" customFormat="1" x14ac:dyDescent="0.25">
      <c r="A91" s="17">
        <v>6</v>
      </c>
      <c r="B91" s="17">
        <v>-634</v>
      </c>
      <c r="C91" s="17">
        <v>12285</v>
      </c>
      <c r="D91" s="17">
        <v>11383</v>
      </c>
      <c r="E91" s="17">
        <v>14099</v>
      </c>
      <c r="F91" s="17">
        <v>15040</v>
      </c>
      <c r="G91" s="24"/>
      <c r="H91" s="7"/>
      <c r="I91" s="25">
        <f t="shared" si="17"/>
        <v>-1814</v>
      </c>
      <c r="J91" s="24">
        <f t="shared" si="17"/>
        <v>-3657</v>
      </c>
      <c r="K91" s="7"/>
      <c r="L91" s="25">
        <f t="shared" si="27"/>
        <v>-1815.582880862584</v>
      </c>
      <c r="M91" s="17">
        <f t="shared" si="18"/>
        <v>2.505511825134775</v>
      </c>
      <c r="N91" s="17">
        <f t="shared" si="28"/>
        <v>-3664.4635380745144</v>
      </c>
      <c r="O91" s="24">
        <f t="shared" si="19"/>
        <v>55.704400589726376</v>
      </c>
      <c r="P91" s="7"/>
      <c r="Q91" s="25">
        <f t="shared" si="20"/>
        <v>-1795.3154265512558</v>
      </c>
      <c r="R91" s="24">
        <f t="shared" si="21"/>
        <v>-3660.4793354618</v>
      </c>
      <c r="S91" s="7"/>
      <c r="T91" s="25">
        <f t="shared" si="22"/>
        <v>0.43819674886292131</v>
      </c>
      <c r="U91" s="24">
        <f t="shared" si="23"/>
        <v>-0.89648122549412079</v>
      </c>
      <c r="V91" s="7"/>
      <c r="W91" s="25">
        <f t="shared" si="24"/>
        <v>0.43527285490198808</v>
      </c>
      <c r="X91" s="24">
        <f t="shared" si="29"/>
        <v>326.17663317829044</v>
      </c>
      <c r="Y91" s="7"/>
      <c r="Z91" s="25">
        <f t="shared" si="30"/>
        <v>-634</v>
      </c>
      <c r="AA91" s="17">
        <f t="shared" si="31"/>
        <v>326.1330000000001</v>
      </c>
      <c r="AB91" s="24">
        <f t="shared" si="25"/>
        <v>5.6920946494066689</v>
      </c>
      <c r="AC91" s="17">
        <f t="shared" si="26"/>
        <v>4.3633178290349406E-2</v>
      </c>
    </row>
    <row r="92" spans="1:31" s="17" customFormat="1" x14ac:dyDescent="0.25">
      <c r="A92" s="17">
        <v>7</v>
      </c>
      <c r="B92" s="17">
        <v>-631</v>
      </c>
      <c r="C92" s="17">
        <v>12107</v>
      </c>
      <c r="D92" s="17">
        <v>11478</v>
      </c>
      <c r="E92" s="17">
        <v>14278</v>
      </c>
      <c r="F92" s="17">
        <v>14942</v>
      </c>
      <c r="G92" s="24"/>
      <c r="H92" s="7"/>
      <c r="I92" s="25">
        <f t="shared" si="17"/>
        <v>-2171</v>
      </c>
      <c r="J92" s="24">
        <f t="shared" si="17"/>
        <v>-3464</v>
      </c>
      <c r="K92" s="7"/>
      <c r="L92" s="25">
        <f t="shared" si="27"/>
        <v>-2170.6967080903646</v>
      </c>
      <c r="M92" s="17">
        <f t="shared" si="18"/>
        <v>9.1985982450282042E-2</v>
      </c>
      <c r="N92" s="17">
        <f t="shared" si="28"/>
        <v>-3470.2120552737538</v>
      </c>
      <c r="O92" s="24">
        <f t="shared" si="19"/>
        <v>38.589630724172103</v>
      </c>
      <c r="P92" s="7"/>
      <c r="Q92" s="25">
        <f t="shared" si="20"/>
        <v>-2152.3154265512558</v>
      </c>
      <c r="R92" s="24">
        <f t="shared" si="21"/>
        <v>-3467.4793354618</v>
      </c>
      <c r="S92" s="7"/>
      <c r="T92" s="25">
        <f t="shared" si="22"/>
        <v>0.52533254518622929</v>
      </c>
      <c r="U92" s="24">
        <f t="shared" si="23"/>
        <v>-0.84921395236839026</v>
      </c>
      <c r="V92" s="7"/>
      <c r="W92" s="25">
        <f t="shared" si="24"/>
        <v>0.52256340178956739</v>
      </c>
      <c r="X92" s="24">
        <f t="shared" si="29"/>
        <v>320.46877707271142</v>
      </c>
      <c r="Y92" s="7"/>
      <c r="Z92" s="25">
        <f t="shared" si="30"/>
        <v>-631</v>
      </c>
      <c r="AA92" s="17">
        <f t="shared" si="31"/>
        <v>320.45400000000012</v>
      </c>
      <c r="AB92" s="24">
        <f t="shared" si="25"/>
        <v>5.5929774011859106</v>
      </c>
      <c r="AC92" s="17">
        <f t="shared" si="26"/>
        <v>1.4777072711297023E-2</v>
      </c>
    </row>
    <row r="93" spans="1:31" s="17" customFormat="1" x14ac:dyDescent="0.25">
      <c r="A93" s="17">
        <v>8</v>
      </c>
      <c r="B93" s="17">
        <v>-632</v>
      </c>
      <c r="C93" s="17">
        <v>11944</v>
      </c>
      <c r="D93" s="17">
        <v>11595</v>
      </c>
      <c r="E93" s="17">
        <v>14443</v>
      </c>
      <c r="F93" s="17">
        <v>14829</v>
      </c>
      <c r="G93" s="24"/>
      <c r="H93" s="7"/>
      <c r="I93" s="25">
        <f t="shared" si="17"/>
        <v>-2499</v>
      </c>
      <c r="J93" s="24">
        <f t="shared" si="17"/>
        <v>-3234</v>
      </c>
      <c r="K93" s="7"/>
      <c r="L93" s="25">
        <f t="shared" si="27"/>
        <v>-2505.1784642303564</v>
      </c>
      <c r="M93" s="17">
        <f t="shared" si="18"/>
        <v>38.173420245793992</v>
      </c>
      <c r="N93" s="17">
        <f t="shared" si="28"/>
        <v>-3241.4540486121505</v>
      </c>
      <c r="O93" s="24">
        <f t="shared" si="19"/>
        <v>55.562840712302389</v>
      </c>
      <c r="P93" s="7"/>
      <c r="Q93" s="25">
        <f t="shared" si="20"/>
        <v>-2480.3154265512558</v>
      </c>
      <c r="R93" s="24">
        <f t="shared" si="21"/>
        <v>-3237.4793354618</v>
      </c>
      <c r="S93" s="7"/>
      <c r="T93" s="25">
        <f t="shared" si="22"/>
        <v>0.60539008354489876</v>
      </c>
      <c r="U93" s="24">
        <f t="shared" si="23"/>
        <v>-0.79288507765897054</v>
      </c>
      <c r="V93" s="7"/>
      <c r="W93" s="25">
        <f t="shared" si="24"/>
        <v>0.60280523122094731</v>
      </c>
      <c r="X93" s="24">
        <f t="shared" si="29"/>
        <v>314.83025134123568</v>
      </c>
      <c r="Y93" s="7"/>
      <c r="Z93" s="25">
        <f t="shared" si="30"/>
        <v>-632</v>
      </c>
      <c r="AA93" s="17">
        <f t="shared" si="31"/>
        <v>314.76600000000013</v>
      </c>
      <c r="AB93" s="24">
        <f t="shared" si="25"/>
        <v>5.4937030733324734</v>
      </c>
      <c r="AC93" s="17">
        <f t="shared" si="26"/>
        <v>6.4251341235546988E-2</v>
      </c>
    </row>
    <row r="94" spans="1:31" s="17" customFormat="1" x14ac:dyDescent="0.25">
      <c r="A94" s="17">
        <v>9</v>
      </c>
      <c r="B94" s="17">
        <v>-625</v>
      </c>
      <c r="C94" s="17">
        <v>11795</v>
      </c>
      <c r="D94" s="17">
        <v>11731</v>
      </c>
      <c r="E94" s="17">
        <v>14603</v>
      </c>
      <c r="F94" s="17">
        <v>14706</v>
      </c>
      <c r="G94" s="24"/>
      <c r="H94" s="7"/>
      <c r="I94" s="25">
        <f t="shared" si="17"/>
        <v>-2808</v>
      </c>
      <c r="J94" s="24">
        <f t="shared" si="17"/>
        <v>-2975</v>
      </c>
      <c r="K94" s="7"/>
      <c r="L94" s="25">
        <f t="shared" si="27"/>
        <v>-2811.8661859342828</v>
      </c>
      <c r="M94" s="17">
        <f t="shared" si="18"/>
        <v>14.94739367844647</v>
      </c>
      <c r="N94" s="17">
        <f t="shared" si="28"/>
        <v>-2983.7767121734978</v>
      </c>
      <c r="O94" s="24">
        <f t="shared" si="19"/>
        <v>77.030676576424455</v>
      </c>
      <c r="P94" s="7"/>
      <c r="Q94" s="25">
        <f t="shared" si="20"/>
        <v>-2789.3154265512558</v>
      </c>
      <c r="R94" s="24">
        <f t="shared" si="21"/>
        <v>-2978.4793354618</v>
      </c>
      <c r="S94" s="7"/>
      <c r="T94" s="25">
        <f t="shared" si="22"/>
        <v>0.68081014254742578</v>
      </c>
      <c r="U94" s="24">
        <f t="shared" si="23"/>
        <v>-0.7294538665731457</v>
      </c>
      <c r="V94" s="7"/>
      <c r="W94" s="25">
        <f t="shared" si="24"/>
        <v>0.67843273951729433</v>
      </c>
      <c r="X94" s="24">
        <f t="shared" si="29"/>
        <v>309.1502839727267</v>
      </c>
      <c r="Y94" s="7"/>
      <c r="Z94" s="25">
        <f t="shared" si="30"/>
        <v>-625</v>
      </c>
      <c r="AA94" s="17">
        <f t="shared" si="31"/>
        <v>309.14100000000013</v>
      </c>
      <c r="AB94" s="24">
        <f t="shared" si="25"/>
        <v>5.3955283029077927</v>
      </c>
      <c r="AC94" s="17">
        <f t="shared" si="26"/>
        <v>9.2839727265641159E-3</v>
      </c>
    </row>
    <row r="95" spans="1:31" s="17" customFormat="1" x14ac:dyDescent="0.25">
      <c r="A95" s="17">
        <v>10</v>
      </c>
      <c r="B95" s="17">
        <v>-607</v>
      </c>
      <c r="C95" s="17">
        <v>11656</v>
      </c>
      <c r="D95" s="17">
        <v>11863</v>
      </c>
      <c r="E95" s="17">
        <v>14735</v>
      </c>
      <c r="F95" s="17">
        <v>14559</v>
      </c>
      <c r="G95" s="24"/>
      <c r="H95" s="7"/>
      <c r="I95" s="25">
        <f t="shared" si="17"/>
        <v>-3079</v>
      </c>
      <c r="J95" s="24">
        <f t="shared" si="17"/>
        <v>-2696</v>
      </c>
      <c r="K95" s="7"/>
      <c r="L95" s="25">
        <f t="shared" si="27"/>
        <v>-3083.9757115673142</v>
      </c>
      <c r="M95" s="17">
        <f t="shared" si="18"/>
        <v>24.757705601104259</v>
      </c>
      <c r="N95" s="17">
        <f t="shared" si="28"/>
        <v>-2705.9405414768007</v>
      </c>
      <c r="O95" s="24">
        <f t="shared" si="19"/>
        <v>98.814364851995393</v>
      </c>
      <c r="P95" s="7"/>
      <c r="Q95" s="25">
        <f t="shared" si="20"/>
        <v>-3060.3154265512558</v>
      </c>
      <c r="R95" s="24">
        <f t="shared" si="21"/>
        <v>-2699.4793354618</v>
      </c>
      <c r="S95" s="7"/>
      <c r="T95" s="25">
        <f t="shared" si="22"/>
        <v>0.7469552428376679</v>
      </c>
      <c r="U95" s="24">
        <f t="shared" si="23"/>
        <v>-0.66112449246911043</v>
      </c>
      <c r="V95" s="7"/>
      <c r="W95" s="25">
        <f t="shared" si="24"/>
        <v>0.74480122791625925</v>
      </c>
      <c r="X95" s="24">
        <f t="shared" si="29"/>
        <v>303.66875568911473</v>
      </c>
      <c r="Y95" s="7"/>
      <c r="Z95" s="25">
        <f t="shared" si="30"/>
        <v>-607</v>
      </c>
      <c r="AA95" s="17">
        <f t="shared" si="31"/>
        <v>303.67800000000011</v>
      </c>
      <c r="AB95" s="24">
        <f t="shared" si="25"/>
        <v>5.3001809658713421</v>
      </c>
      <c r="AC95" s="17">
        <f t="shared" si="26"/>
        <v>-9.2443108853785816E-3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12012</v>
      </c>
      <c r="E96" s="17">
        <v>14849</v>
      </c>
      <c r="F96" s="17">
        <v>14399</v>
      </c>
      <c r="G96" s="24"/>
      <c r="H96" s="7"/>
      <c r="I96" s="25">
        <f t="shared" si="17"/>
        <v>-3323</v>
      </c>
      <c r="J96" s="24">
        <f t="shared" si="17"/>
        <v>-2387</v>
      </c>
      <c r="K96" s="7"/>
      <c r="L96" s="25">
        <f t="shared" si="27"/>
        <v>-3331.2382685658145</v>
      </c>
      <c r="M96" s="17">
        <f t="shared" si="18"/>
        <v>67.869068962486494</v>
      </c>
      <c r="N96" s="17">
        <f t="shared" si="28"/>
        <v>-2399.336782583217</v>
      </c>
      <c r="O96" s="24">
        <f t="shared" si="19"/>
        <v>152.19620450556565</v>
      </c>
      <c r="P96" s="7"/>
      <c r="Q96" s="25">
        <f t="shared" si="20"/>
        <v>-3304.3154265512558</v>
      </c>
      <c r="R96" s="24">
        <f t="shared" si="21"/>
        <v>-2390.4793354618</v>
      </c>
      <c r="S96" s="7"/>
      <c r="T96" s="25">
        <f t="shared" si="22"/>
        <v>0.80651024088497081</v>
      </c>
      <c r="U96" s="24">
        <f t="shared" si="23"/>
        <v>-0.58544787383775954</v>
      </c>
      <c r="V96" s="7"/>
      <c r="W96" s="25">
        <f t="shared" si="24"/>
        <v>0.80460356130253408</v>
      </c>
      <c r="X96" s="24">
        <f t="shared" si="29"/>
        <v>298.11530996774673</v>
      </c>
      <c r="Y96" s="7"/>
      <c r="Z96" s="25">
        <f t="shared" si="30"/>
        <v>-615</v>
      </c>
      <c r="AA96" s="17">
        <f t="shared" si="31"/>
        <v>298.14300000000009</v>
      </c>
      <c r="AB96" s="24">
        <f t="shared" si="25"/>
        <v>5.2035769917734553</v>
      </c>
      <c r="AC96" s="17">
        <f t="shared" si="26"/>
        <v>-2.7690032253360641E-2</v>
      </c>
    </row>
    <row r="97" spans="1:29" s="17" customFormat="1" x14ac:dyDescent="0.25">
      <c r="A97" s="17">
        <v>12</v>
      </c>
      <c r="B97" s="17">
        <v>-635</v>
      </c>
      <c r="C97" s="17">
        <v>11424</v>
      </c>
      <c r="D97" s="17">
        <v>12197</v>
      </c>
      <c r="E97" s="17">
        <v>14976</v>
      </c>
      <c r="F97" s="17">
        <v>14243</v>
      </c>
      <c r="G97" s="24"/>
      <c r="H97" s="7"/>
      <c r="I97" s="25">
        <f t="shared" si="17"/>
        <v>-3552</v>
      </c>
      <c r="J97" s="24">
        <f t="shared" si="17"/>
        <v>-2046</v>
      </c>
      <c r="K97" s="7"/>
      <c r="L97" s="25">
        <f t="shared" si="27"/>
        <v>-3554.0774543558932</v>
      </c>
      <c r="M97" s="17">
        <f t="shared" si="18"/>
        <v>4.315816600819729</v>
      </c>
      <c r="N97" s="17">
        <f t="shared" si="28"/>
        <v>-2059.2694075700956</v>
      </c>
      <c r="O97" s="24">
        <f t="shared" si="19"/>
        <v>176.07717726131065</v>
      </c>
      <c r="P97" s="7"/>
      <c r="Q97" s="25">
        <f t="shared" si="20"/>
        <v>-3533.3154265512558</v>
      </c>
      <c r="R97" s="24">
        <f t="shared" si="21"/>
        <v>-2049.4793354618</v>
      </c>
      <c r="S97" s="7"/>
      <c r="T97" s="25">
        <f t="shared" si="22"/>
        <v>0.86240407101952965</v>
      </c>
      <c r="U97" s="24">
        <f t="shared" si="23"/>
        <v>-0.50193419437727205</v>
      </c>
      <c r="V97" s="7"/>
      <c r="W97" s="25">
        <f t="shared" si="24"/>
        <v>0.86077028843196246</v>
      </c>
      <c r="X97" s="24">
        <f t="shared" si="29"/>
        <v>292.32222807745666</v>
      </c>
      <c r="Y97" s="7"/>
      <c r="Z97" s="25">
        <f t="shared" si="30"/>
        <v>-635</v>
      </c>
      <c r="AA97" s="17">
        <f t="shared" si="31"/>
        <v>292.42800000000011</v>
      </c>
      <c r="AB97" s="24">
        <f t="shared" si="25"/>
        <v>5.1038314250219798</v>
      </c>
      <c r="AC97" s="17">
        <f t="shared" si="26"/>
        <v>-0.10577192254345391</v>
      </c>
    </row>
    <row r="98" spans="1:29" s="17" customFormat="1" x14ac:dyDescent="0.25">
      <c r="A98" s="17">
        <v>13</v>
      </c>
      <c r="B98" s="17">
        <v>-634</v>
      </c>
      <c r="C98" s="17">
        <v>11334</v>
      </c>
      <c r="D98" s="17">
        <v>12378</v>
      </c>
      <c r="E98" s="17">
        <v>15072</v>
      </c>
      <c r="F98" s="17">
        <v>14067</v>
      </c>
      <c r="G98" s="24"/>
      <c r="H98" s="7"/>
      <c r="I98" s="25">
        <f t="shared" si="17"/>
        <v>-3738</v>
      </c>
      <c r="J98" s="24">
        <f t="shared" si="17"/>
        <v>-1689</v>
      </c>
      <c r="K98" s="7"/>
      <c r="L98" s="25">
        <f t="shared" si="27"/>
        <v>-3741.4747122289177</v>
      </c>
      <c r="M98" s="17">
        <f t="shared" si="18"/>
        <v>12.073625073790378</v>
      </c>
      <c r="N98" s="17">
        <f t="shared" si="28"/>
        <v>-1699.2637970417256</v>
      </c>
      <c r="O98" s="24">
        <f t="shared" si="19"/>
        <v>105.34552971373597</v>
      </c>
      <c r="P98" s="7"/>
      <c r="Q98" s="25">
        <f t="shared" si="20"/>
        <v>-3719.3154265512558</v>
      </c>
      <c r="R98" s="24">
        <f t="shared" si="21"/>
        <v>-1692.4793354618</v>
      </c>
      <c r="S98" s="7"/>
      <c r="T98" s="25">
        <f t="shared" si="22"/>
        <v>0.90780255313755565</v>
      </c>
      <c r="U98" s="24">
        <f t="shared" si="23"/>
        <v>-0.41450198450221615</v>
      </c>
      <c r="V98" s="7"/>
      <c r="W98" s="25">
        <f t="shared" si="24"/>
        <v>0.90645440221346418</v>
      </c>
      <c r="X98" s="24">
        <f t="shared" si="29"/>
        <v>286.64841382275085</v>
      </c>
      <c r="Y98" s="7"/>
      <c r="Z98" s="25">
        <f t="shared" si="30"/>
        <v>-634</v>
      </c>
      <c r="AA98" s="17">
        <f t="shared" si="31"/>
        <v>286.72200000000009</v>
      </c>
      <c r="AB98" s="24">
        <f t="shared" si="25"/>
        <v>5.0042429379031832</v>
      </c>
      <c r="AC98" s="17">
        <f t="shared" si="26"/>
        <v>-7.3586177249239881E-2</v>
      </c>
    </row>
    <row r="99" spans="1:29" s="17" customFormat="1" x14ac:dyDescent="0.25">
      <c r="A99" s="17">
        <v>14</v>
      </c>
      <c r="B99" s="17">
        <v>-632</v>
      </c>
      <c r="C99" s="17">
        <v>11253</v>
      </c>
      <c r="D99" s="17">
        <v>12561</v>
      </c>
      <c r="E99" s="17">
        <v>15143</v>
      </c>
      <c r="F99" s="17">
        <v>13877</v>
      </c>
      <c r="G99" s="24"/>
      <c r="H99" s="7"/>
      <c r="I99" s="25">
        <f t="shared" si="17"/>
        <v>-3890</v>
      </c>
      <c r="J99" s="24">
        <f t="shared" si="17"/>
        <v>-1316</v>
      </c>
      <c r="K99" s="7"/>
      <c r="L99" s="25">
        <f t="shared" si="27"/>
        <v>-3891.5339410014913</v>
      </c>
      <c r="M99" s="17">
        <f t="shared" si="18"/>
        <v>2.3529749960560014</v>
      </c>
      <c r="N99" s="17">
        <f t="shared" si="28"/>
        <v>-1323.5829711365482</v>
      </c>
      <c r="O99" s="24">
        <f t="shared" si="19"/>
        <v>57.5014512577226</v>
      </c>
      <c r="P99" s="7"/>
      <c r="Q99" s="25">
        <f t="shared" si="20"/>
        <v>-3871.3154265512558</v>
      </c>
      <c r="R99" s="24">
        <f t="shared" si="21"/>
        <v>-1319.4793354618</v>
      </c>
      <c r="S99" s="7"/>
      <c r="T99" s="25">
        <f t="shared" si="22"/>
        <v>0.94490238798669512</v>
      </c>
      <c r="U99" s="24">
        <f t="shared" si="23"/>
        <v>-0.323151244212592</v>
      </c>
      <c r="V99" s="7"/>
      <c r="W99" s="25">
        <f t="shared" si="24"/>
        <v>0.94385261509705409</v>
      </c>
      <c r="X99" s="24">
        <f t="shared" si="29"/>
        <v>280.97472672516233</v>
      </c>
      <c r="Y99" s="7"/>
      <c r="Z99" s="25">
        <f t="shared" si="30"/>
        <v>-632</v>
      </c>
      <c r="AA99" s="17">
        <f t="shared" si="31"/>
        <v>281.03400000000011</v>
      </c>
      <c r="AB99" s="24">
        <f t="shared" si="25"/>
        <v>4.904968610049746</v>
      </c>
      <c r="AC99" s="17">
        <f t="shared" si="26"/>
        <v>-5.9273274837778445E-2</v>
      </c>
    </row>
    <row r="100" spans="1:29" s="17" customFormat="1" x14ac:dyDescent="0.25">
      <c r="A100" s="17">
        <v>15</v>
      </c>
      <c r="B100" s="17">
        <v>-633</v>
      </c>
      <c r="C100" s="17">
        <v>11196</v>
      </c>
      <c r="D100" s="17">
        <v>12752</v>
      </c>
      <c r="E100" s="17">
        <v>15198</v>
      </c>
      <c r="F100" s="17">
        <v>13681</v>
      </c>
      <c r="G100" s="24"/>
      <c r="H100" s="7"/>
      <c r="I100" s="25">
        <f t="shared" si="17"/>
        <v>-4002</v>
      </c>
      <c r="J100" s="24">
        <f t="shared" si="17"/>
        <v>-929</v>
      </c>
      <c r="K100" s="7"/>
      <c r="L100" s="25">
        <f t="shared" si="27"/>
        <v>-4003.5697496010735</v>
      </c>
      <c r="M100" s="17">
        <f t="shared" si="18"/>
        <v>2.464113810070268</v>
      </c>
      <c r="N100" s="17">
        <f t="shared" si="28"/>
        <v>-934.19909194314153</v>
      </c>
      <c r="O100" s="24">
        <f t="shared" si="19"/>
        <v>27.03055703323912</v>
      </c>
      <c r="P100" s="7"/>
      <c r="Q100" s="25">
        <f t="shared" si="20"/>
        <v>-3983.3154265512558</v>
      </c>
      <c r="R100" s="24">
        <f t="shared" si="21"/>
        <v>-932.47933546180002</v>
      </c>
      <c r="S100" s="7"/>
      <c r="T100" s="25">
        <f t="shared" si="22"/>
        <v>0.97223910840185057</v>
      </c>
      <c r="U100" s="24">
        <f t="shared" si="23"/>
        <v>-0.22837178981022049</v>
      </c>
      <c r="V100" s="7"/>
      <c r="W100" s="25">
        <f t="shared" si="24"/>
        <v>0.97149885329356522</v>
      </c>
      <c r="X100" s="24">
        <f t="shared" si="29"/>
        <v>275.30325980238422</v>
      </c>
      <c r="Y100" s="7"/>
      <c r="Z100" s="25">
        <f t="shared" si="30"/>
        <v>-633</v>
      </c>
      <c r="AA100" s="17">
        <f t="shared" si="31"/>
        <v>275.3370000000001</v>
      </c>
      <c r="AB100" s="24">
        <f t="shared" si="25"/>
        <v>4.8055372025636292</v>
      </c>
      <c r="AC100" s="17">
        <f t="shared" si="26"/>
        <v>-3.3740197615884426E-2</v>
      </c>
    </row>
    <row r="101" spans="1:29" s="17" customFormat="1" x14ac:dyDescent="0.25">
      <c r="A101" s="17">
        <v>16</v>
      </c>
      <c r="B101" s="17">
        <v>-639</v>
      </c>
      <c r="C101" s="17">
        <v>11158</v>
      </c>
      <c r="D101" s="17">
        <v>12947</v>
      </c>
      <c r="E101" s="17">
        <v>15233</v>
      </c>
      <c r="F101" s="17">
        <v>13483</v>
      </c>
      <c r="G101" s="24"/>
      <c r="H101" s="7"/>
      <c r="I101" s="25">
        <f t="shared" si="17"/>
        <v>-4075</v>
      </c>
      <c r="J101" s="24">
        <f t="shared" si="17"/>
        <v>-536</v>
      </c>
      <c r="K101" s="7"/>
      <c r="L101" s="25">
        <f t="shared" si="27"/>
        <v>-4076.7049282858757</v>
      </c>
      <c r="M101" s="17">
        <f t="shared" si="18"/>
        <v>2.9067804599789397</v>
      </c>
      <c r="N101" s="17">
        <f t="shared" si="28"/>
        <v>-531.73182457107976</v>
      </c>
      <c r="O101" s="24">
        <f t="shared" si="19"/>
        <v>18.217321492038511</v>
      </c>
      <c r="P101" s="7"/>
      <c r="Q101" s="25">
        <f t="shared" si="20"/>
        <v>-4056.3154265512558</v>
      </c>
      <c r="R101" s="24">
        <f t="shared" si="21"/>
        <v>-539.47933546180002</v>
      </c>
      <c r="S101" s="7"/>
      <c r="T101" s="25">
        <f t="shared" si="22"/>
        <v>0.99005679224387155</v>
      </c>
      <c r="U101" s="24">
        <f t="shared" si="23"/>
        <v>-0.13212288650238591</v>
      </c>
      <c r="V101" s="7"/>
      <c r="W101" s="25">
        <f t="shared" si="24"/>
        <v>0.9896308006741491</v>
      </c>
      <c r="X101" s="24">
        <f t="shared" si="29"/>
        <v>269.67925476197138</v>
      </c>
      <c r="Y101" s="7"/>
      <c r="Z101" s="25">
        <f t="shared" si="30"/>
        <v>-639</v>
      </c>
      <c r="AA101" s="17">
        <f t="shared" si="31"/>
        <v>269.58600000000013</v>
      </c>
      <c r="AB101" s="24">
        <f t="shared" si="25"/>
        <v>4.7051633172814356</v>
      </c>
      <c r="AC101" s="17">
        <f t="shared" si="26"/>
        <v>9.3254761971252265E-2</v>
      </c>
    </row>
    <row r="102" spans="1:29" s="17" customFormat="1" x14ac:dyDescent="0.25">
      <c r="A102" s="17">
        <v>17</v>
      </c>
      <c r="B102" s="17">
        <v>-613</v>
      </c>
      <c r="C102" s="17">
        <v>11144</v>
      </c>
      <c r="D102" s="17">
        <v>13147</v>
      </c>
      <c r="E102" s="17">
        <v>15253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-145</v>
      </c>
      <c r="K102" s="7"/>
      <c r="L102" s="25">
        <f t="shared" si="27"/>
        <v>-4108.4466673805873</v>
      </c>
      <c r="M102" s="17">
        <f t="shared" si="18"/>
        <v>0.30617698770610413</v>
      </c>
      <c r="N102" s="17">
        <f t="shared" si="28"/>
        <v>-140.51676575816964</v>
      </c>
      <c r="O102" s="24">
        <f t="shared" si="19"/>
        <v>20.099389267120241</v>
      </c>
      <c r="P102" s="7"/>
      <c r="Q102" s="25">
        <f t="shared" si="20"/>
        <v>-4090.3154265512558</v>
      </c>
      <c r="R102" s="24">
        <f t="shared" si="21"/>
        <v>-148.47933546179999</v>
      </c>
      <c r="S102" s="7"/>
      <c r="T102" s="25">
        <f t="shared" si="22"/>
        <v>0.99835543951275796</v>
      </c>
      <c r="U102" s="24">
        <f t="shared" si="23"/>
        <v>-3.6363799496372327E-2</v>
      </c>
      <c r="V102" s="7"/>
      <c r="W102" s="25">
        <f t="shared" si="24"/>
        <v>0.99824206194884413</v>
      </c>
      <c r="X102" s="24">
        <f t="shared" si="29"/>
        <v>264.16105985396166</v>
      </c>
      <c r="Y102" s="7"/>
      <c r="Z102" s="25">
        <f t="shared" si="30"/>
        <v>-613</v>
      </c>
      <c r="AA102" s="17">
        <f t="shared" si="31"/>
        <v>264.06900000000013</v>
      </c>
      <c r="AB102" s="24">
        <f t="shared" si="25"/>
        <v>4.6088735024489083</v>
      </c>
      <c r="AC102" s="17">
        <f t="shared" si="26"/>
        <v>9.2059853961529825E-2</v>
      </c>
    </row>
    <row r="103" spans="1:29" s="17" customFormat="1" x14ac:dyDescent="0.25">
      <c r="A103" s="17">
        <v>18</v>
      </c>
      <c r="B103" s="17">
        <v>-613</v>
      </c>
      <c r="C103" s="17">
        <v>11153</v>
      </c>
      <c r="D103" s="17">
        <v>13347</v>
      </c>
      <c r="E103" s="17">
        <v>15255</v>
      </c>
      <c r="F103" s="17">
        <v>13101</v>
      </c>
      <c r="G103" s="24"/>
      <c r="H103" s="7"/>
      <c r="I103" s="25">
        <f t="shared" si="17"/>
        <v>-4102</v>
      </c>
      <c r="J103" s="24">
        <f t="shared" si="17"/>
        <v>246</v>
      </c>
      <c r="K103" s="7"/>
      <c r="L103" s="25">
        <f t="shared" si="27"/>
        <v>-4102.2663017281011</v>
      </c>
      <c r="M103" s="17">
        <f t="shared" si="18"/>
        <v>7.091661038963111E-2</v>
      </c>
      <c r="N103" s="17">
        <f t="shared" si="28"/>
        <v>252.03872983205719</v>
      </c>
      <c r="O103" s="24">
        <f t="shared" si="19"/>
        <v>36.46625798457741</v>
      </c>
      <c r="P103" s="7"/>
      <c r="Q103" s="25">
        <f t="shared" si="20"/>
        <v>-4083.3154265512558</v>
      </c>
      <c r="R103" s="24">
        <f t="shared" si="21"/>
        <v>242.52066453820001</v>
      </c>
      <c r="S103" s="7"/>
      <c r="T103" s="25">
        <f t="shared" si="22"/>
        <v>0.99664689448681076</v>
      </c>
      <c r="U103" s="24">
        <f t="shared" si="23"/>
        <v>5.9395287509641237E-2</v>
      </c>
      <c r="V103" s="7"/>
      <c r="W103" s="25">
        <f t="shared" si="24"/>
        <v>0.99684607761791533</v>
      </c>
      <c r="X103" s="24">
        <f t="shared" si="29"/>
        <v>258.66498596529368</v>
      </c>
      <c r="Y103" s="7"/>
      <c r="Z103" s="25">
        <f t="shared" si="30"/>
        <v>-613</v>
      </c>
      <c r="AA103" s="17">
        <f t="shared" si="31"/>
        <v>258.55200000000013</v>
      </c>
      <c r="AB103" s="24">
        <f t="shared" si="25"/>
        <v>4.512583687616381</v>
      </c>
      <c r="AC103" s="17">
        <f t="shared" si="26"/>
        <v>0.11298596529354654</v>
      </c>
    </row>
    <row r="104" spans="1:29" s="17" customFormat="1" x14ac:dyDescent="0.25">
      <c r="A104" s="17">
        <v>19</v>
      </c>
      <c r="B104" s="17">
        <v>-618</v>
      </c>
      <c r="C104" s="17">
        <v>11171</v>
      </c>
      <c r="D104" s="17">
        <v>13539</v>
      </c>
      <c r="E104" s="17">
        <v>15229</v>
      </c>
      <c r="F104" s="17">
        <v>12903</v>
      </c>
      <c r="G104" s="24"/>
      <c r="H104" s="7"/>
      <c r="I104" s="25">
        <f t="shared" si="17"/>
        <v>-4058</v>
      </c>
      <c r="J104" s="24">
        <f t="shared" si="17"/>
        <v>636</v>
      </c>
      <c r="K104" s="7"/>
      <c r="L104" s="25">
        <f t="shared" si="27"/>
        <v>-4057.7070803487345</v>
      </c>
      <c r="M104" s="17">
        <f t="shared" si="18"/>
        <v>8.580192209749779E-2</v>
      </c>
      <c r="N104" s="17">
        <f t="shared" si="28"/>
        <v>645.46004863073711</v>
      </c>
      <c r="O104" s="24">
        <f t="shared" si="19"/>
        <v>89.49252009591099</v>
      </c>
      <c r="P104" s="7"/>
      <c r="Q104" s="25">
        <f t="shared" si="20"/>
        <v>-4039.3154265512558</v>
      </c>
      <c r="R104" s="24">
        <f t="shared" si="21"/>
        <v>632.52066453819998</v>
      </c>
      <c r="S104" s="7"/>
      <c r="T104" s="25">
        <f t="shared" si="22"/>
        <v>0.98590746860942824</v>
      </c>
      <c r="U104" s="24">
        <f t="shared" si="23"/>
        <v>0.15490946636474426</v>
      </c>
      <c r="V104" s="7"/>
      <c r="W104" s="25">
        <f t="shared" si="24"/>
        <v>0.98641836491456847</v>
      </c>
      <c r="X104" s="24">
        <f t="shared" si="29"/>
        <v>253.1498503704878</v>
      </c>
      <c r="Y104" s="7"/>
      <c r="Z104" s="25">
        <f t="shared" si="30"/>
        <v>-618</v>
      </c>
      <c r="AA104" s="17">
        <f t="shared" si="31"/>
        <v>252.99000000000012</v>
      </c>
      <c r="AB104" s="24">
        <f t="shared" si="25"/>
        <v>4.4155084746204567</v>
      </c>
      <c r="AC104" s="17">
        <f t="shared" si="26"/>
        <v>0.15985037048767481</v>
      </c>
    </row>
    <row r="105" spans="1:29" s="17" customFormat="1" x14ac:dyDescent="0.25">
      <c r="A105" s="17">
        <v>20</v>
      </c>
      <c r="B105" s="17">
        <v>-620</v>
      </c>
      <c r="C105" s="17">
        <v>11213</v>
      </c>
      <c r="D105" s="17">
        <v>13731</v>
      </c>
      <c r="E105" s="17">
        <v>15191</v>
      </c>
      <c r="F105" s="17">
        <v>12709</v>
      </c>
      <c r="G105" s="24"/>
      <c r="H105" s="7"/>
      <c r="I105" s="25">
        <f t="shared" si="17"/>
        <v>-3978</v>
      </c>
      <c r="J105" s="24">
        <f t="shared" si="17"/>
        <v>1022</v>
      </c>
      <c r="K105" s="7"/>
      <c r="L105" s="25">
        <f t="shared" si="27"/>
        <v>-3974.7548264064849</v>
      </c>
      <c r="M105" s="17">
        <f t="shared" si="18"/>
        <v>10.531151652047832</v>
      </c>
      <c r="N105" s="17">
        <f t="shared" si="28"/>
        <v>1034.0796418672894</v>
      </c>
      <c r="O105" s="24">
        <f t="shared" si="19"/>
        <v>145.9177476419712</v>
      </c>
      <c r="P105" s="7"/>
      <c r="Q105" s="25">
        <f t="shared" si="20"/>
        <v>-3959.3154265512558</v>
      </c>
      <c r="R105" s="24">
        <f t="shared" si="21"/>
        <v>1018.5206645382</v>
      </c>
      <c r="S105" s="7"/>
      <c r="T105" s="25">
        <f t="shared" si="22"/>
        <v>0.96638123974146006</v>
      </c>
      <c r="U105" s="24">
        <f t="shared" si="23"/>
        <v>0.24944401261620522</v>
      </c>
      <c r="V105" s="7"/>
      <c r="W105" s="25">
        <f t="shared" si="24"/>
        <v>0.96720060476618086</v>
      </c>
      <c r="X105" s="24">
        <f t="shared" si="29"/>
        <v>247.61319943366334</v>
      </c>
      <c r="Y105" s="7"/>
      <c r="Z105" s="25">
        <f t="shared" si="30"/>
        <v>-620</v>
      </c>
      <c r="AA105" s="17">
        <f t="shared" si="31"/>
        <v>247.41000000000011</v>
      </c>
      <c r="AB105" s="24">
        <f t="shared" si="25"/>
        <v>4.3181191023591721</v>
      </c>
      <c r="AC105" s="17">
        <f t="shared" si="26"/>
        <v>0.20319943366322946</v>
      </c>
    </row>
    <row r="106" spans="1:29" s="17" customFormat="1" x14ac:dyDescent="0.25">
      <c r="A106" s="17">
        <v>21</v>
      </c>
      <c r="B106" s="17">
        <v>-639</v>
      </c>
      <c r="C106" s="17">
        <v>11269</v>
      </c>
      <c r="D106" s="17">
        <v>13920</v>
      </c>
      <c r="E106" s="17">
        <v>15116</v>
      </c>
      <c r="F106" s="17">
        <v>12506</v>
      </c>
      <c r="G106" s="24"/>
      <c r="H106" s="7"/>
      <c r="I106" s="25">
        <f t="shared" si="17"/>
        <v>-3847</v>
      </c>
      <c r="J106" s="24">
        <f t="shared" si="17"/>
        <v>1414</v>
      </c>
      <c r="K106" s="7"/>
      <c r="L106" s="25">
        <f t="shared" si="27"/>
        <v>-3850.0049043628801</v>
      </c>
      <c r="M106" s="17">
        <f t="shared" si="18"/>
        <v>9.0294502300558435</v>
      </c>
      <c r="N106" s="17">
        <f t="shared" si="28"/>
        <v>1424.3511022755622</v>
      </c>
      <c r="O106" s="24">
        <f t="shared" si="19"/>
        <v>107.14531831914891</v>
      </c>
      <c r="P106" s="7"/>
      <c r="Q106" s="25">
        <f t="shared" si="20"/>
        <v>-3828.3154265512558</v>
      </c>
      <c r="R106" s="24">
        <f t="shared" si="21"/>
        <v>1410.5206645382</v>
      </c>
      <c r="S106" s="7"/>
      <c r="T106" s="25">
        <f t="shared" si="22"/>
        <v>0.93440703997016228</v>
      </c>
      <c r="U106" s="24">
        <f t="shared" si="23"/>
        <v>0.34544800777312928</v>
      </c>
      <c r="V106" s="7"/>
      <c r="W106" s="25">
        <f t="shared" si="24"/>
        <v>0.93553960386851276</v>
      </c>
      <c r="X106" s="24">
        <f t="shared" si="29"/>
        <v>241.80815339250898</v>
      </c>
      <c r="Y106" s="7"/>
      <c r="Z106" s="25">
        <f t="shared" si="30"/>
        <v>-639</v>
      </c>
      <c r="AA106" s="17">
        <f t="shared" si="31"/>
        <v>241.65900000000011</v>
      </c>
      <c r="AB106" s="24">
        <f t="shared" si="25"/>
        <v>4.2177452170769785</v>
      </c>
      <c r="AC106" s="17">
        <f t="shared" si="26"/>
        <v>0.14915339250887882</v>
      </c>
    </row>
    <row r="107" spans="1:29" s="17" customFormat="1" x14ac:dyDescent="0.25">
      <c r="A107" s="17">
        <v>22</v>
      </c>
      <c r="B107" s="17">
        <v>-636</v>
      </c>
      <c r="C107" s="17">
        <v>11359</v>
      </c>
      <c r="D107" s="17">
        <v>14109</v>
      </c>
      <c r="E107" s="17">
        <v>15045</v>
      </c>
      <c r="F107" s="17">
        <v>12325</v>
      </c>
      <c r="G107" s="24"/>
      <c r="H107" s="7"/>
      <c r="I107" s="25">
        <f t="shared" si="17"/>
        <v>-3686</v>
      </c>
      <c r="J107" s="24">
        <f t="shared" si="17"/>
        <v>1784</v>
      </c>
      <c r="K107" s="7"/>
      <c r="L107" s="25">
        <f t="shared" si="27"/>
        <v>-3687.5089853174704</v>
      </c>
      <c r="M107" s="17">
        <f t="shared" si="18"/>
        <v>2.2770366883413438</v>
      </c>
      <c r="N107" s="17">
        <f t="shared" si="28"/>
        <v>1798.5940836041027</v>
      </c>
      <c r="O107" s="24">
        <f t="shared" si="19"/>
        <v>212.98727624353944</v>
      </c>
      <c r="P107" s="7"/>
      <c r="Q107" s="25">
        <f t="shared" si="20"/>
        <v>-3667.3154265512558</v>
      </c>
      <c r="R107" s="24">
        <f t="shared" si="21"/>
        <v>1780.5206645382</v>
      </c>
      <c r="S107" s="7"/>
      <c r="T107" s="25">
        <f t="shared" si="22"/>
        <v>0.89511050437337636</v>
      </c>
      <c r="U107" s="24">
        <f t="shared" si="23"/>
        <v>0.43606402361002194</v>
      </c>
      <c r="V107" s="7"/>
      <c r="W107" s="25">
        <f t="shared" si="24"/>
        <v>0.89653864109006765</v>
      </c>
      <c r="X107" s="24">
        <f t="shared" si="29"/>
        <v>236.13717199039559</v>
      </c>
      <c r="Y107" s="7"/>
      <c r="Z107" s="25">
        <f t="shared" si="30"/>
        <v>-636</v>
      </c>
      <c r="AA107" s="17">
        <f t="shared" si="31"/>
        <v>235.93500000000012</v>
      </c>
      <c r="AB107" s="24">
        <f t="shared" si="25"/>
        <v>4.1178425706928232</v>
      </c>
      <c r="AC107" s="17">
        <f t="shared" si="26"/>
        <v>0.2021719903954704</v>
      </c>
    </row>
    <row r="108" spans="1:29" s="17" customFormat="1" x14ac:dyDescent="0.25">
      <c r="A108" s="17">
        <v>23</v>
      </c>
      <c r="B108" s="17">
        <v>-631</v>
      </c>
      <c r="C108" s="17">
        <v>11459</v>
      </c>
      <c r="D108" s="17">
        <v>14293</v>
      </c>
      <c r="E108" s="17">
        <v>14952</v>
      </c>
      <c r="F108" s="17">
        <v>12151</v>
      </c>
      <c r="G108" s="24"/>
      <c r="H108" s="7"/>
      <c r="I108" s="25">
        <f t="shared" si="17"/>
        <v>-3493</v>
      </c>
      <c r="J108" s="24">
        <f t="shared" si="17"/>
        <v>2142</v>
      </c>
      <c r="K108" s="7"/>
      <c r="L108" s="25">
        <f t="shared" si="27"/>
        <v>-3490.0987349946449</v>
      </c>
      <c r="M108" s="17">
        <f t="shared" si="18"/>
        <v>8.4173386312979623</v>
      </c>
      <c r="N108" s="17">
        <f t="shared" si="28"/>
        <v>2152.2123550980418</v>
      </c>
      <c r="O108" s="24">
        <f t="shared" si="19"/>
        <v>104.29219664850088</v>
      </c>
      <c r="P108" s="7"/>
      <c r="Q108" s="25">
        <f t="shared" si="20"/>
        <v>-3474.3154265512558</v>
      </c>
      <c r="R108" s="24">
        <f t="shared" si="21"/>
        <v>2138.5206645382</v>
      </c>
      <c r="S108" s="7"/>
      <c r="T108" s="25">
        <f t="shared" si="22"/>
        <v>0.84800347722940317</v>
      </c>
      <c r="U108" s="24">
        <f t="shared" si="23"/>
        <v>0.52374114163598828</v>
      </c>
      <c r="V108" s="7"/>
      <c r="W108" s="25">
        <f t="shared" si="24"/>
        <v>0.84971755222107137</v>
      </c>
      <c r="X108" s="24">
        <f t="shared" si="29"/>
        <v>230.42635039322374</v>
      </c>
      <c r="Y108" s="7"/>
      <c r="Z108" s="25">
        <f t="shared" si="30"/>
        <v>-631</v>
      </c>
      <c r="AA108" s="17">
        <f t="shared" si="31"/>
        <v>230.25600000000011</v>
      </c>
      <c r="AB108" s="24">
        <f t="shared" si="25"/>
        <v>4.0187253224720649</v>
      </c>
      <c r="AC108" s="17">
        <f t="shared" si="26"/>
        <v>0.17035039322362877</v>
      </c>
    </row>
    <row r="109" spans="1:29" s="17" customFormat="1" x14ac:dyDescent="0.25">
      <c r="A109" s="17">
        <v>24</v>
      </c>
      <c r="B109" s="17">
        <v>-624</v>
      </c>
      <c r="C109" s="17">
        <v>11575</v>
      </c>
      <c r="D109" s="17">
        <v>14463</v>
      </c>
      <c r="E109" s="17">
        <v>14841</v>
      </c>
      <c r="F109" s="17">
        <v>11995</v>
      </c>
      <c r="G109" s="24"/>
      <c r="H109" s="7"/>
      <c r="I109" s="25">
        <f t="shared" si="17"/>
        <v>-3266</v>
      </c>
      <c r="J109" s="24">
        <f t="shared" si="17"/>
        <v>2468</v>
      </c>
      <c r="K109" s="7"/>
      <c r="L109" s="25">
        <f t="shared" si="27"/>
        <v>-3261.3307728977593</v>
      </c>
      <c r="M109" s="17">
        <f t="shared" si="18"/>
        <v>21.80168173229919</v>
      </c>
      <c r="N109" s="17">
        <f t="shared" si="28"/>
        <v>2481.1746565743492</v>
      </c>
      <c r="O109" s="24">
        <f t="shared" si="19"/>
        <v>173.57157585204334</v>
      </c>
      <c r="P109" s="7"/>
      <c r="Q109" s="25">
        <f t="shared" si="20"/>
        <v>-3247.3154265512558</v>
      </c>
      <c r="R109" s="24">
        <f t="shared" si="21"/>
        <v>2464.5206645382</v>
      </c>
      <c r="S109" s="7"/>
      <c r="T109" s="25">
        <f t="shared" si="22"/>
        <v>0.79259780281654346</v>
      </c>
      <c r="U109" s="24">
        <f t="shared" si="23"/>
        <v>0.60358119883281802</v>
      </c>
      <c r="V109" s="7"/>
      <c r="W109" s="25">
        <f t="shared" si="24"/>
        <v>0.79457219071439544</v>
      </c>
      <c r="X109" s="24">
        <f t="shared" si="29"/>
        <v>224.8534122971646</v>
      </c>
      <c r="Y109" s="7"/>
      <c r="Z109" s="25">
        <f t="shared" si="30"/>
        <v>-624</v>
      </c>
      <c r="AA109" s="17">
        <f t="shared" si="31"/>
        <v>224.6400000000001</v>
      </c>
      <c r="AB109" s="24">
        <f t="shared" si="25"/>
        <v>3.9207076316800635</v>
      </c>
      <c r="AC109" s="17">
        <f t="shared" si="26"/>
        <v>0.21341229716449561</v>
      </c>
    </row>
    <row r="110" spans="1:29" s="17" customFormat="1" x14ac:dyDescent="0.25">
      <c r="A110" s="17">
        <v>25</v>
      </c>
      <c r="B110" s="17">
        <v>-626</v>
      </c>
      <c r="C110" s="17">
        <v>11702</v>
      </c>
      <c r="D110" s="17">
        <v>14605</v>
      </c>
      <c r="E110" s="17">
        <v>14707</v>
      </c>
      <c r="F110" s="17">
        <v>11832</v>
      </c>
      <c r="G110" s="24"/>
      <c r="H110" s="7"/>
      <c r="I110" s="25">
        <f t="shared" si="17"/>
        <v>-3005</v>
      </c>
      <c r="J110" s="24">
        <f t="shared" si="17"/>
        <v>2773</v>
      </c>
      <c r="K110" s="7"/>
      <c r="L110" s="25">
        <f t="shared" si="27"/>
        <v>-3000.5269612107604</v>
      </c>
      <c r="M110" s="17">
        <f t="shared" si="18"/>
        <v>20.008076010041897</v>
      </c>
      <c r="N110" s="17">
        <f t="shared" si="28"/>
        <v>2787.2844981813164</v>
      </c>
      <c r="O110" s="24">
        <f t="shared" si="19"/>
        <v>204.04688829203138</v>
      </c>
      <c r="P110" s="7"/>
      <c r="Q110" s="25">
        <f t="shared" si="20"/>
        <v>-2986.3154265512558</v>
      </c>
      <c r="R110" s="24">
        <f t="shared" si="21"/>
        <v>2769.5206645382</v>
      </c>
      <c r="S110" s="7"/>
      <c r="T110" s="25">
        <f t="shared" si="22"/>
        <v>0.72889348113479735</v>
      </c>
      <c r="U110" s="24">
        <f t="shared" si="23"/>
        <v>0.67827818486052682</v>
      </c>
      <c r="V110" s="7"/>
      <c r="W110" s="25">
        <f t="shared" si="24"/>
        <v>0.7311113500937364</v>
      </c>
      <c r="X110" s="24">
        <f t="shared" si="29"/>
        <v>219.22163744192324</v>
      </c>
      <c r="Y110" s="7"/>
      <c r="Z110" s="25">
        <f t="shared" si="30"/>
        <v>-626</v>
      </c>
      <c r="AA110" s="17">
        <f t="shared" si="31"/>
        <v>219.00600000000011</v>
      </c>
      <c r="AB110" s="24">
        <f t="shared" si="25"/>
        <v>3.8223757816227035</v>
      </c>
      <c r="AC110" s="17">
        <f t="shared" si="26"/>
        <v>0.21563744192312129</v>
      </c>
    </row>
    <row r="111" spans="1:29" s="17" customFormat="1" x14ac:dyDescent="0.25">
      <c r="A111" s="17">
        <v>26</v>
      </c>
      <c r="B111" s="17">
        <v>-604</v>
      </c>
      <c r="C111" s="17">
        <v>11844</v>
      </c>
      <c r="D111" s="17">
        <v>14753</v>
      </c>
      <c r="E111" s="17">
        <v>14570</v>
      </c>
      <c r="F111" s="17">
        <v>11697</v>
      </c>
      <c r="G111" s="24"/>
      <c r="H111" s="7"/>
      <c r="I111" s="25">
        <f t="shared" si="17"/>
        <v>-2726</v>
      </c>
      <c r="J111" s="24">
        <f t="shared" si="17"/>
        <v>3056</v>
      </c>
      <c r="K111" s="7"/>
      <c r="L111" s="25">
        <f t="shared" si="27"/>
        <v>-2721.5272753903296</v>
      </c>
      <c r="M111" s="17">
        <f t="shared" si="18"/>
        <v>20.005265433951429</v>
      </c>
      <c r="N111" s="17">
        <f t="shared" si="28"/>
        <v>3057.1683079246241</v>
      </c>
      <c r="O111" s="24">
        <f t="shared" si="19"/>
        <v>1.3649434067393771</v>
      </c>
      <c r="P111" s="7"/>
      <c r="Q111" s="25">
        <f t="shared" si="20"/>
        <v>-2707.3154265512558</v>
      </c>
      <c r="R111" s="24">
        <f t="shared" si="21"/>
        <v>3052.5206645382</v>
      </c>
      <c r="S111" s="7"/>
      <c r="T111" s="25">
        <f t="shared" si="22"/>
        <v>0.66079575795775836</v>
      </c>
      <c r="U111" s="24">
        <f t="shared" si="23"/>
        <v>0.74758719156820419</v>
      </c>
      <c r="V111" s="7"/>
      <c r="W111" s="25">
        <f t="shared" si="24"/>
        <v>0.66323949752565359</v>
      </c>
      <c r="X111" s="24">
        <f t="shared" si="29"/>
        <v>213.65340771262311</v>
      </c>
      <c r="Y111" s="7"/>
      <c r="Z111" s="25">
        <f t="shared" si="30"/>
        <v>-604</v>
      </c>
      <c r="AA111" s="17">
        <f t="shared" si="31"/>
        <v>213.57000000000011</v>
      </c>
      <c r="AB111" s="24">
        <f t="shared" si="25"/>
        <v>3.7274996834842917</v>
      </c>
      <c r="AC111" s="17">
        <f t="shared" si="26"/>
        <v>8.3407712622999952E-2</v>
      </c>
    </row>
    <row r="112" spans="1:29" s="17" customFormat="1" x14ac:dyDescent="0.25">
      <c r="A112" s="17">
        <v>27</v>
      </c>
      <c r="B112" s="17">
        <v>-613</v>
      </c>
      <c r="C112" s="17">
        <v>11999</v>
      </c>
      <c r="D112" s="17">
        <v>14870</v>
      </c>
      <c r="E112" s="17">
        <v>14414</v>
      </c>
      <c r="F112" s="17">
        <v>11572</v>
      </c>
      <c r="G112" s="24"/>
      <c r="H112" s="7"/>
      <c r="I112" s="25">
        <f t="shared" si="17"/>
        <v>-2415</v>
      </c>
      <c r="J112" s="24">
        <f t="shared" si="17"/>
        <v>3298</v>
      </c>
      <c r="K112" s="7"/>
      <c r="L112" s="25">
        <f t="shared" si="27"/>
        <v>-2413.5051897706849</v>
      </c>
      <c r="M112" s="17">
        <f t="shared" si="18"/>
        <v>2.2344576216651668</v>
      </c>
      <c r="N112" s="17">
        <f t="shared" si="28"/>
        <v>3302.9722817646066</v>
      </c>
      <c r="O112" s="24">
        <f t="shared" si="19"/>
        <v>24.723585946639101</v>
      </c>
      <c r="P112" s="7"/>
      <c r="Q112" s="25">
        <f t="shared" si="20"/>
        <v>-2396.3154265512558</v>
      </c>
      <c r="R112" s="24">
        <f t="shared" si="21"/>
        <v>3294.5206645382</v>
      </c>
      <c r="S112" s="7"/>
      <c r="T112" s="25">
        <f t="shared" si="22"/>
        <v>0.58488754323353209</v>
      </c>
      <c r="U112" s="24">
        <f t="shared" si="23"/>
        <v>0.80685496408855018</v>
      </c>
      <c r="V112" s="7"/>
      <c r="W112" s="25">
        <f t="shared" si="24"/>
        <v>0.58752433594091003</v>
      </c>
      <c r="X112" s="24">
        <f t="shared" si="29"/>
        <v>208.13565440354216</v>
      </c>
      <c r="Y112" s="7"/>
      <c r="Z112" s="25">
        <f t="shared" si="30"/>
        <v>-613</v>
      </c>
      <c r="AA112" s="17">
        <f t="shared" si="31"/>
        <v>208.05300000000011</v>
      </c>
      <c r="AB112" s="24">
        <f t="shared" si="25"/>
        <v>3.631209868651764</v>
      </c>
      <c r="AC112" s="17">
        <f t="shared" si="26"/>
        <v>8.2654403542051114E-2</v>
      </c>
    </row>
    <row r="113" spans="1:29" s="17" customFormat="1" x14ac:dyDescent="0.25">
      <c r="A113" s="17">
        <v>28</v>
      </c>
      <c r="B113" s="17">
        <v>-637</v>
      </c>
      <c r="C113" s="17">
        <v>12172</v>
      </c>
      <c r="D113" s="17">
        <v>14978</v>
      </c>
      <c r="E113" s="17">
        <v>14239</v>
      </c>
      <c r="F113" s="17">
        <v>11457</v>
      </c>
      <c r="G113" s="24"/>
      <c r="H113" s="7"/>
      <c r="I113" s="25">
        <f t="shared" si="17"/>
        <v>-2067</v>
      </c>
      <c r="J113" s="24">
        <f t="shared" si="17"/>
        <v>3521</v>
      </c>
      <c r="K113" s="7"/>
      <c r="L113" s="25">
        <f t="shared" si="27"/>
        <v>-2069.9380216687027</v>
      </c>
      <c r="M113" s="17">
        <f t="shared" si="18"/>
        <v>8.6319713257667825</v>
      </c>
      <c r="N113" s="17">
        <f t="shared" si="28"/>
        <v>3525.9771162686284</v>
      </c>
      <c r="O113" s="24">
        <f t="shared" si="19"/>
        <v>24.771686351445275</v>
      </c>
      <c r="P113" s="7"/>
      <c r="Q113" s="25">
        <f t="shared" si="20"/>
        <v>-2048.3154265512558</v>
      </c>
      <c r="R113" s="24">
        <f t="shared" si="21"/>
        <v>3517.5206645382</v>
      </c>
      <c r="S113" s="7"/>
      <c r="T113" s="25">
        <f t="shared" si="22"/>
        <v>0.49994844765787061</v>
      </c>
      <c r="U113" s="24">
        <f t="shared" si="23"/>
        <v>0.86146948174159621</v>
      </c>
      <c r="V113" s="7"/>
      <c r="W113" s="25">
        <f t="shared" si="24"/>
        <v>0.50276305658133569</v>
      </c>
      <c r="X113" s="24">
        <f t="shared" si="29"/>
        <v>202.34312629255464</v>
      </c>
      <c r="Y113" s="7"/>
      <c r="Z113" s="25">
        <f t="shared" si="30"/>
        <v>-637</v>
      </c>
      <c r="AA113" s="17">
        <f t="shared" si="31"/>
        <v>202.32000000000011</v>
      </c>
      <c r="AB113" s="24">
        <f t="shared" si="25"/>
        <v>3.531150142634929</v>
      </c>
      <c r="AC113" s="17">
        <f t="shared" si="26"/>
        <v>2.3126292554536576E-2</v>
      </c>
    </row>
    <row r="114" spans="1:29" s="17" customFormat="1" x14ac:dyDescent="0.25">
      <c r="A114" s="17">
        <v>29</v>
      </c>
      <c r="B114" s="17">
        <v>-620</v>
      </c>
      <c r="C114" s="17">
        <v>12347</v>
      </c>
      <c r="D114" s="17">
        <v>15076</v>
      </c>
      <c r="E114" s="17">
        <v>14064</v>
      </c>
      <c r="F114" s="17">
        <v>11364</v>
      </c>
      <c r="G114" s="24"/>
      <c r="H114" s="7"/>
      <c r="I114" s="25">
        <f t="shared" si="17"/>
        <v>-1717</v>
      </c>
      <c r="J114" s="24">
        <f t="shared" si="17"/>
        <v>3712</v>
      </c>
      <c r="K114" s="7"/>
      <c r="L114" s="25">
        <f t="shared" si="27"/>
        <v>-1715.7862753875809</v>
      </c>
      <c r="M114" s="17">
        <f t="shared" si="18"/>
        <v>1.4731274347919623</v>
      </c>
      <c r="N114" s="17">
        <f t="shared" si="28"/>
        <v>3709.1998043412732</v>
      </c>
      <c r="O114" s="24">
        <f t="shared" si="19"/>
        <v>7.8410957271524557</v>
      </c>
      <c r="P114" s="7"/>
      <c r="Q114" s="25">
        <f t="shared" si="20"/>
        <v>-1698.3154265512558</v>
      </c>
      <c r="R114" s="24">
        <f t="shared" si="21"/>
        <v>3708.5206645382</v>
      </c>
      <c r="S114" s="7"/>
      <c r="T114" s="25">
        <f t="shared" si="22"/>
        <v>0.41452119636050994</v>
      </c>
      <c r="U114" s="24">
        <f t="shared" si="23"/>
        <v>0.90824693856550565</v>
      </c>
      <c r="V114" s="7"/>
      <c r="W114" s="25">
        <f t="shared" si="24"/>
        <v>0.41748803773969023</v>
      </c>
      <c r="X114" s="24">
        <f t="shared" si="29"/>
        <v>196.76134002369963</v>
      </c>
      <c r="Y114" s="7"/>
      <c r="Z114" s="25">
        <f t="shared" si="30"/>
        <v>-620</v>
      </c>
      <c r="AA114" s="17">
        <f t="shared" si="31"/>
        <v>196.74000000000009</v>
      </c>
      <c r="AB114" s="24">
        <f t="shared" si="25"/>
        <v>3.4337607703736452</v>
      </c>
      <c r="AC114" s="17">
        <f t="shared" si="26"/>
        <v>2.1340023699536914E-2</v>
      </c>
    </row>
    <row r="115" spans="1:29" s="17" customFormat="1" x14ac:dyDescent="0.25">
      <c r="A115" s="17">
        <v>30</v>
      </c>
      <c r="B115" s="17">
        <v>-627</v>
      </c>
      <c r="C115" s="17">
        <v>12538</v>
      </c>
      <c r="D115" s="17">
        <v>15150</v>
      </c>
      <c r="E115" s="17">
        <v>13879</v>
      </c>
      <c r="F115" s="17">
        <v>11291</v>
      </c>
      <c r="G115" s="24"/>
      <c r="H115" s="7"/>
      <c r="I115" s="25">
        <f t="shared" si="17"/>
        <v>-1341</v>
      </c>
      <c r="J115" s="24">
        <f t="shared" si="17"/>
        <v>3859</v>
      </c>
      <c r="K115" s="7"/>
      <c r="L115" s="25">
        <f t="shared" si="27"/>
        <v>-1341.2779388221663</v>
      </c>
      <c r="M115" s="17">
        <f t="shared" si="18"/>
        <v>7.7249988867208991E-2</v>
      </c>
      <c r="N115" s="17">
        <f t="shared" si="28"/>
        <v>3858.7598880430519</v>
      </c>
      <c r="O115" s="24">
        <f t="shared" si="19"/>
        <v>5.7653751869452229E-2</v>
      </c>
      <c r="P115" s="7"/>
      <c r="Q115" s="25">
        <f t="shared" si="20"/>
        <v>-1322.3154265512558</v>
      </c>
      <c r="R115" s="24">
        <f t="shared" si="21"/>
        <v>3855.5206645382</v>
      </c>
      <c r="S115" s="7"/>
      <c r="T115" s="25">
        <f t="shared" si="22"/>
        <v>0.32274792068105956</v>
      </c>
      <c r="U115" s="24">
        <f t="shared" si="23"/>
        <v>0.94424843674935222</v>
      </c>
      <c r="V115" s="7"/>
      <c r="W115" s="25">
        <f t="shared" si="24"/>
        <v>0.32583178661432516</v>
      </c>
      <c r="X115" s="24">
        <f t="shared" si="29"/>
        <v>191.11283821375446</v>
      </c>
      <c r="Y115" s="7"/>
      <c r="Z115" s="25">
        <f t="shared" si="30"/>
        <v>-627</v>
      </c>
      <c r="AA115" s="17">
        <f t="shared" si="31"/>
        <v>191.09700000000009</v>
      </c>
      <c r="AB115" s="24">
        <f t="shared" si="25"/>
        <v>3.3352718406836055</v>
      </c>
      <c r="AC115" s="17">
        <f t="shared" si="26"/>
        <v>1.5838213754364006E-2</v>
      </c>
    </row>
    <row r="116" spans="1:29" s="17" customFormat="1" x14ac:dyDescent="0.25">
      <c r="A116" s="17">
        <v>31</v>
      </c>
      <c r="B116" s="17">
        <v>-641</v>
      </c>
      <c r="C116" s="17">
        <v>12735</v>
      </c>
      <c r="D116" s="17">
        <v>15208</v>
      </c>
      <c r="E116" s="17">
        <v>13677</v>
      </c>
      <c r="F116" s="17">
        <v>11228</v>
      </c>
      <c r="G116" s="24"/>
      <c r="H116" s="7"/>
      <c r="I116" s="25">
        <f t="shared" ref="I116:J149" si="32">C116-E116</f>
        <v>-942</v>
      </c>
      <c r="J116" s="24">
        <f t="shared" si="32"/>
        <v>3980</v>
      </c>
      <c r="K116" s="7"/>
      <c r="L116" s="25">
        <f t="shared" si="27"/>
        <v>-945.17300741782117</v>
      </c>
      <c r="M116" s="17">
        <f t="shared" si="18"/>
        <v>10.067976073548156</v>
      </c>
      <c r="N116" s="17">
        <f t="shared" si="28"/>
        <v>3973.0136157319262</v>
      </c>
      <c r="O116" s="24">
        <f t="shared" si="19"/>
        <v>48.809565141189566</v>
      </c>
      <c r="P116" s="7"/>
      <c r="Q116" s="25">
        <f t="shared" si="20"/>
        <v>-923.31542655125588</v>
      </c>
      <c r="R116" s="24">
        <f t="shared" si="21"/>
        <v>3976.5206645382</v>
      </c>
      <c r="S116" s="7"/>
      <c r="T116" s="25">
        <f t="shared" si="22"/>
        <v>0.22536085420206839</v>
      </c>
      <c r="U116" s="24">
        <f t="shared" si="23"/>
        <v>0.97388232300952526</v>
      </c>
      <c r="V116" s="7"/>
      <c r="W116" s="25">
        <f t="shared" si="24"/>
        <v>0.22854093009099186</v>
      </c>
      <c r="X116" s="24">
        <f t="shared" si="29"/>
        <v>185.28145085583878</v>
      </c>
      <c r="Y116" s="7"/>
      <c r="Z116" s="25">
        <f t="shared" si="30"/>
        <v>-641</v>
      </c>
      <c r="AA116" s="17">
        <f t="shared" si="31"/>
        <v>185.32800000000009</v>
      </c>
      <c r="AB116" s="24">
        <f t="shared" si="25"/>
        <v>3.2345837961360524</v>
      </c>
      <c r="AC116" s="17">
        <f t="shared" si="26"/>
        <v>-4.6549144161303957E-2</v>
      </c>
    </row>
    <row r="117" spans="1:29" s="17" customFormat="1" x14ac:dyDescent="0.25">
      <c r="A117" s="17">
        <v>32</v>
      </c>
      <c r="B117" s="17">
        <v>-627</v>
      </c>
      <c r="C117" s="17">
        <v>12937</v>
      </c>
      <c r="D117" s="17">
        <v>15250</v>
      </c>
      <c r="E117" s="17">
        <v>13481</v>
      </c>
      <c r="F117" s="17">
        <v>11192</v>
      </c>
      <c r="G117" s="24"/>
      <c r="H117" s="7"/>
      <c r="I117" s="25">
        <f t="shared" si="32"/>
        <v>-544</v>
      </c>
      <c r="J117" s="24">
        <f t="shared" si="32"/>
        <v>4058</v>
      </c>
      <c r="K117" s="7"/>
      <c r="L117" s="25">
        <f t="shared" si="27"/>
        <v>-548.60270003025687</v>
      </c>
      <c r="M117" s="17">
        <f t="shared" si="18"/>
        <v>21.184847568526585</v>
      </c>
      <c r="N117" s="17">
        <f t="shared" si="28"/>
        <v>4045.8663003042102</v>
      </c>
      <c r="O117" s="24">
        <f t="shared" si="19"/>
        <v>147.22666830760951</v>
      </c>
      <c r="P117" s="7"/>
      <c r="Q117" s="25">
        <f t="shared" si="20"/>
        <v>-525.31542655125588</v>
      </c>
      <c r="R117" s="24">
        <f t="shared" si="21"/>
        <v>4054.5206645382</v>
      </c>
      <c r="S117" s="7"/>
      <c r="T117" s="25">
        <f t="shared" si="22"/>
        <v>0.12821786558392678</v>
      </c>
      <c r="U117" s="24">
        <f t="shared" si="23"/>
        <v>0.99298515878054583</v>
      </c>
      <c r="V117" s="7"/>
      <c r="W117" s="25">
        <f t="shared" si="24"/>
        <v>0.1314597780452291</v>
      </c>
      <c r="X117" s="24">
        <f t="shared" si="29"/>
        <v>179.61626628433851</v>
      </c>
      <c r="Y117" s="7"/>
      <c r="Z117" s="25">
        <f t="shared" si="30"/>
        <v>-627</v>
      </c>
      <c r="AA117" s="17">
        <f t="shared" si="31"/>
        <v>179.68500000000009</v>
      </c>
      <c r="AB117" s="24">
        <f t="shared" si="25"/>
        <v>3.1360948664460127</v>
      </c>
      <c r="AC117" s="17">
        <f t="shared" si="26"/>
        <v>-6.8733715661579708E-2</v>
      </c>
    </row>
    <row r="118" spans="1:29" s="17" customFormat="1" x14ac:dyDescent="0.25">
      <c r="A118" s="17">
        <v>33</v>
      </c>
      <c r="B118" s="17">
        <v>-621</v>
      </c>
      <c r="C118" s="17">
        <v>13136</v>
      </c>
      <c r="D118" s="17">
        <v>15264</v>
      </c>
      <c r="E118" s="17">
        <v>13285</v>
      </c>
      <c r="F118" s="17">
        <v>11176</v>
      </c>
      <c r="G118" s="24"/>
      <c r="H118" s="7"/>
      <c r="I118" s="25">
        <f t="shared" si="32"/>
        <v>-149</v>
      </c>
      <c r="J118" s="24">
        <f t="shared" si="32"/>
        <v>4088</v>
      </c>
      <c r="K118" s="7"/>
      <c r="L118" s="25">
        <f t="shared" si="27"/>
        <v>-150.74770245903144</v>
      </c>
      <c r="M118" s="17">
        <f t="shared" si="18"/>
        <v>3.0544638853045574</v>
      </c>
      <c r="N118" s="17">
        <f t="shared" si="28"/>
        <v>4079.3940517698425</v>
      </c>
      <c r="O118" s="24">
        <f t="shared" si="19"/>
        <v>74.062344940151647</v>
      </c>
      <c r="P118" s="7"/>
      <c r="Q118" s="25">
        <f t="shared" si="20"/>
        <v>-130.31542655125583</v>
      </c>
      <c r="R118" s="24">
        <f t="shared" si="21"/>
        <v>4084.5206645382</v>
      </c>
      <c r="S118" s="7"/>
      <c r="T118" s="25">
        <f t="shared" si="22"/>
        <v>3.1807110548333954E-2</v>
      </c>
      <c r="U118" s="24">
        <f t="shared" si="23"/>
        <v>1.0003324033078616</v>
      </c>
      <c r="V118" s="7"/>
      <c r="W118" s="25">
        <f t="shared" si="24"/>
        <v>3.5072491743036602E-2</v>
      </c>
      <c r="X118" s="24">
        <f t="shared" si="29"/>
        <v>174.08283647971984</v>
      </c>
      <c r="Y118" s="7"/>
      <c r="Z118" s="25">
        <f t="shared" si="30"/>
        <v>-621</v>
      </c>
      <c r="AA118" s="17">
        <f t="shared" si="31"/>
        <v>174.09600000000009</v>
      </c>
      <c r="AB118" s="24">
        <f t="shared" si="25"/>
        <v>3.0385484145520492</v>
      </c>
      <c r="AC118" s="17">
        <f t="shared" si="26"/>
        <v>-1.3163520280244256E-2</v>
      </c>
    </row>
    <row r="119" spans="1:29" s="17" customFormat="1" x14ac:dyDescent="0.25">
      <c r="A119" s="17">
        <v>34</v>
      </c>
      <c r="B119" s="17">
        <v>-602</v>
      </c>
      <c r="C119" s="17">
        <v>13324</v>
      </c>
      <c r="D119" s="17">
        <v>15263</v>
      </c>
      <c r="E119" s="17">
        <v>13089</v>
      </c>
      <c r="F119" s="17">
        <v>11179</v>
      </c>
      <c r="G119" s="24"/>
      <c r="H119" s="7"/>
      <c r="I119" s="25">
        <f t="shared" si="32"/>
        <v>235</v>
      </c>
      <c r="J119" s="24">
        <f t="shared" si="32"/>
        <v>4084</v>
      </c>
      <c r="K119" s="7"/>
      <c r="L119" s="25">
        <f t="shared" si="27"/>
        <v>236.17171431208442</v>
      </c>
      <c r="M119" s="17">
        <f t="shared" si="18"/>
        <v>1.3729144291434621</v>
      </c>
      <c r="N119" s="17">
        <f t="shared" si="28"/>
        <v>4074.894376335903</v>
      </c>
      <c r="O119" s="24">
        <f t="shared" si="19"/>
        <v>82.91238231216397</v>
      </c>
      <c r="P119" s="7"/>
      <c r="Q119" s="25">
        <f t="shared" si="20"/>
        <v>253.68457344874417</v>
      </c>
      <c r="R119" s="24">
        <f t="shared" si="21"/>
        <v>4080.5206645382</v>
      </c>
      <c r="S119" s="7"/>
      <c r="T119" s="25">
        <f t="shared" si="22"/>
        <v>-6.1918788017913229E-2</v>
      </c>
      <c r="U119" s="24">
        <f t="shared" si="23"/>
        <v>0.99935277070421935</v>
      </c>
      <c r="V119" s="7"/>
      <c r="W119" s="25">
        <f t="shared" si="24"/>
        <v>-5.8657103769251026E-2</v>
      </c>
      <c r="X119" s="24">
        <f t="shared" si="29"/>
        <v>168.71569387665465</v>
      </c>
      <c r="Y119" s="7"/>
      <c r="Z119" s="25">
        <f t="shared" si="30"/>
        <v>-602</v>
      </c>
      <c r="AA119" s="17">
        <f t="shared" si="31"/>
        <v>168.67800000000008</v>
      </c>
      <c r="AB119" s="24">
        <f t="shared" si="25"/>
        <v>2.9439864756789969</v>
      </c>
      <c r="AC119" s="17">
        <f t="shared" si="26"/>
        <v>3.7693876654572023E-2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15245</v>
      </c>
      <c r="E120" s="17">
        <v>12899</v>
      </c>
      <c r="F120" s="17">
        <v>11201</v>
      </c>
      <c r="G120" s="24"/>
      <c r="H120" s="7"/>
      <c r="I120" s="25">
        <f t="shared" si="32"/>
        <v>621</v>
      </c>
      <c r="J120" s="24">
        <f t="shared" si="32"/>
        <v>4044</v>
      </c>
      <c r="K120" s="7"/>
      <c r="L120" s="25">
        <f t="shared" si="27"/>
        <v>627.79806385596021</v>
      </c>
      <c r="M120" s="17">
        <f t="shared" si="18"/>
        <v>46.213672189712575</v>
      </c>
      <c r="N120" s="17">
        <f t="shared" si="28"/>
        <v>4032.9221006039866</v>
      </c>
      <c r="O120" s="24">
        <f t="shared" si="19"/>
        <v>122.71985502819484</v>
      </c>
      <c r="P120" s="7"/>
      <c r="Q120" s="25">
        <f t="shared" si="20"/>
        <v>639.68457344874412</v>
      </c>
      <c r="R120" s="24">
        <f t="shared" si="21"/>
        <v>4040.5206645382</v>
      </c>
      <c r="S120" s="7"/>
      <c r="T120" s="25">
        <f t="shared" si="22"/>
        <v>-0.15613284230585961</v>
      </c>
      <c r="U120" s="24">
        <f t="shared" si="23"/>
        <v>0.98955644466779857</v>
      </c>
      <c r="V120" s="7"/>
      <c r="W120" s="25">
        <f t="shared" si="24"/>
        <v>-0.15290363640859025</v>
      </c>
      <c r="X120" s="24">
        <f t="shared" si="29"/>
        <v>163.29109516599874</v>
      </c>
      <c r="Y120" s="7"/>
      <c r="Z120" s="25">
        <f t="shared" si="30"/>
        <v>-613</v>
      </c>
      <c r="AA120" s="17">
        <f t="shared" si="31"/>
        <v>163.16100000000009</v>
      </c>
      <c r="AB120" s="24">
        <f t="shared" si="25"/>
        <v>2.8476966608464691</v>
      </c>
      <c r="AC120" s="17">
        <f t="shared" si="26"/>
        <v>0.13009516599865378</v>
      </c>
    </row>
    <row r="121" spans="1:29" s="17" customFormat="1" x14ac:dyDescent="0.25">
      <c r="A121" s="17">
        <v>36</v>
      </c>
      <c r="B121" s="17">
        <v>-636</v>
      </c>
      <c r="C121" s="17">
        <v>13723</v>
      </c>
      <c r="D121" s="17">
        <v>15204</v>
      </c>
      <c r="E121" s="17">
        <v>12699</v>
      </c>
      <c r="F121" s="17">
        <v>11242</v>
      </c>
      <c r="G121" s="24"/>
      <c r="H121" s="7"/>
      <c r="I121" s="25">
        <f t="shared" si="32"/>
        <v>1024</v>
      </c>
      <c r="J121" s="24">
        <f t="shared" si="32"/>
        <v>3962</v>
      </c>
      <c r="K121" s="7"/>
      <c r="L121" s="25">
        <f t="shared" si="27"/>
        <v>1027.7354695046552</v>
      </c>
      <c r="M121" s="17">
        <f t="shared" si="18"/>
        <v>13.953732420208643</v>
      </c>
      <c r="N121" s="17">
        <f t="shared" si="28"/>
        <v>3949.9151521744357</v>
      </c>
      <c r="O121" s="24">
        <f t="shared" si="19"/>
        <v>146.04354696704712</v>
      </c>
      <c r="P121" s="7"/>
      <c r="Q121" s="25">
        <f t="shared" si="20"/>
        <v>1042.6845734487442</v>
      </c>
      <c r="R121" s="24">
        <f t="shared" si="21"/>
        <v>3958.5206645382</v>
      </c>
      <c r="S121" s="7"/>
      <c r="T121" s="25">
        <f t="shared" si="22"/>
        <v>-0.25449622022824925</v>
      </c>
      <c r="U121" s="24">
        <f t="shared" si="23"/>
        <v>0.96947397629313581</v>
      </c>
      <c r="V121" s="7"/>
      <c r="W121" s="25">
        <f t="shared" si="24"/>
        <v>-0.25133309005914378</v>
      </c>
      <c r="X121" s="24">
        <f t="shared" si="29"/>
        <v>157.54103127181986</v>
      </c>
      <c r="Y121" s="7"/>
      <c r="Z121" s="25">
        <f t="shared" si="30"/>
        <v>-636</v>
      </c>
      <c r="AA121" s="17">
        <f t="shared" si="31"/>
        <v>157.4370000000001</v>
      </c>
      <c r="AB121" s="24">
        <f t="shared" si="25"/>
        <v>2.7477940144623143</v>
      </c>
      <c r="AC121" s="17">
        <f t="shared" si="26"/>
        <v>0.10403127181976402</v>
      </c>
    </row>
    <row r="122" spans="1:29" s="17" customFormat="1" x14ac:dyDescent="0.25">
      <c r="A122" s="17">
        <v>37</v>
      </c>
      <c r="B122" s="17">
        <v>-626</v>
      </c>
      <c r="C122" s="17">
        <v>13908</v>
      </c>
      <c r="D122" s="17">
        <v>15136</v>
      </c>
      <c r="E122" s="17">
        <v>12498</v>
      </c>
      <c r="F122" s="17">
        <v>11296</v>
      </c>
      <c r="G122" s="24"/>
      <c r="H122" s="7"/>
      <c r="I122" s="25">
        <f t="shared" si="32"/>
        <v>1410</v>
      </c>
      <c r="J122" s="24">
        <f t="shared" si="32"/>
        <v>3840</v>
      </c>
      <c r="K122" s="7"/>
      <c r="L122" s="25">
        <f t="shared" si="27"/>
        <v>1411.2063280115367</v>
      </c>
      <c r="M122" s="17">
        <f t="shared" si="18"/>
        <v>1.4552272714180836</v>
      </c>
      <c r="N122" s="17">
        <f t="shared" si="28"/>
        <v>3829.7663441807908</v>
      </c>
      <c r="O122" s="24">
        <f t="shared" si="19"/>
        <v>104.72771142603354</v>
      </c>
      <c r="P122" s="7"/>
      <c r="Q122" s="25">
        <f t="shared" si="20"/>
        <v>1428.6845734487442</v>
      </c>
      <c r="R122" s="24">
        <f t="shared" si="21"/>
        <v>3836.5206645382</v>
      </c>
      <c r="S122" s="7"/>
      <c r="T122" s="25">
        <f t="shared" si="22"/>
        <v>-0.34871027451619563</v>
      </c>
      <c r="U122" s="24">
        <f t="shared" si="23"/>
        <v>0.93959518188205238</v>
      </c>
      <c r="V122" s="7"/>
      <c r="W122" s="25">
        <f t="shared" si="24"/>
        <v>-0.34564517442058679</v>
      </c>
      <c r="X122" s="24">
        <f t="shared" si="29"/>
        <v>151.87796516853467</v>
      </c>
      <c r="Y122" s="7"/>
      <c r="Z122" s="25">
        <f t="shared" si="30"/>
        <v>-626</v>
      </c>
      <c r="AA122" s="17">
        <f t="shared" si="31"/>
        <v>151.80300000000011</v>
      </c>
      <c r="AB122" s="24">
        <f t="shared" si="25"/>
        <v>2.6494621644049539</v>
      </c>
      <c r="AC122" s="17">
        <f t="shared" si="26"/>
        <v>7.4965168534561144E-2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15056</v>
      </c>
      <c r="E123" s="17">
        <v>12313</v>
      </c>
      <c r="F123" s="17">
        <v>11375</v>
      </c>
      <c r="G123" s="24"/>
      <c r="H123" s="7"/>
      <c r="I123" s="25">
        <f t="shared" si="32"/>
        <v>1779</v>
      </c>
      <c r="J123" s="24">
        <f t="shared" si="32"/>
        <v>3681</v>
      </c>
      <c r="K123" s="7"/>
      <c r="L123" s="25">
        <f t="shared" si="27"/>
        <v>1782.0064515840365</v>
      </c>
      <c r="M123" s="17">
        <f t="shared" si="18"/>
        <v>9.0387511271558214</v>
      </c>
      <c r="N123" s="17">
        <f t="shared" si="28"/>
        <v>3672.0814573212051</v>
      </c>
      <c r="O123" s="24">
        <f t="shared" si="19"/>
        <v>79.540403513485984</v>
      </c>
      <c r="P123" s="7"/>
      <c r="Q123" s="25">
        <f t="shared" si="20"/>
        <v>1797.6845734487442</v>
      </c>
      <c r="R123" s="24">
        <f t="shared" si="21"/>
        <v>3677.5206645382</v>
      </c>
      <c r="S123" s="7"/>
      <c r="T123" s="25">
        <f t="shared" si="22"/>
        <v>-0.43877500516969875</v>
      </c>
      <c r="U123" s="24">
        <f t="shared" si="23"/>
        <v>0.90065478588727954</v>
      </c>
      <c r="V123" s="7"/>
      <c r="W123" s="25">
        <f t="shared" si="24"/>
        <v>-0.43583749125918364</v>
      </c>
      <c r="X123" s="24">
        <f t="shared" si="29"/>
        <v>146.25193271912559</v>
      </c>
      <c r="Y123" s="7"/>
      <c r="Z123" s="25">
        <f t="shared" si="30"/>
        <v>-628</v>
      </c>
      <c r="AA123" s="17">
        <f t="shared" si="31"/>
        <v>146.15100000000012</v>
      </c>
      <c r="AB123" s="24">
        <f t="shared" si="25"/>
        <v>2.5508161550822348</v>
      </c>
      <c r="AC123" s="17">
        <f t="shared" si="26"/>
        <v>0.10093271912546697</v>
      </c>
    </row>
    <row r="124" spans="1:29" s="17" customFormat="1" x14ac:dyDescent="0.25">
      <c r="A124" s="17">
        <v>39</v>
      </c>
      <c r="B124" s="17">
        <v>-634</v>
      </c>
      <c r="C124" s="17">
        <v>14283</v>
      </c>
      <c r="D124" s="17">
        <v>14966</v>
      </c>
      <c r="E124" s="17">
        <v>12143</v>
      </c>
      <c r="F124" s="17">
        <v>11491</v>
      </c>
      <c r="G124" s="24"/>
      <c r="H124" s="7"/>
      <c r="I124" s="25">
        <f t="shared" si="32"/>
        <v>2140</v>
      </c>
      <c r="J124" s="24">
        <f t="shared" si="32"/>
        <v>3475</v>
      </c>
      <c r="K124" s="7"/>
      <c r="L124" s="25">
        <f t="shared" si="27"/>
        <v>2138.56361571159</v>
      </c>
      <c r="M124" s="17">
        <f t="shared" si="18"/>
        <v>2.0631998239909701</v>
      </c>
      <c r="N124" s="17">
        <f t="shared" si="28"/>
        <v>3476.7038960934151</v>
      </c>
      <c r="O124" s="24">
        <f t="shared" si="19"/>
        <v>2.9032618971552271</v>
      </c>
      <c r="P124" s="7"/>
      <c r="Q124" s="25">
        <f t="shared" si="20"/>
        <v>2158.6845734487442</v>
      </c>
      <c r="R124" s="24">
        <f t="shared" si="21"/>
        <v>3471.5206645382</v>
      </c>
      <c r="S124" s="7"/>
      <c r="T124" s="25">
        <f t="shared" si="22"/>
        <v>-0.52688711293640511</v>
      </c>
      <c r="U124" s="24">
        <f t="shared" si="23"/>
        <v>0.85020370679971236</v>
      </c>
      <c r="V124" s="7"/>
      <c r="W124" s="25">
        <f t="shared" si="24"/>
        <v>-0.52411474713740136</v>
      </c>
      <c r="X124" s="24">
        <f t="shared" si="29"/>
        <v>140.4227388516457</v>
      </c>
      <c r="Y124" s="7"/>
      <c r="Z124" s="25">
        <f t="shared" si="30"/>
        <v>-634</v>
      </c>
      <c r="AA124" s="17">
        <f t="shared" si="31"/>
        <v>140.44500000000014</v>
      </c>
      <c r="AB124" s="24">
        <f t="shared" si="25"/>
        <v>2.4512276679634386</v>
      </c>
      <c r="AC124" s="17">
        <f t="shared" si="26"/>
        <v>-2.226114835443127E-2</v>
      </c>
    </row>
    <row r="125" spans="1:29" s="17" customFormat="1" x14ac:dyDescent="0.25">
      <c r="A125" s="17">
        <v>40</v>
      </c>
      <c r="B125" s="17">
        <v>-622</v>
      </c>
      <c r="C125" s="17">
        <v>14435</v>
      </c>
      <c r="D125" s="17">
        <v>14846</v>
      </c>
      <c r="E125" s="17">
        <v>11971</v>
      </c>
      <c r="F125" s="17">
        <v>11595</v>
      </c>
      <c r="G125" s="24"/>
      <c r="H125" s="7"/>
      <c r="I125" s="25">
        <f t="shared" si="32"/>
        <v>2464</v>
      </c>
      <c r="J125" s="24">
        <f t="shared" si="32"/>
        <v>3251</v>
      </c>
      <c r="K125" s="7"/>
      <c r="L125" s="25">
        <f t="shared" si="27"/>
        <v>2467.6014776332295</v>
      </c>
      <c r="M125" s="17">
        <f t="shared" si="18"/>
        <v>12.970641142652207</v>
      </c>
      <c r="N125" s="17">
        <f t="shared" si="28"/>
        <v>3251.5556071466235</v>
      </c>
      <c r="O125" s="24">
        <f t="shared" si="19"/>
        <v>0.30869930137912444</v>
      </c>
      <c r="P125" s="7"/>
      <c r="Q125" s="25">
        <f t="shared" si="20"/>
        <v>2482.6845734487442</v>
      </c>
      <c r="R125" s="24">
        <f t="shared" si="21"/>
        <v>3247.5206645382</v>
      </c>
      <c r="S125" s="7"/>
      <c r="T125" s="25">
        <f t="shared" si="22"/>
        <v>-0.6059683398516762</v>
      </c>
      <c r="U125" s="24">
        <f t="shared" si="23"/>
        <v>0.79534428099575571</v>
      </c>
      <c r="V125" s="7"/>
      <c r="W125" s="25">
        <f t="shared" si="24"/>
        <v>-0.60337546345685922</v>
      </c>
      <c r="X125" s="24">
        <f t="shared" si="29"/>
        <v>134.88961905158055</v>
      </c>
      <c r="Y125" s="7"/>
      <c r="Z125" s="25">
        <f t="shared" si="30"/>
        <v>-622</v>
      </c>
      <c r="AA125" s="17">
        <f t="shared" si="31"/>
        <v>134.84700000000012</v>
      </c>
      <c r="AB125" s="24">
        <f t="shared" si="25"/>
        <v>2.3535241364367958</v>
      </c>
      <c r="AC125" s="17">
        <f t="shared" si="26"/>
        <v>4.2619051580430778E-2</v>
      </c>
    </row>
    <row r="126" spans="1:29" s="17" customFormat="1" x14ac:dyDescent="0.25">
      <c r="A126" s="17">
        <v>41</v>
      </c>
      <c r="B126" s="17">
        <v>-626</v>
      </c>
      <c r="C126" s="17">
        <v>14596</v>
      </c>
      <c r="D126" s="17">
        <v>14723</v>
      </c>
      <c r="E126" s="17">
        <v>11824</v>
      </c>
      <c r="F126" s="17">
        <v>11728</v>
      </c>
      <c r="G126" s="24"/>
      <c r="H126" s="7"/>
      <c r="I126" s="25">
        <f t="shared" si="32"/>
        <v>2772</v>
      </c>
      <c r="J126" s="24">
        <f t="shared" si="32"/>
        <v>2995</v>
      </c>
      <c r="K126" s="7"/>
      <c r="L126" s="25">
        <f t="shared" si="27"/>
        <v>2774.7850179868487</v>
      </c>
      <c r="M126" s="17">
        <f t="shared" si="18"/>
        <v>7.7563251870710257</v>
      </c>
      <c r="N126" s="17">
        <f t="shared" si="28"/>
        <v>2993.6767726363041</v>
      </c>
      <c r="O126" s="24">
        <f t="shared" si="19"/>
        <v>1.7509306560335434</v>
      </c>
      <c r="P126" s="7"/>
      <c r="Q126" s="25">
        <f t="shared" si="20"/>
        <v>2790.6845734487442</v>
      </c>
      <c r="R126" s="24">
        <f t="shared" si="21"/>
        <v>2991.5206645382</v>
      </c>
      <c r="S126" s="7"/>
      <c r="T126" s="25">
        <f t="shared" si="22"/>
        <v>-0.68114432099335365</v>
      </c>
      <c r="U126" s="24">
        <f t="shared" si="23"/>
        <v>0.73264779436266236</v>
      </c>
      <c r="V126" s="7"/>
      <c r="W126" s="25">
        <f t="shared" si="24"/>
        <v>-0.67875649435835794</v>
      </c>
      <c r="X126" s="24">
        <f t="shared" si="29"/>
        <v>129.26146929437743</v>
      </c>
      <c r="Y126" s="7"/>
      <c r="Z126" s="25">
        <f t="shared" si="30"/>
        <v>-626</v>
      </c>
      <c r="AA126" s="17">
        <f t="shared" si="31"/>
        <v>129.21300000000014</v>
      </c>
      <c r="AB126" s="24">
        <f t="shared" si="25"/>
        <v>2.2551922863794354</v>
      </c>
      <c r="AC126" s="17">
        <f t="shared" si="26"/>
        <v>4.8469294377298411E-2</v>
      </c>
    </row>
    <row r="127" spans="1:29" s="17" customFormat="1" x14ac:dyDescent="0.25">
      <c r="A127" s="17">
        <v>42</v>
      </c>
      <c r="B127" s="17">
        <v>-604</v>
      </c>
      <c r="C127" s="17">
        <v>14739</v>
      </c>
      <c r="D127" s="17">
        <v>14591</v>
      </c>
      <c r="E127" s="17">
        <v>11690</v>
      </c>
      <c r="F127" s="17">
        <v>11871</v>
      </c>
      <c r="G127" s="24"/>
      <c r="H127" s="7"/>
      <c r="I127" s="25">
        <f t="shared" si="32"/>
        <v>3049</v>
      </c>
      <c r="J127" s="24">
        <f t="shared" si="32"/>
        <v>2720</v>
      </c>
      <c r="K127" s="7"/>
      <c r="L127" s="25">
        <f t="shared" si="27"/>
        <v>3045.6003224708843</v>
      </c>
      <c r="M127" s="17">
        <f t="shared" si="18"/>
        <v>11.557807301974275</v>
      </c>
      <c r="N127" s="17">
        <f t="shared" si="28"/>
        <v>2717.4408877216988</v>
      </c>
      <c r="O127" s="24">
        <f t="shared" si="19"/>
        <v>6.5490556529519566</v>
      </c>
      <c r="P127" s="7"/>
      <c r="Q127" s="25">
        <f t="shared" si="20"/>
        <v>3067.6845734487442</v>
      </c>
      <c r="R127" s="24">
        <f t="shared" si="21"/>
        <v>2716.5206645382</v>
      </c>
      <c r="S127" s="7"/>
      <c r="T127" s="25">
        <f t="shared" si="22"/>
        <v>-0.74875388844869339</v>
      </c>
      <c r="U127" s="24">
        <f t="shared" si="23"/>
        <v>0.66529805286226928</v>
      </c>
      <c r="V127" s="7"/>
      <c r="W127" s="25">
        <f t="shared" si="24"/>
        <v>-0.74658626007901874</v>
      </c>
      <c r="X127" s="24">
        <f t="shared" si="29"/>
        <v>123.77969604829718</v>
      </c>
      <c r="Y127" s="7"/>
      <c r="Z127" s="25">
        <f t="shared" si="30"/>
        <v>-604</v>
      </c>
      <c r="AA127" s="17">
        <f t="shared" si="31"/>
        <v>123.77700000000013</v>
      </c>
      <c r="AB127" s="24">
        <f t="shared" si="25"/>
        <v>2.1603161882410236</v>
      </c>
      <c r="AC127" s="17">
        <f t="shared" si="26"/>
        <v>2.6960482970537214E-3</v>
      </c>
    </row>
    <row r="128" spans="1:29" s="17" customFormat="1" x14ac:dyDescent="0.25">
      <c r="A128" s="17">
        <v>43</v>
      </c>
      <c r="B128" s="17">
        <v>-614</v>
      </c>
      <c r="C128" s="17">
        <v>14848</v>
      </c>
      <c r="D128" s="17">
        <v>14421</v>
      </c>
      <c r="E128" s="17">
        <v>11554</v>
      </c>
      <c r="F128" s="17">
        <v>12011</v>
      </c>
      <c r="G128" s="24"/>
      <c r="H128" s="7"/>
      <c r="I128" s="25">
        <f t="shared" si="32"/>
        <v>3294</v>
      </c>
      <c r="J128" s="24">
        <f t="shared" si="32"/>
        <v>2410</v>
      </c>
      <c r="K128" s="7"/>
      <c r="L128" s="25">
        <f t="shared" si="27"/>
        <v>3292.6128138149038</v>
      </c>
      <c r="M128" s="17">
        <f t="shared" si="18"/>
        <v>1.9242855121217426</v>
      </c>
      <c r="N128" s="17">
        <f t="shared" si="28"/>
        <v>2411.6211106096266</v>
      </c>
      <c r="O128" s="24">
        <f t="shared" si="19"/>
        <v>2.6279996086439659</v>
      </c>
      <c r="P128" s="7"/>
      <c r="Q128" s="25">
        <f t="shared" si="20"/>
        <v>3312.6845734487442</v>
      </c>
      <c r="R128" s="24">
        <f t="shared" si="21"/>
        <v>2406.5206645382</v>
      </c>
      <c r="S128" s="7"/>
      <c r="T128" s="25">
        <f t="shared" si="22"/>
        <v>-0.80855296435684587</v>
      </c>
      <c r="U128" s="24">
        <f t="shared" si="23"/>
        <v>0.58937652608000779</v>
      </c>
      <c r="V128" s="7"/>
      <c r="W128" s="25">
        <f t="shared" si="24"/>
        <v>-0.80663347203765146</v>
      </c>
      <c r="X128" s="24">
        <f t="shared" si="29"/>
        <v>118.22900579662388</v>
      </c>
      <c r="Y128" s="7"/>
      <c r="Z128" s="25">
        <f t="shared" si="30"/>
        <v>-614</v>
      </c>
      <c r="AA128" s="17">
        <f t="shared" si="31"/>
        <v>118.25100000000013</v>
      </c>
      <c r="AB128" s="24">
        <f t="shared" si="25"/>
        <v>2.063869293775817</v>
      </c>
      <c r="AC128" s="17">
        <f t="shared" si="26"/>
        <v>-2.1994203376252131E-2</v>
      </c>
    </row>
    <row r="129" spans="1:29" s="17" customFormat="1" x14ac:dyDescent="0.25">
      <c r="A129" s="17">
        <v>44</v>
      </c>
      <c r="B129" s="17">
        <v>-627</v>
      </c>
      <c r="C129" s="17">
        <v>14956</v>
      </c>
      <c r="D129" s="17">
        <v>14256</v>
      </c>
      <c r="E129" s="17">
        <v>11446</v>
      </c>
      <c r="F129" s="17">
        <v>12188</v>
      </c>
      <c r="G129" s="24"/>
      <c r="H129" s="7"/>
      <c r="I129" s="25">
        <f t="shared" si="32"/>
        <v>3510</v>
      </c>
      <c r="J129" s="24">
        <f t="shared" si="32"/>
        <v>2068</v>
      </c>
      <c r="K129" s="7"/>
      <c r="L129" s="25">
        <f t="shared" si="27"/>
        <v>3513.0518234978422</v>
      </c>
      <c r="M129" s="17">
        <f t="shared" si="18"/>
        <v>9.3136266619816706</v>
      </c>
      <c r="N129" s="17">
        <f t="shared" si="28"/>
        <v>2076.245623443499</v>
      </c>
      <c r="O129" s="24">
        <f t="shared" si="19"/>
        <v>67.990305971979822</v>
      </c>
      <c r="P129" s="7"/>
      <c r="Q129" s="25">
        <f t="shared" si="20"/>
        <v>3528.6845734487442</v>
      </c>
      <c r="R129" s="24">
        <f t="shared" si="21"/>
        <v>2064.5206645382</v>
      </c>
      <c r="S129" s="7"/>
      <c r="T129" s="25">
        <f t="shared" si="22"/>
        <v>-0.86127378230035989</v>
      </c>
      <c r="U129" s="24">
        <f t="shared" si="23"/>
        <v>0.50561793846860981</v>
      </c>
      <c r="V129" s="7"/>
      <c r="W129" s="25">
        <f t="shared" si="24"/>
        <v>-0.859627969483859</v>
      </c>
      <c r="X129" s="24">
        <f t="shared" si="29"/>
        <v>112.53810919135867</v>
      </c>
      <c r="Y129" s="7"/>
      <c r="Z129" s="25">
        <f t="shared" si="30"/>
        <v>-627</v>
      </c>
      <c r="AA129" s="17">
        <f t="shared" si="31"/>
        <v>112.60800000000013</v>
      </c>
      <c r="AB129" s="24">
        <f t="shared" si="25"/>
        <v>1.9653803640857768</v>
      </c>
      <c r="AC129" s="17">
        <f t="shared" si="26"/>
        <v>-6.9890808641460467E-2</v>
      </c>
    </row>
    <row r="130" spans="1:29" s="17" customFormat="1" x14ac:dyDescent="0.25">
      <c r="A130" s="17">
        <v>45</v>
      </c>
      <c r="B130" s="17">
        <v>-628</v>
      </c>
      <c r="C130" s="17">
        <v>15057</v>
      </c>
      <c r="D130" s="17">
        <v>14076</v>
      </c>
      <c r="E130" s="17">
        <v>11353</v>
      </c>
      <c r="F130" s="17">
        <v>12363</v>
      </c>
      <c r="G130" s="24"/>
      <c r="H130" s="7"/>
      <c r="I130" s="25">
        <f t="shared" si="32"/>
        <v>3704</v>
      </c>
      <c r="J130" s="24">
        <f t="shared" si="32"/>
        <v>1713</v>
      </c>
      <c r="K130" s="7"/>
      <c r="L130" s="25">
        <f t="shared" si="27"/>
        <v>3699.5009326531754</v>
      </c>
      <c r="M130" s="17">
        <f t="shared" si="18"/>
        <v>20.241606991263627</v>
      </c>
      <c r="N130" s="17">
        <f t="shared" si="28"/>
        <v>1720.1970287322629</v>
      </c>
      <c r="O130" s="24">
        <f t="shared" si="19"/>
        <v>51.797222573017429</v>
      </c>
      <c r="P130" s="7"/>
      <c r="Q130" s="25">
        <f t="shared" si="20"/>
        <v>3722.6845734487442</v>
      </c>
      <c r="R130" s="24">
        <f t="shared" si="21"/>
        <v>1709.5206645382</v>
      </c>
      <c r="S130" s="7"/>
      <c r="T130" s="25">
        <f t="shared" si="22"/>
        <v>-0.90862488730518265</v>
      </c>
      <c r="U130" s="24">
        <f t="shared" si="23"/>
        <v>0.41867554489537495</v>
      </c>
      <c r="V130" s="7"/>
      <c r="W130" s="25">
        <f t="shared" si="24"/>
        <v>-0.90726311773177259</v>
      </c>
      <c r="X130" s="24">
        <f t="shared" si="29"/>
        <v>106.84677117977321</v>
      </c>
      <c r="Y130" s="7"/>
      <c r="Z130" s="25">
        <f t="shared" si="30"/>
        <v>-628</v>
      </c>
      <c r="AA130" s="17">
        <f t="shared" si="31"/>
        <v>106.95600000000013</v>
      </c>
      <c r="AB130" s="24">
        <f t="shared" si="25"/>
        <v>1.8667343547630575</v>
      </c>
      <c r="AC130" s="17">
        <f t="shared" si="26"/>
        <v>-0.10922882022691738</v>
      </c>
    </row>
    <row r="131" spans="1:29" s="17" customFormat="1" x14ac:dyDescent="0.25">
      <c r="A131" s="17">
        <v>46</v>
      </c>
      <c r="B131" s="17">
        <v>-633</v>
      </c>
      <c r="C131" s="17">
        <v>15132</v>
      </c>
      <c r="D131" s="17">
        <v>13892</v>
      </c>
      <c r="E131" s="17">
        <v>11284</v>
      </c>
      <c r="F131" s="17">
        <v>12557</v>
      </c>
      <c r="G131" s="24"/>
      <c r="H131" s="7"/>
      <c r="I131" s="25">
        <f t="shared" si="32"/>
        <v>3848</v>
      </c>
      <c r="J131" s="24">
        <f t="shared" si="32"/>
        <v>1335</v>
      </c>
      <c r="K131" s="7"/>
      <c r="L131" s="25">
        <f t="shared" si="27"/>
        <v>3850.8149508816236</v>
      </c>
      <c r="M131" s="17">
        <f t="shared" si="18"/>
        <v>7.9239484659537354</v>
      </c>
      <c r="N131" s="17">
        <f t="shared" si="28"/>
        <v>1344.4307270225033</v>
      </c>
      <c r="O131" s="24">
        <f t="shared" si="19"/>
        <v>88.938612172974587</v>
      </c>
      <c r="P131" s="7"/>
      <c r="Q131" s="25">
        <f t="shared" si="20"/>
        <v>3866.6845734487442</v>
      </c>
      <c r="R131" s="24">
        <f t="shared" si="21"/>
        <v>1331.5206645382</v>
      </c>
      <c r="S131" s="7"/>
      <c r="T131" s="25">
        <f t="shared" si="22"/>
        <v>-0.94377209926752537</v>
      </c>
      <c r="U131" s="24">
        <f t="shared" si="23"/>
        <v>0.32610026385119817</v>
      </c>
      <c r="V131" s="7"/>
      <c r="W131" s="25">
        <f t="shared" si="24"/>
        <v>-0.94271269438268612</v>
      </c>
      <c r="X131" s="24">
        <f t="shared" si="29"/>
        <v>101.15618934101053</v>
      </c>
      <c r="Y131" s="7"/>
      <c r="Z131" s="25">
        <f t="shared" si="30"/>
        <v>-633</v>
      </c>
      <c r="AA131" s="17">
        <f t="shared" si="31"/>
        <v>101.25900000000013</v>
      </c>
      <c r="AB131" s="24">
        <f t="shared" si="25"/>
        <v>1.7673029472769404</v>
      </c>
      <c r="AC131" s="17">
        <f t="shared" si="26"/>
        <v>-0.10281065898959696</v>
      </c>
    </row>
    <row r="132" spans="1:29" s="17" customFormat="1" x14ac:dyDescent="0.25">
      <c r="A132" s="17">
        <v>47</v>
      </c>
      <c r="B132" s="17">
        <v>-641</v>
      </c>
      <c r="C132" s="17">
        <v>15190</v>
      </c>
      <c r="D132" s="17">
        <v>13698</v>
      </c>
      <c r="E132" s="17">
        <v>11219</v>
      </c>
      <c r="F132" s="17">
        <v>12748</v>
      </c>
      <c r="G132" s="24"/>
      <c r="H132" s="7"/>
      <c r="I132" s="25">
        <f t="shared" si="32"/>
        <v>3971</v>
      </c>
      <c r="J132" s="24">
        <f t="shared" si="32"/>
        <v>950</v>
      </c>
      <c r="K132" s="7"/>
      <c r="L132" s="25">
        <f t="shared" si="27"/>
        <v>3965.0517169074069</v>
      </c>
      <c r="M132" s="17">
        <f t="shared" si="18"/>
        <v>35.382071749628949</v>
      </c>
      <c r="N132" s="17">
        <f t="shared" si="28"/>
        <v>950.43382805850342</v>
      </c>
      <c r="O132" s="24">
        <f t="shared" si="19"/>
        <v>0.18820678434484911</v>
      </c>
      <c r="P132" s="7"/>
      <c r="Q132" s="25">
        <f t="shared" si="20"/>
        <v>3989.6845734487442</v>
      </c>
      <c r="R132" s="24">
        <f t="shared" si="21"/>
        <v>946.52066453819998</v>
      </c>
      <c r="S132" s="7"/>
      <c r="T132" s="25">
        <f t="shared" si="22"/>
        <v>-0.97379367615202639</v>
      </c>
      <c r="U132" s="24">
        <f t="shared" si="23"/>
        <v>0.23181062575064773</v>
      </c>
      <c r="V132" s="7"/>
      <c r="W132" s="25">
        <f t="shared" si="24"/>
        <v>-0.97304220452894752</v>
      </c>
      <c r="X132" s="24">
        <f t="shared" si="29"/>
        <v>95.474780561088608</v>
      </c>
      <c r="Y132" s="7"/>
      <c r="Z132" s="25">
        <f t="shared" si="30"/>
        <v>-641</v>
      </c>
      <c r="AA132" s="17">
        <f t="shared" si="31"/>
        <v>95.490000000000123</v>
      </c>
      <c r="AB132" s="24">
        <f t="shared" si="25"/>
        <v>1.6666149027293873</v>
      </c>
      <c r="AC132" s="17">
        <f t="shared" si="26"/>
        <v>-1.5219438911515226E-2</v>
      </c>
    </row>
    <row r="133" spans="1:29" s="17" customFormat="1" x14ac:dyDescent="0.25">
      <c r="A133" s="17">
        <v>48</v>
      </c>
      <c r="B133" s="17">
        <v>-624</v>
      </c>
      <c r="C133" s="17">
        <v>15226</v>
      </c>
      <c r="D133" s="17">
        <v>13495</v>
      </c>
      <c r="E133" s="17">
        <v>11183</v>
      </c>
      <c r="F133" s="17">
        <v>12941</v>
      </c>
      <c r="G133" s="24"/>
      <c r="H133" s="7"/>
      <c r="I133" s="25">
        <f t="shared" si="32"/>
        <v>4043</v>
      </c>
      <c r="J133" s="24">
        <f t="shared" si="32"/>
        <v>554</v>
      </c>
      <c r="K133" s="7"/>
      <c r="L133" s="25">
        <f t="shared" si="27"/>
        <v>4037.4720053213164</v>
      </c>
      <c r="M133" s="17">
        <f t="shared" si="18"/>
        <v>30.558725167554488</v>
      </c>
      <c r="N133" s="17">
        <f t="shared" si="28"/>
        <v>557.63990669344605</v>
      </c>
      <c r="O133" s="24">
        <f t="shared" si="19"/>
        <v>13.248920736993362</v>
      </c>
      <c r="P133" s="7"/>
      <c r="Q133" s="25">
        <f t="shared" si="20"/>
        <v>4061.6845734487442</v>
      </c>
      <c r="R133" s="24">
        <f t="shared" si="21"/>
        <v>550.52066453819998</v>
      </c>
      <c r="S133" s="7"/>
      <c r="T133" s="25">
        <f t="shared" si="22"/>
        <v>-0.9913672821331978</v>
      </c>
      <c r="U133" s="24">
        <f t="shared" si="23"/>
        <v>0.13482699799008158</v>
      </c>
      <c r="V133" s="7"/>
      <c r="W133" s="25">
        <f t="shared" si="24"/>
        <v>-0.99093247098215409</v>
      </c>
      <c r="X133" s="24">
        <f t="shared" si="29"/>
        <v>89.822948043294332</v>
      </c>
      <c r="Y133" s="7"/>
      <c r="Z133" s="25">
        <f t="shared" si="30"/>
        <v>-624</v>
      </c>
      <c r="AA133" s="17">
        <f t="shared" si="31"/>
        <v>89.874000000000123</v>
      </c>
      <c r="AB133" s="24">
        <f t="shared" si="25"/>
        <v>1.5685972119373859</v>
      </c>
      <c r="AC133" s="17">
        <f t="shared" si="26"/>
        <v>-5.1051956705791213E-2</v>
      </c>
    </row>
    <row r="134" spans="1:29" s="17" customFormat="1" x14ac:dyDescent="0.25">
      <c r="A134" s="17">
        <v>49</v>
      </c>
      <c r="B134" s="17">
        <v>-616</v>
      </c>
      <c r="C134" s="17">
        <v>15236</v>
      </c>
      <c r="D134" s="17">
        <v>13301</v>
      </c>
      <c r="E134" s="17">
        <v>11163</v>
      </c>
      <c r="F134" s="17">
        <v>13137</v>
      </c>
      <c r="G134" s="24"/>
      <c r="H134" s="7"/>
      <c r="I134" s="25">
        <f t="shared" si="32"/>
        <v>4073</v>
      </c>
      <c r="J134" s="24">
        <f t="shared" si="32"/>
        <v>164</v>
      </c>
      <c r="K134" s="7"/>
      <c r="L134" s="25">
        <f t="shared" si="27"/>
        <v>4070.7415899705784</v>
      </c>
      <c r="M134" s="17">
        <f t="shared" si="18"/>
        <v>5.1004158609921237</v>
      </c>
      <c r="N134" s="17">
        <f t="shared" si="28"/>
        <v>164.65162053431311</v>
      </c>
      <c r="O134" s="24">
        <f t="shared" si="19"/>
        <v>0.42460932073850366</v>
      </c>
      <c r="P134" s="7"/>
      <c r="Q134" s="25">
        <f t="shared" si="20"/>
        <v>4091.6845734487442</v>
      </c>
      <c r="R134" s="24">
        <f t="shared" si="21"/>
        <v>160.52066453820001</v>
      </c>
      <c r="S134" s="7"/>
      <c r="T134" s="25">
        <f t="shared" si="22"/>
        <v>-0.99868961795868583</v>
      </c>
      <c r="U134" s="24">
        <f t="shared" si="23"/>
        <v>3.9312819134978541E-2</v>
      </c>
      <c r="V134" s="7"/>
      <c r="W134" s="25">
        <f t="shared" si="24"/>
        <v>-0.99856661620115283</v>
      </c>
      <c r="X134" s="24">
        <f t="shared" si="29"/>
        <v>84.329348571167884</v>
      </c>
      <c r="Y134" s="7"/>
      <c r="Z134" s="25">
        <f t="shared" si="30"/>
        <v>-616</v>
      </c>
      <c r="AA134" s="17">
        <f t="shared" si="31"/>
        <v>84.330000000000126</v>
      </c>
      <c r="AB134" s="24">
        <f t="shared" si="25"/>
        <v>1.4718361582068202</v>
      </c>
      <c r="AC134" s="17">
        <f t="shared" si="26"/>
        <v>-6.5142883224211801E-4</v>
      </c>
    </row>
    <row r="135" spans="1:29" s="17" customFormat="1" x14ac:dyDescent="0.25">
      <c r="A135" s="17">
        <v>50</v>
      </c>
      <c r="B135" s="17">
        <v>-609</v>
      </c>
      <c r="C135" s="17">
        <v>15246</v>
      </c>
      <c r="D135" s="17">
        <v>13109</v>
      </c>
      <c r="E135" s="17">
        <v>11171</v>
      </c>
      <c r="F135" s="17">
        <v>13338</v>
      </c>
      <c r="G135" s="24"/>
      <c r="H135" s="7"/>
      <c r="I135" s="25">
        <f t="shared" si="32"/>
        <v>4075</v>
      </c>
      <c r="J135" s="24">
        <f t="shared" si="32"/>
        <v>-229</v>
      </c>
      <c r="K135" s="7"/>
      <c r="L135" s="25">
        <f t="shared" si="27"/>
        <v>4065.9938012097505</v>
      </c>
      <c r="M135" s="17">
        <f t="shared" si="18"/>
        <v>81.111616649492049</v>
      </c>
      <c r="N135" s="17">
        <f t="shared" si="28"/>
        <v>-225.36170193965469</v>
      </c>
      <c r="O135" s="24">
        <f t="shared" si="19"/>
        <v>13.237212775912418</v>
      </c>
      <c r="P135" s="7"/>
      <c r="Q135" s="25">
        <f t="shared" si="20"/>
        <v>4093.6845734487442</v>
      </c>
      <c r="R135" s="24">
        <f t="shared" si="21"/>
        <v>-232.47933546179999</v>
      </c>
      <c r="S135" s="7"/>
      <c r="T135" s="25">
        <f t="shared" si="22"/>
        <v>-0.99917777368038507</v>
      </c>
      <c r="U135" s="24">
        <f t="shared" si="23"/>
        <v>-5.6936084172856061E-2</v>
      </c>
      <c r="V135" s="7"/>
      <c r="W135" s="25">
        <f t="shared" si="24"/>
        <v>-0.99936894314272939</v>
      </c>
      <c r="X135" s="24">
        <f t="shared" si="29"/>
        <v>78.814088597024522</v>
      </c>
      <c r="Y135" s="7"/>
      <c r="Z135" s="25">
        <f t="shared" si="30"/>
        <v>-609</v>
      </c>
      <c r="AA135" s="17">
        <f t="shared" si="31"/>
        <v>78.849000000000132</v>
      </c>
      <c r="AB135" s="24">
        <f t="shared" si="25"/>
        <v>1.3761746619050113</v>
      </c>
      <c r="AC135" s="17">
        <f t="shared" si="26"/>
        <v>-3.4911402975609462E-2</v>
      </c>
    </row>
    <row r="136" spans="1:29" s="17" customFormat="1" x14ac:dyDescent="0.25">
      <c r="A136" s="17">
        <v>51</v>
      </c>
      <c r="B136" s="17">
        <v>-618</v>
      </c>
      <c r="C136" s="17">
        <v>15208</v>
      </c>
      <c r="D136" s="17">
        <v>12903</v>
      </c>
      <c r="E136" s="17">
        <v>11186</v>
      </c>
      <c r="F136" s="17">
        <v>13522</v>
      </c>
      <c r="G136" s="24"/>
      <c r="H136" s="7"/>
      <c r="I136" s="25">
        <f t="shared" si="32"/>
        <v>4022</v>
      </c>
      <c r="J136" s="24">
        <f t="shared" si="32"/>
        <v>-619</v>
      </c>
      <c r="K136" s="7"/>
      <c r="L136" s="25">
        <f t="shared" si="27"/>
        <v>4022.96302915554</v>
      </c>
      <c r="M136" s="17">
        <f t="shared" si="18"/>
        <v>0.92742515442002926</v>
      </c>
      <c r="N136" s="17">
        <f t="shared" si="28"/>
        <v>-618.97491835379242</v>
      </c>
      <c r="O136" s="24">
        <f t="shared" si="19"/>
        <v>6.2908897648230244E-4</v>
      </c>
      <c r="P136" s="7"/>
      <c r="Q136" s="25">
        <f t="shared" si="20"/>
        <v>4040.6845734487442</v>
      </c>
      <c r="R136" s="24">
        <f t="shared" si="21"/>
        <v>-622.47933546180002</v>
      </c>
      <c r="S136" s="7"/>
      <c r="T136" s="25">
        <f t="shared" si="22"/>
        <v>-0.98624164705535611</v>
      </c>
      <c r="U136" s="24">
        <f t="shared" si="23"/>
        <v>-0.15245026302795911</v>
      </c>
      <c r="V136" s="7"/>
      <c r="W136" s="25">
        <f t="shared" si="24"/>
        <v>-0.98674451798936746</v>
      </c>
      <c r="X136" s="24">
        <f t="shared" si="29"/>
        <v>73.292165990662227</v>
      </c>
      <c r="Y136" s="7"/>
      <c r="Z136" s="25">
        <f t="shared" si="30"/>
        <v>-618</v>
      </c>
      <c r="AA136" s="17">
        <f t="shared" si="31"/>
        <v>73.287000000000134</v>
      </c>
      <c r="AB136" s="24">
        <f t="shared" si="25"/>
        <v>1.2790994489090866</v>
      </c>
      <c r="AC136" s="17">
        <f t="shared" si="26"/>
        <v>5.1659906620926677E-3</v>
      </c>
    </row>
    <row r="137" spans="1:29" s="17" customFormat="1" x14ac:dyDescent="0.25">
      <c r="A137" s="17">
        <v>52</v>
      </c>
      <c r="B137" s="17">
        <v>-625</v>
      </c>
      <c r="C137" s="17">
        <v>15168</v>
      </c>
      <c r="D137" s="17">
        <v>12715</v>
      </c>
      <c r="E137" s="17">
        <v>11228</v>
      </c>
      <c r="F137" s="17">
        <v>13722</v>
      </c>
      <c r="G137" s="24"/>
      <c r="H137" s="7"/>
      <c r="I137" s="25">
        <f t="shared" si="32"/>
        <v>3940</v>
      </c>
      <c r="J137" s="24">
        <f t="shared" si="32"/>
        <v>-1007</v>
      </c>
      <c r="K137" s="7"/>
      <c r="L137" s="25">
        <f t="shared" si="27"/>
        <v>3940.7096396005231</v>
      </c>
      <c r="M137" s="17">
        <f t="shared" si="18"/>
        <v>0.50358836263063134</v>
      </c>
      <c r="N137" s="17">
        <f t="shared" si="28"/>
        <v>-1011.062843013981</v>
      </c>
      <c r="O137" s="24">
        <f t="shared" si="19"/>
        <v>16.506693356254406</v>
      </c>
      <c r="P137" s="7"/>
      <c r="Q137" s="25">
        <f t="shared" si="20"/>
        <v>3958.6845734487442</v>
      </c>
      <c r="R137" s="24">
        <f t="shared" si="21"/>
        <v>-1010.4793354618</v>
      </c>
      <c r="S137" s="7"/>
      <c r="T137" s="25">
        <f t="shared" si="22"/>
        <v>-0.9662272624656888</v>
      </c>
      <c r="U137" s="24">
        <f t="shared" si="23"/>
        <v>-0.24747462558124111</v>
      </c>
      <c r="V137" s="7"/>
      <c r="W137" s="25">
        <f t="shared" si="24"/>
        <v>-0.96704019834124488</v>
      </c>
      <c r="X137" s="24">
        <f t="shared" si="29"/>
        <v>67.72035913491095</v>
      </c>
      <c r="Y137" s="7"/>
      <c r="Z137" s="25">
        <f t="shared" si="30"/>
        <v>-625</v>
      </c>
      <c r="AA137" s="17">
        <f t="shared" si="31"/>
        <v>67.662000000000134</v>
      </c>
      <c r="AB137" s="24">
        <f t="shared" si="25"/>
        <v>1.1809246784844056</v>
      </c>
      <c r="AC137" s="17">
        <f t="shared" si="26"/>
        <v>5.8359134910816124E-2</v>
      </c>
    </row>
    <row r="138" spans="1:29" s="17" customFormat="1" x14ac:dyDescent="0.25">
      <c r="A138" s="17">
        <v>53</v>
      </c>
      <c r="B138" s="17">
        <v>-634</v>
      </c>
      <c r="C138" s="17">
        <v>15118</v>
      </c>
      <c r="D138" s="17">
        <v>12523</v>
      </c>
      <c r="E138" s="17">
        <v>11292</v>
      </c>
      <c r="F138" s="17">
        <v>13919</v>
      </c>
      <c r="G138" s="24"/>
      <c r="H138" s="7"/>
      <c r="I138" s="25">
        <f t="shared" si="32"/>
        <v>3826</v>
      </c>
      <c r="J138" s="24">
        <f t="shared" si="32"/>
        <v>-1396</v>
      </c>
      <c r="K138" s="7"/>
      <c r="L138" s="25">
        <f t="shared" si="27"/>
        <v>3818.2863297530048</v>
      </c>
      <c r="M138" s="17">
        <f t="shared" si="18"/>
        <v>59.500708679379095</v>
      </c>
      <c r="N138" s="17">
        <f t="shared" si="28"/>
        <v>-1398.7856652581211</v>
      </c>
      <c r="O138" s="24">
        <f t="shared" si="19"/>
        <v>7.7599309303027333</v>
      </c>
      <c r="P138" s="7"/>
      <c r="Q138" s="25">
        <f t="shared" si="20"/>
        <v>3844.6845734487442</v>
      </c>
      <c r="R138" s="24">
        <f t="shared" si="21"/>
        <v>-1399.4793354618</v>
      </c>
      <c r="S138" s="7"/>
      <c r="T138" s="25">
        <f t="shared" si="22"/>
        <v>-0.9384023863288341</v>
      </c>
      <c r="U138" s="24">
        <f t="shared" si="23"/>
        <v>-0.34274389628543361</v>
      </c>
      <c r="V138" s="7"/>
      <c r="W138" s="25">
        <f t="shared" si="24"/>
        <v>-0.9395261449487583</v>
      </c>
      <c r="X138" s="24">
        <f t="shared" si="29"/>
        <v>62.032595371331126</v>
      </c>
      <c r="Y138" s="7"/>
      <c r="Z138" s="25">
        <f t="shared" si="30"/>
        <v>-634</v>
      </c>
      <c r="AA138" s="17">
        <f t="shared" si="31"/>
        <v>61.956000000000131</v>
      </c>
      <c r="AB138" s="24">
        <f t="shared" si="25"/>
        <v>1.081336191365609</v>
      </c>
      <c r="AC138" s="17">
        <f t="shared" si="26"/>
        <v>7.6595371330995476E-2</v>
      </c>
    </row>
    <row r="139" spans="1:29" s="17" customFormat="1" x14ac:dyDescent="0.25">
      <c r="A139" s="17">
        <v>54</v>
      </c>
      <c r="B139" s="17">
        <v>-636</v>
      </c>
      <c r="C139" s="17">
        <v>15037</v>
      </c>
      <c r="D139" s="17">
        <v>12336</v>
      </c>
      <c r="E139" s="17">
        <v>11376</v>
      </c>
      <c r="F139" s="17">
        <v>14108</v>
      </c>
      <c r="G139" s="24"/>
      <c r="H139" s="7"/>
      <c r="I139" s="25">
        <f t="shared" si="32"/>
        <v>3661</v>
      </c>
      <c r="J139" s="24">
        <f t="shared" si="32"/>
        <v>-1772</v>
      </c>
      <c r="K139" s="7"/>
      <c r="L139" s="25">
        <f t="shared" si="27"/>
        <v>3657.2438063908803</v>
      </c>
      <c r="M139" s="17">
        <f t="shared" si="18"/>
        <v>14.108990429191612</v>
      </c>
      <c r="N139" s="17">
        <f t="shared" si="28"/>
        <v>-1773.7537914157094</v>
      </c>
      <c r="O139" s="24">
        <f t="shared" si="19"/>
        <v>3.0757843298160839</v>
      </c>
      <c r="P139" s="7"/>
      <c r="Q139" s="25">
        <f t="shared" si="20"/>
        <v>3679.6845734487442</v>
      </c>
      <c r="R139" s="24">
        <f t="shared" si="21"/>
        <v>-1775.4793354618</v>
      </c>
      <c r="S139" s="7"/>
      <c r="T139" s="25">
        <f t="shared" si="22"/>
        <v>-0.8981295392886498</v>
      </c>
      <c r="U139" s="24">
        <f t="shared" si="23"/>
        <v>-0.43482936102778941</v>
      </c>
      <c r="V139" s="7"/>
      <c r="W139" s="25">
        <f t="shared" si="24"/>
        <v>-0.89955366199333298</v>
      </c>
      <c r="X139" s="24">
        <f t="shared" si="29"/>
        <v>56.276466411596175</v>
      </c>
      <c r="Y139" s="7"/>
      <c r="Z139" s="25">
        <f t="shared" si="30"/>
        <v>-636</v>
      </c>
      <c r="AA139" s="17">
        <f t="shared" si="31"/>
        <v>56.232000000000134</v>
      </c>
      <c r="AB139" s="24">
        <f t="shared" si="25"/>
        <v>0.98143354498145374</v>
      </c>
      <c r="AC139" s="17">
        <f t="shared" si="26"/>
        <v>4.44664115960407E-2</v>
      </c>
    </row>
    <row r="140" spans="1:29" s="17" customFormat="1" x14ac:dyDescent="0.25">
      <c r="A140" s="17">
        <v>55</v>
      </c>
      <c r="B140" s="17">
        <v>-630</v>
      </c>
      <c r="C140" s="17">
        <v>14929</v>
      </c>
      <c r="D140" s="17">
        <v>12159</v>
      </c>
      <c r="E140" s="17">
        <v>11471</v>
      </c>
      <c r="F140" s="17">
        <v>14287</v>
      </c>
      <c r="G140" s="24"/>
      <c r="H140" s="7"/>
      <c r="I140" s="25">
        <f t="shared" si="32"/>
        <v>3458</v>
      </c>
      <c r="J140" s="24">
        <f t="shared" si="32"/>
        <v>-2128</v>
      </c>
      <c r="K140" s="7"/>
      <c r="L140" s="25">
        <f t="shared" si="27"/>
        <v>3461.5449207535535</v>
      </c>
      <c r="M140" s="17">
        <f t="shared" si="18"/>
        <v>12.566463148974099</v>
      </c>
      <c r="N140" s="17">
        <f t="shared" si="28"/>
        <v>-2127.7092974678721</v>
      </c>
      <c r="O140" s="24">
        <f t="shared" si="19"/>
        <v>8.4507962185545099E-2</v>
      </c>
      <c r="P140" s="7"/>
      <c r="Q140" s="25">
        <f t="shared" si="20"/>
        <v>3476.6845734487442</v>
      </c>
      <c r="R140" s="24">
        <f t="shared" si="21"/>
        <v>-2131.4793354618</v>
      </c>
      <c r="S140" s="7"/>
      <c r="T140" s="25">
        <f t="shared" si="22"/>
        <v>-0.8485817335361806</v>
      </c>
      <c r="U140" s="24">
        <f t="shared" si="23"/>
        <v>-0.5220166627519347</v>
      </c>
      <c r="V140" s="7"/>
      <c r="W140" s="25">
        <f t="shared" si="24"/>
        <v>-0.85029018269071877</v>
      </c>
      <c r="X140" s="24">
        <f t="shared" si="29"/>
        <v>50.527906078755564</v>
      </c>
      <c r="Y140" s="7"/>
      <c r="Z140" s="25">
        <f t="shared" si="30"/>
        <v>-630</v>
      </c>
      <c r="AA140" s="17">
        <f t="shared" si="31"/>
        <v>50.562000000000133</v>
      </c>
      <c r="AB140" s="24">
        <f t="shared" si="25"/>
        <v>0.8824733763933752</v>
      </c>
      <c r="AC140" s="17">
        <f t="shared" si="26"/>
        <v>-3.4093921244569003E-2</v>
      </c>
    </row>
    <row r="141" spans="1:29" s="17" customFormat="1" x14ac:dyDescent="0.25">
      <c r="A141" s="17">
        <v>56</v>
      </c>
      <c r="B141" s="17">
        <v>-631</v>
      </c>
      <c r="C141" s="17">
        <v>14812</v>
      </c>
      <c r="D141" s="17">
        <v>11982</v>
      </c>
      <c r="E141" s="17">
        <v>11582</v>
      </c>
      <c r="F141" s="17">
        <v>14445</v>
      </c>
      <c r="G141" s="24"/>
      <c r="H141" s="7"/>
      <c r="I141" s="25">
        <f t="shared" si="32"/>
        <v>3230</v>
      </c>
      <c r="J141" s="24">
        <f t="shared" si="32"/>
        <v>-2463</v>
      </c>
      <c r="K141" s="7"/>
      <c r="L141" s="25">
        <f t="shared" si="27"/>
        <v>3231.3729682483149</v>
      </c>
      <c r="M141" s="17">
        <f t="shared" si="18"/>
        <v>1.8850418108809373</v>
      </c>
      <c r="N141" s="17">
        <f t="shared" si="28"/>
        <v>-2461.3064470510221</v>
      </c>
      <c r="O141" s="24">
        <f t="shared" si="19"/>
        <v>2.8681215909916311</v>
      </c>
      <c r="P141" s="7"/>
      <c r="Q141" s="25">
        <f t="shared" si="20"/>
        <v>3248.6845734487442</v>
      </c>
      <c r="R141" s="24">
        <f t="shared" si="21"/>
        <v>-2466.4793354618</v>
      </c>
      <c r="S141" s="7"/>
      <c r="T141" s="25">
        <f t="shared" si="22"/>
        <v>-0.79293198126247133</v>
      </c>
      <c r="U141" s="24">
        <f t="shared" si="23"/>
        <v>-0.60406089330695911</v>
      </c>
      <c r="V141" s="7"/>
      <c r="W141" s="25">
        <f t="shared" si="24"/>
        <v>-0.7949079367241364</v>
      </c>
      <c r="X141" s="24">
        <f t="shared" si="29"/>
        <v>44.843145997712043</v>
      </c>
      <c r="Y141" s="7"/>
      <c r="Z141" s="25">
        <f t="shared" si="30"/>
        <v>-631</v>
      </c>
      <c r="AA141" s="17">
        <f t="shared" si="31"/>
        <v>44.883000000000131</v>
      </c>
      <c r="AB141" s="24">
        <f t="shared" si="25"/>
        <v>0.78335612817261713</v>
      </c>
      <c r="AC141" s="17">
        <f t="shared" si="26"/>
        <v>-3.9854002288087997E-2</v>
      </c>
    </row>
    <row r="142" spans="1:29" s="17" customFormat="1" x14ac:dyDescent="0.25">
      <c r="A142" s="17">
        <v>57</v>
      </c>
      <c r="B142" s="17">
        <v>-620</v>
      </c>
      <c r="C142" s="17">
        <v>14683</v>
      </c>
      <c r="D142" s="17">
        <v>11836</v>
      </c>
      <c r="E142" s="17">
        <v>11713</v>
      </c>
      <c r="F142" s="17">
        <v>14599</v>
      </c>
      <c r="G142" s="24"/>
      <c r="H142" s="7"/>
      <c r="I142" s="25">
        <f t="shared" si="32"/>
        <v>2970</v>
      </c>
      <c r="J142" s="24">
        <f t="shared" si="32"/>
        <v>-2763</v>
      </c>
      <c r="K142" s="7"/>
      <c r="L142" s="25">
        <f t="shared" si="27"/>
        <v>2974.1001577033039</v>
      </c>
      <c r="M142" s="17">
        <f t="shared" si="18"/>
        <v>16.811293191962484</v>
      </c>
      <c r="N142" s="17">
        <f t="shared" si="28"/>
        <v>-2765.524121141817</v>
      </c>
      <c r="O142" s="24">
        <f t="shared" si="19"/>
        <v>6.3711875385674395</v>
      </c>
      <c r="P142" s="7"/>
      <c r="Q142" s="25">
        <f t="shared" si="20"/>
        <v>2988.6845734487442</v>
      </c>
      <c r="R142" s="24">
        <f t="shared" si="21"/>
        <v>-2766.4793354618</v>
      </c>
      <c r="S142" s="7"/>
      <c r="T142" s="25">
        <f t="shared" si="22"/>
        <v>-0.72947173744157479</v>
      </c>
      <c r="U142" s="24">
        <f t="shared" si="23"/>
        <v>-0.67753333858011533</v>
      </c>
      <c r="V142" s="7"/>
      <c r="W142" s="25">
        <f t="shared" si="24"/>
        <v>-0.73168717820836426</v>
      </c>
      <c r="X142" s="24">
        <f t="shared" si="29"/>
        <v>39.275513110555949</v>
      </c>
      <c r="Y142" s="7"/>
      <c r="Z142" s="25">
        <f t="shared" si="30"/>
        <v>-620</v>
      </c>
      <c r="AA142" s="17">
        <f t="shared" si="31"/>
        <v>39.303000000000132</v>
      </c>
      <c r="AB142" s="24">
        <f t="shared" si="25"/>
        <v>0.6859667559113336</v>
      </c>
      <c r="AC142" s="17">
        <f t="shared" si="26"/>
        <v>-2.748688944418376E-2</v>
      </c>
    </row>
    <row r="143" spans="1:29" s="17" customFormat="1" x14ac:dyDescent="0.25">
      <c r="A143" s="17">
        <v>58</v>
      </c>
      <c r="B143" s="17">
        <v>-602</v>
      </c>
      <c r="C143" s="17">
        <v>14551</v>
      </c>
      <c r="D143" s="17">
        <v>11705</v>
      </c>
      <c r="E143" s="17">
        <v>11855</v>
      </c>
      <c r="F143" s="17">
        <v>14741</v>
      </c>
      <c r="G143" s="24"/>
      <c r="H143" s="7"/>
      <c r="I143" s="25">
        <f t="shared" si="32"/>
        <v>2696</v>
      </c>
      <c r="J143" s="24">
        <f t="shared" si="32"/>
        <v>-3036</v>
      </c>
      <c r="K143" s="7"/>
      <c r="L143" s="25">
        <f t="shared" si="27"/>
        <v>2697.109915735708</v>
      </c>
      <c r="M143" s="17">
        <f t="shared" si="18"/>
        <v>1.2319129403722315</v>
      </c>
      <c r="N143" s="17">
        <f t="shared" si="28"/>
        <v>-3035.8079905203153</v>
      </c>
      <c r="O143" s="24">
        <f t="shared" si="19"/>
        <v>3.68676402887727E-2</v>
      </c>
      <c r="P143" s="7"/>
      <c r="Q143" s="25">
        <f t="shared" si="20"/>
        <v>2714.6845734487442</v>
      </c>
      <c r="R143" s="24">
        <f t="shared" si="21"/>
        <v>-3039.4793354618</v>
      </c>
      <c r="S143" s="7"/>
      <c r="T143" s="25">
        <f t="shared" si="22"/>
        <v>-0.66259440356878385</v>
      </c>
      <c r="U143" s="24">
        <f t="shared" si="23"/>
        <v>-0.74439326377868742</v>
      </c>
      <c r="V143" s="7"/>
      <c r="W143" s="25">
        <f t="shared" si="24"/>
        <v>-0.66502772733339388</v>
      </c>
      <c r="X143" s="24">
        <f t="shared" si="29"/>
        <v>33.85185704203127</v>
      </c>
      <c r="Y143" s="7"/>
      <c r="Z143" s="25">
        <f t="shared" si="30"/>
        <v>-602</v>
      </c>
      <c r="AA143" s="17">
        <f t="shared" si="31"/>
        <v>33.885000000000133</v>
      </c>
      <c r="AB143" s="24">
        <f t="shared" si="25"/>
        <v>0.59140481703828085</v>
      </c>
      <c r="AC143" s="17">
        <f t="shared" si="26"/>
        <v>-3.3142957968863129E-2</v>
      </c>
    </row>
    <row r="144" spans="1:29" s="17" customFormat="1" x14ac:dyDescent="0.25">
      <c r="A144" s="17">
        <v>59</v>
      </c>
      <c r="B144" s="17">
        <v>-616</v>
      </c>
      <c r="C144" s="17">
        <v>14399</v>
      </c>
      <c r="D144" s="17">
        <v>11578</v>
      </c>
      <c r="E144" s="17">
        <v>12011</v>
      </c>
      <c r="F144" s="17">
        <v>14866</v>
      </c>
      <c r="G144" s="24"/>
      <c r="H144" s="7"/>
      <c r="I144" s="25">
        <f t="shared" si="32"/>
        <v>2388</v>
      </c>
      <c r="J144" s="24">
        <f t="shared" si="32"/>
        <v>-3288</v>
      </c>
      <c r="K144" s="7"/>
      <c r="L144" s="25">
        <f t="shared" si="27"/>
        <v>2388.5592899178068</v>
      </c>
      <c r="M144" s="17">
        <f t="shared" si="18"/>
        <v>0.31280521216037788</v>
      </c>
      <c r="N144" s="17">
        <f t="shared" si="28"/>
        <v>-3284.2305397319092</v>
      </c>
      <c r="O144" s="24">
        <f t="shared" si="19"/>
        <v>14.208830712715352</v>
      </c>
      <c r="P144" s="7"/>
      <c r="Q144" s="25">
        <f t="shared" si="20"/>
        <v>2406.6845734487442</v>
      </c>
      <c r="R144" s="24">
        <f t="shared" si="21"/>
        <v>-3291.4793354618</v>
      </c>
      <c r="S144" s="7"/>
      <c r="T144" s="25">
        <f t="shared" si="22"/>
        <v>-0.5874184224271064</v>
      </c>
      <c r="U144" s="24">
        <f t="shared" si="23"/>
        <v>-0.80611011780813868</v>
      </c>
      <c r="V144" s="7"/>
      <c r="W144" s="25">
        <f t="shared" si="24"/>
        <v>-0.59005279734444038</v>
      </c>
      <c r="X144" s="24">
        <f t="shared" si="29"/>
        <v>28.278031961715442</v>
      </c>
      <c r="Y144" s="7"/>
      <c r="Z144" s="25">
        <f t="shared" si="30"/>
        <v>-616</v>
      </c>
      <c r="AA144" s="17">
        <f t="shared" si="31"/>
        <v>28.341000000000133</v>
      </c>
      <c r="AB144" s="24">
        <f t="shared" si="25"/>
        <v>0.4946437633077152</v>
      </c>
      <c r="AC144" s="17">
        <f t="shared" si="26"/>
        <v>-6.2968038284690664E-2</v>
      </c>
    </row>
    <row r="145" spans="1:29" s="17" customFormat="1" x14ac:dyDescent="0.25">
      <c r="A145" s="17">
        <v>60</v>
      </c>
      <c r="B145" s="17">
        <v>-636</v>
      </c>
      <c r="C145" s="17">
        <v>14227</v>
      </c>
      <c r="D145" s="17">
        <v>11468</v>
      </c>
      <c r="E145" s="17">
        <v>12182</v>
      </c>
      <c r="F145" s="17">
        <v>14983</v>
      </c>
      <c r="G145" s="24"/>
      <c r="H145" s="7"/>
      <c r="I145" s="25">
        <f t="shared" si="32"/>
        <v>2045</v>
      </c>
      <c r="J145" s="24">
        <f t="shared" si="32"/>
        <v>-3515</v>
      </c>
      <c r="K145" s="7"/>
      <c r="L145" s="25">
        <f t="shared" si="27"/>
        <v>2046.3768806966539</v>
      </c>
      <c r="M145" s="17">
        <f t="shared" si="18"/>
        <v>1.8958004528180477</v>
      </c>
      <c r="N145" s="17">
        <f t="shared" si="28"/>
        <v>-3508.4032972670134</v>
      </c>
      <c r="O145" s="24">
        <f t="shared" si="19"/>
        <v>43.516486947393062</v>
      </c>
      <c r="P145" s="7"/>
      <c r="Q145" s="25">
        <f t="shared" si="20"/>
        <v>2063.6845734487442</v>
      </c>
      <c r="R145" s="24">
        <f t="shared" si="21"/>
        <v>-3518.4793354618</v>
      </c>
      <c r="S145" s="7"/>
      <c r="T145" s="25">
        <f t="shared" si="22"/>
        <v>-0.50369971615569287</v>
      </c>
      <c r="U145" s="24">
        <f t="shared" si="23"/>
        <v>-0.86170426806482681</v>
      </c>
      <c r="V145" s="7"/>
      <c r="W145" s="25">
        <f t="shared" si="24"/>
        <v>-0.50651511143541039</v>
      </c>
      <c r="X145" s="24">
        <f t="shared" si="29"/>
        <v>22.522097334511386</v>
      </c>
      <c r="Y145" s="7"/>
      <c r="Z145" s="25">
        <f t="shared" si="30"/>
        <v>-636</v>
      </c>
      <c r="AA145" s="17">
        <f t="shared" si="31"/>
        <v>22.617000000000132</v>
      </c>
      <c r="AB145" s="24">
        <f t="shared" si="25"/>
        <v>0.39474111692355979</v>
      </c>
      <c r="AC145" s="17">
        <f t="shared" si="26"/>
        <v>-9.4902665488746152E-2</v>
      </c>
    </row>
    <row r="146" spans="1:29" s="17" customFormat="1" x14ac:dyDescent="0.25">
      <c r="A146" s="17">
        <v>61</v>
      </c>
      <c r="B146" s="17">
        <v>-624</v>
      </c>
      <c r="C146" s="17">
        <v>14040</v>
      </c>
      <c r="D146" s="17">
        <v>11367</v>
      </c>
      <c r="E146" s="17">
        <v>12353</v>
      </c>
      <c r="F146" s="17">
        <v>15064</v>
      </c>
      <c r="G146" s="24"/>
      <c r="H146" s="7"/>
      <c r="I146" s="25">
        <f t="shared" si="32"/>
        <v>1687</v>
      </c>
      <c r="J146" s="24">
        <f t="shared" si="32"/>
        <v>-3697</v>
      </c>
      <c r="K146" s="7"/>
      <c r="L146" s="25">
        <f t="shared" si="27"/>
        <v>1690.598598469551</v>
      </c>
      <c r="M146" s="17">
        <f t="shared" si="18"/>
        <v>12.94991094505485</v>
      </c>
      <c r="N146" s="17">
        <f t="shared" si="28"/>
        <v>-3694.301914899178</v>
      </c>
      <c r="O146" s="24">
        <f t="shared" si="19"/>
        <v>7.2796632112778079</v>
      </c>
      <c r="P146" s="7"/>
      <c r="Q146" s="25">
        <f t="shared" si="20"/>
        <v>1705.6845734487442</v>
      </c>
      <c r="R146" s="24">
        <f t="shared" si="21"/>
        <v>-3700.4793354618</v>
      </c>
      <c r="S146" s="7"/>
      <c r="T146" s="25">
        <f t="shared" si="22"/>
        <v>-0.41631984197153538</v>
      </c>
      <c r="U146" s="24">
        <f t="shared" si="23"/>
        <v>-0.90627755153054157</v>
      </c>
      <c r="V146" s="7"/>
      <c r="W146" s="25">
        <f t="shared" si="24"/>
        <v>-0.41928026460365625</v>
      </c>
      <c r="X146" s="24">
        <f t="shared" si="29"/>
        <v>16.901970853488365</v>
      </c>
      <c r="Y146" s="7"/>
      <c r="Z146" s="25">
        <f t="shared" si="30"/>
        <v>-624</v>
      </c>
      <c r="AA146" s="17">
        <f t="shared" si="31"/>
        <v>17.001000000000133</v>
      </c>
      <c r="AB146" s="24">
        <f t="shared" si="25"/>
        <v>0.29672342613155828</v>
      </c>
      <c r="AC146" s="17">
        <f t="shared" si="26"/>
        <v>-9.9029146511767863E-2</v>
      </c>
    </row>
    <row r="147" spans="1:29" s="17" customFormat="1" x14ac:dyDescent="0.25">
      <c r="A147" s="17">
        <v>62</v>
      </c>
      <c r="B147" s="17">
        <v>-635</v>
      </c>
      <c r="C147" s="17">
        <v>13858</v>
      </c>
      <c r="D147" s="17">
        <v>11298</v>
      </c>
      <c r="E147" s="17">
        <v>12549</v>
      </c>
      <c r="F147" s="17">
        <v>15150</v>
      </c>
      <c r="G147" s="24"/>
      <c r="H147" s="7"/>
      <c r="I147" s="25">
        <f t="shared" si="32"/>
        <v>1309</v>
      </c>
      <c r="J147" s="24">
        <f t="shared" si="32"/>
        <v>-3852</v>
      </c>
      <c r="K147" s="7"/>
      <c r="L147" s="25">
        <f t="shared" si="27"/>
        <v>1311.7112641619378</v>
      </c>
      <c r="M147" s="17">
        <f t="shared" si="18"/>
        <v>7.3509533558084641</v>
      </c>
      <c r="N147" s="17">
        <f t="shared" si="28"/>
        <v>-3847.0050631554254</v>
      </c>
      <c r="O147" s="24">
        <f t="shared" si="19"/>
        <v>24.949394081288538</v>
      </c>
      <c r="P147" s="7"/>
      <c r="Q147" s="25">
        <f t="shared" si="20"/>
        <v>1327.6845734487442</v>
      </c>
      <c r="R147" s="24">
        <f t="shared" si="21"/>
        <v>-3855.4793354618</v>
      </c>
      <c r="S147" s="7"/>
      <c r="T147" s="25">
        <f t="shared" si="22"/>
        <v>-0.32405841057038581</v>
      </c>
      <c r="U147" s="24">
        <f t="shared" si="23"/>
        <v>-0.94423831492167232</v>
      </c>
      <c r="V147" s="7"/>
      <c r="W147" s="25">
        <f t="shared" si="24"/>
        <v>-0.32714225044602696</v>
      </c>
      <c r="X147" s="24">
        <f t="shared" si="29"/>
        <v>11.184054112509784</v>
      </c>
      <c r="Y147" s="7"/>
      <c r="Z147" s="25">
        <f t="shared" si="30"/>
        <v>-635</v>
      </c>
      <c r="AA147" s="17">
        <f t="shared" si="31"/>
        <v>11.286000000000133</v>
      </c>
      <c r="AB147" s="24">
        <f t="shared" si="25"/>
        <v>0.19697785938008236</v>
      </c>
      <c r="AC147" s="17">
        <f t="shared" si="26"/>
        <v>-0.1019458874903485</v>
      </c>
    </row>
    <row r="148" spans="1:29" s="17" customFormat="1" x14ac:dyDescent="0.25">
      <c r="A148" s="17">
        <v>63</v>
      </c>
      <c r="B148" s="17">
        <v>-641</v>
      </c>
      <c r="C148" s="17">
        <v>13656</v>
      </c>
      <c r="D148" s="17">
        <v>11237</v>
      </c>
      <c r="E148" s="17">
        <v>12745</v>
      </c>
      <c r="F148" s="17">
        <v>15203</v>
      </c>
      <c r="G148" s="24"/>
      <c r="H148" s="7"/>
      <c r="I148" s="25">
        <f t="shared" si="32"/>
        <v>911</v>
      </c>
      <c r="J148" s="24">
        <f t="shared" si="32"/>
        <v>-3966</v>
      </c>
      <c r="K148" s="7"/>
      <c r="L148" s="25">
        <f t="shared" si="27"/>
        <v>915.83222695164682</v>
      </c>
      <c r="M148" s="17">
        <f t="shared" ref="M148:M149" si="33">(I148-L148)^2</f>
        <v>23.350417312221889</v>
      </c>
      <c r="N148" s="17">
        <f t="shared" si="28"/>
        <v>-3962.3031254489479</v>
      </c>
      <c r="O148" s="24">
        <f t="shared" ref="O148:O149" si="34">(J148-N148)^2</f>
        <v>13.666881446216911</v>
      </c>
      <c r="P148" s="7"/>
      <c r="Q148" s="25">
        <f t="shared" si="20"/>
        <v>929.68457344874412</v>
      </c>
      <c r="R148" s="24">
        <f t="shared" si="21"/>
        <v>-3969.4793354618</v>
      </c>
      <c r="S148" s="7"/>
      <c r="T148" s="25">
        <f t="shared" si="22"/>
        <v>-0.22691542195224418</v>
      </c>
      <c r="U148" s="24">
        <f t="shared" si="23"/>
        <v>-0.97215784412547157</v>
      </c>
      <c r="V148" s="7"/>
      <c r="W148" s="25">
        <f t="shared" si="24"/>
        <v>-0.23008987720509025</v>
      </c>
      <c r="X148" s="24">
        <f t="shared" si="29"/>
        <v>5.390532683657284</v>
      </c>
      <c r="Y148" s="7"/>
      <c r="Z148" s="25">
        <f t="shared" si="30"/>
        <v>-641</v>
      </c>
      <c r="AA148" s="17">
        <f t="shared" si="31"/>
        <v>5.5170000000001336</v>
      </c>
      <c r="AB148" s="24">
        <f t="shared" si="25"/>
        <v>9.6289814832529491E-2</v>
      </c>
      <c r="AC148" s="17">
        <f t="shared" si="26"/>
        <v>-0.12646731634284958</v>
      </c>
    </row>
    <row r="149" spans="1:29" s="17" customFormat="1" x14ac:dyDescent="0.25">
      <c r="A149" s="17">
        <v>64</v>
      </c>
      <c r="B149" s="17">
        <v>-635</v>
      </c>
      <c r="C149" s="17">
        <v>13462</v>
      </c>
      <c r="D149" s="17">
        <v>11194</v>
      </c>
      <c r="E149" s="17">
        <v>12943</v>
      </c>
      <c r="F149" s="17">
        <v>15239</v>
      </c>
      <c r="G149" s="24"/>
      <c r="H149" s="7"/>
      <c r="I149" s="25">
        <f t="shared" si="32"/>
        <v>519</v>
      </c>
      <c r="J149" s="24">
        <f t="shared" si="32"/>
        <v>-4045</v>
      </c>
      <c r="K149" s="7"/>
      <c r="L149" s="25">
        <f t="shared" si="27"/>
        <v>514.30524407325186</v>
      </c>
      <c r="M149" s="17">
        <f t="shared" si="33"/>
        <v>22.040733211736821</v>
      </c>
      <c r="N149" s="17">
        <f t="shared" si="28"/>
        <v>-4036.8927655450511</v>
      </c>
      <c r="O149" s="24">
        <f t="shared" si="34"/>
        <v>65.727250507510036</v>
      </c>
      <c r="P149" s="7"/>
      <c r="Q149" s="25">
        <f t="shared" ref="Q149" si="35">I149-$J$4</f>
        <v>537.68457344874412</v>
      </c>
      <c r="R149" s="24">
        <f t="shared" ref="R149" si="36">J149-$J$3</f>
        <v>-4048.4793354618</v>
      </c>
      <c r="S149" s="7"/>
      <c r="T149" s="25">
        <f t="shared" ref="T149" si="37">Q149/$J$7</f>
        <v>-0.1312369004992002</v>
      </c>
      <c r="U149" s="24">
        <f t="shared" ref="U149" si="38">R149/$J$6</f>
        <v>-0.99150558804740274</v>
      </c>
      <c r="V149" s="7"/>
      <c r="W149" s="25">
        <f t="shared" ref="W149" si="39">(T149-U149*SIN(-$J$11*PI()/180))/(COS(-$J$11*PI()/180))</f>
        <v>-0.13447399953724931</v>
      </c>
      <c r="X149" s="24">
        <f>IF(MOD(ATAN2(U149,W149)*180/PI()-$J$9+360,360)&gt;5,MOD(ATAN2(U149,W149)*180/PI()-$J$9+360,360)-360,MOD(ATAN2(U149,W149)*180/PI()-$J$9+360,360))</f>
        <v>-0.20150543041870606</v>
      </c>
      <c r="Y149" s="7"/>
      <c r="Z149" s="25">
        <f t="shared" si="30"/>
        <v>-635</v>
      </c>
      <c r="AA149" s="17">
        <f t="shared" si="31"/>
        <v>-0.19799999999986628</v>
      </c>
      <c r="AB149" s="24">
        <f t="shared" ref="AB149" si="40">AA149*PI()/180</f>
        <v>-3.4557519189464389E-3</v>
      </c>
      <c r="AC149" s="17">
        <f t="shared" ref="AC149" si="41">X149-AA149</f>
        <v>-3.5054304188397722E-3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-9976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-9992</v>
      </c>
      <c r="J157" s="39">
        <f>I157+B157</f>
        <v>-3</v>
      </c>
    </row>
    <row r="158" spans="1:29" x14ac:dyDescent="0.25">
      <c r="A158" s="31" t="s">
        <v>176</v>
      </c>
      <c r="B158" s="31">
        <v>39991</v>
      </c>
      <c r="G158" s="2"/>
      <c r="I158" s="1"/>
      <c r="J158" s="3"/>
    </row>
    <row r="159" spans="1:29" x14ac:dyDescent="0.25">
      <c r="A159" t="s">
        <v>177</v>
      </c>
      <c r="B159">
        <v>39991</v>
      </c>
      <c r="G159" s="2"/>
      <c r="I159" s="43">
        <f>J157</f>
        <v>-3</v>
      </c>
      <c r="J159" s="39">
        <f>I159+B159</f>
        <v>39988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39988</v>
      </c>
      <c r="J161" s="39">
        <f>I161+B161</f>
        <v>49990</v>
      </c>
    </row>
    <row r="162" spans="1:10" x14ac:dyDescent="0.25">
      <c r="A162" s="31" t="s">
        <v>180</v>
      </c>
      <c r="B162" s="31">
        <v>-9975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49990</v>
      </c>
      <c r="J163" s="39">
        <f>I163+B163</f>
        <v>39996</v>
      </c>
    </row>
    <row r="164" spans="1:10" x14ac:dyDescent="0.25">
      <c r="A164" s="31" t="s">
        <v>182</v>
      </c>
      <c r="B164" s="31">
        <v>-40018</v>
      </c>
      <c r="G164" s="2"/>
      <c r="I164" s="1"/>
      <c r="J164" s="3"/>
    </row>
    <row r="165" spans="1:10" ht="15.75" thickBot="1" x14ac:dyDescent="0.3">
      <c r="A165" t="s">
        <v>183</v>
      </c>
      <c r="B165">
        <v>-40018</v>
      </c>
      <c r="G165" s="2"/>
      <c r="I165" s="4">
        <f>J163</f>
        <v>39996</v>
      </c>
      <c r="J165" s="6">
        <f>I165+B165</f>
        <v>-22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3.5278018937515103</v>
      </c>
      <c r="L3" s="35" t="s">
        <v>1</v>
      </c>
      <c r="M3" s="11">
        <v>-4107.1047178816461</v>
      </c>
      <c r="N3" s="10" t="s">
        <v>2</v>
      </c>
      <c r="O3" s="35">
        <v>4093.8011096292416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-18.653008105497506</v>
      </c>
      <c r="L4" s="9" t="s">
        <v>5</v>
      </c>
      <c r="M4" s="13">
        <v>359.87561504708003</v>
      </c>
      <c r="N4" s="12" t="s">
        <v>6</v>
      </c>
      <c r="O4" s="9">
        <v>359.97905421488241</v>
      </c>
      <c r="Q4" s="2" t="s">
        <v>7</v>
      </c>
      <c r="R4" s="2">
        <f>MAX(AC20:AC149)</f>
        <v>0.26584788936105497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-172.28337211397849</v>
      </c>
      <c r="N5" s="14" t="s">
        <v>9</v>
      </c>
      <c r="O5" s="9">
        <v>-172.09288385611993</v>
      </c>
      <c r="Q5" s="5" t="s">
        <v>10</v>
      </c>
      <c r="R5" s="5">
        <f>MIN(AC20:AC149)</f>
        <v>-0.17405369222877276</v>
      </c>
      <c r="T5" s="45" t="s">
        <v>55</v>
      </c>
      <c r="U5" s="47">
        <v>21</v>
      </c>
    </row>
    <row r="6" spans="1:21" ht="15.75" thickBot="1" x14ac:dyDescent="0.3">
      <c r="A6" t="s">
        <v>161</v>
      </c>
      <c r="I6" s="32" t="s">
        <v>11</v>
      </c>
      <c r="J6" s="32">
        <f>(O3+O9)/2</f>
        <v>4086.9908799909977</v>
      </c>
      <c r="L6" s="37" t="s">
        <v>12</v>
      </c>
      <c r="M6" s="13">
        <v>-18.699851578842527</v>
      </c>
      <c r="N6" s="14" t="s">
        <v>13</v>
      </c>
      <c r="O6" s="9">
        <v>3.7314370886218304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-4100.8942430997113</v>
      </c>
      <c r="L7" s="38" t="s">
        <v>15</v>
      </c>
      <c r="M7" s="16">
        <f>SUM(M20:M84)</f>
        <v>1192.1786187843795</v>
      </c>
      <c r="N7" s="15" t="s">
        <v>15</v>
      </c>
      <c r="O7" s="36">
        <f>SUM(O20:O84)</f>
        <v>3532.7520053644953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-172.07338676132696</v>
      </c>
      <c r="L9" s="35" t="s">
        <v>18</v>
      </c>
      <c r="M9" s="11">
        <v>-4094.683768317776</v>
      </c>
      <c r="N9" s="10" t="s">
        <v>19</v>
      </c>
      <c r="O9" s="35">
        <v>4080.1806503527537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-172.26250820447589</v>
      </c>
      <c r="L10" s="9" t="s">
        <v>21</v>
      </c>
      <c r="M10" s="13">
        <v>359.8817761311812</v>
      </c>
      <c r="N10" s="12" t="s">
        <v>22</v>
      </c>
      <c r="O10" s="9">
        <v>359.96078980121916</v>
      </c>
      <c r="T10" s="48"/>
    </row>
    <row r="11" spans="1:21" ht="15.75" thickBot="1" x14ac:dyDescent="0.3">
      <c r="I11" s="33" t="s">
        <v>23</v>
      </c>
      <c r="J11" s="33">
        <f>J9-J10</f>
        <v>0.18912144314893453</v>
      </c>
      <c r="L11" s="37" t="s">
        <v>24</v>
      </c>
      <c r="M11" s="13">
        <v>-172.2416442949733</v>
      </c>
      <c r="N11" s="14" t="s">
        <v>25</v>
      </c>
      <c r="O11" s="9">
        <v>-172.05388966653396</v>
      </c>
    </row>
    <row r="12" spans="1:21" x14ac:dyDescent="0.25">
      <c r="I12" s="9"/>
      <c r="J12" s="9"/>
      <c r="L12" s="37" t="s">
        <v>26</v>
      </c>
      <c r="M12" s="13">
        <v>-18.606164632152481</v>
      </c>
      <c r="N12" s="14" t="s">
        <v>27</v>
      </c>
      <c r="O12" s="9">
        <v>3.3241666988811902</v>
      </c>
    </row>
    <row r="13" spans="1:21" ht="15.75" thickBot="1" x14ac:dyDescent="0.3">
      <c r="I13" s="9"/>
      <c r="J13" s="9"/>
      <c r="L13" s="38" t="s">
        <v>15</v>
      </c>
      <c r="M13" s="16">
        <f>SUM(M85:M149)</f>
        <v>785.8473882493347</v>
      </c>
      <c r="N13" s="15" t="s">
        <v>15</v>
      </c>
      <c r="O13" s="36">
        <f>SUM(O85:O149)</f>
        <v>3597.6543616375902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11237</v>
      </c>
      <c r="E20" s="17">
        <v>12984</v>
      </c>
      <c r="F20" s="17">
        <v>15296</v>
      </c>
      <c r="G20" s="24"/>
      <c r="H20" s="7"/>
      <c r="I20" s="25">
        <f t="shared" ref="I20:J51" si="0">C20-E20</f>
        <v>534</v>
      </c>
      <c r="J20" s="24">
        <f t="shared" si="0"/>
        <v>-4059</v>
      </c>
      <c r="K20" s="7"/>
      <c r="L20" s="25">
        <f>$M$3*SIN(2*PI()/$M$4*(AA20+$M$5))+$M$6</f>
        <v>526.62759693536645</v>
      </c>
      <c r="M20" s="17">
        <f t="shared" ref="M20:M83" si="1">(I20-L20)^2</f>
        <v>54.352326947418085</v>
      </c>
      <c r="N20" s="17">
        <f>$O$3*COS(2*PI()/$O$4*(AA20+$O$5))+$O$6</f>
        <v>-4051.5103707639087</v>
      </c>
      <c r="O20" s="24">
        <f t="shared" ref="O20:O83" si="2">(J20-N20)^2</f>
        <v>56.09454609411403</v>
      </c>
      <c r="P20" s="7"/>
      <c r="Q20" s="25">
        <f>I20-$J$4</f>
        <v>552.65300810549752</v>
      </c>
      <c r="R20" s="24">
        <f>J20-$J$3</f>
        <v>-4062.5278018937515</v>
      </c>
      <c r="S20" s="7"/>
      <c r="T20" s="25">
        <f>Q20/$J$7</f>
        <v>-0.13476402348961039</v>
      </c>
      <c r="U20" s="24">
        <f>R20/$J$6</f>
        <v>-0.99401440355127491</v>
      </c>
      <c r="V20" s="7"/>
      <c r="W20" s="25">
        <f>(T20-U20*SIN(-$J$11*PI()/180))/(COS(-$J$11*PI()/180))</f>
        <v>-0.13804580421216142</v>
      </c>
      <c r="X20" s="24">
        <f>IF(MOD(ATAN2(U20,W20)*180/PI()-$J$9+360,360)&gt;5,MOD(ATAN2(U20,W20)*180/PI()-$J$9+360,360)-360,MOD(ATAN2(U20,W20)*180/PI()-$J$9+360,360))</f>
        <v>-2.0115102426530029E-2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6.8848975734699669E-3</v>
      </c>
      <c r="AD20" s="17">
        <f ca="1">INDIRECT("AC"&amp;AE20)-AC20</f>
        <v>1.6609851082718091E-2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13700</v>
      </c>
      <c r="D21" s="17">
        <v>11270</v>
      </c>
      <c r="E21" s="17">
        <v>12774</v>
      </c>
      <c r="F21" s="17">
        <v>15249</v>
      </c>
      <c r="G21" s="24"/>
      <c r="H21" s="7"/>
      <c r="I21" s="25">
        <f t="shared" si="0"/>
        <v>926</v>
      </c>
      <c r="J21" s="24">
        <f t="shared" si="0"/>
        <v>-3979</v>
      </c>
      <c r="K21" s="7"/>
      <c r="L21" s="25">
        <f t="shared" ref="L21:L84" si="3">$M$3*SIN(2*PI()/$M$4*(AA21+$M$5))+$M$6</f>
        <v>928.79223846002083</v>
      </c>
      <c r="M21" s="17">
        <f t="shared" si="1"/>
        <v>7.7965956176194746</v>
      </c>
      <c r="N21" s="17">
        <f t="shared" ref="N21:N84" si="4">$O$3*COS(2*PI()/$O$4*(AA21+$O$5))+$O$6</f>
        <v>-3975.6791948281711</v>
      </c>
      <c r="O21" s="24">
        <f t="shared" si="2"/>
        <v>11.027746989245248</v>
      </c>
      <c r="P21" s="7"/>
      <c r="Q21" s="25">
        <f t="shared" ref="Q21:Q84" si="5">I21-$J$4</f>
        <v>944.65300810549752</v>
      </c>
      <c r="R21" s="24">
        <f t="shared" ref="R21:R84" si="6">J21-$J$3</f>
        <v>-3982.5278018937515</v>
      </c>
      <c r="S21" s="7"/>
      <c r="T21" s="25">
        <f t="shared" ref="T21:T84" si="7">Q21/$J$7</f>
        <v>-0.23035293087477182</v>
      </c>
      <c r="U21" s="24">
        <f t="shared" ref="U21:U84" si="8">R21/$J$6</f>
        <v>-0.97444010002354686</v>
      </c>
      <c r="V21" s="7"/>
      <c r="W21" s="25">
        <f t="shared" ref="W21:W84" si="9">(T21-U21*SIN(-$J$11*PI()/180))/(COS(-$J$11*PI()/180))</f>
        <v>-0.23357062139452983</v>
      </c>
      <c r="X21" s="24">
        <f t="shared" ref="X21:X83" si="10">MOD(ATAN2(U21,W21)*180/PI()-$J$9+360,360)</f>
        <v>5.5527178562895756</v>
      </c>
      <c r="Y21" s="7"/>
      <c r="Z21" s="25">
        <f t="shared" ref="Z21:Z84" si="11">B21</f>
        <v>634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-0.12628214371042379</v>
      </c>
      <c r="AD21" s="17">
        <f t="shared" ref="AD21:AD83" ca="1" si="14">INDIRECT("AC"&amp;AE21)-AC21</f>
        <v>3.4809989983269674E-2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13913</v>
      </c>
      <c r="D22" s="17">
        <v>11337</v>
      </c>
      <c r="E22" s="17">
        <v>12592</v>
      </c>
      <c r="F22" s="17">
        <v>15202</v>
      </c>
      <c r="G22" s="24"/>
      <c r="H22" s="7"/>
      <c r="I22" s="25">
        <f t="shared" si="0"/>
        <v>1321</v>
      </c>
      <c r="J22" s="24">
        <f t="shared" si="0"/>
        <v>-3865</v>
      </c>
      <c r="K22" s="7"/>
      <c r="L22" s="25">
        <f t="shared" si="3"/>
        <v>1326.440286049813</v>
      </c>
      <c r="M22" s="17">
        <f t="shared" si="1"/>
        <v>29.596712303790365</v>
      </c>
      <c r="N22" s="17">
        <f>$O$3*COS(2*PI()/$O$4*(AA22+$O$5))+$O$6</f>
        <v>-3858.7067827087944</v>
      </c>
      <c r="O22" s="24">
        <f>(J22-N22)^2</f>
        <v>39.604583874328704</v>
      </c>
      <c r="P22" s="7"/>
      <c r="Q22" s="25">
        <f t="shared" si="5"/>
        <v>1339.6530081054975</v>
      </c>
      <c r="R22" s="24">
        <f t="shared" si="6"/>
        <v>-3868.5278018937515</v>
      </c>
      <c r="S22" s="7"/>
      <c r="T22" s="25">
        <f t="shared" si="7"/>
        <v>-0.32667338602053397</v>
      </c>
      <c r="U22" s="24">
        <f t="shared" si="8"/>
        <v>-0.94654671749653441</v>
      </c>
      <c r="V22" s="7"/>
      <c r="W22" s="25">
        <f t="shared" si="9"/>
        <v>-0.32979953067466106</v>
      </c>
      <c r="X22" s="24">
        <f t="shared" si="10"/>
        <v>11.282946307771226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-0.17405369222877276</v>
      </c>
      <c r="AD22" s="17">
        <f t="shared" ca="1" si="14"/>
        <v>7.1659678072091282E-2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14096</v>
      </c>
      <c r="D23" s="17">
        <v>11409</v>
      </c>
      <c r="E23" s="17">
        <v>12395</v>
      </c>
      <c r="F23" s="17">
        <v>15116</v>
      </c>
      <c r="G23" s="24"/>
      <c r="H23" s="7"/>
      <c r="I23" s="25">
        <f t="shared" si="0"/>
        <v>1701</v>
      </c>
      <c r="J23" s="24">
        <f t="shared" si="0"/>
        <v>-3707</v>
      </c>
      <c r="K23" s="7"/>
      <c r="L23" s="25">
        <f t="shared" si="3"/>
        <v>1703.9689508414151</v>
      </c>
      <c r="M23" s="17">
        <f t="shared" si="1"/>
        <v>8.8146690987394773</v>
      </c>
      <c r="N23" s="17">
        <f t="shared" si="4"/>
        <v>-3705.4820454416622</v>
      </c>
      <c r="O23" s="24">
        <f t="shared" si="2"/>
        <v>2.3041860411785229</v>
      </c>
      <c r="P23" s="7"/>
      <c r="Q23" s="25">
        <f t="shared" si="5"/>
        <v>1719.6530081054975</v>
      </c>
      <c r="R23" s="24">
        <f t="shared" si="6"/>
        <v>-3710.5278018937515</v>
      </c>
      <c r="S23" s="7"/>
      <c r="T23" s="25">
        <f t="shared" si="7"/>
        <v>-0.4193361023632925</v>
      </c>
      <c r="U23" s="24">
        <f t="shared" si="8"/>
        <v>-0.90788746802927156</v>
      </c>
      <c r="V23" s="7"/>
      <c r="W23" s="25">
        <f t="shared" si="9"/>
        <v>-0.42233514521063337</v>
      </c>
      <c r="X23" s="24">
        <f t="shared" si="10"/>
        <v>17.020503816122414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-0.11549618387758542</v>
      </c>
      <c r="AD23" s="17">
        <f t="shared" ca="1" si="14"/>
        <v>8.9710760567491832E-3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11504</v>
      </c>
      <c r="E24" s="17">
        <v>12215</v>
      </c>
      <c r="F24" s="17">
        <v>15025</v>
      </c>
      <c r="G24" s="24"/>
      <c r="H24" s="7"/>
      <c r="I24" s="25">
        <f t="shared" si="0"/>
        <v>2054</v>
      </c>
      <c r="J24" s="24">
        <f t="shared" si="0"/>
        <v>-3521</v>
      </c>
      <c r="K24" s="7"/>
      <c r="L24" s="25">
        <f t="shared" si="3"/>
        <v>2058.4548007380563</v>
      </c>
      <c r="M24" s="17">
        <f t="shared" si="1"/>
        <v>19.845249615786887</v>
      </c>
      <c r="N24" s="17">
        <f t="shared" si="4"/>
        <v>-3519.4504812612931</v>
      </c>
      <c r="O24" s="24">
        <f t="shared" si="2"/>
        <v>2.4010083216037152</v>
      </c>
      <c r="P24" s="7"/>
      <c r="Q24" s="25">
        <f t="shared" si="5"/>
        <v>2072.6530081054975</v>
      </c>
      <c r="R24" s="24">
        <f t="shared" si="6"/>
        <v>-3524.5278018937515</v>
      </c>
      <c r="S24" s="7"/>
      <c r="T24" s="25">
        <f t="shared" si="7"/>
        <v>-0.50541488886064456</v>
      </c>
      <c r="U24" s="24">
        <f t="shared" si="8"/>
        <v>-0.86237721232730402</v>
      </c>
      <c r="V24" s="7"/>
      <c r="W24" s="25">
        <f t="shared" si="9"/>
        <v>-0.50826418020652919</v>
      </c>
      <c r="X24" s="24">
        <f t="shared" si="10"/>
        <v>22.587451249472338</v>
      </c>
      <c r="Y24" s="7"/>
      <c r="Z24" s="25">
        <f t="shared" si="11"/>
        <v>620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-0.12854875052765991</v>
      </c>
      <c r="AD24" s="17">
        <f t="shared" ca="1" si="14"/>
        <v>8.9130151554211778E-2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14442</v>
      </c>
      <c r="D25" s="17">
        <v>11616</v>
      </c>
      <c r="E25" s="17">
        <v>12055</v>
      </c>
      <c r="F25" s="17">
        <v>14921</v>
      </c>
      <c r="G25" s="24"/>
      <c r="H25" s="7"/>
      <c r="I25" s="25">
        <f t="shared" si="0"/>
        <v>2387</v>
      </c>
      <c r="J25" s="24">
        <f t="shared" si="0"/>
        <v>-3305</v>
      </c>
      <c r="K25" s="7"/>
      <c r="L25" s="25">
        <f t="shared" si="3"/>
        <v>2391.6741099637893</v>
      </c>
      <c r="M25" s="17">
        <f t="shared" si="1"/>
        <v>21.847303953594466</v>
      </c>
      <c r="N25" s="17">
        <f t="shared" si="4"/>
        <v>-3301.164078797502</v>
      </c>
      <c r="O25" s="24">
        <f t="shared" si="2"/>
        <v>14.714291471773372</v>
      </c>
      <c r="P25" s="7"/>
      <c r="Q25" s="25">
        <f t="shared" si="5"/>
        <v>2405.6530081054975</v>
      </c>
      <c r="R25" s="24">
        <f t="shared" si="6"/>
        <v>-3308.5278018937515</v>
      </c>
      <c r="S25" s="7"/>
      <c r="T25" s="25">
        <f t="shared" si="7"/>
        <v>-0.58661669028732499</v>
      </c>
      <c r="U25" s="24">
        <f t="shared" si="8"/>
        <v>-0.80952659280243833</v>
      </c>
      <c r="V25" s="7"/>
      <c r="W25" s="25">
        <f t="shared" si="9"/>
        <v>-0.58929197446248671</v>
      </c>
      <c r="X25" s="24">
        <f t="shared" si="10"/>
        <v>28.125997886632945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-0.1430021133670536</v>
      </c>
      <c r="AD25" s="17">
        <f t="shared" ca="1" si="14"/>
        <v>0.12594479616119258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14601</v>
      </c>
      <c r="D26" s="17">
        <v>11740</v>
      </c>
      <c r="E26" s="17">
        <v>11900</v>
      </c>
      <c r="F26" s="17">
        <v>14798</v>
      </c>
      <c r="G26" s="24"/>
      <c r="H26" s="7"/>
      <c r="I26" s="25">
        <f t="shared" si="0"/>
        <v>2701</v>
      </c>
      <c r="J26" s="24">
        <f t="shared" si="0"/>
        <v>-3058</v>
      </c>
      <c r="K26" s="7"/>
      <c r="L26" s="25">
        <f t="shared" si="3"/>
        <v>2700.3203505378633</v>
      </c>
      <c r="M26" s="17">
        <f t="shared" si="1"/>
        <v>0.46192339138269833</v>
      </c>
      <c r="N26" s="17">
        <f t="shared" si="4"/>
        <v>-3053.5663812038247</v>
      </c>
      <c r="O26" s="24">
        <f t="shared" si="2"/>
        <v>19.656975629799128</v>
      </c>
      <c r="P26" s="7"/>
      <c r="Q26" s="25">
        <f t="shared" si="5"/>
        <v>2719.6530081054975</v>
      </c>
      <c r="R26" s="24">
        <f t="shared" si="6"/>
        <v>-3061.5278018937515</v>
      </c>
      <c r="S26" s="7"/>
      <c r="T26" s="25">
        <f t="shared" si="7"/>
        <v>-0.66318535589686756</v>
      </c>
      <c r="U26" s="24">
        <f t="shared" si="8"/>
        <v>-0.74909093066057808</v>
      </c>
      <c r="V26" s="7"/>
      <c r="W26" s="25">
        <f t="shared" si="9"/>
        <v>-0.66566157092373479</v>
      </c>
      <c r="X26" s="24">
        <f t="shared" si="10"/>
        <v>33.698506269409108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-8.7493730590892937E-2</v>
      </c>
      <c r="AD26" s="17">
        <f t="shared" ca="1" si="14"/>
        <v>5.2596199011951228E-2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14736</v>
      </c>
      <c r="D27" s="17">
        <v>11883</v>
      </c>
      <c r="E27" s="17">
        <v>11755</v>
      </c>
      <c r="F27" s="17">
        <v>14652</v>
      </c>
      <c r="G27" s="24"/>
      <c r="H27" s="7"/>
      <c r="I27" s="25">
        <f t="shared" si="0"/>
        <v>2981</v>
      </c>
      <c r="J27" s="24">
        <f t="shared" si="0"/>
        <v>-2769</v>
      </c>
      <c r="K27" s="7"/>
      <c r="L27" s="25">
        <f t="shared" si="3"/>
        <v>2987.7188356995521</v>
      </c>
      <c r="M27" s="17">
        <f t="shared" si="1"/>
        <v>45.142753157575399</v>
      </c>
      <c r="N27" s="17">
        <f t="shared" si="4"/>
        <v>-2773.3912170312492</v>
      </c>
      <c r="O27" s="24">
        <f t="shared" si="2"/>
        <v>19.282787015533021</v>
      </c>
      <c r="P27" s="7"/>
      <c r="Q27" s="25">
        <f t="shared" si="5"/>
        <v>2999.6530081054975</v>
      </c>
      <c r="R27" s="24">
        <f t="shared" si="6"/>
        <v>-2772.5278018937515</v>
      </c>
      <c r="S27" s="7"/>
      <c r="T27" s="25">
        <f t="shared" si="7"/>
        <v>-0.73146314688626868</v>
      </c>
      <c r="U27" s="24">
        <f t="shared" si="8"/>
        <v>-0.67837875916666068</v>
      </c>
      <c r="V27" s="7"/>
      <c r="W27" s="25">
        <f t="shared" si="9"/>
        <v>-0.73370632685745285</v>
      </c>
      <c r="X27" s="24">
        <f t="shared" si="10"/>
        <v>39.317171816081668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-6.6828183918332229E-2</v>
      </c>
      <c r="AD27" s="17">
        <f t="shared" ca="1" si="14"/>
        <v>3.3477766647806106E-2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14872</v>
      </c>
      <c r="D28" s="17">
        <v>12036</v>
      </c>
      <c r="E28" s="17">
        <v>11624</v>
      </c>
      <c r="F28" s="17">
        <v>14497</v>
      </c>
      <c r="G28" s="24"/>
      <c r="H28" s="7"/>
      <c r="I28" s="25">
        <f t="shared" si="0"/>
        <v>3248</v>
      </c>
      <c r="J28" s="24">
        <f t="shared" si="0"/>
        <v>-2461</v>
      </c>
      <c r="K28" s="7"/>
      <c r="L28" s="25">
        <f t="shared" si="3"/>
        <v>3247.9864367936752</v>
      </c>
      <c r="M28" s="17">
        <f t="shared" si="1"/>
        <v>1.8396056580804405E-4</v>
      </c>
      <c r="N28" s="17">
        <f t="shared" si="4"/>
        <v>-2464.6720313070236</v>
      </c>
      <c r="O28" s="24">
        <f t="shared" si="2"/>
        <v>13.483813919761774</v>
      </c>
      <c r="P28" s="7"/>
      <c r="Q28" s="25">
        <f t="shared" si="5"/>
        <v>3266.6530081054975</v>
      </c>
      <c r="R28" s="24">
        <f t="shared" si="6"/>
        <v>-2464.5278018937515</v>
      </c>
      <c r="S28" s="7"/>
      <c r="T28" s="25">
        <f t="shared" si="7"/>
        <v>-0.79657089757973321</v>
      </c>
      <c r="U28" s="24">
        <f t="shared" si="8"/>
        <v>-0.60301769058490784</v>
      </c>
      <c r="V28" s="7"/>
      <c r="W28" s="25">
        <f t="shared" si="9"/>
        <v>-0.79856568012856455</v>
      </c>
      <c r="X28" s="24">
        <f t="shared" si="10"/>
        <v>45.015985097596399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-2.0149024036015817E-3</v>
      </c>
      <c r="AD28" s="17">
        <f t="shared" ca="1" si="14"/>
        <v>-1.3466583283687328E-2</v>
      </c>
      <c r="AE28" s="17">
        <v>141</v>
      </c>
    </row>
    <row r="29" spans="1:31" s="17" customFormat="1" x14ac:dyDescent="0.25">
      <c r="A29" s="17">
        <v>9</v>
      </c>
      <c r="B29" s="17">
        <v>630</v>
      </c>
      <c r="C29" s="17">
        <v>14990</v>
      </c>
      <c r="D29" s="17">
        <v>12202</v>
      </c>
      <c r="E29" s="17">
        <v>11506</v>
      </c>
      <c r="F29" s="17">
        <v>14330</v>
      </c>
      <c r="G29" s="24"/>
      <c r="H29" s="7"/>
      <c r="I29" s="25">
        <f t="shared" si="0"/>
        <v>3484</v>
      </c>
      <c r="J29" s="24">
        <f t="shared" si="0"/>
        <v>-2128</v>
      </c>
      <c r="K29" s="7"/>
      <c r="L29" s="25">
        <f t="shared" si="3"/>
        <v>3478.0263641165957</v>
      </c>
      <c r="M29" s="17">
        <f t="shared" si="1"/>
        <v>35.684325667495628</v>
      </c>
      <c r="N29" s="17">
        <f t="shared" si="4"/>
        <v>-2129.9069878681657</v>
      </c>
      <c r="O29" s="24">
        <f t="shared" si="2"/>
        <v>3.6366027293313246</v>
      </c>
      <c r="P29" s="7"/>
      <c r="Q29" s="25">
        <f t="shared" si="5"/>
        <v>3502.6530081054975</v>
      </c>
      <c r="R29" s="24">
        <f t="shared" si="6"/>
        <v>-2131.5278018937515</v>
      </c>
      <c r="S29" s="7"/>
      <c r="T29" s="25">
        <f t="shared" si="7"/>
        <v>-0.85411932141365687</v>
      </c>
      <c r="U29" s="24">
        <f t="shared" si="8"/>
        <v>-0.52153965215073994</v>
      </c>
      <c r="V29" s="7"/>
      <c r="W29" s="25">
        <f t="shared" si="9"/>
        <v>-0.85584547444197701</v>
      </c>
      <c r="X29" s="24">
        <f t="shared" si="10"/>
        <v>50.715871149068789</v>
      </c>
      <c r="Y29" s="7"/>
      <c r="Z29" s="25">
        <f t="shared" si="11"/>
        <v>630</v>
      </c>
      <c r="AA29" s="17">
        <f t="shared" si="15"/>
        <v>50.688000000000002</v>
      </c>
      <c r="AB29" s="24">
        <f t="shared" si="12"/>
        <v>0.88467249125088587</v>
      </c>
      <c r="AC29" s="17">
        <f t="shared" si="13"/>
        <v>2.7871149068786849E-2</v>
      </c>
      <c r="AD29" s="17">
        <f t="shared" ca="1" si="14"/>
        <v>9.701570340695298E-3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15089</v>
      </c>
      <c r="D30" s="17">
        <v>12385</v>
      </c>
      <c r="E30" s="17">
        <v>11413</v>
      </c>
      <c r="F30" s="17">
        <v>14153</v>
      </c>
      <c r="G30" s="24"/>
      <c r="H30" s="7"/>
      <c r="I30" s="25">
        <f t="shared" si="0"/>
        <v>3676</v>
      </c>
      <c r="J30" s="24">
        <f t="shared" si="0"/>
        <v>-1768</v>
      </c>
      <c r="K30" s="7"/>
      <c r="L30" s="25">
        <f t="shared" si="3"/>
        <v>3676.0843088534803</v>
      </c>
      <c r="M30" s="17">
        <f t="shared" si="1"/>
        <v>7.1079827751545756E-3</v>
      </c>
      <c r="N30" s="17">
        <f t="shared" si="4"/>
        <v>-1769.6260256616615</v>
      </c>
      <c r="O30" s="24">
        <f t="shared" si="2"/>
        <v>2.6439594523817682</v>
      </c>
      <c r="P30" s="7"/>
      <c r="Q30" s="25">
        <f t="shared" si="5"/>
        <v>3694.6530081054975</v>
      </c>
      <c r="R30" s="24">
        <f t="shared" si="6"/>
        <v>-1771.5278018937515</v>
      </c>
      <c r="S30" s="7"/>
      <c r="T30" s="25">
        <f t="shared" si="7"/>
        <v>-0.90093837809210331</v>
      </c>
      <c r="U30" s="24">
        <f t="shared" si="8"/>
        <v>-0.43345528627596391</v>
      </c>
      <c r="V30" s="7"/>
      <c r="W30" s="25">
        <f t="shared" si="9"/>
        <v>-0.90237403695910678</v>
      </c>
      <c r="X30" s="24">
        <f t="shared" si="10"/>
        <v>56.416089035642983</v>
      </c>
      <c r="Y30" s="7"/>
      <c r="Z30" s="25">
        <f t="shared" si="11"/>
        <v>638</v>
      </c>
      <c r="AA30" s="17">
        <f t="shared" si="15"/>
        <v>56.43</v>
      </c>
      <c r="AB30" s="24">
        <f t="shared" si="12"/>
        <v>0.98488929690040017</v>
      </c>
      <c r="AC30" s="17">
        <f t="shared" si="13"/>
        <v>-1.3910964357016553E-2</v>
      </c>
      <c r="AD30" s="17">
        <f t="shared" ca="1" si="14"/>
        <v>8.4106518385638651E-2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15172</v>
      </c>
      <c r="D31" s="17">
        <v>12576</v>
      </c>
      <c r="E31" s="17">
        <v>11335</v>
      </c>
      <c r="F31" s="17">
        <v>13968</v>
      </c>
      <c r="G31" s="24"/>
      <c r="H31" s="7"/>
      <c r="I31" s="25">
        <f t="shared" si="0"/>
        <v>3837</v>
      </c>
      <c r="J31" s="24">
        <f t="shared" si="0"/>
        <v>-1392</v>
      </c>
      <c r="K31" s="7"/>
      <c r="L31" s="25">
        <f t="shared" si="3"/>
        <v>3836.3721074633268</v>
      </c>
      <c r="M31" s="17">
        <f t="shared" si="1"/>
        <v>0.39424903760996072</v>
      </c>
      <c r="N31" s="17">
        <f t="shared" si="4"/>
        <v>-1393.3609453470553</v>
      </c>
      <c r="O31" s="24">
        <f t="shared" si="2"/>
        <v>1.8521722376716043</v>
      </c>
      <c r="P31" s="7"/>
      <c r="Q31" s="25">
        <f t="shared" si="5"/>
        <v>3855.6530081054975</v>
      </c>
      <c r="R31" s="24">
        <f t="shared" si="6"/>
        <v>-1395.5278018937515</v>
      </c>
      <c r="S31" s="7"/>
      <c r="T31" s="25">
        <f t="shared" si="7"/>
        <v>-0.94019810791100888</v>
      </c>
      <c r="U31" s="24">
        <f t="shared" si="8"/>
        <v>-0.34145605969564224</v>
      </c>
      <c r="V31" s="7"/>
      <c r="W31" s="25">
        <f t="shared" si="9"/>
        <v>-0.94133030924890237</v>
      </c>
      <c r="X31" s="24">
        <f t="shared" si="10"/>
        <v>62.135765926776457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-9.2340732235385303E-3</v>
      </c>
      <c r="AD31" s="17">
        <f t="shared" ca="1" si="14"/>
        <v>7.2197331243351925E-2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15228</v>
      </c>
      <c r="D32" s="17">
        <v>12763</v>
      </c>
      <c r="E32" s="17">
        <v>11269</v>
      </c>
      <c r="F32" s="17">
        <v>13769</v>
      </c>
      <c r="G32" s="24"/>
      <c r="H32" s="7"/>
      <c r="I32" s="25">
        <f t="shared" si="0"/>
        <v>3959</v>
      </c>
      <c r="J32" s="24">
        <f t="shared" si="0"/>
        <v>-1006</v>
      </c>
      <c r="K32" s="7"/>
      <c r="L32" s="25">
        <f t="shared" si="3"/>
        <v>3957.3417893843452</v>
      </c>
      <c r="M32" s="17">
        <f t="shared" si="1"/>
        <v>2.7496624458701131</v>
      </c>
      <c r="N32" s="17">
        <f t="shared" si="4"/>
        <v>-1006.9454024178066</v>
      </c>
      <c r="O32" s="24">
        <f t="shared" si="2"/>
        <v>0.89378573159452068</v>
      </c>
      <c r="P32" s="7"/>
      <c r="Q32" s="25">
        <f t="shared" si="5"/>
        <v>3977.6530081054975</v>
      </c>
      <c r="R32" s="24">
        <f t="shared" si="6"/>
        <v>-1009.5278018937515</v>
      </c>
      <c r="S32" s="7"/>
      <c r="T32" s="25">
        <f t="shared" si="7"/>
        <v>-0.96994771684210501</v>
      </c>
      <c r="U32" s="24">
        <f t="shared" si="8"/>
        <v>-0.2470100451743546</v>
      </c>
      <c r="V32" s="7"/>
      <c r="W32" s="25">
        <f t="shared" si="9"/>
        <v>-0.97076833247611838</v>
      </c>
      <c r="X32" s="24">
        <f t="shared" si="10"/>
        <v>67.797535966219698</v>
      </c>
      <c r="Y32" s="7"/>
      <c r="Z32" s="25">
        <f t="shared" si="11"/>
        <v>629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-8.4640337802994736E-3</v>
      </c>
      <c r="AD32" s="17">
        <f t="shared" ca="1" si="14"/>
        <v>6.3319079400855571E-2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15279</v>
      </c>
      <c r="D33" s="17">
        <v>12959</v>
      </c>
      <c r="E33" s="17">
        <v>11236</v>
      </c>
      <c r="F33" s="17">
        <v>13587</v>
      </c>
      <c r="G33" s="24"/>
      <c r="H33" s="7"/>
      <c r="I33" s="25">
        <f t="shared" si="0"/>
        <v>4043</v>
      </c>
      <c r="J33" s="24">
        <f t="shared" si="0"/>
        <v>-628</v>
      </c>
      <c r="K33" s="7"/>
      <c r="L33" s="25">
        <f t="shared" si="3"/>
        <v>4036.7844682749992</v>
      </c>
      <c r="M33" s="17">
        <f t="shared" si="1"/>
        <v>38.632834624491437</v>
      </c>
      <c r="N33" s="17">
        <f t="shared" si="4"/>
        <v>-627.83165241817358</v>
      </c>
      <c r="O33" s="24">
        <f t="shared" si="2"/>
        <v>2.8340908306804583E-2</v>
      </c>
      <c r="P33" s="7"/>
      <c r="Q33" s="25">
        <f t="shared" si="5"/>
        <v>4061.6530081054975</v>
      </c>
      <c r="R33" s="24">
        <f t="shared" si="6"/>
        <v>-631.52780189375153</v>
      </c>
      <c r="S33" s="7"/>
      <c r="T33" s="25">
        <f t="shared" si="7"/>
        <v>-0.9904310541389254</v>
      </c>
      <c r="U33" s="24">
        <f t="shared" si="8"/>
        <v>-0.15452146100583972</v>
      </c>
      <c r="V33" s="7"/>
      <c r="W33" s="25">
        <f t="shared" si="9"/>
        <v>-0.990946494683421</v>
      </c>
      <c r="X33" s="24">
        <f t="shared" si="10"/>
        <v>73.210447010752944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-1.3552989247045844E-2</v>
      </c>
      <c r="AD33" s="17">
        <f t="shared" ca="1" si="14"/>
        <v>1.7825115919578138E-2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15289</v>
      </c>
      <c r="D34" s="17">
        <v>13149</v>
      </c>
      <c r="E34" s="17">
        <v>11205</v>
      </c>
      <c r="F34" s="17">
        <v>13384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4080.3332137214547</v>
      </c>
      <c r="M34" s="17">
        <f t="shared" si="1"/>
        <v>13.445321612527795</v>
      </c>
      <c r="N34" s="17">
        <f t="shared" si="4"/>
        <v>-237.29651239875815</v>
      </c>
      <c r="O34" s="24">
        <f t="shared" si="2"/>
        <v>5.2739691976499286</v>
      </c>
      <c r="P34" s="7"/>
      <c r="Q34" s="25">
        <f t="shared" si="5"/>
        <v>4102.6530081054971</v>
      </c>
      <c r="R34" s="24">
        <f t="shared" si="6"/>
        <v>-238.5278018937515</v>
      </c>
      <c r="S34" s="7"/>
      <c r="T34" s="25">
        <f t="shared" si="7"/>
        <v>-1.0004288735338018</v>
      </c>
      <c r="U34" s="24">
        <f t="shared" si="8"/>
        <v>-5.8362694925875855E-2</v>
      </c>
      <c r="V34" s="7"/>
      <c r="W34" s="25">
        <f t="shared" si="9"/>
        <v>-1.0006269673168633</v>
      </c>
      <c r="X34" s="24">
        <f t="shared" si="10"/>
        <v>78.735327747066606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1.2327747066620987E-2</v>
      </c>
      <c r="AD34" s="17">
        <f t="shared" ca="1" si="14"/>
        <v>-3.716112431712304E-2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15302</v>
      </c>
      <c r="D35" s="17">
        <v>13350</v>
      </c>
      <c r="E35" s="17">
        <v>11210</v>
      </c>
      <c r="F35" s="17">
        <v>13193</v>
      </c>
      <c r="G35" s="24"/>
      <c r="H35" s="7"/>
      <c r="I35" s="25">
        <f t="shared" si="0"/>
        <v>4092</v>
      </c>
      <c r="J35" s="24">
        <f t="shared" si="0"/>
        <v>157</v>
      </c>
      <c r="K35" s="7"/>
      <c r="L35" s="25">
        <f t="shared" si="3"/>
        <v>4085.8848213528445</v>
      </c>
      <c r="M35" s="17">
        <f t="shared" si="1"/>
        <v>37.39540988662678</v>
      </c>
      <c r="N35" s="17">
        <f t="shared" si="4"/>
        <v>162.52627092716375</v>
      </c>
      <c r="O35" s="24">
        <f t="shared" si="2"/>
        <v>30.539670360415297</v>
      </c>
      <c r="P35" s="7"/>
      <c r="Q35" s="25">
        <f t="shared" si="5"/>
        <v>4110.6530081054971</v>
      </c>
      <c r="R35" s="24">
        <f t="shared" si="6"/>
        <v>153.4721981062485</v>
      </c>
      <c r="S35" s="7"/>
      <c r="T35" s="25">
        <f t="shared" si="7"/>
        <v>-1.0023796675620704</v>
      </c>
      <c r="U35" s="24">
        <f t="shared" si="8"/>
        <v>3.7551392359991408E-2</v>
      </c>
      <c r="V35" s="7"/>
      <c r="W35" s="25">
        <f t="shared" si="9"/>
        <v>-1.0022611783831221</v>
      </c>
      <c r="X35" s="24">
        <f t="shared" si="10"/>
        <v>84.219065402455101</v>
      </c>
      <c r="Y35" s="7"/>
      <c r="Z35" s="25">
        <f t="shared" si="11"/>
        <v>622</v>
      </c>
      <c r="AA35" s="17">
        <f t="shared" si="15"/>
        <v>84.320999999999984</v>
      </c>
      <c r="AB35" s="24">
        <f t="shared" si="12"/>
        <v>1.4716790785741385</v>
      </c>
      <c r="AC35" s="17">
        <f t="shared" si="13"/>
        <v>-0.10193459754488288</v>
      </c>
      <c r="AD35" s="17">
        <f t="shared" ca="1" si="14"/>
        <v>3.9380300924904077E-2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15274</v>
      </c>
      <c r="D36" s="17">
        <v>13547</v>
      </c>
      <c r="E36" s="17">
        <v>11226</v>
      </c>
      <c r="F36" s="17">
        <v>12988</v>
      </c>
      <c r="G36" s="24"/>
      <c r="H36" s="7"/>
      <c r="I36" s="25">
        <f t="shared" si="0"/>
        <v>4048</v>
      </c>
      <c r="J36" s="24">
        <f t="shared" si="0"/>
        <v>559</v>
      </c>
      <c r="K36" s="7"/>
      <c r="L36" s="25">
        <f t="shared" si="3"/>
        <v>4051.571572501507</v>
      </c>
      <c r="M36" s="17">
        <f t="shared" si="1"/>
        <v>12.756130133521218</v>
      </c>
      <c r="N36" s="17">
        <f t="shared" si="4"/>
        <v>565.93065141950274</v>
      </c>
      <c r="O36" s="24">
        <f t="shared" si="2"/>
        <v>48.033929098655314</v>
      </c>
      <c r="P36" s="7"/>
      <c r="Q36" s="25">
        <f t="shared" si="5"/>
        <v>4066.6530081054975</v>
      </c>
      <c r="R36" s="24">
        <f t="shared" si="6"/>
        <v>555.47219810624847</v>
      </c>
      <c r="S36" s="7"/>
      <c r="T36" s="25">
        <f t="shared" si="7"/>
        <v>-0.9916503004065933</v>
      </c>
      <c r="U36" s="24">
        <f t="shared" si="8"/>
        <v>0.13591226758682465</v>
      </c>
      <c r="V36" s="7"/>
      <c r="W36" s="25">
        <f t="shared" si="9"/>
        <v>-0.9912070828216325</v>
      </c>
      <c r="X36" s="24">
        <f t="shared" si="10"/>
        <v>89.880977600804613</v>
      </c>
      <c r="Y36" s="7"/>
      <c r="Z36" s="25">
        <f t="shared" si="11"/>
        <v>630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-0.1100223991953726</v>
      </c>
      <c r="AD36" s="17">
        <f t="shared" ca="1" si="14"/>
        <v>7.3604928412208892E-2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15248</v>
      </c>
      <c r="D37" s="17">
        <v>13759</v>
      </c>
      <c r="E37" s="17">
        <v>11269</v>
      </c>
      <c r="F37" s="17">
        <v>12799</v>
      </c>
      <c r="G37" s="24"/>
      <c r="H37" s="7"/>
      <c r="I37" s="25">
        <f t="shared" si="0"/>
        <v>3979</v>
      </c>
      <c r="J37" s="24">
        <f t="shared" si="0"/>
        <v>960</v>
      </c>
      <c r="K37" s="7"/>
      <c r="L37" s="25">
        <f t="shared" si="3"/>
        <v>3977.4026929093015</v>
      </c>
      <c r="M37" s="17">
        <f t="shared" si="1"/>
        <v>2.5513899419955473</v>
      </c>
      <c r="N37" s="17">
        <f t="shared" si="4"/>
        <v>963.83320237094995</v>
      </c>
      <c r="O37" s="24">
        <f t="shared" si="2"/>
        <v>14.693440416656303</v>
      </c>
      <c r="P37" s="7"/>
      <c r="Q37" s="25">
        <f t="shared" si="5"/>
        <v>3997.6530081054975</v>
      </c>
      <c r="R37" s="24">
        <f t="shared" si="6"/>
        <v>956.47219810624847</v>
      </c>
      <c r="S37" s="7"/>
      <c r="T37" s="25">
        <f t="shared" si="7"/>
        <v>-0.97482470191277659</v>
      </c>
      <c r="U37" s="24">
        <f t="shared" si="8"/>
        <v>0.23402846401956132</v>
      </c>
      <c r="V37" s="7"/>
      <c r="W37" s="25">
        <f t="shared" si="9"/>
        <v>-0.97405753034844778</v>
      </c>
      <c r="X37" s="24">
        <f t="shared" si="10"/>
        <v>95.58328273952992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-7.7717260470066662E-2</v>
      </c>
      <c r="AD37" s="17">
        <f t="shared" ca="1" si="14"/>
        <v>-2.2258121879701775E-2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15189</v>
      </c>
      <c r="D38" s="17">
        <v>13943</v>
      </c>
      <c r="E38" s="17">
        <v>11320</v>
      </c>
      <c r="F38" s="17">
        <v>12593</v>
      </c>
      <c r="G38" s="24"/>
      <c r="H38" s="7"/>
      <c r="I38" s="25">
        <f t="shared" si="0"/>
        <v>3869</v>
      </c>
      <c r="J38" s="24">
        <f t="shared" si="0"/>
        <v>1350</v>
      </c>
      <c r="K38" s="7"/>
      <c r="L38" s="25">
        <f t="shared" si="3"/>
        <v>3861.7847152615095</v>
      </c>
      <c r="M38" s="17">
        <f t="shared" si="1"/>
        <v>52.06033385749366</v>
      </c>
      <c r="N38" s="17">
        <f t="shared" si="4"/>
        <v>1359.0170572645111</v>
      </c>
      <c r="O38" s="24">
        <f t="shared" si="2"/>
        <v>81.307321711472312</v>
      </c>
      <c r="P38" s="7"/>
      <c r="Q38" s="25">
        <f t="shared" si="5"/>
        <v>3887.6530081054975</v>
      </c>
      <c r="R38" s="24">
        <f t="shared" si="6"/>
        <v>1346.4721981062485</v>
      </c>
      <c r="S38" s="7"/>
      <c r="T38" s="25">
        <f t="shared" si="7"/>
        <v>-0.94800128402408335</v>
      </c>
      <c r="U38" s="24">
        <f t="shared" si="8"/>
        <v>0.32945319371723536</v>
      </c>
      <c r="V38" s="7"/>
      <c r="W38" s="25">
        <f t="shared" si="9"/>
        <v>-0.94691898801966279</v>
      </c>
      <c r="X38" s="24">
        <f t="shared" si="10"/>
        <v>101.25725623723736</v>
      </c>
      <c r="Y38" s="7"/>
      <c r="Z38" s="25">
        <f t="shared" si="11"/>
        <v>641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-0.17274376276263581</v>
      </c>
      <c r="AD38" s="17">
        <f t="shared" ca="1" si="14"/>
        <v>7.0066386703871331E-2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15109</v>
      </c>
      <c r="D39" s="17">
        <v>14134</v>
      </c>
      <c r="E39" s="17">
        <v>11396</v>
      </c>
      <c r="F39" s="17">
        <v>12405</v>
      </c>
      <c r="G39" s="24"/>
      <c r="H39" s="7"/>
      <c r="I39" s="25">
        <f t="shared" si="0"/>
        <v>3713</v>
      </c>
      <c r="J39" s="24">
        <f t="shared" si="0"/>
        <v>1729</v>
      </c>
      <c r="K39" s="7"/>
      <c r="L39" s="25">
        <f t="shared" si="3"/>
        <v>3709.2732774190326</v>
      </c>
      <c r="M39" s="17">
        <f t="shared" si="1"/>
        <v>13.888461195492035</v>
      </c>
      <c r="N39" s="17">
        <f t="shared" si="4"/>
        <v>1735.2280274607656</v>
      </c>
      <c r="O39" s="24">
        <f t="shared" si="2"/>
        <v>38.788326052050259</v>
      </c>
      <c r="P39" s="7"/>
      <c r="Q39" s="25">
        <f t="shared" si="5"/>
        <v>3731.6530081054975</v>
      </c>
      <c r="R39" s="24">
        <f t="shared" si="6"/>
        <v>1725.4721981062485</v>
      </c>
      <c r="S39" s="7"/>
      <c r="T39" s="25">
        <f t="shared" si="7"/>
        <v>-0.90996080047284555</v>
      </c>
      <c r="U39" s="24">
        <f t="shared" si="8"/>
        <v>0.42218645667984683</v>
      </c>
      <c r="V39" s="7"/>
      <c r="W39" s="25">
        <f t="shared" si="9"/>
        <v>-0.90857220292559715</v>
      </c>
      <c r="X39" s="24">
        <f t="shared" si="10"/>
        <v>106.99627726362741</v>
      </c>
      <c r="Y39" s="7"/>
      <c r="Z39" s="25">
        <f t="shared" si="11"/>
        <v>632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-0.12172273637258968</v>
      </c>
      <c r="AD39" s="17">
        <f t="shared" ca="1" si="14"/>
        <v>3.2449999086736625E-3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15010</v>
      </c>
      <c r="D40" s="17">
        <v>14301</v>
      </c>
      <c r="E40" s="17">
        <v>11484</v>
      </c>
      <c r="F40" s="17">
        <v>12226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3527.5369398605053</v>
      </c>
      <c r="M40" s="17">
        <f t="shared" si="1"/>
        <v>2.362184134810049</v>
      </c>
      <c r="N40" s="17">
        <f t="shared" si="4"/>
        <v>2081.6559645001985</v>
      </c>
      <c r="O40" s="24">
        <f t="shared" si="2"/>
        <v>44.30186342790239</v>
      </c>
      <c r="P40" s="7"/>
      <c r="Q40" s="25">
        <f t="shared" si="5"/>
        <v>3544.6530081054975</v>
      </c>
      <c r="R40" s="24">
        <f t="shared" si="6"/>
        <v>2071.4721981062485</v>
      </c>
      <c r="S40" s="7"/>
      <c r="T40" s="25">
        <f t="shared" si="7"/>
        <v>-0.86436099006206701</v>
      </c>
      <c r="U40" s="24">
        <f t="shared" si="8"/>
        <v>0.50684531943727051</v>
      </c>
      <c r="V40" s="7"/>
      <c r="W40" s="25">
        <f t="shared" si="9"/>
        <v>-0.86269270180285129</v>
      </c>
      <c r="X40" s="24">
        <f t="shared" si="10"/>
        <v>112.50828199826196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-9.0718001738025578E-2</v>
      </c>
      <c r="AD40" s="17">
        <f t="shared" ca="1" si="14"/>
        <v>-3.6435949801727929E-2</v>
      </c>
      <c r="AE40" s="17">
        <v>129</v>
      </c>
    </row>
    <row r="41" spans="1:31" s="17" customFormat="1" x14ac:dyDescent="0.25">
      <c r="A41" s="17">
        <v>21</v>
      </c>
      <c r="B41" s="17">
        <v>620</v>
      </c>
      <c r="C41" s="17">
        <v>14909</v>
      </c>
      <c r="D41" s="17">
        <v>14471</v>
      </c>
      <c r="E41" s="17">
        <v>11596</v>
      </c>
      <c r="F41" s="17">
        <v>12064</v>
      </c>
      <c r="G41" s="24"/>
      <c r="H41" s="7"/>
      <c r="I41" s="25">
        <f t="shared" si="0"/>
        <v>3313</v>
      </c>
      <c r="J41" s="24">
        <f t="shared" si="0"/>
        <v>2407</v>
      </c>
      <c r="K41" s="7"/>
      <c r="L41" s="25">
        <f t="shared" si="3"/>
        <v>3309.195514772392</v>
      </c>
      <c r="M41" s="17">
        <f t="shared" si="1"/>
        <v>14.474107847087371</v>
      </c>
      <c r="N41" s="17">
        <f t="shared" si="4"/>
        <v>2414.8013966997219</v>
      </c>
      <c r="O41" s="24">
        <f t="shared" si="2"/>
        <v>60.861790466431181</v>
      </c>
      <c r="P41" s="7"/>
      <c r="Q41" s="25">
        <f t="shared" si="5"/>
        <v>3331.6530081054975</v>
      </c>
      <c r="R41" s="24">
        <f t="shared" si="6"/>
        <v>2403.4721981062485</v>
      </c>
      <c r="S41" s="7"/>
      <c r="T41" s="25">
        <f t="shared" si="7"/>
        <v>-0.81242109905941551</v>
      </c>
      <c r="U41" s="24">
        <f t="shared" si="8"/>
        <v>0.58807867907734179</v>
      </c>
      <c r="V41" s="7"/>
      <c r="W41" s="25">
        <f t="shared" si="9"/>
        <v>-0.81048439246366799</v>
      </c>
      <c r="X41" s="24">
        <f t="shared" si="10"/>
        <v>118.03761821879482</v>
      </c>
      <c r="Y41" s="7"/>
      <c r="Z41" s="25">
        <f t="shared" si="11"/>
        <v>620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-0.14138178120516898</v>
      </c>
      <c r="AD41" s="17">
        <f t="shared" ca="1" si="14"/>
        <v>0.16080176711906802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14791</v>
      </c>
      <c r="D42" s="17">
        <v>14637</v>
      </c>
      <c r="E42" s="17">
        <v>11727</v>
      </c>
      <c r="F42" s="17">
        <v>11916</v>
      </c>
      <c r="G42" s="24"/>
      <c r="H42" s="7"/>
      <c r="I42" s="25">
        <f t="shared" si="0"/>
        <v>3064</v>
      </c>
      <c r="J42" s="24">
        <f t="shared" si="0"/>
        <v>2721</v>
      </c>
      <c r="K42" s="7"/>
      <c r="L42" s="25">
        <f t="shared" si="3"/>
        <v>3063.5622333161582</v>
      </c>
      <c r="M42" s="17">
        <f t="shared" si="1"/>
        <v>0.19163966948184721</v>
      </c>
      <c r="N42" s="17">
        <f t="shared" si="4"/>
        <v>2720.2863385749893</v>
      </c>
      <c r="O42" s="24">
        <f t="shared" si="2"/>
        <v>0.50931262954836198</v>
      </c>
      <c r="P42" s="7"/>
      <c r="Q42" s="25">
        <f t="shared" si="5"/>
        <v>3082.6530081054975</v>
      </c>
      <c r="R42" s="24">
        <f t="shared" si="6"/>
        <v>2717.4721981062485</v>
      </c>
      <c r="S42" s="7"/>
      <c r="T42" s="25">
        <f t="shared" si="7"/>
        <v>-0.75170263492955536</v>
      </c>
      <c r="U42" s="24">
        <f t="shared" si="8"/>
        <v>0.66490782042367425</v>
      </c>
      <c r="V42" s="7"/>
      <c r="W42" s="25">
        <f t="shared" si="9"/>
        <v>-0.74951199963551585</v>
      </c>
      <c r="X42" s="24">
        <f t="shared" si="10"/>
        <v>123.65029166633838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-1.8708333661606957E-2</v>
      </c>
      <c r="AD42" s="17">
        <f t="shared" ca="1" si="14"/>
        <v>2.0418502990452225E-2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14650</v>
      </c>
      <c r="D43" s="17">
        <v>14773</v>
      </c>
      <c r="E43" s="17">
        <v>11863</v>
      </c>
      <c r="F43" s="17">
        <v>11768</v>
      </c>
      <c r="G43" s="24"/>
      <c r="H43" s="7"/>
      <c r="I43" s="25">
        <f t="shared" si="0"/>
        <v>2787</v>
      </c>
      <c r="J43" s="24">
        <f t="shared" si="0"/>
        <v>3005</v>
      </c>
      <c r="K43" s="7"/>
      <c r="L43" s="25">
        <f t="shared" si="3"/>
        <v>2785.8626271315925</v>
      </c>
      <c r="M43" s="17">
        <f t="shared" si="1"/>
        <v>1.2936170417895279</v>
      </c>
      <c r="N43" s="17">
        <f t="shared" si="4"/>
        <v>3004.3483706179268</v>
      </c>
      <c r="O43" s="24">
        <f t="shared" si="2"/>
        <v>0.42462085158113227</v>
      </c>
      <c r="P43" s="7"/>
      <c r="Q43" s="25">
        <f t="shared" si="5"/>
        <v>2805.6530081054975</v>
      </c>
      <c r="R43" s="24">
        <f t="shared" si="6"/>
        <v>3001.4721981062485</v>
      </c>
      <c r="S43" s="7"/>
      <c r="T43" s="25">
        <f t="shared" si="7"/>
        <v>-0.68415639170075504</v>
      </c>
      <c r="U43" s="24">
        <f t="shared" si="8"/>
        <v>0.73439659794710865</v>
      </c>
      <c r="V43" s="7"/>
      <c r="W43" s="25">
        <f t="shared" si="9"/>
        <v>-0.68173601961436958</v>
      </c>
      <c r="X43" s="24">
        <f t="shared" si="10"/>
        <v>129.20301731024449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-2.7982689755503998E-2</v>
      </c>
      <c r="AD43" s="17">
        <f t="shared" ca="1" si="14"/>
        <v>1.613993520021495E-2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14501</v>
      </c>
      <c r="D44" s="17">
        <v>14909</v>
      </c>
      <c r="E44" s="17">
        <v>12020</v>
      </c>
      <c r="F44" s="17">
        <v>11636</v>
      </c>
      <c r="G44" s="24"/>
      <c r="H44" s="7"/>
      <c r="I44" s="25">
        <f t="shared" si="0"/>
        <v>2481</v>
      </c>
      <c r="J44" s="24">
        <f t="shared" si="0"/>
        <v>3273</v>
      </c>
      <c r="K44" s="7"/>
      <c r="L44" s="25">
        <f t="shared" si="3"/>
        <v>2473.5368843615788</v>
      </c>
      <c r="M44" s="17">
        <f t="shared" si="1"/>
        <v>55.698095032446872</v>
      </c>
      <c r="N44" s="17">
        <f t="shared" si="4"/>
        <v>3266.3779952502182</v>
      </c>
      <c r="O44" s="24">
        <f t="shared" si="2"/>
        <v>43.850946906132833</v>
      </c>
      <c r="P44" s="7"/>
      <c r="Q44" s="25">
        <f t="shared" si="5"/>
        <v>2499.6530081054975</v>
      </c>
      <c r="R44" s="24">
        <f t="shared" si="6"/>
        <v>3269.4721981062485</v>
      </c>
      <c r="S44" s="7"/>
      <c r="T44" s="25">
        <f t="shared" si="7"/>
        <v>-0.60953852011948106</v>
      </c>
      <c r="U44" s="24">
        <f t="shared" si="8"/>
        <v>0.79997051476499748</v>
      </c>
      <c r="V44" s="7"/>
      <c r="W44" s="25">
        <f t="shared" si="9"/>
        <v>-0.60690129490439237</v>
      </c>
      <c r="X44" s="24">
        <f t="shared" si="10"/>
        <v>134.88744785085964</v>
      </c>
      <c r="Y44" s="7"/>
      <c r="Z44" s="25">
        <f t="shared" si="11"/>
        <v>634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-4.9552149140339452E-2</v>
      </c>
      <c r="AD44" s="17">
        <f t="shared" ca="1" si="14"/>
        <v>0.11251438657089352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14323</v>
      </c>
      <c r="D45" s="17">
        <v>15019</v>
      </c>
      <c r="E45" s="17">
        <v>12186</v>
      </c>
      <c r="F45" s="17">
        <v>11521</v>
      </c>
      <c r="G45" s="24"/>
      <c r="H45" s="7"/>
      <c r="I45" s="25">
        <f t="shared" si="0"/>
        <v>2137</v>
      </c>
      <c r="J45" s="24">
        <f t="shared" si="0"/>
        <v>3498</v>
      </c>
      <c r="K45" s="7"/>
      <c r="L45" s="25">
        <f t="shared" si="3"/>
        <v>2140.3411309467319</v>
      </c>
      <c r="M45" s="17">
        <f t="shared" si="1"/>
        <v>11.163156003209849</v>
      </c>
      <c r="N45" s="17">
        <f t="shared" si="4"/>
        <v>3493.7211302883939</v>
      </c>
      <c r="O45" s="24">
        <f t="shared" si="2"/>
        <v>18.308726008900486</v>
      </c>
      <c r="P45" s="7"/>
      <c r="Q45" s="25">
        <f t="shared" si="5"/>
        <v>2155.6530081054975</v>
      </c>
      <c r="R45" s="24">
        <f t="shared" si="6"/>
        <v>3494.4721981062485</v>
      </c>
      <c r="S45" s="7"/>
      <c r="T45" s="25">
        <f t="shared" si="7"/>
        <v>-0.52565437690393124</v>
      </c>
      <c r="U45" s="24">
        <f t="shared" si="8"/>
        <v>0.85502324343673253</v>
      </c>
      <c r="V45" s="7"/>
      <c r="W45" s="25">
        <f t="shared" si="9"/>
        <v>-0.52283497645925436</v>
      </c>
      <c r="X45" s="24">
        <f t="shared" si="10"/>
        <v>140.62817332625968</v>
      </c>
      <c r="Y45" s="7"/>
      <c r="Z45" s="25">
        <f t="shared" si="11"/>
        <v>627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4.8173326259700389E-2</v>
      </c>
      <c r="AD45" s="17">
        <f t="shared" ca="1" si="14"/>
        <v>-1.9101306191004142E-2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14144</v>
      </c>
      <c r="D46" s="17">
        <v>15119</v>
      </c>
      <c r="E46" s="17">
        <v>12368</v>
      </c>
      <c r="F46" s="17">
        <v>11421</v>
      </c>
      <c r="G46" s="24"/>
      <c r="H46" s="7"/>
      <c r="I46" s="25">
        <f t="shared" si="0"/>
        <v>1776</v>
      </c>
      <c r="J46" s="24">
        <f t="shared" si="0"/>
        <v>3698</v>
      </c>
      <c r="K46" s="7"/>
      <c r="L46" s="25">
        <f t="shared" si="3"/>
        <v>1780.9858256823975</v>
      </c>
      <c r="M46" s="17">
        <f t="shared" si="1"/>
        <v>24.858457735254394</v>
      </c>
      <c r="N46" s="17">
        <f t="shared" si="4"/>
        <v>3689.7563903427326</v>
      </c>
      <c r="O46" s="24">
        <f t="shared" si="2"/>
        <v>67.957100181391851</v>
      </c>
      <c r="P46" s="7"/>
      <c r="Q46" s="25">
        <f t="shared" si="5"/>
        <v>1794.6530081054975</v>
      </c>
      <c r="R46" s="24">
        <f t="shared" si="6"/>
        <v>3694.4721981062485</v>
      </c>
      <c r="S46" s="7"/>
      <c r="T46" s="25">
        <f t="shared" si="7"/>
        <v>-0.43762479637831064</v>
      </c>
      <c r="U46" s="24">
        <f t="shared" si="8"/>
        <v>0.90395900225605252</v>
      </c>
      <c r="V46" s="7"/>
      <c r="W46" s="25">
        <f t="shared" si="9"/>
        <v>-0.43464338903888333</v>
      </c>
      <c r="X46" s="24">
        <f t="shared" si="10"/>
        <v>146.39411460844138</v>
      </c>
      <c r="Y46" s="7"/>
      <c r="Z46" s="25">
        <f t="shared" si="11"/>
        <v>636</v>
      </c>
      <c r="AA46" s="17">
        <f t="shared" si="15"/>
        <v>146.30399999999997</v>
      </c>
      <c r="AB46" s="24">
        <f t="shared" si="12"/>
        <v>2.5534865088377834</v>
      </c>
      <c r="AC46" s="17">
        <f t="shared" si="13"/>
        <v>9.0114608441410837E-2</v>
      </c>
      <c r="AD46" s="17">
        <f t="shared" ca="1" si="14"/>
        <v>-4.9013658030816032E-2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13961</v>
      </c>
      <c r="D47" s="17">
        <v>15198</v>
      </c>
      <c r="E47" s="17">
        <v>12553</v>
      </c>
      <c r="F47" s="17">
        <v>11343</v>
      </c>
      <c r="G47" s="24"/>
      <c r="H47" s="7"/>
      <c r="I47" s="25">
        <f t="shared" si="0"/>
        <v>1408</v>
      </c>
      <c r="J47" s="24">
        <f t="shared" si="0"/>
        <v>3855</v>
      </c>
      <c r="K47" s="7"/>
      <c r="L47" s="25">
        <f t="shared" si="3"/>
        <v>1410.9338276686083</v>
      </c>
      <c r="M47" s="17">
        <f t="shared" si="1"/>
        <v>8.6073447890914583</v>
      </c>
      <c r="N47" s="17">
        <f t="shared" si="4"/>
        <v>3846.3748624024201</v>
      </c>
      <c r="O47" s="24">
        <f t="shared" si="2"/>
        <v>74.392998577185523</v>
      </c>
      <c r="P47" s="7"/>
      <c r="Q47" s="25">
        <f t="shared" si="5"/>
        <v>1426.6530081054975</v>
      </c>
      <c r="R47" s="24">
        <f t="shared" si="6"/>
        <v>3851.4721981062485</v>
      </c>
      <c r="S47" s="7"/>
      <c r="T47" s="25">
        <f t="shared" si="7"/>
        <v>-0.347888271077955</v>
      </c>
      <c r="U47" s="24">
        <f t="shared" si="8"/>
        <v>0.94237357292921875</v>
      </c>
      <c r="V47" s="7"/>
      <c r="W47" s="25">
        <f t="shared" si="9"/>
        <v>-0.34477957592337005</v>
      </c>
      <c r="X47" s="24">
        <f t="shared" si="10"/>
        <v>151.97768602517056</v>
      </c>
      <c r="Y47" s="7"/>
      <c r="Z47" s="25">
        <f t="shared" si="11"/>
        <v>624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5.7686025170596622E-2</v>
      </c>
      <c r="AD47" s="17">
        <f t="shared" ca="1" si="14"/>
        <v>1.618124130922638E-2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13774</v>
      </c>
      <c r="D48" s="17">
        <v>15260</v>
      </c>
      <c r="E48" s="17">
        <v>12748</v>
      </c>
      <c r="F48" s="17">
        <v>11282</v>
      </c>
      <c r="G48" s="24"/>
      <c r="H48" s="7"/>
      <c r="I48" s="25">
        <f t="shared" si="0"/>
        <v>1026</v>
      </c>
      <c r="J48" s="24">
        <f t="shared" si="0"/>
        <v>3978</v>
      </c>
      <c r="K48" s="7"/>
      <c r="L48" s="25">
        <f t="shared" si="3"/>
        <v>1024.0274049044422</v>
      </c>
      <c r="M48" s="17">
        <f t="shared" si="1"/>
        <v>3.8911314110188262</v>
      </c>
      <c r="N48" s="17">
        <f t="shared" si="4"/>
        <v>3966.9075188858433</v>
      </c>
      <c r="O48" s="24">
        <f t="shared" si="2"/>
        <v>123.04313726792364</v>
      </c>
      <c r="P48" s="7"/>
      <c r="Q48" s="25">
        <f t="shared" si="5"/>
        <v>1044.6530081054975</v>
      </c>
      <c r="R48" s="24">
        <f t="shared" si="6"/>
        <v>3974.4721981062485</v>
      </c>
      <c r="S48" s="7"/>
      <c r="T48" s="25">
        <f t="shared" si="7"/>
        <v>-0.25473785622812933</v>
      </c>
      <c r="U48" s="24">
        <f t="shared" si="8"/>
        <v>0.97246906460310056</v>
      </c>
      <c r="V48" s="7"/>
      <c r="W48" s="25">
        <f t="shared" si="9"/>
        <v>-0.25152931430879705</v>
      </c>
      <c r="X48" s="24">
        <f t="shared" si="10"/>
        <v>157.57163539471821</v>
      </c>
      <c r="Y48" s="7"/>
      <c r="Z48" s="25">
        <f t="shared" si="11"/>
        <v>629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-9.3646052817462078E-3</v>
      </c>
      <c r="AD48" s="17">
        <f t="shared" ca="1" si="14"/>
        <v>7.8109814391979171E-2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13566</v>
      </c>
      <c r="D49" s="17">
        <v>15291</v>
      </c>
      <c r="E49" s="17">
        <v>12931</v>
      </c>
      <c r="F49" s="17">
        <v>11235</v>
      </c>
      <c r="G49" s="24"/>
      <c r="H49" s="7"/>
      <c r="I49" s="25">
        <f t="shared" si="0"/>
        <v>635</v>
      </c>
      <c r="J49" s="24">
        <f t="shared" si="0"/>
        <v>4056</v>
      </c>
      <c r="K49" s="7"/>
      <c r="L49" s="25">
        <f t="shared" si="3"/>
        <v>639.04966842947283</v>
      </c>
      <c r="M49" s="17">
        <f t="shared" si="1"/>
        <v>16.399814388668947</v>
      </c>
      <c r="N49" s="17">
        <f t="shared" si="4"/>
        <v>4046.8802828179764</v>
      </c>
      <c r="O49" s="24">
        <f t="shared" si="2"/>
        <v>83.169241480096076</v>
      </c>
      <c r="P49" s="7"/>
      <c r="Q49" s="25">
        <f t="shared" si="5"/>
        <v>653.65300810549752</v>
      </c>
      <c r="R49" s="24">
        <f t="shared" si="6"/>
        <v>4052.4721981062485</v>
      </c>
      <c r="S49" s="7"/>
      <c r="T49" s="25">
        <f t="shared" si="7"/>
        <v>-0.15939279809650148</v>
      </c>
      <c r="U49" s="24">
        <f t="shared" si="8"/>
        <v>0.99155401054263537</v>
      </c>
      <c r="V49" s="7"/>
      <c r="W49" s="25">
        <f t="shared" si="9"/>
        <v>-0.15612074110862409</v>
      </c>
      <c r="X49" s="24">
        <f t="shared" si="10"/>
        <v>163.12559187375132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5.4591873751348885E-2</v>
      </c>
      <c r="AD49" s="17">
        <f t="shared" ca="1" si="14"/>
        <v>2.2888880280731883E-2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13381</v>
      </c>
      <c r="D50" s="17">
        <v>15321</v>
      </c>
      <c r="E50" s="17">
        <v>13137</v>
      </c>
      <c r="F50" s="17">
        <v>11220</v>
      </c>
      <c r="G50" s="24"/>
      <c r="H50" s="7"/>
      <c r="I50" s="25">
        <f t="shared" si="0"/>
        <v>244</v>
      </c>
      <c r="J50" s="24">
        <f t="shared" si="0"/>
        <v>4101</v>
      </c>
      <c r="K50" s="7"/>
      <c r="L50" s="25">
        <f t="shared" si="3"/>
        <v>248.67745227069651</v>
      </c>
      <c r="M50" s="17">
        <f t="shared" si="1"/>
        <v>21.878559744643898</v>
      </c>
      <c r="N50" s="17">
        <f t="shared" si="4"/>
        <v>4089.7165001713602</v>
      </c>
      <c r="O50" s="24">
        <f t="shared" si="2"/>
        <v>127.31736838291515</v>
      </c>
      <c r="P50" s="7"/>
      <c r="Q50" s="25">
        <f t="shared" si="5"/>
        <v>262.65300810549752</v>
      </c>
      <c r="R50" s="24">
        <f t="shared" si="6"/>
        <v>4097.4721981062485</v>
      </c>
      <c r="S50" s="7"/>
      <c r="T50" s="25">
        <f t="shared" si="7"/>
        <v>-6.4047739964873618E-2</v>
      </c>
      <c r="U50" s="24">
        <f t="shared" si="8"/>
        <v>1.0025645562769825</v>
      </c>
      <c r="V50" s="7"/>
      <c r="W50" s="25">
        <f t="shared" si="9"/>
        <v>-6.0738819919789383E-2</v>
      </c>
      <c r="X50" s="24">
        <f t="shared" si="10"/>
        <v>168.60644824102485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5.4448241024886102E-2</v>
      </c>
      <c r="AD50" s="17">
        <f t="shared" ca="1" si="14"/>
        <v>1.476809303684945E-2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13172</v>
      </c>
      <c r="D51" s="17">
        <v>15315</v>
      </c>
      <c r="E51" s="17">
        <v>13333</v>
      </c>
      <c r="F51" s="17">
        <v>11214</v>
      </c>
      <c r="G51" s="24"/>
      <c r="H51" s="7"/>
      <c r="I51" s="25">
        <f t="shared" si="0"/>
        <v>-161</v>
      </c>
      <c r="J51" s="24">
        <f t="shared" si="0"/>
        <v>4101</v>
      </c>
      <c r="K51" s="7"/>
      <c r="L51" s="25">
        <f t="shared" si="3"/>
        <v>-155.75203187590449</v>
      </c>
      <c r="M51" s="17">
        <f t="shared" si="1"/>
        <v>27.541169431522519</v>
      </c>
      <c r="N51" s="17">
        <f t="shared" si="4"/>
        <v>4094.7772605615428</v>
      </c>
      <c r="O51" s="24">
        <f t="shared" si="2"/>
        <v>38.72248611893076</v>
      </c>
      <c r="P51" s="7"/>
      <c r="Q51" s="25">
        <f t="shared" si="5"/>
        <v>-142.34699189450248</v>
      </c>
      <c r="R51" s="24">
        <f t="shared" si="6"/>
        <v>4097.4721981062485</v>
      </c>
      <c r="S51" s="7"/>
      <c r="T51" s="25">
        <f t="shared" si="7"/>
        <v>3.4711207716224296E-2</v>
      </c>
      <c r="U51" s="24">
        <f t="shared" si="8"/>
        <v>1.0025645562769825</v>
      </c>
      <c r="V51" s="7"/>
      <c r="W51" s="25">
        <f t="shared" si="9"/>
        <v>3.8020665764325695E-2</v>
      </c>
      <c r="X51" s="24">
        <f t="shared" si="10"/>
        <v>174.24519728842802</v>
      </c>
      <c r="Y51" s="7"/>
      <c r="Z51" s="25">
        <f t="shared" si="11"/>
        <v>627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5.0197288428051934E-2</v>
      </c>
      <c r="AD51" s="17">
        <f t="shared" ca="1" si="14"/>
        <v>-5.8153792304295848E-2</v>
      </c>
      <c r="AE51" s="17">
        <v>118</v>
      </c>
    </row>
    <row r="52" spans="1:31" s="17" customFormat="1" x14ac:dyDescent="0.25">
      <c r="A52" s="17">
        <v>32</v>
      </c>
      <c r="B52" s="17">
        <v>619</v>
      </c>
      <c r="C52" s="17">
        <v>12977</v>
      </c>
      <c r="D52" s="17">
        <v>15304</v>
      </c>
      <c r="E52" s="17">
        <v>13529</v>
      </c>
      <c r="F52" s="17">
        <v>11233</v>
      </c>
      <c r="G52" s="24"/>
      <c r="H52" s="7"/>
      <c r="I52" s="25">
        <f t="shared" ref="I52:J83" si="16">C52-E52</f>
        <v>-552</v>
      </c>
      <c r="J52" s="24">
        <f t="shared" si="16"/>
        <v>4071</v>
      </c>
      <c r="K52" s="7"/>
      <c r="L52" s="25">
        <f t="shared" si="3"/>
        <v>-553.73375301140322</v>
      </c>
      <c r="M52" s="17">
        <f t="shared" si="1"/>
        <v>3.0058995045497454</v>
      </c>
      <c r="N52" s="17">
        <f t="shared" si="4"/>
        <v>4060.8722222980782</v>
      </c>
      <c r="O52" s="24">
        <f t="shared" si="2"/>
        <v>102.57188117954415</v>
      </c>
      <c r="P52" s="7"/>
      <c r="Q52" s="25">
        <f t="shared" si="5"/>
        <v>-533.34699189450248</v>
      </c>
      <c r="R52" s="24">
        <f t="shared" si="6"/>
        <v>4067.4721981062485</v>
      </c>
      <c r="S52" s="7"/>
      <c r="T52" s="25">
        <f t="shared" si="7"/>
        <v>0.13005626584785215</v>
      </c>
      <c r="U52" s="24">
        <f t="shared" si="8"/>
        <v>0.99522419245408444</v>
      </c>
      <c r="V52" s="7"/>
      <c r="W52" s="25">
        <f t="shared" si="9"/>
        <v>0.13334201420011899</v>
      </c>
      <c r="X52" s="24">
        <f t="shared" si="10"/>
        <v>179.70453727700124</v>
      </c>
      <c r="Y52" s="7"/>
      <c r="Z52" s="25">
        <f t="shared" si="11"/>
        <v>619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-6.1462722998726349E-2</v>
      </c>
      <c r="AD52" s="17">
        <f t="shared" ca="1" si="14"/>
        <v>9.3622300795431102E-2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12776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-955</v>
      </c>
      <c r="J53" s="24">
        <f t="shared" si="16"/>
        <v>3995</v>
      </c>
      <c r="K53" s="7"/>
      <c r="L53" s="25">
        <f t="shared" si="3"/>
        <v>-953.57175151518743</v>
      </c>
      <c r="M53" s="17">
        <f t="shared" si="1"/>
        <v>2.0398937343694032</v>
      </c>
      <c r="N53" s="17">
        <f t="shared" si="4"/>
        <v>3987.0095504180213</v>
      </c>
      <c r="O53" s="24">
        <f t="shared" si="2"/>
        <v>63.847284522144172</v>
      </c>
      <c r="P53" s="7"/>
      <c r="Q53" s="25">
        <f t="shared" si="5"/>
        <v>-936.34699189450248</v>
      </c>
      <c r="R53" s="24">
        <f t="shared" si="6"/>
        <v>3991.4721981062485</v>
      </c>
      <c r="S53" s="7"/>
      <c r="T53" s="25">
        <f t="shared" si="7"/>
        <v>0.22832751502188292</v>
      </c>
      <c r="U53" s="24">
        <f t="shared" si="8"/>
        <v>0.97662860410274277</v>
      </c>
      <c r="V53" s="7"/>
      <c r="W53" s="25">
        <f t="shared" si="9"/>
        <v>0.23155241833061327</v>
      </c>
      <c r="X53" s="24">
        <f t="shared" si="10"/>
        <v>185.41156296298107</v>
      </c>
      <c r="Y53" s="7"/>
      <c r="Z53" s="25">
        <f t="shared" si="11"/>
        <v>630</v>
      </c>
      <c r="AA53" s="17">
        <f t="shared" si="15"/>
        <v>185.43599999999995</v>
      </c>
      <c r="AB53" s="24">
        <f t="shared" si="12"/>
        <v>3.2364687517282036</v>
      </c>
      <c r="AC53" s="17">
        <f t="shared" si="13"/>
        <v>-2.4437037018884666E-2</v>
      </c>
      <c r="AD53" s="17">
        <f t="shared" ca="1" si="14"/>
        <v>2.2386379370232135E-2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12584</v>
      </c>
      <c r="D54" s="17">
        <v>15212</v>
      </c>
      <c r="E54" s="17">
        <v>13933</v>
      </c>
      <c r="F54" s="17">
        <v>11333</v>
      </c>
      <c r="G54" s="24"/>
      <c r="H54" s="7"/>
      <c r="I54" s="25">
        <f t="shared" si="16"/>
        <v>-1349</v>
      </c>
      <c r="J54" s="24">
        <f t="shared" si="16"/>
        <v>3879</v>
      </c>
      <c r="K54" s="7"/>
      <c r="L54" s="25">
        <f t="shared" si="3"/>
        <v>-1348.5305913925079</v>
      </c>
      <c r="M54" s="17">
        <f t="shared" si="1"/>
        <v>0.2203444407877114</v>
      </c>
      <c r="N54" s="17">
        <f t="shared" si="4"/>
        <v>3872.696486085938</v>
      </c>
      <c r="O54" s="24">
        <f t="shared" si="2"/>
        <v>39.734287664773525</v>
      </c>
      <c r="P54" s="7"/>
      <c r="Q54" s="25">
        <f t="shared" si="5"/>
        <v>-1330.3469918945025</v>
      </c>
      <c r="R54" s="24">
        <f t="shared" si="6"/>
        <v>3875.4721981062485</v>
      </c>
      <c r="S54" s="7"/>
      <c r="T54" s="25">
        <f t="shared" si="7"/>
        <v>0.32440412091411147</v>
      </c>
      <c r="U54" s="24">
        <f t="shared" si="8"/>
        <v>0.94824586398753719</v>
      </c>
      <c r="V54" s="7"/>
      <c r="W54" s="25">
        <f t="shared" si="9"/>
        <v>0.32753586175539395</v>
      </c>
      <c r="X54" s="24">
        <f t="shared" si="10"/>
        <v>191.12893297008304</v>
      </c>
      <c r="Y54" s="7"/>
      <c r="Z54" s="25">
        <f t="shared" si="11"/>
        <v>637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-4.0067029916912134E-2</v>
      </c>
      <c r="AD54" s="17">
        <f t="shared" ca="1" si="14"/>
        <v>3.7258546459270292E-2</v>
      </c>
      <c r="AE54" s="17">
        <v>115</v>
      </c>
    </row>
    <row r="55" spans="1:31" s="17" customFormat="1" x14ac:dyDescent="0.25">
      <c r="A55" s="17">
        <v>35</v>
      </c>
      <c r="B55" s="17">
        <v>641</v>
      </c>
      <c r="C55" s="17">
        <v>12388</v>
      </c>
      <c r="D55" s="17">
        <v>15128</v>
      </c>
      <c r="E55" s="17">
        <v>14121</v>
      </c>
      <c r="F55" s="17">
        <v>11409</v>
      </c>
      <c r="G55" s="24"/>
      <c r="H55" s="7"/>
      <c r="I55" s="25">
        <f t="shared" si="16"/>
        <v>-1733</v>
      </c>
      <c r="J55" s="24">
        <f t="shared" si="16"/>
        <v>3719</v>
      </c>
      <c r="K55" s="7"/>
      <c r="L55" s="25">
        <f t="shared" si="3"/>
        <v>-1732.5234598079221</v>
      </c>
      <c r="M55" s="17">
        <f t="shared" si="1"/>
        <v>0.22709055466563358</v>
      </c>
      <c r="N55" s="17">
        <f t="shared" si="4"/>
        <v>3718.5952032397195</v>
      </c>
      <c r="O55" s="24">
        <f t="shared" si="2"/>
        <v>0.16386041713361524</v>
      </c>
      <c r="P55" s="7"/>
      <c r="Q55" s="25">
        <f t="shared" si="5"/>
        <v>-1714.3469918945025</v>
      </c>
      <c r="R55" s="24">
        <f t="shared" si="6"/>
        <v>3715.4721981062485</v>
      </c>
      <c r="S55" s="7"/>
      <c r="T55" s="25">
        <f t="shared" si="7"/>
        <v>0.41804223427100434</v>
      </c>
      <c r="U55" s="24">
        <f t="shared" si="8"/>
        <v>0.90909725693208121</v>
      </c>
      <c r="V55" s="7"/>
      <c r="W55" s="25">
        <f t="shared" si="9"/>
        <v>0.4210452633456962</v>
      </c>
      <c r="X55" s="24">
        <f t="shared" si="10"/>
        <v>196.92443769017609</v>
      </c>
      <c r="Y55" s="7"/>
      <c r="Z55" s="25">
        <f t="shared" si="11"/>
        <v>641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-1.3562309823868191E-2</v>
      </c>
      <c r="AD55" s="17">
        <f t="shared" ca="1" si="14"/>
        <v>5.3871079242298947E-2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12209</v>
      </c>
      <c r="D56" s="17">
        <v>15031</v>
      </c>
      <c r="E56" s="17">
        <v>14295</v>
      </c>
      <c r="F56" s="17">
        <v>11498</v>
      </c>
      <c r="G56" s="24"/>
      <c r="H56" s="7"/>
      <c r="I56" s="25">
        <f t="shared" si="16"/>
        <v>-2086</v>
      </c>
      <c r="J56" s="24">
        <f t="shared" si="16"/>
        <v>3533</v>
      </c>
      <c r="K56" s="7"/>
      <c r="L56" s="25">
        <f t="shared" si="3"/>
        <v>-2082.9857670915408</v>
      </c>
      <c r="M56" s="17">
        <f t="shared" si="1"/>
        <v>9.0856000264386179</v>
      </c>
      <c r="N56" s="17">
        <f t="shared" si="4"/>
        <v>3536.3210468621669</v>
      </c>
      <c r="O56" s="24">
        <f t="shared" si="2"/>
        <v>11.029352260708579</v>
      </c>
      <c r="P56" s="7"/>
      <c r="Q56" s="25">
        <f t="shared" si="5"/>
        <v>-2067.3469918945025</v>
      </c>
      <c r="R56" s="24">
        <f t="shared" si="6"/>
        <v>3529.4721981062485</v>
      </c>
      <c r="S56" s="7"/>
      <c r="T56" s="25">
        <f t="shared" si="7"/>
        <v>0.5041210207683563</v>
      </c>
      <c r="U56" s="24">
        <f t="shared" si="8"/>
        <v>0.86358700123011356</v>
      </c>
      <c r="V56" s="7"/>
      <c r="W56" s="25">
        <f t="shared" si="9"/>
        <v>0.50697429834159202</v>
      </c>
      <c r="X56" s="24">
        <f t="shared" si="10"/>
        <v>202.48872519250881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4.2725192508839882E-2</v>
      </c>
      <c r="AD56" s="17">
        <f t="shared" ca="1" si="14"/>
        <v>-2.8720867692555885E-2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12049</v>
      </c>
      <c r="D57" s="17">
        <v>14930</v>
      </c>
      <c r="E57" s="17">
        <v>14463</v>
      </c>
      <c r="F57" s="17">
        <v>11613</v>
      </c>
      <c r="G57" s="24"/>
      <c r="H57" s="7"/>
      <c r="I57" s="25">
        <f t="shared" si="16"/>
        <v>-2414</v>
      </c>
      <c r="J57" s="24">
        <f t="shared" si="16"/>
        <v>3317</v>
      </c>
      <c r="K57" s="7"/>
      <c r="L57" s="25">
        <f t="shared" si="3"/>
        <v>-2415.9448300518525</v>
      </c>
      <c r="M57" s="17">
        <f t="shared" si="1"/>
        <v>3.7823639305885104</v>
      </c>
      <c r="N57" s="17">
        <f t="shared" si="4"/>
        <v>3320.2911590972412</v>
      </c>
      <c r="O57" s="24">
        <f t="shared" si="2"/>
        <v>10.831728203353736</v>
      </c>
      <c r="P57" s="7"/>
      <c r="Q57" s="25">
        <f t="shared" si="5"/>
        <v>-2395.3469918945025</v>
      </c>
      <c r="R57" s="24">
        <f t="shared" si="6"/>
        <v>3313.4721981062485</v>
      </c>
      <c r="S57" s="7"/>
      <c r="T57" s="25">
        <f t="shared" si="7"/>
        <v>0.58410357592736895</v>
      </c>
      <c r="U57" s="24">
        <f t="shared" si="8"/>
        <v>0.81073638170524787</v>
      </c>
      <c r="V57" s="7"/>
      <c r="W57" s="25">
        <f t="shared" si="9"/>
        <v>0.58678283968786915</v>
      </c>
      <c r="X57" s="24">
        <f t="shared" si="10"/>
        <v>207.9691005397242</v>
      </c>
      <c r="Y57" s="7"/>
      <c r="Z57" s="25">
        <f t="shared" si="11"/>
        <v>615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-1.1899460275770934E-2</v>
      </c>
      <c r="AD57" s="17">
        <f t="shared" ca="1" si="14"/>
        <v>6.1574441365678467E-2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11885</v>
      </c>
      <c r="D58" s="17">
        <v>14794</v>
      </c>
      <c r="E58" s="17">
        <v>14609</v>
      </c>
      <c r="F58" s="17">
        <v>11728</v>
      </c>
      <c r="G58" s="24"/>
      <c r="H58" s="7"/>
      <c r="I58" s="25">
        <f t="shared" si="16"/>
        <v>-2724</v>
      </c>
      <c r="J58" s="24">
        <f t="shared" si="16"/>
        <v>3066</v>
      </c>
      <c r="K58" s="7"/>
      <c r="L58" s="25">
        <f t="shared" si="3"/>
        <v>-2726.0486984835125</v>
      </c>
      <c r="M58" s="17">
        <f t="shared" si="1"/>
        <v>4.1971654763462247</v>
      </c>
      <c r="N58" s="17">
        <f t="shared" si="4"/>
        <v>3073.7559756950191</v>
      </c>
      <c r="O58" s="24">
        <f t="shared" si="2"/>
        <v>60.155158981726395</v>
      </c>
      <c r="P58" s="7"/>
      <c r="Q58" s="25">
        <f t="shared" si="5"/>
        <v>-2705.3469918945025</v>
      </c>
      <c r="R58" s="24">
        <f t="shared" si="6"/>
        <v>3062.4721981062485</v>
      </c>
      <c r="S58" s="7"/>
      <c r="T58" s="25">
        <f t="shared" si="7"/>
        <v>0.65969684452277721</v>
      </c>
      <c r="U58" s="24">
        <f t="shared" si="8"/>
        <v>0.74932200438700125</v>
      </c>
      <c r="V58" s="7"/>
      <c r="W58" s="25">
        <f t="shared" si="9"/>
        <v>0.662173803274544</v>
      </c>
      <c r="X58" s="24">
        <f t="shared" si="10"/>
        <v>213.5403307166855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3.333071668552634E-2</v>
      </c>
      <c r="AD58" s="17">
        <f t="shared" ca="1" si="14"/>
        <v>6.7765240723389297E-2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11747</v>
      </c>
      <c r="D59" s="17">
        <v>14666</v>
      </c>
      <c r="E59" s="17">
        <v>14764</v>
      </c>
      <c r="F59" s="17">
        <v>11880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-3014.9465112000098</v>
      </c>
      <c r="M59" s="17">
        <f t="shared" si="1"/>
        <v>4.2168162516851551</v>
      </c>
      <c r="N59" s="17">
        <f t="shared" si="4"/>
        <v>2794.450435166862</v>
      </c>
      <c r="O59" s="24">
        <f t="shared" si="2"/>
        <v>71.409854509338118</v>
      </c>
      <c r="P59" s="7"/>
      <c r="Q59" s="25">
        <f t="shared" si="5"/>
        <v>-2998.3469918945025</v>
      </c>
      <c r="R59" s="24">
        <f t="shared" si="6"/>
        <v>2782.4721981062485</v>
      </c>
      <c r="S59" s="7"/>
      <c r="T59" s="25">
        <f t="shared" si="7"/>
        <v>0.73114467580811471</v>
      </c>
      <c r="U59" s="24">
        <f t="shared" si="8"/>
        <v>0.68081194203995321</v>
      </c>
      <c r="V59" s="7"/>
      <c r="W59" s="25">
        <f t="shared" si="9"/>
        <v>0.73339588550379597</v>
      </c>
      <c r="X59" s="24">
        <f t="shared" si="10"/>
        <v>219.20281262042124</v>
      </c>
      <c r="Y59" s="7"/>
      <c r="Z59" s="25">
        <f t="shared" si="11"/>
        <v>623</v>
      </c>
      <c r="AA59" s="17">
        <f t="shared" si="15"/>
        <v>219.11399999999998</v>
      </c>
      <c r="AB59" s="24">
        <f t="shared" si="12"/>
        <v>3.8242607372148547</v>
      </c>
      <c r="AC59" s="17">
        <f t="shared" si="13"/>
        <v>8.8812620421265365E-2</v>
      </c>
      <c r="AD59" s="17">
        <f t="shared" ca="1" si="14"/>
        <v>9.9989828370752321E-2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11612</v>
      </c>
      <c r="D60" s="17">
        <v>14503</v>
      </c>
      <c r="E60" s="17">
        <v>14887</v>
      </c>
      <c r="F60" s="17">
        <v>12029</v>
      </c>
      <c r="G60" s="24"/>
      <c r="H60" s="7"/>
      <c r="I60" s="25">
        <f t="shared" si="16"/>
        <v>-3275</v>
      </c>
      <c r="J60" s="24">
        <f t="shared" si="16"/>
        <v>2474</v>
      </c>
      <c r="K60" s="7"/>
      <c r="L60" s="25">
        <f t="shared" si="3"/>
        <v>-3274.3665575045598</v>
      </c>
      <c r="M60" s="17">
        <f t="shared" si="1"/>
        <v>0.4012493950295703</v>
      </c>
      <c r="N60" s="17">
        <f t="shared" si="4"/>
        <v>2489.4592977190873</v>
      </c>
      <c r="O60" s="24">
        <f t="shared" si="2"/>
        <v>238.98988596737831</v>
      </c>
      <c r="P60" s="7"/>
      <c r="Q60" s="25">
        <f t="shared" si="5"/>
        <v>-3256.3469918945025</v>
      </c>
      <c r="R60" s="24">
        <f t="shared" si="6"/>
        <v>2470.4721981062485</v>
      </c>
      <c r="S60" s="7"/>
      <c r="T60" s="25">
        <f t="shared" si="7"/>
        <v>0.79405778321977716</v>
      </c>
      <c r="U60" s="24">
        <f t="shared" si="8"/>
        <v>0.604472158281814</v>
      </c>
      <c r="V60" s="7"/>
      <c r="W60" s="25">
        <f t="shared" si="9"/>
        <v>0.79605735299065417</v>
      </c>
      <c r="X60" s="24">
        <f t="shared" si="10"/>
        <v>224.8628058711306</v>
      </c>
      <c r="Y60" s="7"/>
      <c r="Z60" s="25">
        <f t="shared" si="11"/>
        <v>621</v>
      </c>
      <c r="AA60" s="17">
        <f t="shared" si="15"/>
        <v>224.70299999999997</v>
      </c>
      <c r="AB60" s="24">
        <f t="shared" si="12"/>
        <v>3.9218071891088182</v>
      </c>
      <c r="AC60" s="17">
        <f t="shared" si="13"/>
        <v>0.15980587113062938</v>
      </c>
      <c r="AD60" s="17">
        <f t="shared" ca="1" si="14"/>
        <v>4.0958557260296402E-2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11502</v>
      </c>
      <c r="D61" s="17">
        <v>14346</v>
      </c>
      <c r="E61" s="17">
        <v>15013</v>
      </c>
      <c r="F61" s="17">
        <v>12202</v>
      </c>
      <c r="G61" s="24"/>
      <c r="H61" s="7"/>
      <c r="I61" s="25">
        <f t="shared" si="16"/>
        <v>-3511</v>
      </c>
      <c r="J61" s="24">
        <f t="shared" si="16"/>
        <v>2144</v>
      </c>
      <c r="K61" s="7"/>
      <c r="L61" s="25">
        <f t="shared" si="3"/>
        <v>-3505.8830707375928</v>
      </c>
      <c r="M61" s="17">
        <f t="shared" si="1"/>
        <v>26.182965076479206</v>
      </c>
      <c r="N61" s="17">
        <f t="shared" si="4"/>
        <v>2155.9103830133126</v>
      </c>
      <c r="O61" s="24">
        <f t="shared" si="2"/>
        <v>141.85722352380625</v>
      </c>
      <c r="P61" s="7"/>
      <c r="Q61" s="25">
        <f t="shared" si="5"/>
        <v>-3492.3469918945025</v>
      </c>
      <c r="R61" s="24">
        <f t="shared" si="6"/>
        <v>2140.4721981062485</v>
      </c>
      <c r="S61" s="7"/>
      <c r="T61" s="25">
        <f t="shared" si="7"/>
        <v>0.85160620705370083</v>
      </c>
      <c r="U61" s="24">
        <f t="shared" si="8"/>
        <v>0.52372815622993596</v>
      </c>
      <c r="V61" s="7"/>
      <c r="W61" s="25">
        <f t="shared" si="9"/>
        <v>0.85333957021418827</v>
      </c>
      <c r="X61" s="24">
        <f t="shared" si="10"/>
        <v>230.53430442541219</v>
      </c>
      <c r="Y61" s="7"/>
      <c r="Z61" s="25">
        <f t="shared" si="11"/>
        <v>630</v>
      </c>
      <c r="AA61" s="17">
        <f t="shared" si="15"/>
        <v>230.37299999999996</v>
      </c>
      <c r="AB61" s="24">
        <f t="shared" si="12"/>
        <v>4.0207673576968963</v>
      </c>
      <c r="AC61" s="17">
        <f t="shared" si="13"/>
        <v>0.16130442541222578</v>
      </c>
      <c r="AD61" s="17">
        <f t="shared" ca="1" si="14"/>
        <v>5.1748716419297125E-2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11390</v>
      </c>
      <c r="D62" s="17">
        <v>14157</v>
      </c>
      <c r="E62" s="17">
        <v>15100</v>
      </c>
      <c r="F62" s="17">
        <v>12374</v>
      </c>
      <c r="G62" s="24"/>
      <c r="H62" s="7"/>
      <c r="I62" s="25">
        <f t="shared" si="16"/>
        <v>-3710</v>
      </c>
      <c r="J62" s="24">
        <f t="shared" si="16"/>
        <v>1783</v>
      </c>
      <c r="K62" s="7"/>
      <c r="L62" s="25">
        <f t="shared" si="3"/>
        <v>-3706.6683488311937</v>
      </c>
      <c r="M62" s="17">
        <f t="shared" si="1"/>
        <v>11.099899510608216</v>
      </c>
      <c r="N62" s="17">
        <f t="shared" si="4"/>
        <v>1794.3631490157436</v>
      </c>
      <c r="O62" s="24">
        <f t="shared" si="2"/>
        <v>129.12115555399478</v>
      </c>
      <c r="P62" s="7"/>
      <c r="Q62" s="25">
        <f t="shared" si="5"/>
        <v>-3691.3469918945025</v>
      </c>
      <c r="R62" s="24">
        <f t="shared" si="6"/>
        <v>1779.4721981062485</v>
      </c>
      <c r="S62" s="7"/>
      <c r="T62" s="25">
        <f t="shared" si="7"/>
        <v>0.90013220850688225</v>
      </c>
      <c r="U62" s="24">
        <f t="shared" si="8"/>
        <v>0.43539911156106326</v>
      </c>
      <c r="V62" s="7"/>
      <c r="W62" s="25">
        <f t="shared" si="9"/>
        <v>0.90157427916816346</v>
      </c>
      <c r="X62" s="24">
        <f t="shared" si="10"/>
        <v>236.2960012031067</v>
      </c>
      <c r="Y62" s="7"/>
      <c r="Z62" s="25">
        <f t="shared" si="11"/>
        <v>642</v>
      </c>
      <c r="AA62" s="17">
        <f t="shared" si="15"/>
        <v>236.15099999999995</v>
      </c>
      <c r="AB62" s="24">
        <f t="shared" si="12"/>
        <v>4.1216124818771283</v>
      </c>
      <c r="AC62" s="17">
        <f t="shared" si="13"/>
        <v>0.14500120310674447</v>
      </c>
      <c r="AD62" s="17">
        <f t="shared" ca="1" si="14"/>
        <v>6.5718127958518835E-2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11317</v>
      </c>
      <c r="D63" s="17">
        <v>13967</v>
      </c>
      <c r="E63" s="17">
        <v>15183</v>
      </c>
      <c r="F63" s="17">
        <v>12562</v>
      </c>
      <c r="G63" s="24"/>
      <c r="H63" s="7"/>
      <c r="I63" s="25">
        <f t="shared" si="16"/>
        <v>-3866</v>
      </c>
      <c r="J63" s="24">
        <f t="shared" si="16"/>
        <v>1405</v>
      </c>
      <c r="K63" s="7"/>
      <c r="L63" s="25">
        <f t="shared" si="3"/>
        <v>-3867.4816613624771</v>
      </c>
      <c r="M63" s="17">
        <f t="shared" si="1"/>
        <v>2.1953203930574903</v>
      </c>
      <c r="N63" s="17">
        <f t="shared" si="4"/>
        <v>1421.2574635126578</v>
      </c>
      <c r="O63" s="24">
        <f t="shared" si="2"/>
        <v>264.30511986539807</v>
      </c>
      <c r="P63" s="7"/>
      <c r="Q63" s="25">
        <f t="shared" si="5"/>
        <v>-3847.3469918945025</v>
      </c>
      <c r="R63" s="24">
        <f t="shared" si="6"/>
        <v>1401.4721981062485</v>
      </c>
      <c r="S63" s="7"/>
      <c r="T63" s="25">
        <f t="shared" si="7"/>
        <v>0.93817269205812004</v>
      </c>
      <c r="U63" s="24">
        <f t="shared" si="8"/>
        <v>0.3429105273925484</v>
      </c>
      <c r="V63" s="7"/>
      <c r="W63" s="25">
        <f t="shared" si="9"/>
        <v>0.93930968327486419</v>
      </c>
      <c r="X63" s="24">
        <f t="shared" si="10"/>
        <v>242.01794089603322</v>
      </c>
      <c r="Y63" s="7"/>
      <c r="Z63" s="25">
        <f t="shared" si="11"/>
        <v>631</v>
      </c>
      <c r="AA63" s="17">
        <f t="shared" si="15"/>
        <v>241.82999999999996</v>
      </c>
      <c r="AB63" s="24">
        <f t="shared" si="12"/>
        <v>4.2207297300978865</v>
      </c>
      <c r="AC63" s="17">
        <f t="shared" si="13"/>
        <v>0.18794089603326825</v>
      </c>
      <c r="AD63" s="17">
        <f t="shared" ca="1" si="14"/>
        <v>7.7906993327786722E-2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11259</v>
      </c>
      <c r="D64" s="17">
        <v>13790</v>
      </c>
      <c r="E64" s="17">
        <v>15252</v>
      </c>
      <c r="F64" s="17">
        <v>12762</v>
      </c>
      <c r="G64" s="24"/>
      <c r="H64" s="7"/>
      <c r="I64" s="25">
        <f t="shared" si="16"/>
        <v>-3993</v>
      </c>
      <c r="J64" s="24">
        <f t="shared" si="16"/>
        <v>1028</v>
      </c>
      <c r="K64" s="7"/>
      <c r="L64" s="25">
        <f t="shared" si="3"/>
        <v>-3989.8305476808473</v>
      </c>
      <c r="M64" s="17">
        <f t="shared" si="1"/>
        <v>10.045428003382408</v>
      </c>
      <c r="N64" s="17">
        <f t="shared" si="4"/>
        <v>1036.7247826104165</v>
      </c>
      <c r="O64" s="24">
        <f t="shared" si="2"/>
        <v>76.121831599025612</v>
      </c>
      <c r="P64" s="7"/>
      <c r="Q64" s="25">
        <f t="shared" si="5"/>
        <v>-3974.3469918945025</v>
      </c>
      <c r="R64" s="24">
        <f t="shared" si="6"/>
        <v>1024.4721981062485</v>
      </c>
      <c r="S64" s="7"/>
      <c r="T64" s="25">
        <f t="shared" si="7"/>
        <v>0.96914154725688406</v>
      </c>
      <c r="U64" s="24">
        <f t="shared" si="8"/>
        <v>0.25066662201813011</v>
      </c>
      <c r="V64" s="7"/>
      <c r="W64" s="25">
        <f t="shared" si="9"/>
        <v>0.96997422814212564</v>
      </c>
      <c r="X64" s="24">
        <f t="shared" si="10"/>
        <v>247.58367262532806</v>
      </c>
      <c r="Y64" s="7"/>
      <c r="Z64" s="25">
        <f t="shared" si="11"/>
        <v>627</v>
      </c>
      <c r="AA64" s="17">
        <f t="shared" si="15"/>
        <v>247.47299999999996</v>
      </c>
      <c r="AB64" s="24">
        <f t="shared" si="12"/>
        <v>4.3192186597879259</v>
      </c>
      <c r="AC64" s="17">
        <f t="shared" si="13"/>
        <v>0.11067262532810673</v>
      </c>
      <c r="AD64" s="17">
        <f t="shared" ca="1" si="14"/>
        <v>9.8784889204182491E-2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11215</v>
      </c>
      <c r="D65" s="17">
        <v>13596</v>
      </c>
      <c r="E65" s="17">
        <v>15289</v>
      </c>
      <c r="F65" s="17">
        <v>12954</v>
      </c>
      <c r="G65" s="24"/>
      <c r="H65" s="7"/>
      <c r="I65" s="25">
        <f t="shared" si="16"/>
        <v>-4074</v>
      </c>
      <c r="J65" s="24">
        <f t="shared" si="16"/>
        <v>642</v>
      </c>
      <c r="K65" s="7"/>
      <c r="L65" s="25">
        <f t="shared" si="3"/>
        <v>-4071.6980022418593</v>
      </c>
      <c r="M65" s="17">
        <f t="shared" si="1"/>
        <v>5.2991936784848761</v>
      </c>
      <c r="N65" s="17">
        <f t="shared" si="4"/>
        <v>654.24527385596343</v>
      </c>
      <c r="O65" s="24">
        <f t="shared" si="2"/>
        <v>149.94673180754157</v>
      </c>
      <c r="P65" s="7"/>
      <c r="Q65" s="25">
        <f t="shared" si="5"/>
        <v>-4055.3469918945025</v>
      </c>
      <c r="R65" s="24">
        <f t="shared" si="6"/>
        <v>638.47219810624847</v>
      </c>
      <c r="S65" s="7"/>
      <c r="T65" s="25">
        <f t="shared" si="7"/>
        <v>0.98889333679310365</v>
      </c>
      <c r="U65" s="24">
        <f t="shared" si="8"/>
        <v>0.15622060749684247</v>
      </c>
      <c r="V65" s="7"/>
      <c r="W65" s="25">
        <f t="shared" si="9"/>
        <v>0.9894143775099622</v>
      </c>
      <c r="X65" s="24">
        <f t="shared" si="10"/>
        <v>253.10091355964175</v>
      </c>
      <c r="Y65" s="7"/>
      <c r="Z65" s="25">
        <f t="shared" si="11"/>
        <v>608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0.15591355964178888</v>
      </c>
      <c r="AD65" s="17">
        <f t="shared" ca="1" si="14"/>
        <v>-1.6800872319038263E-3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11197</v>
      </c>
      <c r="D66" s="17">
        <v>13398</v>
      </c>
      <c r="E66" s="17">
        <v>15315</v>
      </c>
      <c r="F66" s="17">
        <v>13146</v>
      </c>
      <c r="G66" s="24"/>
      <c r="H66" s="7"/>
      <c r="I66" s="25">
        <f t="shared" si="16"/>
        <v>-4118</v>
      </c>
      <c r="J66" s="24">
        <f t="shared" si="16"/>
        <v>252</v>
      </c>
      <c r="K66" s="7"/>
      <c r="L66" s="25">
        <f t="shared" si="3"/>
        <v>-4116.7721709940661</v>
      </c>
      <c r="M66" s="17">
        <f t="shared" si="1"/>
        <v>1.5075640678126954</v>
      </c>
      <c r="N66" s="17">
        <f t="shared" si="4"/>
        <v>263.26905195537279</v>
      </c>
      <c r="O66" s="24">
        <f t="shared" si="2"/>
        <v>126.99153197289127</v>
      </c>
      <c r="P66" s="7"/>
      <c r="Q66" s="25">
        <f t="shared" si="5"/>
        <v>-4099.3469918945029</v>
      </c>
      <c r="R66" s="24">
        <f t="shared" si="6"/>
        <v>248.4721981062485</v>
      </c>
      <c r="S66" s="7"/>
      <c r="T66" s="25">
        <f t="shared" si="7"/>
        <v>0.99962270394858099</v>
      </c>
      <c r="U66" s="24">
        <f t="shared" si="8"/>
        <v>6.0795877799168417E-2</v>
      </c>
      <c r="V66" s="7"/>
      <c r="W66" s="25">
        <f t="shared" si="9"/>
        <v>0.99982882479933455</v>
      </c>
      <c r="X66" s="24">
        <f t="shared" si="10"/>
        <v>258.59372753582716</v>
      </c>
      <c r="Y66" s="7"/>
      <c r="Z66" s="25">
        <f t="shared" si="11"/>
        <v>612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0.14072753582718178</v>
      </c>
      <c r="AD66" s="17">
        <f t="shared" ca="1" si="14"/>
        <v>2.6107945636965724E-2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11179</v>
      </c>
      <c r="D67" s="17">
        <v>13193</v>
      </c>
      <c r="E67" s="17">
        <v>15300</v>
      </c>
      <c r="F67" s="17">
        <v>13331</v>
      </c>
      <c r="G67" s="24"/>
      <c r="H67" s="7"/>
      <c r="I67" s="25">
        <f t="shared" si="16"/>
        <v>-4121</v>
      </c>
      <c r="J67" s="24">
        <f t="shared" si="16"/>
        <v>-138</v>
      </c>
      <c r="K67" s="7"/>
      <c r="L67" s="25">
        <f t="shared" si="3"/>
        <v>-4123.6768466402355</v>
      </c>
      <c r="M67" s="17">
        <f t="shared" si="1"/>
        <v>7.1655079353398348</v>
      </c>
      <c r="N67" s="17">
        <f t="shared" si="4"/>
        <v>-139.74493573640669</v>
      </c>
      <c r="O67" s="24">
        <f t="shared" si="2"/>
        <v>3.0448007241891522</v>
      </c>
      <c r="P67" s="7"/>
      <c r="Q67" s="25">
        <f t="shared" si="5"/>
        <v>-4102.3469918945029</v>
      </c>
      <c r="R67" s="24">
        <f t="shared" si="6"/>
        <v>-141.5278018937515</v>
      </c>
      <c r="S67" s="7"/>
      <c r="T67" s="25">
        <f t="shared" si="7"/>
        <v>1.0003542517091817</v>
      </c>
      <c r="U67" s="24">
        <f t="shared" si="8"/>
        <v>-3.462885189850564E-2</v>
      </c>
      <c r="V67" s="7"/>
      <c r="W67" s="25">
        <f t="shared" si="9"/>
        <v>1.0002453982293273</v>
      </c>
      <c r="X67" s="24">
        <f t="shared" si="10"/>
        <v>264.05619512794601</v>
      </c>
      <c r="Y67" s="7"/>
      <c r="Z67" s="25">
        <f t="shared" si="11"/>
        <v>627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-3.9804872053935014E-2</v>
      </c>
      <c r="AD67" s="17">
        <f t="shared" ca="1" si="14"/>
        <v>7.1245596029086755E-2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11210</v>
      </c>
      <c r="D68" s="17">
        <v>13005</v>
      </c>
      <c r="E68" s="17">
        <v>15300</v>
      </c>
      <c r="F68" s="17">
        <v>13544</v>
      </c>
      <c r="G68" s="24"/>
      <c r="H68" s="7"/>
      <c r="I68" s="25">
        <f t="shared" si="16"/>
        <v>-4090</v>
      </c>
      <c r="J68" s="24">
        <f t="shared" si="16"/>
        <v>-539</v>
      </c>
      <c r="K68" s="7"/>
      <c r="L68" s="25">
        <f t="shared" si="3"/>
        <v>-4090.6834840738647</v>
      </c>
      <c r="M68" s="17">
        <f t="shared" si="1"/>
        <v>0.46715047922675118</v>
      </c>
      <c r="N68" s="17">
        <f t="shared" si="4"/>
        <v>-542.00551270919789</v>
      </c>
      <c r="O68" s="24">
        <f t="shared" si="2"/>
        <v>9.0331066451500259</v>
      </c>
      <c r="P68" s="7"/>
      <c r="Q68" s="25">
        <f t="shared" si="5"/>
        <v>-4071.3469918945025</v>
      </c>
      <c r="R68" s="24">
        <f t="shared" si="6"/>
        <v>-542.52780189375153</v>
      </c>
      <c r="S68" s="7"/>
      <c r="T68" s="25">
        <f t="shared" si="7"/>
        <v>0.99279492484964083</v>
      </c>
      <c r="U68" s="24">
        <f t="shared" si="8"/>
        <v>-0.13274504833124232</v>
      </c>
      <c r="V68" s="7"/>
      <c r="W68" s="25">
        <f t="shared" si="9"/>
        <v>0.99236216786971387</v>
      </c>
      <c r="X68" s="24">
        <f t="shared" si="10"/>
        <v>269.69242714928737</v>
      </c>
      <c r="Y68" s="7"/>
      <c r="Z68" s="25">
        <f t="shared" si="11"/>
        <v>628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-5.5572850712565014E-2</v>
      </c>
      <c r="AD68" s="17">
        <f t="shared" ca="1" si="14"/>
        <v>8.7797384049224547E-2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11242</v>
      </c>
      <c r="D69" s="17">
        <v>12793</v>
      </c>
      <c r="E69" s="17">
        <v>15253</v>
      </c>
      <c r="F69" s="17">
        <v>13735</v>
      </c>
      <c r="G69" s="24"/>
      <c r="H69" s="7"/>
      <c r="I69" s="25">
        <f t="shared" si="16"/>
        <v>-4011</v>
      </c>
      <c r="J69" s="24">
        <f t="shared" si="16"/>
        <v>-942</v>
      </c>
      <c r="K69" s="7"/>
      <c r="L69" s="25">
        <f t="shared" si="3"/>
        <v>-4017.1874210455571</v>
      </c>
      <c r="M69" s="17">
        <f t="shared" si="1"/>
        <v>38.28417919500329</v>
      </c>
      <c r="N69" s="17">
        <f t="shared" si="4"/>
        <v>-942.71362024745031</v>
      </c>
      <c r="O69" s="24">
        <f t="shared" si="2"/>
        <v>0.50925385757103869</v>
      </c>
      <c r="P69" s="7"/>
      <c r="Q69" s="25">
        <f t="shared" si="5"/>
        <v>-3992.3469918945025</v>
      </c>
      <c r="R69" s="24">
        <f t="shared" si="6"/>
        <v>-945.52780189375153</v>
      </c>
      <c r="S69" s="7"/>
      <c r="T69" s="25">
        <f t="shared" si="7"/>
        <v>0.97353083382048833</v>
      </c>
      <c r="U69" s="24">
        <f t="shared" si="8"/>
        <v>-0.23135060235217217</v>
      </c>
      <c r="V69" s="7"/>
      <c r="W69" s="25">
        <f t="shared" si="9"/>
        <v>0.97277249430375368</v>
      </c>
      <c r="X69" s="24">
        <f t="shared" si="10"/>
        <v>275.45128562936316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-2.7143706367951381E-3</v>
      </c>
      <c r="AD69" s="17">
        <f t="shared" ca="1" si="14"/>
        <v>2.0517840000081833E-2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11298</v>
      </c>
      <c r="D70" s="17">
        <v>12603</v>
      </c>
      <c r="E70" s="17">
        <v>15198</v>
      </c>
      <c r="F70" s="17">
        <v>13936</v>
      </c>
      <c r="G70" s="24"/>
      <c r="H70" s="7"/>
      <c r="I70" s="25">
        <f t="shared" si="16"/>
        <v>-3900</v>
      </c>
      <c r="J70" s="24">
        <f t="shared" si="16"/>
        <v>-1333</v>
      </c>
      <c r="K70" s="7"/>
      <c r="L70" s="25">
        <f t="shared" si="3"/>
        <v>-3902.3636372610717</v>
      </c>
      <c r="M70" s="17">
        <f t="shared" si="1"/>
        <v>5.5867811019267375</v>
      </c>
      <c r="N70" s="17">
        <f t="shared" si="4"/>
        <v>-1338.9028972239666</v>
      </c>
      <c r="O70" s="24">
        <f t="shared" si="2"/>
        <v>34.844195636713152</v>
      </c>
      <c r="P70" s="7"/>
      <c r="Q70" s="25">
        <f t="shared" si="5"/>
        <v>-3881.3469918945025</v>
      </c>
      <c r="R70" s="24">
        <f t="shared" si="6"/>
        <v>-1336.5278018937515</v>
      </c>
      <c r="S70" s="7"/>
      <c r="T70" s="25">
        <f t="shared" si="7"/>
        <v>0.94646356667826159</v>
      </c>
      <c r="U70" s="24">
        <f t="shared" si="8"/>
        <v>-0.32702001084394283</v>
      </c>
      <c r="V70" s="7"/>
      <c r="W70" s="25">
        <f t="shared" si="9"/>
        <v>0.94538929375632563</v>
      </c>
      <c r="X70" s="24">
        <f t="shared" si="10"/>
        <v>281.15442308407341</v>
      </c>
      <c r="Y70" s="7"/>
      <c r="Z70" s="25">
        <f t="shared" si="11"/>
        <v>642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-7.7576915926556467E-2</v>
      </c>
      <c r="AD70" s="17">
        <f t="shared" ca="1" si="14"/>
        <v>4.7198846251376381E-2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12425</v>
      </c>
      <c r="E71" s="17">
        <v>15132</v>
      </c>
      <c r="F71" s="17">
        <v>14128</v>
      </c>
      <c r="G71" s="24"/>
      <c r="H71" s="7"/>
      <c r="I71" s="25">
        <f t="shared" si="16"/>
        <v>-3750</v>
      </c>
      <c r="J71" s="24">
        <f t="shared" si="16"/>
        <v>-1703</v>
      </c>
      <c r="K71" s="7"/>
      <c r="L71" s="25">
        <f t="shared" si="3"/>
        <v>-3750.7491516280288</v>
      </c>
      <c r="M71" s="17">
        <f t="shared" si="1"/>
        <v>0.5612281617782201</v>
      </c>
      <c r="N71" s="17">
        <f t="shared" si="4"/>
        <v>-1715.6138028384328</v>
      </c>
      <c r="O71" s="24">
        <f t="shared" si="2"/>
        <v>159.10802204685473</v>
      </c>
      <c r="P71" s="7"/>
      <c r="Q71" s="25">
        <f t="shared" si="5"/>
        <v>-3731.3469918945025</v>
      </c>
      <c r="R71" s="24">
        <f t="shared" si="6"/>
        <v>-1706.5278018937515</v>
      </c>
      <c r="S71" s="7"/>
      <c r="T71" s="25">
        <f t="shared" si="7"/>
        <v>0.9098861786482253</v>
      </c>
      <c r="U71" s="24">
        <f t="shared" si="8"/>
        <v>-0.41755116465968489</v>
      </c>
      <c r="V71" s="7"/>
      <c r="W71" s="25">
        <f t="shared" si="9"/>
        <v>0.90851288088424154</v>
      </c>
      <c r="X71" s="24">
        <f t="shared" si="10"/>
        <v>286.75682780406123</v>
      </c>
      <c r="Y71" s="7"/>
      <c r="Z71" s="25">
        <f t="shared" si="11"/>
        <v>632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-0.16317219593872778</v>
      </c>
      <c r="AD71" s="17">
        <f t="shared" ca="1" si="14"/>
        <v>0.13317278967127777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11461</v>
      </c>
      <c r="D72" s="17">
        <v>12236</v>
      </c>
      <c r="E72" s="17">
        <v>15022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-2054</v>
      </c>
      <c r="K72" s="7"/>
      <c r="L72" s="25">
        <f t="shared" si="3"/>
        <v>-3568.2169559465256</v>
      </c>
      <c r="M72" s="17">
        <f t="shared" si="1"/>
        <v>52.084453134090623</v>
      </c>
      <c r="N72" s="17">
        <f t="shared" si="4"/>
        <v>-2065.4119067751694</v>
      </c>
      <c r="O72" s="24">
        <f t="shared" si="2"/>
        <v>130.23161624515788</v>
      </c>
      <c r="P72" s="7"/>
      <c r="Q72" s="25">
        <f t="shared" si="5"/>
        <v>-3542.3469918945025</v>
      </c>
      <c r="R72" s="24">
        <f t="shared" si="6"/>
        <v>-2057.5278018937515</v>
      </c>
      <c r="S72" s="7"/>
      <c r="T72" s="25">
        <f t="shared" si="7"/>
        <v>0.86379866973037955</v>
      </c>
      <c r="U72" s="24">
        <f t="shared" si="8"/>
        <v>-0.50343342138759151</v>
      </c>
      <c r="V72" s="7"/>
      <c r="W72" s="25">
        <f t="shared" si="9"/>
        <v>0.86214164041408725</v>
      </c>
      <c r="X72" s="24">
        <f t="shared" si="10"/>
        <v>292.35547563196121</v>
      </c>
      <c r="Y72" s="7"/>
      <c r="Z72" s="25">
        <f t="shared" si="11"/>
        <v>614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-9.0524368038757075E-2</v>
      </c>
      <c r="AD72" s="17">
        <f t="shared" ca="1" si="14"/>
        <v>-1.0718911232117989E-2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11573</v>
      </c>
      <c r="D73" s="17">
        <v>12067</v>
      </c>
      <c r="E73" s="17">
        <v>14916</v>
      </c>
      <c r="F73" s="17">
        <v>14454</v>
      </c>
      <c r="G73" s="24"/>
      <c r="H73" s="7"/>
      <c r="I73" s="25">
        <f t="shared" si="16"/>
        <v>-3343</v>
      </c>
      <c r="J73" s="24">
        <f t="shared" si="16"/>
        <v>-2387</v>
      </c>
      <c r="K73" s="7"/>
      <c r="L73" s="25">
        <f t="shared" si="3"/>
        <v>-3348.8969127509299</v>
      </c>
      <c r="M73" s="17">
        <f t="shared" si="1"/>
        <v>34.77357999207981</v>
      </c>
      <c r="N73" s="17">
        <f t="shared" si="4"/>
        <v>-2401.182738497539</v>
      </c>
      <c r="O73" s="24">
        <f t="shared" si="2"/>
        <v>201.1500712895762</v>
      </c>
      <c r="P73" s="7"/>
      <c r="Q73" s="25">
        <f t="shared" si="5"/>
        <v>-3324.3469918945025</v>
      </c>
      <c r="R73" s="24">
        <f t="shared" si="6"/>
        <v>-2390.5278018937515</v>
      </c>
      <c r="S73" s="7"/>
      <c r="T73" s="25">
        <f t="shared" si="7"/>
        <v>0.81063953246006026</v>
      </c>
      <c r="U73" s="24">
        <f t="shared" si="8"/>
        <v>-0.58491145982175941</v>
      </c>
      <c r="V73" s="7"/>
      <c r="W73" s="25">
        <f t="shared" si="9"/>
        <v>0.80871327052851649</v>
      </c>
      <c r="X73" s="24">
        <f t="shared" si="10"/>
        <v>297.95016758215968</v>
      </c>
      <c r="Y73" s="7"/>
      <c r="Z73" s="25">
        <f t="shared" si="11"/>
        <v>624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-0.11183241784027587</v>
      </c>
      <c r="AD73" s="17">
        <f t="shared" ca="1" si="14"/>
        <v>-5.4667834312510877E-2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11701</v>
      </c>
      <c r="D74" s="17">
        <v>11922</v>
      </c>
      <c r="E74" s="17">
        <v>14799</v>
      </c>
      <c r="F74" s="17">
        <v>14620</v>
      </c>
      <c r="G74" s="24"/>
      <c r="H74" s="7"/>
      <c r="I74" s="25">
        <f t="shared" si="16"/>
        <v>-3098</v>
      </c>
      <c r="J74" s="24">
        <f t="shared" si="16"/>
        <v>-2698</v>
      </c>
      <c r="K74" s="7"/>
      <c r="L74" s="25">
        <f t="shared" si="3"/>
        <v>-3103.5579410933715</v>
      </c>
      <c r="M74" s="17">
        <f t="shared" si="1"/>
        <v>30.890709197387391</v>
      </c>
      <c r="N74" s="17">
        <f t="shared" si="4"/>
        <v>-2707.124299702707</v>
      </c>
      <c r="O74" s="24">
        <f t="shared" si="2"/>
        <v>83.252845064819937</v>
      </c>
      <c r="P74" s="7"/>
      <c r="Q74" s="25">
        <f t="shared" si="5"/>
        <v>-3079.3469918945025</v>
      </c>
      <c r="R74" s="24">
        <f t="shared" si="6"/>
        <v>-2701.5278018937515</v>
      </c>
      <c r="S74" s="7"/>
      <c r="T74" s="25">
        <f t="shared" si="7"/>
        <v>0.7508964653443343</v>
      </c>
      <c r="U74" s="24">
        <f t="shared" si="8"/>
        <v>-0.661006564785802</v>
      </c>
      <c r="V74" s="7"/>
      <c r="W74" s="25">
        <f t="shared" si="9"/>
        <v>0.74871870293823017</v>
      </c>
      <c r="X74" s="24">
        <f t="shared" si="10"/>
        <v>303.51307225047344</v>
      </c>
      <c r="Y74" s="7"/>
      <c r="Z74" s="25">
        <f t="shared" si="11"/>
        <v>610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-3.8927749526521893E-2</v>
      </c>
      <c r="AD74" s="17">
        <f t="shared" ca="1" si="14"/>
        <v>3.3442163821462145E-2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11841</v>
      </c>
      <c r="D75" s="17">
        <v>11777</v>
      </c>
      <c r="E75" s="17">
        <v>14662</v>
      </c>
      <c r="F75" s="17">
        <v>14768</v>
      </c>
      <c r="G75" s="24"/>
      <c r="H75" s="7"/>
      <c r="I75" s="25">
        <f t="shared" si="16"/>
        <v>-2821</v>
      </c>
      <c r="J75" s="24">
        <f t="shared" si="16"/>
        <v>-2991</v>
      </c>
      <c r="K75" s="7"/>
      <c r="L75" s="25">
        <f t="shared" si="3"/>
        <v>-2822.8331309974137</v>
      </c>
      <c r="M75" s="17">
        <f t="shared" si="1"/>
        <v>3.3603692536790142</v>
      </c>
      <c r="N75" s="17">
        <f t="shared" si="4"/>
        <v>-2994.7688653185578</v>
      </c>
      <c r="O75" s="24">
        <f t="shared" si="2"/>
        <v>14.204345789427791</v>
      </c>
      <c r="P75" s="7"/>
      <c r="Q75" s="25">
        <f t="shared" si="5"/>
        <v>-2802.3469918945025</v>
      </c>
      <c r="R75" s="24">
        <f t="shared" si="6"/>
        <v>-2994.5278018937515</v>
      </c>
      <c r="S75" s="7"/>
      <c r="T75" s="25">
        <f t="shared" si="7"/>
        <v>0.68335022211553398</v>
      </c>
      <c r="U75" s="24">
        <f t="shared" si="8"/>
        <v>-0.73269745145610587</v>
      </c>
      <c r="V75" s="7"/>
      <c r="W75" s="25">
        <f t="shared" si="9"/>
        <v>0.68093545418671897</v>
      </c>
      <c r="X75" s="24">
        <f t="shared" si="10"/>
        <v>309.17040897464699</v>
      </c>
      <c r="Y75" s="7"/>
      <c r="Z75" s="25">
        <f t="shared" si="11"/>
        <v>625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-6.5910253529750662E-3</v>
      </c>
      <c r="AD75" s="17">
        <f t="shared" ca="1" si="14"/>
        <v>-3.6773134018517339E-3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11994</v>
      </c>
      <c r="D76" s="17">
        <v>11644</v>
      </c>
      <c r="E76" s="17">
        <v>14505</v>
      </c>
      <c r="F76" s="17">
        <v>14887</v>
      </c>
      <c r="G76" s="24"/>
      <c r="H76" s="7"/>
      <c r="I76" s="25">
        <f t="shared" si="16"/>
        <v>-2511</v>
      </c>
      <c r="J76" s="24">
        <f t="shared" si="16"/>
        <v>-3243</v>
      </c>
      <c r="K76" s="7"/>
      <c r="L76" s="25">
        <f t="shared" si="3"/>
        <v>-2514.0592691690217</v>
      </c>
      <c r="M76" s="17">
        <f t="shared" si="1"/>
        <v>9.3591278485268337</v>
      </c>
      <c r="N76" s="17">
        <f t="shared" si="4"/>
        <v>-3254.3118144951836</v>
      </c>
      <c r="O76" s="24">
        <f t="shared" si="2"/>
        <v>127.95714717344639</v>
      </c>
      <c r="P76" s="7"/>
      <c r="Q76" s="25">
        <f t="shared" si="5"/>
        <v>-2492.3469918945025</v>
      </c>
      <c r="R76" s="24">
        <f t="shared" si="6"/>
        <v>-3246.5278018937515</v>
      </c>
      <c r="S76" s="7"/>
      <c r="T76" s="25">
        <f t="shared" si="7"/>
        <v>0.60775695352012571</v>
      </c>
      <c r="U76" s="24">
        <f t="shared" si="8"/>
        <v>-0.79435650756844911</v>
      </c>
      <c r="V76" s="7"/>
      <c r="W76" s="25">
        <f t="shared" si="9"/>
        <v>0.60513824933631299</v>
      </c>
      <c r="X76" s="24">
        <f t="shared" si="10"/>
        <v>314.77335231626103</v>
      </c>
      <c r="Y76" s="7"/>
      <c r="Z76" s="25">
        <f t="shared" si="11"/>
        <v>627</v>
      </c>
      <c r="AA76" s="17">
        <f t="shared" si="15"/>
        <v>314.81999999999994</v>
      </c>
      <c r="AB76" s="24">
        <f t="shared" si="12"/>
        <v>5.4946455511285475</v>
      </c>
      <c r="AC76" s="17">
        <f t="shared" si="13"/>
        <v>-4.6647683738910928E-2</v>
      </c>
      <c r="AD76" s="17">
        <f t="shared" ca="1" si="14"/>
        <v>6.5079678455219891E-2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12161</v>
      </c>
      <c r="D77" s="17">
        <v>11526</v>
      </c>
      <c r="E77" s="17">
        <v>14330</v>
      </c>
      <c r="F77" s="17">
        <v>15003</v>
      </c>
      <c r="G77" s="24"/>
      <c r="H77" s="7"/>
      <c r="I77" s="25">
        <f t="shared" si="16"/>
        <v>-2169</v>
      </c>
      <c r="J77" s="24">
        <f t="shared" si="16"/>
        <v>-3477</v>
      </c>
      <c r="K77" s="7"/>
      <c r="L77" s="25">
        <f t="shared" si="3"/>
        <v>-2172.8469847810975</v>
      </c>
      <c r="M77" s="17">
        <f t="shared" si="1"/>
        <v>14.799291905995702</v>
      </c>
      <c r="N77" s="17">
        <f t="shared" si="4"/>
        <v>-3487.32130197579</v>
      </c>
      <c r="O77" s="24">
        <f t="shared" si="2"/>
        <v>106.52927447544641</v>
      </c>
      <c r="P77" s="7"/>
      <c r="Q77" s="25">
        <f t="shared" si="5"/>
        <v>-2150.3469918945025</v>
      </c>
      <c r="R77" s="24">
        <f t="shared" si="6"/>
        <v>-3480.5278018937515</v>
      </c>
      <c r="S77" s="7"/>
      <c r="T77" s="25">
        <f t="shared" si="7"/>
        <v>0.52436050881164309</v>
      </c>
      <c r="U77" s="24">
        <f t="shared" si="8"/>
        <v>-0.85161134538705352</v>
      </c>
      <c r="V77" s="7"/>
      <c r="W77" s="25">
        <f t="shared" si="9"/>
        <v>0.52155236332468213</v>
      </c>
      <c r="X77" s="24">
        <f t="shared" si="10"/>
        <v>320.58883270822616</v>
      </c>
      <c r="Y77" s="7"/>
      <c r="Z77" s="25">
        <f t="shared" si="11"/>
        <v>642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-9.1672917737923854E-3</v>
      </c>
      <c r="AD77" s="17">
        <f t="shared" ca="1" si="14"/>
        <v>9.930388175769167E-2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12334</v>
      </c>
      <c r="D78" s="17">
        <v>11416</v>
      </c>
      <c r="E78" s="17">
        <v>14143</v>
      </c>
      <c r="F78" s="17">
        <v>15094</v>
      </c>
      <c r="G78" s="24"/>
      <c r="H78" s="7"/>
      <c r="I78" s="25">
        <f t="shared" si="16"/>
        <v>-1809</v>
      </c>
      <c r="J78" s="24">
        <f t="shared" si="16"/>
        <v>-3678</v>
      </c>
      <c r="K78" s="7"/>
      <c r="L78" s="25">
        <f t="shared" si="3"/>
        <v>-1812.0537475925871</v>
      </c>
      <c r="M78" s="17">
        <f t="shared" si="1"/>
        <v>9.3253743592315992</v>
      </c>
      <c r="N78" s="17">
        <f t="shared" si="4"/>
        <v>-3683.7370716472951</v>
      </c>
      <c r="O78" s="24">
        <f t="shared" si="2"/>
        <v>32.913991086197591</v>
      </c>
      <c r="P78" s="7"/>
      <c r="Q78" s="25">
        <f t="shared" si="5"/>
        <v>-1790.3469918945025</v>
      </c>
      <c r="R78" s="24">
        <f t="shared" si="6"/>
        <v>-3681.5278018937515</v>
      </c>
      <c r="S78" s="7"/>
      <c r="T78" s="25">
        <f t="shared" si="7"/>
        <v>0.43657477753955604</v>
      </c>
      <c r="U78" s="24">
        <f t="shared" si="8"/>
        <v>-0.90079178300047025</v>
      </c>
      <c r="V78" s="7"/>
      <c r="W78" s="25">
        <f t="shared" si="9"/>
        <v>0.43360381884953997</v>
      </c>
      <c r="X78" s="24">
        <f t="shared" si="10"/>
        <v>326.36915155626161</v>
      </c>
      <c r="Y78" s="7"/>
      <c r="Z78" s="25">
        <f t="shared" si="11"/>
        <v>638</v>
      </c>
      <c r="AA78" s="17">
        <f t="shared" si="15"/>
        <v>326.33999999999997</v>
      </c>
      <c r="AB78" s="24">
        <f t="shared" si="12"/>
        <v>5.6957074809582942</v>
      </c>
      <c r="AC78" s="17">
        <f t="shared" si="13"/>
        <v>2.9151556261638234E-2</v>
      </c>
      <c r="AD78" s="17">
        <f t="shared" ca="1" si="14"/>
        <v>-3.4366572272801932E-2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12532</v>
      </c>
      <c r="D79" s="17">
        <v>11348</v>
      </c>
      <c r="E79" s="17">
        <v>13969</v>
      </c>
      <c r="F79" s="17">
        <v>15188</v>
      </c>
      <c r="G79" s="24"/>
      <c r="H79" s="7"/>
      <c r="I79" s="25">
        <f t="shared" si="16"/>
        <v>-1437</v>
      </c>
      <c r="J79" s="24">
        <f t="shared" si="16"/>
        <v>-3840</v>
      </c>
      <c r="K79" s="7"/>
      <c r="L79" s="25">
        <f t="shared" si="3"/>
        <v>-1441.125248912859</v>
      </c>
      <c r="M79" s="17">
        <f t="shared" si="1"/>
        <v>17.017678593044185</v>
      </c>
      <c r="N79" s="17">
        <f t="shared" si="4"/>
        <v>-3840.277190448945</v>
      </c>
      <c r="O79" s="24">
        <f t="shared" si="2"/>
        <v>7.6834544986342165E-2</v>
      </c>
      <c r="P79" s="7"/>
      <c r="Q79" s="25">
        <f t="shared" si="5"/>
        <v>-1418.3469918945025</v>
      </c>
      <c r="R79" s="24">
        <f t="shared" si="6"/>
        <v>-3843.5278018937515</v>
      </c>
      <c r="S79" s="7"/>
      <c r="T79" s="25">
        <f t="shared" si="7"/>
        <v>0.3458628552250661</v>
      </c>
      <c r="U79" s="24">
        <f t="shared" si="8"/>
        <v>-0.94042974764411946</v>
      </c>
      <c r="V79" s="7"/>
      <c r="W79" s="25">
        <f t="shared" si="9"/>
        <v>0.34276056522274623</v>
      </c>
      <c r="X79" s="24">
        <f t="shared" si="10"/>
        <v>332.04799112516753</v>
      </c>
      <c r="Y79" s="7"/>
      <c r="Z79" s="25">
        <f t="shared" si="11"/>
        <v>625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8.2991125167552582E-2</v>
      </c>
      <c r="AD79" s="17">
        <f t="shared" ca="1" si="14"/>
        <v>-4.5787402350470074E-2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11280</v>
      </c>
      <c r="E80" s="17">
        <v>13767</v>
      </c>
      <c r="F80" s="17">
        <v>15241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-1050.8677089003716</v>
      </c>
      <c r="M80" s="17">
        <f t="shared" si="1"/>
        <v>9.8112475328115814</v>
      </c>
      <c r="N80" s="17">
        <f t="shared" si="4"/>
        <v>-3961.2376309658462</v>
      </c>
      <c r="O80" s="24">
        <f t="shared" si="2"/>
        <v>5.6468475928981264E-2</v>
      </c>
      <c r="P80" s="7"/>
      <c r="Q80" s="25">
        <f t="shared" si="5"/>
        <v>-1035.3469918945025</v>
      </c>
      <c r="R80" s="24">
        <f t="shared" si="6"/>
        <v>-3964.5278018937515</v>
      </c>
      <c r="S80" s="7"/>
      <c r="T80" s="25">
        <f t="shared" si="7"/>
        <v>0.25246859112170683</v>
      </c>
      <c r="U80" s="24">
        <f t="shared" si="8"/>
        <v>-0.97003588172980804</v>
      </c>
      <c r="V80" s="7"/>
      <c r="W80" s="25">
        <f t="shared" si="9"/>
        <v>0.24926806829965156</v>
      </c>
      <c r="X80" s="24">
        <f t="shared" si="10"/>
        <v>337.66201745411331</v>
      </c>
      <c r="Y80" s="7"/>
      <c r="Z80" s="25">
        <f t="shared" si="11"/>
        <v>634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-8.9825458866812369E-3</v>
      </c>
      <c r="AD80" s="17">
        <f t="shared" ca="1" si="14"/>
        <v>0.11436483507867479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12913</v>
      </c>
      <c r="D81" s="17">
        <v>11244</v>
      </c>
      <c r="E81" s="17">
        <v>13583</v>
      </c>
      <c r="F81" s="17">
        <v>15286</v>
      </c>
      <c r="G81" s="24"/>
      <c r="H81" s="7"/>
      <c r="I81" s="25">
        <f t="shared" si="16"/>
        <v>-670</v>
      </c>
      <c r="J81" s="24">
        <f t="shared" si="16"/>
        <v>-4042</v>
      </c>
      <c r="K81" s="7"/>
      <c r="L81" s="25">
        <f t="shared" si="3"/>
        <v>-663.76261847959529</v>
      </c>
      <c r="M81" s="17">
        <f t="shared" si="1"/>
        <v>38.904928231086181</v>
      </c>
      <c r="N81" s="17">
        <f t="shared" si="4"/>
        <v>-4040.8358027726945</v>
      </c>
      <c r="O81" s="24">
        <f t="shared" si="2"/>
        <v>1.3553551840658644</v>
      </c>
      <c r="P81" s="7"/>
      <c r="Q81" s="25">
        <f t="shared" si="5"/>
        <v>-651.34699189450248</v>
      </c>
      <c r="R81" s="24">
        <f t="shared" si="6"/>
        <v>-4045.5278018937515</v>
      </c>
      <c r="S81" s="7"/>
      <c r="T81" s="25">
        <f t="shared" si="7"/>
        <v>0.15883047776481402</v>
      </c>
      <c r="U81" s="24">
        <f t="shared" si="8"/>
        <v>-0.9898548640516327</v>
      </c>
      <c r="V81" s="7"/>
      <c r="W81" s="25">
        <f t="shared" si="9"/>
        <v>0.1555640262629096</v>
      </c>
      <c r="X81" s="24">
        <f t="shared" si="10"/>
        <v>343.14192647684399</v>
      </c>
      <c r="Y81" s="7"/>
      <c r="Z81" s="25">
        <f t="shared" si="11"/>
        <v>613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-4.6073523155996554E-2</v>
      </c>
      <c r="AD81" s="17">
        <f t="shared" ca="1" si="14"/>
        <v>6.1447760277758334E-2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13114</v>
      </c>
      <c r="D82" s="17">
        <v>11225</v>
      </c>
      <c r="E82" s="17">
        <v>13386</v>
      </c>
      <c r="F82" s="17">
        <v>15312</v>
      </c>
      <c r="G82" s="24"/>
      <c r="H82" s="7"/>
      <c r="I82" s="25">
        <f t="shared" si="16"/>
        <v>-272</v>
      </c>
      <c r="J82" s="24">
        <f t="shared" si="16"/>
        <v>-4087</v>
      </c>
      <c r="K82" s="7"/>
      <c r="L82" s="25">
        <f t="shared" si="3"/>
        <v>-270.03301934770593</v>
      </c>
      <c r="M82" s="17">
        <f t="shared" si="1"/>
        <v>3.8690128864992008</v>
      </c>
      <c r="N82" s="17">
        <f t="shared" si="4"/>
        <v>-4082.9962914386419</v>
      </c>
      <c r="O82" s="24">
        <f t="shared" si="2"/>
        <v>16.02968224429177</v>
      </c>
      <c r="P82" s="7"/>
      <c r="Q82" s="25">
        <f t="shared" si="5"/>
        <v>-253.34699189450248</v>
      </c>
      <c r="R82" s="24">
        <f t="shared" si="6"/>
        <v>-4090.5278018937515</v>
      </c>
      <c r="S82" s="7"/>
      <c r="T82" s="25">
        <f t="shared" si="7"/>
        <v>6.177847485845113E-2</v>
      </c>
      <c r="U82" s="24">
        <f t="shared" si="8"/>
        <v>-1.0008654097859797</v>
      </c>
      <c r="V82" s="7"/>
      <c r="W82" s="25">
        <f t="shared" si="9"/>
        <v>5.8475151000522266E-2</v>
      </c>
      <c r="X82" s="24">
        <f t="shared" si="10"/>
        <v>348.72970536693242</v>
      </c>
      <c r="Y82" s="7"/>
      <c r="Z82" s="25">
        <f t="shared" si="11"/>
        <v>614</v>
      </c>
      <c r="AA82" s="17">
        <f t="shared" si="15"/>
        <v>348.714</v>
      </c>
      <c r="AB82" s="24">
        <f t="shared" si="12"/>
        <v>6.0862074477995067</v>
      </c>
      <c r="AC82" s="17">
        <f t="shared" si="13"/>
        <v>1.5705366932422749E-2</v>
      </c>
      <c r="AD82" s="17">
        <f t="shared" ca="1" si="14"/>
        <v>-1.1876698904416116E-3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13304</v>
      </c>
      <c r="D83" s="17">
        <v>11217</v>
      </c>
      <c r="E83" s="17">
        <v>13184</v>
      </c>
      <c r="F83" s="17">
        <v>15308</v>
      </c>
      <c r="G83" s="24"/>
      <c r="H83" s="7"/>
      <c r="I83" s="25">
        <f t="shared" si="16"/>
        <v>120</v>
      </c>
      <c r="J83" s="24">
        <f t="shared" si="16"/>
        <v>-4091</v>
      </c>
      <c r="K83" s="7"/>
      <c r="L83" s="25">
        <f t="shared" si="3"/>
        <v>129.90400686711368</v>
      </c>
      <c r="M83" s="17">
        <f t="shared" si="1"/>
        <v>98.08935202383492</v>
      </c>
      <c r="N83" s="17">
        <f t="shared" si="4"/>
        <v>-4087.0199737685548</v>
      </c>
      <c r="O83" s="24">
        <f t="shared" si="2"/>
        <v>15.840608802991948</v>
      </c>
      <c r="P83" s="7"/>
      <c r="Q83" s="25">
        <f t="shared" si="5"/>
        <v>138.65300810549752</v>
      </c>
      <c r="R83" s="24">
        <f t="shared" si="6"/>
        <v>-4094.5278018937515</v>
      </c>
      <c r="S83" s="7"/>
      <c r="T83" s="25">
        <f t="shared" si="7"/>
        <v>-3.3810432526710309E-2</v>
      </c>
      <c r="U83" s="24">
        <f t="shared" si="8"/>
        <v>-1.001844124962366</v>
      </c>
      <c r="V83" s="7"/>
      <c r="W83" s="25">
        <f t="shared" si="9"/>
        <v>-3.7117507665252555E-2</v>
      </c>
      <c r="X83" s="24">
        <f t="shared" si="10"/>
        <v>354.19517819343423</v>
      </c>
      <c r="Y83" s="7"/>
      <c r="Z83" s="25">
        <f t="shared" si="11"/>
        <v>620</v>
      </c>
      <c r="AA83" s="17">
        <f t="shared" si="15"/>
        <v>354.29399999999998</v>
      </c>
      <c r="AB83" s="24">
        <f t="shared" si="12"/>
        <v>6.1835968200607896</v>
      </c>
      <c r="AC83" s="17">
        <f t="shared" si="13"/>
        <v>-9.8821806565752013E-2</v>
      </c>
      <c r="AD83" s="17">
        <f t="shared" ca="1" si="14"/>
        <v>8.24123023508605E-2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13503</v>
      </c>
      <c r="D84" s="17">
        <v>11235</v>
      </c>
      <c r="E84" s="17">
        <v>12981</v>
      </c>
      <c r="F84" s="17">
        <v>15291</v>
      </c>
      <c r="G84" s="24"/>
      <c r="H84" s="7"/>
      <c r="I84" s="25">
        <f t="shared" ref="I84:J115" si="17">C84-E84</f>
        <v>522</v>
      </c>
      <c r="J84" s="24">
        <f t="shared" si="17"/>
        <v>-4056</v>
      </c>
      <c r="K84" s="7"/>
      <c r="L84" s="25">
        <f t="shared" si="3"/>
        <v>534.18768358824411</v>
      </c>
      <c r="M84" s="17">
        <f t="shared" ref="M84:M147" si="18">(I84-L84)^2</f>
        <v>148.53963124715489</v>
      </c>
      <c r="N84" s="17">
        <f t="shared" si="4"/>
        <v>-4051.4815435714772</v>
      </c>
      <c r="O84" s="24">
        <f t="shared" ref="O84:O147" si="19">(J84-N84)^2</f>
        <v>20.416448496458727</v>
      </c>
      <c r="P84" s="7"/>
      <c r="Q84" s="25">
        <f t="shared" si="5"/>
        <v>540.65300810549752</v>
      </c>
      <c r="R84" s="24">
        <f t="shared" si="6"/>
        <v>-4059.5278018937515</v>
      </c>
      <c r="S84" s="7"/>
      <c r="T84" s="25">
        <f t="shared" si="7"/>
        <v>-0.13183783244720748</v>
      </c>
      <c r="U84" s="24">
        <f t="shared" si="8"/>
        <v>-0.99328036716898505</v>
      </c>
      <c r="V84" s="7"/>
      <c r="W84" s="25">
        <f t="shared" si="9"/>
        <v>-0.13511717431880671</v>
      </c>
      <c r="X84" s="24">
        <f>IF(MOD(ATAN2(U84,W84)*180/PI()-$J$9+360,360)&lt;355,MOD(ATAN2(U84,W84)*180/PI()-$J$9+360,360)+360,MOD(ATAN2(U84,W84)*180/PI()-$J$9+360,360))</f>
        <v>359.81985552560025</v>
      </c>
      <c r="Y84" s="7"/>
      <c r="Z84" s="25">
        <f t="shared" si="11"/>
        <v>629</v>
      </c>
      <c r="AA84" s="17">
        <f t="shared" si="15"/>
        <v>359.95499999999998</v>
      </c>
      <c r="AB84" s="24">
        <f t="shared" si="12"/>
        <v>6.2823999090161884</v>
      </c>
      <c r="AC84" s="17">
        <f t="shared" si="13"/>
        <v>-0.13514447439973765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11199</v>
      </c>
      <c r="E85" s="17">
        <v>12937</v>
      </c>
      <c r="F85" s="17">
        <v>15242</v>
      </c>
      <c r="G85" s="24"/>
      <c r="H85" s="7"/>
      <c r="I85" s="25">
        <f t="shared" si="17"/>
        <v>535</v>
      </c>
      <c r="J85" s="24">
        <f t="shared" si="17"/>
        <v>-4043</v>
      </c>
      <c r="K85" s="7"/>
      <c r="L85" s="25">
        <f>$M$9*SIN(2*PI()/$M$10*(AA85+$M$11))+$M$12</f>
        <v>541.71169734882972</v>
      </c>
      <c r="M85" s="17">
        <f t="shared" si="18"/>
        <v>45.046881302287844</v>
      </c>
      <c r="N85" s="17">
        <f>$O$9*COS(2*PI()/$O$10*(AA85+$O$11))+$O$12</f>
        <v>-4037.0335158449393</v>
      </c>
      <c r="O85" s="24">
        <f t="shared" si="19"/>
        <v>35.598933172590371</v>
      </c>
      <c r="P85" s="7"/>
      <c r="Q85" s="25">
        <f t="shared" ref="Q85:Q148" si="20">I85-$J$4</f>
        <v>553.65300810549752</v>
      </c>
      <c r="R85" s="24">
        <f t="shared" ref="R85:R148" si="21">J85-$J$3</f>
        <v>-4046.5278018937515</v>
      </c>
      <c r="S85" s="7"/>
      <c r="T85" s="25">
        <f t="shared" ref="T85:T148" si="22">Q85/$J$7</f>
        <v>-0.13500787274314396</v>
      </c>
      <c r="U85" s="24">
        <f t="shared" ref="U85:U148" si="23">R85/$J$6</f>
        <v>-0.99009954284572932</v>
      </c>
      <c r="V85" s="7"/>
      <c r="W85" s="25">
        <f t="shared" ref="W85:W148" si="24">(T85-U85*SIN(-$J$11*PI()/180))/(COS(-$J$11*PI()/180))</f>
        <v>-0.13827673260678197</v>
      </c>
      <c r="X85" s="24">
        <f>IF(MOD(ATAN2(U85,W85)*180/PI()-$J$9+360,360)&lt;355,MOD(ATAN2(U85,W85)*180/PI()-$J$9+360,360)+360,MOD(ATAN2(U85,W85)*180/PI()-$J$9+360,360))</f>
        <v>360.02385785020306</v>
      </c>
      <c r="Y85" s="7"/>
      <c r="Z85" s="25">
        <f>I165-J159</f>
        <v>10</v>
      </c>
      <c r="AA85" s="17">
        <f t="shared" si="15"/>
        <v>360.04499999999996</v>
      </c>
      <c r="AB85" s="24">
        <f t="shared" ref="AB85:AB148" si="25">AA85*PI()/180</f>
        <v>6.2839707053429832</v>
      </c>
      <c r="AC85" s="17">
        <f t="shared" ref="AC85:AC148" si="26">X85-AA85</f>
        <v>-2.1142149796901322E-2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11174</v>
      </c>
      <c r="E86" s="17">
        <v>13131</v>
      </c>
      <c r="F86" s="17">
        <v>15251</v>
      </c>
      <c r="G86" s="24"/>
      <c r="H86" s="7"/>
      <c r="I86" s="25">
        <f t="shared" si="17"/>
        <v>128</v>
      </c>
      <c r="J86" s="24">
        <f t="shared" si="17"/>
        <v>-4077</v>
      </c>
      <c r="K86" s="7"/>
      <c r="L86" s="25">
        <f t="shared" ref="L86:L149" si="27">$M$9*SIN(2*PI()/$M$10*(AA86+$M$11))+$M$12</f>
        <v>134.8785938989721</v>
      </c>
      <c r="M86" s="17">
        <f t="shared" si="18"/>
        <v>47.315054026976185</v>
      </c>
      <c r="N86" s="17">
        <f t="shared" ref="N86:N149" si="28">$O$9*COS(2*PI()/$O$10*(AA86+$O$11))+$O$12</f>
        <v>-4073.5809902242167</v>
      </c>
      <c r="O86" s="24">
        <f t="shared" si="19"/>
        <v>11.689627846901441</v>
      </c>
      <c r="P86" s="7"/>
      <c r="Q86" s="25">
        <f t="shared" si="20"/>
        <v>146.65300810549752</v>
      </c>
      <c r="R86" s="24">
        <f t="shared" si="21"/>
        <v>-4080.5278018937515</v>
      </c>
      <c r="S86" s="7"/>
      <c r="T86" s="25">
        <f t="shared" si="22"/>
        <v>-3.576122655497891E-2</v>
      </c>
      <c r="U86" s="24">
        <f t="shared" si="23"/>
        <v>-0.99841862184501362</v>
      </c>
      <c r="V86" s="7"/>
      <c r="W86" s="25">
        <f t="shared" si="24"/>
        <v>-3.9057005406840185E-2</v>
      </c>
      <c r="X86" s="24">
        <f t="shared" ref="X86:X148" si="29">MOD(ATAN2(U86,W86)*180/PI()-$J$9+360,360)</f>
        <v>354.31359049578509</v>
      </c>
      <c r="Y86" s="7"/>
      <c r="Z86" s="25">
        <f t="shared" ref="Z86:Z149" si="30">B86</f>
        <v>-635</v>
      </c>
      <c r="AA86" s="17">
        <f t="shared" ref="AA86:AA149" si="31">360/40000*Z86+AA85</f>
        <v>354.33</v>
      </c>
      <c r="AB86" s="24">
        <f t="shared" si="25"/>
        <v>6.1842251385915068</v>
      </c>
      <c r="AC86" s="17">
        <f t="shared" si="26"/>
        <v>-1.6409504214891513E-2</v>
      </c>
    </row>
    <row r="87" spans="1:31" s="17" customFormat="1" x14ac:dyDescent="0.25">
      <c r="A87" s="17">
        <v>2</v>
      </c>
      <c r="B87" s="17">
        <v>-616</v>
      </c>
      <c r="C87" s="17">
        <v>13063</v>
      </c>
      <c r="D87" s="17">
        <v>11180</v>
      </c>
      <c r="E87" s="17">
        <v>13329</v>
      </c>
      <c r="F87" s="17">
        <v>15252</v>
      </c>
      <c r="G87" s="24"/>
      <c r="H87" s="7"/>
      <c r="I87" s="25">
        <f t="shared" si="17"/>
        <v>-266</v>
      </c>
      <c r="J87" s="24">
        <f t="shared" si="17"/>
        <v>-4072</v>
      </c>
      <c r="K87" s="7"/>
      <c r="L87" s="25">
        <f t="shared" si="27"/>
        <v>-261.27922865657041</v>
      </c>
      <c r="M87" s="17">
        <f t="shared" si="18"/>
        <v>22.285682076946014</v>
      </c>
      <c r="N87" s="17">
        <f t="shared" si="28"/>
        <v>-4070.2997049391174</v>
      </c>
      <c r="O87" s="24">
        <f t="shared" si="19"/>
        <v>2.8910032940617008</v>
      </c>
      <c r="P87" s="7"/>
      <c r="Q87" s="25">
        <f t="shared" si="20"/>
        <v>-247.34699189450248</v>
      </c>
      <c r="R87" s="24">
        <f t="shared" si="21"/>
        <v>-4075.5278018937515</v>
      </c>
      <c r="S87" s="7"/>
      <c r="T87" s="25">
        <f t="shared" si="22"/>
        <v>6.0315379337249675E-2</v>
      </c>
      <c r="U87" s="24">
        <f t="shared" si="23"/>
        <v>-0.99719522787453063</v>
      </c>
      <c r="V87" s="7"/>
      <c r="W87" s="25">
        <f t="shared" si="24"/>
        <v>5.7024162059514029E-2</v>
      </c>
      <c r="X87" s="24">
        <f t="shared" si="29"/>
        <v>348.80051769704198</v>
      </c>
      <c r="Y87" s="7"/>
      <c r="Z87" s="25">
        <f t="shared" si="30"/>
        <v>-616</v>
      </c>
      <c r="AA87" s="17">
        <f t="shared" si="31"/>
        <v>348.786</v>
      </c>
      <c r="AB87" s="24">
        <f t="shared" si="25"/>
        <v>6.087464084860942</v>
      </c>
      <c r="AC87" s="17">
        <f t="shared" si="26"/>
        <v>1.4517697041981137E-2</v>
      </c>
    </row>
    <row r="88" spans="1:31" s="17" customFormat="1" x14ac:dyDescent="0.25">
      <c r="A88" s="17">
        <v>3</v>
      </c>
      <c r="B88" s="17">
        <v>-609</v>
      </c>
      <c r="C88" s="17">
        <v>12875</v>
      </c>
      <c r="D88" s="17">
        <v>11207</v>
      </c>
      <c r="E88" s="17">
        <v>13530</v>
      </c>
      <c r="F88" s="17">
        <v>15236</v>
      </c>
      <c r="G88" s="24"/>
      <c r="H88" s="7"/>
      <c r="I88" s="25">
        <f t="shared" si="17"/>
        <v>-655</v>
      </c>
      <c r="J88" s="24">
        <f t="shared" si="17"/>
        <v>-4029</v>
      </c>
      <c r="K88" s="7"/>
      <c r="L88" s="25">
        <f t="shared" si="27"/>
        <v>-650.71581055571482</v>
      </c>
      <c r="M88" s="17">
        <f t="shared" si="18"/>
        <v>18.354279194524519</v>
      </c>
      <c r="N88" s="17">
        <f t="shared" si="28"/>
        <v>-4029.583215375043</v>
      </c>
      <c r="O88" s="24">
        <f t="shared" si="19"/>
        <v>0.34014017368652671</v>
      </c>
      <c r="P88" s="7"/>
      <c r="Q88" s="25">
        <f t="shared" si="20"/>
        <v>-636.34699189450248</v>
      </c>
      <c r="R88" s="24">
        <f t="shared" si="21"/>
        <v>-4032.5278018937515</v>
      </c>
      <c r="S88" s="7"/>
      <c r="T88" s="25">
        <f t="shared" si="22"/>
        <v>0.15517273896181039</v>
      </c>
      <c r="U88" s="24">
        <f t="shared" si="23"/>
        <v>-0.98667403972837686</v>
      </c>
      <c r="V88" s="7"/>
      <c r="W88" s="25">
        <f t="shared" si="24"/>
        <v>0.15191676681106211</v>
      </c>
      <c r="X88" s="24">
        <f t="shared" si="29"/>
        <v>343.32037423712177</v>
      </c>
      <c r="Y88" s="7"/>
      <c r="Z88" s="25">
        <f t="shared" si="30"/>
        <v>-609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1.537423712176178E-2</v>
      </c>
    </row>
    <row r="89" spans="1:31" s="17" customFormat="1" x14ac:dyDescent="0.25">
      <c r="A89" s="17">
        <v>4</v>
      </c>
      <c r="B89" s="17">
        <v>-620</v>
      </c>
      <c r="C89" s="17">
        <v>12687</v>
      </c>
      <c r="D89" s="17">
        <v>11246</v>
      </c>
      <c r="E89" s="17">
        <v>13727</v>
      </c>
      <c r="F89" s="17">
        <v>15201</v>
      </c>
      <c r="G89" s="24"/>
      <c r="H89" s="7"/>
      <c r="I89" s="25">
        <f t="shared" si="17"/>
        <v>-1040</v>
      </c>
      <c r="J89" s="24">
        <f t="shared" si="17"/>
        <v>-3955</v>
      </c>
      <c r="K89" s="7"/>
      <c r="L89" s="25">
        <f t="shared" si="27"/>
        <v>-1041.2231808196134</v>
      </c>
      <c r="M89" s="17">
        <f t="shared" si="18"/>
        <v>1.4961713174700839</v>
      </c>
      <c r="N89" s="17">
        <f t="shared" si="28"/>
        <v>-3950.2442727398507</v>
      </c>
      <c r="O89" s="24">
        <f t="shared" si="19"/>
        <v>22.616941772927571</v>
      </c>
      <c r="P89" s="7"/>
      <c r="Q89" s="25">
        <f t="shared" si="20"/>
        <v>-1021.3469918945025</v>
      </c>
      <c r="R89" s="24">
        <f t="shared" si="21"/>
        <v>-3958.5278018937515</v>
      </c>
      <c r="S89" s="7"/>
      <c r="T89" s="25">
        <f t="shared" si="22"/>
        <v>0.2490547015722368</v>
      </c>
      <c r="U89" s="24">
        <f t="shared" si="23"/>
        <v>-0.96856780896522843</v>
      </c>
      <c r="V89" s="7"/>
      <c r="W89" s="25">
        <f t="shared" si="24"/>
        <v>0.24585900597278967</v>
      </c>
      <c r="X89" s="24">
        <f t="shared" si="29"/>
        <v>337.83038228919202</v>
      </c>
      <c r="Y89" s="7"/>
      <c r="Z89" s="25">
        <f t="shared" si="30"/>
        <v>-620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0.10538228919199355</v>
      </c>
    </row>
    <row r="90" spans="1:31" s="17" customFormat="1" x14ac:dyDescent="0.25">
      <c r="A90" s="17">
        <v>5</v>
      </c>
      <c r="B90" s="17">
        <v>-637</v>
      </c>
      <c r="C90" s="17">
        <v>12484</v>
      </c>
      <c r="D90" s="17">
        <v>11305</v>
      </c>
      <c r="E90" s="17">
        <v>13918</v>
      </c>
      <c r="F90" s="17">
        <v>15133</v>
      </c>
      <c r="G90" s="24"/>
      <c r="H90" s="7"/>
      <c r="I90" s="25">
        <f t="shared" si="17"/>
        <v>-1434</v>
      </c>
      <c r="J90" s="24">
        <f t="shared" si="17"/>
        <v>-3828</v>
      </c>
      <c r="K90" s="7"/>
      <c r="L90" s="25">
        <f t="shared" si="27"/>
        <v>-1432.3029567678175</v>
      </c>
      <c r="M90" s="17">
        <f t="shared" si="18"/>
        <v>2.8799557318965041</v>
      </c>
      <c r="N90" s="17">
        <f t="shared" si="28"/>
        <v>-3829.7072644718769</v>
      </c>
      <c r="O90" s="24">
        <f t="shared" si="19"/>
        <v>2.9147519769331001</v>
      </c>
      <c r="P90" s="7"/>
      <c r="Q90" s="25">
        <f t="shared" si="20"/>
        <v>-1415.3469918945025</v>
      </c>
      <c r="R90" s="24">
        <f t="shared" si="21"/>
        <v>-3831.5278018937515</v>
      </c>
      <c r="S90" s="7"/>
      <c r="T90" s="25">
        <f t="shared" si="22"/>
        <v>0.34513130746446535</v>
      </c>
      <c r="U90" s="24">
        <f t="shared" si="23"/>
        <v>-0.93749360211496024</v>
      </c>
      <c r="V90" s="7"/>
      <c r="W90" s="25">
        <f t="shared" si="24"/>
        <v>0.34203870511742457</v>
      </c>
      <c r="X90" s="24">
        <f t="shared" si="29"/>
        <v>332.0292037228171</v>
      </c>
      <c r="Y90" s="7"/>
      <c r="Z90" s="25">
        <f t="shared" si="30"/>
        <v>-637</v>
      </c>
      <c r="AA90" s="17">
        <f t="shared" si="31"/>
        <v>331.99200000000002</v>
      </c>
      <c r="AB90" s="24">
        <f t="shared" si="25"/>
        <v>5.7943534902810141</v>
      </c>
      <c r="AC90" s="17">
        <f t="shared" si="26"/>
        <v>3.7203722817082507E-2</v>
      </c>
    </row>
    <row r="91" spans="1:31" s="17" customFormat="1" x14ac:dyDescent="0.25">
      <c r="A91" s="17">
        <v>6</v>
      </c>
      <c r="B91" s="17">
        <v>-626</v>
      </c>
      <c r="C91" s="17">
        <v>12291</v>
      </c>
      <c r="D91" s="17">
        <v>11378</v>
      </c>
      <c r="E91" s="17">
        <v>14094</v>
      </c>
      <c r="F91" s="17">
        <v>15041</v>
      </c>
      <c r="G91" s="24"/>
      <c r="H91" s="7"/>
      <c r="I91" s="25">
        <f t="shared" si="17"/>
        <v>-1803</v>
      </c>
      <c r="J91" s="24">
        <f t="shared" si="17"/>
        <v>-3663</v>
      </c>
      <c r="K91" s="7"/>
      <c r="L91" s="25">
        <f t="shared" si="27"/>
        <v>-1802.8638940883088</v>
      </c>
      <c r="M91" s="17">
        <f t="shared" si="18"/>
        <v>1.8524819197285845E-2</v>
      </c>
      <c r="N91" s="17">
        <f t="shared" si="28"/>
        <v>-3673.8786211271754</v>
      </c>
      <c r="O91" s="24">
        <f t="shared" si="19"/>
        <v>118.34439762862681</v>
      </c>
      <c r="P91" s="7"/>
      <c r="Q91" s="25">
        <f t="shared" si="20"/>
        <v>-1784.3469918945025</v>
      </c>
      <c r="R91" s="24">
        <f t="shared" si="21"/>
        <v>-3666.5278018937515</v>
      </c>
      <c r="S91" s="7"/>
      <c r="T91" s="25">
        <f t="shared" si="22"/>
        <v>0.4351116820183546</v>
      </c>
      <c r="U91" s="24">
        <f t="shared" si="23"/>
        <v>-0.89712160108902117</v>
      </c>
      <c r="V91" s="7"/>
      <c r="W91" s="25">
        <f t="shared" si="24"/>
        <v>0.43215282990853171</v>
      </c>
      <c r="X91" s="24">
        <f t="shared" si="29"/>
        <v>326.35278498398884</v>
      </c>
      <c r="Y91" s="7"/>
      <c r="Z91" s="25">
        <f t="shared" si="30"/>
        <v>-626</v>
      </c>
      <c r="AA91" s="17">
        <f t="shared" si="31"/>
        <v>326.358</v>
      </c>
      <c r="AB91" s="24">
        <f t="shared" si="25"/>
        <v>5.6960216402236536</v>
      </c>
      <c r="AC91" s="17">
        <f t="shared" si="26"/>
        <v>-5.2150160111636978E-3</v>
      </c>
    </row>
    <row r="92" spans="1:31" s="17" customFormat="1" x14ac:dyDescent="0.25">
      <c r="A92" s="17">
        <v>7</v>
      </c>
      <c r="B92" s="17">
        <v>-644</v>
      </c>
      <c r="C92" s="17">
        <v>12120</v>
      </c>
      <c r="D92" s="17">
        <v>11481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-3471</v>
      </c>
      <c r="K92" s="7"/>
      <c r="L92" s="25">
        <f t="shared" si="27"/>
        <v>-2166.0445105859658</v>
      </c>
      <c r="M92" s="17">
        <f t="shared" si="18"/>
        <v>36.536108223852395</v>
      </c>
      <c r="N92" s="17">
        <f t="shared" si="28"/>
        <v>-3476.5051101562694</v>
      </c>
      <c r="O92" s="24">
        <f t="shared" si="19"/>
        <v>30.306237832660923</v>
      </c>
      <c r="P92" s="7"/>
      <c r="Q92" s="25">
        <f t="shared" si="20"/>
        <v>-2141.3469918945025</v>
      </c>
      <c r="R92" s="24">
        <f t="shared" si="21"/>
        <v>-3474.5278018937515</v>
      </c>
      <c r="S92" s="7"/>
      <c r="T92" s="25">
        <f t="shared" si="22"/>
        <v>0.5221658655298409</v>
      </c>
      <c r="U92" s="24">
        <f t="shared" si="23"/>
        <v>-0.85014327262247402</v>
      </c>
      <c r="V92" s="7"/>
      <c r="W92" s="25">
        <f t="shared" si="24"/>
        <v>0.51936255390750063</v>
      </c>
      <c r="X92" s="24">
        <f t="shared" si="29"/>
        <v>320.65213658998391</v>
      </c>
      <c r="Y92" s="7"/>
      <c r="Z92" s="25">
        <f t="shared" si="30"/>
        <v>-644</v>
      </c>
      <c r="AA92" s="17">
        <f t="shared" si="31"/>
        <v>320.56200000000001</v>
      </c>
      <c r="AB92" s="24">
        <f t="shared" si="25"/>
        <v>5.5948623567780622</v>
      </c>
      <c r="AC92" s="17">
        <f t="shared" si="26"/>
        <v>9.0136589983899285E-2</v>
      </c>
    </row>
    <row r="93" spans="1:31" s="17" customFormat="1" x14ac:dyDescent="0.25">
      <c r="A93" s="17">
        <v>8</v>
      </c>
      <c r="B93" s="17">
        <v>-627</v>
      </c>
      <c r="C93" s="17">
        <v>11948</v>
      </c>
      <c r="D93" s="17">
        <v>11594</v>
      </c>
      <c r="E93" s="17">
        <v>14442</v>
      </c>
      <c r="F93" s="17">
        <v>14834</v>
      </c>
      <c r="G93" s="24"/>
      <c r="H93" s="7"/>
      <c r="I93" s="25">
        <f t="shared" si="17"/>
        <v>-2494</v>
      </c>
      <c r="J93" s="24">
        <f t="shared" si="17"/>
        <v>-3240</v>
      </c>
      <c r="K93" s="7"/>
      <c r="L93" s="25">
        <f t="shared" si="27"/>
        <v>-2498.5595669826475</v>
      </c>
      <c r="M93" s="17">
        <f t="shared" si="18"/>
        <v>20.78965106924958</v>
      </c>
      <c r="N93" s="17">
        <f t="shared" si="28"/>
        <v>-3250.1319294343102</v>
      </c>
      <c r="O93" s="24">
        <f t="shared" si="19"/>
        <v>102.65599406184187</v>
      </c>
      <c r="P93" s="7"/>
      <c r="Q93" s="25">
        <f t="shared" si="20"/>
        <v>-2475.3469918945025</v>
      </c>
      <c r="R93" s="24">
        <f t="shared" si="21"/>
        <v>-3243.5278018937515</v>
      </c>
      <c r="S93" s="7"/>
      <c r="T93" s="25">
        <f t="shared" si="22"/>
        <v>0.60361151621005493</v>
      </c>
      <c r="U93" s="24">
        <f t="shared" si="23"/>
        <v>-0.79362247118615936</v>
      </c>
      <c r="V93" s="7"/>
      <c r="W93" s="25">
        <f t="shared" si="24"/>
        <v>0.60099521235352116</v>
      </c>
      <c r="X93" s="24">
        <f t="shared" si="29"/>
        <v>314.93743199471635</v>
      </c>
      <c r="Y93" s="7"/>
      <c r="Z93" s="25">
        <f t="shared" si="30"/>
        <v>-627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1.8431994716308964E-2</v>
      </c>
    </row>
    <row r="94" spans="1:31" s="17" customFormat="1" x14ac:dyDescent="0.25">
      <c r="A94" s="17">
        <v>9</v>
      </c>
      <c r="B94" s="17">
        <v>-638</v>
      </c>
      <c r="C94" s="17">
        <v>11799</v>
      </c>
      <c r="D94" s="17">
        <v>11735</v>
      </c>
      <c r="E94" s="17">
        <v>14611</v>
      </c>
      <c r="F94" s="17">
        <v>14716</v>
      </c>
      <c r="G94" s="24"/>
      <c r="H94" s="7"/>
      <c r="I94" s="25">
        <f t="shared" si="17"/>
        <v>-2812</v>
      </c>
      <c r="J94" s="24">
        <f t="shared" si="17"/>
        <v>-2981</v>
      </c>
      <c r="K94" s="7"/>
      <c r="L94" s="25">
        <f t="shared" si="27"/>
        <v>-2812.2011788466025</v>
      </c>
      <c r="M94" s="17">
        <f t="shared" si="18"/>
        <v>4.0472928320307473E-2</v>
      </c>
      <c r="N94" s="17">
        <f t="shared" si="28"/>
        <v>-2987.4268990538098</v>
      </c>
      <c r="O94" s="24">
        <f t="shared" si="19"/>
        <v>41.305031447861914</v>
      </c>
      <c r="P94" s="7"/>
      <c r="Q94" s="25">
        <f t="shared" si="20"/>
        <v>-2793.3469918945025</v>
      </c>
      <c r="R94" s="24">
        <f t="shared" si="21"/>
        <v>-2984.5278018937515</v>
      </c>
      <c r="S94" s="7"/>
      <c r="T94" s="25">
        <f t="shared" si="22"/>
        <v>0.6811555788337319</v>
      </c>
      <c r="U94" s="24">
        <f t="shared" si="23"/>
        <v>-0.7302506635151399</v>
      </c>
      <c r="V94" s="7"/>
      <c r="W94" s="25">
        <f t="shared" si="24"/>
        <v>0.67874887531636641</v>
      </c>
      <c r="X94" s="24">
        <f t="shared" si="29"/>
        <v>309.16673166124519</v>
      </c>
      <c r="Y94" s="7"/>
      <c r="Z94" s="25">
        <f t="shared" si="30"/>
        <v>-638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-1.02683387548268E-2</v>
      </c>
    </row>
    <row r="95" spans="1:31" s="17" customFormat="1" x14ac:dyDescent="0.25">
      <c r="A95" s="17">
        <v>10</v>
      </c>
      <c r="B95" s="17">
        <v>-610</v>
      </c>
      <c r="C95" s="17">
        <v>11658</v>
      </c>
      <c r="D95" s="17">
        <v>11868</v>
      </c>
      <c r="E95" s="17">
        <v>14739</v>
      </c>
      <c r="F95" s="17">
        <v>14567</v>
      </c>
      <c r="G95" s="24"/>
      <c r="H95" s="7"/>
      <c r="I95" s="25">
        <f t="shared" si="17"/>
        <v>-3081</v>
      </c>
      <c r="J95" s="24">
        <f t="shared" si="17"/>
        <v>-2699</v>
      </c>
      <c r="K95" s="7"/>
      <c r="L95" s="25">
        <f t="shared" si="27"/>
        <v>-3085.8857863302051</v>
      </c>
      <c r="M95" s="17">
        <f t="shared" si="18"/>
        <v>23.870908064418671</v>
      </c>
      <c r="N95" s="17">
        <f t="shared" si="28"/>
        <v>-2708.1405749490809</v>
      </c>
      <c r="O95" s="24">
        <f t="shared" si="19"/>
        <v>83.550110399765813</v>
      </c>
      <c r="P95" s="7"/>
      <c r="Q95" s="25">
        <f t="shared" si="20"/>
        <v>-3062.3469918945025</v>
      </c>
      <c r="R95" s="24">
        <f t="shared" si="21"/>
        <v>-2702.5278018937515</v>
      </c>
      <c r="S95" s="7"/>
      <c r="T95" s="25">
        <f t="shared" si="22"/>
        <v>0.74675102803426352</v>
      </c>
      <c r="U95" s="24">
        <f t="shared" si="23"/>
        <v>-0.66125124357989862</v>
      </c>
      <c r="V95" s="7"/>
      <c r="W95" s="25">
        <f t="shared" si="24"/>
        <v>0.7445724354086094</v>
      </c>
      <c r="X95" s="24">
        <f t="shared" si="29"/>
        <v>303.68151441429495</v>
      </c>
      <c r="Y95" s="7"/>
      <c r="Z95" s="25">
        <f t="shared" si="30"/>
        <v>-610</v>
      </c>
      <c r="AA95" s="17">
        <f t="shared" si="31"/>
        <v>303.68700000000001</v>
      </c>
      <c r="AB95" s="24">
        <f t="shared" si="25"/>
        <v>5.3003380455040192</v>
      </c>
      <c r="AC95" s="17">
        <f t="shared" si="26"/>
        <v>-5.4855857050597479E-3</v>
      </c>
    </row>
    <row r="96" spans="1:31" s="17" customFormat="1" x14ac:dyDescent="0.25">
      <c r="A96" s="17">
        <v>11</v>
      </c>
      <c r="B96" s="17">
        <v>-610</v>
      </c>
      <c r="C96" s="17">
        <v>11538</v>
      </c>
      <c r="D96" s="17">
        <v>12030</v>
      </c>
      <c r="E96" s="17">
        <v>14874</v>
      </c>
      <c r="F96" s="17">
        <v>14419</v>
      </c>
      <c r="G96" s="24"/>
      <c r="H96" s="7"/>
      <c r="I96" s="25">
        <f t="shared" si="17"/>
        <v>-3336</v>
      </c>
      <c r="J96" s="24">
        <f t="shared" si="17"/>
        <v>-2389</v>
      </c>
      <c r="K96" s="7"/>
      <c r="L96" s="25">
        <f t="shared" si="27"/>
        <v>-3331.4121501966874</v>
      </c>
      <c r="M96" s="17">
        <f t="shared" si="18"/>
        <v>21.048365817755144</v>
      </c>
      <c r="N96" s="17">
        <f t="shared" si="28"/>
        <v>-2403.9733776131375</v>
      </c>
      <c r="O96" s="24">
        <f t="shared" si="19"/>
        <v>224.20203714560643</v>
      </c>
      <c r="P96" s="7"/>
      <c r="Q96" s="25">
        <f t="shared" si="20"/>
        <v>-3317.3469918945025</v>
      </c>
      <c r="R96" s="24">
        <f t="shared" si="21"/>
        <v>-2392.5278018937515</v>
      </c>
      <c r="S96" s="7"/>
      <c r="T96" s="25">
        <f t="shared" si="22"/>
        <v>0.80893258768532517</v>
      </c>
      <c r="U96" s="24">
        <f t="shared" si="23"/>
        <v>-0.58540081740995265</v>
      </c>
      <c r="V96" s="7"/>
      <c r="W96" s="25">
        <f t="shared" si="24"/>
        <v>0.80700470118154943</v>
      </c>
      <c r="X96" s="24">
        <f t="shared" si="29"/>
        <v>298.03049974784722</v>
      </c>
      <c r="Y96" s="7"/>
      <c r="Z96" s="25">
        <f t="shared" si="30"/>
        <v>-610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-0.16650025215278674</v>
      </c>
    </row>
    <row r="97" spans="1:29" s="17" customFormat="1" x14ac:dyDescent="0.25">
      <c r="A97" s="17">
        <v>12</v>
      </c>
      <c r="B97" s="17">
        <v>-633</v>
      </c>
      <c r="C97" s="17">
        <v>11428</v>
      </c>
      <c r="D97" s="17">
        <v>12197</v>
      </c>
      <c r="E97" s="17">
        <v>14976</v>
      </c>
      <c r="F97" s="17">
        <v>14247</v>
      </c>
      <c r="G97" s="24"/>
      <c r="H97" s="7"/>
      <c r="I97" s="25">
        <f t="shared" si="17"/>
        <v>-3548</v>
      </c>
      <c r="J97" s="24">
        <f t="shared" si="17"/>
        <v>-2050</v>
      </c>
      <c r="K97" s="7"/>
      <c r="L97" s="25">
        <f t="shared" si="27"/>
        <v>-3554.015016306113</v>
      </c>
      <c r="M97" s="17">
        <f t="shared" si="18"/>
        <v>36.180421162805416</v>
      </c>
      <c r="N97" s="17">
        <f t="shared" si="28"/>
        <v>-2065.0219428052214</v>
      </c>
      <c r="O97" s="24">
        <f t="shared" si="19"/>
        <v>225.65876564334425</v>
      </c>
      <c r="P97" s="7"/>
      <c r="Q97" s="25">
        <f t="shared" si="20"/>
        <v>-3529.3469918945025</v>
      </c>
      <c r="R97" s="24">
        <f t="shared" si="21"/>
        <v>-2053.5278018937515</v>
      </c>
      <c r="S97" s="7"/>
      <c r="T97" s="25">
        <f t="shared" si="22"/>
        <v>0.86062862943444307</v>
      </c>
      <c r="U97" s="24">
        <f t="shared" si="23"/>
        <v>-0.50245470621120514</v>
      </c>
      <c r="V97" s="7"/>
      <c r="W97" s="25">
        <f t="shared" si="24"/>
        <v>0.85897481339574699</v>
      </c>
      <c r="X97" s="24">
        <f t="shared" si="29"/>
        <v>292.39875672072912</v>
      </c>
      <c r="Y97" s="7"/>
      <c r="Z97" s="25">
        <f t="shared" si="30"/>
        <v>-633</v>
      </c>
      <c r="AA97" s="17">
        <f t="shared" si="31"/>
        <v>292.5</v>
      </c>
      <c r="AB97" s="24">
        <f t="shared" si="25"/>
        <v>5.1050880620834143</v>
      </c>
      <c r="AC97" s="17">
        <f t="shared" si="26"/>
        <v>-0.10124327927087506</v>
      </c>
    </row>
    <row r="98" spans="1:29" s="17" customFormat="1" x14ac:dyDescent="0.25">
      <c r="A98" s="17">
        <v>13</v>
      </c>
      <c r="B98" s="17">
        <v>-628</v>
      </c>
      <c r="C98" s="17">
        <v>11341</v>
      </c>
      <c r="D98" s="17">
        <v>12378</v>
      </c>
      <c r="E98" s="17">
        <v>15074</v>
      </c>
      <c r="F98" s="17">
        <v>14078</v>
      </c>
      <c r="G98" s="24"/>
      <c r="H98" s="7"/>
      <c r="I98" s="25">
        <f t="shared" si="17"/>
        <v>-3733</v>
      </c>
      <c r="J98" s="24">
        <f t="shared" si="17"/>
        <v>-1700</v>
      </c>
      <c r="K98" s="7"/>
      <c r="L98" s="25">
        <f t="shared" si="27"/>
        <v>-3740.3302711840593</v>
      </c>
      <c r="M98" s="17">
        <f t="shared" si="18"/>
        <v>53.732875631849495</v>
      </c>
      <c r="N98" s="17">
        <f t="shared" si="28"/>
        <v>-1708.543704202272</v>
      </c>
      <c r="O98" s="24">
        <f t="shared" si="19"/>
        <v>72.99488149592041</v>
      </c>
      <c r="P98" s="7"/>
      <c r="Q98" s="25">
        <f t="shared" si="20"/>
        <v>-3714.3469918945025</v>
      </c>
      <c r="R98" s="24">
        <f t="shared" si="21"/>
        <v>-1703.5278018937515</v>
      </c>
      <c r="S98" s="7"/>
      <c r="T98" s="25">
        <f t="shared" si="22"/>
        <v>0.90574074133815452</v>
      </c>
      <c r="U98" s="24">
        <f t="shared" si="23"/>
        <v>-0.41681712827739509</v>
      </c>
      <c r="V98" s="7"/>
      <c r="W98" s="25">
        <f t="shared" si="24"/>
        <v>0.9043698439014497</v>
      </c>
      <c r="X98" s="24">
        <f t="shared" si="29"/>
        <v>286.81800059373256</v>
      </c>
      <c r="Y98" s="7"/>
      <c r="Z98" s="25">
        <f t="shared" si="30"/>
        <v>-628</v>
      </c>
      <c r="AA98" s="17">
        <f t="shared" si="31"/>
        <v>286.84800000000001</v>
      </c>
      <c r="AB98" s="24">
        <f t="shared" si="25"/>
        <v>5.0064420527606943</v>
      </c>
      <c r="AC98" s="17">
        <f t="shared" si="26"/>
        <v>-2.9999406267450013E-2</v>
      </c>
    </row>
    <row r="99" spans="1:29" s="17" customFormat="1" x14ac:dyDescent="0.25">
      <c r="A99" s="17">
        <v>14</v>
      </c>
      <c r="B99" s="17">
        <v>-629</v>
      </c>
      <c r="C99" s="17">
        <v>11254</v>
      </c>
      <c r="D99" s="17">
        <v>12552</v>
      </c>
      <c r="E99" s="17">
        <v>15139</v>
      </c>
      <c r="F99" s="17">
        <v>13880</v>
      </c>
      <c r="G99" s="24"/>
      <c r="H99" s="7"/>
      <c r="I99" s="25">
        <f t="shared" si="17"/>
        <v>-3885</v>
      </c>
      <c r="J99" s="24">
        <f t="shared" si="17"/>
        <v>-1328</v>
      </c>
      <c r="K99" s="7"/>
      <c r="L99" s="25">
        <f t="shared" si="27"/>
        <v>-3890.644215971221</v>
      </c>
      <c r="M99" s="17">
        <f t="shared" si="18"/>
        <v>31.857173929786232</v>
      </c>
      <c r="N99" s="17">
        <f t="shared" si="28"/>
        <v>-1334.8115849845606</v>
      </c>
      <c r="O99" s="24">
        <f t="shared" si="19"/>
        <v>46.397690001890993</v>
      </c>
      <c r="P99" s="7"/>
      <c r="Q99" s="25">
        <f t="shared" si="20"/>
        <v>-3866.3469918945025</v>
      </c>
      <c r="R99" s="24">
        <f t="shared" si="21"/>
        <v>-1331.5278018937515</v>
      </c>
      <c r="S99" s="7"/>
      <c r="T99" s="25">
        <f t="shared" si="22"/>
        <v>0.94280582787525791</v>
      </c>
      <c r="U99" s="24">
        <f t="shared" si="23"/>
        <v>-0.32579661687345984</v>
      </c>
      <c r="V99" s="7"/>
      <c r="W99" s="25">
        <f t="shared" si="24"/>
        <v>0.94173557321082024</v>
      </c>
      <c r="X99" s="24">
        <f t="shared" si="29"/>
        <v>281.15662193032483</v>
      </c>
      <c r="Y99" s="7"/>
      <c r="Z99" s="25">
        <f t="shared" si="30"/>
        <v>-629</v>
      </c>
      <c r="AA99" s="17">
        <f t="shared" si="31"/>
        <v>281.18700000000001</v>
      </c>
      <c r="AB99" s="24">
        <f t="shared" si="25"/>
        <v>4.9076389638052955</v>
      </c>
      <c r="AC99" s="17">
        <f t="shared" si="26"/>
        <v>-3.0378069675180086E-2</v>
      </c>
    </row>
    <row r="100" spans="1:29" s="17" customFormat="1" x14ac:dyDescent="0.25">
      <c r="A100" s="17">
        <v>15</v>
      </c>
      <c r="B100" s="17">
        <v>-644</v>
      </c>
      <c r="C100" s="17">
        <v>11194</v>
      </c>
      <c r="D100" s="17">
        <v>12749</v>
      </c>
      <c r="E100" s="17">
        <v>15197</v>
      </c>
      <c r="F100" s="17">
        <v>13686</v>
      </c>
      <c r="G100" s="24"/>
      <c r="H100" s="7"/>
      <c r="I100" s="25">
        <f t="shared" si="17"/>
        <v>-4003</v>
      </c>
      <c r="J100" s="24">
        <f t="shared" si="17"/>
        <v>-937</v>
      </c>
      <c r="K100" s="7"/>
      <c r="L100" s="25">
        <f t="shared" si="27"/>
        <v>-4005.3772185941743</v>
      </c>
      <c r="M100" s="17">
        <f t="shared" si="18"/>
        <v>5.651168244488213</v>
      </c>
      <c r="N100" s="17">
        <f t="shared" si="28"/>
        <v>-938.67192554845087</v>
      </c>
      <c r="O100" s="24">
        <f t="shared" si="19"/>
        <v>2.7953350395627496</v>
      </c>
      <c r="P100" s="7"/>
      <c r="Q100" s="25">
        <f t="shared" si="20"/>
        <v>-3984.3469918945025</v>
      </c>
      <c r="R100" s="24">
        <f t="shared" si="21"/>
        <v>-940.52780189375153</v>
      </c>
      <c r="S100" s="7"/>
      <c r="T100" s="25">
        <f t="shared" si="22"/>
        <v>0.97158003979221974</v>
      </c>
      <c r="U100" s="24">
        <f t="shared" si="23"/>
        <v>-0.23012720838168918</v>
      </c>
      <c r="V100" s="7"/>
      <c r="W100" s="25">
        <f t="shared" si="24"/>
        <v>0.97082572783180121</v>
      </c>
      <c r="X100" s="24">
        <f t="shared" si="29"/>
        <v>275.40880346936331</v>
      </c>
      <c r="Y100" s="7"/>
      <c r="Z100" s="25">
        <f t="shared" si="30"/>
        <v>-644</v>
      </c>
      <c r="AA100" s="17">
        <f t="shared" si="31"/>
        <v>275.39100000000002</v>
      </c>
      <c r="AB100" s="24">
        <f t="shared" si="25"/>
        <v>4.8064796803597041</v>
      </c>
      <c r="AC100" s="17">
        <f t="shared" si="26"/>
        <v>1.7803469363286695E-2</v>
      </c>
    </row>
    <row r="101" spans="1:29" s="17" customFormat="1" x14ac:dyDescent="0.25">
      <c r="A101" s="17">
        <v>16</v>
      </c>
      <c r="B101" s="17">
        <v>-625</v>
      </c>
      <c r="C101" s="17">
        <v>11165</v>
      </c>
      <c r="D101" s="17">
        <v>12950</v>
      </c>
      <c r="E101" s="17">
        <v>15243</v>
      </c>
      <c r="F101" s="17">
        <v>13495</v>
      </c>
      <c r="G101" s="24"/>
      <c r="H101" s="7"/>
      <c r="I101" s="25">
        <f t="shared" si="17"/>
        <v>-4078</v>
      </c>
      <c r="J101" s="24">
        <f t="shared" si="17"/>
        <v>-545</v>
      </c>
      <c r="K101" s="7"/>
      <c r="L101" s="25">
        <f t="shared" si="27"/>
        <v>-4077.7313354055427</v>
      </c>
      <c r="M101" s="17">
        <f t="shared" si="18"/>
        <v>7.2180664314893339E-2</v>
      </c>
      <c r="N101" s="17">
        <f t="shared" si="28"/>
        <v>-544.96939363234992</v>
      </c>
      <c r="O101" s="24">
        <f t="shared" si="19"/>
        <v>9.3674974073185418E-4</v>
      </c>
      <c r="P101" s="7"/>
      <c r="Q101" s="25">
        <f t="shared" si="20"/>
        <v>-4059.3469918945025</v>
      </c>
      <c r="R101" s="24">
        <f t="shared" si="21"/>
        <v>-548.52780189375153</v>
      </c>
      <c r="S101" s="7"/>
      <c r="T101" s="25">
        <f t="shared" si="22"/>
        <v>0.98986873380723794</v>
      </c>
      <c r="U101" s="24">
        <f t="shared" si="23"/>
        <v>-0.13421312109582192</v>
      </c>
      <c r="V101" s="7"/>
      <c r="W101" s="25">
        <f t="shared" si="24"/>
        <v>0.9894311150662376</v>
      </c>
      <c r="X101" s="24">
        <f t="shared" si="29"/>
        <v>269.79822453333668</v>
      </c>
      <c r="Y101" s="7"/>
      <c r="Z101" s="25">
        <f t="shared" si="30"/>
        <v>-625</v>
      </c>
      <c r="AA101" s="17">
        <f t="shared" si="31"/>
        <v>269.76600000000002</v>
      </c>
      <c r="AB101" s="24">
        <f t="shared" si="25"/>
        <v>4.7083049099350234</v>
      </c>
      <c r="AC101" s="17">
        <f t="shared" si="26"/>
        <v>3.2224533336659533E-2</v>
      </c>
    </row>
    <row r="102" spans="1:29" s="17" customFormat="1" x14ac:dyDescent="0.25">
      <c r="A102" s="17">
        <v>17</v>
      </c>
      <c r="B102" s="17">
        <v>-623</v>
      </c>
      <c r="C102" s="17">
        <v>11139</v>
      </c>
      <c r="D102" s="17">
        <v>13140</v>
      </c>
      <c r="E102" s="17">
        <v>15244</v>
      </c>
      <c r="F102" s="17">
        <v>13287</v>
      </c>
      <c r="G102" s="24"/>
      <c r="H102" s="7"/>
      <c r="I102" s="25">
        <f t="shared" si="17"/>
        <v>-4105</v>
      </c>
      <c r="J102" s="24">
        <f t="shared" si="17"/>
        <v>-147</v>
      </c>
      <c r="K102" s="7"/>
      <c r="L102" s="25">
        <f t="shared" si="27"/>
        <v>-4110.9246610107066</v>
      </c>
      <c r="M102" s="17">
        <f t="shared" si="18"/>
        <v>35.101608091786787</v>
      </c>
      <c r="N102" s="17">
        <f t="shared" si="28"/>
        <v>-147.26644565198799</v>
      </c>
      <c r="O102" s="24">
        <f t="shared" si="19"/>
        <v>7.0993285463306896E-2</v>
      </c>
      <c r="P102" s="7"/>
      <c r="Q102" s="25">
        <f t="shared" si="20"/>
        <v>-4086.3469918945025</v>
      </c>
      <c r="R102" s="24">
        <f t="shared" si="21"/>
        <v>-150.5278018937515</v>
      </c>
      <c r="S102" s="7"/>
      <c r="T102" s="25">
        <f t="shared" si="22"/>
        <v>0.9964526636526444</v>
      </c>
      <c r="U102" s="24">
        <f t="shared" si="23"/>
        <v>-3.6830961045375046E-2</v>
      </c>
      <c r="V102" s="7"/>
      <c r="W102" s="25">
        <f t="shared" si="24"/>
        <v>0.99633652018798502</v>
      </c>
      <c r="X102" s="24">
        <f t="shared" si="29"/>
        <v>264.19044072397514</v>
      </c>
      <c r="Y102" s="7"/>
      <c r="Z102" s="25">
        <f t="shared" si="30"/>
        <v>-623</v>
      </c>
      <c r="AA102" s="17">
        <f t="shared" si="31"/>
        <v>264.15899999999999</v>
      </c>
      <c r="AB102" s="24">
        <f t="shared" si="25"/>
        <v>4.6104442987757004</v>
      </c>
      <c r="AC102" s="17">
        <f t="shared" si="26"/>
        <v>3.1440723975151741E-2</v>
      </c>
    </row>
    <row r="103" spans="1:29" s="17" customFormat="1" x14ac:dyDescent="0.25">
      <c r="A103" s="17">
        <v>18</v>
      </c>
      <c r="B103" s="17">
        <v>-621</v>
      </c>
      <c r="C103" s="17">
        <v>11155</v>
      </c>
      <c r="D103" s="17">
        <v>13350</v>
      </c>
      <c r="E103" s="17">
        <v>15260</v>
      </c>
      <c r="F103" s="17">
        <v>13109</v>
      </c>
      <c r="G103" s="24"/>
      <c r="H103" s="7"/>
      <c r="I103" s="25">
        <f t="shared" si="17"/>
        <v>-4105</v>
      </c>
      <c r="J103" s="24">
        <f t="shared" si="17"/>
        <v>241</v>
      </c>
      <c r="K103" s="7"/>
      <c r="L103" s="25">
        <f t="shared" si="27"/>
        <v>-4105.01460893684</v>
      </c>
      <c r="M103" s="17">
        <f t="shared" si="18"/>
        <v>2.1342103559444023E-4</v>
      </c>
      <c r="N103" s="17">
        <f t="shared" si="28"/>
        <v>250.59822888529612</v>
      </c>
      <c r="O103" s="24">
        <f t="shared" si="19"/>
        <v>92.125997734532859</v>
      </c>
      <c r="P103" s="7"/>
      <c r="Q103" s="25">
        <f t="shared" si="20"/>
        <v>-4086.3469918945025</v>
      </c>
      <c r="R103" s="24">
        <f t="shared" si="21"/>
        <v>237.4721981062485</v>
      </c>
      <c r="S103" s="7"/>
      <c r="T103" s="25">
        <f t="shared" si="22"/>
        <v>0.9964526636526444</v>
      </c>
      <c r="U103" s="24">
        <f t="shared" si="23"/>
        <v>5.810441106410582E-2</v>
      </c>
      <c r="V103" s="7"/>
      <c r="W103" s="25">
        <f t="shared" si="24"/>
        <v>0.99664988323038595</v>
      </c>
      <c r="X103" s="24">
        <f t="shared" si="29"/>
        <v>258.73683548146414</v>
      </c>
      <c r="Y103" s="7"/>
      <c r="Z103" s="25">
        <f t="shared" si="30"/>
        <v>-621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0.16683548146414751</v>
      </c>
    </row>
    <row r="104" spans="1:29" s="17" customFormat="1" x14ac:dyDescent="0.25">
      <c r="A104" s="17">
        <v>19</v>
      </c>
      <c r="B104" s="17">
        <v>-609</v>
      </c>
      <c r="C104" s="17">
        <v>11175</v>
      </c>
      <c r="D104" s="17">
        <v>13541</v>
      </c>
      <c r="E104" s="17">
        <v>15238</v>
      </c>
      <c r="F104" s="17">
        <v>12911</v>
      </c>
      <c r="G104" s="24"/>
      <c r="H104" s="7"/>
      <c r="I104" s="25">
        <f t="shared" si="17"/>
        <v>-4063</v>
      </c>
      <c r="J104" s="24">
        <f t="shared" si="17"/>
        <v>630</v>
      </c>
      <c r="K104" s="7"/>
      <c r="L104" s="25">
        <f t="shared" si="27"/>
        <v>-4061.4581933940099</v>
      </c>
      <c r="M104" s="17">
        <f t="shared" si="18"/>
        <v>2.3771676102748103</v>
      </c>
      <c r="N104" s="17">
        <f t="shared" si="28"/>
        <v>638.51448167248304</v>
      </c>
      <c r="O104" s="24">
        <f t="shared" si="19"/>
        <v>72.496398151049647</v>
      </c>
      <c r="P104" s="7"/>
      <c r="Q104" s="25">
        <f t="shared" si="20"/>
        <v>-4044.3469918945025</v>
      </c>
      <c r="R104" s="24">
        <f t="shared" si="21"/>
        <v>626.47219810624847</v>
      </c>
      <c r="S104" s="7"/>
      <c r="T104" s="25">
        <f t="shared" si="22"/>
        <v>0.98621099500423426</v>
      </c>
      <c r="U104" s="24">
        <f t="shared" si="23"/>
        <v>0.15328446196768328</v>
      </c>
      <c r="V104" s="7"/>
      <c r="W104" s="25">
        <f t="shared" si="24"/>
        <v>0.98672232946817851</v>
      </c>
      <c r="X104" s="24">
        <f t="shared" si="29"/>
        <v>253.24323347240988</v>
      </c>
      <c r="Y104" s="7"/>
      <c r="Z104" s="25">
        <f t="shared" si="30"/>
        <v>-609</v>
      </c>
      <c r="AA104" s="17">
        <f t="shared" si="31"/>
        <v>253.089</v>
      </c>
      <c r="AB104" s="24">
        <f t="shared" si="25"/>
        <v>4.4172363505799286</v>
      </c>
      <c r="AC104" s="17">
        <f t="shared" si="26"/>
        <v>0.15423347240988505</v>
      </c>
    </row>
    <row r="105" spans="1:29" s="17" customFormat="1" x14ac:dyDescent="0.25">
      <c r="A105" s="17">
        <v>20</v>
      </c>
      <c r="B105" s="17">
        <v>-617</v>
      </c>
      <c r="C105" s="17">
        <v>11211</v>
      </c>
      <c r="D105" s="17">
        <v>13732</v>
      </c>
      <c r="E105" s="17">
        <v>15192</v>
      </c>
      <c r="F105" s="17">
        <v>12719</v>
      </c>
      <c r="G105" s="24"/>
      <c r="H105" s="7"/>
      <c r="I105" s="25">
        <f t="shared" si="17"/>
        <v>-3981</v>
      </c>
      <c r="J105" s="24">
        <f t="shared" si="17"/>
        <v>1013</v>
      </c>
      <c r="K105" s="7"/>
      <c r="L105" s="25">
        <f t="shared" si="27"/>
        <v>-3979.6077171606807</v>
      </c>
      <c r="M105" s="17">
        <f t="shared" si="18"/>
        <v>1.9384515046628734</v>
      </c>
      <c r="N105" s="17">
        <f t="shared" si="28"/>
        <v>1025.5863168227581</v>
      </c>
      <c r="O105" s="24">
        <f t="shared" si="19"/>
        <v>158.41537116284445</v>
      </c>
      <c r="P105" s="7"/>
      <c r="Q105" s="25">
        <f t="shared" si="20"/>
        <v>-3962.3469918945025</v>
      </c>
      <c r="R105" s="24">
        <f t="shared" si="21"/>
        <v>1009.4721981062485</v>
      </c>
      <c r="S105" s="7"/>
      <c r="T105" s="25">
        <f t="shared" si="22"/>
        <v>0.96621535621448107</v>
      </c>
      <c r="U105" s="24">
        <f t="shared" si="23"/>
        <v>0.24699644010668112</v>
      </c>
      <c r="V105" s="7"/>
      <c r="W105" s="25">
        <f t="shared" si="24"/>
        <v>0.96703590660828431</v>
      </c>
      <c r="X105" s="24">
        <f t="shared" si="29"/>
        <v>247.74545751453229</v>
      </c>
      <c r="Y105" s="7"/>
      <c r="Z105" s="25">
        <f t="shared" si="30"/>
        <v>-617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0.20945751453228922</v>
      </c>
    </row>
    <row r="106" spans="1:29" s="17" customFormat="1" x14ac:dyDescent="0.25">
      <c r="A106" s="17">
        <v>21</v>
      </c>
      <c r="B106" s="17">
        <v>-640</v>
      </c>
      <c r="C106" s="17">
        <v>11269</v>
      </c>
      <c r="D106" s="17">
        <v>13918</v>
      </c>
      <c r="E106" s="17">
        <v>15129</v>
      </c>
      <c r="F106" s="17">
        <v>12517</v>
      </c>
      <c r="G106" s="24"/>
      <c r="H106" s="7"/>
      <c r="I106" s="25">
        <f t="shared" si="17"/>
        <v>-3860</v>
      </c>
      <c r="J106" s="24">
        <f t="shared" si="17"/>
        <v>1401</v>
      </c>
      <c r="K106" s="7"/>
      <c r="L106" s="25">
        <f t="shared" si="27"/>
        <v>-3855.4122106471596</v>
      </c>
      <c r="M106" s="17">
        <f t="shared" si="18"/>
        <v>21.047811146036157</v>
      </c>
      <c r="N106" s="17">
        <f t="shared" si="28"/>
        <v>1416.9001203926582</v>
      </c>
      <c r="O106" s="24">
        <f t="shared" si="19"/>
        <v>252.81382850102545</v>
      </c>
      <c r="P106" s="7"/>
      <c r="Q106" s="25">
        <f t="shared" si="20"/>
        <v>-3841.3469918945025</v>
      </c>
      <c r="R106" s="24">
        <f t="shared" si="21"/>
        <v>1397.4721981062485</v>
      </c>
      <c r="S106" s="7"/>
      <c r="T106" s="25">
        <f t="shared" si="22"/>
        <v>0.93670959653691854</v>
      </c>
      <c r="U106" s="24">
        <f t="shared" si="23"/>
        <v>0.34193181221616198</v>
      </c>
      <c r="V106" s="7"/>
      <c r="W106" s="25">
        <f t="shared" si="24"/>
        <v>0.93784334923641888</v>
      </c>
      <c r="X106" s="24">
        <f t="shared" si="29"/>
        <v>242.04184788936107</v>
      </c>
      <c r="Y106" s="7"/>
      <c r="Z106" s="25">
        <f t="shared" si="30"/>
        <v>-640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0.26584788936105497</v>
      </c>
    </row>
    <row r="107" spans="1:29" s="17" customFormat="1" x14ac:dyDescent="0.25">
      <c r="A107" s="17">
        <v>22</v>
      </c>
      <c r="B107" s="17">
        <v>-632</v>
      </c>
      <c r="C107" s="17">
        <v>11360</v>
      </c>
      <c r="D107" s="17">
        <v>14115</v>
      </c>
      <c r="E107" s="17">
        <v>15058</v>
      </c>
      <c r="F107" s="17">
        <v>12338</v>
      </c>
      <c r="G107" s="24"/>
      <c r="H107" s="7"/>
      <c r="I107" s="25">
        <f t="shared" si="17"/>
        <v>-3698</v>
      </c>
      <c r="J107" s="24">
        <f t="shared" si="17"/>
        <v>1777</v>
      </c>
      <c r="K107" s="7"/>
      <c r="L107" s="25">
        <f t="shared" si="27"/>
        <v>-3694.7173325344656</v>
      </c>
      <c r="M107" s="17">
        <f t="shared" si="18"/>
        <v>10.775905689277776</v>
      </c>
      <c r="N107" s="17">
        <f t="shared" si="28"/>
        <v>1789.3274813406467</v>
      </c>
      <c r="O107" s="24">
        <f t="shared" si="19"/>
        <v>151.96679620399323</v>
      </c>
      <c r="P107" s="7"/>
      <c r="Q107" s="25">
        <f t="shared" si="20"/>
        <v>-3679.3469918945025</v>
      </c>
      <c r="R107" s="24">
        <f t="shared" si="21"/>
        <v>1773.4721981062485</v>
      </c>
      <c r="S107" s="7"/>
      <c r="T107" s="25">
        <f t="shared" si="22"/>
        <v>0.89720601746447937</v>
      </c>
      <c r="U107" s="24">
        <f t="shared" si="23"/>
        <v>0.43393103879648365</v>
      </c>
      <c r="V107" s="7"/>
      <c r="W107" s="25">
        <f t="shared" si="24"/>
        <v>0.89864322636468708</v>
      </c>
      <c r="X107" s="24">
        <f t="shared" si="29"/>
        <v>236.29871933106529</v>
      </c>
      <c r="Y107" s="7"/>
      <c r="Z107" s="25">
        <f t="shared" si="30"/>
        <v>-632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0.2107193310652633</v>
      </c>
    </row>
    <row r="108" spans="1:29" s="17" customFormat="1" x14ac:dyDescent="0.25">
      <c r="A108" s="17">
        <v>23</v>
      </c>
      <c r="B108" s="17">
        <v>-630</v>
      </c>
      <c r="C108" s="17">
        <v>11452</v>
      </c>
      <c r="D108" s="17">
        <v>14287</v>
      </c>
      <c r="E108" s="17">
        <v>14955</v>
      </c>
      <c r="F108" s="17">
        <v>12156</v>
      </c>
      <c r="G108" s="24"/>
      <c r="H108" s="7"/>
      <c r="I108" s="25">
        <f t="shared" si="17"/>
        <v>-3503</v>
      </c>
      <c r="J108" s="24">
        <f t="shared" si="17"/>
        <v>2131</v>
      </c>
      <c r="K108" s="7"/>
      <c r="L108" s="25">
        <f t="shared" si="27"/>
        <v>-3498.4772618790889</v>
      </c>
      <c r="M108" s="17">
        <f t="shared" si="18"/>
        <v>20.455160110342213</v>
      </c>
      <c r="N108" s="17">
        <f t="shared" si="28"/>
        <v>2143.0722687631928</v>
      </c>
      <c r="O108" s="24">
        <f t="shared" si="19"/>
        <v>145.73967309076119</v>
      </c>
      <c r="P108" s="7"/>
      <c r="Q108" s="25">
        <f t="shared" si="20"/>
        <v>-3484.3469918945025</v>
      </c>
      <c r="R108" s="24">
        <f t="shared" si="21"/>
        <v>2127.4721981062485</v>
      </c>
      <c r="S108" s="7"/>
      <c r="T108" s="25">
        <f t="shared" si="22"/>
        <v>0.84965541302543224</v>
      </c>
      <c r="U108" s="24">
        <f t="shared" si="23"/>
        <v>0.52054733190668012</v>
      </c>
      <c r="V108" s="7"/>
      <c r="W108" s="25">
        <f t="shared" si="24"/>
        <v>0.8513782662815057</v>
      </c>
      <c r="X108" s="24">
        <f t="shared" si="29"/>
        <v>230.63105314183156</v>
      </c>
      <c r="Y108" s="7"/>
      <c r="Z108" s="25">
        <f t="shared" si="30"/>
        <v>-630</v>
      </c>
      <c r="AA108" s="17">
        <f t="shared" si="31"/>
        <v>230.41800000000003</v>
      </c>
      <c r="AB108" s="24">
        <f t="shared" si="25"/>
        <v>4.0215527558602941</v>
      </c>
      <c r="AC108" s="17">
        <f t="shared" si="26"/>
        <v>0.21305314183152291</v>
      </c>
    </row>
    <row r="109" spans="1:29" s="17" customFormat="1" x14ac:dyDescent="0.25">
      <c r="A109" s="17">
        <v>24</v>
      </c>
      <c r="B109" s="17">
        <v>-630</v>
      </c>
      <c r="C109" s="17">
        <v>11574</v>
      </c>
      <c r="D109" s="17">
        <v>14453</v>
      </c>
      <c r="E109" s="17">
        <v>14842</v>
      </c>
      <c r="F109" s="17">
        <v>11992</v>
      </c>
      <c r="G109" s="24"/>
      <c r="H109" s="7"/>
      <c r="I109" s="25">
        <f t="shared" si="17"/>
        <v>-3268</v>
      </c>
      <c r="J109" s="24">
        <f t="shared" si="17"/>
        <v>2461</v>
      </c>
      <c r="K109" s="7"/>
      <c r="L109" s="25">
        <f t="shared" si="27"/>
        <v>-3268.1638584681832</v>
      </c>
      <c r="M109" s="17">
        <f t="shared" si="18"/>
        <v>2.6849597595347111E-2</v>
      </c>
      <c r="N109" s="17">
        <f t="shared" si="28"/>
        <v>2475.8747945295308</v>
      </c>
      <c r="O109" s="24">
        <f t="shared" si="19"/>
        <v>221.25951229576077</v>
      </c>
      <c r="P109" s="7"/>
      <c r="Q109" s="25">
        <f t="shared" si="20"/>
        <v>-3249.3469918945025</v>
      </c>
      <c r="R109" s="24">
        <f t="shared" si="21"/>
        <v>2457.4721981062485</v>
      </c>
      <c r="S109" s="7"/>
      <c r="T109" s="25">
        <f t="shared" si="22"/>
        <v>0.79235083844504206</v>
      </c>
      <c r="U109" s="24">
        <f t="shared" si="23"/>
        <v>0.60129133395855816</v>
      </c>
      <c r="V109" s="7"/>
      <c r="W109" s="25">
        <f t="shared" si="24"/>
        <v>0.79433989963990759</v>
      </c>
      <c r="X109" s="24">
        <f t="shared" si="29"/>
        <v>224.94876442839097</v>
      </c>
      <c r="Y109" s="7"/>
      <c r="Z109" s="25">
        <f t="shared" si="30"/>
        <v>-630</v>
      </c>
      <c r="AA109" s="17">
        <f t="shared" si="31"/>
        <v>224.74800000000005</v>
      </c>
      <c r="AB109" s="24">
        <f t="shared" si="25"/>
        <v>3.922592587272216</v>
      </c>
      <c r="AC109" s="17">
        <f t="shared" si="26"/>
        <v>0.20076442839092579</v>
      </c>
    </row>
    <row r="110" spans="1:29" s="17" customFormat="1" x14ac:dyDescent="0.25">
      <c r="A110" s="17">
        <v>25</v>
      </c>
      <c r="B110" s="17">
        <v>-623</v>
      </c>
      <c r="C110" s="17">
        <v>11704</v>
      </c>
      <c r="D110" s="17">
        <v>14612</v>
      </c>
      <c r="E110" s="17">
        <v>14716</v>
      </c>
      <c r="F110" s="17">
        <v>11843</v>
      </c>
      <c r="G110" s="24"/>
      <c r="H110" s="7"/>
      <c r="I110" s="25">
        <f t="shared" si="17"/>
        <v>-3012</v>
      </c>
      <c r="J110" s="24">
        <f t="shared" si="17"/>
        <v>2769</v>
      </c>
      <c r="K110" s="7"/>
      <c r="L110" s="25">
        <f t="shared" si="27"/>
        <v>-3009.1105499415385</v>
      </c>
      <c r="M110" s="17">
        <f t="shared" si="18"/>
        <v>8.3489216403433648</v>
      </c>
      <c r="N110" s="17">
        <f t="shared" si="28"/>
        <v>2781.193095973339</v>
      </c>
      <c r="O110" s="24">
        <f t="shared" si="19"/>
        <v>148.67158941505673</v>
      </c>
      <c r="P110" s="7"/>
      <c r="Q110" s="25">
        <f t="shared" si="20"/>
        <v>-2993.3469918945025</v>
      </c>
      <c r="R110" s="24">
        <f t="shared" si="21"/>
        <v>2765.4721981062485</v>
      </c>
      <c r="S110" s="7"/>
      <c r="T110" s="25">
        <f t="shared" si="22"/>
        <v>0.72992542954044681</v>
      </c>
      <c r="U110" s="24">
        <f t="shared" si="23"/>
        <v>0.676652402540311</v>
      </c>
      <c r="V110" s="7"/>
      <c r="W110" s="25">
        <f t="shared" si="24"/>
        <v>0.73216290277009288</v>
      </c>
      <c r="X110" s="24">
        <f t="shared" si="29"/>
        <v>219.32980244879207</v>
      </c>
      <c r="Y110" s="7"/>
      <c r="Z110" s="25">
        <f t="shared" si="30"/>
        <v>-623</v>
      </c>
      <c r="AA110" s="17">
        <f t="shared" si="31"/>
        <v>219.14100000000005</v>
      </c>
      <c r="AB110" s="24">
        <f t="shared" si="25"/>
        <v>3.8247319761128944</v>
      </c>
      <c r="AC110" s="17">
        <f t="shared" si="26"/>
        <v>0.18880244879201769</v>
      </c>
    </row>
    <row r="111" spans="1:29" s="17" customFormat="1" x14ac:dyDescent="0.25">
      <c r="A111" s="17">
        <v>26</v>
      </c>
      <c r="B111" s="17">
        <v>-612</v>
      </c>
      <c r="C111" s="17">
        <v>11850</v>
      </c>
      <c r="D111" s="17">
        <v>14758</v>
      </c>
      <c r="E111" s="17">
        <v>14581</v>
      </c>
      <c r="F111" s="17">
        <v>11705</v>
      </c>
      <c r="G111" s="24"/>
      <c r="H111" s="7"/>
      <c r="I111" s="25">
        <f t="shared" si="17"/>
        <v>-2731</v>
      </c>
      <c r="J111" s="24">
        <f t="shared" si="17"/>
        <v>3053</v>
      </c>
      <c r="K111" s="7"/>
      <c r="L111" s="25">
        <f t="shared" si="27"/>
        <v>-2726.734635927723</v>
      </c>
      <c r="M111" s="17">
        <f t="shared" si="18"/>
        <v>18.193330669071027</v>
      </c>
      <c r="N111" s="17">
        <f t="shared" si="28"/>
        <v>3055.2488640019487</v>
      </c>
      <c r="O111" s="24">
        <f t="shared" si="19"/>
        <v>5.0573892992608664</v>
      </c>
      <c r="P111" s="7"/>
      <c r="Q111" s="25">
        <f t="shared" si="20"/>
        <v>-2712.3469918945025</v>
      </c>
      <c r="R111" s="24">
        <f t="shared" si="21"/>
        <v>3049.4721981062485</v>
      </c>
      <c r="S111" s="7"/>
      <c r="T111" s="25">
        <f t="shared" si="22"/>
        <v>0.66140378929751231</v>
      </c>
      <c r="U111" s="24">
        <f t="shared" si="23"/>
        <v>0.74614118006374541</v>
      </c>
      <c r="V111" s="7"/>
      <c r="W111" s="25">
        <f t="shared" si="24"/>
        <v>0.66387025807090283</v>
      </c>
      <c r="X111" s="24">
        <f t="shared" si="29"/>
        <v>213.73409595740895</v>
      </c>
      <c r="Y111" s="7"/>
      <c r="Z111" s="25">
        <f t="shared" si="30"/>
        <v>-612</v>
      </c>
      <c r="AA111" s="17">
        <f t="shared" si="31"/>
        <v>213.63300000000004</v>
      </c>
      <c r="AB111" s="24">
        <f t="shared" si="25"/>
        <v>3.7285992409130464</v>
      </c>
      <c r="AC111" s="17">
        <f t="shared" si="26"/>
        <v>0.10109595740891564</v>
      </c>
    </row>
    <row r="112" spans="1:29" s="17" customFormat="1" x14ac:dyDescent="0.25">
      <c r="A112" s="17">
        <v>27</v>
      </c>
      <c r="B112" s="17">
        <v>-615</v>
      </c>
      <c r="C112" s="17">
        <v>11996</v>
      </c>
      <c r="D112" s="17">
        <v>14865</v>
      </c>
      <c r="E112" s="17">
        <v>14412</v>
      </c>
      <c r="F112" s="17">
        <v>11567</v>
      </c>
      <c r="G112" s="24"/>
      <c r="H112" s="7"/>
      <c r="I112" s="25">
        <f t="shared" si="17"/>
        <v>-2416</v>
      </c>
      <c r="J112" s="24">
        <f t="shared" si="17"/>
        <v>3298</v>
      </c>
      <c r="K112" s="7"/>
      <c r="L112" s="25">
        <f t="shared" si="27"/>
        <v>-2417.7704810676983</v>
      </c>
      <c r="M112" s="17">
        <f t="shared" si="18"/>
        <v>3.1346032110779567</v>
      </c>
      <c r="N112" s="17">
        <f t="shared" si="28"/>
        <v>3302.2477916945004</v>
      </c>
      <c r="O112" s="24">
        <f t="shared" si="19"/>
        <v>18.043734279866516</v>
      </c>
      <c r="P112" s="7"/>
      <c r="Q112" s="25">
        <f t="shared" si="20"/>
        <v>-2397.3469918945025</v>
      </c>
      <c r="R112" s="24">
        <f t="shared" si="21"/>
        <v>3294.4721981062485</v>
      </c>
      <c r="S112" s="7"/>
      <c r="T112" s="25">
        <f t="shared" si="22"/>
        <v>0.58459127443443615</v>
      </c>
      <c r="U112" s="24">
        <f t="shared" si="23"/>
        <v>0.80608748461741253</v>
      </c>
      <c r="V112" s="7"/>
      <c r="W112" s="25">
        <f t="shared" si="24"/>
        <v>0.58725519575430418</v>
      </c>
      <c r="X112" s="24">
        <f t="shared" si="29"/>
        <v>208.14767498108995</v>
      </c>
      <c r="Y112" s="7"/>
      <c r="Z112" s="25">
        <f t="shared" si="30"/>
        <v>-615</v>
      </c>
      <c r="AA112" s="17">
        <f t="shared" si="31"/>
        <v>208.09800000000004</v>
      </c>
      <c r="AB112" s="24">
        <f t="shared" si="25"/>
        <v>3.6319952668151605</v>
      </c>
      <c r="AC112" s="17">
        <f t="shared" si="26"/>
        <v>4.9674981089907533E-2</v>
      </c>
    </row>
    <row r="113" spans="1:29" s="17" customFormat="1" x14ac:dyDescent="0.25">
      <c r="A113" s="17">
        <v>28</v>
      </c>
      <c r="B113" s="17">
        <v>-625</v>
      </c>
      <c r="C113" s="17">
        <v>12168</v>
      </c>
      <c r="D113" s="17">
        <v>14983</v>
      </c>
      <c r="E113" s="17">
        <v>14248</v>
      </c>
      <c r="F113" s="17">
        <v>11460</v>
      </c>
      <c r="G113" s="24"/>
      <c r="H113" s="7"/>
      <c r="I113" s="25">
        <f t="shared" si="17"/>
        <v>-2080</v>
      </c>
      <c r="J113" s="24">
        <f t="shared" si="17"/>
        <v>3523</v>
      </c>
      <c r="K113" s="7"/>
      <c r="L113" s="25">
        <f t="shared" si="27"/>
        <v>-2080.8633695817998</v>
      </c>
      <c r="M113" s="17">
        <f t="shared" si="18"/>
        <v>0.74540703477718906</v>
      </c>
      <c r="N113" s="17">
        <f t="shared" si="28"/>
        <v>3521.7274153732433</v>
      </c>
      <c r="O113" s="24">
        <f t="shared" si="19"/>
        <v>1.6194716322575529</v>
      </c>
      <c r="P113" s="7"/>
      <c r="Q113" s="25">
        <f t="shared" si="20"/>
        <v>-2061.3469918945025</v>
      </c>
      <c r="R113" s="24">
        <f t="shared" si="21"/>
        <v>3519.4721981062485</v>
      </c>
      <c r="S113" s="7"/>
      <c r="T113" s="25">
        <f t="shared" si="22"/>
        <v>0.50265792524715491</v>
      </c>
      <c r="U113" s="24">
        <f t="shared" si="23"/>
        <v>0.86114021328914758</v>
      </c>
      <c r="V113" s="7"/>
      <c r="W113" s="25">
        <f t="shared" si="24"/>
        <v>0.5055031184829033</v>
      </c>
      <c r="X113" s="24">
        <f t="shared" si="29"/>
        <v>202.48700432481633</v>
      </c>
      <c r="Y113" s="7"/>
      <c r="Z113" s="25">
        <f t="shared" si="30"/>
        <v>-625</v>
      </c>
      <c r="AA113" s="17">
        <f t="shared" si="31"/>
        <v>202.47300000000004</v>
      </c>
      <c r="AB113" s="24">
        <f t="shared" si="25"/>
        <v>3.5338204963904793</v>
      </c>
      <c r="AC113" s="17">
        <f t="shared" si="26"/>
        <v>1.4004324816283997E-2</v>
      </c>
    </row>
    <row r="114" spans="1:29" s="17" customFormat="1" x14ac:dyDescent="0.25">
      <c r="A114" s="17">
        <v>29</v>
      </c>
      <c r="B114" s="17">
        <v>-625</v>
      </c>
      <c r="C114" s="17">
        <v>12342</v>
      </c>
      <c r="D114" s="17">
        <v>15073</v>
      </c>
      <c r="E114" s="17">
        <v>14068</v>
      </c>
      <c r="F114" s="17">
        <v>11363</v>
      </c>
      <c r="G114" s="24"/>
      <c r="H114" s="7"/>
      <c r="I114" s="25">
        <f t="shared" si="17"/>
        <v>-1726</v>
      </c>
      <c r="J114" s="24">
        <f t="shared" si="17"/>
        <v>3710</v>
      </c>
      <c r="K114" s="7"/>
      <c r="L114" s="25">
        <f t="shared" si="27"/>
        <v>-1724.0825534603971</v>
      </c>
      <c r="M114" s="17">
        <f t="shared" si="18"/>
        <v>3.6766012322351598</v>
      </c>
      <c r="N114" s="17">
        <f t="shared" si="28"/>
        <v>3707.3155160039578</v>
      </c>
      <c r="O114" s="24">
        <f t="shared" si="19"/>
        <v>7.2064543250067938</v>
      </c>
      <c r="P114" s="7"/>
      <c r="Q114" s="25">
        <f t="shared" si="20"/>
        <v>-1707.3469918945025</v>
      </c>
      <c r="R114" s="24">
        <f t="shared" si="21"/>
        <v>3706.4721981062485</v>
      </c>
      <c r="S114" s="7"/>
      <c r="T114" s="25">
        <f t="shared" si="22"/>
        <v>0.4163352894962693</v>
      </c>
      <c r="U114" s="24">
        <f t="shared" si="23"/>
        <v>0.90689514778521174</v>
      </c>
      <c r="V114" s="7"/>
      <c r="W114" s="25">
        <f t="shared" si="24"/>
        <v>0.41933104054177861</v>
      </c>
      <c r="X114" s="24">
        <f t="shared" si="29"/>
        <v>196.88830876941847</v>
      </c>
      <c r="Y114" s="7"/>
      <c r="Z114" s="25">
        <f t="shared" si="30"/>
        <v>-625</v>
      </c>
      <c r="AA114" s="17">
        <f t="shared" si="31"/>
        <v>196.84800000000004</v>
      </c>
      <c r="AB114" s="24">
        <f t="shared" si="25"/>
        <v>3.4356457259657986</v>
      </c>
      <c r="AC114" s="17">
        <f t="shared" si="26"/>
        <v>4.0308769418430757E-2</v>
      </c>
    </row>
    <row r="115" spans="1:29" s="17" customFormat="1" x14ac:dyDescent="0.25">
      <c r="A115" s="17">
        <v>30</v>
      </c>
      <c r="B115" s="17">
        <v>-625</v>
      </c>
      <c r="C115" s="17">
        <v>12526</v>
      </c>
      <c r="D115" s="17">
        <v>15139</v>
      </c>
      <c r="E115" s="17">
        <v>13874</v>
      </c>
      <c r="F115" s="17">
        <v>11283</v>
      </c>
      <c r="G115" s="24"/>
      <c r="H115" s="7"/>
      <c r="I115" s="25">
        <f t="shared" si="17"/>
        <v>-1348</v>
      </c>
      <c r="J115" s="24">
        <f t="shared" si="17"/>
        <v>3856</v>
      </c>
      <c r="K115" s="7"/>
      <c r="L115" s="25">
        <f t="shared" si="27"/>
        <v>-1350.8662830547041</v>
      </c>
      <c r="M115" s="17">
        <f t="shared" si="18"/>
        <v>8.2155785496840199</v>
      </c>
      <c r="N115" s="17">
        <f t="shared" si="28"/>
        <v>3857.2243896353311</v>
      </c>
      <c r="O115" s="24">
        <f t="shared" si="19"/>
        <v>1.4991299791063113</v>
      </c>
      <c r="P115" s="7"/>
      <c r="Q115" s="25">
        <f t="shared" si="20"/>
        <v>-1329.3469918945025</v>
      </c>
      <c r="R115" s="24">
        <f t="shared" si="21"/>
        <v>3852.4721981062485</v>
      </c>
      <c r="S115" s="7"/>
      <c r="T115" s="25">
        <f t="shared" si="22"/>
        <v>0.32416027166057793</v>
      </c>
      <c r="U115" s="24">
        <f t="shared" si="23"/>
        <v>0.94261825172331537</v>
      </c>
      <c r="V115" s="7"/>
      <c r="W115" s="25">
        <f t="shared" si="24"/>
        <v>0.32727343552919186</v>
      </c>
      <c r="X115" s="24">
        <f t="shared" si="29"/>
        <v>191.2201915165424</v>
      </c>
      <c r="Y115" s="7"/>
      <c r="Z115" s="25">
        <f t="shared" si="30"/>
        <v>-625</v>
      </c>
      <c r="AA115" s="17">
        <f t="shared" si="31"/>
        <v>191.22300000000004</v>
      </c>
      <c r="AB115" s="24">
        <f t="shared" si="25"/>
        <v>3.3374709555411175</v>
      </c>
      <c r="AC115" s="17">
        <f t="shared" si="26"/>
        <v>-2.8084834576418416E-3</v>
      </c>
    </row>
    <row r="116" spans="1:29" s="17" customFormat="1" x14ac:dyDescent="0.25">
      <c r="A116" s="17">
        <v>31</v>
      </c>
      <c r="B116" s="17">
        <v>-636</v>
      </c>
      <c r="C116" s="17">
        <v>12726</v>
      </c>
      <c r="D116" s="17">
        <v>15210</v>
      </c>
      <c r="E116" s="17">
        <v>13684</v>
      </c>
      <c r="F116" s="17">
        <v>11229</v>
      </c>
      <c r="G116" s="24"/>
      <c r="H116" s="7"/>
      <c r="I116" s="25">
        <f t="shared" ref="I116:J149" si="32">C116-E116</f>
        <v>-958</v>
      </c>
      <c r="J116" s="24">
        <f t="shared" si="32"/>
        <v>3981</v>
      </c>
      <c r="K116" s="7"/>
      <c r="L116" s="25">
        <f t="shared" si="27"/>
        <v>-957.92390985692509</v>
      </c>
      <c r="M116" s="17">
        <f t="shared" si="18"/>
        <v>5.7897098731598548E-3</v>
      </c>
      <c r="N116" s="17">
        <f t="shared" si="28"/>
        <v>3971.6555281805895</v>
      </c>
      <c r="O116" s="24">
        <f t="shared" si="19"/>
        <v>87.319153583757</v>
      </c>
      <c r="P116" s="7"/>
      <c r="Q116" s="25">
        <f t="shared" si="20"/>
        <v>-939.34699189450248</v>
      </c>
      <c r="R116" s="24">
        <f t="shared" si="21"/>
        <v>3977.4721981062485</v>
      </c>
      <c r="S116" s="7"/>
      <c r="T116" s="25">
        <f t="shared" si="22"/>
        <v>0.22905906278248364</v>
      </c>
      <c r="U116" s="24">
        <f t="shared" si="23"/>
        <v>0.97320310098539042</v>
      </c>
      <c r="V116" s="7"/>
      <c r="W116" s="25">
        <f t="shared" si="24"/>
        <v>0.23227266316252043</v>
      </c>
      <c r="X116" s="24">
        <f t="shared" si="29"/>
        <v>185.4969493423514</v>
      </c>
      <c r="Y116" s="7"/>
      <c r="Z116" s="25">
        <f t="shared" si="30"/>
        <v>-636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-2.0506576486525319E-3</v>
      </c>
    </row>
    <row r="117" spans="1:29" s="17" customFormat="1" x14ac:dyDescent="0.25">
      <c r="A117" s="17">
        <v>32</v>
      </c>
      <c r="B117" s="17">
        <v>-633</v>
      </c>
      <c r="C117" s="17">
        <v>12929</v>
      </c>
      <c r="D117" s="17">
        <v>15246</v>
      </c>
      <c r="E117" s="17">
        <v>13488</v>
      </c>
      <c r="F117" s="17">
        <v>11193</v>
      </c>
      <c r="G117" s="24"/>
      <c r="H117" s="7"/>
      <c r="I117" s="25">
        <f t="shared" si="32"/>
        <v>-559</v>
      </c>
      <c r="J117" s="24">
        <f t="shared" si="32"/>
        <v>4053</v>
      </c>
      <c r="K117" s="7"/>
      <c r="L117" s="25">
        <f t="shared" si="27"/>
        <v>-557.52176118665898</v>
      </c>
      <c r="M117" s="17">
        <f t="shared" si="18"/>
        <v>2.1851899892678737</v>
      </c>
      <c r="N117" s="17">
        <f t="shared" si="28"/>
        <v>4046.2460693133144</v>
      </c>
      <c r="O117" s="24">
        <f t="shared" si="19"/>
        <v>45.615579720553896</v>
      </c>
      <c r="P117" s="7"/>
      <c r="Q117" s="25">
        <f t="shared" si="20"/>
        <v>-540.34699189450248</v>
      </c>
      <c r="R117" s="24">
        <f t="shared" si="21"/>
        <v>4049.4721981062485</v>
      </c>
      <c r="S117" s="7"/>
      <c r="T117" s="25">
        <f t="shared" si="22"/>
        <v>0.13176321062258717</v>
      </c>
      <c r="U117" s="24">
        <f t="shared" si="23"/>
        <v>0.99081997416034562</v>
      </c>
      <c r="V117" s="7"/>
      <c r="W117" s="25">
        <f t="shared" si="24"/>
        <v>0.13503443081294164</v>
      </c>
      <c r="X117" s="24">
        <f t="shared" si="29"/>
        <v>179.83415957779675</v>
      </c>
      <c r="Y117" s="7"/>
      <c r="Z117" s="25">
        <f t="shared" si="30"/>
        <v>-633</v>
      </c>
      <c r="AA117" s="17">
        <f t="shared" si="31"/>
        <v>179.80200000000005</v>
      </c>
      <c r="AB117" s="24">
        <f t="shared" si="25"/>
        <v>3.1381369016708454</v>
      </c>
      <c r="AC117" s="17">
        <f t="shared" si="26"/>
        <v>3.2159577796704752E-2</v>
      </c>
    </row>
    <row r="118" spans="1:29" s="17" customFormat="1" x14ac:dyDescent="0.25">
      <c r="A118" s="17">
        <v>33</v>
      </c>
      <c r="B118" s="17">
        <v>-616</v>
      </c>
      <c r="C118" s="17">
        <v>13125</v>
      </c>
      <c r="D118" s="17">
        <v>15265</v>
      </c>
      <c r="E118" s="17">
        <v>13286</v>
      </c>
      <c r="F118" s="17">
        <v>11174</v>
      </c>
      <c r="G118" s="24"/>
      <c r="H118" s="7"/>
      <c r="I118" s="25">
        <f t="shared" si="32"/>
        <v>-161</v>
      </c>
      <c r="J118" s="24">
        <f t="shared" si="32"/>
        <v>4091</v>
      </c>
      <c r="K118" s="7"/>
      <c r="L118" s="25">
        <f t="shared" si="27"/>
        <v>-162.72403026103606</v>
      </c>
      <c r="M118" s="17">
        <f t="shared" si="18"/>
        <v>2.9722803409680751</v>
      </c>
      <c r="N118" s="17">
        <f t="shared" si="28"/>
        <v>4080.4854783632868</v>
      </c>
      <c r="O118" s="24">
        <f t="shared" si="19"/>
        <v>110.55516524890999</v>
      </c>
      <c r="P118" s="7"/>
      <c r="Q118" s="25">
        <f t="shared" si="20"/>
        <v>-142.34699189450248</v>
      </c>
      <c r="R118" s="24">
        <f t="shared" si="21"/>
        <v>4087.4721981062485</v>
      </c>
      <c r="S118" s="7"/>
      <c r="T118" s="25">
        <f t="shared" si="22"/>
        <v>3.4711207716224296E-2</v>
      </c>
      <c r="U118" s="24">
        <f t="shared" si="23"/>
        <v>1.0001177683360165</v>
      </c>
      <c r="V118" s="7"/>
      <c r="W118" s="25">
        <f t="shared" si="24"/>
        <v>3.8012589397253507E-2</v>
      </c>
      <c r="X118" s="24">
        <f t="shared" si="29"/>
        <v>174.25004349612379</v>
      </c>
      <c r="Y118" s="7"/>
      <c r="Z118" s="25">
        <f t="shared" si="30"/>
        <v>-616</v>
      </c>
      <c r="AA118" s="17">
        <f t="shared" si="31"/>
        <v>174.25800000000004</v>
      </c>
      <c r="AB118" s="24">
        <f t="shared" si="25"/>
        <v>3.0413758479402797</v>
      </c>
      <c r="AC118" s="17">
        <f t="shared" si="26"/>
        <v>-7.9565038762439144E-3</v>
      </c>
    </row>
    <row r="119" spans="1:29" s="17" customFormat="1" x14ac:dyDescent="0.25">
      <c r="A119" s="17">
        <v>34</v>
      </c>
      <c r="B119" s="17">
        <v>-623</v>
      </c>
      <c r="C119" s="17">
        <v>13321</v>
      </c>
      <c r="D119" s="17">
        <v>15262</v>
      </c>
      <c r="E119" s="17">
        <v>13086</v>
      </c>
      <c r="F119" s="17">
        <v>11174</v>
      </c>
      <c r="G119" s="24"/>
      <c r="H119" s="7"/>
      <c r="I119" s="25">
        <f t="shared" si="32"/>
        <v>235</v>
      </c>
      <c r="J119" s="24">
        <f t="shared" si="32"/>
        <v>4088</v>
      </c>
      <c r="K119" s="7"/>
      <c r="L119" s="25">
        <f t="shared" si="27"/>
        <v>237.91799239110591</v>
      </c>
      <c r="M119" s="17">
        <f t="shared" si="18"/>
        <v>8.514679594551998</v>
      </c>
      <c r="N119" s="17">
        <f t="shared" si="28"/>
        <v>4076.3092208195044</v>
      </c>
      <c r="O119" s="24">
        <f t="shared" si="19"/>
        <v>136.67431784710962</v>
      </c>
      <c r="P119" s="7"/>
      <c r="Q119" s="25">
        <f t="shared" si="20"/>
        <v>253.65300810549752</v>
      </c>
      <c r="R119" s="24">
        <f t="shared" si="21"/>
        <v>4084.4721981062485</v>
      </c>
      <c r="S119" s="7"/>
      <c r="T119" s="25">
        <f t="shared" si="22"/>
        <v>-6.1853096683071443E-2</v>
      </c>
      <c r="U119" s="24">
        <f t="shared" si="23"/>
        <v>0.99938373195372665</v>
      </c>
      <c r="V119" s="7"/>
      <c r="W119" s="25">
        <f t="shared" si="24"/>
        <v>-5.8554663959558446E-2</v>
      </c>
      <c r="X119" s="24">
        <f t="shared" si="29"/>
        <v>168.72021633406177</v>
      </c>
      <c r="Y119" s="7"/>
      <c r="Z119" s="25">
        <f t="shared" si="30"/>
        <v>-623</v>
      </c>
      <c r="AA119" s="17">
        <f t="shared" si="31"/>
        <v>168.65100000000004</v>
      </c>
      <c r="AB119" s="24">
        <f t="shared" si="25"/>
        <v>2.9435152367809572</v>
      </c>
      <c r="AC119" s="17">
        <f t="shared" si="26"/>
        <v>6.9216334061735552E-2</v>
      </c>
    </row>
    <row r="120" spans="1:29" s="17" customFormat="1" x14ac:dyDescent="0.25">
      <c r="A120" s="17">
        <v>35</v>
      </c>
      <c r="B120" s="17">
        <v>-603</v>
      </c>
      <c r="C120" s="17">
        <v>13517</v>
      </c>
      <c r="D120" s="17">
        <v>15241</v>
      </c>
      <c r="E120" s="17">
        <v>12897</v>
      </c>
      <c r="F120" s="17">
        <v>11199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623.39799729180845</v>
      </c>
      <c r="M120" s="17">
        <f t="shared" si="18"/>
        <v>11.54638559513757</v>
      </c>
      <c r="N120" s="17">
        <f t="shared" si="28"/>
        <v>4035.1377901075002</v>
      </c>
      <c r="O120" s="24">
        <f t="shared" si="19"/>
        <v>47.089924608721802</v>
      </c>
      <c r="P120" s="7"/>
      <c r="Q120" s="25">
        <f t="shared" si="20"/>
        <v>638.65300810549752</v>
      </c>
      <c r="R120" s="24">
        <f t="shared" si="21"/>
        <v>4038.4721981062485</v>
      </c>
      <c r="S120" s="7"/>
      <c r="T120" s="25">
        <f t="shared" si="22"/>
        <v>-0.15573505929349785</v>
      </c>
      <c r="U120" s="24">
        <f t="shared" si="23"/>
        <v>0.98812850742528302</v>
      </c>
      <c r="V120" s="7"/>
      <c r="W120" s="25">
        <f t="shared" si="24"/>
        <v>-0.15247428929348386</v>
      </c>
      <c r="X120" s="24">
        <f t="shared" si="29"/>
        <v>163.30148075403213</v>
      </c>
      <c r="Y120" s="7"/>
      <c r="Z120" s="25">
        <f t="shared" si="30"/>
        <v>-603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7.7480754032080768E-2</v>
      </c>
    </row>
    <row r="121" spans="1:29" s="17" customFormat="1" x14ac:dyDescent="0.25">
      <c r="A121" s="17">
        <v>36</v>
      </c>
      <c r="B121" s="17">
        <v>-619</v>
      </c>
      <c r="C121" s="17">
        <v>13717</v>
      </c>
      <c r="D121" s="17">
        <v>15208</v>
      </c>
      <c r="E121" s="17">
        <v>12705</v>
      </c>
      <c r="F121" s="17">
        <v>11241</v>
      </c>
      <c r="G121" s="24"/>
      <c r="H121" s="7"/>
      <c r="I121" s="25">
        <f t="shared" si="32"/>
        <v>1012</v>
      </c>
      <c r="J121" s="24">
        <f t="shared" si="32"/>
        <v>3967</v>
      </c>
      <c r="K121" s="7"/>
      <c r="L121" s="25">
        <f t="shared" si="27"/>
        <v>1013.0842385486187</v>
      </c>
      <c r="M121" s="17">
        <f t="shared" si="18"/>
        <v>1.1755732303108155</v>
      </c>
      <c r="N121" s="17">
        <f t="shared" si="28"/>
        <v>3955.2748984832087</v>
      </c>
      <c r="O121" s="24">
        <f t="shared" si="19"/>
        <v>137.47800557906061</v>
      </c>
      <c r="P121" s="7"/>
      <c r="Q121" s="25">
        <f t="shared" si="20"/>
        <v>1030.6530081054975</v>
      </c>
      <c r="R121" s="24">
        <f t="shared" si="21"/>
        <v>3963.4721981062485</v>
      </c>
      <c r="S121" s="7"/>
      <c r="T121" s="25">
        <f t="shared" si="22"/>
        <v>-0.25132396667865931</v>
      </c>
      <c r="U121" s="24">
        <f t="shared" si="23"/>
        <v>0.96977759786803797</v>
      </c>
      <c r="V121" s="7"/>
      <c r="W121" s="25">
        <f t="shared" si="24"/>
        <v>-0.24812429016547127</v>
      </c>
      <c r="X121" s="24">
        <f t="shared" si="29"/>
        <v>157.72174520911028</v>
      </c>
      <c r="Y121" s="7"/>
      <c r="Z121" s="25">
        <f t="shared" si="30"/>
        <v>-619</v>
      </c>
      <c r="AA121" s="17">
        <f t="shared" si="31"/>
        <v>157.65300000000005</v>
      </c>
      <c r="AB121" s="24">
        <f t="shared" si="25"/>
        <v>2.7515639256466211</v>
      </c>
      <c r="AC121" s="17">
        <f t="shared" si="26"/>
        <v>6.8745209110232963E-2</v>
      </c>
    </row>
    <row r="122" spans="1:29" s="17" customFormat="1" x14ac:dyDescent="0.25">
      <c r="A122" s="17">
        <v>37</v>
      </c>
      <c r="B122" s="17">
        <v>-632</v>
      </c>
      <c r="C122" s="17">
        <v>13914</v>
      </c>
      <c r="D122" s="17">
        <v>15148</v>
      </c>
      <c r="E122" s="17">
        <v>12514</v>
      </c>
      <c r="F122" s="17">
        <v>11302</v>
      </c>
      <c r="G122" s="24"/>
      <c r="H122" s="7"/>
      <c r="I122" s="25">
        <f t="shared" si="32"/>
        <v>1400</v>
      </c>
      <c r="J122" s="24">
        <f t="shared" si="32"/>
        <v>3846</v>
      </c>
      <c r="K122" s="7"/>
      <c r="L122" s="25">
        <f t="shared" si="27"/>
        <v>1400.8665638855812</v>
      </c>
      <c r="M122" s="17">
        <f t="shared" si="18"/>
        <v>0.7509329677935388</v>
      </c>
      <c r="N122" s="17">
        <f t="shared" si="28"/>
        <v>3835.2166653634044</v>
      </c>
      <c r="O122" s="24">
        <f t="shared" si="19"/>
        <v>116.28030588480139</v>
      </c>
      <c r="P122" s="7"/>
      <c r="Q122" s="25">
        <f t="shared" si="20"/>
        <v>1418.6530081054975</v>
      </c>
      <c r="R122" s="24">
        <f t="shared" si="21"/>
        <v>3842.4721981062485</v>
      </c>
      <c r="S122" s="7"/>
      <c r="T122" s="25">
        <f t="shared" si="22"/>
        <v>-0.34593747704968641</v>
      </c>
      <c r="U122" s="24">
        <f t="shared" si="23"/>
        <v>0.94017146378234939</v>
      </c>
      <c r="V122" s="7"/>
      <c r="W122" s="25">
        <f t="shared" si="24"/>
        <v>-0.34283603999824636</v>
      </c>
      <c r="X122" s="24">
        <f t="shared" si="29"/>
        <v>152.03886726647988</v>
      </c>
      <c r="Y122" s="7"/>
      <c r="Z122" s="25">
        <f t="shared" si="30"/>
        <v>-632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7.3867266479823002E-2</v>
      </c>
    </row>
    <row r="123" spans="1:29" s="17" customFormat="1" x14ac:dyDescent="0.25">
      <c r="A123" s="17">
        <v>38</v>
      </c>
      <c r="B123" s="17">
        <v>-633</v>
      </c>
      <c r="C123" s="17">
        <v>14093</v>
      </c>
      <c r="D123" s="17">
        <v>15062</v>
      </c>
      <c r="E123" s="17">
        <v>12319</v>
      </c>
      <c r="F123" s="17">
        <v>11382</v>
      </c>
      <c r="G123" s="24"/>
      <c r="H123" s="7"/>
      <c r="I123" s="25">
        <f t="shared" si="32"/>
        <v>1774</v>
      </c>
      <c r="J123" s="24">
        <f t="shared" si="32"/>
        <v>3680</v>
      </c>
      <c r="K123" s="7"/>
      <c r="L123" s="25">
        <f t="shared" si="27"/>
        <v>1775.2401330197065</v>
      </c>
      <c r="M123" s="17">
        <f t="shared" si="18"/>
        <v>1.5379299065663394</v>
      </c>
      <c r="N123" s="17">
        <f t="shared" si="28"/>
        <v>3677.1376033898614</v>
      </c>
      <c r="O123" s="24">
        <f t="shared" si="19"/>
        <v>8.1933143537329656</v>
      </c>
      <c r="P123" s="7"/>
      <c r="Q123" s="25">
        <f t="shared" si="20"/>
        <v>1792.6530081054975</v>
      </c>
      <c r="R123" s="24">
        <f t="shared" si="21"/>
        <v>3676.4721981062485</v>
      </c>
      <c r="S123" s="7"/>
      <c r="T123" s="25">
        <f t="shared" si="22"/>
        <v>-0.4371370978712435</v>
      </c>
      <c r="U123" s="24">
        <f t="shared" si="23"/>
        <v>0.8995547839623137</v>
      </c>
      <c r="V123" s="7"/>
      <c r="W123" s="25">
        <f t="shared" si="24"/>
        <v>-0.43417022533574107</v>
      </c>
      <c r="X123" s="24">
        <f t="shared" si="29"/>
        <v>146.30910095041065</v>
      </c>
      <c r="Y123" s="7"/>
      <c r="Z123" s="25">
        <f t="shared" si="30"/>
        <v>-633</v>
      </c>
      <c r="AA123" s="17">
        <f t="shared" si="31"/>
        <v>146.26800000000006</v>
      </c>
      <c r="AB123" s="24">
        <f t="shared" si="25"/>
        <v>2.5528581903070671</v>
      </c>
      <c r="AC123" s="17">
        <f t="shared" si="26"/>
        <v>4.1100950410594805E-2</v>
      </c>
    </row>
    <row r="124" spans="1:29" s="17" customFormat="1" x14ac:dyDescent="0.25">
      <c r="A124" s="17">
        <v>39</v>
      </c>
      <c r="B124" s="17">
        <v>-625</v>
      </c>
      <c r="C124" s="17">
        <v>14270</v>
      </c>
      <c r="D124" s="17">
        <v>14965</v>
      </c>
      <c r="E124" s="17">
        <v>12141</v>
      </c>
      <c r="F124" s="17">
        <v>11474</v>
      </c>
      <c r="G124" s="24"/>
      <c r="H124" s="7"/>
      <c r="I124" s="25">
        <f t="shared" si="32"/>
        <v>2129</v>
      </c>
      <c r="J124" s="24">
        <f t="shared" si="32"/>
        <v>3491</v>
      </c>
      <c r="K124" s="7"/>
      <c r="L124" s="25">
        <f t="shared" si="27"/>
        <v>2127.4997189011733</v>
      </c>
      <c r="M124" s="17">
        <f t="shared" si="18"/>
        <v>2.2508433754966206</v>
      </c>
      <c r="N124" s="17">
        <f t="shared" si="28"/>
        <v>3485.4345237499124</v>
      </c>
      <c r="O124" s="24">
        <f t="shared" si="19"/>
        <v>30.974525890289279</v>
      </c>
      <c r="P124" s="7"/>
      <c r="Q124" s="25">
        <f t="shared" si="20"/>
        <v>2147.6530081054975</v>
      </c>
      <c r="R124" s="24">
        <f t="shared" si="21"/>
        <v>3487.4721981062485</v>
      </c>
      <c r="S124" s="7"/>
      <c r="T124" s="25">
        <f t="shared" si="22"/>
        <v>-0.52370358287566265</v>
      </c>
      <c r="U124" s="24">
        <f t="shared" si="23"/>
        <v>0.8533104918780563</v>
      </c>
      <c r="V124" s="7"/>
      <c r="W124" s="25">
        <f t="shared" si="24"/>
        <v>-0.52088982526071625</v>
      </c>
      <c r="X124" s="24">
        <f t="shared" si="29"/>
        <v>140.67207202006875</v>
      </c>
      <c r="Y124" s="7"/>
      <c r="Z124" s="25">
        <f t="shared" si="30"/>
        <v>-625</v>
      </c>
      <c r="AA124" s="17">
        <f t="shared" si="31"/>
        <v>140.64300000000006</v>
      </c>
      <c r="AB124" s="24">
        <f t="shared" si="25"/>
        <v>2.4546834198823859</v>
      </c>
      <c r="AC124" s="17">
        <f t="shared" si="26"/>
        <v>2.9072020068696247E-2</v>
      </c>
    </row>
    <row r="125" spans="1:29" s="17" customFormat="1" x14ac:dyDescent="0.25">
      <c r="A125" s="17">
        <v>40</v>
      </c>
      <c r="B125" s="17">
        <v>-639</v>
      </c>
      <c r="C125" s="17">
        <v>14442</v>
      </c>
      <c r="D125" s="17">
        <v>14856</v>
      </c>
      <c r="E125" s="17">
        <v>11977</v>
      </c>
      <c r="F125" s="17">
        <v>11596</v>
      </c>
      <c r="G125" s="24"/>
      <c r="H125" s="7"/>
      <c r="I125" s="25">
        <f t="shared" si="32"/>
        <v>2465</v>
      </c>
      <c r="J125" s="24">
        <f t="shared" si="32"/>
        <v>3260</v>
      </c>
      <c r="K125" s="7"/>
      <c r="L125" s="25">
        <f t="shared" si="27"/>
        <v>2466.2430024918131</v>
      </c>
      <c r="M125" s="17">
        <f t="shared" si="18"/>
        <v>1.5450551946534725</v>
      </c>
      <c r="N125" s="17">
        <f t="shared" si="28"/>
        <v>3254.7761068258669</v>
      </c>
      <c r="O125" s="24">
        <f t="shared" si="19"/>
        <v>27.289059894754203</v>
      </c>
      <c r="P125" s="7"/>
      <c r="Q125" s="25">
        <f t="shared" si="20"/>
        <v>2483.6530081054975</v>
      </c>
      <c r="R125" s="24">
        <f t="shared" si="21"/>
        <v>3256.4721981062485</v>
      </c>
      <c r="S125" s="7"/>
      <c r="T125" s="25">
        <f t="shared" si="22"/>
        <v>-0.60563693206294389</v>
      </c>
      <c r="U125" s="24">
        <f t="shared" si="23"/>
        <v>0.79678969044174164</v>
      </c>
      <c r="V125" s="7"/>
      <c r="W125" s="25">
        <f t="shared" si="24"/>
        <v>-0.60301018487060887</v>
      </c>
      <c r="X125" s="24">
        <f t="shared" si="29"/>
        <v>134.95496223743061</v>
      </c>
      <c r="Y125" s="7"/>
      <c r="Z125" s="25">
        <f t="shared" si="30"/>
        <v>-639</v>
      </c>
      <c r="AA125" s="17">
        <f t="shared" si="31"/>
        <v>134.89200000000005</v>
      </c>
      <c r="AB125" s="24">
        <f t="shared" si="25"/>
        <v>2.3543095346001919</v>
      </c>
      <c r="AC125" s="17">
        <f t="shared" si="26"/>
        <v>6.2962237430554069E-2</v>
      </c>
    </row>
    <row r="126" spans="1:29" s="17" customFormat="1" x14ac:dyDescent="0.25">
      <c r="A126" s="17">
        <v>41</v>
      </c>
      <c r="B126" s="17">
        <v>-621</v>
      </c>
      <c r="C126" s="17">
        <v>14585</v>
      </c>
      <c r="D126" s="17">
        <v>14715</v>
      </c>
      <c r="E126" s="17">
        <v>11815</v>
      </c>
      <c r="F126" s="17">
        <v>11719</v>
      </c>
      <c r="G126" s="24"/>
      <c r="H126" s="7"/>
      <c r="I126" s="25">
        <f t="shared" si="32"/>
        <v>2770</v>
      </c>
      <c r="J126" s="24">
        <f t="shared" si="32"/>
        <v>2996</v>
      </c>
      <c r="K126" s="7"/>
      <c r="L126" s="25">
        <f t="shared" si="27"/>
        <v>2771.4908968232194</v>
      </c>
      <c r="M126" s="17">
        <f t="shared" si="18"/>
        <v>2.2227733374856182</v>
      </c>
      <c r="N126" s="17">
        <f t="shared" si="28"/>
        <v>2999.2245345279948</v>
      </c>
      <c r="O126" s="24">
        <f t="shared" si="19"/>
        <v>10.397622922230774</v>
      </c>
      <c r="P126" s="7"/>
      <c r="Q126" s="25">
        <f t="shared" si="20"/>
        <v>2788.6530081054975</v>
      </c>
      <c r="R126" s="24">
        <f t="shared" si="21"/>
        <v>2992.4721981062485</v>
      </c>
      <c r="S126" s="7"/>
      <c r="T126" s="25">
        <f t="shared" si="22"/>
        <v>-0.68001095439068426</v>
      </c>
      <c r="U126" s="24">
        <f t="shared" si="23"/>
        <v>0.7321944888002393</v>
      </c>
      <c r="V126" s="7"/>
      <c r="W126" s="25">
        <f t="shared" si="24"/>
        <v>-0.67759782845182104</v>
      </c>
      <c r="X126" s="24">
        <f t="shared" si="29"/>
        <v>129.29115724544477</v>
      </c>
      <c r="Y126" s="7"/>
      <c r="Z126" s="25">
        <f t="shared" si="30"/>
        <v>-621</v>
      </c>
      <c r="AA126" s="17">
        <f t="shared" si="31"/>
        <v>129.30300000000005</v>
      </c>
      <c r="AB126" s="24">
        <f t="shared" si="25"/>
        <v>2.2567630827062288</v>
      </c>
      <c r="AC126" s="17">
        <f t="shared" si="26"/>
        <v>-1.1842754555289048E-2</v>
      </c>
    </row>
    <row r="127" spans="1:29" s="17" customFormat="1" x14ac:dyDescent="0.25">
      <c r="A127" s="17">
        <v>42</v>
      </c>
      <c r="B127" s="17">
        <v>-611</v>
      </c>
      <c r="C127" s="17">
        <v>14731</v>
      </c>
      <c r="D127" s="17">
        <v>14583</v>
      </c>
      <c r="E127" s="17">
        <v>11686</v>
      </c>
      <c r="F127" s="17">
        <v>11864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3045.9303436126711</v>
      </c>
      <c r="M127" s="17">
        <f t="shared" si="18"/>
        <v>0.86553923763790419</v>
      </c>
      <c r="N127" s="17">
        <f t="shared" si="28"/>
        <v>2719.9682721008921</v>
      </c>
      <c r="O127" s="24">
        <f t="shared" si="19"/>
        <v>0.93755086136607124</v>
      </c>
      <c r="P127" s="7"/>
      <c r="Q127" s="25">
        <f t="shared" si="20"/>
        <v>3063.6530081054975</v>
      </c>
      <c r="R127" s="24">
        <f t="shared" si="21"/>
        <v>2715.4721981062485</v>
      </c>
      <c r="S127" s="7"/>
      <c r="T127" s="25">
        <f t="shared" si="22"/>
        <v>-0.74706949911241749</v>
      </c>
      <c r="U127" s="24">
        <f t="shared" si="23"/>
        <v>0.66441846283548101</v>
      </c>
      <c r="V127" s="7"/>
      <c r="W127" s="25">
        <f t="shared" si="24"/>
        <v>-0.74488045385214463</v>
      </c>
      <c r="X127" s="24">
        <f t="shared" si="29"/>
        <v>123.8057101693289</v>
      </c>
      <c r="Y127" s="7"/>
      <c r="Z127" s="25">
        <f t="shared" si="30"/>
        <v>-611</v>
      </c>
      <c r="AA127" s="17">
        <f t="shared" si="31"/>
        <v>123.80400000000006</v>
      </c>
      <c r="AB127" s="24">
        <f t="shared" si="25"/>
        <v>2.1607874271390606</v>
      </c>
      <c r="AC127" s="17">
        <f t="shared" si="26"/>
        <v>1.710169328845268E-3</v>
      </c>
    </row>
    <row r="128" spans="1:29" s="17" customFormat="1" x14ac:dyDescent="0.25">
      <c r="A128" s="17">
        <v>43</v>
      </c>
      <c r="B128" s="17">
        <v>-606</v>
      </c>
      <c r="C128" s="17">
        <v>14851</v>
      </c>
      <c r="D128" s="17">
        <v>14433</v>
      </c>
      <c r="E128" s="17">
        <v>11559</v>
      </c>
      <c r="F128" s="17">
        <v>12012</v>
      </c>
      <c r="G128" s="24"/>
      <c r="H128" s="7"/>
      <c r="I128" s="25">
        <f t="shared" si="32"/>
        <v>3292</v>
      </c>
      <c r="J128" s="24">
        <f t="shared" si="32"/>
        <v>2421</v>
      </c>
      <c r="K128" s="7"/>
      <c r="L128" s="25">
        <f t="shared" si="27"/>
        <v>3290.2504777217196</v>
      </c>
      <c r="M128" s="17">
        <f t="shared" si="18"/>
        <v>3.060828202199573</v>
      </c>
      <c r="N128" s="17">
        <f t="shared" si="28"/>
        <v>2418.2858722902647</v>
      </c>
      <c r="O128" s="24">
        <f t="shared" si="19"/>
        <v>7.3664892247529528</v>
      </c>
      <c r="P128" s="7"/>
      <c r="Q128" s="25">
        <f t="shared" si="20"/>
        <v>3310.6530081054975</v>
      </c>
      <c r="R128" s="24">
        <f t="shared" si="21"/>
        <v>2417.4721981062485</v>
      </c>
      <c r="S128" s="7"/>
      <c r="T128" s="25">
        <f t="shared" si="22"/>
        <v>-0.80730026473521044</v>
      </c>
      <c r="U128" s="24">
        <f t="shared" si="23"/>
        <v>0.59150418219469414</v>
      </c>
      <c r="V128" s="7"/>
      <c r="W128" s="25">
        <f t="shared" si="24"/>
        <v>-0.80535222332910916</v>
      </c>
      <c r="X128" s="24">
        <f t="shared" si="29"/>
        <v>118.36941998591396</v>
      </c>
      <c r="Y128" s="7"/>
      <c r="Z128" s="25">
        <f t="shared" si="30"/>
        <v>-606</v>
      </c>
      <c r="AA128" s="17">
        <f t="shared" si="31"/>
        <v>118.35000000000007</v>
      </c>
      <c r="AB128" s="24">
        <f t="shared" si="25"/>
        <v>2.0655971697352902</v>
      </c>
      <c r="AC128" s="17">
        <f t="shared" si="26"/>
        <v>1.941998591389904E-2</v>
      </c>
    </row>
    <row r="129" spans="1:29" s="17" customFormat="1" x14ac:dyDescent="0.25">
      <c r="A129" s="17">
        <v>44</v>
      </c>
      <c r="B129" s="17">
        <v>-630</v>
      </c>
      <c r="C129" s="17">
        <v>14966</v>
      </c>
      <c r="D129" s="17">
        <v>14258</v>
      </c>
      <c r="E129" s="17">
        <v>11448</v>
      </c>
      <c r="F129" s="17">
        <v>12184</v>
      </c>
      <c r="G129" s="24"/>
      <c r="H129" s="7"/>
      <c r="I129" s="25">
        <f t="shared" si="32"/>
        <v>3518</v>
      </c>
      <c r="J129" s="24">
        <f t="shared" si="32"/>
        <v>2074</v>
      </c>
      <c r="K129" s="7"/>
      <c r="L129" s="25">
        <f t="shared" si="27"/>
        <v>3512.4348708345424</v>
      </c>
      <c r="M129" s="17">
        <f t="shared" si="18"/>
        <v>30.970662628227025</v>
      </c>
      <c r="N129" s="17">
        <f t="shared" si="28"/>
        <v>2081.5089972922365</v>
      </c>
      <c r="O129" s="24">
        <f t="shared" si="19"/>
        <v>56.385040334814676</v>
      </c>
      <c r="P129" s="7"/>
      <c r="Q129" s="25">
        <f t="shared" si="20"/>
        <v>3536.6530081054975</v>
      </c>
      <c r="R129" s="24">
        <f t="shared" si="21"/>
        <v>2070.4721981062485</v>
      </c>
      <c r="S129" s="7"/>
      <c r="T129" s="25">
        <f t="shared" si="22"/>
        <v>-0.86241019603379843</v>
      </c>
      <c r="U129" s="24">
        <f t="shared" si="23"/>
        <v>0.50660064064317389</v>
      </c>
      <c r="V129" s="7"/>
      <c r="W129" s="25">
        <f t="shared" si="24"/>
        <v>-0.86074270478406978</v>
      </c>
      <c r="X129" s="24">
        <f t="shared" si="29"/>
        <v>112.55284604846031</v>
      </c>
      <c r="Y129" s="7"/>
      <c r="Z129" s="25">
        <f t="shared" si="30"/>
        <v>-630</v>
      </c>
      <c r="AA129" s="17">
        <f t="shared" si="31"/>
        <v>112.68000000000006</v>
      </c>
      <c r="AB129" s="24">
        <f t="shared" si="25"/>
        <v>1.9666370011472116</v>
      </c>
      <c r="AC129" s="17">
        <f t="shared" si="26"/>
        <v>-0.12715395153975351</v>
      </c>
    </row>
    <row r="130" spans="1:29" s="17" customFormat="1" x14ac:dyDescent="0.25">
      <c r="A130" s="17">
        <v>45</v>
      </c>
      <c r="B130" s="17">
        <v>-619</v>
      </c>
      <c r="C130" s="17">
        <v>15059</v>
      </c>
      <c r="D130" s="17">
        <v>14086</v>
      </c>
      <c r="E130" s="17">
        <v>11358</v>
      </c>
      <c r="F130" s="17">
        <v>12363</v>
      </c>
      <c r="G130" s="24"/>
      <c r="H130" s="7"/>
      <c r="I130" s="25">
        <f t="shared" si="32"/>
        <v>3701</v>
      </c>
      <c r="J130" s="24">
        <f t="shared" si="32"/>
        <v>1723</v>
      </c>
      <c r="K130" s="7"/>
      <c r="L130" s="25">
        <f t="shared" si="27"/>
        <v>3697.0766547170283</v>
      </c>
      <c r="M130" s="17">
        <f t="shared" si="18"/>
        <v>15.392638209416251</v>
      </c>
      <c r="N130" s="17">
        <f t="shared" si="28"/>
        <v>1730.7826793812467</v>
      </c>
      <c r="O130" s="24">
        <f t="shared" si="19"/>
        <v>60.570098351282212</v>
      </c>
      <c r="P130" s="7"/>
      <c r="Q130" s="25">
        <f t="shared" si="20"/>
        <v>3719.6530081054975</v>
      </c>
      <c r="R130" s="24">
        <f t="shared" si="21"/>
        <v>1719.4721981062485</v>
      </c>
      <c r="S130" s="7"/>
      <c r="T130" s="25">
        <f t="shared" si="22"/>
        <v>-0.90703460943044267</v>
      </c>
      <c r="U130" s="24">
        <f t="shared" si="23"/>
        <v>0.42071838391526722</v>
      </c>
      <c r="V130" s="7"/>
      <c r="W130" s="25">
        <f t="shared" si="24"/>
        <v>-0.90565084176260746</v>
      </c>
      <c r="X130" s="24">
        <f t="shared" si="29"/>
        <v>106.99052226353615</v>
      </c>
      <c r="Y130" s="7"/>
      <c r="Z130" s="25">
        <f t="shared" si="30"/>
        <v>-619</v>
      </c>
      <c r="AA130" s="17">
        <f t="shared" si="31"/>
        <v>107.10900000000007</v>
      </c>
      <c r="AB130" s="24">
        <f t="shared" si="25"/>
        <v>1.8694047085186074</v>
      </c>
      <c r="AC130" s="17">
        <f t="shared" si="26"/>
        <v>-0.11847773646391602</v>
      </c>
    </row>
    <row r="131" spans="1:29" s="17" customFormat="1" x14ac:dyDescent="0.25">
      <c r="A131" s="17">
        <v>46</v>
      </c>
      <c r="B131" s="17">
        <v>-636</v>
      </c>
      <c r="C131" s="17">
        <v>15136</v>
      </c>
      <c r="D131" s="17">
        <v>13904</v>
      </c>
      <c r="E131" s="17">
        <v>11284</v>
      </c>
      <c r="F131" s="17">
        <v>12558</v>
      </c>
      <c r="G131" s="24"/>
      <c r="H131" s="7"/>
      <c r="I131" s="25">
        <f t="shared" si="32"/>
        <v>3852</v>
      </c>
      <c r="J131" s="24">
        <f t="shared" si="32"/>
        <v>1346</v>
      </c>
      <c r="K131" s="7"/>
      <c r="L131" s="25">
        <f t="shared" si="27"/>
        <v>3850.1910311738507</v>
      </c>
      <c r="M131" s="17">
        <f t="shared" si="18"/>
        <v>3.2723682139801187</v>
      </c>
      <c r="N131" s="17">
        <f t="shared" si="28"/>
        <v>1353.4560455770727</v>
      </c>
      <c r="O131" s="24">
        <f t="shared" si="19"/>
        <v>55.592615647385379</v>
      </c>
      <c r="P131" s="7"/>
      <c r="Q131" s="25">
        <f t="shared" si="20"/>
        <v>3870.6530081054975</v>
      </c>
      <c r="R131" s="24">
        <f t="shared" si="21"/>
        <v>1342.4721981062485</v>
      </c>
      <c r="S131" s="7"/>
      <c r="T131" s="25">
        <f t="shared" si="22"/>
        <v>-0.94385584671401257</v>
      </c>
      <c r="U131" s="24">
        <f t="shared" si="23"/>
        <v>0.32847447854084899</v>
      </c>
      <c r="V131" s="7"/>
      <c r="W131" s="25">
        <f t="shared" si="24"/>
        <v>-0.94277675867357824</v>
      </c>
      <c r="X131" s="24">
        <f t="shared" si="29"/>
        <v>101.2823226239413</v>
      </c>
      <c r="Y131" s="7"/>
      <c r="Z131" s="25">
        <f t="shared" si="30"/>
        <v>-636</v>
      </c>
      <c r="AA131" s="17">
        <f t="shared" si="31"/>
        <v>101.38500000000006</v>
      </c>
      <c r="AB131" s="24">
        <f t="shared" si="25"/>
        <v>1.7695020621344519</v>
      </c>
      <c r="AC131" s="17">
        <f t="shared" si="26"/>
        <v>-0.10267737605876448</v>
      </c>
    </row>
    <row r="132" spans="1:29" s="17" customFormat="1" x14ac:dyDescent="0.25">
      <c r="A132" s="17">
        <v>47</v>
      </c>
      <c r="B132" s="17">
        <v>-639</v>
      </c>
      <c r="C132" s="17">
        <v>15188</v>
      </c>
      <c r="D132" s="17">
        <v>13695</v>
      </c>
      <c r="E132" s="17">
        <v>11219</v>
      </c>
      <c r="F132" s="17">
        <v>12741</v>
      </c>
      <c r="G132" s="24"/>
      <c r="H132" s="7"/>
      <c r="I132" s="25">
        <f t="shared" si="32"/>
        <v>3969</v>
      </c>
      <c r="J132" s="24">
        <f t="shared" si="32"/>
        <v>954</v>
      </c>
      <c r="K132" s="7"/>
      <c r="L132" s="25">
        <f t="shared" si="27"/>
        <v>3965.1461891123367</v>
      </c>
      <c r="M132" s="17">
        <f t="shared" si="18"/>
        <v>14.851858357871867</v>
      </c>
      <c r="N132" s="17">
        <f t="shared" si="28"/>
        <v>960.79349319554558</v>
      </c>
      <c r="O132" s="24">
        <f t="shared" si="19"/>
        <v>46.151549797924091</v>
      </c>
      <c r="P132" s="7"/>
      <c r="Q132" s="25">
        <f t="shared" si="20"/>
        <v>3987.6530081054975</v>
      </c>
      <c r="R132" s="24">
        <f t="shared" si="21"/>
        <v>950.47219810624847</v>
      </c>
      <c r="S132" s="7"/>
      <c r="T132" s="25">
        <f t="shared" si="22"/>
        <v>-0.9723862093774408</v>
      </c>
      <c r="U132" s="24">
        <f t="shared" si="23"/>
        <v>0.23256039125498174</v>
      </c>
      <c r="V132" s="7"/>
      <c r="W132" s="25">
        <f t="shared" si="24"/>
        <v>-0.97162387034933018</v>
      </c>
      <c r="X132" s="24">
        <f t="shared" si="29"/>
        <v>95.534024617650289</v>
      </c>
      <c r="Y132" s="7"/>
      <c r="Z132" s="25">
        <f t="shared" si="30"/>
        <v>-639</v>
      </c>
      <c r="AA132" s="17">
        <f t="shared" si="31"/>
        <v>95.634000000000057</v>
      </c>
      <c r="AB132" s="24">
        <f t="shared" si="25"/>
        <v>1.6691281768522581</v>
      </c>
      <c r="AC132" s="17">
        <f t="shared" si="26"/>
        <v>-9.9975382349768438E-2</v>
      </c>
    </row>
    <row r="133" spans="1:29" s="17" customFormat="1" x14ac:dyDescent="0.25">
      <c r="A133" s="17">
        <v>48</v>
      </c>
      <c r="B133" s="17">
        <v>-624</v>
      </c>
      <c r="C133" s="17">
        <v>15221</v>
      </c>
      <c r="D133" s="17">
        <v>13503</v>
      </c>
      <c r="E133" s="17">
        <v>11182</v>
      </c>
      <c r="F133" s="17">
        <v>12938</v>
      </c>
      <c r="G133" s="24"/>
      <c r="H133" s="7"/>
      <c r="I133" s="25">
        <f t="shared" si="32"/>
        <v>4039</v>
      </c>
      <c r="J133" s="24">
        <f t="shared" si="32"/>
        <v>565</v>
      </c>
      <c r="K133" s="7"/>
      <c r="L133" s="25">
        <f t="shared" si="27"/>
        <v>4038.6826577542224</v>
      </c>
      <c r="M133" s="17">
        <f t="shared" si="18"/>
        <v>0.10070610095515889</v>
      </c>
      <c r="N133" s="17">
        <f t="shared" si="28"/>
        <v>568.01429432468535</v>
      </c>
      <c r="O133" s="24">
        <f t="shared" si="19"/>
        <v>9.0859702758303218</v>
      </c>
      <c r="P133" s="7"/>
      <c r="Q133" s="25">
        <f t="shared" si="20"/>
        <v>4057.6530081054975</v>
      </c>
      <c r="R133" s="24">
        <f t="shared" si="21"/>
        <v>561.47219810624847</v>
      </c>
      <c r="S133" s="7"/>
      <c r="T133" s="25">
        <f t="shared" si="22"/>
        <v>-0.98945565712479111</v>
      </c>
      <c r="U133" s="24">
        <f t="shared" si="23"/>
        <v>0.13738034035140426</v>
      </c>
      <c r="V133" s="7"/>
      <c r="W133" s="25">
        <f t="shared" si="24"/>
        <v>-0.98900758176396442</v>
      </c>
      <c r="X133" s="24">
        <f t="shared" si="29"/>
        <v>89.981582529216894</v>
      </c>
      <c r="Y133" s="7"/>
      <c r="Z133" s="25">
        <f t="shared" si="30"/>
        <v>-624</v>
      </c>
      <c r="AA133" s="17">
        <f t="shared" si="31"/>
        <v>90.018000000000058</v>
      </c>
      <c r="AB133" s="24">
        <f t="shared" si="25"/>
        <v>1.5711104860602565</v>
      </c>
      <c r="AC133" s="17">
        <f t="shared" si="26"/>
        <v>-3.6417470783163708E-2</v>
      </c>
    </row>
    <row r="134" spans="1:29" s="17" customFormat="1" x14ac:dyDescent="0.25">
      <c r="A134" s="17">
        <v>49</v>
      </c>
      <c r="B134" s="17">
        <v>-616</v>
      </c>
      <c r="C134" s="17">
        <v>15237</v>
      </c>
      <c r="D134" s="17">
        <v>13304</v>
      </c>
      <c r="E134" s="17">
        <v>11164</v>
      </c>
      <c r="F134" s="17">
        <v>13134</v>
      </c>
      <c r="G134" s="24"/>
      <c r="H134" s="7"/>
      <c r="I134" s="25">
        <f t="shared" si="32"/>
        <v>4073</v>
      </c>
      <c r="J134" s="24">
        <f t="shared" si="32"/>
        <v>170</v>
      </c>
      <c r="K134" s="7"/>
      <c r="L134" s="25">
        <f t="shared" si="27"/>
        <v>4073.049805672475</v>
      </c>
      <c r="M134" s="17">
        <f t="shared" si="18"/>
        <v>2.4806050106900919E-3</v>
      </c>
      <c r="N134" s="17">
        <f t="shared" si="28"/>
        <v>174.93647656551735</v>
      </c>
      <c r="O134" s="24">
        <f t="shared" si="19"/>
        <v>24.368800881902001</v>
      </c>
      <c r="P134" s="7"/>
      <c r="Q134" s="25">
        <f t="shared" si="20"/>
        <v>4091.6530081054975</v>
      </c>
      <c r="R134" s="24">
        <f t="shared" si="21"/>
        <v>166.4721981062485</v>
      </c>
      <c r="S134" s="7"/>
      <c r="T134" s="25">
        <f t="shared" si="22"/>
        <v>-0.99774653174493266</v>
      </c>
      <c r="U134" s="24">
        <f t="shared" si="23"/>
        <v>4.073221668324721E-2</v>
      </c>
      <c r="V134" s="7"/>
      <c r="W134" s="25">
        <f t="shared" si="24"/>
        <v>-0.99761751804914278</v>
      </c>
      <c r="X134" s="24">
        <f t="shared" si="29"/>
        <v>84.411445703380082</v>
      </c>
      <c r="Y134" s="7"/>
      <c r="Z134" s="25">
        <f t="shared" si="30"/>
        <v>-616</v>
      </c>
      <c r="AA134" s="17">
        <f t="shared" si="31"/>
        <v>84.474000000000061</v>
      </c>
      <c r="AB134" s="24">
        <f t="shared" si="25"/>
        <v>1.4743494323296908</v>
      </c>
      <c r="AC134" s="17">
        <f t="shared" si="26"/>
        <v>-6.25542966199788E-2</v>
      </c>
    </row>
    <row r="135" spans="1:29" s="17" customFormat="1" x14ac:dyDescent="0.25">
      <c r="A135" s="17">
        <v>50</v>
      </c>
      <c r="B135" s="17">
        <v>-628</v>
      </c>
      <c r="C135" s="17">
        <v>15241</v>
      </c>
      <c r="D135" s="17">
        <v>13104</v>
      </c>
      <c r="E135" s="17">
        <v>11167</v>
      </c>
      <c r="F135" s="17">
        <v>13334</v>
      </c>
      <c r="G135" s="24"/>
      <c r="H135" s="7"/>
      <c r="I135" s="25">
        <f t="shared" si="32"/>
        <v>4074</v>
      </c>
      <c r="J135" s="24">
        <f t="shared" si="32"/>
        <v>-230</v>
      </c>
      <c r="K135" s="7"/>
      <c r="L135" s="25">
        <f t="shared" si="27"/>
        <v>4068.6553469868632</v>
      </c>
      <c r="M135" s="17">
        <f t="shared" si="18"/>
        <v>28.565315830832798</v>
      </c>
      <c r="N135" s="17">
        <f t="shared" si="28"/>
        <v>-227.4270844101525</v>
      </c>
      <c r="O135" s="24">
        <f t="shared" si="19"/>
        <v>6.6198946324802943</v>
      </c>
      <c r="P135" s="7"/>
      <c r="Q135" s="25">
        <f t="shared" si="20"/>
        <v>4092.6530081054975</v>
      </c>
      <c r="R135" s="24">
        <f t="shared" si="21"/>
        <v>-233.5278018937515</v>
      </c>
      <c r="S135" s="7"/>
      <c r="T135" s="25">
        <f t="shared" si="22"/>
        <v>-0.99799038099846615</v>
      </c>
      <c r="U135" s="24">
        <f t="shared" si="23"/>
        <v>-5.7139300955392859E-2</v>
      </c>
      <c r="V135" s="7"/>
      <c r="W135" s="25">
        <f t="shared" si="24"/>
        <v>-0.9981844233139664</v>
      </c>
      <c r="X135" s="24">
        <f t="shared" si="29"/>
        <v>78.797166622749558</v>
      </c>
      <c r="Y135" s="7"/>
      <c r="Z135" s="25">
        <f t="shared" si="30"/>
        <v>-628</v>
      </c>
      <c r="AA135" s="17">
        <f t="shared" si="31"/>
        <v>78.82200000000006</v>
      </c>
      <c r="AB135" s="24">
        <f t="shared" si="25"/>
        <v>1.3757034230069713</v>
      </c>
      <c r="AC135" s="17">
        <f t="shared" si="26"/>
        <v>-2.4833377250502053E-2</v>
      </c>
    </row>
    <row r="136" spans="1:29" s="17" customFormat="1" x14ac:dyDescent="0.25">
      <c r="A136" s="17">
        <v>51</v>
      </c>
      <c r="B136" s="17">
        <v>-604</v>
      </c>
      <c r="C136" s="17">
        <v>15215</v>
      </c>
      <c r="D136" s="17">
        <v>12914</v>
      </c>
      <c r="E136" s="17">
        <v>11185</v>
      </c>
      <c r="F136" s="17">
        <v>13527</v>
      </c>
      <c r="G136" s="24"/>
      <c r="H136" s="7"/>
      <c r="I136" s="25">
        <f t="shared" si="32"/>
        <v>4030</v>
      </c>
      <c r="J136" s="24">
        <f t="shared" si="32"/>
        <v>-613</v>
      </c>
      <c r="K136" s="7"/>
      <c r="L136" s="25">
        <f t="shared" si="27"/>
        <v>4026.9083353490846</v>
      </c>
      <c r="M136" s="17">
        <f t="shared" si="18"/>
        <v>9.5583903137197836</v>
      </c>
      <c r="N136" s="17">
        <f t="shared" si="28"/>
        <v>-612.34348533462628</v>
      </c>
      <c r="O136" s="24">
        <f t="shared" si="19"/>
        <v>0.43101150585076775</v>
      </c>
      <c r="P136" s="7"/>
      <c r="Q136" s="25">
        <f t="shared" si="20"/>
        <v>4048.6530081054975</v>
      </c>
      <c r="R136" s="24">
        <f t="shared" si="21"/>
        <v>-616.52780189375153</v>
      </c>
      <c r="S136" s="7"/>
      <c r="T136" s="25">
        <f t="shared" si="22"/>
        <v>-0.98726101384298892</v>
      </c>
      <c r="U136" s="24">
        <f t="shared" si="23"/>
        <v>-0.15085127909439072</v>
      </c>
      <c r="V136" s="7"/>
      <c r="W136" s="25">
        <f t="shared" si="24"/>
        <v>-0.98776432256764357</v>
      </c>
      <c r="X136" s="24">
        <f t="shared" si="29"/>
        <v>73.390272126672585</v>
      </c>
      <c r="Y136" s="7"/>
      <c r="Z136" s="25">
        <f t="shared" si="30"/>
        <v>-604</v>
      </c>
      <c r="AA136" s="17">
        <f t="shared" si="31"/>
        <v>73.386000000000053</v>
      </c>
      <c r="AB136" s="24">
        <f t="shared" si="25"/>
        <v>1.2808273248685595</v>
      </c>
      <c r="AC136" s="17">
        <f t="shared" si="26"/>
        <v>4.2721266725322948E-3</v>
      </c>
    </row>
    <row r="137" spans="1:29" s="17" customFormat="1" x14ac:dyDescent="0.25">
      <c r="A137" s="17">
        <v>52</v>
      </c>
      <c r="B137" s="17">
        <v>-612</v>
      </c>
      <c r="C137" s="17">
        <v>15177</v>
      </c>
      <c r="D137" s="17">
        <v>12728</v>
      </c>
      <c r="E137" s="17">
        <v>11234</v>
      </c>
      <c r="F137" s="17">
        <v>13720</v>
      </c>
      <c r="G137" s="24"/>
      <c r="H137" s="7"/>
      <c r="I137" s="25">
        <f t="shared" si="32"/>
        <v>3943</v>
      </c>
      <c r="J137" s="24">
        <f t="shared" si="32"/>
        <v>-992</v>
      </c>
      <c r="K137" s="7"/>
      <c r="L137" s="25">
        <f t="shared" si="27"/>
        <v>3947.4723966192682</v>
      </c>
      <c r="M137" s="17">
        <f t="shared" si="18"/>
        <v>20.002331520041967</v>
      </c>
      <c r="N137" s="17">
        <f t="shared" si="28"/>
        <v>-996.69317330263152</v>
      </c>
      <c r="O137" s="24">
        <f t="shared" si="19"/>
        <v>22.025875648533262</v>
      </c>
      <c r="P137" s="7"/>
      <c r="Q137" s="25">
        <f t="shared" si="20"/>
        <v>3961.6530081054975</v>
      </c>
      <c r="R137" s="24">
        <f t="shared" si="21"/>
        <v>-995.52780189375153</v>
      </c>
      <c r="S137" s="7"/>
      <c r="T137" s="25">
        <f t="shared" si="22"/>
        <v>-0.96604612878556784</v>
      </c>
      <c r="U137" s="24">
        <f t="shared" si="23"/>
        <v>-0.2435845420570022</v>
      </c>
      <c r="V137" s="7"/>
      <c r="W137" s="25">
        <f t="shared" si="24"/>
        <v>-0.96685541625123994</v>
      </c>
      <c r="X137" s="24">
        <f t="shared" si="29"/>
        <v>67.932855045620613</v>
      </c>
      <c r="Y137" s="7"/>
      <c r="Z137" s="25">
        <f t="shared" si="30"/>
        <v>-612</v>
      </c>
      <c r="AA137" s="17">
        <f t="shared" si="31"/>
        <v>67.878000000000057</v>
      </c>
      <c r="AB137" s="24">
        <f t="shared" si="25"/>
        <v>1.184694589668712</v>
      </c>
      <c r="AC137" s="17">
        <f t="shared" si="26"/>
        <v>5.4855045620556098E-2</v>
      </c>
    </row>
    <row r="138" spans="1:29" s="17" customFormat="1" x14ac:dyDescent="0.25">
      <c r="A138" s="17">
        <v>53</v>
      </c>
      <c r="B138" s="17">
        <v>-643</v>
      </c>
      <c r="C138" s="17">
        <v>15116</v>
      </c>
      <c r="D138" s="17">
        <v>12526</v>
      </c>
      <c r="E138" s="17">
        <v>11289</v>
      </c>
      <c r="F138" s="17">
        <v>13913</v>
      </c>
      <c r="G138" s="24"/>
      <c r="H138" s="7"/>
      <c r="I138" s="25">
        <f t="shared" si="32"/>
        <v>3827</v>
      </c>
      <c r="J138" s="24">
        <f t="shared" si="32"/>
        <v>-1387</v>
      </c>
      <c r="K138" s="7"/>
      <c r="L138" s="25">
        <f t="shared" si="27"/>
        <v>3824.5508863006462</v>
      </c>
      <c r="M138" s="17">
        <f t="shared" si="18"/>
        <v>5.9981579123624655</v>
      </c>
      <c r="N138" s="17">
        <f t="shared" si="28"/>
        <v>-1390.4978763893789</v>
      </c>
      <c r="O138" s="24">
        <f t="shared" si="19"/>
        <v>12.235139235374485</v>
      </c>
      <c r="P138" s="7"/>
      <c r="Q138" s="25">
        <f t="shared" si="20"/>
        <v>3845.6530081054975</v>
      </c>
      <c r="R138" s="24">
        <f t="shared" si="21"/>
        <v>-1390.5278018937515</v>
      </c>
      <c r="S138" s="7"/>
      <c r="T138" s="25">
        <f t="shared" si="22"/>
        <v>-0.93775961537567321</v>
      </c>
      <c r="U138" s="24">
        <f t="shared" si="23"/>
        <v>-0.34023266572515926</v>
      </c>
      <c r="V138" s="7"/>
      <c r="W138" s="25">
        <f t="shared" si="24"/>
        <v>-0.93888776524600548</v>
      </c>
      <c r="X138" s="24">
        <f t="shared" si="29"/>
        <v>62.153963258019871</v>
      </c>
      <c r="Y138" s="7"/>
      <c r="Z138" s="25">
        <f t="shared" si="30"/>
        <v>-643</v>
      </c>
      <c r="AA138" s="17">
        <f t="shared" si="31"/>
        <v>62.091000000000058</v>
      </c>
      <c r="AB138" s="24">
        <f t="shared" si="25"/>
        <v>1.0836923858558001</v>
      </c>
      <c r="AC138" s="17">
        <f t="shared" si="26"/>
        <v>6.2963258019813395E-2</v>
      </c>
    </row>
    <row r="139" spans="1:29" s="17" customFormat="1" x14ac:dyDescent="0.25">
      <c r="A139" s="17">
        <v>54</v>
      </c>
      <c r="B139" s="17">
        <v>-624</v>
      </c>
      <c r="C139" s="17">
        <v>15029</v>
      </c>
      <c r="D139" s="17">
        <v>12340</v>
      </c>
      <c r="E139" s="17">
        <v>11363</v>
      </c>
      <c r="F139" s="17">
        <v>14093</v>
      </c>
      <c r="G139" s="24"/>
      <c r="H139" s="7"/>
      <c r="I139" s="25">
        <f t="shared" si="32"/>
        <v>3666</v>
      </c>
      <c r="J139" s="24">
        <f t="shared" si="32"/>
        <v>-1753</v>
      </c>
      <c r="K139" s="7"/>
      <c r="L139" s="25">
        <f t="shared" si="27"/>
        <v>3667.769086305505</v>
      </c>
      <c r="M139" s="17">
        <f t="shared" si="18"/>
        <v>3.1296663563252252</v>
      </c>
      <c r="N139" s="17">
        <f t="shared" si="28"/>
        <v>-1759.1165277216292</v>
      </c>
      <c r="O139" s="24">
        <f t="shared" si="19"/>
        <v>37.411911369457933</v>
      </c>
      <c r="P139" s="7"/>
      <c r="Q139" s="25">
        <f t="shared" si="20"/>
        <v>3684.6530081054975</v>
      </c>
      <c r="R139" s="24">
        <f t="shared" si="21"/>
        <v>-1756.5278018937515</v>
      </c>
      <c r="S139" s="7"/>
      <c r="T139" s="25">
        <f t="shared" si="22"/>
        <v>-0.89849988555676752</v>
      </c>
      <c r="U139" s="24">
        <f t="shared" si="23"/>
        <v>-0.42978510436451489</v>
      </c>
      <c r="V139" s="7"/>
      <c r="W139" s="25">
        <f t="shared" si="24"/>
        <v>-0.89992341658913766</v>
      </c>
      <c r="X139" s="24">
        <f t="shared" si="29"/>
        <v>56.54519555402868</v>
      </c>
      <c r="Y139" s="7"/>
      <c r="Z139" s="25">
        <f t="shared" si="30"/>
        <v>-624</v>
      </c>
      <c r="AA139" s="17">
        <f t="shared" si="31"/>
        <v>56.475000000000058</v>
      </c>
      <c r="AB139" s="24">
        <f t="shared" si="25"/>
        <v>0.98567469506379868</v>
      </c>
      <c r="AC139" s="17">
        <f t="shared" si="26"/>
        <v>7.0195554028622098E-2</v>
      </c>
    </row>
    <row r="140" spans="1:29" s="17" customFormat="1" x14ac:dyDescent="0.25">
      <c r="A140" s="17">
        <v>55</v>
      </c>
      <c r="B140" s="17">
        <v>-645</v>
      </c>
      <c r="C140" s="17">
        <v>14938</v>
      </c>
      <c r="D140" s="17">
        <v>12155</v>
      </c>
      <c r="E140" s="17">
        <v>11465</v>
      </c>
      <c r="F140" s="17">
        <v>14277</v>
      </c>
      <c r="G140" s="24"/>
      <c r="H140" s="7"/>
      <c r="I140" s="25">
        <f t="shared" si="32"/>
        <v>3473</v>
      </c>
      <c r="J140" s="24">
        <f t="shared" si="32"/>
        <v>-2122</v>
      </c>
      <c r="K140" s="7"/>
      <c r="L140" s="25">
        <f t="shared" si="27"/>
        <v>3468.5125238814721</v>
      </c>
      <c r="M140" s="17">
        <f t="shared" si="18"/>
        <v>20.137441914357918</v>
      </c>
      <c r="N140" s="17">
        <f t="shared" si="28"/>
        <v>-2122.3137002264898</v>
      </c>
      <c r="O140" s="24">
        <f t="shared" si="19"/>
        <v>9.8407832099751888E-2</v>
      </c>
      <c r="P140" s="7"/>
      <c r="Q140" s="25">
        <f t="shared" si="20"/>
        <v>3491.6530081054975</v>
      </c>
      <c r="R140" s="24">
        <f t="shared" si="21"/>
        <v>-2125.5278018937515</v>
      </c>
      <c r="S140" s="7"/>
      <c r="T140" s="25">
        <f t="shared" si="22"/>
        <v>-0.85143697962478759</v>
      </c>
      <c r="U140" s="24">
        <f t="shared" si="23"/>
        <v>-0.52007157938616033</v>
      </c>
      <c r="V140" s="7"/>
      <c r="W140" s="25">
        <f t="shared" si="24"/>
        <v>-0.85315827222043683</v>
      </c>
      <c r="X140" s="24">
        <f t="shared" si="29"/>
        <v>50.707572719409541</v>
      </c>
      <c r="Y140" s="7"/>
      <c r="Z140" s="25">
        <f t="shared" si="30"/>
        <v>-645</v>
      </c>
      <c r="AA140" s="17">
        <f t="shared" si="31"/>
        <v>50.670000000000059</v>
      </c>
      <c r="AB140" s="24">
        <f t="shared" si="25"/>
        <v>0.88435833198552782</v>
      </c>
      <c r="AC140" s="17">
        <f t="shared" si="26"/>
        <v>3.7572719409482147E-2</v>
      </c>
    </row>
    <row r="141" spans="1:29" s="17" customFormat="1" x14ac:dyDescent="0.25">
      <c r="A141" s="17">
        <v>56</v>
      </c>
      <c r="B141" s="17">
        <v>-625</v>
      </c>
      <c r="C141" s="17">
        <v>14822</v>
      </c>
      <c r="D141" s="17">
        <v>11995</v>
      </c>
      <c r="E141" s="17">
        <v>11583</v>
      </c>
      <c r="F141" s="17">
        <v>14448</v>
      </c>
      <c r="G141" s="24"/>
      <c r="H141" s="7"/>
      <c r="I141" s="25">
        <f t="shared" si="32"/>
        <v>3239</v>
      </c>
      <c r="J141" s="24">
        <f t="shared" si="32"/>
        <v>-2453</v>
      </c>
      <c r="K141" s="7"/>
      <c r="L141" s="25">
        <f t="shared" si="27"/>
        <v>3241.2707687600459</v>
      </c>
      <c r="M141" s="17">
        <f t="shared" si="18"/>
        <v>5.1563907616005729</v>
      </c>
      <c r="N141" s="17">
        <f t="shared" si="28"/>
        <v>-2453.4820682155178</v>
      </c>
      <c r="O141" s="24">
        <f t="shared" si="19"/>
        <v>0.23238976441247411</v>
      </c>
      <c r="P141" s="7"/>
      <c r="Q141" s="25">
        <f t="shared" si="20"/>
        <v>3257.6530081054975</v>
      </c>
      <c r="R141" s="24">
        <f t="shared" si="21"/>
        <v>-2456.5278018937515</v>
      </c>
      <c r="S141" s="7"/>
      <c r="T141" s="25">
        <f t="shared" si="22"/>
        <v>-0.79437625429793102</v>
      </c>
      <c r="U141" s="24">
        <f t="shared" si="23"/>
        <v>-0.60106026023213499</v>
      </c>
      <c r="V141" s="7"/>
      <c r="W141" s="25">
        <f t="shared" si="24"/>
        <v>-0.79636456379748199</v>
      </c>
      <c r="X141" s="24">
        <f t="shared" si="29"/>
        <v>45.02951851431277</v>
      </c>
      <c r="Y141" s="7"/>
      <c r="Z141" s="25">
        <f t="shared" si="30"/>
        <v>-625</v>
      </c>
      <c r="AA141" s="17">
        <f t="shared" si="31"/>
        <v>45.045000000000059</v>
      </c>
      <c r="AB141" s="24">
        <f t="shared" si="25"/>
        <v>0.78618356156084668</v>
      </c>
      <c r="AC141" s="17">
        <f t="shared" si="26"/>
        <v>-1.548148568728891E-2</v>
      </c>
    </row>
    <row r="142" spans="1:29" s="17" customFormat="1" x14ac:dyDescent="0.25">
      <c r="A142" s="17">
        <v>57</v>
      </c>
      <c r="B142" s="17">
        <v>-630</v>
      </c>
      <c r="C142" s="17">
        <v>14683</v>
      </c>
      <c r="D142" s="17">
        <v>11835</v>
      </c>
      <c r="E142" s="17">
        <v>11707</v>
      </c>
      <c r="F142" s="17">
        <v>14597</v>
      </c>
      <c r="G142" s="24"/>
      <c r="H142" s="7"/>
      <c r="I142" s="25">
        <f t="shared" si="32"/>
        <v>2976</v>
      </c>
      <c r="J142" s="24">
        <f t="shared" si="32"/>
        <v>-2762</v>
      </c>
      <c r="K142" s="7"/>
      <c r="L142" s="25">
        <f t="shared" si="27"/>
        <v>2980.4246175977887</v>
      </c>
      <c r="M142" s="17">
        <f t="shared" si="18"/>
        <v>19.577240886661539</v>
      </c>
      <c r="N142" s="17">
        <f t="shared" si="28"/>
        <v>-2763.3413433257256</v>
      </c>
      <c r="O142" s="24">
        <f t="shared" si="19"/>
        <v>1.7992019174685452</v>
      </c>
      <c r="P142" s="7"/>
      <c r="Q142" s="25">
        <f t="shared" si="20"/>
        <v>2994.6530081054975</v>
      </c>
      <c r="R142" s="24">
        <f t="shared" si="21"/>
        <v>-2765.5278018937515</v>
      </c>
      <c r="S142" s="7"/>
      <c r="T142" s="25">
        <f t="shared" si="22"/>
        <v>-0.73024390061860078</v>
      </c>
      <c r="U142" s="24">
        <f t="shared" si="23"/>
        <v>-0.67666600760798445</v>
      </c>
      <c r="V142" s="7"/>
      <c r="W142" s="25">
        <f t="shared" si="24"/>
        <v>-0.73248142049082188</v>
      </c>
      <c r="X142" s="24">
        <f t="shared" si="29"/>
        <v>39.341649582729531</v>
      </c>
      <c r="Y142" s="7"/>
      <c r="Z142" s="25">
        <f t="shared" si="30"/>
        <v>-630</v>
      </c>
      <c r="AA142" s="17">
        <f t="shared" si="31"/>
        <v>39.375000000000057</v>
      </c>
      <c r="AB142" s="24">
        <f t="shared" si="25"/>
        <v>0.68722339297276824</v>
      </c>
      <c r="AC142" s="17">
        <f t="shared" si="26"/>
        <v>-3.3350417270526123E-2</v>
      </c>
    </row>
    <row r="143" spans="1:29" s="17" customFormat="1" x14ac:dyDescent="0.25">
      <c r="A143" s="17">
        <v>58</v>
      </c>
      <c r="B143" s="17">
        <v>-604</v>
      </c>
      <c r="C143" s="17">
        <v>14548</v>
      </c>
      <c r="D143" s="17">
        <v>11694</v>
      </c>
      <c r="E143" s="17">
        <v>11846</v>
      </c>
      <c r="F143" s="17">
        <v>14731</v>
      </c>
      <c r="G143" s="24"/>
      <c r="H143" s="7"/>
      <c r="I143" s="25">
        <f t="shared" si="32"/>
        <v>2702</v>
      </c>
      <c r="J143" s="24">
        <f t="shared" si="32"/>
        <v>-3037</v>
      </c>
      <c r="K143" s="7"/>
      <c r="L143" s="25">
        <f t="shared" si="27"/>
        <v>2702.7354297896218</v>
      </c>
      <c r="M143" s="17">
        <f t="shared" si="18"/>
        <v>0.5408569754631295</v>
      </c>
      <c r="N143" s="17">
        <f t="shared" si="28"/>
        <v>-3035.0246099772867</v>
      </c>
      <c r="O143" s="24">
        <f t="shared" si="19"/>
        <v>3.9021657418353595</v>
      </c>
      <c r="P143" s="7"/>
      <c r="Q143" s="25">
        <f t="shared" si="20"/>
        <v>2720.6530081054975</v>
      </c>
      <c r="R143" s="24">
        <f t="shared" si="21"/>
        <v>-3040.5278018937515</v>
      </c>
      <c r="S143" s="7"/>
      <c r="T143" s="25">
        <f t="shared" si="22"/>
        <v>-0.66342920515040116</v>
      </c>
      <c r="U143" s="24">
        <f t="shared" si="23"/>
        <v>-0.74395267598454951</v>
      </c>
      <c r="V143" s="7"/>
      <c r="W143" s="25">
        <f t="shared" si="24"/>
        <v>-0.66588846113481936</v>
      </c>
      <c r="X143" s="24">
        <f t="shared" si="29"/>
        <v>33.904102468421115</v>
      </c>
      <c r="Y143" s="7"/>
      <c r="Z143" s="25">
        <f t="shared" si="30"/>
        <v>-604</v>
      </c>
      <c r="AA143" s="17">
        <f t="shared" si="31"/>
        <v>33.939000000000057</v>
      </c>
      <c r="AB143" s="24">
        <f t="shared" si="25"/>
        <v>0.59234729483435644</v>
      </c>
      <c r="AC143" s="17">
        <f t="shared" si="26"/>
        <v>-3.489753157894171E-2</v>
      </c>
    </row>
    <row r="144" spans="1:29" s="17" customFormat="1" x14ac:dyDescent="0.25">
      <c r="A144" s="17">
        <v>59</v>
      </c>
      <c r="B144" s="17">
        <v>-619</v>
      </c>
      <c r="C144" s="17">
        <v>14404</v>
      </c>
      <c r="D144" s="17">
        <v>11581</v>
      </c>
      <c r="E144" s="17">
        <v>12008</v>
      </c>
      <c r="F144" s="17">
        <v>14871</v>
      </c>
      <c r="G144" s="24"/>
      <c r="H144" s="7"/>
      <c r="I144" s="25">
        <f t="shared" si="32"/>
        <v>2396</v>
      </c>
      <c r="J144" s="24">
        <f t="shared" si="32"/>
        <v>-3290</v>
      </c>
      <c r="K144" s="7"/>
      <c r="L144" s="25">
        <f t="shared" si="27"/>
        <v>2392.7591405180196</v>
      </c>
      <c r="M144" s="17">
        <f t="shared" si="18"/>
        <v>10.50317018194195</v>
      </c>
      <c r="N144" s="17">
        <f t="shared" si="28"/>
        <v>-3285.0737916740241</v>
      </c>
      <c r="O144" s="24">
        <f t="shared" si="19"/>
        <v>24.267528470914765</v>
      </c>
      <c r="P144" s="7"/>
      <c r="Q144" s="25">
        <f t="shared" si="20"/>
        <v>2414.6530081054975</v>
      </c>
      <c r="R144" s="24">
        <f t="shared" si="21"/>
        <v>-3293.5278018937515</v>
      </c>
      <c r="S144" s="7"/>
      <c r="T144" s="25">
        <f t="shared" si="22"/>
        <v>-0.58881133356912718</v>
      </c>
      <c r="U144" s="24">
        <f t="shared" si="23"/>
        <v>-0.80585641089098936</v>
      </c>
      <c r="V144" s="7"/>
      <c r="W144" s="25">
        <f t="shared" si="24"/>
        <v>-0.59147451514930327</v>
      </c>
      <c r="X144" s="24">
        <f t="shared" si="29"/>
        <v>28.350942682794198</v>
      </c>
      <c r="Y144" s="7"/>
      <c r="Z144" s="25">
        <f t="shared" si="30"/>
        <v>-619</v>
      </c>
      <c r="AA144" s="17">
        <f t="shared" si="31"/>
        <v>28.368000000000059</v>
      </c>
      <c r="AB144" s="24">
        <f t="shared" si="25"/>
        <v>0.49511500220575244</v>
      </c>
      <c r="AC144" s="17">
        <f t="shared" si="26"/>
        <v>-1.7057317205861011E-2</v>
      </c>
    </row>
    <row r="145" spans="1:29" s="17" customFormat="1" x14ac:dyDescent="0.25">
      <c r="A145" s="17">
        <v>60</v>
      </c>
      <c r="B145" s="17">
        <v>-629</v>
      </c>
      <c r="C145" s="17">
        <v>14221</v>
      </c>
      <c r="D145" s="17">
        <v>11459</v>
      </c>
      <c r="E145" s="17">
        <v>12168</v>
      </c>
      <c r="F145" s="17">
        <v>14967</v>
      </c>
      <c r="G145" s="24"/>
      <c r="H145" s="7"/>
      <c r="I145" s="25">
        <f t="shared" si="32"/>
        <v>2053</v>
      </c>
      <c r="J145" s="24">
        <f t="shared" si="32"/>
        <v>-3508</v>
      </c>
      <c r="K145" s="7"/>
      <c r="L145" s="25">
        <f t="shared" si="27"/>
        <v>2054.4425631145205</v>
      </c>
      <c r="M145" s="17">
        <f t="shared" si="18"/>
        <v>2.0809883393749509</v>
      </c>
      <c r="N145" s="17">
        <f t="shared" si="28"/>
        <v>-3507.3225385080382</v>
      </c>
      <c r="O145" s="24">
        <f t="shared" si="19"/>
        <v>0.45895407309113728</v>
      </c>
      <c r="P145" s="7"/>
      <c r="Q145" s="25">
        <f t="shared" si="20"/>
        <v>2071.6530081054975</v>
      </c>
      <c r="R145" s="24">
        <f t="shared" si="21"/>
        <v>-3511.5278018937515</v>
      </c>
      <c r="S145" s="7"/>
      <c r="T145" s="25">
        <f t="shared" si="22"/>
        <v>-0.50517103960711096</v>
      </c>
      <c r="U145" s="24">
        <f t="shared" si="23"/>
        <v>-0.85919638800404818</v>
      </c>
      <c r="V145" s="7"/>
      <c r="W145" s="25">
        <f t="shared" si="24"/>
        <v>-0.50800983034739933</v>
      </c>
      <c r="X145" s="24">
        <f t="shared" si="29"/>
        <v>22.667581401026609</v>
      </c>
      <c r="Y145" s="7"/>
      <c r="Z145" s="25">
        <f t="shared" si="30"/>
        <v>-629</v>
      </c>
      <c r="AA145" s="17">
        <f t="shared" si="31"/>
        <v>22.707000000000058</v>
      </c>
      <c r="AB145" s="24">
        <f t="shared" si="25"/>
        <v>0.39631191325035342</v>
      </c>
      <c r="AC145" s="17">
        <f t="shared" si="26"/>
        <v>-3.9418598973448127E-2</v>
      </c>
    </row>
    <row r="146" spans="1:29" s="17" customFormat="1" x14ac:dyDescent="0.25">
      <c r="A146" s="17">
        <v>61</v>
      </c>
      <c r="B146" s="17">
        <v>-619</v>
      </c>
      <c r="C146" s="17">
        <v>14047</v>
      </c>
      <c r="D146" s="17">
        <v>11367</v>
      </c>
      <c r="E146" s="17">
        <v>12349</v>
      </c>
      <c r="F146" s="17">
        <v>15066</v>
      </c>
      <c r="G146" s="24"/>
      <c r="H146" s="7"/>
      <c r="I146" s="25">
        <f t="shared" si="32"/>
        <v>1698</v>
      </c>
      <c r="J146" s="24">
        <f t="shared" si="32"/>
        <v>-3699</v>
      </c>
      <c r="K146" s="7"/>
      <c r="L146" s="25">
        <f t="shared" si="27"/>
        <v>1701.7327008665229</v>
      </c>
      <c r="M146" s="17">
        <f t="shared" si="18"/>
        <v>13.933055758940947</v>
      </c>
      <c r="N146" s="17">
        <f t="shared" si="28"/>
        <v>-3692.6096290998216</v>
      </c>
      <c r="O146" s="24">
        <f t="shared" si="19"/>
        <v>40.836840241846488</v>
      </c>
      <c r="P146" s="7"/>
      <c r="Q146" s="25">
        <f t="shared" si="20"/>
        <v>1716.6530081054975</v>
      </c>
      <c r="R146" s="24">
        <f t="shared" si="21"/>
        <v>-3702.5278018937515</v>
      </c>
      <c r="S146" s="7"/>
      <c r="T146" s="25">
        <f t="shared" si="22"/>
        <v>-0.4186045546026918</v>
      </c>
      <c r="U146" s="24">
        <f t="shared" si="23"/>
        <v>-0.90593003767649882</v>
      </c>
      <c r="V146" s="7"/>
      <c r="W146" s="25">
        <f t="shared" si="24"/>
        <v>-0.42159713237116736</v>
      </c>
      <c r="X146" s="24">
        <f t="shared" si="29"/>
        <v>17.029474892179223</v>
      </c>
      <c r="Y146" s="7"/>
      <c r="Z146" s="25">
        <f t="shared" si="30"/>
        <v>-619</v>
      </c>
      <c r="AA146" s="17">
        <f t="shared" si="31"/>
        <v>17.13600000000006</v>
      </c>
      <c r="AB146" s="24">
        <f t="shared" si="25"/>
        <v>0.29907962062174936</v>
      </c>
      <c r="AC146" s="17">
        <f t="shared" si="26"/>
        <v>-0.10652510782083624</v>
      </c>
    </row>
    <row r="147" spans="1:29" s="17" customFormat="1" x14ac:dyDescent="0.25">
      <c r="A147" s="17">
        <v>62</v>
      </c>
      <c r="B147" s="17">
        <v>-630</v>
      </c>
      <c r="C147" s="17">
        <v>13863</v>
      </c>
      <c r="D147" s="17">
        <v>11293</v>
      </c>
      <c r="E147" s="17">
        <v>12539</v>
      </c>
      <c r="F147" s="17">
        <v>15149</v>
      </c>
      <c r="G147" s="24"/>
      <c r="H147" s="7"/>
      <c r="I147" s="25">
        <f t="shared" si="32"/>
        <v>1324</v>
      </c>
      <c r="J147" s="24">
        <f t="shared" si="32"/>
        <v>-3856</v>
      </c>
      <c r="K147" s="7"/>
      <c r="L147" s="25">
        <f t="shared" si="27"/>
        <v>1326.0777887107142</v>
      </c>
      <c r="M147" s="17">
        <f t="shared" si="18"/>
        <v>4.3172059263715044</v>
      </c>
      <c r="N147" s="17">
        <f t="shared" si="28"/>
        <v>-3845.3219688376994</v>
      </c>
      <c r="O147" s="24">
        <f t="shared" si="19"/>
        <v>114.02034950306297</v>
      </c>
      <c r="P147" s="7"/>
      <c r="Q147" s="25">
        <f t="shared" si="20"/>
        <v>1342.6530081054975</v>
      </c>
      <c r="R147" s="24">
        <f t="shared" si="21"/>
        <v>-3859.5278018937515</v>
      </c>
      <c r="S147" s="7"/>
      <c r="T147" s="25">
        <f t="shared" si="22"/>
        <v>-0.32740493378113472</v>
      </c>
      <c r="U147" s="24">
        <f t="shared" si="23"/>
        <v>-0.94434460834966505</v>
      </c>
      <c r="V147" s="7"/>
      <c r="W147" s="25">
        <f t="shared" si="24"/>
        <v>-0.33052381369010436</v>
      </c>
      <c r="X147" s="24">
        <f t="shared" si="29"/>
        <v>11.363605985843378</v>
      </c>
      <c r="Y147" s="7"/>
      <c r="Z147" s="25">
        <f t="shared" si="30"/>
        <v>-630</v>
      </c>
      <c r="AA147" s="17">
        <f t="shared" si="31"/>
        <v>11.46600000000006</v>
      </c>
      <c r="AB147" s="24">
        <f t="shared" si="25"/>
        <v>0.20011945203367085</v>
      </c>
      <c r="AC147" s="17">
        <f t="shared" si="26"/>
        <v>-0.10239401415668148</v>
      </c>
    </row>
    <row r="148" spans="1:29" s="17" customFormat="1" x14ac:dyDescent="0.25">
      <c r="A148" s="17">
        <v>63</v>
      </c>
      <c r="B148" s="17">
        <v>-643</v>
      </c>
      <c r="C148" s="17">
        <v>13659</v>
      </c>
      <c r="D148" s="17">
        <v>11233</v>
      </c>
      <c r="E148" s="17">
        <v>12734</v>
      </c>
      <c r="F148" s="17">
        <v>15197</v>
      </c>
      <c r="G148" s="24"/>
      <c r="H148" s="7"/>
      <c r="I148" s="25">
        <f t="shared" si="32"/>
        <v>925</v>
      </c>
      <c r="J148" s="24">
        <f t="shared" si="32"/>
        <v>-3964</v>
      </c>
      <c r="K148" s="7"/>
      <c r="L148" s="25">
        <f t="shared" si="27"/>
        <v>929.12120563707765</v>
      </c>
      <c r="M148" s="17">
        <f t="shared" ref="M148:M149" si="33">(I148-L148)^2</f>
        <v>16.984335903080606</v>
      </c>
      <c r="N148" s="17">
        <f t="shared" si="28"/>
        <v>-3962.3352689004028</v>
      </c>
      <c r="O148" s="24">
        <f t="shared" ref="O148:O149" si="34">(J148-N148)^2</f>
        <v>2.771329633966261</v>
      </c>
      <c r="P148" s="7"/>
      <c r="Q148" s="25">
        <f t="shared" si="20"/>
        <v>943.65300810549752</v>
      </c>
      <c r="R148" s="24">
        <f t="shared" si="21"/>
        <v>-3967.5278018937515</v>
      </c>
      <c r="S148" s="7"/>
      <c r="T148" s="25">
        <f t="shared" si="22"/>
        <v>-0.23010908162123825</v>
      </c>
      <c r="U148" s="24">
        <f t="shared" si="23"/>
        <v>-0.9707699181120979</v>
      </c>
      <c r="V148" s="7"/>
      <c r="W148" s="25">
        <f t="shared" si="24"/>
        <v>-0.23331465626198547</v>
      </c>
      <c r="X148" s="24">
        <f t="shared" si="29"/>
        <v>5.5875278462729057</v>
      </c>
      <c r="Y148" s="7"/>
      <c r="Z148" s="25">
        <f t="shared" si="30"/>
        <v>-643</v>
      </c>
      <c r="AA148" s="17">
        <f t="shared" si="31"/>
        <v>5.6790000000000598</v>
      </c>
      <c r="AB148" s="24">
        <f t="shared" si="25"/>
        <v>9.9117248220759027E-2</v>
      </c>
      <c r="AC148" s="17">
        <f t="shared" si="26"/>
        <v>-9.1472153727154115E-2</v>
      </c>
    </row>
    <row r="149" spans="1:29" s="17" customFormat="1" x14ac:dyDescent="0.25">
      <c r="A149" s="17">
        <v>64</v>
      </c>
      <c r="B149" s="17">
        <v>-629</v>
      </c>
      <c r="C149" s="17">
        <v>13468</v>
      </c>
      <c r="D149" s="17">
        <v>11199</v>
      </c>
      <c r="E149" s="17">
        <v>12932</v>
      </c>
      <c r="F149" s="17">
        <v>15240</v>
      </c>
      <c r="G149" s="24"/>
      <c r="H149" s="7"/>
      <c r="I149" s="25">
        <f t="shared" si="32"/>
        <v>536</v>
      </c>
      <c r="J149" s="24">
        <f t="shared" si="32"/>
        <v>-4041</v>
      </c>
      <c r="K149" s="7"/>
      <c r="L149" s="25">
        <f t="shared" si="27"/>
        <v>531.42563215771656</v>
      </c>
      <c r="M149" s="17">
        <f t="shared" si="33"/>
        <v>20.924841156516823</v>
      </c>
      <c r="N149" s="17">
        <f t="shared" si="28"/>
        <v>-4037.6880344026381</v>
      </c>
      <c r="O149" s="24">
        <f t="shared" si="34"/>
        <v>10.969116118108799</v>
      </c>
      <c r="P149" s="7"/>
      <c r="Q149" s="25">
        <f t="shared" ref="Q149" si="35">I149-$J$4</f>
        <v>554.65300810549752</v>
      </c>
      <c r="R149" s="24">
        <f t="shared" ref="R149" si="36">J149-$J$3</f>
        <v>-4044.5278018937515</v>
      </c>
      <c r="S149" s="7"/>
      <c r="T149" s="25">
        <f t="shared" ref="T149" si="37">Q149/$J$7</f>
        <v>-0.13525172199667754</v>
      </c>
      <c r="U149" s="24">
        <f t="shared" ref="U149" si="38">R149/$J$6</f>
        <v>-0.98961018525753608</v>
      </c>
      <c r="V149" s="7"/>
      <c r="W149" s="25">
        <f t="shared" ref="W149" si="39">(T149-U149*SIN(-$J$11*PI()/180))/(COS(-$J$11*PI()/180))</f>
        <v>-0.13851896791530363</v>
      </c>
      <c r="X149" s="24">
        <f>IF(MOD(ATAN2(U149,W149)*180/PI()-$J$9+360,360)&gt;5,MOD(ATAN2(U149,W149)*180/PI()-$J$9+360,360)-360,MOD(ATAN2(U149,W149)*180/PI()-$J$9+360,360))</f>
        <v>4.1494748656248248E-2</v>
      </c>
      <c r="Y149" s="7"/>
      <c r="Z149" s="25">
        <f t="shared" si="30"/>
        <v>-629</v>
      </c>
      <c r="AA149" s="17">
        <f t="shared" si="31"/>
        <v>1.800000000006019E-2</v>
      </c>
      <c r="AB149" s="24">
        <f t="shared" ref="AB149" si="40">AA149*PI()/180</f>
        <v>3.1415926536002985E-4</v>
      </c>
      <c r="AC149" s="17">
        <f t="shared" ref="AC149" si="41">X149-AA149</f>
        <v>2.3494748656188058E-2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9985</v>
      </c>
      <c r="G156" s="2"/>
      <c r="I156" s="1"/>
      <c r="J156" s="3"/>
    </row>
    <row r="157" spans="1:29" x14ac:dyDescent="0.25">
      <c r="A157" t="s">
        <v>175</v>
      </c>
      <c r="B157">
        <v>9985</v>
      </c>
      <c r="G157" s="2"/>
      <c r="I157" s="43">
        <f>J155</f>
        <v>-9988</v>
      </c>
      <c r="J157" s="39">
        <f>I157+B157</f>
        <v>-3</v>
      </c>
    </row>
    <row r="158" spans="1:29" x14ac:dyDescent="0.25">
      <c r="A158" s="31" t="s">
        <v>176</v>
      </c>
      <c r="B158" s="31">
        <v>39998</v>
      </c>
      <c r="G158" s="2"/>
      <c r="I158" s="1"/>
      <c r="J158" s="3"/>
    </row>
    <row r="159" spans="1:29" x14ac:dyDescent="0.25">
      <c r="A159" t="s">
        <v>177</v>
      </c>
      <c r="B159">
        <v>39998</v>
      </c>
      <c r="G159" s="2"/>
      <c r="I159" s="43">
        <f>J157</f>
        <v>-3</v>
      </c>
      <c r="J159" s="39">
        <f>I159+B159</f>
        <v>39995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39995</v>
      </c>
      <c r="J161" s="39">
        <f>I161+B161</f>
        <v>49995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-9990</v>
      </c>
      <c r="G163" s="2"/>
      <c r="I163" s="43">
        <f>J161</f>
        <v>49995</v>
      </c>
      <c r="J163" s="39">
        <f>I163+B163</f>
        <v>40005</v>
      </c>
    </row>
    <row r="164" spans="1:10" x14ac:dyDescent="0.25">
      <c r="A164" s="31" t="s">
        <v>182</v>
      </c>
      <c r="B164" s="31">
        <v>-40003</v>
      </c>
      <c r="G164" s="2"/>
      <c r="I164" s="1"/>
      <c r="J164" s="3"/>
    </row>
    <row r="165" spans="1:10" ht="15.75" thickBot="1" x14ac:dyDescent="0.3">
      <c r="A165" t="s">
        <v>183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3.4621253105486804</v>
      </c>
      <c r="L3" s="35" t="s">
        <v>1</v>
      </c>
      <c r="M3" s="11">
        <v>-4108.70955294132</v>
      </c>
      <c r="N3" s="10" t="s">
        <v>2</v>
      </c>
      <c r="O3" s="35">
        <v>4094.1224432166855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-19.005107885005643</v>
      </c>
      <c r="L4" s="9" t="s">
        <v>5</v>
      </c>
      <c r="M4" s="13">
        <v>359.88900876186477</v>
      </c>
      <c r="N4" s="12" t="s">
        <v>6</v>
      </c>
      <c r="O4" s="9">
        <v>359.93380114876817</v>
      </c>
      <c r="Q4" s="2" t="s">
        <v>7</v>
      </c>
      <c r="R4" s="2">
        <f>MAX(AC20:AC149)</f>
        <v>0.24203667844071219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-172.27353901972498</v>
      </c>
      <c r="N5" s="14" t="s">
        <v>9</v>
      </c>
      <c r="O5" s="9">
        <v>-172.08459470982058</v>
      </c>
      <c r="Q5" s="5" t="s">
        <v>10</v>
      </c>
      <c r="R5" s="5">
        <f>MIN(AC20:AC149)</f>
        <v>-0.17958469066747185</v>
      </c>
      <c r="T5" s="45" t="s">
        <v>55</v>
      </c>
      <c r="U5" s="47">
        <v>21</v>
      </c>
    </row>
    <row r="6" spans="1:21" ht="15.75" thickBot="1" x14ac:dyDescent="0.3">
      <c r="A6" t="s">
        <v>161</v>
      </c>
      <c r="I6" s="32" t="s">
        <v>11</v>
      </c>
      <c r="J6" s="32">
        <f>(O3+O9)/2</f>
        <v>4087.2748371588905</v>
      </c>
      <c r="L6" s="37" t="s">
        <v>12</v>
      </c>
      <c r="M6" s="13">
        <v>-18.811938506586234</v>
      </c>
      <c r="N6" s="14" t="s">
        <v>13</v>
      </c>
      <c r="O6" s="9">
        <v>3.4682323287697479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-4101.9602953404155</v>
      </c>
      <c r="L7" s="38" t="s">
        <v>15</v>
      </c>
      <c r="M7" s="16">
        <f>SUM(M20:M84)</f>
        <v>1041.0558840835774</v>
      </c>
      <c r="N7" s="15" t="s">
        <v>15</v>
      </c>
      <c r="O7" s="36">
        <f>SUM(O20:O84)</f>
        <v>3564.3160420313498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-172.06545827081831</v>
      </c>
      <c r="L9" s="35" t="s">
        <v>18</v>
      </c>
      <c r="M9" s="11">
        <v>-4095.2110377395106</v>
      </c>
      <c r="N9" s="10" t="s">
        <v>19</v>
      </c>
      <c r="O9" s="35">
        <v>4080.427231101095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-172.25733503004972</v>
      </c>
      <c r="L10" s="9" t="s">
        <v>21</v>
      </c>
      <c r="M10" s="13">
        <v>359.83752557402534</v>
      </c>
      <c r="N10" s="12" t="s">
        <v>22</v>
      </c>
      <c r="O10" s="9">
        <v>359.9644753317923</v>
      </c>
      <c r="T10" s="48"/>
    </row>
    <row r="11" spans="1:21" ht="15.75" thickBot="1" x14ac:dyDescent="0.3">
      <c r="I11" s="33" t="s">
        <v>23</v>
      </c>
      <c r="J11" s="33">
        <f>J9-J10</f>
        <v>0.19187675923140546</v>
      </c>
      <c r="L11" s="37" t="s">
        <v>24</v>
      </c>
      <c r="M11" s="13">
        <v>-172.24113104037448</v>
      </c>
      <c r="N11" s="14" t="s">
        <v>25</v>
      </c>
      <c r="O11" s="9">
        <v>-172.04632183181604</v>
      </c>
    </row>
    <row r="12" spans="1:21" x14ac:dyDescent="0.25">
      <c r="I12" s="9"/>
      <c r="J12" s="9"/>
      <c r="L12" s="37" t="s">
        <v>26</v>
      </c>
      <c r="M12" s="13">
        <v>-19.198277263425055</v>
      </c>
      <c r="N12" s="14" t="s">
        <v>27</v>
      </c>
      <c r="O12" s="9">
        <v>3.4560182923276135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966.74213925138338</v>
      </c>
      <c r="N13" s="15" t="s">
        <v>15</v>
      </c>
      <c r="O13" s="36">
        <f>SUM(O85:O149)</f>
        <v>3579.2697007902102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11236</v>
      </c>
      <c r="E20" s="17">
        <v>12977</v>
      </c>
      <c r="F20" s="17">
        <v>15292</v>
      </c>
      <c r="G20" s="24"/>
      <c r="H20" s="7"/>
      <c r="I20" s="25">
        <f t="shared" ref="I20:J51" si="0">C20-E20</f>
        <v>544</v>
      </c>
      <c r="J20" s="24">
        <f t="shared" si="0"/>
        <v>-4056</v>
      </c>
      <c r="K20" s="7"/>
      <c r="L20" s="25">
        <f>$M$3*SIN(2*PI()/$M$4*(AA20+$M$5))+$M$6</f>
        <v>536.84024289825209</v>
      </c>
      <c r="M20" s="17">
        <f t="shared" ref="M20:M83" si="1">(I20-L20)^2</f>
        <v>51.262121756029693</v>
      </c>
      <c r="N20" s="17">
        <f>$O$3*COS(2*PI()/$O$4*(AA20+$O$5))+$O$6</f>
        <v>-4050.9816197453342</v>
      </c>
      <c r="O20" s="24">
        <f t="shared" ref="O20:O83" si="2">(J20-N20)^2</f>
        <v>25.184140380419294</v>
      </c>
      <c r="P20" s="7"/>
      <c r="Q20" s="25">
        <f>I20-$J$4</f>
        <v>563.0051078850056</v>
      </c>
      <c r="R20" s="24">
        <f>J20-$J$3</f>
        <v>-4059.4621253105488</v>
      </c>
      <c r="S20" s="7"/>
      <c r="T20" s="25">
        <f>Q20/$J$7</f>
        <v>-0.13725269562568562</v>
      </c>
      <c r="U20" s="24">
        <f>R20/$J$6</f>
        <v>-0.99319529198391887</v>
      </c>
      <c r="V20" s="7"/>
      <c r="W20" s="25">
        <f>(T20-U20*SIN(-$J$11*PI()/180))/(COS(-$J$11*PI()/180))</f>
        <v>-0.14057957075609795</v>
      </c>
      <c r="X20" s="24">
        <f>IF(MOD(ATAN2(U20,W20)*180/PI()-$J$9+360,360)&gt;5,MOD(ATAN2(U20,W20)*180/PI()-$J$9+360,360)-360,MOD(ATAN2(U20,W20)*180/PI()-$J$9+360,360))</f>
        <v>0.12174284921820799</v>
      </c>
      <c r="Y20" s="7"/>
      <c r="Z20" s="25">
        <f>I159</f>
        <v>11</v>
      </c>
      <c r="AA20" s="17">
        <f>360/40000*Z20</f>
        <v>9.8999999999999991E-2</v>
      </c>
      <c r="AB20" s="24">
        <f>AA20*PI()/180</f>
        <v>1.727875959474386E-3</v>
      </c>
      <c r="AC20" s="17">
        <f>X20-AA20</f>
        <v>2.2742849218208003E-2</v>
      </c>
      <c r="AD20" s="17">
        <f ca="1">INDIRECT("AC"&amp;AE20)-AC20</f>
        <v>-0.13386826711750133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13713</v>
      </c>
      <c r="D21" s="17">
        <v>11276</v>
      </c>
      <c r="E21" s="17">
        <v>12781</v>
      </c>
      <c r="F21" s="17">
        <v>15259</v>
      </c>
      <c r="G21" s="24"/>
      <c r="H21" s="7"/>
      <c r="I21" s="25">
        <f t="shared" si="0"/>
        <v>932</v>
      </c>
      <c r="J21" s="24">
        <f t="shared" si="0"/>
        <v>-3983</v>
      </c>
      <c r="K21" s="7"/>
      <c r="L21" s="25">
        <f t="shared" ref="L21:L84" si="3">$M$3*SIN(2*PI()/$M$4*(AA21+$M$5))+$M$6</f>
        <v>935.82174724794572</v>
      </c>
      <c r="M21" s="17">
        <f t="shared" si="1"/>
        <v>14.605752027180706</v>
      </c>
      <c r="N21" s="17">
        <f t="shared" ref="N21:N84" si="4">$O$3*COS(2*PI()/$O$4*(AA21+$O$5))+$O$6</f>
        <v>-3975.1049028614316</v>
      </c>
      <c r="O21" s="24">
        <f t="shared" si="2"/>
        <v>62.332558827431207</v>
      </c>
      <c r="P21" s="7"/>
      <c r="Q21" s="25">
        <f t="shared" ref="Q21:Q84" si="5">I21-$J$4</f>
        <v>951.0051078850056</v>
      </c>
      <c r="R21" s="24">
        <f t="shared" ref="R21:R84" si="6">J21-$J$3</f>
        <v>-3986.4621253105488</v>
      </c>
      <c r="S21" s="7"/>
      <c r="T21" s="25">
        <f t="shared" ref="T21:T84" si="7">Q21/$J$7</f>
        <v>-0.23184161703497988</v>
      </c>
      <c r="U21" s="24">
        <f t="shared" ref="U21:U84" si="8">R21/$J$6</f>
        <v>-0.97533498091887116</v>
      </c>
      <c r="V21" s="7"/>
      <c r="W21" s="25">
        <f t="shared" ref="W21:W84" si="9">(T21-U21*SIN(-$J$11*PI()/180))/(COS(-$J$11*PI()/180))</f>
        <v>-0.23510921029183085</v>
      </c>
      <c r="X21" s="24">
        <f t="shared" ref="X21:X83" si="10">MOD(ATAN2(U21,W21)*180/PI()-$J$9+360,360)</f>
        <v>5.6183236970960593</v>
      </c>
      <c r="Y21" s="7"/>
      <c r="Z21" s="25">
        <f t="shared" ref="Z21:Z84" si="11">B21</f>
        <v>629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-0.14167630290394051</v>
      </c>
      <c r="AD21" s="17">
        <f t="shared" ref="AD21:AD83" ca="1" si="14">INDIRECT("AC"&amp;AE21)-AC21</f>
        <v>5.3592857755097256E-2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13920</v>
      </c>
      <c r="D22" s="17">
        <v>11344</v>
      </c>
      <c r="E22" s="17">
        <v>12595</v>
      </c>
      <c r="F22" s="17">
        <v>15213</v>
      </c>
      <c r="G22" s="24"/>
      <c r="H22" s="7"/>
      <c r="I22" s="25">
        <f t="shared" si="0"/>
        <v>1325</v>
      </c>
      <c r="J22" s="24">
        <f t="shared" si="0"/>
        <v>-3869</v>
      </c>
      <c r="K22" s="7"/>
      <c r="L22" s="25">
        <f t="shared" si="3"/>
        <v>1330.3653324437557</v>
      </c>
      <c r="M22" s="17">
        <f t="shared" si="1"/>
        <v>28.786792232017866</v>
      </c>
      <c r="N22" s="17">
        <f>$O$3*COS(2*PI()/$O$4*(AA22+$O$5))+$O$6</f>
        <v>-3858.702091025647</v>
      </c>
      <c r="O22" s="24">
        <f>(J22-N22)^2</f>
        <v>106.04692924406108</v>
      </c>
      <c r="P22" s="7"/>
      <c r="Q22" s="25">
        <f t="shared" si="5"/>
        <v>1344.0051078850056</v>
      </c>
      <c r="R22" s="24">
        <f t="shared" si="6"/>
        <v>-3872.4621253105488</v>
      </c>
      <c r="S22" s="7"/>
      <c r="T22" s="25">
        <f t="shared" si="7"/>
        <v>-0.32764946784387844</v>
      </c>
      <c r="U22" s="24">
        <f t="shared" si="8"/>
        <v>-0.94744353624194733</v>
      </c>
      <c r="V22" s="7"/>
      <c r="W22" s="25">
        <f t="shared" si="9"/>
        <v>-0.33082419286193299</v>
      </c>
      <c r="X22" s="24">
        <f t="shared" si="10"/>
        <v>11.313415309332527</v>
      </c>
      <c r="Y22" s="7"/>
      <c r="Z22" s="25">
        <f t="shared" si="11"/>
        <v>637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-0.17958469066747185</v>
      </c>
      <c r="AD22" s="17">
        <f t="shared" ca="1" si="14"/>
        <v>0.1163030021285536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14105</v>
      </c>
      <c r="D23" s="17">
        <v>11413</v>
      </c>
      <c r="E23" s="17">
        <v>12391</v>
      </c>
      <c r="F23" s="17">
        <v>15117</v>
      </c>
      <c r="G23" s="24"/>
      <c r="H23" s="7"/>
      <c r="I23" s="25">
        <f t="shared" si="0"/>
        <v>1714</v>
      </c>
      <c r="J23" s="24">
        <f t="shared" si="0"/>
        <v>-3704</v>
      </c>
      <c r="K23" s="7"/>
      <c r="L23" s="25">
        <f t="shared" si="3"/>
        <v>1713.7458683523321</v>
      </c>
      <c r="M23" s="17">
        <f t="shared" si="1"/>
        <v>6.4582894346411068E-2</v>
      </c>
      <c r="N23" s="17">
        <f t="shared" si="4"/>
        <v>-3702.5568033188847</v>
      </c>
      <c r="O23" s="24">
        <f t="shared" si="2"/>
        <v>2.0828166603822056</v>
      </c>
      <c r="P23" s="7"/>
      <c r="Q23" s="25">
        <f t="shared" si="5"/>
        <v>1733.0051078850056</v>
      </c>
      <c r="R23" s="24">
        <f t="shared" si="6"/>
        <v>-3707.4621253105488</v>
      </c>
      <c r="S23" s="7"/>
      <c r="T23" s="25">
        <f t="shared" si="7"/>
        <v>-0.42248217513309355</v>
      </c>
      <c r="U23" s="24">
        <f t="shared" si="8"/>
        <v>-0.90707433999903131</v>
      </c>
      <c r="V23" s="7"/>
      <c r="W23" s="25">
        <f t="shared" si="9"/>
        <v>-0.42552223978027298</v>
      </c>
      <c r="X23" s="24">
        <f t="shared" si="10"/>
        <v>17.197439510938352</v>
      </c>
      <c r="Y23" s="7"/>
      <c r="Z23" s="25">
        <f t="shared" si="11"/>
        <v>641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-6.4560489061644688E-2</v>
      </c>
      <c r="AD23" s="17">
        <f t="shared" ca="1" si="14"/>
        <v>-7.9921562354211773E-2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14286</v>
      </c>
      <c r="D24" s="17">
        <v>11512</v>
      </c>
      <c r="E24" s="17">
        <v>12225</v>
      </c>
      <c r="F24" s="17">
        <v>15034</v>
      </c>
      <c r="G24" s="24"/>
      <c r="H24" s="7"/>
      <c r="I24" s="25">
        <f t="shared" si="0"/>
        <v>2061</v>
      </c>
      <c r="J24" s="24">
        <f t="shared" si="0"/>
        <v>-3522</v>
      </c>
      <c r="K24" s="7"/>
      <c r="L24" s="25">
        <f t="shared" si="3"/>
        <v>2062.8908751064205</v>
      </c>
      <c r="M24" s="17">
        <f t="shared" si="1"/>
        <v>3.5754086680806645</v>
      </c>
      <c r="N24" s="17">
        <f t="shared" si="4"/>
        <v>-3518.7335239846498</v>
      </c>
      <c r="O24" s="24">
        <f t="shared" si="2"/>
        <v>10.669865558858353</v>
      </c>
      <c r="P24" s="7"/>
      <c r="Q24" s="25">
        <f t="shared" si="5"/>
        <v>2080.0051078850056</v>
      </c>
      <c r="R24" s="24">
        <f t="shared" si="6"/>
        <v>-3525.4621253105488</v>
      </c>
      <c r="S24" s="7"/>
      <c r="T24" s="25">
        <f t="shared" si="7"/>
        <v>-0.50707587546563249</v>
      </c>
      <c r="U24" s="24">
        <f t="shared" si="8"/>
        <v>-0.8625458932341179</v>
      </c>
      <c r="V24" s="7"/>
      <c r="W24" s="25">
        <f t="shared" si="9"/>
        <v>-0.50996729343843206</v>
      </c>
      <c r="X24" s="24">
        <f t="shared" si="10"/>
        <v>22.658522286261302</v>
      </c>
      <c r="Y24" s="7"/>
      <c r="Z24" s="25">
        <f t="shared" si="11"/>
        <v>611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-0.10247771373869341</v>
      </c>
      <c r="AD24" s="17">
        <f t="shared" ca="1" si="14"/>
        <v>8.442821688523594E-2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14443</v>
      </c>
      <c r="D25" s="17">
        <v>11616</v>
      </c>
      <c r="E25" s="17">
        <v>12052</v>
      </c>
      <c r="F25" s="17">
        <v>14919</v>
      </c>
      <c r="G25" s="24"/>
      <c r="H25" s="7"/>
      <c r="I25" s="25">
        <f t="shared" si="0"/>
        <v>2391</v>
      </c>
      <c r="J25" s="24">
        <f t="shared" si="0"/>
        <v>-3303</v>
      </c>
      <c r="K25" s="7"/>
      <c r="L25" s="25">
        <f t="shared" si="3"/>
        <v>2392.8635411361715</v>
      </c>
      <c r="M25" s="17">
        <f t="shared" si="1"/>
        <v>3.4727855662034925</v>
      </c>
      <c r="N25" s="17">
        <f t="shared" si="4"/>
        <v>-3302.4790742315649</v>
      </c>
      <c r="O25" s="24">
        <f t="shared" si="2"/>
        <v>0.27136365621966113</v>
      </c>
      <c r="P25" s="7"/>
      <c r="Q25" s="25">
        <f t="shared" si="5"/>
        <v>2410.0051078850056</v>
      </c>
      <c r="R25" s="24">
        <f t="shared" si="6"/>
        <v>-3306.4621253105488</v>
      </c>
      <c r="S25" s="7"/>
      <c r="T25" s="25">
        <f t="shared" si="7"/>
        <v>-0.58752521583951678</v>
      </c>
      <c r="U25" s="24">
        <f t="shared" si="8"/>
        <v>-0.80896496003897478</v>
      </c>
      <c r="V25" s="7"/>
      <c r="W25" s="25">
        <f t="shared" si="9"/>
        <v>-0.59023764808330792</v>
      </c>
      <c r="X25" s="24">
        <f t="shared" si="10"/>
        <v>28.180725741844412</v>
      </c>
      <c r="Y25" s="7"/>
      <c r="Z25" s="25">
        <f t="shared" si="11"/>
        <v>611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-7.9274258155582089E-2</v>
      </c>
      <c r="AD25" s="17">
        <f t="shared" ca="1" si="14"/>
        <v>-2.3529267783608532E-3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14598</v>
      </c>
      <c r="D26" s="17">
        <v>11741</v>
      </c>
      <c r="E26" s="17">
        <v>11902</v>
      </c>
      <c r="F26" s="17">
        <v>14799</v>
      </c>
      <c r="G26" s="24"/>
      <c r="H26" s="7"/>
      <c r="I26" s="25">
        <f t="shared" si="0"/>
        <v>2696</v>
      </c>
      <c r="J26" s="24">
        <f t="shared" si="0"/>
        <v>-3058</v>
      </c>
      <c r="K26" s="7"/>
      <c r="L26" s="25">
        <f t="shared" si="3"/>
        <v>2703.5273215493567</v>
      </c>
      <c r="M26" s="17">
        <f t="shared" si="1"/>
        <v>56.660569707409103</v>
      </c>
      <c r="N26" s="17">
        <f t="shared" si="4"/>
        <v>-3053.2185134170481</v>
      </c>
      <c r="O26" s="24">
        <f t="shared" si="2"/>
        <v>22.862613942948624</v>
      </c>
      <c r="P26" s="7"/>
      <c r="Q26" s="25">
        <f t="shared" si="5"/>
        <v>2715.0051078850056</v>
      </c>
      <c r="R26" s="24">
        <f t="shared" si="6"/>
        <v>-3061.4621253105488</v>
      </c>
      <c r="S26" s="7"/>
      <c r="T26" s="25">
        <f t="shared" si="7"/>
        <v>-0.66187990921537954</v>
      </c>
      <c r="U26" s="24">
        <f t="shared" si="8"/>
        <v>-0.74902282016312971</v>
      </c>
      <c r="V26" s="7"/>
      <c r="W26" s="25">
        <f t="shared" si="9"/>
        <v>-0.66439201854911079</v>
      </c>
      <c r="X26" s="24">
        <f t="shared" si="10"/>
        <v>33.638859702266302</v>
      </c>
      <c r="Y26" s="7"/>
      <c r="Z26" s="25">
        <f t="shared" si="11"/>
        <v>617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-0.17414029773369322</v>
      </c>
      <c r="AD26" s="17">
        <f t="shared" ca="1" si="14"/>
        <v>0.10212468227965132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14752</v>
      </c>
      <c r="D27" s="17">
        <v>11885</v>
      </c>
      <c r="E27" s="17">
        <v>11761</v>
      </c>
      <c r="F27" s="17">
        <v>14662</v>
      </c>
      <c r="G27" s="24"/>
      <c r="H27" s="7"/>
      <c r="I27" s="25">
        <f t="shared" si="0"/>
        <v>2991</v>
      </c>
      <c r="J27" s="24">
        <f t="shared" si="0"/>
        <v>-2777</v>
      </c>
      <c r="K27" s="7"/>
      <c r="L27" s="25">
        <f t="shared" si="3"/>
        <v>2991.7013561755934</v>
      </c>
      <c r="M27" s="17">
        <f t="shared" si="1"/>
        <v>0.49190048504306477</v>
      </c>
      <c r="N27" s="17">
        <f t="shared" si="4"/>
        <v>-2771.9496576846864</v>
      </c>
      <c r="O27" s="24">
        <f t="shared" si="2"/>
        <v>25.505957501847419</v>
      </c>
      <c r="P27" s="7"/>
      <c r="Q27" s="25">
        <f t="shared" si="5"/>
        <v>3010.0051078850056</v>
      </c>
      <c r="R27" s="24">
        <f t="shared" si="6"/>
        <v>-2780.4621253105488</v>
      </c>
      <c r="S27" s="7"/>
      <c r="T27" s="25">
        <f t="shared" si="7"/>
        <v>-0.73379674379203363</v>
      </c>
      <c r="U27" s="24">
        <f t="shared" si="8"/>
        <v>-0.68027285565246665</v>
      </c>
      <c r="V27" s="7"/>
      <c r="W27" s="25">
        <f t="shared" si="9"/>
        <v>-0.7360790200766828</v>
      </c>
      <c r="X27" s="24">
        <f t="shared" si="10"/>
        <v>39.321821706210471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-0.10717829378952359</v>
      </c>
      <c r="AD27" s="17">
        <f t="shared" ca="1" si="14"/>
        <v>9.2429830329272988E-2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14868</v>
      </c>
      <c r="D28" s="17">
        <v>12035</v>
      </c>
      <c r="E28" s="17">
        <v>11616</v>
      </c>
      <c r="F28" s="17">
        <v>14489</v>
      </c>
      <c r="G28" s="24"/>
      <c r="H28" s="7"/>
      <c r="I28" s="25">
        <f t="shared" si="0"/>
        <v>3252</v>
      </c>
      <c r="J28" s="24">
        <f t="shared" si="0"/>
        <v>-2454</v>
      </c>
      <c r="K28" s="7"/>
      <c r="L28" s="25">
        <f t="shared" si="3"/>
        <v>3253.3014632177233</v>
      </c>
      <c r="M28" s="17">
        <f t="shared" si="1"/>
        <v>1.6938065070866</v>
      </c>
      <c r="N28" s="17">
        <f t="shared" si="4"/>
        <v>-2460.9468731151055</v>
      </c>
      <c r="O28" s="24">
        <f t="shared" si="2"/>
        <v>48.259046077375842</v>
      </c>
      <c r="P28" s="7"/>
      <c r="Q28" s="25">
        <f t="shared" si="5"/>
        <v>3271.0051078850056</v>
      </c>
      <c r="R28" s="24">
        <f t="shared" si="6"/>
        <v>-2457.4621253105488</v>
      </c>
      <c r="S28" s="7"/>
      <c r="T28" s="25">
        <f t="shared" si="7"/>
        <v>-0.79742485845137845</v>
      </c>
      <c r="U28" s="24">
        <f t="shared" si="8"/>
        <v>-0.60124709573451574</v>
      </c>
      <c r="V28" s="7"/>
      <c r="W28" s="25">
        <f t="shared" si="9"/>
        <v>-0.79944284266094068</v>
      </c>
      <c r="X28" s="24">
        <f t="shared" si="10"/>
        <v>45.119267434956669</v>
      </c>
      <c r="Y28" s="7"/>
      <c r="Z28" s="25">
        <f t="shared" si="11"/>
        <v>630</v>
      </c>
      <c r="AA28" s="17">
        <f t="shared" si="15"/>
        <v>45.098999999999997</v>
      </c>
      <c r="AB28" s="24">
        <f t="shared" si="12"/>
        <v>0.78712603935692249</v>
      </c>
      <c r="AC28" s="17">
        <f t="shared" si="13"/>
        <v>2.0267434956672048E-2</v>
      </c>
      <c r="AD28" s="17">
        <f t="shared" ca="1" si="14"/>
        <v>-7.94923949317905E-3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14991</v>
      </c>
      <c r="D29" s="17">
        <v>12208</v>
      </c>
      <c r="E29" s="17">
        <v>11511</v>
      </c>
      <c r="F29" s="17">
        <v>14329</v>
      </c>
      <c r="G29" s="24"/>
      <c r="H29" s="7"/>
      <c r="I29" s="25">
        <f t="shared" si="0"/>
        <v>3480</v>
      </c>
      <c r="J29" s="24">
        <f t="shared" si="0"/>
        <v>-2121</v>
      </c>
      <c r="K29" s="7"/>
      <c r="L29" s="25">
        <f t="shared" si="3"/>
        <v>3482.5260256275596</v>
      </c>
      <c r="M29" s="17">
        <f t="shared" si="1"/>
        <v>6.3808054710881112</v>
      </c>
      <c r="N29" s="17">
        <f t="shared" si="4"/>
        <v>-2126.3699724561584</v>
      </c>
      <c r="O29" s="24">
        <f t="shared" si="2"/>
        <v>28.836604179899808</v>
      </c>
      <c r="P29" s="7"/>
      <c r="Q29" s="25">
        <f t="shared" si="5"/>
        <v>3499.0051078850056</v>
      </c>
      <c r="R29" s="24">
        <f t="shared" si="6"/>
        <v>-2124.4621253105488</v>
      </c>
      <c r="S29" s="7"/>
      <c r="T29" s="25">
        <f t="shared" si="7"/>
        <v>-0.85300803907333489</v>
      </c>
      <c r="U29" s="24">
        <f t="shared" si="8"/>
        <v>-0.51977471786244889</v>
      </c>
      <c r="V29" s="7"/>
      <c r="W29" s="25">
        <f t="shared" si="9"/>
        <v>-0.85475349263209399</v>
      </c>
      <c r="X29" s="24">
        <f t="shared" si="10"/>
        <v>50.761717035295533</v>
      </c>
      <c r="Y29" s="7"/>
      <c r="Z29" s="25">
        <f t="shared" si="11"/>
        <v>629</v>
      </c>
      <c r="AA29" s="17">
        <f t="shared" si="15"/>
        <v>50.76</v>
      </c>
      <c r="AB29" s="24">
        <f t="shared" si="12"/>
        <v>0.88592912831232162</v>
      </c>
      <c r="AC29" s="17">
        <f t="shared" si="13"/>
        <v>1.7170352955346857E-3</v>
      </c>
      <c r="AD29" s="17">
        <f t="shared" ca="1" si="14"/>
        <v>6.8392776315334913E-2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15098</v>
      </c>
      <c r="D30" s="17">
        <v>12390</v>
      </c>
      <c r="E30" s="17">
        <v>11409</v>
      </c>
      <c r="F30" s="17">
        <v>14151</v>
      </c>
      <c r="G30" s="24"/>
      <c r="H30" s="7"/>
      <c r="I30" s="25">
        <f t="shared" si="0"/>
        <v>3689</v>
      </c>
      <c r="J30" s="24">
        <f t="shared" si="0"/>
        <v>-1761</v>
      </c>
      <c r="K30" s="7"/>
      <c r="L30" s="25">
        <f t="shared" si="3"/>
        <v>3682.0754499362411</v>
      </c>
      <c r="M30" s="17">
        <f t="shared" si="1"/>
        <v>47.949393585503984</v>
      </c>
      <c r="N30" s="17">
        <f t="shared" si="4"/>
        <v>-1761.7305070247724</v>
      </c>
      <c r="O30" s="24">
        <f t="shared" si="2"/>
        <v>0.53364051324175166</v>
      </c>
      <c r="P30" s="7"/>
      <c r="Q30" s="25">
        <f t="shared" si="5"/>
        <v>3708.0051078850056</v>
      </c>
      <c r="R30" s="24">
        <f t="shared" si="6"/>
        <v>-1764.4621253105486</v>
      </c>
      <c r="S30" s="7"/>
      <c r="T30" s="25">
        <f t="shared" si="7"/>
        <v>-0.90395928797679492</v>
      </c>
      <c r="U30" s="24">
        <f t="shared" si="8"/>
        <v>-0.43169647151426832</v>
      </c>
      <c r="V30" s="7"/>
      <c r="W30" s="25">
        <f t="shared" si="9"/>
        <v>-0.90541006255956591</v>
      </c>
      <c r="X30" s="24">
        <f t="shared" si="10"/>
        <v>56.5738091658028</v>
      </c>
      <c r="Y30" s="7"/>
      <c r="Z30" s="25">
        <f t="shared" si="11"/>
        <v>645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8.8091658028019992E-3</v>
      </c>
      <c r="AD30" s="17">
        <f t="shared" ca="1" si="14"/>
        <v>5.4837137482607545E-2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15165</v>
      </c>
      <c r="D31" s="17">
        <v>12569</v>
      </c>
      <c r="E31" s="17">
        <v>11326</v>
      </c>
      <c r="F31" s="17">
        <v>13961</v>
      </c>
      <c r="G31" s="24"/>
      <c r="H31" s="7"/>
      <c r="I31" s="25">
        <f t="shared" si="0"/>
        <v>3839</v>
      </c>
      <c r="J31" s="24">
        <f t="shared" si="0"/>
        <v>-1392</v>
      </c>
      <c r="K31" s="7"/>
      <c r="L31" s="25">
        <f t="shared" si="3"/>
        <v>3838.5558243027895</v>
      </c>
      <c r="M31" s="17">
        <f t="shared" si="1"/>
        <v>0.19729204999246888</v>
      </c>
      <c r="N31" s="17">
        <f t="shared" si="4"/>
        <v>-1392.8962269867241</v>
      </c>
      <c r="O31" s="24">
        <f t="shared" si="2"/>
        <v>0.80322281173248722</v>
      </c>
      <c r="P31" s="7"/>
      <c r="Q31" s="25">
        <f t="shared" si="5"/>
        <v>3858.0051078850056</v>
      </c>
      <c r="R31" s="24">
        <f t="shared" si="6"/>
        <v>-1395.4621253105486</v>
      </c>
      <c r="S31" s="7"/>
      <c r="T31" s="25">
        <f t="shared" si="7"/>
        <v>-0.94052716996492414</v>
      </c>
      <c r="U31" s="24">
        <f t="shared" si="8"/>
        <v>-0.34141626900738331</v>
      </c>
      <c r="V31" s="7"/>
      <c r="W31" s="25">
        <f t="shared" si="9"/>
        <v>-0.94167581079939722</v>
      </c>
      <c r="X31" s="24">
        <f t="shared" si="10"/>
        <v>62.136716211294413</v>
      </c>
      <c r="Y31" s="7"/>
      <c r="Z31" s="25">
        <f t="shared" si="11"/>
        <v>622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-2.6283788705583788E-2</v>
      </c>
      <c r="AD31" s="17">
        <f t="shared" ca="1" si="14"/>
        <v>4.4911760695740099E-2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15224</v>
      </c>
      <c r="D32" s="17">
        <v>12760</v>
      </c>
      <c r="E32" s="17">
        <v>11266</v>
      </c>
      <c r="F32" s="17">
        <v>13765</v>
      </c>
      <c r="G32" s="24"/>
      <c r="H32" s="7"/>
      <c r="I32" s="25">
        <f t="shared" si="0"/>
        <v>3958</v>
      </c>
      <c r="J32" s="24">
        <f t="shared" si="0"/>
        <v>-1005</v>
      </c>
      <c r="K32" s="7"/>
      <c r="L32" s="25">
        <f t="shared" si="3"/>
        <v>3959.1914709373882</v>
      </c>
      <c r="M32" s="17">
        <f t="shared" si="1"/>
        <v>1.4196029946407238</v>
      </c>
      <c r="N32" s="17">
        <f t="shared" si="4"/>
        <v>-1006.99849626198</v>
      </c>
      <c r="O32" s="24">
        <f t="shared" si="2"/>
        <v>3.9939873091480105</v>
      </c>
      <c r="P32" s="7"/>
      <c r="Q32" s="25">
        <f t="shared" si="5"/>
        <v>3977.0051078850056</v>
      </c>
      <c r="R32" s="24">
        <f t="shared" si="6"/>
        <v>-1008.4621253105487</v>
      </c>
      <c r="S32" s="7"/>
      <c r="T32" s="25">
        <f t="shared" si="7"/>
        <v>-0.96953768967550669</v>
      </c>
      <c r="U32" s="24">
        <f t="shared" si="8"/>
        <v>-0.24673215418308933</v>
      </c>
      <c r="V32" s="7"/>
      <c r="W32" s="25">
        <f t="shared" si="9"/>
        <v>-0.97036940614922529</v>
      </c>
      <c r="X32" s="24">
        <f t="shared" si="10"/>
        <v>67.799389323860623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-1.5610676139374391E-2</v>
      </c>
      <c r="AD32" s="17">
        <f t="shared" ca="1" si="14"/>
        <v>1.267983265418593E-2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15277</v>
      </c>
      <c r="D33" s="17">
        <v>12959</v>
      </c>
      <c r="E33" s="17">
        <v>11232</v>
      </c>
      <c r="F33" s="17">
        <v>13585</v>
      </c>
      <c r="G33" s="24"/>
      <c r="H33" s="7"/>
      <c r="I33" s="25">
        <f t="shared" si="0"/>
        <v>4045</v>
      </c>
      <c r="J33" s="24">
        <f t="shared" si="0"/>
        <v>-626</v>
      </c>
      <c r="K33" s="7"/>
      <c r="L33" s="25">
        <f t="shared" si="3"/>
        <v>4038.6137782798241</v>
      </c>
      <c r="M33" s="17">
        <f t="shared" si="1"/>
        <v>40.783827859245847</v>
      </c>
      <c r="N33" s="17">
        <f t="shared" si="4"/>
        <v>-627.1656873886941</v>
      </c>
      <c r="O33" s="24">
        <f t="shared" si="2"/>
        <v>1.3588270881604598</v>
      </c>
      <c r="P33" s="7"/>
      <c r="Q33" s="25">
        <f t="shared" si="5"/>
        <v>4064.0051078850056</v>
      </c>
      <c r="R33" s="24">
        <f t="shared" si="6"/>
        <v>-629.46212531054869</v>
      </c>
      <c r="S33" s="7"/>
      <c r="T33" s="25">
        <f t="shared" si="7"/>
        <v>-0.99074706122862166</v>
      </c>
      <c r="U33" s="24">
        <f t="shared" si="8"/>
        <v>-0.15400533372208822</v>
      </c>
      <c r="V33" s="7"/>
      <c r="W33" s="25">
        <f t="shared" si="9"/>
        <v>-0.9912683643672352</v>
      </c>
      <c r="X33" s="24">
        <f t="shared" si="10"/>
        <v>73.234477687827109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-7.5223121728811293E-3</v>
      </c>
      <c r="AD33" s="17">
        <f t="shared" ca="1" si="14"/>
        <v>-7.5812466994307215E-4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15295</v>
      </c>
      <c r="D34" s="17">
        <v>13151</v>
      </c>
      <c r="E34" s="17">
        <v>11211</v>
      </c>
      <c r="F34" s="17">
        <v>13386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4082.0828105195001</v>
      </c>
      <c r="M34" s="17">
        <f t="shared" si="1"/>
        <v>3.6756155041395848</v>
      </c>
      <c r="N34" s="17">
        <f t="shared" si="4"/>
        <v>-234.6140712469257</v>
      </c>
      <c r="O34" s="24">
        <f t="shared" si="2"/>
        <v>0.148941002449481</v>
      </c>
      <c r="P34" s="7"/>
      <c r="Q34" s="25">
        <f t="shared" si="5"/>
        <v>4103.0051078850056</v>
      </c>
      <c r="R34" s="24">
        <f t="shared" si="6"/>
        <v>-238.46212531054869</v>
      </c>
      <c r="S34" s="7"/>
      <c r="T34" s="25">
        <f t="shared" si="7"/>
        <v>-1.0002547105455353</v>
      </c>
      <c r="U34" s="24">
        <f t="shared" si="8"/>
        <v>-5.8342571716147748E-2</v>
      </c>
      <c r="V34" s="7"/>
      <c r="W34" s="25">
        <f t="shared" si="9"/>
        <v>-1.0004557025750789</v>
      </c>
      <c r="X34" s="24">
        <f t="shared" si="10"/>
        <v>78.727977660203464</v>
      </c>
      <c r="Y34" s="7"/>
      <c r="Z34" s="25">
        <f t="shared" si="11"/>
        <v>614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-4.0022339796522033E-2</v>
      </c>
      <c r="AD34" s="17">
        <f t="shared" ca="1" si="14"/>
        <v>5.2724943519663725E-2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15296</v>
      </c>
      <c r="D35" s="17">
        <v>13352</v>
      </c>
      <c r="E35" s="17">
        <v>11208</v>
      </c>
      <c r="F35" s="17">
        <v>13185</v>
      </c>
      <c r="G35" s="24"/>
      <c r="H35" s="7"/>
      <c r="I35" s="25">
        <f t="shared" si="0"/>
        <v>4088</v>
      </c>
      <c r="J35" s="24">
        <f t="shared" si="0"/>
        <v>167</v>
      </c>
      <c r="K35" s="7"/>
      <c r="L35" s="25">
        <f t="shared" si="3"/>
        <v>4086.9907436134176</v>
      </c>
      <c r="M35" s="17">
        <f t="shared" si="1"/>
        <v>1.0185984538572921</v>
      </c>
      <c r="N35" s="17">
        <f t="shared" si="4"/>
        <v>171.72014840569614</v>
      </c>
      <c r="O35" s="24">
        <f t="shared" si="2"/>
        <v>22.279800971795776</v>
      </c>
      <c r="P35" s="7"/>
      <c r="Q35" s="25">
        <f t="shared" si="5"/>
        <v>4107.0051078850056</v>
      </c>
      <c r="R35" s="24">
        <f t="shared" si="6"/>
        <v>163.53787468945131</v>
      </c>
      <c r="S35" s="7"/>
      <c r="T35" s="25">
        <f t="shared" si="7"/>
        <v>-1.0012298540652187</v>
      </c>
      <c r="U35" s="24">
        <f t="shared" si="8"/>
        <v>4.001147003932045E-2</v>
      </c>
      <c r="V35" s="7"/>
      <c r="W35" s="25">
        <f t="shared" si="9"/>
        <v>-1.0011014743295521</v>
      </c>
      <c r="X35" s="24">
        <f t="shared" si="10"/>
        <v>84.354206136565836</v>
      </c>
      <c r="Y35" s="7"/>
      <c r="Z35" s="25">
        <f t="shared" si="11"/>
        <v>632</v>
      </c>
      <c r="AA35" s="17">
        <f t="shared" si="15"/>
        <v>84.455999999999989</v>
      </c>
      <c r="AB35" s="24">
        <f t="shared" si="12"/>
        <v>1.4740352730643307</v>
      </c>
      <c r="AC35" s="17">
        <f t="shared" si="13"/>
        <v>-0.10179386343415331</v>
      </c>
      <c r="AD35" s="17">
        <f t="shared" ca="1" si="14"/>
        <v>5.7659154671696911E-2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15281</v>
      </c>
      <c r="D36" s="17">
        <v>13553</v>
      </c>
      <c r="E36" s="17">
        <v>11222</v>
      </c>
      <c r="F36" s="17">
        <v>12990</v>
      </c>
      <c r="G36" s="24"/>
      <c r="H36" s="7"/>
      <c r="I36" s="25">
        <f t="shared" si="0"/>
        <v>4059</v>
      </c>
      <c r="J36" s="24">
        <f t="shared" si="0"/>
        <v>563</v>
      </c>
      <c r="K36" s="7"/>
      <c r="L36" s="25">
        <f t="shared" si="3"/>
        <v>4052.4928961695364</v>
      </c>
      <c r="M36" s="17">
        <f t="shared" si="1"/>
        <v>42.342400260434324</v>
      </c>
      <c r="N36" s="17">
        <f t="shared" si="4"/>
        <v>568.75321078625711</v>
      </c>
      <c r="O36" s="24">
        <f t="shared" si="2"/>
        <v>33.099434351105195</v>
      </c>
      <c r="P36" s="7"/>
      <c r="Q36" s="25">
        <f t="shared" si="5"/>
        <v>4078.0051078850056</v>
      </c>
      <c r="R36" s="24">
        <f t="shared" si="6"/>
        <v>559.53787468945131</v>
      </c>
      <c r="S36" s="7"/>
      <c r="T36" s="25">
        <f t="shared" si="7"/>
        <v>-0.99416006354751374</v>
      </c>
      <c r="U36" s="24">
        <f t="shared" si="8"/>
        <v>0.13689754102231896</v>
      </c>
      <c r="V36" s="7"/>
      <c r="W36" s="25">
        <f t="shared" si="9"/>
        <v>-0.99370718301254679</v>
      </c>
      <c r="X36" s="24">
        <f t="shared" si="10"/>
        <v>89.90940595909052</v>
      </c>
      <c r="Y36" s="7"/>
      <c r="Z36" s="25">
        <f t="shared" si="11"/>
        <v>620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-0.1265940409094668</v>
      </c>
      <c r="AD36" s="17">
        <f t="shared" ca="1" si="14"/>
        <v>6.1356253557505624E-2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15241</v>
      </c>
      <c r="D37" s="17">
        <v>13751</v>
      </c>
      <c r="E37" s="17">
        <v>11265</v>
      </c>
      <c r="F37" s="17">
        <v>12788</v>
      </c>
      <c r="G37" s="24"/>
      <c r="H37" s="7"/>
      <c r="I37" s="25">
        <f t="shared" si="0"/>
        <v>3976</v>
      </c>
      <c r="J37" s="24">
        <f t="shared" si="0"/>
        <v>963</v>
      </c>
      <c r="K37" s="7"/>
      <c r="L37" s="25">
        <f t="shared" si="3"/>
        <v>3977.5949061390161</v>
      </c>
      <c r="M37" s="17">
        <f t="shared" si="1"/>
        <v>2.5437255922711635</v>
      </c>
      <c r="N37" s="17">
        <f t="shared" si="4"/>
        <v>967.9301279709199</v>
      </c>
      <c r="O37" s="24">
        <f t="shared" si="2"/>
        <v>24.306161809646749</v>
      </c>
      <c r="P37" s="7"/>
      <c r="Q37" s="25">
        <f t="shared" si="5"/>
        <v>3995.0051078850056</v>
      </c>
      <c r="R37" s="24">
        <f t="shared" si="6"/>
        <v>959.53787468945131</v>
      </c>
      <c r="S37" s="7"/>
      <c r="T37" s="25">
        <f t="shared" si="7"/>
        <v>-0.97392583551408218</v>
      </c>
      <c r="U37" s="24">
        <f t="shared" si="8"/>
        <v>0.23476225918696395</v>
      </c>
      <c r="V37" s="7"/>
      <c r="W37" s="25">
        <f t="shared" si="9"/>
        <v>-0.97314510297444468</v>
      </c>
      <c r="X37" s="24">
        <f t="shared" si="10"/>
        <v>95.628390843485306</v>
      </c>
      <c r="Y37" s="7"/>
      <c r="Z37" s="25">
        <f t="shared" si="11"/>
        <v>632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-9.5609156514683491E-2</v>
      </c>
      <c r="AD37" s="17">
        <f t="shared" ca="1" si="14"/>
        <v>5.5144717003074106E-2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15188</v>
      </c>
      <c r="D38" s="17">
        <v>13954</v>
      </c>
      <c r="E38" s="17">
        <v>11323</v>
      </c>
      <c r="F38" s="17">
        <v>12593</v>
      </c>
      <c r="G38" s="24"/>
      <c r="H38" s="7"/>
      <c r="I38" s="25">
        <f t="shared" si="0"/>
        <v>3865</v>
      </c>
      <c r="J38" s="24">
        <f t="shared" si="0"/>
        <v>1361</v>
      </c>
      <c r="K38" s="7"/>
      <c r="L38" s="25">
        <f t="shared" si="3"/>
        <v>3861.1997808671167</v>
      </c>
      <c r="M38" s="17">
        <f t="shared" si="1"/>
        <v>14.441665457932187</v>
      </c>
      <c r="N38" s="17">
        <f t="shared" si="4"/>
        <v>1363.6747302767496</v>
      </c>
      <c r="O38" s="24">
        <f t="shared" si="2"/>
        <v>7.1541820533612173</v>
      </c>
      <c r="P38" s="7"/>
      <c r="Q38" s="25">
        <f t="shared" si="5"/>
        <v>3884.0051078850056</v>
      </c>
      <c r="R38" s="24">
        <f t="shared" si="6"/>
        <v>1357.5378746894514</v>
      </c>
      <c r="S38" s="7"/>
      <c r="T38" s="25">
        <f t="shared" si="7"/>
        <v>-0.94686560284286658</v>
      </c>
      <c r="U38" s="24">
        <f t="shared" si="8"/>
        <v>0.33213765376078574</v>
      </c>
      <c r="V38" s="7"/>
      <c r="W38" s="25">
        <f t="shared" si="9"/>
        <v>-0.94575861871424383</v>
      </c>
      <c r="X38" s="24">
        <f t="shared" si="10"/>
        <v>101.41604431181997</v>
      </c>
      <c r="Y38" s="7"/>
      <c r="Z38" s="25">
        <f t="shared" si="11"/>
        <v>642</v>
      </c>
      <c r="AA38" s="17">
        <f t="shared" si="15"/>
        <v>101.502</v>
      </c>
      <c r="AB38" s="24">
        <f t="shared" si="12"/>
        <v>1.7715440973592842</v>
      </c>
      <c r="AC38" s="17">
        <f t="shared" si="13"/>
        <v>-8.5955688180021639E-2</v>
      </c>
      <c r="AD38" s="17">
        <f t="shared" ca="1" si="14"/>
        <v>-4.5002788805348359E-2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15106</v>
      </c>
      <c r="D39" s="17">
        <v>14130</v>
      </c>
      <c r="E39" s="17">
        <v>11391</v>
      </c>
      <c r="F39" s="17">
        <v>12400</v>
      </c>
      <c r="G39" s="24"/>
      <c r="H39" s="7"/>
      <c r="I39" s="25">
        <f t="shared" si="0"/>
        <v>3715</v>
      </c>
      <c r="J39" s="24">
        <f t="shared" si="0"/>
        <v>1730</v>
      </c>
      <c r="K39" s="7"/>
      <c r="L39" s="25">
        <f t="shared" si="3"/>
        <v>3708.8924171341473</v>
      </c>
      <c r="M39" s="17">
        <f t="shared" si="1"/>
        <v>37.30256846325738</v>
      </c>
      <c r="N39" s="17">
        <f t="shared" si="4"/>
        <v>1738.0223171524649</v>
      </c>
      <c r="O39" s="24">
        <f t="shared" si="2"/>
        <v>64.357572494732437</v>
      </c>
      <c r="P39" s="7"/>
      <c r="Q39" s="25">
        <f t="shared" si="5"/>
        <v>3734.0051078850056</v>
      </c>
      <c r="R39" s="24">
        <f t="shared" si="6"/>
        <v>1726.5378746894514</v>
      </c>
      <c r="S39" s="7"/>
      <c r="T39" s="25">
        <f t="shared" si="7"/>
        <v>-0.91029772085473737</v>
      </c>
      <c r="U39" s="24">
        <f t="shared" si="8"/>
        <v>0.4224178562676707</v>
      </c>
      <c r="V39" s="7"/>
      <c r="W39" s="25">
        <f t="shared" si="9"/>
        <v>-0.90888819286690858</v>
      </c>
      <c r="X39" s="24">
        <f t="shared" si="10"/>
        <v>106.99273307806186</v>
      </c>
      <c r="Y39" s="7"/>
      <c r="Z39" s="25">
        <f t="shared" si="11"/>
        <v>629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-0.17026692193813631</v>
      </c>
      <c r="AD39" s="17">
        <f t="shared" ca="1" si="14"/>
        <v>8.5744273498704615E-3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15023</v>
      </c>
      <c r="D40" s="17">
        <v>14312</v>
      </c>
      <c r="E40" s="17">
        <v>11492</v>
      </c>
      <c r="F40" s="17">
        <v>12232</v>
      </c>
      <c r="G40" s="24"/>
      <c r="H40" s="7"/>
      <c r="I40" s="25">
        <f t="shared" si="0"/>
        <v>3531</v>
      </c>
      <c r="J40" s="24">
        <f t="shared" si="0"/>
        <v>2080</v>
      </c>
      <c r="K40" s="7"/>
      <c r="L40" s="25">
        <f t="shared" si="3"/>
        <v>3525.438613440489</v>
      </c>
      <c r="M40" s="17">
        <f t="shared" si="1"/>
        <v>30.929020464309517</v>
      </c>
      <c r="N40" s="17">
        <f t="shared" si="4"/>
        <v>2086.5914582960054</v>
      </c>
      <c r="O40" s="24">
        <f t="shared" si="2"/>
        <v>43.447322467978211</v>
      </c>
      <c r="P40" s="7"/>
      <c r="Q40" s="25">
        <f t="shared" si="5"/>
        <v>3550.0051078850056</v>
      </c>
      <c r="R40" s="24">
        <f t="shared" si="6"/>
        <v>2076.5378746894512</v>
      </c>
      <c r="S40" s="7"/>
      <c r="T40" s="25">
        <f t="shared" si="7"/>
        <v>-0.86544111894929887</v>
      </c>
      <c r="U40" s="24">
        <f t="shared" si="8"/>
        <v>0.50804948466173505</v>
      </c>
      <c r="V40" s="7"/>
      <c r="W40" s="25">
        <f t="shared" si="9"/>
        <v>-0.86374456820370893</v>
      </c>
      <c r="X40" s="24">
        <f t="shared" si="10"/>
        <v>112.52925092588612</v>
      </c>
      <c r="Y40" s="7"/>
      <c r="Z40" s="25">
        <f t="shared" si="11"/>
        <v>613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-0.15074907411387528</v>
      </c>
      <c r="AD40" s="17">
        <f t="shared" ca="1" si="14"/>
        <v>9.8558555573646345E-2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14905</v>
      </c>
      <c r="D41" s="17">
        <v>14475</v>
      </c>
      <c r="E41" s="17">
        <v>11594</v>
      </c>
      <c r="F41" s="17">
        <v>12064</v>
      </c>
      <c r="G41" s="24"/>
      <c r="H41" s="7"/>
      <c r="I41" s="25">
        <f t="shared" si="0"/>
        <v>3311</v>
      </c>
      <c r="J41" s="24">
        <f t="shared" si="0"/>
        <v>2411</v>
      </c>
      <c r="K41" s="7"/>
      <c r="L41" s="25">
        <f t="shared" si="3"/>
        <v>3309.8856984300164</v>
      </c>
      <c r="M41" s="17">
        <f t="shared" si="1"/>
        <v>1.2416679888678743</v>
      </c>
      <c r="N41" s="17">
        <f t="shared" si="4"/>
        <v>2414.8147517062098</v>
      </c>
      <c r="O41" s="24">
        <f t="shared" si="2"/>
        <v>14.552330580030507</v>
      </c>
      <c r="P41" s="7"/>
      <c r="Q41" s="25">
        <f t="shared" si="5"/>
        <v>3330.0051078850056</v>
      </c>
      <c r="R41" s="24">
        <f t="shared" si="6"/>
        <v>2407.5378746894512</v>
      </c>
      <c r="S41" s="7"/>
      <c r="T41" s="25">
        <f t="shared" si="7"/>
        <v>-0.81180822536670938</v>
      </c>
      <c r="U41" s="24">
        <f t="shared" si="8"/>
        <v>0.58903253894297869</v>
      </c>
      <c r="V41" s="7"/>
      <c r="W41" s="25">
        <f t="shared" si="9"/>
        <v>-0.80984017023073018</v>
      </c>
      <c r="X41" s="24">
        <f t="shared" si="10"/>
        <v>118.09550942615772</v>
      </c>
      <c r="Y41" s="7"/>
      <c r="Z41" s="25">
        <f t="shared" si="11"/>
        <v>611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-8.34905738422691E-2</v>
      </c>
      <c r="AD41" s="17">
        <f t="shared" ca="1" si="14"/>
        <v>8.6740066046587572E-2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14786</v>
      </c>
      <c r="D42" s="17">
        <v>14627</v>
      </c>
      <c r="E42" s="17">
        <v>11725</v>
      </c>
      <c r="F42" s="17">
        <v>11911</v>
      </c>
      <c r="G42" s="24"/>
      <c r="H42" s="7"/>
      <c r="I42" s="25">
        <f t="shared" si="0"/>
        <v>3061</v>
      </c>
      <c r="J42" s="24">
        <f t="shared" si="0"/>
        <v>2716</v>
      </c>
      <c r="K42" s="7"/>
      <c r="L42" s="25">
        <f t="shared" si="3"/>
        <v>3063.6757055473772</v>
      </c>
      <c r="M42" s="17">
        <f t="shared" si="1"/>
        <v>7.1594001762652271</v>
      </c>
      <c r="N42" s="17">
        <f t="shared" si="4"/>
        <v>2720.8352312745742</v>
      </c>
      <c r="O42" s="24">
        <f t="shared" si="2"/>
        <v>23.379461478620428</v>
      </c>
      <c r="P42" s="7"/>
      <c r="Q42" s="25">
        <f t="shared" si="5"/>
        <v>3080.0051078850056</v>
      </c>
      <c r="R42" s="24">
        <f t="shared" si="6"/>
        <v>2712.5378746894512</v>
      </c>
      <c r="S42" s="7"/>
      <c r="T42" s="25">
        <f t="shared" si="7"/>
        <v>-0.75086175538649391</v>
      </c>
      <c r="U42" s="24">
        <f t="shared" si="8"/>
        <v>0.66365438654352049</v>
      </c>
      <c r="V42" s="7"/>
      <c r="W42" s="25">
        <f t="shared" si="9"/>
        <v>-0.74864345785417707</v>
      </c>
      <c r="X42" s="24">
        <f t="shared" si="10"/>
        <v>123.62167356572013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-5.6326434279853288E-2</v>
      </c>
      <c r="AD42" s="17">
        <f t="shared" ca="1" si="14"/>
        <v>-2.682910422120699E-2</v>
      </c>
      <c r="AE42" s="17">
        <v>127</v>
      </c>
    </row>
    <row r="43" spans="1:31" s="17" customFormat="1" x14ac:dyDescent="0.25">
      <c r="A43" s="17">
        <v>23</v>
      </c>
      <c r="B43" s="17">
        <v>634</v>
      </c>
      <c r="C43" s="17">
        <v>14647</v>
      </c>
      <c r="D43" s="17">
        <v>14779</v>
      </c>
      <c r="E43" s="17">
        <v>11865</v>
      </c>
      <c r="F43" s="17">
        <v>11765</v>
      </c>
      <c r="G43" s="24"/>
      <c r="H43" s="7"/>
      <c r="I43" s="25">
        <f t="shared" si="0"/>
        <v>2782</v>
      </c>
      <c r="J43" s="24">
        <f t="shared" si="0"/>
        <v>3014</v>
      </c>
      <c r="K43" s="7"/>
      <c r="L43" s="25">
        <f t="shared" si="3"/>
        <v>2778.2177134813992</v>
      </c>
      <c r="M43" s="17">
        <f t="shared" si="1"/>
        <v>14.305691308789457</v>
      </c>
      <c r="N43" s="17">
        <f t="shared" si="4"/>
        <v>3011.8891510402182</v>
      </c>
      <c r="O43" s="24">
        <f t="shared" si="2"/>
        <v>4.4556833310120485</v>
      </c>
      <c r="P43" s="7"/>
      <c r="Q43" s="25">
        <f t="shared" si="5"/>
        <v>2801.0051078850056</v>
      </c>
      <c r="R43" s="24">
        <f t="shared" si="6"/>
        <v>3010.5378746894512</v>
      </c>
      <c r="S43" s="7"/>
      <c r="T43" s="25">
        <f t="shared" si="7"/>
        <v>-0.6828454948885736</v>
      </c>
      <c r="U43" s="24">
        <f t="shared" si="8"/>
        <v>0.73656360157618106</v>
      </c>
      <c r="V43" s="7"/>
      <c r="W43" s="25">
        <f t="shared" si="9"/>
        <v>-0.68038265074032611</v>
      </c>
      <c r="X43" s="24">
        <f t="shared" si="10"/>
        <v>129.33600746249584</v>
      </c>
      <c r="Y43" s="7"/>
      <c r="Z43" s="25">
        <f t="shared" si="11"/>
        <v>634</v>
      </c>
      <c r="AA43" s="17">
        <f t="shared" si="15"/>
        <v>129.38399999999999</v>
      </c>
      <c r="AB43" s="24">
        <f t="shared" si="12"/>
        <v>2.258176799400343</v>
      </c>
      <c r="AC43" s="17">
        <f t="shared" si="13"/>
        <v>-4.7992537504143229E-2</v>
      </c>
      <c r="AD43" s="17">
        <f t="shared" ca="1" si="14"/>
        <v>8.0170198255643754E-2</v>
      </c>
      <c r="AE43" s="17">
        <v>126</v>
      </c>
    </row>
    <row r="44" spans="1:31" s="17" customFormat="1" x14ac:dyDescent="0.25">
      <c r="A44" s="17">
        <v>24</v>
      </c>
      <c r="B44" s="17">
        <v>620</v>
      </c>
      <c r="C44" s="17">
        <v>14493</v>
      </c>
      <c r="D44" s="17">
        <v>14914</v>
      </c>
      <c r="E44" s="17">
        <v>12023</v>
      </c>
      <c r="F44" s="17">
        <v>11639</v>
      </c>
      <c r="G44" s="24"/>
      <c r="H44" s="7"/>
      <c r="I44" s="25">
        <f t="shared" si="0"/>
        <v>2470</v>
      </c>
      <c r="J44" s="24">
        <f t="shared" si="0"/>
        <v>3275</v>
      </c>
      <c r="K44" s="7"/>
      <c r="L44" s="25">
        <f t="shared" si="3"/>
        <v>2472.2187343451674</v>
      </c>
      <c r="M44" s="17">
        <f t="shared" si="1"/>
        <v>4.9227820944253091</v>
      </c>
      <c r="N44" s="17">
        <f t="shared" si="4"/>
        <v>3267.6921611198222</v>
      </c>
      <c r="O44" s="24">
        <f t="shared" si="2"/>
        <v>53.404509098637874</v>
      </c>
      <c r="P44" s="7"/>
      <c r="Q44" s="25">
        <f t="shared" si="5"/>
        <v>2489.0051078850056</v>
      </c>
      <c r="R44" s="24">
        <f t="shared" si="6"/>
        <v>3271.5378746894512</v>
      </c>
      <c r="S44" s="7"/>
      <c r="T44" s="25">
        <f t="shared" si="7"/>
        <v>-0.6067843003532648</v>
      </c>
      <c r="U44" s="24">
        <f t="shared" si="8"/>
        <v>0.80042033017861192</v>
      </c>
      <c r="V44" s="7"/>
      <c r="W44" s="25">
        <f t="shared" si="9"/>
        <v>-0.60410718029189725</v>
      </c>
      <c r="X44" s="24">
        <f t="shared" si="10"/>
        <v>135.02223717002408</v>
      </c>
      <c r="Y44" s="7"/>
      <c r="Z44" s="25">
        <f t="shared" si="11"/>
        <v>620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5.8237170024085572E-2</v>
      </c>
      <c r="AD44" s="17">
        <f t="shared" ca="1" si="14"/>
        <v>-4.3980135024639821E-2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14327</v>
      </c>
      <c r="D45" s="17">
        <v>15026</v>
      </c>
      <c r="E45" s="17">
        <v>12197</v>
      </c>
      <c r="F45" s="17">
        <v>11523</v>
      </c>
      <c r="G45" s="24"/>
      <c r="H45" s="7"/>
      <c r="I45" s="25">
        <f t="shared" si="0"/>
        <v>2130</v>
      </c>
      <c r="J45" s="24">
        <f t="shared" si="0"/>
        <v>3503</v>
      </c>
      <c r="K45" s="7"/>
      <c r="L45" s="25">
        <f t="shared" si="3"/>
        <v>2133.2557485151897</v>
      </c>
      <c r="M45" s="17">
        <f t="shared" si="1"/>
        <v>10.599898394159805</v>
      </c>
      <c r="N45" s="17">
        <f t="shared" si="4"/>
        <v>3498.2566072305854</v>
      </c>
      <c r="O45" s="24">
        <f t="shared" si="2"/>
        <v>22.499774964935092</v>
      </c>
      <c r="P45" s="7"/>
      <c r="Q45" s="25">
        <f t="shared" si="5"/>
        <v>2149.0051078850056</v>
      </c>
      <c r="R45" s="24">
        <f t="shared" si="6"/>
        <v>3499.5378746894512</v>
      </c>
      <c r="S45" s="7"/>
      <c r="T45" s="25">
        <f t="shared" si="7"/>
        <v>-0.52389710118017196</v>
      </c>
      <c r="U45" s="24">
        <f t="shared" si="8"/>
        <v>0.85620321953245948</v>
      </c>
      <c r="V45" s="7"/>
      <c r="W45" s="25">
        <f t="shared" si="9"/>
        <v>-0.52103270535826995</v>
      </c>
      <c r="X45" s="24">
        <f t="shared" si="10"/>
        <v>140.7433317644809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4.6331764480896709E-2</v>
      </c>
      <c r="AD45" s="17">
        <f t="shared" ca="1" si="14"/>
        <v>-1.3973284676183084E-2</v>
      </c>
      <c r="AE45" s="17">
        <v>124</v>
      </c>
    </row>
    <row r="46" spans="1:31" s="17" customFormat="1" x14ac:dyDescent="0.25">
      <c r="A46" s="17">
        <v>26</v>
      </c>
      <c r="B46" s="17">
        <v>639</v>
      </c>
      <c r="C46" s="17">
        <v>14138</v>
      </c>
      <c r="D46" s="17">
        <v>15120</v>
      </c>
      <c r="E46" s="17">
        <v>12369</v>
      </c>
      <c r="F46" s="17">
        <v>11419</v>
      </c>
      <c r="G46" s="24"/>
      <c r="H46" s="7"/>
      <c r="I46" s="25">
        <f t="shared" si="0"/>
        <v>1769</v>
      </c>
      <c r="J46" s="24">
        <f t="shared" si="0"/>
        <v>3701</v>
      </c>
      <c r="K46" s="7"/>
      <c r="L46" s="25">
        <f t="shared" si="3"/>
        <v>1771.5890092776679</v>
      </c>
      <c r="M46" s="17">
        <f t="shared" si="1"/>
        <v>6.702969039850232</v>
      </c>
      <c r="N46" s="17">
        <f t="shared" si="4"/>
        <v>3694.4046162628078</v>
      </c>
      <c r="O46" s="24">
        <f t="shared" si="2"/>
        <v>43.499086640818703</v>
      </c>
      <c r="P46" s="7"/>
      <c r="Q46" s="25">
        <f t="shared" si="5"/>
        <v>1788.0051078850056</v>
      </c>
      <c r="R46" s="24">
        <f t="shared" si="6"/>
        <v>3697.5378746894512</v>
      </c>
      <c r="S46" s="7"/>
      <c r="T46" s="25">
        <f t="shared" si="7"/>
        <v>-0.43589039852874095</v>
      </c>
      <c r="U46" s="24">
        <f t="shared" si="8"/>
        <v>0.90464625502395879</v>
      </c>
      <c r="V46" s="7"/>
      <c r="W46" s="25">
        <f t="shared" si="9"/>
        <v>-0.43286327862908996</v>
      </c>
      <c r="X46" s="24">
        <f t="shared" si="10"/>
        <v>146.49485650250119</v>
      </c>
      <c r="Y46" s="7"/>
      <c r="Z46" s="25">
        <f t="shared" si="11"/>
        <v>639</v>
      </c>
      <c r="AA46" s="17">
        <f t="shared" si="15"/>
        <v>146.44800000000001</v>
      </c>
      <c r="AB46" s="24">
        <f t="shared" si="12"/>
        <v>2.5559997829606558</v>
      </c>
      <c r="AC46" s="17">
        <f t="shared" si="13"/>
        <v>4.685650250118556E-2</v>
      </c>
      <c r="AD46" s="17">
        <f t="shared" ca="1" si="14"/>
        <v>3.5981502975886315E-2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13962</v>
      </c>
      <c r="D47" s="17">
        <v>15205</v>
      </c>
      <c r="E47" s="17">
        <v>12559</v>
      </c>
      <c r="F47" s="17">
        <v>11344</v>
      </c>
      <c r="G47" s="24"/>
      <c r="H47" s="7"/>
      <c r="I47" s="25">
        <f t="shared" si="0"/>
        <v>1403</v>
      </c>
      <c r="J47" s="24">
        <f t="shared" si="0"/>
        <v>3861</v>
      </c>
      <c r="K47" s="7"/>
      <c r="L47" s="25">
        <f t="shared" si="3"/>
        <v>1405.2193570899922</v>
      </c>
      <c r="M47" s="17">
        <f t="shared" si="1"/>
        <v>4.9255458928985236</v>
      </c>
      <c r="N47" s="17">
        <f t="shared" si="4"/>
        <v>3848.5471423029098</v>
      </c>
      <c r="O47" s="24">
        <f t="shared" si="2"/>
        <v>155.07366482397782</v>
      </c>
      <c r="P47" s="7"/>
      <c r="Q47" s="25">
        <f t="shared" si="5"/>
        <v>1422.0051078850056</v>
      </c>
      <c r="R47" s="24">
        <f t="shared" si="6"/>
        <v>3857.5378746894512</v>
      </c>
      <c r="S47" s="7"/>
      <c r="T47" s="25">
        <f t="shared" si="7"/>
        <v>-0.34666476647770561</v>
      </c>
      <c r="U47" s="24">
        <f t="shared" si="8"/>
        <v>0.94379214228981678</v>
      </c>
      <c r="V47" s="7"/>
      <c r="W47" s="25">
        <f t="shared" si="9"/>
        <v>-0.34350605082648578</v>
      </c>
      <c r="X47" s="24">
        <f t="shared" si="10"/>
        <v>152.06579043389513</v>
      </c>
      <c r="Y47" s="7"/>
      <c r="Z47" s="25">
        <f t="shared" si="11"/>
        <v>617</v>
      </c>
      <c r="AA47" s="17">
        <f t="shared" si="15"/>
        <v>152.001</v>
      </c>
      <c r="AB47" s="24">
        <f t="shared" si="12"/>
        <v>2.6529179163239007</v>
      </c>
      <c r="AC47" s="17">
        <f t="shared" si="13"/>
        <v>6.4790433895126398E-2</v>
      </c>
      <c r="AD47" s="17">
        <f t="shared" ca="1" si="14"/>
        <v>4.4848174849363431E-2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13766</v>
      </c>
      <c r="D48" s="17">
        <v>15260</v>
      </c>
      <c r="E48" s="17">
        <v>12749</v>
      </c>
      <c r="F48" s="17">
        <v>11284</v>
      </c>
      <c r="G48" s="24"/>
      <c r="H48" s="7"/>
      <c r="I48" s="25">
        <f t="shared" si="0"/>
        <v>1017</v>
      </c>
      <c r="J48" s="24">
        <f t="shared" si="0"/>
        <v>3976</v>
      </c>
      <c r="K48" s="7"/>
      <c r="L48" s="25">
        <f t="shared" si="3"/>
        <v>1018.6059503080263</v>
      </c>
      <c r="M48" s="17">
        <f t="shared" si="1"/>
        <v>2.579076391849795</v>
      </c>
      <c r="N48" s="17">
        <f t="shared" si="4"/>
        <v>3968.3569654886282</v>
      </c>
      <c r="O48" s="24">
        <f t="shared" si="2"/>
        <v>58.415976542019635</v>
      </c>
      <c r="P48" s="7"/>
      <c r="Q48" s="25">
        <f t="shared" si="5"/>
        <v>1036.0051078850056</v>
      </c>
      <c r="R48" s="24">
        <f t="shared" si="6"/>
        <v>3972.5378746894512</v>
      </c>
      <c r="S48" s="7"/>
      <c r="T48" s="25">
        <f t="shared" si="7"/>
        <v>-0.25256341682825312</v>
      </c>
      <c r="U48" s="24">
        <f t="shared" si="8"/>
        <v>0.97192824876215222</v>
      </c>
      <c r="V48" s="7"/>
      <c r="W48" s="25">
        <f t="shared" si="9"/>
        <v>-0.24930994867056067</v>
      </c>
      <c r="X48" s="24">
        <f t="shared" si="10"/>
        <v>157.67866643070431</v>
      </c>
      <c r="Y48" s="7"/>
      <c r="Z48" s="25">
        <f t="shared" si="11"/>
        <v>628</v>
      </c>
      <c r="AA48" s="17">
        <f t="shared" si="15"/>
        <v>157.65299999999999</v>
      </c>
      <c r="AB48" s="24">
        <f t="shared" si="12"/>
        <v>2.7515639256466202</v>
      </c>
      <c r="AC48" s="17">
        <f t="shared" si="13"/>
        <v>2.5666430704319509E-2</v>
      </c>
      <c r="AD48" s="17">
        <f t="shared" ca="1" si="14"/>
        <v>5.0503447560572567E-2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13571</v>
      </c>
      <c r="D49" s="17">
        <v>15296</v>
      </c>
      <c r="E49" s="17">
        <v>12935</v>
      </c>
      <c r="F49" s="17">
        <v>11239</v>
      </c>
      <c r="G49" s="24"/>
      <c r="H49" s="7"/>
      <c r="I49" s="25">
        <f t="shared" si="0"/>
        <v>636</v>
      </c>
      <c r="J49" s="24">
        <f t="shared" si="0"/>
        <v>4057</v>
      </c>
      <c r="K49" s="7"/>
      <c r="L49" s="25">
        <f t="shared" si="3"/>
        <v>636.56214709799428</v>
      </c>
      <c r="M49" s="17">
        <f t="shared" si="1"/>
        <v>0.31600935978339534</v>
      </c>
      <c r="N49" s="17">
        <f t="shared" si="4"/>
        <v>4047.316520591216</v>
      </c>
      <c r="O49" s="24">
        <f t="shared" si="2"/>
        <v>93.769773460344183</v>
      </c>
      <c r="P49" s="7"/>
      <c r="Q49" s="25">
        <f t="shared" si="5"/>
        <v>655.0051078850056</v>
      </c>
      <c r="R49" s="24">
        <f t="shared" si="6"/>
        <v>4053.5378746894512</v>
      </c>
      <c r="S49" s="7"/>
      <c r="T49" s="25">
        <f t="shared" si="7"/>
        <v>-0.1596809965784049</v>
      </c>
      <c r="U49" s="24">
        <f t="shared" si="8"/>
        <v>0.99174585419049277</v>
      </c>
      <c r="V49" s="7"/>
      <c r="W49" s="25">
        <f t="shared" si="9"/>
        <v>-0.1563606405253771</v>
      </c>
      <c r="X49" s="24">
        <f t="shared" si="10"/>
        <v>163.10584228086509</v>
      </c>
      <c r="Y49" s="7"/>
      <c r="Z49" s="25">
        <f t="shared" si="11"/>
        <v>605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7.842280865105522E-3</v>
      </c>
      <c r="AD49" s="17">
        <f t="shared" ca="1" si="14"/>
        <v>5.6450706629789238E-2</v>
      </c>
      <c r="AE49" s="17">
        <v>120</v>
      </c>
    </row>
    <row r="50" spans="1:31" s="17" customFormat="1" x14ac:dyDescent="0.25">
      <c r="A50" s="17">
        <v>30</v>
      </c>
      <c r="B50" s="17">
        <v>608</v>
      </c>
      <c r="C50" s="17">
        <v>13377</v>
      </c>
      <c r="D50" s="17">
        <v>15316</v>
      </c>
      <c r="E50" s="17">
        <v>13130</v>
      </c>
      <c r="F50" s="17">
        <v>11217</v>
      </c>
      <c r="G50" s="24"/>
      <c r="H50" s="7"/>
      <c r="I50" s="25">
        <f t="shared" si="0"/>
        <v>247</v>
      </c>
      <c r="J50" s="24">
        <f t="shared" si="0"/>
        <v>4099</v>
      </c>
      <c r="K50" s="7"/>
      <c r="L50" s="25">
        <f t="shared" si="3"/>
        <v>246.66756397796772</v>
      </c>
      <c r="M50" s="17">
        <f t="shared" si="1"/>
        <v>0.11051370874464859</v>
      </c>
      <c r="N50" s="17">
        <f t="shared" si="4"/>
        <v>4089.8876813342872</v>
      </c>
      <c r="O50" s="24">
        <f t="shared" si="2"/>
        <v>83.03435146549775</v>
      </c>
      <c r="P50" s="7"/>
      <c r="Q50" s="25">
        <f t="shared" si="5"/>
        <v>266.00510788500566</v>
      </c>
      <c r="R50" s="24">
        <f t="shared" si="6"/>
        <v>4095.5378746894512</v>
      </c>
      <c r="S50" s="7"/>
      <c r="T50" s="25">
        <f t="shared" si="7"/>
        <v>-6.4848289289189787E-2</v>
      </c>
      <c r="U50" s="24">
        <f t="shared" si="8"/>
        <v>1.0020216495977805</v>
      </c>
      <c r="V50" s="7"/>
      <c r="W50" s="25">
        <f t="shared" si="9"/>
        <v>-6.1492988912249379E-2</v>
      </c>
      <c r="X50" s="24">
        <f t="shared" si="10"/>
        <v>168.5536822208569</v>
      </c>
      <c r="Y50" s="7"/>
      <c r="Z50" s="25">
        <f t="shared" si="11"/>
        <v>608</v>
      </c>
      <c r="AA50" s="17">
        <f t="shared" si="15"/>
        <v>168.57</v>
      </c>
      <c r="AB50" s="24">
        <f t="shared" si="12"/>
        <v>2.9421015200868408</v>
      </c>
      <c r="AC50" s="17">
        <f t="shared" si="13"/>
        <v>-1.6317779143093958E-2</v>
      </c>
      <c r="AD50" s="17">
        <f t="shared" ca="1" si="14"/>
        <v>-6.5385460489437719E-3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13165</v>
      </c>
      <c r="D51" s="17">
        <v>15314</v>
      </c>
      <c r="E51" s="17">
        <v>13334</v>
      </c>
      <c r="F51" s="17">
        <v>11217</v>
      </c>
      <c r="G51" s="24"/>
      <c r="H51" s="7"/>
      <c r="I51" s="25">
        <f t="shared" si="0"/>
        <v>-169</v>
      </c>
      <c r="J51" s="24">
        <f t="shared" si="0"/>
        <v>4097</v>
      </c>
      <c r="K51" s="7"/>
      <c r="L51" s="25">
        <f t="shared" si="3"/>
        <v>-161.77926260399491</v>
      </c>
      <c r="M51" s="17">
        <f t="shared" si="1"/>
        <v>52.139048542066391</v>
      </c>
      <c r="N51" s="17">
        <f t="shared" si="4"/>
        <v>4094.6199427860338</v>
      </c>
      <c r="O51" s="24">
        <f t="shared" si="2"/>
        <v>5.6646723417526017</v>
      </c>
      <c r="P51" s="7"/>
      <c r="Q51" s="25">
        <f t="shared" si="5"/>
        <v>-149.99489211499434</v>
      </c>
      <c r="R51" s="24">
        <f t="shared" si="6"/>
        <v>4093.5378746894512</v>
      </c>
      <c r="S51" s="7"/>
      <c r="T51" s="25">
        <f t="shared" si="7"/>
        <v>3.6566636757888585E-2</v>
      </c>
      <c r="U51" s="24">
        <f t="shared" si="8"/>
        <v>1.0015323260069573</v>
      </c>
      <c r="V51" s="7"/>
      <c r="W51" s="25">
        <f t="shared" si="9"/>
        <v>3.9920867129251553E-2</v>
      </c>
      <c r="X51" s="24">
        <f t="shared" si="10"/>
        <v>174.34804759957592</v>
      </c>
      <c r="Y51" s="7"/>
      <c r="Z51" s="25">
        <f t="shared" si="11"/>
        <v>633</v>
      </c>
      <c r="AA51" s="17">
        <f t="shared" si="15"/>
        <v>174.267</v>
      </c>
      <c r="AB51" s="24">
        <f t="shared" si="12"/>
        <v>3.0415329275729581</v>
      </c>
      <c r="AC51" s="17">
        <f t="shared" si="13"/>
        <v>8.1047599575924778E-2</v>
      </c>
      <c r="AD51" s="17">
        <f t="shared" ca="1" si="14"/>
        <v>-1.7213798623572529E-2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12976</v>
      </c>
      <c r="D52" s="17">
        <v>15302</v>
      </c>
      <c r="E52" s="17">
        <v>13540</v>
      </c>
      <c r="F52" s="17">
        <v>11233</v>
      </c>
      <c r="G52" s="24"/>
      <c r="H52" s="7"/>
      <c r="I52" s="25">
        <f t="shared" ref="I52:J83" si="16">C52-E52</f>
        <v>-564</v>
      </c>
      <c r="J52" s="24">
        <f t="shared" si="16"/>
        <v>4069</v>
      </c>
      <c r="K52" s="7"/>
      <c r="L52" s="25">
        <f t="shared" si="3"/>
        <v>-563.69422213125927</v>
      </c>
      <c r="M52" s="17">
        <f t="shared" si="1"/>
        <v>9.350010501162527E-2</v>
      </c>
      <c r="N52" s="17">
        <f t="shared" si="4"/>
        <v>4059.625413909338</v>
      </c>
      <c r="O52" s="24">
        <f t="shared" si="2"/>
        <v>87.882864371233026</v>
      </c>
      <c r="P52" s="7"/>
      <c r="Q52" s="25">
        <f t="shared" si="5"/>
        <v>-544.9948921149944</v>
      </c>
      <c r="R52" s="24">
        <f t="shared" si="6"/>
        <v>4065.5378746894512</v>
      </c>
      <c r="S52" s="7"/>
      <c r="T52" s="25">
        <f t="shared" si="7"/>
        <v>0.13286205932662887</v>
      </c>
      <c r="U52" s="24">
        <f t="shared" si="8"/>
        <v>0.99468179573543214</v>
      </c>
      <c r="V52" s="7"/>
      <c r="W52" s="25">
        <f t="shared" si="9"/>
        <v>0.1361938879795084</v>
      </c>
      <c r="X52" s="24">
        <f t="shared" si="10"/>
        <v>179.8620335845103</v>
      </c>
      <c r="Y52" s="7"/>
      <c r="Z52" s="25">
        <f t="shared" si="11"/>
        <v>625</v>
      </c>
      <c r="AA52" s="17">
        <f t="shared" si="15"/>
        <v>179.892</v>
      </c>
      <c r="AB52" s="24">
        <f t="shared" si="12"/>
        <v>3.1397076979976393</v>
      </c>
      <c r="AC52" s="17">
        <f t="shared" si="13"/>
        <v>-2.9966415489695919E-2</v>
      </c>
      <c r="AD52" s="17">
        <f t="shared" ca="1" si="14"/>
        <v>7.3269873976641975E-2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12772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-959</v>
      </c>
      <c r="J53" s="24">
        <f t="shared" si="16"/>
        <v>3995</v>
      </c>
      <c r="K53" s="7"/>
      <c r="L53" s="25">
        <f t="shared" si="3"/>
        <v>-963.50021083540844</v>
      </c>
      <c r="M53" s="17">
        <f t="shared" si="1"/>
        <v>20.251897563127514</v>
      </c>
      <c r="N53" s="17">
        <f t="shared" si="4"/>
        <v>3984.8050564233226</v>
      </c>
      <c r="O53" s="24">
        <f t="shared" si="2"/>
        <v>103.93687453163497</v>
      </c>
      <c r="P53" s="7"/>
      <c r="Q53" s="25">
        <f t="shared" si="5"/>
        <v>-939.9948921149944</v>
      </c>
      <c r="R53" s="24">
        <f t="shared" si="6"/>
        <v>3991.5378746894512</v>
      </c>
      <c r="S53" s="7"/>
      <c r="T53" s="25">
        <f t="shared" si="7"/>
        <v>0.22915748189536916</v>
      </c>
      <c r="U53" s="24">
        <f t="shared" si="8"/>
        <v>0.97657682287497283</v>
      </c>
      <c r="V53" s="7"/>
      <c r="W53" s="25">
        <f t="shared" si="9"/>
        <v>0.23242921889759025</v>
      </c>
      <c r="X53" s="24">
        <f t="shared" si="10"/>
        <v>185.45301040958645</v>
      </c>
      <c r="Y53" s="7"/>
      <c r="Z53" s="25">
        <f t="shared" si="11"/>
        <v>630</v>
      </c>
      <c r="AA53" s="17">
        <f t="shared" si="15"/>
        <v>185.56199999999998</v>
      </c>
      <c r="AB53" s="24">
        <f t="shared" si="12"/>
        <v>3.2386678665857174</v>
      </c>
      <c r="AC53" s="17">
        <f t="shared" si="13"/>
        <v>-0.10898959041352896</v>
      </c>
      <c r="AD53" s="17">
        <f t="shared" ca="1" si="14"/>
        <v>0.13389893763505256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12578</v>
      </c>
      <c r="D54" s="17">
        <v>15209</v>
      </c>
      <c r="E54" s="17">
        <v>13936</v>
      </c>
      <c r="F54" s="17">
        <v>11333</v>
      </c>
      <c r="G54" s="24"/>
      <c r="H54" s="7"/>
      <c r="I54" s="25">
        <f t="shared" si="16"/>
        <v>-1358</v>
      </c>
      <c r="J54" s="24">
        <f t="shared" si="16"/>
        <v>3876</v>
      </c>
      <c r="K54" s="7"/>
      <c r="L54" s="25">
        <f t="shared" si="3"/>
        <v>-1357.1089538519852</v>
      </c>
      <c r="M54" s="17">
        <f t="shared" si="1"/>
        <v>0.79396323789195233</v>
      </c>
      <c r="N54" s="17">
        <f t="shared" si="4"/>
        <v>3869.9562366869395</v>
      </c>
      <c r="O54" s="24">
        <f t="shared" si="2"/>
        <v>36.527074984295801</v>
      </c>
      <c r="P54" s="7"/>
      <c r="Q54" s="25">
        <f t="shared" si="5"/>
        <v>-1338.9948921149944</v>
      </c>
      <c r="R54" s="24">
        <f t="shared" si="6"/>
        <v>3872.5378746894512</v>
      </c>
      <c r="S54" s="7"/>
      <c r="T54" s="25">
        <f t="shared" si="7"/>
        <v>0.32642804798379288</v>
      </c>
      <c r="U54" s="24">
        <f t="shared" si="8"/>
        <v>0.94746206922099097</v>
      </c>
      <c r="V54" s="7"/>
      <c r="W54" s="25">
        <f t="shared" si="9"/>
        <v>0.3296028282176775</v>
      </c>
      <c r="X54" s="24">
        <f t="shared" si="10"/>
        <v>191.24720694717826</v>
      </c>
      <c r="Y54" s="7"/>
      <c r="Z54" s="25">
        <f t="shared" si="11"/>
        <v>635</v>
      </c>
      <c r="AA54" s="17">
        <f t="shared" si="15"/>
        <v>191.27699999999999</v>
      </c>
      <c r="AB54" s="24">
        <f t="shared" si="12"/>
        <v>3.3384134333371933</v>
      </c>
      <c r="AC54" s="17">
        <f t="shared" si="13"/>
        <v>-2.9793052821730726E-2</v>
      </c>
      <c r="AD54" s="17">
        <f t="shared" ca="1" si="14"/>
        <v>2.4661786178199918E-2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12383</v>
      </c>
      <c r="D55" s="17">
        <v>15118</v>
      </c>
      <c r="E55" s="17">
        <v>14116</v>
      </c>
      <c r="F55" s="17">
        <v>11402</v>
      </c>
      <c r="G55" s="24"/>
      <c r="H55" s="7"/>
      <c r="I55" s="25">
        <f t="shared" si="16"/>
        <v>-1733</v>
      </c>
      <c r="J55" s="24">
        <f t="shared" si="16"/>
        <v>3716</v>
      </c>
      <c r="K55" s="7"/>
      <c r="L55" s="25">
        <f t="shared" si="3"/>
        <v>-1734.4730256922119</v>
      </c>
      <c r="M55" s="17">
        <f t="shared" si="1"/>
        <v>2.1698046899162793</v>
      </c>
      <c r="N55" s="17">
        <f t="shared" si="4"/>
        <v>3718.0103556315635</v>
      </c>
      <c r="O55" s="24">
        <f t="shared" si="2"/>
        <v>4.0415297653589608</v>
      </c>
      <c r="P55" s="7"/>
      <c r="Q55" s="25">
        <f t="shared" si="5"/>
        <v>-1713.9948921149944</v>
      </c>
      <c r="R55" s="24">
        <f t="shared" si="6"/>
        <v>3712.5378746894512</v>
      </c>
      <c r="S55" s="7"/>
      <c r="T55" s="25">
        <f t="shared" si="7"/>
        <v>0.41784775295411591</v>
      </c>
      <c r="U55" s="24">
        <f t="shared" si="8"/>
        <v>0.90831618195513297</v>
      </c>
      <c r="V55" s="7"/>
      <c r="W55" s="25">
        <f t="shared" si="9"/>
        <v>0.42089195041037458</v>
      </c>
      <c r="X55" s="24">
        <f t="shared" si="10"/>
        <v>196.92733419861065</v>
      </c>
      <c r="Y55" s="7"/>
      <c r="Z55" s="25">
        <f t="shared" si="11"/>
        <v>630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-1.9665801389322723E-2</v>
      </c>
      <c r="AD55" s="17">
        <f t="shared" ca="1" si="14"/>
        <v>6.7026483104029921E-2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12205</v>
      </c>
      <c r="D56" s="17">
        <v>15029</v>
      </c>
      <c r="E56" s="17">
        <v>14289</v>
      </c>
      <c r="F56" s="17">
        <v>11494</v>
      </c>
      <c r="G56" s="24"/>
      <c r="H56" s="7"/>
      <c r="I56" s="25">
        <f t="shared" si="16"/>
        <v>-2084</v>
      </c>
      <c r="J56" s="24">
        <f t="shared" si="16"/>
        <v>3535</v>
      </c>
      <c r="K56" s="7"/>
      <c r="L56" s="25">
        <f t="shared" si="3"/>
        <v>-2085.0026607108216</v>
      </c>
      <c r="M56" s="17">
        <f t="shared" si="1"/>
        <v>1.0053285010252786</v>
      </c>
      <c r="N56" s="17">
        <f t="shared" si="4"/>
        <v>3535.5726369282238</v>
      </c>
      <c r="O56" s="24">
        <f t="shared" si="2"/>
        <v>0.3279130515655907</v>
      </c>
      <c r="P56" s="7"/>
      <c r="Q56" s="25">
        <f t="shared" si="5"/>
        <v>-2064.9948921149944</v>
      </c>
      <c r="R56" s="24">
        <f t="shared" si="6"/>
        <v>3531.5378746894512</v>
      </c>
      <c r="S56" s="7"/>
      <c r="T56" s="25">
        <f t="shared" si="7"/>
        <v>0.50341659680633832</v>
      </c>
      <c r="U56" s="24">
        <f t="shared" si="8"/>
        <v>0.86403239698563106</v>
      </c>
      <c r="V56" s="7"/>
      <c r="W56" s="25">
        <f t="shared" si="9"/>
        <v>0.50631297240271422</v>
      </c>
      <c r="X56" s="24">
        <f t="shared" si="10"/>
        <v>202.43526672838686</v>
      </c>
      <c r="Y56" s="7"/>
      <c r="Z56" s="25">
        <f t="shared" si="11"/>
        <v>612</v>
      </c>
      <c r="AA56" s="17">
        <f t="shared" si="15"/>
        <v>202.45499999999998</v>
      </c>
      <c r="AB56" s="24">
        <f t="shared" si="12"/>
        <v>3.5335063371251194</v>
      </c>
      <c r="AC56" s="17">
        <f t="shared" si="13"/>
        <v>-1.9733271613119996E-2</v>
      </c>
      <c r="AD56" s="17">
        <f t="shared" ca="1" si="14"/>
        <v>5.6232015279618963E-2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12039</v>
      </c>
      <c r="D57" s="17">
        <v>14926</v>
      </c>
      <c r="E57" s="17">
        <v>14466</v>
      </c>
      <c r="F57" s="17">
        <v>11610</v>
      </c>
      <c r="G57" s="24"/>
      <c r="H57" s="7"/>
      <c r="I57" s="25">
        <f t="shared" si="16"/>
        <v>-2427</v>
      </c>
      <c r="J57" s="24">
        <f t="shared" si="16"/>
        <v>3316</v>
      </c>
      <c r="K57" s="7"/>
      <c r="L57" s="25">
        <f t="shared" si="3"/>
        <v>-2418.5371455739737</v>
      </c>
      <c r="M57" s="17">
        <f t="shared" si="1"/>
        <v>71.619905036112883</v>
      </c>
      <c r="N57" s="17">
        <f t="shared" si="4"/>
        <v>3318.9973279510577</v>
      </c>
      <c r="O57" s="24">
        <f t="shared" si="2"/>
        <v>8.9839748461919982</v>
      </c>
      <c r="P57" s="7"/>
      <c r="Q57" s="25">
        <f t="shared" si="5"/>
        <v>-2407.9948921149944</v>
      </c>
      <c r="R57" s="24">
        <f t="shared" si="6"/>
        <v>3312.5378746894512</v>
      </c>
      <c r="S57" s="7"/>
      <c r="T57" s="25">
        <f t="shared" si="7"/>
        <v>0.58703515361919378</v>
      </c>
      <c r="U57" s="24">
        <f t="shared" si="8"/>
        <v>0.81045146379048794</v>
      </c>
      <c r="V57" s="7"/>
      <c r="W57" s="25">
        <f t="shared" si="9"/>
        <v>0.58975256125803388</v>
      </c>
      <c r="X57" s="24">
        <f t="shared" si="10"/>
        <v>208.10824081653686</v>
      </c>
      <c r="Y57" s="7"/>
      <c r="Z57" s="25">
        <f t="shared" si="11"/>
        <v>616</v>
      </c>
      <c r="AA57" s="17">
        <f t="shared" si="15"/>
        <v>207.999</v>
      </c>
      <c r="AB57" s="24">
        <f t="shared" si="12"/>
        <v>3.6302673908556855</v>
      </c>
      <c r="AC57" s="17">
        <f t="shared" si="13"/>
        <v>0.10924081653686812</v>
      </c>
      <c r="AD57" s="17">
        <f t="shared" ca="1" si="14"/>
        <v>-3.281061870544022E-2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11892</v>
      </c>
      <c r="D58" s="17">
        <v>14804</v>
      </c>
      <c r="E58" s="17">
        <v>14622</v>
      </c>
      <c r="F58" s="17">
        <v>11739</v>
      </c>
      <c r="G58" s="24"/>
      <c r="H58" s="7"/>
      <c r="I58" s="25">
        <f t="shared" si="16"/>
        <v>-2730</v>
      </c>
      <c r="J58" s="24">
        <f t="shared" si="16"/>
        <v>3065</v>
      </c>
      <c r="K58" s="7"/>
      <c r="L58" s="25">
        <f t="shared" si="3"/>
        <v>-2731.547444798061</v>
      </c>
      <c r="M58" s="17">
        <f t="shared" si="1"/>
        <v>2.3945854030458977</v>
      </c>
      <c r="N58" s="17">
        <f t="shared" si="4"/>
        <v>3069.6882114534442</v>
      </c>
      <c r="O58" s="24">
        <f t="shared" si="2"/>
        <v>21.979326632205215</v>
      </c>
      <c r="P58" s="7"/>
      <c r="Q58" s="25">
        <f t="shared" si="5"/>
        <v>-2710.9948921149944</v>
      </c>
      <c r="R58" s="24">
        <f t="shared" si="6"/>
        <v>3061.5378746894512</v>
      </c>
      <c r="S58" s="7"/>
      <c r="T58" s="25">
        <f t="shared" si="7"/>
        <v>0.66090227523521483</v>
      </c>
      <c r="U58" s="24">
        <f t="shared" si="8"/>
        <v>0.74904135314217324</v>
      </c>
      <c r="V58" s="7"/>
      <c r="W58" s="25">
        <f t="shared" si="9"/>
        <v>0.66341444115181247</v>
      </c>
      <c r="X58" s="24">
        <f t="shared" si="10"/>
        <v>213.59627799871964</v>
      </c>
      <c r="Y58" s="7"/>
      <c r="Z58" s="25">
        <f t="shared" si="11"/>
        <v>620</v>
      </c>
      <c r="AA58" s="17">
        <f t="shared" si="15"/>
        <v>213.57900000000001</v>
      </c>
      <c r="AB58" s="24">
        <f t="shared" si="12"/>
        <v>3.7276567631169693</v>
      </c>
      <c r="AC58" s="17">
        <f t="shared" si="13"/>
        <v>1.7277998719634979E-2</v>
      </c>
      <c r="AD58" s="17">
        <f t="shared" ca="1" si="14"/>
        <v>0.13240620043532658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11743</v>
      </c>
      <c r="D59" s="17">
        <v>14662</v>
      </c>
      <c r="E59" s="17">
        <v>14760</v>
      </c>
      <c r="F59" s="17">
        <v>11876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-3016.6262566861919</v>
      </c>
      <c r="M59" s="17">
        <f t="shared" si="1"/>
        <v>0.13968406461623245</v>
      </c>
      <c r="N59" s="17">
        <f t="shared" si="4"/>
        <v>2793.6636760339247</v>
      </c>
      <c r="O59" s="24">
        <f t="shared" si="2"/>
        <v>58.731930352952283</v>
      </c>
      <c r="P59" s="7"/>
      <c r="Q59" s="25">
        <f t="shared" si="5"/>
        <v>-2997.9948921149944</v>
      </c>
      <c r="R59" s="24">
        <f t="shared" si="6"/>
        <v>2782.5378746894512</v>
      </c>
      <c r="S59" s="7"/>
      <c r="T59" s="25">
        <f t="shared" si="7"/>
        <v>0.73086882277250209</v>
      </c>
      <c r="U59" s="24">
        <f t="shared" si="8"/>
        <v>0.68078071222233338</v>
      </c>
      <c r="V59" s="7"/>
      <c r="W59" s="25">
        <f t="shared" si="9"/>
        <v>0.73315278339642997</v>
      </c>
      <c r="X59" s="24">
        <f t="shared" si="10"/>
        <v>219.18672316813013</v>
      </c>
      <c r="Y59" s="7"/>
      <c r="Z59" s="25">
        <f t="shared" si="11"/>
        <v>615</v>
      </c>
      <c r="AA59" s="17">
        <f t="shared" si="15"/>
        <v>219.114</v>
      </c>
      <c r="AB59" s="24">
        <f t="shared" si="12"/>
        <v>3.8242607372148552</v>
      </c>
      <c r="AC59" s="17">
        <f t="shared" si="13"/>
        <v>7.2723168130124805E-2</v>
      </c>
      <c r="AD59" s="17">
        <f t="shared" ca="1" si="14"/>
        <v>6.2944969198127865E-2</v>
      </c>
      <c r="AE59" s="17">
        <v>110</v>
      </c>
    </row>
    <row r="60" spans="1:31" s="17" customFormat="1" x14ac:dyDescent="0.25">
      <c r="A60" s="17">
        <v>40</v>
      </c>
      <c r="B60" s="17">
        <v>629</v>
      </c>
      <c r="C60" s="17">
        <v>11606</v>
      </c>
      <c r="D60" s="17">
        <v>14503</v>
      </c>
      <c r="E60" s="17">
        <v>14890</v>
      </c>
      <c r="F60" s="17">
        <v>12029</v>
      </c>
      <c r="G60" s="24"/>
      <c r="H60" s="7"/>
      <c r="I60" s="25">
        <f t="shared" si="16"/>
        <v>-3284</v>
      </c>
      <c r="J60" s="24">
        <f t="shared" si="16"/>
        <v>2474</v>
      </c>
      <c r="K60" s="7"/>
      <c r="L60" s="25">
        <f t="shared" si="3"/>
        <v>-3279.2408509180186</v>
      </c>
      <c r="M60" s="17">
        <f t="shared" si="1"/>
        <v>22.649499984524184</v>
      </c>
      <c r="N60" s="17">
        <f t="shared" si="4"/>
        <v>2484.4534806367801</v>
      </c>
      <c r="O60" s="24">
        <f t="shared" si="2"/>
        <v>109.27525742353677</v>
      </c>
      <c r="P60" s="7"/>
      <c r="Q60" s="25">
        <f t="shared" si="5"/>
        <v>-3264.9948921149944</v>
      </c>
      <c r="R60" s="24">
        <f t="shared" si="6"/>
        <v>2470.5378746894512</v>
      </c>
      <c r="S60" s="7"/>
      <c r="T60" s="25">
        <f t="shared" si="7"/>
        <v>0.79595965271137203</v>
      </c>
      <c r="U60" s="24">
        <f t="shared" si="8"/>
        <v>0.60444623205391035</v>
      </c>
      <c r="V60" s="7"/>
      <c r="W60" s="25">
        <f t="shared" si="9"/>
        <v>0.79798834227229909</v>
      </c>
      <c r="X60" s="24">
        <f t="shared" si="10"/>
        <v>224.92289531435017</v>
      </c>
      <c r="Y60" s="7"/>
      <c r="Z60" s="25">
        <f t="shared" si="11"/>
        <v>629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0.14789531435016556</v>
      </c>
      <c r="AD60" s="17">
        <f t="shared" ca="1" si="14"/>
        <v>1.4096135256693287E-2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11495</v>
      </c>
      <c r="D61" s="17">
        <v>14333</v>
      </c>
      <c r="E61" s="17">
        <v>15011</v>
      </c>
      <c r="F61" s="17">
        <v>12206</v>
      </c>
      <c r="G61" s="24"/>
      <c r="H61" s="7"/>
      <c r="I61" s="25">
        <f t="shared" si="16"/>
        <v>-3516</v>
      </c>
      <c r="J61" s="24">
        <f t="shared" si="16"/>
        <v>2127</v>
      </c>
      <c r="K61" s="7"/>
      <c r="L61" s="25">
        <f t="shared" si="3"/>
        <v>-3513.4328136255713</v>
      </c>
      <c r="M61" s="17">
        <f t="shared" si="1"/>
        <v>6.5904458810525242</v>
      </c>
      <c r="N61" s="17">
        <f t="shared" si="4"/>
        <v>2145.5556725549059</v>
      </c>
      <c r="O61" s="24">
        <f t="shared" si="2"/>
        <v>344.31298396488688</v>
      </c>
      <c r="P61" s="7"/>
      <c r="Q61" s="25">
        <f t="shared" si="5"/>
        <v>-3496.9948921149944</v>
      </c>
      <c r="R61" s="24">
        <f t="shared" si="6"/>
        <v>2123.5378746894512</v>
      </c>
      <c r="S61" s="7"/>
      <c r="T61" s="25">
        <f t="shared" si="7"/>
        <v>0.85251797685301189</v>
      </c>
      <c r="U61" s="24">
        <f t="shared" si="8"/>
        <v>0.51954858904608081</v>
      </c>
      <c r="V61" s="7"/>
      <c r="W61" s="25">
        <f t="shared" si="9"/>
        <v>0.85426267038235848</v>
      </c>
      <c r="X61" s="24">
        <f t="shared" si="10"/>
        <v>230.75817511075206</v>
      </c>
      <c r="Y61" s="7"/>
      <c r="Z61" s="25">
        <f t="shared" si="11"/>
        <v>639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0.23217511075205266</v>
      </c>
      <c r="AD61" s="17">
        <f t="shared" ca="1" si="14"/>
        <v>-5.3536357876367902E-2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11401</v>
      </c>
      <c r="D62" s="17">
        <v>14165</v>
      </c>
      <c r="E62" s="17">
        <v>15115</v>
      </c>
      <c r="F62" s="17">
        <v>12386</v>
      </c>
      <c r="G62" s="24"/>
      <c r="H62" s="7"/>
      <c r="I62" s="25">
        <f t="shared" si="16"/>
        <v>-3714</v>
      </c>
      <c r="J62" s="24">
        <f t="shared" si="16"/>
        <v>1779</v>
      </c>
      <c r="K62" s="7"/>
      <c r="L62" s="25">
        <f t="shared" si="3"/>
        <v>-3709.8759637951171</v>
      </c>
      <c r="M62" s="17">
        <f t="shared" si="1"/>
        <v>17.007674619185291</v>
      </c>
      <c r="N62" s="17">
        <f t="shared" si="4"/>
        <v>1790.2970410539347</v>
      </c>
      <c r="O62" s="24">
        <f t="shared" si="2"/>
        <v>127.6231365742852</v>
      </c>
      <c r="P62" s="7"/>
      <c r="Q62" s="25">
        <f t="shared" si="5"/>
        <v>-3694.9948921149944</v>
      </c>
      <c r="R62" s="24">
        <f t="shared" si="6"/>
        <v>1775.5378746894514</v>
      </c>
      <c r="S62" s="7"/>
      <c r="T62" s="25">
        <f t="shared" si="7"/>
        <v>0.90078758107734247</v>
      </c>
      <c r="U62" s="24">
        <f t="shared" si="8"/>
        <v>0.43440628424283972</v>
      </c>
      <c r="V62" s="7"/>
      <c r="W62" s="25">
        <f t="shared" si="9"/>
        <v>0.90224741274952069</v>
      </c>
      <c r="X62" s="24">
        <f t="shared" si="10"/>
        <v>236.35597551046283</v>
      </c>
      <c r="Y62" s="7"/>
      <c r="Z62" s="25">
        <f t="shared" si="11"/>
        <v>630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0.15997551046282865</v>
      </c>
      <c r="AD62" s="17">
        <f t="shared" ca="1" si="14"/>
        <v>8.2061167977883542E-2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11315</v>
      </c>
      <c r="D63" s="17">
        <v>13973</v>
      </c>
      <c r="E63" s="17">
        <v>15185</v>
      </c>
      <c r="F63" s="17">
        <v>12569</v>
      </c>
      <c r="G63" s="24"/>
      <c r="H63" s="7"/>
      <c r="I63" s="25">
        <f t="shared" si="16"/>
        <v>-3870</v>
      </c>
      <c r="J63" s="24">
        <f t="shared" si="16"/>
        <v>1404</v>
      </c>
      <c r="K63" s="7"/>
      <c r="L63" s="25">
        <f t="shared" si="3"/>
        <v>-3870.1793264872981</v>
      </c>
      <c r="M63" s="17">
        <f t="shared" si="1"/>
        <v>3.2157989046680151E-2</v>
      </c>
      <c r="N63" s="17">
        <f t="shared" si="4"/>
        <v>1417.5476386778723</v>
      </c>
      <c r="O63" s="24">
        <f t="shared" si="2"/>
        <v>183.53851374618228</v>
      </c>
      <c r="P63" s="7"/>
      <c r="Q63" s="25">
        <f t="shared" si="5"/>
        <v>-3850.9948921149944</v>
      </c>
      <c r="R63" s="24">
        <f t="shared" si="6"/>
        <v>1400.5378746894514</v>
      </c>
      <c r="S63" s="7"/>
      <c r="T63" s="25">
        <f t="shared" si="7"/>
        <v>0.93881817834499692</v>
      </c>
      <c r="U63" s="24">
        <f t="shared" si="8"/>
        <v>0.34265811096348509</v>
      </c>
      <c r="V63" s="7"/>
      <c r="W63" s="25">
        <f t="shared" si="9"/>
        <v>0.93997096839298555</v>
      </c>
      <c r="X63" s="24">
        <f t="shared" si="10"/>
        <v>242.03657826856352</v>
      </c>
      <c r="Y63" s="7"/>
      <c r="Z63" s="25">
        <f t="shared" si="11"/>
        <v>630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0.17057826856353131</v>
      </c>
      <c r="AD63" s="17">
        <f t="shared" ca="1" si="14"/>
        <v>3.4179332332797685E-2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11250</v>
      </c>
      <c r="D64" s="17">
        <v>13773</v>
      </c>
      <c r="E64" s="17">
        <v>15239</v>
      </c>
      <c r="F64" s="17">
        <v>12755</v>
      </c>
      <c r="G64" s="24"/>
      <c r="H64" s="7"/>
      <c r="I64" s="25">
        <f t="shared" si="16"/>
        <v>-3989</v>
      </c>
      <c r="J64" s="24">
        <f t="shared" si="16"/>
        <v>1018</v>
      </c>
      <c r="K64" s="7"/>
      <c r="L64" s="25">
        <f t="shared" si="3"/>
        <v>-3992.6093165847474</v>
      </c>
      <c r="M64" s="17">
        <f t="shared" si="1"/>
        <v>13.02716620893246</v>
      </c>
      <c r="N64" s="17">
        <f t="shared" si="4"/>
        <v>1031.5788288080614</v>
      </c>
      <c r="O64" s="24">
        <f t="shared" si="2"/>
        <v>184.38459179863864</v>
      </c>
      <c r="P64" s="7"/>
      <c r="Q64" s="25">
        <f t="shared" si="5"/>
        <v>-3969.9948921149944</v>
      </c>
      <c r="R64" s="24">
        <f t="shared" si="6"/>
        <v>1014.5378746894513</v>
      </c>
      <c r="S64" s="7"/>
      <c r="T64" s="25">
        <f t="shared" si="7"/>
        <v>0.96782869805557936</v>
      </c>
      <c r="U64" s="24">
        <f t="shared" si="8"/>
        <v>0.24821865793460263</v>
      </c>
      <c r="V64" s="7"/>
      <c r="W64" s="25">
        <f t="shared" si="9"/>
        <v>0.96866538308916506</v>
      </c>
      <c r="X64" s="24">
        <f t="shared" si="10"/>
        <v>247.69278207454306</v>
      </c>
      <c r="Y64" s="7"/>
      <c r="Z64" s="25">
        <f t="shared" si="11"/>
        <v>629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0.16578207454307403</v>
      </c>
      <c r="AD64" s="17">
        <f t="shared" ca="1" si="14"/>
        <v>5.7455117923893795E-2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11219</v>
      </c>
      <c r="D65" s="17">
        <v>13594</v>
      </c>
      <c r="E65" s="17">
        <v>15294</v>
      </c>
      <c r="F65" s="17">
        <v>12956</v>
      </c>
      <c r="G65" s="24"/>
      <c r="H65" s="7"/>
      <c r="I65" s="25">
        <f t="shared" si="16"/>
        <v>-4075</v>
      </c>
      <c r="J65" s="24">
        <f t="shared" si="16"/>
        <v>638</v>
      </c>
      <c r="K65" s="7"/>
      <c r="L65" s="25">
        <f t="shared" si="3"/>
        <v>-4073.5773505289153</v>
      </c>
      <c r="M65" s="17">
        <f t="shared" si="1"/>
        <v>2.0239315175775663</v>
      </c>
      <c r="N65" s="17">
        <f t="shared" si="4"/>
        <v>652.09593780242039</v>
      </c>
      <c r="O65" s="24">
        <f t="shared" si="2"/>
        <v>198.69546252970429</v>
      </c>
      <c r="P65" s="7"/>
      <c r="Q65" s="25">
        <f t="shared" si="5"/>
        <v>-4055.9948921149944</v>
      </c>
      <c r="R65" s="24">
        <f t="shared" si="6"/>
        <v>634.53787468945131</v>
      </c>
      <c r="S65" s="7"/>
      <c r="T65" s="25">
        <f t="shared" si="7"/>
        <v>0.98879428372877354</v>
      </c>
      <c r="U65" s="24">
        <f t="shared" si="8"/>
        <v>0.15524717567818991</v>
      </c>
      <c r="V65" s="7"/>
      <c r="W65" s="25">
        <f t="shared" si="9"/>
        <v>0.98931973471386636</v>
      </c>
      <c r="X65" s="24">
        <f t="shared" si="10"/>
        <v>253.14715314340981</v>
      </c>
      <c r="Y65" s="7"/>
      <c r="Z65" s="25">
        <f t="shared" si="11"/>
        <v>603</v>
      </c>
      <c r="AA65" s="17">
        <f t="shared" si="15"/>
        <v>252.95399999999998</v>
      </c>
      <c r="AB65" s="24">
        <f t="shared" si="12"/>
        <v>4.4148801560897359</v>
      </c>
      <c r="AC65" s="17">
        <f t="shared" si="13"/>
        <v>0.19315314340983036</v>
      </c>
      <c r="AD65" s="17">
        <f t="shared" ca="1" si="14"/>
        <v>-2.7080707697678008E-2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11190</v>
      </c>
      <c r="D66" s="17">
        <v>13400</v>
      </c>
      <c r="E66" s="17">
        <v>15309</v>
      </c>
      <c r="F66" s="17">
        <v>13145</v>
      </c>
      <c r="G66" s="24"/>
      <c r="H66" s="7"/>
      <c r="I66" s="25">
        <f t="shared" si="16"/>
        <v>-4119</v>
      </c>
      <c r="J66" s="24">
        <f t="shared" si="16"/>
        <v>255</v>
      </c>
      <c r="K66" s="7"/>
      <c r="L66" s="25">
        <f t="shared" si="3"/>
        <v>-4118.5597088737022</v>
      </c>
      <c r="M66" s="17">
        <f t="shared" si="1"/>
        <v>0.19385627589656726</v>
      </c>
      <c r="N66" s="17">
        <f t="shared" si="4"/>
        <v>261.01870186262289</v>
      </c>
      <c r="O66" s="24">
        <f t="shared" si="2"/>
        <v>36.224772111140254</v>
      </c>
      <c r="P66" s="7"/>
      <c r="Q66" s="25">
        <f t="shared" si="5"/>
        <v>-4099.9948921149944</v>
      </c>
      <c r="R66" s="24">
        <f t="shared" si="6"/>
        <v>251.53787468945131</v>
      </c>
      <c r="S66" s="7"/>
      <c r="T66" s="25">
        <f t="shared" si="7"/>
        <v>0.99952086244529137</v>
      </c>
      <c r="U66" s="24">
        <f t="shared" si="8"/>
        <v>6.154170803554234E-2</v>
      </c>
      <c r="V66" s="7"/>
      <c r="W66" s="25">
        <f t="shared" si="9"/>
        <v>0.99973256392730925</v>
      </c>
      <c r="X66" s="24">
        <f t="shared" si="10"/>
        <v>258.54287989175987</v>
      </c>
      <c r="Y66" s="7"/>
      <c r="Z66" s="25">
        <f t="shared" si="11"/>
        <v>612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8.0879891759877864E-2</v>
      </c>
      <c r="AD66" s="17">
        <f t="shared" ca="1" si="14"/>
        <v>5.1638689488981981E-2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11176</v>
      </c>
      <c r="D67" s="17">
        <v>13186</v>
      </c>
      <c r="E67" s="17">
        <v>15301</v>
      </c>
      <c r="F67" s="17">
        <v>13332</v>
      </c>
      <c r="G67" s="24"/>
      <c r="H67" s="7"/>
      <c r="I67" s="25">
        <f t="shared" si="16"/>
        <v>-4125</v>
      </c>
      <c r="J67" s="24">
        <f t="shared" si="16"/>
        <v>-146</v>
      </c>
      <c r="K67" s="7"/>
      <c r="L67" s="25">
        <f t="shared" si="3"/>
        <v>-4125.2296615933546</v>
      </c>
      <c r="M67" s="17">
        <f t="shared" si="1"/>
        <v>5.2744447462196198E-2</v>
      </c>
      <c r="N67" s="17">
        <f t="shared" si="4"/>
        <v>-145.93717286041374</v>
      </c>
      <c r="O67" s="24">
        <f t="shared" si="2"/>
        <v>3.9472494685915465E-3</v>
      </c>
      <c r="P67" s="7"/>
      <c r="Q67" s="25">
        <f t="shared" si="5"/>
        <v>-4105.9948921149944</v>
      </c>
      <c r="R67" s="24">
        <f t="shared" si="6"/>
        <v>-149.46212531054869</v>
      </c>
      <c r="S67" s="7"/>
      <c r="T67" s="25">
        <f t="shared" si="7"/>
        <v>1.0009835777248166</v>
      </c>
      <c r="U67" s="24">
        <f t="shared" si="8"/>
        <v>-3.6567671924514246E-2</v>
      </c>
      <c r="V67" s="7"/>
      <c r="W67" s="25">
        <f t="shared" si="9"/>
        <v>1.0008667295220484</v>
      </c>
      <c r="X67" s="24">
        <f t="shared" si="10"/>
        <v>264.15788644734153</v>
      </c>
      <c r="Y67" s="7"/>
      <c r="Z67" s="25">
        <f t="shared" si="11"/>
        <v>633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-1.1135526584666877E-3</v>
      </c>
      <c r="AD67" s="17">
        <f t="shared" ca="1" si="14"/>
        <v>4.7436526170542948E-2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11207</v>
      </c>
      <c r="D68" s="17">
        <v>12995</v>
      </c>
      <c r="E68" s="17">
        <v>15296</v>
      </c>
      <c r="F68" s="17">
        <v>13546</v>
      </c>
      <c r="G68" s="24"/>
      <c r="H68" s="7"/>
      <c r="I68" s="25">
        <f t="shared" si="16"/>
        <v>-4089</v>
      </c>
      <c r="J68" s="24">
        <f t="shared" si="16"/>
        <v>-551</v>
      </c>
      <c r="K68" s="7"/>
      <c r="L68" s="25">
        <f t="shared" si="3"/>
        <v>-4091.3095185055117</v>
      </c>
      <c r="M68" s="17">
        <f t="shared" si="1"/>
        <v>5.3338757273011472</v>
      </c>
      <c r="N68" s="17">
        <f t="shared" si="4"/>
        <v>-551.41660946149216</v>
      </c>
      <c r="O68" s="24">
        <f t="shared" si="2"/>
        <v>0.17356344340478555</v>
      </c>
      <c r="P68" s="7"/>
      <c r="Q68" s="25">
        <f t="shared" si="5"/>
        <v>-4069.9948921149944</v>
      </c>
      <c r="R68" s="24">
        <f t="shared" si="6"/>
        <v>-554.46212531054869</v>
      </c>
      <c r="S68" s="7"/>
      <c r="T68" s="25">
        <f t="shared" si="7"/>
        <v>0.99220728604766562</v>
      </c>
      <c r="U68" s="24">
        <f t="shared" si="8"/>
        <v>-0.13565569906621727</v>
      </c>
      <c r="V68" s="7"/>
      <c r="W68" s="25">
        <f t="shared" si="9"/>
        <v>0.99175855335917773</v>
      </c>
      <c r="X68" s="24">
        <f t="shared" si="10"/>
        <v>269.8542114576826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-1.7885423173993331E-3</v>
      </c>
      <c r="AD68" s="17">
        <f t="shared" ca="1" si="14"/>
        <v>6.0939158382325331E-2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11235</v>
      </c>
      <c r="D69" s="17">
        <v>12793</v>
      </c>
      <c r="E69" s="17">
        <v>15248</v>
      </c>
      <c r="F69" s="17">
        <v>13735</v>
      </c>
      <c r="G69" s="24"/>
      <c r="H69" s="7"/>
      <c r="I69" s="25">
        <f t="shared" si="16"/>
        <v>-4013</v>
      </c>
      <c r="J69" s="24">
        <f t="shared" si="16"/>
        <v>-942</v>
      </c>
      <c r="K69" s="7"/>
      <c r="L69" s="25">
        <f t="shared" si="3"/>
        <v>-4017.4316529469056</v>
      </c>
      <c r="M69" s="17">
        <f t="shared" si="1"/>
        <v>19.639547841817222</v>
      </c>
      <c r="N69" s="17">
        <f t="shared" si="4"/>
        <v>-950.16161092286916</v>
      </c>
      <c r="O69" s="24">
        <f t="shared" si="2"/>
        <v>66.61189285629716</v>
      </c>
      <c r="P69" s="7"/>
      <c r="Q69" s="25">
        <f t="shared" si="5"/>
        <v>-3993.9948921149944</v>
      </c>
      <c r="R69" s="24">
        <f t="shared" si="6"/>
        <v>-945.46212531054869</v>
      </c>
      <c r="S69" s="7"/>
      <c r="T69" s="25">
        <f t="shared" si="7"/>
        <v>0.9736795591736801</v>
      </c>
      <c r="U69" s="24">
        <f t="shared" si="8"/>
        <v>-0.23131846107215775</v>
      </c>
      <c r="V69" s="7"/>
      <c r="W69" s="25">
        <f t="shared" si="9"/>
        <v>0.97291035816694105</v>
      </c>
      <c r="X69" s="24">
        <f t="shared" si="10"/>
        <v>275.4397380465291</v>
      </c>
      <c r="Y69" s="7"/>
      <c r="Z69" s="25">
        <f t="shared" si="11"/>
        <v>631</v>
      </c>
      <c r="AA69" s="17">
        <f t="shared" si="15"/>
        <v>275.53499999999997</v>
      </c>
      <c r="AB69" s="24">
        <f t="shared" si="12"/>
        <v>4.8089929544825756</v>
      </c>
      <c r="AC69" s="17">
        <f t="shared" si="13"/>
        <v>-9.5261953470867411E-2</v>
      </c>
      <c r="AD69" s="17">
        <f t="shared" ca="1" si="14"/>
        <v>0.11991052957785087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11301</v>
      </c>
      <c r="D70" s="17">
        <v>12597</v>
      </c>
      <c r="E70" s="17">
        <v>15199</v>
      </c>
      <c r="F70" s="17">
        <v>13937</v>
      </c>
      <c r="G70" s="24"/>
      <c r="H70" s="7"/>
      <c r="I70" s="25">
        <f t="shared" si="16"/>
        <v>-3898</v>
      </c>
      <c r="J70" s="24">
        <f t="shared" si="16"/>
        <v>-1340</v>
      </c>
      <c r="K70" s="7"/>
      <c r="L70" s="25">
        <f t="shared" si="3"/>
        <v>-3902.5960519555874</v>
      </c>
      <c r="M70" s="17">
        <f t="shared" si="1"/>
        <v>21.123693578459012</v>
      </c>
      <c r="N70" s="17">
        <f t="shared" si="4"/>
        <v>-1344.4021351708786</v>
      </c>
      <c r="O70" s="24">
        <f t="shared" si="2"/>
        <v>19.378794062686687</v>
      </c>
      <c r="P70" s="7"/>
      <c r="Q70" s="25">
        <f t="shared" si="5"/>
        <v>-3878.9948921149944</v>
      </c>
      <c r="R70" s="24">
        <f t="shared" si="6"/>
        <v>-1343.4621253105486</v>
      </c>
      <c r="S70" s="7"/>
      <c r="T70" s="25">
        <f t="shared" si="7"/>
        <v>0.94564418298278097</v>
      </c>
      <c r="U70" s="24">
        <f t="shared" si="8"/>
        <v>-0.32869385564597947</v>
      </c>
      <c r="V70" s="7"/>
      <c r="W70" s="25">
        <f t="shared" si="9"/>
        <v>0.94454872491891118</v>
      </c>
      <c r="X70" s="24">
        <f t="shared" si="10"/>
        <v>281.25286246764949</v>
      </c>
      <c r="Y70" s="7"/>
      <c r="Z70" s="25">
        <f t="shared" si="11"/>
        <v>639</v>
      </c>
      <c r="AA70" s="17">
        <f t="shared" si="15"/>
        <v>281.28599999999994</v>
      </c>
      <c r="AB70" s="24">
        <f t="shared" si="12"/>
        <v>4.9093668397647683</v>
      </c>
      <c r="AC70" s="17">
        <f t="shared" si="13"/>
        <v>-3.3137532350451693E-2</v>
      </c>
      <c r="AD70" s="17">
        <f t="shared" ca="1" si="14"/>
        <v>6.9888022727013777E-3</v>
      </c>
      <c r="AE70" s="17">
        <v>99</v>
      </c>
    </row>
    <row r="71" spans="1:31" s="17" customFormat="1" x14ac:dyDescent="0.25">
      <c r="A71" s="17">
        <v>51</v>
      </c>
      <c r="B71" s="17">
        <v>622</v>
      </c>
      <c r="C71" s="17">
        <v>11378</v>
      </c>
      <c r="D71" s="17">
        <v>12417</v>
      </c>
      <c r="E71" s="17">
        <v>15128</v>
      </c>
      <c r="F71" s="17">
        <v>14126</v>
      </c>
      <c r="G71" s="24"/>
      <c r="H71" s="7"/>
      <c r="I71" s="25">
        <f t="shared" si="16"/>
        <v>-3750</v>
      </c>
      <c r="J71" s="24">
        <f t="shared" si="16"/>
        <v>-1709</v>
      </c>
      <c r="K71" s="7"/>
      <c r="L71" s="25">
        <f t="shared" si="3"/>
        <v>-3753.2304053006583</v>
      </c>
      <c r="M71" s="17">
        <f t="shared" si="1"/>
        <v>10.435518406521089</v>
      </c>
      <c r="N71" s="17">
        <f t="shared" si="4"/>
        <v>-1715.150838218698</v>
      </c>
      <c r="O71" s="24">
        <f t="shared" si="2"/>
        <v>37.83281079259632</v>
      </c>
      <c r="P71" s="7"/>
      <c r="Q71" s="25">
        <f t="shared" si="5"/>
        <v>-3730.9948921149944</v>
      </c>
      <c r="R71" s="24">
        <f t="shared" si="6"/>
        <v>-1712.4621253105486</v>
      </c>
      <c r="S71" s="7"/>
      <c r="T71" s="25">
        <f t="shared" si="7"/>
        <v>0.90956387275449357</v>
      </c>
      <c r="U71" s="24">
        <f t="shared" si="8"/>
        <v>-0.41897405815286448</v>
      </c>
      <c r="V71" s="7"/>
      <c r="W71" s="25">
        <f t="shared" si="9"/>
        <v>0.9081658735654905</v>
      </c>
      <c r="X71" s="24">
        <f t="shared" si="10"/>
        <v>286.83126632835422</v>
      </c>
      <c r="Y71" s="7"/>
      <c r="Z71" s="25">
        <f t="shared" si="11"/>
        <v>622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-5.2733671645739832E-2</v>
      </c>
      <c r="AD71" s="17">
        <f t="shared" ca="1" si="14"/>
        <v>-1.6258043331163208E-4</v>
      </c>
      <c r="AE71" s="17">
        <v>98</v>
      </c>
    </row>
    <row r="72" spans="1:31" s="17" customFormat="1" x14ac:dyDescent="0.25">
      <c r="A72" s="17">
        <v>52</v>
      </c>
      <c r="B72" s="17">
        <v>630</v>
      </c>
      <c r="C72" s="17">
        <v>11468</v>
      </c>
      <c r="D72" s="17">
        <v>12240</v>
      </c>
      <c r="E72" s="17">
        <v>15031</v>
      </c>
      <c r="F72" s="17">
        <v>14300</v>
      </c>
      <c r="G72" s="24"/>
      <c r="H72" s="7"/>
      <c r="I72" s="25">
        <f t="shared" si="16"/>
        <v>-3563</v>
      </c>
      <c r="J72" s="24">
        <f t="shared" si="16"/>
        <v>-2060</v>
      </c>
      <c r="K72" s="7"/>
      <c r="L72" s="25">
        <f t="shared" si="3"/>
        <v>-3565.6181450936906</v>
      </c>
      <c r="M72" s="17">
        <f t="shared" si="1"/>
        <v>6.854683731616162</v>
      </c>
      <c r="N72" s="17">
        <f t="shared" si="4"/>
        <v>-2073.9364305685108</v>
      </c>
      <c r="O72" s="24">
        <f t="shared" si="2"/>
        <v>194.22409699092188</v>
      </c>
      <c r="P72" s="7"/>
      <c r="Q72" s="25">
        <f t="shared" si="5"/>
        <v>-3543.9948921149944</v>
      </c>
      <c r="R72" s="24">
        <f t="shared" si="6"/>
        <v>-2063.4621253105488</v>
      </c>
      <c r="S72" s="7"/>
      <c r="T72" s="25">
        <f t="shared" si="7"/>
        <v>0.86397591320929246</v>
      </c>
      <c r="U72" s="24">
        <f t="shared" si="8"/>
        <v>-0.50485034834234044</v>
      </c>
      <c r="V72" s="7"/>
      <c r="W72" s="25">
        <f t="shared" si="9"/>
        <v>0.86229006781506745</v>
      </c>
      <c r="X72" s="24">
        <f t="shared" si="10"/>
        <v>292.41341758714702</v>
      </c>
      <c r="Y72" s="7"/>
      <c r="Z72" s="25">
        <f t="shared" si="11"/>
        <v>630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-0.14058241285295026</v>
      </c>
      <c r="AD72" s="17">
        <f t="shared" ca="1" si="14"/>
        <v>4.6615871930384856E-2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11573</v>
      </c>
      <c r="D73" s="17">
        <v>12070</v>
      </c>
      <c r="E73" s="17">
        <v>14922</v>
      </c>
      <c r="F73" s="17">
        <v>14464</v>
      </c>
      <c r="G73" s="24"/>
      <c r="H73" s="7"/>
      <c r="I73" s="25">
        <f t="shared" si="16"/>
        <v>-3349</v>
      </c>
      <c r="J73" s="24">
        <f t="shared" si="16"/>
        <v>-2394</v>
      </c>
      <c r="K73" s="7"/>
      <c r="L73" s="25">
        <f t="shared" si="3"/>
        <v>-3350.4718078037604</v>
      </c>
      <c r="M73" s="17">
        <f t="shared" si="1"/>
        <v>2.1662182112099666</v>
      </c>
      <c r="N73" s="17">
        <f t="shared" si="4"/>
        <v>-2402.509397549361</v>
      </c>
      <c r="O73" s="24">
        <f t="shared" si="2"/>
        <v>72.409846653070701</v>
      </c>
      <c r="P73" s="7"/>
      <c r="Q73" s="25">
        <f t="shared" si="5"/>
        <v>-3329.9948921149944</v>
      </c>
      <c r="R73" s="24">
        <f t="shared" si="6"/>
        <v>-2397.4621253105488</v>
      </c>
      <c r="S73" s="7"/>
      <c r="T73" s="25">
        <f t="shared" si="7"/>
        <v>0.81180573490622809</v>
      </c>
      <c r="U73" s="24">
        <f t="shared" si="8"/>
        <v>-0.586567388009819</v>
      </c>
      <c r="V73" s="7"/>
      <c r="W73" s="25">
        <f t="shared" si="9"/>
        <v>0.80984593528477722</v>
      </c>
      <c r="X73" s="24">
        <f t="shared" si="10"/>
        <v>297.98108578577376</v>
      </c>
      <c r="Y73" s="7"/>
      <c r="Z73" s="25">
        <f t="shared" si="11"/>
        <v>611</v>
      </c>
      <c r="AA73" s="17">
        <f t="shared" si="15"/>
        <v>298.053</v>
      </c>
      <c r="AB73" s="24">
        <f t="shared" si="12"/>
        <v>5.2020061954466588</v>
      </c>
      <c r="AC73" s="17">
        <f t="shared" si="13"/>
        <v>-7.1914214226239892E-2</v>
      </c>
      <c r="AD73" s="17">
        <f t="shared" ca="1" si="14"/>
        <v>2.9722433282870497E-2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11704</v>
      </c>
      <c r="D74" s="17">
        <v>11923</v>
      </c>
      <c r="E74" s="17">
        <v>14803</v>
      </c>
      <c r="F74" s="17">
        <v>14625</v>
      </c>
      <c r="G74" s="24"/>
      <c r="H74" s="7"/>
      <c r="I74" s="25">
        <f t="shared" si="16"/>
        <v>-3099</v>
      </c>
      <c r="J74" s="24">
        <f t="shared" si="16"/>
        <v>-2702</v>
      </c>
      <c r="K74" s="7"/>
      <c r="L74" s="25">
        <f t="shared" si="3"/>
        <v>-3102.5088923536728</v>
      </c>
      <c r="M74" s="17">
        <f t="shared" si="1"/>
        <v>12.312325549663186</v>
      </c>
      <c r="N74" s="17">
        <f t="shared" si="4"/>
        <v>-2711.3371835606845</v>
      </c>
      <c r="O74" s="24">
        <f t="shared" si="2"/>
        <v>87.182996845916506</v>
      </c>
      <c r="P74" s="7"/>
      <c r="Q74" s="25">
        <f t="shared" si="5"/>
        <v>-3079.9948921149944</v>
      </c>
      <c r="R74" s="24">
        <f t="shared" si="6"/>
        <v>-2705.4621253105488</v>
      </c>
      <c r="S74" s="7"/>
      <c r="T74" s="25">
        <f t="shared" si="7"/>
        <v>0.75085926492601274</v>
      </c>
      <c r="U74" s="24">
        <f t="shared" si="8"/>
        <v>-0.66192322099659562</v>
      </c>
      <c r="V74" s="7"/>
      <c r="W74" s="25">
        <f t="shared" si="9"/>
        <v>0.74864676486916926</v>
      </c>
      <c r="X74" s="24">
        <f t="shared" si="10"/>
        <v>303.54727302997969</v>
      </c>
      <c r="Y74" s="7"/>
      <c r="Z74" s="25">
        <f t="shared" si="11"/>
        <v>616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-4.9726970020287808E-2</v>
      </c>
      <c r="AD74" s="17">
        <f t="shared" ca="1" si="14"/>
        <v>1.171155771822896E-2</v>
      </c>
      <c r="AE74" s="17">
        <v>95</v>
      </c>
    </row>
    <row r="75" spans="1:31" s="17" customFormat="1" x14ac:dyDescent="0.25">
      <c r="A75" s="17">
        <v>55</v>
      </c>
      <c r="B75" s="17">
        <v>631</v>
      </c>
      <c r="C75" s="17">
        <v>11844</v>
      </c>
      <c r="D75" s="17">
        <v>11775</v>
      </c>
      <c r="E75" s="17">
        <v>14659</v>
      </c>
      <c r="F75" s="17">
        <v>14767</v>
      </c>
      <c r="G75" s="24"/>
      <c r="H75" s="7"/>
      <c r="I75" s="25">
        <f t="shared" si="16"/>
        <v>-2815</v>
      </c>
      <c r="J75" s="24">
        <f t="shared" si="16"/>
        <v>-2992</v>
      </c>
      <c r="K75" s="7"/>
      <c r="L75" s="25">
        <f t="shared" si="3"/>
        <v>-2818.5992507469568</v>
      </c>
      <c r="M75" s="17">
        <f t="shared" si="1"/>
        <v>12.954605939469378</v>
      </c>
      <c r="N75" s="17">
        <f t="shared" si="4"/>
        <v>-3001.3192972538022</v>
      </c>
      <c r="O75" s="24">
        <f t="shared" si="2"/>
        <v>86.849301304725842</v>
      </c>
      <c r="P75" s="7"/>
      <c r="Q75" s="25">
        <f t="shared" si="5"/>
        <v>-2795.9948921149944</v>
      </c>
      <c r="R75" s="24">
        <f t="shared" si="6"/>
        <v>-2995.4621253105488</v>
      </c>
      <c r="S75" s="7"/>
      <c r="T75" s="25">
        <f t="shared" si="7"/>
        <v>0.6816240750284881</v>
      </c>
      <c r="U75" s="24">
        <f t="shared" si="8"/>
        <v>-0.73287514166596324</v>
      </c>
      <c r="V75" s="7"/>
      <c r="W75" s="25">
        <f t="shared" si="9"/>
        <v>0.67917357629134523</v>
      </c>
      <c r="X75" s="24">
        <f t="shared" si="10"/>
        <v>309.24342201984769</v>
      </c>
      <c r="Y75" s="7"/>
      <c r="Z75" s="25">
        <f t="shared" si="11"/>
        <v>631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-3.2577980152268537E-2</v>
      </c>
      <c r="AD75" s="17">
        <f t="shared" ca="1" si="14"/>
        <v>3.8933271786731893E-2</v>
      </c>
      <c r="AE75" s="17">
        <v>94</v>
      </c>
    </row>
    <row r="76" spans="1:31" s="17" customFormat="1" x14ac:dyDescent="0.25">
      <c r="A76" s="17">
        <v>56</v>
      </c>
      <c r="B76" s="17">
        <v>629</v>
      </c>
      <c r="C76" s="17">
        <v>11997</v>
      </c>
      <c r="D76" s="17">
        <v>11645</v>
      </c>
      <c r="E76" s="17">
        <v>14505</v>
      </c>
      <c r="F76" s="17">
        <v>14898</v>
      </c>
      <c r="G76" s="24"/>
      <c r="H76" s="7"/>
      <c r="I76" s="25">
        <f t="shared" si="16"/>
        <v>-2508</v>
      </c>
      <c r="J76" s="24">
        <f t="shared" si="16"/>
        <v>-3253</v>
      </c>
      <c r="K76" s="7"/>
      <c r="L76" s="25">
        <f t="shared" si="3"/>
        <v>-2508.2167582943816</v>
      </c>
      <c r="M76" s="17">
        <f t="shared" si="1"/>
        <v>4.6984158183235189E-2</v>
      </c>
      <c r="N76" s="17">
        <f t="shared" si="4"/>
        <v>-3261.0187948819366</v>
      </c>
      <c r="O76" s="24">
        <f t="shared" si="2"/>
        <v>64.301071358573068</v>
      </c>
      <c r="P76" s="7"/>
      <c r="Q76" s="25">
        <f t="shared" si="5"/>
        <v>-2488.9948921149944</v>
      </c>
      <c r="R76" s="24">
        <f t="shared" si="6"/>
        <v>-3256.4621253105488</v>
      </c>
      <c r="S76" s="7"/>
      <c r="T76" s="25">
        <f t="shared" si="7"/>
        <v>0.60678180989278363</v>
      </c>
      <c r="U76" s="24">
        <f t="shared" si="8"/>
        <v>-0.79673187026839409</v>
      </c>
      <c r="V76" s="7"/>
      <c r="W76" s="25">
        <f t="shared" si="9"/>
        <v>0.60411704207770245</v>
      </c>
      <c r="X76" s="24">
        <f t="shared" si="10"/>
        <v>314.89445862151047</v>
      </c>
      <c r="Y76" s="7"/>
      <c r="Z76" s="25">
        <f t="shared" si="11"/>
        <v>629</v>
      </c>
      <c r="AA76" s="17">
        <f t="shared" si="15"/>
        <v>314.93699999999995</v>
      </c>
      <c r="AB76" s="24">
        <f t="shared" si="12"/>
        <v>5.4966875863533806</v>
      </c>
      <c r="AC76" s="17">
        <f t="shared" si="13"/>
        <v>-4.2541378489488579E-2</v>
      </c>
      <c r="AD76" s="17">
        <f t="shared" ca="1" si="14"/>
        <v>0.10923429999019163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12168</v>
      </c>
      <c r="D77" s="17">
        <v>11522</v>
      </c>
      <c r="E77" s="17">
        <v>14329</v>
      </c>
      <c r="F77" s="17">
        <v>15008</v>
      </c>
      <c r="G77" s="24"/>
      <c r="H77" s="7"/>
      <c r="I77" s="25">
        <f t="shared" si="16"/>
        <v>-2161</v>
      </c>
      <c r="J77" s="24">
        <f t="shared" si="16"/>
        <v>-3486</v>
      </c>
      <c r="K77" s="7"/>
      <c r="L77" s="25">
        <f t="shared" si="3"/>
        <v>-2164.7354702025118</v>
      </c>
      <c r="M77" s="17">
        <f t="shared" si="1"/>
        <v>13.953737633853592</v>
      </c>
      <c r="N77" s="17">
        <f t="shared" si="4"/>
        <v>-3494.2244577819993</v>
      </c>
      <c r="O77" s="24">
        <f t="shared" si="2"/>
        <v>67.641705807888229</v>
      </c>
      <c r="P77" s="7"/>
      <c r="Q77" s="25">
        <f t="shared" si="5"/>
        <v>-2141.9948921149944</v>
      </c>
      <c r="R77" s="24">
        <f t="shared" si="6"/>
        <v>-3489.4621253105488</v>
      </c>
      <c r="S77" s="7"/>
      <c r="T77" s="25">
        <f t="shared" si="7"/>
        <v>0.52218810956024464</v>
      </c>
      <c r="U77" s="24">
        <f t="shared" si="8"/>
        <v>-0.85373806859929979</v>
      </c>
      <c r="V77" s="7"/>
      <c r="W77" s="25">
        <f t="shared" si="9"/>
        <v>0.51933195968361645</v>
      </c>
      <c r="X77" s="24">
        <f t="shared" si="10"/>
        <v>320.75315751815378</v>
      </c>
      <c r="Y77" s="7"/>
      <c r="Z77" s="25">
        <f t="shared" si="11"/>
        <v>645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1.1157518153822821E-2</v>
      </c>
      <c r="AD77" s="17">
        <f t="shared" ca="1" si="14"/>
        <v>-2.7250961470997481E-2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12339</v>
      </c>
      <c r="D78" s="17">
        <v>11417</v>
      </c>
      <c r="E78" s="17">
        <v>14141</v>
      </c>
      <c r="F78" s="17">
        <v>15095</v>
      </c>
      <c r="G78" s="24"/>
      <c r="H78" s="7"/>
      <c r="I78" s="25">
        <f t="shared" si="16"/>
        <v>-1802</v>
      </c>
      <c r="J78" s="24">
        <f t="shared" si="16"/>
        <v>-3678</v>
      </c>
      <c r="K78" s="7"/>
      <c r="L78" s="25">
        <f t="shared" si="3"/>
        <v>-1809.1163225875837</v>
      </c>
      <c r="M78" s="17">
        <f t="shared" si="1"/>
        <v>50.642047170553703</v>
      </c>
      <c r="N78" s="17">
        <f t="shared" si="4"/>
        <v>-3686.8215092142664</v>
      </c>
      <c r="O78" s="24">
        <f t="shared" si="2"/>
        <v>77.819024817386477</v>
      </c>
      <c r="P78" s="7"/>
      <c r="Q78" s="25">
        <f t="shared" si="5"/>
        <v>-1782.9948921149944</v>
      </c>
      <c r="R78" s="24">
        <f t="shared" si="6"/>
        <v>-3681.4621253105488</v>
      </c>
      <c r="S78" s="7"/>
      <c r="T78" s="25">
        <f t="shared" si="7"/>
        <v>0.43466897866865539</v>
      </c>
      <c r="U78" s="24">
        <f t="shared" si="8"/>
        <v>-0.90071313331832936</v>
      </c>
      <c r="V78" s="7"/>
      <c r="W78" s="25">
        <f t="shared" si="9"/>
        <v>0.43165502352646062</v>
      </c>
      <c r="X78" s="24">
        <f t="shared" si="10"/>
        <v>326.45999536270961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6.5995362709657002E-2</v>
      </c>
      <c r="AD78" s="17">
        <f t="shared" ca="1" si="14"/>
        <v>-2.5983277362229273E-2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12521</v>
      </c>
      <c r="D79" s="17">
        <v>11342</v>
      </c>
      <c r="E79" s="17">
        <v>13956</v>
      </c>
      <c r="F79" s="17">
        <v>15178</v>
      </c>
      <c r="G79" s="24"/>
      <c r="H79" s="7"/>
      <c r="I79" s="25">
        <f t="shared" si="16"/>
        <v>-1435</v>
      </c>
      <c r="J79" s="24">
        <f t="shared" si="16"/>
        <v>-3836</v>
      </c>
      <c r="K79" s="7"/>
      <c r="L79" s="25">
        <f t="shared" si="3"/>
        <v>-1433.0487676969358</v>
      </c>
      <c r="M79" s="17">
        <f t="shared" si="1"/>
        <v>3.8073075005212864</v>
      </c>
      <c r="N79" s="17">
        <f t="shared" si="4"/>
        <v>-3844.6234138285786</v>
      </c>
      <c r="O79" s="24">
        <f t="shared" si="2"/>
        <v>74.363266058920246</v>
      </c>
      <c r="P79" s="7"/>
      <c r="Q79" s="25">
        <f t="shared" si="5"/>
        <v>-1415.9948921149944</v>
      </c>
      <c r="R79" s="24">
        <f t="shared" si="6"/>
        <v>-3839.4621253105488</v>
      </c>
      <c r="S79" s="7"/>
      <c r="T79" s="25">
        <f t="shared" si="7"/>
        <v>0.3451995607376992</v>
      </c>
      <c r="U79" s="24">
        <f t="shared" si="8"/>
        <v>-0.93936969699336414</v>
      </c>
      <c r="V79" s="7"/>
      <c r="W79" s="25">
        <f t="shared" si="9"/>
        <v>0.34205564716960246</v>
      </c>
      <c r="X79" s="24">
        <f t="shared" si="10"/>
        <v>332.05721621302371</v>
      </c>
      <c r="Y79" s="7"/>
      <c r="Z79" s="25">
        <f t="shared" si="11"/>
        <v>633</v>
      </c>
      <c r="AA79" s="17">
        <f t="shared" si="15"/>
        <v>332.09099999999995</v>
      </c>
      <c r="AB79" s="24">
        <f t="shared" si="12"/>
        <v>5.7960813662404878</v>
      </c>
      <c r="AC79" s="17">
        <f t="shared" si="13"/>
        <v>-3.3783786976243846E-2</v>
      </c>
      <c r="AD79" s="17">
        <f t="shared" ca="1" si="14"/>
        <v>0.14260952690494832</v>
      </c>
      <c r="AE79" s="17">
        <v>90</v>
      </c>
    </row>
    <row r="80" spans="1:31" s="17" customFormat="1" x14ac:dyDescent="0.25">
      <c r="A80" s="17">
        <v>60</v>
      </c>
      <c r="B80" s="17">
        <v>619</v>
      </c>
      <c r="C80" s="17">
        <v>12723</v>
      </c>
      <c r="D80" s="17">
        <v>11283</v>
      </c>
      <c r="E80" s="17">
        <v>13772</v>
      </c>
      <c r="F80" s="17">
        <v>15245</v>
      </c>
      <c r="G80" s="24"/>
      <c r="H80" s="7"/>
      <c r="I80" s="25">
        <f t="shared" si="16"/>
        <v>-1049</v>
      </c>
      <c r="J80" s="24">
        <f t="shared" si="16"/>
        <v>-3962</v>
      </c>
      <c r="K80" s="7"/>
      <c r="L80" s="25">
        <f t="shared" si="3"/>
        <v>-1051.7526323466673</v>
      </c>
      <c r="M80" s="17">
        <f t="shared" si="1"/>
        <v>7.5769848359189576</v>
      </c>
      <c r="N80" s="17">
        <f t="shared" si="4"/>
        <v>-3962.1694316658891</v>
      </c>
      <c r="O80" s="24">
        <f t="shared" si="2"/>
        <v>2.8707089405948304E-2</v>
      </c>
      <c r="P80" s="7"/>
      <c r="Q80" s="25">
        <f t="shared" si="5"/>
        <v>-1029.9948921149944</v>
      </c>
      <c r="R80" s="24">
        <f t="shared" si="6"/>
        <v>-3965.4621253105488</v>
      </c>
      <c r="S80" s="7"/>
      <c r="T80" s="25">
        <f t="shared" si="7"/>
        <v>0.2510982110882467</v>
      </c>
      <c r="U80" s="24">
        <f t="shared" si="8"/>
        <v>-0.97019708321522735</v>
      </c>
      <c r="V80" s="7"/>
      <c r="W80" s="25">
        <f t="shared" si="9"/>
        <v>0.24785053220380945</v>
      </c>
      <c r="X80" s="24">
        <f t="shared" si="10"/>
        <v>337.7349413210386</v>
      </c>
      <c r="Y80" s="7"/>
      <c r="Z80" s="25">
        <f t="shared" si="11"/>
        <v>619</v>
      </c>
      <c r="AA80" s="17">
        <f t="shared" si="15"/>
        <v>337.66199999999998</v>
      </c>
      <c r="AB80" s="24">
        <f t="shared" si="12"/>
        <v>5.8933136588690926</v>
      </c>
      <c r="AC80" s="17">
        <f t="shared" si="13"/>
        <v>7.2941321038626938E-2</v>
      </c>
      <c r="AD80" s="17">
        <f t="shared" ca="1" si="14"/>
        <v>-6.0588842599770487E-2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12912</v>
      </c>
      <c r="D81" s="17">
        <v>11241</v>
      </c>
      <c r="E81" s="17">
        <v>13580</v>
      </c>
      <c r="F81" s="17">
        <v>15287</v>
      </c>
      <c r="G81" s="24"/>
      <c r="H81" s="7"/>
      <c r="I81" s="25">
        <f t="shared" si="16"/>
        <v>-668</v>
      </c>
      <c r="J81" s="24">
        <f t="shared" si="16"/>
        <v>-4046</v>
      </c>
      <c r="K81" s="7"/>
      <c r="L81" s="25">
        <f t="shared" si="3"/>
        <v>-661.96793123926875</v>
      </c>
      <c r="M81" s="17">
        <f t="shared" si="1"/>
        <v>36.385853534189827</v>
      </c>
      <c r="N81" s="17">
        <f t="shared" si="4"/>
        <v>-4042.0421443322807</v>
      </c>
      <c r="O81" s="24">
        <f t="shared" si="2"/>
        <v>15.664621486497678</v>
      </c>
      <c r="P81" s="7"/>
      <c r="Q81" s="25">
        <f t="shared" si="5"/>
        <v>-648.9948921149944</v>
      </c>
      <c r="R81" s="24">
        <f t="shared" si="6"/>
        <v>-4049.4621253105488</v>
      </c>
      <c r="S81" s="7"/>
      <c r="T81" s="25">
        <f t="shared" si="7"/>
        <v>0.15821579083839846</v>
      </c>
      <c r="U81" s="24">
        <f t="shared" si="8"/>
        <v>-0.99074867402980282</v>
      </c>
      <c r="V81" s="7"/>
      <c r="W81" s="25">
        <f t="shared" si="9"/>
        <v>0.15489876601957095</v>
      </c>
      <c r="X81" s="24">
        <f t="shared" si="10"/>
        <v>343.17947652878911</v>
      </c>
      <c r="Y81" s="7"/>
      <c r="Z81" s="25">
        <f t="shared" si="11"/>
        <v>617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-3.5523471210865409E-2</v>
      </c>
      <c r="AD81" s="17">
        <f t="shared" ca="1" si="14"/>
        <v>8.8899558420337144E-2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13108</v>
      </c>
      <c r="D82" s="17">
        <v>11226</v>
      </c>
      <c r="E82" s="17">
        <v>13385</v>
      </c>
      <c r="F82" s="17">
        <v>15306</v>
      </c>
      <c r="G82" s="24"/>
      <c r="H82" s="7"/>
      <c r="I82" s="25">
        <f t="shared" si="16"/>
        <v>-277</v>
      </c>
      <c r="J82" s="24">
        <f t="shared" si="16"/>
        <v>-4080</v>
      </c>
      <c r="K82" s="7"/>
      <c r="L82" s="25">
        <f t="shared" si="3"/>
        <v>-268.72063454663436</v>
      </c>
      <c r="M82" s="17">
        <f t="shared" si="1"/>
        <v>68.547892310384469</v>
      </c>
      <c r="N82" s="17">
        <f t="shared" si="4"/>
        <v>-4083.7824524083817</v>
      </c>
      <c r="O82" s="24">
        <f t="shared" si="2"/>
        <v>14.306946221672423</v>
      </c>
      <c r="P82" s="7"/>
      <c r="Q82" s="25">
        <f t="shared" si="5"/>
        <v>-257.99489211499434</v>
      </c>
      <c r="R82" s="24">
        <f t="shared" si="6"/>
        <v>-4083.4621253105488</v>
      </c>
      <c r="S82" s="7"/>
      <c r="T82" s="25">
        <f t="shared" si="7"/>
        <v>6.2895511789341621E-2</v>
      </c>
      <c r="U82" s="24">
        <f t="shared" si="8"/>
        <v>-0.99906717507379761</v>
      </c>
      <c r="V82" s="7"/>
      <c r="W82" s="25">
        <f t="shared" si="9"/>
        <v>5.9550094683341818E-2</v>
      </c>
      <c r="X82" s="24">
        <f t="shared" si="10"/>
        <v>348.65433933292377</v>
      </c>
      <c r="Y82" s="7"/>
      <c r="Z82" s="25">
        <f t="shared" si="11"/>
        <v>613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-7.7660667076202117E-2</v>
      </c>
      <c r="AD82" s="17">
        <f t="shared" ca="1" si="14"/>
        <v>0.10833419381452813</v>
      </c>
      <c r="AE82" s="17">
        <v>87</v>
      </c>
    </row>
    <row r="83" spans="1:31" s="17" customFormat="1" x14ac:dyDescent="0.25">
      <c r="A83" s="17">
        <v>63</v>
      </c>
      <c r="B83" s="17">
        <v>625</v>
      </c>
      <c r="C83" s="17">
        <v>13316</v>
      </c>
      <c r="D83" s="17">
        <v>11217</v>
      </c>
      <c r="E83" s="17">
        <v>13185</v>
      </c>
      <c r="F83" s="17">
        <v>15311</v>
      </c>
      <c r="G83" s="24"/>
      <c r="H83" s="7"/>
      <c r="I83" s="25">
        <f t="shared" si="16"/>
        <v>131</v>
      </c>
      <c r="J83" s="24">
        <f t="shared" si="16"/>
        <v>-4094</v>
      </c>
      <c r="K83" s="7"/>
      <c r="L83" s="25">
        <f t="shared" si="3"/>
        <v>134.58537568867388</v>
      </c>
      <c r="M83" s="17">
        <f t="shared" si="1"/>
        <v>12.854918828933684</v>
      </c>
      <c r="N83" s="17">
        <f t="shared" si="4"/>
        <v>-4087.33894236077</v>
      </c>
      <c r="O83" s="24">
        <f t="shared" si="2"/>
        <v>44.369688873143893</v>
      </c>
      <c r="P83" s="7"/>
      <c r="Q83" s="25">
        <f t="shared" si="5"/>
        <v>150.00510788500566</v>
      </c>
      <c r="R83" s="24">
        <f t="shared" si="6"/>
        <v>-4097.4621253105488</v>
      </c>
      <c r="S83" s="7"/>
      <c r="T83" s="25">
        <f t="shared" si="7"/>
        <v>-3.6569127218369857E-2</v>
      </c>
      <c r="U83" s="24">
        <f t="shared" si="8"/>
        <v>-1.0024924402095601</v>
      </c>
      <c r="V83" s="7"/>
      <c r="W83" s="25">
        <f t="shared" si="9"/>
        <v>-3.9926572924127435E-2</v>
      </c>
      <c r="X83" s="24">
        <f t="shared" si="10"/>
        <v>354.34618939966663</v>
      </c>
      <c r="Y83" s="7"/>
      <c r="Z83" s="25">
        <f t="shared" si="11"/>
        <v>625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-1.0810600333343245E-2</v>
      </c>
      <c r="AD83" s="17">
        <f t="shared" ca="1" si="14"/>
        <v>-7.2306249729876981E-2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13513</v>
      </c>
      <c r="D84" s="17">
        <v>11237</v>
      </c>
      <c r="E84" s="17">
        <v>12979</v>
      </c>
      <c r="F84" s="17">
        <v>15294</v>
      </c>
      <c r="G84" s="24"/>
      <c r="H84" s="7"/>
      <c r="I84" s="25">
        <f t="shared" ref="I84:J115" si="17">C84-E84</f>
        <v>534</v>
      </c>
      <c r="J84" s="24">
        <f t="shared" si="17"/>
        <v>-4057</v>
      </c>
      <c r="K84" s="7"/>
      <c r="L84" s="25">
        <f t="shared" si="3"/>
        <v>544.08824586847413</v>
      </c>
      <c r="M84" s="17">
        <f t="shared" ref="M84:M147" si="18">(I84-L84)^2</f>
        <v>101.7727047027854</v>
      </c>
      <c r="N84" s="17">
        <f t="shared" si="4"/>
        <v>-4050.4118834402752</v>
      </c>
      <c r="O84" s="24">
        <f t="shared" ref="O84:O147" si="19">(J84-N84)^2</f>
        <v>43.403279804519705</v>
      </c>
      <c r="P84" s="7"/>
      <c r="Q84" s="25">
        <f t="shared" si="5"/>
        <v>553.0051078850056</v>
      </c>
      <c r="R84" s="24">
        <f t="shared" si="6"/>
        <v>-4060.4621253105488</v>
      </c>
      <c r="S84" s="7"/>
      <c r="T84" s="25">
        <f t="shared" si="7"/>
        <v>-0.13481483682647702</v>
      </c>
      <c r="U84" s="24">
        <f t="shared" si="8"/>
        <v>-0.99343995377933048</v>
      </c>
      <c r="V84" s="7"/>
      <c r="W84" s="25">
        <f t="shared" si="9"/>
        <v>-0.13814251763287735</v>
      </c>
      <c r="X84" s="24">
        <f>IF(MOD(ATAN2(U84,W84)*180/PI()-$J$9+360,360)&lt;355,MOD(ATAN2(U84,W84)*180/PI()-$J$9+360,360)+360,MOD(ATAN2(U84,W84)*180/PI()-$J$9+360,360))</f>
        <v>359.98194254193675</v>
      </c>
      <c r="Y84" s="7"/>
      <c r="Z84" s="25">
        <f t="shared" si="11"/>
        <v>637</v>
      </c>
      <c r="AA84" s="17">
        <f t="shared" si="15"/>
        <v>360.09</v>
      </c>
      <c r="AB84" s="24">
        <f t="shared" si="12"/>
        <v>6.2847561035063801</v>
      </c>
      <c r="AC84" s="17">
        <f t="shared" si="13"/>
        <v>-0.10805745806322875</v>
      </c>
    </row>
    <row r="85" spans="1:31" s="17" customFormat="1" x14ac:dyDescent="0.25">
      <c r="A85" s="17">
        <v>0</v>
      </c>
      <c r="B85" s="17">
        <v>0</v>
      </c>
      <c r="C85" s="17">
        <v>13476</v>
      </c>
      <c r="D85" s="17">
        <v>11196</v>
      </c>
      <c r="E85" s="17">
        <v>12930</v>
      </c>
      <c r="F85" s="17">
        <v>15242</v>
      </c>
      <c r="G85" s="24"/>
      <c r="H85" s="7"/>
      <c r="I85" s="25">
        <f t="shared" si="17"/>
        <v>546</v>
      </c>
      <c r="J85" s="24">
        <f t="shared" si="17"/>
        <v>-4046</v>
      </c>
      <c r="K85" s="7"/>
      <c r="L85" s="25">
        <f>$M$9*SIN(2*PI()/$M$10*(AA85+$M$11))+$M$12</f>
        <v>550.51244740552784</v>
      </c>
      <c r="M85" s="17">
        <f t="shared" si="18"/>
        <v>20.362181587654906</v>
      </c>
      <c r="N85" s="17">
        <f>$O$9*COS(2*PI()/$O$10*(AA85+$O$11))+$O$12</f>
        <v>-4036.0097870121103</v>
      </c>
      <c r="O85" s="24">
        <f t="shared" si="19"/>
        <v>99.804355543399311</v>
      </c>
      <c r="P85" s="7"/>
      <c r="Q85" s="25">
        <f t="shared" ref="Q85:Q148" si="20">I85-$J$4</f>
        <v>565.0051078850056</v>
      </c>
      <c r="R85" s="24">
        <f t="shared" ref="R85:R148" si="21">J85-$J$3</f>
        <v>-4049.4621253105488</v>
      </c>
      <c r="S85" s="7"/>
      <c r="T85" s="25">
        <f t="shared" ref="T85:T148" si="22">Q85/$J$7</f>
        <v>-0.13774026738552736</v>
      </c>
      <c r="U85" s="24">
        <f t="shared" ref="U85:U148" si="23">R85/$J$6</f>
        <v>-0.99074867402980282</v>
      </c>
      <c r="V85" s="7"/>
      <c r="W85" s="25">
        <f t="shared" ref="W85:W148" si="24">(T85-U85*SIN(-$J$11*PI()/180))/(COS(-$J$11*PI()/180))</f>
        <v>-0.14105895178649608</v>
      </c>
      <c r="X85" s="24">
        <f>IF(MOD(ATAN2(U85,W85)*180/PI()-$J$9+360,360)&lt;355,MOD(ATAN2(U85,W85)*180/PI()-$J$9+360,360)+360,MOD(ATAN2(U85,W85)*180/PI()-$J$9+360,360))</f>
        <v>360.16854942201451</v>
      </c>
      <c r="Y85" s="7"/>
      <c r="Z85" s="25">
        <f>I165-J159</f>
        <v>7</v>
      </c>
      <c r="AA85" s="17">
        <f t="shared" si="15"/>
        <v>360.15299999999996</v>
      </c>
      <c r="AB85" s="24">
        <f t="shared" ref="AB85:AB148" si="25">AA85*PI()/180</f>
        <v>6.2858556609351366</v>
      </c>
      <c r="AC85" s="17">
        <f t="shared" ref="AC85:AC148" si="26">X85-AA85</f>
        <v>1.5549422014544234E-2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11176</v>
      </c>
      <c r="E86" s="17">
        <v>13128</v>
      </c>
      <c r="F86" s="17">
        <v>15253</v>
      </c>
      <c r="G86" s="24"/>
      <c r="H86" s="7"/>
      <c r="I86" s="25">
        <f t="shared" si="17"/>
        <v>131</v>
      </c>
      <c r="J86" s="24">
        <f t="shared" si="17"/>
        <v>-4077</v>
      </c>
      <c r="K86" s="7"/>
      <c r="L86" s="25">
        <f t="shared" ref="L86:L149" si="27">$M$9*SIN(2*PI()/$M$10*(AA86+$M$11))+$M$12</f>
        <v>143.65973368304992</v>
      </c>
      <c r="M86" s="17">
        <f t="shared" si="18"/>
        <v>160.26885692574874</v>
      </c>
      <c r="N86" s="17">
        <f t="shared" ref="N86:N149" si="28">$O$9*COS(2*PI()/$O$10*(AA86+$O$11))+$O$12</f>
        <v>-4073.363063582231</v>
      </c>
      <c r="O86" s="24">
        <f t="shared" si="19"/>
        <v>13.227306506894356</v>
      </c>
      <c r="P86" s="7"/>
      <c r="Q86" s="25">
        <f t="shared" si="20"/>
        <v>150.00510788500566</v>
      </c>
      <c r="R86" s="24">
        <f t="shared" si="21"/>
        <v>-4080.4621253105488</v>
      </c>
      <c r="S86" s="7"/>
      <c r="T86" s="25">
        <f t="shared" si="22"/>
        <v>-3.6569127218369857E-2</v>
      </c>
      <c r="U86" s="24">
        <f t="shared" si="23"/>
        <v>-0.99833318968756279</v>
      </c>
      <c r="V86" s="7"/>
      <c r="W86" s="25">
        <f t="shared" si="24"/>
        <v>-3.9912644036149698E-2</v>
      </c>
      <c r="X86" s="24">
        <f t="shared" ref="X86:X148" si="29">MOD(ATAN2(U86,W86)*180/PI()-$J$9+360,360)</f>
        <v>354.35488314993677</v>
      </c>
      <c r="Y86" s="7"/>
      <c r="Z86" s="25">
        <f t="shared" ref="Z86:Z149" si="30">B86</f>
        <v>-635</v>
      </c>
      <c r="AA86" s="17">
        <f t="shared" ref="AA86:AA149" si="31">360/40000*Z86+AA85</f>
        <v>354.43799999999999</v>
      </c>
      <c r="AB86" s="24">
        <f t="shared" si="25"/>
        <v>6.1861100941836611</v>
      </c>
      <c r="AC86" s="17">
        <f t="shared" si="26"/>
        <v>-8.3116850063220227E-2</v>
      </c>
    </row>
    <row r="87" spans="1:31" s="17" customFormat="1" x14ac:dyDescent="0.25">
      <c r="A87" s="17">
        <v>2</v>
      </c>
      <c r="B87" s="17">
        <v>-622</v>
      </c>
      <c r="C87" s="17">
        <v>13071</v>
      </c>
      <c r="D87" s="17">
        <v>11180</v>
      </c>
      <c r="E87" s="17">
        <v>13332</v>
      </c>
      <c r="F87" s="17">
        <v>15252</v>
      </c>
      <c r="G87" s="24"/>
      <c r="H87" s="7"/>
      <c r="I87" s="25">
        <f t="shared" si="17"/>
        <v>-261</v>
      </c>
      <c r="J87" s="24">
        <f t="shared" si="17"/>
        <v>-4072</v>
      </c>
      <c r="K87" s="7"/>
      <c r="L87" s="25">
        <f t="shared" si="27"/>
        <v>-256.46161475180622</v>
      </c>
      <c r="M87" s="17">
        <f t="shared" si="18"/>
        <v>20.596940661022888</v>
      </c>
      <c r="N87" s="17">
        <f t="shared" si="28"/>
        <v>-4070.6530176912543</v>
      </c>
      <c r="O87" s="24">
        <f t="shared" si="19"/>
        <v>1.8143613400739962</v>
      </c>
      <c r="P87" s="7"/>
      <c r="Q87" s="25">
        <f t="shared" si="20"/>
        <v>-241.99489211499434</v>
      </c>
      <c r="R87" s="24">
        <f t="shared" si="21"/>
        <v>-4075.4621253105488</v>
      </c>
      <c r="S87" s="7"/>
      <c r="T87" s="25">
        <f t="shared" si="22"/>
        <v>5.8994937710607841E-2</v>
      </c>
      <c r="U87" s="24">
        <f t="shared" si="23"/>
        <v>-0.99710988071050466</v>
      </c>
      <c r="V87" s="7"/>
      <c r="W87" s="25">
        <f t="shared" si="24"/>
        <v>5.5656053502839337E-2</v>
      </c>
      <c r="X87" s="24">
        <f t="shared" si="29"/>
        <v>348.8706735267383</v>
      </c>
      <c r="Y87" s="7"/>
      <c r="Z87" s="25">
        <f t="shared" si="30"/>
        <v>-622</v>
      </c>
      <c r="AA87" s="17">
        <f t="shared" si="31"/>
        <v>348.84</v>
      </c>
      <c r="AB87" s="24">
        <f t="shared" si="25"/>
        <v>6.0884065626570187</v>
      </c>
      <c r="AC87" s="17">
        <f t="shared" si="26"/>
        <v>3.0673526738326018E-2</v>
      </c>
    </row>
    <row r="88" spans="1:31" s="17" customFormat="1" x14ac:dyDescent="0.25">
      <c r="A88" s="17">
        <v>3</v>
      </c>
      <c r="B88" s="17">
        <v>-614</v>
      </c>
      <c r="C88" s="17">
        <v>12875</v>
      </c>
      <c r="D88" s="17">
        <v>11204</v>
      </c>
      <c r="E88" s="17">
        <v>13527</v>
      </c>
      <c r="F88" s="17">
        <v>15235</v>
      </c>
      <c r="G88" s="24"/>
      <c r="H88" s="7"/>
      <c r="I88" s="25">
        <f t="shared" si="17"/>
        <v>-652</v>
      </c>
      <c r="J88" s="24">
        <f t="shared" si="17"/>
        <v>-4031</v>
      </c>
      <c r="K88" s="7"/>
      <c r="L88" s="25">
        <f t="shared" si="27"/>
        <v>-649.23108652380756</v>
      </c>
      <c r="M88" s="17">
        <f t="shared" si="18"/>
        <v>7.6668818386400899</v>
      </c>
      <c r="N88" s="17">
        <f t="shared" si="28"/>
        <v>-4029.855104941038</v>
      </c>
      <c r="O88" s="24">
        <f t="shared" si="19"/>
        <v>1.3107846960355845</v>
      </c>
      <c r="P88" s="7"/>
      <c r="Q88" s="25">
        <f t="shared" si="20"/>
        <v>-632.9948921149944</v>
      </c>
      <c r="R88" s="24">
        <f t="shared" si="21"/>
        <v>-4034.4621253105488</v>
      </c>
      <c r="S88" s="7"/>
      <c r="T88" s="25">
        <f t="shared" si="22"/>
        <v>0.1543152167596647</v>
      </c>
      <c r="U88" s="24">
        <f t="shared" si="23"/>
        <v>-0.98707874709862864</v>
      </c>
      <c r="V88" s="7"/>
      <c r="W88" s="25">
        <f t="shared" si="24"/>
        <v>0.15101046026352991</v>
      </c>
      <c r="X88" s="24">
        <f t="shared" si="29"/>
        <v>343.36737608720944</v>
      </c>
      <c r="Y88" s="7"/>
      <c r="Z88" s="25">
        <f t="shared" si="30"/>
        <v>-614</v>
      </c>
      <c r="AA88" s="17">
        <f t="shared" si="31"/>
        <v>343.31399999999996</v>
      </c>
      <c r="AB88" s="24">
        <f t="shared" si="25"/>
        <v>5.9919596681918117</v>
      </c>
      <c r="AC88" s="17">
        <f t="shared" si="26"/>
        <v>5.3376087209471734E-2</v>
      </c>
    </row>
    <row r="89" spans="1:31" s="17" customFormat="1" x14ac:dyDescent="0.25">
      <c r="A89" s="17">
        <v>4</v>
      </c>
      <c r="B89" s="17">
        <v>-609</v>
      </c>
      <c r="C89" s="17">
        <v>12684</v>
      </c>
      <c r="D89" s="17">
        <v>11246</v>
      </c>
      <c r="E89" s="17">
        <v>13722</v>
      </c>
      <c r="F89" s="17">
        <v>15197</v>
      </c>
      <c r="G89" s="24"/>
      <c r="H89" s="7"/>
      <c r="I89" s="25">
        <f t="shared" si="17"/>
        <v>-1038</v>
      </c>
      <c r="J89" s="24">
        <f t="shared" si="17"/>
        <v>-3951</v>
      </c>
      <c r="K89" s="7"/>
      <c r="L89" s="25">
        <f t="shared" si="27"/>
        <v>-1033.02190214703</v>
      </c>
      <c r="M89" s="17">
        <f t="shared" si="18"/>
        <v>24.781458233744473</v>
      </c>
      <c r="N89" s="17">
        <f t="shared" si="28"/>
        <v>-3952.3482819697247</v>
      </c>
      <c r="O89" s="24">
        <f t="shared" si="19"/>
        <v>1.8178642698846275</v>
      </c>
      <c r="P89" s="7"/>
      <c r="Q89" s="25">
        <f t="shared" si="20"/>
        <v>-1018.9948921149944</v>
      </c>
      <c r="R89" s="24">
        <f t="shared" si="21"/>
        <v>-3954.4621253105488</v>
      </c>
      <c r="S89" s="7"/>
      <c r="T89" s="25">
        <f t="shared" si="22"/>
        <v>0.24841656640911722</v>
      </c>
      <c r="U89" s="24">
        <f t="shared" si="23"/>
        <v>-0.96750580346569959</v>
      </c>
      <c r="V89" s="7"/>
      <c r="W89" s="25">
        <f t="shared" si="24"/>
        <v>0.24517788529714793</v>
      </c>
      <c r="X89" s="24">
        <f t="shared" si="29"/>
        <v>337.84535247843883</v>
      </c>
      <c r="Y89" s="7"/>
      <c r="Z89" s="25">
        <f t="shared" si="30"/>
        <v>-609</v>
      </c>
      <c r="AA89" s="17">
        <f t="shared" si="31"/>
        <v>337.83299999999997</v>
      </c>
      <c r="AB89" s="24">
        <f t="shared" si="25"/>
        <v>5.8962981718900034</v>
      </c>
      <c r="AC89" s="17">
        <f t="shared" si="26"/>
        <v>1.2352478438856451E-2</v>
      </c>
    </row>
    <row r="90" spans="1:31" s="17" customFormat="1" x14ac:dyDescent="0.25">
      <c r="A90" s="17">
        <v>5</v>
      </c>
      <c r="B90" s="17">
        <v>-637</v>
      </c>
      <c r="C90" s="17">
        <v>12490</v>
      </c>
      <c r="D90" s="17">
        <v>11301</v>
      </c>
      <c r="E90" s="17">
        <v>13912</v>
      </c>
      <c r="F90" s="17">
        <v>15133</v>
      </c>
      <c r="G90" s="24"/>
      <c r="H90" s="7"/>
      <c r="I90" s="25">
        <f t="shared" si="17"/>
        <v>-1422</v>
      </c>
      <c r="J90" s="24">
        <f t="shared" si="17"/>
        <v>-3832</v>
      </c>
      <c r="K90" s="7"/>
      <c r="L90" s="25">
        <f t="shared" si="27"/>
        <v>-1424.4730044445544</v>
      </c>
      <c r="M90" s="17">
        <f t="shared" si="18"/>
        <v>6.1157509827856318</v>
      </c>
      <c r="N90" s="17">
        <f t="shared" si="28"/>
        <v>-3832.5807361997022</v>
      </c>
      <c r="O90" s="24">
        <f t="shared" si="19"/>
        <v>0.33725453364453861</v>
      </c>
      <c r="P90" s="7"/>
      <c r="Q90" s="25">
        <f t="shared" si="20"/>
        <v>-1402.9948921149944</v>
      </c>
      <c r="R90" s="24">
        <f t="shared" si="21"/>
        <v>-3835.4621253105488</v>
      </c>
      <c r="S90" s="7"/>
      <c r="T90" s="25">
        <f t="shared" si="22"/>
        <v>0.34203034429872803</v>
      </c>
      <c r="U90" s="24">
        <f t="shared" si="23"/>
        <v>-0.93839104981171773</v>
      </c>
      <c r="V90" s="7"/>
      <c r="W90" s="25">
        <f t="shared" si="24"/>
        <v>0.33888969034456518</v>
      </c>
      <c r="X90" s="24">
        <f t="shared" si="29"/>
        <v>332.20882573992867</v>
      </c>
      <c r="Y90" s="7"/>
      <c r="Z90" s="25">
        <f t="shared" si="30"/>
        <v>-637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0.10882573992870448</v>
      </c>
    </row>
    <row r="91" spans="1:31" s="17" customFormat="1" x14ac:dyDescent="0.25">
      <c r="A91" s="17">
        <v>6</v>
      </c>
      <c r="B91" s="17">
        <v>-640</v>
      </c>
      <c r="C91" s="17">
        <v>12294</v>
      </c>
      <c r="D91" s="17">
        <v>11380</v>
      </c>
      <c r="E91" s="17">
        <v>14097</v>
      </c>
      <c r="F91" s="17">
        <v>15047</v>
      </c>
      <c r="G91" s="24"/>
      <c r="H91" s="7"/>
      <c r="I91" s="25">
        <f t="shared" si="17"/>
        <v>-1803</v>
      </c>
      <c r="J91" s="24">
        <f t="shared" si="17"/>
        <v>-3667</v>
      </c>
      <c r="K91" s="7"/>
      <c r="L91" s="25">
        <f t="shared" si="27"/>
        <v>-1803.591591177551</v>
      </c>
      <c r="M91" s="17">
        <f t="shared" si="18"/>
        <v>0.34998012135615658</v>
      </c>
      <c r="N91" s="17">
        <f t="shared" si="28"/>
        <v>-3673.5981828260101</v>
      </c>
      <c r="O91" s="24">
        <f t="shared" si="19"/>
        <v>43.536016605454478</v>
      </c>
      <c r="P91" s="7"/>
      <c r="Q91" s="25">
        <f t="shared" si="20"/>
        <v>-1783.9948921149944</v>
      </c>
      <c r="R91" s="24">
        <f t="shared" si="21"/>
        <v>-3670.4621253105488</v>
      </c>
      <c r="S91" s="7"/>
      <c r="T91" s="25">
        <f t="shared" si="22"/>
        <v>0.43491276454857625</v>
      </c>
      <c r="U91" s="24">
        <f t="shared" si="23"/>
        <v>-0.89802185356880171</v>
      </c>
      <c r="V91" s="7"/>
      <c r="W91" s="25">
        <f t="shared" si="24"/>
        <v>0.43190782358328578</v>
      </c>
      <c r="X91" s="24">
        <f t="shared" si="29"/>
        <v>326.3800120853474</v>
      </c>
      <c r="Y91" s="7"/>
      <c r="Z91" s="25">
        <f t="shared" si="30"/>
        <v>-640</v>
      </c>
      <c r="AA91" s="17">
        <f t="shared" si="31"/>
        <v>326.33999999999997</v>
      </c>
      <c r="AB91" s="24">
        <f t="shared" si="25"/>
        <v>5.6957074809582942</v>
      </c>
      <c r="AC91" s="17">
        <f t="shared" si="26"/>
        <v>4.0012085347427728E-2</v>
      </c>
    </row>
    <row r="92" spans="1:31" s="17" customFormat="1" x14ac:dyDescent="0.25">
      <c r="A92" s="17">
        <v>7</v>
      </c>
      <c r="B92" s="17">
        <v>-634</v>
      </c>
      <c r="C92" s="17">
        <v>12120</v>
      </c>
      <c r="D92" s="17">
        <v>11486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-3466</v>
      </c>
      <c r="K92" s="7"/>
      <c r="L92" s="25">
        <f t="shared" si="27"/>
        <v>-2161.3851651360937</v>
      </c>
      <c r="M92" s="17">
        <f t="shared" si="18"/>
        <v>1.9186824542496077</v>
      </c>
      <c r="N92" s="17">
        <f t="shared" si="28"/>
        <v>-3479.4828014595723</v>
      </c>
      <c r="O92" s="24">
        <f t="shared" si="19"/>
        <v>181.78593519824571</v>
      </c>
      <c r="P92" s="7"/>
      <c r="Q92" s="25">
        <f t="shared" si="20"/>
        <v>-2140.9948921149944</v>
      </c>
      <c r="R92" s="24">
        <f t="shared" si="21"/>
        <v>-3469.4621253105488</v>
      </c>
      <c r="S92" s="7"/>
      <c r="T92" s="25">
        <f t="shared" si="22"/>
        <v>0.52194432368032384</v>
      </c>
      <c r="U92" s="24">
        <f t="shared" si="23"/>
        <v>-0.84884483269106759</v>
      </c>
      <c r="V92" s="7"/>
      <c r="W92" s="25">
        <f t="shared" si="24"/>
        <v>0.51910455936369182</v>
      </c>
      <c r="X92" s="24">
        <f t="shared" si="29"/>
        <v>320.61790655668278</v>
      </c>
      <c r="Y92" s="7"/>
      <c r="Z92" s="25">
        <f t="shared" si="30"/>
        <v>-634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-1.609344331717466E-2</v>
      </c>
    </row>
    <row r="93" spans="1:31" s="17" customFormat="1" x14ac:dyDescent="0.25">
      <c r="A93" s="17">
        <v>8</v>
      </c>
      <c r="B93" s="17">
        <v>-636</v>
      </c>
      <c r="C93" s="17">
        <v>11956</v>
      </c>
      <c r="D93" s="17">
        <v>11597</v>
      </c>
      <c r="E93" s="17">
        <v>14449</v>
      </c>
      <c r="F93" s="17">
        <v>14840</v>
      </c>
      <c r="G93" s="24"/>
      <c r="H93" s="7"/>
      <c r="I93" s="25">
        <f t="shared" si="17"/>
        <v>-2493</v>
      </c>
      <c r="J93" s="24">
        <f t="shared" si="17"/>
        <v>-3243</v>
      </c>
      <c r="K93" s="7"/>
      <c r="L93" s="25">
        <f t="shared" si="27"/>
        <v>-2498.9556628071359</v>
      </c>
      <c r="M93" s="17">
        <f t="shared" si="18"/>
        <v>35.469919472302138</v>
      </c>
      <c r="N93" s="17">
        <f t="shared" si="28"/>
        <v>-3250.0722629749343</v>
      </c>
      <c r="O93" s="24">
        <f t="shared" si="19"/>
        <v>50.016903586627215</v>
      </c>
      <c r="P93" s="7"/>
      <c r="Q93" s="25">
        <f t="shared" si="20"/>
        <v>-2473.9948921149944</v>
      </c>
      <c r="R93" s="24">
        <f t="shared" si="21"/>
        <v>-3246.4621253105488</v>
      </c>
      <c r="S93" s="7"/>
      <c r="T93" s="25">
        <f t="shared" si="22"/>
        <v>0.60312502169397064</v>
      </c>
      <c r="U93" s="24">
        <f t="shared" si="23"/>
        <v>-0.79428525231427793</v>
      </c>
      <c r="V93" s="7"/>
      <c r="W93" s="25">
        <f t="shared" si="24"/>
        <v>0.6004684268368603</v>
      </c>
      <c r="X93" s="24">
        <f t="shared" si="29"/>
        <v>314.97669292150067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6.6692921500703051E-2</v>
      </c>
    </row>
    <row r="94" spans="1:31" s="17" customFormat="1" x14ac:dyDescent="0.25">
      <c r="A94" s="17">
        <v>9</v>
      </c>
      <c r="B94" s="17">
        <v>-624</v>
      </c>
      <c r="C94" s="17">
        <v>11800</v>
      </c>
      <c r="D94" s="17">
        <v>11728</v>
      </c>
      <c r="E94" s="17">
        <v>14602</v>
      </c>
      <c r="F94" s="17">
        <v>14712</v>
      </c>
      <c r="G94" s="24"/>
      <c r="H94" s="7"/>
      <c r="I94" s="25">
        <f t="shared" si="17"/>
        <v>-2802</v>
      </c>
      <c r="J94" s="24">
        <f t="shared" si="17"/>
        <v>-2984</v>
      </c>
      <c r="K94" s="7"/>
      <c r="L94" s="25">
        <f t="shared" si="27"/>
        <v>-2806.12144626595</v>
      </c>
      <c r="M94" s="17">
        <f t="shared" si="18"/>
        <v>16.986319323113186</v>
      </c>
      <c r="N94" s="17">
        <f t="shared" si="28"/>
        <v>-2993.4360339546602</v>
      </c>
      <c r="O94" s="24">
        <f t="shared" si="19"/>
        <v>89.038736793499467</v>
      </c>
      <c r="P94" s="7"/>
      <c r="Q94" s="25">
        <f t="shared" si="20"/>
        <v>-2782.9948921149944</v>
      </c>
      <c r="R94" s="24">
        <f t="shared" si="21"/>
        <v>-2987.4621253105488</v>
      </c>
      <c r="S94" s="7"/>
      <c r="T94" s="25">
        <f t="shared" si="22"/>
        <v>0.67845485858951682</v>
      </c>
      <c r="U94" s="24">
        <f t="shared" si="23"/>
        <v>-0.7309178473026704</v>
      </c>
      <c r="V94" s="7"/>
      <c r="W94" s="25">
        <f t="shared" si="24"/>
        <v>0.67601089685171434</v>
      </c>
      <c r="X94" s="24">
        <f t="shared" si="29"/>
        <v>309.30035529163445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6.3552916344633559E-3</v>
      </c>
    </row>
    <row r="95" spans="1:31" s="17" customFormat="1" x14ac:dyDescent="0.25">
      <c r="A95" s="17">
        <v>10</v>
      </c>
      <c r="B95" s="17">
        <v>-620</v>
      </c>
      <c r="C95" s="17">
        <v>11661</v>
      </c>
      <c r="D95" s="17">
        <v>11872</v>
      </c>
      <c r="E95" s="17">
        <v>14745</v>
      </c>
      <c r="F95" s="17">
        <v>14573</v>
      </c>
      <c r="G95" s="24"/>
      <c r="H95" s="7"/>
      <c r="I95" s="25">
        <f t="shared" si="17"/>
        <v>-3084</v>
      </c>
      <c r="J95" s="24">
        <f t="shared" si="17"/>
        <v>-2701</v>
      </c>
      <c r="K95" s="7"/>
      <c r="L95" s="25">
        <f t="shared" si="27"/>
        <v>-3084.8030053950197</v>
      </c>
      <c r="M95" s="17">
        <f t="shared" si="18"/>
        <v>0.64481766443071487</v>
      </c>
      <c r="N95" s="17">
        <f t="shared" si="28"/>
        <v>-2709.9401684168247</v>
      </c>
      <c r="O95" s="24">
        <f t="shared" si="19"/>
        <v>79.926611321189682</v>
      </c>
      <c r="P95" s="7"/>
      <c r="Q95" s="25">
        <f t="shared" si="20"/>
        <v>-3064.9948921149944</v>
      </c>
      <c r="R95" s="24">
        <f t="shared" si="21"/>
        <v>-2704.4621253105488</v>
      </c>
      <c r="S95" s="7"/>
      <c r="T95" s="25">
        <f t="shared" si="22"/>
        <v>0.74720247672719975</v>
      </c>
      <c r="U95" s="24">
        <f t="shared" si="23"/>
        <v>-0.66167855920118401</v>
      </c>
      <c r="V95" s="7"/>
      <c r="W95" s="25">
        <f t="shared" si="24"/>
        <v>0.74499077551116244</v>
      </c>
      <c r="X95" s="24">
        <f t="shared" si="29"/>
        <v>303.67598458769794</v>
      </c>
      <c r="Y95" s="7"/>
      <c r="Z95" s="25">
        <f t="shared" si="30"/>
        <v>-620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-3.8015412302058849E-2</v>
      </c>
    </row>
    <row r="96" spans="1:31" s="17" customFormat="1" x14ac:dyDescent="0.25">
      <c r="A96" s="17">
        <v>11</v>
      </c>
      <c r="B96" s="17">
        <v>-610</v>
      </c>
      <c r="C96" s="17">
        <v>11535</v>
      </c>
      <c r="D96" s="17">
        <v>12021</v>
      </c>
      <c r="E96" s="17">
        <v>14861</v>
      </c>
      <c r="F96" s="17">
        <v>14416</v>
      </c>
      <c r="G96" s="24"/>
      <c r="H96" s="7"/>
      <c r="I96" s="25">
        <f t="shared" si="17"/>
        <v>-3326</v>
      </c>
      <c r="J96" s="24">
        <f t="shared" si="17"/>
        <v>-2395</v>
      </c>
      <c r="K96" s="7"/>
      <c r="L96" s="25">
        <f t="shared" si="27"/>
        <v>-3330.6227080194508</v>
      </c>
      <c r="M96" s="17">
        <f t="shared" si="18"/>
        <v>21.369429433094584</v>
      </c>
      <c r="N96" s="17">
        <f t="shared" si="28"/>
        <v>-2405.9002063312523</v>
      </c>
      <c r="O96" s="24">
        <f t="shared" si="19"/>
        <v>118.81449806387317</v>
      </c>
      <c r="P96" s="7"/>
      <c r="Q96" s="25">
        <f t="shared" si="20"/>
        <v>-3306.9948921149944</v>
      </c>
      <c r="R96" s="24">
        <f t="shared" si="21"/>
        <v>-2398.4621253105488</v>
      </c>
      <c r="S96" s="7"/>
      <c r="T96" s="25">
        <f t="shared" si="22"/>
        <v>0.80619865966804827</v>
      </c>
      <c r="U96" s="24">
        <f t="shared" si="23"/>
        <v>-0.58681204980523061</v>
      </c>
      <c r="V96" s="7"/>
      <c r="W96" s="25">
        <f t="shared" si="24"/>
        <v>0.80423800925840938</v>
      </c>
      <c r="X96" s="24">
        <f t="shared" si="29"/>
        <v>298.18180821905662</v>
      </c>
      <c r="Y96" s="7"/>
      <c r="Z96" s="25">
        <f t="shared" si="30"/>
        <v>-610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-4.2191780943369395E-2</v>
      </c>
    </row>
    <row r="97" spans="1:29" s="17" customFormat="1" x14ac:dyDescent="0.25">
      <c r="A97" s="17">
        <v>12</v>
      </c>
      <c r="B97" s="17">
        <v>-621</v>
      </c>
      <c r="C97" s="17">
        <v>11421</v>
      </c>
      <c r="D97" s="17">
        <v>12181</v>
      </c>
      <c r="E97" s="17">
        <v>14966</v>
      </c>
      <c r="F97" s="17">
        <v>14241</v>
      </c>
      <c r="G97" s="24"/>
      <c r="H97" s="7"/>
      <c r="I97" s="25">
        <f t="shared" si="17"/>
        <v>-3545</v>
      </c>
      <c r="J97" s="24">
        <f t="shared" si="17"/>
        <v>-2060</v>
      </c>
      <c r="K97" s="7"/>
      <c r="L97" s="25">
        <f t="shared" si="27"/>
        <v>-3549.6281288788982</v>
      </c>
      <c r="M97" s="17">
        <f t="shared" si="18"/>
        <v>21.419576919691728</v>
      </c>
      <c r="N97" s="17">
        <f t="shared" si="28"/>
        <v>-2073.6859278591037</v>
      </c>
      <c r="O97" s="24">
        <f t="shared" si="19"/>
        <v>187.30462136459039</v>
      </c>
      <c r="P97" s="7"/>
      <c r="Q97" s="25">
        <f t="shared" si="20"/>
        <v>-3525.9948921149944</v>
      </c>
      <c r="R97" s="24">
        <f t="shared" si="21"/>
        <v>-2063.4621253105488</v>
      </c>
      <c r="S97" s="7"/>
      <c r="T97" s="25">
        <f t="shared" si="22"/>
        <v>0.85958776737071696</v>
      </c>
      <c r="U97" s="24">
        <f t="shared" si="23"/>
        <v>-0.50485034834234044</v>
      </c>
      <c r="V97" s="7"/>
      <c r="W97" s="25">
        <f t="shared" si="24"/>
        <v>0.85790189736983746</v>
      </c>
      <c r="X97" s="24">
        <f t="shared" si="29"/>
        <v>292.54103345907743</v>
      </c>
      <c r="Y97" s="7"/>
      <c r="Z97" s="25">
        <f t="shared" si="30"/>
        <v>-621</v>
      </c>
      <c r="AA97" s="17">
        <f t="shared" si="31"/>
        <v>292.63499999999999</v>
      </c>
      <c r="AB97" s="24">
        <f t="shared" si="25"/>
        <v>5.107444256573606</v>
      </c>
      <c r="AC97" s="17">
        <f t="shared" si="26"/>
        <v>-9.39665409225654E-2</v>
      </c>
    </row>
    <row r="98" spans="1:29" s="17" customFormat="1" x14ac:dyDescent="0.25">
      <c r="A98" s="17">
        <v>13</v>
      </c>
      <c r="B98" s="17">
        <v>-628</v>
      </c>
      <c r="C98" s="17">
        <v>11336</v>
      </c>
      <c r="D98" s="17">
        <v>12367</v>
      </c>
      <c r="E98" s="17">
        <v>15067</v>
      </c>
      <c r="F98" s="17">
        <v>14075</v>
      </c>
      <c r="G98" s="24"/>
      <c r="H98" s="7"/>
      <c r="I98" s="25">
        <f t="shared" si="17"/>
        <v>-3731</v>
      </c>
      <c r="J98" s="24">
        <f t="shared" si="17"/>
        <v>-1708</v>
      </c>
      <c r="K98" s="7"/>
      <c r="L98" s="25">
        <f t="shared" si="27"/>
        <v>-3736.9281581290334</v>
      </c>
      <c r="M98" s="17">
        <f t="shared" si="18"/>
        <v>35.143058802824349</v>
      </c>
      <c r="N98" s="17">
        <f t="shared" si="28"/>
        <v>-1717.6513942979109</v>
      </c>
      <c r="O98" s="24">
        <f t="shared" si="19"/>
        <v>93.149411893746716</v>
      </c>
      <c r="P98" s="7"/>
      <c r="Q98" s="25">
        <f t="shared" si="20"/>
        <v>-3711.9948921149944</v>
      </c>
      <c r="R98" s="24">
        <f t="shared" si="21"/>
        <v>-1711.4621253105486</v>
      </c>
      <c r="S98" s="7"/>
      <c r="T98" s="25">
        <f t="shared" si="22"/>
        <v>0.90493194103599717</v>
      </c>
      <c r="U98" s="24">
        <f t="shared" si="23"/>
        <v>-0.41872939635745282</v>
      </c>
      <c r="V98" s="7"/>
      <c r="W98" s="25">
        <f t="shared" si="24"/>
        <v>0.90353473521965499</v>
      </c>
      <c r="X98" s="24">
        <f t="shared" si="29"/>
        <v>286.93010374792095</v>
      </c>
      <c r="Y98" s="7"/>
      <c r="Z98" s="25">
        <f t="shared" si="30"/>
        <v>-628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-5.2896252079051465E-2</v>
      </c>
    </row>
    <row r="99" spans="1:29" s="17" customFormat="1" x14ac:dyDescent="0.25">
      <c r="A99" s="17">
        <v>14</v>
      </c>
      <c r="B99" s="17">
        <v>-634</v>
      </c>
      <c r="C99" s="17">
        <v>11266</v>
      </c>
      <c r="D99" s="17">
        <v>12558</v>
      </c>
      <c r="E99" s="17">
        <v>15150</v>
      </c>
      <c r="F99" s="17">
        <v>13893</v>
      </c>
      <c r="G99" s="24"/>
      <c r="H99" s="7"/>
      <c r="I99" s="25">
        <f t="shared" si="17"/>
        <v>-3884</v>
      </c>
      <c r="J99" s="24">
        <f t="shared" si="17"/>
        <v>-1335</v>
      </c>
      <c r="K99" s="7"/>
      <c r="L99" s="25">
        <f t="shared" si="27"/>
        <v>-3889.3118171946303</v>
      </c>
      <c r="M99" s="17">
        <f t="shared" si="18"/>
        <v>28.215401909170044</v>
      </c>
      <c r="N99" s="17">
        <f t="shared" si="28"/>
        <v>-1341.2483365028368</v>
      </c>
      <c r="O99" s="24">
        <f t="shared" si="19"/>
        <v>39.041709052682364</v>
      </c>
      <c r="P99" s="7"/>
      <c r="Q99" s="25">
        <f t="shared" si="20"/>
        <v>-3864.9948921149944</v>
      </c>
      <c r="R99" s="24">
        <f t="shared" si="21"/>
        <v>-1338.4621253105486</v>
      </c>
      <c r="S99" s="7"/>
      <c r="T99" s="25">
        <f t="shared" si="22"/>
        <v>0.942231180663889</v>
      </c>
      <c r="U99" s="24">
        <f t="shared" si="23"/>
        <v>-0.32747054666892139</v>
      </c>
      <c r="V99" s="7"/>
      <c r="W99" s="25">
        <f t="shared" si="24"/>
        <v>0.94113980019326826</v>
      </c>
      <c r="X99" s="24">
        <f t="shared" si="29"/>
        <v>281.25085126992224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-2.6148730077750315E-2</v>
      </c>
    </row>
    <row r="100" spans="1:29" s="17" customFormat="1" x14ac:dyDescent="0.25">
      <c r="A100" s="17">
        <v>15</v>
      </c>
      <c r="B100" s="17">
        <v>-636</v>
      </c>
      <c r="C100" s="17">
        <v>11204</v>
      </c>
      <c r="D100" s="17">
        <v>12747</v>
      </c>
      <c r="E100" s="17">
        <v>15204</v>
      </c>
      <c r="F100" s="17">
        <v>13696</v>
      </c>
      <c r="G100" s="24"/>
      <c r="H100" s="7"/>
      <c r="I100" s="25">
        <f t="shared" si="17"/>
        <v>-4000</v>
      </c>
      <c r="J100" s="24">
        <f t="shared" si="17"/>
        <v>-949</v>
      </c>
      <c r="K100" s="7"/>
      <c r="L100" s="25">
        <f t="shared" si="27"/>
        <v>-4003.6068861018771</v>
      </c>
      <c r="M100" s="17">
        <f t="shared" si="18"/>
        <v>13.009627351914039</v>
      </c>
      <c r="N100" s="17">
        <f t="shared" si="28"/>
        <v>-950.2705983064393</v>
      </c>
      <c r="O100" s="24">
        <f t="shared" si="19"/>
        <v>1.6144200563264091</v>
      </c>
      <c r="P100" s="7"/>
      <c r="Q100" s="25">
        <f t="shared" si="20"/>
        <v>-3980.9948921149944</v>
      </c>
      <c r="R100" s="24">
        <f t="shared" si="21"/>
        <v>-952.46212531054869</v>
      </c>
      <c r="S100" s="7"/>
      <c r="T100" s="25">
        <f t="shared" si="22"/>
        <v>0.97051034273470893</v>
      </c>
      <c r="U100" s="24">
        <f t="shared" si="23"/>
        <v>-0.23303109364003902</v>
      </c>
      <c r="V100" s="7"/>
      <c r="W100" s="25">
        <f t="shared" si="24"/>
        <v>0.96973538853203578</v>
      </c>
      <c r="X100" s="24">
        <f t="shared" si="29"/>
        <v>275.57764857610698</v>
      </c>
      <c r="Y100" s="7"/>
      <c r="Z100" s="25">
        <f t="shared" si="30"/>
        <v>-636</v>
      </c>
      <c r="AA100" s="17">
        <f t="shared" si="31"/>
        <v>275.553</v>
      </c>
      <c r="AB100" s="24">
        <f t="shared" si="25"/>
        <v>4.8093071137479351</v>
      </c>
      <c r="AC100" s="17">
        <f t="shared" si="26"/>
        <v>2.4648576106983455E-2</v>
      </c>
    </row>
    <row r="101" spans="1:29" s="17" customFormat="1" x14ac:dyDescent="0.25">
      <c r="A101" s="17">
        <v>16</v>
      </c>
      <c r="B101" s="17">
        <v>-639</v>
      </c>
      <c r="C101" s="17">
        <v>11160</v>
      </c>
      <c r="D101" s="17">
        <v>12948</v>
      </c>
      <c r="E101" s="17">
        <v>15238</v>
      </c>
      <c r="F101" s="17">
        <v>13498</v>
      </c>
      <c r="G101" s="24"/>
      <c r="H101" s="7"/>
      <c r="I101" s="25">
        <f t="shared" si="17"/>
        <v>-4078</v>
      </c>
      <c r="J101" s="24">
        <f t="shared" si="17"/>
        <v>-550</v>
      </c>
      <c r="K101" s="7"/>
      <c r="L101" s="25">
        <f t="shared" si="27"/>
        <v>-4078.3885765551299</v>
      </c>
      <c r="M101" s="17">
        <f t="shared" si="18"/>
        <v>0.15099173919664358</v>
      </c>
      <c r="N101" s="17">
        <f t="shared" si="28"/>
        <v>-547.87484330892414</v>
      </c>
      <c r="O101" s="24">
        <f t="shared" si="19"/>
        <v>4.5162909616244917</v>
      </c>
      <c r="P101" s="7"/>
      <c r="Q101" s="25">
        <f t="shared" si="20"/>
        <v>-4058.9948921149944</v>
      </c>
      <c r="R101" s="24">
        <f t="shared" si="21"/>
        <v>-553.46212531054869</v>
      </c>
      <c r="S101" s="7"/>
      <c r="T101" s="25">
        <f t="shared" si="22"/>
        <v>0.98952564136853605</v>
      </c>
      <c r="U101" s="24">
        <f t="shared" si="23"/>
        <v>-0.13541103727080567</v>
      </c>
      <c r="V101" s="7"/>
      <c r="W101" s="25">
        <f t="shared" si="24"/>
        <v>0.98907771298899994</v>
      </c>
      <c r="X101" s="24">
        <f t="shared" si="29"/>
        <v>269.86115061606495</v>
      </c>
      <c r="Y101" s="7"/>
      <c r="Z101" s="25">
        <f t="shared" si="30"/>
        <v>-639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5.9150616064925998E-2</v>
      </c>
    </row>
    <row r="102" spans="1:29" s="17" customFormat="1" x14ac:dyDescent="0.25">
      <c r="A102" s="17">
        <v>17</v>
      </c>
      <c r="B102" s="17">
        <v>-622</v>
      </c>
      <c r="C102" s="17">
        <v>11143</v>
      </c>
      <c r="D102" s="17">
        <v>13140</v>
      </c>
      <c r="E102" s="17">
        <v>15252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-152</v>
      </c>
      <c r="K102" s="7"/>
      <c r="L102" s="25">
        <f t="shared" si="27"/>
        <v>-4111.9036550287738</v>
      </c>
      <c r="M102" s="17">
        <f t="shared" si="18"/>
        <v>8.4312125261231188</v>
      </c>
      <c r="N102" s="17">
        <f t="shared" si="28"/>
        <v>-150.8180484057381</v>
      </c>
      <c r="O102" s="24">
        <f t="shared" si="19"/>
        <v>1.3970095711782553</v>
      </c>
      <c r="P102" s="7"/>
      <c r="Q102" s="25">
        <f t="shared" si="20"/>
        <v>-4089.9948921149944</v>
      </c>
      <c r="R102" s="24">
        <f t="shared" si="21"/>
        <v>-155.46212531054869</v>
      </c>
      <c r="S102" s="7"/>
      <c r="T102" s="25">
        <f t="shared" si="22"/>
        <v>0.99708300364608282</v>
      </c>
      <c r="U102" s="24">
        <f t="shared" si="23"/>
        <v>-3.8035642696983916E-2</v>
      </c>
      <c r="V102" s="7"/>
      <c r="W102" s="25">
        <f t="shared" si="24"/>
        <v>0.99696121749262312</v>
      </c>
      <c r="X102" s="24">
        <f t="shared" si="29"/>
        <v>264.25032297351208</v>
      </c>
      <c r="Y102" s="7"/>
      <c r="Z102" s="25">
        <f t="shared" si="30"/>
        <v>-622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4.632297351207626E-2</v>
      </c>
    </row>
    <row r="103" spans="1:29" s="17" customFormat="1" x14ac:dyDescent="0.25">
      <c r="A103" s="17">
        <v>18</v>
      </c>
      <c r="B103" s="17">
        <v>-623</v>
      </c>
      <c r="C103" s="17">
        <v>11161</v>
      </c>
      <c r="D103" s="17">
        <v>13354</v>
      </c>
      <c r="E103" s="17">
        <v>15269</v>
      </c>
      <c r="F103" s="17">
        <v>13113</v>
      </c>
      <c r="G103" s="24"/>
      <c r="H103" s="7"/>
      <c r="I103" s="25">
        <f t="shared" si="17"/>
        <v>-4108</v>
      </c>
      <c r="J103" s="24">
        <f t="shared" si="17"/>
        <v>241</v>
      </c>
      <c r="K103" s="7"/>
      <c r="L103" s="25">
        <f t="shared" si="27"/>
        <v>-4106.3052692449901</v>
      </c>
      <c r="M103" s="17">
        <f t="shared" si="18"/>
        <v>2.872112331976473</v>
      </c>
      <c r="N103" s="17">
        <f t="shared" si="28"/>
        <v>248.35042550732703</v>
      </c>
      <c r="O103" s="24">
        <f t="shared" si="19"/>
        <v>54.028755138763849</v>
      </c>
      <c r="P103" s="7"/>
      <c r="Q103" s="25">
        <f t="shared" si="20"/>
        <v>-4088.9948921149944</v>
      </c>
      <c r="R103" s="24">
        <f t="shared" si="21"/>
        <v>237.53787468945131</v>
      </c>
      <c r="S103" s="7"/>
      <c r="T103" s="25">
        <f t="shared" si="22"/>
        <v>0.99683921776616191</v>
      </c>
      <c r="U103" s="24">
        <f t="shared" si="23"/>
        <v>5.8116442899779769E-2</v>
      </c>
      <c r="V103" s="7"/>
      <c r="W103" s="25">
        <f t="shared" si="24"/>
        <v>0.99703943336185696</v>
      </c>
      <c r="X103" s="24">
        <f t="shared" si="29"/>
        <v>258.72951858124884</v>
      </c>
      <c r="Y103" s="7"/>
      <c r="Z103" s="25">
        <f t="shared" si="30"/>
        <v>-623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0.13251858124885985</v>
      </c>
    </row>
    <row r="104" spans="1:29" s="17" customFormat="1" x14ac:dyDescent="0.25">
      <c r="A104" s="17">
        <v>19</v>
      </c>
      <c r="B104" s="17">
        <v>-611</v>
      </c>
      <c r="C104" s="17">
        <v>11172</v>
      </c>
      <c r="D104" s="17">
        <v>13538</v>
      </c>
      <c r="E104" s="17">
        <v>15237</v>
      </c>
      <c r="F104" s="17">
        <v>12910</v>
      </c>
      <c r="G104" s="24"/>
      <c r="H104" s="7"/>
      <c r="I104" s="25">
        <f t="shared" si="17"/>
        <v>-4065</v>
      </c>
      <c r="J104" s="24">
        <f t="shared" si="17"/>
        <v>628</v>
      </c>
      <c r="K104" s="7"/>
      <c r="L104" s="25">
        <f t="shared" si="27"/>
        <v>-4062.7913084793117</v>
      </c>
      <c r="M104" s="17">
        <f t="shared" si="18"/>
        <v>4.8783182335602282</v>
      </c>
      <c r="N104" s="17">
        <f t="shared" si="28"/>
        <v>637.57743061672647</v>
      </c>
      <c r="O104" s="24">
        <f t="shared" si="19"/>
        <v>91.727177218209647</v>
      </c>
      <c r="P104" s="7"/>
      <c r="Q104" s="25">
        <f t="shared" si="20"/>
        <v>-4045.9948921149944</v>
      </c>
      <c r="R104" s="24">
        <f t="shared" si="21"/>
        <v>624.53787468945131</v>
      </c>
      <c r="S104" s="7"/>
      <c r="T104" s="25">
        <f t="shared" si="22"/>
        <v>0.98635642492956488</v>
      </c>
      <c r="U104" s="24">
        <f t="shared" si="23"/>
        <v>0.15280055772407378</v>
      </c>
      <c r="V104" s="7"/>
      <c r="W104" s="25">
        <f t="shared" si="24"/>
        <v>0.98687366878077776</v>
      </c>
      <c r="X104" s="24">
        <f t="shared" si="29"/>
        <v>253.26407243571214</v>
      </c>
      <c r="Y104" s="7"/>
      <c r="Z104" s="25">
        <f t="shared" si="30"/>
        <v>-611</v>
      </c>
      <c r="AA104" s="17">
        <f t="shared" si="31"/>
        <v>253.09799999999998</v>
      </c>
      <c r="AB104" s="24">
        <f t="shared" si="25"/>
        <v>4.4173934302126083</v>
      </c>
      <c r="AC104" s="17">
        <f t="shared" si="26"/>
        <v>0.16607243571215236</v>
      </c>
    </row>
    <row r="105" spans="1:29" s="17" customFormat="1" x14ac:dyDescent="0.25">
      <c r="A105" s="17">
        <v>20</v>
      </c>
      <c r="B105" s="17">
        <v>-616</v>
      </c>
      <c r="C105" s="17">
        <v>11214</v>
      </c>
      <c r="D105" s="17">
        <v>13730</v>
      </c>
      <c r="E105" s="17">
        <v>15196</v>
      </c>
      <c r="F105" s="17">
        <v>12720</v>
      </c>
      <c r="G105" s="24"/>
      <c r="H105" s="7"/>
      <c r="I105" s="25">
        <f t="shared" si="17"/>
        <v>-3982</v>
      </c>
      <c r="J105" s="24">
        <f t="shared" si="17"/>
        <v>1010</v>
      </c>
      <c r="K105" s="7"/>
      <c r="L105" s="25">
        <f t="shared" si="27"/>
        <v>-3981.2127046016403</v>
      </c>
      <c r="M105" s="17">
        <f t="shared" si="18"/>
        <v>0.61983404427831845</v>
      </c>
      <c r="N105" s="17">
        <f t="shared" si="28"/>
        <v>1024.0701809115847</v>
      </c>
      <c r="O105" s="24">
        <f t="shared" si="19"/>
        <v>197.96999088472126</v>
      </c>
      <c r="P105" s="7"/>
      <c r="Q105" s="25">
        <f t="shared" si="20"/>
        <v>-3962.9948921149944</v>
      </c>
      <c r="R105" s="24">
        <f t="shared" si="21"/>
        <v>1006.5378746894513</v>
      </c>
      <c r="S105" s="7"/>
      <c r="T105" s="25">
        <f t="shared" si="22"/>
        <v>0.96612219689613343</v>
      </c>
      <c r="U105" s="24">
        <f t="shared" si="23"/>
        <v>0.24626136357130973</v>
      </c>
      <c r="V105" s="7"/>
      <c r="W105" s="25">
        <f t="shared" si="24"/>
        <v>0.96695231758965161</v>
      </c>
      <c r="X105" s="24">
        <f t="shared" si="29"/>
        <v>247.77723719246694</v>
      </c>
      <c r="Y105" s="7"/>
      <c r="Z105" s="25">
        <f t="shared" si="30"/>
        <v>-616</v>
      </c>
      <c r="AA105" s="17">
        <f t="shared" si="31"/>
        <v>247.55399999999997</v>
      </c>
      <c r="AB105" s="24">
        <f t="shared" si="25"/>
        <v>4.3206323764820418</v>
      </c>
      <c r="AC105" s="17">
        <f t="shared" si="26"/>
        <v>0.22323719246696783</v>
      </c>
    </row>
    <row r="106" spans="1:29" s="17" customFormat="1" x14ac:dyDescent="0.25">
      <c r="A106" s="17">
        <v>21</v>
      </c>
      <c r="B106" s="17">
        <v>-631</v>
      </c>
      <c r="C106" s="17">
        <v>11266</v>
      </c>
      <c r="D106" s="17">
        <v>13913</v>
      </c>
      <c r="E106" s="17">
        <v>15123</v>
      </c>
      <c r="F106" s="17">
        <v>12517</v>
      </c>
      <c r="G106" s="24"/>
      <c r="H106" s="7"/>
      <c r="I106" s="25">
        <f t="shared" si="17"/>
        <v>-3857</v>
      </c>
      <c r="J106" s="24">
        <f t="shared" si="17"/>
        <v>1396</v>
      </c>
      <c r="K106" s="7"/>
      <c r="L106" s="25">
        <f t="shared" si="27"/>
        <v>-3859.1904796956551</v>
      </c>
      <c r="M106" s="17">
        <f t="shared" si="18"/>
        <v>4.7982012970771954</v>
      </c>
      <c r="N106" s="17">
        <f t="shared" si="28"/>
        <v>1410.0425770484715</v>
      </c>
      <c r="O106" s="24">
        <f t="shared" si="19"/>
        <v>197.19397016225736</v>
      </c>
      <c r="P106" s="7"/>
      <c r="Q106" s="25">
        <f t="shared" si="20"/>
        <v>-3837.9948921149944</v>
      </c>
      <c r="R106" s="24">
        <f t="shared" si="21"/>
        <v>1392.5378746894514</v>
      </c>
      <c r="S106" s="7"/>
      <c r="T106" s="25">
        <f t="shared" si="22"/>
        <v>0.93564896190602576</v>
      </c>
      <c r="U106" s="24">
        <f t="shared" si="23"/>
        <v>0.34070081660019214</v>
      </c>
      <c r="V106" s="7"/>
      <c r="W106" s="25">
        <f t="shared" si="24"/>
        <v>0.93679517941172863</v>
      </c>
      <c r="X106" s="24">
        <f t="shared" si="29"/>
        <v>242.0797576008963</v>
      </c>
      <c r="Y106" s="7"/>
      <c r="Z106" s="25">
        <f t="shared" si="30"/>
        <v>-631</v>
      </c>
      <c r="AA106" s="17">
        <f t="shared" si="31"/>
        <v>241.87499999999997</v>
      </c>
      <c r="AB106" s="24">
        <f t="shared" si="25"/>
        <v>4.2215151282612835</v>
      </c>
      <c r="AC106" s="17">
        <f t="shared" si="26"/>
        <v>0.204757600896329</v>
      </c>
    </row>
    <row r="107" spans="1:29" s="17" customFormat="1" x14ac:dyDescent="0.25">
      <c r="A107" s="17">
        <v>22</v>
      </c>
      <c r="B107" s="17">
        <v>-628</v>
      </c>
      <c r="C107" s="17">
        <v>11346</v>
      </c>
      <c r="D107" s="17">
        <v>14102</v>
      </c>
      <c r="E107" s="17">
        <v>15053</v>
      </c>
      <c r="F107" s="17">
        <v>12335</v>
      </c>
      <c r="G107" s="24"/>
      <c r="H107" s="7"/>
      <c r="I107" s="25">
        <f t="shared" si="17"/>
        <v>-3707</v>
      </c>
      <c r="J107" s="24">
        <f t="shared" si="17"/>
        <v>1767</v>
      </c>
      <c r="K107" s="7"/>
      <c r="L107" s="25">
        <f t="shared" si="27"/>
        <v>-3700.2865918429738</v>
      </c>
      <c r="M107" s="17">
        <f t="shared" si="18"/>
        <v>45.069849082825264</v>
      </c>
      <c r="N107" s="17">
        <f t="shared" si="28"/>
        <v>1780.474022527625</v>
      </c>
      <c r="O107" s="24">
        <f t="shared" si="19"/>
        <v>181.54928307494703</v>
      </c>
      <c r="P107" s="7"/>
      <c r="Q107" s="25">
        <f t="shared" si="20"/>
        <v>-3687.9948921149944</v>
      </c>
      <c r="R107" s="24">
        <f t="shared" si="21"/>
        <v>1763.5378746894514</v>
      </c>
      <c r="S107" s="7"/>
      <c r="T107" s="25">
        <f t="shared" si="22"/>
        <v>0.89908107991789643</v>
      </c>
      <c r="U107" s="24">
        <f t="shared" si="23"/>
        <v>0.43147034269790036</v>
      </c>
      <c r="V107" s="7"/>
      <c r="W107" s="25">
        <f t="shared" si="24"/>
        <v>0.90053106986460052</v>
      </c>
      <c r="X107" s="24">
        <f t="shared" si="29"/>
        <v>236.4650366784407</v>
      </c>
      <c r="Y107" s="7"/>
      <c r="Z107" s="25">
        <f t="shared" si="30"/>
        <v>-628</v>
      </c>
      <c r="AA107" s="17">
        <f t="shared" si="31"/>
        <v>236.22299999999998</v>
      </c>
      <c r="AB107" s="24">
        <f t="shared" si="25"/>
        <v>4.1228691189385653</v>
      </c>
      <c r="AC107" s="17">
        <f t="shared" si="26"/>
        <v>0.24203667844071219</v>
      </c>
    </row>
    <row r="108" spans="1:29" s="17" customFormat="1" x14ac:dyDescent="0.25">
      <c r="A108" s="17">
        <v>23</v>
      </c>
      <c r="B108" s="17">
        <v>-640</v>
      </c>
      <c r="C108" s="17">
        <v>11452</v>
      </c>
      <c r="D108" s="17">
        <v>14283</v>
      </c>
      <c r="E108" s="17">
        <v>14952</v>
      </c>
      <c r="F108" s="17">
        <v>12156</v>
      </c>
      <c r="G108" s="24"/>
      <c r="H108" s="7"/>
      <c r="I108" s="25">
        <f t="shared" si="17"/>
        <v>-3500</v>
      </c>
      <c r="J108" s="24">
        <f t="shared" si="17"/>
        <v>2127</v>
      </c>
      <c r="K108" s="7"/>
      <c r="L108" s="25">
        <f t="shared" si="27"/>
        <v>-3501.5007907537156</v>
      </c>
      <c r="M108" s="17">
        <f t="shared" si="18"/>
        <v>2.2523728864382133</v>
      </c>
      <c r="N108" s="17">
        <f t="shared" si="28"/>
        <v>2140.1808643824847</v>
      </c>
      <c r="O108" s="24">
        <f t="shared" si="19"/>
        <v>173.73518586945488</v>
      </c>
      <c r="P108" s="7"/>
      <c r="Q108" s="25">
        <f t="shared" si="20"/>
        <v>-3480.9948921149944</v>
      </c>
      <c r="R108" s="24">
        <f t="shared" si="21"/>
        <v>2123.5378746894512</v>
      </c>
      <c r="S108" s="7"/>
      <c r="T108" s="25">
        <f t="shared" si="22"/>
        <v>0.84861740277427811</v>
      </c>
      <c r="U108" s="24">
        <f t="shared" si="23"/>
        <v>0.51954858904608081</v>
      </c>
      <c r="V108" s="7"/>
      <c r="W108" s="25">
        <f t="shared" si="24"/>
        <v>0.85036207443104284</v>
      </c>
      <c r="X108" s="24">
        <f t="shared" si="29"/>
        <v>230.64163875287568</v>
      </c>
      <c r="Y108" s="7"/>
      <c r="Z108" s="25">
        <f t="shared" si="30"/>
        <v>-640</v>
      </c>
      <c r="AA108" s="17">
        <f t="shared" si="31"/>
        <v>230.46299999999999</v>
      </c>
      <c r="AB108" s="24">
        <f t="shared" si="25"/>
        <v>4.0223381540236911</v>
      </c>
      <c r="AC108" s="17">
        <f t="shared" si="26"/>
        <v>0.17863875287568476</v>
      </c>
    </row>
    <row r="109" spans="1:29" s="17" customFormat="1" x14ac:dyDescent="0.25">
      <c r="A109" s="17">
        <v>24</v>
      </c>
      <c r="B109" s="17">
        <v>-629</v>
      </c>
      <c r="C109" s="17">
        <v>11568</v>
      </c>
      <c r="D109" s="17">
        <v>14454</v>
      </c>
      <c r="E109" s="17">
        <v>14841</v>
      </c>
      <c r="F109" s="17">
        <v>11992</v>
      </c>
      <c r="G109" s="24"/>
      <c r="H109" s="7"/>
      <c r="I109" s="25">
        <f t="shared" si="17"/>
        <v>-3273</v>
      </c>
      <c r="J109" s="24">
        <f t="shared" si="17"/>
        <v>2462</v>
      </c>
      <c r="K109" s="7"/>
      <c r="L109" s="25">
        <f t="shared" si="27"/>
        <v>-3271.8251931103232</v>
      </c>
      <c r="M109" s="17">
        <f t="shared" si="18"/>
        <v>1.3801712280320813</v>
      </c>
      <c r="N109" s="17">
        <f t="shared" si="28"/>
        <v>2472.6970109871381</v>
      </c>
      <c r="O109" s="24">
        <f t="shared" si="19"/>
        <v>114.42604405895383</v>
      </c>
      <c r="P109" s="7"/>
      <c r="Q109" s="25">
        <f t="shared" si="20"/>
        <v>-3253.9948921149944</v>
      </c>
      <c r="R109" s="24">
        <f t="shared" si="21"/>
        <v>2458.5378746894512</v>
      </c>
      <c r="S109" s="7"/>
      <c r="T109" s="25">
        <f t="shared" si="22"/>
        <v>0.79327800803224258</v>
      </c>
      <c r="U109" s="24">
        <f t="shared" si="23"/>
        <v>0.60151029050897098</v>
      </c>
      <c r="V109" s="7"/>
      <c r="W109" s="25">
        <f t="shared" si="24"/>
        <v>0.79529685039955011</v>
      </c>
      <c r="X109" s="24">
        <f t="shared" si="29"/>
        <v>224.96399144960685</v>
      </c>
      <c r="Y109" s="7"/>
      <c r="Z109" s="25">
        <f t="shared" si="30"/>
        <v>-629</v>
      </c>
      <c r="AA109" s="17">
        <f t="shared" si="31"/>
        <v>224.80199999999999</v>
      </c>
      <c r="AB109" s="24">
        <f t="shared" si="25"/>
        <v>3.9235350650682923</v>
      </c>
      <c r="AC109" s="17">
        <f t="shared" si="26"/>
        <v>0.16199144960685885</v>
      </c>
    </row>
    <row r="110" spans="1:29" s="17" customFormat="1" x14ac:dyDescent="0.25">
      <c r="A110" s="17">
        <v>25</v>
      </c>
      <c r="B110" s="17">
        <v>-627</v>
      </c>
      <c r="C110" s="17">
        <v>11696</v>
      </c>
      <c r="D110" s="17">
        <v>14598</v>
      </c>
      <c r="E110" s="17">
        <v>14706</v>
      </c>
      <c r="F110" s="17">
        <v>11829</v>
      </c>
      <c r="G110" s="24"/>
      <c r="H110" s="7"/>
      <c r="I110" s="25">
        <f t="shared" si="17"/>
        <v>-3010</v>
      </c>
      <c r="J110" s="24">
        <f t="shared" si="17"/>
        <v>2769</v>
      </c>
      <c r="K110" s="7"/>
      <c r="L110" s="25">
        <f t="shared" si="27"/>
        <v>-3011.2734450765497</v>
      </c>
      <c r="M110" s="17">
        <f t="shared" si="18"/>
        <v>1.6216623629886862</v>
      </c>
      <c r="N110" s="17">
        <f t="shared" si="28"/>
        <v>2780.1838861631568</v>
      </c>
      <c r="O110" s="24">
        <f t="shared" si="19"/>
        <v>125.07930971044979</v>
      </c>
      <c r="P110" s="7"/>
      <c r="Q110" s="25">
        <f t="shared" si="20"/>
        <v>-2990.9948921149944</v>
      </c>
      <c r="R110" s="24">
        <f t="shared" si="21"/>
        <v>2765.5378746894512</v>
      </c>
      <c r="S110" s="7"/>
      <c r="T110" s="25">
        <f t="shared" si="22"/>
        <v>0.72916232161305605</v>
      </c>
      <c r="U110" s="24">
        <f t="shared" si="23"/>
        <v>0.67662146170033599</v>
      </c>
      <c r="V110" s="7"/>
      <c r="W110" s="25">
        <f t="shared" si="24"/>
        <v>0.73143234377975175</v>
      </c>
      <c r="X110" s="24">
        <f t="shared" si="29"/>
        <v>219.29466813732824</v>
      </c>
      <c r="Y110" s="7"/>
      <c r="Z110" s="25">
        <f t="shared" si="30"/>
        <v>-627</v>
      </c>
      <c r="AA110" s="17">
        <f t="shared" si="31"/>
        <v>219.15899999999999</v>
      </c>
      <c r="AB110" s="24">
        <f t="shared" si="25"/>
        <v>3.8250461353782521</v>
      </c>
      <c r="AC110" s="17">
        <f t="shared" si="26"/>
        <v>0.13566813732825267</v>
      </c>
    </row>
    <row r="111" spans="1:29" s="17" customFormat="1" x14ac:dyDescent="0.25">
      <c r="A111" s="17">
        <v>26</v>
      </c>
      <c r="B111" s="17">
        <v>-612</v>
      </c>
      <c r="C111" s="17">
        <v>11842</v>
      </c>
      <c r="D111" s="17">
        <v>14747</v>
      </c>
      <c r="E111" s="17">
        <v>14572</v>
      </c>
      <c r="F111" s="17">
        <v>11704</v>
      </c>
      <c r="G111" s="24"/>
      <c r="H111" s="7"/>
      <c r="I111" s="25">
        <f t="shared" si="17"/>
        <v>-2730</v>
      </c>
      <c r="J111" s="24">
        <f t="shared" si="17"/>
        <v>3043</v>
      </c>
      <c r="K111" s="7"/>
      <c r="L111" s="25">
        <f t="shared" si="27"/>
        <v>-2728.9411540192896</v>
      </c>
      <c r="M111" s="17">
        <f t="shared" si="18"/>
        <v>1.1211548108666323</v>
      </c>
      <c r="N111" s="17">
        <f t="shared" si="28"/>
        <v>3054.376337409326</v>
      </c>
      <c r="O111" s="24">
        <f t="shared" si="19"/>
        <v>129.42105285082951</v>
      </c>
      <c r="P111" s="7"/>
      <c r="Q111" s="25">
        <f t="shared" si="20"/>
        <v>-2710.9948921149944</v>
      </c>
      <c r="R111" s="24">
        <f t="shared" si="21"/>
        <v>3039.5378746894512</v>
      </c>
      <c r="S111" s="7"/>
      <c r="T111" s="25">
        <f t="shared" si="22"/>
        <v>0.66090227523521483</v>
      </c>
      <c r="U111" s="24">
        <f t="shared" si="23"/>
        <v>0.74365879364311782</v>
      </c>
      <c r="V111" s="7"/>
      <c r="W111" s="25">
        <f t="shared" si="24"/>
        <v>0.66339641553207662</v>
      </c>
      <c r="X111" s="24">
        <f t="shared" si="29"/>
        <v>213.80068419915494</v>
      </c>
      <c r="Y111" s="7"/>
      <c r="Z111" s="25">
        <f t="shared" si="30"/>
        <v>-612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0.14968419915496156</v>
      </c>
    </row>
    <row r="112" spans="1:29" s="17" customFormat="1" x14ac:dyDescent="0.25">
      <c r="A112" s="17">
        <v>27</v>
      </c>
      <c r="B112" s="17">
        <v>-615</v>
      </c>
      <c r="C112" s="17">
        <v>11998</v>
      </c>
      <c r="D112" s="17">
        <v>14877</v>
      </c>
      <c r="E112" s="17">
        <v>14423</v>
      </c>
      <c r="F112" s="17">
        <v>11574</v>
      </c>
      <c r="G112" s="24"/>
      <c r="H112" s="7"/>
      <c r="I112" s="25">
        <f t="shared" si="17"/>
        <v>-2425</v>
      </c>
      <c r="J112" s="24">
        <f t="shared" si="17"/>
        <v>3303</v>
      </c>
      <c r="K112" s="7"/>
      <c r="L112" s="25">
        <f t="shared" si="27"/>
        <v>-2419.9996096622713</v>
      </c>
      <c r="M112" s="17">
        <f t="shared" si="18"/>
        <v>25.003903529650859</v>
      </c>
      <c r="N112" s="17">
        <f t="shared" si="28"/>
        <v>3301.5225422172721</v>
      </c>
      <c r="O112" s="24">
        <f t="shared" si="19"/>
        <v>2.1828814997433148</v>
      </c>
      <c r="P112" s="7"/>
      <c r="Q112" s="25">
        <f t="shared" si="20"/>
        <v>-2405.9948921149944</v>
      </c>
      <c r="R112" s="24">
        <f t="shared" si="21"/>
        <v>3299.5378746894512</v>
      </c>
      <c r="S112" s="7"/>
      <c r="T112" s="25">
        <f t="shared" si="22"/>
        <v>0.58654758185935207</v>
      </c>
      <c r="U112" s="24">
        <f t="shared" si="23"/>
        <v>0.80727086045013707</v>
      </c>
      <c r="V112" s="7"/>
      <c r="W112" s="25">
        <f t="shared" si="24"/>
        <v>0.58925433526154825</v>
      </c>
      <c r="X112" s="24">
        <f t="shared" si="29"/>
        <v>208.19243019783141</v>
      </c>
      <c r="Y112" s="7"/>
      <c r="Z112" s="25">
        <f t="shared" si="30"/>
        <v>-615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7.6430197831427904E-2</v>
      </c>
    </row>
    <row r="113" spans="1:29" s="17" customFormat="1" x14ac:dyDescent="0.25">
      <c r="A113" s="17">
        <v>28</v>
      </c>
      <c r="B113" s="17">
        <v>-616</v>
      </c>
      <c r="C113" s="17">
        <v>12168</v>
      </c>
      <c r="D113" s="17">
        <v>14984</v>
      </c>
      <c r="E113" s="17">
        <v>14257</v>
      </c>
      <c r="F113" s="17">
        <v>11465</v>
      </c>
      <c r="G113" s="24"/>
      <c r="H113" s="7"/>
      <c r="I113" s="25">
        <f t="shared" si="17"/>
        <v>-2089</v>
      </c>
      <c r="J113" s="24">
        <f t="shared" si="17"/>
        <v>3519</v>
      </c>
      <c r="K113" s="7"/>
      <c r="L113" s="25">
        <f t="shared" si="27"/>
        <v>-2088.0948406573202</v>
      </c>
      <c r="M113" s="17">
        <f t="shared" si="18"/>
        <v>0.81931343564049286</v>
      </c>
      <c r="N113" s="17">
        <f t="shared" si="28"/>
        <v>3518.2336318324487</v>
      </c>
      <c r="O113" s="24">
        <f t="shared" si="19"/>
        <v>0.5873201682358814</v>
      </c>
      <c r="P113" s="7"/>
      <c r="Q113" s="25">
        <f t="shared" si="20"/>
        <v>-2069.9948921149944</v>
      </c>
      <c r="R113" s="24">
        <f t="shared" si="21"/>
        <v>3515.5378746894512</v>
      </c>
      <c r="S113" s="7"/>
      <c r="T113" s="25">
        <f t="shared" si="22"/>
        <v>0.50463552620594265</v>
      </c>
      <c r="U113" s="24">
        <f t="shared" si="23"/>
        <v>0.86011780825904527</v>
      </c>
      <c r="V113" s="7"/>
      <c r="W113" s="25">
        <f t="shared" si="24"/>
        <v>0.50751879909587416</v>
      </c>
      <c r="X113" s="24">
        <f t="shared" si="29"/>
        <v>202.60849874366647</v>
      </c>
      <c r="Y113" s="7"/>
      <c r="Z113" s="25">
        <f t="shared" si="30"/>
        <v>-616</v>
      </c>
      <c r="AA113" s="17">
        <f t="shared" si="31"/>
        <v>202.57199999999997</v>
      </c>
      <c r="AB113" s="24">
        <f t="shared" si="25"/>
        <v>3.535548372349953</v>
      </c>
      <c r="AC113" s="17">
        <f t="shared" si="26"/>
        <v>3.6498743666498967E-2</v>
      </c>
    </row>
    <row r="114" spans="1:29" s="17" customFormat="1" x14ac:dyDescent="0.25">
      <c r="A114" s="17">
        <v>29</v>
      </c>
      <c r="B114" s="17">
        <v>-628</v>
      </c>
      <c r="C114" s="17">
        <v>12346</v>
      </c>
      <c r="D114" s="17">
        <v>15078</v>
      </c>
      <c r="E114" s="17">
        <v>14078</v>
      </c>
      <c r="F114" s="17">
        <v>11371</v>
      </c>
      <c r="G114" s="24"/>
      <c r="H114" s="7"/>
      <c r="I114" s="25">
        <f t="shared" si="17"/>
        <v>-1732</v>
      </c>
      <c r="J114" s="24">
        <f t="shared" si="17"/>
        <v>3707</v>
      </c>
      <c r="K114" s="7"/>
      <c r="L114" s="25">
        <f t="shared" si="27"/>
        <v>-1729.8035281507241</v>
      </c>
      <c r="M114" s="17">
        <f t="shared" si="18"/>
        <v>4.8244885846614691</v>
      </c>
      <c r="N114" s="17">
        <f t="shared" si="28"/>
        <v>3705.2984434875348</v>
      </c>
      <c r="O114" s="24">
        <f t="shared" si="19"/>
        <v>2.8952945651128403</v>
      </c>
      <c r="P114" s="7"/>
      <c r="Q114" s="25">
        <f t="shared" si="20"/>
        <v>-1712.9948921149944</v>
      </c>
      <c r="R114" s="24">
        <f t="shared" si="21"/>
        <v>3703.5378746894512</v>
      </c>
      <c r="S114" s="7"/>
      <c r="T114" s="25">
        <f t="shared" si="22"/>
        <v>0.41760396707419506</v>
      </c>
      <c r="U114" s="24">
        <f t="shared" si="23"/>
        <v>0.90611422579642842</v>
      </c>
      <c r="V114" s="7"/>
      <c r="W114" s="25">
        <f t="shared" si="24"/>
        <v>0.42064078904625268</v>
      </c>
      <c r="X114" s="24">
        <f t="shared" si="29"/>
        <v>196.96736068171469</v>
      </c>
      <c r="Y114" s="7"/>
      <c r="Z114" s="25">
        <f t="shared" si="30"/>
        <v>-628</v>
      </c>
      <c r="AA114" s="17">
        <f t="shared" si="31"/>
        <v>196.92</v>
      </c>
      <c r="AB114" s="24">
        <f t="shared" si="25"/>
        <v>3.4369023630272335</v>
      </c>
      <c r="AC114" s="17">
        <f t="shared" si="26"/>
        <v>4.7360681714707198E-2</v>
      </c>
    </row>
    <row r="115" spans="1:29" s="17" customFormat="1" x14ac:dyDescent="0.25">
      <c r="A115" s="17">
        <v>30</v>
      </c>
      <c r="B115" s="17">
        <v>-632</v>
      </c>
      <c r="C115" s="17">
        <v>12530</v>
      </c>
      <c r="D115" s="17">
        <v>15151</v>
      </c>
      <c r="E115" s="17">
        <v>13883</v>
      </c>
      <c r="F115" s="17">
        <v>11285</v>
      </c>
      <c r="G115" s="24"/>
      <c r="H115" s="7"/>
      <c r="I115" s="25">
        <f t="shared" si="17"/>
        <v>-1353</v>
      </c>
      <c r="J115" s="24">
        <f t="shared" si="17"/>
        <v>3866</v>
      </c>
      <c r="K115" s="7"/>
      <c r="L115" s="25">
        <f t="shared" si="27"/>
        <v>-1352.4309848625594</v>
      </c>
      <c r="M115" s="17">
        <f t="shared" si="18"/>
        <v>0.32377822663654648</v>
      </c>
      <c r="N115" s="17">
        <f t="shared" si="28"/>
        <v>3857.2060691889233</v>
      </c>
      <c r="O115" s="24">
        <f t="shared" si="19"/>
        <v>77.333219110004705</v>
      </c>
      <c r="P115" s="7"/>
      <c r="Q115" s="25">
        <f t="shared" si="20"/>
        <v>-1333.9948921149944</v>
      </c>
      <c r="R115" s="24">
        <f t="shared" si="21"/>
        <v>3862.5378746894512</v>
      </c>
      <c r="S115" s="7"/>
      <c r="T115" s="25">
        <f t="shared" si="22"/>
        <v>0.32520911858418861</v>
      </c>
      <c r="U115" s="24">
        <f t="shared" si="23"/>
        <v>0.94501545126687481</v>
      </c>
      <c r="V115" s="7"/>
      <c r="W115" s="25">
        <f t="shared" si="24"/>
        <v>0.32837569851937515</v>
      </c>
      <c r="X115" s="24">
        <f t="shared" si="29"/>
        <v>191.22686873335647</v>
      </c>
      <c r="Y115" s="7"/>
      <c r="Z115" s="25">
        <f t="shared" si="30"/>
        <v>-632</v>
      </c>
      <c r="AA115" s="17">
        <f t="shared" si="31"/>
        <v>191.232</v>
      </c>
      <c r="AB115" s="24">
        <f t="shared" si="25"/>
        <v>3.3376280351737964</v>
      </c>
      <c r="AC115" s="17">
        <f t="shared" si="26"/>
        <v>-5.1312666435308074E-3</v>
      </c>
    </row>
    <row r="116" spans="1:29" s="17" customFormat="1" x14ac:dyDescent="0.25">
      <c r="A116" s="17">
        <v>31</v>
      </c>
      <c r="B116" s="17">
        <v>-631</v>
      </c>
      <c r="C116" s="17">
        <v>12728</v>
      </c>
      <c r="D116" s="17">
        <v>15208</v>
      </c>
      <c r="E116" s="17">
        <v>13691</v>
      </c>
      <c r="F116" s="17">
        <v>11235</v>
      </c>
      <c r="G116" s="24"/>
      <c r="H116" s="7"/>
      <c r="I116" s="25">
        <f t="shared" ref="I116:J149" si="32">C116-E116</f>
        <v>-963</v>
      </c>
      <c r="J116" s="24">
        <f t="shared" si="32"/>
        <v>3973</v>
      </c>
      <c r="K116" s="7"/>
      <c r="L116" s="25">
        <f t="shared" si="27"/>
        <v>-962.54411834279756</v>
      </c>
      <c r="M116" s="17">
        <f t="shared" si="18"/>
        <v>0.20782808537364281</v>
      </c>
      <c r="N116" s="17">
        <f t="shared" si="28"/>
        <v>3971.0074942789024</v>
      </c>
      <c r="O116" s="24">
        <f t="shared" si="19"/>
        <v>3.9700790486066131</v>
      </c>
      <c r="P116" s="7"/>
      <c r="Q116" s="25">
        <f t="shared" si="20"/>
        <v>-943.9948921149944</v>
      </c>
      <c r="R116" s="24">
        <f t="shared" si="21"/>
        <v>3969.5378746894512</v>
      </c>
      <c r="S116" s="7"/>
      <c r="T116" s="25">
        <f t="shared" si="22"/>
        <v>0.23013262541505261</v>
      </c>
      <c r="U116" s="24">
        <f t="shared" si="23"/>
        <v>0.97119426337591741</v>
      </c>
      <c r="V116" s="7"/>
      <c r="W116" s="25">
        <f t="shared" si="24"/>
        <v>0.23338634226568325</v>
      </c>
      <c r="X116" s="24">
        <f t="shared" si="29"/>
        <v>185.57790934722152</v>
      </c>
      <c r="Y116" s="7"/>
      <c r="Z116" s="25">
        <f t="shared" si="30"/>
        <v>-631</v>
      </c>
      <c r="AA116" s="17">
        <f t="shared" si="31"/>
        <v>185.553</v>
      </c>
      <c r="AB116" s="24">
        <f t="shared" si="25"/>
        <v>3.2385107869530381</v>
      </c>
      <c r="AC116" s="17">
        <f t="shared" si="26"/>
        <v>2.4909347221523603E-2</v>
      </c>
    </row>
    <row r="117" spans="1:29" s="17" customFormat="1" x14ac:dyDescent="0.25">
      <c r="A117" s="17">
        <v>32</v>
      </c>
      <c r="B117" s="17">
        <v>-636</v>
      </c>
      <c r="C117" s="17">
        <v>12925</v>
      </c>
      <c r="D117" s="17">
        <v>15250</v>
      </c>
      <c r="E117" s="17">
        <v>13488</v>
      </c>
      <c r="F117" s="17">
        <v>11194</v>
      </c>
      <c r="G117" s="24"/>
      <c r="H117" s="7"/>
      <c r="I117" s="25">
        <f t="shared" si="32"/>
        <v>-563</v>
      </c>
      <c r="J117" s="24">
        <f t="shared" si="32"/>
        <v>4056</v>
      </c>
      <c r="K117" s="7"/>
      <c r="L117" s="25">
        <f t="shared" si="27"/>
        <v>-560.19937995790258</v>
      </c>
      <c r="M117" s="17">
        <f t="shared" si="18"/>
        <v>7.84347262019776</v>
      </c>
      <c r="N117" s="17">
        <f t="shared" si="28"/>
        <v>4046.2903130968425</v>
      </c>
      <c r="O117" s="24">
        <f t="shared" si="19"/>
        <v>94.278019757348076</v>
      </c>
      <c r="P117" s="7"/>
      <c r="Q117" s="25">
        <f t="shared" si="20"/>
        <v>-543.9948921149944</v>
      </c>
      <c r="R117" s="24">
        <f t="shared" si="21"/>
        <v>4052.5378746894512</v>
      </c>
      <c r="S117" s="7"/>
      <c r="T117" s="25">
        <f t="shared" si="22"/>
        <v>0.13261827344670801</v>
      </c>
      <c r="U117" s="24">
        <f t="shared" si="23"/>
        <v>0.99150119239508117</v>
      </c>
      <c r="V117" s="7"/>
      <c r="W117" s="25">
        <f t="shared" si="24"/>
        <v>0.13593944922998</v>
      </c>
      <c r="X117" s="24">
        <f t="shared" si="29"/>
        <v>179.87230345848695</v>
      </c>
      <c r="Y117" s="7"/>
      <c r="Z117" s="25">
        <f t="shared" si="30"/>
        <v>-636</v>
      </c>
      <c r="AA117" s="17">
        <f t="shared" si="31"/>
        <v>179.82900000000001</v>
      </c>
      <c r="AB117" s="24">
        <f t="shared" si="25"/>
        <v>3.1386081405688833</v>
      </c>
      <c r="AC117" s="17">
        <f t="shared" si="26"/>
        <v>4.3303458486946056E-2</v>
      </c>
    </row>
    <row r="118" spans="1:29" s="17" customFormat="1" x14ac:dyDescent="0.25">
      <c r="A118" s="17">
        <v>33</v>
      </c>
      <c r="B118" s="17">
        <v>-622</v>
      </c>
      <c r="C118" s="17">
        <v>13117</v>
      </c>
      <c r="D118" s="17">
        <v>15259</v>
      </c>
      <c r="E118" s="17">
        <v>13282</v>
      </c>
      <c r="F118" s="17">
        <v>11167</v>
      </c>
      <c r="G118" s="24"/>
      <c r="H118" s="7"/>
      <c r="I118" s="25">
        <f t="shared" si="32"/>
        <v>-165</v>
      </c>
      <c r="J118" s="24">
        <f t="shared" si="32"/>
        <v>4092</v>
      </c>
      <c r="K118" s="7"/>
      <c r="L118" s="25">
        <f t="shared" si="27"/>
        <v>-161.45958423604003</v>
      </c>
      <c r="M118" s="17">
        <f t="shared" si="18"/>
        <v>12.534543781696259</v>
      </c>
      <c r="N118" s="17">
        <f t="shared" si="28"/>
        <v>4080.9167900424718</v>
      </c>
      <c r="O118" s="24">
        <f t="shared" si="19"/>
        <v>122.83754296265218</v>
      </c>
      <c r="P118" s="7"/>
      <c r="Q118" s="25">
        <f t="shared" si="20"/>
        <v>-145.99489211499434</v>
      </c>
      <c r="R118" s="24">
        <f t="shared" si="21"/>
        <v>4088.5378746894512</v>
      </c>
      <c r="S118" s="7"/>
      <c r="T118" s="25">
        <f t="shared" si="22"/>
        <v>3.5591493238205138E-2</v>
      </c>
      <c r="U118" s="24">
        <f t="shared" si="23"/>
        <v>1.0003090170298992</v>
      </c>
      <c r="V118" s="7"/>
      <c r="W118" s="25">
        <f t="shared" si="24"/>
        <v>3.8941621409664506E-2</v>
      </c>
      <c r="X118" s="24">
        <f t="shared" si="29"/>
        <v>174.29483380095235</v>
      </c>
      <c r="Y118" s="7"/>
      <c r="Z118" s="25">
        <f t="shared" si="30"/>
        <v>-622</v>
      </c>
      <c r="AA118" s="17">
        <f t="shared" si="31"/>
        <v>174.23099999999999</v>
      </c>
      <c r="AB118" s="24">
        <f t="shared" si="25"/>
        <v>3.04090460904224</v>
      </c>
      <c r="AC118" s="17">
        <f t="shared" si="26"/>
        <v>6.3833800952352249E-2</v>
      </c>
    </row>
    <row r="119" spans="1:29" s="17" customFormat="1" x14ac:dyDescent="0.25">
      <c r="A119" s="17">
        <v>34</v>
      </c>
      <c r="B119" s="17">
        <v>-617</v>
      </c>
      <c r="C119" s="17">
        <v>13327</v>
      </c>
      <c r="D119" s="17">
        <v>15266</v>
      </c>
      <c r="E119" s="17">
        <v>13088</v>
      </c>
      <c r="F119" s="17">
        <v>11178</v>
      </c>
      <c r="G119" s="24"/>
      <c r="H119" s="7"/>
      <c r="I119" s="25">
        <f t="shared" si="32"/>
        <v>239</v>
      </c>
      <c r="J119" s="24">
        <f t="shared" si="32"/>
        <v>4088</v>
      </c>
      <c r="K119" s="7"/>
      <c r="L119" s="25">
        <f t="shared" si="27"/>
        <v>235.42686115598309</v>
      </c>
      <c r="M119" s="17">
        <f t="shared" si="18"/>
        <v>12.767321198622499</v>
      </c>
      <c r="N119" s="17">
        <f t="shared" si="28"/>
        <v>4076.832778144666</v>
      </c>
      <c r="O119" s="24">
        <f t="shared" si="19"/>
        <v>124.70684396624915</v>
      </c>
      <c r="P119" s="7"/>
      <c r="Q119" s="25">
        <f t="shared" si="20"/>
        <v>258.00510788500566</v>
      </c>
      <c r="R119" s="24">
        <f t="shared" si="21"/>
        <v>4084.5378746894512</v>
      </c>
      <c r="S119" s="7"/>
      <c r="T119" s="25">
        <f t="shared" si="22"/>
        <v>-6.2898002249822893E-2</v>
      </c>
      <c r="U119" s="24">
        <f t="shared" si="23"/>
        <v>0.99933036984825274</v>
      </c>
      <c r="V119" s="7"/>
      <c r="W119" s="25">
        <f t="shared" si="24"/>
        <v>-5.9551703746459551E-2</v>
      </c>
      <c r="X119" s="24">
        <f t="shared" si="29"/>
        <v>168.65514367480796</v>
      </c>
      <c r="Y119" s="7"/>
      <c r="Z119" s="25">
        <f t="shared" si="30"/>
        <v>-617</v>
      </c>
      <c r="AA119" s="17">
        <f t="shared" si="31"/>
        <v>168.678</v>
      </c>
      <c r="AB119" s="24">
        <f t="shared" si="25"/>
        <v>2.9439864756789946</v>
      </c>
      <c r="AC119" s="17">
        <f t="shared" si="26"/>
        <v>-2.285632519203773E-2</v>
      </c>
    </row>
    <row r="120" spans="1:29" s="17" customFormat="1" x14ac:dyDescent="0.25">
      <c r="A120" s="17">
        <v>35</v>
      </c>
      <c r="B120" s="17">
        <v>-604</v>
      </c>
      <c r="C120" s="17">
        <v>13516</v>
      </c>
      <c r="D120" s="17">
        <v>15242</v>
      </c>
      <c r="E120" s="17">
        <v>12896</v>
      </c>
      <c r="F120" s="17">
        <v>11194</v>
      </c>
      <c r="G120" s="24"/>
      <c r="H120" s="7"/>
      <c r="I120" s="25">
        <f t="shared" si="32"/>
        <v>620</v>
      </c>
      <c r="J120" s="24">
        <f t="shared" si="32"/>
        <v>4048</v>
      </c>
      <c r="K120" s="7"/>
      <c r="L120" s="25">
        <f t="shared" si="27"/>
        <v>621.65937409114861</v>
      </c>
      <c r="M120" s="17">
        <f t="shared" si="18"/>
        <v>2.7535223743752639</v>
      </c>
      <c r="N120" s="17">
        <f t="shared" si="28"/>
        <v>4035.7934460882129</v>
      </c>
      <c r="O120" s="24">
        <f t="shared" si="19"/>
        <v>148.99995840136418</v>
      </c>
      <c r="P120" s="7"/>
      <c r="Q120" s="25">
        <f t="shared" si="20"/>
        <v>639.0051078850056</v>
      </c>
      <c r="R120" s="24">
        <f t="shared" si="21"/>
        <v>4044.5378746894512</v>
      </c>
      <c r="S120" s="7"/>
      <c r="T120" s="25">
        <f t="shared" si="22"/>
        <v>-0.15578042249967111</v>
      </c>
      <c r="U120" s="24">
        <f t="shared" si="23"/>
        <v>0.98954389803178833</v>
      </c>
      <c r="V120" s="7"/>
      <c r="W120" s="25">
        <f t="shared" si="24"/>
        <v>-0.15246741869122624</v>
      </c>
      <c r="X120" s="24">
        <f t="shared" si="29"/>
        <v>163.30629298749488</v>
      </c>
      <c r="Y120" s="7"/>
      <c r="Z120" s="25">
        <f t="shared" si="30"/>
        <v>-604</v>
      </c>
      <c r="AA120" s="17">
        <f t="shared" si="31"/>
        <v>163.24199999999999</v>
      </c>
      <c r="AB120" s="24">
        <f t="shared" si="25"/>
        <v>2.8491103775405828</v>
      </c>
      <c r="AC120" s="17">
        <f t="shared" si="26"/>
        <v>6.429298749489476E-2</v>
      </c>
    </row>
    <row r="121" spans="1:29" s="17" customFormat="1" x14ac:dyDescent="0.25">
      <c r="A121" s="17">
        <v>36</v>
      </c>
      <c r="B121" s="17">
        <v>-614</v>
      </c>
      <c r="C121" s="17">
        <v>13710</v>
      </c>
      <c r="D121" s="17">
        <v>15208</v>
      </c>
      <c r="E121" s="17">
        <v>12704</v>
      </c>
      <c r="F121" s="17">
        <v>11242</v>
      </c>
      <c r="G121" s="24"/>
      <c r="H121" s="7"/>
      <c r="I121" s="25">
        <f t="shared" si="32"/>
        <v>1006</v>
      </c>
      <c r="J121" s="24">
        <f t="shared" si="32"/>
        <v>3966</v>
      </c>
      <c r="K121" s="7"/>
      <c r="L121" s="25">
        <f t="shared" si="27"/>
        <v>1008.353377274256</v>
      </c>
      <c r="M121" s="17">
        <f t="shared" si="18"/>
        <v>5.5383845949845547</v>
      </c>
      <c r="N121" s="17">
        <f t="shared" si="28"/>
        <v>3956.8953359628954</v>
      </c>
      <c r="O121" s="24">
        <f t="shared" si="19"/>
        <v>82.89490722854606</v>
      </c>
      <c r="P121" s="7"/>
      <c r="Q121" s="25">
        <f t="shared" si="20"/>
        <v>1025.0051078850056</v>
      </c>
      <c r="R121" s="24">
        <f t="shared" si="21"/>
        <v>3962.5378746894512</v>
      </c>
      <c r="S121" s="7"/>
      <c r="T121" s="25">
        <f t="shared" si="22"/>
        <v>-0.24988177214912363</v>
      </c>
      <c r="U121" s="24">
        <f t="shared" si="23"/>
        <v>0.96948163080803607</v>
      </c>
      <c r="V121" s="7"/>
      <c r="W121" s="25">
        <f t="shared" si="24"/>
        <v>-0.24663648241754754</v>
      </c>
      <c r="X121" s="24">
        <f t="shared" si="29"/>
        <v>157.79216987826487</v>
      </c>
      <c r="Y121" s="7"/>
      <c r="Z121" s="25">
        <f t="shared" si="30"/>
        <v>-614</v>
      </c>
      <c r="AA121" s="17">
        <f t="shared" si="31"/>
        <v>157.71599999999998</v>
      </c>
      <c r="AB121" s="24">
        <f t="shared" si="25"/>
        <v>2.7526634830753762</v>
      </c>
      <c r="AC121" s="17">
        <f t="shared" si="26"/>
        <v>7.6169878264892077E-2</v>
      </c>
    </row>
    <row r="122" spans="1:29" s="17" customFormat="1" x14ac:dyDescent="0.25">
      <c r="A122" s="17">
        <v>37</v>
      </c>
      <c r="B122" s="17">
        <v>-634</v>
      </c>
      <c r="C122" s="17">
        <v>13906</v>
      </c>
      <c r="D122" s="17">
        <v>15146</v>
      </c>
      <c r="E122" s="17">
        <v>12513</v>
      </c>
      <c r="F122" s="17">
        <v>11301</v>
      </c>
      <c r="G122" s="24"/>
      <c r="H122" s="7"/>
      <c r="I122" s="25">
        <f t="shared" si="32"/>
        <v>1393</v>
      </c>
      <c r="J122" s="24">
        <f t="shared" si="32"/>
        <v>3845</v>
      </c>
      <c r="K122" s="7"/>
      <c r="L122" s="25">
        <f t="shared" si="27"/>
        <v>1397.57134935145</v>
      </c>
      <c r="M122" s="17">
        <f t="shared" si="18"/>
        <v>20.897234893001908</v>
      </c>
      <c r="N122" s="17">
        <f t="shared" si="28"/>
        <v>3836.8696433397245</v>
      </c>
      <c r="O122" s="24">
        <f t="shared" si="19"/>
        <v>66.102699423286808</v>
      </c>
      <c r="P122" s="7"/>
      <c r="Q122" s="25">
        <f t="shared" si="20"/>
        <v>1412.0051078850056</v>
      </c>
      <c r="R122" s="24">
        <f t="shared" si="21"/>
        <v>3841.5378746894512</v>
      </c>
      <c r="S122" s="7"/>
      <c r="T122" s="25">
        <f t="shared" si="22"/>
        <v>-0.34422690767849701</v>
      </c>
      <c r="U122" s="24">
        <f t="shared" si="23"/>
        <v>0.93987755356323099</v>
      </c>
      <c r="V122" s="7"/>
      <c r="W122" s="25">
        <f t="shared" si="24"/>
        <v>-0.3410812878985397</v>
      </c>
      <c r="X122" s="24">
        <f t="shared" si="29"/>
        <v>152.11963860874448</v>
      </c>
      <c r="Y122" s="7"/>
      <c r="Z122" s="25">
        <f t="shared" si="30"/>
        <v>-634</v>
      </c>
      <c r="AA122" s="17">
        <f t="shared" si="31"/>
        <v>152.01</v>
      </c>
      <c r="AB122" s="24">
        <f t="shared" si="25"/>
        <v>2.65307499595658</v>
      </c>
      <c r="AC122" s="17">
        <f t="shared" si="26"/>
        <v>0.10963860874448983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15067</v>
      </c>
      <c r="E123" s="17">
        <v>12325</v>
      </c>
      <c r="F123" s="17">
        <v>11379</v>
      </c>
      <c r="G123" s="24"/>
      <c r="H123" s="7"/>
      <c r="I123" s="25">
        <f t="shared" si="32"/>
        <v>1767</v>
      </c>
      <c r="J123" s="24">
        <f t="shared" si="32"/>
        <v>3688</v>
      </c>
      <c r="K123" s="7"/>
      <c r="L123" s="25">
        <f t="shared" si="27"/>
        <v>1769.2640288447499</v>
      </c>
      <c r="M123" s="17">
        <f t="shared" si="18"/>
        <v>5.1258266098594456</v>
      </c>
      <c r="N123" s="17">
        <f t="shared" si="28"/>
        <v>3680.5175577708037</v>
      </c>
      <c r="O123" s="24">
        <f t="shared" si="19"/>
        <v>55.986941713260016</v>
      </c>
      <c r="P123" s="7"/>
      <c r="Q123" s="25">
        <f t="shared" si="20"/>
        <v>1786.0051078850056</v>
      </c>
      <c r="R123" s="24">
        <f t="shared" si="21"/>
        <v>3684.5378746894512</v>
      </c>
      <c r="S123" s="7"/>
      <c r="T123" s="25">
        <f t="shared" si="22"/>
        <v>-0.43540282676889919</v>
      </c>
      <c r="U123" s="24">
        <f t="shared" si="23"/>
        <v>0.90146565168360782</v>
      </c>
      <c r="V123" s="7"/>
      <c r="W123" s="25">
        <f t="shared" si="24"/>
        <v>-0.43238635563774669</v>
      </c>
      <c r="X123" s="24">
        <f t="shared" si="29"/>
        <v>146.44083800547708</v>
      </c>
      <c r="Y123" s="7"/>
      <c r="Z123" s="25">
        <f t="shared" si="30"/>
        <v>-628</v>
      </c>
      <c r="AA123" s="17">
        <f t="shared" si="31"/>
        <v>146.358</v>
      </c>
      <c r="AB123" s="24">
        <f t="shared" si="25"/>
        <v>2.554428986633861</v>
      </c>
      <c r="AC123" s="17">
        <f t="shared" si="26"/>
        <v>8.2838005477071874E-2</v>
      </c>
    </row>
    <row r="124" spans="1:29" s="17" customFormat="1" x14ac:dyDescent="0.25">
      <c r="A124" s="17">
        <v>39</v>
      </c>
      <c r="B124" s="17">
        <v>-636</v>
      </c>
      <c r="C124" s="17">
        <v>14269</v>
      </c>
      <c r="D124" s="17">
        <v>14964</v>
      </c>
      <c r="E124" s="17">
        <v>12143</v>
      </c>
      <c r="F124" s="17">
        <v>11478</v>
      </c>
      <c r="G124" s="24"/>
      <c r="H124" s="7"/>
      <c r="I124" s="25">
        <f t="shared" si="32"/>
        <v>2126</v>
      </c>
      <c r="J124" s="24">
        <f t="shared" si="32"/>
        <v>3486</v>
      </c>
      <c r="K124" s="7"/>
      <c r="L124" s="25">
        <f t="shared" si="27"/>
        <v>2127.9373516047726</v>
      </c>
      <c r="M124" s="17">
        <f t="shared" si="18"/>
        <v>3.753331240515084</v>
      </c>
      <c r="N124" s="17">
        <f t="shared" si="28"/>
        <v>3485.7355839307243</v>
      </c>
      <c r="O124" s="24">
        <f t="shared" si="19"/>
        <v>6.9915857691232708E-2</v>
      </c>
      <c r="P124" s="7"/>
      <c r="Q124" s="25">
        <f t="shared" si="20"/>
        <v>2145.0051078850056</v>
      </c>
      <c r="R124" s="24">
        <f t="shared" si="21"/>
        <v>3482.5378746894512</v>
      </c>
      <c r="S124" s="7"/>
      <c r="T124" s="25">
        <f t="shared" si="22"/>
        <v>-0.52292195766048843</v>
      </c>
      <c r="U124" s="24">
        <f t="shared" si="23"/>
        <v>0.85204396901046209</v>
      </c>
      <c r="V124" s="7"/>
      <c r="W124" s="25">
        <f t="shared" si="24"/>
        <v>-0.52007148525841873</v>
      </c>
      <c r="X124" s="24">
        <f t="shared" si="29"/>
        <v>140.66635847980473</v>
      </c>
      <c r="Y124" s="7"/>
      <c r="Z124" s="25">
        <f t="shared" si="30"/>
        <v>-636</v>
      </c>
      <c r="AA124" s="17">
        <f t="shared" si="31"/>
        <v>140.63400000000001</v>
      </c>
      <c r="AB124" s="24">
        <f t="shared" si="25"/>
        <v>2.4545263402497057</v>
      </c>
      <c r="AC124" s="17">
        <f t="shared" si="26"/>
        <v>3.2358479804713625E-2</v>
      </c>
    </row>
    <row r="125" spans="1:29" s="17" customFormat="1" x14ac:dyDescent="0.25">
      <c r="A125" s="17">
        <v>40</v>
      </c>
      <c r="B125" s="17">
        <v>-633</v>
      </c>
      <c r="C125" s="17">
        <v>14449</v>
      </c>
      <c r="D125" s="17">
        <v>14860</v>
      </c>
      <c r="E125" s="17">
        <v>11981</v>
      </c>
      <c r="F125" s="17">
        <v>11596</v>
      </c>
      <c r="G125" s="24"/>
      <c r="H125" s="7"/>
      <c r="I125" s="25">
        <f t="shared" si="32"/>
        <v>2468</v>
      </c>
      <c r="J125" s="24">
        <f t="shared" si="32"/>
        <v>3264</v>
      </c>
      <c r="K125" s="7"/>
      <c r="L125" s="25">
        <f t="shared" si="27"/>
        <v>2463.6444857381339</v>
      </c>
      <c r="M125" s="17">
        <f t="shared" si="18"/>
        <v>18.970504485319168</v>
      </c>
      <c r="N125" s="17">
        <f t="shared" si="28"/>
        <v>3257.3813370974522</v>
      </c>
      <c r="O125" s="24">
        <f t="shared" si="19"/>
        <v>43.806698617562994</v>
      </c>
      <c r="P125" s="7"/>
      <c r="Q125" s="25">
        <f t="shared" si="20"/>
        <v>2487.0051078850056</v>
      </c>
      <c r="R125" s="24">
        <f t="shared" si="21"/>
        <v>3260.5378746894512</v>
      </c>
      <c r="S125" s="7"/>
      <c r="T125" s="25">
        <f t="shared" si="22"/>
        <v>-0.6062967285934231</v>
      </c>
      <c r="U125" s="24">
        <f t="shared" si="23"/>
        <v>0.79772905042908415</v>
      </c>
      <c r="V125" s="7"/>
      <c r="W125" s="25">
        <f t="shared" si="24"/>
        <v>-0.60362861860785078</v>
      </c>
      <c r="X125" s="24">
        <f t="shared" si="29"/>
        <v>134.95125703499946</v>
      </c>
      <c r="Y125" s="7"/>
      <c r="Z125" s="25">
        <f t="shared" si="30"/>
        <v>-633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1.425703499944575E-2</v>
      </c>
    </row>
    <row r="126" spans="1:29" s="17" customFormat="1" x14ac:dyDescent="0.25">
      <c r="A126" s="17">
        <v>41</v>
      </c>
      <c r="B126" s="17">
        <v>-627</v>
      </c>
      <c r="C126" s="17">
        <v>14587</v>
      </c>
      <c r="D126" s="17">
        <v>14720</v>
      </c>
      <c r="E126" s="17">
        <v>11818</v>
      </c>
      <c r="F126" s="17">
        <v>11721</v>
      </c>
      <c r="G126" s="24"/>
      <c r="H126" s="7"/>
      <c r="I126" s="25">
        <f t="shared" si="32"/>
        <v>2769</v>
      </c>
      <c r="J126" s="24">
        <f t="shared" si="32"/>
        <v>2999</v>
      </c>
      <c r="K126" s="7"/>
      <c r="L126" s="25">
        <f t="shared" si="27"/>
        <v>2771.9784788723796</v>
      </c>
      <c r="M126" s="17">
        <f t="shared" si="18"/>
        <v>8.8713363932115517</v>
      </c>
      <c r="N126" s="17">
        <f t="shared" si="28"/>
        <v>2999.4893556171801</v>
      </c>
      <c r="O126" s="24">
        <f t="shared" si="19"/>
        <v>0.239468920065698</v>
      </c>
      <c r="P126" s="7"/>
      <c r="Q126" s="25">
        <f t="shared" si="20"/>
        <v>2788.0051078850056</v>
      </c>
      <c r="R126" s="24">
        <f t="shared" si="21"/>
        <v>2995.5378746894512</v>
      </c>
      <c r="S126" s="7"/>
      <c r="T126" s="25">
        <f t="shared" si="22"/>
        <v>-0.67967627844960243</v>
      </c>
      <c r="U126" s="24">
        <f t="shared" si="23"/>
        <v>0.73289367464500688</v>
      </c>
      <c r="V126" s="7"/>
      <c r="W126" s="25">
        <f t="shared" si="24"/>
        <v>-0.67722570672515681</v>
      </c>
      <c r="X126" s="24">
        <f t="shared" si="29"/>
        <v>129.32617766075151</v>
      </c>
      <c r="Y126" s="7"/>
      <c r="Z126" s="25">
        <f t="shared" si="30"/>
        <v>-627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3.2177660751500525E-2</v>
      </c>
    </row>
    <row r="127" spans="1:29" s="17" customFormat="1" x14ac:dyDescent="0.25">
      <c r="A127" s="17">
        <v>42</v>
      </c>
      <c r="B127" s="17">
        <v>-601</v>
      </c>
      <c r="C127" s="17">
        <v>14733</v>
      </c>
      <c r="D127" s="17">
        <v>14586</v>
      </c>
      <c r="E127" s="17">
        <v>11688</v>
      </c>
      <c r="F127" s="17">
        <v>11867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3042.1468343386978</v>
      </c>
      <c r="M127" s="17">
        <f t="shared" si="18"/>
        <v>8.1405542908341797</v>
      </c>
      <c r="N127" s="17">
        <f t="shared" si="28"/>
        <v>2724.9938864280421</v>
      </c>
      <c r="O127" s="24">
        <f t="shared" si="19"/>
        <v>35.926674512266807</v>
      </c>
      <c r="P127" s="7"/>
      <c r="Q127" s="25">
        <f t="shared" si="20"/>
        <v>3064.0051078850056</v>
      </c>
      <c r="R127" s="24">
        <f t="shared" si="21"/>
        <v>2715.5378746894512</v>
      </c>
      <c r="S127" s="7"/>
      <c r="T127" s="25">
        <f t="shared" si="22"/>
        <v>-0.74696118130776012</v>
      </c>
      <c r="U127" s="24">
        <f t="shared" si="23"/>
        <v>0.66438837192975531</v>
      </c>
      <c r="V127" s="7"/>
      <c r="W127" s="25">
        <f t="shared" si="24"/>
        <v>-0.74474040386380669</v>
      </c>
      <c r="X127" s="24">
        <f t="shared" si="29"/>
        <v>123.80184446149894</v>
      </c>
      <c r="Y127" s="7"/>
      <c r="Z127" s="25">
        <f t="shared" si="30"/>
        <v>-601</v>
      </c>
      <c r="AA127" s="17">
        <f t="shared" si="31"/>
        <v>123.88500000000001</v>
      </c>
      <c r="AB127" s="24">
        <f t="shared" si="25"/>
        <v>2.1622011438331752</v>
      </c>
      <c r="AC127" s="17">
        <f t="shared" si="26"/>
        <v>-8.3155538501060278E-2</v>
      </c>
    </row>
    <row r="128" spans="1:29" s="17" customFormat="1" x14ac:dyDescent="0.25">
      <c r="A128" s="17">
        <v>43</v>
      </c>
      <c r="B128" s="17">
        <v>-615</v>
      </c>
      <c r="C128" s="17">
        <v>14849</v>
      </c>
      <c r="D128" s="17">
        <v>14428</v>
      </c>
      <c r="E128" s="17">
        <v>11561</v>
      </c>
      <c r="F128" s="17">
        <v>12011</v>
      </c>
      <c r="G128" s="24"/>
      <c r="H128" s="7"/>
      <c r="I128" s="25">
        <f t="shared" si="32"/>
        <v>3288</v>
      </c>
      <c r="J128" s="24">
        <f t="shared" si="32"/>
        <v>2417</v>
      </c>
      <c r="K128" s="7"/>
      <c r="L128" s="25">
        <f t="shared" si="27"/>
        <v>3290.3419270325562</v>
      </c>
      <c r="M128" s="17">
        <f t="shared" si="18"/>
        <v>5.484622225817553</v>
      </c>
      <c r="N128" s="17">
        <f t="shared" si="28"/>
        <v>2419.0296697712579</v>
      </c>
      <c r="O128" s="24">
        <f t="shared" si="19"/>
        <v>4.1195593803580399</v>
      </c>
      <c r="P128" s="7"/>
      <c r="Q128" s="25">
        <f t="shared" si="20"/>
        <v>3307.0051078850056</v>
      </c>
      <c r="R128" s="24">
        <f t="shared" si="21"/>
        <v>2413.5378746894512</v>
      </c>
      <c r="S128" s="7"/>
      <c r="T128" s="25">
        <f t="shared" si="22"/>
        <v>-0.80620115012852955</v>
      </c>
      <c r="U128" s="24">
        <f t="shared" si="23"/>
        <v>0.59050050971544843</v>
      </c>
      <c r="V128" s="7"/>
      <c r="W128" s="25">
        <f t="shared" si="24"/>
        <v>-0.80422814747260429</v>
      </c>
      <c r="X128" s="24">
        <f t="shared" si="29"/>
        <v>118.35324949220433</v>
      </c>
      <c r="Y128" s="7"/>
      <c r="Z128" s="25">
        <f t="shared" si="30"/>
        <v>-615</v>
      </c>
      <c r="AA128" s="17">
        <f t="shared" si="31"/>
        <v>118.35000000000001</v>
      </c>
      <c r="AB128" s="24">
        <f t="shared" si="25"/>
        <v>2.0655971697352888</v>
      </c>
      <c r="AC128" s="17">
        <f t="shared" si="26"/>
        <v>3.2494922043184715E-3</v>
      </c>
    </row>
    <row r="129" spans="1:29" s="17" customFormat="1" x14ac:dyDescent="0.25">
      <c r="A129" s="17">
        <v>44</v>
      </c>
      <c r="B129" s="17">
        <v>-627</v>
      </c>
      <c r="C129" s="17">
        <v>14957</v>
      </c>
      <c r="D129" s="17">
        <v>14258</v>
      </c>
      <c r="E129" s="17">
        <v>11442</v>
      </c>
      <c r="F129" s="17">
        <v>12177</v>
      </c>
      <c r="G129" s="24"/>
      <c r="H129" s="7"/>
      <c r="I129" s="25">
        <f t="shared" si="32"/>
        <v>3515</v>
      </c>
      <c r="J129" s="24">
        <f t="shared" si="32"/>
        <v>2081</v>
      </c>
      <c r="K129" s="7"/>
      <c r="L129" s="25">
        <f t="shared" si="27"/>
        <v>3511.5662569034375</v>
      </c>
      <c r="M129" s="17">
        <f t="shared" si="18"/>
        <v>11.790591653190395</v>
      </c>
      <c r="N129" s="17">
        <f t="shared" si="28"/>
        <v>2083.9220761107845</v>
      </c>
      <c r="O129" s="24">
        <f t="shared" si="19"/>
        <v>8.5385287972173156</v>
      </c>
      <c r="P129" s="7"/>
      <c r="Q129" s="25">
        <f t="shared" si="20"/>
        <v>3534.0051078850056</v>
      </c>
      <c r="R129" s="24">
        <f t="shared" si="21"/>
        <v>2077.5378746894512</v>
      </c>
      <c r="S129" s="7"/>
      <c r="T129" s="25">
        <f t="shared" si="22"/>
        <v>-0.86154054487056508</v>
      </c>
      <c r="U129" s="24">
        <f t="shared" si="23"/>
        <v>0.50829414645714666</v>
      </c>
      <c r="V129" s="7"/>
      <c r="W129" s="25">
        <f t="shared" si="24"/>
        <v>-0.85984315290604174</v>
      </c>
      <c r="X129" s="24">
        <f t="shared" si="29"/>
        <v>112.65480948145978</v>
      </c>
      <c r="Y129" s="7"/>
      <c r="Z129" s="25">
        <f t="shared" si="30"/>
        <v>-627</v>
      </c>
      <c r="AA129" s="17">
        <f t="shared" si="31"/>
        <v>112.70700000000001</v>
      </c>
      <c r="AB129" s="24">
        <f t="shared" si="25"/>
        <v>1.9671082400452491</v>
      </c>
      <c r="AC129" s="17">
        <f t="shared" si="26"/>
        <v>-5.2190518540228936E-2</v>
      </c>
    </row>
    <row r="130" spans="1:29" s="17" customFormat="1" x14ac:dyDescent="0.25">
      <c r="A130" s="17">
        <v>45</v>
      </c>
      <c r="B130" s="17">
        <v>-614</v>
      </c>
      <c r="C130" s="17">
        <v>15063</v>
      </c>
      <c r="D130" s="17">
        <v>14089</v>
      </c>
      <c r="E130" s="17">
        <v>11359</v>
      </c>
      <c r="F130" s="17">
        <v>12362</v>
      </c>
      <c r="G130" s="24"/>
      <c r="H130" s="7"/>
      <c r="I130" s="25">
        <f t="shared" si="32"/>
        <v>3704</v>
      </c>
      <c r="J130" s="24">
        <f t="shared" si="32"/>
        <v>1727</v>
      </c>
      <c r="K130" s="7"/>
      <c r="L130" s="25">
        <f t="shared" si="27"/>
        <v>3695.02255131222</v>
      </c>
      <c r="M130" s="17">
        <f t="shared" si="18"/>
        <v>80.5945849417228</v>
      </c>
      <c r="N130" s="17">
        <f t="shared" si="28"/>
        <v>1736.1942953062573</v>
      </c>
      <c r="O130" s="24">
        <f t="shared" si="19"/>
        <v>84.535066178665843</v>
      </c>
      <c r="P130" s="7"/>
      <c r="Q130" s="25">
        <f t="shared" si="20"/>
        <v>3723.0051078850056</v>
      </c>
      <c r="R130" s="24">
        <f t="shared" si="21"/>
        <v>1723.5378746894514</v>
      </c>
      <c r="S130" s="7"/>
      <c r="T130" s="25">
        <f t="shared" si="22"/>
        <v>-0.90761607617560791</v>
      </c>
      <c r="U130" s="24">
        <f t="shared" si="23"/>
        <v>0.42168387088143588</v>
      </c>
      <c r="V130" s="7"/>
      <c r="W130" s="25">
        <f t="shared" si="24"/>
        <v>-0.9062089911894341</v>
      </c>
      <c r="X130" s="24">
        <f t="shared" si="29"/>
        <v>107.01930750541175</v>
      </c>
      <c r="Y130" s="7"/>
      <c r="Z130" s="25">
        <f t="shared" si="30"/>
        <v>-614</v>
      </c>
      <c r="AA130" s="17">
        <f t="shared" si="31"/>
        <v>107.18100000000001</v>
      </c>
      <c r="AB130" s="24">
        <f t="shared" si="25"/>
        <v>1.8706613455800425</v>
      </c>
      <c r="AC130" s="17">
        <f t="shared" si="26"/>
        <v>-0.16169249458826584</v>
      </c>
    </row>
    <row r="131" spans="1:29" s="17" customFormat="1" x14ac:dyDescent="0.25">
      <c r="A131" s="17">
        <v>46</v>
      </c>
      <c r="B131" s="17">
        <v>-635</v>
      </c>
      <c r="C131" s="17">
        <v>15135</v>
      </c>
      <c r="D131" s="17">
        <v>13899</v>
      </c>
      <c r="E131" s="17">
        <v>11284</v>
      </c>
      <c r="F131" s="17">
        <v>12549</v>
      </c>
      <c r="G131" s="24"/>
      <c r="H131" s="7"/>
      <c r="I131" s="25">
        <f t="shared" si="32"/>
        <v>3851</v>
      </c>
      <c r="J131" s="24">
        <f t="shared" si="32"/>
        <v>1350</v>
      </c>
      <c r="K131" s="7"/>
      <c r="L131" s="25">
        <f t="shared" si="27"/>
        <v>3848.3888260937888</v>
      </c>
      <c r="M131" s="17">
        <f t="shared" si="18"/>
        <v>6.8182291684782905</v>
      </c>
      <c r="N131" s="17">
        <f t="shared" si="28"/>
        <v>1359.6692636619539</v>
      </c>
      <c r="O131" s="24">
        <f t="shared" si="19"/>
        <v>93.494659764381979</v>
      </c>
      <c r="P131" s="7"/>
      <c r="Q131" s="25">
        <f t="shared" si="20"/>
        <v>3870.0051078850056</v>
      </c>
      <c r="R131" s="24">
        <f t="shared" si="21"/>
        <v>1346.5378746894514</v>
      </c>
      <c r="S131" s="7"/>
      <c r="T131" s="25">
        <f t="shared" si="22"/>
        <v>-0.94345260052397451</v>
      </c>
      <c r="U131" s="24">
        <f t="shared" si="23"/>
        <v>0.32944637401125798</v>
      </c>
      <c r="V131" s="7"/>
      <c r="W131" s="25">
        <f t="shared" si="24"/>
        <v>-0.94235461006671062</v>
      </c>
      <c r="X131" s="24">
        <f t="shared" si="29"/>
        <v>101.33504152301464</v>
      </c>
      <c r="Y131" s="7"/>
      <c r="Z131" s="25">
        <f t="shared" si="30"/>
        <v>-635</v>
      </c>
      <c r="AA131" s="17">
        <f t="shared" si="31"/>
        <v>101.46600000000001</v>
      </c>
      <c r="AB131" s="24">
        <f t="shared" si="25"/>
        <v>1.7709157788285665</v>
      </c>
      <c r="AC131" s="17">
        <f t="shared" si="26"/>
        <v>-0.13095847698537</v>
      </c>
    </row>
    <row r="132" spans="1:29" s="17" customFormat="1" x14ac:dyDescent="0.25">
      <c r="A132" s="17">
        <v>47</v>
      </c>
      <c r="B132" s="17">
        <v>-642</v>
      </c>
      <c r="C132" s="17">
        <v>15190</v>
      </c>
      <c r="D132" s="17">
        <v>13708</v>
      </c>
      <c r="E132" s="17">
        <v>11224</v>
      </c>
      <c r="F132" s="17">
        <v>12746</v>
      </c>
      <c r="G132" s="24"/>
      <c r="H132" s="7"/>
      <c r="I132" s="25">
        <f t="shared" si="32"/>
        <v>3966</v>
      </c>
      <c r="J132" s="24">
        <f t="shared" si="32"/>
        <v>962</v>
      </c>
      <c r="K132" s="7"/>
      <c r="L132" s="25">
        <f t="shared" si="27"/>
        <v>3964.3203463328809</v>
      </c>
      <c r="M132" s="17">
        <f t="shared" si="18"/>
        <v>2.8212364414664899</v>
      </c>
      <c r="N132" s="17">
        <f t="shared" si="28"/>
        <v>965.29946848826728</v>
      </c>
      <c r="O132" s="24">
        <f t="shared" si="19"/>
        <v>10.886492305068771</v>
      </c>
      <c r="P132" s="7"/>
      <c r="Q132" s="25">
        <f t="shared" si="20"/>
        <v>3985.0051078850056</v>
      </c>
      <c r="R132" s="24">
        <f t="shared" si="21"/>
        <v>958.53787468945131</v>
      </c>
      <c r="S132" s="7"/>
      <c r="T132" s="25">
        <f t="shared" si="22"/>
        <v>-0.97148797671487364</v>
      </c>
      <c r="U132" s="24">
        <f t="shared" si="23"/>
        <v>0.23451759739155234</v>
      </c>
      <c r="V132" s="7"/>
      <c r="W132" s="25">
        <f t="shared" si="24"/>
        <v>-0.97070804985122416</v>
      </c>
      <c r="X132" s="24">
        <f t="shared" si="29"/>
        <v>95.647535560488393</v>
      </c>
      <c r="Y132" s="7"/>
      <c r="Z132" s="25">
        <f t="shared" si="30"/>
        <v>-642</v>
      </c>
      <c r="AA132" s="17">
        <f t="shared" si="31"/>
        <v>95.688000000000002</v>
      </c>
      <c r="AB132" s="24">
        <f t="shared" si="25"/>
        <v>1.6700706546483342</v>
      </c>
      <c r="AC132" s="17">
        <f t="shared" si="26"/>
        <v>-4.0464439511609385E-2</v>
      </c>
    </row>
    <row r="133" spans="1:29" s="17" customFormat="1" x14ac:dyDescent="0.25">
      <c r="A133" s="17">
        <v>48</v>
      </c>
      <c r="B133" s="17">
        <v>-631</v>
      </c>
      <c r="C133" s="17">
        <v>15229</v>
      </c>
      <c r="D133" s="17">
        <v>13504</v>
      </c>
      <c r="E133" s="17">
        <v>11188</v>
      </c>
      <c r="F133" s="17">
        <v>12941</v>
      </c>
      <c r="G133" s="24"/>
      <c r="H133" s="7"/>
      <c r="I133" s="25">
        <f t="shared" si="32"/>
        <v>4041</v>
      </c>
      <c r="J133" s="24">
        <f t="shared" si="32"/>
        <v>563</v>
      </c>
      <c r="K133" s="7"/>
      <c r="L133" s="25">
        <f t="shared" si="27"/>
        <v>4038.7920961111895</v>
      </c>
      <c r="M133" s="17">
        <f t="shared" si="18"/>
        <v>4.8748395822245554</v>
      </c>
      <c r="N133" s="17">
        <f t="shared" si="28"/>
        <v>568.13849762315158</v>
      </c>
      <c r="O133" s="24">
        <f t="shared" si="19"/>
        <v>26.40415782313443</v>
      </c>
      <c r="P133" s="7"/>
      <c r="Q133" s="25">
        <f t="shared" si="20"/>
        <v>4060.0051078850056</v>
      </c>
      <c r="R133" s="24">
        <f t="shared" si="21"/>
        <v>559.53787468945131</v>
      </c>
      <c r="S133" s="7"/>
      <c r="T133" s="25">
        <f t="shared" si="22"/>
        <v>-0.98977191770893824</v>
      </c>
      <c r="U133" s="24">
        <f t="shared" si="23"/>
        <v>0.13689754102231896</v>
      </c>
      <c r="V133" s="7"/>
      <c r="W133" s="25">
        <f t="shared" si="24"/>
        <v>-0.9893190125673168</v>
      </c>
      <c r="X133" s="24">
        <f t="shared" si="29"/>
        <v>89.943762212648039</v>
      </c>
      <c r="Y133" s="7"/>
      <c r="Z133" s="25">
        <f t="shared" si="30"/>
        <v>-631</v>
      </c>
      <c r="AA133" s="17">
        <f t="shared" si="31"/>
        <v>90.009</v>
      </c>
      <c r="AB133" s="24">
        <f t="shared" si="25"/>
        <v>1.5709534064275759</v>
      </c>
      <c r="AC133" s="17">
        <f t="shared" si="26"/>
        <v>-6.5237787351961174E-2</v>
      </c>
    </row>
    <row r="134" spans="1:29" s="17" customFormat="1" x14ac:dyDescent="0.25">
      <c r="A134" s="17">
        <v>49</v>
      </c>
      <c r="B134" s="17">
        <v>-615</v>
      </c>
      <c r="C134" s="17">
        <v>15241</v>
      </c>
      <c r="D134" s="17">
        <v>13306</v>
      </c>
      <c r="E134" s="17">
        <v>11163</v>
      </c>
      <c r="F134" s="17">
        <v>13134</v>
      </c>
      <c r="G134" s="24"/>
      <c r="H134" s="7"/>
      <c r="I134" s="25">
        <f t="shared" si="32"/>
        <v>4078</v>
      </c>
      <c r="J134" s="24">
        <f t="shared" si="32"/>
        <v>172</v>
      </c>
      <c r="K134" s="7"/>
      <c r="L134" s="25">
        <f t="shared" si="27"/>
        <v>4073.0127664457896</v>
      </c>
      <c r="M134" s="17">
        <f t="shared" si="18"/>
        <v>24.872498524242435</v>
      </c>
      <c r="N134" s="17">
        <f t="shared" si="28"/>
        <v>175.68104160169216</v>
      </c>
      <c r="O134" s="24">
        <f t="shared" si="19"/>
        <v>13.550067273388366</v>
      </c>
      <c r="P134" s="7"/>
      <c r="Q134" s="25">
        <f t="shared" si="20"/>
        <v>4097.0051078850056</v>
      </c>
      <c r="R134" s="24">
        <f t="shared" si="21"/>
        <v>168.53787468945131</v>
      </c>
      <c r="S134" s="7"/>
      <c r="T134" s="25">
        <f t="shared" si="22"/>
        <v>-0.99879199526601004</v>
      </c>
      <c r="U134" s="24">
        <f t="shared" si="23"/>
        <v>4.1234779016378509E-2</v>
      </c>
      <c r="V134" s="7"/>
      <c r="W134" s="25">
        <f t="shared" si="24"/>
        <v>-0.99865950512822177</v>
      </c>
      <c r="X134" s="24">
        <f t="shared" si="29"/>
        <v>84.429865291237547</v>
      </c>
      <c r="Y134" s="7"/>
      <c r="Z134" s="25">
        <f t="shared" si="30"/>
        <v>-615</v>
      </c>
      <c r="AA134" s="17">
        <f t="shared" si="31"/>
        <v>84.474000000000004</v>
      </c>
      <c r="AB134" s="24">
        <f t="shared" si="25"/>
        <v>1.47434943232969</v>
      </c>
      <c r="AC134" s="17">
        <f t="shared" si="26"/>
        <v>-4.4134708762456398E-2</v>
      </c>
    </row>
    <row r="135" spans="1:29" s="17" customFormat="1" x14ac:dyDescent="0.25">
      <c r="A135" s="17">
        <v>50</v>
      </c>
      <c r="B135" s="17">
        <v>-624</v>
      </c>
      <c r="C135" s="17">
        <v>15237</v>
      </c>
      <c r="D135" s="17">
        <v>13109</v>
      </c>
      <c r="E135" s="17">
        <v>11167</v>
      </c>
      <c r="F135" s="17">
        <v>13333</v>
      </c>
      <c r="G135" s="24"/>
      <c r="H135" s="7"/>
      <c r="I135" s="25">
        <f t="shared" si="32"/>
        <v>4070</v>
      </c>
      <c r="J135" s="24">
        <f t="shared" si="32"/>
        <v>-224</v>
      </c>
      <c r="K135" s="7"/>
      <c r="L135" s="25">
        <f t="shared" si="27"/>
        <v>4068.6968602220791</v>
      </c>
      <c r="M135" s="17">
        <f t="shared" si="18"/>
        <v>1.6981732807998182</v>
      </c>
      <c r="N135" s="17">
        <f t="shared" si="28"/>
        <v>-224.14312344172973</v>
      </c>
      <c r="O135" s="24">
        <f t="shared" si="19"/>
        <v>2.0484319572562724E-2</v>
      </c>
      <c r="P135" s="7"/>
      <c r="Q135" s="25">
        <f t="shared" si="20"/>
        <v>4089.0051078850056</v>
      </c>
      <c r="R135" s="24">
        <f t="shared" si="21"/>
        <v>-227.46212531054869</v>
      </c>
      <c r="S135" s="7"/>
      <c r="T135" s="25">
        <f t="shared" si="22"/>
        <v>-0.9968417082266432</v>
      </c>
      <c r="U135" s="24">
        <f t="shared" si="23"/>
        <v>-5.5651291966620012E-2</v>
      </c>
      <c r="V135" s="7"/>
      <c r="W135" s="25">
        <f t="shared" si="24"/>
        <v>-0.99703366830781004</v>
      </c>
      <c r="X135" s="24">
        <f t="shared" si="29"/>
        <v>78.870702603723146</v>
      </c>
      <c r="Y135" s="7"/>
      <c r="Z135" s="25">
        <f t="shared" si="30"/>
        <v>-624</v>
      </c>
      <c r="AA135" s="17">
        <f t="shared" si="31"/>
        <v>78.858000000000004</v>
      </c>
      <c r="AB135" s="24">
        <f t="shared" si="25"/>
        <v>1.3763317415376883</v>
      </c>
      <c r="AC135" s="17">
        <f t="shared" si="26"/>
        <v>1.2702603723141692E-2</v>
      </c>
    </row>
    <row r="136" spans="1:29" s="17" customFormat="1" x14ac:dyDescent="0.25">
      <c r="A136" s="17">
        <v>51</v>
      </c>
      <c r="B136" s="17">
        <v>-605</v>
      </c>
      <c r="C136" s="17">
        <v>15226</v>
      </c>
      <c r="D136" s="17">
        <v>12917</v>
      </c>
      <c r="E136" s="17">
        <v>11192</v>
      </c>
      <c r="F136" s="17">
        <v>13529</v>
      </c>
      <c r="G136" s="24"/>
      <c r="H136" s="7"/>
      <c r="I136" s="25">
        <f t="shared" si="32"/>
        <v>4034</v>
      </c>
      <c r="J136" s="24">
        <f t="shared" si="32"/>
        <v>-612</v>
      </c>
      <c r="K136" s="7"/>
      <c r="L136" s="25">
        <f t="shared" si="27"/>
        <v>4027.0066954100512</v>
      </c>
      <c r="M136" s="17">
        <f t="shared" si="18"/>
        <v>48.906309087799244</v>
      </c>
      <c r="N136" s="17">
        <f t="shared" si="28"/>
        <v>-609.74372691565941</v>
      </c>
      <c r="O136" s="24">
        <f t="shared" si="19"/>
        <v>5.0907682311198066</v>
      </c>
      <c r="P136" s="7"/>
      <c r="Q136" s="25">
        <f t="shared" si="20"/>
        <v>4053.0051078850056</v>
      </c>
      <c r="R136" s="24">
        <f t="shared" si="21"/>
        <v>-615.46212531054869</v>
      </c>
      <c r="S136" s="7"/>
      <c r="T136" s="25">
        <f t="shared" si="22"/>
        <v>-0.9880654165494922</v>
      </c>
      <c r="U136" s="24">
        <f t="shared" si="23"/>
        <v>-0.15058006858632564</v>
      </c>
      <c r="V136" s="7"/>
      <c r="W136" s="25">
        <f t="shared" si="24"/>
        <v>-0.98857523380178303</v>
      </c>
      <c r="X136" s="24">
        <f t="shared" si="29"/>
        <v>73.404719563157187</v>
      </c>
      <c r="Y136" s="7"/>
      <c r="Z136" s="25">
        <f t="shared" si="30"/>
        <v>-605</v>
      </c>
      <c r="AA136" s="17">
        <f t="shared" si="31"/>
        <v>73.413000000000011</v>
      </c>
      <c r="AB136" s="24">
        <f t="shared" si="25"/>
        <v>1.2812985637665972</v>
      </c>
      <c r="AC136" s="17">
        <f t="shared" si="26"/>
        <v>-8.2804368428242014E-3</v>
      </c>
    </row>
    <row r="137" spans="1:29" s="17" customFormat="1" x14ac:dyDescent="0.25">
      <c r="A137" s="17">
        <v>52</v>
      </c>
      <c r="B137" s="17">
        <v>-611</v>
      </c>
      <c r="C137" s="17">
        <v>15174</v>
      </c>
      <c r="D137" s="17">
        <v>12722</v>
      </c>
      <c r="E137" s="17">
        <v>11227</v>
      </c>
      <c r="F137" s="17">
        <v>13716</v>
      </c>
      <c r="G137" s="24"/>
      <c r="H137" s="7"/>
      <c r="I137" s="25">
        <f t="shared" si="32"/>
        <v>3947</v>
      </c>
      <c r="J137" s="24">
        <f t="shared" si="32"/>
        <v>-994</v>
      </c>
      <c r="K137" s="7"/>
      <c r="L137" s="25">
        <f t="shared" si="27"/>
        <v>3947.8117138302687</v>
      </c>
      <c r="M137" s="17">
        <f t="shared" si="18"/>
        <v>0.65887934224943945</v>
      </c>
      <c r="N137" s="17">
        <f t="shared" si="28"/>
        <v>-993.53937302408679</v>
      </c>
      <c r="O137" s="24">
        <f t="shared" si="19"/>
        <v>0.21217721093895325</v>
      </c>
      <c r="P137" s="7"/>
      <c r="Q137" s="25">
        <f t="shared" si="20"/>
        <v>3966.0051078850056</v>
      </c>
      <c r="R137" s="24">
        <f t="shared" si="21"/>
        <v>-997.46212531054869</v>
      </c>
      <c r="S137" s="7"/>
      <c r="T137" s="25">
        <f t="shared" si="22"/>
        <v>-0.96685604499637723</v>
      </c>
      <c r="U137" s="24">
        <f t="shared" si="23"/>
        <v>-0.24404087443356159</v>
      </c>
      <c r="V137" s="7"/>
      <c r="W137" s="25">
        <f t="shared" si="24"/>
        <v>-0.96767873362282786</v>
      </c>
      <c r="X137" s="24">
        <f t="shared" si="29"/>
        <v>67.911069156514827</v>
      </c>
      <c r="Y137" s="7"/>
      <c r="Z137" s="25">
        <f t="shared" si="30"/>
        <v>-611</v>
      </c>
      <c r="AA137" s="17">
        <f t="shared" si="31"/>
        <v>67.914000000000016</v>
      </c>
      <c r="AB137" s="24">
        <f t="shared" si="25"/>
        <v>1.1853229081994292</v>
      </c>
      <c r="AC137" s="17">
        <f t="shared" si="26"/>
        <v>-2.9308434851884613E-3</v>
      </c>
    </row>
    <row r="138" spans="1:29" s="17" customFormat="1" x14ac:dyDescent="0.25">
      <c r="A138" s="17">
        <v>53</v>
      </c>
      <c r="B138" s="17">
        <v>-631</v>
      </c>
      <c r="C138" s="17">
        <v>15107</v>
      </c>
      <c r="D138" s="17">
        <v>12526</v>
      </c>
      <c r="E138" s="17">
        <v>11285</v>
      </c>
      <c r="F138" s="17">
        <v>13903</v>
      </c>
      <c r="G138" s="24"/>
      <c r="H138" s="7"/>
      <c r="I138" s="25">
        <f t="shared" si="32"/>
        <v>3822</v>
      </c>
      <c r="J138" s="24">
        <f t="shared" si="32"/>
        <v>-1377</v>
      </c>
      <c r="K138" s="7"/>
      <c r="L138" s="25">
        <f t="shared" si="27"/>
        <v>3827.6753825434407</v>
      </c>
      <c r="M138" s="17">
        <f t="shared" si="18"/>
        <v>32.209967014391644</v>
      </c>
      <c r="N138" s="17">
        <f t="shared" si="28"/>
        <v>-1380.224114407971</v>
      </c>
      <c r="O138" s="24">
        <f t="shared" si="19"/>
        <v>10.394913715686199</v>
      </c>
      <c r="P138" s="7"/>
      <c r="Q138" s="25">
        <f t="shared" si="20"/>
        <v>3841.0051078850056</v>
      </c>
      <c r="R138" s="24">
        <f t="shared" si="21"/>
        <v>-1380.4621253105486</v>
      </c>
      <c r="S138" s="7"/>
      <c r="T138" s="25">
        <f t="shared" si="22"/>
        <v>-0.93638281000626955</v>
      </c>
      <c r="U138" s="24">
        <f t="shared" si="23"/>
        <v>-0.33774634207620913</v>
      </c>
      <c r="V138" s="7"/>
      <c r="W138" s="25">
        <f t="shared" si="24"/>
        <v>-0.93751913740585002</v>
      </c>
      <c r="X138" s="24">
        <f t="shared" si="29"/>
        <v>62.25362797199017</v>
      </c>
      <c r="Y138" s="7"/>
      <c r="Z138" s="25">
        <f t="shared" si="30"/>
        <v>-631</v>
      </c>
      <c r="AA138" s="17">
        <f t="shared" si="31"/>
        <v>62.235000000000014</v>
      </c>
      <c r="AB138" s="24">
        <f t="shared" si="25"/>
        <v>1.0862056599786711</v>
      </c>
      <c r="AC138" s="17">
        <f t="shared" si="26"/>
        <v>1.8627971990156311E-2</v>
      </c>
    </row>
    <row r="139" spans="1:29" s="17" customFormat="1" x14ac:dyDescent="0.25">
      <c r="A139" s="17">
        <v>54</v>
      </c>
      <c r="B139" s="17">
        <v>-632</v>
      </c>
      <c r="C139" s="17">
        <v>15036</v>
      </c>
      <c r="D139" s="17">
        <v>12341</v>
      </c>
      <c r="E139" s="17">
        <v>11364</v>
      </c>
      <c r="F139" s="17">
        <v>14091</v>
      </c>
      <c r="G139" s="24"/>
      <c r="H139" s="7"/>
      <c r="I139" s="25">
        <f t="shared" si="32"/>
        <v>3672</v>
      </c>
      <c r="J139" s="24">
        <f t="shared" si="32"/>
        <v>-1750</v>
      </c>
      <c r="K139" s="7"/>
      <c r="L139" s="25">
        <f t="shared" si="27"/>
        <v>3669.4638225110043</v>
      </c>
      <c r="M139" s="17">
        <f t="shared" si="18"/>
        <v>6.4321962556884857</v>
      </c>
      <c r="N139" s="17">
        <f t="shared" si="28"/>
        <v>-1753.9022528429323</v>
      </c>
      <c r="O139" s="24">
        <f t="shared" si="19"/>
        <v>15.227577250173098</v>
      </c>
      <c r="P139" s="7"/>
      <c r="Q139" s="25">
        <f t="shared" si="20"/>
        <v>3691.0051078850056</v>
      </c>
      <c r="R139" s="24">
        <f t="shared" si="21"/>
        <v>-1753.4621253105486</v>
      </c>
      <c r="S139" s="7"/>
      <c r="T139" s="25">
        <f t="shared" si="22"/>
        <v>-0.89981492801814034</v>
      </c>
      <c r="U139" s="24">
        <f t="shared" si="23"/>
        <v>-0.42900519176474056</v>
      </c>
      <c r="V139" s="7"/>
      <c r="W139" s="25">
        <f t="shared" si="24"/>
        <v>-0.90125666655142533</v>
      </c>
      <c r="X139" s="24">
        <f t="shared" si="29"/>
        <v>56.610646303285421</v>
      </c>
      <c r="Y139" s="7"/>
      <c r="Z139" s="25">
        <f t="shared" si="30"/>
        <v>-632</v>
      </c>
      <c r="AA139" s="17">
        <f t="shared" si="31"/>
        <v>56.547000000000011</v>
      </c>
      <c r="AB139" s="24">
        <f t="shared" si="25"/>
        <v>0.98693133212523365</v>
      </c>
      <c r="AC139" s="17">
        <f t="shared" si="26"/>
        <v>6.3646303285409545E-2</v>
      </c>
    </row>
    <row r="140" spans="1:29" s="17" customFormat="1" x14ac:dyDescent="0.25">
      <c r="A140" s="17">
        <v>55</v>
      </c>
      <c r="B140" s="17">
        <v>-640</v>
      </c>
      <c r="C140" s="17">
        <v>14932</v>
      </c>
      <c r="D140" s="17">
        <v>12159</v>
      </c>
      <c r="E140" s="17">
        <v>11457</v>
      </c>
      <c r="F140" s="17">
        <v>14269</v>
      </c>
      <c r="G140" s="24"/>
      <c r="H140" s="7"/>
      <c r="I140" s="25">
        <f t="shared" si="32"/>
        <v>3475</v>
      </c>
      <c r="J140" s="24">
        <f t="shared" si="32"/>
        <v>-2110</v>
      </c>
      <c r="K140" s="7"/>
      <c r="L140" s="25">
        <f t="shared" si="27"/>
        <v>3472.2080949728775</v>
      </c>
      <c r="M140" s="17">
        <f t="shared" si="18"/>
        <v>7.7947336804721035</v>
      </c>
      <c r="N140" s="17">
        <f t="shared" si="28"/>
        <v>-2114.6565180540183</v>
      </c>
      <c r="O140" s="24">
        <f t="shared" si="19"/>
        <v>21.683160387398434</v>
      </c>
      <c r="P140" s="7"/>
      <c r="Q140" s="25">
        <f t="shared" si="20"/>
        <v>3494.0051078850056</v>
      </c>
      <c r="R140" s="24">
        <f t="shared" si="21"/>
        <v>-2113.4621253105488</v>
      </c>
      <c r="S140" s="7"/>
      <c r="T140" s="25">
        <f t="shared" si="22"/>
        <v>-0.85178910967373056</v>
      </c>
      <c r="U140" s="24">
        <f t="shared" si="23"/>
        <v>-0.51708343811292112</v>
      </c>
      <c r="V140" s="7"/>
      <c r="W140" s="25">
        <f t="shared" si="24"/>
        <v>-0.85352554358743993</v>
      </c>
      <c r="X140" s="24">
        <f t="shared" si="29"/>
        <v>50.857109811610883</v>
      </c>
      <c r="Y140" s="7"/>
      <c r="Z140" s="25">
        <f t="shared" si="30"/>
        <v>-640</v>
      </c>
      <c r="AA140" s="17">
        <f t="shared" si="31"/>
        <v>50.787000000000013</v>
      </c>
      <c r="AB140" s="24">
        <f t="shared" si="25"/>
        <v>0.88640036721036042</v>
      </c>
      <c r="AC140" s="17">
        <f t="shared" si="26"/>
        <v>7.0109811610869599E-2</v>
      </c>
    </row>
    <row r="141" spans="1:29" s="17" customFormat="1" x14ac:dyDescent="0.25">
      <c r="A141" s="17">
        <v>56</v>
      </c>
      <c r="B141" s="17">
        <v>-633</v>
      </c>
      <c r="C141" s="17">
        <v>14822</v>
      </c>
      <c r="D141" s="17">
        <v>11990</v>
      </c>
      <c r="E141" s="17">
        <v>11580</v>
      </c>
      <c r="F141" s="17">
        <v>14438</v>
      </c>
      <c r="G141" s="24"/>
      <c r="H141" s="7"/>
      <c r="I141" s="25">
        <f t="shared" si="32"/>
        <v>3242</v>
      </c>
      <c r="J141" s="24">
        <f t="shared" si="32"/>
        <v>-2448</v>
      </c>
      <c r="K141" s="7"/>
      <c r="L141" s="25">
        <f t="shared" si="27"/>
        <v>3242.3906447440945</v>
      </c>
      <c r="M141" s="17">
        <f t="shared" si="18"/>
        <v>0.15260331608866973</v>
      </c>
      <c r="N141" s="17">
        <f t="shared" si="28"/>
        <v>-2450.4343904950297</v>
      </c>
      <c r="O141" s="24">
        <f t="shared" si="19"/>
        <v>5.9262570822908245</v>
      </c>
      <c r="P141" s="7"/>
      <c r="Q141" s="25">
        <f t="shared" si="20"/>
        <v>3261.0051078850056</v>
      </c>
      <c r="R141" s="24">
        <f t="shared" si="21"/>
        <v>-2451.4621253105488</v>
      </c>
      <c r="S141" s="7"/>
      <c r="T141" s="25">
        <f t="shared" si="22"/>
        <v>-0.7949869996521699</v>
      </c>
      <c r="U141" s="24">
        <f t="shared" si="23"/>
        <v>-0.59977912496204611</v>
      </c>
      <c r="V141" s="7"/>
      <c r="W141" s="25">
        <f t="shared" si="24"/>
        <v>-0.79700005411325858</v>
      </c>
      <c r="X141" s="24">
        <f t="shared" si="29"/>
        <v>45.102318195463511</v>
      </c>
      <c r="Y141" s="7"/>
      <c r="Z141" s="25">
        <f t="shared" si="30"/>
        <v>-633</v>
      </c>
      <c r="AA141" s="17">
        <f t="shared" si="31"/>
        <v>45.090000000000018</v>
      </c>
      <c r="AB141" s="24">
        <f t="shared" si="25"/>
        <v>0.78696895972424352</v>
      </c>
      <c r="AC141" s="17">
        <f t="shared" si="26"/>
        <v>1.2318195463492998E-2</v>
      </c>
    </row>
    <row r="142" spans="1:29" s="17" customFormat="1" x14ac:dyDescent="0.25">
      <c r="A142" s="17">
        <v>57</v>
      </c>
      <c r="B142" s="17">
        <v>-626</v>
      </c>
      <c r="C142" s="17">
        <v>14690</v>
      </c>
      <c r="D142" s="17">
        <v>11840</v>
      </c>
      <c r="E142" s="17">
        <v>11707</v>
      </c>
      <c r="F142" s="17">
        <v>14598</v>
      </c>
      <c r="G142" s="24"/>
      <c r="H142" s="7"/>
      <c r="I142" s="25">
        <f t="shared" si="32"/>
        <v>2983</v>
      </c>
      <c r="J142" s="24">
        <f t="shared" si="32"/>
        <v>-2758</v>
      </c>
      <c r="K142" s="7"/>
      <c r="L142" s="25">
        <f t="shared" si="27"/>
        <v>2983.3899012181273</v>
      </c>
      <c r="M142" s="17">
        <f t="shared" si="18"/>
        <v>0.15202295989715744</v>
      </c>
      <c r="N142" s="17">
        <f t="shared" si="28"/>
        <v>-2758.6657237934573</v>
      </c>
      <c r="O142" s="24">
        <f t="shared" si="19"/>
        <v>0.44318816917523896</v>
      </c>
      <c r="P142" s="7"/>
      <c r="Q142" s="25">
        <f t="shared" si="20"/>
        <v>3002.0051078850056</v>
      </c>
      <c r="R142" s="24">
        <f t="shared" si="21"/>
        <v>-2761.4621253105488</v>
      </c>
      <c r="S142" s="7"/>
      <c r="T142" s="25">
        <f t="shared" si="22"/>
        <v>-0.7318464567526668</v>
      </c>
      <c r="U142" s="24">
        <f t="shared" si="23"/>
        <v>-0.67562428153964593</v>
      </c>
      <c r="V142" s="7"/>
      <c r="W142" s="25">
        <f t="shared" si="24"/>
        <v>-0.73411315452034409</v>
      </c>
      <c r="X142" s="24">
        <f t="shared" si="29"/>
        <v>39.441251536539767</v>
      </c>
      <c r="Y142" s="7"/>
      <c r="Z142" s="25">
        <f t="shared" si="30"/>
        <v>-626</v>
      </c>
      <c r="AA142" s="17">
        <f t="shared" si="31"/>
        <v>39.456000000000017</v>
      </c>
      <c r="AB142" s="24">
        <f t="shared" si="25"/>
        <v>0.68863710966688296</v>
      </c>
      <c r="AC142" s="17">
        <f t="shared" si="26"/>
        <v>-1.4748463460250605E-2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11702</v>
      </c>
      <c r="E143" s="17">
        <v>11850</v>
      </c>
      <c r="F143" s="17">
        <v>14734</v>
      </c>
      <c r="G143" s="24"/>
      <c r="H143" s="7"/>
      <c r="I143" s="25">
        <f t="shared" si="32"/>
        <v>2699</v>
      </c>
      <c r="J143" s="24">
        <f t="shared" si="32"/>
        <v>-3032</v>
      </c>
      <c r="K143" s="7"/>
      <c r="L143" s="25">
        <f t="shared" si="27"/>
        <v>2704.0165714416448</v>
      </c>
      <c r="M143" s="17">
        <f t="shared" si="18"/>
        <v>25.165989029126468</v>
      </c>
      <c r="N143" s="17">
        <f t="shared" si="28"/>
        <v>-3032.5088375741993</v>
      </c>
      <c r="O143" s="24">
        <f t="shared" si="19"/>
        <v>0.25891567691706191</v>
      </c>
      <c r="P143" s="7"/>
      <c r="Q143" s="25">
        <f t="shared" si="20"/>
        <v>2718.0051078850056</v>
      </c>
      <c r="R143" s="24">
        <f t="shared" si="21"/>
        <v>-3035.4621253105488</v>
      </c>
      <c r="S143" s="7"/>
      <c r="T143" s="25">
        <f t="shared" si="22"/>
        <v>-0.66261126685514216</v>
      </c>
      <c r="U143" s="24">
        <f t="shared" si="23"/>
        <v>-0.74266161348242776</v>
      </c>
      <c r="V143" s="7"/>
      <c r="W143" s="25">
        <f t="shared" si="24"/>
        <v>-0.66510207728484005</v>
      </c>
      <c r="X143" s="24">
        <f t="shared" si="29"/>
        <v>33.911984384545974</v>
      </c>
      <c r="Y143" s="7"/>
      <c r="Z143" s="25">
        <f t="shared" si="30"/>
        <v>-608</v>
      </c>
      <c r="AA143" s="17">
        <f t="shared" si="31"/>
        <v>33.984000000000016</v>
      </c>
      <c r="AB143" s="24">
        <f t="shared" si="25"/>
        <v>0.59313269299775329</v>
      </c>
      <c r="AC143" s="17">
        <f t="shared" si="26"/>
        <v>-7.2015615454041892E-2</v>
      </c>
    </row>
    <row r="144" spans="1:29" s="17" customFormat="1" x14ac:dyDescent="0.25">
      <c r="A144" s="17">
        <v>59</v>
      </c>
      <c r="B144" s="17">
        <v>-618</v>
      </c>
      <c r="C144" s="17">
        <v>14395</v>
      </c>
      <c r="D144" s="17">
        <v>11575</v>
      </c>
      <c r="E144" s="17">
        <v>12003</v>
      </c>
      <c r="F144" s="17">
        <v>14860</v>
      </c>
      <c r="G144" s="24"/>
      <c r="H144" s="7"/>
      <c r="I144" s="25">
        <f t="shared" si="32"/>
        <v>2392</v>
      </c>
      <c r="J144" s="24">
        <f t="shared" si="32"/>
        <v>-3285</v>
      </c>
      <c r="K144" s="7"/>
      <c r="L144" s="25">
        <f t="shared" si="27"/>
        <v>2394.6051163269108</v>
      </c>
      <c r="M144" s="17">
        <f t="shared" si="18"/>
        <v>6.7866310767370859</v>
      </c>
      <c r="N144" s="17">
        <f t="shared" si="28"/>
        <v>-3282.4807069361318</v>
      </c>
      <c r="O144" s="24">
        <f t="shared" si="19"/>
        <v>6.3468375416543727</v>
      </c>
      <c r="P144" s="7"/>
      <c r="Q144" s="25">
        <f t="shared" si="20"/>
        <v>2411.0051078850056</v>
      </c>
      <c r="R144" s="24">
        <f t="shared" si="21"/>
        <v>-3288.4621253105488</v>
      </c>
      <c r="S144" s="7"/>
      <c r="T144" s="25">
        <f t="shared" si="22"/>
        <v>-0.58776900171943758</v>
      </c>
      <c r="U144" s="24">
        <f t="shared" si="23"/>
        <v>-0.80456104772156567</v>
      </c>
      <c r="V144" s="7"/>
      <c r="W144" s="25">
        <f t="shared" si="24"/>
        <v>-0.59046668709593564</v>
      </c>
      <c r="X144" s="24">
        <f t="shared" si="29"/>
        <v>28.340372815066075</v>
      </c>
      <c r="Y144" s="7"/>
      <c r="Z144" s="25">
        <f t="shared" si="30"/>
        <v>-618</v>
      </c>
      <c r="AA144" s="17">
        <f t="shared" si="31"/>
        <v>28.422000000000018</v>
      </c>
      <c r="AB144" s="24">
        <f t="shared" si="25"/>
        <v>0.49605748000182864</v>
      </c>
      <c r="AC144" s="17">
        <f t="shared" si="26"/>
        <v>-8.1627184933942942E-2</v>
      </c>
    </row>
    <row r="145" spans="1:29" s="17" customFormat="1" x14ac:dyDescent="0.25">
      <c r="A145" s="17">
        <v>60</v>
      </c>
      <c r="B145" s="17">
        <v>-626</v>
      </c>
      <c r="C145" s="17">
        <v>14230</v>
      </c>
      <c r="D145" s="17">
        <v>11464</v>
      </c>
      <c r="E145" s="17">
        <v>12168</v>
      </c>
      <c r="F145" s="17">
        <v>14972</v>
      </c>
      <c r="G145" s="24"/>
      <c r="H145" s="7"/>
      <c r="I145" s="25">
        <f t="shared" si="32"/>
        <v>2062</v>
      </c>
      <c r="J145" s="24">
        <f t="shared" si="32"/>
        <v>-3508</v>
      </c>
      <c r="K145" s="7"/>
      <c r="L145" s="25">
        <f t="shared" si="27"/>
        <v>2058.0088846808103</v>
      </c>
      <c r="M145" s="17">
        <f t="shared" si="18"/>
        <v>15.929001491070723</v>
      </c>
      <c r="N145" s="17">
        <f t="shared" si="28"/>
        <v>-3504.1284091038128</v>
      </c>
      <c r="O145" s="24">
        <f t="shared" si="19"/>
        <v>14.989216067439388</v>
      </c>
      <c r="P145" s="7"/>
      <c r="Q145" s="25">
        <f t="shared" si="20"/>
        <v>2081.0051078850056</v>
      </c>
      <c r="R145" s="24">
        <f t="shared" si="21"/>
        <v>-3511.4621253105488</v>
      </c>
      <c r="S145" s="7"/>
      <c r="T145" s="25">
        <f t="shared" si="22"/>
        <v>-0.5073196613455534</v>
      </c>
      <c r="U145" s="24">
        <f t="shared" si="23"/>
        <v>-0.85912062809835532</v>
      </c>
      <c r="V145" s="7"/>
      <c r="W145" s="25">
        <f t="shared" si="24"/>
        <v>-0.51019960983646639</v>
      </c>
      <c r="X145" s="24">
        <f t="shared" si="29"/>
        <v>22.769950503146561</v>
      </c>
      <c r="Y145" s="7"/>
      <c r="Z145" s="25">
        <f t="shared" si="30"/>
        <v>-626</v>
      </c>
      <c r="AA145" s="17">
        <f t="shared" si="31"/>
        <v>22.788000000000018</v>
      </c>
      <c r="AB145" s="24">
        <f t="shared" si="25"/>
        <v>0.39772562994446814</v>
      </c>
      <c r="AC145" s="17">
        <f t="shared" si="26"/>
        <v>-1.804949685345747E-2</v>
      </c>
    </row>
    <row r="146" spans="1:29" s="17" customFormat="1" x14ac:dyDescent="0.25">
      <c r="A146" s="17">
        <v>61</v>
      </c>
      <c r="B146" s="17">
        <v>-619</v>
      </c>
      <c r="C146" s="17">
        <v>14052</v>
      </c>
      <c r="D146" s="17">
        <v>11376</v>
      </c>
      <c r="E146" s="17">
        <v>12353</v>
      </c>
      <c r="F146" s="17">
        <v>15069</v>
      </c>
      <c r="G146" s="24"/>
      <c r="H146" s="7"/>
      <c r="I146" s="25">
        <f t="shared" si="32"/>
        <v>1699</v>
      </c>
      <c r="J146" s="24">
        <f t="shared" si="32"/>
        <v>-3693</v>
      </c>
      <c r="K146" s="7"/>
      <c r="L146" s="25">
        <f t="shared" si="27"/>
        <v>1705.412924582186</v>
      </c>
      <c r="M146" s="17">
        <f t="shared" si="18"/>
        <v>41.125601696804857</v>
      </c>
      <c r="N146" s="17">
        <f t="shared" si="28"/>
        <v>-3689.9762544229602</v>
      </c>
      <c r="O146" s="24">
        <f t="shared" si="19"/>
        <v>9.1430373146676924</v>
      </c>
      <c r="P146" s="7"/>
      <c r="Q146" s="25">
        <f t="shared" si="20"/>
        <v>1718.0051078850056</v>
      </c>
      <c r="R146" s="24">
        <f t="shared" si="21"/>
        <v>-3696.4621253105488</v>
      </c>
      <c r="S146" s="7"/>
      <c r="T146" s="25">
        <f t="shared" si="22"/>
        <v>-0.41882538693428062</v>
      </c>
      <c r="U146" s="24">
        <f t="shared" si="23"/>
        <v>-0.90438306024950355</v>
      </c>
      <c r="V146" s="7"/>
      <c r="W146" s="25">
        <f t="shared" si="24"/>
        <v>-0.4218564182660467</v>
      </c>
      <c r="X146" s="24">
        <f t="shared" si="29"/>
        <v>17.072517948584164</v>
      </c>
      <c r="Y146" s="7"/>
      <c r="Z146" s="25">
        <f t="shared" si="30"/>
        <v>-619</v>
      </c>
      <c r="AA146" s="17">
        <f t="shared" si="31"/>
        <v>17.21700000000002</v>
      </c>
      <c r="AB146" s="24">
        <f t="shared" si="25"/>
        <v>0.30049333731586408</v>
      </c>
      <c r="AC146" s="17">
        <f t="shared" si="26"/>
        <v>-0.14448205141585646</v>
      </c>
    </row>
    <row r="147" spans="1:29" s="17" customFormat="1" x14ac:dyDescent="0.25">
      <c r="A147" s="17">
        <v>62</v>
      </c>
      <c r="B147" s="17">
        <v>-632</v>
      </c>
      <c r="C147" s="17">
        <v>13869</v>
      </c>
      <c r="D147" s="17">
        <v>11296</v>
      </c>
      <c r="E147" s="17">
        <v>12538</v>
      </c>
      <c r="F147" s="17">
        <v>15149</v>
      </c>
      <c r="G147" s="24"/>
      <c r="H147" s="7"/>
      <c r="I147" s="25">
        <f t="shared" si="32"/>
        <v>1331</v>
      </c>
      <c r="J147" s="24">
        <f t="shared" si="32"/>
        <v>-3853</v>
      </c>
      <c r="K147" s="7"/>
      <c r="L147" s="25">
        <f t="shared" si="27"/>
        <v>1328.6130014923042</v>
      </c>
      <c r="M147" s="17">
        <f t="shared" si="18"/>
        <v>5.6977618757420112</v>
      </c>
      <c r="N147" s="17">
        <f t="shared" si="28"/>
        <v>-3843.7117247910483</v>
      </c>
      <c r="O147" s="24">
        <f t="shared" si="19"/>
        <v>86.272056357227584</v>
      </c>
      <c r="P147" s="7"/>
      <c r="Q147" s="25">
        <f t="shared" si="20"/>
        <v>1350.0051078850056</v>
      </c>
      <c r="R147" s="24">
        <f t="shared" si="21"/>
        <v>-3856.4621253105488</v>
      </c>
      <c r="S147" s="7"/>
      <c r="T147" s="25">
        <f t="shared" si="22"/>
        <v>-0.32911218312340362</v>
      </c>
      <c r="U147" s="24">
        <f t="shared" si="23"/>
        <v>-0.94352894751536154</v>
      </c>
      <c r="V147" s="7"/>
      <c r="W147" s="25">
        <f t="shared" si="24"/>
        <v>-0.33227380680205021</v>
      </c>
      <c r="X147" s="24">
        <f t="shared" si="29"/>
        <v>11.465718311461103</v>
      </c>
      <c r="Y147" s="7"/>
      <c r="Z147" s="25">
        <f t="shared" si="30"/>
        <v>-632</v>
      </c>
      <c r="AA147" s="17">
        <f t="shared" si="31"/>
        <v>11.529000000000021</v>
      </c>
      <c r="AB147" s="24">
        <f t="shared" si="25"/>
        <v>0.2012190094624266</v>
      </c>
      <c r="AC147" s="17">
        <f t="shared" si="26"/>
        <v>-6.3281688538918246E-2</v>
      </c>
    </row>
    <row r="148" spans="1:29" s="17" customFormat="1" x14ac:dyDescent="0.25">
      <c r="A148" s="17">
        <v>63</v>
      </c>
      <c r="B148" s="17">
        <v>-645</v>
      </c>
      <c r="C148" s="17">
        <v>13661</v>
      </c>
      <c r="D148" s="17">
        <v>11233</v>
      </c>
      <c r="E148" s="17">
        <v>12732</v>
      </c>
      <c r="F148" s="17">
        <v>15198</v>
      </c>
      <c r="G148" s="24"/>
      <c r="H148" s="7"/>
      <c r="I148" s="25">
        <f t="shared" si="32"/>
        <v>929</v>
      </c>
      <c r="J148" s="24">
        <f t="shared" si="32"/>
        <v>-3965</v>
      </c>
      <c r="K148" s="7"/>
      <c r="L148" s="25">
        <f t="shared" si="27"/>
        <v>930.39246963005314</v>
      </c>
      <c r="M148" s="17">
        <f t="shared" ref="M148:M149" si="33">(I148-L148)^2</f>
        <v>1.9389716706203348</v>
      </c>
      <c r="N148" s="17">
        <f t="shared" si="28"/>
        <v>-3961.5319178747786</v>
      </c>
      <c r="O148" s="24">
        <f t="shared" ref="O148:O149" si="34">(J148-N148)^2</f>
        <v>12.027593627279987</v>
      </c>
      <c r="P148" s="7"/>
      <c r="Q148" s="25">
        <f t="shared" si="20"/>
        <v>948.0051078850056</v>
      </c>
      <c r="R148" s="24">
        <f t="shared" si="21"/>
        <v>-3968.4621253105488</v>
      </c>
      <c r="S148" s="7"/>
      <c r="T148" s="25">
        <f t="shared" si="22"/>
        <v>-0.23111025939521729</v>
      </c>
      <c r="U148" s="24">
        <f t="shared" si="23"/>
        <v>-0.97093106860146217</v>
      </c>
      <c r="V148" s="7"/>
      <c r="W148" s="25">
        <f t="shared" si="24"/>
        <v>-0.23436310031662982</v>
      </c>
      <c r="X148" s="24">
        <f t="shared" si="29"/>
        <v>5.6359165548511783</v>
      </c>
      <c r="Y148" s="7"/>
      <c r="Z148" s="25">
        <f t="shared" si="30"/>
        <v>-645</v>
      </c>
      <c r="AA148" s="17">
        <f t="shared" si="31"/>
        <v>5.7240000000000215</v>
      </c>
      <c r="AB148" s="24">
        <f t="shared" si="25"/>
        <v>9.9902646384155802E-2</v>
      </c>
      <c r="AC148" s="17">
        <f t="shared" si="26"/>
        <v>-8.8083445148843253E-2</v>
      </c>
    </row>
    <row r="149" spans="1:29" s="17" customFormat="1" x14ac:dyDescent="0.25">
      <c r="A149" s="17">
        <v>64</v>
      </c>
      <c r="B149" s="17">
        <v>-630</v>
      </c>
      <c r="C149" s="17">
        <v>13467</v>
      </c>
      <c r="D149" s="17">
        <v>11202</v>
      </c>
      <c r="E149" s="17">
        <v>12938</v>
      </c>
      <c r="F149" s="17">
        <v>15243</v>
      </c>
      <c r="G149" s="24"/>
      <c r="H149" s="7"/>
      <c r="I149" s="25">
        <f t="shared" si="32"/>
        <v>529</v>
      </c>
      <c r="J149" s="24">
        <f t="shared" si="32"/>
        <v>-4041</v>
      </c>
      <c r="K149" s="7"/>
      <c r="L149" s="25">
        <f t="shared" si="27"/>
        <v>531.99108448009508</v>
      </c>
      <c r="M149" s="17">
        <f t="shared" si="33"/>
        <v>8.9465863670656702</v>
      </c>
      <c r="N149" s="17">
        <f t="shared" si="28"/>
        <v>-4037.352855879335</v>
      </c>
      <c r="O149" s="24">
        <f t="shared" si="34"/>
        <v>13.301660236900995</v>
      </c>
      <c r="P149" s="7"/>
      <c r="Q149" s="25">
        <f t="shared" ref="Q149" si="35">I149-$J$4</f>
        <v>548.0051078850056</v>
      </c>
      <c r="R149" s="24">
        <f t="shared" ref="R149" si="36">J149-$J$3</f>
        <v>-4044.4621253105488</v>
      </c>
      <c r="S149" s="7"/>
      <c r="T149" s="25">
        <f t="shared" ref="T149" si="37">Q149/$J$7</f>
        <v>-0.13359590742687272</v>
      </c>
      <c r="U149" s="24">
        <f t="shared" ref="U149" si="38">R149/$J$6</f>
        <v>-0.98952536505274469</v>
      </c>
      <c r="V149" s="7"/>
      <c r="W149" s="25">
        <f t="shared" ref="W149" si="39">(T149-U149*SIN(-$J$11*PI()/180))/(COS(-$J$11*PI()/180))</f>
        <v>-0.13691047185646518</v>
      </c>
      <c r="X149" s="24">
        <f>IF(MOD(ATAN2(U149,W149)*180/PI()-$J$9+360,360)&gt;5,MOD(ATAN2(U149,W149)*180/PI()-$J$9+360,360)-360,MOD(ATAN2(U149,W149)*180/PI()-$J$9+360,360))</f>
        <v>-5.7125417899271724E-2</v>
      </c>
      <c r="Y149" s="7"/>
      <c r="Z149" s="25">
        <f t="shared" si="30"/>
        <v>-630</v>
      </c>
      <c r="AA149" s="17">
        <f t="shared" si="31"/>
        <v>5.4000000000021586E-2</v>
      </c>
      <c r="AB149" s="24">
        <f t="shared" ref="AB149" si="40">AA149*PI()/180</f>
        <v>9.4247779607731458E-4</v>
      </c>
      <c r="AC149" s="17">
        <f t="shared" ref="AC149" si="41">X149-AA149</f>
        <v>-0.11112541789929331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-9984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9999</v>
      </c>
      <c r="G156" s="2"/>
      <c r="I156" s="1"/>
      <c r="J156" s="3"/>
    </row>
    <row r="157" spans="1:29" x14ac:dyDescent="0.25">
      <c r="A157" t="s">
        <v>175</v>
      </c>
      <c r="B157">
        <v>9999</v>
      </c>
      <c r="G157" s="2"/>
      <c r="I157" s="43">
        <f>J155</f>
        <v>-9988</v>
      </c>
      <c r="J157" s="39">
        <f>I157+B157</f>
        <v>11</v>
      </c>
    </row>
    <row r="158" spans="1:29" x14ac:dyDescent="0.25">
      <c r="A158" s="31" t="s">
        <v>176</v>
      </c>
      <c r="B158" s="31">
        <v>39999</v>
      </c>
      <c r="G158" s="2"/>
      <c r="I158" s="1"/>
      <c r="J158" s="3"/>
    </row>
    <row r="159" spans="1:29" x14ac:dyDescent="0.25">
      <c r="A159" t="s">
        <v>177</v>
      </c>
      <c r="B159">
        <v>39999</v>
      </c>
      <c r="G159" s="2"/>
      <c r="I159" s="43">
        <f>J157</f>
        <v>11</v>
      </c>
      <c r="J159" s="39">
        <f>I159+B159</f>
        <v>40010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40010</v>
      </c>
      <c r="J161" s="39">
        <f>I161+B161</f>
        <v>50012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50012</v>
      </c>
      <c r="J163" s="39">
        <f>I163+B163</f>
        <v>40017</v>
      </c>
    </row>
    <row r="164" spans="1:10" x14ac:dyDescent="0.25">
      <c r="A164" s="31" t="s">
        <v>182</v>
      </c>
      <c r="B164" s="31">
        <v>-40011</v>
      </c>
      <c r="G164" s="2"/>
      <c r="I164" s="1"/>
      <c r="J164" s="3"/>
    </row>
    <row r="165" spans="1:10" ht="15.75" thickBot="1" x14ac:dyDescent="0.3">
      <c r="A165" t="s">
        <v>183</v>
      </c>
      <c r="B165">
        <v>-40011</v>
      </c>
      <c r="G165" s="2"/>
      <c r="I165" s="4">
        <f>J163</f>
        <v>40017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2.6852789029832111</v>
      </c>
      <c r="L3" s="35" t="s">
        <v>1</v>
      </c>
      <c r="M3" s="11">
        <v>-3866.7775096038026</v>
      </c>
      <c r="N3" s="10" t="s">
        <v>2</v>
      </c>
      <c r="O3" s="35">
        <v>3855.027235019139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-42.019293437769932</v>
      </c>
      <c r="L4" s="9" t="s">
        <v>5</v>
      </c>
      <c r="M4" s="13">
        <v>359.8809972397234</v>
      </c>
      <c r="N4" s="12" t="s">
        <v>6</v>
      </c>
      <c r="O4" s="9">
        <v>359.69389900560219</v>
      </c>
      <c r="Q4" s="2" t="s">
        <v>7</v>
      </c>
      <c r="R4" s="2">
        <f>MAX(AC20:AC149)</f>
        <v>0.25052385965003054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-172.81255101580061</v>
      </c>
      <c r="N5" s="14" t="s">
        <v>9</v>
      </c>
      <c r="O5" s="9">
        <v>-173.14725846971271</v>
      </c>
      <c r="Q5" s="5" t="s">
        <v>10</v>
      </c>
      <c r="R5" s="5">
        <f>MIN(AC20:AC149)</f>
        <v>-0.23171750179204764</v>
      </c>
      <c r="T5" s="45" t="s">
        <v>55</v>
      </c>
      <c r="U5" s="47">
        <v>2</v>
      </c>
    </row>
    <row r="6" spans="1:21" ht="15.75" thickBot="1" x14ac:dyDescent="0.3">
      <c r="A6" t="s">
        <v>161</v>
      </c>
      <c r="I6" s="32" t="s">
        <v>11</v>
      </c>
      <c r="J6" s="32">
        <f>(O3+O9)/2</f>
        <v>3849.8977243165364</v>
      </c>
      <c r="L6" s="37" t="s">
        <v>12</v>
      </c>
      <c r="M6" s="13">
        <v>-42.009081781224189</v>
      </c>
      <c r="N6" s="14" t="s">
        <v>13</v>
      </c>
      <c r="O6" s="9">
        <v>3.0071458582668815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-3861.3777014954767</v>
      </c>
      <c r="L7" s="38" t="s">
        <v>15</v>
      </c>
      <c r="M7" s="16">
        <f>SUM(M20:M84)</f>
        <v>890.06150756852094</v>
      </c>
      <c r="N7" s="15" t="s">
        <v>15</v>
      </c>
      <c r="O7" s="36">
        <f>SUM(O20:O84)</f>
        <v>2153.4476467323057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-173.12401754799936</v>
      </c>
      <c r="L9" s="35" t="s">
        <v>18</v>
      </c>
      <c r="M9" s="11">
        <v>-3855.9778933871512</v>
      </c>
      <c r="N9" s="10" t="s">
        <v>19</v>
      </c>
      <c r="O9" s="35">
        <v>3844.7682136139338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-172.79432694232386</v>
      </c>
      <c r="L10" s="9" t="s">
        <v>21</v>
      </c>
      <c r="M10" s="13">
        <v>359.82842548831184</v>
      </c>
      <c r="N10" s="12" t="s">
        <v>22</v>
      </c>
      <c r="O10" s="9">
        <v>359.7363788151888</v>
      </c>
      <c r="T10" s="48"/>
    </row>
    <row r="11" spans="1:21" ht="15.75" thickBot="1" x14ac:dyDescent="0.3">
      <c r="I11" s="33" t="s">
        <v>23</v>
      </c>
      <c r="J11" s="33">
        <f>J9-J10</f>
        <v>-0.32969060567549491</v>
      </c>
      <c r="L11" s="37" t="s">
        <v>24</v>
      </c>
      <c r="M11" s="13">
        <v>-172.77610286884712</v>
      </c>
      <c r="N11" s="14" t="s">
        <v>25</v>
      </c>
      <c r="O11" s="9">
        <v>-173.10077662628601</v>
      </c>
    </row>
    <row r="12" spans="1:21" x14ac:dyDescent="0.25">
      <c r="I12" s="9"/>
      <c r="J12" s="9"/>
      <c r="L12" s="37" t="s">
        <v>26</v>
      </c>
      <c r="M12" s="13">
        <v>-42.029505094315667</v>
      </c>
      <c r="N12" s="14" t="s">
        <v>27</v>
      </c>
      <c r="O12" s="9">
        <v>2.3634119476995412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967.06488752225073</v>
      </c>
      <c r="N13" s="15" t="s">
        <v>15</v>
      </c>
      <c r="O13" s="36">
        <f>SUM(O85:O149)</f>
        <v>2261.2279680327774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11339</v>
      </c>
      <c r="E20" s="17">
        <v>13044</v>
      </c>
      <c r="F20" s="17">
        <v>15166</v>
      </c>
      <c r="G20" s="24"/>
      <c r="H20" s="7"/>
      <c r="I20" s="25">
        <f t="shared" ref="I20:J51" si="0">C20-E20</f>
        <v>443</v>
      </c>
      <c r="J20" s="24">
        <f t="shared" si="0"/>
        <v>-3827</v>
      </c>
      <c r="K20" s="7"/>
      <c r="L20" s="25">
        <f>$M$3*SIN(2*PI()/$M$4*(AA20+$M$5))+$M$6</f>
        <v>434.34220056327098</v>
      </c>
      <c r="M20" s="17">
        <f t="shared" ref="M20:M83" si="1">(I20-L20)^2</f>
        <v>74.957491086625367</v>
      </c>
      <c r="N20" s="17">
        <f>$O$3*COS(2*PI()/$O$4*(AA20+$O$5))+$O$6</f>
        <v>-3826.0733037781451</v>
      </c>
      <c r="O20" s="24">
        <f t="shared" ref="O20:O83" si="2">(J20-N20)^2</f>
        <v>0.85876588760006123</v>
      </c>
      <c r="P20" s="7"/>
      <c r="Q20" s="25">
        <f>I20-$J$4</f>
        <v>485.01929343776993</v>
      </c>
      <c r="R20" s="24">
        <f>J20-$J$3</f>
        <v>-3829.6852789029831</v>
      </c>
      <c r="S20" s="7"/>
      <c r="T20" s="25">
        <f>Q20/$J$7</f>
        <v>-0.12560783506102663</v>
      </c>
      <c r="U20" s="24">
        <f>R20/$J$6</f>
        <v>-0.99474987470812837</v>
      </c>
      <c r="V20" s="7"/>
      <c r="W20" s="25">
        <f>(T20-U20*SIN(-$J$11*PI()/180))/(COS(-$J$11*PI()/180))</f>
        <v>-0.11988587501193276</v>
      </c>
      <c r="X20" s="24">
        <f>IF(MOD(ATAN2(U20,W20)*180/PI()-$J$9+360,360)&gt;5,MOD(ATAN2(U20,W20)*180/PI()-$J$9+360,360)-360,MOD(ATAN2(U20,W20)*180/PI()-$J$9+360,360))</f>
        <v>-3.9183247934033716E-3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5.0081675206596621E-2</v>
      </c>
      <c r="AD20" s="17">
        <f ca="1">INDIRECT("AC"&amp;AE20)-AC20</f>
        <v>-8.2497546210218153E-2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13676</v>
      </c>
      <c r="D21" s="17">
        <v>11374</v>
      </c>
      <c r="E21" s="17">
        <v>12857</v>
      </c>
      <c r="F21" s="17">
        <v>15140</v>
      </c>
      <c r="G21" s="24"/>
      <c r="H21" s="7"/>
      <c r="I21" s="25">
        <f t="shared" si="0"/>
        <v>819</v>
      </c>
      <c r="J21" s="24">
        <f t="shared" si="0"/>
        <v>-3766</v>
      </c>
      <c r="K21" s="7"/>
      <c r="L21" s="25">
        <f t="shared" ref="L21:L84" si="3">$M$3*SIN(2*PI()/$M$4*(AA21+$M$5))+$M$6</f>
        <v>816.59047317962029</v>
      </c>
      <c r="M21" s="17">
        <f t="shared" si="1"/>
        <v>5.8058194981291571</v>
      </c>
      <c r="N21" s="17">
        <f t="shared" ref="N21:N84" si="4">$O$3*COS(2*PI()/$O$4*(AA21+$O$5))+$O$6</f>
        <v>-3761.9864434262645</v>
      </c>
      <c r="O21" s="24">
        <f t="shared" si="2"/>
        <v>16.108636370575557</v>
      </c>
      <c r="P21" s="7"/>
      <c r="Q21" s="25">
        <f t="shared" ref="Q21:Q84" si="5">I21-$J$4</f>
        <v>861.01929343776987</v>
      </c>
      <c r="R21" s="24">
        <f t="shared" ref="R21:R84" si="6">J21-$J$3</f>
        <v>-3768.6852789029831</v>
      </c>
      <c r="S21" s="7"/>
      <c r="T21" s="25">
        <f t="shared" ref="T21:T84" si="7">Q21/$J$7</f>
        <v>-0.22298240679856438</v>
      </c>
      <c r="U21" s="24">
        <f t="shared" ref="U21:U84" si="8">R21/$J$6</f>
        <v>-0.97890529795100711</v>
      </c>
      <c r="V21" s="7"/>
      <c r="W21" s="25">
        <f t="shared" ref="W21:W84" si="9">(T21-U21*SIN(-$J$11*PI()/180))/(COS(-$J$11*PI()/180))</f>
        <v>-0.21735323249728442</v>
      </c>
      <c r="X21" s="24">
        <f t="shared" ref="X21:X83" si="10">MOD(ATAN2(U21,W21)*180/PI()-$J$9+360,360)</f>
        <v>5.6427138743054002</v>
      </c>
      <c r="Y21" s="7"/>
      <c r="Z21" s="25">
        <f t="shared" ref="Z21:Z84" si="11">B21</f>
        <v>639</v>
      </c>
      <c r="AA21" s="17">
        <f>360/40000*Z21+AA20</f>
        <v>5.6969999999999992</v>
      </c>
      <c r="AB21" s="24">
        <f t="shared" ref="AB21:AB84" si="12">AA21*PI()/180</f>
        <v>9.9431407486116938E-2</v>
      </c>
      <c r="AC21" s="17">
        <f t="shared" ref="AC21:AC84" si="13">X21-AA21</f>
        <v>-5.4286125694599008E-2</v>
      </c>
      <c r="AD21" s="17">
        <f t="shared" ref="AD21:AD83" ca="1" si="14">INDIRECT("AC"&amp;AE21)-AC21</f>
        <v>3.8305041584720811E-3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13856</v>
      </c>
      <c r="D22" s="17">
        <v>11426</v>
      </c>
      <c r="E22" s="17">
        <v>12671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-3660</v>
      </c>
      <c r="K22" s="7"/>
      <c r="L22" s="25">
        <f t="shared" si="3"/>
        <v>1190.1899746548252</v>
      </c>
      <c r="M22" s="17">
        <f t="shared" si="1"/>
        <v>26.935836917727581</v>
      </c>
      <c r="N22" s="17">
        <f>$O$3*COS(2*PI()/$O$4*(AA22+$O$5))+$O$6</f>
        <v>-3659.9349422981054</v>
      </c>
      <c r="O22" s="24">
        <f>(J22-N22)^2</f>
        <v>4.2325045758069479E-3</v>
      </c>
      <c r="P22" s="7"/>
      <c r="Q22" s="25">
        <f t="shared" si="5"/>
        <v>1227.0192934377699</v>
      </c>
      <c r="R22" s="24">
        <f t="shared" si="6"/>
        <v>-3662.6852789029831</v>
      </c>
      <c r="S22" s="7"/>
      <c r="T22" s="25">
        <f t="shared" si="7"/>
        <v>-0.31776722928776335</v>
      </c>
      <c r="U22" s="24">
        <f t="shared" si="8"/>
        <v>-0.95137209899600939</v>
      </c>
      <c r="V22" s="7"/>
      <c r="W22" s="25">
        <f t="shared" si="9"/>
        <v>-0.312298057114895</v>
      </c>
      <c r="X22" s="24">
        <f t="shared" si="10"/>
        <v>11.296992328025738</v>
      </c>
      <c r="Y22" s="7"/>
      <c r="Z22" s="25">
        <f t="shared" si="11"/>
        <v>639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-0.15100767197426102</v>
      </c>
      <c r="AD22" s="17">
        <f t="shared" ca="1" si="14"/>
        <v>6.7485124976885302E-2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14037</v>
      </c>
      <c r="D23" s="17">
        <v>11488</v>
      </c>
      <c r="E23" s="17">
        <v>12488</v>
      </c>
      <c r="F23" s="17">
        <v>15012</v>
      </c>
      <c r="G23" s="24"/>
      <c r="H23" s="7"/>
      <c r="I23" s="25">
        <f t="shared" si="0"/>
        <v>1549</v>
      </c>
      <c r="J23" s="24">
        <f t="shared" si="0"/>
        <v>-3524</v>
      </c>
      <c r="K23" s="7"/>
      <c r="L23" s="25">
        <f t="shared" si="3"/>
        <v>1549.716389771359</v>
      </c>
      <c r="M23" s="17">
        <f t="shared" si="1"/>
        <v>0.51321430450778649</v>
      </c>
      <c r="N23" s="17">
        <f t="shared" si="4"/>
        <v>-3521.6846279127367</v>
      </c>
      <c r="O23" s="24">
        <f t="shared" si="2"/>
        <v>5.3609479024780704</v>
      </c>
      <c r="P23" s="7"/>
      <c r="Q23" s="25">
        <f t="shared" si="5"/>
        <v>1591.0192934377699</v>
      </c>
      <c r="R23" s="24">
        <f t="shared" si="6"/>
        <v>-3526.6852789029831</v>
      </c>
      <c r="S23" s="7"/>
      <c r="T23" s="25">
        <f t="shared" si="7"/>
        <v>-0.41203410192729462</v>
      </c>
      <c r="U23" s="24">
        <f t="shared" si="8"/>
        <v>-0.91604648524242749</v>
      </c>
      <c r="V23" s="7"/>
      <c r="W23" s="25">
        <f t="shared" si="9"/>
        <v>-0.4067697628114525</v>
      </c>
      <c r="X23" s="24">
        <f t="shared" si="10"/>
        <v>17.067596121212659</v>
      </c>
      <c r="Y23" s="7"/>
      <c r="Z23" s="25">
        <f t="shared" si="11"/>
        <v>636</v>
      </c>
      <c r="AA23" s="17">
        <f t="shared" si="15"/>
        <v>17.171999999999997</v>
      </c>
      <c r="AB23" s="24">
        <f t="shared" si="12"/>
        <v>0.29970793915246624</v>
      </c>
      <c r="AC23" s="17">
        <f t="shared" si="13"/>
        <v>-0.10440387878733759</v>
      </c>
      <c r="AD23" s="17">
        <f t="shared" ca="1" si="14"/>
        <v>-6.3486188312595004E-2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14209</v>
      </c>
      <c r="D24" s="17">
        <v>11581</v>
      </c>
      <c r="E24" s="17">
        <v>12331</v>
      </c>
      <c r="F24" s="17">
        <v>14940</v>
      </c>
      <c r="G24" s="24"/>
      <c r="H24" s="7"/>
      <c r="I24" s="25">
        <f t="shared" si="0"/>
        <v>1878</v>
      </c>
      <c r="J24" s="24">
        <f t="shared" si="0"/>
        <v>-3359</v>
      </c>
      <c r="K24" s="7"/>
      <c r="L24" s="25">
        <f t="shared" si="3"/>
        <v>1881.2483763580926</v>
      </c>
      <c r="M24" s="17">
        <f t="shared" si="1"/>
        <v>10.551948963815125</v>
      </c>
      <c r="N24" s="17">
        <f t="shared" si="4"/>
        <v>-3355.0931934917016</v>
      </c>
      <c r="O24" s="24">
        <f t="shared" si="2"/>
        <v>15.263137093282419</v>
      </c>
      <c r="P24" s="7"/>
      <c r="Q24" s="25">
        <f t="shared" si="5"/>
        <v>1920.0192934377699</v>
      </c>
      <c r="R24" s="24">
        <f t="shared" si="6"/>
        <v>-3361.6852789029831</v>
      </c>
      <c r="S24" s="7"/>
      <c r="T24" s="25">
        <f t="shared" si="7"/>
        <v>-0.49723685219764019</v>
      </c>
      <c r="U24" s="24">
        <f t="shared" si="8"/>
        <v>-0.87318820385021412</v>
      </c>
      <c r="V24" s="7"/>
      <c r="W24" s="25">
        <f t="shared" si="9"/>
        <v>-0.49222054093064821</v>
      </c>
      <c r="X24" s="24">
        <f t="shared" si="10"/>
        <v>22.534190202918694</v>
      </c>
      <c r="Y24" s="7"/>
      <c r="Z24" s="25">
        <f t="shared" si="11"/>
        <v>613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-0.15480979708130249</v>
      </c>
      <c r="AD24" s="17">
        <f t="shared" ca="1" si="14"/>
        <v>9.3996728392813367E-2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14355</v>
      </c>
      <c r="D25" s="17">
        <v>11671</v>
      </c>
      <c r="E25" s="17">
        <v>12160</v>
      </c>
      <c r="F25" s="17">
        <v>14823</v>
      </c>
      <c r="G25" s="24"/>
      <c r="H25" s="7"/>
      <c r="I25" s="25">
        <f t="shared" si="0"/>
        <v>2195</v>
      </c>
      <c r="J25" s="24">
        <f t="shared" si="0"/>
        <v>-3152</v>
      </c>
      <c r="K25" s="7"/>
      <c r="L25" s="25">
        <f t="shared" si="3"/>
        <v>2197.4277459811628</v>
      </c>
      <c r="M25" s="17">
        <f t="shared" si="1"/>
        <v>5.8939505490523363</v>
      </c>
      <c r="N25" s="17">
        <f t="shared" si="4"/>
        <v>-3155.6011910823609</v>
      </c>
      <c r="O25" s="24">
        <f t="shared" si="2"/>
        <v>12.968577211675353</v>
      </c>
      <c r="P25" s="7"/>
      <c r="Q25" s="25">
        <f t="shared" si="5"/>
        <v>2237.0192934377701</v>
      </c>
      <c r="R25" s="24">
        <f t="shared" si="6"/>
        <v>-3154.6852789029831</v>
      </c>
      <c r="S25" s="7"/>
      <c r="T25" s="25">
        <f t="shared" si="7"/>
        <v>-0.57933190336997931</v>
      </c>
      <c r="U25" s="24">
        <f t="shared" si="8"/>
        <v>-0.8194205417399828</v>
      </c>
      <c r="V25" s="7"/>
      <c r="W25" s="25">
        <f t="shared" si="9"/>
        <v>-0.57462634380712896</v>
      </c>
      <c r="X25" s="24">
        <f t="shared" si="10"/>
        <v>28.164436851670644</v>
      </c>
      <c r="Y25" s="7"/>
      <c r="Z25" s="25">
        <f t="shared" si="11"/>
        <v>618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-8.6563148329354078E-2</v>
      </c>
      <c r="AD25" s="17">
        <f t="shared" ca="1" si="14"/>
        <v>8.0583388840942405E-3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14515</v>
      </c>
      <c r="D26" s="17">
        <v>11794</v>
      </c>
      <c r="E26" s="17">
        <v>12026</v>
      </c>
      <c r="F26" s="17">
        <v>14722</v>
      </c>
      <c r="G26" s="24"/>
      <c r="H26" s="7"/>
      <c r="I26" s="25">
        <f t="shared" si="0"/>
        <v>2489</v>
      </c>
      <c r="J26" s="24">
        <f t="shared" si="0"/>
        <v>-2928</v>
      </c>
      <c r="K26" s="7"/>
      <c r="L26" s="25">
        <f t="shared" si="3"/>
        <v>2490.6702046990567</v>
      </c>
      <c r="M26" s="17">
        <f t="shared" si="1"/>
        <v>2.7895837367512142</v>
      </c>
      <c r="N26" s="17">
        <f t="shared" si="4"/>
        <v>-2927.8918609384991</v>
      </c>
      <c r="O26" s="24">
        <f t="shared" si="2"/>
        <v>1.1694056622290804E-2</v>
      </c>
      <c r="P26" s="7"/>
      <c r="Q26" s="25">
        <f t="shared" si="5"/>
        <v>2531.0192934377701</v>
      </c>
      <c r="R26" s="24">
        <f t="shared" si="6"/>
        <v>-2930.6852789029831</v>
      </c>
      <c r="S26" s="7"/>
      <c r="T26" s="25">
        <f t="shared" si="7"/>
        <v>-0.65547053127113908</v>
      </c>
      <c r="U26" s="24">
        <f t="shared" si="8"/>
        <v>-0.76123717791055368</v>
      </c>
      <c r="V26" s="7"/>
      <c r="W26" s="25">
        <f t="shared" si="9"/>
        <v>-0.65110103385252727</v>
      </c>
      <c r="X26" s="24">
        <f t="shared" si="10"/>
        <v>33.665035006677158</v>
      </c>
      <c r="Y26" s="7"/>
      <c r="Z26" s="25">
        <f t="shared" si="11"/>
        <v>614</v>
      </c>
      <c r="AA26" s="17">
        <f t="shared" si="15"/>
        <v>33.777000000000001</v>
      </c>
      <c r="AB26" s="24">
        <f t="shared" si="12"/>
        <v>0.58951986144612478</v>
      </c>
      <c r="AC26" s="17">
        <f t="shared" si="13"/>
        <v>-0.11196499332284304</v>
      </c>
      <c r="AD26" s="17">
        <f t="shared" ca="1" si="14"/>
        <v>-2.4102434851300814E-2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14648</v>
      </c>
      <c r="D27" s="17">
        <v>11924</v>
      </c>
      <c r="E27" s="17">
        <v>11889</v>
      </c>
      <c r="F27" s="17">
        <v>14590</v>
      </c>
      <c r="G27" s="24"/>
      <c r="H27" s="7"/>
      <c r="I27" s="25">
        <f t="shared" si="0"/>
        <v>2759</v>
      </c>
      <c r="J27" s="24">
        <f t="shared" si="0"/>
        <v>-2666</v>
      </c>
      <c r="K27" s="7"/>
      <c r="L27" s="25">
        <f t="shared" si="3"/>
        <v>2764.1214356188621</v>
      </c>
      <c r="M27" s="17">
        <f t="shared" si="1"/>
        <v>26.229102798148922</v>
      </c>
      <c r="N27" s="17">
        <f t="shared" si="4"/>
        <v>-2668.9649540306759</v>
      </c>
      <c r="O27" s="24">
        <f t="shared" si="2"/>
        <v>8.7909524040214215</v>
      </c>
      <c r="P27" s="7"/>
      <c r="Q27" s="25">
        <f t="shared" si="5"/>
        <v>2801.0192934377701</v>
      </c>
      <c r="R27" s="24">
        <f t="shared" si="6"/>
        <v>-2668.6852789029831</v>
      </c>
      <c r="S27" s="7"/>
      <c r="T27" s="25">
        <f t="shared" si="7"/>
        <v>-0.72539376097628594</v>
      </c>
      <c r="U27" s="24">
        <f t="shared" si="8"/>
        <v>-0.69318342200291794</v>
      </c>
      <c r="V27" s="7"/>
      <c r="W27" s="25">
        <f t="shared" si="9"/>
        <v>-0.72141701950702986</v>
      </c>
      <c r="X27" s="24">
        <f t="shared" si="10"/>
        <v>39.267415487247263</v>
      </c>
      <c r="Y27" s="7"/>
      <c r="Z27" s="25">
        <f t="shared" si="11"/>
        <v>623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-0.11658451275273762</v>
      </c>
      <c r="AD27" s="17">
        <f t="shared" ca="1" si="14"/>
        <v>6.069153841827557E-2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14761</v>
      </c>
      <c r="D28" s="17">
        <v>12057</v>
      </c>
      <c r="E28" s="17">
        <v>11753</v>
      </c>
      <c r="F28" s="17">
        <v>14435</v>
      </c>
      <c r="G28" s="24"/>
      <c r="H28" s="7"/>
      <c r="I28" s="25">
        <f t="shared" si="0"/>
        <v>3008</v>
      </c>
      <c r="J28" s="24">
        <f t="shared" si="0"/>
        <v>-2378</v>
      </c>
      <c r="K28" s="7"/>
      <c r="L28" s="25">
        <f t="shared" si="3"/>
        <v>3012.1940178744044</v>
      </c>
      <c r="M28" s="17">
        <f t="shared" si="1"/>
        <v>17.589785930823439</v>
      </c>
      <c r="N28" s="17">
        <f t="shared" si="4"/>
        <v>-2382.5224153834297</v>
      </c>
      <c r="O28" s="24">
        <f t="shared" si="2"/>
        <v>20.452240900281495</v>
      </c>
      <c r="P28" s="7"/>
      <c r="Q28" s="25">
        <f t="shared" si="5"/>
        <v>3050.0192934377701</v>
      </c>
      <c r="R28" s="24">
        <f t="shared" si="6"/>
        <v>-2380.6852789029831</v>
      </c>
      <c r="S28" s="7"/>
      <c r="T28" s="25">
        <f t="shared" si="7"/>
        <v>-0.78987851725992131</v>
      </c>
      <c r="U28" s="24">
        <f t="shared" si="8"/>
        <v>-0.61837623993650914</v>
      </c>
      <c r="V28" s="7"/>
      <c r="W28" s="25">
        <f t="shared" si="9"/>
        <v>-0.7863333026061371</v>
      </c>
      <c r="X28" s="24">
        <f t="shared" si="10"/>
        <v>44.9423391213694</v>
      </c>
      <c r="Y28" s="7"/>
      <c r="Z28" s="25">
        <f t="shared" si="11"/>
        <v>627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-8.4660878630600678E-2</v>
      </c>
      <c r="AD28" s="17">
        <f t="shared" ca="1" si="14"/>
        <v>5.8238736325755269E-2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14878</v>
      </c>
      <c r="D29" s="17">
        <v>12221</v>
      </c>
      <c r="E29" s="17">
        <v>11649</v>
      </c>
      <c r="F29" s="17">
        <v>14286</v>
      </c>
      <c r="G29" s="24"/>
      <c r="H29" s="7"/>
      <c r="I29" s="25">
        <f t="shared" si="0"/>
        <v>3229</v>
      </c>
      <c r="J29" s="24">
        <f t="shared" si="0"/>
        <v>-2065</v>
      </c>
      <c r="K29" s="7"/>
      <c r="L29" s="25">
        <f t="shared" si="3"/>
        <v>3233.5542889299882</v>
      </c>
      <c r="M29" s="17">
        <f t="shared" si="1"/>
        <v>20.741547657812706</v>
      </c>
      <c r="N29" s="17">
        <f t="shared" si="4"/>
        <v>-2068.3212082522923</v>
      </c>
      <c r="O29" s="24">
        <f t="shared" si="2"/>
        <v>11.030424255094529</v>
      </c>
      <c r="P29" s="7"/>
      <c r="Q29" s="25">
        <f t="shared" si="5"/>
        <v>3271.0192934377701</v>
      </c>
      <c r="R29" s="24">
        <f t="shared" si="6"/>
        <v>-2067.6852789029831</v>
      </c>
      <c r="S29" s="7"/>
      <c r="T29" s="25">
        <f t="shared" si="7"/>
        <v>-0.84711197564820817</v>
      </c>
      <c r="U29" s="24">
        <f t="shared" si="8"/>
        <v>-0.53707537887128021</v>
      </c>
      <c r="V29" s="7"/>
      <c r="W29" s="25">
        <f t="shared" si="9"/>
        <v>-0.8440355340135689</v>
      </c>
      <c r="X29" s="24">
        <f t="shared" si="10"/>
        <v>50.654668232436734</v>
      </c>
      <c r="Y29" s="7"/>
      <c r="Z29" s="25">
        <f t="shared" si="11"/>
        <v>636</v>
      </c>
      <c r="AA29" s="17">
        <f t="shared" si="15"/>
        <v>50.750999999999998</v>
      </c>
      <c r="AB29" s="24">
        <f t="shared" si="12"/>
        <v>0.8857720486796421</v>
      </c>
      <c r="AC29" s="17">
        <f t="shared" si="13"/>
        <v>-9.6331767563263782E-2</v>
      </c>
      <c r="AD29" s="17">
        <f t="shared" ca="1" si="14"/>
        <v>7.3688616137943086E-2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14987</v>
      </c>
      <c r="D30" s="17">
        <v>12397</v>
      </c>
      <c r="E30" s="17">
        <v>11563</v>
      </c>
      <c r="F30" s="17">
        <v>14127</v>
      </c>
      <c r="G30" s="24"/>
      <c r="H30" s="7"/>
      <c r="I30" s="25">
        <f t="shared" si="0"/>
        <v>3424</v>
      </c>
      <c r="J30" s="24">
        <f t="shared" si="0"/>
        <v>-1730</v>
      </c>
      <c r="K30" s="7"/>
      <c r="L30" s="25">
        <f t="shared" si="3"/>
        <v>3422.7679534086064</v>
      </c>
      <c r="M30" s="17">
        <f t="shared" si="1"/>
        <v>1.5179388033644774</v>
      </c>
      <c r="N30" s="17">
        <f t="shared" si="4"/>
        <v>-1732.3467934374723</v>
      </c>
      <c r="O30" s="24">
        <f t="shared" si="2"/>
        <v>5.5074394381632548</v>
      </c>
      <c r="P30" s="7"/>
      <c r="Q30" s="25">
        <f t="shared" si="5"/>
        <v>3466.0192934377701</v>
      </c>
      <c r="R30" s="24">
        <f t="shared" si="6"/>
        <v>-1732.6852789029831</v>
      </c>
      <c r="S30" s="7"/>
      <c r="T30" s="25">
        <f t="shared" si="7"/>
        <v>-0.8976120859908141</v>
      </c>
      <c r="U30" s="24">
        <f t="shared" si="8"/>
        <v>-0.45006008028708938</v>
      </c>
      <c r="V30" s="7"/>
      <c r="W30" s="25">
        <f t="shared" si="9"/>
        <v>-0.89503718820358591</v>
      </c>
      <c r="X30" s="24">
        <f t="shared" si="10"/>
        <v>56.428959726214828</v>
      </c>
      <c r="Y30" s="7"/>
      <c r="Z30" s="25">
        <f t="shared" si="11"/>
        <v>638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-6.4040273785167301E-2</v>
      </c>
      <c r="AD30" s="17">
        <f t="shared" ca="1" si="14"/>
        <v>1.6899783063522023E-2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15048</v>
      </c>
      <c r="D31" s="17">
        <v>12561</v>
      </c>
      <c r="E31" s="17">
        <v>11478</v>
      </c>
      <c r="F31" s="17">
        <v>13947</v>
      </c>
      <c r="G31" s="24"/>
      <c r="H31" s="7"/>
      <c r="I31" s="25">
        <f t="shared" si="0"/>
        <v>3570</v>
      </c>
      <c r="J31" s="24">
        <f t="shared" si="0"/>
        <v>-1386</v>
      </c>
      <c r="K31" s="7"/>
      <c r="L31" s="25">
        <f t="shared" si="3"/>
        <v>3573.7554840894331</v>
      </c>
      <c r="M31" s="17">
        <f t="shared" si="1"/>
        <v>14.103660745985454</v>
      </c>
      <c r="N31" s="17">
        <f t="shared" si="4"/>
        <v>-1387.9765970722137</v>
      </c>
      <c r="O31" s="24">
        <f t="shared" si="2"/>
        <v>3.9069359858839108</v>
      </c>
      <c r="P31" s="7"/>
      <c r="Q31" s="25">
        <f t="shared" si="5"/>
        <v>3612.0192934377701</v>
      </c>
      <c r="R31" s="24">
        <f t="shared" si="6"/>
        <v>-1388.6852789029831</v>
      </c>
      <c r="S31" s="7"/>
      <c r="T31" s="25">
        <f t="shared" si="7"/>
        <v>-0.93542242501656014</v>
      </c>
      <c r="U31" s="24">
        <f t="shared" si="8"/>
        <v>-0.36070705726332336</v>
      </c>
      <c r="V31" s="7"/>
      <c r="W31" s="25">
        <f t="shared" si="9"/>
        <v>-0.93336231284154203</v>
      </c>
      <c r="X31" s="24">
        <f t="shared" si="10"/>
        <v>61.994502059970557</v>
      </c>
      <c r="Y31" s="7"/>
      <c r="Z31" s="25">
        <f t="shared" si="11"/>
        <v>622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-9.6497940029436791E-2</v>
      </c>
      <c r="AD31" s="17">
        <f t="shared" ca="1" si="14"/>
        <v>5.5081673804210141E-2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15111</v>
      </c>
      <c r="D32" s="17">
        <v>12742</v>
      </c>
      <c r="E32" s="17">
        <v>11422</v>
      </c>
      <c r="F32" s="17">
        <v>13768</v>
      </c>
      <c r="G32" s="24"/>
      <c r="H32" s="7"/>
      <c r="I32" s="25">
        <f t="shared" si="0"/>
        <v>3689</v>
      </c>
      <c r="J32" s="24">
        <f t="shared" si="0"/>
        <v>-1026</v>
      </c>
      <c r="K32" s="7"/>
      <c r="L32" s="25">
        <f t="shared" si="3"/>
        <v>3691.6578184998621</v>
      </c>
      <c r="M32" s="17">
        <f t="shared" si="1"/>
        <v>7.063999178209011</v>
      </c>
      <c r="N32" s="17">
        <f t="shared" si="4"/>
        <v>-1025.0600996297092</v>
      </c>
      <c r="O32" s="24">
        <f t="shared" si="2"/>
        <v>0.88341270607286393</v>
      </c>
      <c r="P32" s="7"/>
      <c r="Q32" s="25">
        <f t="shared" si="5"/>
        <v>3731.0192934377701</v>
      </c>
      <c r="R32" s="24">
        <f t="shared" si="6"/>
        <v>-1028.6852789029831</v>
      </c>
      <c r="S32" s="7"/>
      <c r="T32" s="25">
        <f t="shared" si="7"/>
        <v>-0.96624044107179152</v>
      </c>
      <c r="U32" s="24">
        <f t="shared" si="8"/>
        <v>-0.26719807968031234</v>
      </c>
      <c r="V32" s="7"/>
      <c r="W32" s="25">
        <f t="shared" si="9"/>
        <v>-0.96471891314906189</v>
      </c>
      <c r="X32" s="24">
        <f t="shared" si="10"/>
        <v>67.642888896961836</v>
      </c>
      <c r="Y32" s="7"/>
      <c r="Z32" s="25">
        <f t="shared" si="11"/>
        <v>631</v>
      </c>
      <c r="AA32" s="17">
        <f t="shared" si="15"/>
        <v>67.77</v>
      </c>
      <c r="AB32" s="24">
        <f t="shared" si="12"/>
        <v>1.182809634076557</v>
      </c>
      <c r="AC32" s="17">
        <f t="shared" si="13"/>
        <v>-0.12711110303816042</v>
      </c>
      <c r="AD32" s="17">
        <f t="shared" ca="1" si="14"/>
        <v>9.671468912060277E-2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15167</v>
      </c>
      <c r="D33" s="17">
        <v>12932</v>
      </c>
      <c r="E33" s="17">
        <v>11393</v>
      </c>
      <c r="F33" s="17">
        <v>13601</v>
      </c>
      <c r="G33" s="24"/>
      <c r="H33" s="7"/>
      <c r="I33" s="25">
        <f t="shared" si="0"/>
        <v>3774</v>
      </c>
      <c r="J33" s="24">
        <f t="shared" si="0"/>
        <v>-669</v>
      </c>
      <c r="K33" s="7"/>
      <c r="L33" s="25">
        <f t="shared" si="3"/>
        <v>3770.0710911192609</v>
      </c>
      <c r="M33" s="17">
        <f t="shared" si="1"/>
        <v>15.436324993150352</v>
      </c>
      <c r="N33" s="17">
        <f t="shared" si="4"/>
        <v>-668.75128193329078</v>
      </c>
      <c r="O33" s="24">
        <f t="shared" si="2"/>
        <v>6.1860676707570096E-2</v>
      </c>
      <c r="P33" s="7"/>
      <c r="Q33" s="25">
        <f t="shared" si="5"/>
        <v>3816.0192934377701</v>
      </c>
      <c r="R33" s="24">
        <f t="shared" si="6"/>
        <v>-671.68527890298321</v>
      </c>
      <c r="S33" s="7"/>
      <c r="T33" s="25">
        <f t="shared" si="7"/>
        <v>-0.98825330968267111</v>
      </c>
      <c r="U33" s="24">
        <f t="shared" si="8"/>
        <v>-0.17446834357715982</v>
      </c>
      <c r="V33" s="7"/>
      <c r="W33" s="25">
        <f t="shared" si="9"/>
        <v>-0.98726573628772651</v>
      </c>
      <c r="X33" s="24">
        <f t="shared" si="10"/>
        <v>73.102250441009346</v>
      </c>
      <c r="Y33" s="7"/>
      <c r="Z33" s="25">
        <f t="shared" si="11"/>
        <v>603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-9.4749558990656624E-2</v>
      </c>
      <c r="AD33" s="17">
        <f t="shared" ca="1" si="14"/>
        <v>6.9129746201340936E-2</v>
      </c>
      <c r="AE33" s="17">
        <v>136</v>
      </c>
    </row>
    <row r="34" spans="1:31" s="17" customFormat="1" x14ac:dyDescent="0.25">
      <c r="A34" s="17">
        <v>14</v>
      </c>
      <c r="B34" s="17">
        <v>621</v>
      </c>
      <c r="C34" s="17">
        <v>15182</v>
      </c>
      <c r="D34" s="17">
        <v>13115</v>
      </c>
      <c r="E34" s="17">
        <v>11360</v>
      </c>
      <c r="F34" s="17">
        <v>13406</v>
      </c>
      <c r="G34" s="24"/>
      <c r="H34" s="7"/>
      <c r="I34" s="25">
        <f t="shared" si="0"/>
        <v>3822</v>
      </c>
      <c r="J34" s="24">
        <f t="shared" si="0"/>
        <v>-291</v>
      </c>
      <c r="K34" s="7"/>
      <c r="L34" s="25">
        <f t="shared" si="3"/>
        <v>3815.0758326261753</v>
      </c>
      <c r="M34" s="17">
        <f t="shared" si="1"/>
        <v>47.944093820738857</v>
      </c>
      <c r="N34" s="17">
        <f t="shared" si="4"/>
        <v>-295.53477520683958</v>
      </c>
      <c r="O34" s="24">
        <f t="shared" si="2"/>
        <v>20.564186176566988</v>
      </c>
      <c r="P34" s="7"/>
      <c r="Q34" s="25">
        <f t="shared" si="5"/>
        <v>3864.0192934377701</v>
      </c>
      <c r="R34" s="24">
        <f t="shared" si="6"/>
        <v>-293.68527890298321</v>
      </c>
      <c r="S34" s="7"/>
      <c r="T34" s="25">
        <f t="shared" si="7"/>
        <v>-1.0006841060746972</v>
      </c>
      <c r="U34" s="24">
        <f t="shared" si="8"/>
        <v>-7.6283917114998295E-2</v>
      </c>
      <c r="V34" s="7"/>
      <c r="W34" s="25">
        <f t="shared" si="9"/>
        <v>-1.0002617162234611</v>
      </c>
      <c r="X34" s="24">
        <f t="shared" si="10"/>
        <v>78.762856689780904</v>
      </c>
      <c r="Y34" s="7"/>
      <c r="Z34" s="25">
        <f t="shared" si="11"/>
        <v>621</v>
      </c>
      <c r="AA34" s="17">
        <f t="shared" si="15"/>
        <v>78.786000000000001</v>
      </c>
      <c r="AB34" s="24">
        <f t="shared" si="12"/>
        <v>1.3750751044762526</v>
      </c>
      <c r="AC34" s="17">
        <f t="shared" si="13"/>
        <v>-2.3143310219097657E-2</v>
      </c>
      <c r="AD34" s="17">
        <f t="shared" ca="1" si="14"/>
        <v>-6.5340613850224827E-2</v>
      </c>
      <c r="AE34" s="17">
        <v>135</v>
      </c>
    </row>
    <row r="35" spans="1:31" s="17" customFormat="1" x14ac:dyDescent="0.25">
      <c r="A35" s="17">
        <v>15</v>
      </c>
      <c r="B35" s="17">
        <v>618</v>
      </c>
      <c r="C35" s="17">
        <v>15175</v>
      </c>
      <c r="D35" s="17">
        <v>13292</v>
      </c>
      <c r="E35" s="17">
        <v>11352</v>
      </c>
      <c r="F35" s="17">
        <v>13215</v>
      </c>
      <c r="G35" s="24"/>
      <c r="H35" s="7"/>
      <c r="I35" s="25">
        <f t="shared" si="0"/>
        <v>3823</v>
      </c>
      <c r="J35" s="24">
        <f t="shared" si="0"/>
        <v>77</v>
      </c>
      <c r="K35" s="7"/>
      <c r="L35" s="25">
        <f t="shared" si="3"/>
        <v>3823.4324107722382</v>
      </c>
      <c r="M35" s="17">
        <f t="shared" si="1"/>
        <v>0.1869790759476361</v>
      </c>
      <c r="N35" s="17">
        <f t="shared" si="4"/>
        <v>78.707202341292913</v>
      </c>
      <c r="O35" s="24">
        <f t="shared" si="2"/>
        <v>2.9145398341160029</v>
      </c>
      <c r="P35" s="7"/>
      <c r="Q35" s="25">
        <f t="shared" si="5"/>
        <v>3865.0192934377701</v>
      </c>
      <c r="R35" s="24">
        <f t="shared" si="6"/>
        <v>74.314721097016786</v>
      </c>
      <c r="S35" s="7"/>
      <c r="T35" s="25">
        <f t="shared" si="7"/>
        <v>-1.000943080999531</v>
      </c>
      <c r="U35" s="24">
        <f t="shared" si="8"/>
        <v>1.9303037747635157E-2</v>
      </c>
      <c r="V35" s="7"/>
      <c r="W35" s="25">
        <f t="shared" si="9"/>
        <v>-1.0010707266794947</v>
      </c>
      <c r="X35" s="24">
        <f t="shared" si="10"/>
        <v>84.22868030937434</v>
      </c>
      <c r="Y35" s="7"/>
      <c r="Z35" s="25">
        <f t="shared" si="11"/>
        <v>618</v>
      </c>
      <c r="AA35" s="17">
        <f t="shared" si="15"/>
        <v>84.347999999999999</v>
      </c>
      <c r="AB35" s="24">
        <f t="shared" si="12"/>
        <v>1.4721503174721771</v>
      </c>
      <c r="AC35" s="17">
        <f t="shared" si="13"/>
        <v>-0.11931969062565884</v>
      </c>
      <c r="AD35" s="17">
        <f t="shared" ca="1" si="14"/>
        <v>4.0722758266696246E-2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15168</v>
      </c>
      <c r="D36" s="17">
        <v>13481</v>
      </c>
      <c r="E36" s="17">
        <v>11365</v>
      </c>
      <c r="F36" s="17">
        <v>13029</v>
      </c>
      <c r="G36" s="24"/>
      <c r="H36" s="7"/>
      <c r="I36" s="25">
        <f t="shared" si="0"/>
        <v>3803</v>
      </c>
      <c r="J36" s="24">
        <f t="shared" si="0"/>
        <v>452</v>
      </c>
      <c r="K36" s="7"/>
      <c r="L36" s="25">
        <f t="shared" si="3"/>
        <v>3794.310905425144</v>
      </c>
      <c r="M36" s="17">
        <f t="shared" si="1"/>
        <v>75.500364530791472</v>
      </c>
      <c r="N36" s="17">
        <f t="shared" si="4"/>
        <v>460.66112126270747</v>
      </c>
      <c r="O36" s="24">
        <f t="shared" si="2"/>
        <v>75.015021527323398</v>
      </c>
      <c r="P36" s="7"/>
      <c r="Q36" s="25">
        <f t="shared" si="5"/>
        <v>3845.0192934377701</v>
      </c>
      <c r="R36" s="24">
        <f t="shared" si="6"/>
        <v>449.31472109701679</v>
      </c>
      <c r="S36" s="7"/>
      <c r="T36" s="25">
        <f t="shared" si="7"/>
        <v>-0.99576358250285357</v>
      </c>
      <c r="U36" s="24">
        <f t="shared" si="8"/>
        <v>0.11670822272993826</v>
      </c>
      <c r="V36" s="7"/>
      <c r="W36" s="25">
        <f t="shared" si="9"/>
        <v>-0.99645163622787547</v>
      </c>
      <c r="X36" s="24">
        <f t="shared" si="10"/>
        <v>89.804282498207954</v>
      </c>
      <c r="Y36" s="7"/>
      <c r="Z36" s="25">
        <f t="shared" si="11"/>
        <v>632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-0.23171750179204764</v>
      </c>
      <c r="AD36" s="17">
        <f t="shared" ca="1" si="14"/>
        <v>0.12490741218547896</v>
      </c>
      <c r="AE36" s="17">
        <v>133</v>
      </c>
    </row>
    <row r="37" spans="1:31" s="17" customFormat="1" x14ac:dyDescent="0.25">
      <c r="A37" s="17">
        <v>17</v>
      </c>
      <c r="B37" s="17">
        <v>622</v>
      </c>
      <c r="C37" s="17">
        <v>15132</v>
      </c>
      <c r="D37" s="17">
        <v>13668</v>
      </c>
      <c r="E37" s="17">
        <v>11399</v>
      </c>
      <c r="F37" s="17">
        <v>12842</v>
      </c>
      <c r="G37" s="24"/>
      <c r="H37" s="7"/>
      <c r="I37" s="25">
        <f t="shared" si="0"/>
        <v>3733</v>
      </c>
      <c r="J37" s="24">
        <f t="shared" si="0"/>
        <v>826</v>
      </c>
      <c r="K37" s="7"/>
      <c r="L37" s="25">
        <f t="shared" si="3"/>
        <v>3728.7373820703947</v>
      </c>
      <c r="M37" s="17">
        <f t="shared" si="1"/>
        <v>18.169911613792681</v>
      </c>
      <c r="N37" s="17">
        <f t="shared" si="4"/>
        <v>832.18298050707403</v>
      </c>
      <c r="O37" s="24">
        <f t="shared" si="2"/>
        <v>38.229247950857491</v>
      </c>
      <c r="P37" s="7"/>
      <c r="Q37" s="25">
        <f t="shared" si="5"/>
        <v>3775.0192934377701</v>
      </c>
      <c r="R37" s="24">
        <f t="shared" si="6"/>
        <v>823.31472109701679</v>
      </c>
      <c r="S37" s="7"/>
      <c r="T37" s="25">
        <f t="shared" si="7"/>
        <v>-0.97763533776448219</v>
      </c>
      <c r="U37" s="24">
        <f t="shared" si="8"/>
        <v>0.21385366055228858</v>
      </c>
      <c r="V37" s="7"/>
      <c r="W37" s="25">
        <f t="shared" si="9"/>
        <v>-0.97888209051069808</v>
      </c>
      <c r="X37" s="24">
        <f t="shared" si="10"/>
        <v>95.44764234838658</v>
      </c>
      <c r="Y37" s="7"/>
      <c r="Z37" s="25">
        <f t="shared" si="11"/>
        <v>622</v>
      </c>
      <c r="AA37" s="17">
        <f t="shared" si="15"/>
        <v>95.634</v>
      </c>
      <c r="AB37" s="24">
        <f t="shared" si="12"/>
        <v>1.6691281768522572</v>
      </c>
      <c r="AC37" s="17">
        <f t="shared" si="13"/>
        <v>-0.18635765161342022</v>
      </c>
      <c r="AD37" s="17">
        <f t="shared" ca="1" si="14"/>
        <v>2.4893267944776198E-2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15078</v>
      </c>
      <c r="D38" s="17">
        <v>13854</v>
      </c>
      <c r="E38" s="17">
        <v>11453</v>
      </c>
      <c r="F38" s="17">
        <v>12657</v>
      </c>
      <c r="G38" s="24"/>
      <c r="H38" s="7"/>
      <c r="I38" s="25">
        <f t="shared" si="0"/>
        <v>3625</v>
      </c>
      <c r="J38" s="24">
        <f t="shared" si="0"/>
        <v>1197</v>
      </c>
      <c r="K38" s="7"/>
      <c r="L38" s="25">
        <f t="shared" si="3"/>
        <v>3623.7071851241326</v>
      </c>
      <c r="M38" s="17">
        <f t="shared" si="1"/>
        <v>1.6713703032640588</v>
      </c>
      <c r="N38" s="17">
        <f t="shared" si="4"/>
        <v>1206.1513852397645</v>
      </c>
      <c r="O38" s="24">
        <f t="shared" si="2"/>
        <v>83.747851806579959</v>
      </c>
      <c r="P38" s="7"/>
      <c r="Q38" s="25">
        <f t="shared" si="5"/>
        <v>3667.0192934377701</v>
      </c>
      <c r="R38" s="24">
        <f t="shared" si="6"/>
        <v>1194.3147210970169</v>
      </c>
      <c r="S38" s="7"/>
      <c r="T38" s="25">
        <f t="shared" si="7"/>
        <v>-0.94966604588242343</v>
      </c>
      <c r="U38" s="24">
        <f t="shared" si="8"/>
        <v>0.31021985689478049</v>
      </c>
      <c r="V38" s="7"/>
      <c r="W38" s="25">
        <f t="shared" si="9"/>
        <v>-0.95146685077543036</v>
      </c>
      <c r="X38" s="24">
        <f t="shared" si="10"/>
        <v>101.18225384322199</v>
      </c>
      <c r="Y38" s="7"/>
      <c r="Z38" s="25">
        <f t="shared" si="11"/>
        <v>640</v>
      </c>
      <c r="AA38" s="17">
        <f t="shared" si="15"/>
        <v>101.39400000000001</v>
      </c>
      <c r="AB38" s="24">
        <f t="shared" si="12"/>
        <v>1.7696591417671306</v>
      </c>
      <c r="AC38" s="17">
        <f t="shared" si="13"/>
        <v>-0.21174615677801967</v>
      </c>
      <c r="AD38" s="17">
        <f t="shared" ca="1" si="14"/>
        <v>0.10891882878877368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15008</v>
      </c>
      <c r="D39" s="17">
        <v>14034</v>
      </c>
      <c r="E39" s="17">
        <v>11519</v>
      </c>
      <c r="F39" s="17">
        <v>12478</v>
      </c>
      <c r="G39" s="24"/>
      <c r="H39" s="7"/>
      <c r="I39" s="25">
        <f t="shared" si="0"/>
        <v>3489</v>
      </c>
      <c r="J39" s="24">
        <f t="shared" si="0"/>
        <v>1556</v>
      </c>
      <c r="K39" s="7"/>
      <c r="L39" s="25">
        <f t="shared" si="3"/>
        <v>3484.1341340913314</v>
      </c>
      <c r="M39" s="17">
        <f t="shared" si="1"/>
        <v>23.676651041143675</v>
      </c>
      <c r="N39" s="17">
        <f t="shared" si="4"/>
        <v>1562.4091068582536</v>
      </c>
      <c r="O39" s="24">
        <f t="shared" si="2"/>
        <v>41.076650720513435</v>
      </c>
      <c r="P39" s="7"/>
      <c r="Q39" s="25">
        <f t="shared" si="5"/>
        <v>3531.0192934377701</v>
      </c>
      <c r="R39" s="24">
        <f t="shared" si="6"/>
        <v>1553.3147210970169</v>
      </c>
      <c r="S39" s="7"/>
      <c r="T39" s="25">
        <f t="shared" si="7"/>
        <v>-0.91444545610501615</v>
      </c>
      <c r="U39" s="24">
        <f t="shared" si="8"/>
        <v>0.40346908731783865</v>
      </c>
      <c r="V39" s="7"/>
      <c r="W39" s="25">
        <f t="shared" si="9"/>
        <v>-0.9167822572940908</v>
      </c>
      <c r="X39" s="24">
        <f t="shared" si="10"/>
        <v>106.87795692402034</v>
      </c>
      <c r="Y39" s="7"/>
      <c r="Z39" s="25">
        <f t="shared" si="11"/>
        <v>630</v>
      </c>
      <c r="AA39" s="17">
        <f t="shared" si="15"/>
        <v>107.06400000000001</v>
      </c>
      <c r="AB39" s="24">
        <f t="shared" si="12"/>
        <v>1.8686193103552091</v>
      </c>
      <c r="AC39" s="17">
        <f t="shared" si="13"/>
        <v>-0.18604307597966852</v>
      </c>
      <c r="AD39" s="17">
        <f t="shared" ca="1" si="14"/>
        <v>-1.3004015492683152E-2</v>
      </c>
      <c r="AE39" s="17">
        <v>130</v>
      </c>
    </row>
    <row r="40" spans="1:31" s="17" customFormat="1" x14ac:dyDescent="0.25">
      <c r="A40" s="17">
        <v>20</v>
      </c>
      <c r="B40" s="17">
        <v>627</v>
      </c>
      <c r="C40" s="17">
        <v>14926</v>
      </c>
      <c r="D40" s="17">
        <v>14206</v>
      </c>
      <c r="E40" s="17">
        <v>11610</v>
      </c>
      <c r="F40" s="17">
        <v>12310</v>
      </c>
      <c r="G40" s="24"/>
      <c r="H40" s="7"/>
      <c r="I40" s="25">
        <f t="shared" si="0"/>
        <v>3316</v>
      </c>
      <c r="J40" s="24">
        <f t="shared" si="0"/>
        <v>1896</v>
      </c>
      <c r="K40" s="7"/>
      <c r="L40" s="25">
        <f t="shared" si="3"/>
        <v>3310.9428291213303</v>
      </c>
      <c r="M40" s="17">
        <f t="shared" si="1"/>
        <v>25.574977296064809</v>
      </c>
      <c r="N40" s="17">
        <f t="shared" si="4"/>
        <v>1901.799797560707</v>
      </c>
      <c r="O40" s="24">
        <f t="shared" si="2"/>
        <v>33.637651745183099</v>
      </c>
      <c r="P40" s="7"/>
      <c r="Q40" s="25">
        <f t="shared" si="5"/>
        <v>3358.0192934377701</v>
      </c>
      <c r="R40" s="24">
        <f t="shared" si="6"/>
        <v>1893.3147210970169</v>
      </c>
      <c r="S40" s="7"/>
      <c r="T40" s="25">
        <f t="shared" si="7"/>
        <v>-0.86964279410875545</v>
      </c>
      <c r="U40" s="24">
        <f t="shared" si="8"/>
        <v>0.49178312170179345</v>
      </c>
      <c r="V40" s="7"/>
      <c r="W40" s="25">
        <f t="shared" si="9"/>
        <v>-0.87248703460506849</v>
      </c>
      <c r="X40" s="24">
        <f t="shared" si="10"/>
        <v>112.53208882515639</v>
      </c>
      <c r="Y40" s="7"/>
      <c r="Z40" s="25">
        <f t="shared" si="11"/>
        <v>627</v>
      </c>
      <c r="AA40" s="17">
        <f t="shared" si="15"/>
        <v>112.70700000000001</v>
      </c>
      <c r="AB40" s="24">
        <f t="shared" si="12"/>
        <v>1.9671082400452491</v>
      </c>
      <c r="AC40" s="17">
        <f t="shared" si="13"/>
        <v>-0.17491117484361496</v>
      </c>
      <c r="AD40" s="17">
        <f t="shared" ca="1" si="14"/>
        <v>3.7192130442065263E-3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14816</v>
      </c>
      <c r="D41" s="17">
        <v>14357</v>
      </c>
      <c r="E41" s="17">
        <v>11701</v>
      </c>
      <c r="F41" s="17">
        <v>12148</v>
      </c>
      <c r="G41" s="24"/>
      <c r="H41" s="7"/>
      <c r="I41" s="25">
        <f t="shared" si="0"/>
        <v>3115</v>
      </c>
      <c r="J41" s="24">
        <f t="shared" si="0"/>
        <v>2209</v>
      </c>
      <c r="K41" s="7"/>
      <c r="L41" s="25">
        <f t="shared" si="3"/>
        <v>3111.9254024660213</v>
      </c>
      <c r="M41" s="17">
        <f t="shared" si="1"/>
        <v>9.4531499959479266</v>
      </c>
      <c r="N41" s="17">
        <f t="shared" si="4"/>
        <v>2213.331107241484</v>
      </c>
      <c r="O41" s="24">
        <f t="shared" si="2"/>
        <v>18.75848993723519</v>
      </c>
      <c r="P41" s="7"/>
      <c r="Q41" s="25">
        <f t="shared" si="5"/>
        <v>3157.0192934377701</v>
      </c>
      <c r="R41" s="24">
        <f t="shared" si="6"/>
        <v>2206.3147210970169</v>
      </c>
      <c r="S41" s="7"/>
      <c r="T41" s="25">
        <f t="shared" si="7"/>
        <v>-0.81758883421714612</v>
      </c>
      <c r="U41" s="24">
        <f t="shared" si="8"/>
        <v>0.57308398276702244</v>
      </c>
      <c r="V41" s="7"/>
      <c r="W41" s="25">
        <f t="shared" si="9"/>
        <v>-0.82090003841819226</v>
      </c>
      <c r="X41" s="24">
        <f t="shared" si="10"/>
        <v>118.04355207387584</v>
      </c>
      <c r="Y41" s="7"/>
      <c r="Z41" s="25">
        <f t="shared" si="11"/>
        <v>608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-0.1354479261241579</v>
      </c>
      <c r="AD41" s="17">
        <f t="shared" ca="1" si="14"/>
        <v>3.993678206217055E-2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14703</v>
      </c>
      <c r="D42" s="17">
        <v>14505</v>
      </c>
      <c r="E42" s="17">
        <v>11819</v>
      </c>
      <c r="F42" s="17">
        <v>11999</v>
      </c>
      <c r="G42" s="24"/>
      <c r="H42" s="7"/>
      <c r="I42" s="25">
        <f t="shared" si="0"/>
        <v>2884</v>
      </c>
      <c r="J42" s="24">
        <f t="shared" si="0"/>
        <v>2506</v>
      </c>
      <c r="K42" s="7"/>
      <c r="L42" s="25">
        <f t="shared" si="3"/>
        <v>2879.3720033196523</v>
      </c>
      <c r="M42" s="17">
        <f t="shared" si="1"/>
        <v>21.41835327330913</v>
      </c>
      <c r="N42" s="17">
        <f t="shared" si="4"/>
        <v>2510.211830192904</v>
      </c>
      <c r="O42" s="24">
        <f t="shared" si="2"/>
        <v>17.739513573857892</v>
      </c>
      <c r="P42" s="7"/>
      <c r="Q42" s="25">
        <f t="shared" si="5"/>
        <v>2926.0192934377701</v>
      </c>
      <c r="R42" s="24">
        <f t="shared" si="6"/>
        <v>2503.3147210970169</v>
      </c>
      <c r="S42" s="7"/>
      <c r="T42" s="25">
        <f t="shared" si="7"/>
        <v>-0.75776562658052049</v>
      </c>
      <c r="U42" s="24">
        <f t="shared" si="8"/>
        <v>0.65022888927300648</v>
      </c>
      <c r="V42" s="7"/>
      <c r="W42" s="25">
        <f t="shared" si="9"/>
        <v>-0.76151975146015127</v>
      </c>
      <c r="X42" s="24">
        <f t="shared" si="10"/>
        <v>123.61660263142755</v>
      </c>
      <c r="Y42" s="7"/>
      <c r="Z42" s="25">
        <f t="shared" si="11"/>
        <v>620</v>
      </c>
      <c r="AA42" s="17">
        <f t="shared" si="15"/>
        <v>123.759</v>
      </c>
      <c r="AB42" s="24">
        <f t="shared" si="12"/>
        <v>2.1600020289756623</v>
      </c>
      <c r="AC42" s="17">
        <f t="shared" si="13"/>
        <v>-0.14239736857244623</v>
      </c>
      <c r="AD42" s="17">
        <f t="shared" ca="1" si="14"/>
        <v>6.9153776516515109E-2</v>
      </c>
      <c r="AE42" s="17">
        <v>127</v>
      </c>
    </row>
    <row r="43" spans="1:31" s="17" customFormat="1" x14ac:dyDescent="0.25">
      <c r="A43" s="17">
        <v>23</v>
      </c>
      <c r="B43" s="17">
        <v>607</v>
      </c>
      <c r="C43" s="17">
        <v>14577</v>
      </c>
      <c r="D43" s="17">
        <v>14642</v>
      </c>
      <c r="E43" s="17">
        <v>11950</v>
      </c>
      <c r="F43" s="17">
        <v>11866</v>
      </c>
      <c r="G43" s="24"/>
      <c r="H43" s="7"/>
      <c r="I43" s="25">
        <f t="shared" si="0"/>
        <v>2627</v>
      </c>
      <c r="J43" s="24">
        <f t="shared" si="0"/>
        <v>2776</v>
      </c>
      <c r="K43" s="7"/>
      <c r="L43" s="25">
        <f t="shared" si="3"/>
        <v>2624.8389145445194</v>
      </c>
      <c r="M43" s="17">
        <f t="shared" si="1"/>
        <v>4.6702903458897413</v>
      </c>
      <c r="N43" s="17">
        <f t="shared" si="4"/>
        <v>2777.8272779732911</v>
      </c>
      <c r="O43" s="24">
        <f t="shared" si="2"/>
        <v>3.3389447916747383</v>
      </c>
      <c r="P43" s="7"/>
      <c r="Q43" s="25">
        <f t="shared" si="5"/>
        <v>2669.0192934377701</v>
      </c>
      <c r="R43" s="24">
        <f t="shared" si="6"/>
        <v>2773.3147210970169</v>
      </c>
      <c r="S43" s="7"/>
      <c r="T43" s="25">
        <f t="shared" si="7"/>
        <v>-0.69120907089821415</v>
      </c>
      <c r="U43" s="24">
        <f t="shared" si="8"/>
        <v>0.72036062246026478</v>
      </c>
      <c r="V43" s="7"/>
      <c r="W43" s="25">
        <f t="shared" si="9"/>
        <v>-0.69536564942887369</v>
      </c>
      <c r="X43" s="24">
        <f t="shared" si="10"/>
        <v>129.13548263183941</v>
      </c>
      <c r="Y43" s="7"/>
      <c r="Z43" s="25">
        <f t="shared" si="11"/>
        <v>607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-8.6517368160599517E-2</v>
      </c>
      <c r="AD43" s="17">
        <f t="shared" ca="1" si="14"/>
        <v>2.5433504596463763E-2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14432</v>
      </c>
      <c r="D44" s="17">
        <v>14777</v>
      </c>
      <c r="E44" s="17">
        <v>12097</v>
      </c>
      <c r="F44" s="17">
        <v>11742</v>
      </c>
      <c r="G44" s="24"/>
      <c r="H44" s="7"/>
      <c r="I44" s="25">
        <f t="shared" si="0"/>
        <v>2335</v>
      </c>
      <c r="J44" s="24">
        <f t="shared" si="0"/>
        <v>3035</v>
      </c>
      <c r="K44" s="7"/>
      <c r="L44" s="25">
        <f t="shared" si="3"/>
        <v>2332.6600349350983</v>
      </c>
      <c r="M44" s="17">
        <f t="shared" si="1"/>
        <v>5.47543650496024</v>
      </c>
      <c r="N44" s="17">
        <f t="shared" si="4"/>
        <v>3030.7262086159044</v>
      </c>
      <c r="O44" s="24">
        <f t="shared" si="2"/>
        <v>18.265292794769806</v>
      </c>
      <c r="P44" s="7"/>
      <c r="Q44" s="25">
        <f t="shared" si="5"/>
        <v>2377.0192934377701</v>
      </c>
      <c r="R44" s="24">
        <f t="shared" si="6"/>
        <v>3032.3147210970169</v>
      </c>
      <c r="S44" s="7"/>
      <c r="T44" s="25">
        <f t="shared" si="7"/>
        <v>-0.61558839284672207</v>
      </c>
      <c r="U44" s="24">
        <f t="shared" si="8"/>
        <v>0.7876351368880421</v>
      </c>
      <c r="V44" s="7"/>
      <c r="W44" s="25">
        <f t="shared" si="9"/>
        <v>-0.62013083381548162</v>
      </c>
      <c r="X44" s="24">
        <f t="shared" si="10"/>
        <v>134.90950535531579</v>
      </c>
      <c r="Y44" s="7"/>
      <c r="Z44" s="25">
        <f t="shared" si="11"/>
        <v>635</v>
      </c>
      <c r="AA44" s="17">
        <f t="shared" si="15"/>
        <v>134.93700000000001</v>
      </c>
      <c r="AB44" s="24">
        <f t="shared" si="12"/>
        <v>2.3550949327635884</v>
      </c>
      <c r="AC44" s="17">
        <f t="shared" si="13"/>
        <v>-2.7494644684225023E-2</v>
      </c>
      <c r="AD44" s="17">
        <f t="shared" ca="1" si="14"/>
        <v>5.1730334178643034E-2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14275</v>
      </c>
      <c r="D45" s="17">
        <v>14886</v>
      </c>
      <c r="E45" s="17">
        <v>12255</v>
      </c>
      <c r="F45" s="17">
        <v>11630</v>
      </c>
      <c r="G45" s="24"/>
      <c r="H45" s="7"/>
      <c r="I45" s="25">
        <f t="shared" si="0"/>
        <v>2020</v>
      </c>
      <c r="J45" s="24">
        <f t="shared" si="0"/>
        <v>3256</v>
      </c>
      <c r="K45" s="7"/>
      <c r="L45" s="25">
        <f t="shared" si="3"/>
        <v>2019.4300122100808</v>
      </c>
      <c r="M45" s="17">
        <f t="shared" si="1"/>
        <v>0.32488608065696961</v>
      </c>
      <c r="N45" s="17">
        <f t="shared" si="4"/>
        <v>3251.8453739350139</v>
      </c>
      <c r="O45" s="24">
        <f t="shared" si="2"/>
        <v>17.260917739862155</v>
      </c>
      <c r="P45" s="7"/>
      <c r="Q45" s="25">
        <f t="shared" si="5"/>
        <v>2062.0192934377701</v>
      </c>
      <c r="R45" s="24">
        <f t="shared" si="6"/>
        <v>3253.3147210970169</v>
      </c>
      <c r="S45" s="7"/>
      <c r="T45" s="25">
        <f t="shared" si="7"/>
        <v>-0.5340112915240508</v>
      </c>
      <c r="U45" s="24">
        <f t="shared" si="8"/>
        <v>0.84503925923761269</v>
      </c>
      <c r="V45" s="7"/>
      <c r="W45" s="25">
        <f t="shared" si="9"/>
        <v>-0.53888269961447255</v>
      </c>
      <c r="X45" s="24">
        <f t="shared" si="10"/>
        <v>140.59830373793937</v>
      </c>
      <c r="Y45" s="7"/>
      <c r="Z45" s="25">
        <f t="shared" si="11"/>
        <v>630</v>
      </c>
      <c r="AA45" s="17">
        <f t="shared" si="15"/>
        <v>140.607</v>
      </c>
      <c r="AB45" s="24">
        <f t="shared" si="12"/>
        <v>2.4540551013516669</v>
      </c>
      <c r="AC45" s="17">
        <f t="shared" si="13"/>
        <v>-8.696262060624349E-3</v>
      </c>
      <c r="AD45" s="17">
        <f t="shared" ca="1" si="14"/>
        <v>-1.2193049810207413E-2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14103</v>
      </c>
      <c r="D46" s="17">
        <v>14979</v>
      </c>
      <c r="E46" s="17">
        <v>12421</v>
      </c>
      <c r="F46" s="17">
        <v>11533</v>
      </c>
      <c r="G46" s="24"/>
      <c r="H46" s="7"/>
      <c r="I46" s="25">
        <f t="shared" si="0"/>
        <v>1682</v>
      </c>
      <c r="J46" s="24">
        <f t="shared" si="0"/>
        <v>3446</v>
      </c>
      <c r="K46" s="7"/>
      <c r="L46" s="25">
        <f t="shared" si="3"/>
        <v>1683.2969555889842</v>
      </c>
      <c r="M46" s="17">
        <f t="shared" si="1"/>
        <v>1.6820937997974745</v>
      </c>
      <c r="N46" s="17">
        <f t="shared" si="4"/>
        <v>3442.4897932829085</v>
      </c>
      <c r="O46" s="24">
        <f t="shared" si="2"/>
        <v>12.321551196714131</v>
      </c>
      <c r="P46" s="7"/>
      <c r="Q46" s="25">
        <f t="shared" si="5"/>
        <v>1724.0192934377699</v>
      </c>
      <c r="R46" s="24">
        <f t="shared" si="6"/>
        <v>3443.3147210970169</v>
      </c>
      <c r="S46" s="7"/>
      <c r="T46" s="25">
        <f t="shared" si="7"/>
        <v>-0.44647776693020025</v>
      </c>
      <c r="U46" s="24">
        <f t="shared" si="8"/>
        <v>0.89439121962864632</v>
      </c>
      <c r="V46" s="7"/>
      <c r="W46" s="25">
        <f t="shared" si="9"/>
        <v>-0.45163170937667774</v>
      </c>
      <c r="X46" s="24">
        <f t="shared" si="10"/>
        <v>146.33207220142481</v>
      </c>
      <c r="Y46" s="7"/>
      <c r="Z46" s="25">
        <f t="shared" si="11"/>
        <v>635</v>
      </c>
      <c r="AA46" s="17">
        <f t="shared" si="15"/>
        <v>146.322</v>
      </c>
      <c r="AB46" s="24">
        <f t="shared" si="12"/>
        <v>2.5538006681031429</v>
      </c>
      <c r="AC46" s="17">
        <f t="shared" si="13"/>
        <v>1.0072201424804916E-2</v>
      </c>
      <c r="AD46" s="17">
        <f t="shared" ca="1" si="14"/>
        <v>1.3720213867713937E-2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13933</v>
      </c>
      <c r="D47" s="17">
        <v>15064</v>
      </c>
      <c r="E47" s="17">
        <v>12600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3604</v>
      </c>
      <c r="K47" s="7"/>
      <c r="L47" s="25">
        <f t="shared" si="3"/>
        <v>1336.2480162851011</v>
      </c>
      <c r="M47" s="17">
        <f t="shared" si="1"/>
        <v>10.549609788282146</v>
      </c>
      <c r="N47" s="17">
        <f t="shared" si="4"/>
        <v>3596.4759568452387</v>
      </c>
      <c r="O47" s="24">
        <f t="shared" si="2"/>
        <v>56.611225394710821</v>
      </c>
      <c r="P47" s="7"/>
      <c r="Q47" s="25">
        <f t="shared" si="5"/>
        <v>1375.0192934377699</v>
      </c>
      <c r="R47" s="24">
        <f t="shared" si="6"/>
        <v>3601.3147210970169</v>
      </c>
      <c r="S47" s="7"/>
      <c r="T47" s="25">
        <f t="shared" si="7"/>
        <v>-0.35609551816317719</v>
      </c>
      <c r="U47" s="24">
        <f t="shared" si="8"/>
        <v>0.93543127090119005</v>
      </c>
      <c r="V47" s="7"/>
      <c r="W47" s="25">
        <f t="shared" si="9"/>
        <v>-0.3614841189996843</v>
      </c>
      <c r="X47" s="24">
        <f t="shared" si="10"/>
        <v>151.9957015271828</v>
      </c>
      <c r="Y47" s="7"/>
      <c r="Z47" s="25">
        <f t="shared" si="11"/>
        <v>624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5.7701527182814516E-2</v>
      </c>
      <c r="AD47" s="17">
        <f t="shared" ca="1" si="14"/>
        <v>1.6129832374133457E-2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13754</v>
      </c>
      <c r="D48" s="17">
        <v>15122</v>
      </c>
      <c r="E48" s="17">
        <v>12783</v>
      </c>
      <c r="F48" s="17">
        <v>11399</v>
      </c>
      <c r="G48" s="24"/>
      <c r="H48" s="7"/>
      <c r="I48" s="25">
        <f t="shared" si="0"/>
        <v>971</v>
      </c>
      <c r="J48" s="24">
        <f t="shared" si="0"/>
        <v>3723</v>
      </c>
      <c r="K48" s="7"/>
      <c r="L48" s="25">
        <f t="shared" si="3"/>
        <v>974.20077702709011</v>
      </c>
      <c r="M48" s="17">
        <f t="shared" si="1"/>
        <v>10.244973577147816</v>
      </c>
      <c r="N48" s="17">
        <f t="shared" si="4"/>
        <v>3716.3956580621862</v>
      </c>
      <c r="O48" s="24">
        <f t="shared" si="2"/>
        <v>43.617332431566702</v>
      </c>
      <c r="P48" s="7"/>
      <c r="Q48" s="25">
        <f t="shared" si="5"/>
        <v>1013.0192934377699</v>
      </c>
      <c r="R48" s="24">
        <f t="shared" si="6"/>
        <v>3720.3147210970169</v>
      </c>
      <c r="S48" s="7"/>
      <c r="T48" s="25">
        <f t="shared" si="7"/>
        <v>-0.26234659537331367</v>
      </c>
      <c r="U48" s="24">
        <f t="shared" si="8"/>
        <v>0.96634118293557425</v>
      </c>
      <c r="V48" s="7"/>
      <c r="W48" s="25">
        <f t="shared" si="9"/>
        <v>-0.26791150750804277</v>
      </c>
      <c r="X48" s="24">
        <f t="shared" si="10"/>
        <v>157.62834625143125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4.7346251431264363E-2</v>
      </c>
      <c r="AD48" s="17">
        <f t="shared" ca="1" si="14"/>
        <v>3.3266817619363565E-2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13563</v>
      </c>
      <c r="D49" s="17">
        <v>15156</v>
      </c>
      <c r="E49" s="17">
        <v>12954</v>
      </c>
      <c r="F49" s="17">
        <v>11352</v>
      </c>
      <c r="G49" s="24"/>
      <c r="H49" s="7"/>
      <c r="I49" s="25">
        <f t="shared" si="0"/>
        <v>609</v>
      </c>
      <c r="J49" s="24">
        <f t="shared" si="0"/>
        <v>3804</v>
      </c>
      <c r="K49" s="7"/>
      <c r="L49" s="25">
        <f t="shared" si="3"/>
        <v>612.48005576289415</v>
      </c>
      <c r="M49" s="17">
        <f t="shared" si="1"/>
        <v>12.110788112852807</v>
      </c>
      <c r="N49" s="17">
        <f t="shared" si="4"/>
        <v>3798.4725380869118</v>
      </c>
      <c r="O49" s="24">
        <f t="shared" si="2"/>
        <v>30.552835200641169</v>
      </c>
      <c r="P49" s="7"/>
      <c r="Q49" s="25">
        <f t="shared" si="5"/>
        <v>651.01929343776987</v>
      </c>
      <c r="R49" s="24">
        <f t="shared" si="6"/>
        <v>3801.3147210970169</v>
      </c>
      <c r="S49" s="7"/>
      <c r="T49" s="25">
        <f t="shared" si="7"/>
        <v>-0.16859767258345021</v>
      </c>
      <c r="U49" s="24">
        <f t="shared" si="8"/>
        <v>0.98738070289175173</v>
      </c>
      <c r="V49" s="7"/>
      <c r="W49" s="25">
        <f t="shared" si="9"/>
        <v>-0.17428209931188618</v>
      </c>
      <c r="X49" s="24">
        <f t="shared" si="10"/>
        <v>163.11387419989569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4.28741998956923E-2</v>
      </c>
      <c r="AD49" s="17">
        <f t="shared" ca="1" si="14"/>
        <v>0.11147163772332647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13389</v>
      </c>
      <c r="D50" s="17">
        <v>15196</v>
      </c>
      <c r="E50" s="17">
        <v>13152</v>
      </c>
      <c r="F50" s="17">
        <v>11337</v>
      </c>
      <c r="G50" s="24"/>
      <c r="H50" s="7"/>
      <c r="I50" s="25">
        <f t="shared" si="0"/>
        <v>237</v>
      </c>
      <c r="J50" s="24">
        <f t="shared" si="0"/>
        <v>3859</v>
      </c>
      <c r="K50" s="7"/>
      <c r="L50" s="25">
        <f t="shared" si="3"/>
        <v>244.1450433563954</v>
      </c>
      <c r="M50" s="17">
        <f t="shared" si="1"/>
        <v>51.051644564770115</v>
      </c>
      <c r="N50" s="17">
        <f t="shared" si="4"/>
        <v>3845.7183564978436</v>
      </c>
      <c r="O50" s="24">
        <f t="shared" si="2"/>
        <v>176.40205411837292</v>
      </c>
      <c r="P50" s="7"/>
      <c r="Q50" s="25">
        <f t="shared" si="5"/>
        <v>279.01929343776993</v>
      </c>
      <c r="R50" s="24">
        <f t="shared" si="6"/>
        <v>3856.3147210970169</v>
      </c>
      <c r="S50" s="7"/>
      <c r="T50" s="25">
        <f t="shared" si="7"/>
        <v>-7.2259000545247948E-2</v>
      </c>
      <c r="U50" s="24">
        <f t="shared" si="8"/>
        <v>1.0016667966891561</v>
      </c>
      <c r="V50" s="7"/>
      <c r="W50" s="25">
        <f t="shared" si="9"/>
        <v>-7.8024038089552439E-2</v>
      </c>
      <c r="X50" s="24">
        <f t="shared" si="10"/>
        <v>168.67000212123276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0.10000212123276242</v>
      </c>
      <c r="AD50" s="17">
        <f t="shared" ca="1" si="14"/>
        <v>7.9888876582572266E-2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13209</v>
      </c>
      <c r="D51" s="17">
        <v>15198</v>
      </c>
      <c r="E51" s="17">
        <v>13337</v>
      </c>
      <c r="F51" s="17">
        <v>11333</v>
      </c>
      <c r="G51" s="24"/>
      <c r="H51" s="7"/>
      <c r="I51" s="25">
        <f t="shared" si="0"/>
        <v>-128</v>
      </c>
      <c r="J51" s="24">
        <f t="shared" si="0"/>
        <v>3865</v>
      </c>
      <c r="K51" s="7"/>
      <c r="L51" s="25">
        <f t="shared" si="3"/>
        <v>-129.25531595699269</v>
      </c>
      <c r="M51" s="17">
        <f t="shared" si="1"/>
        <v>1.5758181518804708</v>
      </c>
      <c r="N51" s="17">
        <f t="shared" si="4"/>
        <v>3857.4948981319612</v>
      </c>
      <c r="O51" s="24">
        <f t="shared" si="2"/>
        <v>56.326554049638951</v>
      </c>
      <c r="P51" s="7"/>
      <c r="Q51" s="25">
        <f t="shared" si="5"/>
        <v>-85.980706562230068</v>
      </c>
      <c r="R51" s="24">
        <f t="shared" si="6"/>
        <v>3862.3147210970169</v>
      </c>
      <c r="S51" s="7"/>
      <c r="T51" s="25">
        <f t="shared" si="7"/>
        <v>2.2266847019117172E-2</v>
      </c>
      <c r="U51" s="24">
        <f t="shared" si="8"/>
        <v>1.003225279648873</v>
      </c>
      <c r="V51" s="7"/>
      <c r="W51" s="25">
        <f t="shared" si="9"/>
        <v>1.6494406502441817E-2</v>
      </c>
      <c r="X51" s="24">
        <f t="shared" si="10"/>
        <v>174.06595427475895</v>
      </c>
      <c r="Y51" s="7"/>
      <c r="Z51" s="25">
        <f t="shared" si="11"/>
        <v>615</v>
      </c>
      <c r="AA51" s="17">
        <f t="shared" si="15"/>
        <v>174.10499999999999</v>
      </c>
      <c r="AB51" s="24">
        <f t="shared" si="12"/>
        <v>3.0387054941847271</v>
      </c>
      <c r="AC51" s="17">
        <f t="shared" si="13"/>
        <v>-3.9045725241038554E-2</v>
      </c>
      <c r="AD51" s="17">
        <f t="shared" ca="1" si="14"/>
        <v>0.13502319210644487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13010</v>
      </c>
      <c r="D52" s="17">
        <v>15181</v>
      </c>
      <c r="E52" s="17">
        <v>13523</v>
      </c>
      <c r="F52" s="17">
        <v>11344</v>
      </c>
      <c r="G52" s="24"/>
      <c r="H52" s="7"/>
      <c r="I52" s="25">
        <f t="shared" ref="I52:J83" si="16">C52-E52</f>
        <v>-513</v>
      </c>
      <c r="J52" s="24">
        <f t="shared" si="16"/>
        <v>3837</v>
      </c>
      <c r="K52" s="7"/>
      <c r="L52" s="25">
        <f t="shared" si="3"/>
        <v>-510.28637955940638</v>
      </c>
      <c r="M52" s="17">
        <f t="shared" si="1"/>
        <v>7.3637358956074879</v>
      </c>
      <c r="N52" s="17">
        <f t="shared" si="4"/>
        <v>3832.2973728182219</v>
      </c>
      <c r="O52" s="24">
        <f t="shared" si="2"/>
        <v>22.114702410798216</v>
      </c>
      <c r="P52" s="7"/>
      <c r="Q52" s="25">
        <f t="shared" si="5"/>
        <v>-470.98070656223007</v>
      </c>
      <c r="R52" s="24">
        <f t="shared" si="6"/>
        <v>3834.3147210970169</v>
      </c>
      <c r="S52" s="7"/>
      <c r="T52" s="25">
        <f t="shared" si="7"/>
        <v>0.12197219308015983</v>
      </c>
      <c r="U52" s="24">
        <f t="shared" si="8"/>
        <v>0.99595235917019431</v>
      </c>
      <c r="V52" s="7"/>
      <c r="W52" s="25">
        <f t="shared" si="9"/>
        <v>0.1162432534446516</v>
      </c>
      <c r="X52" s="24">
        <f t="shared" si="10"/>
        <v>179.78121293212462</v>
      </c>
      <c r="Y52" s="7"/>
      <c r="Z52" s="25">
        <f t="shared" si="11"/>
        <v>629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1.5212932124626377E-2</v>
      </c>
      <c r="AD52" s="17">
        <f t="shared" ca="1" si="14"/>
        <v>2.0682907188501076E-2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12830</v>
      </c>
      <c r="D53" s="17">
        <v>15164</v>
      </c>
      <c r="E53" s="17">
        <v>13725</v>
      </c>
      <c r="F53" s="17">
        <v>11385</v>
      </c>
      <c r="G53" s="24"/>
      <c r="H53" s="7"/>
      <c r="I53" s="25">
        <f t="shared" si="16"/>
        <v>-895</v>
      </c>
      <c r="J53" s="24">
        <f t="shared" si="16"/>
        <v>3779</v>
      </c>
      <c r="K53" s="7"/>
      <c r="L53" s="25">
        <f t="shared" si="3"/>
        <v>-887.93258749429401</v>
      </c>
      <c r="M53" s="17">
        <f t="shared" si="1"/>
        <v>49.948319525809396</v>
      </c>
      <c r="N53" s="17">
        <f t="shared" si="4"/>
        <v>3769.4267736651418</v>
      </c>
      <c r="O53" s="24">
        <f t="shared" si="2"/>
        <v>91.646662458422398</v>
      </c>
      <c r="P53" s="7"/>
      <c r="Q53" s="25">
        <f t="shared" si="5"/>
        <v>-852.98070656223013</v>
      </c>
      <c r="R53" s="24">
        <f t="shared" si="6"/>
        <v>3776.3147210970169</v>
      </c>
      <c r="S53" s="7"/>
      <c r="T53" s="25">
        <f t="shared" si="7"/>
        <v>0.22090061436670089</v>
      </c>
      <c r="U53" s="24">
        <f t="shared" si="8"/>
        <v>0.98088702389293148</v>
      </c>
      <c r="V53" s="7"/>
      <c r="W53" s="25">
        <f t="shared" si="9"/>
        <v>0.21526000225349956</v>
      </c>
      <c r="X53" s="24">
        <f t="shared" si="10"/>
        <v>185.50161686318461</v>
      </c>
      <c r="Y53" s="7"/>
      <c r="Z53" s="25">
        <f t="shared" si="11"/>
        <v>631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5.661686318461534E-2</v>
      </c>
      <c r="AD53" s="17">
        <f t="shared" ca="1" si="14"/>
        <v>-7.2827321730756012E-2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12629</v>
      </c>
      <c r="D54" s="17">
        <v>15099</v>
      </c>
      <c r="E54" s="17">
        <v>13902</v>
      </c>
      <c r="F54" s="17">
        <v>11428</v>
      </c>
      <c r="G54" s="24"/>
      <c r="H54" s="7"/>
      <c r="I54" s="25">
        <f t="shared" si="16"/>
        <v>-1273</v>
      </c>
      <c r="J54" s="24">
        <f t="shared" si="16"/>
        <v>3671</v>
      </c>
      <c r="K54" s="7"/>
      <c r="L54" s="25">
        <f t="shared" si="3"/>
        <v>-1265.918266293409</v>
      </c>
      <c r="M54" s="17">
        <f t="shared" si="1"/>
        <v>50.150952291066638</v>
      </c>
      <c r="N54" s="17">
        <f t="shared" si="4"/>
        <v>3666.7031465683262</v>
      </c>
      <c r="O54" s="24">
        <f t="shared" si="2"/>
        <v>18.462949413286509</v>
      </c>
      <c r="P54" s="7"/>
      <c r="Q54" s="25">
        <f t="shared" si="5"/>
        <v>-1230.9807065622301</v>
      </c>
      <c r="R54" s="24">
        <f t="shared" si="6"/>
        <v>3668.3147210970169</v>
      </c>
      <c r="S54" s="7"/>
      <c r="T54" s="25">
        <f t="shared" si="7"/>
        <v>0.3187931359539064</v>
      </c>
      <c r="U54" s="24">
        <f t="shared" si="8"/>
        <v>0.95283433061802814</v>
      </c>
      <c r="V54" s="7"/>
      <c r="W54" s="25">
        <f t="shared" si="9"/>
        <v>0.31331556671905325</v>
      </c>
      <c r="X54" s="24">
        <f t="shared" si="10"/>
        <v>191.32616529601682</v>
      </c>
      <c r="Y54" s="7"/>
      <c r="Z54" s="25">
        <f t="shared" si="11"/>
        <v>646</v>
      </c>
      <c r="AA54" s="17">
        <f t="shared" si="15"/>
        <v>191.25899999999999</v>
      </c>
      <c r="AB54" s="24">
        <f t="shared" si="12"/>
        <v>3.3380992740718347</v>
      </c>
      <c r="AC54" s="17">
        <f t="shared" si="13"/>
        <v>6.7165296016838738E-2</v>
      </c>
      <c r="AD54" s="17">
        <f t="shared" ca="1" si="14"/>
        <v>-6.513194219195384E-3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12457</v>
      </c>
      <c r="D55" s="17">
        <v>15025</v>
      </c>
      <c r="E55" s="17">
        <v>14077</v>
      </c>
      <c r="F55" s="17">
        <v>11494</v>
      </c>
      <c r="G55" s="24"/>
      <c r="H55" s="7"/>
      <c r="I55" s="25">
        <f t="shared" si="16"/>
        <v>-1620</v>
      </c>
      <c r="J55" s="24">
        <f t="shared" si="16"/>
        <v>3531</v>
      </c>
      <c r="K55" s="7"/>
      <c r="L55" s="25">
        <f t="shared" si="3"/>
        <v>-1621.8820601752966</v>
      </c>
      <c r="M55" s="17">
        <f t="shared" si="1"/>
        <v>3.5421505034374734</v>
      </c>
      <c r="N55" s="17">
        <f t="shared" si="4"/>
        <v>3530.3923737257405</v>
      </c>
      <c r="O55" s="24">
        <f t="shared" si="2"/>
        <v>0.369209689170449</v>
      </c>
      <c r="P55" s="7"/>
      <c r="Q55" s="25">
        <f t="shared" si="5"/>
        <v>-1577.9807065622301</v>
      </c>
      <c r="R55" s="24">
        <f t="shared" si="6"/>
        <v>3528.3147210970169</v>
      </c>
      <c r="S55" s="7"/>
      <c r="T55" s="25">
        <f t="shared" si="7"/>
        <v>0.40865743487126172</v>
      </c>
      <c r="U55" s="24">
        <f t="shared" si="8"/>
        <v>0.91646972822463502</v>
      </c>
      <c r="V55" s="7"/>
      <c r="W55" s="25">
        <f t="shared" si="9"/>
        <v>0.40339060440683661</v>
      </c>
      <c r="X55" s="24">
        <f t="shared" si="10"/>
        <v>196.88104999930943</v>
      </c>
      <c r="Y55" s="7"/>
      <c r="Z55" s="25">
        <f t="shared" si="11"/>
        <v>629</v>
      </c>
      <c r="AA55" s="17">
        <f t="shared" si="15"/>
        <v>196.92</v>
      </c>
      <c r="AB55" s="24">
        <f t="shared" si="12"/>
        <v>3.4369023630272335</v>
      </c>
      <c r="AC55" s="17">
        <f t="shared" si="13"/>
        <v>-3.8950000690562092E-2</v>
      </c>
      <c r="AD55" s="17">
        <f t="shared" ca="1" si="14"/>
        <v>0.16259872753812488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12286</v>
      </c>
      <c r="D56" s="17">
        <v>14945</v>
      </c>
      <c r="E56" s="17">
        <v>14242</v>
      </c>
      <c r="F56" s="17">
        <v>11580</v>
      </c>
      <c r="G56" s="24"/>
      <c r="H56" s="7"/>
      <c r="I56" s="25">
        <f t="shared" si="16"/>
        <v>-1956</v>
      </c>
      <c r="J56" s="24">
        <f t="shared" si="16"/>
        <v>3365</v>
      </c>
      <c r="K56" s="7"/>
      <c r="L56" s="25">
        <f t="shared" si="3"/>
        <v>-1953.981552643625</v>
      </c>
      <c r="M56" s="17">
        <f t="shared" si="1"/>
        <v>4.0741297304570789</v>
      </c>
      <c r="N56" s="17">
        <f t="shared" si="4"/>
        <v>3364.3748829970637</v>
      </c>
      <c r="O56" s="24">
        <f t="shared" si="2"/>
        <v>0.39077126736012374</v>
      </c>
      <c r="P56" s="7"/>
      <c r="Q56" s="25">
        <f t="shared" si="5"/>
        <v>-1913.9807065622301</v>
      </c>
      <c r="R56" s="24">
        <f t="shared" si="6"/>
        <v>3362.3147210970169</v>
      </c>
      <c r="S56" s="7"/>
      <c r="T56" s="25">
        <f t="shared" si="7"/>
        <v>0.49567300961544442</v>
      </c>
      <c r="U56" s="24">
        <f t="shared" si="8"/>
        <v>0.87335169967246884</v>
      </c>
      <c r="V56" s="7"/>
      <c r="W56" s="25">
        <f t="shared" si="9"/>
        <v>0.49065573166231269</v>
      </c>
      <c r="X56" s="24">
        <f t="shared" si="10"/>
        <v>202.4516313378183</v>
      </c>
      <c r="Y56" s="7"/>
      <c r="Z56" s="25">
        <f t="shared" si="11"/>
        <v>613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1.463133781831516E-2</v>
      </c>
      <c r="AD56" s="17">
        <f t="shared" ca="1" si="14"/>
        <v>4.5149122797511154E-2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12132</v>
      </c>
      <c r="D57" s="17">
        <v>14846</v>
      </c>
      <c r="E57" s="17">
        <v>14401</v>
      </c>
      <c r="F57" s="17">
        <v>11683</v>
      </c>
      <c r="G57" s="24"/>
      <c r="H57" s="7"/>
      <c r="I57" s="25">
        <f t="shared" si="16"/>
        <v>-2269</v>
      </c>
      <c r="J57" s="24">
        <f t="shared" si="16"/>
        <v>3163</v>
      </c>
      <c r="K57" s="7"/>
      <c r="L57" s="25">
        <f t="shared" si="3"/>
        <v>-2269.8458274311829</v>
      </c>
      <c r="M57" s="17">
        <f t="shared" si="1"/>
        <v>0.71542404334145882</v>
      </c>
      <c r="N57" s="17">
        <f t="shared" si="4"/>
        <v>3166.1238292663038</v>
      </c>
      <c r="O57" s="24">
        <f t="shared" si="2"/>
        <v>9.7583092850161428</v>
      </c>
      <c r="P57" s="7"/>
      <c r="Q57" s="25">
        <f t="shared" si="5"/>
        <v>-2226.9807065622299</v>
      </c>
      <c r="R57" s="24">
        <f t="shared" si="6"/>
        <v>3160.3147210970169</v>
      </c>
      <c r="S57" s="7"/>
      <c r="T57" s="25">
        <f t="shared" si="7"/>
        <v>0.57673216108844794</v>
      </c>
      <c r="U57" s="24">
        <f t="shared" si="8"/>
        <v>0.82088277336200155</v>
      </c>
      <c r="V57" s="7"/>
      <c r="W57" s="25">
        <f t="shared" si="9"/>
        <v>0.57201814443896404</v>
      </c>
      <c r="X57" s="24">
        <f t="shared" si="10"/>
        <v>207.99407122092589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1.3071220925894522E-2</v>
      </c>
      <c r="AD57" s="17">
        <f t="shared" ca="1" si="14"/>
        <v>9.4407856506762755E-2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11983</v>
      </c>
      <c r="D58" s="17">
        <v>14729</v>
      </c>
      <c r="E58" s="17">
        <v>14548</v>
      </c>
      <c r="F58" s="17">
        <v>11798</v>
      </c>
      <c r="G58" s="24"/>
      <c r="H58" s="7"/>
      <c r="I58" s="25">
        <f t="shared" si="16"/>
        <v>-2565</v>
      </c>
      <c r="J58" s="24">
        <f t="shared" si="16"/>
        <v>2931</v>
      </c>
      <c r="K58" s="7"/>
      <c r="L58" s="25">
        <f t="shared" si="3"/>
        <v>-2564.3935366647784</v>
      </c>
      <c r="M58" s="17">
        <f t="shared" si="1"/>
        <v>0.36779777696814719</v>
      </c>
      <c r="N58" s="17">
        <f t="shared" si="4"/>
        <v>2938.6230711054709</v>
      </c>
      <c r="O58" s="24">
        <f t="shared" si="2"/>
        <v>58.111213079065315</v>
      </c>
      <c r="P58" s="7"/>
      <c r="Q58" s="25">
        <f t="shared" si="5"/>
        <v>-2522.9807065622299</v>
      </c>
      <c r="R58" s="24">
        <f t="shared" si="6"/>
        <v>2928.3147210970169</v>
      </c>
      <c r="S58" s="7"/>
      <c r="T58" s="25">
        <f t="shared" si="7"/>
        <v>0.65338873883927551</v>
      </c>
      <c r="U58" s="24">
        <f t="shared" si="8"/>
        <v>0.76062143225295009</v>
      </c>
      <c r="V58" s="7"/>
      <c r="W58" s="25">
        <f t="shared" si="9"/>
        <v>0.64902275010993049</v>
      </c>
      <c r="X58" s="24">
        <f t="shared" si="10"/>
        <v>213.59746750097429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8.1467500974298446E-2</v>
      </c>
      <c r="AD58" s="17">
        <f t="shared" ca="1" si="14"/>
        <v>3.3090422577288336E-2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11851</v>
      </c>
      <c r="D59" s="17">
        <v>14612</v>
      </c>
      <c r="E59" s="17">
        <v>14687</v>
      </c>
      <c r="F59" s="17">
        <v>11932</v>
      </c>
      <c r="G59" s="24"/>
      <c r="H59" s="7"/>
      <c r="I59" s="25">
        <f t="shared" si="16"/>
        <v>-2836</v>
      </c>
      <c r="J59" s="24">
        <f t="shared" si="16"/>
        <v>2680</v>
      </c>
      <c r="K59" s="7"/>
      <c r="L59" s="25">
        <f t="shared" si="3"/>
        <v>-2834.5638846616507</v>
      </c>
      <c r="M59" s="17">
        <f t="shared" si="1"/>
        <v>2.0624272650420727</v>
      </c>
      <c r="N59" s="17">
        <f t="shared" si="4"/>
        <v>2684.5718612429241</v>
      </c>
      <c r="O59" s="24">
        <f t="shared" si="2"/>
        <v>20.901915224551633</v>
      </c>
      <c r="P59" s="7"/>
      <c r="Q59" s="25">
        <f t="shared" si="5"/>
        <v>-2793.9807065622299</v>
      </c>
      <c r="R59" s="24">
        <f t="shared" si="6"/>
        <v>2677.3147210970169</v>
      </c>
      <c r="S59" s="7"/>
      <c r="T59" s="25">
        <f t="shared" si="7"/>
        <v>0.72357094346925621</v>
      </c>
      <c r="U59" s="24">
        <f t="shared" si="8"/>
        <v>0.69542489510479522</v>
      </c>
      <c r="V59" s="7"/>
      <c r="W59" s="25">
        <f t="shared" si="9"/>
        <v>0.7195812738254348</v>
      </c>
      <c r="X59" s="24">
        <f t="shared" si="10"/>
        <v>219.10205152898254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6.905152898255551E-2</v>
      </c>
      <c r="AD59" s="17">
        <f t="shared" ca="1" si="14"/>
        <v>6.2394827369985251E-2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11727</v>
      </c>
      <c r="D60" s="17">
        <v>14467</v>
      </c>
      <c r="E60" s="17">
        <v>14815</v>
      </c>
      <c r="F60" s="17">
        <v>12074</v>
      </c>
      <c r="G60" s="24"/>
      <c r="H60" s="7"/>
      <c r="I60" s="25">
        <f t="shared" si="16"/>
        <v>-3088</v>
      </c>
      <c r="J60" s="24">
        <f t="shared" si="16"/>
        <v>2393</v>
      </c>
      <c r="K60" s="7"/>
      <c r="L60" s="25">
        <f t="shared" si="3"/>
        <v>-3085.978040320028</v>
      </c>
      <c r="M60" s="17">
        <f t="shared" si="1"/>
        <v>4.088320947432643</v>
      </c>
      <c r="N60" s="17">
        <f t="shared" si="4"/>
        <v>2396.6189743625609</v>
      </c>
      <c r="O60" s="24">
        <f t="shared" si="2"/>
        <v>13.09697543687342</v>
      </c>
      <c r="P60" s="7"/>
      <c r="Q60" s="25">
        <f t="shared" si="5"/>
        <v>-3045.9807065622299</v>
      </c>
      <c r="R60" s="24">
        <f t="shared" si="6"/>
        <v>2390.3147210970169</v>
      </c>
      <c r="S60" s="7"/>
      <c r="T60" s="25">
        <f t="shared" si="7"/>
        <v>0.78883262452739322</v>
      </c>
      <c r="U60" s="24">
        <f t="shared" si="8"/>
        <v>0.62087746019833923</v>
      </c>
      <c r="V60" s="7"/>
      <c r="W60" s="25">
        <f t="shared" si="9"/>
        <v>0.78527299991134958</v>
      </c>
      <c r="X60" s="24">
        <f t="shared" si="10"/>
        <v>224.79229703162389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7.1297031623913654E-2</v>
      </c>
      <c r="AD60" s="17">
        <f t="shared" ca="1" si="14"/>
        <v>8.6230377009002268E-2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14296</v>
      </c>
      <c r="E61" s="17">
        <v>14912</v>
      </c>
      <c r="F61" s="17">
        <v>12223</v>
      </c>
      <c r="G61" s="24"/>
      <c r="H61" s="7"/>
      <c r="I61" s="25">
        <f t="shared" si="16"/>
        <v>-3305</v>
      </c>
      <c r="J61" s="24">
        <f t="shared" si="16"/>
        <v>2073</v>
      </c>
      <c r="K61" s="7"/>
      <c r="L61" s="25">
        <f t="shared" si="3"/>
        <v>-3306.7464946089385</v>
      </c>
      <c r="M61" s="17">
        <f t="shared" si="1"/>
        <v>3.0502434190513119</v>
      </c>
      <c r="N61" s="17">
        <f t="shared" si="4"/>
        <v>2086.0754019011679</v>
      </c>
      <c r="O61" s="24">
        <f t="shared" si="2"/>
        <v>170.9661348770646</v>
      </c>
      <c r="P61" s="7"/>
      <c r="Q61" s="25">
        <f t="shared" si="5"/>
        <v>-3262.9807065622299</v>
      </c>
      <c r="R61" s="24">
        <f t="shared" si="6"/>
        <v>2070.3147210970169</v>
      </c>
      <c r="S61" s="7"/>
      <c r="T61" s="25">
        <f t="shared" si="7"/>
        <v>0.84503018321634449</v>
      </c>
      <c r="U61" s="24">
        <f t="shared" si="8"/>
        <v>0.53775836901344054</v>
      </c>
      <c r="V61" s="7"/>
      <c r="W61" s="25">
        <f t="shared" si="9"/>
        <v>0.84194977702037788</v>
      </c>
      <c r="X61" s="24">
        <f t="shared" si="10"/>
        <v>230.5574026416009</v>
      </c>
      <c r="Y61" s="7"/>
      <c r="Z61" s="25">
        <f t="shared" si="11"/>
        <v>630</v>
      </c>
      <c r="AA61" s="17">
        <f t="shared" si="15"/>
        <v>230.39099999999996</v>
      </c>
      <c r="AB61" s="24">
        <f t="shared" si="12"/>
        <v>4.0210815169622549</v>
      </c>
      <c r="AC61" s="17">
        <f t="shared" si="13"/>
        <v>0.16640264160093921</v>
      </c>
      <c r="AD61" s="17">
        <f t="shared" ca="1" si="14"/>
        <v>-1.189740646213977E-2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11513</v>
      </c>
      <c r="D62" s="17">
        <v>14135</v>
      </c>
      <c r="E62" s="17">
        <v>15015</v>
      </c>
      <c r="F62" s="17">
        <v>12395</v>
      </c>
      <c r="G62" s="24"/>
      <c r="H62" s="7"/>
      <c r="I62" s="25">
        <f t="shared" si="16"/>
        <v>-3502</v>
      </c>
      <c r="J62" s="24">
        <f t="shared" si="16"/>
        <v>1740</v>
      </c>
      <c r="K62" s="7"/>
      <c r="L62" s="25">
        <f t="shared" si="3"/>
        <v>-3499.0935741886237</v>
      </c>
      <c r="M62" s="17">
        <f t="shared" si="1"/>
        <v>8.4473109970341866</v>
      </c>
      <c r="N62" s="17">
        <f t="shared" si="4"/>
        <v>1748.0923931951152</v>
      </c>
      <c r="O62" s="24">
        <f t="shared" si="2"/>
        <v>65.486827624346219</v>
      </c>
      <c r="P62" s="7"/>
      <c r="Q62" s="25">
        <f t="shared" si="5"/>
        <v>-3459.9807065622299</v>
      </c>
      <c r="R62" s="24">
        <f t="shared" si="6"/>
        <v>1737.3147210970169</v>
      </c>
      <c r="S62" s="7"/>
      <c r="T62" s="25">
        <f t="shared" si="7"/>
        <v>0.89604824340861833</v>
      </c>
      <c r="U62" s="24">
        <f t="shared" si="8"/>
        <v>0.45126256474915538</v>
      </c>
      <c r="V62" s="7"/>
      <c r="W62" s="25">
        <f t="shared" si="9"/>
        <v>0.89346640033477509</v>
      </c>
      <c r="X62" s="24">
        <f t="shared" si="10"/>
        <v>236.32707235361545</v>
      </c>
      <c r="Y62" s="7"/>
      <c r="Z62" s="25">
        <f t="shared" si="11"/>
        <v>643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0.14907235361548032</v>
      </c>
      <c r="AD62" s="17">
        <f t="shared" ca="1" si="14"/>
        <v>0.10145150603455022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11435</v>
      </c>
      <c r="D63" s="17">
        <v>13956</v>
      </c>
      <c r="E63" s="17">
        <v>15087</v>
      </c>
      <c r="F63" s="17">
        <v>12564</v>
      </c>
      <c r="G63" s="24"/>
      <c r="H63" s="7"/>
      <c r="I63" s="25">
        <f t="shared" si="16"/>
        <v>-3652</v>
      </c>
      <c r="J63" s="24">
        <f t="shared" si="16"/>
        <v>1392</v>
      </c>
      <c r="K63" s="7"/>
      <c r="L63" s="25">
        <f t="shared" si="3"/>
        <v>-3653.3644739432179</v>
      </c>
      <c r="M63" s="17">
        <f t="shared" si="1"/>
        <v>1.8617891417207275</v>
      </c>
      <c r="N63" s="17">
        <f t="shared" si="4"/>
        <v>1399.6383355364094</v>
      </c>
      <c r="O63" s="24">
        <f t="shared" si="2"/>
        <v>58.344169766774463</v>
      </c>
      <c r="P63" s="7"/>
      <c r="Q63" s="25">
        <f t="shared" si="5"/>
        <v>-3609.9807065622299</v>
      </c>
      <c r="R63" s="24">
        <f t="shared" si="6"/>
        <v>1389.3147210970169</v>
      </c>
      <c r="S63" s="7"/>
      <c r="T63" s="25">
        <f t="shared" si="7"/>
        <v>0.93489448213369986</v>
      </c>
      <c r="U63" s="24">
        <f t="shared" si="8"/>
        <v>0.36087055308557808</v>
      </c>
      <c r="V63" s="7"/>
      <c r="W63" s="25">
        <f t="shared" si="9"/>
        <v>0.93283342042244144</v>
      </c>
      <c r="X63" s="24">
        <f t="shared" si="10"/>
        <v>241.97484457585153</v>
      </c>
      <c r="Y63" s="7"/>
      <c r="Z63" s="25">
        <f t="shared" si="11"/>
        <v>630</v>
      </c>
      <c r="AA63" s="17">
        <f t="shared" si="15"/>
        <v>241.84799999999996</v>
      </c>
      <c r="AB63" s="24">
        <f t="shared" si="12"/>
        <v>4.2210438893632451</v>
      </c>
      <c r="AC63" s="17">
        <f t="shared" si="13"/>
        <v>0.12684457585157816</v>
      </c>
      <c r="AD63" s="17">
        <f t="shared" ca="1" si="14"/>
        <v>3.8197419396936994E-2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11377</v>
      </c>
      <c r="D64" s="17">
        <v>13778</v>
      </c>
      <c r="E64" s="17">
        <v>15147</v>
      </c>
      <c r="F64" s="17">
        <v>12752</v>
      </c>
      <c r="G64" s="24"/>
      <c r="H64" s="7"/>
      <c r="I64" s="25">
        <f t="shared" si="16"/>
        <v>-3770</v>
      </c>
      <c r="J64" s="24">
        <f t="shared" si="16"/>
        <v>1026</v>
      </c>
      <c r="K64" s="7"/>
      <c r="L64" s="25">
        <f t="shared" si="3"/>
        <v>-3772.1143879328915</v>
      </c>
      <c r="M64" s="17">
        <f t="shared" si="1"/>
        <v>4.4706363307573245</v>
      </c>
      <c r="N64" s="17">
        <f t="shared" si="4"/>
        <v>1038.0786353023561</v>
      </c>
      <c r="O64" s="24">
        <f t="shared" si="2"/>
        <v>145.89343076732385</v>
      </c>
      <c r="P64" s="7"/>
      <c r="Q64" s="25">
        <f t="shared" si="5"/>
        <v>-3727.9807065622299</v>
      </c>
      <c r="R64" s="24">
        <f t="shared" si="6"/>
        <v>1023.3147210970168</v>
      </c>
      <c r="S64" s="7"/>
      <c r="T64" s="25">
        <f t="shared" si="7"/>
        <v>0.96545352326409739</v>
      </c>
      <c r="U64" s="24">
        <f t="shared" si="8"/>
        <v>0.26580309254285023</v>
      </c>
      <c r="V64" s="7"/>
      <c r="W64" s="25">
        <f t="shared" si="9"/>
        <v>0.96394000941836555</v>
      </c>
      <c r="X64" s="24">
        <f t="shared" si="10"/>
        <v>247.70800927412336</v>
      </c>
      <c r="Y64" s="7"/>
      <c r="Z64" s="25">
        <f t="shared" si="11"/>
        <v>629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0.19900927412339797</v>
      </c>
      <c r="AD64" s="17">
        <f t="shared" ca="1" si="14"/>
        <v>9.7772847764190374E-3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11336</v>
      </c>
      <c r="D65" s="17">
        <v>13597</v>
      </c>
      <c r="E65" s="17">
        <v>15187</v>
      </c>
      <c r="F65" s="17">
        <v>12922</v>
      </c>
      <c r="G65" s="24"/>
      <c r="H65" s="7"/>
      <c r="I65" s="25">
        <f t="shared" si="16"/>
        <v>-3851</v>
      </c>
      <c r="J65" s="24">
        <f t="shared" si="16"/>
        <v>675</v>
      </c>
      <c r="K65" s="7"/>
      <c r="L65" s="25">
        <f t="shared" si="3"/>
        <v>-3851.7857246397234</v>
      </c>
      <c r="M65" s="17">
        <f t="shared" si="1"/>
        <v>0.61736320946848577</v>
      </c>
      <c r="N65" s="17">
        <f t="shared" si="4"/>
        <v>681.92249659821061</v>
      </c>
      <c r="O65" s="24">
        <f t="shared" si="2"/>
        <v>47.920959152237522</v>
      </c>
      <c r="P65" s="7"/>
      <c r="Q65" s="25">
        <f t="shared" si="5"/>
        <v>-3808.9807065622299</v>
      </c>
      <c r="R65" s="24">
        <f t="shared" si="6"/>
        <v>672.31472109701679</v>
      </c>
      <c r="S65" s="7"/>
      <c r="T65" s="25">
        <f t="shared" si="7"/>
        <v>0.98643049217564138</v>
      </c>
      <c r="U65" s="24">
        <f t="shared" si="8"/>
        <v>0.17463183939941451</v>
      </c>
      <c r="V65" s="7"/>
      <c r="W65" s="25">
        <f t="shared" si="9"/>
        <v>0.98544194780708205</v>
      </c>
      <c r="X65" s="24">
        <f t="shared" si="10"/>
        <v>253.07486301953406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0.13886301953411362</v>
      </c>
      <c r="AD65" s="17">
        <f t="shared" ca="1" si="14"/>
        <v>5.451830033317151E-2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11309</v>
      </c>
      <c r="D66" s="17">
        <v>13406</v>
      </c>
      <c r="E66" s="17">
        <v>15206</v>
      </c>
      <c r="F66" s="17">
        <v>13104</v>
      </c>
      <c r="G66" s="24"/>
      <c r="H66" s="7"/>
      <c r="I66" s="25">
        <f t="shared" si="16"/>
        <v>-3897</v>
      </c>
      <c r="J66" s="24">
        <f t="shared" si="16"/>
        <v>302</v>
      </c>
      <c r="K66" s="7"/>
      <c r="L66" s="25">
        <f t="shared" si="3"/>
        <v>-3898.0171239023107</v>
      </c>
      <c r="M66" s="17">
        <f t="shared" si="1"/>
        <v>1.0345410326517188</v>
      </c>
      <c r="N66" s="17">
        <f t="shared" si="4"/>
        <v>310.00432807312126</v>
      </c>
      <c r="O66" s="24">
        <f t="shared" si="2"/>
        <v>64.069267902157065</v>
      </c>
      <c r="P66" s="7"/>
      <c r="Q66" s="25">
        <f t="shared" si="5"/>
        <v>-3854.9807065622299</v>
      </c>
      <c r="R66" s="24">
        <f t="shared" si="6"/>
        <v>299.31472109701679</v>
      </c>
      <c r="S66" s="7"/>
      <c r="T66" s="25">
        <f t="shared" si="7"/>
        <v>0.99834333871799974</v>
      </c>
      <c r="U66" s="24">
        <f t="shared" si="8"/>
        <v>7.7746148737017018E-2</v>
      </c>
      <c r="V66" s="7"/>
      <c r="W66" s="25">
        <f t="shared" si="9"/>
        <v>0.99791249606760513</v>
      </c>
      <c r="X66" s="24">
        <f t="shared" si="10"/>
        <v>258.66917182526799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0.16217182526804663</v>
      </c>
      <c r="AD66" s="17">
        <f t="shared" ca="1" si="14"/>
        <v>8.8042123429659114E-3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11310</v>
      </c>
      <c r="D67" s="17">
        <v>13224</v>
      </c>
      <c r="E67" s="17">
        <v>15212</v>
      </c>
      <c r="F67" s="17">
        <v>13296</v>
      </c>
      <c r="G67" s="24"/>
      <c r="H67" s="7"/>
      <c r="I67" s="25">
        <f t="shared" si="16"/>
        <v>-3902</v>
      </c>
      <c r="J67" s="24">
        <f t="shared" si="16"/>
        <v>-72</v>
      </c>
      <c r="K67" s="7"/>
      <c r="L67" s="25">
        <f t="shared" si="3"/>
        <v>-3907.6558463528745</v>
      </c>
      <c r="M67" s="17">
        <f t="shared" si="1"/>
        <v>31.988597967323841</v>
      </c>
      <c r="N67" s="17">
        <f t="shared" si="4"/>
        <v>-70.878467965257869</v>
      </c>
      <c r="O67" s="24">
        <f t="shared" si="2"/>
        <v>1.2578341049528248</v>
      </c>
      <c r="P67" s="7"/>
      <c r="Q67" s="25">
        <f t="shared" si="5"/>
        <v>-3859.9807065622299</v>
      </c>
      <c r="R67" s="24">
        <f t="shared" si="6"/>
        <v>-74.685278902983214</v>
      </c>
      <c r="S67" s="7"/>
      <c r="T67" s="25">
        <f t="shared" si="7"/>
        <v>0.99963821334216907</v>
      </c>
      <c r="U67" s="24">
        <f t="shared" si="8"/>
        <v>-1.9399289085333279E-2</v>
      </c>
      <c r="V67" s="7"/>
      <c r="W67" s="25">
        <f t="shared" si="9"/>
        <v>0.99976639127358669</v>
      </c>
      <c r="X67" s="24">
        <f t="shared" si="10"/>
        <v>264.23563515722094</v>
      </c>
      <c r="Y67" s="7"/>
      <c r="Z67" s="25">
        <f t="shared" si="11"/>
        <v>629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6.7635157220991005E-2</v>
      </c>
      <c r="AD67" s="17">
        <f t="shared" ca="1" si="14"/>
        <v>1.2689515014983499E-2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11319</v>
      </c>
      <c r="D68" s="17">
        <v>13033</v>
      </c>
      <c r="E68" s="17">
        <v>15196</v>
      </c>
      <c r="F68" s="17">
        <v>13478</v>
      </c>
      <c r="G68" s="24"/>
      <c r="H68" s="7"/>
      <c r="I68" s="25">
        <f t="shared" si="16"/>
        <v>-3877</v>
      </c>
      <c r="J68" s="24">
        <f t="shared" si="16"/>
        <v>-445</v>
      </c>
      <c r="K68" s="7"/>
      <c r="L68" s="25">
        <f t="shared" si="3"/>
        <v>-3880.3045380464409</v>
      </c>
      <c r="M68" s="17">
        <f t="shared" si="1"/>
        <v>10.919971700375697</v>
      </c>
      <c r="N68" s="17">
        <f t="shared" si="4"/>
        <v>-445.02035875672345</v>
      </c>
      <c r="O68" s="24">
        <f t="shared" si="2"/>
        <v>4.1447897532476526E-4</v>
      </c>
      <c r="P68" s="7"/>
      <c r="Q68" s="25">
        <f t="shared" si="5"/>
        <v>-3834.9807065622299</v>
      </c>
      <c r="R68" s="24">
        <f t="shared" si="6"/>
        <v>-447.68527890298321</v>
      </c>
      <c r="S68" s="7"/>
      <c r="T68" s="25">
        <f t="shared" si="7"/>
        <v>0.9931638402213222</v>
      </c>
      <c r="U68" s="24">
        <f t="shared" si="8"/>
        <v>-0.11628497974773078</v>
      </c>
      <c r="V68" s="7"/>
      <c r="W68" s="25">
        <f t="shared" si="9"/>
        <v>0.9938494154601859</v>
      </c>
      <c r="X68" s="24">
        <f t="shared" si="10"/>
        <v>269.79754550577843</v>
      </c>
      <c r="Y68" s="7"/>
      <c r="Z68" s="25">
        <f t="shared" si="11"/>
        <v>619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5.8545505778454299E-2</v>
      </c>
      <c r="AD68" s="17">
        <f t="shared" ca="1" si="14"/>
        <v>3.6127176769468861E-2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11356</v>
      </c>
      <c r="D69" s="17">
        <v>12852</v>
      </c>
      <c r="E69" s="17">
        <v>15167</v>
      </c>
      <c r="F69" s="17">
        <v>13674</v>
      </c>
      <c r="G69" s="24"/>
      <c r="H69" s="7"/>
      <c r="I69" s="25">
        <f t="shared" si="16"/>
        <v>-3811</v>
      </c>
      <c r="J69" s="24">
        <f t="shared" si="16"/>
        <v>-822</v>
      </c>
      <c r="K69" s="7"/>
      <c r="L69" s="25">
        <f t="shared" si="3"/>
        <v>-3814.2820797926433</v>
      </c>
      <c r="M69" s="17">
        <f t="shared" si="1"/>
        <v>10.772047765277778</v>
      </c>
      <c r="N69" s="17">
        <f t="shared" si="4"/>
        <v>-825.58012324493154</v>
      </c>
      <c r="O69" s="24">
        <f t="shared" si="2"/>
        <v>12.817282448899155</v>
      </c>
      <c r="P69" s="7"/>
      <c r="Q69" s="25">
        <f t="shared" si="5"/>
        <v>-3768.9807065622299</v>
      </c>
      <c r="R69" s="24">
        <f t="shared" si="6"/>
        <v>-824.68527890298321</v>
      </c>
      <c r="S69" s="7"/>
      <c r="T69" s="25">
        <f t="shared" si="7"/>
        <v>0.97607149518228631</v>
      </c>
      <c r="U69" s="24">
        <f t="shared" si="8"/>
        <v>-0.21420965904993949</v>
      </c>
      <c r="V69" s="7"/>
      <c r="W69" s="25">
        <f t="shared" si="9"/>
        <v>0.97732027054260007</v>
      </c>
      <c r="X69" s="24">
        <f t="shared" si="10"/>
        <v>275.48664849257943</v>
      </c>
      <c r="Y69" s="7"/>
      <c r="Z69" s="25">
        <f t="shared" si="11"/>
        <v>637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1.4648492579453887E-2</v>
      </c>
      <c r="AD69" s="17">
        <f t="shared" ca="1" si="14"/>
        <v>3.2408326197923998E-2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11408</v>
      </c>
      <c r="D70" s="17">
        <v>12661</v>
      </c>
      <c r="E70" s="17">
        <v>15117</v>
      </c>
      <c r="F70" s="17">
        <v>13854</v>
      </c>
      <c r="G70" s="24"/>
      <c r="H70" s="7"/>
      <c r="I70" s="25">
        <f t="shared" si="16"/>
        <v>-3709</v>
      </c>
      <c r="J70" s="24">
        <f t="shared" si="16"/>
        <v>-1193</v>
      </c>
      <c r="K70" s="7"/>
      <c r="L70" s="25">
        <f t="shared" si="3"/>
        <v>-3710.114055150962</v>
      </c>
      <c r="M70" s="17">
        <f t="shared" si="1"/>
        <v>1.2411188793850334</v>
      </c>
      <c r="N70" s="17">
        <f t="shared" si="4"/>
        <v>-1198.9886873137875</v>
      </c>
      <c r="O70" s="24">
        <f t="shared" si="2"/>
        <v>35.864375742319616</v>
      </c>
      <c r="P70" s="7"/>
      <c r="Q70" s="25">
        <f t="shared" si="5"/>
        <v>-3666.9807065622299</v>
      </c>
      <c r="R70" s="24">
        <f t="shared" si="6"/>
        <v>-1195.6852789029831</v>
      </c>
      <c r="S70" s="7"/>
      <c r="T70" s="25">
        <f t="shared" si="7"/>
        <v>0.94965605284923083</v>
      </c>
      <c r="U70" s="24">
        <f t="shared" si="8"/>
        <v>-0.31057585539243132</v>
      </c>
      <c r="V70" s="7"/>
      <c r="W70" s="25">
        <f t="shared" si="9"/>
        <v>0.951458906081185</v>
      </c>
      <c r="X70" s="24">
        <f t="shared" si="10"/>
        <v>281.20177054315639</v>
      </c>
      <c r="Y70" s="7"/>
      <c r="Z70" s="25">
        <f t="shared" si="11"/>
        <v>639</v>
      </c>
      <c r="AA70" s="17">
        <f t="shared" si="15"/>
        <v>281.22299999999996</v>
      </c>
      <c r="AB70" s="24">
        <f t="shared" si="12"/>
        <v>4.9082672823360127</v>
      </c>
      <c r="AC70" s="17">
        <f t="shared" si="13"/>
        <v>-2.1229456843570915E-2</v>
      </c>
      <c r="AD70" s="17">
        <f t="shared" ca="1" si="14"/>
        <v>4.0732009362841382E-2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11486</v>
      </c>
      <c r="D71" s="17">
        <v>12494</v>
      </c>
      <c r="E71" s="17">
        <v>15058</v>
      </c>
      <c r="F71" s="17">
        <v>14044</v>
      </c>
      <c r="G71" s="24"/>
      <c r="H71" s="7"/>
      <c r="I71" s="25">
        <f t="shared" si="16"/>
        <v>-3572</v>
      </c>
      <c r="J71" s="24">
        <f t="shared" si="16"/>
        <v>-1550</v>
      </c>
      <c r="K71" s="7"/>
      <c r="L71" s="25">
        <f t="shared" si="3"/>
        <v>-3572.2271916504424</v>
      </c>
      <c r="M71" s="17">
        <f t="shared" si="1"/>
        <v>5.161604603072547E-2</v>
      </c>
      <c r="N71" s="17">
        <f t="shared" si="4"/>
        <v>-1553.0716530681459</v>
      </c>
      <c r="O71" s="24">
        <f t="shared" si="2"/>
        <v>9.4350525710501589</v>
      </c>
      <c r="P71" s="7"/>
      <c r="Q71" s="25">
        <f t="shared" si="5"/>
        <v>-3529.9807065622299</v>
      </c>
      <c r="R71" s="24">
        <f t="shared" si="6"/>
        <v>-1552.6852789029831</v>
      </c>
      <c r="S71" s="7"/>
      <c r="T71" s="25">
        <f t="shared" si="7"/>
        <v>0.91417648814698971</v>
      </c>
      <c r="U71" s="24">
        <f t="shared" si="8"/>
        <v>-0.40330559149558393</v>
      </c>
      <c r="V71" s="7"/>
      <c r="W71" s="25">
        <f t="shared" si="9"/>
        <v>0.91651234408729898</v>
      </c>
      <c r="X71" s="24">
        <f t="shared" si="10"/>
        <v>286.87561539908745</v>
      </c>
      <c r="Y71" s="7"/>
      <c r="Z71" s="25">
        <f t="shared" si="11"/>
        <v>626</v>
      </c>
      <c r="AA71" s="17">
        <f t="shared" si="15"/>
        <v>286.85699999999997</v>
      </c>
      <c r="AB71" s="24">
        <f t="shared" si="12"/>
        <v>5.0065991323933732</v>
      </c>
      <c r="AC71" s="17">
        <f t="shared" si="13"/>
        <v>1.861539908748E-2</v>
      </c>
      <c r="AD71" s="17">
        <f t="shared" ca="1" si="14"/>
        <v>3.6513968571682653E-2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11558</v>
      </c>
      <c r="D72" s="17">
        <v>12317</v>
      </c>
      <c r="E72" s="17">
        <v>14956</v>
      </c>
      <c r="F72" s="17">
        <v>14197</v>
      </c>
      <c r="G72" s="24"/>
      <c r="H72" s="7"/>
      <c r="I72" s="25">
        <f t="shared" si="16"/>
        <v>-3398</v>
      </c>
      <c r="J72" s="24">
        <f t="shared" si="16"/>
        <v>-1880</v>
      </c>
      <c r="K72" s="7"/>
      <c r="L72" s="25">
        <f t="shared" si="3"/>
        <v>-3402.0167895494942</v>
      </c>
      <c r="M72" s="17">
        <f t="shared" si="1"/>
        <v>16.134598284925865</v>
      </c>
      <c r="N72" s="17">
        <f t="shared" si="4"/>
        <v>-1888.9277113589999</v>
      </c>
      <c r="O72" s="24">
        <f t="shared" si="2"/>
        <v>79.704030109615601</v>
      </c>
      <c r="P72" s="7"/>
      <c r="Q72" s="25">
        <f t="shared" si="5"/>
        <v>-3355.9807065622299</v>
      </c>
      <c r="R72" s="24">
        <f t="shared" si="6"/>
        <v>-1882.6852789029831</v>
      </c>
      <c r="S72" s="7"/>
      <c r="T72" s="25">
        <f t="shared" si="7"/>
        <v>0.86911485122589505</v>
      </c>
      <c r="U72" s="24">
        <f t="shared" si="8"/>
        <v>-0.48902215428001061</v>
      </c>
      <c r="V72" s="7"/>
      <c r="W72" s="25">
        <f t="shared" si="9"/>
        <v>0.87194319568477985</v>
      </c>
      <c r="X72" s="24">
        <f t="shared" si="10"/>
        <v>292.40954595740709</v>
      </c>
      <c r="Y72" s="7"/>
      <c r="Z72" s="25">
        <f t="shared" si="11"/>
        <v>620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-2.745404259286488E-2</v>
      </c>
      <c r="AD72" s="17">
        <f t="shared" ca="1" si="14"/>
        <v>6.0625581352269364E-2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11663</v>
      </c>
      <c r="D73" s="17">
        <v>12151</v>
      </c>
      <c r="E73" s="17">
        <v>14856</v>
      </c>
      <c r="F73" s="17">
        <v>14353</v>
      </c>
      <c r="G73" s="24"/>
      <c r="H73" s="7"/>
      <c r="I73" s="25">
        <f t="shared" si="16"/>
        <v>-3193</v>
      </c>
      <c r="J73" s="24">
        <f t="shared" si="16"/>
        <v>-2202</v>
      </c>
      <c r="K73" s="7"/>
      <c r="L73" s="25">
        <f t="shared" si="3"/>
        <v>-3197.4855476693665</v>
      </c>
      <c r="M73" s="17">
        <f t="shared" si="1"/>
        <v>20.12013789415921</v>
      </c>
      <c r="N73" s="17">
        <f t="shared" si="4"/>
        <v>-2210.2979027170022</v>
      </c>
      <c r="O73" s="24">
        <f t="shared" si="2"/>
        <v>68.855189500832765</v>
      </c>
      <c r="P73" s="7"/>
      <c r="Q73" s="25">
        <f t="shared" si="5"/>
        <v>-3150.9807065622299</v>
      </c>
      <c r="R73" s="24">
        <f t="shared" si="6"/>
        <v>-2204.6852789029831</v>
      </c>
      <c r="S73" s="7"/>
      <c r="T73" s="25">
        <f t="shared" si="7"/>
        <v>0.81602499163495024</v>
      </c>
      <c r="U73" s="24">
        <f t="shared" si="8"/>
        <v>-0.57266073978481491</v>
      </c>
      <c r="V73" s="7"/>
      <c r="W73" s="25">
        <f t="shared" si="9"/>
        <v>0.81933373449973779</v>
      </c>
      <c r="X73" s="24">
        <f t="shared" si="10"/>
        <v>298.07505089011374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-4.9491098861835781E-3</v>
      </c>
      <c r="AD73" s="17">
        <f t="shared" ca="1" si="14"/>
        <v>1.9050005503970624E-2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11787</v>
      </c>
      <c r="D74" s="17">
        <v>12022</v>
      </c>
      <c r="E74" s="17">
        <v>14760</v>
      </c>
      <c r="F74" s="17">
        <v>14519</v>
      </c>
      <c r="G74" s="24"/>
      <c r="H74" s="7"/>
      <c r="I74" s="25">
        <f t="shared" si="16"/>
        <v>-2973</v>
      </c>
      <c r="J74" s="24">
        <f t="shared" si="16"/>
        <v>-2497</v>
      </c>
      <c r="K74" s="7"/>
      <c r="L74" s="25">
        <f t="shared" si="3"/>
        <v>-2969.5072305985054</v>
      </c>
      <c r="M74" s="17">
        <f t="shared" si="1"/>
        <v>12.199438092016736</v>
      </c>
      <c r="N74" s="17">
        <f t="shared" si="4"/>
        <v>-2501.8974809001343</v>
      </c>
      <c r="O74" s="24">
        <f t="shared" si="2"/>
        <v>23.98531916717997</v>
      </c>
      <c r="P74" s="7"/>
      <c r="Q74" s="25">
        <f t="shared" si="5"/>
        <v>-2930.9807065622299</v>
      </c>
      <c r="R74" s="24">
        <f t="shared" si="6"/>
        <v>-2499.6852789029831</v>
      </c>
      <c r="S74" s="7"/>
      <c r="T74" s="25">
        <f t="shared" si="7"/>
        <v>0.75905050817149733</v>
      </c>
      <c r="U74" s="24">
        <f t="shared" si="8"/>
        <v>-0.64928615197089334</v>
      </c>
      <c r="V74" s="7"/>
      <c r="W74" s="25">
        <f t="shared" si="9"/>
        <v>0.76279922957685575</v>
      </c>
      <c r="X74" s="24">
        <f t="shared" si="10"/>
        <v>303.52807377882334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-3.2926221176580839E-2</v>
      </c>
      <c r="AD74" s="17">
        <f t="shared" ca="1" si="14"/>
        <v>0.15645745667376332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11910</v>
      </c>
      <c r="D75" s="17">
        <v>11874</v>
      </c>
      <c r="E75" s="17">
        <v>14618</v>
      </c>
      <c r="F75" s="17">
        <v>14642</v>
      </c>
      <c r="G75" s="24"/>
      <c r="H75" s="7"/>
      <c r="I75" s="25">
        <f t="shared" si="16"/>
        <v>-2708</v>
      </c>
      <c r="J75" s="24">
        <f t="shared" si="16"/>
        <v>-2768</v>
      </c>
      <c r="K75" s="7"/>
      <c r="L75" s="25">
        <f t="shared" si="3"/>
        <v>-2709.4680100903474</v>
      </c>
      <c r="M75" s="17">
        <f t="shared" si="1"/>
        <v>2.1550536253618815</v>
      </c>
      <c r="N75" s="17">
        <f t="shared" si="4"/>
        <v>-2775.5990569675873</v>
      </c>
      <c r="O75" s="24">
        <f t="shared" si="2"/>
        <v>57.745666796637551</v>
      </c>
      <c r="P75" s="7"/>
      <c r="Q75" s="25">
        <f t="shared" si="5"/>
        <v>-2665.9807065622299</v>
      </c>
      <c r="R75" s="24">
        <f t="shared" si="6"/>
        <v>-2770.6852789029831</v>
      </c>
      <c r="S75" s="7"/>
      <c r="T75" s="25">
        <f t="shared" si="7"/>
        <v>0.69042215309051991</v>
      </c>
      <c r="U75" s="24">
        <f t="shared" si="8"/>
        <v>-0.71967763231810444</v>
      </c>
      <c r="V75" s="7"/>
      <c r="W75" s="25">
        <f t="shared" si="9"/>
        <v>0.69457478849722676</v>
      </c>
      <c r="X75" s="24">
        <f t="shared" si="10"/>
        <v>309.14090531402849</v>
      </c>
      <c r="Y75" s="7"/>
      <c r="Z75" s="25">
        <f t="shared" si="11"/>
        <v>621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-9.0946859714335915E-3</v>
      </c>
      <c r="AD75" s="17">
        <f t="shared" ca="1" si="14"/>
        <v>-2.7169511669171698E-2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12062</v>
      </c>
      <c r="D76" s="17">
        <v>11747</v>
      </c>
      <c r="E76" s="17">
        <v>14475</v>
      </c>
      <c r="F76" s="17">
        <v>14774</v>
      </c>
      <c r="G76" s="24"/>
      <c r="H76" s="7"/>
      <c r="I76" s="25">
        <f t="shared" si="16"/>
        <v>-2413</v>
      </c>
      <c r="J76" s="24">
        <f t="shared" si="16"/>
        <v>-3027</v>
      </c>
      <c r="K76" s="7"/>
      <c r="L76" s="25">
        <f t="shared" si="3"/>
        <v>-2415.4258463897509</v>
      </c>
      <c r="M76" s="17">
        <f t="shared" si="1"/>
        <v>5.8847307066672769</v>
      </c>
      <c r="N76" s="17">
        <f t="shared" si="4"/>
        <v>-3029.5846270985144</v>
      </c>
      <c r="O76" s="24">
        <f t="shared" si="2"/>
        <v>6.6802972383748349</v>
      </c>
      <c r="P76" s="7"/>
      <c r="Q76" s="25">
        <f t="shared" si="5"/>
        <v>-2370.9807065622299</v>
      </c>
      <c r="R76" s="24">
        <f t="shared" si="6"/>
        <v>-3029.6852789029831</v>
      </c>
      <c r="S76" s="7"/>
      <c r="T76" s="25">
        <f t="shared" si="7"/>
        <v>0.61402455026452618</v>
      </c>
      <c r="U76" s="24">
        <f t="shared" si="8"/>
        <v>-0.78695214674588176</v>
      </c>
      <c r="V76" s="7"/>
      <c r="W76" s="25">
        <f t="shared" si="9"/>
        <v>0.61856303524690837</v>
      </c>
      <c r="X76" s="24">
        <f t="shared" si="10"/>
        <v>314.9558314939909</v>
      </c>
      <c r="Y76" s="7"/>
      <c r="Z76" s="25">
        <f t="shared" si="11"/>
        <v>639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5.4831493991002844E-2</v>
      </c>
      <c r="AD76" s="17">
        <f t="shared" ca="1" si="14"/>
        <v>1.1107890202879389E-3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12209</v>
      </c>
      <c r="D77" s="17">
        <v>11629</v>
      </c>
      <c r="E77" s="17">
        <v>14306</v>
      </c>
      <c r="F77" s="17">
        <v>14874</v>
      </c>
      <c r="G77" s="24"/>
      <c r="H77" s="7"/>
      <c r="I77" s="25">
        <f t="shared" si="16"/>
        <v>-2097</v>
      </c>
      <c r="J77" s="24">
        <f t="shared" si="16"/>
        <v>-3245</v>
      </c>
      <c r="K77" s="7"/>
      <c r="L77" s="25">
        <f t="shared" si="3"/>
        <v>-2097.9905992981694</v>
      </c>
      <c r="M77" s="17">
        <f t="shared" si="1"/>
        <v>0.98128696953370753</v>
      </c>
      <c r="N77" s="17">
        <f t="shared" si="4"/>
        <v>-3252.6662800633326</v>
      </c>
      <c r="O77" s="24">
        <f t="shared" si="2"/>
        <v>58.771850009450567</v>
      </c>
      <c r="P77" s="7"/>
      <c r="Q77" s="25">
        <f t="shared" si="5"/>
        <v>-2054.9807065622299</v>
      </c>
      <c r="R77" s="24">
        <f t="shared" si="6"/>
        <v>-3247.6852789029831</v>
      </c>
      <c r="S77" s="7"/>
      <c r="T77" s="25">
        <f t="shared" si="7"/>
        <v>0.53218847401702107</v>
      </c>
      <c r="U77" s="24">
        <f t="shared" si="8"/>
        <v>-0.84357702761559394</v>
      </c>
      <c r="V77" s="7"/>
      <c r="W77" s="25">
        <f t="shared" si="9"/>
        <v>0.53705143788323384</v>
      </c>
      <c r="X77" s="24">
        <f t="shared" si="10"/>
        <v>320.64172255719006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-1.2774428098509816E-3</v>
      </c>
      <c r="AD77" s="17">
        <f t="shared" ca="1" si="14"/>
        <v>0.1304774684814447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12375</v>
      </c>
      <c r="D78" s="17">
        <v>11532</v>
      </c>
      <c r="E78" s="17">
        <v>14137</v>
      </c>
      <c r="F78" s="17">
        <v>14966</v>
      </c>
      <c r="G78" s="24"/>
      <c r="H78" s="7"/>
      <c r="I78" s="25">
        <f t="shared" si="16"/>
        <v>-1762</v>
      </c>
      <c r="J78" s="24">
        <f t="shared" si="16"/>
        <v>-3434</v>
      </c>
      <c r="K78" s="7"/>
      <c r="L78" s="25">
        <f t="shared" si="3"/>
        <v>-1762.6310888641353</v>
      </c>
      <c r="M78" s="17">
        <f t="shared" si="1"/>
        <v>0.39827315443562838</v>
      </c>
      <c r="N78" s="17">
        <f t="shared" si="4"/>
        <v>-3441.6622322009657</v>
      </c>
      <c r="O78" s="24">
        <f t="shared" si="2"/>
        <v>58.709802301515957</v>
      </c>
      <c r="P78" s="7"/>
      <c r="Q78" s="25">
        <f t="shared" si="5"/>
        <v>-1719.9807065622301</v>
      </c>
      <c r="R78" s="24">
        <f t="shared" si="6"/>
        <v>-3436.6852789029831</v>
      </c>
      <c r="S78" s="7"/>
      <c r="T78" s="25">
        <f t="shared" si="7"/>
        <v>0.44543187419767227</v>
      </c>
      <c r="U78" s="24">
        <f t="shared" si="8"/>
        <v>-0.89266924084667476</v>
      </c>
      <c r="V78" s="7"/>
      <c r="W78" s="25">
        <f t="shared" si="9"/>
        <v>0.45057589063224684</v>
      </c>
      <c r="X78" s="24">
        <f t="shared" si="10"/>
        <v>326.34160051834385</v>
      </c>
      <c r="Y78" s="7"/>
      <c r="Z78" s="25">
        <f t="shared" si="11"/>
        <v>633</v>
      </c>
      <c r="AA78" s="17">
        <f t="shared" si="15"/>
        <v>326.33999999999992</v>
      </c>
      <c r="AB78" s="24">
        <f t="shared" si="12"/>
        <v>5.6957074809582942</v>
      </c>
      <c r="AC78" s="17">
        <f t="shared" si="13"/>
        <v>1.6005183439347093E-3</v>
      </c>
      <c r="AD78" s="17">
        <f t="shared" ca="1" si="14"/>
        <v>8.7584509330440596E-2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12560</v>
      </c>
      <c r="D79" s="17">
        <v>11460</v>
      </c>
      <c r="E79" s="17">
        <v>13971</v>
      </c>
      <c r="F79" s="17">
        <v>15058</v>
      </c>
      <c r="G79" s="24"/>
      <c r="H79" s="7"/>
      <c r="I79" s="25">
        <f t="shared" si="16"/>
        <v>-1411</v>
      </c>
      <c r="J79" s="24">
        <f t="shared" si="16"/>
        <v>-3598</v>
      </c>
      <c r="K79" s="7"/>
      <c r="L79" s="25">
        <f t="shared" si="3"/>
        <v>-1412.5361080986881</v>
      </c>
      <c r="M79" s="17">
        <f t="shared" si="1"/>
        <v>2.3596280908553111</v>
      </c>
      <c r="N79" s="17">
        <f t="shared" si="4"/>
        <v>-3595.7037577901392</v>
      </c>
      <c r="O79" s="24">
        <f t="shared" si="2"/>
        <v>5.2727282863463785</v>
      </c>
      <c r="P79" s="7"/>
      <c r="Q79" s="25">
        <f t="shared" si="5"/>
        <v>-1368.9807065622301</v>
      </c>
      <c r="R79" s="24">
        <f t="shared" si="6"/>
        <v>-3600.6852789029831</v>
      </c>
      <c r="S79" s="7"/>
      <c r="T79" s="25">
        <f t="shared" si="7"/>
        <v>0.35453167558098142</v>
      </c>
      <c r="U79" s="24">
        <f t="shared" si="8"/>
        <v>-0.93526777507893533</v>
      </c>
      <c r="V79" s="7"/>
      <c r="W79" s="25">
        <f t="shared" si="9"/>
        <v>0.35991930973134872</v>
      </c>
      <c r="X79" s="24">
        <f t="shared" si="10"/>
        <v>332.07578404083654</v>
      </c>
      <c r="Y79" s="7"/>
      <c r="Z79" s="25">
        <f t="shared" si="11"/>
        <v>629</v>
      </c>
      <c r="AA79" s="17">
        <f t="shared" si="15"/>
        <v>332.00099999999992</v>
      </c>
      <c r="AB79" s="24">
        <f t="shared" si="12"/>
        <v>5.794510569913693</v>
      </c>
      <c r="AC79" s="17">
        <f t="shared" si="13"/>
        <v>7.4784040836618715E-2</v>
      </c>
      <c r="AD79" s="17">
        <f t="shared" ca="1" si="14"/>
        <v>3.4194195991915421E-2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12738</v>
      </c>
      <c r="D80" s="17">
        <v>11400</v>
      </c>
      <c r="E80" s="17">
        <v>13792</v>
      </c>
      <c r="F80" s="17">
        <v>15115</v>
      </c>
      <c r="G80" s="24"/>
      <c r="H80" s="7"/>
      <c r="I80" s="25">
        <f t="shared" si="16"/>
        <v>-1054</v>
      </c>
      <c r="J80" s="24">
        <f t="shared" si="16"/>
        <v>-3715</v>
      </c>
      <c r="K80" s="7"/>
      <c r="L80" s="25">
        <f t="shared" si="3"/>
        <v>-1051.4103203080645</v>
      </c>
      <c r="M80" s="17">
        <f t="shared" si="1"/>
        <v>6.7064409068233735</v>
      </c>
      <c r="N80" s="17">
        <f t="shared" si="4"/>
        <v>-3713.9410599145522</v>
      </c>
      <c r="O80" s="24">
        <f t="shared" si="2"/>
        <v>1.1213541045682573</v>
      </c>
      <c r="P80" s="7"/>
      <c r="Q80" s="25">
        <f t="shared" si="5"/>
        <v>-1011.9807065622301</v>
      </c>
      <c r="R80" s="24">
        <f t="shared" si="6"/>
        <v>-3717.6852789029831</v>
      </c>
      <c r="S80" s="7"/>
      <c r="T80" s="25">
        <f t="shared" si="7"/>
        <v>0.26207762741528734</v>
      </c>
      <c r="U80" s="24">
        <f t="shared" si="8"/>
        <v>-0.96565819279341381</v>
      </c>
      <c r="V80" s="7"/>
      <c r="W80" s="25">
        <f t="shared" si="9"/>
        <v>0.2676386050010135</v>
      </c>
      <c r="X80" s="24">
        <f t="shared" si="10"/>
        <v>337.63294971715902</v>
      </c>
      <c r="Y80" s="7"/>
      <c r="Z80" s="25">
        <f t="shared" si="11"/>
        <v>625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6.9497171591024198E-3</v>
      </c>
      <c r="AD80" s="17">
        <f t="shared" ca="1" si="14"/>
        <v>5.9188201511972238E-2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12927</v>
      </c>
      <c r="D81" s="17">
        <v>11366</v>
      </c>
      <c r="E81" s="17">
        <v>13615</v>
      </c>
      <c r="F81" s="17">
        <v>15161</v>
      </c>
      <c r="G81" s="24"/>
      <c r="H81" s="7"/>
      <c r="I81" s="25">
        <f t="shared" si="16"/>
        <v>-688</v>
      </c>
      <c r="J81" s="24">
        <f t="shared" si="16"/>
        <v>-3795</v>
      </c>
      <c r="K81" s="7"/>
      <c r="L81" s="25">
        <f t="shared" si="3"/>
        <v>-684.75139165195515</v>
      </c>
      <c r="M81" s="17">
        <f t="shared" si="1"/>
        <v>10.553456198986717</v>
      </c>
      <c r="N81" s="17">
        <f t="shared" si="4"/>
        <v>-3795.600353013474</v>
      </c>
      <c r="O81" s="24">
        <f t="shared" si="2"/>
        <v>0.36042374078728595</v>
      </c>
      <c r="P81" s="7"/>
      <c r="Q81" s="25">
        <f t="shared" si="5"/>
        <v>-645.98070656223013</v>
      </c>
      <c r="R81" s="24">
        <f t="shared" si="6"/>
        <v>-3797.6852789029831</v>
      </c>
      <c r="S81" s="7"/>
      <c r="T81" s="25">
        <f t="shared" si="7"/>
        <v>0.16729280492608833</v>
      </c>
      <c r="U81" s="24">
        <f t="shared" si="8"/>
        <v>-0.98643796558963848</v>
      </c>
      <c r="V81" s="7"/>
      <c r="W81" s="25">
        <f t="shared" si="9"/>
        <v>0.17297178530550295</v>
      </c>
      <c r="X81" s="24">
        <f t="shared" si="10"/>
        <v>343.17832187464671</v>
      </c>
      <c r="Y81" s="7"/>
      <c r="Z81" s="25">
        <f t="shared" si="11"/>
        <v>618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-9.6781253532185474E-3</v>
      </c>
      <c r="AD81" s="17">
        <f t="shared" ca="1" si="14"/>
        <v>7.0562195143565987E-2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13111</v>
      </c>
      <c r="D82" s="17">
        <v>11336</v>
      </c>
      <c r="E82" s="17">
        <v>13428</v>
      </c>
      <c r="F82" s="17">
        <v>15185</v>
      </c>
      <c r="G82" s="24"/>
      <c r="H82" s="7"/>
      <c r="I82" s="25">
        <f t="shared" si="16"/>
        <v>-317</v>
      </c>
      <c r="J82" s="24">
        <f t="shared" si="16"/>
        <v>-3849</v>
      </c>
      <c r="K82" s="7"/>
      <c r="L82" s="25">
        <f t="shared" si="3"/>
        <v>-315.06673745995073</v>
      </c>
      <c r="M82" s="17">
        <f t="shared" si="1"/>
        <v>3.737504048757756</v>
      </c>
      <c r="N82" s="17">
        <f t="shared" si="4"/>
        <v>-3841.2047017093546</v>
      </c>
      <c r="O82" s="24">
        <f t="shared" si="2"/>
        <v>60.766675440139181</v>
      </c>
      <c r="P82" s="7"/>
      <c r="Q82" s="25">
        <f t="shared" si="5"/>
        <v>-274.98070656223007</v>
      </c>
      <c r="R82" s="24">
        <f t="shared" si="6"/>
        <v>-3851.6852789029831</v>
      </c>
      <c r="S82" s="7"/>
      <c r="T82" s="25">
        <f t="shared" si="7"/>
        <v>7.1213107812719931E-2</v>
      </c>
      <c r="U82" s="24">
        <f t="shared" si="8"/>
        <v>-1.0004643122270902</v>
      </c>
      <c r="V82" s="7"/>
      <c r="W82" s="25">
        <f t="shared" si="9"/>
        <v>7.6971208645359154E-2</v>
      </c>
      <c r="X82" s="24">
        <f t="shared" si="10"/>
        <v>348.72460535642267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1.960535642274408E-2</v>
      </c>
      <c r="AD82" s="17">
        <f t="shared" ca="1" si="14"/>
        <v>-1.0193702116794157E-2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13298</v>
      </c>
      <c r="D83" s="17">
        <v>11330</v>
      </c>
      <c r="E83" s="17">
        <v>13236</v>
      </c>
      <c r="F83" s="17">
        <v>15185</v>
      </c>
      <c r="G83" s="24"/>
      <c r="H83" s="7"/>
      <c r="I83" s="25">
        <f t="shared" si="16"/>
        <v>62</v>
      </c>
      <c r="J83" s="24">
        <f t="shared" si="16"/>
        <v>-3855</v>
      </c>
      <c r="K83" s="7"/>
      <c r="L83" s="25">
        <f t="shared" si="3"/>
        <v>66.259961262337413</v>
      </c>
      <c r="M83" s="17">
        <f t="shared" si="1"/>
        <v>18.147269956615364</v>
      </c>
      <c r="N83" s="17">
        <f t="shared" si="4"/>
        <v>-3850.9278199108785</v>
      </c>
      <c r="O83" s="24">
        <f t="shared" si="2"/>
        <v>16.582650678237609</v>
      </c>
      <c r="P83" s="7"/>
      <c r="Q83" s="25">
        <f t="shared" si="5"/>
        <v>104.01929343776993</v>
      </c>
      <c r="R83" s="24">
        <f t="shared" si="6"/>
        <v>-3857.6852789029831</v>
      </c>
      <c r="S83" s="7"/>
      <c r="T83" s="25">
        <f t="shared" si="7"/>
        <v>-2.6938388699319468E-2</v>
      </c>
      <c r="U83" s="24">
        <f t="shared" si="8"/>
        <v>-1.002022795186807</v>
      </c>
      <c r="V83" s="7"/>
      <c r="W83" s="25">
        <f t="shared" si="9"/>
        <v>-2.1172944918958117E-2</v>
      </c>
      <c r="X83" s="24">
        <f t="shared" si="10"/>
        <v>354.33450885720038</v>
      </c>
      <c r="Y83" s="7"/>
      <c r="Z83" s="25">
        <f t="shared" si="11"/>
        <v>628</v>
      </c>
      <c r="AA83" s="17">
        <f t="shared" si="15"/>
        <v>354.35699999999991</v>
      </c>
      <c r="AB83" s="24">
        <f t="shared" si="12"/>
        <v>6.1846963774895443</v>
      </c>
      <c r="AC83" s="17">
        <f t="shared" si="13"/>
        <v>-2.2491142799538011E-2</v>
      </c>
      <c r="AD83" s="17">
        <f t="shared" ca="1" si="14"/>
        <v>9.1411322807744E-3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13483</v>
      </c>
      <c r="D84" s="17">
        <v>11344</v>
      </c>
      <c r="E84" s="17">
        <v>13046</v>
      </c>
      <c r="F84" s="17">
        <v>15172</v>
      </c>
      <c r="G84" s="24"/>
      <c r="H84" s="7"/>
      <c r="I84" s="25">
        <f t="shared" ref="I84:J115" si="17">C84-E84</f>
        <v>437</v>
      </c>
      <c r="J84" s="24">
        <f t="shared" si="17"/>
        <v>-3828</v>
      </c>
      <c r="K84" s="7"/>
      <c r="L84" s="25">
        <f t="shared" si="3"/>
        <v>443.51947836332033</v>
      </c>
      <c r="M84" s="17">
        <f t="shared" ref="M84:M147" si="18">(I84-L84)^2</f>
        <v>42.503598129801951</v>
      </c>
      <c r="N84" s="17">
        <f t="shared" si="4"/>
        <v>-3823.484019123739</v>
      </c>
      <c r="O84" s="24">
        <f t="shared" ref="O84:O147" si="19">(J84-N84)^2</f>
        <v>20.394083274754912</v>
      </c>
      <c r="P84" s="7"/>
      <c r="Q84" s="25">
        <f t="shared" si="5"/>
        <v>479.01929343776993</v>
      </c>
      <c r="R84" s="24">
        <f t="shared" si="6"/>
        <v>-3830.6852789029831</v>
      </c>
      <c r="S84" s="7"/>
      <c r="T84" s="25">
        <f t="shared" si="7"/>
        <v>-0.12405398551202336</v>
      </c>
      <c r="U84" s="24">
        <f t="shared" si="8"/>
        <v>-0.99500962186808117</v>
      </c>
      <c r="V84" s="7"/>
      <c r="W84" s="25">
        <f t="shared" si="9"/>
        <v>-0.11833050508796122</v>
      </c>
      <c r="X84" s="24">
        <f>IF(MOD(ATAN2(U84,W84)*180/PI()-$J$9+360,360)&lt;355,MOD(ATAN2(U84,W84)*180/PI()-$J$9+360,360)+360,MOD(ATAN2(U84,W84)*180/PI()-$J$9+360,360))</f>
        <v>359.90600705999236</v>
      </c>
      <c r="Y84" s="7"/>
      <c r="Z84" s="25">
        <f t="shared" si="11"/>
        <v>623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-5.7992940007579818E-2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11304</v>
      </c>
      <c r="E85" s="17">
        <v>13002</v>
      </c>
      <c r="F85" s="17">
        <v>15120</v>
      </c>
      <c r="G85" s="24"/>
      <c r="H85" s="7"/>
      <c r="I85" s="25">
        <f t="shared" si="17"/>
        <v>447</v>
      </c>
      <c r="J85" s="24">
        <f t="shared" si="17"/>
        <v>-3816</v>
      </c>
      <c r="K85" s="7"/>
      <c r="L85" s="25">
        <f>$M$9*SIN(2*PI()/$M$10*(AA85+$M$11))+$M$12</f>
        <v>447.00472259757157</v>
      </c>
      <c r="M85" s="17">
        <f t="shared" si="18"/>
        <v>2.2302927823016768E-5</v>
      </c>
      <c r="N85" s="17">
        <f>$O$9*COS(2*PI()/$O$10*(AA85+$O$11))+$O$12</f>
        <v>-3813.671469637784</v>
      </c>
      <c r="O85" s="24">
        <f t="shared" si="19"/>
        <v>5.4220536477619747</v>
      </c>
      <c r="P85" s="7"/>
      <c r="Q85" s="25">
        <f t="shared" ref="Q85:Q148" si="20">I85-$J$4</f>
        <v>489.01929343776993</v>
      </c>
      <c r="R85" s="24">
        <f t="shared" ref="R85:R148" si="21">J85-$J$3</f>
        <v>-3818.6852789029831</v>
      </c>
      <c r="S85" s="7"/>
      <c r="T85" s="25">
        <f t="shared" ref="T85:T148" si="22">Q85/$J$7</f>
        <v>-0.12664373476036214</v>
      </c>
      <c r="U85" s="24">
        <f t="shared" ref="U85:U148" si="23">R85/$J$6</f>
        <v>-0.99189265594864751</v>
      </c>
      <c r="V85" s="7"/>
      <c r="W85" s="25">
        <f t="shared" ref="W85:W148" si="24">(T85-U85*SIN(-$J$11*PI()/180))/(COS(-$J$11*PI()/180))</f>
        <v>-0.1209382330124749</v>
      </c>
      <c r="X85" s="24">
        <f>IF(MOD(ATAN2(U85,W85)*180/PI()-$J$9+360,360)&lt;355,MOD(ATAN2(U85,W85)*180/PI()-$J$9+360,360)+360,MOD(ATAN2(U85,W85)*180/PI()-$J$9+360,360))</f>
        <v>360.07559271074422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0.10259271074426124</v>
      </c>
    </row>
    <row r="86" spans="1:31" s="17" customFormat="1" x14ac:dyDescent="0.25">
      <c r="A86" s="17">
        <v>1</v>
      </c>
      <c r="B86" s="17">
        <v>-628</v>
      </c>
      <c r="C86" s="17">
        <v>13254</v>
      </c>
      <c r="D86" s="17">
        <v>11290</v>
      </c>
      <c r="E86" s="17">
        <v>13194</v>
      </c>
      <c r="F86" s="17">
        <v>15138</v>
      </c>
      <c r="G86" s="24"/>
      <c r="H86" s="7"/>
      <c r="I86" s="25">
        <f t="shared" si="17"/>
        <v>60</v>
      </c>
      <c r="J86" s="24">
        <f t="shared" si="17"/>
        <v>-3848</v>
      </c>
      <c r="K86" s="7"/>
      <c r="L86" s="25">
        <f t="shared" ref="L86:L149" si="27">$M$9*SIN(2*PI()/$M$10*(AA86+$M$11))+$M$12</f>
        <v>67.752247514507218</v>
      </c>
      <c r="M86" s="17">
        <f t="shared" si="18"/>
        <v>60.097341526183335</v>
      </c>
      <c r="N86" s="17">
        <f t="shared" ref="N86:N149" si="28">$O$9*COS(2*PI()/$O$10*(AA86+$O$11))+$O$12</f>
        <v>-3841.3328228361602</v>
      </c>
      <c r="O86" s="24">
        <f t="shared" si="19"/>
        <v>44.451251334027241</v>
      </c>
      <c r="P86" s="7"/>
      <c r="Q86" s="25">
        <f t="shared" si="20"/>
        <v>102.01929343776993</v>
      </c>
      <c r="R86" s="24">
        <f t="shared" si="21"/>
        <v>-3850.6852789029831</v>
      </c>
      <c r="S86" s="7"/>
      <c r="T86" s="25">
        <f t="shared" si="22"/>
        <v>-2.6420438849651715E-2</v>
      </c>
      <c r="U86" s="24">
        <f t="shared" si="23"/>
        <v>-1.0002045650671374</v>
      </c>
      <c r="V86" s="7"/>
      <c r="W86" s="25">
        <f t="shared" si="24"/>
        <v>-2.0665449045172268E-2</v>
      </c>
      <c r="X86" s="24">
        <f t="shared" ref="X86:X148" si="29">MOD(ATAN2(U86,W86)*180/PI()-$J$9+360,360)</f>
        <v>354.30764998948121</v>
      </c>
      <c r="Y86" s="7"/>
      <c r="Z86" s="25">
        <f t="shared" ref="Z86:Z149" si="30">B86</f>
        <v>-628</v>
      </c>
      <c r="AA86" s="17">
        <f t="shared" ref="AA86:AA149" si="31">360/40000*Z86+AA85</f>
        <v>354.32099999999997</v>
      </c>
      <c r="AB86" s="24">
        <f t="shared" si="25"/>
        <v>6.1840680589588271</v>
      </c>
      <c r="AC86" s="17">
        <f t="shared" si="26"/>
        <v>-1.3350010518763611E-2</v>
      </c>
    </row>
    <row r="87" spans="1:31" s="17" customFormat="1" x14ac:dyDescent="0.25">
      <c r="A87" s="17">
        <v>2</v>
      </c>
      <c r="B87" s="17">
        <v>-613</v>
      </c>
      <c r="C87" s="17">
        <v>13068</v>
      </c>
      <c r="D87" s="17">
        <v>11296</v>
      </c>
      <c r="E87" s="17">
        <v>13378</v>
      </c>
      <c r="F87" s="17">
        <v>15131</v>
      </c>
      <c r="G87" s="24"/>
      <c r="H87" s="7"/>
      <c r="I87" s="25">
        <f t="shared" si="17"/>
        <v>-310</v>
      </c>
      <c r="J87" s="24">
        <f t="shared" si="17"/>
        <v>-3835</v>
      </c>
      <c r="K87" s="7"/>
      <c r="L87" s="25">
        <f t="shared" si="27"/>
        <v>-303.50055977767681</v>
      </c>
      <c r="M87" s="17">
        <f t="shared" si="18"/>
        <v>42.24272320355248</v>
      </c>
      <c r="N87" s="17">
        <f t="shared" si="28"/>
        <v>-3832.2361683923864</v>
      </c>
      <c r="O87" s="24">
        <f t="shared" si="19"/>
        <v>7.6387651552440357</v>
      </c>
      <c r="P87" s="7"/>
      <c r="Q87" s="25">
        <f t="shared" si="20"/>
        <v>-267.98070656223007</v>
      </c>
      <c r="R87" s="24">
        <f t="shared" si="21"/>
        <v>-3837.6852789029831</v>
      </c>
      <c r="S87" s="7"/>
      <c r="T87" s="25">
        <f t="shared" si="22"/>
        <v>6.940028333888279E-2</v>
      </c>
      <c r="U87" s="24">
        <f t="shared" si="23"/>
        <v>-0.99682785198775081</v>
      </c>
      <c r="V87" s="7"/>
      <c r="W87" s="25">
        <f t="shared" si="24"/>
        <v>7.5137429057534205E-2</v>
      </c>
      <c r="X87" s="24">
        <f t="shared" si="29"/>
        <v>348.81341165430592</v>
      </c>
      <c r="Y87" s="7"/>
      <c r="Z87" s="25">
        <f t="shared" si="30"/>
        <v>-613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9.4116543059499236E-3</v>
      </c>
    </row>
    <row r="88" spans="1:31" s="17" customFormat="1" x14ac:dyDescent="0.25">
      <c r="A88" s="17">
        <v>3</v>
      </c>
      <c r="B88" s="17">
        <v>-614</v>
      </c>
      <c r="C88" s="17">
        <v>12883</v>
      </c>
      <c r="D88" s="17">
        <v>11319</v>
      </c>
      <c r="E88" s="17">
        <v>13559</v>
      </c>
      <c r="F88" s="17">
        <v>15108</v>
      </c>
      <c r="G88" s="24"/>
      <c r="H88" s="7"/>
      <c r="I88" s="25">
        <f t="shared" si="17"/>
        <v>-676</v>
      </c>
      <c r="J88" s="24">
        <f t="shared" si="17"/>
        <v>-3789</v>
      </c>
      <c r="K88" s="7"/>
      <c r="L88" s="25">
        <f t="shared" si="27"/>
        <v>-672.92646817385435</v>
      </c>
      <c r="M88" s="17">
        <f t="shared" si="18"/>
        <v>9.44659788633024</v>
      </c>
      <c r="N88" s="17">
        <f t="shared" si="28"/>
        <v>-3787.4597985280666</v>
      </c>
      <c r="O88" s="24">
        <f t="shared" si="19"/>
        <v>2.3722205741458575</v>
      </c>
      <c r="P88" s="7"/>
      <c r="Q88" s="25">
        <f t="shared" si="20"/>
        <v>-633.98070656223013</v>
      </c>
      <c r="R88" s="24">
        <f t="shared" si="21"/>
        <v>-3791.6852789029831</v>
      </c>
      <c r="S88" s="7"/>
      <c r="T88" s="25">
        <f t="shared" si="22"/>
        <v>0.1641851058280818</v>
      </c>
      <c r="U88" s="24">
        <f t="shared" si="23"/>
        <v>-0.98487948262992164</v>
      </c>
      <c r="V88" s="7"/>
      <c r="W88" s="25">
        <f t="shared" si="24"/>
        <v>0.16985506685708457</v>
      </c>
      <c r="X88" s="24">
        <f t="shared" si="29"/>
        <v>343.33888406979031</v>
      </c>
      <c r="Y88" s="7"/>
      <c r="Z88" s="25">
        <f t="shared" si="30"/>
        <v>-614</v>
      </c>
      <c r="AA88" s="17">
        <f t="shared" si="31"/>
        <v>343.27799999999996</v>
      </c>
      <c r="AB88" s="24">
        <f t="shared" si="25"/>
        <v>5.9913313496610945</v>
      </c>
      <c r="AC88" s="17">
        <f t="shared" si="26"/>
        <v>6.0884069790347439E-2</v>
      </c>
    </row>
    <row r="89" spans="1:31" s="17" customFormat="1" x14ac:dyDescent="0.25">
      <c r="A89" s="17">
        <v>4</v>
      </c>
      <c r="B89" s="17">
        <v>-623</v>
      </c>
      <c r="C89" s="17">
        <v>12702</v>
      </c>
      <c r="D89" s="17">
        <v>11361</v>
      </c>
      <c r="E89" s="17">
        <v>13746</v>
      </c>
      <c r="F89" s="17">
        <v>15066</v>
      </c>
      <c r="G89" s="24"/>
      <c r="H89" s="7"/>
      <c r="I89" s="25">
        <f t="shared" si="17"/>
        <v>-1044</v>
      </c>
      <c r="J89" s="24">
        <f t="shared" si="17"/>
        <v>-3705</v>
      </c>
      <c r="K89" s="7"/>
      <c r="L89" s="25">
        <f t="shared" si="27"/>
        <v>-1041.7510985492438</v>
      </c>
      <c r="M89" s="17">
        <f t="shared" si="18"/>
        <v>5.0575577352133108</v>
      </c>
      <c r="N89" s="17">
        <f t="shared" si="28"/>
        <v>-3705.9737530703824</v>
      </c>
      <c r="O89" s="24">
        <f t="shared" si="19"/>
        <v>0.94819504207909722</v>
      </c>
      <c r="P89" s="7"/>
      <c r="Q89" s="25">
        <f t="shared" si="20"/>
        <v>-1001.9807065622301</v>
      </c>
      <c r="R89" s="24">
        <f t="shared" si="21"/>
        <v>-3707.6852789029831</v>
      </c>
      <c r="S89" s="7"/>
      <c r="T89" s="25">
        <f t="shared" si="22"/>
        <v>0.25948787816694857</v>
      </c>
      <c r="U89" s="24">
        <f t="shared" si="23"/>
        <v>-0.96306072119388575</v>
      </c>
      <c r="V89" s="7"/>
      <c r="W89" s="25">
        <f t="shared" si="24"/>
        <v>0.26503386637673748</v>
      </c>
      <c r="X89" s="24">
        <f t="shared" si="29"/>
        <v>337.73713791867101</v>
      </c>
      <c r="Y89" s="7"/>
      <c r="Z89" s="25">
        <f t="shared" si="30"/>
        <v>-623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6.6137918671074658E-2</v>
      </c>
    </row>
    <row r="90" spans="1:31" s="17" customFormat="1" x14ac:dyDescent="0.25">
      <c r="A90" s="17">
        <v>5</v>
      </c>
      <c r="B90" s="17">
        <v>-642</v>
      </c>
      <c r="C90" s="17">
        <v>12524</v>
      </c>
      <c r="D90" s="17">
        <v>11429</v>
      </c>
      <c r="E90" s="17">
        <v>13935</v>
      </c>
      <c r="F90" s="17">
        <v>15013</v>
      </c>
      <c r="G90" s="24"/>
      <c r="H90" s="7"/>
      <c r="I90" s="25">
        <f t="shared" si="17"/>
        <v>-1411</v>
      </c>
      <c r="J90" s="24">
        <f t="shared" si="17"/>
        <v>-3584</v>
      </c>
      <c r="K90" s="7"/>
      <c r="L90" s="25">
        <f t="shared" si="27"/>
        <v>-1411.7690960487296</v>
      </c>
      <c r="M90" s="17">
        <f t="shared" si="18"/>
        <v>0.59150873217145206</v>
      </c>
      <c r="N90" s="17">
        <f t="shared" si="28"/>
        <v>-3584.8341322407582</v>
      </c>
      <c r="O90" s="24">
        <f t="shared" si="19"/>
        <v>0.69577659507230971</v>
      </c>
      <c r="P90" s="7"/>
      <c r="Q90" s="25">
        <f t="shared" si="20"/>
        <v>-1368.9807065622301</v>
      </c>
      <c r="R90" s="24">
        <f t="shared" si="21"/>
        <v>-3586.6852789029831</v>
      </c>
      <c r="S90" s="7"/>
      <c r="T90" s="25">
        <f t="shared" si="22"/>
        <v>0.35453167558098142</v>
      </c>
      <c r="U90" s="24">
        <f t="shared" si="23"/>
        <v>-0.93163131483959594</v>
      </c>
      <c r="V90" s="7"/>
      <c r="W90" s="25">
        <f t="shared" si="24"/>
        <v>0.35989838462968526</v>
      </c>
      <c r="X90" s="24">
        <f t="shared" si="29"/>
        <v>332.00197823682845</v>
      </c>
      <c r="Y90" s="7"/>
      <c r="Z90" s="25">
        <f t="shared" si="30"/>
        <v>-642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0.10897823682853414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11490</v>
      </c>
      <c r="E91" s="17">
        <v>14086</v>
      </c>
      <c r="F91" s="17">
        <v>14915</v>
      </c>
      <c r="G91" s="24"/>
      <c r="H91" s="7"/>
      <c r="I91" s="25">
        <f t="shared" si="17"/>
        <v>-1757</v>
      </c>
      <c r="J91" s="24">
        <f t="shared" si="17"/>
        <v>-3425</v>
      </c>
      <c r="K91" s="7"/>
      <c r="L91" s="25">
        <f t="shared" si="27"/>
        <v>-1759.1798827341629</v>
      </c>
      <c r="M91" s="17">
        <f t="shared" si="18"/>
        <v>4.7518887347015299</v>
      </c>
      <c r="N91" s="17">
        <f t="shared" si="28"/>
        <v>-3431.5513996124714</v>
      </c>
      <c r="O91" s="24">
        <f t="shared" si="19"/>
        <v>42.920836882290594</v>
      </c>
      <c r="P91" s="7"/>
      <c r="Q91" s="25">
        <f t="shared" si="20"/>
        <v>-1714.9807065622301</v>
      </c>
      <c r="R91" s="24">
        <f t="shared" si="21"/>
        <v>-3427.6852789029831</v>
      </c>
      <c r="S91" s="7"/>
      <c r="T91" s="25">
        <f t="shared" si="22"/>
        <v>0.44413699957350289</v>
      </c>
      <c r="U91" s="24">
        <f t="shared" si="23"/>
        <v>-0.8903315164070994</v>
      </c>
      <c r="V91" s="7"/>
      <c r="W91" s="25">
        <f t="shared" si="24"/>
        <v>0.44926754271963354</v>
      </c>
      <c r="X91" s="24">
        <f t="shared" si="29"/>
        <v>326.34818502767428</v>
      </c>
      <c r="Y91" s="7"/>
      <c r="Z91" s="25">
        <f t="shared" si="30"/>
        <v>-626</v>
      </c>
      <c r="AA91" s="17">
        <f t="shared" si="31"/>
        <v>326.2589999999999</v>
      </c>
      <c r="AB91" s="24">
        <f t="shared" si="25"/>
        <v>5.6942937642641773</v>
      </c>
      <c r="AC91" s="17">
        <f t="shared" si="26"/>
        <v>8.9185027674375306E-2</v>
      </c>
    </row>
    <row r="92" spans="1:31" s="17" customFormat="1" x14ac:dyDescent="0.25">
      <c r="A92" s="17">
        <v>7</v>
      </c>
      <c r="B92" s="17">
        <v>-641</v>
      </c>
      <c r="C92" s="17">
        <v>12180</v>
      </c>
      <c r="D92" s="17">
        <v>11600</v>
      </c>
      <c r="E92" s="17">
        <v>14275</v>
      </c>
      <c r="F92" s="17">
        <v>14839</v>
      </c>
      <c r="G92" s="24"/>
      <c r="H92" s="7"/>
      <c r="I92" s="25">
        <f t="shared" si="17"/>
        <v>-2095</v>
      </c>
      <c r="J92" s="24">
        <f t="shared" si="17"/>
        <v>-3239</v>
      </c>
      <c r="K92" s="7"/>
      <c r="L92" s="25">
        <f t="shared" si="27"/>
        <v>-2097.6809195797077</v>
      </c>
      <c r="M92" s="17">
        <f t="shared" si="18"/>
        <v>7.1873297928602913</v>
      </c>
      <c r="N92" s="17">
        <f t="shared" si="28"/>
        <v>-3240.1814358826341</v>
      </c>
      <c r="O92" s="24">
        <f t="shared" si="19"/>
        <v>1.3957907447754265</v>
      </c>
      <c r="P92" s="7"/>
      <c r="Q92" s="25">
        <f t="shared" si="20"/>
        <v>-2052.9807065622299</v>
      </c>
      <c r="R92" s="24">
        <f t="shared" si="21"/>
        <v>-3241.6852789029831</v>
      </c>
      <c r="S92" s="7"/>
      <c r="T92" s="25">
        <f t="shared" si="22"/>
        <v>0.53167052416735328</v>
      </c>
      <c r="U92" s="24">
        <f t="shared" si="23"/>
        <v>-0.84201854465587711</v>
      </c>
      <c r="V92" s="7"/>
      <c r="W92" s="25">
        <f t="shared" si="24"/>
        <v>0.53652451155790337</v>
      </c>
      <c r="X92" s="24">
        <f t="shared" si="29"/>
        <v>320.61920002567149</v>
      </c>
      <c r="Y92" s="7"/>
      <c r="Z92" s="25">
        <f t="shared" si="30"/>
        <v>-641</v>
      </c>
      <c r="AA92" s="17">
        <f t="shared" si="31"/>
        <v>320.4899999999999</v>
      </c>
      <c r="AB92" s="24">
        <f t="shared" si="25"/>
        <v>5.5936057197166251</v>
      </c>
      <c r="AC92" s="17">
        <f t="shared" si="26"/>
        <v>0.12920002567159372</v>
      </c>
    </row>
    <row r="93" spans="1:31" s="17" customFormat="1" x14ac:dyDescent="0.25">
      <c r="A93" s="17">
        <v>8</v>
      </c>
      <c r="B93" s="17">
        <v>-631</v>
      </c>
      <c r="C93" s="17">
        <v>12014</v>
      </c>
      <c r="D93" s="17">
        <v>11709</v>
      </c>
      <c r="E93" s="17">
        <v>14426</v>
      </c>
      <c r="F93" s="17">
        <v>14725</v>
      </c>
      <c r="G93" s="24"/>
      <c r="H93" s="7"/>
      <c r="I93" s="25">
        <f t="shared" si="17"/>
        <v>-2412</v>
      </c>
      <c r="J93" s="24">
        <f t="shared" si="17"/>
        <v>-3016</v>
      </c>
      <c r="K93" s="7"/>
      <c r="L93" s="25">
        <f t="shared" si="27"/>
        <v>-2410.5603784808468</v>
      </c>
      <c r="M93" s="17">
        <f t="shared" si="18"/>
        <v>2.072510118408986</v>
      </c>
      <c r="N93" s="17">
        <f t="shared" si="28"/>
        <v>-3019.6580184240756</v>
      </c>
      <c r="O93" s="24">
        <f t="shared" si="19"/>
        <v>13.381098790876795</v>
      </c>
      <c r="P93" s="7"/>
      <c r="Q93" s="25">
        <f t="shared" si="20"/>
        <v>-2369.9807065622299</v>
      </c>
      <c r="R93" s="24">
        <f t="shared" si="21"/>
        <v>-3018.6852789029831</v>
      </c>
      <c r="S93" s="7"/>
      <c r="T93" s="25">
        <f t="shared" si="22"/>
        <v>0.61376557533969234</v>
      </c>
      <c r="U93" s="24">
        <f t="shared" si="23"/>
        <v>-0.7840949279864009</v>
      </c>
      <c r="V93" s="7"/>
      <c r="W93" s="25">
        <f t="shared" si="24"/>
        <v>0.61828761488329265</v>
      </c>
      <c r="X93" s="24">
        <f t="shared" si="29"/>
        <v>314.86694228301121</v>
      </c>
      <c r="Y93" s="7"/>
      <c r="Z93" s="25">
        <f t="shared" si="30"/>
        <v>-631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5.5942283011290783E-2</v>
      </c>
    </row>
    <row r="94" spans="1:31" s="17" customFormat="1" x14ac:dyDescent="0.25">
      <c r="A94" s="17">
        <v>9</v>
      </c>
      <c r="B94" s="17">
        <v>-628</v>
      </c>
      <c r="C94" s="17">
        <v>11868</v>
      </c>
      <c r="D94" s="17">
        <v>11834</v>
      </c>
      <c r="E94" s="17">
        <v>14570</v>
      </c>
      <c r="F94" s="17">
        <v>14594</v>
      </c>
      <c r="G94" s="24"/>
      <c r="H94" s="7"/>
      <c r="I94" s="25">
        <f t="shared" si="17"/>
        <v>-2702</v>
      </c>
      <c r="J94" s="24">
        <f t="shared" si="17"/>
        <v>-2760</v>
      </c>
      <c r="K94" s="7"/>
      <c r="L94" s="25">
        <f t="shared" si="27"/>
        <v>-2698.8504688777666</v>
      </c>
      <c r="M94" s="17">
        <f t="shared" si="18"/>
        <v>9.9195462899166795</v>
      </c>
      <c r="N94" s="17">
        <f t="shared" si="28"/>
        <v>-2770.6826266373341</v>
      </c>
      <c r="O94" s="24">
        <f t="shared" si="19"/>
        <v>114.11851187268057</v>
      </c>
      <c r="P94" s="7"/>
      <c r="Q94" s="25">
        <f t="shared" si="20"/>
        <v>-2659.9807065622299</v>
      </c>
      <c r="R94" s="24">
        <f t="shared" si="21"/>
        <v>-2762.6852789029831</v>
      </c>
      <c r="S94" s="7"/>
      <c r="T94" s="25">
        <f t="shared" si="22"/>
        <v>0.68886830354151662</v>
      </c>
      <c r="U94" s="24">
        <f t="shared" si="23"/>
        <v>-0.71759965503848189</v>
      </c>
      <c r="V94" s="7"/>
      <c r="W94" s="25">
        <f t="shared" si="24"/>
        <v>0.69300895602242341</v>
      </c>
      <c r="X94" s="24">
        <f t="shared" si="29"/>
        <v>309.12273580235933</v>
      </c>
      <c r="Y94" s="7"/>
      <c r="Z94" s="25">
        <f t="shared" si="30"/>
        <v>-628</v>
      </c>
      <c r="AA94" s="17">
        <f t="shared" si="31"/>
        <v>309.15899999999993</v>
      </c>
      <c r="AB94" s="24">
        <f t="shared" si="25"/>
        <v>5.3958424621731478</v>
      </c>
      <c r="AC94" s="17">
        <f t="shared" si="26"/>
        <v>-3.6264197640605289E-2</v>
      </c>
    </row>
    <row r="95" spans="1:31" s="17" customFormat="1" x14ac:dyDescent="0.25">
      <c r="A95" s="17">
        <v>10</v>
      </c>
      <c r="B95" s="17">
        <v>-609</v>
      </c>
      <c r="C95" s="17">
        <v>11758</v>
      </c>
      <c r="D95" s="17">
        <v>11975</v>
      </c>
      <c r="E95" s="17">
        <v>14705</v>
      </c>
      <c r="F95" s="17">
        <v>14474</v>
      </c>
      <c r="G95" s="24"/>
      <c r="H95" s="7"/>
      <c r="I95" s="25">
        <f t="shared" si="17"/>
        <v>-2947</v>
      </c>
      <c r="J95" s="24">
        <f t="shared" si="17"/>
        <v>-2499</v>
      </c>
      <c r="K95" s="7"/>
      <c r="L95" s="25">
        <f t="shared" si="27"/>
        <v>-2953.7480141487508</v>
      </c>
      <c r="M95" s="17">
        <f t="shared" si="18"/>
        <v>45.535694951741341</v>
      </c>
      <c r="N95" s="17">
        <f t="shared" si="28"/>
        <v>-2503.4254894329661</v>
      </c>
      <c r="O95" s="24">
        <f t="shared" si="19"/>
        <v>19.584956721294262</v>
      </c>
      <c r="P95" s="7"/>
      <c r="Q95" s="25">
        <f t="shared" si="20"/>
        <v>-2904.9807065622299</v>
      </c>
      <c r="R95" s="24">
        <f t="shared" si="21"/>
        <v>-2501.6852789029831</v>
      </c>
      <c r="S95" s="7"/>
      <c r="T95" s="25">
        <f t="shared" si="22"/>
        <v>0.75231716012581651</v>
      </c>
      <c r="U95" s="24">
        <f t="shared" si="23"/>
        <v>-0.64980564629079896</v>
      </c>
      <c r="V95" s="7"/>
      <c r="W95" s="25">
        <f t="shared" si="24"/>
        <v>0.75606875935706486</v>
      </c>
      <c r="X95" s="24">
        <f t="shared" si="29"/>
        <v>303.80153123549712</v>
      </c>
      <c r="Y95" s="7"/>
      <c r="Z95" s="25">
        <f t="shared" si="30"/>
        <v>-609</v>
      </c>
      <c r="AA95" s="17">
        <f t="shared" si="31"/>
        <v>303.67799999999994</v>
      </c>
      <c r="AB95" s="24">
        <f t="shared" si="25"/>
        <v>5.3001809658713395</v>
      </c>
      <c r="AC95" s="17">
        <f t="shared" si="26"/>
        <v>0.12353123549718248</v>
      </c>
    </row>
    <row r="96" spans="1:31" s="17" customFormat="1" x14ac:dyDescent="0.25">
      <c r="A96" s="17">
        <v>11</v>
      </c>
      <c r="B96" s="17">
        <v>-616</v>
      </c>
      <c r="C96" s="17">
        <v>11631</v>
      </c>
      <c r="D96" s="17">
        <v>12118</v>
      </c>
      <c r="E96" s="17">
        <v>14814</v>
      </c>
      <c r="F96" s="17">
        <v>14319</v>
      </c>
      <c r="G96" s="24"/>
      <c r="H96" s="7"/>
      <c r="I96" s="25">
        <f t="shared" si="17"/>
        <v>-3183</v>
      </c>
      <c r="J96" s="24">
        <f t="shared" si="17"/>
        <v>-2201</v>
      </c>
      <c r="K96" s="7"/>
      <c r="L96" s="25">
        <f t="shared" si="27"/>
        <v>-3184.4552189994411</v>
      </c>
      <c r="M96" s="17">
        <f t="shared" si="18"/>
        <v>2.1176623363342348</v>
      </c>
      <c r="N96" s="17">
        <f t="shared" si="28"/>
        <v>-2209.7625821339943</v>
      </c>
      <c r="O96" s="24">
        <f t="shared" si="19"/>
        <v>76.782845654996606</v>
      </c>
      <c r="P96" s="7"/>
      <c r="Q96" s="25">
        <f t="shared" si="20"/>
        <v>-3140.9807065622299</v>
      </c>
      <c r="R96" s="24">
        <f t="shared" si="21"/>
        <v>-2203.6852789029831</v>
      </c>
      <c r="S96" s="7"/>
      <c r="T96" s="25">
        <f t="shared" si="22"/>
        <v>0.81343524238661147</v>
      </c>
      <c r="U96" s="24">
        <f t="shared" si="23"/>
        <v>-0.5724009926248621</v>
      </c>
      <c r="V96" s="7"/>
      <c r="W96" s="25">
        <f t="shared" si="24"/>
        <v>0.81674244772653104</v>
      </c>
      <c r="X96" s="24">
        <f t="shared" si="29"/>
        <v>298.14810089561774</v>
      </c>
      <c r="Y96" s="7"/>
      <c r="Z96" s="25">
        <f t="shared" si="30"/>
        <v>-616</v>
      </c>
      <c r="AA96" s="17">
        <f t="shared" si="31"/>
        <v>298.13399999999996</v>
      </c>
      <c r="AB96" s="24">
        <f t="shared" si="25"/>
        <v>5.2034199121407738</v>
      </c>
      <c r="AC96" s="17">
        <f t="shared" si="26"/>
        <v>1.4100895617787046E-2</v>
      </c>
    </row>
    <row r="97" spans="1:29" s="17" customFormat="1" x14ac:dyDescent="0.25">
      <c r="A97" s="17">
        <v>12</v>
      </c>
      <c r="B97" s="17">
        <v>-633</v>
      </c>
      <c r="C97" s="17">
        <v>11527</v>
      </c>
      <c r="D97" s="17">
        <v>12281</v>
      </c>
      <c r="E97" s="17">
        <v>14922</v>
      </c>
      <c r="F97" s="17">
        <v>14164</v>
      </c>
      <c r="G97" s="24"/>
      <c r="H97" s="7"/>
      <c r="I97" s="25">
        <f t="shared" si="17"/>
        <v>-3395</v>
      </c>
      <c r="J97" s="24">
        <f t="shared" si="17"/>
        <v>-1883</v>
      </c>
      <c r="K97" s="7"/>
      <c r="L97" s="25">
        <f t="shared" si="27"/>
        <v>-3390.8545902885071</v>
      </c>
      <c r="M97" s="17">
        <f t="shared" si="18"/>
        <v>17.184421676139671</v>
      </c>
      <c r="N97" s="17">
        <f t="shared" si="28"/>
        <v>-1886.4316622594781</v>
      </c>
      <c r="O97" s="24">
        <f t="shared" si="19"/>
        <v>11.776305863126453</v>
      </c>
      <c r="P97" s="7"/>
      <c r="Q97" s="25">
        <f t="shared" si="20"/>
        <v>-3352.9807065622299</v>
      </c>
      <c r="R97" s="24">
        <f t="shared" si="21"/>
        <v>-1885.6852789029831</v>
      </c>
      <c r="S97" s="7"/>
      <c r="T97" s="25">
        <f t="shared" si="22"/>
        <v>0.8683379264513934</v>
      </c>
      <c r="U97" s="24">
        <f t="shared" si="23"/>
        <v>-0.48980139575986908</v>
      </c>
      <c r="V97" s="7"/>
      <c r="W97" s="25">
        <f t="shared" si="24"/>
        <v>0.87117074199820999</v>
      </c>
      <c r="X97" s="24">
        <f t="shared" si="29"/>
        <v>292.47017153875936</v>
      </c>
      <c r="Y97" s="7"/>
      <c r="Z97" s="25">
        <f t="shared" si="30"/>
        <v>-633</v>
      </c>
      <c r="AA97" s="17">
        <f t="shared" si="31"/>
        <v>292.43699999999995</v>
      </c>
      <c r="AB97" s="24">
        <f t="shared" si="25"/>
        <v>5.103988504654656</v>
      </c>
      <c r="AC97" s="17">
        <f t="shared" si="26"/>
        <v>3.3171538759404484E-2</v>
      </c>
    </row>
    <row r="98" spans="1:29" s="17" customFormat="1" x14ac:dyDescent="0.25">
      <c r="A98" s="17">
        <v>13</v>
      </c>
      <c r="B98" s="17">
        <v>-624</v>
      </c>
      <c r="C98" s="17">
        <v>11443</v>
      </c>
      <c r="D98" s="17">
        <v>12446</v>
      </c>
      <c r="E98" s="17">
        <v>14999</v>
      </c>
      <c r="F98" s="17">
        <v>13989</v>
      </c>
      <c r="G98" s="24"/>
      <c r="H98" s="7"/>
      <c r="I98" s="25">
        <f t="shared" si="17"/>
        <v>-3556</v>
      </c>
      <c r="J98" s="24">
        <f t="shared" si="17"/>
        <v>-1543</v>
      </c>
      <c r="K98" s="7"/>
      <c r="L98" s="25">
        <f t="shared" si="27"/>
        <v>-3561.9177980978011</v>
      </c>
      <c r="M98" s="17">
        <f t="shared" si="18"/>
        <v>35.020334326338272</v>
      </c>
      <c r="N98" s="17">
        <f t="shared" si="28"/>
        <v>-1549.3932610707782</v>
      </c>
      <c r="O98" s="24">
        <f t="shared" si="19"/>
        <v>40.873787119127769</v>
      </c>
      <c r="P98" s="7"/>
      <c r="Q98" s="25">
        <f t="shared" si="20"/>
        <v>-3513.9807065622299</v>
      </c>
      <c r="R98" s="24">
        <f t="shared" si="21"/>
        <v>-1545.6852789029831</v>
      </c>
      <c r="S98" s="7"/>
      <c r="T98" s="25">
        <f t="shared" si="22"/>
        <v>0.91003288934964766</v>
      </c>
      <c r="U98" s="24">
        <f t="shared" si="23"/>
        <v>-0.40148736137591423</v>
      </c>
      <c r="V98" s="7"/>
      <c r="W98" s="25">
        <f t="shared" si="24"/>
        <v>0.91235821413952678</v>
      </c>
      <c r="X98" s="24">
        <f t="shared" si="29"/>
        <v>286.87612936765913</v>
      </c>
      <c r="Y98" s="7"/>
      <c r="Z98" s="25">
        <f t="shared" si="30"/>
        <v>-624</v>
      </c>
      <c r="AA98" s="17">
        <f t="shared" si="31"/>
        <v>286.82099999999997</v>
      </c>
      <c r="AB98" s="24">
        <f t="shared" si="25"/>
        <v>5.0059708138626551</v>
      </c>
      <c r="AC98" s="17">
        <f t="shared" si="26"/>
        <v>5.5129367659162654E-2</v>
      </c>
    </row>
    <row r="99" spans="1:29" s="17" customFormat="1" x14ac:dyDescent="0.25">
      <c r="A99" s="17">
        <v>14</v>
      </c>
      <c r="B99" s="17">
        <v>-635</v>
      </c>
      <c r="C99" s="17">
        <v>11365</v>
      </c>
      <c r="D99" s="17">
        <v>12620</v>
      </c>
      <c r="E99" s="17">
        <v>15066</v>
      </c>
      <c r="F99" s="17">
        <v>13805</v>
      </c>
      <c r="G99" s="24"/>
      <c r="H99" s="7"/>
      <c r="I99" s="25">
        <f t="shared" si="17"/>
        <v>-3701</v>
      </c>
      <c r="J99" s="24">
        <f t="shared" si="17"/>
        <v>-1185</v>
      </c>
      <c r="K99" s="7"/>
      <c r="L99" s="25">
        <f t="shared" si="27"/>
        <v>-3701.266145442843</v>
      </c>
      <c r="M99" s="17">
        <f t="shared" si="18"/>
        <v>7.0833396746110472E-2</v>
      </c>
      <c r="N99" s="17">
        <f t="shared" si="28"/>
        <v>-1191.118568838632</v>
      </c>
      <c r="O99" s="24">
        <f t="shared" si="19"/>
        <v>37.436884633078208</v>
      </c>
      <c r="P99" s="7"/>
      <c r="Q99" s="25">
        <f t="shared" si="20"/>
        <v>-3658.9807065622299</v>
      </c>
      <c r="R99" s="24">
        <f t="shared" si="21"/>
        <v>-1187.6852789029831</v>
      </c>
      <c r="S99" s="7"/>
      <c r="T99" s="25">
        <f t="shared" si="22"/>
        <v>0.94758425345055985</v>
      </c>
      <c r="U99" s="24">
        <f t="shared" si="23"/>
        <v>-0.30849787811280888</v>
      </c>
      <c r="V99" s="7"/>
      <c r="W99" s="25">
        <f t="shared" si="24"/>
        <v>0.94937511518176432</v>
      </c>
      <c r="X99" s="24">
        <f t="shared" si="29"/>
        <v>281.12550255251927</v>
      </c>
      <c r="Y99" s="7"/>
      <c r="Z99" s="25">
        <f t="shared" si="30"/>
        <v>-635</v>
      </c>
      <c r="AA99" s="17">
        <f t="shared" si="31"/>
        <v>281.10599999999999</v>
      </c>
      <c r="AB99" s="24">
        <f t="shared" si="25"/>
        <v>4.9062252471111796</v>
      </c>
      <c r="AC99" s="17">
        <f t="shared" si="26"/>
        <v>1.9502552519270466E-2</v>
      </c>
    </row>
    <row r="100" spans="1:29" s="17" customFormat="1" x14ac:dyDescent="0.25">
      <c r="A100" s="17">
        <v>15</v>
      </c>
      <c r="B100" s="17">
        <v>-639</v>
      </c>
      <c r="C100" s="17">
        <v>11316</v>
      </c>
      <c r="D100" s="17">
        <v>12808</v>
      </c>
      <c r="E100" s="17">
        <v>15117</v>
      </c>
      <c r="F100" s="17">
        <v>13622</v>
      </c>
      <c r="G100" s="24"/>
      <c r="H100" s="7"/>
      <c r="I100" s="25">
        <f t="shared" si="17"/>
        <v>-3801</v>
      </c>
      <c r="J100" s="24">
        <f t="shared" si="17"/>
        <v>-814</v>
      </c>
      <c r="K100" s="7"/>
      <c r="L100" s="25">
        <f t="shared" si="27"/>
        <v>-3804.734257838767</v>
      </c>
      <c r="M100" s="17">
        <f t="shared" si="18"/>
        <v>13.944681606392841</v>
      </c>
      <c r="N100" s="17">
        <f t="shared" si="28"/>
        <v>-818.60058068060505</v>
      </c>
      <c r="O100" s="24">
        <f t="shared" si="19"/>
        <v>21.165342598756414</v>
      </c>
      <c r="P100" s="7"/>
      <c r="Q100" s="25">
        <f t="shared" si="20"/>
        <v>-3758.9807065622299</v>
      </c>
      <c r="R100" s="24">
        <f t="shared" si="21"/>
        <v>-816.68527890298321</v>
      </c>
      <c r="S100" s="7"/>
      <c r="T100" s="25">
        <f t="shared" si="22"/>
        <v>0.97348174593394754</v>
      </c>
      <c r="U100" s="24">
        <f t="shared" si="23"/>
        <v>-0.21213168177031702</v>
      </c>
      <c r="V100" s="7"/>
      <c r="W100" s="25">
        <f t="shared" si="24"/>
        <v>0.97471852121856162</v>
      </c>
      <c r="X100" s="24">
        <f t="shared" si="29"/>
        <v>275.4020568187774</v>
      </c>
      <c r="Y100" s="7"/>
      <c r="Z100" s="25">
        <f t="shared" si="30"/>
        <v>-639</v>
      </c>
      <c r="AA100" s="17">
        <f t="shared" si="31"/>
        <v>275.35500000000002</v>
      </c>
      <c r="AB100" s="24">
        <f t="shared" si="25"/>
        <v>4.805851361828986</v>
      </c>
      <c r="AC100" s="17">
        <f t="shared" si="26"/>
        <v>4.7056818777377885E-2</v>
      </c>
    </row>
    <row r="101" spans="1:29" s="17" customFormat="1" x14ac:dyDescent="0.25">
      <c r="A101" s="17">
        <v>16</v>
      </c>
      <c r="B101" s="17">
        <v>-629</v>
      </c>
      <c r="C101" s="17">
        <v>11288</v>
      </c>
      <c r="D101" s="17">
        <v>12994</v>
      </c>
      <c r="E101" s="17">
        <v>15153</v>
      </c>
      <c r="F101" s="17">
        <v>13437</v>
      </c>
      <c r="G101" s="24"/>
      <c r="H101" s="7"/>
      <c r="I101" s="25">
        <f t="shared" si="17"/>
        <v>-3865</v>
      </c>
      <c r="J101" s="24">
        <f t="shared" si="17"/>
        <v>-443</v>
      </c>
      <c r="K101" s="7"/>
      <c r="L101" s="25">
        <f t="shared" si="27"/>
        <v>-3869.5591352456481</v>
      </c>
      <c r="M101" s="17">
        <f t="shared" si="18"/>
        <v>20.785714188110958</v>
      </c>
      <c r="N101" s="17">
        <f t="shared" si="28"/>
        <v>-443.80977294948809</v>
      </c>
      <c r="O101" s="24">
        <f t="shared" si="19"/>
        <v>0.65573222972264444</v>
      </c>
      <c r="P101" s="7"/>
      <c r="Q101" s="25">
        <f t="shared" si="20"/>
        <v>-3822.9807065622299</v>
      </c>
      <c r="R101" s="24">
        <f t="shared" si="21"/>
        <v>-445.68527890298321</v>
      </c>
      <c r="S101" s="7"/>
      <c r="T101" s="25">
        <f t="shared" si="22"/>
        <v>0.99005614112331564</v>
      </c>
      <c r="U101" s="24">
        <f t="shared" si="23"/>
        <v>-0.11576548542782515</v>
      </c>
      <c r="V101" s="7"/>
      <c r="W101" s="25">
        <f t="shared" si="24"/>
        <v>0.99073867561224271</v>
      </c>
      <c r="X101" s="24">
        <f t="shared" si="29"/>
        <v>269.78867268254794</v>
      </c>
      <c r="Y101" s="7"/>
      <c r="Z101" s="25">
        <f t="shared" si="30"/>
        <v>-629</v>
      </c>
      <c r="AA101" s="17">
        <f t="shared" si="31"/>
        <v>269.69400000000002</v>
      </c>
      <c r="AB101" s="24">
        <f t="shared" si="25"/>
        <v>4.7070482728735872</v>
      </c>
      <c r="AC101" s="17">
        <f t="shared" si="26"/>
        <v>9.4672682547923159E-2</v>
      </c>
    </row>
    <row r="102" spans="1:29" s="17" customFormat="1" x14ac:dyDescent="0.25">
      <c r="A102" s="17">
        <v>17</v>
      </c>
      <c r="B102" s="17">
        <v>-620</v>
      </c>
      <c r="C102" s="17">
        <v>11267</v>
      </c>
      <c r="D102" s="17">
        <v>13173</v>
      </c>
      <c r="E102" s="17">
        <v>15157</v>
      </c>
      <c r="F102" s="17">
        <v>13242</v>
      </c>
      <c r="G102" s="24"/>
      <c r="H102" s="7"/>
      <c r="I102" s="25">
        <f t="shared" si="17"/>
        <v>-3890</v>
      </c>
      <c r="J102" s="24">
        <f t="shared" si="17"/>
        <v>-69</v>
      </c>
      <c r="K102" s="7"/>
      <c r="L102" s="25">
        <f t="shared" si="27"/>
        <v>-3896.8866502969859</v>
      </c>
      <c r="M102" s="17">
        <f t="shared" si="18"/>
        <v>47.425952312975475</v>
      </c>
      <c r="N102" s="17">
        <f t="shared" si="28"/>
        <v>-70.099067334221587</v>
      </c>
      <c r="O102" s="24">
        <f t="shared" si="19"/>
        <v>1.2079490051529458</v>
      </c>
      <c r="P102" s="7"/>
      <c r="Q102" s="25">
        <f t="shared" si="20"/>
        <v>-3847.9807065622299</v>
      </c>
      <c r="R102" s="24">
        <f t="shared" si="21"/>
        <v>-71.685278902983214</v>
      </c>
      <c r="S102" s="7"/>
      <c r="T102" s="25">
        <f t="shared" si="22"/>
        <v>0.99653051424416261</v>
      </c>
      <c r="U102" s="24">
        <f t="shared" si="23"/>
        <v>-1.8620047605474855E-2</v>
      </c>
      <c r="V102" s="7"/>
      <c r="W102" s="25">
        <f t="shared" si="24"/>
        <v>0.99665415677552482</v>
      </c>
      <c r="X102" s="24">
        <f t="shared" si="29"/>
        <v>264.19432467223601</v>
      </c>
      <c r="Y102" s="7"/>
      <c r="Z102" s="25">
        <f t="shared" si="30"/>
        <v>-620</v>
      </c>
      <c r="AA102" s="17">
        <f t="shared" si="31"/>
        <v>264.11400000000003</v>
      </c>
      <c r="AB102" s="24">
        <f t="shared" si="25"/>
        <v>4.6096589006123043</v>
      </c>
      <c r="AC102" s="17">
        <f t="shared" si="26"/>
        <v>8.0324672235974504E-2</v>
      </c>
    </row>
    <row r="103" spans="1:29" s="17" customFormat="1" x14ac:dyDescent="0.25">
      <c r="A103" s="17">
        <v>18</v>
      </c>
      <c r="B103" s="17">
        <v>-617</v>
      </c>
      <c r="C103" s="17">
        <v>11283</v>
      </c>
      <c r="D103" s="17">
        <v>13375</v>
      </c>
      <c r="E103" s="17">
        <v>15170</v>
      </c>
      <c r="F103" s="17">
        <v>13078</v>
      </c>
      <c r="G103" s="24"/>
      <c r="H103" s="7"/>
      <c r="I103" s="25">
        <f t="shared" si="17"/>
        <v>-3887</v>
      </c>
      <c r="J103" s="24">
        <f t="shared" si="17"/>
        <v>297</v>
      </c>
      <c r="K103" s="7"/>
      <c r="L103" s="25">
        <f t="shared" si="27"/>
        <v>-3887.7788642573469</v>
      </c>
      <c r="M103" s="17">
        <f t="shared" si="18"/>
        <v>0.60662953137248798</v>
      </c>
      <c r="N103" s="17">
        <f t="shared" si="28"/>
        <v>302.49181952658404</v>
      </c>
      <c r="O103" s="24">
        <f t="shared" si="19"/>
        <v>30.160081712569728</v>
      </c>
      <c r="P103" s="7"/>
      <c r="Q103" s="25">
        <f t="shared" si="20"/>
        <v>-3844.9807065622299</v>
      </c>
      <c r="R103" s="24">
        <f t="shared" si="21"/>
        <v>294.31472109701679</v>
      </c>
      <c r="S103" s="7"/>
      <c r="T103" s="25">
        <f t="shared" si="22"/>
        <v>0.99575358946966097</v>
      </c>
      <c r="U103" s="24">
        <f t="shared" si="23"/>
        <v>7.6447412937252976E-2</v>
      </c>
      <c r="V103" s="7"/>
      <c r="W103" s="25">
        <f t="shared" si="24"/>
        <v>0.9953301771951113</v>
      </c>
      <c r="X103" s="24">
        <f t="shared" si="29"/>
        <v>258.73197603761105</v>
      </c>
      <c r="Y103" s="7"/>
      <c r="Z103" s="25">
        <f t="shared" si="30"/>
        <v>-617</v>
      </c>
      <c r="AA103" s="17">
        <f t="shared" si="31"/>
        <v>258.56100000000004</v>
      </c>
      <c r="AB103" s="24">
        <f t="shared" si="25"/>
        <v>4.5127407672490589</v>
      </c>
      <c r="AC103" s="17">
        <f t="shared" si="26"/>
        <v>0.17097603761101254</v>
      </c>
    </row>
    <row r="104" spans="1:29" s="17" customFormat="1" x14ac:dyDescent="0.25">
      <c r="A104" s="17">
        <v>19</v>
      </c>
      <c r="B104" s="17">
        <v>-610</v>
      </c>
      <c r="C104" s="17">
        <v>11296</v>
      </c>
      <c r="D104" s="17">
        <v>13544</v>
      </c>
      <c r="E104" s="17">
        <v>15135</v>
      </c>
      <c r="F104" s="17">
        <v>12884</v>
      </c>
      <c r="G104" s="24"/>
      <c r="H104" s="7"/>
      <c r="I104" s="25">
        <f t="shared" si="17"/>
        <v>-3839</v>
      </c>
      <c r="J104" s="24">
        <f t="shared" si="17"/>
        <v>660</v>
      </c>
      <c r="K104" s="7"/>
      <c r="L104" s="25">
        <f t="shared" si="27"/>
        <v>-3843.2559310176293</v>
      </c>
      <c r="M104" s="17">
        <f t="shared" si="18"/>
        <v>18.11294882681948</v>
      </c>
      <c r="N104" s="17">
        <f t="shared" si="28"/>
        <v>668.09530827631863</v>
      </c>
      <c r="O104" s="24">
        <f t="shared" si="19"/>
        <v>65.534016088632953</v>
      </c>
      <c r="P104" s="7"/>
      <c r="Q104" s="25">
        <f t="shared" si="20"/>
        <v>-3796.9807065622299</v>
      </c>
      <c r="R104" s="24">
        <f t="shared" si="21"/>
        <v>657.31472109701679</v>
      </c>
      <c r="S104" s="7"/>
      <c r="T104" s="25">
        <f t="shared" si="22"/>
        <v>0.98332279307763482</v>
      </c>
      <c r="U104" s="24">
        <f t="shared" si="23"/>
        <v>0.1707356320001224</v>
      </c>
      <c r="V104" s="7"/>
      <c r="W104" s="25">
        <f t="shared" si="24"/>
        <v>0.98235661701115884</v>
      </c>
      <c r="X104" s="24">
        <f t="shared" si="29"/>
        <v>253.26438131986731</v>
      </c>
      <c r="Y104" s="7"/>
      <c r="Z104" s="25">
        <f t="shared" si="30"/>
        <v>-610</v>
      </c>
      <c r="AA104" s="17">
        <f t="shared" si="31"/>
        <v>253.07100000000003</v>
      </c>
      <c r="AB104" s="24">
        <f t="shared" si="25"/>
        <v>4.41692219131457</v>
      </c>
      <c r="AC104" s="17">
        <f t="shared" si="26"/>
        <v>0.19338131986728513</v>
      </c>
    </row>
    <row r="105" spans="1:29" s="17" customFormat="1" x14ac:dyDescent="0.25">
      <c r="A105" s="17">
        <v>20</v>
      </c>
      <c r="B105" s="17">
        <v>-621</v>
      </c>
      <c r="C105" s="17">
        <v>11334</v>
      </c>
      <c r="D105" s="17">
        <v>13724</v>
      </c>
      <c r="E105" s="17">
        <v>15096</v>
      </c>
      <c r="F105" s="17">
        <v>12699</v>
      </c>
      <c r="G105" s="24"/>
      <c r="H105" s="7"/>
      <c r="I105" s="25">
        <f t="shared" si="17"/>
        <v>-3762</v>
      </c>
      <c r="J105" s="24">
        <f t="shared" si="17"/>
        <v>1025</v>
      </c>
      <c r="K105" s="7"/>
      <c r="L105" s="25">
        <f t="shared" si="27"/>
        <v>-3762.0779207137271</v>
      </c>
      <c r="M105" s="17">
        <f t="shared" si="18"/>
        <v>6.0716376277333813E-3</v>
      </c>
      <c r="N105" s="17">
        <f t="shared" si="28"/>
        <v>1033.9882096634624</v>
      </c>
      <c r="O105" s="24">
        <f t="shared" si="19"/>
        <v>80.787912954358603</v>
      </c>
      <c r="P105" s="7"/>
      <c r="Q105" s="25">
        <f t="shared" si="20"/>
        <v>-3719.9807065622299</v>
      </c>
      <c r="R105" s="24">
        <f t="shared" si="21"/>
        <v>1022.3147210970168</v>
      </c>
      <c r="S105" s="7"/>
      <c r="T105" s="25">
        <f t="shared" si="22"/>
        <v>0.96338172386542631</v>
      </c>
      <c r="U105" s="24">
        <f t="shared" si="23"/>
        <v>0.26554334538289742</v>
      </c>
      <c r="V105" s="7"/>
      <c r="W105" s="25">
        <f t="shared" si="24"/>
        <v>0.96186967037001403</v>
      </c>
      <c r="X105" s="24">
        <f t="shared" si="29"/>
        <v>247.69078655889984</v>
      </c>
      <c r="Y105" s="7"/>
      <c r="Z105" s="25">
        <f t="shared" si="30"/>
        <v>-621</v>
      </c>
      <c r="AA105" s="17">
        <f t="shared" si="31"/>
        <v>247.48200000000003</v>
      </c>
      <c r="AB105" s="24">
        <f t="shared" si="25"/>
        <v>4.3193757394206074</v>
      </c>
      <c r="AC105" s="17">
        <f t="shared" si="26"/>
        <v>0.20878655889981701</v>
      </c>
    </row>
    <row r="106" spans="1:29" s="17" customFormat="1" x14ac:dyDescent="0.25">
      <c r="A106" s="17">
        <v>21</v>
      </c>
      <c r="B106" s="17">
        <v>-638</v>
      </c>
      <c r="C106" s="17">
        <v>11389</v>
      </c>
      <c r="D106" s="17">
        <v>13906</v>
      </c>
      <c r="E106" s="17">
        <v>15028</v>
      </c>
      <c r="F106" s="17">
        <v>12514</v>
      </c>
      <c r="G106" s="24"/>
      <c r="H106" s="7"/>
      <c r="I106" s="25">
        <f t="shared" si="17"/>
        <v>-3639</v>
      </c>
      <c r="J106" s="24">
        <f t="shared" si="17"/>
        <v>1392</v>
      </c>
      <c r="K106" s="7"/>
      <c r="L106" s="25">
        <f t="shared" si="27"/>
        <v>-3641.8173429267495</v>
      </c>
      <c r="M106" s="17">
        <f t="shared" si="18"/>
        <v>7.9374211669052199</v>
      </c>
      <c r="N106" s="17">
        <f t="shared" si="28"/>
        <v>1399.6351702541017</v>
      </c>
      <c r="O106" s="24">
        <f t="shared" si="19"/>
        <v>58.295824809119338</v>
      </c>
      <c r="P106" s="7"/>
      <c r="Q106" s="25">
        <f t="shared" si="20"/>
        <v>-3596.9807065622299</v>
      </c>
      <c r="R106" s="24">
        <f t="shared" si="21"/>
        <v>1389.3147210970169</v>
      </c>
      <c r="S106" s="7"/>
      <c r="T106" s="25">
        <f t="shared" si="22"/>
        <v>0.93152780811085945</v>
      </c>
      <c r="U106" s="24">
        <f t="shared" si="23"/>
        <v>0.36087055308557808</v>
      </c>
      <c r="V106" s="7"/>
      <c r="W106" s="25">
        <f t="shared" si="24"/>
        <v>0.92946669066242726</v>
      </c>
      <c r="X106" s="24">
        <f t="shared" si="29"/>
        <v>241.90504199524855</v>
      </c>
      <c r="Y106" s="7"/>
      <c r="Z106" s="25">
        <f t="shared" si="30"/>
        <v>-638</v>
      </c>
      <c r="AA106" s="17">
        <f t="shared" si="31"/>
        <v>241.74000000000004</v>
      </c>
      <c r="AB106" s="24">
        <f t="shared" si="25"/>
        <v>4.2191589337710926</v>
      </c>
      <c r="AC106" s="17">
        <f t="shared" si="26"/>
        <v>0.16504199524851515</v>
      </c>
    </row>
    <row r="107" spans="1:29" s="17" customFormat="1" x14ac:dyDescent="0.25">
      <c r="A107" s="17">
        <v>22</v>
      </c>
      <c r="B107" s="17">
        <v>-636</v>
      </c>
      <c r="C107" s="17">
        <v>11470</v>
      </c>
      <c r="D107" s="17">
        <v>14082</v>
      </c>
      <c r="E107" s="17">
        <v>14957</v>
      </c>
      <c r="F107" s="17">
        <v>12345</v>
      </c>
      <c r="G107" s="24"/>
      <c r="H107" s="7"/>
      <c r="I107" s="25">
        <f t="shared" si="17"/>
        <v>-3487</v>
      </c>
      <c r="J107" s="24">
        <f t="shared" si="17"/>
        <v>1737</v>
      </c>
      <c r="K107" s="7"/>
      <c r="L107" s="25">
        <f t="shared" si="27"/>
        <v>-3485.9437436231142</v>
      </c>
      <c r="M107" s="17">
        <f t="shared" si="18"/>
        <v>1.1156775337119438</v>
      </c>
      <c r="N107" s="17">
        <f t="shared" si="28"/>
        <v>1750.1634094104704</v>
      </c>
      <c r="O107" s="24">
        <f t="shared" si="19"/>
        <v>173.27534730766126</v>
      </c>
      <c r="P107" s="7"/>
      <c r="Q107" s="25">
        <f t="shared" si="20"/>
        <v>-3444.9807065622299</v>
      </c>
      <c r="R107" s="24">
        <f t="shared" si="21"/>
        <v>1734.3147210970169</v>
      </c>
      <c r="S107" s="7"/>
      <c r="T107" s="25">
        <f t="shared" si="22"/>
        <v>0.89216361953611012</v>
      </c>
      <c r="U107" s="24">
        <f t="shared" si="23"/>
        <v>0.45048332326929696</v>
      </c>
      <c r="V107" s="7"/>
      <c r="W107" s="25">
        <f t="shared" si="24"/>
        <v>0.88958619610049972</v>
      </c>
      <c r="X107" s="24">
        <f t="shared" si="29"/>
        <v>236.26652385965008</v>
      </c>
      <c r="Y107" s="7"/>
      <c r="Z107" s="25">
        <f t="shared" si="30"/>
        <v>-636</v>
      </c>
      <c r="AA107" s="17">
        <f t="shared" si="31"/>
        <v>236.01600000000005</v>
      </c>
      <c r="AB107" s="24">
        <f t="shared" si="25"/>
        <v>4.1192562873869374</v>
      </c>
      <c r="AC107" s="17">
        <f t="shared" si="26"/>
        <v>0.25052385965003054</v>
      </c>
    </row>
    <row r="108" spans="1:29" s="17" customFormat="1" x14ac:dyDescent="0.25">
      <c r="A108" s="17">
        <v>23</v>
      </c>
      <c r="B108" s="17">
        <v>-635</v>
      </c>
      <c r="C108" s="17">
        <v>11577</v>
      </c>
      <c r="D108" s="17">
        <v>14263</v>
      </c>
      <c r="E108" s="17">
        <v>14874</v>
      </c>
      <c r="F108" s="17">
        <v>12187</v>
      </c>
      <c r="G108" s="24"/>
      <c r="H108" s="7"/>
      <c r="I108" s="25">
        <f t="shared" si="17"/>
        <v>-3297</v>
      </c>
      <c r="J108" s="24">
        <f t="shared" si="17"/>
        <v>2076</v>
      </c>
      <c r="K108" s="7"/>
      <c r="L108" s="25">
        <f t="shared" si="27"/>
        <v>-3296.0190393270013</v>
      </c>
      <c r="M108" s="17">
        <f t="shared" si="18"/>
        <v>0.96228384196998906</v>
      </c>
      <c r="N108" s="17">
        <f t="shared" si="28"/>
        <v>2082.728398784518</v>
      </c>
      <c r="O108" s="24">
        <f t="shared" si="19"/>
        <v>45.271350203503957</v>
      </c>
      <c r="P108" s="7"/>
      <c r="Q108" s="25">
        <f t="shared" si="20"/>
        <v>-3254.9807065622299</v>
      </c>
      <c r="R108" s="24">
        <f t="shared" si="21"/>
        <v>2073.3147210970169</v>
      </c>
      <c r="S108" s="7"/>
      <c r="T108" s="25">
        <f t="shared" si="22"/>
        <v>0.84295838381767352</v>
      </c>
      <c r="U108" s="24">
        <f t="shared" si="23"/>
        <v>0.53853761049329896</v>
      </c>
      <c r="V108" s="7"/>
      <c r="W108" s="25">
        <f t="shared" si="24"/>
        <v>0.83987345937155111</v>
      </c>
      <c r="X108" s="24">
        <f t="shared" si="29"/>
        <v>230.45550523513884</v>
      </c>
      <c r="Y108" s="7"/>
      <c r="Z108" s="25">
        <f t="shared" si="30"/>
        <v>-635</v>
      </c>
      <c r="AA108" s="17">
        <f t="shared" si="31"/>
        <v>230.30100000000004</v>
      </c>
      <c r="AB108" s="24">
        <f t="shared" si="25"/>
        <v>4.0195107206354619</v>
      </c>
      <c r="AC108" s="17">
        <f t="shared" si="26"/>
        <v>0.15450523513879943</v>
      </c>
    </row>
    <row r="109" spans="1:29" s="17" customFormat="1" x14ac:dyDescent="0.25">
      <c r="A109" s="17">
        <v>24</v>
      </c>
      <c r="B109" s="17">
        <v>-629</v>
      </c>
      <c r="C109" s="17">
        <v>11686</v>
      </c>
      <c r="D109" s="17">
        <v>14411</v>
      </c>
      <c r="E109" s="17">
        <v>14758</v>
      </c>
      <c r="F109" s="17">
        <v>12031</v>
      </c>
      <c r="G109" s="24"/>
      <c r="H109" s="7"/>
      <c r="I109" s="25">
        <f t="shared" si="17"/>
        <v>-3072</v>
      </c>
      <c r="J109" s="24">
        <f t="shared" si="17"/>
        <v>2380</v>
      </c>
      <c r="K109" s="7"/>
      <c r="L109" s="25">
        <f t="shared" si="27"/>
        <v>-3075.9612174299896</v>
      </c>
      <c r="M109" s="17">
        <f t="shared" si="18"/>
        <v>15.691243527653207</v>
      </c>
      <c r="N109" s="17">
        <f t="shared" si="28"/>
        <v>2391.7424133876993</v>
      </c>
      <c r="O109" s="24">
        <f t="shared" si="19"/>
        <v>137.88427216762076</v>
      </c>
      <c r="P109" s="7"/>
      <c r="Q109" s="25">
        <f t="shared" si="20"/>
        <v>-3029.9807065622299</v>
      </c>
      <c r="R109" s="24">
        <f t="shared" si="21"/>
        <v>2377.3147210970169</v>
      </c>
      <c r="S109" s="7"/>
      <c r="T109" s="25">
        <f t="shared" si="22"/>
        <v>0.78468902573005117</v>
      </c>
      <c r="U109" s="24">
        <f t="shared" si="23"/>
        <v>0.61750074711895264</v>
      </c>
      <c r="V109" s="7"/>
      <c r="W109" s="25">
        <f t="shared" si="24"/>
        <v>0.78114876296595359</v>
      </c>
      <c r="X109" s="24">
        <f t="shared" si="29"/>
        <v>224.79752740863296</v>
      </c>
      <c r="Y109" s="7"/>
      <c r="Z109" s="25">
        <f t="shared" si="30"/>
        <v>-629</v>
      </c>
      <c r="AA109" s="17">
        <f t="shared" si="31"/>
        <v>224.64000000000004</v>
      </c>
      <c r="AB109" s="24">
        <f t="shared" si="25"/>
        <v>3.9207076316800622</v>
      </c>
      <c r="AC109" s="17">
        <f t="shared" si="26"/>
        <v>0.15752740863291592</v>
      </c>
    </row>
    <row r="110" spans="1:29" s="17" customFormat="1" x14ac:dyDescent="0.25">
      <c r="A110" s="17">
        <v>25</v>
      </c>
      <c r="B110" s="17">
        <v>-619</v>
      </c>
      <c r="C110" s="17">
        <v>11812</v>
      </c>
      <c r="D110" s="17">
        <v>14559</v>
      </c>
      <c r="E110" s="17">
        <v>14645</v>
      </c>
      <c r="F110" s="17">
        <v>11891</v>
      </c>
      <c r="G110" s="24"/>
      <c r="H110" s="7"/>
      <c r="I110" s="25">
        <f t="shared" si="17"/>
        <v>-2833</v>
      </c>
      <c r="J110" s="24">
        <f t="shared" si="17"/>
        <v>2668</v>
      </c>
      <c r="K110" s="7"/>
      <c r="L110" s="25">
        <f t="shared" si="27"/>
        <v>-2830.4708184742171</v>
      </c>
      <c r="M110" s="17">
        <f t="shared" si="18"/>
        <v>6.3967591903613172</v>
      </c>
      <c r="N110" s="17">
        <f t="shared" si="28"/>
        <v>2673.0716503256276</v>
      </c>
      <c r="O110" s="24">
        <f t="shared" si="19"/>
        <v>25.721637025438699</v>
      </c>
      <c r="P110" s="7"/>
      <c r="Q110" s="25">
        <f t="shared" si="20"/>
        <v>-2790.9807065622299</v>
      </c>
      <c r="R110" s="24">
        <f t="shared" si="21"/>
        <v>2665.3147210970169</v>
      </c>
      <c r="S110" s="7"/>
      <c r="T110" s="25">
        <f t="shared" si="22"/>
        <v>0.72279401869475457</v>
      </c>
      <c r="U110" s="24">
        <f t="shared" si="23"/>
        <v>0.69230792918536144</v>
      </c>
      <c r="V110" s="7"/>
      <c r="W110" s="25">
        <f t="shared" si="24"/>
        <v>0.71882227198993431</v>
      </c>
      <c r="X110" s="24">
        <f t="shared" si="29"/>
        <v>219.20044635635259</v>
      </c>
      <c r="Y110" s="7"/>
      <c r="Z110" s="25">
        <f t="shared" si="30"/>
        <v>-619</v>
      </c>
      <c r="AA110" s="17">
        <f t="shared" si="31"/>
        <v>219.06900000000005</v>
      </c>
      <c r="AB110" s="24">
        <f t="shared" si="25"/>
        <v>3.8234753390514582</v>
      </c>
      <c r="AC110" s="17">
        <f t="shared" si="26"/>
        <v>0.13144635635254076</v>
      </c>
    </row>
    <row r="111" spans="1:29" s="17" customFormat="1" x14ac:dyDescent="0.25">
      <c r="A111" s="17">
        <v>26</v>
      </c>
      <c r="B111" s="17">
        <v>-605</v>
      </c>
      <c r="C111" s="17">
        <v>11935</v>
      </c>
      <c r="D111" s="17">
        <v>14681</v>
      </c>
      <c r="E111" s="17">
        <v>14503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2920</v>
      </c>
      <c r="K111" s="7"/>
      <c r="L111" s="25">
        <f t="shared" si="27"/>
        <v>-2565.0355795125979</v>
      </c>
      <c r="M111" s="17">
        <f t="shared" si="18"/>
        <v>8.7877888261292707</v>
      </c>
      <c r="N111" s="17">
        <f t="shared" si="28"/>
        <v>2923.6405939722549</v>
      </c>
      <c r="O111" s="24">
        <f t="shared" si="19"/>
        <v>13.253924470818852</v>
      </c>
      <c r="P111" s="7"/>
      <c r="Q111" s="25">
        <f t="shared" si="20"/>
        <v>-2525.9807065622299</v>
      </c>
      <c r="R111" s="24">
        <f t="shared" si="21"/>
        <v>2917.3147210970169</v>
      </c>
      <c r="S111" s="7"/>
      <c r="T111" s="25">
        <f t="shared" si="22"/>
        <v>0.65416566361377715</v>
      </c>
      <c r="U111" s="24">
        <f t="shared" si="23"/>
        <v>0.75776421349346912</v>
      </c>
      <c r="V111" s="7"/>
      <c r="W111" s="25">
        <f t="shared" si="24"/>
        <v>0.64981612889816376</v>
      </c>
      <c r="X111" s="24">
        <f t="shared" si="29"/>
        <v>213.73855792355164</v>
      </c>
      <c r="Y111" s="7"/>
      <c r="Z111" s="25">
        <f t="shared" si="30"/>
        <v>-605</v>
      </c>
      <c r="AA111" s="17">
        <f t="shared" si="31"/>
        <v>213.62400000000005</v>
      </c>
      <c r="AB111" s="24">
        <f t="shared" si="25"/>
        <v>3.7284421612803675</v>
      </c>
      <c r="AC111" s="17">
        <f t="shared" si="26"/>
        <v>0.11455792355158678</v>
      </c>
    </row>
    <row r="112" spans="1:29" s="17" customFormat="1" x14ac:dyDescent="0.25">
      <c r="A112" s="17">
        <v>27</v>
      </c>
      <c r="B112" s="17">
        <v>-617</v>
      </c>
      <c r="C112" s="17">
        <v>12074</v>
      </c>
      <c r="D112" s="17">
        <v>14777</v>
      </c>
      <c r="E112" s="17">
        <v>14344</v>
      </c>
      <c r="F112" s="17">
        <v>11634</v>
      </c>
      <c r="G112" s="24"/>
      <c r="H112" s="7"/>
      <c r="I112" s="25">
        <f t="shared" si="17"/>
        <v>-2270</v>
      </c>
      <c r="J112" s="24">
        <f t="shared" si="17"/>
        <v>3143</v>
      </c>
      <c r="K112" s="7"/>
      <c r="L112" s="25">
        <f t="shared" si="27"/>
        <v>-2270.8797722900431</v>
      </c>
      <c r="M112" s="17">
        <f t="shared" si="18"/>
        <v>0.77399928232766757</v>
      </c>
      <c r="N112" s="17">
        <f t="shared" si="28"/>
        <v>3151.9728692155622</v>
      </c>
      <c r="O112" s="24">
        <f t="shared" si="19"/>
        <v>80.512381959584545</v>
      </c>
      <c r="P112" s="7"/>
      <c r="Q112" s="25">
        <f t="shared" si="20"/>
        <v>-2227.9807065622299</v>
      </c>
      <c r="R112" s="24">
        <f t="shared" si="21"/>
        <v>3140.3147210970169</v>
      </c>
      <c r="S112" s="7"/>
      <c r="T112" s="25">
        <f t="shared" si="22"/>
        <v>0.57699113601328178</v>
      </c>
      <c r="U112" s="24">
        <f t="shared" si="23"/>
        <v>0.81568783016294544</v>
      </c>
      <c r="V112" s="7"/>
      <c r="W112" s="25">
        <f t="shared" si="24"/>
        <v>0.57230701665364903</v>
      </c>
      <c r="X112" s="24">
        <f t="shared" si="29"/>
        <v>208.17847907743271</v>
      </c>
      <c r="Y112" s="7"/>
      <c r="Z112" s="25">
        <f t="shared" si="30"/>
        <v>-617</v>
      </c>
      <c r="AA112" s="17">
        <f t="shared" si="31"/>
        <v>208.07100000000005</v>
      </c>
      <c r="AB112" s="24">
        <f t="shared" si="25"/>
        <v>3.6315240279171221</v>
      </c>
      <c r="AC112" s="17">
        <f t="shared" si="26"/>
        <v>0.10747907743265728</v>
      </c>
    </row>
    <row r="113" spans="1:29" s="17" customFormat="1" x14ac:dyDescent="0.25">
      <c r="A113" s="17">
        <v>28</v>
      </c>
      <c r="B113" s="17">
        <v>-629</v>
      </c>
      <c r="C113" s="17">
        <v>12244</v>
      </c>
      <c r="D113" s="17">
        <v>14896</v>
      </c>
      <c r="E113" s="17">
        <v>14194</v>
      </c>
      <c r="F113" s="17">
        <v>11544</v>
      </c>
      <c r="G113" s="24"/>
      <c r="H113" s="7"/>
      <c r="I113" s="25">
        <f t="shared" si="17"/>
        <v>-1950</v>
      </c>
      <c r="J113" s="24">
        <f t="shared" si="17"/>
        <v>3352</v>
      </c>
      <c r="K113" s="7"/>
      <c r="L113" s="25">
        <f t="shared" si="27"/>
        <v>-1949.4681448438898</v>
      </c>
      <c r="M113" s="17">
        <f t="shared" si="18"/>
        <v>0.28286990708097176</v>
      </c>
      <c r="N113" s="17">
        <f t="shared" si="28"/>
        <v>3354.2589225838874</v>
      </c>
      <c r="O113" s="24">
        <f t="shared" si="19"/>
        <v>5.1027312399965155</v>
      </c>
      <c r="P113" s="7"/>
      <c r="Q113" s="25">
        <f t="shared" si="20"/>
        <v>-1907.9807065622301</v>
      </c>
      <c r="R113" s="24">
        <f t="shared" si="21"/>
        <v>3349.3147210970169</v>
      </c>
      <c r="S113" s="7"/>
      <c r="T113" s="25">
        <f t="shared" si="22"/>
        <v>0.49411916006644119</v>
      </c>
      <c r="U113" s="24">
        <f t="shared" si="23"/>
        <v>0.86997498659308237</v>
      </c>
      <c r="V113" s="7"/>
      <c r="W113" s="25">
        <f t="shared" si="24"/>
        <v>0.48912128684000461</v>
      </c>
      <c r="X113" s="24">
        <f t="shared" si="29"/>
        <v>202.46978046061588</v>
      </c>
      <c r="Y113" s="7"/>
      <c r="Z113" s="25">
        <f t="shared" si="30"/>
        <v>-629</v>
      </c>
      <c r="AA113" s="17">
        <f t="shared" si="31"/>
        <v>202.41000000000005</v>
      </c>
      <c r="AB113" s="24">
        <f t="shared" si="25"/>
        <v>3.5327209389617229</v>
      </c>
      <c r="AC113" s="17">
        <f t="shared" si="26"/>
        <v>5.9780460615826314E-2</v>
      </c>
    </row>
    <row r="114" spans="1:29" s="17" customFormat="1" x14ac:dyDescent="0.25">
      <c r="A114" s="17">
        <v>29</v>
      </c>
      <c r="B114" s="17">
        <v>-621</v>
      </c>
      <c r="C114" s="17">
        <v>12418</v>
      </c>
      <c r="D114" s="17">
        <v>14992</v>
      </c>
      <c r="E114" s="17">
        <v>14040</v>
      </c>
      <c r="F114" s="17">
        <v>11467</v>
      </c>
      <c r="G114" s="24"/>
      <c r="H114" s="7"/>
      <c r="I114" s="25">
        <f t="shared" si="17"/>
        <v>-1622</v>
      </c>
      <c r="J114" s="24">
        <f t="shared" si="17"/>
        <v>3525</v>
      </c>
      <c r="K114" s="7"/>
      <c r="L114" s="25">
        <f t="shared" si="27"/>
        <v>-1613.8614691403382</v>
      </c>
      <c r="M114" s="17">
        <f t="shared" si="18"/>
        <v>66.235684553668108</v>
      </c>
      <c r="N114" s="17">
        <f t="shared" si="28"/>
        <v>3521.8587693075046</v>
      </c>
      <c r="O114" s="24">
        <f t="shared" si="19"/>
        <v>9.8673302634748499</v>
      </c>
      <c r="P114" s="7"/>
      <c r="Q114" s="25">
        <f t="shared" si="20"/>
        <v>-1579.9807065622301</v>
      </c>
      <c r="R114" s="24">
        <f t="shared" si="21"/>
        <v>3522.3147210970169</v>
      </c>
      <c r="S114" s="7"/>
      <c r="T114" s="25">
        <f t="shared" si="22"/>
        <v>0.40917538472092951</v>
      </c>
      <c r="U114" s="24">
        <f t="shared" si="23"/>
        <v>0.91491124526491818</v>
      </c>
      <c r="V114" s="7"/>
      <c r="W114" s="25">
        <f t="shared" si="24"/>
        <v>0.40391753073216718</v>
      </c>
      <c r="X114" s="24">
        <f t="shared" si="29"/>
        <v>196.94464872684762</v>
      </c>
      <c r="Y114" s="7"/>
      <c r="Z114" s="25">
        <f t="shared" si="30"/>
        <v>-621</v>
      </c>
      <c r="AA114" s="17">
        <f t="shared" si="31"/>
        <v>196.82100000000005</v>
      </c>
      <c r="AB114" s="24">
        <f t="shared" si="25"/>
        <v>3.4351744870677603</v>
      </c>
      <c r="AC114" s="17">
        <f t="shared" si="26"/>
        <v>0.12364872684756278</v>
      </c>
    </row>
    <row r="115" spans="1:29" s="17" customFormat="1" x14ac:dyDescent="0.25">
      <c r="A115" s="17">
        <v>30</v>
      </c>
      <c r="B115" s="17">
        <v>-635</v>
      </c>
      <c r="C115" s="17">
        <v>12597</v>
      </c>
      <c r="D115" s="17">
        <v>15051</v>
      </c>
      <c r="E115" s="17">
        <v>13856</v>
      </c>
      <c r="F115" s="17">
        <v>11388</v>
      </c>
      <c r="G115" s="24"/>
      <c r="H115" s="7"/>
      <c r="I115" s="25">
        <f t="shared" si="17"/>
        <v>-1259</v>
      </c>
      <c r="J115" s="24">
        <f t="shared" si="17"/>
        <v>3663</v>
      </c>
      <c r="K115" s="7"/>
      <c r="L115" s="25">
        <f t="shared" si="27"/>
        <v>-1255.2459591935792</v>
      </c>
      <c r="M115" s="17">
        <f t="shared" si="18"/>
        <v>14.092822376272451</v>
      </c>
      <c r="N115" s="17">
        <f t="shared" si="28"/>
        <v>3658.573167925987</v>
      </c>
      <c r="O115" s="24">
        <f t="shared" si="19"/>
        <v>19.596842211509919</v>
      </c>
      <c r="P115" s="7"/>
      <c r="Q115" s="25">
        <f t="shared" si="20"/>
        <v>-1216.9807065622301</v>
      </c>
      <c r="R115" s="24">
        <f t="shared" si="21"/>
        <v>3660.3147210970169</v>
      </c>
      <c r="S115" s="7"/>
      <c r="T115" s="25">
        <f t="shared" si="22"/>
        <v>0.31516748700623215</v>
      </c>
      <c r="U115" s="24">
        <f t="shared" si="23"/>
        <v>0.95075635333840569</v>
      </c>
      <c r="V115" s="7"/>
      <c r="W115" s="25">
        <f t="shared" si="24"/>
        <v>0.30970181494768073</v>
      </c>
      <c r="X115" s="24">
        <f t="shared" si="29"/>
        <v>191.16665210179769</v>
      </c>
      <c r="Y115" s="7"/>
      <c r="Z115" s="25">
        <f t="shared" si="30"/>
        <v>-635</v>
      </c>
      <c r="AA115" s="17">
        <f t="shared" si="31"/>
        <v>191.10600000000005</v>
      </c>
      <c r="AB115" s="24">
        <f t="shared" si="25"/>
        <v>3.3354289203162844</v>
      </c>
      <c r="AC115" s="17">
        <f t="shared" si="26"/>
        <v>6.0652101797643354E-2</v>
      </c>
    </row>
    <row r="116" spans="1:29" s="17" customFormat="1" x14ac:dyDescent="0.25">
      <c r="A116" s="17">
        <v>31</v>
      </c>
      <c r="B116" s="17">
        <v>-633</v>
      </c>
      <c r="C116" s="17">
        <v>12782</v>
      </c>
      <c r="D116" s="17">
        <v>15104</v>
      </c>
      <c r="E116" s="17">
        <v>13667</v>
      </c>
      <c r="F116" s="17">
        <v>11336</v>
      </c>
      <c r="G116" s="24"/>
      <c r="H116" s="7"/>
      <c r="I116" s="25">
        <f t="shared" ref="I116:J149" si="32">C116-E116</f>
        <v>-885</v>
      </c>
      <c r="J116" s="24">
        <f t="shared" si="32"/>
        <v>3768</v>
      </c>
      <c r="K116" s="7"/>
      <c r="L116" s="25">
        <f t="shared" si="27"/>
        <v>-885.74109481526443</v>
      </c>
      <c r="M116" s="17">
        <f t="shared" si="18"/>
        <v>0.5492215252118231</v>
      </c>
      <c r="N116" s="17">
        <f t="shared" si="28"/>
        <v>3758.6305173745436</v>
      </c>
      <c r="O116" s="24">
        <f t="shared" si="19"/>
        <v>87.787204668729075</v>
      </c>
      <c r="P116" s="7"/>
      <c r="Q116" s="25">
        <f t="shared" si="20"/>
        <v>-842.98070656223013</v>
      </c>
      <c r="R116" s="24">
        <f t="shared" si="21"/>
        <v>3765.3147210970169</v>
      </c>
      <c r="S116" s="7"/>
      <c r="T116" s="25">
        <f t="shared" si="22"/>
        <v>0.21831086511836212</v>
      </c>
      <c r="U116" s="24">
        <f t="shared" si="23"/>
        <v>0.97802980513345061</v>
      </c>
      <c r="V116" s="7"/>
      <c r="W116" s="25">
        <f t="shared" si="24"/>
        <v>0.21268665128171868</v>
      </c>
      <c r="X116" s="24">
        <f t="shared" si="29"/>
        <v>185.39278954145391</v>
      </c>
      <c r="Y116" s="7"/>
      <c r="Z116" s="25">
        <f t="shared" si="30"/>
        <v>-633</v>
      </c>
      <c r="AA116" s="17">
        <f t="shared" si="31"/>
        <v>185.40900000000005</v>
      </c>
      <c r="AB116" s="24">
        <f t="shared" si="25"/>
        <v>3.2359975128301675</v>
      </c>
      <c r="AC116" s="17">
        <f t="shared" si="26"/>
        <v>-1.6210458546140671E-2</v>
      </c>
    </row>
    <row r="117" spans="1:29" s="17" customFormat="1" x14ac:dyDescent="0.25">
      <c r="A117" s="17">
        <v>32</v>
      </c>
      <c r="B117" s="17">
        <v>-633</v>
      </c>
      <c r="C117" s="17">
        <v>12970</v>
      </c>
      <c r="D117" s="17">
        <v>15137</v>
      </c>
      <c r="E117" s="17">
        <v>13480</v>
      </c>
      <c r="F117" s="17">
        <v>11306</v>
      </c>
      <c r="G117" s="24"/>
      <c r="H117" s="7"/>
      <c r="I117" s="25">
        <f t="shared" si="32"/>
        <v>-510</v>
      </c>
      <c r="J117" s="24">
        <f t="shared" si="32"/>
        <v>3831</v>
      </c>
      <c r="K117" s="7"/>
      <c r="L117" s="25">
        <f t="shared" si="27"/>
        <v>-507.89371393177049</v>
      </c>
      <c r="M117" s="17">
        <f t="shared" si="18"/>
        <v>4.4364410012177204</v>
      </c>
      <c r="N117" s="17">
        <f t="shared" si="28"/>
        <v>3821.527365607189</v>
      </c>
      <c r="O117" s="24">
        <f t="shared" si="19"/>
        <v>89.730802339865065</v>
      </c>
      <c r="P117" s="7"/>
      <c r="Q117" s="25">
        <f t="shared" si="20"/>
        <v>-467.98070656223007</v>
      </c>
      <c r="R117" s="24">
        <f t="shared" si="21"/>
        <v>3828.3147210970169</v>
      </c>
      <c r="S117" s="7"/>
      <c r="T117" s="25">
        <f t="shared" si="22"/>
        <v>0.1211952683056582</v>
      </c>
      <c r="U117" s="24">
        <f t="shared" si="23"/>
        <v>0.99439387621047748</v>
      </c>
      <c r="V117" s="7"/>
      <c r="W117" s="25">
        <f t="shared" si="24"/>
        <v>0.11547528370843814</v>
      </c>
      <c r="X117" s="24">
        <f t="shared" si="29"/>
        <v>179.74789583931317</v>
      </c>
      <c r="Y117" s="7"/>
      <c r="Z117" s="25">
        <f t="shared" si="30"/>
        <v>-633</v>
      </c>
      <c r="AA117" s="17">
        <f t="shared" si="31"/>
        <v>179.71200000000005</v>
      </c>
      <c r="AB117" s="24">
        <f t="shared" si="25"/>
        <v>3.1365661053440501</v>
      </c>
      <c r="AC117" s="17">
        <f t="shared" si="26"/>
        <v>3.5895839313127453E-2</v>
      </c>
    </row>
    <row r="118" spans="1:29" s="17" customFormat="1" x14ac:dyDescent="0.25">
      <c r="A118" s="17">
        <v>33</v>
      </c>
      <c r="B118" s="17">
        <v>-621</v>
      </c>
      <c r="C118" s="17">
        <v>13152</v>
      </c>
      <c r="D118" s="17">
        <v>15140</v>
      </c>
      <c r="E118" s="17">
        <v>13290</v>
      </c>
      <c r="F118" s="17">
        <v>11289</v>
      </c>
      <c r="G118" s="24"/>
      <c r="H118" s="7"/>
      <c r="I118" s="25">
        <f t="shared" si="32"/>
        <v>-138</v>
      </c>
      <c r="J118" s="24">
        <f t="shared" si="32"/>
        <v>3851</v>
      </c>
      <c r="K118" s="7"/>
      <c r="L118" s="25">
        <f t="shared" si="27"/>
        <v>-132.70988367254802</v>
      </c>
      <c r="M118" s="17">
        <f t="shared" si="18"/>
        <v>27.985330757974058</v>
      </c>
      <c r="N118" s="17">
        <f t="shared" si="28"/>
        <v>3846.5188361336122</v>
      </c>
      <c r="O118" s="24">
        <f t="shared" si="19"/>
        <v>20.080829597419299</v>
      </c>
      <c r="P118" s="7"/>
      <c r="Q118" s="25">
        <f t="shared" si="20"/>
        <v>-95.980706562230068</v>
      </c>
      <c r="R118" s="24">
        <f t="shared" si="21"/>
        <v>3848.3147210970169</v>
      </c>
      <c r="S118" s="7"/>
      <c r="T118" s="25">
        <f t="shared" si="22"/>
        <v>2.4856596267455941E-2</v>
      </c>
      <c r="U118" s="24">
        <f t="shared" si="23"/>
        <v>0.9995888194095337</v>
      </c>
      <c r="V118" s="7"/>
      <c r="W118" s="25">
        <f t="shared" si="24"/>
        <v>1.9105123727193123E-2</v>
      </c>
      <c r="X118" s="24">
        <f t="shared" si="29"/>
        <v>174.21897746686545</v>
      </c>
      <c r="Y118" s="7"/>
      <c r="Z118" s="25">
        <f t="shared" si="30"/>
        <v>-621</v>
      </c>
      <c r="AA118" s="17">
        <f t="shared" si="31"/>
        <v>174.12300000000005</v>
      </c>
      <c r="AB118" s="24">
        <f t="shared" si="25"/>
        <v>3.0390196534500875</v>
      </c>
      <c r="AC118" s="17">
        <f t="shared" si="26"/>
        <v>9.5977466865406313E-2</v>
      </c>
    </row>
    <row r="119" spans="1:29" s="17" customFormat="1" x14ac:dyDescent="0.25">
      <c r="A119" s="17">
        <v>34</v>
      </c>
      <c r="B119" s="17">
        <v>-605</v>
      </c>
      <c r="C119" s="17">
        <v>13339</v>
      </c>
      <c r="D119" s="17">
        <v>15146</v>
      </c>
      <c r="E119" s="17">
        <v>13116</v>
      </c>
      <c r="F119" s="17">
        <v>11305</v>
      </c>
      <c r="G119" s="24"/>
      <c r="H119" s="7"/>
      <c r="I119" s="25">
        <f t="shared" si="32"/>
        <v>223</v>
      </c>
      <c r="J119" s="24">
        <f t="shared" si="32"/>
        <v>3841</v>
      </c>
      <c r="K119" s="7"/>
      <c r="L119" s="25">
        <f t="shared" si="27"/>
        <v>233.6668818483015</v>
      </c>
      <c r="M119" s="17">
        <f t="shared" si="18"/>
        <v>113.78236836562402</v>
      </c>
      <c r="N119" s="17">
        <f t="shared" si="28"/>
        <v>3835.665802854021</v>
      </c>
      <c r="O119" s="24">
        <f t="shared" si="19"/>
        <v>28.453659192170861</v>
      </c>
      <c r="P119" s="7"/>
      <c r="Q119" s="25">
        <f t="shared" si="20"/>
        <v>265.01929343776993</v>
      </c>
      <c r="R119" s="24">
        <f t="shared" si="21"/>
        <v>3838.3147210970169</v>
      </c>
      <c r="S119" s="7"/>
      <c r="T119" s="25">
        <f t="shared" si="22"/>
        <v>-6.8633351597573666E-2</v>
      </c>
      <c r="U119" s="24">
        <f t="shared" si="23"/>
        <v>0.99699134781000553</v>
      </c>
      <c r="V119" s="7"/>
      <c r="W119" s="25">
        <f t="shared" si="24"/>
        <v>-7.4371425415090717E-2</v>
      </c>
      <c r="X119" s="24">
        <f t="shared" si="29"/>
        <v>168.85789099781539</v>
      </c>
      <c r="Y119" s="7"/>
      <c r="Z119" s="25">
        <f t="shared" si="30"/>
        <v>-605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0.17989099781533469</v>
      </c>
    </row>
    <row r="120" spans="1:29" s="17" customFormat="1" x14ac:dyDescent="0.25">
      <c r="A120" s="17">
        <v>35</v>
      </c>
      <c r="B120" s="17">
        <v>-610</v>
      </c>
      <c r="C120" s="17">
        <v>13527</v>
      </c>
      <c r="D120" s="17">
        <v>15125</v>
      </c>
      <c r="E120" s="17">
        <v>12934</v>
      </c>
      <c r="F120" s="17">
        <v>11323</v>
      </c>
      <c r="G120" s="24"/>
      <c r="H120" s="7"/>
      <c r="I120" s="25">
        <f t="shared" si="32"/>
        <v>593</v>
      </c>
      <c r="J120" s="24">
        <f t="shared" si="32"/>
        <v>3802</v>
      </c>
      <c r="K120" s="7"/>
      <c r="L120" s="25">
        <f t="shared" si="27"/>
        <v>600.54100486011373</v>
      </c>
      <c r="M120" s="17">
        <f t="shared" si="18"/>
        <v>56.866754300258904</v>
      </c>
      <c r="N120" s="17">
        <f t="shared" si="28"/>
        <v>3789.6489905655058</v>
      </c>
      <c r="O120" s="24">
        <f t="shared" si="19"/>
        <v>152.54743405096585</v>
      </c>
      <c r="P120" s="7"/>
      <c r="Q120" s="25">
        <f t="shared" si="20"/>
        <v>635.01929343776987</v>
      </c>
      <c r="R120" s="24">
        <f t="shared" si="21"/>
        <v>3799.3147210970169</v>
      </c>
      <c r="S120" s="7"/>
      <c r="T120" s="25">
        <f t="shared" si="22"/>
        <v>-0.16445407378610816</v>
      </c>
      <c r="U120" s="24">
        <f t="shared" si="23"/>
        <v>0.986861208571846</v>
      </c>
      <c r="V120" s="7"/>
      <c r="W120" s="25">
        <f t="shared" si="24"/>
        <v>-0.17013544261470792</v>
      </c>
      <c r="X120" s="24">
        <f t="shared" si="29"/>
        <v>163.34234583761906</v>
      </c>
      <c r="Y120" s="7"/>
      <c r="Z120" s="25">
        <f t="shared" si="30"/>
        <v>-610</v>
      </c>
      <c r="AA120" s="17">
        <f t="shared" si="31"/>
        <v>163.18800000000005</v>
      </c>
      <c r="AB120" s="24">
        <f t="shared" si="25"/>
        <v>2.848167899744507</v>
      </c>
      <c r="AC120" s="17">
        <f t="shared" si="26"/>
        <v>0.15434583761901877</v>
      </c>
    </row>
    <row r="121" spans="1:29" s="17" customFormat="1" x14ac:dyDescent="0.25">
      <c r="A121" s="17">
        <v>36</v>
      </c>
      <c r="B121" s="17">
        <v>-629</v>
      </c>
      <c r="C121" s="17">
        <v>13708</v>
      </c>
      <c r="D121" s="17">
        <v>15073</v>
      </c>
      <c r="E121" s="17">
        <v>12738</v>
      </c>
      <c r="F121" s="17">
        <v>11359</v>
      </c>
      <c r="G121" s="24"/>
      <c r="H121" s="7"/>
      <c r="I121" s="25">
        <f t="shared" si="32"/>
        <v>970</v>
      </c>
      <c r="J121" s="24">
        <f t="shared" si="32"/>
        <v>3714</v>
      </c>
      <c r="K121" s="7"/>
      <c r="L121" s="25">
        <f t="shared" si="27"/>
        <v>972.6268984339149</v>
      </c>
      <c r="M121" s="17">
        <f t="shared" si="18"/>
        <v>6.9005953821045694</v>
      </c>
      <c r="N121" s="17">
        <f t="shared" si="28"/>
        <v>3705.7673757731113</v>
      </c>
      <c r="O121" s="24">
        <f t="shared" si="19"/>
        <v>67.776101661154343</v>
      </c>
      <c r="P121" s="7"/>
      <c r="Q121" s="25">
        <f t="shared" si="20"/>
        <v>1012.0192934377699</v>
      </c>
      <c r="R121" s="24">
        <f t="shared" si="21"/>
        <v>3711.3147210970169</v>
      </c>
      <c r="S121" s="7"/>
      <c r="T121" s="25">
        <f t="shared" si="22"/>
        <v>-0.26208762044847983</v>
      </c>
      <c r="U121" s="24">
        <f t="shared" si="23"/>
        <v>0.96400345849599889</v>
      </c>
      <c r="V121" s="7"/>
      <c r="W121" s="25">
        <f t="shared" si="24"/>
        <v>-0.26763907644466461</v>
      </c>
      <c r="X121" s="24">
        <f t="shared" si="29"/>
        <v>157.60761306905067</v>
      </c>
      <c r="Y121" s="7"/>
      <c r="Z121" s="25">
        <f t="shared" si="30"/>
        <v>-629</v>
      </c>
      <c r="AA121" s="17">
        <f t="shared" si="31"/>
        <v>157.52700000000004</v>
      </c>
      <c r="AB121" s="24">
        <f t="shared" si="25"/>
        <v>2.7493648107891082</v>
      </c>
      <c r="AC121" s="17">
        <f t="shared" si="26"/>
        <v>8.0613069050627928E-2</v>
      </c>
    </row>
    <row r="122" spans="1:29" s="17" customFormat="1" x14ac:dyDescent="0.25">
      <c r="A122" s="17">
        <v>37</v>
      </c>
      <c r="B122" s="17">
        <v>-625</v>
      </c>
      <c r="C122" s="17">
        <v>13887</v>
      </c>
      <c r="D122" s="17">
        <v>15014</v>
      </c>
      <c r="E122" s="17">
        <v>12556</v>
      </c>
      <c r="F122" s="17">
        <v>11419</v>
      </c>
      <c r="G122" s="24"/>
      <c r="H122" s="7"/>
      <c r="I122" s="25">
        <f t="shared" si="32"/>
        <v>1331</v>
      </c>
      <c r="J122" s="24">
        <f t="shared" si="32"/>
        <v>3595</v>
      </c>
      <c r="K122" s="7"/>
      <c r="L122" s="25">
        <f t="shared" si="27"/>
        <v>1332.5418652898768</v>
      </c>
      <c r="M122" s="17">
        <f t="shared" si="18"/>
        <v>2.3773485721268561</v>
      </c>
      <c r="N122" s="17">
        <f t="shared" si="28"/>
        <v>3586.5849280173984</v>
      </c>
      <c r="O122" s="24">
        <f t="shared" si="19"/>
        <v>70.813436472366476</v>
      </c>
      <c r="P122" s="7"/>
      <c r="Q122" s="25">
        <f t="shared" si="20"/>
        <v>1373.0192934377699</v>
      </c>
      <c r="R122" s="24">
        <f t="shared" si="21"/>
        <v>3592.3147210970169</v>
      </c>
      <c r="S122" s="7"/>
      <c r="T122" s="25">
        <f t="shared" si="22"/>
        <v>-0.35557756831350945</v>
      </c>
      <c r="U122" s="24">
        <f t="shared" si="23"/>
        <v>0.9330935464616148</v>
      </c>
      <c r="V122" s="7"/>
      <c r="W122" s="25">
        <f t="shared" si="24"/>
        <v>-0.36095270872399737</v>
      </c>
      <c r="X122" s="24">
        <f t="shared" si="29"/>
        <v>151.97583135955699</v>
      </c>
      <c r="Y122" s="7"/>
      <c r="Z122" s="25">
        <f t="shared" si="30"/>
        <v>-625</v>
      </c>
      <c r="AA122" s="17">
        <f t="shared" si="31"/>
        <v>151.90200000000004</v>
      </c>
      <c r="AB122" s="24">
        <f t="shared" si="25"/>
        <v>2.6511900403644271</v>
      </c>
      <c r="AC122" s="17">
        <f t="shared" si="26"/>
        <v>7.3831359556947973E-2</v>
      </c>
    </row>
    <row r="123" spans="1:29" s="17" customFormat="1" x14ac:dyDescent="0.25">
      <c r="A123" s="17">
        <v>38</v>
      </c>
      <c r="B123" s="17">
        <v>-637</v>
      </c>
      <c r="C123" s="17">
        <v>14073</v>
      </c>
      <c r="D123" s="17">
        <v>14940</v>
      </c>
      <c r="E123" s="17">
        <v>12387</v>
      </c>
      <c r="F123" s="17">
        <v>11507</v>
      </c>
      <c r="G123" s="24"/>
      <c r="H123" s="7"/>
      <c r="I123" s="25">
        <f t="shared" si="32"/>
        <v>1686</v>
      </c>
      <c r="J123" s="24">
        <f t="shared" si="32"/>
        <v>3433</v>
      </c>
      <c r="K123" s="7"/>
      <c r="L123" s="25">
        <f t="shared" si="27"/>
        <v>1685.7104070079961</v>
      </c>
      <c r="M123" s="17">
        <f t="shared" si="18"/>
        <v>8.3864101017781301E-2</v>
      </c>
      <c r="N123" s="17">
        <f t="shared" si="28"/>
        <v>3429.552889313597</v>
      </c>
      <c r="O123" s="24">
        <f t="shared" si="19"/>
        <v>11.882572084313717</v>
      </c>
      <c r="P123" s="7"/>
      <c r="Q123" s="25">
        <f t="shared" si="20"/>
        <v>1728.0192934377699</v>
      </c>
      <c r="R123" s="24">
        <f t="shared" si="21"/>
        <v>3430.3147210970169</v>
      </c>
      <c r="S123" s="7"/>
      <c r="T123" s="25">
        <f t="shared" si="22"/>
        <v>-0.44751366662953579</v>
      </c>
      <c r="U123" s="24">
        <f t="shared" si="23"/>
        <v>0.89101450654925984</v>
      </c>
      <c r="V123" s="7"/>
      <c r="W123" s="25">
        <f t="shared" si="24"/>
        <v>-0.45264819577436832</v>
      </c>
      <c r="X123" s="24">
        <f t="shared" si="29"/>
        <v>146.19279241529256</v>
      </c>
      <c r="Y123" s="7"/>
      <c r="Z123" s="25">
        <f t="shared" si="30"/>
        <v>-637</v>
      </c>
      <c r="AA123" s="17">
        <f t="shared" si="31"/>
        <v>146.16900000000004</v>
      </c>
      <c r="AB123" s="24">
        <f t="shared" si="25"/>
        <v>2.5511303143475925</v>
      </c>
      <c r="AC123" s="17">
        <f t="shared" si="26"/>
        <v>2.3792415292518854E-2</v>
      </c>
    </row>
    <row r="124" spans="1:29" s="17" customFormat="1" x14ac:dyDescent="0.25">
      <c r="A124" s="17">
        <v>39</v>
      </c>
      <c r="B124" s="17">
        <v>-630</v>
      </c>
      <c r="C124" s="17">
        <v>14229</v>
      </c>
      <c r="D124" s="17">
        <v>14832</v>
      </c>
      <c r="E124" s="17">
        <v>12207</v>
      </c>
      <c r="F124" s="17">
        <v>11588</v>
      </c>
      <c r="G124" s="24"/>
      <c r="H124" s="7"/>
      <c r="I124" s="25">
        <f t="shared" si="32"/>
        <v>2022</v>
      </c>
      <c r="J124" s="24">
        <f t="shared" si="32"/>
        <v>3244</v>
      </c>
      <c r="K124" s="7"/>
      <c r="L124" s="25">
        <f t="shared" si="27"/>
        <v>2017.99430195333</v>
      </c>
      <c r="M124" s="17">
        <f t="shared" si="18"/>
        <v>16.045616841095669</v>
      </c>
      <c r="N124" s="17">
        <f t="shared" si="28"/>
        <v>3240.4693015693997</v>
      </c>
      <c r="O124" s="24">
        <f t="shared" si="19"/>
        <v>12.465831407843392</v>
      </c>
      <c r="P124" s="7"/>
      <c r="Q124" s="25">
        <f t="shared" si="20"/>
        <v>2064.0192934377701</v>
      </c>
      <c r="R124" s="24">
        <f t="shared" si="21"/>
        <v>3241.3147210970169</v>
      </c>
      <c r="S124" s="7"/>
      <c r="T124" s="25">
        <f t="shared" si="22"/>
        <v>-0.53452924137371849</v>
      </c>
      <c r="U124" s="24">
        <f t="shared" si="23"/>
        <v>0.84192229331817903</v>
      </c>
      <c r="V124" s="7"/>
      <c r="W124" s="25">
        <f t="shared" si="24"/>
        <v>-0.53938272223766415</v>
      </c>
      <c r="X124" s="24">
        <f t="shared" si="29"/>
        <v>140.47811068812922</v>
      </c>
      <c r="Y124" s="7"/>
      <c r="Z124" s="25">
        <f t="shared" si="30"/>
        <v>-630</v>
      </c>
      <c r="AA124" s="17">
        <f t="shared" si="31"/>
        <v>140.49900000000005</v>
      </c>
      <c r="AB124" s="24">
        <f t="shared" si="25"/>
        <v>2.452170145759514</v>
      </c>
      <c r="AC124" s="17">
        <f t="shared" si="26"/>
        <v>-2.0889311870831762E-2</v>
      </c>
    </row>
    <row r="125" spans="1:29" s="17" customFormat="1" x14ac:dyDescent="0.25">
      <c r="A125" s="17">
        <v>40</v>
      </c>
      <c r="B125" s="17">
        <v>-629</v>
      </c>
      <c r="C125" s="17">
        <v>14389</v>
      </c>
      <c r="D125" s="17">
        <v>14728</v>
      </c>
      <c r="E125" s="17">
        <v>12057</v>
      </c>
      <c r="F125" s="17">
        <v>11702</v>
      </c>
      <c r="G125" s="24"/>
      <c r="H125" s="7"/>
      <c r="I125" s="25">
        <f t="shared" si="32"/>
        <v>2332</v>
      </c>
      <c r="J125" s="24">
        <f t="shared" si="32"/>
        <v>3026</v>
      </c>
      <c r="K125" s="7"/>
      <c r="L125" s="25">
        <f t="shared" si="27"/>
        <v>2329.6236153149757</v>
      </c>
      <c r="M125" s="17">
        <f t="shared" si="18"/>
        <v>5.6472041712179326</v>
      </c>
      <c r="N125" s="17">
        <f t="shared" si="28"/>
        <v>3020.0285649312013</v>
      </c>
      <c r="O125" s="24">
        <f t="shared" si="19"/>
        <v>35.658036780878398</v>
      </c>
      <c r="P125" s="7"/>
      <c r="Q125" s="25">
        <f t="shared" si="20"/>
        <v>2374.0192934377701</v>
      </c>
      <c r="R125" s="24">
        <f t="shared" si="21"/>
        <v>3023.3147210970169</v>
      </c>
      <c r="S125" s="7"/>
      <c r="T125" s="25">
        <f t="shared" si="22"/>
        <v>-0.61481146807222042</v>
      </c>
      <c r="U125" s="24">
        <f t="shared" si="23"/>
        <v>0.78529741244846685</v>
      </c>
      <c r="V125" s="7"/>
      <c r="W125" s="25">
        <f t="shared" si="24"/>
        <v>-0.61934044432748592</v>
      </c>
      <c r="X125" s="24">
        <f t="shared" si="29"/>
        <v>134.86223568949447</v>
      </c>
      <c r="Y125" s="7"/>
      <c r="Z125" s="25">
        <f t="shared" si="30"/>
        <v>-629</v>
      </c>
      <c r="AA125" s="17">
        <f t="shared" si="31"/>
        <v>134.83800000000005</v>
      </c>
      <c r="AB125" s="24">
        <f t="shared" si="25"/>
        <v>2.3533670568041147</v>
      </c>
      <c r="AC125" s="17">
        <f t="shared" si="26"/>
        <v>2.4235689494418011E-2</v>
      </c>
    </row>
    <row r="126" spans="1:29" s="17" customFormat="1" x14ac:dyDescent="0.25">
      <c r="A126" s="17">
        <v>41</v>
      </c>
      <c r="B126" s="17">
        <v>-616</v>
      </c>
      <c r="C126" s="17">
        <v>14526</v>
      </c>
      <c r="D126" s="17">
        <v>14596</v>
      </c>
      <c r="E126" s="17">
        <v>11911</v>
      </c>
      <c r="F126" s="17">
        <v>11823</v>
      </c>
      <c r="G126" s="24"/>
      <c r="H126" s="7"/>
      <c r="I126" s="25">
        <f t="shared" si="32"/>
        <v>2615</v>
      </c>
      <c r="J126" s="24">
        <f t="shared" si="32"/>
        <v>2773</v>
      </c>
      <c r="K126" s="7"/>
      <c r="L126" s="25">
        <f t="shared" si="27"/>
        <v>2612.3889711852703</v>
      </c>
      <c r="M126" s="17">
        <f t="shared" si="18"/>
        <v>6.817471471348818</v>
      </c>
      <c r="N126" s="17">
        <f t="shared" si="28"/>
        <v>2775.5578018246711</v>
      </c>
      <c r="O126" s="24">
        <f t="shared" si="19"/>
        <v>6.5423501742906032</v>
      </c>
      <c r="P126" s="7"/>
      <c r="Q126" s="25">
        <f t="shared" si="20"/>
        <v>2657.0192934377701</v>
      </c>
      <c r="R126" s="24">
        <f t="shared" si="21"/>
        <v>2770.3147210970169</v>
      </c>
      <c r="S126" s="7"/>
      <c r="T126" s="25">
        <f t="shared" si="22"/>
        <v>-0.68810137180020758</v>
      </c>
      <c r="U126" s="24">
        <f t="shared" si="23"/>
        <v>0.71958138098040636</v>
      </c>
      <c r="V126" s="7"/>
      <c r="W126" s="25">
        <f t="shared" si="24"/>
        <v>-0.69225341493081172</v>
      </c>
      <c r="X126" s="24">
        <f t="shared" si="29"/>
        <v>129.2329161364359</v>
      </c>
      <c r="Y126" s="7"/>
      <c r="Z126" s="25">
        <f t="shared" si="30"/>
        <v>-616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-6.1083863564135754E-2</v>
      </c>
    </row>
    <row r="127" spans="1:29" s="17" customFormat="1" x14ac:dyDescent="0.25">
      <c r="A127" s="17">
        <v>42</v>
      </c>
      <c r="B127" s="17">
        <v>-610</v>
      </c>
      <c r="C127" s="17">
        <v>14651</v>
      </c>
      <c r="D127" s="17">
        <v>14459</v>
      </c>
      <c r="E127" s="17">
        <v>11780</v>
      </c>
      <c r="F127" s="17">
        <v>11954</v>
      </c>
      <c r="G127" s="24"/>
      <c r="H127" s="7"/>
      <c r="I127" s="25">
        <f t="shared" si="32"/>
        <v>2871</v>
      </c>
      <c r="J127" s="24">
        <f t="shared" si="32"/>
        <v>2505</v>
      </c>
      <c r="K127" s="7"/>
      <c r="L127" s="25">
        <f t="shared" si="27"/>
        <v>2867.913221536417</v>
      </c>
      <c r="M127" s="17">
        <f t="shared" si="18"/>
        <v>9.528201283239575</v>
      </c>
      <c r="N127" s="17">
        <f t="shared" si="28"/>
        <v>2507.8563569495695</v>
      </c>
      <c r="O127" s="24">
        <f t="shared" si="19"/>
        <v>8.1587750233542344</v>
      </c>
      <c r="P127" s="7"/>
      <c r="Q127" s="25">
        <f t="shared" si="20"/>
        <v>2913.0192934377701</v>
      </c>
      <c r="R127" s="24">
        <f t="shared" si="21"/>
        <v>2502.3147210970169</v>
      </c>
      <c r="S127" s="7"/>
      <c r="T127" s="25">
        <f t="shared" si="22"/>
        <v>-0.75439895255768019</v>
      </c>
      <c r="U127" s="24">
        <f t="shared" si="23"/>
        <v>0.64996914211305368</v>
      </c>
      <c r="V127" s="7"/>
      <c r="W127" s="25">
        <f t="shared" si="24"/>
        <v>-0.75815152705001831</v>
      </c>
      <c r="X127" s="24">
        <f t="shared" si="29"/>
        <v>123.73075640794411</v>
      </c>
      <c r="Y127" s="7"/>
      <c r="Z127" s="25">
        <f t="shared" si="30"/>
        <v>-610</v>
      </c>
      <c r="AA127" s="17">
        <f t="shared" si="31"/>
        <v>123.80400000000004</v>
      </c>
      <c r="AB127" s="24">
        <f t="shared" si="25"/>
        <v>2.1607874271390606</v>
      </c>
      <c r="AC127" s="17">
        <f t="shared" si="26"/>
        <v>-7.3243592055931117E-2</v>
      </c>
    </row>
    <row r="128" spans="1:29" s="17" customFormat="1" x14ac:dyDescent="0.25">
      <c r="A128" s="17">
        <v>43</v>
      </c>
      <c r="B128" s="17">
        <v>-610</v>
      </c>
      <c r="C128" s="17">
        <v>14769</v>
      </c>
      <c r="D128" s="17">
        <v>14316</v>
      </c>
      <c r="E128" s="17">
        <v>11666</v>
      </c>
      <c r="F128" s="17">
        <v>12101</v>
      </c>
      <c r="G128" s="24"/>
      <c r="H128" s="7"/>
      <c r="I128" s="25">
        <f t="shared" si="32"/>
        <v>3103</v>
      </c>
      <c r="J128" s="24">
        <f t="shared" si="32"/>
        <v>2215</v>
      </c>
      <c r="K128" s="7"/>
      <c r="L128" s="25">
        <f t="shared" si="27"/>
        <v>3096.7156965192594</v>
      </c>
      <c r="M128" s="17">
        <f t="shared" si="18"/>
        <v>39.492470238048654</v>
      </c>
      <c r="N128" s="17">
        <f t="shared" si="28"/>
        <v>2217.1354006814495</v>
      </c>
      <c r="O128" s="24">
        <f t="shared" si="19"/>
        <v>4.5599360703349134</v>
      </c>
      <c r="P128" s="7"/>
      <c r="Q128" s="25">
        <f t="shared" si="20"/>
        <v>3145.0192934377701</v>
      </c>
      <c r="R128" s="24">
        <f t="shared" si="21"/>
        <v>2212.3147210970169</v>
      </c>
      <c r="S128" s="7"/>
      <c r="T128" s="25">
        <f t="shared" si="22"/>
        <v>-0.81448113511913967</v>
      </c>
      <c r="U128" s="24">
        <f t="shared" si="23"/>
        <v>0.57464246572673927</v>
      </c>
      <c r="V128" s="7"/>
      <c r="W128" s="25">
        <f t="shared" si="24"/>
        <v>-0.81780125577119978</v>
      </c>
      <c r="X128" s="24">
        <f t="shared" si="29"/>
        <v>118.21848885593806</v>
      </c>
      <c r="Y128" s="7"/>
      <c r="Z128" s="25">
        <f t="shared" si="30"/>
        <v>-610</v>
      </c>
      <c r="AA128" s="17">
        <f t="shared" si="31"/>
        <v>118.31400000000005</v>
      </c>
      <c r="AB128" s="24">
        <f t="shared" si="25"/>
        <v>2.0649688512045721</v>
      </c>
      <c r="AC128" s="17">
        <f t="shared" si="26"/>
        <v>-9.5511144061987352E-2</v>
      </c>
    </row>
    <row r="129" spans="1:29" s="17" customFormat="1" x14ac:dyDescent="0.25">
      <c r="A129" s="17">
        <v>44</v>
      </c>
      <c r="B129" s="17">
        <v>-626</v>
      </c>
      <c r="C129" s="17">
        <v>14869</v>
      </c>
      <c r="D129" s="17">
        <v>14153</v>
      </c>
      <c r="E129" s="17">
        <v>11564</v>
      </c>
      <c r="F129" s="17">
        <v>12265</v>
      </c>
      <c r="G129" s="24"/>
      <c r="H129" s="7"/>
      <c r="I129" s="25">
        <f t="shared" si="32"/>
        <v>3305</v>
      </c>
      <c r="J129" s="24">
        <f t="shared" si="32"/>
        <v>1888</v>
      </c>
      <c r="K129" s="7"/>
      <c r="L129" s="25">
        <f t="shared" si="27"/>
        <v>3301.5354661376246</v>
      </c>
      <c r="M129" s="17">
        <f t="shared" si="18"/>
        <v>12.002994883546132</v>
      </c>
      <c r="N129" s="17">
        <f t="shared" si="28"/>
        <v>1897.6585030546969</v>
      </c>
      <c r="O129" s="24">
        <f t="shared" si="19"/>
        <v>93.286681257589223</v>
      </c>
      <c r="P129" s="7"/>
      <c r="Q129" s="25">
        <f t="shared" si="20"/>
        <v>3347.0192934377701</v>
      </c>
      <c r="R129" s="24">
        <f t="shared" si="21"/>
        <v>1885.3147210970169</v>
      </c>
      <c r="S129" s="7"/>
      <c r="T129" s="25">
        <f t="shared" si="22"/>
        <v>-0.86679406993558283</v>
      </c>
      <c r="U129" s="24">
        <f t="shared" si="23"/>
        <v>0.489705144422171</v>
      </c>
      <c r="V129" s="7"/>
      <c r="W129" s="25">
        <f t="shared" si="24"/>
        <v>-0.86962630606872138</v>
      </c>
      <c r="X129" s="24">
        <f t="shared" si="29"/>
        <v>112.50880803820064</v>
      </c>
      <c r="Y129" s="7"/>
      <c r="Z129" s="25">
        <f t="shared" si="30"/>
        <v>-626</v>
      </c>
      <c r="AA129" s="17">
        <f t="shared" si="31"/>
        <v>112.68000000000005</v>
      </c>
      <c r="AB129" s="24">
        <f t="shared" si="25"/>
        <v>1.9666370011472114</v>
      </c>
      <c r="AC129" s="17">
        <f t="shared" si="26"/>
        <v>-0.17119196179940843</v>
      </c>
    </row>
    <row r="130" spans="1:29" s="17" customFormat="1" x14ac:dyDescent="0.25">
      <c r="A130" s="17">
        <v>45</v>
      </c>
      <c r="B130" s="17">
        <v>-628</v>
      </c>
      <c r="C130" s="17">
        <v>14962</v>
      </c>
      <c r="D130" s="17">
        <v>13986</v>
      </c>
      <c r="E130" s="17">
        <v>11483</v>
      </c>
      <c r="F130" s="17">
        <v>12438</v>
      </c>
      <c r="G130" s="24"/>
      <c r="H130" s="7"/>
      <c r="I130" s="25">
        <f t="shared" si="32"/>
        <v>3479</v>
      </c>
      <c r="J130" s="24">
        <f t="shared" si="32"/>
        <v>1548</v>
      </c>
      <c r="K130" s="7"/>
      <c r="L130" s="25">
        <f t="shared" si="27"/>
        <v>3474.5184323465901</v>
      </c>
      <c r="M130" s="17">
        <f t="shared" si="18"/>
        <v>20.084448632090016</v>
      </c>
      <c r="N130" s="17">
        <f t="shared" si="28"/>
        <v>1558.7384307394173</v>
      </c>
      <c r="O130" s="24">
        <f t="shared" si="19"/>
        <v>115.31389474526139</v>
      </c>
      <c r="P130" s="7"/>
      <c r="Q130" s="25">
        <f t="shared" si="20"/>
        <v>3521.0192934377701</v>
      </c>
      <c r="R130" s="24">
        <f t="shared" si="21"/>
        <v>1545.3147210970169</v>
      </c>
      <c r="S130" s="7"/>
      <c r="T130" s="25">
        <f t="shared" si="22"/>
        <v>-0.91185570685667738</v>
      </c>
      <c r="U130" s="24">
        <f t="shared" si="23"/>
        <v>0.4013911100382162</v>
      </c>
      <c r="V130" s="7"/>
      <c r="W130" s="25">
        <f t="shared" si="24"/>
        <v>-0.91418050797005246</v>
      </c>
      <c r="X130" s="24">
        <f t="shared" si="29"/>
        <v>106.8289529085277</v>
      </c>
      <c r="Y130" s="7"/>
      <c r="Z130" s="25">
        <f t="shared" si="30"/>
        <v>-628</v>
      </c>
      <c r="AA130" s="17">
        <f t="shared" si="31"/>
        <v>107.02800000000005</v>
      </c>
      <c r="AB130" s="24">
        <f t="shared" si="25"/>
        <v>1.8679909918244919</v>
      </c>
      <c r="AC130" s="17">
        <f t="shared" si="26"/>
        <v>-0.19904709147235167</v>
      </c>
    </row>
    <row r="131" spans="1:29" s="17" customFormat="1" x14ac:dyDescent="0.25">
      <c r="A131" s="17">
        <v>46</v>
      </c>
      <c r="B131" s="17">
        <v>-635</v>
      </c>
      <c r="C131" s="17">
        <v>15041</v>
      </c>
      <c r="D131" s="17">
        <v>13821</v>
      </c>
      <c r="E131" s="17">
        <v>11419</v>
      </c>
      <c r="F131" s="17">
        <v>12623</v>
      </c>
      <c r="G131" s="24"/>
      <c r="H131" s="7"/>
      <c r="I131" s="25">
        <f t="shared" si="32"/>
        <v>3622</v>
      </c>
      <c r="J131" s="24">
        <f t="shared" si="32"/>
        <v>1198</v>
      </c>
      <c r="K131" s="7"/>
      <c r="L131" s="25">
        <f t="shared" si="27"/>
        <v>3614.6252812109151</v>
      </c>
      <c r="M131" s="17">
        <f t="shared" si="18"/>
        <v>54.386477218081986</v>
      </c>
      <c r="N131" s="17">
        <f t="shared" si="28"/>
        <v>1200.6441312862951</v>
      </c>
      <c r="O131" s="24">
        <f t="shared" si="19"/>
        <v>6.9914302591644644</v>
      </c>
      <c r="P131" s="7"/>
      <c r="Q131" s="25">
        <f t="shared" si="20"/>
        <v>3664.0192934377701</v>
      </c>
      <c r="R131" s="24">
        <f t="shared" si="21"/>
        <v>1195.3147210970169</v>
      </c>
      <c r="S131" s="7"/>
      <c r="T131" s="25">
        <f t="shared" si="22"/>
        <v>-0.94888912110792178</v>
      </c>
      <c r="U131" s="24">
        <f t="shared" si="23"/>
        <v>0.31047960405473329</v>
      </c>
      <c r="V131" s="7"/>
      <c r="W131" s="25">
        <f t="shared" si="24"/>
        <v>-0.95069140778862282</v>
      </c>
      <c r="X131" s="24">
        <f t="shared" si="29"/>
        <v>101.2101726720108</v>
      </c>
      <c r="Y131" s="7"/>
      <c r="Z131" s="25">
        <f t="shared" si="30"/>
        <v>-635</v>
      </c>
      <c r="AA131" s="17">
        <f t="shared" si="31"/>
        <v>101.31300000000005</v>
      </c>
      <c r="AB131" s="24">
        <f t="shared" si="25"/>
        <v>1.7682454250730157</v>
      </c>
      <c r="AC131" s="17">
        <f t="shared" si="26"/>
        <v>-0.10282732798924599</v>
      </c>
    </row>
    <row r="132" spans="1:29" s="17" customFormat="1" x14ac:dyDescent="0.25">
      <c r="A132" s="17">
        <v>47</v>
      </c>
      <c r="B132" s="17">
        <v>-636</v>
      </c>
      <c r="C132" s="17">
        <v>15078</v>
      </c>
      <c r="D132" s="17">
        <v>13619</v>
      </c>
      <c r="E132" s="17">
        <v>11357</v>
      </c>
      <c r="F132" s="17">
        <v>12797</v>
      </c>
      <c r="G132" s="24"/>
      <c r="H132" s="7"/>
      <c r="I132" s="25">
        <f t="shared" si="32"/>
        <v>3721</v>
      </c>
      <c r="J132" s="24">
        <f t="shared" si="32"/>
        <v>822</v>
      </c>
      <c r="K132" s="7"/>
      <c r="L132" s="25">
        <f t="shared" si="27"/>
        <v>3718.4809833149779</v>
      </c>
      <c r="M132" s="17">
        <f t="shared" si="18"/>
        <v>6.3454450594194887</v>
      </c>
      <c r="N132" s="17">
        <f t="shared" si="28"/>
        <v>830.03015701572815</v>
      </c>
      <c r="O132" s="24">
        <f t="shared" si="19"/>
        <v>64.483421697248033</v>
      </c>
      <c r="P132" s="7"/>
      <c r="Q132" s="25">
        <f t="shared" si="20"/>
        <v>3763.0192934377701</v>
      </c>
      <c r="R132" s="24">
        <f t="shared" si="21"/>
        <v>819.31472109701679</v>
      </c>
      <c r="S132" s="7"/>
      <c r="T132" s="25">
        <f t="shared" si="22"/>
        <v>-0.97452763866647563</v>
      </c>
      <c r="U132" s="24">
        <f t="shared" si="23"/>
        <v>0.21281467191247733</v>
      </c>
      <c r="V132" s="7"/>
      <c r="W132" s="25">
        <f t="shared" si="24"/>
        <v>-0.97576836136251743</v>
      </c>
      <c r="X132" s="24">
        <f t="shared" si="29"/>
        <v>95.427535616331397</v>
      </c>
      <c r="Y132" s="7"/>
      <c r="Z132" s="25">
        <f t="shared" si="30"/>
        <v>-636</v>
      </c>
      <c r="AA132" s="17">
        <f t="shared" si="31"/>
        <v>95.589000000000041</v>
      </c>
      <c r="AB132" s="24">
        <f t="shared" si="25"/>
        <v>1.6683427786888603</v>
      </c>
      <c r="AC132" s="17">
        <f t="shared" si="26"/>
        <v>-0.16146438366864402</v>
      </c>
    </row>
    <row r="133" spans="1:29" s="17" customFormat="1" x14ac:dyDescent="0.25">
      <c r="A133" s="17">
        <v>48</v>
      </c>
      <c r="B133" s="17">
        <v>-628</v>
      </c>
      <c r="C133" s="17">
        <v>15114</v>
      </c>
      <c r="D133" s="17">
        <v>13434</v>
      </c>
      <c r="E133" s="17">
        <v>11326</v>
      </c>
      <c r="F133" s="17">
        <v>12982</v>
      </c>
      <c r="G133" s="24"/>
      <c r="H133" s="7"/>
      <c r="I133" s="25">
        <f t="shared" si="32"/>
        <v>3788</v>
      </c>
      <c r="J133" s="24">
        <f t="shared" si="32"/>
        <v>452</v>
      </c>
      <c r="K133" s="7"/>
      <c r="L133" s="25">
        <f t="shared" si="27"/>
        <v>3784.2022519705597</v>
      </c>
      <c r="M133" s="17">
        <f t="shared" si="18"/>
        <v>14.422890095117678</v>
      </c>
      <c r="N133" s="17">
        <f t="shared" si="28"/>
        <v>455.95201045912046</v>
      </c>
      <c r="O133" s="24">
        <f t="shared" si="19"/>
        <v>15.618386668997498</v>
      </c>
      <c r="P133" s="7"/>
      <c r="Q133" s="25">
        <f t="shared" si="20"/>
        <v>3830.0192934377701</v>
      </c>
      <c r="R133" s="24">
        <f t="shared" si="21"/>
        <v>449.31472109701679</v>
      </c>
      <c r="S133" s="7"/>
      <c r="T133" s="25">
        <f t="shared" si="22"/>
        <v>-0.99187895863034536</v>
      </c>
      <c r="U133" s="24">
        <f t="shared" si="23"/>
        <v>0.11670822272993826</v>
      </c>
      <c r="V133" s="7"/>
      <c r="W133" s="25">
        <f t="shared" si="24"/>
        <v>-0.99256694804324364</v>
      </c>
      <c r="X133" s="24">
        <f t="shared" si="29"/>
        <v>89.830189910393472</v>
      </c>
      <c r="Y133" s="7"/>
      <c r="Z133" s="25">
        <f t="shared" si="30"/>
        <v>-628</v>
      </c>
      <c r="AA133" s="17">
        <f t="shared" si="31"/>
        <v>89.93700000000004</v>
      </c>
      <c r="AB133" s="24">
        <f t="shared" si="25"/>
        <v>1.569696769366141</v>
      </c>
      <c r="AC133" s="17">
        <f t="shared" si="26"/>
        <v>-0.10681008960656868</v>
      </c>
    </row>
    <row r="134" spans="1:29" s="17" customFormat="1" x14ac:dyDescent="0.25">
      <c r="A134" s="17">
        <v>49</v>
      </c>
      <c r="B134" s="17">
        <v>-612</v>
      </c>
      <c r="C134" s="17">
        <v>15128</v>
      </c>
      <c r="D134" s="17">
        <v>13257</v>
      </c>
      <c r="E134" s="17">
        <v>11314</v>
      </c>
      <c r="F134" s="17">
        <v>13172</v>
      </c>
      <c r="G134" s="24"/>
      <c r="H134" s="7"/>
      <c r="I134" s="25">
        <f t="shared" si="32"/>
        <v>3814</v>
      </c>
      <c r="J134" s="24">
        <f t="shared" si="32"/>
        <v>85</v>
      </c>
      <c r="K134" s="7"/>
      <c r="L134" s="25">
        <f t="shared" si="27"/>
        <v>3812.4246921174317</v>
      </c>
      <c r="M134" s="17">
        <f t="shared" si="18"/>
        <v>2.4815949248817195</v>
      </c>
      <c r="N134" s="17">
        <f t="shared" si="28"/>
        <v>87.125039751874851</v>
      </c>
      <c r="O134" s="24">
        <f t="shared" si="19"/>
        <v>4.5157939470483299</v>
      </c>
      <c r="P134" s="7"/>
      <c r="Q134" s="25">
        <f t="shared" si="20"/>
        <v>3856.0192934377701</v>
      </c>
      <c r="R134" s="24">
        <f t="shared" si="21"/>
        <v>82.314721097016786</v>
      </c>
      <c r="S134" s="7"/>
      <c r="T134" s="25">
        <f t="shared" si="22"/>
        <v>-0.99861230667602618</v>
      </c>
      <c r="U134" s="24">
        <f t="shared" si="23"/>
        <v>2.1381015027257623E-2</v>
      </c>
      <c r="V134" s="7"/>
      <c r="W134" s="25">
        <f t="shared" si="24"/>
        <v>-0.99875187096966622</v>
      </c>
      <c r="X134" s="24">
        <f t="shared" si="29"/>
        <v>84.350403067641082</v>
      </c>
      <c r="Y134" s="7"/>
      <c r="Z134" s="25">
        <f t="shared" si="30"/>
        <v>-612</v>
      </c>
      <c r="AA134" s="17">
        <f t="shared" si="31"/>
        <v>84.429000000000045</v>
      </c>
      <c r="AB134" s="24">
        <f t="shared" si="25"/>
        <v>1.4735640341662932</v>
      </c>
      <c r="AC134" s="17">
        <f t="shared" si="26"/>
        <v>-7.859693235896259E-2</v>
      </c>
    </row>
    <row r="135" spans="1:29" s="17" customFormat="1" x14ac:dyDescent="0.25">
      <c r="A135" s="17">
        <v>50</v>
      </c>
      <c r="B135" s="17">
        <v>-622</v>
      </c>
      <c r="C135" s="17">
        <v>15118</v>
      </c>
      <c r="D135" s="17">
        <v>13058</v>
      </c>
      <c r="E135" s="17">
        <v>11314</v>
      </c>
      <c r="F135" s="17">
        <v>13349</v>
      </c>
      <c r="G135" s="24"/>
      <c r="H135" s="7"/>
      <c r="I135" s="25">
        <f t="shared" si="32"/>
        <v>3804</v>
      </c>
      <c r="J135" s="24">
        <f t="shared" si="32"/>
        <v>-291</v>
      </c>
      <c r="K135" s="7"/>
      <c r="L135" s="25">
        <f t="shared" si="27"/>
        <v>3804.6027844612586</v>
      </c>
      <c r="M135" s="17">
        <f t="shared" si="18"/>
        <v>0.36334910673479598</v>
      </c>
      <c r="N135" s="17">
        <f t="shared" si="28"/>
        <v>-288.51260870751116</v>
      </c>
      <c r="O135" s="24">
        <f t="shared" si="19"/>
        <v>6.1871154419492882</v>
      </c>
      <c r="P135" s="7"/>
      <c r="Q135" s="25">
        <f t="shared" si="20"/>
        <v>3846.0192934377701</v>
      </c>
      <c r="R135" s="24">
        <f t="shared" si="21"/>
        <v>-293.68527890298321</v>
      </c>
      <c r="S135" s="7"/>
      <c r="T135" s="25">
        <f t="shared" si="22"/>
        <v>-0.99602255742768742</v>
      </c>
      <c r="U135" s="24">
        <f t="shared" si="23"/>
        <v>-7.6283917114998295E-2</v>
      </c>
      <c r="V135" s="7"/>
      <c r="W135" s="25">
        <f t="shared" si="24"/>
        <v>-0.995600090401903</v>
      </c>
      <c r="X135" s="24">
        <f t="shared" si="29"/>
        <v>78.742516075930723</v>
      </c>
      <c r="Y135" s="7"/>
      <c r="Z135" s="25">
        <f t="shared" si="30"/>
        <v>-622</v>
      </c>
      <c r="AA135" s="17">
        <f t="shared" si="31"/>
        <v>78.831000000000046</v>
      </c>
      <c r="AB135" s="24">
        <f t="shared" si="25"/>
        <v>1.3758605026396507</v>
      </c>
      <c r="AC135" s="17">
        <f t="shared" si="26"/>
        <v>-8.8483924069322484E-2</v>
      </c>
    </row>
    <row r="136" spans="1:29" s="17" customFormat="1" x14ac:dyDescent="0.25">
      <c r="A136" s="17">
        <v>51</v>
      </c>
      <c r="B136" s="17">
        <v>-614</v>
      </c>
      <c r="C136" s="17">
        <v>15100</v>
      </c>
      <c r="D136" s="17">
        <v>12879</v>
      </c>
      <c r="E136" s="17">
        <v>11337</v>
      </c>
      <c r="F136" s="17">
        <v>13534</v>
      </c>
      <c r="G136" s="24"/>
      <c r="H136" s="7"/>
      <c r="I136" s="25">
        <f t="shared" si="32"/>
        <v>3763</v>
      </c>
      <c r="J136" s="24">
        <f t="shared" si="32"/>
        <v>-655</v>
      </c>
      <c r="K136" s="7"/>
      <c r="L136" s="25">
        <f t="shared" si="27"/>
        <v>3760.8599145797016</v>
      </c>
      <c r="M136" s="17">
        <f t="shared" si="18"/>
        <v>4.5799656061738618</v>
      </c>
      <c r="N136" s="17">
        <f t="shared" si="28"/>
        <v>-656.60875378642913</v>
      </c>
      <c r="O136" s="24">
        <f t="shared" si="19"/>
        <v>2.588088745350074</v>
      </c>
      <c r="P136" s="7"/>
      <c r="Q136" s="25">
        <f t="shared" si="20"/>
        <v>3805.0192934377701</v>
      </c>
      <c r="R136" s="24">
        <f t="shared" si="21"/>
        <v>-657.68527890298321</v>
      </c>
      <c r="S136" s="7"/>
      <c r="T136" s="25">
        <f t="shared" si="22"/>
        <v>-0.9854045855094985</v>
      </c>
      <c r="U136" s="24">
        <f t="shared" si="23"/>
        <v>-0.17083188333782051</v>
      </c>
      <c r="V136" s="7"/>
      <c r="W136" s="25">
        <f t="shared" si="24"/>
        <v>-0.98443789005399329</v>
      </c>
      <c r="X136" s="24">
        <f t="shared" si="29"/>
        <v>73.279380187210734</v>
      </c>
      <c r="Y136" s="7"/>
      <c r="Z136" s="25">
        <f t="shared" si="30"/>
        <v>-614</v>
      </c>
      <c r="AA136" s="17">
        <f t="shared" si="31"/>
        <v>73.305000000000049</v>
      </c>
      <c r="AB136" s="24">
        <f t="shared" si="25"/>
        <v>1.2794136081744441</v>
      </c>
      <c r="AC136" s="17">
        <f t="shared" si="26"/>
        <v>-2.5619812789315688E-2</v>
      </c>
    </row>
    <row r="137" spans="1:29" s="17" customFormat="1" x14ac:dyDescent="0.25">
      <c r="A137" s="17">
        <v>52</v>
      </c>
      <c r="B137" s="17">
        <v>-621</v>
      </c>
      <c r="C137" s="17">
        <v>15058</v>
      </c>
      <c r="D137" s="17">
        <v>12699</v>
      </c>
      <c r="E137" s="17">
        <v>11380</v>
      </c>
      <c r="F137" s="17">
        <v>13719</v>
      </c>
      <c r="G137" s="24"/>
      <c r="H137" s="7"/>
      <c r="I137" s="25">
        <f t="shared" si="32"/>
        <v>3678</v>
      </c>
      <c r="J137" s="24">
        <f t="shared" si="32"/>
        <v>-1020</v>
      </c>
      <c r="K137" s="7"/>
      <c r="L137" s="25">
        <f t="shared" si="27"/>
        <v>3680.632768513497</v>
      </c>
      <c r="M137" s="17">
        <f t="shared" si="18"/>
        <v>6.9314700456612686</v>
      </c>
      <c r="N137" s="17">
        <f t="shared" si="28"/>
        <v>-1022.6490577975507</v>
      </c>
      <c r="O137" s="24">
        <f t="shared" si="19"/>
        <v>7.0175072147639215</v>
      </c>
      <c r="P137" s="7"/>
      <c r="Q137" s="25">
        <f t="shared" si="20"/>
        <v>3720.0192934377701</v>
      </c>
      <c r="R137" s="24">
        <f t="shared" si="21"/>
        <v>-1022.6852789029832</v>
      </c>
      <c r="S137" s="7"/>
      <c r="T137" s="25">
        <f t="shared" si="22"/>
        <v>-0.96339171689861891</v>
      </c>
      <c r="U137" s="24">
        <f t="shared" si="23"/>
        <v>-0.26563959672059556</v>
      </c>
      <c r="V137" s="7"/>
      <c r="W137" s="25">
        <f t="shared" si="24"/>
        <v>-0.96187910971437807</v>
      </c>
      <c r="X137" s="24">
        <f t="shared" si="29"/>
        <v>67.685603586082493</v>
      </c>
      <c r="Y137" s="7"/>
      <c r="Z137" s="25">
        <f t="shared" si="30"/>
        <v>-621</v>
      </c>
      <c r="AA137" s="17">
        <f t="shared" si="31"/>
        <v>67.716000000000051</v>
      </c>
      <c r="AB137" s="24">
        <f t="shared" si="25"/>
        <v>1.181867156280481</v>
      </c>
      <c r="AC137" s="17">
        <f t="shared" si="26"/>
        <v>-3.0396413917557652E-2</v>
      </c>
    </row>
    <row r="138" spans="1:29" s="17" customFormat="1" x14ac:dyDescent="0.25">
      <c r="A138" s="17">
        <v>53</v>
      </c>
      <c r="B138" s="17">
        <v>-631</v>
      </c>
      <c r="C138" s="17">
        <v>15005</v>
      </c>
      <c r="D138" s="17">
        <v>12516</v>
      </c>
      <c r="E138" s="17">
        <v>11440</v>
      </c>
      <c r="F138" s="17">
        <v>13900</v>
      </c>
      <c r="G138" s="24"/>
      <c r="H138" s="7"/>
      <c r="I138" s="25">
        <f t="shared" si="32"/>
        <v>3565</v>
      </c>
      <c r="J138" s="24">
        <f t="shared" si="32"/>
        <v>-1384</v>
      </c>
      <c r="K138" s="7"/>
      <c r="L138" s="25">
        <f t="shared" si="27"/>
        <v>3562.8310399354013</v>
      </c>
      <c r="M138" s="17">
        <f t="shared" si="18"/>
        <v>4.7043877618237806</v>
      </c>
      <c r="N138" s="17">
        <f t="shared" si="28"/>
        <v>-1384.568058371711</v>
      </c>
      <c r="O138" s="24">
        <f t="shared" si="19"/>
        <v>0.32269031367095713</v>
      </c>
      <c r="P138" s="7"/>
      <c r="Q138" s="25">
        <f t="shared" si="20"/>
        <v>3607.0192934377701</v>
      </c>
      <c r="R138" s="24">
        <f t="shared" si="21"/>
        <v>-1386.6852789029831</v>
      </c>
      <c r="S138" s="7"/>
      <c r="T138" s="25">
        <f t="shared" si="22"/>
        <v>-0.93412755039239082</v>
      </c>
      <c r="U138" s="24">
        <f t="shared" si="23"/>
        <v>-0.36018756294341775</v>
      </c>
      <c r="V138" s="7"/>
      <c r="W138" s="25">
        <f t="shared" si="24"/>
        <v>-0.93207040608023572</v>
      </c>
      <c r="X138" s="24">
        <f t="shared" si="29"/>
        <v>61.995583733774822</v>
      </c>
      <c r="Y138" s="7"/>
      <c r="Z138" s="25">
        <f t="shared" si="30"/>
        <v>-631</v>
      </c>
      <c r="AA138" s="17">
        <f t="shared" si="31"/>
        <v>62.037000000000049</v>
      </c>
      <c r="AB138" s="24">
        <f t="shared" si="25"/>
        <v>1.0827499080597229</v>
      </c>
      <c r="AC138" s="17">
        <f t="shared" si="26"/>
        <v>-4.141626622522665E-2</v>
      </c>
    </row>
    <row r="139" spans="1:29" s="17" customFormat="1" x14ac:dyDescent="0.25">
      <c r="A139" s="17">
        <v>54</v>
      </c>
      <c r="B139" s="17">
        <v>-629</v>
      </c>
      <c r="C139" s="17">
        <v>14927</v>
      </c>
      <c r="D139" s="17">
        <v>12347</v>
      </c>
      <c r="E139" s="17">
        <v>11516</v>
      </c>
      <c r="F139" s="17">
        <v>14078</v>
      </c>
      <c r="G139" s="24"/>
      <c r="H139" s="7"/>
      <c r="I139" s="25">
        <f t="shared" si="32"/>
        <v>3411</v>
      </c>
      <c r="J139" s="24">
        <f t="shared" si="32"/>
        <v>-1731</v>
      </c>
      <c r="K139" s="7"/>
      <c r="L139" s="25">
        <f t="shared" si="27"/>
        <v>3410.1497021385899</v>
      </c>
      <c r="M139" s="17">
        <f t="shared" si="18"/>
        <v>0.72300645311863498</v>
      </c>
      <c r="N139" s="17">
        <f t="shared" si="28"/>
        <v>-1731.7739999771495</v>
      </c>
      <c r="O139" s="24">
        <f t="shared" si="19"/>
        <v>0.59907596462744972</v>
      </c>
      <c r="P139" s="7"/>
      <c r="Q139" s="25">
        <f t="shared" si="20"/>
        <v>3453.0192934377701</v>
      </c>
      <c r="R139" s="24">
        <f t="shared" si="21"/>
        <v>-1733.6852789029831</v>
      </c>
      <c r="S139" s="7"/>
      <c r="T139" s="25">
        <f t="shared" si="22"/>
        <v>-0.89424541196797369</v>
      </c>
      <c r="U139" s="24">
        <f t="shared" si="23"/>
        <v>-0.45031982744704219</v>
      </c>
      <c r="V139" s="7"/>
      <c r="W139" s="25">
        <f t="shared" si="24"/>
        <v>-0.89166896379345295</v>
      </c>
      <c r="X139" s="24">
        <f t="shared" si="29"/>
        <v>56.328859509278402</v>
      </c>
      <c r="Y139" s="7"/>
      <c r="Z139" s="25">
        <f t="shared" si="30"/>
        <v>-629</v>
      </c>
      <c r="AA139" s="17">
        <f t="shared" si="31"/>
        <v>56.376000000000047</v>
      </c>
      <c r="AB139" s="24">
        <f t="shared" si="25"/>
        <v>0.98394681910432402</v>
      </c>
      <c r="AC139" s="17">
        <f t="shared" si="26"/>
        <v>-4.7140490721645278E-2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12182</v>
      </c>
      <c r="E140" s="17">
        <v>11614</v>
      </c>
      <c r="F140" s="17">
        <v>14243</v>
      </c>
      <c r="G140" s="24"/>
      <c r="H140" s="7"/>
      <c r="I140" s="25">
        <f t="shared" si="32"/>
        <v>3215</v>
      </c>
      <c r="J140" s="24">
        <f t="shared" si="32"/>
        <v>-2061</v>
      </c>
      <c r="K140" s="7"/>
      <c r="L140" s="25">
        <f t="shared" si="27"/>
        <v>3220.2143377844686</v>
      </c>
      <c r="M140" s="17">
        <f t="shared" si="18"/>
        <v>27.189318530537175</v>
      </c>
      <c r="N140" s="17">
        <f t="shared" si="28"/>
        <v>-2067.6456256440315</v>
      </c>
      <c r="O140" s="24">
        <f t="shared" si="19"/>
        <v>44.164340200609054</v>
      </c>
      <c r="P140" s="7"/>
      <c r="Q140" s="25">
        <f t="shared" si="20"/>
        <v>3257.0192934377701</v>
      </c>
      <c r="R140" s="24">
        <f t="shared" si="21"/>
        <v>-2063.6852789029831</v>
      </c>
      <c r="S140" s="7"/>
      <c r="T140" s="25">
        <f t="shared" si="22"/>
        <v>-0.84348632670053381</v>
      </c>
      <c r="U140" s="24">
        <f t="shared" si="23"/>
        <v>-0.53603639023146898</v>
      </c>
      <c r="V140" s="7"/>
      <c r="W140" s="25">
        <f t="shared" si="24"/>
        <v>-0.84041580364172097</v>
      </c>
      <c r="X140" s="24">
        <f t="shared" si="29"/>
        <v>50.593356848574729</v>
      </c>
      <c r="Y140" s="7"/>
      <c r="Z140" s="25">
        <f t="shared" si="30"/>
        <v>-640</v>
      </c>
      <c r="AA140" s="17">
        <f t="shared" si="31"/>
        <v>50.616000000000049</v>
      </c>
      <c r="AB140" s="24">
        <f t="shared" si="25"/>
        <v>0.88341585418945068</v>
      </c>
      <c r="AC140" s="17">
        <f t="shared" si="26"/>
        <v>-2.2643151425320696E-2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12022</v>
      </c>
      <c r="E141" s="17">
        <v>11722</v>
      </c>
      <c r="F141" s="17">
        <v>14398</v>
      </c>
      <c r="G141" s="24"/>
      <c r="H141" s="7"/>
      <c r="I141" s="25">
        <f t="shared" si="32"/>
        <v>3001</v>
      </c>
      <c r="J141" s="24">
        <f t="shared" si="32"/>
        <v>-2376</v>
      </c>
      <c r="K141" s="7"/>
      <c r="L141" s="25">
        <f t="shared" si="27"/>
        <v>3000.2865365886437</v>
      </c>
      <c r="M141" s="17">
        <f t="shared" si="18"/>
        <v>0.50903003934419067</v>
      </c>
      <c r="N141" s="17">
        <f t="shared" si="28"/>
        <v>-2378.7894835069692</v>
      </c>
      <c r="O141" s="24">
        <f t="shared" si="19"/>
        <v>7.7812182356531352</v>
      </c>
      <c r="P141" s="7"/>
      <c r="Q141" s="25">
        <f t="shared" si="20"/>
        <v>3043.0192934377701</v>
      </c>
      <c r="R141" s="24">
        <f t="shared" si="21"/>
        <v>-2378.6852789029831</v>
      </c>
      <c r="S141" s="7"/>
      <c r="T141" s="25">
        <f t="shared" si="22"/>
        <v>-0.78806569278608418</v>
      </c>
      <c r="U141" s="24">
        <f t="shared" si="23"/>
        <v>-0.61785674561660353</v>
      </c>
      <c r="V141" s="7"/>
      <c r="W141" s="25">
        <f t="shared" si="24"/>
        <v>-0.78452343742021324</v>
      </c>
      <c r="X141" s="24">
        <f t="shared" si="29"/>
        <v>44.901577857695202</v>
      </c>
      <c r="Y141" s="7"/>
      <c r="Z141" s="25">
        <f t="shared" si="30"/>
        <v>-632</v>
      </c>
      <c r="AA141" s="17">
        <f t="shared" si="31"/>
        <v>44.928000000000047</v>
      </c>
      <c r="AB141" s="24">
        <f t="shared" si="25"/>
        <v>0.78414152633601319</v>
      </c>
      <c r="AC141" s="17">
        <f t="shared" si="26"/>
        <v>-2.6422142304845408E-2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11881</v>
      </c>
      <c r="E142" s="17">
        <v>11844</v>
      </c>
      <c r="F142" s="17">
        <v>14539</v>
      </c>
      <c r="G142" s="24"/>
      <c r="H142" s="7"/>
      <c r="I142" s="25">
        <f t="shared" si="32"/>
        <v>2753</v>
      </c>
      <c r="J142" s="24">
        <f t="shared" si="32"/>
        <v>-2658</v>
      </c>
      <c r="K142" s="7"/>
      <c r="L142" s="25">
        <f t="shared" si="27"/>
        <v>2755.381376238412</v>
      </c>
      <c r="M142" s="17">
        <f t="shared" si="18"/>
        <v>5.6709527888734339</v>
      </c>
      <c r="N142" s="17">
        <f t="shared" si="28"/>
        <v>-2661.2256698866831</v>
      </c>
      <c r="O142" s="24">
        <f t="shared" si="19"/>
        <v>10.404946217854393</v>
      </c>
      <c r="P142" s="7"/>
      <c r="Q142" s="25">
        <f t="shared" si="20"/>
        <v>2795.0192934377701</v>
      </c>
      <c r="R142" s="24">
        <f t="shared" si="21"/>
        <v>-2660.6852789029831</v>
      </c>
      <c r="S142" s="7"/>
      <c r="T142" s="25">
        <f t="shared" si="22"/>
        <v>-0.72383991142728266</v>
      </c>
      <c r="U142" s="24">
        <f t="shared" si="23"/>
        <v>-0.69110544472329549</v>
      </c>
      <c r="V142" s="7"/>
      <c r="W142" s="25">
        <f t="shared" si="24"/>
        <v>-0.71987510143412758</v>
      </c>
      <c r="X142" s="24">
        <f t="shared" si="29"/>
        <v>39.292107025665587</v>
      </c>
      <c r="Y142" s="7"/>
      <c r="Z142" s="25">
        <f t="shared" si="30"/>
        <v>-620</v>
      </c>
      <c r="AA142" s="17">
        <f t="shared" si="31"/>
        <v>39.348000000000049</v>
      </c>
      <c r="AB142" s="24">
        <f t="shared" si="25"/>
        <v>0.68675215407472956</v>
      </c>
      <c r="AC142" s="17">
        <f t="shared" si="26"/>
        <v>-5.5892974334462053E-2</v>
      </c>
    </row>
    <row r="143" spans="1:29" s="17" customFormat="1" x14ac:dyDescent="0.25">
      <c r="A143" s="17">
        <v>58</v>
      </c>
      <c r="B143" s="17">
        <v>-606</v>
      </c>
      <c r="C143" s="17">
        <v>14465</v>
      </c>
      <c r="D143" s="17">
        <v>11752</v>
      </c>
      <c r="E143" s="17">
        <v>11979</v>
      </c>
      <c r="F143" s="17">
        <v>14667</v>
      </c>
      <c r="G143" s="24"/>
      <c r="H143" s="7"/>
      <c r="I143" s="25">
        <f t="shared" si="32"/>
        <v>2486</v>
      </c>
      <c r="J143" s="24">
        <f t="shared" si="32"/>
        <v>-2915</v>
      </c>
      <c r="K143" s="7"/>
      <c r="L143" s="25">
        <f t="shared" si="27"/>
        <v>2490.343230018344</v>
      </c>
      <c r="M143" s="17">
        <f t="shared" si="18"/>
        <v>18.863646992244441</v>
      </c>
      <c r="N143" s="17">
        <f t="shared" si="28"/>
        <v>-2912.871978809565</v>
      </c>
      <c r="O143" s="24">
        <f t="shared" si="19"/>
        <v>4.5284741869403629</v>
      </c>
      <c r="P143" s="7"/>
      <c r="Q143" s="25">
        <f t="shared" si="20"/>
        <v>2528.0192934377701</v>
      </c>
      <c r="R143" s="24">
        <f t="shared" si="21"/>
        <v>-2917.6852789029831</v>
      </c>
      <c r="S143" s="7"/>
      <c r="T143" s="25">
        <f t="shared" si="22"/>
        <v>-0.65469360649663744</v>
      </c>
      <c r="U143" s="24">
        <f t="shared" si="23"/>
        <v>-0.7578604648311672</v>
      </c>
      <c r="V143" s="7"/>
      <c r="W143" s="25">
        <f t="shared" si="24"/>
        <v>-0.65034352666714546</v>
      </c>
      <c r="X143" s="24">
        <f t="shared" si="29"/>
        <v>33.757932571825904</v>
      </c>
      <c r="Y143" s="7"/>
      <c r="Z143" s="25">
        <f t="shared" si="30"/>
        <v>-606</v>
      </c>
      <c r="AA143" s="17">
        <f t="shared" si="31"/>
        <v>33.894000000000048</v>
      </c>
      <c r="AB143" s="24">
        <f t="shared" si="25"/>
        <v>0.59156189667095893</v>
      </c>
      <c r="AC143" s="17">
        <f t="shared" si="26"/>
        <v>-0.13606742817414386</v>
      </c>
    </row>
    <row r="144" spans="1:29" s="17" customFormat="1" x14ac:dyDescent="0.25">
      <c r="A144" s="17">
        <v>59</v>
      </c>
      <c r="B144" s="17">
        <v>-616</v>
      </c>
      <c r="C144" s="17">
        <v>14317</v>
      </c>
      <c r="D144" s="17">
        <v>11638</v>
      </c>
      <c r="E144" s="17">
        <v>12121</v>
      </c>
      <c r="F144" s="17">
        <v>14779</v>
      </c>
      <c r="G144" s="24"/>
      <c r="H144" s="7"/>
      <c r="I144" s="25">
        <f t="shared" si="32"/>
        <v>2196</v>
      </c>
      <c r="J144" s="24">
        <f t="shared" si="32"/>
        <v>-3141</v>
      </c>
      <c r="K144" s="7"/>
      <c r="L144" s="25">
        <f t="shared" si="27"/>
        <v>2197.4239158401651</v>
      </c>
      <c r="M144" s="17">
        <f t="shared" si="18"/>
        <v>2.0275363198731871</v>
      </c>
      <c r="N144" s="17">
        <f t="shared" si="28"/>
        <v>-3141.5668765040768</v>
      </c>
      <c r="O144" s="24">
        <f t="shared" si="19"/>
        <v>0.32134897087438513</v>
      </c>
      <c r="P144" s="7"/>
      <c r="Q144" s="25">
        <f t="shared" si="20"/>
        <v>2238.0192934377701</v>
      </c>
      <c r="R144" s="24">
        <f t="shared" si="21"/>
        <v>-3143.6852789029831</v>
      </c>
      <c r="S144" s="7"/>
      <c r="T144" s="25">
        <f t="shared" si="22"/>
        <v>-0.57959087829481315</v>
      </c>
      <c r="U144" s="24">
        <f t="shared" si="23"/>
        <v>-0.81656332298050194</v>
      </c>
      <c r="V144" s="7"/>
      <c r="W144" s="25">
        <f t="shared" si="24"/>
        <v>-0.57490176417074468</v>
      </c>
      <c r="X144" s="24">
        <f t="shared" si="29"/>
        <v>28.271495190554788</v>
      </c>
      <c r="Y144" s="7"/>
      <c r="Z144" s="25">
        <f t="shared" si="30"/>
        <v>-616</v>
      </c>
      <c r="AA144" s="17">
        <f t="shared" si="31"/>
        <v>28.350000000000048</v>
      </c>
      <c r="AB144" s="24">
        <f t="shared" si="25"/>
        <v>0.49480084294039328</v>
      </c>
      <c r="AC144" s="17">
        <f t="shared" si="26"/>
        <v>-7.8504809445259838E-2</v>
      </c>
    </row>
    <row r="145" spans="1:29" s="17" customFormat="1" x14ac:dyDescent="0.25">
      <c r="A145" s="17">
        <v>60</v>
      </c>
      <c r="B145" s="17">
        <v>-630</v>
      </c>
      <c r="C145" s="17">
        <v>14154</v>
      </c>
      <c r="D145" s="17">
        <v>11532</v>
      </c>
      <c r="E145" s="17">
        <v>12278</v>
      </c>
      <c r="F145" s="17">
        <v>14876</v>
      </c>
      <c r="G145" s="24"/>
      <c r="H145" s="7"/>
      <c r="I145" s="25">
        <f t="shared" si="32"/>
        <v>1876</v>
      </c>
      <c r="J145" s="24">
        <f t="shared" si="32"/>
        <v>-3344</v>
      </c>
      <c r="K145" s="7"/>
      <c r="L145" s="25">
        <f t="shared" si="27"/>
        <v>1876.1787490461008</v>
      </c>
      <c r="M145" s="17">
        <f t="shared" si="18"/>
        <v>3.1951221481962874E-2</v>
      </c>
      <c r="N145" s="17">
        <f t="shared" si="28"/>
        <v>-3344.9766137257348</v>
      </c>
      <c r="O145" s="24">
        <f t="shared" si="19"/>
        <v>0.95377436929351123</v>
      </c>
      <c r="P145" s="7"/>
      <c r="Q145" s="25">
        <f t="shared" si="20"/>
        <v>1918.0192934377699</v>
      </c>
      <c r="R145" s="24">
        <f t="shared" si="21"/>
        <v>-3346.6852789029831</v>
      </c>
      <c r="S145" s="7"/>
      <c r="T145" s="25">
        <f t="shared" si="22"/>
        <v>-0.49671890234797239</v>
      </c>
      <c r="U145" s="24">
        <f t="shared" si="23"/>
        <v>-0.86929199645092192</v>
      </c>
      <c r="V145" s="7"/>
      <c r="W145" s="25">
        <f t="shared" si="24"/>
        <v>-0.49172500225781285</v>
      </c>
      <c r="X145" s="24">
        <f t="shared" si="29"/>
        <v>22.61918693131156</v>
      </c>
      <c r="Y145" s="7"/>
      <c r="Z145" s="25">
        <f t="shared" si="30"/>
        <v>-630</v>
      </c>
      <c r="AA145" s="17">
        <f t="shared" si="31"/>
        <v>22.680000000000049</v>
      </c>
      <c r="AB145" s="24">
        <f t="shared" si="25"/>
        <v>0.39584067435231479</v>
      </c>
      <c r="AC145" s="17">
        <f t="shared" si="26"/>
        <v>-6.0813068688489125E-2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11451</v>
      </c>
      <c r="E146" s="17">
        <v>12455</v>
      </c>
      <c r="F146" s="17">
        <v>14972</v>
      </c>
      <c r="G146" s="24"/>
      <c r="H146" s="7"/>
      <c r="I146" s="25">
        <f t="shared" si="32"/>
        <v>1535</v>
      </c>
      <c r="J146" s="24">
        <f t="shared" si="32"/>
        <v>-3521</v>
      </c>
      <c r="K146" s="7"/>
      <c r="L146" s="25">
        <f t="shared" si="27"/>
        <v>1539.4625150581519</v>
      </c>
      <c r="M146" s="17">
        <f t="shared" si="18"/>
        <v>19.914040644232401</v>
      </c>
      <c r="N146" s="17">
        <f t="shared" si="28"/>
        <v>-3514.1195974279367</v>
      </c>
      <c r="O146" s="24">
        <f t="shared" si="19"/>
        <v>47.33993955365532</v>
      </c>
      <c r="P146" s="7"/>
      <c r="Q146" s="25">
        <f t="shared" si="20"/>
        <v>1577.0192934377699</v>
      </c>
      <c r="R146" s="24">
        <f t="shared" si="21"/>
        <v>-3523.6852789029831</v>
      </c>
      <c r="S146" s="7"/>
      <c r="T146" s="25">
        <f t="shared" si="22"/>
        <v>-0.40840845297962036</v>
      </c>
      <c r="U146" s="24">
        <f t="shared" si="23"/>
        <v>-0.91526724376256907</v>
      </c>
      <c r="V146" s="7"/>
      <c r="W146" s="25">
        <f t="shared" si="24"/>
        <v>-0.40314853778948601</v>
      </c>
      <c r="X146" s="24">
        <f t="shared" si="29"/>
        <v>16.896109932900117</v>
      </c>
      <c r="Y146" s="7"/>
      <c r="Z146" s="25">
        <f t="shared" si="30"/>
        <v>-624</v>
      </c>
      <c r="AA146" s="17">
        <f t="shared" si="31"/>
        <v>17.06400000000005</v>
      </c>
      <c r="AB146" s="24">
        <f t="shared" si="25"/>
        <v>0.29782298356031323</v>
      </c>
      <c r="AC146" s="17">
        <f t="shared" si="26"/>
        <v>-0.16789006709993259</v>
      </c>
    </row>
    <row r="147" spans="1:29" s="17" customFormat="1" x14ac:dyDescent="0.25">
      <c r="A147" s="17">
        <v>62</v>
      </c>
      <c r="B147" s="17">
        <v>-632</v>
      </c>
      <c r="C147" s="17">
        <v>13816</v>
      </c>
      <c r="D147" s="17">
        <v>11388</v>
      </c>
      <c r="E147" s="17">
        <v>12634</v>
      </c>
      <c r="F147" s="17">
        <v>15040</v>
      </c>
      <c r="G147" s="24"/>
      <c r="H147" s="7"/>
      <c r="I147" s="25">
        <f t="shared" si="32"/>
        <v>1182</v>
      </c>
      <c r="J147" s="24">
        <f t="shared" si="32"/>
        <v>-3652</v>
      </c>
      <c r="K147" s="7"/>
      <c r="L147" s="25">
        <f t="shared" si="27"/>
        <v>1182.954069147394</v>
      </c>
      <c r="M147" s="17">
        <f t="shared" si="18"/>
        <v>0.91024793800904913</v>
      </c>
      <c r="N147" s="17">
        <f t="shared" si="28"/>
        <v>-3650.9652322662928</v>
      </c>
      <c r="O147" s="24">
        <f t="shared" si="19"/>
        <v>1.0707442627215611</v>
      </c>
      <c r="P147" s="7"/>
      <c r="Q147" s="25">
        <f t="shared" si="20"/>
        <v>1224.0192934377699</v>
      </c>
      <c r="R147" s="24">
        <f t="shared" si="21"/>
        <v>-3654.6852789029831</v>
      </c>
      <c r="S147" s="7"/>
      <c r="T147" s="25">
        <f t="shared" si="22"/>
        <v>-0.31699030451326177</v>
      </c>
      <c r="U147" s="24">
        <f t="shared" si="23"/>
        <v>-0.94929412171638694</v>
      </c>
      <c r="V147" s="7"/>
      <c r="W147" s="25">
        <f t="shared" si="24"/>
        <v>-0.31153307667891922</v>
      </c>
      <c r="X147" s="24">
        <f t="shared" si="29"/>
        <v>11.292477453002675</v>
      </c>
      <c r="Y147" s="7"/>
      <c r="Z147" s="25">
        <f t="shared" si="30"/>
        <v>-632</v>
      </c>
      <c r="AA147" s="17">
        <f t="shared" si="31"/>
        <v>11.376000000000051</v>
      </c>
      <c r="AB147" s="24">
        <f t="shared" si="25"/>
        <v>0.1985486557068758</v>
      </c>
      <c r="AC147" s="17">
        <f t="shared" si="26"/>
        <v>-8.3522546997375713E-2</v>
      </c>
    </row>
    <row r="148" spans="1:29" s="17" customFormat="1" x14ac:dyDescent="0.25">
      <c r="A148" s="17">
        <v>63</v>
      </c>
      <c r="B148" s="17">
        <v>-644</v>
      </c>
      <c r="C148" s="17">
        <v>13623</v>
      </c>
      <c r="D148" s="17">
        <v>11332</v>
      </c>
      <c r="E148" s="17">
        <v>12815</v>
      </c>
      <c r="F148" s="17">
        <v>15084</v>
      </c>
      <c r="G148" s="24"/>
      <c r="H148" s="7"/>
      <c r="I148" s="25">
        <f t="shared" si="32"/>
        <v>808</v>
      </c>
      <c r="J148" s="24">
        <f t="shared" si="32"/>
        <v>-3752</v>
      </c>
      <c r="K148" s="7"/>
      <c r="L148" s="25">
        <f t="shared" si="27"/>
        <v>807.27962965624897</v>
      </c>
      <c r="M148" s="17">
        <f t="shared" ref="M148:M149" si="33">(I148-L148)^2</f>
        <v>0.51893343215597498</v>
      </c>
      <c r="N148" s="17">
        <f t="shared" si="28"/>
        <v>-3753.3414103093132</v>
      </c>
      <c r="O148" s="24">
        <f t="shared" ref="O148:O149" si="34">(J148-N148)^2</f>
        <v>1.7993816179318223</v>
      </c>
      <c r="P148" s="7"/>
      <c r="Q148" s="25">
        <f t="shared" si="20"/>
        <v>850.01929343776987</v>
      </c>
      <c r="R148" s="24">
        <f t="shared" si="21"/>
        <v>-3754.6852789029831</v>
      </c>
      <c r="S148" s="7"/>
      <c r="T148" s="25">
        <f t="shared" si="22"/>
        <v>-0.22013368262539174</v>
      </c>
      <c r="U148" s="24">
        <f t="shared" si="23"/>
        <v>-0.97526883771166772</v>
      </c>
      <c r="V148" s="7"/>
      <c r="W148" s="25">
        <f t="shared" si="24"/>
        <v>-0.21452538626355119</v>
      </c>
      <c r="X148" s="24">
        <f t="shared" si="29"/>
        <v>5.5295443784639247</v>
      </c>
      <c r="Y148" s="7"/>
      <c r="Z148" s="25">
        <f t="shared" si="30"/>
        <v>-644</v>
      </c>
      <c r="AA148" s="17">
        <f t="shared" si="31"/>
        <v>5.5800000000000516</v>
      </c>
      <c r="AB148" s="24">
        <f t="shared" si="25"/>
        <v>9.7389372261284496E-2</v>
      </c>
      <c r="AC148" s="17">
        <f t="shared" si="26"/>
        <v>-5.0455621536126927E-2</v>
      </c>
    </row>
    <row r="149" spans="1:29" s="17" customFormat="1" x14ac:dyDescent="0.25">
      <c r="A149" s="17">
        <v>64</v>
      </c>
      <c r="B149" s="17">
        <v>-634</v>
      </c>
      <c r="C149" s="17">
        <v>13436</v>
      </c>
      <c r="D149" s="17">
        <v>11300</v>
      </c>
      <c r="E149" s="17">
        <v>13004</v>
      </c>
      <c r="F149" s="17">
        <v>15123</v>
      </c>
      <c r="G149" s="24"/>
      <c r="H149" s="7"/>
      <c r="I149" s="25">
        <f t="shared" si="32"/>
        <v>432</v>
      </c>
      <c r="J149" s="24">
        <f t="shared" si="32"/>
        <v>-3823</v>
      </c>
      <c r="K149" s="7"/>
      <c r="L149" s="25">
        <f t="shared" si="27"/>
        <v>428.92822681510853</v>
      </c>
      <c r="M149" s="17">
        <f t="shared" si="33"/>
        <v>9.4357904994182817</v>
      </c>
      <c r="N149" s="17">
        <f t="shared" si="28"/>
        <v>-3816.5664327345253</v>
      </c>
      <c r="O149" s="24">
        <f t="shared" si="34"/>
        <v>41.390787759387884</v>
      </c>
      <c r="P149" s="7"/>
      <c r="Q149" s="25">
        <f t="shared" ref="Q149" si="35">I149-$J$4</f>
        <v>474.01929343776993</v>
      </c>
      <c r="R149" s="24">
        <f t="shared" ref="R149" si="36">J149-$J$3</f>
        <v>-3825.6852789029831</v>
      </c>
      <c r="S149" s="7"/>
      <c r="T149" s="25">
        <f t="shared" ref="T149" si="37">Q149/$J$7</f>
        <v>-0.12275911088785398</v>
      </c>
      <c r="U149" s="24">
        <f t="shared" ref="U149" si="38">R149/$J$6</f>
        <v>-0.99371088606831715</v>
      </c>
      <c r="V149" s="7"/>
      <c r="W149" s="25">
        <f t="shared" ref="W149" si="39">(T149-U149*SIN(-$J$11*PI()/180))/(COS(-$J$11*PI()/180))</f>
        <v>-0.11704308227701136</v>
      </c>
      <c r="X149" s="24">
        <f>IF(MOD(ATAN2(U149,W149)*180/PI()-$J$9+360,360)&gt;5,MOD(ATAN2(U149,W149)*180/PI()-$J$9+360,360)-360,MOD(ATAN2(U149,W149)*180/PI()-$J$9+360,360))</f>
        <v>-0.15841587100356946</v>
      </c>
      <c r="Y149" s="7"/>
      <c r="Z149" s="25">
        <f t="shared" si="30"/>
        <v>-634</v>
      </c>
      <c r="AA149" s="17">
        <f t="shared" si="31"/>
        <v>-0.12599999999994793</v>
      </c>
      <c r="AB149" s="24">
        <f t="shared" ref="AB149" si="40">AA149*PI()/180</f>
        <v>-2.1991148575119463E-3</v>
      </c>
      <c r="AC149" s="17">
        <f t="shared" ref="AC149" si="41">X149-AA149</f>
        <v>-3.2415871003621533E-2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-9970</v>
      </c>
      <c r="G154" s="2"/>
      <c r="I154" s="1"/>
      <c r="J154" s="3"/>
    </row>
    <row r="155" spans="1:29" x14ac:dyDescent="0.25">
      <c r="A155" t="s">
        <v>173</v>
      </c>
      <c r="B155">
        <v>-9997</v>
      </c>
      <c r="G155" s="2"/>
      <c r="I155" s="43">
        <v>0</v>
      </c>
      <c r="J155" s="39">
        <f>B155</f>
        <v>-9997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9991</v>
      </c>
      <c r="G157" s="2"/>
      <c r="I157" s="43">
        <f>J155</f>
        <v>-9997</v>
      </c>
      <c r="J157" s="39">
        <f>I157+B157</f>
        <v>-6</v>
      </c>
    </row>
    <row r="158" spans="1:29" x14ac:dyDescent="0.25">
      <c r="A158" s="31" t="s">
        <v>176</v>
      </c>
      <c r="B158" s="31">
        <v>40002</v>
      </c>
      <c r="G158" s="2"/>
      <c r="I158" s="1"/>
      <c r="J158" s="3"/>
    </row>
    <row r="159" spans="1:29" x14ac:dyDescent="0.25">
      <c r="A159" t="s">
        <v>177</v>
      </c>
      <c r="B159">
        <v>40002</v>
      </c>
      <c r="G159" s="2"/>
      <c r="I159" s="43">
        <f>J157</f>
        <v>-6</v>
      </c>
      <c r="J159" s="39">
        <f>I159+B159</f>
        <v>39996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39996</v>
      </c>
      <c r="J161" s="39">
        <f>I161+B161</f>
        <v>50003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-10006</v>
      </c>
      <c r="G163" s="2"/>
      <c r="I163" s="43">
        <f>J161</f>
        <v>50003</v>
      </c>
      <c r="J163" s="39">
        <f>I163+B163</f>
        <v>39997</v>
      </c>
    </row>
    <row r="164" spans="1:10" x14ac:dyDescent="0.25">
      <c r="A164" s="31" t="s">
        <v>182</v>
      </c>
      <c r="B164" s="31">
        <v>-40011</v>
      </c>
      <c r="G164" s="2"/>
      <c r="I164" s="1"/>
      <c r="J164" s="3"/>
    </row>
    <row r="165" spans="1:10" ht="15.75" thickBot="1" x14ac:dyDescent="0.3">
      <c r="A165" t="s">
        <v>183</v>
      </c>
      <c r="B165">
        <v>-40011</v>
      </c>
      <c r="G165" s="2"/>
      <c r="I165" s="4">
        <f>J163</f>
        <v>39997</v>
      </c>
      <c r="J165" s="6">
        <f>I165+B165</f>
        <v>-14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1.9494025074194168</v>
      </c>
      <c r="L3" s="35" t="s">
        <v>1</v>
      </c>
      <c r="M3" s="11">
        <v>-3870.5155921303572</v>
      </c>
      <c r="N3" s="10" t="s">
        <v>2</v>
      </c>
      <c r="O3" s="35">
        <v>3858.5316393726353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-42.596661739765523</v>
      </c>
      <c r="L4" s="9" t="s">
        <v>5</v>
      </c>
      <c r="M4" s="13">
        <v>359.85621236668823</v>
      </c>
      <c r="N4" s="12" t="s">
        <v>6</v>
      </c>
      <c r="O4" s="9">
        <v>359.77062577753537</v>
      </c>
      <c r="Q4" s="2" t="s">
        <v>7</v>
      </c>
      <c r="R4" s="2">
        <f>MAX(AC20:AC149)</f>
        <v>0.31359673919357078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-172.81012278700211</v>
      </c>
      <c r="N5" s="14" t="s">
        <v>9</v>
      </c>
      <c r="O5" s="9">
        <v>-173.12990892454508</v>
      </c>
      <c r="Q5" s="5" t="s">
        <v>10</v>
      </c>
      <c r="R5" s="5">
        <f>MIN(AC20:AC149)</f>
        <v>-0.26148916634204511</v>
      </c>
      <c r="T5" s="45" t="s">
        <v>55</v>
      </c>
      <c r="U5" s="47">
        <v>2</v>
      </c>
    </row>
    <row r="6" spans="1:21" ht="15.75" thickBot="1" x14ac:dyDescent="0.3">
      <c r="A6" t="s">
        <v>161</v>
      </c>
      <c r="I6" s="32" t="s">
        <v>11</v>
      </c>
      <c r="J6" s="32">
        <f>(O3+O9)/2</f>
        <v>3852.3273552341934</v>
      </c>
      <c r="L6" s="37" t="s">
        <v>12</v>
      </c>
      <c r="M6" s="13">
        <v>-42.297906500723975</v>
      </c>
      <c r="N6" s="14" t="s">
        <v>13</v>
      </c>
      <c r="O6" s="9">
        <v>2.0138548617253629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-3864.0589435688935</v>
      </c>
      <c r="L7" s="38" t="s">
        <v>15</v>
      </c>
      <c r="M7" s="16">
        <f>SUM(M20:M84)</f>
        <v>858.94137015364674</v>
      </c>
      <c r="N7" s="15" t="s">
        <v>15</v>
      </c>
      <c r="O7" s="36">
        <f>SUM(O20:O84)</f>
        <v>2283.8789702767417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-173.11336947529611</v>
      </c>
      <c r="L9" s="35" t="s">
        <v>18</v>
      </c>
      <c r="M9" s="11">
        <v>-3857.6022950074293</v>
      </c>
      <c r="N9" s="10" t="s">
        <v>19</v>
      </c>
      <c r="O9" s="35">
        <v>3846.1230710957511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-172.79134415910715</v>
      </c>
      <c r="L10" s="9" t="s">
        <v>21</v>
      </c>
      <c r="M10" s="13">
        <v>359.85398803075458</v>
      </c>
      <c r="N10" s="12" t="s">
        <v>22</v>
      </c>
      <c r="O10" s="9">
        <v>359.73461525329111</v>
      </c>
      <c r="T10" s="48"/>
    </row>
    <row r="11" spans="1:21" ht="15.75" thickBot="1" x14ac:dyDescent="0.3">
      <c r="I11" s="33" t="s">
        <v>23</v>
      </c>
      <c r="J11" s="33">
        <f>J9-J10</f>
        <v>-0.32202531618895591</v>
      </c>
      <c r="L11" s="37" t="s">
        <v>24</v>
      </c>
      <c r="M11" s="13">
        <v>-172.77256553121217</v>
      </c>
      <c r="N11" s="14" t="s">
        <v>25</v>
      </c>
      <c r="O11" s="9">
        <v>-173.09683002604714</v>
      </c>
    </row>
    <row r="12" spans="1:21" x14ac:dyDescent="0.25">
      <c r="I12" s="9"/>
      <c r="J12" s="9"/>
      <c r="L12" s="37" t="s">
        <v>26</v>
      </c>
      <c r="M12" s="13">
        <v>-42.895416978807063</v>
      </c>
      <c r="N12" s="14" t="s">
        <v>27</v>
      </c>
      <c r="O12" s="9">
        <v>1.8849501531134705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1190.4851454599689</v>
      </c>
      <c r="N13" s="15" t="s">
        <v>15</v>
      </c>
      <c r="O13" s="36">
        <f>SUM(O85:O149)</f>
        <v>2189.4312451016567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13498</v>
      </c>
      <c r="D20" s="17">
        <v>11343</v>
      </c>
      <c r="E20" s="17">
        <v>13050</v>
      </c>
      <c r="F20" s="17">
        <v>15177</v>
      </c>
      <c r="G20" s="24"/>
      <c r="H20" s="7"/>
      <c r="I20" s="25">
        <f t="shared" ref="I20:J51" si="0">C20-E20</f>
        <v>448</v>
      </c>
      <c r="J20" s="24">
        <f t="shared" si="0"/>
        <v>-3834</v>
      </c>
      <c r="K20" s="7"/>
      <c r="L20" s="25">
        <f>$M$3*SIN(2*PI()/$M$4*(AA20+$M$5))+$M$6</f>
        <v>441.72410780326555</v>
      </c>
      <c r="M20" s="17">
        <f t="shared" ref="M20:M83" si="1">(I20-L20)^2</f>
        <v>39.386822865032315</v>
      </c>
      <c r="N20" s="17">
        <f>$O$3*COS(2*PI()/$O$4*(AA20+$O$5))+$O$6</f>
        <v>-3829.1932601800954</v>
      </c>
      <c r="O20" s="24">
        <f t="shared" ref="O20:O83" si="2">(J20-N20)^2</f>
        <v>23.104747696256297</v>
      </c>
      <c r="P20" s="7"/>
      <c r="Q20" s="25">
        <f>I20-$J$4</f>
        <v>490.59666173976552</v>
      </c>
      <c r="R20" s="24">
        <f>J20-$J$3</f>
        <v>-3835.9494025074196</v>
      </c>
      <c r="S20" s="7"/>
      <c r="T20" s="25">
        <f>Q20/$J$7</f>
        <v>-0.12696407298762483</v>
      </c>
      <c r="U20" s="24">
        <f>R20/$J$6</f>
        <v>-0.99574855633581583</v>
      </c>
      <c r="V20" s="7"/>
      <c r="W20" s="25">
        <f>(T20-U20*SIN(-$J$11*PI()/180))/(COS(-$J$11*PI()/180))</f>
        <v>-0.12136951219336604</v>
      </c>
      <c r="X20" s="24">
        <f>IF(MOD(ATAN2(U20,W20)*180/PI()-$J$9+360,360)&gt;5,MOD(ATAN2(U20,W20)*180/PI()-$J$9+360,360)-360,MOD(ATAN2(U20,W20)*180/PI()-$J$9+360,360))</f>
        <v>6.2741465553813214E-2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-2.5853444618678667E-4</v>
      </c>
      <c r="AD20" s="17">
        <f ca="1">INDIRECT("AC"&amp;AE20)-AC20</f>
        <v>1.1866427721444694E-2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13683</v>
      </c>
      <c r="D21" s="17">
        <v>11376</v>
      </c>
      <c r="E21" s="17">
        <v>12856</v>
      </c>
      <c r="F21" s="17">
        <v>15143</v>
      </c>
      <c r="G21" s="24"/>
      <c r="H21" s="7"/>
      <c r="I21" s="25">
        <f t="shared" si="0"/>
        <v>827</v>
      </c>
      <c r="J21" s="24">
        <f t="shared" si="0"/>
        <v>-3767</v>
      </c>
      <c r="K21" s="7"/>
      <c r="L21" s="25">
        <f t="shared" ref="L21:L84" si="3">$M$3*SIN(2*PI()/$M$4*(AA21+$M$5))+$M$6</f>
        <v>824.83404374253973</v>
      </c>
      <c r="M21" s="17">
        <f t="shared" si="1"/>
        <v>4.6913665092312824</v>
      </c>
      <c r="N21" s="17">
        <f t="shared" ref="N21:N84" si="4">$O$3*COS(2*PI()/$O$4*(AA21+$O$5))+$O$6</f>
        <v>-3763.7911917466095</v>
      </c>
      <c r="O21" s="24">
        <f t="shared" si="2"/>
        <v>10.296450407027271</v>
      </c>
      <c r="P21" s="7"/>
      <c r="Q21" s="25">
        <f t="shared" ref="Q21:Q84" si="5">I21-$J$4</f>
        <v>869.59666173976552</v>
      </c>
      <c r="R21" s="24">
        <f t="shared" ref="R21:R84" si="6">J21-$J$3</f>
        <v>-3768.9494025074196</v>
      </c>
      <c r="S21" s="7"/>
      <c r="T21" s="25">
        <f t="shared" ref="T21:T84" si="7">Q21/$J$7</f>
        <v>-0.22504746289832606</v>
      </c>
      <c r="U21" s="24">
        <f t="shared" ref="U21:U84" si="8">R21/$J$6</f>
        <v>-0.97835647258442682</v>
      </c>
      <c r="V21" s="7"/>
      <c r="W21" s="25">
        <f t="shared" ref="W21:W84" si="9">(T21-U21*SIN(-$J$11*PI()/180))/(COS(-$J$11*PI()/180))</f>
        <v>-0.21955220283091942</v>
      </c>
      <c r="X21" s="24">
        <f t="shared" ref="X21:X83" si="10">MOD(ATAN2(U21,W21)*180/PI()-$J$9+360,360)</f>
        <v>5.7615301761859428</v>
      </c>
      <c r="Y21" s="7"/>
      <c r="Z21" s="25">
        <f t="shared" ref="Z21:Z84" si="11">B21</f>
        <v>640</v>
      </c>
      <c r="AA21" s="17">
        <f>360/40000*Z21+AA20</f>
        <v>5.8229999999999995</v>
      </c>
      <c r="AB21" s="24">
        <f t="shared" ref="AB21:AB84" si="12">AA21*PI()/180</f>
        <v>0.10163052234362979</v>
      </c>
      <c r="AC21" s="17">
        <f t="shared" ref="AC21:AC84" si="13">X21-AA21</f>
        <v>-6.1469823814056745E-2</v>
      </c>
      <c r="AD21" s="17">
        <f t="shared" ref="AD21:AD83" ca="1" si="14">INDIRECT("AC"&amp;AE21)-AC21</f>
        <v>1.6611756369258046E-2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13874</v>
      </c>
      <c r="D22" s="17">
        <v>11436</v>
      </c>
      <c r="E22" s="17">
        <v>12679</v>
      </c>
      <c r="F22" s="17">
        <v>15099</v>
      </c>
      <c r="G22" s="24"/>
      <c r="H22" s="7"/>
      <c r="I22" s="25">
        <f t="shared" si="0"/>
        <v>1195</v>
      </c>
      <c r="J22" s="24">
        <f t="shared" si="0"/>
        <v>-3663</v>
      </c>
      <c r="K22" s="7"/>
      <c r="L22" s="25">
        <f t="shared" si="3"/>
        <v>1195.7236537907761</v>
      </c>
      <c r="M22" s="17">
        <f t="shared" si="1"/>
        <v>0.52367480890461604</v>
      </c>
      <c r="N22" s="17">
        <f>$O$3*COS(2*PI()/$O$4*(AA22+$O$5))+$O$6</f>
        <v>-3661.4576668704894</v>
      </c>
      <c r="O22" s="24">
        <f>(J22-N22)^2</f>
        <v>2.3787914823858154</v>
      </c>
      <c r="P22" s="7"/>
      <c r="Q22" s="25">
        <f t="shared" si="5"/>
        <v>1237.5966617397655</v>
      </c>
      <c r="R22" s="24">
        <f t="shared" si="6"/>
        <v>-3664.9494025074196</v>
      </c>
      <c r="S22" s="7"/>
      <c r="T22" s="25">
        <f t="shared" si="7"/>
        <v>-0.32028410534460061</v>
      </c>
      <c r="U22" s="24">
        <f t="shared" si="8"/>
        <v>-0.9513598052688379</v>
      </c>
      <c r="V22" s="7"/>
      <c r="W22" s="25">
        <f t="shared" si="9"/>
        <v>-0.31494208323011019</v>
      </c>
      <c r="X22" s="24">
        <f t="shared" si="10"/>
        <v>11.430192047076446</v>
      </c>
      <c r="Y22" s="7"/>
      <c r="Z22" s="25">
        <f t="shared" si="11"/>
        <v>634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-9.8807952923554154E-2</v>
      </c>
      <c r="AD22" s="17">
        <f t="shared" ca="1" si="14"/>
        <v>3.8550671822724425E-2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11495</v>
      </c>
      <c r="E23" s="17">
        <v>12492</v>
      </c>
      <c r="F23" s="17">
        <v>15021</v>
      </c>
      <c r="G23" s="24"/>
      <c r="H23" s="7"/>
      <c r="I23" s="25">
        <f t="shared" si="0"/>
        <v>1555</v>
      </c>
      <c r="J23" s="24">
        <f t="shared" si="0"/>
        <v>-3526</v>
      </c>
      <c r="K23" s="7"/>
      <c r="L23" s="25">
        <f t="shared" si="3"/>
        <v>1552.6727163524679</v>
      </c>
      <c r="M23" s="17">
        <f t="shared" si="1"/>
        <v>5.4162491760703757</v>
      </c>
      <c r="N23" s="17">
        <f t="shared" si="4"/>
        <v>-3523.5138814098714</v>
      </c>
      <c r="O23" s="24">
        <f t="shared" si="2"/>
        <v>6.1807856441831479</v>
      </c>
      <c r="P23" s="7"/>
      <c r="Q23" s="25">
        <f t="shared" si="5"/>
        <v>1597.5966617397655</v>
      </c>
      <c r="R23" s="24">
        <f t="shared" si="6"/>
        <v>-3527.9494025074196</v>
      </c>
      <c r="S23" s="7"/>
      <c r="T23" s="25">
        <f t="shared" si="7"/>
        <v>-0.41345038599856482</v>
      </c>
      <c r="U23" s="24">
        <f t="shared" si="8"/>
        <v>-0.91579688774734103</v>
      </c>
      <c r="V23" s="7"/>
      <c r="W23" s="25">
        <f t="shared" si="9"/>
        <v>-0.40830971541343059</v>
      </c>
      <c r="X23" s="24">
        <f t="shared" si="10"/>
        <v>17.143159376810331</v>
      </c>
      <c r="Y23" s="7"/>
      <c r="Z23" s="25">
        <f t="shared" si="11"/>
        <v>631</v>
      </c>
      <c r="AA23" s="17">
        <f t="shared" si="15"/>
        <v>17.207999999999998</v>
      </c>
      <c r="AB23" s="24">
        <f t="shared" si="12"/>
        <v>0.30033625768318423</v>
      </c>
      <c r="AC23" s="17">
        <f t="shared" si="13"/>
        <v>-6.4840623189667213E-2</v>
      </c>
      <c r="AD23" s="17">
        <f t="shared" ca="1" si="14"/>
        <v>-3.0345967727566148E-2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14210</v>
      </c>
      <c r="D24" s="17">
        <v>11581</v>
      </c>
      <c r="E24" s="17">
        <v>12327</v>
      </c>
      <c r="F24" s="17">
        <v>14937</v>
      </c>
      <c r="G24" s="24"/>
      <c r="H24" s="7"/>
      <c r="I24" s="25">
        <f t="shared" si="0"/>
        <v>1883</v>
      </c>
      <c r="J24" s="24">
        <f t="shared" si="0"/>
        <v>-3356</v>
      </c>
      <c r="K24" s="7"/>
      <c r="L24" s="25">
        <f t="shared" si="3"/>
        <v>1887.102313233213</v>
      </c>
      <c r="M24" s="17">
        <f t="shared" si="1"/>
        <v>16.828973863394115</v>
      </c>
      <c r="N24" s="17">
        <f t="shared" si="4"/>
        <v>-3354.8134514901562</v>
      </c>
      <c r="O24" s="24">
        <f t="shared" si="2"/>
        <v>1.4078973662124481</v>
      </c>
      <c r="P24" s="7"/>
      <c r="Q24" s="25">
        <f t="shared" si="5"/>
        <v>1925.5966617397655</v>
      </c>
      <c r="R24" s="24">
        <f t="shared" si="6"/>
        <v>-3357.9494025074196</v>
      </c>
      <c r="S24" s="7"/>
      <c r="T24" s="25">
        <f t="shared" si="7"/>
        <v>-0.49833521948328774</v>
      </c>
      <c r="U24" s="24">
        <f t="shared" si="8"/>
        <v>-0.87166772001993598</v>
      </c>
      <c r="V24" s="7"/>
      <c r="W24" s="25">
        <f t="shared" si="9"/>
        <v>-0.49344391590192155</v>
      </c>
      <c r="X24" s="24">
        <f t="shared" si="10"/>
        <v>22.627212343094868</v>
      </c>
      <c r="Y24" s="7"/>
      <c r="Z24" s="25">
        <f t="shared" si="11"/>
        <v>618</v>
      </c>
      <c r="AA24" s="17">
        <f t="shared" si="15"/>
        <v>22.769999999999996</v>
      </c>
      <c r="AB24" s="24">
        <f t="shared" si="12"/>
        <v>0.39741147067910876</v>
      </c>
      <c r="AC24" s="17">
        <f t="shared" si="13"/>
        <v>-0.14278765690512785</v>
      </c>
      <c r="AD24" s="17">
        <f t="shared" ca="1" si="14"/>
        <v>6.5409766796779678E-2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14372</v>
      </c>
      <c r="D25" s="17">
        <v>11687</v>
      </c>
      <c r="E25" s="17">
        <v>12179</v>
      </c>
      <c r="F25" s="17">
        <v>14841</v>
      </c>
      <c r="G25" s="24"/>
      <c r="H25" s="7"/>
      <c r="I25" s="25">
        <f t="shared" si="0"/>
        <v>2193</v>
      </c>
      <c r="J25" s="24">
        <f t="shared" si="0"/>
        <v>-3154</v>
      </c>
      <c r="K25" s="7"/>
      <c r="L25" s="25">
        <f t="shared" si="3"/>
        <v>2199.3849387106275</v>
      </c>
      <c r="M25" s="17">
        <f t="shared" si="1"/>
        <v>40.767442338469131</v>
      </c>
      <c r="N25" s="17">
        <f t="shared" si="4"/>
        <v>-3157.252211110329</v>
      </c>
      <c r="O25" s="24">
        <f t="shared" si="2"/>
        <v>10.576877106147203</v>
      </c>
      <c r="P25" s="7"/>
      <c r="Q25" s="25">
        <f t="shared" si="5"/>
        <v>2235.5966617397653</v>
      </c>
      <c r="R25" s="24">
        <f t="shared" si="6"/>
        <v>-3155.9494025074196</v>
      </c>
      <c r="S25" s="7"/>
      <c r="T25" s="25">
        <f t="shared" si="7"/>
        <v>-0.57856173893531238</v>
      </c>
      <c r="U25" s="24">
        <f t="shared" si="8"/>
        <v>-0.81923188542619607</v>
      </c>
      <c r="V25" s="7"/>
      <c r="W25" s="25">
        <f t="shared" si="9"/>
        <v>-0.57396641608021481</v>
      </c>
      <c r="X25" s="24">
        <f t="shared" si="10"/>
        <v>28.129044374617138</v>
      </c>
      <c r="Y25" s="7"/>
      <c r="Z25" s="25">
        <f t="shared" si="11"/>
        <v>610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-0.13095562538285677</v>
      </c>
      <c r="AD25" s="17">
        <f t="shared" ca="1" si="14"/>
        <v>2.5365243134523041E-2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14512</v>
      </c>
      <c r="D26" s="17">
        <v>11795</v>
      </c>
      <c r="E26" s="17">
        <v>12022</v>
      </c>
      <c r="F26" s="17">
        <v>14721</v>
      </c>
      <c r="G26" s="24"/>
      <c r="H26" s="7"/>
      <c r="I26" s="25">
        <f t="shared" si="0"/>
        <v>2490</v>
      </c>
      <c r="J26" s="24">
        <f t="shared" si="0"/>
        <v>-2926</v>
      </c>
      <c r="K26" s="7"/>
      <c r="L26" s="25">
        <f t="shared" si="3"/>
        <v>2495.2215304308338</v>
      </c>
      <c r="M26" s="17">
        <f t="shared" si="1"/>
        <v>27.264380040123505</v>
      </c>
      <c r="N26" s="17">
        <f t="shared" si="4"/>
        <v>-2927.1202548084339</v>
      </c>
      <c r="O26" s="24">
        <f t="shared" si="2"/>
        <v>1.2549708358191753</v>
      </c>
      <c r="P26" s="7"/>
      <c r="Q26" s="25">
        <f t="shared" si="5"/>
        <v>2532.5966617397653</v>
      </c>
      <c r="R26" s="24">
        <f t="shared" si="6"/>
        <v>-2927.9494025074196</v>
      </c>
      <c r="S26" s="7"/>
      <c r="T26" s="25">
        <f t="shared" si="7"/>
        <v>-0.65542392047483289</v>
      </c>
      <c r="U26" s="24">
        <f t="shared" si="8"/>
        <v>-0.7600468840035588</v>
      </c>
      <c r="V26" s="7"/>
      <c r="W26" s="25">
        <f t="shared" si="9"/>
        <v>-0.65116245863786026</v>
      </c>
      <c r="X26" s="24">
        <f t="shared" si="10"/>
        <v>33.701350640701094</v>
      </c>
      <c r="Y26" s="7"/>
      <c r="Z26" s="25">
        <f t="shared" si="11"/>
        <v>619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-0.12964935929890231</v>
      </c>
      <c r="AD26" s="17">
        <f t="shared" ca="1" si="14"/>
        <v>8.0508694094440614E-2</v>
      </c>
      <c r="AE26" s="17">
        <v>143</v>
      </c>
    </row>
    <row r="27" spans="1:31" s="17" customFormat="1" x14ac:dyDescent="0.25">
      <c r="A27" s="17">
        <v>7</v>
      </c>
      <c r="B27" s="17">
        <v>629</v>
      </c>
      <c r="C27" s="17">
        <v>14657</v>
      </c>
      <c r="D27" s="17">
        <v>11928</v>
      </c>
      <c r="E27" s="17">
        <v>11886</v>
      </c>
      <c r="F27" s="17">
        <v>14588</v>
      </c>
      <c r="G27" s="24"/>
      <c r="H27" s="7"/>
      <c r="I27" s="25">
        <f t="shared" si="0"/>
        <v>2771</v>
      </c>
      <c r="J27" s="24">
        <f t="shared" si="0"/>
        <v>-2660</v>
      </c>
      <c r="K27" s="7"/>
      <c r="L27" s="25">
        <f t="shared" si="3"/>
        <v>2771.2481447586497</v>
      </c>
      <c r="M27" s="17">
        <f t="shared" si="1"/>
        <v>6.1575821245311406E-2</v>
      </c>
      <c r="N27" s="17">
        <f t="shared" si="4"/>
        <v>-2664.9027734039992</v>
      </c>
      <c r="O27" s="24">
        <f t="shared" si="2"/>
        <v>24.037187050961538</v>
      </c>
      <c r="P27" s="7"/>
      <c r="Q27" s="25">
        <f t="shared" si="5"/>
        <v>2813.5966617397653</v>
      </c>
      <c r="R27" s="24">
        <f t="shared" si="6"/>
        <v>-2661.9494025074196</v>
      </c>
      <c r="S27" s="7"/>
      <c r="T27" s="25">
        <f t="shared" si="7"/>
        <v>-0.7281453784297327</v>
      </c>
      <c r="U27" s="24">
        <f t="shared" si="8"/>
        <v>-0.69099771567714874</v>
      </c>
      <c r="V27" s="7"/>
      <c r="W27" s="25">
        <f t="shared" si="9"/>
        <v>-0.72427315337712106</v>
      </c>
      <c r="X27" s="24">
        <f t="shared" si="10"/>
        <v>39.460243057830894</v>
      </c>
      <c r="Y27" s="7"/>
      <c r="Z27" s="25">
        <f t="shared" si="11"/>
        <v>629</v>
      </c>
      <c r="AA27" s="17">
        <f t="shared" si="15"/>
        <v>39.491999999999997</v>
      </c>
      <c r="AB27" s="24">
        <f t="shared" si="12"/>
        <v>0.68926542819760062</v>
      </c>
      <c r="AC27" s="17">
        <f t="shared" si="13"/>
        <v>-3.1756942169103297E-2</v>
      </c>
      <c r="AD27" s="17">
        <f t="shared" ca="1" si="14"/>
        <v>-9.7152136582685955E-2</v>
      </c>
      <c r="AE27" s="17">
        <v>142</v>
      </c>
    </row>
    <row r="28" spans="1:31" s="17" customFormat="1" x14ac:dyDescent="0.25">
      <c r="A28" s="17">
        <v>8</v>
      </c>
      <c r="B28" s="17">
        <v>619</v>
      </c>
      <c r="C28" s="17">
        <v>14772</v>
      </c>
      <c r="D28" s="17">
        <v>12065</v>
      </c>
      <c r="E28" s="17">
        <v>11758</v>
      </c>
      <c r="F28" s="17">
        <v>14444</v>
      </c>
      <c r="G28" s="24"/>
      <c r="H28" s="7"/>
      <c r="I28" s="25">
        <f t="shared" si="0"/>
        <v>3014</v>
      </c>
      <c r="J28" s="24">
        <f t="shared" si="0"/>
        <v>-2379</v>
      </c>
      <c r="K28" s="7"/>
      <c r="L28" s="25">
        <f t="shared" si="3"/>
        <v>3016.0852946929331</v>
      </c>
      <c r="M28" s="17">
        <f t="shared" si="1"/>
        <v>4.3484539563748497</v>
      </c>
      <c r="N28" s="17">
        <f t="shared" si="4"/>
        <v>-2381.4111335229441</v>
      </c>
      <c r="O28" s="24">
        <f t="shared" si="2"/>
        <v>5.8135648654646124</v>
      </c>
      <c r="P28" s="7"/>
      <c r="Q28" s="25">
        <f t="shared" si="5"/>
        <v>3056.5966617397653</v>
      </c>
      <c r="R28" s="24">
        <f t="shared" si="6"/>
        <v>-2380.9494025074196</v>
      </c>
      <c r="S28" s="7"/>
      <c r="T28" s="25">
        <f t="shared" si="7"/>
        <v>-0.79103261787115864</v>
      </c>
      <c r="U28" s="24">
        <f t="shared" si="8"/>
        <v>-0.61805479725714407</v>
      </c>
      <c r="V28" s="7"/>
      <c r="W28" s="25">
        <f t="shared" si="9"/>
        <v>-0.78757135894611341</v>
      </c>
      <c r="X28" s="24">
        <f t="shared" si="10"/>
        <v>44.989951481850198</v>
      </c>
      <c r="Y28" s="7"/>
      <c r="Z28" s="25">
        <f t="shared" si="11"/>
        <v>619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-7.3048518149796848E-2</v>
      </c>
      <c r="AD28" s="17">
        <f t="shared" ca="1" si="14"/>
        <v>-4.7401512586731087E-4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14885</v>
      </c>
      <c r="D29" s="17">
        <v>12228</v>
      </c>
      <c r="E29" s="17">
        <v>11652</v>
      </c>
      <c r="F29" s="17">
        <v>14292</v>
      </c>
      <c r="G29" s="24"/>
      <c r="H29" s="7"/>
      <c r="I29" s="25">
        <f t="shared" si="0"/>
        <v>3233</v>
      </c>
      <c r="J29" s="24">
        <f t="shared" si="0"/>
        <v>-2064</v>
      </c>
      <c r="K29" s="7"/>
      <c r="L29" s="25">
        <f t="shared" si="3"/>
        <v>3237.1867679406701</v>
      </c>
      <c r="M29" s="17">
        <f t="shared" si="1"/>
        <v>17.529025789022548</v>
      </c>
      <c r="N29" s="17">
        <f t="shared" si="4"/>
        <v>-2067.1914989645543</v>
      </c>
      <c r="O29" s="24">
        <f t="shared" si="2"/>
        <v>10.18566564075107</v>
      </c>
      <c r="P29" s="7"/>
      <c r="Q29" s="25">
        <f t="shared" si="5"/>
        <v>3275.5966617397653</v>
      </c>
      <c r="R29" s="24">
        <f t="shared" si="6"/>
        <v>-2065.9494025074196</v>
      </c>
      <c r="S29" s="7"/>
      <c r="T29" s="25">
        <f t="shared" si="7"/>
        <v>-0.84770877193565353</v>
      </c>
      <c r="U29" s="24">
        <f t="shared" si="8"/>
        <v>-0.53628604529165846</v>
      </c>
      <c r="V29" s="7"/>
      <c r="W29" s="25">
        <f t="shared" si="9"/>
        <v>-0.8447079862913569</v>
      </c>
      <c r="X29" s="24">
        <f t="shared" si="10"/>
        <v>50.702826663406938</v>
      </c>
      <c r="Y29" s="7"/>
      <c r="Z29" s="25">
        <f t="shared" si="11"/>
        <v>635</v>
      </c>
      <c r="AA29" s="17">
        <f t="shared" si="15"/>
        <v>50.777999999999992</v>
      </c>
      <c r="AB29" s="24">
        <f t="shared" si="12"/>
        <v>0.88624328757768056</v>
      </c>
      <c r="AC29" s="17">
        <f t="shared" si="13"/>
        <v>-7.5173336593053364E-2</v>
      </c>
      <c r="AD29" s="17">
        <f t="shared" ca="1" si="14"/>
        <v>3.5449811129666386E-3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14982</v>
      </c>
      <c r="D30" s="17">
        <v>12391</v>
      </c>
      <c r="E30" s="17">
        <v>11562</v>
      </c>
      <c r="F30" s="17">
        <v>14125</v>
      </c>
      <c r="G30" s="24"/>
      <c r="H30" s="7"/>
      <c r="I30" s="25">
        <f t="shared" si="0"/>
        <v>3420</v>
      </c>
      <c r="J30" s="24">
        <f t="shared" si="0"/>
        <v>-1734</v>
      </c>
      <c r="K30" s="7"/>
      <c r="L30" s="25">
        <f t="shared" si="3"/>
        <v>3425.9311186503619</v>
      </c>
      <c r="M30" s="17">
        <f t="shared" si="1"/>
        <v>35.17816844467071</v>
      </c>
      <c r="N30" s="17">
        <f t="shared" si="4"/>
        <v>-1731.8340367909598</v>
      </c>
      <c r="O30" s="24">
        <f t="shared" si="2"/>
        <v>4.6913966229158435</v>
      </c>
      <c r="P30" s="7"/>
      <c r="Q30" s="25">
        <f t="shared" si="5"/>
        <v>3462.5966617397653</v>
      </c>
      <c r="R30" s="24">
        <f t="shared" si="6"/>
        <v>-1735.9494025074193</v>
      </c>
      <c r="S30" s="7"/>
      <c r="T30" s="25">
        <f t="shared" si="7"/>
        <v>-0.89610347883090713</v>
      </c>
      <c r="U30" s="24">
        <f t="shared" si="8"/>
        <v>-0.45062354323257825</v>
      </c>
      <c r="V30" s="7"/>
      <c r="W30" s="25">
        <f t="shared" si="9"/>
        <v>-0.8935849203360714</v>
      </c>
      <c r="X30" s="24">
        <f t="shared" si="10"/>
        <v>56.352139299435635</v>
      </c>
      <c r="Y30" s="7"/>
      <c r="Z30" s="25">
        <f t="shared" si="11"/>
        <v>636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-0.14986070056435352</v>
      </c>
      <c r="AD30" s="17">
        <f t="shared" ca="1" si="14"/>
        <v>0.14431616027397354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15059</v>
      </c>
      <c r="D31" s="17">
        <v>12572</v>
      </c>
      <c r="E31" s="17">
        <v>11481</v>
      </c>
      <c r="F31" s="17">
        <v>13948</v>
      </c>
      <c r="G31" s="24"/>
      <c r="H31" s="7"/>
      <c r="I31" s="25">
        <f t="shared" si="0"/>
        <v>3578</v>
      </c>
      <c r="J31" s="24">
        <f t="shared" si="0"/>
        <v>-1376</v>
      </c>
      <c r="K31" s="7"/>
      <c r="L31" s="25">
        <f t="shared" si="3"/>
        <v>3579.6330963954911</v>
      </c>
      <c r="M31" s="17">
        <f t="shared" si="1"/>
        <v>2.6670038369659115</v>
      </c>
      <c r="N31" s="17">
        <f t="shared" si="4"/>
        <v>-1380.2967162891484</v>
      </c>
      <c r="O31" s="24">
        <f t="shared" si="2"/>
        <v>18.461770869433497</v>
      </c>
      <c r="P31" s="7"/>
      <c r="Q31" s="25">
        <f t="shared" si="5"/>
        <v>3620.5966617397653</v>
      </c>
      <c r="R31" s="24">
        <f t="shared" si="6"/>
        <v>-1377.9494025074193</v>
      </c>
      <c r="S31" s="7"/>
      <c r="T31" s="25">
        <f t="shared" si="7"/>
        <v>-0.93699312422903591</v>
      </c>
      <c r="U31" s="24">
        <f t="shared" si="8"/>
        <v>-0.35769270766545491</v>
      </c>
      <c r="V31" s="7"/>
      <c r="W31" s="25">
        <f t="shared" si="9"/>
        <v>-0.93499752573035433</v>
      </c>
      <c r="X31" s="24">
        <f t="shared" si="10"/>
        <v>62.178515118365112</v>
      </c>
      <c r="Y31" s="7"/>
      <c r="Z31" s="25">
        <f t="shared" si="11"/>
        <v>634</v>
      </c>
      <c r="AA31" s="17">
        <f t="shared" si="15"/>
        <v>62.207999999999984</v>
      </c>
      <c r="AB31" s="24">
        <f t="shared" si="12"/>
        <v>1.0857344210806323</v>
      </c>
      <c r="AC31" s="17">
        <f t="shared" si="13"/>
        <v>-2.948488163487184E-2</v>
      </c>
      <c r="AD31" s="17">
        <f t="shared" ca="1" si="14"/>
        <v>1.2142308267193869E-2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15129</v>
      </c>
      <c r="D32" s="17">
        <v>12761</v>
      </c>
      <c r="E32" s="17">
        <v>11430</v>
      </c>
      <c r="F32" s="17">
        <v>13776</v>
      </c>
      <c r="G32" s="24"/>
      <c r="H32" s="7"/>
      <c r="I32" s="25">
        <f t="shared" si="0"/>
        <v>3699</v>
      </c>
      <c r="J32" s="24">
        <f t="shared" si="0"/>
        <v>-1015</v>
      </c>
      <c r="K32" s="7"/>
      <c r="L32" s="25">
        <f t="shared" si="3"/>
        <v>3695.9994637023315</v>
      </c>
      <c r="M32" s="17">
        <f t="shared" si="1"/>
        <v>9.00321807362638</v>
      </c>
      <c r="N32" s="17">
        <f t="shared" si="4"/>
        <v>-1020.30799124788</v>
      </c>
      <c r="O32" s="24">
        <f t="shared" si="2"/>
        <v>28.174771087570193</v>
      </c>
      <c r="P32" s="7"/>
      <c r="Q32" s="25">
        <f t="shared" si="5"/>
        <v>3741.5966617397653</v>
      </c>
      <c r="R32" s="24">
        <f t="shared" si="6"/>
        <v>-1016.9494025074194</v>
      </c>
      <c r="S32" s="7"/>
      <c r="T32" s="25">
        <f t="shared" si="7"/>
        <v>-0.96830734633772941</v>
      </c>
      <c r="U32" s="24">
        <f t="shared" si="8"/>
        <v>-0.26398312207961266</v>
      </c>
      <c r="V32" s="7"/>
      <c r="W32" s="25">
        <f t="shared" si="9"/>
        <v>-0.96683893352885886</v>
      </c>
      <c r="X32" s="24">
        <f t="shared" si="10"/>
        <v>67.841716921385171</v>
      </c>
      <c r="Y32" s="7"/>
      <c r="Z32" s="25">
        <f t="shared" si="11"/>
        <v>625</v>
      </c>
      <c r="AA32" s="17">
        <f t="shared" si="15"/>
        <v>67.832999999999984</v>
      </c>
      <c r="AB32" s="24">
        <f t="shared" si="12"/>
        <v>1.1839091915053133</v>
      </c>
      <c r="AC32" s="17">
        <f t="shared" si="13"/>
        <v>8.7169213851865379E-3</v>
      </c>
      <c r="AD32" s="17">
        <f t="shared" ca="1" si="14"/>
        <v>-3.7410822694042167E-2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15164</v>
      </c>
      <c r="D33" s="17">
        <v>12927</v>
      </c>
      <c r="E33" s="17">
        <v>11386</v>
      </c>
      <c r="F33" s="17">
        <v>13592</v>
      </c>
      <c r="G33" s="24"/>
      <c r="H33" s="7"/>
      <c r="I33" s="25">
        <f t="shared" si="0"/>
        <v>3778</v>
      </c>
      <c r="J33" s="24">
        <f t="shared" si="0"/>
        <v>-665</v>
      </c>
      <c r="K33" s="7"/>
      <c r="L33" s="25">
        <f t="shared" si="3"/>
        <v>3774.1288537552823</v>
      </c>
      <c r="M33" s="17">
        <f t="shared" si="1"/>
        <v>14.985773247991895</v>
      </c>
      <c r="N33" s="17">
        <f t="shared" si="4"/>
        <v>-663.60775514051886</v>
      </c>
      <c r="O33" s="24">
        <f t="shared" si="2"/>
        <v>1.9383457487516551</v>
      </c>
      <c r="P33" s="7"/>
      <c r="Q33" s="25">
        <f t="shared" si="5"/>
        <v>3820.5966617397653</v>
      </c>
      <c r="R33" s="24">
        <f t="shared" si="6"/>
        <v>-666.94940250741945</v>
      </c>
      <c r="S33" s="7"/>
      <c r="T33" s="25">
        <f t="shared" si="7"/>
        <v>-0.98875216903679375</v>
      </c>
      <c r="U33" s="24">
        <f t="shared" si="8"/>
        <v>-0.17312895322907307</v>
      </c>
      <c r="V33" s="7"/>
      <c r="W33" s="25">
        <f t="shared" si="9"/>
        <v>-0.98779472148014646</v>
      </c>
      <c r="X33" s="24">
        <f t="shared" si="10"/>
        <v>73.172217331686284</v>
      </c>
      <c r="Y33" s="7"/>
      <c r="Z33" s="25">
        <f t="shared" si="11"/>
        <v>603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-8.7782668313707291E-2</v>
      </c>
      <c r="AD33" s="17">
        <f t="shared" ca="1" si="14"/>
        <v>2.4787866034614581E-4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15187</v>
      </c>
      <c r="D34" s="17">
        <v>13121</v>
      </c>
      <c r="E34" s="17">
        <v>11367</v>
      </c>
      <c r="F34" s="17">
        <v>13415</v>
      </c>
      <c r="G34" s="24"/>
      <c r="H34" s="7"/>
      <c r="I34" s="25">
        <f t="shared" si="0"/>
        <v>3820</v>
      </c>
      <c r="J34" s="24">
        <f t="shared" si="0"/>
        <v>-294</v>
      </c>
      <c r="K34" s="7"/>
      <c r="L34" s="25">
        <f t="shared" si="3"/>
        <v>3818.5823271825952</v>
      </c>
      <c r="M34" s="17">
        <f t="shared" si="1"/>
        <v>2.0097962172083612</v>
      </c>
      <c r="N34" s="17">
        <f t="shared" si="4"/>
        <v>-293.07205470048325</v>
      </c>
      <c r="O34" s="24">
        <f t="shared" si="2"/>
        <v>0.86108247889523148</v>
      </c>
      <c r="P34" s="7"/>
      <c r="Q34" s="25">
        <f t="shared" si="5"/>
        <v>3862.5966617397653</v>
      </c>
      <c r="R34" s="24">
        <f t="shared" si="6"/>
        <v>-295.94940250741939</v>
      </c>
      <c r="S34" s="7"/>
      <c r="T34" s="25">
        <f t="shared" si="7"/>
        <v>-0.99962156844642291</v>
      </c>
      <c r="U34" s="24">
        <f t="shared" si="8"/>
        <v>-7.6823534247501102E-2</v>
      </c>
      <c r="V34" s="7"/>
      <c r="W34" s="25">
        <f t="shared" si="9"/>
        <v>-0.9992055734413553</v>
      </c>
      <c r="X34" s="24">
        <f t="shared" si="10"/>
        <v>78.716854959264765</v>
      </c>
      <c r="Y34" s="7"/>
      <c r="Z34" s="25">
        <f t="shared" si="11"/>
        <v>616</v>
      </c>
      <c r="AA34" s="17">
        <f t="shared" si="15"/>
        <v>78.803999999999988</v>
      </c>
      <c r="AB34" s="24">
        <f t="shared" si="12"/>
        <v>1.3753892637416112</v>
      </c>
      <c r="AC34" s="17">
        <f t="shared" si="13"/>
        <v>-8.7145040735222778E-2</v>
      </c>
      <c r="AD34" s="17">
        <f t="shared" ca="1" si="14"/>
        <v>5.0048395993599115E-2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15192</v>
      </c>
      <c r="D35" s="17">
        <v>13302</v>
      </c>
      <c r="E35" s="17">
        <v>11360</v>
      </c>
      <c r="F35" s="17">
        <v>13224</v>
      </c>
      <c r="G35" s="24"/>
      <c r="H35" s="7"/>
      <c r="I35" s="25">
        <f t="shared" si="0"/>
        <v>3832</v>
      </c>
      <c r="J35" s="24">
        <f t="shared" si="0"/>
        <v>78</v>
      </c>
      <c r="K35" s="7"/>
      <c r="L35" s="25">
        <f t="shared" si="3"/>
        <v>3826.8059426214659</v>
      </c>
      <c r="M35" s="17">
        <f t="shared" si="1"/>
        <v>26.978232051504794</v>
      </c>
      <c r="N35" s="17">
        <f t="shared" si="4"/>
        <v>83.259578853266362</v>
      </c>
      <c r="O35" s="24">
        <f t="shared" si="2"/>
        <v>27.663169713726699</v>
      </c>
      <c r="P35" s="7"/>
      <c r="Q35" s="25">
        <f t="shared" si="5"/>
        <v>3874.5966617397653</v>
      </c>
      <c r="R35" s="24">
        <f t="shared" si="6"/>
        <v>76.050597492580579</v>
      </c>
      <c r="S35" s="7"/>
      <c r="T35" s="25">
        <f t="shared" si="7"/>
        <v>-1.0027271111348883</v>
      </c>
      <c r="U35" s="24">
        <f t="shared" si="8"/>
        <v>1.9741468073643825E-2</v>
      </c>
      <c r="V35" s="7"/>
      <c r="W35" s="25">
        <f t="shared" si="9"/>
        <v>-1.0028539050319598</v>
      </c>
      <c r="X35" s="24">
        <f t="shared" si="10"/>
        <v>84.241107748572801</v>
      </c>
      <c r="Y35" s="7"/>
      <c r="Z35" s="25">
        <f t="shared" si="11"/>
        <v>621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-0.15189225142718499</v>
      </c>
      <c r="AD35" s="17">
        <f t="shared" ca="1" si="14"/>
        <v>5.8295835310985922E-2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13489</v>
      </c>
      <c r="E36" s="17">
        <v>11367</v>
      </c>
      <c r="F36" s="17">
        <v>13025</v>
      </c>
      <c r="G36" s="24"/>
      <c r="H36" s="7"/>
      <c r="I36" s="25">
        <f t="shared" si="0"/>
        <v>3797</v>
      </c>
      <c r="J36" s="24">
        <f t="shared" si="0"/>
        <v>464</v>
      </c>
      <c r="K36" s="7"/>
      <c r="L36" s="25">
        <f t="shared" si="3"/>
        <v>3796.9921294582241</v>
      </c>
      <c r="M36" s="17">
        <f t="shared" si="1"/>
        <v>6.194542784620404E-5</v>
      </c>
      <c r="N36" s="17">
        <f t="shared" si="4"/>
        <v>468.45179582871401</v>
      </c>
      <c r="O36" s="24">
        <f t="shared" si="2"/>
        <v>19.818486100555475</v>
      </c>
      <c r="P36" s="7"/>
      <c r="Q36" s="25">
        <f t="shared" si="5"/>
        <v>3839.5966617397653</v>
      </c>
      <c r="R36" s="24">
        <f t="shared" si="6"/>
        <v>462.05059749258061</v>
      </c>
      <c r="S36" s="7"/>
      <c r="T36" s="25">
        <f t="shared" si="7"/>
        <v>-0.9936692782935308</v>
      </c>
      <c r="U36" s="24">
        <f t="shared" si="8"/>
        <v>0.11994063714881034</v>
      </c>
      <c r="V36" s="7"/>
      <c r="W36" s="25">
        <f t="shared" si="9"/>
        <v>-0.9943590946695916</v>
      </c>
      <c r="X36" s="24">
        <f t="shared" si="10"/>
        <v>89.991218668621741</v>
      </c>
      <c r="Y36" s="7"/>
      <c r="Z36" s="25">
        <f t="shared" si="11"/>
        <v>637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-0.13478133137824955</v>
      </c>
      <c r="AD36" s="17">
        <f t="shared" ca="1" si="14"/>
        <v>-1.1668544761107569E-3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15136</v>
      </c>
      <c r="D37" s="17">
        <v>13674</v>
      </c>
      <c r="E37" s="17">
        <v>11402</v>
      </c>
      <c r="F37" s="17">
        <v>12843</v>
      </c>
      <c r="G37" s="24"/>
      <c r="H37" s="7"/>
      <c r="I37" s="25">
        <f t="shared" si="0"/>
        <v>3734</v>
      </c>
      <c r="J37" s="24">
        <f t="shared" si="0"/>
        <v>831</v>
      </c>
      <c r="K37" s="7"/>
      <c r="L37" s="25">
        <f t="shared" si="3"/>
        <v>3731.0566007010866</v>
      </c>
      <c r="M37" s="17">
        <f t="shared" si="1"/>
        <v>8.6635994328438439</v>
      </c>
      <c r="N37" s="17">
        <f t="shared" si="4"/>
        <v>838.91022972337919</v>
      </c>
      <c r="O37" s="24">
        <f t="shared" si="2"/>
        <v>62.571734276631595</v>
      </c>
      <c r="P37" s="7"/>
      <c r="Q37" s="25">
        <f t="shared" si="5"/>
        <v>3776.5966617397653</v>
      </c>
      <c r="R37" s="24">
        <f t="shared" si="6"/>
        <v>829.05059749258055</v>
      </c>
      <c r="S37" s="7"/>
      <c r="T37" s="25">
        <f t="shared" si="7"/>
        <v>-0.97736517917908705</v>
      </c>
      <c r="U37" s="24">
        <f t="shared" si="8"/>
        <v>0.21520772277209041</v>
      </c>
      <c r="V37" s="7"/>
      <c r="W37" s="25">
        <f t="shared" si="9"/>
        <v>-0.97859018299797706</v>
      </c>
      <c r="X37" s="24">
        <f t="shared" si="10"/>
        <v>95.516201960305295</v>
      </c>
      <c r="Y37" s="7"/>
      <c r="Z37" s="25">
        <f t="shared" si="11"/>
        <v>620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-0.18979803969469344</v>
      </c>
      <c r="AD37" s="17">
        <f t="shared" ca="1" si="14"/>
        <v>1.9345348679138397E-2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15081</v>
      </c>
      <c r="D38" s="17">
        <v>13860</v>
      </c>
      <c r="E38" s="17">
        <v>11450</v>
      </c>
      <c r="F38" s="17">
        <v>12656</v>
      </c>
      <c r="G38" s="24"/>
      <c r="H38" s="7"/>
      <c r="I38" s="25">
        <f t="shared" si="0"/>
        <v>3631</v>
      </c>
      <c r="J38" s="24">
        <f t="shared" si="0"/>
        <v>1204</v>
      </c>
      <c r="K38" s="7"/>
      <c r="L38" s="25">
        <f t="shared" si="3"/>
        <v>3626.0467565643112</v>
      </c>
      <c r="M38" s="17">
        <f t="shared" si="1"/>
        <v>24.534620533194374</v>
      </c>
      <c r="N38" s="17">
        <f t="shared" si="4"/>
        <v>1211.22227580771</v>
      </c>
      <c r="O38" s="24">
        <f t="shared" si="2"/>
        <v>52.161267842633826</v>
      </c>
      <c r="P38" s="7"/>
      <c r="Q38" s="25">
        <f t="shared" si="5"/>
        <v>3673.5966617397653</v>
      </c>
      <c r="R38" s="24">
        <f t="shared" si="6"/>
        <v>1202.0505974925807</v>
      </c>
      <c r="S38" s="7"/>
      <c r="T38" s="25">
        <f t="shared" si="7"/>
        <v>-0.95070927110309167</v>
      </c>
      <c r="U38" s="24">
        <f t="shared" si="8"/>
        <v>0.31203230843280833</v>
      </c>
      <c r="V38" s="7"/>
      <c r="W38" s="25">
        <f t="shared" si="9"/>
        <v>-0.95247805272999764</v>
      </c>
      <c r="X38" s="24">
        <f t="shared" si="10"/>
        <v>101.25219239869523</v>
      </c>
      <c r="Y38" s="7"/>
      <c r="Z38" s="25">
        <f t="shared" si="11"/>
        <v>637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-0.18680760130476415</v>
      </c>
      <c r="AD38" s="17">
        <f t="shared" ca="1" si="14"/>
        <v>4.8529271054775336E-2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15015</v>
      </c>
      <c r="D39" s="17">
        <v>14041</v>
      </c>
      <c r="E39" s="17">
        <v>11523</v>
      </c>
      <c r="F39" s="17">
        <v>12481</v>
      </c>
      <c r="G39" s="24"/>
      <c r="H39" s="7"/>
      <c r="I39" s="25">
        <f t="shared" si="0"/>
        <v>3492</v>
      </c>
      <c r="J39" s="24">
        <f t="shared" si="0"/>
        <v>1560</v>
      </c>
      <c r="K39" s="7"/>
      <c r="L39" s="25">
        <f t="shared" si="3"/>
        <v>3485.5630551737727</v>
      </c>
      <c r="M39" s="17">
        <f t="shared" si="1"/>
        <v>41.434258695894641</v>
      </c>
      <c r="N39" s="17">
        <f t="shared" si="4"/>
        <v>1568.6517370496474</v>
      </c>
      <c r="O39" s="24">
        <f t="shared" si="2"/>
        <v>74.852553976241651</v>
      </c>
      <c r="P39" s="7"/>
      <c r="Q39" s="25">
        <f t="shared" si="5"/>
        <v>3534.5966617397653</v>
      </c>
      <c r="R39" s="24">
        <f t="shared" si="6"/>
        <v>1558.0505974925807</v>
      </c>
      <c r="S39" s="7"/>
      <c r="T39" s="25">
        <f t="shared" si="7"/>
        <v>-0.91473673496169994</v>
      </c>
      <c r="U39" s="24">
        <f t="shared" si="8"/>
        <v>0.40444397732078574</v>
      </c>
      <c r="V39" s="7"/>
      <c r="W39" s="25">
        <f t="shared" si="9"/>
        <v>-0.91702434461597448</v>
      </c>
      <c r="X39" s="24">
        <f t="shared" si="10"/>
        <v>106.91274442461952</v>
      </c>
      <c r="Y39" s="7"/>
      <c r="Z39" s="25">
        <f t="shared" si="11"/>
        <v>632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-0.21425557538047713</v>
      </c>
      <c r="AD39" s="17">
        <f t="shared" ca="1" si="14"/>
        <v>-4.7233590961567984E-2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14928</v>
      </c>
      <c r="D40" s="17">
        <v>14210</v>
      </c>
      <c r="E40" s="17">
        <v>11613</v>
      </c>
      <c r="F40" s="17">
        <v>12313</v>
      </c>
      <c r="G40" s="24"/>
      <c r="H40" s="7"/>
      <c r="I40" s="25">
        <f t="shared" si="0"/>
        <v>3315</v>
      </c>
      <c r="J40" s="24">
        <f t="shared" si="0"/>
        <v>1897</v>
      </c>
      <c r="K40" s="7"/>
      <c r="L40" s="25">
        <f t="shared" si="3"/>
        <v>3313.6499810669593</v>
      </c>
      <c r="M40" s="17">
        <f t="shared" si="1"/>
        <v>1.822551119568353</v>
      </c>
      <c r="N40" s="17">
        <f t="shared" si="4"/>
        <v>1904.83354236419</v>
      </c>
      <c r="O40" s="24">
        <f t="shared" si="2"/>
        <v>61.364385971558711</v>
      </c>
      <c r="P40" s="7"/>
      <c r="Q40" s="25">
        <f t="shared" si="5"/>
        <v>3357.5966617397653</v>
      </c>
      <c r="R40" s="24">
        <f t="shared" si="6"/>
        <v>1895.0505974925807</v>
      </c>
      <c r="S40" s="7"/>
      <c r="T40" s="25">
        <f t="shared" si="7"/>
        <v>-0.86892998030683422</v>
      </c>
      <c r="U40" s="24">
        <f t="shared" si="8"/>
        <v>0.49192356275687671</v>
      </c>
      <c r="V40" s="7"/>
      <c r="W40" s="25">
        <f t="shared" si="9"/>
        <v>-0.8717085420764723</v>
      </c>
      <c r="X40" s="24">
        <f t="shared" si="10"/>
        <v>112.55032556935998</v>
      </c>
      <c r="Y40" s="7"/>
      <c r="Z40" s="25">
        <f t="shared" si="11"/>
        <v>621</v>
      </c>
      <c r="AA40" s="17">
        <f t="shared" si="15"/>
        <v>112.71599999999999</v>
      </c>
      <c r="AB40" s="24">
        <f t="shared" si="12"/>
        <v>1.9672653196779284</v>
      </c>
      <c r="AC40" s="17">
        <f t="shared" si="13"/>
        <v>-0.16567443064000997</v>
      </c>
      <c r="AD40" s="17">
        <f t="shared" ca="1" si="14"/>
        <v>5.2096223726238122E-2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14827</v>
      </c>
      <c r="D41" s="17">
        <v>14372</v>
      </c>
      <c r="E41" s="17">
        <v>11712</v>
      </c>
      <c r="F41" s="17">
        <v>12155</v>
      </c>
      <c r="G41" s="24"/>
      <c r="H41" s="7"/>
      <c r="I41" s="25">
        <f t="shared" si="0"/>
        <v>3115</v>
      </c>
      <c r="J41" s="24">
        <f t="shared" si="0"/>
        <v>2217</v>
      </c>
      <c r="K41" s="7"/>
      <c r="L41" s="25">
        <f t="shared" si="3"/>
        <v>3114.3858005301108</v>
      </c>
      <c r="M41" s="17">
        <f t="shared" si="1"/>
        <v>0.37724098881214013</v>
      </c>
      <c r="N41" s="17">
        <f t="shared" si="4"/>
        <v>2216.4487457923901</v>
      </c>
      <c r="O41" s="24">
        <f t="shared" si="2"/>
        <v>0.30388120140758845</v>
      </c>
      <c r="P41" s="7"/>
      <c r="Q41" s="25">
        <f t="shared" si="5"/>
        <v>3157.5966617397653</v>
      </c>
      <c r="R41" s="24">
        <f t="shared" si="6"/>
        <v>2215.0505974925804</v>
      </c>
      <c r="S41" s="7"/>
      <c r="T41" s="25">
        <f t="shared" si="7"/>
        <v>-0.81717093549907638</v>
      </c>
      <c r="U41" s="24">
        <f t="shared" si="8"/>
        <v>0.57499023142022709</v>
      </c>
      <c r="V41" s="7"/>
      <c r="W41" s="25">
        <f t="shared" si="9"/>
        <v>-0.82041555274202926</v>
      </c>
      <c r="X41" s="24">
        <f t="shared" si="10"/>
        <v>118.13815539338151</v>
      </c>
      <c r="Y41" s="7"/>
      <c r="Z41" s="25">
        <f t="shared" si="11"/>
        <v>608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-4.9844606618478338E-2</v>
      </c>
      <c r="AD41" s="17">
        <f t="shared" ca="1" si="14"/>
        <v>-4.8141350220390677E-2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14720</v>
      </c>
      <c r="D42" s="17">
        <v>14517</v>
      </c>
      <c r="E42" s="17">
        <v>11828</v>
      </c>
      <c r="F42" s="17">
        <v>12010</v>
      </c>
      <c r="G42" s="24"/>
      <c r="H42" s="7"/>
      <c r="I42" s="25">
        <f t="shared" si="0"/>
        <v>2892</v>
      </c>
      <c r="J42" s="24">
        <f t="shared" si="0"/>
        <v>2507</v>
      </c>
      <c r="K42" s="7"/>
      <c r="L42" s="25">
        <f t="shared" si="3"/>
        <v>2883.1444562180332</v>
      </c>
      <c r="M42" s="17">
        <f t="shared" si="1"/>
        <v>78.420655674331641</v>
      </c>
      <c r="N42" s="17">
        <f t="shared" si="4"/>
        <v>2511.5429900494187</v>
      </c>
      <c r="O42" s="24">
        <f t="shared" si="2"/>
        <v>20.63875858911711</v>
      </c>
      <c r="P42" s="7"/>
      <c r="Q42" s="25">
        <f t="shared" si="5"/>
        <v>2934.5966617397653</v>
      </c>
      <c r="R42" s="24">
        <f t="shared" si="6"/>
        <v>2505.0505974925804</v>
      </c>
      <c r="S42" s="7"/>
      <c r="T42" s="25">
        <f t="shared" si="7"/>
        <v>-0.75945960053842632</v>
      </c>
      <c r="U42" s="24">
        <f t="shared" si="8"/>
        <v>0.65026939989638854</v>
      </c>
      <c r="V42" s="7"/>
      <c r="W42" s="25">
        <f t="shared" si="9"/>
        <v>-0.76312640989741787</v>
      </c>
      <c r="X42" s="24">
        <f t="shared" si="10"/>
        <v>123.54809458932488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-0.18390541067510924</v>
      </c>
      <c r="AD42" s="17">
        <f t="shared" ca="1" si="14"/>
        <v>3.4711668390045247E-2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14583</v>
      </c>
      <c r="D43" s="17">
        <v>14651</v>
      </c>
      <c r="E43" s="17">
        <v>11956</v>
      </c>
      <c r="F43" s="17">
        <v>11869</v>
      </c>
      <c r="G43" s="24"/>
      <c r="H43" s="7"/>
      <c r="I43" s="25">
        <f t="shared" si="0"/>
        <v>2627</v>
      </c>
      <c r="J43" s="24">
        <f t="shared" si="0"/>
        <v>2782</v>
      </c>
      <c r="K43" s="7"/>
      <c r="L43" s="25">
        <f t="shared" si="3"/>
        <v>2623.6308174325482</v>
      </c>
      <c r="M43" s="17">
        <f t="shared" si="1"/>
        <v>11.351391172821399</v>
      </c>
      <c r="N43" s="17">
        <f t="shared" si="4"/>
        <v>2783.9703246716135</v>
      </c>
      <c r="O43" s="24">
        <f t="shared" si="2"/>
        <v>3.8821793115689469</v>
      </c>
      <c r="P43" s="7"/>
      <c r="Q43" s="25">
        <f t="shared" si="5"/>
        <v>2669.5966617397653</v>
      </c>
      <c r="R43" s="24">
        <f t="shared" si="6"/>
        <v>2780.0505974925804</v>
      </c>
      <c r="S43" s="7"/>
      <c r="T43" s="25">
        <f t="shared" si="7"/>
        <v>-0.69087886616814709</v>
      </c>
      <c r="U43" s="24">
        <f t="shared" si="8"/>
        <v>0.72165481827895528</v>
      </c>
      <c r="V43" s="7"/>
      <c r="W43" s="25">
        <f t="shared" si="9"/>
        <v>-0.69494581129321187</v>
      </c>
      <c r="X43" s="24">
        <f t="shared" si="10"/>
        <v>129.19351305831071</v>
      </c>
      <c r="Y43" s="7"/>
      <c r="Z43" s="25">
        <f t="shared" si="11"/>
        <v>618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-0.10048694168926886</v>
      </c>
      <c r="AD43" s="17">
        <f t="shared" ca="1" si="14"/>
        <v>8.229777989791387E-2</v>
      </c>
      <c r="AE43" s="17">
        <v>126</v>
      </c>
    </row>
    <row r="44" spans="1:31" s="17" customFormat="1" x14ac:dyDescent="0.25">
      <c r="A44" s="17">
        <v>24</v>
      </c>
      <c r="B44" s="17">
        <v>637</v>
      </c>
      <c r="C44" s="17">
        <v>14427</v>
      </c>
      <c r="D44" s="17">
        <v>14778</v>
      </c>
      <c r="E44" s="17">
        <v>12098</v>
      </c>
      <c r="F44" s="17">
        <v>11740</v>
      </c>
      <c r="G44" s="24"/>
      <c r="H44" s="7"/>
      <c r="I44" s="25">
        <f t="shared" si="0"/>
        <v>2329</v>
      </c>
      <c r="J44" s="24">
        <f t="shared" si="0"/>
        <v>3038</v>
      </c>
      <c r="K44" s="7"/>
      <c r="L44" s="25">
        <f t="shared" si="3"/>
        <v>2329.873376159464</v>
      </c>
      <c r="M44" s="17">
        <f t="shared" si="1"/>
        <v>0.76278591592006417</v>
      </c>
      <c r="N44" s="17">
        <f t="shared" si="4"/>
        <v>3037.2968616283574</v>
      </c>
      <c r="O44" s="24">
        <f t="shared" si="2"/>
        <v>0.49440356967617999</v>
      </c>
      <c r="P44" s="7"/>
      <c r="Q44" s="25">
        <f t="shared" si="5"/>
        <v>2371.5966617397653</v>
      </c>
      <c r="R44" s="24">
        <f t="shared" si="6"/>
        <v>3036.0505974925804</v>
      </c>
      <c r="S44" s="7"/>
      <c r="T44" s="25">
        <f t="shared" si="7"/>
        <v>-0.61375788940458775</v>
      </c>
      <c r="U44" s="24">
        <f t="shared" si="8"/>
        <v>0.78810815320963568</v>
      </c>
      <c r="V44" s="7"/>
      <c r="W44" s="25">
        <f t="shared" si="9"/>
        <v>-0.6181971148216433</v>
      </c>
      <c r="X44" s="24">
        <f t="shared" si="10"/>
        <v>135.0025036089944</v>
      </c>
      <c r="Y44" s="7"/>
      <c r="Z44" s="25">
        <f t="shared" si="11"/>
        <v>637</v>
      </c>
      <c r="AA44" s="17">
        <f t="shared" si="15"/>
        <v>135.02699999999999</v>
      </c>
      <c r="AB44" s="24">
        <f t="shared" si="12"/>
        <v>2.3566657290903832</v>
      </c>
      <c r="AC44" s="17">
        <f t="shared" si="13"/>
        <v>-2.4496391005584428E-2</v>
      </c>
      <c r="AD44" s="17">
        <f t="shared" ca="1" si="14"/>
        <v>5.2073726770345274E-2</v>
      </c>
      <c r="AE44" s="17">
        <v>125</v>
      </c>
    </row>
    <row r="45" spans="1:31" s="17" customFormat="1" x14ac:dyDescent="0.25">
      <c r="A45" s="17">
        <v>25</v>
      </c>
      <c r="B45" s="17">
        <v>625</v>
      </c>
      <c r="C45" s="17">
        <v>14283</v>
      </c>
      <c r="D45" s="17">
        <v>14890</v>
      </c>
      <c r="E45" s="17">
        <v>12263</v>
      </c>
      <c r="F45" s="17">
        <v>11633</v>
      </c>
      <c r="G45" s="24"/>
      <c r="H45" s="7"/>
      <c r="I45" s="25">
        <f t="shared" si="0"/>
        <v>2020</v>
      </c>
      <c r="J45" s="24">
        <f t="shared" si="0"/>
        <v>3257</v>
      </c>
      <c r="K45" s="7"/>
      <c r="L45" s="25">
        <f t="shared" si="3"/>
        <v>2018.548445201202</v>
      </c>
      <c r="M45" s="17">
        <f t="shared" si="1"/>
        <v>2.107011333913626</v>
      </c>
      <c r="N45" s="17">
        <f t="shared" si="4"/>
        <v>3256.3165308967514</v>
      </c>
      <c r="O45" s="24">
        <f t="shared" si="2"/>
        <v>0.46713001509548124</v>
      </c>
      <c r="P45" s="7"/>
      <c r="Q45" s="25">
        <f t="shared" si="5"/>
        <v>2062.5966617397653</v>
      </c>
      <c r="R45" s="24">
        <f t="shared" si="6"/>
        <v>3255.0505974925804</v>
      </c>
      <c r="S45" s="7"/>
      <c r="T45" s="25">
        <f t="shared" si="7"/>
        <v>-0.53379016517660183</v>
      </c>
      <c r="U45" s="24">
        <f t="shared" si="8"/>
        <v>0.84495690457611616</v>
      </c>
      <c r="V45" s="7"/>
      <c r="W45" s="25">
        <f t="shared" si="9"/>
        <v>-0.53854764373272501</v>
      </c>
      <c r="X45" s="24">
        <f t="shared" si="10"/>
        <v>140.60127766916111</v>
      </c>
      <c r="Y45" s="7"/>
      <c r="Z45" s="25">
        <f t="shared" si="11"/>
        <v>625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-5.0722330838880225E-2</v>
      </c>
      <c r="AD45" s="17">
        <f t="shared" ca="1" si="14"/>
        <v>4.3144860785247374E-2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14117</v>
      </c>
      <c r="D46" s="17">
        <v>14999</v>
      </c>
      <c r="E46" s="17">
        <v>12435</v>
      </c>
      <c r="F46" s="17">
        <v>11543</v>
      </c>
      <c r="G46" s="24"/>
      <c r="H46" s="7"/>
      <c r="I46" s="25">
        <f t="shared" si="0"/>
        <v>1682</v>
      </c>
      <c r="J46" s="24">
        <f t="shared" si="0"/>
        <v>3456</v>
      </c>
      <c r="K46" s="7"/>
      <c r="L46" s="25">
        <f t="shared" si="3"/>
        <v>1681.3727777401282</v>
      </c>
      <c r="M46" s="17">
        <f t="shared" si="1"/>
        <v>0.39340776327870597</v>
      </c>
      <c r="N46" s="17">
        <f t="shared" si="4"/>
        <v>3446.9656185550339</v>
      </c>
      <c r="O46" s="24">
        <f t="shared" si="2"/>
        <v>81.620048093148284</v>
      </c>
      <c r="P46" s="7"/>
      <c r="Q46" s="25">
        <f t="shared" si="5"/>
        <v>1724.5966617397655</v>
      </c>
      <c r="R46" s="24">
        <f t="shared" si="6"/>
        <v>3454.0505974925804</v>
      </c>
      <c r="S46" s="7"/>
      <c r="T46" s="25">
        <f t="shared" si="7"/>
        <v>-0.44631737945149108</v>
      </c>
      <c r="U46" s="24">
        <f t="shared" si="8"/>
        <v>0.89661398915113732</v>
      </c>
      <c r="V46" s="7"/>
      <c r="W46" s="25">
        <f t="shared" si="9"/>
        <v>-0.45136381304484291</v>
      </c>
      <c r="X46" s="24">
        <f t="shared" si="10"/>
        <v>146.39226109031353</v>
      </c>
      <c r="Y46" s="7"/>
      <c r="Z46" s="25">
        <f t="shared" si="11"/>
        <v>636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1.6261090313548721E-2</v>
      </c>
      <c r="AD46" s="17">
        <f t="shared" ca="1" si="14"/>
        <v>2.6146815135064116E-2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13944</v>
      </c>
      <c r="D47" s="17">
        <v>15076</v>
      </c>
      <c r="E47" s="17">
        <v>12611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3616</v>
      </c>
      <c r="K47" s="7"/>
      <c r="L47" s="25">
        <f t="shared" si="3"/>
        <v>1334.9556451654312</v>
      </c>
      <c r="M47" s="17">
        <f t="shared" si="1"/>
        <v>3.8245480130743421</v>
      </c>
      <c r="N47" s="17">
        <f t="shared" si="4"/>
        <v>3600.1595096082383</v>
      </c>
      <c r="O47" s="24">
        <f t="shared" si="2"/>
        <v>250.92113585149488</v>
      </c>
      <c r="P47" s="7"/>
      <c r="Q47" s="25">
        <f t="shared" si="5"/>
        <v>1375.5966617397655</v>
      </c>
      <c r="R47" s="24">
        <f t="shared" si="6"/>
        <v>3614.0505974925804</v>
      </c>
      <c r="S47" s="7"/>
      <c r="T47" s="25">
        <f t="shared" si="7"/>
        <v>-0.35599784626195352</v>
      </c>
      <c r="U47" s="24">
        <f t="shared" si="8"/>
        <v>0.93814732348281249</v>
      </c>
      <c r="V47" s="7"/>
      <c r="W47" s="25">
        <f t="shared" si="9"/>
        <v>-0.36127628978342213</v>
      </c>
      <c r="X47" s="24">
        <f t="shared" si="10"/>
        <v>152.05189985515267</v>
      </c>
      <c r="Y47" s="7"/>
      <c r="Z47" s="25">
        <f t="shared" si="11"/>
        <v>622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7.789985515267972E-2</v>
      </c>
      <c r="AD47" s="17">
        <f t="shared" ca="1" si="14"/>
        <v>1.162221394537255E-3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13758</v>
      </c>
      <c r="D48" s="17">
        <v>15127</v>
      </c>
      <c r="E48" s="17">
        <v>12785</v>
      </c>
      <c r="F48" s="17">
        <v>11400</v>
      </c>
      <c r="G48" s="24"/>
      <c r="H48" s="7"/>
      <c r="I48" s="25">
        <f t="shared" si="0"/>
        <v>973</v>
      </c>
      <c r="J48" s="24">
        <f t="shared" si="0"/>
        <v>3727</v>
      </c>
      <c r="K48" s="7"/>
      <c r="L48" s="25">
        <f t="shared" si="3"/>
        <v>971.86986244820423</v>
      </c>
      <c r="M48" s="17">
        <f t="shared" si="1"/>
        <v>1.2772108859789355</v>
      </c>
      <c r="N48" s="17">
        <f t="shared" si="4"/>
        <v>3719.9640980695485</v>
      </c>
      <c r="O48" s="24">
        <f t="shared" si="2"/>
        <v>49.50391597493077</v>
      </c>
      <c r="P48" s="7"/>
      <c r="Q48" s="25">
        <f t="shared" si="5"/>
        <v>1015.5966617397655</v>
      </c>
      <c r="R48" s="24">
        <f t="shared" si="6"/>
        <v>3725.0505974925804</v>
      </c>
      <c r="S48" s="7"/>
      <c r="T48" s="25">
        <f t="shared" si="7"/>
        <v>-0.26283156560798931</v>
      </c>
      <c r="U48" s="24">
        <f t="shared" si="8"/>
        <v>0.96696107417541222</v>
      </c>
      <c r="V48" s="7"/>
      <c r="W48" s="25">
        <f t="shared" si="9"/>
        <v>-0.26827048416751836</v>
      </c>
      <c r="X48" s="24">
        <f t="shared" si="10"/>
        <v>157.60740280203788</v>
      </c>
      <c r="Y48" s="7"/>
      <c r="Z48" s="25">
        <f t="shared" si="11"/>
        <v>628</v>
      </c>
      <c r="AA48" s="17">
        <f t="shared" si="15"/>
        <v>157.62599999999998</v>
      </c>
      <c r="AB48" s="24">
        <f t="shared" si="12"/>
        <v>2.7510926867485814</v>
      </c>
      <c r="AC48" s="17">
        <f t="shared" si="13"/>
        <v>-1.8597197962094469E-2</v>
      </c>
      <c r="AD48" s="17">
        <f t="shared" ca="1" si="14"/>
        <v>0.17343791212914539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13573</v>
      </c>
      <c r="D49" s="17">
        <v>15171</v>
      </c>
      <c r="E49" s="17">
        <v>12968</v>
      </c>
      <c r="F49" s="17">
        <v>11361</v>
      </c>
      <c r="G49" s="24"/>
      <c r="H49" s="7"/>
      <c r="I49" s="25">
        <f t="shared" si="0"/>
        <v>605</v>
      </c>
      <c r="J49" s="24">
        <f t="shared" si="0"/>
        <v>3810</v>
      </c>
      <c r="K49" s="7"/>
      <c r="L49" s="25">
        <f t="shared" si="3"/>
        <v>609.70944015590828</v>
      </c>
      <c r="M49" s="17">
        <f t="shared" si="1"/>
        <v>22.178826582081427</v>
      </c>
      <c r="N49" s="17">
        <f t="shared" si="4"/>
        <v>3801.6881760670499</v>
      </c>
      <c r="O49" s="24">
        <f t="shared" si="2"/>
        <v>69.086417092362396</v>
      </c>
      <c r="P49" s="7"/>
      <c r="Q49" s="25">
        <f t="shared" si="5"/>
        <v>647.59666173976552</v>
      </c>
      <c r="R49" s="24">
        <f t="shared" si="6"/>
        <v>3808.0505974925804</v>
      </c>
      <c r="S49" s="7"/>
      <c r="T49" s="25">
        <f t="shared" si="7"/>
        <v>-0.16759492316171479</v>
      </c>
      <c r="U49" s="24">
        <f t="shared" si="8"/>
        <v>0.98850649135996871</v>
      </c>
      <c r="V49" s="7"/>
      <c r="W49" s="25">
        <f t="shared" si="9"/>
        <v>-0.17315343267198452</v>
      </c>
      <c r="X49" s="24">
        <f t="shared" si="10"/>
        <v>163.17785612699254</v>
      </c>
      <c r="Y49" s="7"/>
      <c r="Z49" s="25">
        <f t="shared" si="11"/>
        <v>610</v>
      </c>
      <c r="AA49" s="17">
        <f t="shared" si="15"/>
        <v>163.11599999999999</v>
      </c>
      <c r="AB49" s="24">
        <f t="shared" si="12"/>
        <v>2.8469112626830704</v>
      </c>
      <c r="AC49" s="17">
        <f t="shared" si="13"/>
        <v>6.1856126992552163E-2</v>
      </c>
      <c r="AD49" s="17">
        <f t="shared" ca="1" si="14"/>
        <v>6.8182946505714881E-2</v>
      </c>
      <c r="AE49" s="17">
        <v>120</v>
      </c>
    </row>
    <row r="50" spans="1:31" s="17" customFormat="1" x14ac:dyDescent="0.25">
      <c r="A50" s="17">
        <v>30</v>
      </c>
      <c r="B50" s="17">
        <v>606</v>
      </c>
      <c r="C50" s="17">
        <v>13391</v>
      </c>
      <c r="D50" s="17">
        <v>15194</v>
      </c>
      <c r="E50" s="17">
        <v>13150</v>
      </c>
      <c r="F50" s="17">
        <v>11336</v>
      </c>
      <c r="G50" s="24"/>
      <c r="H50" s="7"/>
      <c r="I50" s="25">
        <f t="shared" si="0"/>
        <v>241</v>
      </c>
      <c r="J50" s="24">
        <f t="shared" si="0"/>
        <v>3858</v>
      </c>
      <c r="K50" s="7"/>
      <c r="L50" s="25">
        <f t="shared" si="3"/>
        <v>243.98889005825413</v>
      </c>
      <c r="M50" s="17">
        <f t="shared" si="1"/>
        <v>8.9334637803303654</v>
      </c>
      <c r="N50" s="17">
        <f t="shared" si="4"/>
        <v>3848.3167121236092</v>
      </c>
      <c r="O50" s="24">
        <f t="shared" si="2"/>
        <v>93.766064097056088</v>
      </c>
      <c r="P50" s="7"/>
      <c r="Q50" s="25">
        <f t="shared" si="5"/>
        <v>283.59666173976552</v>
      </c>
      <c r="R50" s="24">
        <f t="shared" si="6"/>
        <v>3856.0505974925804</v>
      </c>
      <c r="S50" s="7"/>
      <c r="T50" s="25">
        <f t="shared" si="7"/>
        <v>-7.339346161159542E-2</v>
      </c>
      <c r="U50" s="24">
        <f t="shared" si="8"/>
        <v>1.0009664916594714</v>
      </c>
      <c r="V50" s="7"/>
      <c r="W50" s="25">
        <f t="shared" si="9"/>
        <v>-7.9020514189639054E-2</v>
      </c>
      <c r="X50" s="24">
        <f t="shared" si="10"/>
        <v>168.5995605608905</v>
      </c>
      <c r="Y50" s="7"/>
      <c r="Z50" s="25">
        <f t="shared" si="11"/>
        <v>606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2.9560560890502074E-2</v>
      </c>
      <c r="AD50" s="17">
        <f t="shared" ca="1" si="14"/>
        <v>8.6912793904048158E-2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13199</v>
      </c>
      <c r="D51" s="17">
        <v>15195</v>
      </c>
      <c r="E51" s="17">
        <v>13339</v>
      </c>
      <c r="F51" s="17">
        <v>11329</v>
      </c>
      <c r="G51" s="24"/>
      <c r="H51" s="7"/>
      <c r="I51" s="25">
        <f t="shared" si="0"/>
        <v>-140</v>
      </c>
      <c r="J51" s="24">
        <f t="shared" si="0"/>
        <v>3866</v>
      </c>
      <c r="K51" s="7"/>
      <c r="L51" s="25">
        <f t="shared" si="3"/>
        <v>-139.52733502920663</v>
      </c>
      <c r="M51" s="17">
        <f t="shared" si="1"/>
        <v>0.22341217461510163</v>
      </c>
      <c r="N51" s="17">
        <f t="shared" si="4"/>
        <v>3859.8085791541607</v>
      </c>
      <c r="O51" s="24">
        <f t="shared" si="2"/>
        <v>38.333692090293127</v>
      </c>
      <c r="P51" s="7"/>
      <c r="Q51" s="25">
        <f t="shared" si="5"/>
        <v>-97.403338260234477</v>
      </c>
      <c r="R51" s="24">
        <f t="shared" si="6"/>
        <v>3864.0505974925804</v>
      </c>
      <c r="S51" s="7"/>
      <c r="T51" s="25">
        <f t="shared" si="7"/>
        <v>2.5207518747183376E-2</v>
      </c>
      <c r="U51" s="24">
        <f t="shared" si="8"/>
        <v>1.0030431583760551</v>
      </c>
      <c r="V51" s="7"/>
      <c r="W51" s="25">
        <f t="shared" si="9"/>
        <v>1.9570351714079226E-2</v>
      </c>
      <c r="X51" s="24">
        <f t="shared" si="10"/>
        <v>174.23112427506464</v>
      </c>
      <c r="Y51" s="7"/>
      <c r="Z51" s="25">
        <f t="shared" si="11"/>
        <v>631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-1.7875724935350945E-2</v>
      </c>
      <c r="AD51" s="17">
        <f t="shared" ca="1" si="14"/>
        <v>0.13524457849192117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12999</v>
      </c>
      <c r="D52" s="17">
        <v>15173</v>
      </c>
      <c r="E52" s="17">
        <v>13520</v>
      </c>
      <c r="F52" s="17">
        <v>11335</v>
      </c>
      <c r="G52" s="24"/>
      <c r="H52" s="7"/>
      <c r="I52" s="25">
        <f t="shared" ref="I52:J83" si="16">C52-E52</f>
        <v>-521</v>
      </c>
      <c r="J52" s="24">
        <f t="shared" si="16"/>
        <v>3838</v>
      </c>
      <c r="K52" s="7"/>
      <c r="L52" s="25">
        <f t="shared" si="3"/>
        <v>-516.65611857644944</v>
      </c>
      <c r="M52" s="17">
        <f t="shared" si="1"/>
        <v>18.869305821867606</v>
      </c>
      <c r="N52" s="17">
        <f t="shared" si="4"/>
        <v>3834.0260285812474</v>
      </c>
      <c r="O52" s="24">
        <f t="shared" si="2"/>
        <v>15.792448837062759</v>
      </c>
      <c r="P52" s="7"/>
      <c r="Q52" s="25">
        <f t="shared" si="5"/>
        <v>-478.40333826023448</v>
      </c>
      <c r="R52" s="24">
        <f t="shared" si="6"/>
        <v>3836.0505974925804</v>
      </c>
      <c r="S52" s="7"/>
      <c r="T52" s="25">
        <f t="shared" si="7"/>
        <v>0.12380849910596217</v>
      </c>
      <c r="U52" s="24">
        <f t="shared" si="8"/>
        <v>0.99577482486801194</v>
      </c>
      <c r="V52" s="7"/>
      <c r="W52" s="25">
        <f t="shared" si="9"/>
        <v>0.11821374082919671</v>
      </c>
      <c r="X52" s="24">
        <f t="shared" si="10"/>
        <v>179.88357083191204</v>
      </c>
      <c r="Y52" s="7"/>
      <c r="Z52" s="25">
        <f t="shared" si="11"/>
        <v>622</v>
      </c>
      <c r="AA52" s="17">
        <f t="shared" si="15"/>
        <v>179.84700000000001</v>
      </c>
      <c r="AB52" s="24">
        <f t="shared" si="12"/>
        <v>3.1389222998342419</v>
      </c>
      <c r="AC52" s="17">
        <f t="shared" si="13"/>
        <v>3.6570831912030144E-2</v>
      </c>
      <c r="AD52" s="17">
        <f t="shared" ca="1" si="14"/>
        <v>4.3519781917808587E-2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12818</v>
      </c>
      <c r="D53" s="17">
        <v>15158</v>
      </c>
      <c r="E53" s="17">
        <v>13724</v>
      </c>
      <c r="F53" s="17">
        <v>11380</v>
      </c>
      <c r="G53" s="24"/>
      <c r="H53" s="7"/>
      <c r="I53" s="25">
        <f t="shared" si="16"/>
        <v>-906</v>
      </c>
      <c r="J53" s="24">
        <f t="shared" si="16"/>
        <v>3778</v>
      </c>
      <c r="K53" s="7"/>
      <c r="L53" s="25">
        <f t="shared" si="3"/>
        <v>-900.52903291554901</v>
      </c>
      <c r="M53" s="17">
        <f t="shared" si="1"/>
        <v>29.931480839146168</v>
      </c>
      <c r="N53" s="17">
        <f t="shared" si="4"/>
        <v>3769.1695698759663</v>
      </c>
      <c r="O53" s="24">
        <f t="shared" si="2"/>
        <v>77.976496175441525</v>
      </c>
      <c r="P53" s="7"/>
      <c r="Q53" s="25">
        <f t="shared" si="5"/>
        <v>-863.40333826023448</v>
      </c>
      <c r="R53" s="24">
        <f t="shared" si="6"/>
        <v>3776.0505974925804</v>
      </c>
      <c r="S53" s="7"/>
      <c r="T53" s="25">
        <f t="shared" si="7"/>
        <v>0.22344466036089611</v>
      </c>
      <c r="U53" s="24">
        <f t="shared" si="8"/>
        <v>0.98019982449363374</v>
      </c>
      <c r="V53" s="7"/>
      <c r="W53" s="25">
        <f t="shared" si="9"/>
        <v>0.21793901448982883</v>
      </c>
      <c r="X53" s="24">
        <f t="shared" si="10"/>
        <v>185.64868480520329</v>
      </c>
      <c r="Y53" s="7"/>
      <c r="Z53" s="25">
        <f t="shared" si="11"/>
        <v>641</v>
      </c>
      <c r="AA53" s="17">
        <f t="shared" si="15"/>
        <v>185.61600000000001</v>
      </c>
      <c r="AB53" s="24">
        <f t="shared" si="12"/>
        <v>3.239610344381795</v>
      </c>
      <c r="AC53" s="17">
        <f t="shared" si="13"/>
        <v>3.2684805203274436E-2</v>
      </c>
      <c r="AD53" s="17">
        <f t="shared" ca="1" si="14"/>
        <v>4.4501327901116383E-2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12631</v>
      </c>
      <c r="D54" s="17">
        <v>15104</v>
      </c>
      <c r="E54" s="17">
        <v>13907</v>
      </c>
      <c r="F54" s="17">
        <v>11434</v>
      </c>
      <c r="G54" s="24"/>
      <c r="H54" s="7"/>
      <c r="I54" s="25">
        <f t="shared" si="16"/>
        <v>-1276</v>
      </c>
      <c r="J54" s="24">
        <f t="shared" si="16"/>
        <v>3670</v>
      </c>
      <c r="K54" s="7"/>
      <c r="L54" s="25">
        <f t="shared" si="3"/>
        <v>-1270.511680803766</v>
      </c>
      <c r="M54" s="17">
        <f t="shared" si="1"/>
        <v>30.121647599750489</v>
      </c>
      <c r="N54" s="17">
        <f t="shared" si="4"/>
        <v>3667.8122033805012</v>
      </c>
      <c r="O54" s="24">
        <f t="shared" si="2"/>
        <v>4.7864540482905538</v>
      </c>
      <c r="P54" s="7"/>
      <c r="Q54" s="25">
        <f t="shared" si="5"/>
        <v>-1233.4033382602345</v>
      </c>
      <c r="R54" s="24">
        <f t="shared" si="6"/>
        <v>3668.0505974925804</v>
      </c>
      <c r="S54" s="7"/>
      <c r="T54" s="25">
        <f t="shared" si="7"/>
        <v>0.31919889325524825</v>
      </c>
      <c r="U54" s="24">
        <f t="shared" si="8"/>
        <v>0.95216482381975287</v>
      </c>
      <c r="V54" s="7"/>
      <c r="W54" s="25">
        <f t="shared" si="9"/>
        <v>0.31385232942464392</v>
      </c>
      <c r="X54" s="24">
        <f t="shared" si="10"/>
        <v>191.35660995316925</v>
      </c>
      <c r="Y54" s="7"/>
      <c r="Z54" s="25">
        <f t="shared" si="11"/>
        <v>632</v>
      </c>
      <c r="AA54" s="17">
        <f t="shared" si="15"/>
        <v>191.304</v>
      </c>
      <c r="AB54" s="24">
        <f t="shared" si="12"/>
        <v>3.3388846722352321</v>
      </c>
      <c r="AC54" s="17">
        <f t="shared" si="13"/>
        <v>5.2609953169252321E-2</v>
      </c>
      <c r="AD54" s="17">
        <f t="shared" ca="1" si="14"/>
        <v>3.7189875774572556E-2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12451</v>
      </c>
      <c r="D55" s="17">
        <v>15027</v>
      </c>
      <c r="E55" s="17">
        <v>14080</v>
      </c>
      <c r="F55" s="17">
        <v>11495</v>
      </c>
      <c r="G55" s="24"/>
      <c r="H55" s="7"/>
      <c r="I55" s="25">
        <f t="shared" si="16"/>
        <v>-1629</v>
      </c>
      <c r="J55" s="24">
        <f t="shared" si="16"/>
        <v>3532</v>
      </c>
      <c r="K55" s="7"/>
      <c r="L55" s="25">
        <f t="shared" si="3"/>
        <v>-1626.1705321373602</v>
      </c>
      <c r="M55" s="17">
        <f t="shared" si="1"/>
        <v>8.0058883857116125</v>
      </c>
      <c r="N55" s="17">
        <f t="shared" si="4"/>
        <v>3531.291882021369</v>
      </c>
      <c r="O55" s="24">
        <f t="shared" si="2"/>
        <v>0.50143107166042555</v>
      </c>
      <c r="P55" s="7"/>
      <c r="Q55" s="25">
        <f t="shared" si="5"/>
        <v>-1586.4033382602345</v>
      </c>
      <c r="R55" s="24">
        <f t="shared" si="6"/>
        <v>3530.0505974925804</v>
      </c>
      <c r="S55" s="7"/>
      <c r="T55" s="25">
        <f t="shared" si="7"/>
        <v>0.41055360734094093</v>
      </c>
      <c r="U55" s="24">
        <f t="shared" si="8"/>
        <v>0.91634232295868301</v>
      </c>
      <c r="V55" s="7"/>
      <c r="W55" s="25">
        <f t="shared" si="9"/>
        <v>0.40540982540469561</v>
      </c>
      <c r="X55" s="24">
        <f t="shared" si="10"/>
        <v>196.97901284789145</v>
      </c>
      <c r="Y55" s="7"/>
      <c r="Z55" s="25">
        <f t="shared" si="11"/>
        <v>628</v>
      </c>
      <c r="AA55" s="17">
        <f t="shared" si="15"/>
        <v>196.95599999999999</v>
      </c>
      <c r="AB55" s="24">
        <f t="shared" si="12"/>
        <v>3.4375306815579512</v>
      </c>
      <c r="AC55" s="17">
        <f t="shared" si="13"/>
        <v>2.3012847891465071E-2</v>
      </c>
      <c r="AD55" s="17">
        <f t="shared" ca="1" si="14"/>
        <v>5.0977071162492393E-2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12280</v>
      </c>
      <c r="D56" s="17">
        <v>14944</v>
      </c>
      <c r="E56" s="17">
        <v>14241</v>
      </c>
      <c r="F56" s="17">
        <v>11581</v>
      </c>
      <c r="G56" s="24"/>
      <c r="H56" s="7"/>
      <c r="I56" s="25">
        <f t="shared" si="16"/>
        <v>-1961</v>
      </c>
      <c r="J56" s="24">
        <f t="shared" si="16"/>
        <v>3363</v>
      </c>
      <c r="K56" s="7"/>
      <c r="L56" s="25">
        <f t="shared" si="3"/>
        <v>-1960.0805310404039</v>
      </c>
      <c r="M56" s="17">
        <f t="shared" si="1"/>
        <v>0.84542316766071268</v>
      </c>
      <c r="N56" s="17">
        <f t="shared" si="4"/>
        <v>3363.9895768323599</v>
      </c>
      <c r="O56" s="24">
        <f t="shared" si="2"/>
        <v>0.9792623071435409</v>
      </c>
      <c r="P56" s="7"/>
      <c r="Q56" s="25">
        <f t="shared" si="5"/>
        <v>-1918.4033382602345</v>
      </c>
      <c r="R56" s="24">
        <f t="shared" si="6"/>
        <v>3361.0505974925804</v>
      </c>
      <c r="S56" s="7"/>
      <c r="T56" s="25">
        <f t="shared" si="7"/>
        <v>0.49647362172181903</v>
      </c>
      <c r="U56" s="24">
        <f t="shared" si="8"/>
        <v>0.87247273857085106</v>
      </c>
      <c r="V56" s="7"/>
      <c r="W56" s="25">
        <f t="shared" si="9"/>
        <v>0.49157776416158538</v>
      </c>
      <c r="X56" s="24">
        <f t="shared" si="10"/>
        <v>202.51160699995921</v>
      </c>
      <c r="Y56" s="7"/>
      <c r="Z56" s="25">
        <f t="shared" si="11"/>
        <v>616</v>
      </c>
      <c r="AA56" s="17">
        <f t="shared" si="15"/>
        <v>202.5</v>
      </c>
      <c r="AB56" s="24">
        <f t="shared" si="12"/>
        <v>3.5342917352885168</v>
      </c>
      <c r="AC56" s="17">
        <f t="shared" si="13"/>
        <v>1.1606999959212772E-2</v>
      </c>
      <c r="AD56" s="17">
        <f t="shared" ca="1" si="14"/>
        <v>-3.006372177327421E-2</v>
      </c>
      <c r="AE56" s="17">
        <v>113</v>
      </c>
    </row>
    <row r="57" spans="1:31" s="17" customFormat="1" x14ac:dyDescent="0.25">
      <c r="A57" s="17">
        <v>37</v>
      </c>
      <c r="B57" s="17">
        <v>606</v>
      </c>
      <c r="C57" s="17">
        <v>12125</v>
      </c>
      <c r="D57" s="17">
        <v>14842</v>
      </c>
      <c r="E57" s="17">
        <v>14399</v>
      </c>
      <c r="F57" s="17">
        <v>11680</v>
      </c>
      <c r="G57" s="24"/>
      <c r="H57" s="7"/>
      <c r="I57" s="25">
        <f t="shared" si="16"/>
        <v>-2274</v>
      </c>
      <c r="J57" s="24">
        <f t="shared" si="16"/>
        <v>3162</v>
      </c>
      <c r="K57" s="7"/>
      <c r="L57" s="25">
        <f t="shared" si="3"/>
        <v>-2271.0647036235619</v>
      </c>
      <c r="M57" s="17">
        <f t="shared" si="1"/>
        <v>8.6159648175309087</v>
      </c>
      <c r="N57" s="17">
        <f t="shared" si="4"/>
        <v>3168.6637755309239</v>
      </c>
      <c r="O57" s="24">
        <f t="shared" si="2"/>
        <v>44.405904326539911</v>
      </c>
      <c r="P57" s="7"/>
      <c r="Q57" s="25">
        <f t="shared" si="5"/>
        <v>-2231.4033382602347</v>
      </c>
      <c r="R57" s="24">
        <f t="shared" si="6"/>
        <v>3160.0505974925804</v>
      </c>
      <c r="S57" s="7"/>
      <c r="T57" s="25">
        <f t="shared" si="7"/>
        <v>0.57747652684596018</v>
      </c>
      <c r="U57" s="24">
        <f t="shared" si="8"/>
        <v>0.82029648731668403</v>
      </c>
      <c r="V57" s="7"/>
      <c r="W57" s="25">
        <f t="shared" si="9"/>
        <v>0.5728752032966542</v>
      </c>
      <c r="X57" s="24">
        <f t="shared" si="10"/>
        <v>208.04288518410249</v>
      </c>
      <c r="Y57" s="7"/>
      <c r="Z57" s="25">
        <f t="shared" si="11"/>
        <v>606</v>
      </c>
      <c r="AA57" s="17">
        <f t="shared" si="15"/>
        <v>207.95400000000001</v>
      </c>
      <c r="AB57" s="24">
        <f t="shared" si="12"/>
        <v>3.6294819926922881</v>
      </c>
      <c r="AC57" s="17">
        <f t="shared" si="13"/>
        <v>8.8885184102480252E-2</v>
      </c>
      <c r="AD57" s="17">
        <f t="shared" ca="1" si="14"/>
        <v>-4.8479047063779035E-2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11984</v>
      </c>
      <c r="D58" s="17">
        <v>14734</v>
      </c>
      <c r="E58" s="17">
        <v>14557</v>
      </c>
      <c r="F58" s="17">
        <v>11803</v>
      </c>
      <c r="G58" s="24"/>
      <c r="H58" s="7"/>
      <c r="I58" s="25">
        <f t="shared" si="16"/>
        <v>-2573</v>
      </c>
      <c r="J58" s="24">
        <f t="shared" si="16"/>
        <v>2931</v>
      </c>
      <c r="K58" s="7"/>
      <c r="L58" s="25">
        <f t="shared" si="3"/>
        <v>-2569.2320940405302</v>
      </c>
      <c r="M58" s="17">
        <f t="shared" si="1"/>
        <v>14.197115319407823</v>
      </c>
      <c r="N58" s="17">
        <f t="shared" si="4"/>
        <v>2938.343429580344</v>
      </c>
      <c r="O58" s="24">
        <f t="shared" si="2"/>
        <v>53.925958001471791</v>
      </c>
      <c r="P58" s="7"/>
      <c r="Q58" s="25">
        <f t="shared" si="5"/>
        <v>-2530.4033382602347</v>
      </c>
      <c r="R58" s="24">
        <f t="shared" si="6"/>
        <v>2929.0505974925804</v>
      </c>
      <c r="S58" s="7"/>
      <c r="T58" s="25">
        <f t="shared" si="7"/>
        <v>0.65485629883355823</v>
      </c>
      <c r="U58" s="24">
        <f t="shared" si="8"/>
        <v>0.7603327358753279</v>
      </c>
      <c r="V58" s="7"/>
      <c r="W58" s="25">
        <f t="shared" si="9"/>
        <v>0.65059322141182951</v>
      </c>
      <c r="X58" s="24">
        <f t="shared" si="10"/>
        <v>213.66595116724147</v>
      </c>
      <c r="Y58" s="7"/>
      <c r="Z58" s="25">
        <f t="shared" si="11"/>
        <v>622</v>
      </c>
      <c r="AA58" s="17">
        <f t="shared" si="15"/>
        <v>213.55200000000002</v>
      </c>
      <c r="AB58" s="24">
        <f t="shared" si="12"/>
        <v>3.7271855242189309</v>
      </c>
      <c r="AC58" s="17">
        <f t="shared" si="13"/>
        <v>0.11395116724145282</v>
      </c>
      <c r="AD58" s="17">
        <f t="shared" ca="1" si="14"/>
        <v>7.0548250503435384E-2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11844</v>
      </c>
      <c r="D59" s="17">
        <v>14607</v>
      </c>
      <c r="E59" s="17">
        <v>14689</v>
      </c>
      <c r="F59" s="17">
        <v>11931</v>
      </c>
      <c r="G59" s="24"/>
      <c r="H59" s="7"/>
      <c r="I59" s="25">
        <f t="shared" si="16"/>
        <v>-2845</v>
      </c>
      <c r="J59" s="24">
        <f t="shared" si="16"/>
        <v>2676</v>
      </c>
      <c r="K59" s="7"/>
      <c r="L59" s="25">
        <f t="shared" si="3"/>
        <v>-2843.2773539459367</v>
      </c>
      <c r="M59" s="17">
        <f t="shared" si="1"/>
        <v>2.9675094275797256</v>
      </c>
      <c r="N59" s="17">
        <f t="shared" si="4"/>
        <v>2679.9795347400373</v>
      </c>
      <c r="O59" s="24">
        <f t="shared" si="2"/>
        <v>15.836696747163359</v>
      </c>
      <c r="P59" s="7"/>
      <c r="Q59" s="25">
        <f t="shared" si="5"/>
        <v>-2802.4033382602347</v>
      </c>
      <c r="R59" s="24">
        <f t="shared" si="6"/>
        <v>2674.0505974925804</v>
      </c>
      <c r="S59" s="7"/>
      <c r="T59" s="25">
        <f t="shared" si="7"/>
        <v>0.72524859977210898</v>
      </c>
      <c r="U59" s="24">
        <f t="shared" si="8"/>
        <v>0.69413898428422049</v>
      </c>
      <c r="V59" s="7"/>
      <c r="W59" s="25">
        <f t="shared" si="9"/>
        <v>0.7213586735874421</v>
      </c>
      <c r="X59" s="24">
        <f t="shared" si="10"/>
        <v>219.21501815387739</v>
      </c>
      <c r="Y59" s="7"/>
      <c r="Z59" s="25">
        <f t="shared" si="11"/>
        <v>622</v>
      </c>
      <c r="AA59" s="17">
        <f t="shared" si="15"/>
        <v>219.15000000000003</v>
      </c>
      <c r="AB59" s="24">
        <f t="shared" si="12"/>
        <v>3.8248890557455741</v>
      </c>
      <c r="AC59" s="17">
        <f t="shared" si="13"/>
        <v>6.5018153877360874E-2</v>
      </c>
      <c r="AD59" s="17">
        <f t="shared" ca="1" si="14"/>
        <v>0.10973958877514178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11719</v>
      </c>
      <c r="D60" s="17">
        <v>14460</v>
      </c>
      <c r="E60" s="17">
        <v>14809</v>
      </c>
      <c r="F60" s="17">
        <v>12068</v>
      </c>
      <c r="G60" s="24"/>
      <c r="H60" s="7"/>
      <c r="I60" s="25">
        <f t="shared" si="16"/>
        <v>-3090</v>
      </c>
      <c r="J60" s="24">
        <f t="shared" si="16"/>
        <v>2392</v>
      </c>
      <c r="K60" s="7"/>
      <c r="L60" s="25">
        <f t="shared" si="3"/>
        <v>-3090.2096029553786</v>
      </c>
      <c r="M60" s="17">
        <f t="shared" si="1"/>
        <v>4.3933398903449182E-2</v>
      </c>
      <c r="N60" s="17">
        <f t="shared" si="4"/>
        <v>2396.5152095567673</v>
      </c>
      <c r="O60" s="24">
        <f t="shared" si="2"/>
        <v>20.387117341523041</v>
      </c>
      <c r="P60" s="7"/>
      <c r="Q60" s="25">
        <f t="shared" si="5"/>
        <v>-3047.4033382602347</v>
      </c>
      <c r="R60" s="24">
        <f t="shared" si="6"/>
        <v>2390.0505974925804</v>
      </c>
      <c r="S60" s="7"/>
      <c r="T60" s="25">
        <f t="shared" si="7"/>
        <v>0.78865342966161245</v>
      </c>
      <c r="U60" s="24">
        <f t="shared" si="8"/>
        <v>0.62041731584549697</v>
      </c>
      <c r="V60" s="7"/>
      <c r="W60" s="25">
        <f t="shared" si="9"/>
        <v>0.7851788547139642</v>
      </c>
      <c r="X60" s="24">
        <f t="shared" si="10"/>
        <v>224.79897218009842</v>
      </c>
      <c r="Y60" s="7"/>
      <c r="Z60" s="25">
        <f t="shared" si="11"/>
        <v>621</v>
      </c>
      <c r="AA60" s="17">
        <f t="shared" si="15"/>
        <v>224.73900000000003</v>
      </c>
      <c r="AB60" s="24">
        <f t="shared" si="12"/>
        <v>3.9224355076395367</v>
      </c>
      <c r="AC60" s="17">
        <f t="shared" si="13"/>
        <v>5.9972180098384342E-2</v>
      </c>
      <c r="AD60" s="17">
        <f t="shared" ca="1" si="14"/>
        <v>7.6304014603692849E-2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11605</v>
      </c>
      <c r="D61" s="17">
        <v>14296</v>
      </c>
      <c r="E61" s="17">
        <v>14916</v>
      </c>
      <c r="F61" s="17">
        <v>12225</v>
      </c>
      <c r="G61" s="24"/>
      <c r="H61" s="7"/>
      <c r="I61" s="25">
        <f t="shared" si="16"/>
        <v>-3311</v>
      </c>
      <c r="J61" s="24">
        <f t="shared" si="16"/>
        <v>2071</v>
      </c>
      <c r="K61" s="7"/>
      <c r="L61" s="25">
        <f t="shared" si="3"/>
        <v>-3313.0272683388994</v>
      </c>
      <c r="M61" s="17">
        <f t="shared" si="1"/>
        <v>4.1098169179038333</v>
      </c>
      <c r="N61" s="17">
        <f t="shared" si="4"/>
        <v>2082.599895991847</v>
      </c>
      <c r="O61" s="24">
        <f t="shared" si="2"/>
        <v>134.55758702166824</v>
      </c>
      <c r="P61" s="7"/>
      <c r="Q61" s="25">
        <f t="shared" si="5"/>
        <v>-3268.4033382602347</v>
      </c>
      <c r="R61" s="24">
        <f t="shared" si="6"/>
        <v>2069.0505974925804</v>
      </c>
      <c r="S61" s="7"/>
      <c r="T61" s="25">
        <f t="shared" si="7"/>
        <v>0.84584717417418487</v>
      </c>
      <c r="U61" s="24">
        <f t="shared" si="8"/>
        <v>0.53709106384257344</v>
      </c>
      <c r="V61" s="7"/>
      <c r="W61" s="25">
        <f t="shared" si="9"/>
        <v>0.84284183455102069</v>
      </c>
      <c r="X61" s="24">
        <f t="shared" si="10"/>
        <v>230.60652320023632</v>
      </c>
      <c r="Y61" s="7"/>
      <c r="Z61" s="25">
        <f t="shared" si="11"/>
        <v>636</v>
      </c>
      <c r="AA61" s="17">
        <f t="shared" si="15"/>
        <v>230.46300000000002</v>
      </c>
      <c r="AB61" s="24">
        <f t="shared" si="12"/>
        <v>4.022338154023692</v>
      </c>
      <c r="AC61" s="17">
        <f t="shared" si="13"/>
        <v>0.14352320023630227</v>
      </c>
      <c r="AD61" s="17">
        <f t="shared" ca="1" si="14"/>
        <v>3.5561381919251289E-3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11510</v>
      </c>
      <c r="D62" s="17">
        <v>14128</v>
      </c>
      <c r="E62" s="17">
        <v>15016</v>
      </c>
      <c r="F62" s="17">
        <v>12395</v>
      </c>
      <c r="G62" s="24"/>
      <c r="H62" s="7"/>
      <c r="I62" s="25">
        <f t="shared" si="16"/>
        <v>-3506</v>
      </c>
      <c r="J62" s="24">
        <f t="shared" si="16"/>
        <v>1733</v>
      </c>
      <c r="K62" s="7"/>
      <c r="L62" s="25">
        <f t="shared" si="3"/>
        <v>-3504.5628969914683</v>
      </c>
      <c r="M62" s="17">
        <f t="shared" si="1"/>
        <v>2.0652650571309255</v>
      </c>
      <c r="N62" s="17">
        <f t="shared" si="4"/>
        <v>1745.2052603137583</v>
      </c>
      <c r="O62" s="24">
        <f t="shared" si="2"/>
        <v>148.96837932660443</v>
      </c>
      <c r="P62" s="7"/>
      <c r="Q62" s="25">
        <f t="shared" si="5"/>
        <v>-3463.4033382602347</v>
      </c>
      <c r="R62" s="24">
        <f t="shared" si="6"/>
        <v>1731.0505974925807</v>
      </c>
      <c r="S62" s="7"/>
      <c r="T62" s="25">
        <f t="shared" si="7"/>
        <v>0.89631224286174882</v>
      </c>
      <c r="U62" s="24">
        <f t="shared" si="8"/>
        <v>0.44935189506690959</v>
      </c>
      <c r="V62" s="7"/>
      <c r="W62" s="25">
        <f t="shared" si="9"/>
        <v>0.89380083491347706</v>
      </c>
      <c r="X62" s="24">
        <f t="shared" si="10"/>
        <v>236.42273759961358</v>
      </c>
      <c r="Y62" s="7"/>
      <c r="Z62" s="25">
        <f t="shared" si="11"/>
        <v>641</v>
      </c>
      <c r="AA62" s="17">
        <f t="shared" si="15"/>
        <v>236.23200000000003</v>
      </c>
      <c r="AB62" s="24">
        <f t="shared" si="12"/>
        <v>4.1230261985712451</v>
      </c>
      <c r="AC62" s="17">
        <f t="shared" si="13"/>
        <v>0.19073759961355563</v>
      </c>
      <c r="AD62" s="17">
        <f t="shared" ca="1" si="14"/>
        <v>-4.6534344065804589E-2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11440</v>
      </c>
      <c r="D63" s="17">
        <v>13963</v>
      </c>
      <c r="E63" s="17">
        <v>15100</v>
      </c>
      <c r="F63" s="17">
        <v>12573</v>
      </c>
      <c r="G63" s="24"/>
      <c r="H63" s="7"/>
      <c r="I63" s="25">
        <f t="shared" si="16"/>
        <v>-3660</v>
      </c>
      <c r="J63" s="24">
        <f t="shared" si="16"/>
        <v>1390</v>
      </c>
      <c r="K63" s="7"/>
      <c r="L63" s="25">
        <f t="shared" si="3"/>
        <v>-3658.403400948685</v>
      </c>
      <c r="M63" s="17">
        <f t="shared" si="1"/>
        <v>2.5491285306600364</v>
      </c>
      <c r="N63" s="17">
        <f t="shared" si="4"/>
        <v>1396.9184881994099</v>
      </c>
      <c r="O63" s="24">
        <f t="shared" si="2"/>
        <v>47.865478965374336</v>
      </c>
      <c r="P63" s="7"/>
      <c r="Q63" s="25">
        <f t="shared" si="5"/>
        <v>-3617.4033382602347</v>
      </c>
      <c r="R63" s="24">
        <f t="shared" si="6"/>
        <v>1388.0505974925807</v>
      </c>
      <c r="S63" s="7"/>
      <c r="T63" s="25">
        <f t="shared" si="7"/>
        <v>0.93616670736372243</v>
      </c>
      <c r="U63" s="24">
        <f t="shared" si="8"/>
        <v>0.3603148095933808</v>
      </c>
      <c r="V63" s="7"/>
      <c r="W63" s="25">
        <f t="shared" si="9"/>
        <v>0.93415635838985056</v>
      </c>
      <c r="X63" s="24">
        <f t="shared" si="10"/>
        <v>242.02117107814001</v>
      </c>
      <c r="Y63" s="7"/>
      <c r="Z63" s="25">
        <f t="shared" si="11"/>
        <v>629</v>
      </c>
      <c r="AA63" s="17">
        <f t="shared" si="15"/>
        <v>241.89300000000003</v>
      </c>
      <c r="AB63" s="24">
        <f t="shared" si="12"/>
        <v>4.2218292875266439</v>
      </c>
      <c r="AC63" s="17">
        <f t="shared" si="13"/>
        <v>0.12817107813998518</v>
      </c>
      <c r="AD63" s="17">
        <f t="shared" ca="1" si="14"/>
        <v>-5.9931301886422261E-3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11377</v>
      </c>
      <c r="D64" s="17">
        <v>13782</v>
      </c>
      <c r="E64" s="17">
        <v>15152</v>
      </c>
      <c r="F64" s="17">
        <v>12751</v>
      </c>
      <c r="G64" s="24"/>
      <c r="H64" s="7"/>
      <c r="I64" s="25">
        <f t="shared" si="16"/>
        <v>-3775</v>
      </c>
      <c r="J64" s="24">
        <f t="shared" si="16"/>
        <v>1031</v>
      </c>
      <c r="K64" s="7"/>
      <c r="L64" s="25">
        <f t="shared" si="3"/>
        <v>-3776.3041482619838</v>
      </c>
      <c r="M64" s="17">
        <f t="shared" si="1"/>
        <v>1.7008026892352495</v>
      </c>
      <c r="N64" s="17">
        <f t="shared" si="4"/>
        <v>1037.3454960177971</v>
      </c>
      <c r="O64" s="24">
        <f t="shared" si="2"/>
        <v>40.265319711879258</v>
      </c>
      <c r="P64" s="7"/>
      <c r="Q64" s="25">
        <f t="shared" si="5"/>
        <v>-3732.4033382602347</v>
      </c>
      <c r="R64" s="24">
        <f t="shared" si="6"/>
        <v>1029.0505974925807</v>
      </c>
      <c r="S64" s="7"/>
      <c r="T64" s="25">
        <f t="shared" si="7"/>
        <v>0.96592815812818322</v>
      </c>
      <c r="U64" s="24">
        <f t="shared" si="8"/>
        <v>0.26712439068668448</v>
      </c>
      <c r="V64" s="7"/>
      <c r="W64" s="25">
        <f t="shared" si="9"/>
        <v>0.96444205236242653</v>
      </c>
      <c r="X64" s="24">
        <f t="shared" si="10"/>
        <v>247.63207567813959</v>
      </c>
      <c r="Y64" s="7"/>
      <c r="Z64" s="25">
        <f t="shared" si="11"/>
        <v>625</v>
      </c>
      <c r="AA64" s="17">
        <f t="shared" si="15"/>
        <v>247.51800000000003</v>
      </c>
      <c r="AB64" s="24">
        <f t="shared" si="12"/>
        <v>4.3200040579513246</v>
      </c>
      <c r="AC64" s="17">
        <f t="shared" si="13"/>
        <v>0.11407567813955666</v>
      </c>
      <c r="AD64" s="17">
        <f t="shared" ca="1" si="14"/>
        <v>7.2824401085455293E-2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11347</v>
      </c>
      <c r="D65" s="17">
        <v>13608</v>
      </c>
      <c r="E65" s="17">
        <v>15200</v>
      </c>
      <c r="F65" s="17">
        <v>12936</v>
      </c>
      <c r="G65" s="24"/>
      <c r="H65" s="7"/>
      <c r="I65" s="25">
        <f t="shared" si="16"/>
        <v>-3853</v>
      </c>
      <c r="J65" s="24">
        <f t="shared" si="16"/>
        <v>672</v>
      </c>
      <c r="K65" s="7"/>
      <c r="L65" s="25">
        <f t="shared" si="3"/>
        <v>-3856.0571012893051</v>
      </c>
      <c r="M65" s="17">
        <f t="shared" si="1"/>
        <v>9.345868293071133</v>
      </c>
      <c r="N65" s="17">
        <f t="shared" si="4"/>
        <v>680.33045889846505</v>
      </c>
      <c r="O65" s="24">
        <f t="shared" si="2"/>
        <v>69.396545459015599</v>
      </c>
      <c r="P65" s="7"/>
      <c r="Q65" s="25">
        <f t="shared" si="5"/>
        <v>-3810.4033382602347</v>
      </c>
      <c r="R65" s="24">
        <f t="shared" si="6"/>
        <v>670.05059749258055</v>
      </c>
      <c r="S65" s="7"/>
      <c r="T65" s="25">
        <f t="shared" si="7"/>
        <v>0.98611418560320874</v>
      </c>
      <c r="U65" s="24">
        <f t="shared" si="8"/>
        <v>0.17393397177998815</v>
      </c>
      <c r="V65" s="7"/>
      <c r="W65" s="25">
        <f t="shared" si="9"/>
        <v>0.98515217180494052</v>
      </c>
      <c r="X65" s="24">
        <f t="shared" si="10"/>
        <v>253.10067511326008</v>
      </c>
      <c r="Y65" s="7"/>
      <c r="Z65" s="25">
        <f t="shared" si="11"/>
        <v>604</v>
      </c>
      <c r="AA65" s="17">
        <f t="shared" si="15"/>
        <v>252.95400000000004</v>
      </c>
      <c r="AB65" s="24">
        <f t="shared" si="12"/>
        <v>4.4148801560897368</v>
      </c>
      <c r="AC65" s="17">
        <f t="shared" si="13"/>
        <v>0.14667511326004501</v>
      </c>
      <c r="AD65" s="17">
        <f t="shared" ca="1" si="14"/>
        <v>0.16692162593352577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11318</v>
      </c>
      <c r="D66" s="17">
        <v>13427</v>
      </c>
      <c r="E66" s="17">
        <v>15220</v>
      </c>
      <c r="F66" s="17">
        <v>13120</v>
      </c>
      <c r="G66" s="24"/>
      <c r="H66" s="7"/>
      <c r="I66" s="25">
        <f t="shared" si="16"/>
        <v>-3902</v>
      </c>
      <c r="J66" s="24">
        <f t="shared" si="16"/>
        <v>307</v>
      </c>
      <c r="K66" s="7"/>
      <c r="L66" s="25">
        <f t="shared" si="3"/>
        <v>-3901.8480018163791</v>
      </c>
      <c r="M66" s="17">
        <f t="shared" si="1"/>
        <v>2.3103447824049765E-2</v>
      </c>
      <c r="N66" s="17">
        <f t="shared" si="4"/>
        <v>312.37047652389015</v>
      </c>
      <c r="O66" s="24">
        <f t="shared" si="2"/>
        <v>28.842018093655199</v>
      </c>
      <c r="P66" s="7"/>
      <c r="Q66" s="25">
        <f t="shared" si="5"/>
        <v>-3859.4033382602347</v>
      </c>
      <c r="R66" s="24">
        <f t="shared" si="6"/>
        <v>305.05059749258061</v>
      </c>
      <c r="S66" s="7"/>
      <c r="T66" s="25">
        <f t="shared" si="7"/>
        <v>0.99879515158110943</v>
      </c>
      <c r="U66" s="24">
        <f t="shared" si="8"/>
        <v>7.9186052835854018E-2</v>
      </c>
      <c r="V66" s="7"/>
      <c r="W66" s="25">
        <f t="shared" si="9"/>
        <v>0.99836586507894587</v>
      </c>
      <c r="X66" s="24">
        <f t="shared" si="10"/>
        <v>258.57841047208194</v>
      </c>
      <c r="Y66" s="7"/>
      <c r="Z66" s="25">
        <f t="shared" si="11"/>
        <v>612</v>
      </c>
      <c r="AA66" s="17">
        <f t="shared" si="15"/>
        <v>258.46200000000005</v>
      </c>
      <c r="AB66" s="24">
        <f t="shared" si="12"/>
        <v>4.5110128912895844</v>
      </c>
      <c r="AC66" s="17">
        <f t="shared" si="13"/>
        <v>0.11641047208189548</v>
      </c>
      <c r="AD66" s="17">
        <f t="shared" ca="1" si="14"/>
        <v>-1.6815780165870819E-2</v>
      </c>
      <c r="AE66" s="17">
        <v>103</v>
      </c>
    </row>
    <row r="67" spans="1:31" s="17" customFormat="1" x14ac:dyDescent="0.25">
      <c r="A67" s="17">
        <v>47</v>
      </c>
      <c r="B67" s="17">
        <v>637</v>
      </c>
      <c r="C67" s="17">
        <v>11310</v>
      </c>
      <c r="D67" s="17">
        <v>13221</v>
      </c>
      <c r="E67" s="17">
        <v>15220</v>
      </c>
      <c r="F67" s="17">
        <v>13299</v>
      </c>
      <c r="G67" s="24"/>
      <c r="H67" s="7"/>
      <c r="I67" s="25">
        <f t="shared" si="16"/>
        <v>-3910</v>
      </c>
      <c r="J67" s="24">
        <f t="shared" si="16"/>
        <v>-78</v>
      </c>
      <c r="K67" s="7"/>
      <c r="L67" s="25">
        <f t="shared" si="3"/>
        <v>-3911.6225338387958</v>
      </c>
      <c r="M67" s="17">
        <f t="shared" si="1"/>
        <v>2.6326160580373994</v>
      </c>
      <c r="N67" s="17">
        <f t="shared" si="4"/>
        <v>-73.618822747597278</v>
      </c>
      <c r="O67" s="24">
        <f t="shared" si="2"/>
        <v>19.194714116971063</v>
      </c>
      <c r="P67" s="7"/>
      <c r="Q67" s="25">
        <f t="shared" si="5"/>
        <v>-3867.4033382602347</v>
      </c>
      <c r="R67" s="24">
        <f t="shared" si="6"/>
        <v>-79.949402507419421</v>
      </c>
      <c r="S67" s="7"/>
      <c r="T67" s="25">
        <f t="shared" si="7"/>
        <v>1.0008655133734199</v>
      </c>
      <c r="U67" s="24">
        <f t="shared" si="8"/>
        <v>-2.0753532899739534E-2</v>
      </c>
      <c r="V67" s="7"/>
      <c r="W67" s="25">
        <f t="shared" si="9"/>
        <v>1.0009979661382846</v>
      </c>
      <c r="X67" s="24">
        <f t="shared" si="10"/>
        <v>264.3011036688066</v>
      </c>
      <c r="Y67" s="7"/>
      <c r="Z67" s="25">
        <f t="shared" si="11"/>
        <v>637</v>
      </c>
      <c r="AA67" s="17">
        <f t="shared" si="15"/>
        <v>264.19500000000005</v>
      </c>
      <c r="AB67" s="24">
        <f t="shared" si="12"/>
        <v>4.6110726173064194</v>
      </c>
      <c r="AC67" s="17">
        <f t="shared" si="13"/>
        <v>0.1061036688065542</v>
      </c>
      <c r="AD67" s="17">
        <f t="shared" ca="1" si="14"/>
        <v>8.4756003510051414E-3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11334</v>
      </c>
      <c r="D68" s="17">
        <v>13042</v>
      </c>
      <c r="E68" s="17">
        <v>15212</v>
      </c>
      <c r="F68" s="17">
        <v>13496</v>
      </c>
      <c r="G68" s="24"/>
      <c r="H68" s="7"/>
      <c r="I68" s="25">
        <f t="shared" si="16"/>
        <v>-3878</v>
      </c>
      <c r="J68" s="24">
        <f t="shared" si="16"/>
        <v>-454</v>
      </c>
      <c r="K68" s="7"/>
      <c r="L68" s="25">
        <f t="shared" si="3"/>
        <v>-3883.1870798069722</v>
      </c>
      <c r="M68" s="17">
        <f t="shared" si="1"/>
        <v>26.905796923898535</v>
      </c>
      <c r="N68" s="17">
        <f t="shared" si="4"/>
        <v>-454.63528975310993</v>
      </c>
      <c r="O68" s="24">
        <f t="shared" si="2"/>
        <v>0.40359307040647607</v>
      </c>
      <c r="P68" s="7"/>
      <c r="Q68" s="25">
        <f t="shared" si="5"/>
        <v>-3835.4033382602347</v>
      </c>
      <c r="R68" s="24">
        <f t="shared" si="6"/>
        <v>-455.94940250741939</v>
      </c>
      <c r="S68" s="7"/>
      <c r="T68" s="25">
        <f t="shared" si="7"/>
        <v>0.99258406620417849</v>
      </c>
      <c r="U68" s="24">
        <f t="shared" si="8"/>
        <v>-0.11835686857917634</v>
      </c>
      <c r="V68" s="7"/>
      <c r="W68" s="25">
        <f t="shared" si="9"/>
        <v>0.99326496392984198</v>
      </c>
      <c r="X68" s="24">
        <f t="shared" si="10"/>
        <v>269.90865969471099</v>
      </c>
      <c r="Y68" s="7"/>
      <c r="Z68" s="25">
        <f t="shared" si="11"/>
        <v>630</v>
      </c>
      <c r="AA68" s="17">
        <f t="shared" si="15"/>
        <v>269.86500000000007</v>
      </c>
      <c r="AB68" s="24">
        <f t="shared" si="12"/>
        <v>4.7100327858944988</v>
      </c>
      <c r="AC68" s="17">
        <f t="shared" si="13"/>
        <v>4.3659694710925123E-2</v>
      </c>
      <c r="AD68" s="17">
        <f t="shared" ca="1" si="14"/>
        <v>7.4325392473156171E-2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11361</v>
      </c>
      <c r="D69" s="17">
        <v>12858</v>
      </c>
      <c r="E69" s="17">
        <v>15174</v>
      </c>
      <c r="F69" s="17">
        <v>13678</v>
      </c>
      <c r="G69" s="24"/>
      <c r="H69" s="7"/>
      <c r="I69" s="25">
        <f t="shared" si="16"/>
        <v>-3813</v>
      </c>
      <c r="J69" s="24">
        <f t="shared" si="16"/>
        <v>-820</v>
      </c>
      <c r="K69" s="7"/>
      <c r="L69" s="25">
        <f t="shared" si="3"/>
        <v>-3817.9427367581252</v>
      </c>
      <c r="M69" s="17">
        <f t="shared" si="1"/>
        <v>24.430646660121941</v>
      </c>
      <c r="N69" s="17">
        <f t="shared" si="4"/>
        <v>-827.624273571868</v>
      </c>
      <c r="O69" s="24">
        <f t="shared" si="2"/>
        <v>58.129547498684865</v>
      </c>
      <c r="P69" s="7"/>
      <c r="Q69" s="25">
        <f t="shared" si="5"/>
        <v>-3770.4033382602347</v>
      </c>
      <c r="R69" s="24">
        <f t="shared" si="6"/>
        <v>-821.94940250741945</v>
      </c>
      <c r="S69" s="7"/>
      <c r="T69" s="25">
        <f t="shared" si="7"/>
        <v>0.97576237664165721</v>
      </c>
      <c r="U69" s="24">
        <f t="shared" si="8"/>
        <v>-0.21336437086288346</v>
      </c>
      <c r="V69" s="7"/>
      <c r="W69" s="25">
        <f t="shared" si="9"/>
        <v>0.97697699465688659</v>
      </c>
      <c r="X69" s="24">
        <f t="shared" si="10"/>
        <v>275.43290311423925</v>
      </c>
      <c r="Y69" s="7"/>
      <c r="Z69" s="25">
        <f t="shared" si="11"/>
        <v>624</v>
      </c>
      <c r="AA69" s="17">
        <f t="shared" si="15"/>
        <v>275.48100000000005</v>
      </c>
      <c r="AB69" s="24">
        <f t="shared" si="12"/>
        <v>4.8080504766864998</v>
      </c>
      <c r="AC69" s="17">
        <f t="shared" si="13"/>
        <v>-4.8096885760799069E-2</v>
      </c>
      <c r="AD69" s="17">
        <f t="shared" ca="1" si="14"/>
        <v>0.11822027468940632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11419</v>
      </c>
      <c r="D70" s="17">
        <v>12668</v>
      </c>
      <c r="E70" s="17">
        <v>15126</v>
      </c>
      <c r="F70" s="17">
        <v>13867</v>
      </c>
      <c r="G70" s="24"/>
      <c r="H70" s="7"/>
      <c r="I70" s="25">
        <f t="shared" si="16"/>
        <v>-3707</v>
      </c>
      <c r="J70" s="24">
        <f t="shared" si="16"/>
        <v>-1199</v>
      </c>
      <c r="K70" s="7"/>
      <c r="L70" s="25">
        <f t="shared" si="3"/>
        <v>-3712.7733840848528</v>
      </c>
      <c r="M70" s="17">
        <f t="shared" si="1"/>
        <v>33.331963791231033</v>
      </c>
      <c r="N70" s="17">
        <f t="shared" si="4"/>
        <v>-1203.5903816064706</v>
      </c>
      <c r="O70" s="24">
        <f t="shared" si="2"/>
        <v>21.071603293023614</v>
      </c>
      <c r="P70" s="7"/>
      <c r="Q70" s="25">
        <f t="shared" si="5"/>
        <v>-3664.4033382602347</v>
      </c>
      <c r="R70" s="24">
        <f t="shared" si="6"/>
        <v>-1200.9494025074193</v>
      </c>
      <c r="S70" s="7"/>
      <c r="T70" s="25">
        <f t="shared" si="7"/>
        <v>0.94833008289354548</v>
      </c>
      <c r="U70" s="24">
        <f t="shared" si="8"/>
        <v>-0.31174645656103916</v>
      </c>
      <c r="V70" s="7"/>
      <c r="W70" s="25">
        <f t="shared" si="9"/>
        <v>0.95009722032260369</v>
      </c>
      <c r="X70" s="24">
        <f t="shared" si="10"/>
        <v>281.27909767610117</v>
      </c>
      <c r="Y70" s="7"/>
      <c r="Z70" s="25">
        <f t="shared" si="11"/>
        <v>643</v>
      </c>
      <c r="AA70" s="17">
        <f t="shared" si="15"/>
        <v>281.26800000000003</v>
      </c>
      <c r="AB70" s="24">
        <f t="shared" si="12"/>
        <v>4.9090526804994115</v>
      </c>
      <c r="AC70" s="17">
        <f t="shared" si="13"/>
        <v>1.1097676101144316E-2</v>
      </c>
      <c r="AD70" s="17">
        <f t="shared" ca="1" si="14"/>
        <v>4.5066307352442436E-2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11484</v>
      </c>
      <c r="D71" s="17">
        <v>12491</v>
      </c>
      <c r="E71" s="17">
        <v>15054</v>
      </c>
      <c r="F71" s="17">
        <v>14043</v>
      </c>
      <c r="G71" s="24"/>
      <c r="H71" s="7"/>
      <c r="I71" s="25">
        <f t="shared" si="16"/>
        <v>-3570</v>
      </c>
      <c r="J71" s="24">
        <f t="shared" si="16"/>
        <v>-1552</v>
      </c>
      <c r="K71" s="7"/>
      <c r="L71" s="25">
        <f t="shared" si="3"/>
        <v>-3574.4026346085925</v>
      </c>
      <c r="M71" s="17">
        <f t="shared" si="1"/>
        <v>19.383191496776497</v>
      </c>
      <c r="N71" s="17">
        <f t="shared" si="4"/>
        <v>-1557.8277689811243</v>
      </c>
      <c r="O71" s="24">
        <f t="shared" si="2"/>
        <v>33.962891297354986</v>
      </c>
      <c r="P71" s="7"/>
      <c r="Q71" s="25">
        <f t="shared" si="5"/>
        <v>-3527.4033382602347</v>
      </c>
      <c r="R71" s="24">
        <f t="shared" si="6"/>
        <v>-1553.9494025074193</v>
      </c>
      <c r="S71" s="7"/>
      <c r="T71" s="25">
        <f t="shared" si="7"/>
        <v>0.91287513720023139</v>
      </c>
      <c r="U71" s="24">
        <f t="shared" si="8"/>
        <v>-0.40337937543029767</v>
      </c>
      <c r="V71" s="7"/>
      <c r="W71" s="25">
        <f t="shared" si="9"/>
        <v>0.91515673389754393</v>
      </c>
      <c r="X71" s="24">
        <f t="shared" si="10"/>
        <v>286.90011639970385</v>
      </c>
      <c r="Y71" s="7"/>
      <c r="Z71" s="25">
        <f t="shared" si="11"/>
        <v>626</v>
      </c>
      <c r="AA71" s="17">
        <f t="shared" si="15"/>
        <v>286.90200000000004</v>
      </c>
      <c r="AB71" s="24">
        <f t="shared" si="12"/>
        <v>5.0073845305567719</v>
      </c>
      <c r="AC71" s="17">
        <f t="shared" si="13"/>
        <v>-1.883600296196164E-3</v>
      </c>
      <c r="AD71" s="17">
        <f t="shared" ca="1" si="14"/>
        <v>6.1929344841928469E-2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11567</v>
      </c>
      <c r="D72" s="17">
        <v>12321</v>
      </c>
      <c r="E72" s="17">
        <v>14969</v>
      </c>
      <c r="F72" s="17">
        <v>14212</v>
      </c>
      <c r="G72" s="24"/>
      <c r="H72" s="7"/>
      <c r="I72" s="25">
        <f t="shared" si="16"/>
        <v>-3402</v>
      </c>
      <c r="J72" s="24">
        <f t="shared" si="16"/>
        <v>-1891</v>
      </c>
      <c r="K72" s="7"/>
      <c r="L72" s="25">
        <f t="shared" si="3"/>
        <v>-3401.5776110378042</v>
      </c>
      <c r="M72" s="17">
        <f t="shared" si="1"/>
        <v>0.17841243538483006</v>
      </c>
      <c r="N72" s="17">
        <f t="shared" si="4"/>
        <v>-1897.5036767594827</v>
      </c>
      <c r="O72" s="24">
        <f t="shared" si="2"/>
        <v>42.297811391835225</v>
      </c>
      <c r="P72" s="7"/>
      <c r="Q72" s="25">
        <f t="shared" si="5"/>
        <v>-3359.4033382602347</v>
      </c>
      <c r="R72" s="24">
        <f t="shared" si="6"/>
        <v>-1892.9494025074193</v>
      </c>
      <c r="S72" s="7"/>
      <c r="T72" s="25">
        <f t="shared" si="7"/>
        <v>0.86939753956171473</v>
      </c>
      <c r="U72" s="24">
        <f t="shared" si="8"/>
        <v>-0.49137812754553456</v>
      </c>
      <c r="V72" s="7"/>
      <c r="W72" s="25">
        <f t="shared" si="9"/>
        <v>0.87217304311884025</v>
      </c>
      <c r="X72" s="24">
        <f t="shared" si="10"/>
        <v>292.5100722192127</v>
      </c>
      <c r="Y72" s="7"/>
      <c r="Z72" s="25">
        <f t="shared" si="11"/>
        <v>627</v>
      </c>
      <c r="AA72" s="17">
        <f t="shared" si="15"/>
        <v>292.54500000000002</v>
      </c>
      <c r="AB72" s="24">
        <f t="shared" si="12"/>
        <v>5.1058734602468112</v>
      </c>
      <c r="AC72" s="17">
        <f t="shared" si="13"/>
        <v>-3.4927780787313623E-2</v>
      </c>
      <c r="AD72" s="17">
        <f t="shared" ca="1" si="14"/>
        <v>5.3227920497590731E-2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11676</v>
      </c>
      <c r="D73" s="17">
        <v>12165</v>
      </c>
      <c r="E73" s="17">
        <v>14876</v>
      </c>
      <c r="F73" s="17">
        <v>14372</v>
      </c>
      <c r="G73" s="24"/>
      <c r="H73" s="7"/>
      <c r="I73" s="25">
        <f t="shared" si="16"/>
        <v>-3200</v>
      </c>
      <c r="J73" s="24">
        <f t="shared" si="16"/>
        <v>-2207</v>
      </c>
      <c r="K73" s="7"/>
      <c r="L73" s="25">
        <f t="shared" si="3"/>
        <v>-3200.0412659968192</v>
      </c>
      <c r="M73" s="17">
        <f t="shared" si="1"/>
        <v>1.7028824934838887E-3</v>
      </c>
      <c r="N73" s="17">
        <f t="shared" si="4"/>
        <v>-2213.2866407026495</v>
      </c>
      <c r="O73" s="24">
        <f t="shared" si="2"/>
        <v>39.521851324209308</v>
      </c>
      <c r="P73" s="7"/>
      <c r="Q73" s="25">
        <f t="shared" si="5"/>
        <v>-3157.4033382602347</v>
      </c>
      <c r="R73" s="24">
        <f t="shared" si="6"/>
        <v>-2208.9494025074196</v>
      </c>
      <c r="S73" s="7"/>
      <c r="T73" s="25">
        <f t="shared" si="7"/>
        <v>0.81712090430587925</v>
      </c>
      <c r="U73" s="24">
        <f t="shared" si="8"/>
        <v>-0.57340646285059327</v>
      </c>
      <c r="V73" s="7"/>
      <c r="W73" s="25">
        <f t="shared" si="9"/>
        <v>0.8203566192487729</v>
      </c>
      <c r="X73" s="24">
        <f t="shared" si="10"/>
        <v>298.06584765569824</v>
      </c>
      <c r="Y73" s="7"/>
      <c r="Z73" s="25">
        <f t="shared" si="11"/>
        <v>616</v>
      </c>
      <c r="AA73" s="17">
        <f t="shared" si="15"/>
        <v>298.089</v>
      </c>
      <c r="AB73" s="24">
        <f t="shared" si="12"/>
        <v>5.2026345139773769</v>
      </c>
      <c r="AC73" s="17">
        <f t="shared" si="13"/>
        <v>-2.3152344301763605E-2</v>
      </c>
      <c r="AD73" s="17">
        <f t="shared" ca="1" si="14"/>
        <v>6.791027806633565E-2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11794</v>
      </c>
      <c r="D74" s="17">
        <v>12019</v>
      </c>
      <c r="E74" s="17">
        <v>14756</v>
      </c>
      <c r="F74" s="17">
        <v>14516</v>
      </c>
      <c r="G74" s="24"/>
      <c r="H74" s="7"/>
      <c r="I74" s="25">
        <f t="shared" si="16"/>
        <v>-2962</v>
      </c>
      <c r="J74" s="24">
        <f t="shared" si="16"/>
        <v>-2497</v>
      </c>
      <c r="K74" s="7"/>
      <c r="L74" s="25">
        <f t="shared" si="3"/>
        <v>-2967.7449677804866</v>
      </c>
      <c r="M74" s="17">
        <f t="shared" si="1"/>
        <v>33.004654798829179</v>
      </c>
      <c r="N74" s="17">
        <f t="shared" si="4"/>
        <v>-2509.6996303922779</v>
      </c>
      <c r="O74" s="24">
        <f t="shared" si="2"/>
        <v>161.28061210046772</v>
      </c>
      <c r="P74" s="7"/>
      <c r="Q74" s="25">
        <f t="shared" si="5"/>
        <v>-2919.4033382602347</v>
      </c>
      <c r="R74" s="24">
        <f t="shared" si="6"/>
        <v>-2498.9494025074196</v>
      </c>
      <c r="S74" s="7"/>
      <c r="T74" s="25">
        <f t="shared" si="7"/>
        <v>0.75552764098464731</v>
      </c>
      <c r="U74" s="24">
        <f t="shared" si="8"/>
        <v>-0.64868563132675461</v>
      </c>
      <c r="V74" s="7"/>
      <c r="W74" s="25">
        <f t="shared" si="9"/>
        <v>0.75918548672981212</v>
      </c>
      <c r="X74" s="24">
        <f t="shared" si="10"/>
        <v>303.62558462609081</v>
      </c>
      <c r="Y74" s="7"/>
      <c r="Z74" s="25">
        <f t="shared" si="11"/>
        <v>619</v>
      </c>
      <c r="AA74" s="17">
        <f t="shared" si="15"/>
        <v>303.66000000000003</v>
      </c>
      <c r="AB74" s="24">
        <f t="shared" si="12"/>
        <v>5.2998668066059809</v>
      </c>
      <c r="AC74" s="17">
        <f t="shared" si="13"/>
        <v>-3.4415373909212121E-2</v>
      </c>
      <c r="AD74" s="17">
        <f t="shared" ca="1" si="14"/>
        <v>1.0511231919053898E-2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11919</v>
      </c>
      <c r="D75" s="17">
        <v>11876</v>
      </c>
      <c r="E75" s="17">
        <v>14622</v>
      </c>
      <c r="F75" s="17">
        <v>14652</v>
      </c>
      <c r="G75" s="24"/>
      <c r="H75" s="7"/>
      <c r="I75" s="25">
        <f t="shared" si="16"/>
        <v>-2703</v>
      </c>
      <c r="J75" s="24">
        <f t="shared" si="16"/>
        <v>-2776</v>
      </c>
      <c r="K75" s="7"/>
      <c r="L75" s="25">
        <f t="shared" si="3"/>
        <v>-2706.4675342077885</v>
      </c>
      <c r="M75" s="17">
        <f t="shared" si="1"/>
        <v>12.023793482183445</v>
      </c>
      <c r="N75" s="17">
        <f t="shared" si="4"/>
        <v>-2783.61433209081</v>
      </c>
      <c r="O75" s="24">
        <f t="shared" si="2"/>
        <v>57.978053189138478</v>
      </c>
      <c r="P75" s="7"/>
      <c r="Q75" s="25">
        <f t="shared" si="5"/>
        <v>-2660.4033382602347</v>
      </c>
      <c r="R75" s="24">
        <f t="shared" si="6"/>
        <v>-2777.9494025074196</v>
      </c>
      <c r="S75" s="7"/>
      <c r="T75" s="25">
        <f t="shared" si="7"/>
        <v>0.6884996779586009</v>
      </c>
      <c r="U75" s="24">
        <f t="shared" si="8"/>
        <v>-0.7211093830676133</v>
      </c>
      <c r="V75" s="7"/>
      <c r="W75" s="25">
        <f t="shared" si="9"/>
        <v>0.69256351990772369</v>
      </c>
      <c r="X75" s="24">
        <f t="shared" si="10"/>
        <v>309.27016836125404</v>
      </c>
      <c r="Y75" s="7"/>
      <c r="Z75" s="25">
        <f t="shared" si="11"/>
        <v>622</v>
      </c>
      <c r="AA75" s="17">
        <f t="shared" si="15"/>
        <v>309.25800000000004</v>
      </c>
      <c r="AB75" s="24">
        <f t="shared" si="12"/>
        <v>5.3975703381326241</v>
      </c>
      <c r="AC75" s="17">
        <f t="shared" si="13"/>
        <v>1.2168361253998228E-2</v>
      </c>
      <c r="AD75" s="17">
        <f t="shared" ca="1" si="14"/>
        <v>1.9359333916156629E-2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11750</v>
      </c>
      <c r="E76" s="17">
        <v>14482</v>
      </c>
      <c r="F76" s="17">
        <v>14785</v>
      </c>
      <c r="G76" s="24"/>
      <c r="H76" s="7"/>
      <c r="I76" s="25">
        <f t="shared" si="16"/>
        <v>-2416</v>
      </c>
      <c r="J76" s="24">
        <f t="shared" si="16"/>
        <v>-3035</v>
      </c>
      <c r="K76" s="7"/>
      <c r="L76" s="25">
        <f t="shared" si="3"/>
        <v>-2413.5135409623595</v>
      </c>
      <c r="M76" s="17">
        <f t="shared" si="1"/>
        <v>6.1824785458643357</v>
      </c>
      <c r="N76" s="17">
        <f t="shared" si="4"/>
        <v>-3035.7923568750184</v>
      </c>
      <c r="O76" s="24">
        <f t="shared" si="2"/>
        <v>0.62782941738894515</v>
      </c>
      <c r="P76" s="7"/>
      <c r="Q76" s="25">
        <f t="shared" si="5"/>
        <v>-2373.4033382602347</v>
      </c>
      <c r="R76" s="24">
        <f t="shared" si="6"/>
        <v>-3036.9494025074196</v>
      </c>
      <c r="S76" s="7"/>
      <c r="T76" s="25">
        <f t="shared" si="7"/>
        <v>0.61422544865946826</v>
      </c>
      <c r="U76" s="24">
        <f t="shared" si="8"/>
        <v>-0.78834146801701255</v>
      </c>
      <c r="V76" s="7"/>
      <c r="W76" s="25">
        <f t="shared" si="9"/>
        <v>0.6186659927982946</v>
      </c>
      <c r="X76" s="24">
        <f t="shared" si="10"/>
        <v>314.9896436279854</v>
      </c>
      <c r="Y76" s="7"/>
      <c r="Z76" s="25">
        <f t="shared" si="11"/>
        <v>635</v>
      </c>
      <c r="AA76" s="17">
        <f t="shared" si="15"/>
        <v>314.97300000000001</v>
      </c>
      <c r="AB76" s="24">
        <f t="shared" si="12"/>
        <v>5.4973159048840996</v>
      </c>
      <c r="AC76" s="17">
        <f t="shared" si="13"/>
        <v>1.6643627985388321E-2</v>
      </c>
      <c r="AD76" s="17">
        <f t="shared" ca="1" si="14"/>
        <v>1.6134055952363724E-2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12224</v>
      </c>
      <c r="D77" s="17">
        <v>11639</v>
      </c>
      <c r="E77" s="17">
        <v>14321</v>
      </c>
      <c r="F77" s="17">
        <v>14897</v>
      </c>
      <c r="G77" s="24"/>
      <c r="H77" s="7"/>
      <c r="I77" s="25">
        <f t="shared" si="16"/>
        <v>-2097</v>
      </c>
      <c r="J77" s="24">
        <f t="shared" si="16"/>
        <v>-3258</v>
      </c>
      <c r="K77" s="7"/>
      <c r="L77" s="25">
        <f t="shared" si="3"/>
        <v>-2094.3907615024045</v>
      </c>
      <c r="M77" s="17">
        <f t="shared" si="1"/>
        <v>6.8081255373342664</v>
      </c>
      <c r="N77" s="17">
        <f t="shared" si="4"/>
        <v>-3259.3547806912366</v>
      </c>
      <c r="O77" s="24">
        <f t="shared" si="2"/>
        <v>1.8354307213474002</v>
      </c>
      <c r="P77" s="7"/>
      <c r="Q77" s="25">
        <f t="shared" si="5"/>
        <v>-2054.4033382602347</v>
      </c>
      <c r="R77" s="24">
        <f t="shared" si="6"/>
        <v>-3259.9494025074196</v>
      </c>
      <c r="S77" s="7"/>
      <c r="T77" s="25">
        <f t="shared" si="7"/>
        <v>0.53166977219109446</v>
      </c>
      <c r="U77" s="24">
        <f t="shared" si="8"/>
        <v>-0.84622855274178499</v>
      </c>
      <c r="V77" s="7"/>
      <c r="W77" s="25">
        <f t="shared" si="9"/>
        <v>0.53643436450552107</v>
      </c>
      <c r="X77" s="24">
        <f t="shared" si="10"/>
        <v>320.74227206246223</v>
      </c>
      <c r="Y77" s="7"/>
      <c r="Z77" s="25">
        <f t="shared" si="11"/>
        <v>640</v>
      </c>
      <c r="AA77" s="17">
        <f t="shared" si="15"/>
        <v>320.733</v>
      </c>
      <c r="AB77" s="24">
        <f t="shared" si="12"/>
        <v>5.5978468697989729</v>
      </c>
      <c r="AC77" s="17">
        <f t="shared" si="13"/>
        <v>9.2720624622302239E-3</v>
      </c>
      <c r="AD77" s="17">
        <f t="shared" ca="1" si="14"/>
        <v>6.5225452565414344E-2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12384</v>
      </c>
      <c r="D78" s="17">
        <v>11536</v>
      </c>
      <c r="E78" s="17">
        <v>14143</v>
      </c>
      <c r="F78" s="17">
        <v>14981</v>
      </c>
      <c r="G78" s="24"/>
      <c r="H78" s="7"/>
      <c r="I78" s="25">
        <f t="shared" si="16"/>
        <v>-1759</v>
      </c>
      <c r="J78" s="24">
        <f t="shared" si="16"/>
        <v>-3445</v>
      </c>
      <c r="K78" s="7"/>
      <c r="L78" s="25">
        <f t="shared" si="3"/>
        <v>-1756.7110145345869</v>
      </c>
      <c r="M78" s="17">
        <f t="shared" si="1"/>
        <v>5.2394544608725822</v>
      </c>
      <c r="N78" s="17">
        <f t="shared" si="4"/>
        <v>-3448.8574327511615</v>
      </c>
      <c r="O78" s="24">
        <f t="shared" si="2"/>
        <v>14.879787429733135</v>
      </c>
      <c r="P78" s="7"/>
      <c r="Q78" s="25">
        <f t="shared" si="5"/>
        <v>-1716.4033382602345</v>
      </c>
      <c r="R78" s="24">
        <f t="shared" si="6"/>
        <v>-3446.9494025074196</v>
      </c>
      <c r="S78" s="7"/>
      <c r="T78" s="25">
        <f t="shared" si="7"/>
        <v>0.44419698646598355</v>
      </c>
      <c r="U78" s="24">
        <f t="shared" si="8"/>
        <v>-0.8947706372419304</v>
      </c>
      <c r="V78" s="7"/>
      <c r="W78" s="25">
        <f t="shared" si="9"/>
        <v>0.44923302608050575</v>
      </c>
      <c r="X78" s="24">
        <f t="shared" si="10"/>
        <v>326.45374356325533</v>
      </c>
      <c r="Y78" s="7"/>
      <c r="Z78" s="25">
        <f t="shared" si="11"/>
        <v>636</v>
      </c>
      <c r="AA78" s="17">
        <f t="shared" si="15"/>
        <v>326.45699999999999</v>
      </c>
      <c r="AB78" s="24">
        <f t="shared" si="12"/>
        <v>5.6977495161831282</v>
      </c>
      <c r="AC78" s="17">
        <f t="shared" si="13"/>
        <v>-3.2564367446639153E-3</v>
      </c>
      <c r="AD78" s="17">
        <f t="shared" ca="1" si="14"/>
        <v>6.4271316761960406E-2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12558</v>
      </c>
      <c r="D79" s="17">
        <v>11454</v>
      </c>
      <c r="E79" s="17">
        <v>13966</v>
      </c>
      <c r="F79" s="17">
        <v>15052</v>
      </c>
      <c r="G79" s="24"/>
      <c r="H79" s="7"/>
      <c r="I79" s="25">
        <f t="shared" si="16"/>
        <v>-1408</v>
      </c>
      <c r="J79" s="24">
        <f t="shared" si="16"/>
        <v>-3598</v>
      </c>
      <c r="K79" s="7"/>
      <c r="L79" s="25">
        <f t="shared" si="3"/>
        <v>-1409.8902318581029</v>
      </c>
      <c r="M79" s="17">
        <f t="shared" si="1"/>
        <v>3.5729764773870643</v>
      </c>
      <c r="N79" s="17">
        <f t="shared" si="4"/>
        <v>-3600.872870872136</v>
      </c>
      <c r="O79" s="24">
        <f t="shared" si="2"/>
        <v>8.2533870479674079</v>
      </c>
      <c r="P79" s="7"/>
      <c r="Q79" s="25">
        <f t="shared" si="5"/>
        <v>-1365.4033382602345</v>
      </c>
      <c r="R79" s="24">
        <f t="shared" si="6"/>
        <v>-3599.9494025074196</v>
      </c>
      <c r="S79" s="7"/>
      <c r="T79" s="25">
        <f t="shared" si="7"/>
        <v>0.35335986282836845</v>
      </c>
      <c r="U79" s="24">
        <f t="shared" si="8"/>
        <v>-0.93448688819659487</v>
      </c>
      <c r="V79" s="7"/>
      <c r="W79" s="25">
        <f t="shared" si="9"/>
        <v>0.35861769134917743</v>
      </c>
      <c r="X79" s="24">
        <f t="shared" si="10"/>
        <v>332.11861817199497</v>
      </c>
      <c r="Y79" s="7"/>
      <c r="Z79" s="25">
        <f t="shared" si="11"/>
        <v>622</v>
      </c>
      <c r="AA79" s="17">
        <f t="shared" si="15"/>
        <v>332.05500000000001</v>
      </c>
      <c r="AB79" s="24">
        <f t="shared" si="12"/>
        <v>5.7954530477097705</v>
      </c>
      <c r="AC79" s="17">
        <f t="shared" si="13"/>
        <v>6.3618171994960449E-2</v>
      </c>
      <c r="AD79" s="17">
        <f t="shared" ca="1" si="14"/>
        <v>3.5870791667093727E-2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12756</v>
      </c>
      <c r="D80" s="17">
        <v>11406</v>
      </c>
      <c r="E80" s="17">
        <v>13800</v>
      </c>
      <c r="F80" s="17">
        <v>15128</v>
      </c>
      <c r="G80" s="24"/>
      <c r="H80" s="7"/>
      <c r="I80" s="25">
        <f t="shared" si="16"/>
        <v>-1044</v>
      </c>
      <c r="J80" s="24">
        <f t="shared" si="16"/>
        <v>-3722</v>
      </c>
      <c r="K80" s="7"/>
      <c r="L80" s="25">
        <f t="shared" si="3"/>
        <v>-1045.9030732136036</v>
      </c>
      <c r="M80" s="17">
        <f t="shared" si="1"/>
        <v>3.6216876563357148</v>
      </c>
      <c r="N80" s="17">
        <f t="shared" si="4"/>
        <v>-3719.6019115963195</v>
      </c>
      <c r="O80" s="24">
        <f t="shared" si="2"/>
        <v>5.7508279918669061</v>
      </c>
      <c r="P80" s="7"/>
      <c r="Q80" s="25">
        <f t="shared" si="5"/>
        <v>-1001.4033382602345</v>
      </c>
      <c r="R80" s="24">
        <f t="shared" si="6"/>
        <v>-3723.9494025074196</v>
      </c>
      <c r="S80" s="7"/>
      <c r="T80" s="25">
        <f t="shared" si="7"/>
        <v>0.25915840127824907</v>
      </c>
      <c r="U80" s="24">
        <f t="shared" si="8"/>
        <v>-0.96667522230364311</v>
      </c>
      <c r="V80" s="7"/>
      <c r="W80" s="25">
        <f t="shared" si="9"/>
        <v>0.26459565520200806</v>
      </c>
      <c r="X80" s="24">
        <f t="shared" si="10"/>
        <v>337.8054709660305</v>
      </c>
      <c r="Y80" s="7"/>
      <c r="Z80" s="25">
        <f t="shared" si="11"/>
        <v>629</v>
      </c>
      <c r="AA80" s="17">
        <f t="shared" si="15"/>
        <v>337.71600000000001</v>
      </c>
      <c r="AB80" s="24">
        <f t="shared" si="12"/>
        <v>5.8942561366651702</v>
      </c>
      <c r="AC80" s="17">
        <f t="shared" si="13"/>
        <v>8.9470966030489762E-2</v>
      </c>
      <c r="AD80" s="17">
        <f t="shared" ca="1" si="14"/>
        <v>-3.6995654827308044E-2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12932</v>
      </c>
      <c r="D81" s="17">
        <v>11367</v>
      </c>
      <c r="E81" s="17">
        <v>13616</v>
      </c>
      <c r="F81" s="17">
        <v>15172</v>
      </c>
      <c r="G81" s="24"/>
      <c r="H81" s="7"/>
      <c r="I81" s="25">
        <f t="shared" si="16"/>
        <v>-684</v>
      </c>
      <c r="J81" s="24">
        <f t="shared" si="16"/>
        <v>-3805</v>
      </c>
      <c r="K81" s="7"/>
      <c r="L81" s="25">
        <f t="shared" si="3"/>
        <v>-682.31852561009032</v>
      </c>
      <c r="M81" s="17">
        <f t="shared" si="1"/>
        <v>2.8273561239221343</v>
      </c>
      <c r="N81" s="17">
        <f t="shared" si="4"/>
        <v>-3800.2427614228232</v>
      </c>
      <c r="O81" s="24">
        <f t="shared" si="2"/>
        <v>22.631318880179617</v>
      </c>
      <c r="P81" s="7"/>
      <c r="Q81" s="25">
        <f t="shared" si="5"/>
        <v>-641.40333826023448</v>
      </c>
      <c r="R81" s="24">
        <f t="shared" si="6"/>
        <v>-3806.9494025074196</v>
      </c>
      <c r="S81" s="7"/>
      <c r="T81" s="25">
        <f t="shared" si="7"/>
        <v>0.16599212062428487</v>
      </c>
      <c r="U81" s="24">
        <f t="shared" si="8"/>
        <v>-0.98822063948819971</v>
      </c>
      <c r="V81" s="7"/>
      <c r="W81" s="25">
        <f t="shared" si="9"/>
        <v>0.17154899819946048</v>
      </c>
      <c r="X81" s="24">
        <f t="shared" si="10"/>
        <v>343.26531655322935</v>
      </c>
      <c r="Y81" s="7"/>
      <c r="Z81" s="25">
        <f t="shared" si="11"/>
        <v>612</v>
      </c>
      <c r="AA81" s="17">
        <f t="shared" si="15"/>
        <v>343.22399999999999</v>
      </c>
      <c r="AB81" s="24">
        <f t="shared" si="12"/>
        <v>5.9903888718650178</v>
      </c>
      <c r="AC81" s="17">
        <f t="shared" si="13"/>
        <v>4.1316553229364672E-2</v>
      </c>
      <c r="AD81" s="17">
        <f t="shared" ca="1" si="14"/>
        <v>-3.8153022347842125E-4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13105</v>
      </c>
      <c r="D82" s="17">
        <v>11333</v>
      </c>
      <c r="E82" s="17">
        <v>13421</v>
      </c>
      <c r="F82" s="17">
        <v>15179</v>
      </c>
      <c r="G82" s="24"/>
      <c r="H82" s="7"/>
      <c r="I82" s="25">
        <f t="shared" si="16"/>
        <v>-316</v>
      </c>
      <c r="J82" s="24">
        <f t="shared" si="16"/>
        <v>-3846</v>
      </c>
      <c r="K82" s="7"/>
      <c r="L82" s="25">
        <f t="shared" si="3"/>
        <v>-308.57175332398106</v>
      </c>
      <c r="M82" s="17">
        <f t="shared" si="1"/>
        <v>55.178848679786483</v>
      </c>
      <c r="N82" s="17">
        <f t="shared" si="4"/>
        <v>-3846.0422943980143</v>
      </c>
      <c r="O82" s="24">
        <f t="shared" si="2"/>
        <v>1.7888161033913301E-3</v>
      </c>
      <c r="P82" s="7"/>
      <c r="Q82" s="25">
        <f t="shared" si="5"/>
        <v>-273.40333826023448</v>
      </c>
      <c r="R82" s="24">
        <f t="shared" si="6"/>
        <v>-3847.9494025074196</v>
      </c>
      <c r="S82" s="7"/>
      <c r="T82" s="25">
        <f t="shared" si="7"/>
        <v>7.0755478178010325E-2</v>
      </c>
      <c r="U82" s="24">
        <f t="shared" si="8"/>
        <v>-0.99886355641069147</v>
      </c>
      <c r="V82" s="7"/>
      <c r="W82" s="25">
        <f t="shared" si="9"/>
        <v>7.6370669623960899E-2</v>
      </c>
      <c r="X82" s="24">
        <f t="shared" si="10"/>
        <v>348.74118036062509</v>
      </c>
      <c r="Y82" s="7"/>
      <c r="Z82" s="25">
        <f t="shared" si="11"/>
        <v>619</v>
      </c>
      <c r="AA82" s="17">
        <f t="shared" si="15"/>
        <v>348.79500000000002</v>
      </c>
      <c r="AB82" s="24">
        <f t="shared" si="12"/>
        <v>6.0876211644936218</v>
      </c>
      <c r="AC82" s="17">
        <f t="shared" si="13"/>
        <v>-5.3819639374921735E-2</v>
      </c>
      <c r="AD82" s="17">
        <f t="shared" ca="1" si="14"/>
        <v>4.6936683420540248E-2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13304</v>
      </c>
      <c r="D83" s="17">
        <v>11331</v>
      </c>
      <c r="E83" s="17">
        <v>13241</v>
      </c>
      <c r="F83" s="17">
        <v>15192</v>
      </c>
      <c r="G83" s="24"/>
      <c r="H83" s="7"/>
      <c r="I83" s="25">
        <f t="shared" si="16"/>
        <v>63</v>
      </c>
      <c r="J83" s="24">
        <f t="shared" si="16"/>
        <v>-3861</v>
      </c>
      <c r="K83" s="7"/>
      <c r="L83" s="25">
        <f t="shared" si="3"/>
        <v>67.692429817923681</v>
      </c>
      <c r="M83" s="17">
        <f t="shared" si="1"/>
        <v>22.018897596139276</v>
      </c>
      <c r="N83" s="17">
        <f t="shared" si="4"/>
        <v>-3855.4441700807979</v>
      </c>
      <c r="O83" s="24">
        <f t="shared" si="2"/>
        <v>30.867246091101176</v>
      </c>
      <c r="P83" s="7"/>
      <c r="Q83" s="25">
        <f t="shared" si="5"/>
        <v>105.59666173976552</v>
      </c>
      <c r="R83" s="24">
        <f t="shared" si="6"/>
        <v>-3862.9494025074196</v>
      </c>
      <c r="S83" s="7"/>
      <c r="T83" s="25">
        <f t="shared" si="7"/>
        <v>-2.7327911732690887E-2</v>
      </c>
      <c r="U83" s="24">
        <f t="shared" si="8"/>
        <v>-1.0027573065042861</v>
      </c>
      <c r="V83" s="7"/>
      <c r="W83" s="25">
        <f t="shared" si="9"/>
        <v>-2.1692384809849839E-2</v>
      </c>
      <c r="X83" s="24">
        <f t="shared" si="10"/>
        <v>354.35264069692118</v>
      </c>
      <c r="Y83" s="7"/>
      <c r="Z83" s="25">
        <f t="shared" si="11"/>
        <v>619</v>
      </c>
      <c r="AA83" s="17">
        <f t="shared" si="15"/>
        <v>354.36600000000004</v>
      </c>
      <c r="AB83" s="24">
        <f t="shared" si="12"/>
        <v>6.1848534571222267</v>
      </c>
      <c r="AC83" s="17">
        <f t="shared" si="13"/>
        <v>-1.3359303078857465E-2</v>
      </c>
      <c r="AD83" s="17">
        <f t="shared" ca="1" si="14"/>
        <v>-1.9242697017148203E-2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13487</v>
      </c>
      <c r="D84" s="17">
        <v>11340</v>
      </c>
      <c r="E84" s="17">
        <v>13037</v>
      </c>
      <c r="F84" s="17">
        <v>15169</v>
      </c>
      <c r="G84" s="24"/>
      <c r="H84" s="7"/>
      <c r="I84" s="25">
        <f t="shared" ref="I84:J115" si="17">C84-E84</f>
        <v>450</v>
      </c>
      <c r="J84" s="24">
        <f t="shared" si="17"/>
        <v>-3829</v>
      </c>
      <c r="K84" s="7"/>
      <c r="L84" s="25">
        <f t="shared" si="3"/>
        <v>453.77641493770773</v>
      </c>
      <c r="M84" s="17">
        <f t="shared" ref="M84:M147" si="18">(I84-L84)^2</f>
        <v>14.261309781742058</v>
      </c>
      <c r="N84" s="17">
        <f t="shared" si="4"/>
        <v>-3827.0276789069235</v>
      </c>
      <c r="O84" s="24">
        <f t="shared" ref="O84:O147" si="19">(J84-N84)^2</f>
        <v>3.890050494194544</v>
      </c>
      <c r="P84" s="7"/>
      <c r="Q84" s="25">
        <f t="shared" si="5"/>
        <v>492.59666173976552</v>
      </c>
      <c r="R84" s="24">
        <f t="shared" si="6"/>
        <v>-3830.9494025074196</v>
      </c>
      <c r="S84" s="7"/>
      <c r="T84" s="25">
        <f t="shared" si="7"/>
        <v>-0.12748166343570241</v>
      </c>
      <c r="U84" s="24">
        <f t="shared" si="8"/>
        <v>-0.99445063963795099</v>
      </c>
      <c r="V84" s="7"/>
      <c r="W84" s="25">
        <f t="shared" si="9"/>
        <v>-0.12189440570708474</v>
      </c>
      <c r="X84" s="24">
        <f>IF(MOD(ATAN2(U84,W84)*180/PI()-$J$9+360,360)&lt;355,MOD(ATAN2(U84,W84)*180/PI()-$J$9+360,360)+360,MOD(ATAN2(U84,W84)*180/PI()-$J$9+360,360))</f>
        <v>360.10151889734715</v>
      </c>
      <c r="Y84" s="7"/>
      <c r="Z84" s="25">
        <f t="shared" si="11"/>
        <v>637</v>
      </c>
      <c r="AA84" s="17">
        <f t="shared" si="15"/>
        <v>360.09900000000005</v>
      </c>
      <c r="AB84" s="24">
        <f t="shared" si="12"/>
        <v>6.2849131831390617</v>
      </c>
      <c r="AC84" s="17">
        <f t="shared" si="13"/>
        <v>2.5188973471017562E-3</v>
      </c>
    </row>
    <row r="85" spans="1:31" s="17" customFormat="1" x14ac:dyDescent="0.25">
      <c r="A85" s="17">
        <v>0</v>
      </c>
      <c r="B85" s="17">
        <v>0</v>
      </c>
      <c r="C85" s="17">
        <v>13453</v>
      </c>
      <c r="D85" s="17">
        <v>11304</v>
      </c>
      <c r="E85" s="17">
        <v>13000</v>
      </c>
      <c r="F85" s="17">
        <v>15126</v>
      </c>
      <c r="G85" s="24"/>
      <c r="H85" s="7"/>
      <c r="I85" s="25">
        <f t="shared" si="17"/>
        <v>453</v>
      </c>
      <c r="J85" s="24">
        <f t="shared" si="17"/>
        <v>-3822</v>
      </c>
      <c r="K85" s="7"/>
      <c r="L85" s="25">
        <f>$M$9*SIN(2*PI()/$M$10*(AA85+$M$11))+$M$12</f>
        <v>453.50871976122249</v>
      </c>
      <c r="M85" s="17">
        <f t="shared" si="18"/>
        <v>0.25879579545827136</v>
      </c>
      <c r="N85" s="17">
        <f>$O$9*COS(2*PI()/$O$10*(AA85+$O$11))+$O$12</f>
        <v>-3814.4870490132557</v>
      </c>
      <c r="O85" s="24">
        <f t="shared" si="19"/>
        <v>56.444432529221729</v>
      </c>
      <c r="P85" s="7"/>
      <c r="Q85" s="25">
        <f t="shared" ref="Q85:Q148" si="20">I85-$J$4</f>
        <v>495.59666173976552</v>
      </c>
      <c r="R85" s="24">
        <f t="shared" ref="R85:R148" si="21">J85-$J$3</f>
        <v>-3823.9494025074196</v>
      </c>
      <c r="S85" s="7"/>
      <c r="T85" s="25">
        <f t="shared" ref="T85:T148" si="22">Q85/$J$7</f>
        <v>-0.12825804910781879</v>
      </c>
      <c r="U85" s="24">
        <f t="shared" ref="U85:U148" si="23">R85/$J$6</f>
        <v>-0.99263355626094019</v>
      </c>
      <c r="V85" s="7"/>
      <c r="W85" s="25">
        <f t="shared" ref="W85:W148" si="24">(T85-U85*SIN(-$J$11*PI()/180))/(COS(-$J$11*PI()/180))</f>
        <v>-0.12268101648861558</v>
      </c>
      <c r="X85" s="24">
        <f>IF(MOD(ATAN2(U85,W85)*180/PI()-$J$9+360,360)&lt;355,MOD(ATAN2(U85,W85)*180/PI()-$J$9+360,360)+360,MOD(ATAN2(U85,W85)*180/PI()-$J$9+360,360))</f>
        <v>360.15890949633706</v>
      </c>
      <c r="Y85" s="7"/>
      <c r="Z85" s="25">
        <f>I165-J159</f>
        <v>-1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6.8909496337028031E-2</v>
      </c>
    </row>
    <row r="86" spans="1:31" s="17" customFormat="1" x14ac:dyDescent="0.25">
      <c r="A86" s="17">
        <v>1</v>
      </c>
      <c r="B86" s="17">
        <v>-638</v>
      </c>
      <c r="C86" s="17">
        <v>13249</v>
      </c>
      <c r="D86" s="17">
        <v>11291</v>
      </c>
      <c r="E86" s="17">
        <v>13189</v>
      </c>
      <c r="F86" s="17">
        <v>15134</v>
      </c>
      <c r="G86" s="24"/>
      <c r="H86" s="7"/>
      <c r="I86" s="25">
        <f t="shared" si="17"/>
        <v>60</v>
      </c>
      <c r="J86" s="24">
        <f t="shared" si="17"/>
        <v>-3843</v>
      </c>
      <c r="K86" s="7"/>
      <c r="L86" s="25">
        <f t="shared" ref="L86:L149" si="27">$M$9*SIN(2*PI()/$M$10*(AA86+$M$11))+$M$12</f>
        <v>68.120256605826924</v>
      </c>
      <c r="M86" s="17">
        <f t="shared" si="18"/>
        <v>65.9385673444758</v>
      </c>
      <c r="N86" s="17">
        <f t="shared" ref="N86:N149" si="28">$O$9*COS(2*PI()/$O$10*(AA86+$O$11))+$O$12</f>
        <v>-3843.1146726177458</v>
      </c>
      <c r="O86" s="24">
        <f t="shared" si="19"/>
        <v>1.3149809260670281E-2</v>
      </c>
      <c r="P86" s="7"/>
      <c r="Q86" s="25">
        <f t="shared" si="20"/>
        <v>102.59666173976552</v>
      </c>
      <c r="R86" s="24">
        <f t="shared" si="21"/>
        <v>-3844.9494025074196</v>
      </c>
      <c r="S86" s="7"/>
      <c r="T86" s="25">
        <f t="shared" si="22"/>
        <v>-2.655152606057452E-2</v>
      </c>
      <c r="U86" s="24">
        <f t="shared" si="23"/>
        <v>-0.9980848063919725</v>
      </c>
      <c r="V86" s="7"/>
      <c r="W86" s="25">
        <f t="shared" si="24"/>
        <v>-2.0942248480679566E-2</v>
      </c>
      <c r="X86" s="24">
        <f t="shared" ref="X86:X148" si="29">MOD(ATAN2(U86,W86)*180/PI()-$J$9+360,360)</f>
        <v>354.31539799990401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-3.2602000096005668E-2</v>
      </c>
    </row>
    <row r="87" spans="1:31" s="17" customFormat="1" x14ac:dyDescent="0.25">
      <c r="A87" s="17">
        <v>2</v>
      </c>
      <c r="B87" s="17">
        <v>-616</v>
      </c>
      <c r="C87" s="17">
        <v>13069</v>
      </c>
      <c r="D87" s="17">
        <v>11296</v>
      </c>
      <c r="E87" s="17">
        <v>13381</v>
      </c>
      <c r="F87" s="17">
        <v>15139</v>
      </c>
      <c r="G87" s="24"/>
      <c r="H87" s="7"/>
      <c r="I87" s="25">
        <f t="shared" si="17"/>
        <v>-312</v>
      </c>
      <c r="J87" s="24">
        <f t="shared" si="17"/>
        <v>-3843</v>
      </c>
      <c r="K87" s="7"/>
      <c r="L87" s="25">
        <f t="shared" si="27"/>
        <v>-305.07925853790493</v>
      </c>
      <c r="M87" s="17">
        <f t="shared" si="18"/>
        <v>47.896662385161747</v>
      </c>
      <c r="N87" s="17">
        <f t="shared" si="28"/>
        <v>-3834.0893658298023</v>
      </c>
      <c r="O87" s="24">
        <f t="shared" si="19"/>
        <v>79.399401315094522</v>
      </c>
      <c r="P87" s="7"/>
      <c r="Q87" s="25">
        <f t="shared" si="20"/>
        <v>-269.40333826023448</v>
      </c>
      <c r="R87" s="24">
        <f t="shared" si="21"/>
        <v>-3844.9494025074196</v>
      </c>
      <c r="S87" s="7"/>
      <c r="T87" s="25">
        <f t="shared" si="22"/>
        <v>6.9720297281855165E-2</v>
      </c>
      <c r="U87" s="24">
        <f t="shared" si="23"/>
        <v>-0.9980848063919725</v>
      </c>
      <c r="V87" s="7"/>
      <c r="W87" s="25">
        <f t="shared" si="24"/>
        <v>7.5331095443184476E-2</v>
      </c>
      <c r="X87" s="24">
        <f t="shared" si="29"/>
        <v>348.79711704404565</v>
      </c>
      <c r="Y87" s="7"/>
      <c r="Z87" s="25">
        <f t="shared" si="30"/>
        <v>-616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-6.8829559543814867E-3</v>
      </c>
    </row>
    <row r="88" spans="1:31" s="17" customFormat="1" x14ac:dyDescent="0.25">
      <c r="A88" s="17">
        <v>3</v>
      </c>
      <c r="B88" s="17">
        <v>-607</v>
      </c>
      <c r="C88" s="17">
        <v>12898</v>
      </c>
      <c r="D88" s="17">
        <v>11330</v>
      </c>
      <c r="E88" s="17">
        <v>13572</v>
      </c>
      <c r="F88" s="17">
        <v>15123</v>
      </c>
      <c r="G88" s="24"/>
      <c r="H88" s="7"/>
      <c r="I88" s="25">
        <f t="shared" si="17"/>
        <v>-674</v>
      </c>
      <c r="J88" s="24">
        <f t="shared" si="17"/>
        <v>-3793</v>
      </c>
      <c r="K88" s="7"/>
      <c r="L88" s="25">
        <f t="shared" si="27"/>
        <v>-670.44148471820279</v>
      </c>
      <c r="M88" s="17">
        <f t="shared" si="18"/>
        <v>12.663031010784298</v>
      </c>
      <c r="N88" s="17">
        <f t="shared" si="28"/>
        <v>-3790.0381331482222</v>
      </c>
      <c r="O88" s="24">
        <f t="shared" si="19"/>
        <v>8.7726552476602144</v>
      </c>
      <c r="P88" s="7"/>
      <c r="Q88" s="25">
        <f t="shared" si="20"/>
        <v>-631.40333826023448</v>
      </c>
      <c r="R88" s="24">
        <f t="shared" si="21"/>
        <v>-3794.9494025074196</v>
      </c>
      <c r="S88" s="7"/>
      <c r="T88" s="25">
        <f t="shared" si="22"/>
        <v>0.16340416838389696</v>
      </c>
      <c r="U88" s="24">
        <f t="shared" si="23"/>
        <v>-0.98510563941332407</v>
      </c>
      <c r="V88" s="7"/>
      <c r="W88" s="25">
        <f t="shared" si="24"/>
        <v>0.16894349734609451</v>
      </c>
      <c r="X88" s="24">
        <f t="shared" si="29"/>
        <v>343.38193502300589</v>
      </c>
      <c r="Y88" s="7"/>
      <c r="Z88" s="25">
        <f t="shared" si="30"/>
        <v>-607</v>
      </c>
      <c r="AA88" s="17">
        <f t="shared" si="31"/>
        <v>343.34100000000001</v>
      </c>
      <c r="AB88" s="24">
        <f t="shared" si="25"/>
        <v>5.9924309070898518</v>
      </c>
      <c r="AC88" s="17">
        <f t="shared" si="26"/>
        <v>4.0935023005886251E-2</v>
      </c>
    </row>
    <row r="89" spans="1:31" s="17" customFormat="1" x14ac:dyDescent="0.25">
      <c r="A89" s="17">
        <v>4</v>
      </c>
      <c r="B89" s="17">
        <v>-615</v>
      </c>
      <c r="C89" s="17">
        <v>12706</v>
      </c>
      <c r="D89" s="17">
        <v>11367</v>
      </c>
      <c r="E89" s="17">
        <v>13742</v>
      </c>
      <c r="F89" s="17">
        <v>15073</v>
      </c>
      <c r="G89" s="24"/>
      <c r="H89" s="7"/>
      <c r="I89" s="25">
        <f t="shared" si="17"/>
        <v>-1036</v>
      </c>
      <c r="J89" s="24">
        <f t="shared" si="17"/>
        <v>-3706</v>
      </c>
      <c r="K89" s="7"/>
      <c r="L89" s="25">
        <f t="shared" si="27"/>
        <v>-1034.7856173158257</v>
      </c>
      <c r="M89" s="17">
        <f t="shared" si="18"/>
        <v>1.4747253036224379</v>
      </c>
      <c r="N89" s="17">
        <f t="shared" si="28"/>
        <v>-3710.2266893968417</v>
      </c>
      <c r="O89" s="24">
        <f t="shared" si="19"/>
        <v>17.86490325737423</v>
      </c>
      <c r="P89" s="7"/>
      <c r="Q89" s="25">
        <f t="shared" si="20"/>
        <v>-993.40333826023448</v>
      </c>
      <c r="R89" s="24">
        <f t="shared" si="21"/>
        <v>-3707.9494025074196</v>
      </c>
      <c r="S89" s="7"/>
      <c r="T89" s="25">
        <f t="shared" si="22"/>
        <v>0.25708803948593878</v>
      </c>
      <c r="U89" s="24">
        <f t="shared" si="23"/>
        <v>-0.96252188887047563</v>
      </c>
      <c r="V89" s="7"/>
      <c r="W89" s="25">
        <f t="shared" si="24"/>
        <v>0.26250191705951098</v>
      </c>
      <c r="X89" s="24">
        <f t="shared" si="29"/>
        <v>337.85847531120316</v>
      </c>
      <c r="Y89" s="7"/>
      <c r="Z89" s="25">
        <f t="shared" si="30"/>
        <v>-615</v>
      </c>
      <c r="AA89" s="17">
        <f t="shared" si="31"/>
        <v>337.80599999999998</v>
      </c>
      <c r="AB89" s="24">
        <f t="shared" si="25"/>
        <v>5.8958269329919641</v>
      </c>
      <c r="AC89" s="17">
        <f t="shared" si="26"/>
        <v>5.2475311203181718E-2</v>
      </c>
    </row>
    <row r="90" spans="1:31" s="17" customFormat="1" x14ac:dyDescent="0.25">
      <c r="A90" s="17">
        <v>5</v>
      </c>
      <c r="B90" s="17">
        <v>-639</v>
      </c>
      <c r="C90" s="17">
        <v>12515</v>
      </c>
      <c r="D90" s="17">
        <v>11413</v>
      </c>
      <c r="E90" s="17">
        <v>13917</v>
      </c>
      <c r="F90" s="17">
        <v>15002</v>
      </c>
      <c r="G90" s="24"/>
      <c r="H90" s="7"/>
      <c r="I90" s="25">
        <f t="shared" si="17"/>
        <v>-1402</v>
      </c>
      <c r="J90" s="24">
        <f t="shared" si="17"/>
        <v>-3589</v>
      </c>
      <c r="K90" s="7"/>
      <c r="L90" s="25">
        <f t="shared" si="27"/>
        <v>-1403.4961763226177</v>
      </c>
      <c r="M90" s="17">
        <f t="shared" si="18"/>
        <v>2.2385435883616958</v>
      </c>
      <c r="N90" s="17">
        <f t="shared" si="28"/>
        <v>-3590.5918972947334</v>
      </c>
      <c r="O90" s="24">
        <f t="shared" si="19"/>
        <v>2.5341369969794263</v>
      </c>
      <c r="P90" s="7"/>
      <c r="Q90" s="25">
        <f t="shared" si="20"/>
        <v>-1359.4033382602345</v>
      </c>
      <c r="R90" s="24">
        <f t="shared" si="21"/>
        <v>-3590.9494025074196</v>
      </c>
      <c r="S90" s="7"/>
      <c r="T90" s="25">
        <f t="shared" si="22"/>
        <v>0.35180709148413569</v>
      </c>
      <c r="U90" s="24">
        <f t="shared" si="23"/>
        <v>-0.93215063814043808</v>
      </c>
      <c r="V90" s="7"/>
      <c r="W90" s="25">
        <f t="shared" si="24"/>
        <v>0.35705176467658784</v>
      </c>
      <c r="X90" s="24">
        <f t="shared" si="29"/>
        <v>332.15448896366206</v>
      </c>
      <c r="Y90" s="7"/>
      <c r="Z90" s="25">
        <f t="shared" si="30"/>
        <v>-639</v>
      </c>
      <c r="AA90" s="17">
        <f t="shared" si="31"/>
        <v>332.05500000000001</v>
      </c>
      <c r="AB90" s="24">
        <f t="shared" si="25"/>
        <v>5.7954530477097705</v>
      </c>
      <c r="AC90" s="17">
        <f t="shared" si="26"/>
        <v>9.9488963662054175E-2</v>
      </c>
    </row>
    <row r="91" spans="1:31" s="17" customFormat="1" x14ac:dyDescent="0.25">
      <c r="A91" s="17">
        <v>6</v>
      </c>
      <c r="B91" s="17">
        <v>-635</v>
      </c>
      <c r="C91" s="17">
        <v>12339</v>
      </c>
      <c r="D91" s="17">
        <v>11498</v>
      </c>
      <c r="E91" s="17">
        <v>14094</v>
      </c>
      <c r="F91" s="17">
        <v>14927</v>
      </c>
      <c r="G91" s="24"/>
      <c r="H91" s="7"/>
      <c r="I91" s="25">
        <f t="shared" si="17"/>
        <v>-1755</v>
      </c>
      <c r="J91" s="24">
        <f t="shared" si="17"/>
        <v>-3429</v>
      </c>
      <c r="K91" s="7"/>
      <c r="L91" s="25">
        <f t="shared" si="27"/>
        <v>-1756.3270626066469</v>
      </c>
      <c r="M91" s="17">
        <f t="shared" si="18"/>
        <v>1.7610951619604778</v>
      </c>
      <c r="N91" s="17">
        <f t="shared" si="28"/>
        <v>-3435.8254248659173</v>
      </c>
      <c r="O91" s="24">
        <f t="shared" si="19"/>
        <v>46.58642460028198</v>
      </c>
      <c r="P91" s="7"/>
      <c r="Q91" s="25">
        <f t="shared" si="20"/>
        <v>-1712.4033382602345</v>
      </c>
      <c r="R91" s="24">
        <f t="shared" si="21"/>
        <v>-3430.9494025074196</v>
      </c>
      <c r="S91" s="7"/>
      <c r="T91" s="25">
        <f t="shared" si="22"/>
        <v>0.44316180556982837</v>
      </c>
      <c r="U91" s="24">
        <f t="shared" si="23"/>
        <v>-0.89061730380876281</v>
      </c>
      <c r="V91" s="7"/>
      <c r="W91" s="25">
        <f t="shared" si="24"/>
        <v>0.44817448518450181</v>
      </c>
      <c r="X91" s="24">
        <f t="shared" si="29"/>
        <v>326.40101488001733</v>
      </c>
      <c r="Y91" s="7"/>
      <c r="Z91" s="25">
        <f t="shared" si="30"/>
        <v>-635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6.1014880017296491E-2</v>
      </c>
    </row>
    <row r="92" spans="1:31" s="17" customFormat="1" x14ac:dyDescent="0.25">
      <c r="A92" s="17">
        <v>7</v>
      </c>
      <c r="B92" s="17">
        <v>-630</v>
      </c>
      <c r="C92" s="17">
        <v>12177</v>
      </c>
      <c r="D92" s="17">
        <v>11594</v>
      </c>
      <c r="E92" s="17">
        <v>14265</v>
      </c>
      <c r="F92" s="17">
        <v>14838</v>
      </c>
      <c r="G92" s="24"/>
      <c r="H92" s="7"/>
      <c r="I92" s="25">
        <f t="shared" si="17"/>
        <v>-2088</v>
      </c>
      <c r="J92" s="24">
        <f t="shared" si="17"/>
        <v>-3244</v>
      </c>
      <c r="K92" s="7"/>
      <c r="L92" s="25">
        <f t="shared" si="27"/>
        <v>-2089.5424338921734</v>
      </c>
      <c r="M92" s="17">
        <f t="shared" si="18"/>
        <v>2.3791023117253345</v>
      </c>
      <c r="N92" s="17">
        <f t="shared" si="28"/>
        <v>-3248.451642718233</v>
      </c>
      <c r="O92" s="24">
        <f t="shared" si="19"/>
        <v>19.817122890796544</v>
      </c>
      <c r="P92" s="7"/>
      <c r="Q92" s="25">
        <f t="shared" si="20"/>
        <v>-2045.4033382602345</v>
      </c>
      <c r="R92" s="24">
        <f t="shared" si="21"/>
        <v>-3245.9494025074196</v>
      </c>
      <c r="S92" s="7"/>
      <c r="T92" s="25">
        <f t="shared" si="22"/>
        <v>0.52934061517474529</v>
      </c>
      <c r="U92" s="24">
        <f t="shared" si="23"/>
        <v>-0.84259438598776337</v>
      </c>
      <c r="V92" s="7"/>
      <c r="W92" s="25">
        <f t="shared" si="24"/>
        <v>0.53408474500758951</v>
      </c>
      <c r="X92" s="24">
        <f t="shared" si="29"/>
        <v>320.74449751502766</v>
      </c>
      <c r="Y92" s="7"/>
      <c r="Z92" s="25">
        <f t="shared" si="30"/>
        <v>-630</v>
      </c>
      <c r="AA92" s="17">
        <f t="shared" si="31"/>
        <v>320.67</v>
      </c>
      <c r="AB92" s="24">
        <f t="shared" si="25"/>
        <v>5.5967473123702165</v>
      </c>
      <c r="AC92" s="17">
        <f t="shared" si="26"/>
        <v>7.4497515027644567E-2</v>
      </c>
    </row>
    <row r="93" spans="1:31" s="17" customFormat="1" x14ac:dyDescent="0.25">
      <c r="A93" s="17">
        <v>8</v>
      </c>
      <c r="B93" s="17">
        <v>-635</v>
      </c>
      <c r="C93" s="17">
        <v>12024</v>
      </c>
      <c r="D93" s="17">
        <v>11707</v>
      </c>
      <c r="E93" s="17">
        <v>14430</v>
      </c>
      <c r="F93" s="17">
        <v>14729</v>
      </c>
      <c r="G93" s="24"/>
      <c r="H93" s="7"/>
      <c r="I93" s="25">
        <f t="shared" si="17"/>
        <v>-2406</v>
      </c>
      <c r="J93" s="24">
        <f t="shared" si="17"/>
        <v>-3022</v>
      </c>
      <c r="K93" s="7"/>
      <c r="L93" s="25">
        <f t="shared" si="27"/>
        <v>-2405.1118412780756</v>
      </c>
      <c r="M93" s="17">
        <f t="shared" si="18"/>
        <v>0.78882591533030488</v>
      </c>
      <c r="N93" s="17">
        <f t="shared" si="28"/>
        <v>-3027.3642702330803</v>
      </c>
      <c r="O93" s="24">
        <f t="shared" si="19"/>
        <v>28.775395133511733</v>
      </c>
      <c r="P93" s="7"/>
      <c r="Q93" s="25">
        <f t="shared" si="20"/>
        <v>-2363.4033382602347</v>
      </c>
      <c r="R93" s="24">
        <f t="shared" si="21"/>
        <v>-3023.9494025074196</v>
      </c>
      <c r="S93" s="7"/>
      <c r="T93" s="25">
        <f t="shared" si="22"/>
        <v>0.61163749641908038</v>
      </c>
      <c r="U93" s="24">
        <f t="shared" si="23"/>
        <v>-0.78496688460256392</v>
      </c>
      <c r="V93" s="7"/>
      <c r="W93" s="25">
        <f t="shared" si="24"/>
        <v>0.61605903296683429</v>
      </c>
      <c r="X93" s="24">
        <f t="shared" si="29"/>
        <v>314.98777768393779</v>
      </c>
      <c r="Y93" s="7"/>
      <c r="Z93" s="25">
        <f t="shared" si="30"/>
        <v>-635</v>
      </c>
      <c r="AA93" s="17">
        <f t="shared" si="31"/>
        <v>314.95500000000004</v>
      </c>
      <c r="AB93" s="24">
        <f t="shared" si="25"/>
        <v>5.497001745618741</v>
      </c>
      <c r="AC93" s="17">
        <f t="shared" si="26"/>
        <v>3.2777683937752045E-2</v>
      </c>
    </row>
    <row r="94" spans="1:31" s="17" customFormat="1" x14ac:dyDescent="0.25">
      <c r="A94" s="17">
        <v>9</v>
      </c>
      <c r="B94" s="17">
        <v>-635</v>
      </c>
      <c r="C94" s="17">
        <v>11879</v>
      </c>
      <c r="D94" s="17">
        <v>11841</v>
      </c>
      <c r="E94" s="17">
        <v>14579</v>
      </c>
      <c r="F94" s="17">
        <v>14614</v>
      </c>
      <c r="G94" s="24"/>
      <c r="H94" s="7"/>
      <c r="I94" s="25">
        <f t="shared" si="17"/>
        <v>-2700</v>
      </c>
      <c r="J94" s="24">
        <f t="shared" si="17"/>
        <v>-2773</v>
      </c>
      <c r="K94" s="7"/>
      <c r="L94" s="25">
        <f t="shared" si="27"/>
        <v>-2697.1795715138433</v>
      </c>
      <c r="M94" s="17">
        <f t="shared" si="18"/>
        <v>7.9548168455244168</v>
      </c>
      <c r="N94" s="17">
        <f t="shared" si="28"/>
        <v>-2776.1189268578328</v>
      </c>
      <c r="O94" s="24">
        <f t="shared" si="19"/>
        <v>9.7277047445106302</v>
      </c>
      <c r="P94" s="7"/>
      <c r="Q94" s="25">
        <f t="shared" si="20"/>
        <v>-2657.4033382602347</v>
      </c>
      <c r="R94" s="24">
        <f t="shared" si="21"/>
        <v>-2774.9494025074196</v>
      </c>
      <c r="S94" s="7"/>
      <c r="T94" s="25">
        <f t="shared" si="22"/>
        <v>0.68772329228648454</v>
      </c>
      <c r="U94" s="24">
        <f t="shared" si="23"/>
        <v>-0.72033063304889433</v>
      </c>
      <c r="V94" s="7"/>
      <c r="W94" s="25">
        <f t="shared" si="24"/>
        <v>0.69178274503857051</v>
      </c>
      <c r="X94" s="24">
        <f t="shared" si="29"/>
        <v>309.27152769517022</v>
      </c>
      <c r="Y94" s="7"/>
      <c r="Z94" s="25">
        <f t="shared" si="30"/>
        <v>-635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3.1527695170154857E-2</v>
      </c>
    </row>
    <row r="95" spans="1:31" s="17" customFormat="1" x14ac:dyDescent="0.25">
      <c r="A95" s="17">
        <v>10</v>
      </c>
      <c r="B95" s="17">
        <v>-609</v>
      </c>
      <c r="C95" s="17">
        <v>11747</v>
      </c>
      <c r="D95" s="17">
        <v>11968</v>
      </c>
      <c r="E95" s="17">
        <v>14700</v>
      </c>
      <c r="F95" s="17">
        <v>14467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-2952.5157235511065</v>
      </c>
      <c r="M95" s="17">
        <f t="shared" si="18"/>
        <v>0.23452367895292245</v>
      </c>
      <c r="N95" s="17">
        <f t="shared" si="28"/>
        <v>-2509.1448009519222</v>
      </c>
      <c r="O95" s="24">
        <f t="shared" si="19"/>
        <v>102.91698635412172</v>
      </c>
      <c r="P95" s="7"/>
      <c r="Q95" s="25">
        <f t="shared" si="20"/>
        <v>-2910.4033382602347</v>
      </c>
      <c r="R95" s="24">
        <f t="shared" si="21"/>
        <v>-2500.9494025074196</v>
      </c>
      <c r="S95" s="7"/>
      <c r="T95" s="25">
        <f t="shared" si="22"/>
        <v>0.75319848396829825</v>
      </c>
      <c r="U95" s="24">
        <f t="shared" si="23"/>
        <v>-0.64920479800590059</v>
      </c>
      <c r="V95" s="7"/>
      <c r="W95" s="25">
        <f t="shared" si="24"/>
        <v>0.75685921088139141</v>
      </c>
      <c r="X95" s="24">
        <f t="shared" si="29"/>
        <v>303.73509585800991</v>
      </c>
      <c r="Y95" s="7"/>
      <c r="Z95" s="25">
        <f t="shared" si="30"/>
        <v>-609</v>
      </c>
      <c r="AA95" s="17">
        <f t="shared" si="31"/>
        <v>303.75900000000007</v>
      </c>
      <c r="AB95" s="24">
        <f t="shared" si="25"/>
        <v>5.3015946825654563</v>
      </c>
      <c r="AC95" s="17">
        <f t="shared" si="26"/>
        <v>-2.3904141990158223E-2</v>
      </c>
    </row>
    <row r="96" spans="1:31" s="17" customFormat="1" x14ac:dyDescent="0.25">
      <c r="A96" s="17">
        <v>11</v>
      </c>
      <c r="B96" s="17">
        <v>-614</v>
      </c>
      <c r="C96" s="17">
        <v>11636</v>
      </c>
      <c r="D96" s="17">
        <v>12116</v>
      </c>
      <c r="E96" s="17">
        <v>14814</v>
      </c>
      <c r="F96" s="17">
        <v>14325</v>
      </c>
      <c r="G96" s="24"/>
      <c r="H96" s="7"/>
      <c r="I96" s="25">
        <f t="shared" si="17"/>
        <v>-3178</v>
      </c>
      <c r="J96" s="24">
        <f t="shared" si="17"/>
        <v>-2209</v>
      </c>
      <c r="K96" s="7"/>
      <c r="L96" s="25">
        <f t="shared" si="27"/>
        <v>-3182.9858638540563</v>
      </c>
      <c r="M96" s="17">
        <f t="shared" si="18"/>
        <v>24.858838371185474</v>
      </c>
      <c r="N96" s="17">
        <f t="shared" si="28"/>
        <v>-2216.7069397263199</v>
      </c>
      <c r="O96" s="24">
        <f t="shared" si="19"/>
        <v>59.396919945127671</v>
      </c>
      <c r="P96" s="7"/>
      <c r="Q96" s="25">
        <f t="shared" si="20"/>
        <v>-3135.4033382602347</v>
      </c>
      <c r="R96" s="24">
        <f t="shared" si="21"/>
        <v>-2210.9494025074196</v>
      </c>
      <c r="S96" s="7"/>
      <c r="T96" s="25">
        <f t="shared" si="22"/>
        <v>0.81142740937702584</v>
      </c>
      <c r="U96" s="24">
        <f t="shared" si="23"/>
        <v>-0.57392562952973913</v>
      </c>
      <c r="V96" s="7"/>
      <c r="W96" s="25">
        <f t="shared" si="24"/>
        <v>0.81466595234924932</v>
      </c>
      <c r="X96" s="24">
        <f t="shared" si="29"/>
        <v>298.27775793376463</v>
      </c>
      <c r="Y96" s="7"/>
      <c r="Z96" s="25">
        <f t="shared" si="30"/>
        <v>-614</v>
      </c>
      <c r="AA96" s="17">
        <f t="shared" si="31"/>
        <v>298.23300000000006</v>
      </c>
      <c r="AB96" s="24">
        <f t="shared" si="25"/>
        <v>5.2051477881002493</v>
      </c>
      <c r="AC96" s="17">
        <f t="shared" si="26"/>
        <v>4.4757933764572044E-2</v>
      </c>
    </row>
    <row r="97" spans="1:29" s="17" customFormat="1" x14ac:dyDescent="0.25">
      <c r="A97" s="17">
        <v>12</v>
      </c>
      <c r="B97" s="17">
        <v>-626</v>
      </c>
      <c r="C97" s="17">
        <v>11521</v>
      </c>
      <c r="D97" s="17">
        <v>12267</v>
      </c>
      <c r="E97" s="17">
        <v>14903</v>
      </c>
      <c r="F97" s="17">
        <v>14155</v>
      </c>
      <c r="G97" s="24"/>
      <c r="H97" s="7"/>
      <c r="I97" s="25">
        <f t="shared" si="17"/>
        <v>-3382</v>
      </c>
      <c r="J97" s="24">
        <f t="shared" si="17"/>
        <v>-1888</v>
      </c>
      <c r="K97" s="7"/>
      <c r="L97" s="25">
        <f t="shared" si="27"/>
        <v>-3387.8752136489738</v>
      </c>
      <c r="M97" s="17">
        <f t="shared" si="18"/>
        <v>34.518135421088509</v>
      </c>
      <c r="N97" s="17">
        <f t="shared" si="28"/>
        <v>-1897.3117965048596</v>
      </c>
      <c r="O97" s="24">
        <f t="shared" si="19"/>
        <v>86.709554147914673</v>
      </c>
      <c r="P97" s="7"/>
      <c r="Q97" s="25">
        <f t="shared" si="20"/>
        <v>-3339.4033382602347</v>
      </c>
      <c r="R97" s="24">
        <f t="shared" si="21"/>
        <v>-1889.9494025074193</v>
      </c>
      <c r="S97" s="7"/>
      <c r="T97" s="25">
        <f t="shared" si="22"/>
        <v>0.86422163508093897</v>
      </c>
      <c r="U97" s="24">
        <f t="shared" si="23"/>
        <v>-0.49059937752681565</v>
      </c>
      <c r="V97" s="7"/>
      <c r="W97" s="25">
        <f t="shared" si="24"/>
        <v>0.86699267995209117</v>
      </c>
      <c r="X97" s="24">
        <f t="shared" si="29"/>
        <v>292.61730013971032</v>
      </c>
      <c r="Y97" s="7"/>
      <c r="Z97" s="25">
        <f t="shared" si="30"/>
        <v>-626</v>
      </c>
      <c r="AA97" s="17">
        <f t="shared" si="31"/>
        <v>292.59900000000005</v>
      </c>
      <c r="AB97" s="24">
        <f t="shared" si="25"/>
        <v>5.1068159380428888</v>
      </c>
      <c r="AC97" s="17">
        <f t="shared" si="26"/>
        <v>1.8300139710277108E-2</v>
      </c>
    </row>
    <row r="98" spans="1:29" s="17" customFormat="1" x14ac:dyDescent="0.25">
      <c r="A98" s="17">
        <v>13</v>
      </c>
      <c r="B98" s="17">
        <v>-625</v>
      </c>
      <c r="C98" s="17">
        <v>11446</v>
      </c>
      <c r="D98" s="17">
        <v>12442</v>
      </c>
      <c r="E98" s="17">
        <v>15005</v>
      </c>
      <c r="F98" s="17">
        <v>13999</v>
      </c>
      <c r="G98" s="24"/>
      <c r="H98" s="7"/>
      <c r="I98" s="25">
        <f t="shared" si="17"/>
        <v>-3559</v>
      </c>
      <c r="J98" s="24">
        <f t="shared" si="17"/>
        <v>-1557</v>
      </c>
      <c r="K98" s="7"/>
      <c r="L98" s="25">
        <f t="shared" si="27"/>
        <v>-3560.1723742334812</v>
      </c>
      <c r="M98" s="17">
        <f t="shared" si="18"/>
        <v>1.3744613433305151</v>
      </c>
      <c r="N98" s="17">
        <f t="shared" si="28"/>
        <v>-1560.0932701966735</v>
      </c>
      <c r="O98" s="24">
        <f t="shared" si="19"/>
        <v>9.5683205096286947</v>
      </c>
      <c r="P98" s="7"/>
      <c r="Q98" s="25">
        <f t="shared" si="20"/>
        <v>-3516.4033382602347</v>
      </c>
      <c r="R98" s="24">
        <f t="shared" si="21"/>
        <v>-1558.9494025074193</v>
      </c>
      <c r="S98" s="7"/>
      <c r="T98" s="25">
        <f t="shared" si="22"/>
        <v>0.91002838973580469</v>
      </c>
      <c r="U98" s="24">
        <f t="shared" si="23"/>
        <v>-0.4046772921281625</v>
      </c>
      <c r="V98" s="7"/>
      <c r="W98" s="25">
        <f t="shared" si="24"/>
        <v>0.91231723636015993</v>
      </c>
      <c r="X98" s="24">
        <f t="shared" si="29"/>
        <v>287.03404574454578</v>
      </c>
      <c r="Y98" s="7"/>
      <c r="Z98" s="25">
        <f t="shared" si="30"/>
        <v>-625</v>
      </c>
      <c r="AA98" s="17">
        <f t="shared" si="31"/>
        <v>286.97400000000005</v>
      </c>
      <c r="AB98" s="24">
        <f t="shared" si="25"/>
        <v>5.0086411676182081</v>
      </c>
      <c r="AC98" s="17">
        <f t="shared" si="26"/>
        <v>6.0045744545732305E-2</v>
      </c>
    </row>
    <row r="99" spans="1:29" s="17" customFormat="1" x14ac:dyDescent="0.25">
      <c r="A99" s="17">
        <v>14</v>
      </c>
      <c r="B99" s="17">
        <v>-637</v>
      </c>
      <c r="C99" s="17">
        <v>11376</v>
      </c>
      <c r="D99" s="17">
        <v>12625</v>
      </c>
      <c r="E99" s="17">
        <v>15073</v>
      </c>
      <c r="F99" s="17">
        <v>13822</v>
      </c>
      <c r="G99" s="24"/>
      <c r="H99" s="7"/>
      <c r="I99" s="25">
        <f t="shared" si="17"/>
        <v>-3697</v>
      </c>
      <c r="J99" s="24">
        <f t="shared" si="17"/>
        <v>-1197</v>
      </c>
      <c r="K99" s="7"/>
      <c r="L99" s="25">
        <f t="shared" si="27"/>
        <v>-3700.8849520795638</v>
      </c>
      <c r="M99" s="17">
        <f t="shared" si="18"/>
        <v>15.092852660507447</v>
      </c>
      <c r="N99" s="17">
        <f t="shared" si="28"/>
        <v>-1200.9207858405982</v>
      </c>
      <c r="O99" s="24">
        <f t="shared" si="19"/>
        <v>15.372561607835552</v>
      </c>
      <c r="P99" s="7"/>
      <c r="Q99" s="25">
        <f t="shared" si="20"/>
        <v>-3654.4033382602347</v>
      </c>
      <c r="R99" s="24">
        <f t="shared" si="21"/>
        <v>-1198.9494025074193</v>
      </c>
      <c r="S99" s="7"/>
      <c r="T99" s="25">
        <f t="shared" si="22"/>
        <v>0.9457421306531576</v>
      </c>
      <c r="U99" s="24">
        <f t="shared" si="23"/>
        <v>-0.31122728988189319</v>
      </c>
      <c r="V99" s="7"/>
      <c r="W99" s="25">
        <f t="shared" si="24"/>
        <v>0.94750630925018198</v>
      </c>
      <c r="X99" s="24">
        <f t="shared" si="29"/>
        <v>281.29716398345363</v>
      </c>
      <c r="Y99" s="7"/>
      <c r="Z99" s="25">
        <f t="shared" si="30"/>
        <v>-637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5.6163983453586752E-2</v>
      </c>
    </row>
    <row r="100" spans="1:29" s="17" customFormat="1" x14ac:dyDescent="0.25">
      <c r="A100" s="17">
        <v>15</v>
      </c>
      <c r="B100" s="17">
        <v>-634</v>
      </c>
      <c r="C100" s="17">
        <v>11315</v>
      </c>
      <c r="D100" s="17">
        <v>12797</v>
      </c>
      <c r="E100" s="17">
        <v>15115</v>
      </c>
      <c r="F100" s="17">
        <v>13626</v>
      </c>
      <c r="G100" s="24"/>
      <c r="H100" s="7"/>
      <c r="I100" s="25">
        <f t="shared" si="17"/>
        <v>-3800</v>
      </c>
      <c r="J100" s="24">
        <f t="shared" si="17"/>
        <v>-829</v>
      </c>
      <c r="K100" s="7"/>
      <c r="L100" s="25">
        <f t="shared" si="27"/>
        <v>-3804.5721796300577</v>
      </c>
      <c r="M100" s="17">
        <f t="shared" si="18"/>
        <v>20.904826569514473</v>
      </c>
      <c r="N100" s="17">
        <f t="shared" si="28"/>
        <v>-831.46895566766796</v>
      </c>
      <c r="O100" s="24">
        <f t="shared" si="19"/>
        <v>6.0957420889097218</v>
      </c>
      <c r="P100" s="7"/>
      <c r="Q100" s="25">
        <f t="shared" si="20"/>
        <v>-3757.4033382602347</v>
      </c>
      <c r="R100" s="24">
        <f t="shared" si="21"/>
        <v>-830.94940250741945</v>
      </c>
      <c r="S100" s="7"/>
      <c r="T100" s="25">
        <f t="shared" si="22"/>
        <v>0.97239803872915298</v>
      </c>
      <c r="U100" s="24">
        <f t="shared" si="23"/>
        <v>-0.21570062091904019</v>
      </c>
      <c r="V100" s="7"/>
      <c r="W100" s="25">
        <f t="shared" si="24"/>
        <v>0.97362573440863376</v>
      </c>
      <c r="X100" s="24">
        <f t="shared" si="29"/>
        <v>275.60512338892863</v>
      </c>
      <c r="Y100" s="7"/>
      <c r="Z100" s="25">
        <f t="shared" si="30"/>
        <v>-634</v>
      </c>
      <c r="AA100" s="17">
        <f t="shared" si="31"/>
        <v>275.53500000000003</v>
      </c>
      <c r="AB100" s="24">
        <f t="shared" si="25"/>
        <v>4.8089929544825765</v>
      </c>
      <c r="AC100" s="17">
        <f t="shared" si="26"/>
        <v>7.0123388928607255E-2</v>
      </c>
    </row>
    <row r="101" spans="1:29" s="17" customFormat="1" x14ac:dyDescent="0.25">
      <c r="A101" s="17">
        <v>16</v>
      </c>
      <c r="B101" s="17">
        <v>-634</v>
      </c>
      <c r="C101" s="17">
        <v>11294</v>
      </c>
      <c r="D101" s="17">
        <v>13000</v>
      </c>
      <c r="E101" s="17">
        <v>15167</v>
      </c>
      <c r="F101" s="17">
        <v>13456</v>
      </c>
      <c r="G101" s="24"/>
      <c r="H101" s="7"/>
      <c r="I101" s="25">
        <f t="shared" si="17"/>
        <v>-3873</v>
      </c>
      <c r="J101" s="24">
        <f t="shared" si="17"/>
        <v>-456</v>
      </c>
      <c r="K101" s="7"/>
      <c r="L101" s="25">
        <f t="shared" si="27"/>
        <v>-3870.9521908970773</v>
      </c>
      <c r="M101" s="17">
        <f t="shared" si="18"/>
        <v>4.1935221220128938</v>
      </c>
      <c r="N101" s="17">
        <f t="shared" si="28"/>
        <v>-453.74668219902907</v>
      </c>
      <c r="O101" s="24">
        <f t="shared" si="19"/>
        <v>5.0774411121724823</v>
      </c>
      <c r="P101" s="7"/>
      <c r="Q101" s="25">
        <f t="shared" si="20"/>
        <v>-3830.4033382602347</v>
      </c>
      <c r="R101" s="24">
        <f t="shared" si="21"/>
        <v>-457.94940250741939</v>
      </c>
      <c r="S101" s="7"/>
      <c r="T101" s="25">
        <f t="shared" si="22"/>
        <v>0.99129009008398461</v>
      </c>
      <c r="U101" s="24">
        <f t="shared" si="23"/>
        <v>-0.11887603525832229</v>
      </c>
      <c r="V101" s="7"/>
      <c r="W101" s="25">
        <f t="shared" si="24"/>
        <v>0.99197388532791442</v>
      </c>
      <c r="X101" s="24">
        <f t="shared" si="29"/>
        <v>269.94698508718409</v>
      </c>
      <c r="Y101" s="7"/>
      <c r="Z101" s="25">
        <f t="shared" si="30"/>
        <v>-634</v>
      </c>
      <c r="AA101" s="17">
        <f t="shared" si="31"/>
        <v>269.82900000000001</v>
      </c>
      <c r="AB101" s="24">
        <f t="shared" si="25"/>
        <v>4.7094044673637789</v>
      </c>
      <c r="AC101" s="17">
        <f t="shared" si="26"/>
        <v>0.11798508718408129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13169</v>
      </c>
      <c r="E102" s="17">
        <v>15156</v>
      </c>
      <c r="F102" s="17">
        <v>13252</v>
      </c>
      <c r="G102" s="24"/>
      <c r="H102" s="7"/>
      <c r="I102" s="25">
        <f t="shared" si="17"/>
        <v>-3891</v>
      </c>
      <c r="J102" s="24">
        <f t="shared" si="17"/>
        <v>-83</v>
      </c>
      <c r="K102" s="7"/>
      <c r="L102" s="25">
        <f t="shared" si="27"/>
        <v>-3899.1196029112498</v>
      </c>
      <c r="M102" s="17">
        <f t="shared" si="18"/>
        <v>65.927951436375992</v>
      </c>
      <c r="N102" s="17">
        <f t="shared" si="28"/>
        <v>-81.174078911585184</v>
      </c>
      <c r="O102" s="24">
        <f t="shared" si="19"/>
        <v>3.3339878211179466</v>
      </c>
      <c r="P102" s="7"/>
      <c r="Q102" s="25">
        <f t="shared" si="20"/>
        <v>-3848.4033382602347</v>
      </c>
      <c r="R102" s="24">
        <f t="shared" si="21"/>
        <v>-84.949402507419421</v>
      </c>
      <c r="S102" s="7"/>
      <c r="T102" s="25">
        <f t="shared" si="22"/>
        <v>0.99594840411668284</v>
      </c>
      <c r="U102" s="24">
        <f t="shared" si="23"/>
        <v>-2.2051449597604387E-2</v>
      </c>
      <c r="V102" s="7"/>
      <c r="W102" s="25">
        <f t="shared" si="24"/>
        <v>0.99608807410791433</v>
      </c>
      <c r="X102" s="24">
        <f t="shared" si="29"/>
        <v>264.38157926915756</v>
      </c>
      <c r="Y102" s="7"/>
      <c r="Z102" s="25">
        <f t="shared" si="30"/>
        <v>-618</v>
      </c>
      <c r="AA102" s="17">
        <f t="shared" si="31"/>
        <v>264.267</v>
      </c>
      <c r="AB102" s="24">
        <f t="shared" si="25"/>
        <v>4.6123292543678547</v>
      </c>
      <c r="AC102" s="17">
        <f t="shared" si="26"/>
        <v>0.11457926915755934</v>
      </c>
    </row>
    <row r="103" spans="1:29" s="17" customFormat="1" x14ac:dyDescent="0.25">
      <c r="A103" s="17">
        <v>18</v>
      </c>
      <c r="B103" s="17">
        <v>-632</v>
      </c>
      <c r="C103" s="17">
        <v>11276</v>
      </c>
      <c r="D103" s="17">
        <v>13366</v>
      </c>
      <c r="E103" s="17">
        <v>15162</v>
      </c>
      <c r="F103" s="17">
        <v>13067</v>
      </c>
      <c r="G103" s="24"/>
      <c r="H103" s="7"/>
      <c r="I103" s="25">
        <f t="shared" si="17"/>
        <v>-3886</v>
      </c>
      <c r="J103" s="24">
        <f t="shared" si="17"/>
        <v>299</v>
      </c>
      <c r="K103" s="7"/>
      <c r="L103" s="25">
        <f t="shared" si="27"/>
        <v>-3890.3404421557784</v>
      </c>
      <c r="M103" s="17">
        <f t="shared" si="18"/>
        <v>18.83943810765841</v>
      </c>
      <c r="N103" s="17">
        <f t="shared" si="28"/>
        <v>300.62122991888555</v>
      </c>
      <c r="O103" s="24">
        <f t="shared" si="19"/>
        <v>2.6283864498896365</v>
      </c>
      <c r="P103" s="7"/>
      <c r="Q103" s="25">
        <f t="shared" si="20"/>
        <v>-3843.4033382602347</v>
      </c>
      <c r="R103" s="24">
        <f t="shared" si="21"/>
        <v>297.05059749258061</v>
      </c>
      <c r="S103" s="7"/>
      <c r="T103" s="25">
        <f t="shared" si="22"/>
        <v>0.99465442799648884</v>
      </c>
      <c r="U103" s="24">
        <f t="shared" si="23"/>
        <v>7.7109386119270248E-2</v>
      </c>
      <c r="V103" s="7"/>
      <c r="W103" s="25">
        <f t="shared" si="24"/>
        <v>0.99423674791772865</v>
      </c>
      <c r="X103" s="24">
        <f t="shared" si="29"/>
        <v>258.67859469191603</v>
      </c>
      <c r="Y103" s="7"/>
      <c r="Z103" s="25">
        <f t="shared" si="30"/>
        <v>-632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9.9594691916024658E-2</v>
      </c>
    </row>
    <row r="104" spans="1:29" s="17" customFormat="1" x14ac:dyDescent="0.25">
      <c r="A104" s="17">
        <v>19</v>
      </c>
      <c r="B104" s="17">
        <v>-608</v>
      </c>
      <c r="C104" s="17">
        <v>11293</v>
      </c>
      <c r="D104" s="17">
        <v>13543</v>
      </c>
      <c r="E104" s="17">
        <v>15139</v>
      </c>
      <c r="F104" s="17">
        <v>12894</v>
      </c>
      <c r="G104" s="24"/>
      <c r="H104" s="7"/>
      <c r="I104" s="25">
        <f t="shared" si="17"/>
        <v>-3846</v>
      </c>
      <c r="J104" s="24">
        <f t="shared" si="17"/>
        <v>649</v>
      </c>
      <c r="K104" s="7"/>
      <c r="L104" s="25">
        <f t="shared" si="27"/>
        <v>-3846.1051744621918</v>
      </c>
      <c r="M104" s="17">
        <f t="shared" si="18"/>
        <v>1.1061667497339842E-2</v>
      </c>
      <c r="N104" s="17">
        <f t="shared" si="28"/>
        <v>665.18238019526814</v>
      </c>
      <c r="O104" s="24">
        <f t="shared" si="19"/>
        <v>261.86942878420643</v>
      </c>
      <c r="P104" s="7"/>
      <c r="Q104" s="25">
        <f t="shared" si="20"/>
        <v>-3803.4033382602347</v>
      </c>
      <c r="R104" s="24">
        <f t="shared" si="21"/>
        <v>647.05059749258055</v>
      </c>
      <c r="S104" s="7"/>
      <c r="T104" s="25">
        <f t="shared" si="22"/>
        <v>0.98430261903493721</v>
      </c>
      <c r="U104" s="24">
        <f t="shared" si="23"/>
        <v>0.16796355496980983</v>
      </c>
      <c r="V104" s="7"/>
      <c r="W104" s="25">
        <f t="shared" si="24"/>
        <v>0.98337413311974919</v>
      </c>
      <c r="X104" s="24">
        <f t="shared" si="29"/>
        <v>253.42059673919357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0.31359673919357078</v>
      </c>
    </row>
    <row r="105" spans="1:29" s="17" customFormat="1" x14ac:dyDescent="0.25">
      <c r="A105" s="17">
        <v>20</v>
      </c>
      <c r="B105" s="17">
        <v>-613</v>
      </c>
      <c r="C105" s="17">
        <v>11342</v>
      </c>
      <c r="D105" s="17">
        <v>13735</v>
      </c>
      <c r="E105" s="17">
        <v>15110</v>
      </c>
      <c r="F105" s="17">
        <v>12716</v>
      </c>
      <c r="G105" s="24"/>
      <c r="H105" s="7"/>
      <c r="I105" s="25">
        <f t="shared" si="17"/>
        <v>-3768</v>
      </c>
      <c r="J105" s="24">
        <f t="shared" si="17"/>
        <v>1019</v>
      </c>
      <c r="K105" s="7"/>
      <c r="L105" s="25">
        <f t="shared" si="27"/>
        <v>-3766.3876185904915</v>
      </c>
      <c r="M105" s="17">
        <f t="shared" si="18"/>
        <v>2.5997738097287577</v>
      </c>
      <c r="N105" s="17">
        <f t="shared" si="28"/>
        <v>1026.6032297957561</v>
      </c>
      <c r="O105" s="24">
        <f t="shared" si="19"/>
        <v>57.809103327073018</v>
      </c>
      <c r="P105" s="7"/>
      <c r="Q105" s="25">
        <f t="shared" si="20"/>
        <v>-3725.4033382602347</v>
      </c>
      <c r="R105" s="24">
        <f t="shared" si="21"/>
        <v>1017.0505974925806</v>
      </c>
      <c r="S105" s="7"/>
      <c r="T105" s="25">
        <f t="shared" si="22"/>
        <v>0.9641165915599117</v>
      </c>
      <c r="U105" s="24">
        <f t="shared" si="23"/>
        <v>0.26400939061180884</v>
      </c>
      <c r="V105" s="7"/>
      <c r="W105" s="25">
        <f t="shared" si="24"/>
        <v>0.96264796491819649</v>
      </c>
      <c r="X105" s="24">
        <f t="shared" si="29"/>
        <v>247.77690007922502</v>
      </c>
      <c r="Y105" s="7"/>
      <c r="Z105" s="25">
        <f t="shared" si="30"/>
        <v>-613</v>
      </c>
      <c r="AA105" s="17">
        <f t="shared" si="31"/>
        <v>247.59</v>
      </c>
      <c r="AB105" s="24">
        <f t="shared" si="25"/>
        <v>4.3212606950127599</v>
      </c>
      <c r="AC105" s="17">
        <f t="shared" si="26"/>
        <v>0.18690007922501195</v>
      </c>
    </row>
    <row r="106" spans="1:29" s="17" customFormat="1" x14ac:dyDescent="0.25">
      <c r="A106" s="17">
        <v>21</v>
      </c>
      <c r="B106" s="17">
        <v>-631</v>
      </c>
      <c r="C106" s="17">
        <v>11392</v>
      </c>
      <c r="D106" s="17">
        <v>13906</v>
      </c>
      <c r="E106" s="17">
        <v>15036</v>
      </c>
      <c r="F106" s="17">
        <v>12523</v>
      </c>
      <c r="G106" s="24"/>
      <c r="H106" s="7"/>
      <c r="I106" s="25">
        <f t="shared" si="17"/>
        <v>-3644</v>
      </c>
      <c r="J106" s="24">
        <f t="shared" si="17"/>
        <v>1383</v>
      </c>
      <c r="K106" s="7"/>
      <c r="L106" s="25">
        <f t="shared" si="27"/>
        <v>-3648.2792410773814</v>
      </c>
      <c r="M106" s="17">
        <f t="shared" si="18"/>
        <v>18.311904198347957</v>
      </c>
      <c r="N106" s="17">
        <f t="shared" si="28"/>
        <v>1388.672679238814</v>
      </c>
      <c r="O106" s="24">
        <f t="shared" si="19"/>
        <v>32.179289746471362</v>
      </c>
      <c r="P106" s="7"/>
      <c r="Q106" s="25">
        <f t="shared" si="20"/>
        <v>-3601.4033382602347</v>
      </c>
      <c r="R106" s="24">
        <f t="shared" si="21"/>
        <v>1381.0505974925807</v>
      </c>
      <c r="S106" s="7"/>
      <c r="T106" s="25">
        <f t="shared" si="22"/>
        <v>0.93202598377910184</v>
      </c>
      <c r="U106" s="24">
        <f t="shared" si="23"/>
        <v>0.35849772621636999</v>
      </c>
      <c r="V106" s="7"/>
      <c r="W106" s="25">
        <f t="shared" si="24"/>
        <v>0.93002578225053889</v>
      </c>
      <c r="X106" s="24">
        <f t="shared" si="29"/>
        <v>242.03317794795134</v>
      </c>
      <c r="Y106" s="7"/>
      <c r="Z106" s="25">
        <f t="shared" si="30"/>
        <v>-631</v>
      </c>
      <c r="AA106" s="17">
        <f t="shared" si="31"/>
        <v>241.911</v>
      </c>
      <c r="AB106" s="24">
        <f t="shared" si="25"/>
        <v>4.2221434467920025</v>
      </c>
      <c r="AC106" s="17">
        <f t="shared" si="26"/>
        <v>0.12217794795134296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14093</v>
      </c>
      <c r="E107" s="17">
        <v>14973</v>
      </c>
      <c r="F107" s="17">
        <v>12363</v>
      </c>
      <c r="G107" s="24"/>
      <c r="H107" s="7"/>
      <c r="I107" s="25">
        <f t="shared" si="17"/>
        <v>-3489</v>
      </c>
      <c r="J107" s="24">
        <f t="shared" si="17"/>
        <v>1730</v>
      </c>
      <c r="K107" s="7"/>
      <c r="L107" s="25">
        <f t="shared" si="27"/>
        <v>-3493.9387784320461</v>
      </c>
      <c r="M107" s="17">
        <f t="shared" si="18"/>
        <v>24.391532400843658</v>
      </c>
      <c r="N107" s="17">
        <f t="shared" si="28"/>
        <v>1738.7275832370842</v>
      </c>
      <c r="O107" s="24">
        <f t="shared" si="19"/>
        <v>76.170709160233443</v>
      </c>
      <c r="P107" s="7"/>
      <c r="Q107" s="25">
        <f t="shared" si="20"/>
        <v>-3446.4033382602347</v>
      </c>
      <c r="R107" s="24">
        <f t="shared" si="21"/>
        <v>1728.0505974925807</v>
      </c>
      <c r="S107" s="7"/>
      <c r="T107" s="25">
        <f t="shared" si="22"/>
        <v>0.89191272405308941</v>
      </c>
      <c r="U107" s="24">
        <f t="shared" si="23"/>
        <v>0.44857314504819068</v>
      </c>
      <c r="V107" s="7"/>
      <c r="W107" s="25">
        <f t="shared" si="24"/>
        <v>0.88940562355016428</v>
      </c>
      <c r="X107" s="24">
        <f t="shared" si="29"/>
        <v>236.34920325554776</v>
      </c>
      <c r="Y107" s="7"/>
      <c r="Z107" s="25">
        <f t="shared" si="30"/>
        <v>-634</v>
      </c>
      <c r="AA107" s="17">
        <f t="shared" si="31"/>
        <v>236.20500000000001</v>
      </c>
      <c r="AB107" s="24">
        <f t="shared" si="25"/>
        <v>4.1225549596732058</v>
      </c>
      <c r="AC107" s="17">
        <f t="shared" si="26"/>
        <v>0.14420325554775104</v>
      </c>
    </row>
    <row r="108" spans="1:29" s="17" customFormat="1" x14ac:dyDescent="0.25">
      <c r="A108" s="17">
        <v>23</v>
      </c>
      <c r="B108" s="17">
        <v>-639</v>
      </c>
      <c r="C108" s="17">
        <v>11572</v>
      </c>
      <c r="D108" s="17">
        <v>14253</v>
      </c>
      <c r="E108" s="17">
        <v>14876</v>
      </c>
      <c r="F108" s="17">
        <v>12186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-3303.7534814030619</v>
      </c>
      <c r="M108" s="17">
        <f t="shared" si="18"/>
        <v>6.0771418636344658E-2</v>
      </c>
      <c r="N108" s="17">
        <f t="shared" si="28"/>
        <v>2074.0928930221826</v>
      </c>
      <c r="O108" s="24">
        <f t="shared" si="19"/>
        <v>50.309131424126328</v>
      </c>
      <c r="P108" s="7"/>
      <c r="Q108" s="25">
        <f t="shared" si="20"/>
        <v>-3261.4033382602347</v>
      </c>
      <c r="R108" s="24">
        <f t="shared" si="21"/>
        <v>2065.0505974925804</v>
      </c>
      <c r="S108" s="7"/>
      <c r="T108" s="25">
        <f t="shared" si="22"/>
        <v>0.84403560760591334</v>
      </c>
      <c r="U108" s="24">
        <f t="shared" si="23"/>
        <v>0.53605273048428159</v>
      </c>
      <c r="V108" s="7"/>
      <c r="W108" s="25">
        <f t="shared" si="24"/>
        <v>0.84103607528203539</v>
      </c>
      <c r="X108" s="24">
        <f t="shared" si="29"/>
        <v>230.60107933842824</v>
      </c>
      <c r="Y108" s="7"/>
      <c r="Z108" s="25">
        <f t="shared" si="30"/>
        <v>-639</v>
      </c>
      <c r="AA108" s="17">
        <f t="shared" si="31"/>
        <v>230.45400000000001</v>
      </c>
      <c r="AB108" s="24">
        <f t="shared" si="25"/>
        <v>4.0221810743910122</v>
      </c>
      <c r="AC108" s="17">
        <f t="shared" si="26"/>
        <v>0.1470793384282274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14413</v>
      </c>
      <c r="E109" s="17">
        <v>14762</v>
      </c>
      <c r="F109" s="17">
        <v>12033</v>
      </c>
      <c r="G109" s="24"/>
      <c r="H109" s="7"/>
      <c r="I109" s="25">
        <f t="shared" si="17"/>
        <v>-3082</v>
      </c>
      <c r="J109" s="24">
        <f t="shared" si="17"/>
        <v>2380</v>
      </c>
      <c r="K109" s="7"/>
      <c r="L109" s="25">
        <f t="shared" si="27"/>
        <v>-3081.8367734291883</v>
      </c>
      <c r="M109" s="17">
        <f t="shared" si="18"/>
        <v>2.6642913418956773E-2</v>
      </c>
      <c r="N109" s="17">
        <f t="shared" si="28"/>
        <v>2387.1450570512693</v>
      </c>
      <c r="O109" s="24">
        <f t="shared" si="19"/>
        <v>51.051840265893212</v>
      </c>
      <c r="P109" s="7"/>
      <c r="Q109" s="25">
        <f t="shared" si="20"/>
        <v>-3039.4033382602347</v>
      </c>
      <c r="R109" s="24">
        <f t="shared" si="21"/>
        <v>2378.0505974925804</v>
      </c>
      <c r="S109" s="7"/>
      <c r="T109" s="25">
        <f t="shared" si="22"/>
        <v>0.7865830678693021</v>
      </c>
      <c r="U109" s="24">
        <f t="shared" si="23"/>
        <v>0.61730231577062133</v>
      </c>
      <c r="V109" s="7"/>
      <c r="W109" s="25">
        <f t="shared" si="24"/>
        <v>0.78312596795811096</v>
      </c>
      <c r="X109" s="24">
        <f t="shared" si="29"/>
        <v>224.8662761947021</v>
      </c>
      <c r="Y109" s="7"/>
      <c r="Z109" s="25">
        <f t="shared" si="30"/>
        <v>-636</v>
      </c>
      <c r="AA109" s="17">
        <f t="shared" si="31"/>
        <v>224.73000000000002</v>
      </c>
      <c r="AB109" s="24">
        <f t="shared" si="25"/>
        <v>3.922278428006857</v>
      </c>
      <c r="AC109" s="17">
        <f t="shared" si="26"/>
        <v>0.13627619470207719</v>
      </c>
    </row>
    <row r="110" spans="1:29" s="17" customFormat="1" x14ac:dyDescent="0.25">
      <c r="A110" s="17">
        <v>25</v>
      </c>
      <c r="B110" s="17">
        <v>-621</v>
      </c>
      <c r="C110" s="17">
        <v>11805</v>
      </c>
      <c r="D110" s="17">
        <v>14553</v>
      </c>
      <c r="E110" s="17">
        <v>14643</v>
      </c>
      <c r="F110" s="17">
        <v>11893</v>
      </c>
      <c r="G110" s="24"/>
      <c r="H110" s="7"/>
      <c r="I110" s="25">
        <f t="shared" si="17"/>
        <v>-2838</v>
      </c>
      <c r="J110" s="24">
        <f t="shared" si="17"/>
        <v>2660</v>
      </c>
      <c r="K110" s="7"/>
      <c r="L110" s="25">
        <f t="shared" si="27"/>
        <v>-2835.8703280047557</v>
      </c>
      <c r="M110" s="17">
        <f t="shared" si="18"/>
        <v>4.5355028073277524</v>
      </c>
      <c r="N110" s="17">
        <f t="shared" si="28"/>
        <v>2669.8509713357071</v>
      </c>
      <c r="O110" s="24">
        <f t="shared" si="19"/>
        <v>97.041636256922374</v>
      </c>
      <c r="P110" s="7"/>
      <c r="Q110" s="25">
        <f t="shared" si="20"/>
        <v>-2795.4033382602347</v>
      </c>
      <c r="R110" s="24">
        <f t="shared" si="21"/>
        <v>2658.0505974925804</v>
      </c>
      <c r="S110" s="7"/>
      <c r="T110" s="25">
        <f t="shared" si="22"/>
        <v>0.72343703320383745</v>
      </c>
      <c r="U110" s="24">
        <f t="shared" si="23"/>
        <v>0.68998565085105301</v>
      </c>
      <c r="V110" s="7"/>
      <c r="W110" s="25">
        <f t="shared" si="24"/>
        <v>0.71957042205558985</v>
      </c>
      <c r="X110" s="24">
        <f t="shared" si="29"/>
        <v>219.31575774265252</v>
      </c>
      <c r="Y110" s="7"/>
      <c r="Z110" s="25">
        <f t="shared" si="30"/>
        <v>-621</v>
      </c>
      <c r="AA110" s="17">
        <f t="shared" si="31"/>
        <v>219.14100000000002</v>
      </c>
      <c r="AB110" s="24">
        <f t="shared" si="25"/>
        <v>3.8247319761128935</v>
      </c>
      <c r="AC110" s="17">
        <f t="shared" si="26"/>
        <v>0.17475774265250266</v>
      </c>
    </row>
    <row r="111" spans="1:29" s="17" customFormat="1" x14ac:dyDescent="0.25">
      <c r="A111" s="17">
        <v>26</v>
      </c>
      <c r="B111" s="17">
        <v>-611</v>
      </c>
      <c r="C111" s="17">
        <v>11943</v>
      </c>
      <c r="D111" s="17">
        <v>14687</v>
      </c>
      <c r="E111" s="17">
        <v>14519</v>
      </c>
      <c r="F111" s="17">
        <v>11769</v>
      </c>
      <c r="G111" s="24"/>
      <c r="H111" s="7"/>
      <c r="I111" s="25">
        <f t="shared" si="17"/>
        <v>-2576</v>
      </c>
      <c r="J111" s="24">
        <f t="shared" si="17"/>
        <v>2918</v>
      </c>
      <c r="K111" s="7"/>
      <c r="L111" s="25">
        <f t="shared" si="27"/>
        <v>-2567.9134318899542</v>
      </c>
      <c r="M111" s="17">
        <f t="shared" si="18"/>
        <v>65.392583798410442</v>
      </c>
      <c r="N111" s="17">
        <f t="shared" si="28"/>
        <v>2923.2241445161312</v>
      </c>
      <c r="O111" s="24">
        <f t="shared" si="19"/>
        <v>27.291685925423884</v>
      </c>
      <c r="P111" s="7"/>
      <c r="Q111" s="25">
        <f t="shared" si="20"/>
        <v>-2533.4033382602347</v>
      </c>
      <c r="R111" s="24">
        <f t="shared" si="21"/>
        <v>2916.0505974925804</v>
      </c>
      <c r="S111" s="7"/>
      <c r="T111" s="25">
        <f t="shared" si="22"/>
        <v>0.65563268450567458</v>
      </c>
      <c r="U111" s="24">
        <f t="shared" si="23"/>
        <v>0.75695815246087927</v>
      </c>
      <c r="V111" s="7"/>
      <c r="W111" s="25">
        <f t="shared" si="24"/>
        <v>0.65138858606192684</v>
      </c>
      <c r="X111" s="24">
        <f t="shared" si="29"/>
        <v>213.82649941774491</v>
      </c>
      <c r="Y111" s="7"/>
      <c r="Z111" s="25">
        <f t="shared" si="30"/>
        <v>-611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0.18449941774488821</v>
      </c>
    </row>
    <row r="112" spans="1:29" s="17" customFormat="1" x14ac:dyDescent="0.25">
      <c r="A112" s="17">
        <v>27</v>
      </c>
      <c r="B112" s="17">
        <v>-608</v>
      </c>
      <c r="C112" s="17">
        <v>12081</v>
      </c>
      <c r="D112" s="17">
        <v>14799</v>
      </c>
      <c r="E112" s="17">
        <v>14361</v>
      </c>
      <c r="F112" s="17">
        <v>11648</v>
      </c>
      <c r="G112" s="24"/>
      <c r="H112" s="7"/>
      <c r="I112" s="25">
        <f t="shared" si="17"/>
        <v>-2280</v>
      </c>
      <c r="J112" s="24">
        <f t="shared" si="17"/>
        <v>3151</v>
      </c>
      <c r="K112" s="7"/>
      <c r="L112" s="25">
        <f t="shared" si="27"/>
        <v>-2278.1791837539622</v>
      </c>
      <c r="M112" s="17">
        <f t="shared" si="18"/>
        <v>3.3153718018351626</v>
      </c>
      <c r="N112" s="17">
        <f t="shared" si="28"/>
        <v>3148.6263429506967</v>
      </c>
      <c r="O112" s="24">
        <f t="shared" si="19"/>
        <v>5.634247787707471</v>
      </c>
      <c r="P112" s="7"/>
      <c r="Q112" s="25">
        <f t="shared" si="20"/>
        <v>-2237.4033382602347</v>
      </c>
      <c r="R112" s="24">
        <f t="shared" si="21"/>
        <v>3149.0505974925804</v>
      </c>
      <c r="S112" s="7"/>
      <c r="T112" s="25">
        <f t="shared" si="22"/>
        <v>0.57902929819019289</v>
      </c>
      <c r="U112" s="24">
        <f t="shared" si="23"/>
        <v>0.81744107058138138</v>
      </c>
      <c r="V112" s="7"/>
      <c r="W112" s="25">
        <f t="shared" si="24"/>
        <v>0.57444404792543247</v>
      </c>
      <c r="X112" s="24">
        <f t="shared" si="29"/>
        <v>208.21040613703872</v>
      </c>
      <c r="Y112" s="7"/>
      <c r="Z112" s="25">
        <f t="shared" si="30"/>
        <v>-608</v>
      </c>
      <c r="AA112" s="17">
        <f t="shared" si="31"/>
        <v>208.17000000000002</v>
      </c>
      <c r="AB112" s="24">
        <f t="shared" si="25"/>
        <v>3.6332519038765958</v>
      </c>
      <c r="AC112" s="17">
        <f t="shared" si="26"/>
        <v>4.0406137038701218E-2</v>
      </c>
    </row>
    <row r="113" spans="1:29" s="17" customFormat="1" x14ac:dyDescent="0.25">
      <c r="A113" s="17">
        <v>28</v>
      </c>
      <c r="B113" s="17">
        <v>-624</v>
      </c>
      <c r="C113" s="17">
        <v>12243</v>
      </c>
      <c r="D113" s="17">
        <v>14892</v>
      </c>
      <c r="E113" s="17">
        <v>14199</v>
      </c>
      <c r="F113" s="17">
        <v>11541</v>
      </c>
      <c r="G113" s="24"/>
      <c r="H113" s="7"/>
      <c r="I113" s="25">
        <f t="shared" si="17"/>
        <v>-1956</v>
      </c>
      <c r="J113" s="24">
        <f t="shared" si="17"/>
        <v>3351</v>
      </c>
      <c r="K113" s="7"/>
      <c r="L113" s="25">
        <f t="shared" si="27"/>
        <v>-1959.6446103963706</v>
      </c>
      <c r="M113" s="17">
        <f t="shared" si="18"/>
        <v>13.283184941332523</v>
      </c>
      <c r="N113" s="17">
        <f t="shared" si="28"/>
        <v>3350.0772689047858</v>
      </c>
      <c r="O113" s="24">
        <f t="shared" si="19"/>
        <v>0.85143267407520329</v>
      </c>
      <c r="P113" s="7"/>
      <c r="Q113" s="25">
        <f t="shared" si="20"/>
        <v>-1913.4033382602345</v>
      </c>
      <c r="R113" s="24">
        <f t="shared" si="21"/>
        <v>3349.0505974925804</v>
      </c>
      <c r="S113" s="7"/>
      <c r="T113" s="25">
        <f t="shared" si="22"/>
        <v>0.49517964560162508</v>
      </c>
      <c r="U113" s="24">
        <f t="shared" si="23"/>
        <v>0.86935773849597542</v>
      </c>
      <c r="V113" s="7"/>
      <c r="W113" s="25">
        <f t="shared" si="24"/>
        <v>0.49030127534060197</v>
      </c>
      <c r="X113" s="24">
        <f t="shared" si="29"/>
        <v>202.53554327818597</v>
      </c>
      <c r="Y113" s="7"/>
      <c r="Z113" s="25">
        <f t="shared" si="30"/>
        <v>-624</v>
      </c>
      <c r="AA113" s="17">
        <f t="shared" si="31"/>
        <v>202.55400000000003</v>
      </c>
      <c r="AB113" s="24">
        <f t="shared" si="25"/>
        <v>3.5352342130845948</v>
      </c>
      <c r="AC113" s="17">
        <f t="shared" si="26"/>
        <v>-1.8456721814061439E-2</v>
      </c>
    </row>
    <row r="114" spans="1:29" s="17" customFormat="1" x14ac:dyDescent="0.25">
      <c r="A114" s="17">
        <v>29</v>
      </c>
      <c r="B114" s="17">
        <v>-619</v>
      </c>
      <c r="C114" s="17">
        <v>12404</v>
      </c>
      <c r="D114" s="17">
        <v>14974</v>
      </c>
      <c r="E114" s="17">
        <v>14032</v>
      </c>
      <c r="F114" s="17">
        <v>11457</v>
      </c>
      <c r="G114" s="24"/>
      <c r="H114" s="7"/>
      <c r="I114" s="25">
        <f t="shared" si="17"/>
        <v>-1628</v>
      </c>
      <c r="J114" s="24">
        <f t="shared" si="17"/>
        <v>3517</v>
      </c>
      <c r="K114" s="7"/>
      <c r="L114" s="25">
        <f t="shared" si="27"/>
        <v>-1625.4594161926175</v>
      </c>
      <c r="M114" s="17">
        <f t="shared" si="18"/>
        <v>6.4545660823342512</v>
      </c>
      <c r="N114" s="17">
        <f t="shared" si="28"/>
        <v>3518.1150619408882</v>
      </c>
      <c r="O114" s="24">
        <f t="shared" si="19"/>
        <v>1.2433631320172569</v>
      </c>
      <c r="P114" s="7"/>
      <c r="Q114" s="25">
        <f t="shared" si="20"/>
        <v>-1585.4033382602345</v>
      </c>
      <c r="R114" s="24">
        <f t="shared" si="21"/>
        <v>3515.0505974925804</v>
      </c>
      <c r="S114" s="7"/>
      <c r="T114" s="25">
        <f t="shared" si="22"/>
        <v>0.41029481211690211</v>
      </c>
      <c r="U114" s="24">
        <f t="shared" si="23"/>
        <v>0.9124485728650884</v>
      </c>
      <c r="V114" s="7"/>
      <c r="W114" s="25">
        <f t="shared" si="24"/>
        <v>0.40517291076448869</v>
      </c>
      <c r="X114" s="24">
        <f t="shared" si="29"/>
        <v>197.05698991905399</v>
      </c>
      <c r="Y114" s="7"/>
      <c r="Z114" s="25">
        <f t="shared" si="30"/>
        <v>-619</v>
      </c>
      <c r="AA114" s="17">
        <f t="shared" si="31"/>
        <v>196.98300000000003</v>
      </c>
      <c r="AB114" s="24">
        <f t="shared" si="25"/>
        <v>3.4380019204559908</v>
      </c>
      <c r="AC114" s="17">
        <f t="shared" si="26"/>
        <v>7.3989919053957465E-2</v>
      </c>
    </row>
    <row r="115" spans="1:29" s="17" customFormat="1" x14ac:dyDescent="0.25">
      <c r="A115" s="17">
        <v>30</v>
      </c>
      <c r="B115" s="17">
        <v>-633</v>
      </c>
      <c r="C115" s="17">
        <v>12582</v>
      </c>
      <c r="D115" s="17">
        <v>15052</v>
      </c>
      <c r="E115" s="17">
        <v>13856</v>
      </c>
      <c r="F115" s="17">
        <v>11392</v>
      </c>
      <c r="G115" s="24"/>
      <c r="H115" s="7"/>
      <c r="I115" s="25">
        <f t="shared" si="17"/>
        <v>-1274</v>
      </c>
      <c r="J115" s="24">
        <f t="shared" si="17"/>
        <v>3660</v>
      </c>
      <c r="K115" s="7"/>
      <c r="L115" s="25">
        <f t="shared" si="27"/>
        <v>-1268.2679015767615</v>
      </c>
      <c r="M115" s="17">
        <f t="shared" si="18"/>
        <v>32.856952333693755</v>
      </c>
      <c r="N115" s="17">
        <f t="shared" si="28"/>
        <v>3655.5400983472787</v>
      </c>
      <c r="O115" s="24">
        <f t="shared" si="19"/>
        <v>19.890722751946434</v>
      </c>
      <c r="P115" s="7"/>
      <c r="Q115" s="25">
        <f t="shared" si="20"/>
        <v>-1231.4033382602345</v>
      </c>
      <c r="R115" s="24">
        <f t="shared" si="21"/>
        <v>3658.0505974925804</v>
      </c>
      <c r="S115" s="7"/>
      <c r="T115" s="25">
        <f t="shared" si="22"/>
        <v>0.31868130280717066</v>
      </c>
      <c r="U115" s="24">
        <f t="shared" si="23"/>
        <v>0.94956899042402321</v>
      </c>
      <c r="V115" s="7"/>
      <c r="W115" s="25">
        <f t="shared" si="24"/>
        <v>0.31334932058234155</v>
      </c>
      <c r="X115" s="24">
        <f t="shared" si="29"/>
        <v>191.37579982894385</v>
      </c>
      <c r="Y115" s="7"/>
      <c r="Z115" s="25">
        <f t="shared" si="30"/>
        <v>-633</v>
      </c>
      <c r="AA115" s="17">
        <f t="shared" si="31"/>
        <v>191.28600000000003</v>
      </c>
      <c r="AB115" s="24">
        <f t="shared" si="25"/>
        <v>3.3385705129698735</v>
      </c>
      <c r="AC115" s="17">
        <f t="shared" si="26"/>
        <v>8.9799828943824878E-2</v>
      </c>
    </row>
    <row r="116" spans="1:29" s="17" customFormat="1" x14ac:dyDescent="0.25">
      <c r="A116" s="17">
        <v>31</v>
      </c>
      <c r="B116" s="17">
        <v>-636</v>
      </c>
      <c r="C116" s="17">
        <v>12771</v>
      </c>
      <c r="D116" s="17">
        <v>15095</v>
      </c>
      <c r="E116" s="17">
        <v>13672</v>
      </c>
      <c r="F116" s="17">
        <v>11336</v>
      </c>
      <c r="G116" s="24"/>
      <c r="H116" s="7"/>
      <c r="I116" s="25">
        <f t="shared" ref="I116:J149" si="32">C116-E116</f>
        <v>-901</v>
      </c>
      <c r="J116" s="24">
        <f t="shared" si="32"/>
        <v>3759</v>
      </c>
      <c r="K116" s="7"/>
      <c r="L116" s="25">
        <f t="shared" si="27"/>
        <v>-897.18843481964859</v>
      </c>
      <c r="M116" s="17">
        <f t="shared" si="18"/>
        <v>14.528029124067263</v>
      </c>
      <c r="N116" s="17">
        <f t="shared" si="28"/>
        <v>3757.2116118081904</v>
      </c>
      <c r="O116" s="24">
        <f t="shared" si="19"/>
        <v>3.1983323246041713</v>
      </c>
      <c r="P116" s="7"/>
      <c r="Q116" s="25">
        <f t="shared" si="20"/>
        <v>-858.40333826023448</v>
      </c>
      <c r="R116" s="24">
        <f t="shared" si="21"/>
        <v>3757.0505974925804</v>
      </c>
      <c r="S116" s="7"/>
      <c r="T116" s="25">
        <f t="shared" si="22"/>
        <v>0.22215068424070217</v>
      </c>
      <c r="U116" s="24">
        <f t="shared" si="23"/>
        <v>0.97526774104174729</v>
      </c>
      <c r="V116" s="7"/>
      <c r="W116" s="25">
        <f t="shared" si="24"/>
        <v>0.21667273851550639</v>
      </c>
      <c r="X116" s="24">
        <f t="shared" si="29"/>
        <v>185.63918613310443</v>
      </c>
      <c r="Y116" s="7"/>
      <c r="Z116" s="25">
        <f t="shared" si="30"/>
        <v>-636</v>
      </c>
      <c r="AA116" s="17">
        <f t="shared" si="31"/>
        <v>185.56200000000004</v>
      </c>
      <c r="AB116" s="24">
        <f t="shared" si="25"/>
        <v>3.2386678665857183</v>
      </c>
      <c r="AC116" s="17">
        <f t="shared" si="26"/>
        <v>7.7186133104390819E-2</v>
      </c>
    </row>
    <row r="117" spans="1:29" s="17" customFormat="1" x14ac:dyDescent="0.25">
      <c r="A117" s="17">
        <v>32</v>
      </c>
      <c r="B117" s="17">
        <v>-638</v>
      </c>
      <c r="C117" s="17">
        <v>12958</v>
      </c>
      <c r="D117" s="17">
        <v>15132</v>
      </c>
      <c r="E117" s="17">
        <v>13479</v>
      </c>
      <c r="F117" s="17">
        <v>11303</v>
      </c>
      <c r="G117" s="24"/>
      <c r="H117" s="7"/>
      <c r="I117" s="25">
        <f t="shared" si="32"/>
        <v>-521</v>
      </c>
      <c r="J117" s="24">
        <f t="shared" si="32"/>
        <v>3829</v>
      </c>
      <c r="K117" s="7"/>
      <c r="L117" s="25">
        <f t="shared" si="27"/>
        <v>-516.37964083536122</v>
      </c>
      <c r="M117" s="17">
        <f t="shared" si="18"/>
        <v>21.347718810261611</v>
      </c>
      <c r="N117" s="17">
        <f t="shared" si="28"/>
        <v>3821.5207309726206</v>
      </c>
      <c r="O117" s="24">
        <f t="shared" si="19"/>
        <v>55.939465183916191</v>
      </c>
      <c r="P117" s="7"/>
      <c r="Q117" s="25">
        <f t="shared" si="20"/>
        <v>-478.40333826023448</v>
      </c>
      <c r="R117" s="24">
        <f t="shared" si="21"/>
        <v>3827.0505974925804</v>
      </c>
      <c r="S117" s="7"/>
      <c r="T117" s="25">
        <f t="shared" si="22"/>
        <v>0.12380849910596217</v>
      </c>
      <c r="U117" s="24">
        <f t="shared" si="23"/>
        <v>0.99343857481185516</v>
      </c>
      <c r="V117" s="7"/>
      <c r="W117" s="25">
        <f t="shared" si="24"/>
        <v>0.1182268716320465</v>
      </c>
      <c r="X117" s="24">
        <f t="shared" si="29"/>
        <v>179.90009061382989</v>
      </c>
      <c r="Y117" s="7"/>
      <c r="Z117" s="25">
        <f t="shared" si="30"/>
        <v>-638</v>
      </c>
      <c r="AA117" s="17">
        <f t="shared" si="31"/>
        <v>179.82000000000005</v>
      </c>
      <c r="AB117" s="24">
        <f t="shared" si="25"/>
        <v>3.138451060936204</v>
      </c>
      <c r="AC117" s="17">
        <f t="shared" si="26"/>
        <v>8.009061382983873E-2</v>
      </c>
    </row>
    <row r="118" spans="1:29" s="17" customFormat="1" x14ac:dyDescent="0.25">
      <c r="A118" s="17">
        <v>33</v>
      </c>
      <c r="B118" s="17">
        <v>-622</v>
      </c>
      <c r="C118" s="17">
        <v>13153</v>
      </c>
      <c r="D118" s="17">
        <v>15148</v>
      </c>
      <c r="E118" s="17">
        <v>13300</v>
      </c>
      <c r="F118" s="17">
        <v>11294</v>
      </c>
      <c r="G118" s="24"/>
      <c r="H118" s="7"/>
      <c r="I118" s="25">
        <f t="shared" si="32"/>
        <v>-147</v>
      </c>
      <c r="J118" s="24">
        <f t="shared" si="32"/>
        <v>3854</v>
      </c>
      <c r="K118" s="7"/>
      <c r="L118" s="25">
        <f t="shared" si="27"/>
        <v>-140.51191523056406</v>
      </c>
      <c r="M118" s="17">
        <f t="shared" si="18"/>
        <v>42.095243975386659</v>
      </c>
      <c r="N118" s="17">
        <f t="shared" si="28"/>
        <v>3847.2653258223895</v>
      </c>
      <c r="O118" s="24">
        <f t="shared" si="19"/>
        <v>45.355836278573484</v>
      </c>
      <c r="P118" s="7"/>
      <c r="Q118" s="25">
        <f t="shared" si="20"/>
        <v>-104.40333826023448</v>
      </c>
      <c r="R118" s="24">
        <f t="shared" si="21"/>
        <v>3852.0505974925804</v>
      </c>
      <c r="S118" s="7"/>
      <c r="T118" s="25">
        <f t="shared" si="22"/>
        <v>2.7019085315454903E-2</v>
      </c>
      <c r="U118" s="24">
        <f t="shared" si="23"/>
        <v>0.99992815830117943</v>
      </c>
      <c r="V118" s="7"/>
      <c r="W118" s="25">
        <f t="shared" si="24"/>
        <v>2.139945463257532E-2</v>
      </c>
      <c r="X118" s="24">
        <f t="shared" si="29"/>
        <v>174.33936885355661</v>
      </c>
      <c r="Y118" s="7"/>
      <c r="Z118" s="25">
        <f t="shared" si="30"/>
        <v>-622</v>
      </c>
      <c r="AA118" s="17">
        <f t="shared" si="31"/>
        <v>174.22200000000004</v>
      </c>
      <c r="AB118" s="24">
        <f t="shared" si="25"/>
        <v>3.0407475294095612</v>
      </c>
      <c r="AC118" s="17">
        <f t="shared" si="26"/>
        <v>0.11736885355657023</v>
      </c>
    </row>
    <row r="119" spans="1:29" s="17" customFormat="1" x14ac:dyDescent="0.25">
      <c r="A119" s="17">
        <v>34</v>
      </c>
      <c r="B119" s="17">
        <v>-618</v>
      </c>
      <c r="C119" s="17">
        <v>13338</v>
      </c>
      <c r="D119" s="17">
        <v>15139</v>
      </c>
      <c r="E119" s="17">
        <v>13110</v>
      </c>
      <c r="F119" s="17">
        <v>11295</v>
      </c>
      <c r="G119" s="24"/>
      <c r="H119" s="7"/>
      <c r="I119" s="25">
        <f t="shared" si="32"/>
        <v>228</v>
      </c>
      <c r="J119" s="24">
        <f t="shared" si="32"/>
        <v>3844</v>
      </c>
      <c r="K119" s="7"/>
      <c r="L119" s="25">
        <f t="shared" si="27"/>
        <v>233.86918668664498</v>
      </c>
      <c r="M119" s="17">
        <f t="shared" si="18"/>
        <v>34.44735236269068</v>
      </c>
      <c r="N119" s="17">
        <f t="shared" si="28"/>
        <v>3836.4650745953682</v>
      </c>
      <c r="O119" s="24">
        <f t="shared" si="19"/>
        <v>56.775100853366439</v>
      </c>
      <c r="P119" s="7"/>
      <c r="Q119" s="25">
        <f t="shared" si="20"/>
        <v>270.59666173976552</v>
      </c>
      <c r="R119" s="24">
        <f t="shared" si="21"/>
        <v>3842.0505974925804</v>
      </c>
      <c r="S119" s="7"/>
      <c r="T119" s="25">
        <f t="shared" si="22"/>
        <v>-7.0029123699091159E-2</v>
      </c>
      <c r="U119" s="24">
        <f t="shared" si="23"/>
        <v>0.99733232490544976</v>
      </c>
      <c r="V119" s="7"/>
      <c r="W119" s="25">
        <f t="shared" si="24"/>
        <v>-7.5635697445214381E-2</v>
      </c>
      <c r="X119" s="24">
        <f t="shared" si="29"/>
        <v>168.77647335479458</v>
      </c>
      <c r="Y119" s="7"/>
      <c r="Z119" s="25">
        <f t="shared" si="30"/>
        <v>-618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0.11647335479455023</v>
      </c>
    </row>
    <row r="120" spans="1:29" s="17" customFormat="1" x14ac:dyDescent="0.25">
      <c r="A120" s="17">
        <v>35</v>
      </c>
      <c r="B120" s="17">
        <v>-602</v>
      </c>
      <c r="C120" s="17">
        <v>13514</v>
      </c>
      <c r="D120" s="17">
        <v>15117</v>
      </c>
      <c r="E120" s="17">
        <v>12924</v>
      </c>
      <c r="F120" s="17">
        <v>11317</v>
      </c>
      <c r="G120" s="24"/>
      <c r="H120" s="7"/>
      <c r="I120" s="25">
        <f t="shared" si="32"/>
        <v>590</v>
      </c>
      <c r="J120" s="24">
        <f t="shared" si="32"/>
        <v>3800</v>
      </c>
      <c r="K120" s="7"/>
      <c r="L120" s="25">
        <f t="shared" si="27"/>
        <v>596.07897001493325</v>
      </c>
      <c r="M120" s="17">
        <f t="shared" si="18"/>
        <v>36.953876442457528</v>
      </c>
      <c r="N120" s="17">
        <f t="shared" si="28"/>
        <v>3791.1732365939952</v>
      </c>
      <c r="O120" s="24">
        <f t="shared" si="19"/>
        <v>77.911752225585971</v>
      </c>
      <c r="P120" s="7"/>
      <c r="Q120" s="25">
        <f t="shared" si="20"/>
        <v>632.59666173976552</v>
      </c>
      <c r="R120" s="24">
        <f t="shared" si="21"/>
        <v>3798.0505974925804</v>
      </c>
      <c r="S120" s="7"/>
      <c r="T120" s="25">
        <f t="shared" si="22"/>
        <v>-0.16371299480113294</v>
      </c>
      <c r="U120" s="24">
        <f t="shared" si="23"/>
        <v>0.98591065796423905</v>
      </c>
      <c r="V120" s="7"/>
      <c r="W120" s="25">
        <f t="shared" si="24"/>
        <v>-0.16925685321669096</v>
      </c>
      <c r="X120" s="24">
        <f t="shared" si="29"/>
        <v>163.37203907349829</v>
      </c>
      <c r="Y120" s="7"/>
      <c r="Z120" s="25">
        <f t="shared" si="30"/>
        <v>-602</v>
      </c>
      <c r="AA120" s="17">
        <f t="shared" si="31"/>
        <v>163.24200000000002</v>
      </c>
      <c r="AB120" s="24">
        <f t="shared" si="25"/>
        <v>2.8491103775405837</v>
      </c>
      <c r="AC120" s="17">
        <f t="shared" si="26"/>
        <v>0.13003907349826704</v>
      </c>
    </row>
    <row r="121" spans="1:29" s="17" customFormat="1" x14ac:dyDescent="0.25">
      <c r="A121" s="17">
        <v>36</v>
      </c>
      <c r="B121" s="17">
        <v>-617</v>
      </c>
      <c r="C121" s="17">
        <v>13705</v>
      </c>
      <c r="D121" s="17">
        <v>15079</v>
      </c>
      <c r="E121" s="17">
        <v>12751</v>
      </c>
      <c r="F121" s="17">
        <v>11361</v>
      </c>
      <c r="G121" s="24"/>
      <c r="H121" s="7"/>
      <c r="I121" s="25">
        <f t="shared" si="32"/>
        <v>954</v>
      </c>
      <c r="J121" s="24">
        <f t="shared" si="32"/>
        <v>3718</v>
      </c>
      <c r="K121" s="7"/>
      <c r="L121" s="25">
        <f t="shared" si="27"/>
        <v>961.35689708164614</v>
      </c>
      <c r="M121" s="17">
        <f t="shared" si="18"/>
        <v>54.123934669933476</v>
      </c>
      <c r="N121" s="17">
        <f t="shared" si="28"/>
        <v>3709.5721154544722</v>
      </c>
      <c r="O121" s="24">
        <f t="shared" si="19"/>
        <v>71.029237912746865</v>
      </c>
      <c r="P121" s="7"/>
      <c r="Q121" s="25">
        <f t="shared" si="20"/>
        <v>996.59666173976552</v>
      </c>
      <c r="R121" s="24">
        <f t="shared" si="21"/>
        <v>3716.0505974925804</v>
      </c>
      <c r="S121" s="7"/>
      <c r="T121" s="25">
        <f t="shared" si="22"/>
        <v>-0.25791445635125232</v>
      </c>
      <c r="U121" s="24">
        <f t="shared" si="23"/>
        <v>0.96462482411925543</v>
      </c>
      <c r="V121" s="7"/>
      <c r="W121" s="25">
        <f t="shared" si="24"/>
        <v>-0.26334016644382602</v>
      </c>
      <c r="X121" s="24">
        <f t="shared" si="29"/>
        <v>157.84384071416707</v>
      </c>
      <c r="Y121" s="7"/>
      <c r="Z121" s="25">
        <f t="shared" si="30"/>
        <v>-617</v>
      </c>
      <c r="AA121" s="17">
        <f t="shared" si="31"/>
        <v>157.68900000000002</v>
      </c>
      <c r="AB121" s="24">
        <f t="shared" si="25"/>
        <v>2.7521922441773388</v>
      </c>
      <c r="AC121" s="17">
        <f t="shared" si="26"/>
        <v>0.15484071416705092</v>
      </c>
    </row>
    <row r="122" spans="1:29" s="17" customFormat="1" x14ac:dyDescent="0.25">
      <c r="A122" s="17">
        <v>37</v>
      </c>
      <c r="B122" s="17">
        <v>-627</v>
      </c>
      <c r="C122" s="17">
        <v>13883</v>
      </c>
      <c r="D122" s="17">
        <v>15017</v>
      </c>
      <c r="E122" s="17">
        <v>12561</v>
      </c>
      <c r="F122" s="17">
        <v>11416</v>
      </c>
      <c r="G122" s="24"/>
      <c r="H122" s="7"/>
      <c r="I122" s="25">
        <f t="shared" si="32"/>
        <v>1322</v>
      </c>
      <c r="J122" s="24">
        <f t="shared" si="32"/>
        <v>3601</v>
      </c>
      <c r="K122" s="7"/>
      <c r="L122" s="25">
        <f t="shared" si="27"/>
        <v>1322.872499004716</v>
      </c>
      <c r="M122" s="17">
        <f t="shared" si="18"/>
        <v>0.7612545132304438</v>
      </c>
      <c r="N122" s="17">
        <f t="shared" si="28"/>
        <v>3590.9513866971261</v>
      </c>
      <c r="O122" s="24">
        <f t="shared" si="19"/>
        <v>100.97462931069524</v>
      </c>
      <c r="P122" s="7"/>
      <c r="Q122" s="25">
        <f t="shared" si="20"/>
        <v>1364.5966617397655</v>
      </c>
      <c r="R122" s="24">
        <f t="shared" si="21"/>
        <v>3599.0505974925804</v>
      </c>
      <c r="S122" s="7"/>
      <c r="T122" s="25">
        <f t="shared" si="22"/>
        <v>-0.35315109879752687</v>
      </c>
      <c r="U122" s="24">
        <f t="shared" si="23"/>
        <v>0.93425357338921799</v>
      </c>
      <c r="V122" s="7"/>
      <c r="W122" s="25">
        <f t="shared" si="24"/>
        <v>-0.35840761268414956</v>
      </c>
      <c r="X122" s="24">
        <f t="shared" si="29"/>
        <v>152.12506207654724</v>
      </c>
      <c r="Y122" s="7"/>
      <c r="Z122" s="25">
        <f t="shared" si="30"/>
        <v>-627</v>
      </c>
      <c r="AA122" s="17">
        <f t="shared" si="31"/>
        <v>152.04600000000002</v>
      </c>
      <c r="AB122" s="24">
        <f t="shared" si="25"/>
        <v>2.6537033144872986</v>
      </c>
      <c r="AC122" s="17">
        <f t="shared" si="26"/>
        <v>7.9062076547216975E-2</v>
      </c>
    </row>
    <row r="123" spans="1:29" s="17" customFormat="1" x14ac:dyDescent="0.25">
      <c r="A123" s="17">
        <v>38</v>
      </c>
      <c r="B123" s="17">
        <v>-627</v>
      </c>
      <c r="C123" s="17">
        <v>14055</v>
      </c>
      <c r="D123" s="17">
        <v>14934</v>
      </c>
      <c r="E123" s="17">
        <v>12384</v>
      </c>
      <c r="F123" s="17">
        <v>11492</v>
      </c>
      <c r="G123" s="24"/>
      <c r="H123" s="7"/>
      <c r="I123" s="25">
        <f t="shared" si="32"/>
        <v>1671</v>
      </c>
      <c r="J123" s="24">
        <f t="shared" si="32"/>
        <v>3442</v>
      </c>
      <c r="K123" s="7"/>
      <c r="L123" s="25">
        <f t="shared" si="27"/>
        <v>1671.1400273087263</v>
      </c>
      <c r="M123" s="17">
        <f t="shared" si="18"/>
        <v>1.9607647189131397E-2</v>
      </c>
      <c r="N123" s="17">
        <f t="shared" si="28"/>
        <v>3437.4932950992315</v>
      </c>
      <c r="O123" s="24">
        <f t="shared" si="19"/>
        <v>20.310389062610405</v>
      </c>
      <c r="P123" s="7"/>
      <c r="Q123" s="25">
        <f t="shared" si="20"/>
        <v>1713.5966617397655</v>
      </c>
      <c r="R123" s="24">
        <f t="shared" si="21"/>
        <v>3440.0505974925804</v>
      </c>
      <c r="S123" s="7"/>
      <c r="T123" s="25">
        <f t="shared" si="22"/>
        <v>-0.44347063198706438</v>
      </c>
      <c r="U123" s="24">
        <f t="shared" si="23"/>
        <v>0.89297982239711571</v>
      </c>
      <c r="V123" s="7"/>
      <c r="W123" s="25">
        <f t="shared" si="24"/>
        <v>-0.44849659492366484</v>
      </c>
      <c r="X123" s="24">
        <f t="shared" si="29"/>
        <v>146.44540790544863</v>
      </c>
      <c r="Y123" s="7"/>
      <c r="Z123" s="25">
        <f t="shared" si="30"/>
        <v>-627</v>
      </c>
      <c r="AA123" s="17">
        <f t="shared" si="31"/>
        <v>146.40300000000002</v>
      </c>
      <c r="AB123" s="24">
        <f t="shared" si="25"/>
        <v>2.5552143847972588</v>
      </c>
      <c r="AC123" s="17">
        <f t="shared" si="26"/>
        <v>4.2407905448612837E-2</v>
      </c>
    </row>
    <row r="124" spans="1:29" s="17" customFormat="1" x14ac:dyDescent="0.25">
      <c r="A124" s="17">
        <v>39</v>
      </c>
      <c r="B124" s="17">
        <v>-631</v>
      </c>
      <c r="C124" s="17">
        <v>14229</v>
      </c>
      <c r="D124" s="17">
        <v>14841</v>
      </c>
      <c r="E124" s="17">
        <v>12222</v>
      </c>
      <c r="F124" s="17">
        <v>11590</v>
      </c>
      <c r="G124" s="24"/>
      <c r="H124" s="7"/>
      <c r="I124" s="25">
        <f t="shared" si="32"/>
        <v>2007</v>
      </c>
      <c r="J124" s="24">
        <f t="shared" si="32"/>
        <v>3251</v>
      </c>
      <c r="K124" s="7"/>
      <c r="L124" s="25">
        <f t="shared" si="27"/>
        <v>2004.8366131180858</v>
      </c>
      <c r="M124" s="17">
        <f t="shared" si="18"/>
        <v>4.6802428008385348</v>
      </c>
      <c r="N124" s="17">
        <f t="shared" si="28"/>
        <v>3249.3923155412804</v>
      </c>
      <c r="O124" s="24">
        <f t="shared" si="19"/>
        <v>2.5846493188086361</v>
      </c>
      <c r="P124" s="7"/>
      <c r="Q124" s="25">
        <f t="shared" si="20"/>
        <v>2049.5966617397653</v>
      </c>
      <c r="R124" s="24">
        <f t="shared" si="21"/>
        <v>3249.0505974925804</v>
      </c>
      <c r="S124" s="7"/>
      <c r="T124" s="25">
        <f t="shared" si="22"/>
        <v>-0.53042582726409759</v>
      </c>
      <c r="U124" s="24">
        <f t="shared" si="23"/>
        <v>0.84339940453867834</v>
      </c>
      <c r="V124" s="7"/>
      <c r="W124" s="25">
        <f t="shared" si="24"/>
        <v>-0.53517449881305568</v>
      </c>
      <c r="X124" s="24">
        <f t="shared" si="29"/>
        <v>140.71642252994639</v>
      </c>
      <c r="Y124" s="7"/>
      <c r="Z124" s="25">
        <f t="shared" si="30"/>
        <v>-631</v>
      </c>
      <c r="AA124" s="17">
        <f t="shared" si="31"/>
        <v>140.72400000000002</v>
      </c>
      <c r="AB124" s="24">
        <f t="shared" si="25"/>
        <v>2.4560971365765005</v>
      </c>
      <c r="AC124" s="17">
        <f t="shared" si="26"/>
        <v>-7.577470053632851E-3</v>
      </c>
    </row>
    <row r="125" spans="1:29" s="17" customFormat="1" x14ac:dyDescent="0.25">
      <c r="A125" s="17">
        <v>40</v>
      </c>
      <c r="B125" s="17">
        <v>-643</v>
      </c>
      <c r="C125" s="17">
        <v>14390</v>
      </c>
      <c r="D125" s="17">
        <v>14737</v>
      </c>
      <c r="E125" s="17">
        <v>12064</v>
      </c>
      <c r="F125" s="17">
        <v>11707</v>
      </c>
      <c r="G125" s="24"/>
      <c r="H125" s="7"/>
      <c r="I125" s="25">
        <f t="shared" si="32"/>
        <v>2326</v>
      </c>
      <c r="J125" s="24">
        <f t="shared" si="32"/>
        <v>3030</v>
      </c>
      <c r="K125" s="7"/>
      <c r="L125" s="25">
        <f t="shared" si="27"/>
        <v>2324.1640854718312</v>
      </c>
      <c r="M125" s="17">
        <f t="shared" si="18"/>
        <v>3.3705821547413199</v>
      </c>
      <c r="N125" s="17">
        <f t="shared" si="28"/>
        <v>3024.8861282813664</v>
      </c>
      <c r="O125" s="24">
        <f t="shared" si="19"/>
        <v>26.151683954640752</v>
      </c>
      <c r="P125" s="7"/>
      <c r="Q125" s="25">
        <f t="shared" si="20"/>
        <v>2368.5966617397653</v>
      </c>
      <c r="R125" s="24">
        <f t="shared" si="21"/>
        <v>3028.0505974925804</v>
      </c>
      <c r="S125" s="7"/>
      <c r="T125" s="25">
        <f t="shared" si="22"/>
        <v>-0.6129815037324714</v>
      </c>
      <c r="U125" s="24">
        <f t="shared" si="23"/>
        <v>0.78603148649305199</v>
      </c>
      <c r="V125" s="7"/>
      <c r="W125" s="25">
        <f t="shared" si="24"/>
        <v>-0.6174090450620181</v>
      </c>
      <c r="X125" s="24">
        <f t="shared" si="29"/>
        <v>134.96457733576477</v>
      </c>
      <c r="Y125" s="7"/>
      <c r="Z125" s="25">
        <f t="shared" si="30"/>
        <v>-643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2.7577335764760846E-2</v>
      </c>
    </row>
    <row r="126" spans="1:29" s="17" customFormat="1" x14ac:dyDescent="0.25">
      <c r="A126" s="17">
        <v>41</v>
      </c>
      <c r="B126" s="17">
        <v>-616</v>
      </c>
      <c r="C126" s="17">
        <v>14531</v>
      </c>
      <c r="D126" s="17">
        <v>14609</v>
      </c>
      <c r="E126" s="17">
        <v>11920</v>
      </c>
      <c r="F126" s="17">
        <v>11826</v>
      </c>
      <c r="G126" s="24"/>
      <c r="H126" s="7"/>
      <c r="I126" s="25">
        <f t="shared" si="32"/>
        <v>2611</v>
      </c>
      <c r="J126" s="24">
        <f t="shared" si="32"/>
        <v>2783</v>
      </c>
      <c r="K126" s="7"/>
      <c r="L126" s="25">
        <f t="shared" si="27"/>
        <v>2607.4763484813429</v>
      </c>
      <c r="M126" s="17">
        <f t="shared" si="18"/>
        <v>12.416120024934216</v>
      </c>
      <c r="N126" s="17">
        <f t="shared" si="28"/>
        <v>2780.832128688166</v>
      </c>
      <c r="O126" s="24">
        <f t="shared" si="19"/>
        <v>4.6996660246728927</v>
      </c>
      <c r="P126" s="7"/>
      <c r="Q126" s="25">
        <f t="shared" si="20"/>
        <v>2653.5966617397653</v>
      </c>
      <c r="R126" s="24">
        <f t="shared" si="21"/>
        <v>2781.0505974925804</v>
      </c>
      <c r="S126" s="7"/>
      <c r="T126" s="25">
        <f t="shared" si="22"/>
        <v>-0.68673814258352639</v>
      </c>
      <c r="U126" s="24">
        <f t="shared" si="23"/>
        <v>0.72191440161852827</v>
      </c>
      <c r="V126" s="7"/>
      <c r="W126" s="25">
        <f t="shared" si="24"/>
        <v>-0.69080648128533362</v>
      </c>
      <c r="X126" s="24">
        <f t="shared" si="29"/>
        <v>129.37481083820865</v>
      </c>
      <c r="Y126" s="7"/>
      <c r="Z126" s="25">
        <f t="shared" si="30"/>
        <v>-616</v>
      </c>
      <c r="AA126" s="17">
        <f t="shared" si="31"/>
        <v>129.393</v>
      </c>
      <c r="AB126" s="24">
        <f t="shared" si="25"/>
        <v>2.2583338790330227</v>
      </c>
      <c r="AC126" s="17">
        <f t="shared" si="26"/>
        <v>-1.8189161791354991E-2</v>
      </c>
    </row>
    <row r="127" spans="1:29" s="17" customFormat="1" x14ac:dyDescent="0.25">
      <c r="A127" s="17">
        <v>42</v>
      </c>
      <c r="B127" s="17">
        <v>-617</v>
      </c>
      <c r="C127" s="17">
        <v>14661</v>
      </c>
      <c r="D127" s="17">
        <v>14467</v>
      </c>
      <c r="E127" s="17">
        <v>11785</v>
      </c>
      <c r="F127" s="17">
        <v>11961</v>
      </c>
      <c r="G127" s="24"/>
      <c r="H127" s="7"/>
      <c r="I127" s="25">
        <f t="shared" si="32"/>
        <v>2876</v>
      </c>
      <c r="J127" s="24">
        <f t="shared" si="32"/>
        <v>2506</v>
      </c>
      <c r="K127" s="7"/>
      <c r="L127" s="25">
        <f t="shared" si="27"/>
        <v>2866.3713332636453</v>
      </c>
      <c r="M127" s="17">
        <f t="shared" si="18"/>
        <v>92.711223119783796</v>
      </c>
      <c r="N127" s="17">
        <f t="shared" si="28"/>
        <v>2510.2833420387374</v>
      </c>
      <c r="O127" s="24">
        <f t="shared" si="19"/>
        <v>18.347019020814841</v>
      </c>
      <c r="P127" s="7"/>
      <c r="Q127" s="25">
        <f t="shared" si="20"/>
        <v>2918.5966617397653</v>
      </c>
      <c r="R127" s="24">
        <f t="shared" si="21"/>
        <v>2504.0505974925804</v>
      </c>
      <c r="S127" s="7"/>
      <c r="T127" s="25">
        <f t="shared" si="22"/>
        <v>-0.75531887695380562</v>
      </c>
      <c r="U127" s="24">
        <f t="shared" si="23"/>
        <v>0.65000981655681556</v>
      </c>
      <c r="V127" s="7"/>
      <c r="W127" s="25">
        <f t="shared" si="24"/>
        <v>-0.75898416193335072</v>
      </c>
      <c r="X127" s="24">
        <f t="shared" si="29"/>
        <v>123.69080625771494</v>
      </c>
      <c r="Y127" s="7"/>
      <c r="Z127" s="25">
        <f t="shared" si="30"/>
        <v>-617</v>
      </c>
      <c r="AA127" s="17">
        <f t="shared" si="31"/>
        <v>123.84</v>
      </c>
      <c r="AB127" s="24">
        <f t="shared" si="25"/>
        <v>2.1614157456697778</v>
      </c>
      <c r="AC127" s="17">
        <f t="shared" si="26"/>
        <v>-0.14919374228506399</v>
      </c>
    </row>
    <row r="128" spans="1:29" s="17" customFormat="1" x14ac:dyDescent="0.25">
      <c r="A128" s="17">
        <v>43</v>
      </c>
      <c r="B128" s="17">
        <v>-609</v>
      </c>
      <c r="C128" s="17">
        <v>14767</v>
      </c>
      <c r="D128" s="17">
        <v>14317</v>
      </c>
      <c r="E128" s="17">
        <v>11665</v>
      </c>
      <c r="F128" s="17">
        <v>12099</v>
      </c>
      <c r="G128" s="24"/>
      <c r="H128" s="7"/>
      <c r="I128" s="25">
        <f t="shared" si="32"/>
        <v>3102</v>
      </c>
      <c r="J128" s="24">
        <f t="shared" si="32"/>
        <v>2218</v>
      </c>
      <c r="K128" s="7"/>
      <c r="L128" s="25">
        <f t="shared" si="27"/>
        <v>3095.1203372641035</v>
      </c>
      <c r="M128" s="17">
        <f t="shared" si="18"/>
        <v>47.329759359683536</v>
      </c>
      <c r="N128" s="17">
        <f t="shared" si="28"/>
        <v>2220.1095868407319</v>
      </c>
      <c r="O128" s="24">
        <f t="shared" si="19"/>
        <v>4.4503566385893496</v>
      </c>
      <c r="P128" s="7"/>
      <c r="Q128" s="25">
        <f t="shared" si="20"/>
        <v>3144.5966617397653</v>
      </c>
      <c r="R128" s="24">
        <f t="shared" si="21"/>
        <v>2216.0505974925804</v>
      </c>
      <c r="S128" s="7"/>
      <c r="T128" s="25">
        <f t="shared" si="22"/>
        <v>-0.81380659758657203</v>
      </c>
      <c r="U128" s="24">
        <f t="shared" si="23"/>
        <v>0.57524981475980008</v>
      </c>
      <c r="V128" s="7"/>
      <c r="W128" s="25">
        <f t="shared" si="24"/>
        <v>-0.81705262066902073</v>
      </c>
      <c r="X128" s="24">
        <f t="shared" si="29"/>
        <v>118.26101404316114</v>
      </c>
      <c r="Y128" s="7"/>
      <c r="Z128" s="25">
        <f t="shared" si="30"/>
        <v>-609</v>
      </c>
      <c r="AA128" s="17">
        <f t="shared" si="31"/>
        <v>118.35900000000001</v>
      </c>
      <c r="AB128" s="24">
        <f t="shared" si="25"/>
        <v>2.0657542493679686</v>
      </c>
      <c r="AC128" s="17">
        <f t="shared" si="26"/>
        <v>-9.7985956838869015E-2</v>
      </c>
    </row>
    <row r="129" spans="1:29" s="17" customFormat="1" x14ac:dyDescent="0.25">
      <c r="A129" s="17">
        <v>44</v>
      </c>
      <c r="B129" s="17">
        <v>-612</v>
      </c>
      <c r="C129" s="17">
        <v>14865</v>
      </c>
      <c r="D129" s="17">
        <v>14158</v>
      </c>
      <c r="E129" s="17">
        <v>11565</v>
      </c>
      <c r="F129" s="17">
        <v>12255</v>
      </c>
      <c r="G129" s="24"/>
      <c r="H129" s="7"/>
      <c r="I129" s="25">
        <f t="shared" si="32"/>
        <v>3300</v>
      </c>
      <c r="J129" s="24">
        <f t="shared" si="32"/>
        <v>1903</v>
      </c>
      <c r="K129" s="7"/>
      <c r="L129" s="25">
        <f t="shared" si="27"/>
        <v>3296.0627493852203</v>
      </c>
      <c r="M129" s="17">
        <f t="shared" si="18"/>
        <v>15.501942403583236</v>
      </c>
      <c r="N129" s="17">
        <f t="shared" si="28"/>
        <v>1908.0470054039718</v>
      </c>
      <c r="O129" s="24">
        <f t="shared" si="19"/>
        <v>25.472263547720072</v>
      </c>
      <c r="P129" s="7"/>
      <c r="Q129" s="25">
        <f t="shared" si="20"/>
        <v>3342.5966617397653</v>
      </c>
      <c r="R129" s="24">
        <f t="shared" si="21"/>
        <v>1901.0505974925807</v>
      </c>
      <c r="S129" s="7"/>
      <c r="T129" s="25">
        <f t="shared" si="22"/>
        <v>-0.86504805194625234</v>
      </c>
      <c r="U129" s="24">
        <f t="shared" si="23"/>
        <v>0.49348106279431453</v>
      </c>
      <c r="V129" s="7"/>
      <c r="W129" s="25">
        <f t="shared" si="24"/>
        <v>-0.86783530627068939</v>
      </c>
      <c r="X129" s="24">
        <f t="shared" si="29"/>
        <v>112.73742179308624</v>
      </c>
      <c r="Y129" s="7"/>
      <c r="Z129" s="25">
        <f t="shared" si="30"/>
        <v>-612</v>
      </c>
      <c r="AA129" s="17">
        <f t="shared" si="31"/>
        <v>112.85100000000001</v>
      </c>
      <c r="AB129" s="24">
        <f t="shared" si="25"/>
        <v>1.969621514168121</v>
      </c>
      <c r="AC129" s="17">
        <f t="shared" si="26"/>
        <v>-0.11357820691377185</v>
      </c>
    </row>
    <row r="130" spans="1:29" s="17" customFormat="1" x14ac:dyDescent="0.25">
      <c r="A130" s="17">
        <v>45</v>
      </c>
      <c r="B130" s="17">
        <v>-634</v>
      </c>
      <c r="C130" s="17">
        <v>14968</v>
      </c>
      <c r="D130" s="17">
        <v>13993</v>
      </c>
      <c r="E130" s="17">
        <v>11487</v>
      </c>
      <c r="F130" s="17">
        <v>12440</v>
      </c>
      <c r="G130" s="24"/>
      <c r="H130" s="7"/>
      <c r="I130" s="25">
        <f t="shared" si="32"/>
        <v>3481</v>
      </c>
      <c r="J130" s="24">
        <f t="shared" si="32"/>
        <v>1553</v>
      </c>
      <c r="K130" s="7"/>
      <c r="L130" s="25">
        <f t="shared" si="27"/>
        <v>3471.665716511056</v>
      </c>
      <c r="M130" s="17">
        <f t="shared" si="18"/>
        <v>87.128848251973281</v>
      </c>
      <c r="N130" s="17">
        <f t="shared" si="28"/>
        <v>1566.2144405283939</v>
      </c>
      <c r="O130" s="24">
        <f t="shared" si="19"/>
        <v>174.62143847845871</v>
      </c>
      <c r="P130" s="7"/>
      <c r="Q130" s="25">
        <f t="shared" si="20"/>
        <v>3523.5966617397653</v>
      </c>
      <c r="R130" s="24">
        <f t="shared" si="21"/>
        <v>1551.0505974925807</v>
      </c>
      <c r="S130" s="7"/>
      <c r="T130" s="25">
        <f t="shared" si="22"/>
        <v>-0.91188998749727324</v>
      </c>
      <c r="U130" s="24">
        <f t="shared" si="23"/>
        <v>0.40262689394377493</v>
      </c>
      <c r="V130" s="7"/>
      <c r="W130" s="25">
        <f t="shared" si="24"/>
        <v>-0.91416733934145722</v>
      </c>
      <c r="X130" s="24">
        <f t="shared" si="29"/>
        <v>106.88351083365797</v>
      </c>
      <c r="Y130" s="7"/>
      <c r="Z130" s="25">
        <f t="shared" si="30"/>
        <v>-634</v>
      </c>
      <c r="AA130" s="17">
        <f t="shared" si="31"/>
        <v>107.14500000000001</v>
      </c>
      <c r="AB130" s="24">
        <f t="shared" si="25"/>
        <v>1.8700330270493244</v>
      </c>
      <c r="AC130" s="17">
        <f t="shared" si="26"/>
        <v>-0.26148916634204511</v>
      </c>
    </row>
    <row r="131" spans="1:29" s="17" customFormat="1" x14ac:dyDescent="0.25">
      <c r="A131" s="17">
        <v>46</v>
      </c>
      <c r="B131" s="17">
        <v>-627</v>
      </c>
      <c r="C131" s="17">
        <v>15023</v>
      </c>
      <c r="D131" s="17">
        <v>13809</v>
      </c>
      <c r="E131" s="17">
        <v>11410</v>
      </c>
      <c r="F131" s="17">
        <v>12603</v>
      </c>
      <c r="G131" s="24"/>
      <c r="H131" s="7"/>
      <c r="I131" s="25">
        <f t="shared" si="32"/>
        <v>3613</v>
      </c>
      <c r="J131" s="24">
        <f t="shared" si="32"/>
        <v>1206</v>
      </c>
      <c r="K131" s="7"/>
      <c r="L131" s="25">
        <f t="shared" si="27"/>
        <v>3611.053981447214</v>
      </c>
      <c r="M131" s="17">
        <f t="shared" si="18"/>
        <v>3.7869882077872092</v>
      </c>
      <c r="N131" s="17">
        <f t="shared" si="28"/>
        <v>1212.8746512643229</v>
      </c>
      <c r="O131" s="24">
        <f t="shared" si="19"/>
        <v>47.260830006056345</v>
      </c>
      <c r="P131" s="7"/>
      <c r="Q131" s="25">
        <f t="shared" si="20"/>
        <v>3655.5966617397653</v>
      </c>
      <c r="R131" s="24">
        <f t="shared" si="21"/>
        <v>1204.0505974925807</v>
      </c>
      <c r="S131" s="7"/>
      <c r="T131" s="25">
        <f t="shared" si="22"/>
        <v>-0.94605095707039355</v>
      </c>
      <c r="U131" s="24">
        <f t="shared" si="23"/>
        <v>0.3125514751119543</v>
      </c>
      <c r="V131" s="7"/>
      <c r="W131" s="25">
        <f t="shared" si="24"/>
        <v>-0.94782258307696721</v>
      </c>
      <c r="X131" s="24">
        <f t="shared" si="29"/>
        <v>101.36372166975002</v>
      </c>
      <c r="Y131" s="7"/>
      <c r="Z131" s="25">
        <f t="shared" si="30"/>
        <v>-627</v>
      </c>
      <c r="AA131" s="17">
        <f t="shared" si="31"/>
        <v>101.50200000000001</v>
      </c>
      <c r="AB131" s="24">
        <f t="shared" si="25"/>
        <v>1.7715440973592844</v>
      </c>
      <c r="AC131" s="17">
        <f t="shared" si="26"/>
        <v>-0.13827833024998881</v>
      </c>
    </row>
    <row r="132" spans="1:29" s="17" customFormat="1" x14ac:dyDescent="0.25">
      <c r="A132" s="17">
        <v>47</v>
      </c>
      <c r="B132" s="17">
        <v>-648</v>
      </c>
      <c r="C132" s="17">
        <v>15077</v>
      </c>
      <c r="D132" s="17">
        <v>13623</v>
      </c>
      <c r="E132" s="17">
        <v>11356</v>
      </c>
      <c r="F132" s="17">
        <v>12796</v>
      </c>
      <c r="G132" s="24"/>
      <c r="H132" s="7"/>
      <c r="I132" s="25">
        <f t="shared" si="32"/>
        <v>3721</v>
      </c>
      <c r="J132" s="24">
        <f t="shared" si="32"/>
        <v>827</v>
      </c>
      <c r="K132" s="7"/>
      <c r="L132" s="25">
        <f t="shared" si="27"/>
        <v>3717.8537466658163</v>
      </c>
      <c r="M132" s="17">
        <f t="shared" si="18"/>
        <v>9.8989100428621217</v>
      </c>
      <c r="N132" s="17">
        <f t="shared" si="28"/>
        <v>835.39019217484554</v>
      </c>
      <c r="O132" s="24">
        <f t="shared" si="19"/>
        <v>70.395324730839292</v>
      </c>
      <c r="P132" s="7"/>
      <c r="Q132" s="25">
        <f t="shared" si="20"/>
        <v>3763.5966617397653</v>
      </c>
      <c r="R132" s="24">
        <f t="shared" si="21"/>
        <v>825.05059749258055</v>
      </c>
      <c r="S132" s="7"/>
      <c r="T132" s="25">
        <f t="shared" si="22"/>
        <v>-0.97400084126658271</v>
      </c>
      <c r="U132" s="24">
        <f t="shared" si="23"/>
        <v>0.21416938941379854</v>
      </c>
      <c r="V132" s="7"/>
      <c r="W132" s="25">
        <f t="shared" si="24"/>
        <v>-0.97521995603449652</v>
      </c>
      <c r="X132" s="24">
        <f t="shared" si="29"/>
        <v>95.499547308984461</v>
      </c>
      <c r="Y132" s="7"/>
      <c r="Z132" s="25">
        <f t="shared" si="30"/>
        <v>-648</v>
      </c>
      <c r="AA132" s="17">
        <f t="shared" si="31"/>
        <v>95.670000000000016</v>
      </c>
      <c r="AB132" s="24">
        <f t="shared" si="25"/>
        <v>1.6697564953829755</v>
      </c>
      <c r="AC132" s="17">
        <f t="shared" si="26"/>
        <v>-0.17045269101555505</v>
      </c>
    </row>
    <row r="133" spans="1:29" s="17" customFormat="1" x14ac:dyDescent="0.25">
      <c r="A133" s="17">
        <v>48</v>
      </c>
      <c r="B133" s="17">
        <v>-628</v>
      </c>
      <c r="C133" s="17">
        <v>15116</v>
      </c>
      <c r="D133" s="17">
        <v>13437</v>
      </c>
      <c r="E133" s="17">
        <v>11324</v>
      </c>
      <c r="F133" s="17">
        <v>12981</v>
      </c>
      <c r="G133" s="24"/>
      <c r="H133" s="7"/>
      <c r="I133" s="25">
        <f t="shared" si="32"/>
        <v>3792</v>
      </c>
      <c r="J133" s="24">
        <f t="shared" si="32"/>
        <v>456</v>
      </c>
      <c r="K133" s="7"/>
      <c r="L133" s="25">
        <f t="shared" si="27"/>
        <v>3784.1883994604987</v>
      </c>
      <c r="M133" s="17">
        <f t="shared" si="18"/>
        <v>61.021102988737653</v>
      </c>
      <c r="N133" s="17">
        <f t="shared" si="28"/>
        <v>461.27230468311188</v>
      </c>
      <c r="O133" s="24">
        <f t="shared" si="19"/>
        <v>27.797196671563498</v>
      </c>
      <c r="P133" s="7"/>
      <c r="Q133" s="25">
        <f t="shared" si="20"/>
        <v>3834.5966617397653</v>
      </c>
      <c r="R133" s="24">
        <f t="shared" si="21"/>
        <v>454.05059749258061</v>
      </c>
      <c r="S133" s="7"/>
      <c r="T133" s="25">
        <f t="shared" si="22"/>
        <v>-0.9923753021733368</v>
      </c>
      <c r="U133" s="24">
        <f t="shared" si="23"/>
        <v>0.11786397043222659</v>
      </c>
      <c r="V133" s="7"/>
      <c r="W133" s="25">
        <f t="shared" si="24"/>
        <v>-0.99305342628671966</v>
      </c>
      <c r="X133" s="24">
        <f t="shared" si="29"/>
        <v>89.882051814145655</v>
      </c>
      <c r="Y133" s="7"/>
      <c r="Z133" s="25">
        <f t="shared" si="30"/>
        <v>-628</v>
      </c>
      <c r="AA133" s="17">
        <f t="shared" si="31"/>
        <v>90.018000000000015</v>
      </c>
      <c r="AB133" s="24">
        <f t="shared" si="25"/>
        <v>1.5711104860602558</v>
      </c>
      <c r="AC133" s="17">
        <f t="shared" si="26"/>
        <v>-0.1359481858543603</v>
      </c>
    </row>
    <row r="134" spans="1:29" s="17" customFormat="1" x14ac:dyDescent="0.25">
      <c r="A134" s="17">
        <v>49</v>
      </c>
      <c r="B134" s="17">
        <v>-621</v>
      </c>
      <c r="C134" s="17">
        <v>15128</v>
      </c>
      <c r="D134" s="17">
        <v>13249</v>
      </c>
      <c r="E134" s="17">
        <v>11313</v>
      </c>
      <c r="F134" s="17">
        <v>13165</v>
      </c>
      <c r="G134" s="24"/>
      <c r="H134" s="7"/>
      <c r="I134" s="25">
        <f t="shared" si="32"/>
        <v>3815</v>
      </c>
      <c r="J134" s="24">
        <f t="shared" si="32"/>
        <v>84</v>
      </c>
      <c r="K134" s="7"/>
      <c r="L134" s="25">
        <f t="shared" si="27"/>
        <v>3813.1639030380752</v>
      </c>
      <c r="M134" s="17">
        <f t="shared" si="18"/>
        <v>3.3712520535894632</v>
      </c>
      <c r="N134" s="17">
        <f t="shared" si="28"/>
        <v>86.912308495240751</v>
      </c>
      <c r="O134" s="24">
        <f t="shared" si="19"/>
        <v>8.4815407714514475</v>
      </c>
      <c r="P134" s="7"/>
      <c r="Q134" s="25">
        <f t="shared" si="20"/>
        <v>3857.5966617397653</v>
      </c>
      <c r="R134" s="24">
        <f t="shared" si="21"/>
        <v>82.050597492580579</v>
      </c>
      <c r="S134" s="7"/>
      <c r="T134" s="25">
        <f t="shared" si="22"/>
        <v>-0.99832759232622892</v>
      </c>
      <c r="U134" s="24">
        <f t="shared" si="23"/>
        <v>2.1298968111081645E-2</v>
      </c>
      <c r="V134" s="7"/>
      <c r="W134" s="25">
        <f t="shared" si="24"/>
        <v>-0.99846307060293027</v>
      </c>
      <c r="X134" s="24">
        <f t="shared" si="29"/>
        <v>84.335403583883817</v>
      </c>
      <c r="Y134" s="7"/>
      <c r="Z134" s="25">
        <f t="shared" si="30"/>
        <v>-621</v>
      </c>
      <c r="AA134" s="17">
        <f t="shared" si="31"/>
        <v>84.429000000000016</v>
      </c>
      <c r="AB134" s="24">
        <f t="shared" si="25"/>
        <v>1.4735640341662926</v>
      </c>
      <c r="AC134" s="17">
        <f t="shared" si="26"/>
        <v>-9.3596416116199066E-2</v>
      </c>
    </row>
    <row r="135" spans="1:29" s="17" customFormat="1" x14ac:dyDescent="0.25">
      <c r="A135" s="17">
        <v>50</v>
      </c>
      <c r="B135" s="17">
        <v>-619</v>
      </c>
      <c r="C135" s="17">
        <v>15123</v>
      </c>
      <c r="D135" s="17">
        <v>13068</v>
      </c>
      <c r="E135" s="17">
        <v>11316</v>
      </c>
      <c r="F135" s="17">
        <v>13354</v>
      </c>
      <c r="G135" s="24"/>
      <c r="H135" s="7"/>
      <c r="I135" s="25">
        <f t="shared" si="32"/>
        <v>3807</v>
      </c>
      <c r="J135" s="24">
        <f t="shared" si="32"/>
        <v>-286</v>
      </c>
      <c r="K135" s="7"/>
      <c r="L135" s="25">
        <f t="shared" si="27"/>
        <v>3805.5309198208365</v>
      </c>
      <c r="M135" s="17">
        <f t="shared" si="18"/>
        <v>2.1581965728110144</v>
      </c>
      <c r="N135" s="17">
        <f t="shared" si="28"/>
        <v>-287.05154496811502</v>
      </c>
      <c r="O135" s="24">
        <f t="shared" si="19"/>
        <v>1.1057468199680276</v>
      </c>
      <c r="P135" s="7"/>
      <c r="Q135" s="25">
        <f t="shared" si="20"/>
        <v>3849.5966617397653</v>
      </c>
      <c r="R135" s="24">
        <f t="shared" si="21"/>
        <v>-287.94940250741939</v>
      </c>
      <c r="S135" s="7"/>
      <c r="T135" s="25">
        <f t="shared" si="22"/>
        <v>-0.99625723053391868</v>
      </c>
      <c r="U135" s="24">
        <f t="shared" si="23"/>
        <v>-7.4746867530917332E-2</v>
      </c>
      <c r="V135" s="7"/>
      <c r="W135" s="25">
        <f t="shared" si="24"/>
        <v>-0.99585285421500791</v>
      </c>
      <c r="X135" s="24">
        <f t="shared" si="29"/>
        <v>78.820903355258395</v>
      </c>
      <c r="Y135" s="7"/>
      <c r="Z135" s="25">
        <f t="shared" si="30"/>
        <v>-619</v>
      </c>
      <c r="AA135" s="17">
        <f t="shared" si="31"/>
        <v>78.858000000000018</v>
      </c>
      <c r="AB135" s="24">
        <f t="shared" si="25"/>
        <v>1.3763317415376888</v>
      </c>
      <c r="AC135" s="17">
        <f t="shared" si="26"/>
        <v>-3.7096644741623663E-2</v>
      </c>
    </row>
    <row r="136" spans="1:29" s="17" customFormat="1" x14ac:dyDescent="0.25">
      <c r="A136" s="17">
        <v>51</v>
      </c>
      <c r="B136" s="17">
        <v>-607</v>
      </c>
      <c r="C136" s="17">
        <v>15098</v>
      </c>
      <c r="D136" s="17">
        <v>12878</v>
      </c>
      <c r="E136" s="17">
        <v>11336</v>
      </c>
      <c r="F136" s="17">
        <v>13531</v>
      </c>
      <c r="G136" s="24"/>
      <c r="H136" s="7"/>
      <c r="I136" s="25">
        <f t="shared" si="32"/>
        <v>3762</v>
      </c>
      <c r="J136" s="24">
        <f t="shared" si="32"/>
        <v>-653</v>
      </c>
      <c r="K136" s="7"/>
      <c r="L136" s="25">
        <f t="shared" si="27"/>
        <v>3762.7107255125247</v>
      </c>
      <c r="M136" s="17">
        <f t="shared" si="18"/>
        <v>0.50513075415354303</v>
      </c>
      <c r="N136" s="17">
        <f t="shared" si="28"/>
        <v>-651.13326846343148</v>
      </c>
      <c r="O136" s="24">
        <f t="shared" si="19"/>
        <v>3.4846866296194774</v>
      </c>
      <c r="P136" s="7"/>
      <c r="Q136" s="25">
        <f t="shared" si="20"/>
        <v>3804.5966617397653</v>
      </c>
      <c r="R136" s="24">
        <f t="shared" si="21"/>
        <v>-654.94940250741945</v>
      </c>
      <c r="S136" s="7"/>
      <c r="T136" s="25">
        <f t="shared" si="22"/>
        <v>-0.98461144545217316</v>
      </c>
      <c r="U136" s="24">
        <f t="shared" si="23"/>
        <v>-0.17001395315419743</v>
      </c>
      <c r="V136" s="7"/>
      <c r="W136" s="25">
        <f t="shared" si="24"/>
        <v>-0.98367144023130693</v>
      </c>
      <c r="X136" s="24">
        <f t="shared" si="29"/>
        <v>73.307465210346663</v>
      </c>
      <c r="Y136" s="7"/>
      <c r="Z136" s="25">
        <f t="shared" si="30"/>
        <v>-607</v>
      </c>
      <c r="AA136" s="17">
        <f t="shared" si="31"/>
        <v>73.395000000000024</v>
      </c>
      <c r="AB136" s="24">
        <f t="shared" si="25"/>
        <v>1.2809844045012386</v>
      </c>
      <c r="AC136" s="17">
        <f t="shared" si="26"/>
        <v>-8.7534789653361145E-2</v>
      </c>
    </row>
    <row r="137" spans="1:29" s="17" customFormat="1" x14ac:dyDescent="0.25">
      <c r="A137" s="17">
        <v>52</v>
      </c>
      <c r="B137" s="17">
        <v>-608</v>
      </c>
      <c r="C137" s="17">
        <v>15059</v>
      </c>
      <c r="D137" s="17">
        <v>12703</v>
      </c>
      <c r="E137" s="17">
        <v>11376</v>
      </c>
      <c r="F137" s="17">
        <v>13710</v>
      </c>
      <c r="G137" s="24"/>
      <c r="H137" s="7"/>
      <c r="I137" s="25">
        <f t="shared" si="32"/>
        <v>3683</v>
      </c>
      <c r="J137" s="24">
        <f t="shared" si="32"/>
        <v>-1007</v>
      </c>
      <c r="K137" s="7"/>
      <c r="L137" s="25">
        <f t="shared" si="27"/>
        <v>3685.1357466641757</v>
      </c>
      <c r="M137" s="17">
        <f t="shared" si="18"/>
        <v>4.5614138135376852</v>
      </c>
      <c r="N137" s="17">
        <f t="shared" si="28"/>
        <v>-1009.857387975462</v>
      </c>
      <c r="O137" s="24">
        <f t="shared" si="19"/>
        <v>8.1646660423146056</v>
      </c>
      <c r="P137" s="7"/>
      <c r="Q137" s="25">
        <f t="shared" si="20"/>
        <v>3725.5966617397653</v>
      </c>
      <c r="R137" s="24">
        <f t="shared" si="21"/>
        <v>-1008.9494025074194</v>
      </c>
      <c r="S137" s="7"/>
      <c r="T137" s="25">
        <f t="shared" si="22"/>
        <v>-0.96416662275310872</v>
      </c>
      <c r="U137" s="24">
        <f t="shared" si="23"/>
        <v>-0.26190645536302892</v>
      </c>
      <c r="V137" s="7"/>
      <c r="W137" s="25">
        <f t="shared" si="24"/>
        <v>-0.96270981636764152</v>
      </c>
      <c r="X137" s="24">
        <f t="shared" si="29"/>
        <v>67.894306098691175</v>
      </c>
      <c r="Y137" s="7"/>
      <c r="Z137" s="25">
        <f t="shared" si="30"/>
        <v>-608</v>
      </c>
      <c r="AA137" s="17">
        <f t="shared" si="31"/>
        <v>67.92300000000003</v>
      </c>
      <c r="AB137" s="24">
        <f t="shared" si="25"/>
        <v>1.185479987832109</v>
      </c>
      <c r="AC137" s="17">
        <f t="shared" si="26"/>
        <v>-2.8693901308855629E-2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12526</v>
      </c>
      <c r="E138" s="17">
        <v>11440</v>
      </c>
      <c r="F138" s="17">
        <v>13898</v>
      </c>
      <c r="G138" s="24"/>
      <c r="H138" s="7"/>
      <c r="I138" s="25">
        <f t="shared" si="32"/>
        <v>3563</v>
      </c>
      <c r="J138" s="24">
        <f t="shared" si="32"/>
        <v>-1372</v>
      </c>
      <c r="K138" s="7"/>
      <c r="L138" s="25">
        <f t="shared" si="27"/>
        <v>3566.9723948041565</v>
      </c>
      <c r="M138" s="17">
        <f t="shared" si="18"/>
        <v>15.779920480089283</v>
      </c>
      <c r="N138" s="17">
        <f t="shared" si="28"/>
        <v>-1376.8597734034952</v>
      </c>
      <c r="O138" s="24">
        <f t="shared" si="19"/>
        <v>23.617397533319153</v>
      </c>
      <c r="P138" s="7"/>
      <c r="Q138" s="25">
        <f t="shared" si="20"/>
        <v>3605.5966617397653</v>
      </c>
      <c r="R138" s="24">
        <f t="shared" si="21"/>
        <v>-1373.9494025074193</v>
      </c>
      <c r="S138" s="7"/>
      <c r="T138" s="25">
        <f t="shared" si="22"/>
        <v>-0.93311119586845404</v>
      </c>
      <c r="U138" s="24">
        <f t="shared" si="23"/>
        <v>-0.35665437430716301</v>
      </c>
      <c r="V138" s="7"/>
      <c r="W138" s="25">
        <f t="shared" si="24"/>
        <v>-0.93112137196838274</v>
      </c>
      <c r="X138" s="24">
        <f t="shared" si="29"/>
        <v>62.154657426632355</v>
      </c>
      <c r="Y138" s="7"/>
      <c r="Z138" s="25">
        <f t="shared" si="30"/>
        <v>-639</v>
      </c>
      <c r="AA138" s="17">
        <f t="shared" si="31"/>
        <v>62.172000000000033</v>
      </c>
      <c r="AB138" s="24">
        <f t="shared" si="25"/>
        <v>1.0851061025499151</v>
      </c>
      <c r="AC138" s="17">
        <f t="shared" si="26"/>
        <v>-1.7342573367677971E-2</v>
      </c>
    </row>
    <row r="139" spans="1:29" s="17" customFormat="1" x14ac:dyDescent="0.25">
      <c r="A139" s="17">
        <v>54</v>
      </c>
      <c r="B139" s="17">
        <v>-629</v>
      </c>
      <c r="C139" s="17">
        <v>14933</v>
      </c>
      <c r="D139" s="17">
        <v>12348</v>
      </c>
      <c r="E139" s="17">
        <v>11516</v>
      </c>
      <c r="F139" s="17">
        <v>14069</v>
      </c>
      <c r="G139" s="24"/>
      <c r="H139" s="7"/>
      <c r="I139" s="25">
        <f t="shared" si="32"/>
        <v>3417</v>
      </c>
      <c r="J139" s="24">
        <f t="shared" si="32"/>
        <v>-1721</v>
      </c>
      <c r="K139" s="7"/>
      <c r="L139" s="25">
        <f t="shared" si="27"/>
        <v>3415.1319590684466</v>
      </c>
      <c r="M139" s="17">
        <f t="shared" si="18"/>
        <v>3.4895769219589821</v>
      </c>
      <c r="N139" s="17">
        <f t="shared" si="28"/>
        <v>-1724.5621478413852</v>
      </c>
      <c r="O139" s="24">
        <f t="shared" si="19"/>
        <v>12.688897243885526</v>
      </c>
      <c r="P139" s="7"/>
      <c r="Q139" s="25">
        <f t="shared" si="20"/>
        <v>3459.5966617397653</v>
      </c>
      <c r="R139" s="24">
        <f t="shared" si="21"/>
        <v>-1722.9494025074193</v>
      </c>
      <c r="S139" s="7"/>
      <c r="T139" s="25">
        <f t="shared" si="22"/>
        <v>-0.89532709315879078</v>
      </c>
      <c r="U139" s="24">
        <f t="shared" si="23"/>
        <v>-0.44724895981812962</v>
      </c>
      <c r="V139" s="7"/>
      <c r="W139" s="25">
        <f t="shared" si="24"/>
        <v>-0.89282748911642906</v>
      </c>
      <c r="X139" s="24">
        <f t="shared" si="29"/>
        <v>56.505455459709651</v>
      </c>
      <c r="Y139" s="7"/>
      <c r="Z139" s="25">
        <f t="shared" si="30"/>
        <v>-629</v>
      </c>
      <c r="AA139" s="17">
        <f t="shared" si="31"/>
        <v>56.511000000000031</v>
      </c>
      <c r="AB139" s="24">
        <f t="shared" si="25"/>
        <v>0.98630301359451622</v>
      </c>
      <c r="AC139" s="17">
        <f t="shared" si="26"/>
        <v>-5.5445402903799845E-3</v>
      </c>
    </row>
    <row r="140" spans="1:29" s="17" customFormat="1" x14ac:dyDescent="0.25">
      <c r="A140" s="17">
        <v>55</v>
      </c>
      <c r="B140" s="17">
        <v>-641</v>
      </c>
      <c r="C140" s="17">
        <v>14836</v>
      </c>
      <c r="D140" s="17">
        <v>12188</v>
      </c>
      <c r="E140" s="17">
        <v>11615</v>
      </c>
      <c r="F140" s="17">
        <v>14247</v>
      </c>
      <c r="G140" s="24"/>
      <c r="H140" s="7"/>
      <c r="I140" s="25">
        <f t="shared" si="32"/>
        <v>3221</v>
      </c>
      <c r="J140" s="24">
        <f t="shared" si="32"/>
        <v>-2059</v>
      </c>
      <c r="K140" s="7"/>
      <c r="L140" s="25">
        <f t="shared" si="27"/>
        <v>3225.6765554967828</v>
      </c>
      <c r="M140" s="17">
        <f t="shared" si="18"/>
        <v>21.870171314489788</v>
      </c>
      <c r="N140" s="17">
        <f t="shared" si="28"/>
        <v>-2061.5260353949625</v>
      </c>
      <c r="O140" s="24">
        <f t="shared" si="19"/>
        <v>6.3808548166033097</v>
      </c>
      <c r="P140" s="7"/>
      <c r="Q140" s="25">
        <f t="shared" si="20"/>
        <v>3263.5966617397653</v>
      </c>
      <c r="R140" s="24">
        <f t="shared" si="21"/>
        <v>-2060.9494025074196</v>
      </c>
      <c r="S140" s="7"/>
      <c r="T140" s="25">
        <f t="shared" si="22"/>
        <v>-0.844603229247188</v>
      </c>
      <c r="U140" s="24">
        <f t="shared" si="23"/>
        <v>-0.53498812859379363</v>
      </c>
      <c r="V140" s="7"/>
      <c r="W140" s="25">
        <f t="shared" si="24"/>
        <v>-0.84160968944234948</v>
      </c>
      <c r="X140" s="24">
        <f t="shared" si="29"/>
        <v>50.670371644519946</v>
      </c>
      <c r="Y140" s="7"/>
      <c r="Z140" s="25">
        <f t="shared" si="30"/>
        <v>-641</v>
      </c>
      <c r="AA140" s="17">
        <f t="shared" si="31"/>
        <v>50.742000000000033</v>
      </c>
      <c r="AB140" s="24">
        <f t="shared" si="25"/>
        <v>0.88561496904696324</v>
      </c>
      <c r="AC140" s="17">
        <f t="shared" si="26"/>
        <v>-7.1628355480086725E-2</v>
      </c>
    </row>
    <row r="141" spans="1:29" s="17" customFormat="1" x14ac:dyDescent="0.25">
      <c r="A141" s="17">
        <v>56</v>
      </c>
      <c r="B141" s="17">
        <v>-633</v>
      </c>
      <c r="C141" s="17">
        <v>14733</v>
      </c>
      <c r="D141" s="17">
        <v>12032</v>
      </c>
      <c r="E141" s="17">
        <v>11730</v>
      </c>
      <c r="F141" s="17">
        <v>14404</v>
      </c>
      <c r="G141" s="24"/>
      <c r="H141" s="7"/>
      <c r="I141" s="25">
        <f t="shared" si="32"/>
        <v>3003</v>
      </c>
      <c r="J141" s="24">
        <f t="shared" si="32"/>
        <v>-2372</v>
      </c>
      <c r="K141" s="7"/>
      <c r="L141" s="25">
        <f t="shared" si="27"/>
        <v>3006.0586028252333</v>
      </c>
      <c r="M141" s="17">
        <f t="shared" si="18"/>
        <v>9.3550512425249117</v>
      </c>
      <c r="N141" s="17">
        <f t="shared" si="28"/>
        <v>-2373.7558228474545</v>
      </c>
      <c r="O141" s="24">
        <f t="shared" si="19"/>
        <v>3.0829138716432647</v>
      </c>
      <c r="P141" s="7"/>
      <c r="Q141" s="25">
        <f t="shared" si="20"/>
        <v>3045.5966617397653</v>
      </c>
      <c r="R141" s="24">
        <f t="shared" si="21"/>
        <v>-2373.9494025074196</v>
      </c>
      <c r="S141" s="7"/>
      <c r="T141" s="25">
        <f t="shared" si="22"/>
        <v>-0.78818587040673194</v>
      </c>
      <c r="U141" s="24">
        <f t="shared" si="23"/>
        <v>-0.61623771388013326</v>
      </c>
      <c r="V141" s="7"/>
      <c r="W141" s="25">
        <f t="shared" si="24"/>
        <v>-0.78473477936491809</v>
      </c>
      <c r="X141" s="24">
        <f t="shared" si="29"/>
        <v>44.971477466724366</v>
      </c>
      <c r="Y141" s="7"/>
      <c r="Z141" s="25">
        <f t="shared" si="30"/>
        <v>-633</v>
      </c>
      <c r="AA141" s="17">
        <f t="shared" si="31"/>
        <v>45.04500000000003</v>
      </c>
      <c r="AB141" s="24">
        <f t="shared" si="25"/>
        <v>0.78618356156084623</v>
      </c>
      <c r="AC141" s="17">
        <f t="shared" si="26"/>
        <v>-7.3522533275664159E-2</v>
      </c>
    </row>
    <row r="142" spans="1:29" s="17" customFormat="1" x14ac:dyDescent="0.25">
      <c r="A142" s="17">
        <v>57</v>
      </c>
      <c r="B142" s="17">
        <v>-615</v>
      </c>
      <c r="C142" s="17">
        <v>14604</v>
      </c>
      <c r="D142" s="17">
        <v>11884</v>
      </c>
      <c r="E142" s="17">
        <v>11846</v>
      </c>
      <c r="F142" s="17">
        <v>14539</v>
      </c>
      <c r="G142" s="24"/>
      <c r="H142" s="7"/>
      <c r="I142" s="25">
        <f t="shared" si="32"/>
        <v>2758</v>
      </c>
      <c r="J142" s="24">
        <f t="shared" si="32"/>
        <v>-2655</v>
      </c>
      <c r="K142" s="7"/>
      <c r="L142" s="25">
        <f t="shared" si="27"/>
        <v>2763.7941043449773</v>
      </c>
      <c r="M142" s="17">
        <f t="shared" si="18"/>
        <v>33.571645160484984</v>
      </c>
      <c r="N142" s="17">
        <f t="shared" si="28"/>
        <v>-2654.6242304614407</v>
      </c>
      <c r="O142" s="24">
        <f t="shared" si="19"/>
        <v>0.14120274610908815</v>
      </c>
      <c r="P142" s="7"/>
      <c r="Q142" s="25">
        <f t="shared" si="20"/>
        <v>2800.5966617397653</v>
      </c>
      <c r="R142" s="24">
        <f t="shared" si="21"/>
        <v>-2656.9494025074196</v>
      </c>
      <c r="S142" s="7"/>
      <c r="T142" s="25">
        <f t="shared" si="22"/>
        <v>-0.72478104051722847</v>
      </c>
      <c r="U142" s="24">
        <f t="shared" si="23"/>
        <v>-0.68969979897928391</v>
      </c>
      <c r="V142" s="7"/>
      <c r="W142" s="25">
        <f t="shared" si="24"/>
        <v>-0.72091605721649044</v>
      </c>
      <c r="X142" s="24">
        <f t="shared" si="29"/>
        <v>39.381090921248244</v>
      </c>
      <c r="Y142" s="7"/>
      <c r="Z142" s="25">
        <f t="shared" si="30"/>
        <v>-615</v>
      </c>
      <c r="AA142" s="17">
        <f t="shared" si="31"/>
        <v>39.510000000000034</v>
      </c>
      <c r="AB142" s="24">
        <f t="shared" si="25"/>
        <v>0.68957958746296022</v>
      </c>
      <c r="AC142" s="17">
        <f t="shared" si="26"/>
        <v>-0.12890907875178925</v>
      </c>
    </row>
    <row r="143" spans="1:29" s="17" customFormat="1" x14ac:dyDescent="0.25">
      <c r="A143" s="17">
        <v>58</v>
      </c>
      <c r="B143" s="17">
        <v>-619</v>
      </c>
      <c r="C143" s="17">
        <v>14468</v>
      </c>
      <c r="D143" s="17">
        <v>11758</v>
      </c>
      <c r="E143" s="17">
        <v>11976</v>
      </c>
      <c r="F143" s="17">
        <v>14667</v>
      </c>
      <c r="G143" s="24"/>
      <c r="H143" s="7"/>
      <c r="I143" s="25">
        <f t="shared" si="32"/>
        <v>2492</v>
      </c>
      <c r="J143" s="24">
        <f t="shared" si="32"/>
        <v>-2909</v>
      </c>
      <c r="K143" s="7"/>
      <c r="L143" s="25">
        <f t="shared" si="27"/>
        <v>2493.5093479001375</v>
      </c>
      <c r="M143" s="17">
        <f t="shared" si="18"/>
        <v>2.2781310836495625</v>
      </c>
      <c r="N143" s="17">
        <f t="shared" si="28"/>
        <v>-2912.2628199100122</v>
      </c>
      <c r="O143" s="24">
        <f t="shared" si="19"/>
        <v>10.645993765172284</v>
      </c>
      <c r="P143" s="7"/>
      <c r="Q143" s="25">
        <f t="shared" si="20"/>
        <v>2534.5966617397653</v>
      </c>
      <c r="R143" s="24">
        <f t="shared" si="21"/>
        <v>-2910.9494025074196</v>
      </c>
      <c r="S143" s="7"/>
      <c r="T143" s="25">
        <f t="shared" si="22"/>
        <v>-0.65594151092291053</v>
      </c>
      <c r="U143" s="24">
        <f t="shared" si="23"/>
        <v>-0.75563396723081833</v>
      </c>
      <c r="V143" s="7"/>
      <c r="W143" s="25">
        <f t="shared" si="24"/>
        <v>-0.65170485988871207</v>
      </c>
      <c r="X143" s="24">
        <f t="shared" si="29"/>
        <v>33.889859334795574</v>
      </c>
      <c r="Y143" s="7"/>
      <c r="Z143" s="25">
        <f t="shared" si="30"/>
        <v>-619</v>
      </c>
      <c r="AA143" s="17">
        <f t="shared" si="31"/>
        <v>33.939000000000036</v>
      </c>
      <c r="AB143" s="24">
        <f t="shared" si="25"/>
        <v>0.59234729483435611</v>
      </c>
      <c r="AC143" s="17">
        <f t="shared" si="26"/>
        <v>-4.9140665204461698E-2</v>
      </c>
    </row>
    <row r="144" spans="1:29" s="17" customFormat="1" x14ac:dyDescent="0.25">
      <c r="A144" s="17">
        <v>59</v>
      </c>
      <c r="B144" s="17">
        <v>-615</v>
      </c>
      <c r="C144" s="17">
        <v>14314</v>
      </c>
      <c r="D144" s="17">
        <v>11634</v>
      </c>
      <c r="E144" s="17">
        <v>12117</v>
      </c>
      <c r="F144" s="17">
        <v>14774</v>
      </c>
      <c r="G144" s="24"/>
      <c r="H144" s="7"/>
      <c r="I144" s="25">
        <f t="shared" si="32"/>
        <v>2197</v>
      </c>
      <c r="J144" s="24">
        <f t="shared" si="32"/>
        <v>-3140</v>
      </c>
      <c r="K144" s="7"/>
      <c r="L144" s="25">
        <f t="shared" si="27"/>
        <v>2201.2172803946537</v>
      </c>
      <c r="M144" s="17">
        <f t="shared" si="18"/>
        <v>17.785453927130458</v>
      </c>
      <c r="N144" s="17">
        <f t="shared" si="28"/>
        <v>-3140.9383868390323</v>
      </c>
      <c r="O144" s="24">
        <f t="shared" si="19"/>
        <v>0.88056985966906676</v>
      </c>
      <c r="P144" s="7"/>
      <c r="Q144" s="25">
        <f t="shared" si="20"/>
        <v>2239.5966617397653</v>
      </c>
      <c r="R144" s="24">
        <f t="shared" si="21"/>
        <v>-3141.9494025074196</v>
      </c>
      <c r="S144" s="7"/>
      <c r="T144" s="25">
        <f t="shared" si="22"/>
        <v>-0.57959691983146755</v>
      </c>
      <c r="U144" s="24">
        <f t="shared" si="23"/>
        <v>-0.81559771867217445</v>
      </c>
      <c r="V144" s="7"/>
      <c r="W144" s="25">
        <f t="shared" si="24"/>
        <v>-0.5750220390200298</v>
      </c>
      <c r="X144" s="24">
        <f t="shared" si="29"/>
        <v>28.298409617751702</v>
      </c>
      <c r="Y144" s="7"/>
      <c r="Z144" s="25">
        <f t="shared" si="30"/>
        <v>-615</v>
      </c>
      <c r="AA144" s="17">
        <f t="shared" si="31"/>
        <v>28.404000000000035</v>
      </c>
      <c r="AB144" s="24">
        <f t="shared" si="25"/>
        <v>0.49574332073646998</v>
      </c>
      <c r="AC144" s="17">
        <f t="shared" si="26"/>
        <v>-0.10559038224833373</v>
      </c>
    </row>
    <row r="145" spans="1:29" s="17" customFormat="1" x14ac:dyDescent="0.25">
      <c r="A145" s="17">
        <v>60</v>
      </c>
      <c r="B145" s="17">
        <v>-624</v>
      </c>
      <c r="C145" s="17">
        <v>14162</v>
      </c>
      <c r="D145" s="17">
        <v>11540</v>
      </c>
      <c r="E145" s="17">
        <v>12280</v>
      </c>
      <c r="F145" s="17">
        <v>14883</v>
      </c>
      <c r="G145" s="24"/>
      <c r="H145" s="7"/>
      <c r="I145" s="25">
        <f t="shared" si="32"/>
        <v>1882</v>
      </c>
      <c r="J145" s="24">
        <f t="shared" si="32"/>
        <v>-3343</v>
      </c>
      <c r="K145" s="7"/>
      <c r="L145" s="25">
        <f t="shared" si="27"/>
        <v>1883.2566591445275</v>
      </c>
      <c r="M145" s="17">
        <f t="shared" si="18"/>
        <v>1.579192205524526</v>
      </c>
      <c r="N145" s="17">
        <f t="shared" si="28"/>
        <v>-3342.9530991563274</v>
      </c>
      <c r="O145" s="24">
        <f t="shared" si="19"/>
        <v>2.1996891371992631E-3</v>
      </c>
      <c r="P145" s="7"/>
      <c r="Q145" s="25">
        <f t="shared" si="20"/>
        <v>1924.5966617397655</v>
      </c>
      <c r="R145" s="24">
        <f t="shared" si="21"/>
        <v>-3344.9494025074196</v>
      </c>
      <c r="S145" s="7"/>
      <c r="T145" s="25">
        <f t="shared" si="22"/>
        <v>-0.49807642425924897</v>
      </c>
      <c r="U145" s="24">
        <f t="shared" si="23"/>
        <v>-0.86829313660548746</v>
      </c>
      <c r="V145" s="7"/>
      <c r="W145" s="25">
        <f t="shared" si="24"/>
        <v>-0.49320408330552573</v>
      </c>
      <c r="X145" s="24">
        <f t="shared" si="29"/>
        <v>22.710622109891688</v>
      </c>
      <c r="Y145" s="7"/>
      <c r="Z145" s="25">
        <f t="shared" si="30"/>
        <v>-624</v>
      </c>
      <c r="AA145" s="17">
        <f t="shared" si="31"/>
        <v>22.788000000000036</v>
      </c>
      <c r="AB145" s="24">
        <f t="shared" si="25"/>
        <v>0.39772562994446847</v>
      </c>
      <c r="AC145" s="17">
        <f t="shared" si="26"/>
        <v>-7.7377890108348168E-2</v>
      </c>
    </row>
    <row r="146" spans="1:29" s="17" customFormat="1" x14ac:dyDescent="0.25">
      <c r="A146" s="17">
        <v>61</v>
      </c>
      <c r="B146" s="17">
        <v>-622</v>
      </c>
      <c r="C146" s="17">
        <v>13997</v>
      </c>
      <c r="D146" s="17">
        <v>11456</v>
      </c>
      <c r="E146" s="17">
        <v>12451</v>
      </c>
      <c r="F146" s="17">
        <v>14970</v>
      </c>
      <c r="G146" s="24"/>
      <c r="H146" s="7"/>
      <c r="I146" s="25">
        <f t="shared" si="32"/>
        <v>1546</v>
      </c>
      <c r="J146" s="24">
        <f t="shared" si="32"/>
        <v>-3514</v>
      </c>
      <c r="K146" s="7"/>
      <c r="L146" s="25">
        <f t="shared" si="27"/>
        <v>1547.8949931933701</v>
      </c>
      <c r="M146" s="17">
        <f t="shared" si="18"/>
        <v>3.5909992029188404</v>
      </c>
      <c r="N146" s="17">
        <f t="shared" si="28"/>
        <v>-3512.3195267925748</v>
      </c>
      <c r="O146" s="24">
        <f t="shared" si="19"/>
        <v>2.8239902008738249</v>
      </c>
      <c r="P146" s="7"/>
      <c r="Q146" s="25">
        <f t="shared" si="20"/>
        <v>1588.5966617397655</v>
      </c>
      <c r="R146" s="24">
        <f t="shared" si="21"/>
        <v>-3515.9494025074196</v>
      </c>
      <c r="S146" s="7"/>
      <c r="T146" s="25">
        <f t="shared" si="22"/>
        <v>-0.4111212289822157</v>
      </c>
      <c r="U146" s="24">
        <f t="shared" si="23"/>
        <v>-0.91268188767246528</v>
      </c>
      <c r="V146" s="7"/>
      <c r="W146" s="25">
        <f t="shared" si="24"/>
        <v>-0.40599802934595403</v>
      </c>
      <c r="X146" s="24">
        <f t="shared" si="29"/>
        <v>17.094813409082803</v>
      </c>
      <c r="Y146" s="7"/>
      <c r="Z146" s="25">
        <f t="shared" si="30"/>
        <v>-622</v>
      </c>
      <c r="AA146" s="17">
        <f t="shared" si="31"/>
        <v>17.190000000000037</v>
      </c>
      <c r="AB146" s="24">
        <f t="shared" si="25"/>
        <v>0.30002209841782584</v>
      </c>
      <c r="AC146" s="17">
        <f t="shared" si="26"/>
        <v>-9.518659091723336E-2</v>
      </c>
    </row>
    <row r="147" spans="1:29" s="17" customFormat="1" x14ac:dyDescent="0.25">
      <c r="A147" s="17">
        <v>62</v>
      </c>
      <c r="B147" s="17">
        <v>-628</v>
      </c>
      <c r="C147" s="17">
        <v>13821</v>
      </c>
      <c r="D147" s="17">
        <v>11386</v>
      </c>
      <c r="E147" s="17">
        <v>12626</v>
      </c>
      <c r="F147" s="17">
        <v>15039</v>
      </c>
      <c r="G147" s="24"/>
      <c r="H147" s="7"/>
      <c r="I147" s="25">
        <f t="shared" si="32"/>
        <v>1195</v>
      </c>
      <c r="J147" s="24">
        <f t="shared" si="32"/>
        <v>-3653</v>
      </c>
      <c r="K147" s="7"/>
      <c r="L147" s="25">
        <f t="shared" si="27"/>
        <v>1193.9028203749974</v>
      </c>
      <c r="M147" s="17">
        <f t="shared" si="18"/>
        <v>1.203803129520806</v>
      </c>
      <c r="N147" s="17">
        <f t="shared" si="28"/>
        <v>-3649.2586422602849</v>
      </c>
      <c r="O147" s="24">
        <f t="shared" si="19"/>
        <v>13.997757736526179</v>
      </c>
      <c r="P147" s="7"/>
      <c r="Q147" s="25">
        <f t="shared" si="20"/>
        <v>1237.5966617397655</v>
      </c>
      <c r="R147" s="24">
        <f t="shared" si="21"/>
        <v>-3654.9494025074196</v>
      </c>
      <c r="S147" s="7"/>
      <c r="T147" s="25">
        <f t="shared" si="22"/>
        <v>-0.32028410534460061</v>
      </c>
      <c r="U147" s="24">
        <f t="shared" si="23"/>
        <v>-0.94876397187310824</v>
      </c>
      <c r="V147" s="7"/>
      <c r="W147" s="25">
        <f t="shared" si="24"/>
        <v>-0.31495667301105446</v>
      </c>
      <c r="X147" s="24">
        <f t="shared" si="29"/>
        <v>11.477742718899208</v>
      </c>
      <c r="Y147" s="7"/>
      <c r="Z147" s="25">
        <f t="shared" si="30"/>
        <v>-628</v>
      </c>
      <c r="AA147" s="17">
        <f t="shared" si="31"/>
        <v>11.538000000000038</v>
      </c>
      <c r="AB147" s="24">
        <f t="shared" si="25"/>
        <v>0.20137608909510638</v>
      </c>
      <c r="AC147" s="17">
        <f t="shared" si="26"/>
        <v>-6.0257281100829729E-2</v>
      </c>
    </row>
    <row r="148" spans="1:29" s="17" customFormat="1" x14ac:dyDescent="0.25">
      <c r="A148" s="17">
        <v>63</v>
      </c>
      <c r="B148" s="17">
        <v>-646</v>
      </c>
      <c r="C148" s="17">
        <v>13630</v>
      </c>
      <c r="D148" s="17">
        <v>11334</v>
      </c>
      <c r="E148" s="17">
        <v>12811</v>
      </c>
      <c r="F148" s="17">
        <v>15091</v>
      </c>
      <c r="G148" s="24"/>
      <c r="H148" s="7"/>
      <c r="I148" s="25">
        <f t="shared" si="32"/>
        <v>819</v>
      </c>
      <c r="J148" s="24">
        <f t="shared" si="32"/>
        <v>-3757</v>
      </c>
      <c r="K148" s="7"/>
      <c r="L148" s="25">
        <f t="shared" si="27"/>
        <v>817.24193971383636</v>
      </c>
      <c r="M148" s="17">
        <f t="shared" ref="M148:M149" si="33">(I148-L148)^2</f>
        <v>3.0907759697857822</v>
      </c>
      <c r="N148" s="17">
        <f t="shared" si="28"/>
        <v>-3753.0159533356805</v>
      </c>
      <c r="O148" s="24">
        <f t="shared" ref="O148:O149" si="34">(J148-N148)^2</f>
        <v>15.872627823475504</v>
      </c>
      <c r="P148" s="7"/>
      <c r="Q148" s="25">
        <f t="shared" si="20"/>
        <v>861.59666173976552</v>
      </c>
      <c r="R148" s="24">
        <f t="shared" si="21"/>
        <v>-3758.9494025074196</v>
      </c>
      <c r="S148" s="7"/>
      <c r="T148" s="25">
        <f t="shared" si="22"/>
        <v>-0.22297710110601573</v>
      </c>
      <c r="U148" s="24">
        <f t="shared" si="23"/>
        <v>-0.97576063918869715</v>
      </c>
      <c r="V148" s="7"/>
      <c r="W148" s="25">
        <f t="shared" si="24"/>
        <v>-0.2174963981188773</v>
      </c>
      <c r="X148" s="24">
        <f t="shared" si="29"/>
        <v>5.6791419325552397</v>
      </c>
      <c r="Y148" s="7"/>
      <c r="Z148" s="25">
        <f t="shared" si="30"/>
        <v>-646</v>
      </c>
      <c r="AA148" s="17">
        <f t="shared" si="31"/>
        <v>5.7240000000000384</v>
      </c>
      <c r="AB148" s="24">
        <f t="shared" si="25"/>
        <v>9.9902646384156094E-2</v>
      </c>
      <c r="AC148" s="17">
        <f t="shared" si="26"/>
        <v>-4.4858067444798699E-2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11301</v>
      </c>
      <c r="E149" s="17">
        <v>12998</v>
      </c>
      <c r="F149" s="17">
        <v>15120</v>
      </c>
      <c r="G149" s="24"/>
      <c r="H149" s="7"/>
      <c r="I149" s="25">
        <f t="shared" si="32"/>
        <v>442</v>
      </c>
      <c r="J149" s="24">
        <f t="shared" si="32"/>
        <v>-3819</v>
      </c>
      <c r="K149" s="7"/>
      <c r="L149" s="25">
        <f t="shared" si="27"/>
        <v>437.13860810248553</v>
      </c>
      <c r="M149" s="17">
        <f t="shared" si="33"/>
        <v>23.633131181219298</v>
      </c>
      <c r="N149" s="17">
        <f t="shared" si="28"/>
        <v>-3817.4484813213758</v>
      </c>
      <c r="O149" s="24">
        <f t="shared" si="34"/>
        <v>2.4072102101198887</v>
      </c>
      <c r="P149" s="7"/>
      <c r="Q149" s="25">
        <f t="shared" ref="Q149" si="35">I149-$J$4</f>
        <v>484.59666173976552</v>
      </c>
      <c r="R149" s="24">
        <f t="shared" ref="R149" si="36">J149-$J$3</f>
        <v>-3820.9494025074196</v>
      </c>
      <c r="S149" s="7"/>
      <c r="T149" s="25">
        <f t="shared" ref="T149" si="37">Q149/$J$7</f>
        <v>-0.12541130164339209</v>
      </c>
      <c r="U149" s="24">
        <f t="shared" ref="U149" si="38">R149/$J$6</f>
        <v>-0.99185480624222122</v>
      </c>
      <c r="V149" s="7"/>
      <c r="W149" s="25">
        <f t="shared" ref="W149" si="39">(T149-U149*SIN(-$J$11*PI()/180))/(COS(-$J$11*PI()/180))</f>
        <v>-0.11983860099504262</v>
      </c>
      <c r="X149" s="24">
        <f>IF(MOD(ATAN2(U149,W149)*180/PI()-$J$9+360,360)&gt;5,MOD(ATAN2(U149,W149)*180/PI()-$J$9+360,360)-360,MOD(ATAN2(U149,W149)*180/PI()-$J$9+360,360))</f>
        <v>2.6078932752966466E-3</v>
      </c>
      <c r="Y149" s="7"/>
      <c r="Z149" s="25">
        <f t="shared" si="30"/>
        <v>-637</v>
      </c>
      <c r="AA149" s="17">
        <f t="shared" si="31"/>
        <v>-8.9999999999612612E-3</v>
      </c>
      <c r="AB149" s="24">
        <f t="shared" ref="AB149" si="40">AA149*PI()/180</f>
        <v>-1.5707963267881355E-4</v>
      </c>
      <c r="AC149" s="17">
        <f t="shared" ref="AC149" si="41">X149-AA149</f>
        <v>1.1607893275257908E-2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-9985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9996</v>
      </c>
      <c r="G156" s="2"/>
      <c r="I156" s="1"/>
      <c r="J156" s="3"/>
    </row>
    <row r="157" spans="1:29" x14ac:dyDescent="0.25">
      <c r="A157" t="s">
        <v>175</v>
      </c>
      <c r="B157">
        <v>9996</v>
      </c>
      <c r="G157" s="2"/>
      <c r="I157" s="43">
        <f>J155</f>
        <v>-9989</v>
      </c>
      <c r="J157" s="39">
        <f>I157+B157</f>
        <v>7</v>
      </c>
    </row>
    <row r="158" spans="1:29" x14ac:dyDescent="0.25">
      <c r="A158" s="31" t="s">
        <v>176</v>
      </c>
      <c r="B158" s="31">
        <v>40004</v>
      </c>
      <c r="G158" s="2"/>
      <c r="I158" s="1"/>
      <c r="J158" s="3"/>
    </row>
    <row r="159" spans="1:29" x14ac:dyDescent="0.25">
      <c r="A159" t="s">
        <v>177</v>
      </c>
      <c r="B159">
        <v>40004</v>
      </c>
      <c r="G159" s="2"/>
      <c r="I159" s="43">
        <f>J157</f>
        <v>7</v>
      </c>
      <c r="J159" s="39">
        <f>I159+B159</f>
        <v>40011</v>
      </c>
    </row>
    <row r="160" spans="1:29" x14ac:dyDescent="0.25">
      <c r="A160" s="31" t="s">
        <v>178</v>
      </c>
      <c r="B160" s="31">
        <v>9994</v>
      </c>
      <c r="G160" s="2"/>
      <c r="I160" s="1"/>
      <c r="J160" s="3"/>
    </row>
    <row r="161" spans="1:10" x14ac:dyDescent="0.25">
      <c r="A161" t="s">
        <v>179</v>
      </c>
      <c r="B161">
        <v>9996</v>
      </c>
      <c r="G161" s="2"/>
      <c r="I161" s="43">
        <f>J159</f>
        <v>40011</v>
      </c>
      <c r="J161" s="39">
        <f>I161+B161</f>
        <v>50007</v>
      </c>
    </row>
    <row r="162" spans="1:10" x14ac:dyDescent="0.25">
      <c r="A162" s="31" t="s">
        <v>180</v>
      </c>
      <c r="B162" s="31">
        <v>-9972</v>
      </c>
      <c r="G162" s="2"/>
      <c r="I162" s="1"/>
      <c r="J162" s="3"/>
    </row>
    <row r="163" spans="1:10" x14ac:dyDescent="0.25">
      <c r="A163" t="s">
        <v>181</v>
      </c>
      <c r="B163">
        <v>-9997</v>
      </c>
      <c r="G163" s="2"/>
      <c r="I163" s="43">
        <f>J161</f>
        <v>50007</v>
      </c>
      <c r="J163" s="39">
        <f>I163+B163</f>
        <v>40010</v>
      </c>
    </row>
    <row r="164" spans="1:10" x14ac:dyDescent="0.25">
      <c r="A164" s="31" t="s">
        <v>182</v>
      </c>
      <c r="B164" s="31">
        <v>-40011</v>
      </c>
      <c r="G164" s="2"/>
      <c r="I164" s="1"/>
      <c r="J164" s="3"/>
    </row>
    <row r="165" spans="1:10" ht="15.75" thickBot="1" x14ac:dyDescent="0.3">
      <c r="A165" t="s">
        <v>183</v>
      </c>
      <c r="B165">
        <v>-40011</v>
      </c>
      <c r="G165" s="2"/>
      <c r="I165" s="4">
        <f>J163</f>
        <v>40010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1.5027731415242602</v>
      </c>
      <c r="L3" s="35" t="s">
        <v>1</v>
      </c>
      <c r="M3" s="11">
        <v>-3870.749651504967</v>
      </c>
      <c r="N3" s="10" t="s">
        <v>2</v>
      </c>
      <c r="O3" s="35">
        <v>3858.8719997921335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-42.691804879719868</v>
      </c>
      <c r="L4" s="9" t="s">
        <v>5</v>
      </c>
      <c r="M4" s="13">
        <v>359.87242526960137</v>
      </c>
      <c r="N4" s="12" t="s">
        <v>6</v>
      </c>
      <c r="O4" s="9">
        <v>359.74886888886039</v>
      </c>
      <c r="Q4" s="2" t="s">
        <v>7</v>
      </c>
      <c r="R4" s="2">
        <f>MAX(AC20:AC149)</f>
        <v>0.22379393680137127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-172.81653853063833</v>
      </c>
      <c r="N5" s="14" t="s">
        <v>9</v>
      </c>
      <c r="O5" s="9">
        <v>-173.13489251322383</v>
      </c>
      <c r="Q5" s="5" t="s">
        <v>10</v>
      </c>
      <c r="R5" s="5">
        <f>MIN(AC20:AC149)</f>
        <v>-0.25388137170037339</v>
      </c>
      <c r="T5" s="45" t="s">
        <v>55</v>
      </c>
      <c r="U5" s="47">
        <v>2</v>
      </c>
    </row>
    <row r="6" spans="1:21" ht="15.75" thickBot="1" x14ac:dyDescent="0.3">
      <c r="A6" t="s">
        <v>161</v>
      </c>
      <c r="I6" s="32" t="s">
        <v>11</v>
      </c>
      <c r="J6" s="32">
        <f>(O3+O9)/2</f>
        <v>3853.0631554281154</v>
      </c>
      <c r="L6" s="37" t="s">
        <v>12</v>
      </c>
      <c r="M6" s="13">
        <v>-42.750927053258359</v>
      </c>
      <c r="N6" s="14" t="s">
        <v>13</v>
      </c>
      <c r="O6" s="9">
        <v>1.6880085690910709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-3864.9063469834464</v>
      </c>
      <c r="L7" s="38" t="s">
        <v>15</v>
      </c>
      <c r="M7" s="16">
        <f>SUM(M20:M84)</f>
        <v>1042.9199028698188</v>
      </c>
      <c r="N7" s="15" t="s">
        <v>15</v>
      </c>
      <c r="O7" s="36">
        <f>SUM(O20:O84)</f>
        <v>2305.63491020529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-173.11938993523256</v>
      </c>
      <c r="L9" s="35" t="s">
        <v>18</v>
      </c>
      <c r="M9" s="11">
        <v>-3859.0630424619258</v>
      </c>
      <c r="N9" s="10" t="s">
        <v>19</v>
      </c>
      <c r="O9" s="35">
        <v>3847.2543110640972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-172.79717194853845</v>
      </c>
      <c r="L10" s="9" t="s">
        <v>21</v>
      </c>
      <c r="M10" s="13">
        <v>359.83517785605602</v>
      </c>
      <c r="N10" s="12" t="s">
        <v>22</v>
      </c>
      <c r="O10" s="9">
        <v>359.78997481309432</v>
      </c>
      <c r="T10" s="48"/>
    </row>
    <row r="11" spans="1:21" ht="15.75" thickBot="1" x14ac:dyDescent="0.3">
      <c r="I11" s="33" t="s">
        <v>23</v>
      </c>
      <c r="J11" s="33">
        <f>J9-J10</f>
        <v>-0.32221798669411328</v>
      </c>
      <c r="L11" s="37" t="s">
        <v>24</v>
      </c>
      <c r="M11" s="13">
        <v>-172.7778053664386</v>
      </c>
      <c r="N11" s="14" t="s">
        <v>25</v>
      </c>
      <c r="O11" s="9">
        <v>-173.10388735724129</v>
      </c>
    </row>
    <row r="12" spans="1:21" x14ac:dyDescent="0.25">
      <c r="I12" s="9"/>
      <c r="J12" s="9"/>
      <c r="L12" s="37" t="s">
        <v>26</v>
      </c>
      <c r="M12" s="13">
        <v>-42.632682706181384</v>
      </c>
      <c r="N12" s="14" t="s">
        <v>27</v>
      </c>
      <c r="O12" s="9">
        <v>1.3175377139574498</v>
      </c>
    </row>
    <row r="13" spans="1:21" ht="15.75" thickBot="1" x14ac:dyDescent="0.3">
      <c r="I13" s="9"/>
      <c r="J13" s="9"/>
      <c r="L13" s="38" t="s">
        <v>15</v>
      </c>
      <c r="M13" s="16">
        <f>SUM(M85:M149)</f>
        <v>988.73685985469194</v>
      </c>
      <c r="N13" s="15" t="s">
        <v>15</v>
      </c>
      <c r="O13" s="36">
        <f>SUM(O85:O149)</f>
        <v>2216.9471019306211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11339</v>
      </c>
      <c r="E20" s="17">
        <v>13046</v>
      </c>
      <c r="F20" s="17">
        <v>15174</v>
      </c>
      <c r="G20" s="24"/>
      <c r="H20" s="7"/>
      <c r="I20" s="25">
        <f t="shared" ref="I20:J51" si="0">C20-E20</f>
        <v>445</v>
      </c>
      <c r="J20" s="24">
        <f t="shared" si="0"/>
        <v>-3835</v>
      </c>
      <c r="K20" s="7"/>
      <c r="L20" s="25">
        <f>$M$3*SIN(2*PI()/$M$4*(AA20+$M$5))+$M$6</f>
        <v>438.97811173867228</v>
      </c>
      <c r="M20" s="17">
        <f t="shared" ref="M20:M83" si="1">(I20-L20)^2</f>
        <v>36.263138231916557</v>
      </c>
      <c r="N20" s="17">
        <f>$O$3*COS(2*PI()/$O$4*(AA20+$O$5))+$O$6</f>
        <v>-3830.2674493060058</v>
      </c>
      <c r="O20" s="24">
        <f t="shared" ref="O20:O83" si="2">(J20-N20)^2</f>
        <v>22.397036071224974</v>
      </c>
      <c r="P20" s="7"/>
      <c r="Q20" s="25">
        <f>I20-$J$4</f>
        <v>487.69180487971988</v>
      </c>
      <c r="R20" s="24">
        <f>J20-$J$3</f>
        <v>-3836.5027731415244</v>
      </c>
      <c r="S20" s="7"/>
      <c r="T20" s="25">
        <f>Q20/$J$7</f>
        <v>-0.12618463711555716</v>
      </c>
      <c r="U20" s="24">
        <f>R20/$J$6</f>
        <v>-0.99570202158164445</v>
      </c>
      <c r="V20" s="7"/>
      <c r="W20" s="25">
        <f>(T20-U20*SIN(-$J$11*PI()/180))/(COS(-$J$11*PI()/180))</f>
        <v>-0.1205869795552458</v>
      </c>
      <c r="X20" s="24">
        <f>IF(MOD(ATAN2(U20,W20)*180/PI()-$J$9+360,360)&gt;5,MOD(ATAN2(U20,W20)*180/PI()-$J$9+360,360)-360,MOD(ATAN2(U20,W20)*180/PI()-$J$9+360,360))</f>
        <v>2.470925115466116E-2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-2.2907488453388358E-3</v>
      </c>
      <c r="AD20" s="17">
        <f ca="1">INDIRECT("AC"&amp;AE20)-AC20</f>
        <v>-1.9626877187693875E-2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13677</v>
      </c>
      <c r="D21" s="17">
        <v>11382</v>
      </c>
      <c r="E21" s="17">
        <v>12861</v>
      </c>
      <c r="F21" s="17">
        <v>15148</v>
      </c>
      <c r="G21" s="24"/>
      <c r="H21" s="7"/>
      <c r="I21" s="25">
        <f t="shared" si="0"/>
        <v>816</v>
      </c>
      <c r="J21" s="24">
        <f t="shared" si="0"/>
        <v>-3766</v>
      </c>
      <c r="K21" s="7"/>
      <c r="L21" s="25">
        <f t="shared" ref="L21:L84" si="3">$M$3*SIN(2*PI()/$M$4*(AA21+$M$5))+$M$6</f>
        <v>817.9846725135227</v>
      </c>
      <c r="M21" s="17">
        <f t="shared" si="1"/>
        <v>3.9389249859324966</v>
      </c>
      <c r="N21" s="17">
        <f t="shared" ref="N21:N84" si="4">$O$3*COS(2*PI()/$O$4*(AA21+$O$5))+$O$6</f>
        <v>-3766.117503155946</v>
      </c>
      <c r="O21" s="24">
        <f t="shared" si="2"/>
        <v>1.3806991657269219E-2</v>
      </c>
      <c r="P21" s="7"/>
      <c r="Q21" s="25">
        <f t="shared" ref="Q21:Q84" si="5">I21-$J$4</f>
        <v>858.69180487971983</v>
      </c>
      <c r="R21" s="24">
        <f t="shared" ref="R21:R84" si="6">J21-$J$3</f>
        <v>-3767.5027731415244</v>
      </c>
      <c r="S21" s="7"/>
      <c r="T21" s="25">
        <f t="shared" ref="T21:T84" si="7">Q21/$J$7</f>
        <v>-0.22217661381366394</v>
      </c>
      <c r="U21" s="24">
        <f t="shared" ref="U21:U84" si="8">R21/$J$6</f>
        <v>-0.9777941915729943</v>
      </c>
      <c r="V21" s="7"/>
      <c r="W21" s="25">
        <f t="shared" ref="W21:W84" si="9">(T21-U21*SIN(-$J$11*PI()/180))/(COS(-$J$11*PI()/180))</f>
        <v>-0.21668118471488468</v>
      </c>
      <c r="X21" s="24">
        <f t="shared" ref="X21:X83" si="10">MOD(ATAN2(U21,W21)*180/PI()-$J$9+360,360)</f>
        <v>5.6143313981814345</v>
      </c>
      <c r="Y21" s="7"/>
      <c r="Z21" s="25">
        <f t="shared" ref="Z21:Z84" si="11">B21</f>
        <v>633</v>
      </c>
      <c r="AA21" s="17">
        <f>360/40000*Z21+AA20</f>
        <v>5.7239999999999993</v>
      </c>
      <c r="AB21" s="24">
        <f t="shared" ref="AB21:AB84" si="12">AA21*PI()/180</f>
        <v>9.99026463841554E-2</v>
      </c>
      <c r="AC21" s="17">
        <f t="shared" ref="AC21:AC84" si="13">X21-AA21</f>
        <v>-0.10966860181856486</v>
      </c>
      <c r="AD21" s="17">
        <f t="shared" ref="AD21:AD83" ca="1" si="14">INDIRECT("AC"&amp;AE21)-AC21</f>
        <v>4.8600456045600815E-2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13873</v>
      </c>
      <c r="D22" s="17">
        <v>11431</v>
      </c>
      <c r="E22" s="17">
        <v>12674</v>
      </c>
      <c r="F22" s="17">
        <v>15095</v>
      </c>
      <c r="G22" s="24"/>
      <c r="H22" s="7"/>
      <c r="I22" s="25">
        <f t="shared" si="0"/>
        <v>1199</v>
      </c>
      <c r="J22" s="24">
        <f t="shared" si="0"/>
        <v>-3664</v>
      </c>
      <c r="K22" s="7"/>
      <c r="L22" s="25">
        <f t="shared" si="3"/>
        <v>1195.9762230816011</v>
      </c>
      <c r="M22" s="17">
        <f t="shared" si="1"/>
        <v>9.1432268522418294</v>
      </c>
      <c r="N22" s="17">
        <f>$O$3*COS(2*PI()/$O$4*(AA22+$O$5))+$O$6</f>
        <v>-3662.2284391869844</v>
      </c>
      <c r="O22" s="24">
        <f>(J22-N22)^2</f>
        <v>3.1384277142126344</v>
      </c>
      <c r="P22" s="7"/>
      <c r="Q22" s="25">
        <f t="shared" si="5"/>
        <v>1241.6918048797199</v>
      </c>
      <c r="R22" s="24">
        <f t="shared" si="6"/>
        <v>-3665.5027731415244</v>
      </c>
      <c r="S22" s="7"/>
      <c r="T22" s="25">
        <f t="shared" si="7"/>
        <v>-0.32127345229176341</v>
      </c>
      <c r="U22" s="24">
        <f t="shared" si="8"/>
        <v>-0.95132174721238094</v>
      </c>
      <c r="V22" s="7"/>
      <c r="W22" s="25">
        <f t="shared" si="9"/>
        <v>-0.31592846663777463</v>
      </c>
      <c r="X22" s="24">
        <f t="shared" si="10"/>
        <v>11.490419362200669</v>
      </c>
      <c r="Y22" s="7"/>
      <c r="Z22" s="25">
        <f t="shared" si="11"/>
        <v>646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-4.758063779932975E-2</v>
      </c>
      <c r="AD22" s="17">
        <f t="shared" ca="1" si="14"/>
        <v>-0.10230342569926698</v>
      </c>
      <c r="AE22" s="17">
        <v>147</v>
      </c>
    </row>
    <row r="23" spans="1:31" s="17" customFormat="1" x14ac:dyDescent="0.25">
      <c r="A23" s="17">
        <v>3</v>
      </c>
      <c r="B23" s="17">
        <v>633</v>
      </c>
      <c r="C23" s="17">
        <v>14040</v>
      </c>
      <c r="D23" s="17">
        <v>11490</v>
      </c>
      <c r="E23" s="17">
        <v>12489</v>
      </c>
      <c r="F23" s="17">
        <v>15014</v>
      </c>
      <c r="G23" s="24"/>
      <c r="H23" s="7"/>
      <c r="I23" s="25">
        <f t="shared" si="0"/>
        <v>1551</v>
      </c>
      <c r="J23" s="24">
        <f t="shared" si="0"/>
        <v>-3524</v>
      </c>
      <c r="K23" s="7"/>
      <c r="L23" s="25">
        <f t="shared" si="3"/>
        <v>1554.0151478598796</v>
      </c>
      <c r="M23" s="17">
        <f t="shared" si="1"/>
        <v>9.0911166169363025</v>
      </c>
      <c r="N23" s="17">
        <f t="shared" si="4"/>
        <v>-3523.8058678265816</v>
      </c>
      <c r="O23" s="24">
        <f t="shared" si="2"/>
        <v>3.7687300756166671E-2</v>
      </c>
      <c r="P23" s="7"/>
      <c r="Q23" s="25">
        <f t="shared" si="5"/>
        <v>1593.6918048797199</v>
      </c>
      <c r="R23" s="24">
        <f t="shared" si="6"/>
        <v>-3525.5027731415244</v>
      </c>
      <c r="S23" s="7"/>
      <c r="T23" s="25">
        <f t="shared" si="7"/>
        <v>-0.41234939783821517</v>
      </c>
      <c r="U23" s="24">
        <f t="shared" si="8"/>
        <v>-0.91498701965859797</v>
      </c>
      <c r="V23" s="7"/>
      <c r="W23" s="25">
        <f t="shared" si="9"/>
        <v>-0.40721019253559249</v>
      </c>
      <c r="X23" s="24">
        <f t="shared" si="10"/>
        <v>17.110595295024837</v>
      </c>
      <c r="Y23" s="7"/>
      <c r="Z23" s="25">
        <f t="shared" si="11"/>
        <v>633</v>
      </c>
      <c r="AA23" s="17">
        <f t="shared" si="15"/>
        <v>17.234999999999999</v>
      </c>
      <c r="AB23" s="24">
        <f t="shared" si="12"/>
        <v>0.30080749658122269</v>
      </c>
      <c r="AC23" s="17">
        <f t="shared" si="13"/>
        <v>-0.12440470497516287</v>
      </c>
      <c r="AD23" s="17">
        <f t="shared" ca="1" si="14"/>
        <v>4.6771368121067525E-2</v>
      </c>
      <c r="AE23" s="17">
        <v>146</v>
      </c>
    </row>
    <row r="24" spans="1:31" s="17" customFormat="1" x14ac:dyDescent="0.25">
      <c r="A24" s="17">
        <v>4</v>
      </c>
      <c r="B24" s="17">
        <v>604</v>
      </c>
      <c r="C24" s="17">
        <v>14198</v>
      </c>
      <c r="D24" s="17">
        <v>11574</v>
      </c>
      <c r="E24" s="17">
        <v>12321</v>
      </c>
      <c r="F24" s="17">
        <v>14926</v>
      </c>
      <c r="G24" s="24"/>
      <c r="H24" s="7"/>
      <c r="I24" s="25">
        <f t="shared" si="0"/>
        <v>1877</v>
      </c>
      <c r="J24" s="24">
        <f t="shared" si="0"/>
        <v>-3352</v>
      </c>
      <c r="K24" s="7"/>
      <c r="L24" s="25">
        <f t="shared" si="3"/>
        <v>1880.9832533004908</v>
      </c>
      <c r="M24" s="17">
        <f t="shared" si="1"/>
        <v>15.86630685587075</v>
      </c>
      <c r="N24" s="17">
        <f t="shared" si="4"/>
        <v>-3359.1867430157545</v>
      </c>
      <c r="O24" s="24">
        <f t="shared" si="2"/>
        <v>51.649275174495699</v>
      </c>
      <c r="P24" s="7"/>
      <c r="Q24" s="25">
        <f t="shared" si="5"/>
        <v>1919.6918048797199</v>
      </c>
      <c r="R24" s="24">
        <f t="shared" si="6"/>
        <v>-3353.5027731415244</v>
      </c>
      <c r="S24" s="7"/>
      <c r="T24" s="25">
        <f t="shared" si="7"/>
        <v>-0.49669814286134939</v>
      </c>
      <c r="U24" s="24">
        <f t="shared" si="8"/>
        <v>-0.87034721152109307</v>
      </c>
      <c r="V24" s="7"/>
      <c r="W24" s="25">
        <f t="shared" si="9"/>
        <v>-0.49181131784105964</v>
      </c>
      <c r="X24" s="24">
        <f t="shared" si="10"/>
        <v>22.589088838274392</v>
      </c>
      <c r="Y24" s="7"/>
      <c r="Z24" s="25">
        <f t="shared" si="11"/>
        <v>604</v>
      </c>
      <c r="AA24" s="17">
        <f t="shared" si="15"/>
        <v>22.670999999999999</v>
      </c>
      <c r="AB24" s="24">
        <f t="shared" si="12"/>
        <v>0.39568359471963443</v>
      </c>
      <c r="AC24" s="17">
        <f t="shared" si="13"/>
        <v>-8.1911161725606974E-2</v>
      </c>
      <c r="AD24" s="17">
        <f t="shared" ca="1" si="14"/>
        <v>-8.0149044802720226E-2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14377</v>
      </c>
      <c r="D25" s="17">
        <v>11683</v>
      </c>
      <c r="E25" s="17">
        <v>12178</v>
      </c>
      <c r="F25" s="17">
        <v>14845</v>
      </c>
      <c r="G25" s="24"/>
      <c r="H25" s="7"/>
      <c r="I25" s="25">
        <f t="shared" si="0"/>
        <v>2199</v>
      </c>
      <c r="J25" s="24">
        <f t="shared" si="0"/>
        <v>-3162</v>
      </c>
      <c r="K25" s="7"/>
      <c r="L25" s="25">
        <f t="shared" si="3"/>
        <v>2199.56861731046</v>
      </c>
      <c r="M25" s="17">
        <f t="shared" si="1"/>
        <v>0.32332564575477879</v>
      </c>
      <c r="N25" s="17">
        <f t="shared" si="4"/>
        <v>-3158.0403071189867</v>
      </c>
      <c r="O25" s="24">
        <f t="shared" si="2"/>
        <v>15.679167711947606</v>
      </c>
      <c r="P25" s="7"/>
      <c r="Q25" s="25">
        <f t="shared" si="5"/>
        <v>2241.6918048797197</v>
      </c>
      <c r="R25" s="24">
        <f t="shared" si="6"/>
        <v>-3163.5027731415244</v>
      </c>
      <c r="S25" s="7"/>
      <c r="T25" s="25">
        <f t="shared" si="7"/>
        <v>-0.58001193395781936</v>
      </c>
      <c r="U25" s="24">
        <f t="shared" si="8"/>
        <v>-0.82103579555524475</v>
      </c>
      <c r="V25" s="7"/>
      <c r="W25" s="25">
        <f t="shared" si="9"/>
        <v>-0.57540374515406889</v>
      </c>
      <c r="X25" s="24">
        <f t="shared" si="10"/>
        <v>28.143184430272299</v>
      </c>
      <c r="Y25" s="7"/>
      <c r="Z25" s="25">
        <f t="shared" si="11"/>
        <v>622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-0.12581556972769903</v>
      </c>
      <c r="AD25" s="17">
        <f t="shared" ca="1" si="14"/>
        <v>7.0256718375905081E-2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14519</v>
      </c>
      <c r="D26" s="17">
        <v>11799</v>
      </c>
      <c r="E26" s="17">
        <v>12024</v>
      </c>
      <c r="F26" s="17">
        <v>14724</v>
      </c>
      <c r="G26" s="24"/>
      <c r="H26" s="7"/>
      <c r="I26" s="25">
        <f t="shared" si="0"/>
        <v>2495</v>
      </c>
      <c r="J26" s="24">
        <f t="shared" si="0"/>
        <v>-2925</v>
      </c>
      <c r="K26" s="7"/>
      <c r="L26" s="25">
        <f t="shared" si="3"/>
        <v>2497.6686452367239</v>
      </c>
      <c r="M26" s="17">
        <f t="shared" si="1"/>
        <v>7.1216673994893345</v>
      </c>
      <c r="N26" s="17">
        <f t="shared" si="4"/>
        <v>-2925.9229052075511</v>
      </c>
      <c r="O26" s="24">
        <f t="shared" si="2"/>
        <v>0.85175402212501106</v>
      </c>
      <c r="P26" s="7"/>
      <c r="Q26" s="25">
        <f t="shared" si="5"/>
        <v>2537.6918048797197</v>
      </c>
      <c r="R26" s="24">
        <f t="shared" si="6"/>
        <v>-2926.5027731415244</v>
      </c>
      <c r="S26" s="7"/>
      <c r="T26" s="25">
        <f t="shared" si="7"/>
        <v>-0.65659852453097201</v>
      </c>
      <c r="U26" s="24">
        <f t="shared" si="8"/>
        <v>-0.75952629248205494</v>
      </c>
      <c r="V26" s="7"/>
      <c r="W26" s="25">
        <f t="shared" si="9"/>
        <v>-0.65233746545849969</v>
      </c>
      <c r="X26" s="24">
        <f t="shared" si="10"/>
        <v>33.777817680947464</v>
      </c>
      <c r="Y26" s="7"/>
      <c r="Z26" s="25">
        <f t="shared" si="11"/>
        <v>624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-0.10718231905253361</v>
      </c>
      <c r="AD26" s="17">
        <f t="shared" ca="1" si="14"/>
        <v>7.9704751882175628E-2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14641</v>
      </c>
      <c r="D27" s="17">
        <v>11918</v>
      </c>
      <c r="E27" s="17">
        <v>11880</v>
      </c>
      <c r="F27" s="17">
        <v>14581</v>
      </c>
      <c r="G27" s="24"/>
      <c r="H27" s="7"/>
      <c r="I27" s="25">
        <f t="shared" si="0"/>
        <v>2761</v>
      </c>
      <c r="J27" s="24">
        <f t="shared" si="0"/>
        <v>-2663</v>
      </c>
      <c r="K27" s="7"/>
      <c r="L27" s="25">
        <f t="shared" si="3"/>
        <v>2767.1842439800616</v>
      </c>
      <c r="M27" s="17">
        <f t="shared" si="1"/>
        <v>38.244873604928607</v>
      </c>
      <c r="N27" s="17">
        <f t="shared" si="4"/>
        <v>-2670.0419081173086</v>
      </c>
      <c r="O27" s="24">
        <f t="shared" si="2"/>
        <v>49.588469932616668</v>
      </c>
      <c r="P27" s="7"/>
      <c r="Q27" s="25">
        <f t="shared" si="5"/>
        <v>2803.6918048797197</v>
      </c>
      <c r="R27" s="24">
        <f t="shared" si="6"/>
        <v>-2664.5027731415244</v>
      </c>
      <c r="S27" s="7"/>
      <c r="T27" s="25">
        <f t="shared" si="7"/>
        <v>-0.72542296065414291</v>
      </c>
      <c r="U27" s="24">
        <f t="shared" si="8"/>
        <v>-0.69152844520283252</v>
      </c>
      <c r="V27" s="7"/>
      <c r="W27" s="25">
        <f t="shared" si="9"/>
        <v>-0.72154539787183514</v>
      </c>
      <c r="X27" s="24">
        <f t="shared" si="10"/>
        <v>39.336301631029642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-7.4698368970359752E-2</v>
      </c>
      <c r="AD27" s="17">
        <f t="shared" ca="1" si="14"/>
        <v>1.3301853658276741E-2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14784</v>
      </c>
      <c r="D28" s="17">
        <v>12072</v>
      </c>
      <c r="E28" s="17">
        <v>11770</v>
      </c>
      <c r="F28" s="17">
        <v>14454</v>
      </c>
      <c r="G28" s="24"/>
      <c r="H28" s="7"/>
      <c r="I28" s="25">
        <f t="shared" si="0"/>
        <v>3014</v>
      </c>
      <c r="J28" s="24">
        <f t="shared" si="0"/>
        <v>-2382</v>
      </c>
      <c r="K28" s="7"/>
      <c r="L28" s="25">
        <f t="shared" si="3"/>
        <v>3016.5352827756233</v>
      </c>
      <c r="M28" s="17">
        <f t="shared" si="1"/>
        <v>6.4276587523720456</v>
      </c>
      <c r="N28" s="17">
        <f t="shared" si="4"/>
        <v>-2381.6678041339051</v>
      </c>
      <c r="O28" s="24">
        <f t="shared" si="2"/>
        <v>0.11035409345056392</v>
      </c>
      <c r="P28" s="7"/>
      <c r="Q28" s="25">
        <f t="shared" si="5"/>
        <v>3056.6918048797197</v>
      </c>
      <c r="R28" s="24">
        <f t="shared" si="6"/>
        <v>-2383.5027731415244</v>
      </c>
      <c r="S28" s="7"/>
      <c r="T28" s="25">
        <f t="shared" si="7"/>
        <v>-0.7908837965156551</v>
      </c>
      <c r="U28" s="24">
        <f t="shared" si="8"/>
        <v>-0.61859945632702518</v>
      </c>
      <c r="V28" s="7"/>
      <c r="W28" s="25">
        <f t="shared" si="9"/>
        <v>-0.78741740870574983</v>
      </c>
      <c r="X28" s="24">
        <f t="shared" si="10"/>
        <v>44.966016954207021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-0.11498304579298235</v>
      </c>
      <c r="AD28" s="17">
        <f t="shared" ca="1" si="14"/>
        <v>0.10138121515714715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14886</v>
      </c>
      <c r="D29" s="17">
        <v>12225</v>
      </c>
      <c r="E29" s="17">
        <v>11650</v>
      </c>
      <c r="F29" s="17">
        <v>14295</v>
      </c>
      <c r="G29" s="24"/>
      <c r="H29" s="7"/>
      <c r="I29" s="25">
        <f t="shared" si="0"/>
        <v>3236</v>
      </c>
      <c r="J29" s="24">
        <f t="shared" si="0"/>
        <v>-2070</v>
      </c>
      <c r="K29" s="7"/>
      <c r="L29" s="25">
        <f t="shared" si="3"/>
        <v>3237.2221339864877</v>
      </c>
      <c r="M29" s="17">
        <f t="shared" si="1"/>
        <v>1.4936114809283998</v>
      </c>
      <c r="N29" s="17">
        <f t="shared" si="4"/>
        <v>-2067.8922975170594</v>
      </c>
      <c r="O29" s="24">
        <f t="shared" si="2"/>
        <v>4.4424097565938325</v>
      </c>
      <c r="P29" s="7"/>
      <c r="Q29" s="25">
        <f t="shared" si="5"/>
        <v>3278.6918048797197</v>
      </c>
      <c r="R29" s="24">
        <f t="shared" si="6"/>
        <v>-2071.5027731415244</v>
      </c>
      <c r="S29" s="7"/>
      <c r="T29" s="25">
        <f t="shared" si="7"/>
        <v>-0.84832373944551953</v>
      </c>
      <c r="U29" s="24">
        <f t="shared" si="8"/>
        <v>-0.53762492063573741</v>
      </c>
      <c r="V29" s="7"/>
      <c r="W29" s="25">
        <f t="shared" si="9"/>
        <v>-0.84531364650883201</v>
      </c>
      <c r="X29" s="24">
        <f t="shared" si="10"/>
        <v>50.662766980784966</v>
      </c>
      <c r="Y29" s="7"/>
      <c r="Z29" s="25">
        <f t="shared" si="11"/>
        <v>634</v>
      </c>
      <c r="AA29" s="17">
        <f t="shared" si="15"/>
        <v>50.787000000000006</v>
      </c>
      <c r="AB29" s="24">
        <f t="shared" si="12"/>
        <v>0.8864003672103602</v>
      </c>
      <c r="AC29" s="17">
        <f t="shared" si="13"/>
        <v>-0.12423301921504049</v>
      </c>
      <c r="AD29" s="17">
        <f t="shared" ca="1" si="14"/>
        <v>8.0074679821123596E-2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14989</v>
      </c>
      <c r="D30" s="17">
        <v>12403</v>
      </c>
      <c r="E30" s="17">
        <v>11566</v>
      </c>
      <c r="F30" s="17">
        <v>14131</v>
      </c>
      <c r="G30" s="24"/>
      <c r="H30" s="7"/>
      <c r="I30" s="25">
        <f t="shared" si="0"/>
        <v>3423</v>
      </c>
      <c r="J30" s="24">
        <f t="shared" si="0"/>
        <v>-1728</v>
      </c>
      <c r="K30" s="7"/>
      <c r="L30" s="25">
        <f t="shared" si="3"/>
        <v>3425.382496491929</v>
      </c>
      <c r="M30" s="17">
        <f t="shared" si="1"/>
        <v>5.6762895340541455</v>
      </c>
      <c r="N30" s="17">
        <f t="shared" si="4"/>
        <v>-1733.579308251512</v>
      </c>
      <c r="O30" s="24">
        <f t="shared" si="2"/>
        <v>31.128680565389612</v>
      </c>
      <c r="P30" s="7"/>
      <c r="Q30" s="25">
        <f t="shared" si="5"/>
        <v>3465.6918048797197</v>
      </c>
      <c r="R30" s="24">
        <f t="shared" si="6"/>
        <v>-1729.5027731415244</v>
      </c>
      <c r="S30" s="7"/>
      <c r="T30" s="25">
        <f t="shared" si="7"/>
        <v>-0.896707835517072</v>
      </c>
      <c r="U30" s="24">
        <f t="shared" si="8"/>
        <v>-0.44886437189721035</v>
      </c>
      <c r="V30" s="7"/>
      <c r="W30" s="25">
        <f t="shared" si="9"/>
        <v>-0.89419768141584621</v>
      </c>
      <c r="X30" s="24">
        <f t="shared" si="10"/>
        <v>56.463909023797441</v>
      </c>
      <c r="Y30" s="7"/>
      <c r="Z30" s="25">
        <f t="shared" si="11"/>
        <v>634</v>
      </c>
      <c r="AA30" s="17">
        <f t="shared" si="15"/>
        <v>56.493000000000009</v>
      </c>
      <c r="AB30" s="24">
        <f t="shared" si="12"/>
        <v>0.98598885432915673</v>
      </c>
      <c r="AC30" s="17">
        <f t="shared" si="13"/>
        <v>-2.9090976202567731E-2</v>
      </c>
      <c r="AD30" s="17">
        <f t="shared" ca="1" si="14"/>
        <v>2.5693963330617464E-2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12562</v>
      </c>
      <c r="E31" s="17">
        <v>11473</v>
      </c>
      <c r="F31" s="17">
        <v>13941</v>
      </c>
      <c r="G31" s="24"/>
      <c r="H31" s="7"/>
      <c r="I31" s="25">
        <f t="shared" si="0"/>
        <v>3579</v>
      </c>
      <c r="J31" s="24">
        <f t="shared" si="0"/>
        <v>-1379</v>
      </c>
      <c r="K31" s="7"/>
      <c r="L31" s="25">
        <f t="shared" si="3"/>
        <v>3579.1504415809673</v>
      </c>
      <c r="M31" s="17">
        <f t="shared" si="1"/>
        <v>2.2632669283926748E-2</v>
      </c>
      <c r="N31" s="17">
        <f t="shared" si="4"/>
        <v>-1382.0463916870544</v>
      </c>
      <c r="O31" s="24">
        <f t="shared" si="2"/>
        <v>9.280502310954386</v>
      </c>
      <c r="P31" s="7"/>
      <c r="Q31" s="25">
        <f t="shared" si="5"/>
        <v>3621.6918048797197</v>
      </c>
      <c r="R31" s="24">
        <f t="shared" si="6"/>
        <v>-1380.5027731415244</v>
      </c>
      <c r="S31" s="7"/>
      <c r="T31" s="25">
        <f t="shared" si="7"/>
        <v>-0.93707103865697672</v>
      </c>
      <c r="U31" s="24">
        <f t="shared" si="8"/>
        <v>-0.35828708678099414</v>
      </c>
      <c r="V31" s="7"/>
      <c r="W31" s="25">
        <f t="shared" si="9"/>
        <v>-0.93507091355799277</v>
      </c>
      <c r="X31" s="24">
        <f t="shared" si="10"/>
        <v>62.154271898401703</v>
      </c>
      <c r="Y31" s="7"/>
      <c r="Z31" s="25">
        <f t="shared" si="11"/>
        <v>634</v>
      </c>
      <c r="AA31" s="17">
        <f t="shared" si="15"/>
        <v>62.199000000000012</v>
      </c>
      <c r="AB31" s="24">
        <f t="shared" si="12"/>
        <v>1.0855773414479533</v>
      </c>
      <c r="AC31" s="17">
        <f t="shared" si="13"/>
        <v>-4.4728101598309422E-2</v>
      </c>
      <c r="AD31" s="17">
        <f t="shared" ca="1" si="14"/>
        <v>5.2933128511213567E-2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15118</v>
      </c>
      <c r="D32" s="17">
        <v>12748</v>
      </c>
      <c r="E32" s="17">
        <v>11421</v>
      </c>
      <c r="F32" s="17">
        <v>13769</v>
      </c>
      <c r="G32" s="24"/>
      <c r="H32" s="7"/>
      <c r="I32" s="25">
        <f t="shared" si="0"/>
        <v>3697</v>
      </c>
      <c r="J32" s="24">
        <f t="shared" si="0"/>
        <v>-1021</v>
      </c>
      <c r="K32" s="7"/>
      <c r="L32" s="25">
        <f t="shared" si="3"/>
        <v>3695.5852953732824</v>
      </c>
      <c r="M32" s="17">
        <f t="shared" si="1"/>
        <v>2.0013891808561666</v>
      </c>
      <c r="N32" s="17">
        <f t="shared" si="4"/>
        <v>-1022.0465532374285</v>
      </c>
      <c r="O32" s="24">
        <f t="shared" si="2"/>
        <v>1.0952736787720692</v>
      </c>
      <c r="P32" s="7"/>
      <c r="Q32" s="25">
        <f t="shared" si="5"/>
        <v>3739.6918048797197</v>
      </c>
      <c r="R32" s="24">
        <f t="shared" si="6"/>
        <v>-1022.5027731415242</v>
      </c>
      <c r="S32" s="7"/>
      <c r="T32" s="25">
        <f t="shared" si="7"/>
        <v>-0.9676021794935713</v>
      </c>
      <c r="U32" s="24">
        <f t="shared" si="8"/>
        <v>-0.26537399775060616</v>
      </c>
      <c r="V32" s="7"/>
      <c r="W32" s="25">
        <f t="shared" si="9"/>
        <v>-0.96612506406705234</v>
      </c>
      <c r="X32" s="24">
        <f t="shared" si="10"/>
        <v>67.760253752825918</v>
      </c>
      <c r="Y32" s="7"/>
      <c r="Z32" s="25">
        <f t="shared" si="11"/>
        <v>625</v>
      </c>
      <c r="AA32" s="17">
        <f t="shared" si="15"/>
        <v>67.824000000000012</v>
      </c>
      <c r="AB32" s="24">
        <f t="shared" si="12"/>
        <v>1.1837521118726344</v>
      </c>
      <c r="AC32" s="17">
        <f t="shared" si="13"/>
        <v>-6.3746247174094606E-2</v>
      </c>
      <c r="AD32" s="17">
        <f t="shared" ca="1" si="14"/>
        <v>6.6820374908829194E-2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15151</v>
      </c>
      <c r="D33" s="17">
        <v>12920</v>
      </c>
      <c r="E33" s="17">
        <v>11378</v>
      </c>
      <c r="F33" s="17">
        <v>13586</v>
      </c>
      <c r="G33" s="24"/>
      <c r="H33" s="7"/>
      <c r="I33" s="25">
        <f t="shared" si="0"/>
        <v>3773</v>
      </c>
      <c r="J33" s="24">
        <f t="shared" si="0"/>
        <v>-666</v>
      </c>
      <c r="K33" s="7"/>
      <c r="L33" s="25">
        <f t="shared" si="3"/>
        <v>3773.7834875448689</v>
      </c>
      <c r="M33" s="17">
        <f t="shared" si="1"/>
        <v>0.61385273296465948</v>
      </c>
      <c r="N33" s="17">
        <f t="shared" si="4"/>
        <v>-665.32154517571485</v>
      </c>
      <c r="O33" s="24">
        <f t="shared" si="2"/>
        <v>0.46030094859579951</v>
      </c>
      <c r="P33" s="7"/>
      <c r="Q33" s="25">
        <f t="shared" si="5"/>
        <v>3815.6918048797197</v>
      </c>
      <c r="R33" s="24">
        <f t="shared" si="6"/>
        <v>-667.50277314152424</v>
      </c>
      <c r="S33" s="7"/>
      <c r="T33" s="25">
        <f t="shared" si="7"/>
        <v>-0.98726630410019156</v>
      </c>
      <c r="U33" s="24">
        <f t="shared" si="8"/>
        <v>-0.17323951002494214</v>
      </c>
      <c r="V33" s="7"/>
      <c r="W33" s="25">
        <f t="shared" si="9"/>
        <v>-0.98630764778302304</v>
      </c>
      <c r="X33" s="24">
        <f t="shared" si="10"/>
        <v>73.157318716656846</v>
      </c>
      <c r="Y33" s="7"/>
      <c r="Z33" s="25">
        <f t="shared" si="11"/>
        <v>603</v>
      </c>
      <c r="AA33" s="17">
        <f t="shared" si="15"/>
        <v>73.251000000000005</v>
      </c>
      <c r="AB33" s="24">
        <f t="shared" si="12"/>
        <v>1.2784711303783662</v>
      </c>
      <c r="AC33" s="17">
        <f t="shared" si="13"/>
        <v>-9.3681283343158839E-2</v>
      </c>
      <c r="AD33" s="17">
        <f t="shared" ca="1" si="14"/>
        <v>5.0747193164554005E-2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15172</v>
      </c>
      <c r="D34" s="17">
        <v>13105</v>
      </c>
      <c r="E34" s="17">
        <v>11355</v>
      </c>
      <c r="F34" s="17">
        <v>13406</v>
      </c>
      <c r="G34" s="24"/>
      <c r="H34" s="7"/>
      <c r="I34" s="25">
        <f t="shared" si="0"/>
        <v>3817</v>
      </c>
      <c r="J34" s="24">
        <f t="shared" si="0"/>
        <v>-301</v>
      </c>
      <c r="K34" s="7"/>
      <c r="L34" s="25">
        <f t="shared" si="3"/>
        <v>3818.309428068756</v>
      </c>
      <c r="M34" s="17">
        <f t="shared" si="1"/>
        <v>1.714601867246083</v>
      </c>
      <c r="N34" s="17">
        <f t="shared" si="4"/>
        <v>-294.74693215436963</v>
      </c>
      <c r="O34" s="24">
        <f t="shared" si="2"/>
        <v>39.100857482056426</v>
      </c>
      <c r="P34" s="7"/>
      <c r="Q34" s="25">
        <f t="shared" si="5"/>
        <v>3859.6918048797197</v>
      </c>
      <c r="R34" s="24">
        <f t="shared" si="6"/>
        <v>-302.50277314152424</v>
      </c>
      <c r="S34" s="7"/>
      <c r="T34" s="25">
        <f t="shared" si="7"/>
        <v>-0.99865079729349804</v>
      </c>
      <c r="U34" s="24">
        <f t="shared" si="8"/>
        <v>-7.8509684616865055E-2</v>
      </c>
      <c r="V34" s="7"/>
      <c r="W34" s="25">
        <f t="shared" si="9"/>
        <v>-0.99822506487763452</v>
      </c>
      <c r="X34" s="24">
        <f t="shared" si="10"/>
        <v>78.622375178846937</v>
      </c>
      <c r="Y34" s="7"/>
      <c r="Z34" s="25">
        <f t="shared" si="11"/>
        <v>616</v>
      </c>
      <c r="AA34" s="17">
        <f t="shared" si="15"/>
        <v>78.795000000000002</v>
      </c>
      <c r="AB34" s="24">
        <f t="shared" si="12"/>
        <v>1.3752321841089321</v>
      </c>
      <c r="AC34" s="17">
        <f t="shared" si="13"/>
        <v>-0.17262482115306454</v>
      </c>
      <c r="AD34" s="17">
        <f t="shared" ca="1" si="14"/>
        <v>0.10314186928954427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13299</v>
      </c>
      <c r="E35" s="17">
        <v>11356</v>
      </c>
      <c r="F35" s="17">
        <v>13217</v>
      </c>
      <c r="G35" s="24"/>
      <c r="H35" s="7"/>
      <c r="I35" s="25">
        <f t="shared" si="0"/>
        <v>3830</v>
      </c>
      <c r="J35" s="24">
        <f t="shared" si="0"/>
        <v>82</v>
      </c>
      <c r="K35" s="7"/>
      <c r="L35" s="25">
        <f t="shared" si="3"/>
        <v>3826.5417005656377</v>
      </c>
      <c r="M35" s="17">
        <f t="shared" si="1"/>
        <v>11.959834977710525</v>
      </c>
      <c r="N35" s="17">
        <f t="shared" si="4"/>
        <v>84.062814797260415</v>
      </c>
      <c r="O35" s="24">
        <f t="shared" si="2"/>
        <v>4.2552048877965287</v>
      </c>
      <c r="P35" s="7"/>
      <c r="Q35" s="25">
        <f t="shared" si="5"/>
        <v>3872.6918048797197</v>
      </c>
      <c r="R35" s="24">
        <f t="shared" si="6"/>
        <v>80.497226858475742</v>
      </c>
      <c r="S35" s="7"/>
      <c r="T35" s="25">
        <f t="shared" si="7"/>
        <v>-1.0020143975551568</v>
      </c>
      <c r="U35" s="24">
        <f t="shared" si="8"/>
        <v>2.0891748619555565E-2</v>
      </c>
      <c r="V35" s="7"/>
      <c r="W35" s="25">
        <f t="shared" si="9"/>
        <v>-1.0021477345021446</v>
      </c>
      <c r="X35" s="24">
        <f t="shared" si="10"/>
        <v>84.313660621371696</v>
      </c>
      <c r="Y35" s="7"/>
      <c r="Z35" s="25">
        <f t="shared" si="11"/>
        <v>625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-0.10633937862830578</v>
      </c>
      <c r="AD35" s="17">
        <f t="shared" ca="1" si="14"/>
        <v>2.4711589339574402E-3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15176</v>
      </c>
      <c r="D36" s="17">
        <v>13495</v>
      </c>
      <c r="E36" s="17">
        <v>11372</v>
      </c>
      <c r="F36" s="17">
        <v>13038</v>
      </c>
      <c r="G36" s="24"/>
      <c r="H36" s="7"/>
      <c r="I36" s="25">
        <f t="shared" si="0"/>
        <v>3804</v>
      </c>
      <c r="J36" s="24">
        <f t="shared" si="0"/>
        <v>457</v>
      </c>
      <c r="K36" s="7"/>
      <c r="L36" s="25">
        <f t="shared" si="3"/>
        <v>3797.5603416314266</v>
      </c>
      <c r="M36" s="17">
        <f t="shared" si="1"/>
        <v>41.469199903937664</v>
      </c>
      <c r="N36" s="17">
        <f t="shared" si="4"/>
        <v>461.47589373452792</v>
      </c>
      <c r="O36" s="24">
        <f t="shared" si="2"/>
        <v>20.033624722786247</v>
      </c>
      <c r="P36" s="7"/>
      <c r="Q36" s="25">
        <f t="shared" si="5"/>
        <v>3846.6918048797197</v>
      </c>
      <c r="R36" s="24">
        <f t="shared" si="6"/>
        <v>455.49722685847576</v>
      </c>
      <c r="S36" s="7"/>
      <c r="T36" s="25">
        <f t="shared" si="7"/>
        <v>-0.99528719703183932</v>
      </c>
      <c r="U36" s="24">
        <f t="shared" si="8"/>
        <v>0.11821691171004574</v>
      </c>
      <c r="V36" s="7"/>
      <c r="W36" s="25">
        <f t="shared" si="9"/>
        <v>-0.9959677671920466</v>
      </c>
      <c r="X36" s="24">
        <f t="shared" si="10"/>
        <v>89.888471795063538</v>
      </c>
      <c r="Y36" s="7"/>
      <c r="Z36" s="25">
        <f t="shared" si="11"/>
        <v>624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-0.14752820493646368</v>
      </c>
      <c r="AD36" s="17">
        <f t="shared" ca="1" si="14"/>
        <v>5.4713125682454233E-2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15139</v>
      </c>
      <c r="D37" s="17">
        <v>13678</v>
      </c>
      <c r="E37" s="17">
        <v>11402</v>
      </c>
      <c r="F37" s="17">
        <v>12842</v>
      </c>
      <c r="G37" s="24"/>
      <c r="H37" s="7"/>
      <c r="I37" s="25">
        <f t="shared" si="0"/>
        <v>3737</v>
      </c>
      <c r="J37" s="24">
        <f t="shared" si="0"/>
        <v>836</v>
      </c>
      <c r="K37" s="7"/>
      <c r="L37" s="25">
        <f t="shared" si="3"/>
        <v>3730.605048963007</v>
      </c>
      <c r="M37" s="17">
        <f t="shared" si="1"/>
        <v>40.895398765537934</v>
      </c>
      <c r="N37" s="17">
        <f t="shared" si="4"/>
        <v>839.20652954327772</v>
      </c>
      <c r="O37" s="24">
        <f t="shared" si="2"/>
        <v>10.281831711912854</v>
      </c>
      <c r="P37" s="7"/>
      <c r="Q37" s="25">
        <f t="shared" si="5"/>
        <v>3779.6918048797197</v>
      </c>
      <c r="R37" s="24">
        <f t="shared" si="6"/>
        <v>834.49722685847576</v>
      </c>
      <c r="S37" s="7"/>
      <c r="T37" s="25">
        <f t="shared" si="7"/>
        <v>-0.97795171876021358</v>
      </c>
      <c r="U37" s="24">
        <f t="shared" si="8"/>
        <v>0.21658020987350113</v>
      </c>
      <c r="V37" s="7"/>
      <c r="W37" s="25">
        <f t="shared" si="9"/>
        <v>-0.97918519266786608</v>
      </c>
      <c r="X37" s="24">
        <f t="shared" si="10"/>
        <v>95.591505035158093</v>
      </c>
      <c r="Y37" s="7"/>
      <c r="Z37" s="25">
        <f t="shared" si="11"/>
        <v>632</v>
      </c>
      <c r="AA37" s="17">
        <f t="shared" si="15"/>
        <v>95.724000000000004</v>
      </c>
      <c r="AB37" s="24">
        <f t="shared" si="12"/>
        <v>1.670698973179052</v>
      </c>
      <c r="AC37" s="17">
        <f t="shared" si="13"/>
        <v>-0.1324949648419107</v>
      </c>
      <c r="AD37" s="17">
        <f t="shared" ca="1" si="14"/>
        <v>3.6163976011465593E-2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15087</v>
      </c>
      <c r="D38" s="17">
        <v>13862</v>
      </c>
      <c r="E38" s="17">
        <v>11456</v>
      </c>
      <c r="F38" s="17">
        <v>12663</v>
      </c>
      <c r="G38" s="24"/>
      <c r="H38" s="7"/>
      <c r="I38" s="25">
        <f t="shared" si="0"/>
        <v>3631</v>
      </c>
      <c r="J38" s="24">
        <f t="shared" si="0"/>
        <v>1199</v>
      </c>
      <c r="K38" s="7"/>
      <c r="L38" s="25">
        <f t="shared" si="3"/>
        <v>3625.6905298875072</v>
      </c>
      <c r="M38" s="17">
        <f t="shared" si="1"/>
        <v>28.190472875454496</v>
      </c>
      <c r="N38" s="17">
        <f t="shared" si="4"/>
        <v>1210.9826738256309</v>
      </c>
      <c r="O38" s="24">
        <f t="shared" si="2"/>
        <v>143.58447201145879</v>
      </c>
      <c r="P38" s="7"/>
      <c r="Q38" s="25">
        <f t="shared" si="5"/>
        <v>3673.6918048797197</v>
      </c>
      <c r="R38" s="24">
        <f t="shared" si="6"/>
        <v>1197.4972268584756</v>
      </c>
      <c r="S38" s="7"/>
      <c r="T38" s="25">
        <f t="shared" si="7"/>
        <v>-0.95052543970361159</v>
      </c>
      <c r="U38" s="24">
        <f t="shared" si="8"/>
        <v>0.31079096774509557</v>
      </c>
      <c r="V38" s="7"/>
      <c r="W38" s="25">
        <f t="shared" si="9"/>
        <v>-0.95228830463106573</v>
      </c>
      <c r="X38" s="24">
        <f t="shared" si="10"/>
        <v>101.19411862829963</v>
      </c>
      <c r="Y38" s="7"/>
      <c r="Z38" s="25">
        <f t="shared" si="11"/>
        <v>636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-0.25388137170037339</v>
      </c>
      <c r="AD38" s="17">
        <f t="shared" ca="1" si="14"/>
        <v>5.8859034216652617E-2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15008</v>
      </c>
      <c r="D39" s="17">
        <v>14038</v>
      </c>
      <c r="E39" s="17">
        <v>11520</v>
      </c>
      <c r="F39" s="17">
        <v>12476</v>
      </c>
      <c r="G39" s="24"/>
      <c r="H39" s="7"/>
      <c r="I39" s="25">
        <f t="shared" si="0"/>
        <v>3488</v>
      </c>
      <c r="J39" s="24">
        <f t="shared" si="0"/>
        <v>1562</v>
      </c>
      <c r="K39" s="7"/>
      <c r="L39" s="25">
        <f t="shared" si="3"/>
        <v>3484.418073833358</v>
      </c>
      <c r="M39" s="17">
        <f t="shared" si="1"/>
        <v>12.830195063274697</v>
      </c>
      <c r="N39" s="17">
        <f t="shared" si="4"/>
        <v>1570.1284220775044</v>
      </c>
      <c r="O39" s="24">
        <f t="shared" si="2"/>
        <v>66.071245470061115</v>
      </c>
      <c r="P39" s="7"/>
      <c r="Q39" s="25">
        <f t="shared" si="5"/>
        <v>3530.6918048797197</v>
      </c>
      <c r="R39" s="24">
        <f t="shared" si="6"/>
        <v>1560.4972268584756</v>
      </c>
      <c r="S39" s="7"/>
      <c r="T39" s="25">
        <f t="shared" si="7"/>
        <v>-0.91352583682536559</v>
      </c>
      <c r="U39" s="24">
        <f t="shared" si="8"/>
        <v>0.40500172561669007</v>
      </c>
      <c r="V39" s="7"/>
      <c r="W39" s="25">
        <f t="shared" si="9"/>
        <v>-0.91581794138416139</v>
      </c>
      <c r="X39" s="24">
        <f t="shared" si="10"/>
        <v>106.97581878510016</v>
      </c>
      <c r="Y39" s="7"/>
      <c r="Z39" s="25">
        <f t="shared" si="11"/>
        <v>635</v>
      </c>
      <c r="AA39" s="17">
        <f t="shared" si="15"/>
        <v>107.16300000000001</v>
      </c>
      <c r="AB39" s="24">
        <f t="shared" si="12"/>
        <v>1.8703471863146834</v>
      </c>
      <c r="AC39" s="17">
        <f t="shared" si="13"/>
        <v>-0.18718121489985151</v>
      </c>
      <c r="AD39" s="17">
        <f t="shared" ca="1" si="14"/>
        <v>3.869736788477951E-2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14927</v>
      </c>
      <c r="D40" s="17">
        <v>14207</v>
      </c>
      <c r="E40" s="17">
        <v>11612</v>
      </c>
      <c r="F40" s="17">
        <v>12311</v>
      </c>
      <c r="G40" s="24"/>
      <c r="H40" s="7"/>
      <c r="I40" s="25">
        <f t="shared" si="0"/>
        <v>3315</v>
      </c>
      <c r="J40" s="24">
        <f t="shared" si="0"/>
        <v>1896</v>
      </c>
      <c r="K40" s="7"/>
      <c r="L40" s="25">
        <f t="shared" si="3"/>
        <v>3313.524752857857</v>
      </c>
      <c r="M40" s="17">
        <f t="shared" si="1"/>
        <v>2.1763541304009761</v>
      </c>
      <c r="N40" s="17">
        <f t="shared" si="4"/>
        <v>1904.1691141440376</v>
      </c>
      <c r="O40" s="24">
        <f t="shared" si="2"/>
        <v>66.734425898315521</v>
      </c>
      <c r="P40" s="7"/>
      <c r="Q40" s="25">
        <f t="shared" si="5"/>
        <v>3357.6918048797197</v>
      </c>
      <c r="R40" s="24">
        <f t="shared" si="6"/>
        <v>1894.4972268584756</v>
      </c>
      <c r="S40" s="7"/>
      <c r="T40" s="25">
        <f t="shared" si="7"/>
        <v>-0.86876407949713796</v>
      </c>
      <c r="U40" s="24">
        <f t="shared" si="8"/>
        <v>0.49168600420928665</v>
      </c>
      <c r="V40" s="7"/>
      <c r="W40" s="25">
        <f t="shared" si="9"/>
        <v>-0.87154297334458275</v>
      </c>
      <c r="X40" s="24">
        <f t="shared" si="10"/>
        <v>112.54915921709022</v>
      </c>
      <c r="Y40" s="7"/>
      <c r="Z40" s="25">
        <f t="shared" si="11"/>
        <v>617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-0.16684078290978732</v>
      </c>
      <c r="AD40" s="17">
        <f t="shared" ca="1" si="14"/>
        <v>2.0195204132221534E-2</v>
      </c>
      <c r="AE40" s="17">
        <v>129</v>
      </c>
    </row>
    <row r="41" spans="1:31" s="17" customFormat="1" x14ac:dyDescent="0.25">
      <c r="A41" s="17">
        <v>21</v>
      </c>
      <c r="B41" s="17">
        <v>605</v>
      </c>
      <c r="C41" s="17">
        <v>14836</v>
      </c>
      <c r="D41" s="17">
        <v>14371</v>
      </c>
      <c r="E41" s="17">
        <v>11714</v>
      </c>
      <c r="F41" s="17">
        <v>12161</v>
      </c>
      <c r="G41" s="24"/>
      <c r="H41" s="7"/>
      <c r="I41" s="25">
        <f t="shared" si="0"/>
        <v>3122</v>
      </c>
      <c r="J41" s="24">
        <f t="shared" si="0"/>
        <v>2210</v>
      </c>
      <c r="K41" s="7"/>
      <c r="L41" s="25">
        <f t="shared" si="3"/>
        <v>3115.3337389330954</v>
      </c>
      <c r="M41" s="17">
        <f t="shared" si="1"/>
        <v>44.439036612127438</v>
      </c>
      <c r="N41" s="17">
        <f t="shared" si="4"/>
        <v>2214.3691654739937</v>
      </c>
      <c r="O41" s="24">
        <f t="shared" si="2"/>
        <v>19.089606939138502</v>
      </c>
      <c r="P41" s="7"/>
      <c r="Q41" s="25">
        <f t="shared" si="5"/>
        <v>3164.6918048797197</v>
      </c>
      <c r="R41" s="24">
        <f t="shared" si="6"/>
        <v>2208.4972268584756</v>
      </c>
      <c r="S41" s="7"/>
      <c r="T41" s="25">
        <f t="shared" si="7"/>
        <v>-0.81882755253558914</v>
      </c>
      <c r="U41" s="24">
        <f t="shared" si="8"/>
        <v>0.57317960743705709</v>
      </c>
      <c r="V41" s="7"/>
      <c r="W41" s="25">
        <f t="shared" si="9"/>
        <v>-0.82206396239505364</v>
      </c>
      <c r="X41" s="24">
        <f t="shared" si="10"/>
        <v>118.00531562617073</v>
      </c>
      <c r="Y41" s="7"/>
      <c r="Z41" s="25">
        <f t="shared" si="11"/>
        <v>605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-0.15568437382927414</v>
      </c>
      <c r="AD41" s="17">
        <f t="shared" ca="1" si="14"/>
        <v>-5.0255616037730988E-3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14713</v>
      </c>
      <c r="D42" s="17">
        <v>14517</v>
      </c>
      <c r="E42" s="17">
        <v>11825</v>
      </c>
      <c r="F42" s="17">
        <v>12005</v>
      </c>
      <c r="G42" s="24"/>
      <c r="H42" s="7"/>
      <c r="I42" s="25">
        <f t="shared" si="0"/>
        <v>2888</v>
      </c>
      <c r="J42" s="24">
        <f t="shared" si="0"/>
        <v>2512</v>
      </c>
      <c r="K42" s="7"/>
      <c r="L42" s="25">
        <f t="shared" si="3"/>
        <v>2883.8506825720974</v>
      </c>
      <c r="M42" s="17">
        <f t="shared" si="1"/>
        <v>17.216835117496149</v>
      </c>
      <c r="N42" s="17">
        <f t="shared" si="4"/>
        <v>2510.1086672416518</v>
      </c>
      <c r="O42" s="24">
        <f t="shared" si="2"/>
        <v>3.5771396028010058</v>
      </c>
      <c r="P42" s="7"/>
      <c r="Q42" s="25">
        <f t="shared" si="5"/>
        <v>2930.6918048797197</v>
      </c>
      <c r="R42" s="24">
        <f t="shared" si="6"/>
        <v>2510.4972268584756</v>
      </c>
      <c r="S42" s="7"/>
      <c r="T42" s="25">
        <f t="shared" si="7"/>
        <v>-0.75828274782573202</v>
      </c>
      <c r="U42" s="24">
        <f t="shared" si="8"/>
        <v>0.65155880544593181</v>
      </c>
      <c r="V42" s="7"/>
      <c r="W42" s="25">
        <f t="shared" si="9"/>
        <v>-0.76195899107541831</v>
      </c>
      <c r="X42" s="24">
        <f t="shared" si="10"/>
        <v>123.65347547039596</v>
      </c>
      <c r="Y42" s="7"/>
      <c r="Z42" s="25">
        <f t="shared" si="11"/>
        <v>617</v>
      </c>
      <c r="AA42" s="17">
        <f t="shared" si="15"/>
        <v>123.714</v>
      </c>
      <c r="AB42" s="24">
        <f t="shared" si="12"/>
        <v>2.1592166308122649</v>
      </c>
      <c r="AC42" s="17">
        <f t="shared" si="13"/>
        <v>-6.052452960403798E-2</v>
      </c>
      <c r="AD42" s="17">
        <f t="shared" ca="1" si="14"/>
        <v>2.4683913360220799E-2</v>
      </c>
      <c r="AE42" s="17">
        <v>127</v>
      </c>
    </row>
    <row r="43" spans="1:31" s="17" customFormat="1" x14ac:dyDescent="0.25">
      <c r="A43" s="17">
        <v>23</v>
      </c>
      <c r="B43" s="17">
        <v>623</v>
      </c>
      <c r="C43" s="17">
        <v>14591</v>
      </c>
      <c r="D43" s="17">
        <v>14666</v>
      </c>
      <c r="E43" s="17">
        <v>11963</v>
      </c>
      <c r="F43" s="17">
        <v>11874</v>
      </c>
      <c r="G43" s="24"/>
      <c r="H43" s="7"/>
      <c r="I43" s="25">
        <f t="shared" si="0"/>
        <v>2628</v>
      </c>
      <c r="J43" s="24">
        <f t="shared" si="0"/>
        <v>2792</v>
      </c>
      <c r="K43" s="7"/>
      <c r="L43" s="25">
        <f t="shared" si="3"/>
        <v>2622.2342328822187</v>
      </c>
      <c r="M43" s="17">
        <f t="shared" si="1"/>
        <v>33.24407045648752</v>
      </c>
      <c r="N43" s="17">
        <f t="shared" si="4"/>
        <v>2784.79413235728</v>
      </c>
      <c r="O43" s="24">
        <f t="shared" si="2"/>
        <v>51.924528484399417</v>
      </c>
      <c r="P43" s="7"/>
      <c r="Q43" s="25">
        <f t="shared" si="5"/>
        <v>2670.6918048797197</v>
      </c>
      <c r="R43" s="24">
        <f t="shared" si="6"/>
        <v>2790.4972268584756</v>
      </c>
      <c r="S43" s="7"/>
      <c r="T43" s="25">
        <f t="shared" si="7"/>
        <v>-0.69101074259255746</v>
      </c>
      <c r="U43" s="24">
        <f t="shared" si="8"/>
        <v>0.72422826055349787</v>
      </c>
      <c r="V43" s="7"/>
      <c r="W43" s="25">
        <f t="shared" si="9"/>
        <v>-0.69509460226185349</v>
      </c>
      <c r="X43" s="24">
        <f t="shared" si="10"/>
        <v>129.29530369594158</v>
      </c>
      <c r="Y43" s="7"/>
      <c r="Z43" s="25">
        <f t="shared" si="11"/>
        <v>623</v>
      </c>
      <c r="AA43" s="17">
        <f t="shared" si="15"/>
        <v>129.321</v>
      </c>
      <c r="AB43" s="24">
        <f t="shared" si="12"/>
        <v>2.257077241971587</v>
      </c>
      <c r="AC43" s="17">
        <f t="shared" si="13"/>
        <v>-2.5696304058413943E-2</v>
      </c>
      <c r="AD43" s="17">
        <f t="shared" ca="1" si="14"/>
        <v>-1.6141190204621125E-2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14429</v>
      </c>
      <c r="D44" s="17">
        <v>14773</v>
      </c>
      <c r="E44" s="17">
        <v>12097</v>
      </c>
      <c r="F44" s="17">
        <v>11738</v>
      </c>
      <c r="G44" s="24"/>
      <c r="H44" s="7"/>
      <c r="I44" s="25">
        <f t="shared" si="0"/>
        <v>2332</v>
      </c>
      <c r="J44" s="24">
        <f t="shared" si="0"/>
        <v>3035</v>
      </c>
      <c r="K44" s="7"/>
      <c r="L44" s="25">
        <f t="shared" si="3"/>
        <v>2331.737345711007</v>
      </c>
      <c r="M44" s="17">
        <f t="shared" si="1"/>
        <v>6.8987275526398606E-2</v>
      </c>
      <c r="N44" s="17">
        <f t="shared" si="4"/>
        <v>3035.436615118012</v>
      </c>
      <c r="O44" s="24">
        <f t="shared" si="2"/>
        <v>0.19063276127664502</v>
      </c>
      <c r="P44" s="7"/>
      <c r="Q44" s="25">
        <f t="shared" si="5"/>
        <v>2374.6918048797197</v>
      </c>
      <c r="R44" s="24">
        <f t="shared" si="6"/>
        <v>3033.4972268584756</v>
      </c>
      <c r="S44" s="7"/>
      <c r="T44" s="25">
        <f t="shared" si="7"/>
        <v>-0.61442415201940481</v>
      </c>
      <c r="U44" s="24">
        <f t="shared" si="8"/>
        <v>0.78729496623613549</v>
      </c>
      <c r="V44" s="7"/>
      <c r="W44" s="25">
        <f t="shared" si="9"/>
        <v>-0.61886147663812607</v>
      </c>
      <c r="X44" s="24">
        <f t="shared" si="10"/>
        <v>134.94990041651317</v>
      </c>
      <c r="Y44" s="7"/>
      <c r="Z44" s="25">
        <f t="shared" si="11"/>
        <v>630</v>
      </c>
      <c r="AA44" s="17">
        <f t="shared" si="15"/>
        <v>134.99099999999999</v>
      </c>
      <c r="AB44" s="24">
        <f t="shared" si="12"/>
        <v>2.3560374105596651</v>
      </c>
      <c r="AC44" s="17">
        <f t="shared" si="13"/>
        <v>-4.1099583486811753E-2</v>
      </c>
      <c r="AD44" s="17">
        <f t="shared" ca="1" si="14"/>
        <v>2.3935903955390359E-2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14277</v>
      </c>
      <c r="D45" s="17">
        <v>14894</v>
      </c>
      <c r="E45" s="17">
        <v>12264</v>
      </c>
      <c r="F45" s="17">
        <v>11632</v>
      </c>
      <c r="G45" s="24"/>
      <c r="H45" s="7"/>
      <c r="I45" s="25">
        <f t="shared" si="0"/>
        <v>2013</v>
      </c>
      <c r="J45" s="24">
        <f t="shared" si="0"/>
        <v>3262</v>
      </c>
      <c r="K45" s="7"/>
      <c r="L45" s="25">
        <f t="shared" si="3"/>
        <v>2014.3840062777756</v>
      </c>
      <c r="M45" s="17">
        <f t="shared" si="1"/>
        <v>1.9154733769222643</v>
      </c>
      <c r="N45" s="17">
        <f t="shared" si="4"/>
        <v>3258.6312567329051</v>
      </c>
      <c r="O45" s="24">
        <f t="shared" si="2"/>
        <v>11.348431199597504</v>
      </c>
      <c r="P45" s="7"/>
      <c r="Q45" s="25">
        <f t="shared" si="5"/>
        <v>2055.6918048797197</v>
      </c>
      <c r="R45" s="24">
        <f t="shared" si="6"/>
        <v>3260.4972268584756</v>
      </c>
      <c r="S45" s="7"/>
      <c r="T45" s="25">
        <f t="shared" si="7"/>
        <v>-0.53188657636793302</v>
      </c>
      <c r="U45" s="24">
        <f t="shared" si="8"/>
        <v>0.84620913162691214</v>
      </c>
      <c r="V45" s="7"/>
      <c r="W45" s="25">
        <f t="shared" si="9"/>
        <v>-0.53665391867371615</v>
      </c>
      <c r="X45" s="24">
        <f t="shared" si="10"/>
        <v>140.73709486038672</v>
      </c>
      <c r="Y45" s="7"/>
      <c r="Z45" s="25">
        <f t="shared" si="11"/>
        <v>637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1.3094860386729579E-2</v>
      </c>
      <c r="AD45" s="17">
        <f t="shared" ca="1" si="14"/>
        <v>2.222235490745561E-2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14105</v>
      </c>
      <c r="D46" s="17">
        <v>14986</v>
      </c>
      <c r="E46" s="17">
        <v>12423</v>
      </c>
      <c r="F46" s="17">
        <v>11534</v>
      </c>
      <c r="G46" s="24"/>
      <c r="H46" s="7"/>
      <c r="I46" s="25">
        <f t="shared" si="0"/>
        <v>1682</v>
      </c>
      <c r="J46" s="24">
        <f t="shared" si="0"/>
        <v>3452</v>
      </c>
      <c r="K46" s="7"/>
      <c r="L46" s="25">
        <f t="shared" si="3"/>
        <v>1679.7062513031608</v>
      </c>
      <c r="M46" s="17">
        <f t="shared" si="1"/>
        <v>5.2612830842515388</v>
      </c>
      <c r="N46" s="17">
        <f t="shared" si="4"/>
        <v>3447.5626756381189</v>
      </c>
      <c r="O46" s="24">
        <f t="shared" si="2"/>
        <v>19.689847492543603</v>
      </c>
      <c r="P46" s="7"/>
      <c r="Q46" s="25">
        <f t="shared" si="5"/>
        <v>1724.6918048797199</v>
      </c>
      <c r="R46" s="24">
        <f t="shared" si="6"/>
        <v>3450.4972268584756</v>
      </c>
      <c r="S46" s="7"/>
      <c r="T46" s="25">
        <f t="shared" si="7"/>
        <v>-0.44624413893646847</v>
      </c>
      <c r="U46" s="24">
        <f t="shared" si="8"/>
        <v>0.89552054759276056</v>
      </c>
      <c r="V46" s="7"/>
      <c r="W46" s="25">
        <f t="shared" si="9"/>
        <v>-0.45128744565704915</v>
      </c>
      <c r="X46" s="24">
        <f t="shared" si="10"/>
        <v>146.3740873892425</v>
      </c>
      <c r="Y46" s="7"/>
      <c r="Z46" s="25">
        <f t="shared" si="11"/>
        <v>631</v>
      </c>
      <c r="AA46" s="17">
        <f t="shared" si="15"/>
        <v>146.40299999999999</v>
      </c>
      <c r="AB46" s="24">
        <f t="shared" si="12"/>
        <v>2.5552143847972579</v>
      </c>
      <c r="AC46" s="17">
        <f t="shared" si="13"/>
        <v>-2.89126107574873E-2</v>
      </c>
      <c r="AD46" s="17">
        <f t="shared" ca="1" si="14"/>
        <v>2.0267802408113766E-3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13939</v>
      </c>
      <c r="D47" s="17">
        <v>15068</v>
      </c>
      <c r="E47" s="17">
        <v>12606</v>
      </c>
      <c r="F47" s="17">
        <v>11461</v>
      </c>
      <c r="G47" s="24"/>
      <c r="H47" s="7"/>
      <c r="I47" s="25">
        <f t="shared" si="0"/>
        <v>1333</v>
      </c>
      <c r="J47" s="24">
        <f t="shared" si="0"/>
        <v>3607</v>
      </c>
      <c r="K47" s="7"/>
      <c r="L47" s="25">
        <f t="shared" si="3"/>
        <v>1332.6579408079915</v>
      </c>
      <c r="M47" s="17">
        <f t="shared" si="1"/>
        <v>0.11700449083750217</v>
      </c>
      <c r="N47" s="17">
        <f t="shared" si="4"/>
        <v>3600.8743349447673</v>
      </c>
      <c r="O47" s="24">
        <f t="shared" si="2"/>
        <v>37.523772368899408</v>
      </c>
      <c r="P47" s="7"/>
      <c r="Q47" s="25">
        <f t="shared" si="5"/>
        <v>1375.6918048797199</v>
      </c>
      <c r="R47" s="24">
        <f t="shared" si="6"/>
        <v>3605.4972268584756</v>
      </c>
      <c r="S47" s="7"/>
      <c r="T47" s="25">
        <f t="shared" si="7"/>
        <v>-0.35594440883501494</v>
      </c>
      <c r="U47" s="24">
        <f t="shared" si="8"/>
        <v>0.93574828167016311</v>
      </c>
      <c r="V47" s="7"/>
      <c r="W47" s="25">
        <f t="shared" si="9"/>
        <v>-0.36121252129315184</v>
      </c>
      <c r="X47" s="24">
        <f t="shared" si="10"/>
        <v>152.01207240115707</v>
      </c>
      <c r="Y47" s="7"/>
      <c r="Z47" s="25">
        <f t="shared" si="11"/>
        <v>623</v>
      </c>
      <c r="AA47" s="17">
        <f t="shared" si="15"/>
        <v>152.01</v>
      </c>
      <c r="AB47" s="24">
        <f t="shared" si="12"/>
        <v>2.65307499595658</v>
      </c>
      <c r="AC47" s="17">
        <f t="shared" si="13"/>
        <v>2.0724011570791845E-3</v>
      </c>
      <c r="AD47" s="17">
        <f t="shared" ca="1" si="14"/>
        <v>0.11647782066896184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13763</v>
      </c>
      <c r="D48" s="17">
        <v>15137</v>
      </c>
      <c r="E48" s="17">
        <v>12794</v>
      </c>
      <c r="F48" s="17">
        <v>11408</v>
      </c>
      <c r="G48" s="24"/>
      <c r="H48" s="7"/>
      <c r="I48" s="25">
        <f t="shared" si="0"/>
        <v>969</v>
      </c>
      <c r="J48" s="24">
        <f t="shared" si="0"/>
        <v>3729</v>
      </c>
      <c r="K48" s="7"/>
      <c r="L48" s="25">
        <f t="shared" si="3"/>
        <v>972.43893624974487</v>
      </c>
      <c r="M48" s="17">
        <f t="shared" si="1"/>
        <v>11.826282529809312</v>
      </c>
      <c r="N48" s="17">
        <f t="shared" si="4"/>
        <v>3719.6971055478293</v>
      </c>
      <c r="O48" s="24">
        <f t="shared" si="2"/>
        <v>86.543845188227948</v>
      </c>
      <c r="P48" s="7"/>
      <c r="Q48" s="25">
        <f t="shared" si="5"/>
        <v>1011.6918048797198</v>
      </c>
      <c r="R48" s="24">
        <f t="shared" si="6"/>
        <v>3727.4972268584756</v>
      </c>
      <c r="S48" s="7"/>
      <c r="T48" s="25">
        <f t="shared" si="7"/>
        <v>-0.26176360150857053</v>
      </c>
      <c r="U48" s="24">
        <f t="shared" si="8"/>
        <v>0.96741140139560255</v>
      </c>
      <c r="V48" s="7"/>
      <c r="W48" s="25">
        <f t="shared" si="9"/>
        <v>-0.26720829244626526</v>
      </c>
      <c r="X48" s="24">
        <f t="shared" si="10"/>
        <v>157.67872765771563</v>
      </c>
      <c r="Y48" s="7"/>
      <c r="Z48" s="25">
        <f t="shared" si="11"/>
        <v>623</v>
      </c>
      <c r="AA48" s="17">
        <f t="shared" si="15"/>
        <v>157.61699999999999</v>
      </c>
      <c r="AB48" s="24">
        <f t="shared" si="12"/>
        <v>2.7509356071159021</v>
      </c>
      <c r="AC48" s="17">
        <f t="shared" si="13"/>
        <v>6.1727657715636042E-2</v>
      </c>
      <c r="AD48" s="17">
        <f t="shared" ca="1" si="14"/>
        <v>7.3215778858042313E-2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13567</v>
      </c>
      <c r="D49" s="17">
        <v>15169</v>
      </c>
      <c r="E49" s="17">
        <v>12966</v>
      </c>
      <c r="F49" s="17">
        <v>11359</v>
      </c>
      <c r="G49" s="24"/>
      <c r="H49" s="7"/>
      <c r="I49" s="25">
        <f t="shared" si="0"/>
        <v>601</v>
      </c>
      <c r="J49" s="24">
        <f t="shared" si="0"/>
        <v>3810</v>
      </c>
      <c r="K49" s="7"/>
      <c r="L49" s="25">
        <f t="shared" si="3"/>
        <v>610.89316290833403</v>
      </c>
      <c r="M49" s="17">
        <f t="shared" si="1"/>
        <v>97.874672330836319</v>
      </c>
      <c r="N49" s="17">
        <f t="shared" si="4"/>
        <v>3801.420548488089</v>
      </c>
      <c r="O49" s="24">
        <f t="shared" si="2"/>
        <v>73.606988245231506</v>
      </c>
      <c r="P49" s="7"/>
      <c r="Q49" s="25">
        <f t="shared" si="5"/>
        <v>643.69180487971983</v>
      </c>
      <c r="R49" s="24">
        <f t="shared" si="6"/>
        <v>3808.4972268584756</v>
      </c>
      <c r="S49" s="7"/>
      <c r="T49" s="25">
        <f t="shared" si="7"/>
        <v>-0.1665478402554619</v>
      </c>
      <c r="U49" s="24">
        <f t="shared" si="8"/>
        <v>0.98843363662314843</v>
      </c>
      <c r="V49" s="7"/>
      <c r="W49" s="25">
        <f t="shared" si="9"/>
        <v>-0.1721092508440844</v>
      </c>
      <c r="X49" s="24">
        <f t="shared" si="10"/>
        <v>163.24189452816768</v>
      </c>
      <c r="Y49" s="7"/>
      <c r="Z49" s="25">
        <f t="shared" si="11"/>
        <v>609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0.14389452816769221</v>
      </c>
      <c r="AD49" s="17">
        <f t="shared" ca="1" si="14"/>
        <v>-9.7202944945593117E-2</v>
      </c>
      <c r="AE49" s="17">
        <v>120</v>
      </c>
    </row>
    <row r="50" spans="1:31" s="17" customFormat="1" x14ac:dyDescent="0.25">
      <c r="A50" s="17">
        <v>30</v>
      </c>
      <c r="B50" s="17">
        <v>607</v>
      </c>
      <c r="C50" s="17">
        <v>13399</v>
      </c>
      <c r="D50" s="17">
        <v>15200</v>
      </c>
      <c r="E50" s="17">
        <v>13156</v>
      </c>
      <c r="F50" s="17">
        <v>11341</v>
      </c>
      <c r="G50" s="24"/>
      <c r="H50" s="7"/>
      <c r="I50" s="25">
        <f t="shared" si="0"/>
        <v>243</v>
      </c>
      <c r="J50" s="24">
        <f t="shared" si="0"/>
        <v>3859</v>
      </c>
      <c r="K50" s="7"/>
      <c r="L50" s="25">
        <f t="shared" si="3"/>
        <v>244.57925871196778</v>
      </c>
      <c r="M50" s="17">
        <f t="shared" si="1"/>
        <v>2.4940580793261375</v>
      </c>
      <c r="N50" s="17">
        <f t="shared" si="4"/>
        <v>3848.2535757745895</v>
      </c>
      <c r="O50" s="24">
        <f t="shared" si="2"/>
        <v>115.48563363248891</v>
      </c>
      <c r="P50" s="7"/>
      <c r="Q50" s="25">
        <f t="shared" si="5"/>
        <v>285.69180487971988</v>
      </c>
      <c r="R50" s="24">
        <f t="shared" si="6"/>
        <v>3857.4972268584756</v>
      </c>
      <c r="S50" s="7"/>
      <c r="T50" s="25">
        <f t="shared" si="7"/>
        <v>-7.3919463819013861E-2</v>
      </c>
      <c r="U50" s="24">
        <f t="shared" si="8"/>
        <v>1.0011507912669726</v>
      </c>
      <c r="V50" s="7"/>
      <c r="W50" s="25">
        <f t="shared" si="9"/>
        <v>-7.9550928662317208E-2</v>
      </c>
      <c r="X50" s="24">
        <f t="shared" si="10"/>
        <v>168.57624214482962</v>
      </c>
      <c r="Y50" s="7"/>
      <c r="Z50" s="25">
        <f t="shared" si="11"/>
        <v>607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1.5242144829642257E-2</v>
      </c>
      <c r="AD50" s="17">
        <f t="shared" ca="1" si="14"/>
        <v>0.11571217407222889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13193</v>
      </c>
      <c r="D51" s="17">
        <v>15191</v>
      </c>
      <c r="E51" s="17">
        <v>13332</v>
      </c>
      <c r="F51" s="17">
        <v>11326</v>
      </c>
      <c r="G51" s="24"/>
      <c r="H51" s="7"/>
      <c r="I51" s="25">
        <f t="shared" si="0"/>
        <v>-139</v>
      </c>
      <c r="J51" s="24">
        <f t="shared" si="0"/>
        <v>3865</v>
      </c>
      <c r="K51" s="7"/>
      <c r="L51" s="25">
        <f t="shared" si="3"/>
        <v>-135.9001176029785</v>
      </c>
      <c r="M51" s="17">
        <f t="shared" si="1"/>
        <v>9.6092708753637783</v>
      </c>
      <c r="N51" s="17">
        <f t="shared" si="4"/>
        <v>3859.8985863611369</v>
      </c>
      <c r="O51" s="24">
        <f t="shared" si="2"/>
        <v>26.024421114777951</v>
      </c>
      <c r="P51" s="7"/>
      <c r="Q51" s="25">
        <f t="shared" si="5"/>
        <v>-96.308195120280132</v>
      </c>
      <c r="R51" s="24">
        <f t="shared" si="6"/>
        <v>3863.4972268584756</v>
      </c>
      <c r="S51" s="7"/>
      <c r="T51" s="25">
        <f t="shared" si="7"/>
        <v>2.4918636177419549E-2</v>
      </c>
      <c r="U51" s="24">
        <f t="shared" si="8"/>
        <v>1.0027079938764203</v>
      </c>
      <c r="V51" s="7"/>
      <c r="W51" s="25">
        <f t="shared" si="9"/>
        <v>1.9279976884168416E-2</v>
      </c>
      <c r="X51" s="24">
        <f t="shared" si="10"/>
        <v>174.22093216470864</v>
      </c>
      <c r="Y51" s="7"/>
      <c r="Z51" s="25">
        <f t="shared" si="11"/>
        <v>626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2.5932164708677874E-2</v>
      </c>
      <c r="AD51" s="17">
        <f t="shared" ca="1" si="14"/>
        <v>1.3064138643670731E-2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15184</v>
      </c>
      <c r="E52" s="17">
        <v>13524</v>
      </c>
      <c r="F52" s="17">
        <v>11341</v>
      </c>
      <c r="G52" s="24"/>
      <c r="H52" s="7"/>
      <c r="I52" s="25">
        <f t="shared" ref="I52:J83" si="16">C52-E52</f>
        <v>-522</v>
      </c>
      <c r="J52" s="24">
        <f t="shared" si="16"/>
        <v>3843</v>
      </c>
      <c r="K52" s="7"/>
      <c r="L52" s="25">
        <f t="shared" si="3"/>
        <v>-518.49715404387791</v>
      </c>
      <c r="M52" s="17">
        <f t="shared" si="1"/>
        <v>12.269929792320859</v>
      </c>
      <c r="N52" s="17">
        <f t="shared" si="4"/>
        <v>3833.8610347150225</v>
      </c>
      <c r="O52" s="24">
        <f t="shared" si="2"/>
        <v>83.520686480024438</v>
      </c>
      <c r="P52" s="7"/>
      <c r="Q52" s="25">
        <f t="shared" si="5"/>
        <v>-479.30819512028012</v>
      </c>
      <c r="R52" s="24">
        <f t="shared" si="6"/>
        <v>3841.4972268584756</v>
      </c>
      <c r="S52" s="7"/>
      <c r="T52" s="25">
        <f t="shared" si="7"/>
        <v>0.124015474655519</v>
      </c>
      <c r="U52" s="24">
        <f t="shared" si="8"/>
        <v>0.99699825097511163</v>
      </c>
      <c r="V52" s="7"/>
      <c r="W52" s="25">
        <f t="shared" si="9"/>
        <v>0.11841049302694112</v>
      </c>
      <c r="X52" s="24">
        <f t="shared" si="10"/>
        <v>179.89251048272376</v>
      </c>
      <c r="Y52" s="7"/>
      <c r="Z52" s="25">
        <f t="shared" si="11"/>
        <v>631</v>
      </c>
      <c r="AA52" s="17">
        <f t="shared" si="15"/>
        <v>179.87399999999997</v>
      </c>
      <c r="AB52" s="24">
        <f t="shared" si="12"/>
        <v>3.1393935387322793</v>
      </c>
      <c r="AC52" s="17">
        <f t="shared" si="13"/>
        <v>1.851048272379785E-2</v>
      </c>
      <c r="AD52" s="17">
        <f t="shared" ca="1" si="14"/>
        <v>6.5473981646306356E-2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12817</v>
      </c>
      <c r="D53" s="17">
        <v>15145</v>
      </c>
      <c r="E53" s="17">
        <v>13713</v>
      </c>
      <c r="F53" s="17">
        <v>11373</v>
      </c>
      <c r="G53" s="24"/>
      <c r="H53" s="7"/>
      <c r="I53" s="25">
        <f t="shared" si="16"/>
        <v>-896</v>
      </c>
      <c r="J53" s="24">
        <f t="shared" si="16"/>
        <v>3772</v>
      </c>
      <c r="K53" s="7"/>
      <c r="L53" s="25">
        <f t="shared" si="3"/>
        <v>-892.86095782300254</v>
      </c>
      <c r="M53" s="17">
        <f t="shared" si="1"/>
        <v>9.8535857889689762</v>
      </c>
      <c r="N53" s="17">
        <f t="shared" si="4"/>
        <v>3770.9351566920818</v>
      </c>
      <c r="O53" s="24">
        <f t="shared" si="2"/>
        <v>1.1338912704181348</v>
      </c>
      <c r="P53" s="7"/>
      <c r="Q53" s="25">
        <f t="shared" si="5"/>
        <v>-853.30819512028017</v>
      </c>
      <c r="R53" s="24">
        <f t="shared" si="6"/>
        <v>3770.4972268584756</v>
      </c>
      <c r="S53" s="7"/>
      <c r="T53" s="25">
        <f t="shared" si="7"/>
        <v>0.22078366679862396</v>
      </c>
      <c r="U53" s="24">
        <f t="shared" si="8"/>
        <v>0.97857135342997881</v>
      </c>
      <c r="V53" s="7"/>
      <c r="W53" s="25">
        <f t="shared" si="9"/>
        <v>0.21528384505082113</v>
      </c>
      <c r="X53" s="24">
        <f t="shared" si="10"/>
        <v>185.52670499386466</v>
      </c>
      <c r="Y53" s="7"/>
      <c r="Z53" s="25">
        <f t="shared" si="11"/>
        <v>625</v>
      </c>
      <c r="AA53" s="17">
        <f t="shared" si="15"/>
        <v>185.49899999999997</v>
      </c>
      <c r="AB53" s="24">
        <f t="shared" si="12"/>
        <v>3.2375683091569605</v>
      </c>
      <c r="AC53" s="17">
        <f t="shared" si="13"/>
        <v>2.7704993864688277E-2</v>
      </c>
      <c r="AD53" s="17">
        <f t="shared" ca="1" si="14"/>
        <v>7.7767047745481932E-2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12635</v>
      </c>
      <c r="D54" s="17">
        <v>15105</v>
      </c>
      <c r="E54" s="17">
        <v>13907</v>
      </c>
      <c r="F54" s="17">
        <v>11433</v>
      </c>
      <c r="G54" s="24"/>
      <c r="H54" s="7"/>
      <c r="I54" s="25">
        <f t="shared" si="16"/>
        <v>-1272</v>
      </c>
      <c r="J54" s="24">
        <f t="shared" si="16"/>
        <v>3672</v>
      </c>
      <c r="K54" s="7"/>
      <c r="L54" s="25">
        <f t="shared" si="3"/>
        <v>-1268.8437920076901</v>
      </c>
      <c r="M54" s="17">
        <f t="shared" si="1"/>
        <v>9.9616488907207223</v>
      </c>
      <c r="N54" s="17">
        <f t="shared" si="4"/>
        <v>3668.4588218887816</v>
      </c>
      <c r="O54" s="24">
        <f t="shared" si="2"/>
        <v>12.539942415372417</v>
      </c>
      <c r="P54" s="7"/>
      <c r="Q54" s="25">
        <f t="shared" si="5"/>
        <v>-1229.3081951202801</v>
      </c>
      <c r="R54" s="24">
        <f t="shared" si="6"/>
        <v>3670.4972268584756</v>
      </c>
      <c r="S54" s="7"/>
      <c r="T54" s="25">
        <f t="shared" si="7"/>
        <v>0.31806933590506098</v>
      </c>
      <c r="U54" s="24">
        <f t="shared" si="8"/>
        <v>0.95261797660584813</v>
      </c>
      <c r="V54" s="7"/>
      <c r="W54" s="25">
        <f t="shared" si="9"/>
        <v>0.31271700981648565</v>
      </c>
      <c r="X54" s="24">
        <f t="shared" si="10"/>
        <v>191.29290658147499</v>
      </c>
      <c r="Y54" s="7"/>
      <c r="Z54" s="25">
        <f t="shared" si="11"/>
        <v>642</v>
      </c>
      <c r="AA54" s="17">
        <f t="shared" si="15"/>
        <v>191.27699999999996</v>
      </c>
      <c r="AB54" s="24">
        <f t="shared" si="12"/>
        <v>3.3384134333371929</v>
      </c>
      <c r="AC54" s="17">
        <f t="shared" si="13"/>
        <v>1.5906581475036319E-2</v>
      </c>
      <c r="AD54" s="17">
        <f t="shared" ca="1" si="14"/>
        <v>1.2361192904478457E-2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12451</v>
      </c>
      <c r="D55" s="17">
        <v>15033</v>
      </c>
      <c r="E55" s="17">
        <v>14084</v>
      </c>
      <c r="F55" s="17">
        <v>11498</v>
      </c>
      <c r="G55" s="24"/>
      <c r="H55" s="7"/>
      <c r="I55" s="25">
        <f t="shared" si="16"/>
        <v>-1633</v>
      </c>
      <c r="J55" s="24">
        <f t="shared" si="16"/>
        <v>3535</v>
      </c>
      <c r="K55" s="7"/>
      <c r="L55" s="25">
        <f t="shared" si="3"/>
        <v>-1628.4763308557997</v>
      </c>
      <c r="M55" s="17">
        <f t="shared" si="1"/>
        <v>20.463582526189985</v>
      </c>
      <c r="N55" s="17">
        <f t="shared" si="4"/>
        <v>3530.3925786400346</v>
      </c>
      <c r="O55" s="24">
        <f t="shared" si="2"/>
        <v>21.228331588265679</v>
      </c>
      <c r="P55" s="7"/>
      <c r="Q55" s="25">
        <f t="shared" si="5"/>
        <v>-1590.3081951202801</v>
      </c>
      <c r="R55" s="24">
        <f t="shared" si="6"/>
        <v>3533.4972268584756</v>
      </c>
      <c r="S55" s="7"/>
      <c r="T55" s="25">
        <f t="shared" si="7"/>
        <v>0.41147392778650721</v>
      </c>
      <c r="U55" s="24">
        <f t="shared" si="8"/>
        <v>0.917061850356789</v>
      </c>
      <c r="V55" s="7"/>
      <c r="W55" s="25">
        <f t="shared" si="9"/>
        <v>0.40632304015676363</v>
      </c>
      <c r="X55" s="24">
        <f t="shared" si="10"/>
        <v>197.01610847852862</v>
      </c>
      <c r="Y55" s="7"/>
      <c r="Z55" s="25">
        <f t="shared" si="11"/>
        <v>635</v>
      </c>
      <c r="AA55" s="17">
        <f t="shared" si="15"/>
        <v>196.99199999999996</v>
      </c>
      <c r="AB55" s="24">
        <f t="shared" si="12"/>
        <v>3.4381590000886693</v>
      </c>
      <c r="AC55" s="17">
        <f t="shared" si="13"/>
        <v>2.4108478528660271E-2</v>
      </c>
      <c r="AD55" s="17">
        <f t="shared" ca="1" si="14"/>
        <v>2.9125733900229989E-2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12285</v>
      </c>
      <c r="D56" s="17">
        <v>14941</v>
      </c>
      <c r="E56" s="17">
        <v>14244</v>
      </c>
      <c r="F56" s="17">
        <v>11580</v>
      </c>
      <c r="G56" s="24"/>
      <c r="H56" s="7"/>
      <c r="I56" s="25">
        <f t="shared" si="16"/>
        <v>-1959</v>
      </c>
      <c r="J56" s="24">
        <f t="shared" si="16"/>
        <v>3361</v>
      </c>
      <c r="K56" s="7"/>
      <c r="L56" s="25">
        <f t="shared" si="3"/>
        <v>-1959.6659816997567</v>
      </c>
      <c r="M56" s="17">
        <f t="shared" si="1"/>
        <v>0.44353162441080329</v>
      </c>
      <c r="N56" s="17">
        <f t="shared" si="4"/>
        <v>3364.3639626477461</v>
      </c>
      <c r="O56" s="24">
        <f t="shared" si="2"/>
        <v>11.31624469543109</v>
      </c>
      <c r="P56" s="7"/>
      <c r="Q56" s="25">
        <f t="shared" si="5"/>
        <v>-1916.3081951202801</v>
      </c>
      <c r="R56" s="24">
        <f t="shared" si="6"/>
        <v>3359.4972268584756</v>
      </c>
      <c r="S56" s="7"/>
      <c r="T56" s="25">
        <f t="shared" si="7"/>
        <v>0.49582267280964148</v>
      </c>
      <c r="U56" s="24">
        <f t="shared" si="8"/>
        <v>0.87190297468280153</v>
      </c>
      <c r="V56" s="7"/>
      <c r="W56" s="25">
        <f t="shared" si="9"/>
        <v>0.49092708460673373</v>
      </c>
      <c r="X56" s="24">
        <f t="shared" si="10"/>
        <v>202.50118178100911</v>
      </c>
      <c r="Y56" s="7"/>
      <c r="Z56" s="25">
        <f t="shared" si="11"/>
        <v>611</v>
      </c>
      <c r="AA56" s="17">
        <f t="shared" si="15"/>
        <v>202.49099999999996</v>
      </c>
      <c r="AB56" s="24">
        <f t="shared" si="12"/>
        <v>3.5341346556558375</v>
      </c>
      <c r="AC56" s="17">
        <f t="shared" si="13"/>
        <v>1.0181781009151791E-2</v>
      </c>
      <c r="AD56" s="17">
        <f t="shared" ca="1" si="14"/>
        <v>3.2018982039886623E-2</v>
      </c>
      <c r="AE56" s="17">
        <v>113</v>
      </c>
    </row>
    <row r="57" spans="1:31" s="17" customFormat="1" x14ac:dyDescent="0.25">
      <c r="A57" s="17">
        <v>37</v>
      </c>
      <c r="B57" s="17">
        <v>605</v>
      </c>
      <c r="C57" s="17">
        <v>12136</v>
      </c>
      <c r="D57" s="17">
        <v>14856</v>
      </c>
      <c r="E57" s="17">
        <v>14409</v>
      </c>
      <c r="F57" s="17">
        <v>11686</v>
      </c>
      <c r="G57" s="24"/>
      <c r="H57" s="7"/>
      <c r="I57" s="25">
        <f t="shared" si="16"/>
        <v>-2273</v>
      </c>
      <c r="J57" s="24">
        <f t="shared" si="16"/>
        <v>3170</v>
      </c>
      <c r="K57" s="7"/>
      <c r="L57" s="25">
        <f t="shared" si="3"/>
        <v>-2270.215763095669</v>
      </c>
      <c r="M57" s="17">
        <f t="shared" si="1"/>
        <v>7.7519751394387262</v>
      </c>
      <c r="N57" s="17">
        <f t="shared" si="4"/>
        <v>3169.4210270183512</v>
      </c>
      <c r="O57" s="24">
        <f t="shared" si="2"/>
        <v>0.33520971347930562</v>
      </c>
      <c r="P57" s="7"/>
      <c r="Q57" s="25">
        <f t="shared" si="5"/>
        <v>-2230.3081951202803</v>
      </c>
      <c r="R57" s="24">
        <f t="shared" si="6"/>
        <v>3168.4972268584756</v>
      </c>
      <c r="S57" s="7"/>
      <c r="T57" s="25">
        <f t="shared" si="7"/>
        <v>0.57706655605278312</v>
      </c>
      <c r="U57" s="24">
        <f t="shared" si="8"/>
        <v>0.82233202494871194</v>
      </c>
      <c r="V57" s="7"/>
      <c r="W57" s="25">
        <f t="shared" si="9"/>
        <v>0.57245103090602611</v>
      </c>
      <c r="X57" s="24">
        <f t="shared" si="10"/>
        <v>207.96237293375339</v>
      </c>
      <c r="Y57" s="7"/>
      <c r="Z57" s="25">
        <f t="shared" si="11"/>
        <v>605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2.6372933753435746E-2</v>
      </c>
      <c r="AD57" s="17">
        <f t="shared" ca="1" si="14"/>
        <v>4.3010613896854011E-2</v>
      </c>
      <c r="AE57" s="17">
        <v>112</v>
      </c>
    </row>
    <row r="58" spans="1:31" s="17" customFormat="1" x14ac:dyDescent="0.25">
      <c r="A58" s="17">
        <v>38</v>
      </c>
      <c r="B58" s="17">
        <v>635</v>
      </c>
      <c r="C58" s="17">
        <v>11978</v>
      </c>
      <c r="D58" s="17">
        <v>14728</v>
      </c>
      <c r="E58" s="17">
        <v>14554</v>
      </c>
      <c r="F58" s="17">
        <v>11800</v>
      </c>
      <c r="G58" s="24"/>
      <c r="H58" s="7"/>
      <c r="I58" s="25">
        <f t="shared" si="16"/>
        <v>-2576</v>
      </c>
      <c r="J58" s="24">
        <f t="shared" si="16"/>
        <v>2928</v>
      </c>
      <c r="K58" s="7"/>
      <c r="L58" s="25">
        <f t="shared" si="3"/>
        <v>-2574.4802594094954</v>
      </c>
      <c r="M58" s="17">
        <f t="shared" si="1"/>
        <v>2.3096114624273474</v>
      </c>
      <c r="N58" s="17">
        <f t="shared" si="4"/>
        <v>2934.0547527617409</v>
      </c>
      <c r="O58" s="24">
        <f t="shared" si="2"/>
        <v>36.660031005809401</v>
      </c>
      <c r="P58" s="7"/>
      <c r="Q58" s="25">
        <f t="shared" si="5"/>
        <v>-2533.3081951202803</v>
      </c>
      <c r="R58" s="24">
        <f t="shared" si="6"/>
        <v>2926.4972268584756</v>
      </c>
      <c r="S58" s="7"/>
      <c r="T58" s="25">
        <f t="shared" si="7"/>
        <v>0.65546431599759813</v>
      </c>
      <c r="U58" s="24">
        <f t="shared" si="8"/>
        <v>0.75952485303431561</v>
      </c>
      <c r="V58" s="7"/>
      <c r="W58" s="25">
        <f t="shared" si="9"/>
        <v>0.65120324708443655</v>
      </c>
      <c r="X58" s="24">
        <f t="shared" si="10"/>
        <v>213.72859583344177</v>
      </c>
      <c r="Y58" s="7"/>
      <c r="Z58" s="25">
        <f t="shared" si="11"/>
        <v>635</v>
      </c>
      <c r="AA58" s="17">
        <f t="shared" si="15"/>
        <v>213.65099999999995</v>
      </c>
      <c r="AB58" s="24">
        <f t="shared" si="12"/>
        <v>3.7289134001784041</v>
      </c>
      <c r="AC58" s="17">
        <f t="shared" si="13"/>
        <v>7.7595833441819195E-2</v>
      </c>
      <c r="AD58" s="17">
        <f t="shared" ca="1" si="14"/>
        <v>4.8708895195716195E-2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11837</v>
      </c>
      <c r="D59" s="17">
        <v>14596</v>
      </c>
      <c r="E59" s="17">
        <v>14688</v>
      </c>
      <c r="F59" s="17">
        <v>11928</v>
      </c>
      <c r="G59" s="24"/>
      <c r="H59" s="7"/>
      <c r="I59" s="25">
        <f t="shared" si="16"/>
        <v>-2851</v>
      </c>
      <c r="J59" s="24">
        <f t="shared" si="16"/>
        <v>2668</v>
      </c>
      <c r="K59" s="7"/>
      <c r="L59" s="25">
        <f t="shared" si="3"/>
        <v>-2845.6014155490284</v>
      </c>
      <c r="M59" s="17">
        <f t="shared" si="1"/>
        <v>29.144714074272457</v>
      </c>
      <c r="N59" s="17">
        <f t="shared" si="4"/>
        <v>2677.8124594964811</v>
      </c>
      <c r="O59" s="24">
        <f t="shared" si="2"/>
        <v>96.284361370082053</v>
      </c>
      <c r="P59" s="7"/>
      <c r="Q59" s="25">
        <f t="shared" si="5"/>
        <v>-2808.3081951202803</v>
      </c>
      <c r="R59" s="24">
        <f t="shared" si="6"/>
        <v>2666.4972268584756</v>
      </c>
      <c r="S59" s="7"/>
      <c r="T59" s="25">
        <f t="shared" si="7"/>
        <v>0.72661739845576356</v>
      </c>
      <c r="U59" s="24">
        <f t="shared" si="8"/>
        <v>0.69204607329157575</v>
      </c>
      <c r="V59" s="7"/>
      <c r="W59" s="25">
        <f t="shared" si="9"/>
        <v>0.72273694351248374</v>
      </c>
      <c r="X59" s="24">
        <f t="shared" si="10"/>
        <v>219.36211164962583</v>
      </c>
      <c r="Y59" s="7"/>
      <c r="Z59" s="25">
        <f t="shared" si="11"/>
        <v>616</v>
      </c>
      <c r="AA59" s="17">
        <f t="shared" si="15"/>
        <v>219.19499999999996</v>
      </c>
      <c r="AB59" s="24">
        <f t="shared" si="12"/>
        <v>3.8256744539089698</v>
      </c>
      <c r="AC59" s="17">
        <f t="shared" si="13"/>
        <v>0.16711164962586622</v>
      </c>
      <c r="AD59" s="17">
        <f t="shared" ca="1" si="14"/>
        <v>-3.1728031724611583E-2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11726</v>
      </c>
      <c r="D60" s="17">
        <v>14463</v>
      </c>
      <c r="E60" s="17">
        <v>14817</v>
      </c>
      <c r="F60" s="17">
        <v>12074</v>
      </c>
      <c r="G60" s="24"/>
      <c r="H60" s="7"/>
      <c r="I60" s="25">
        <f t="shared" si="16"/>
        <v>-3091</v>
      </c>
      <c r="J60" s="24">
        <f t="shared" si="16"/>
        <v>2389</v>
      </c>
      <c r="K60" s="7"/>
      <c r="L60" s="25">
        <f t="shared" si="3"/>
        <v>-3092.3560624750862</v>
      </c>
      <c r="M60" s="17">
        <f t="shared" si="1"/>
        <v>1.8389054363369621</v>
      </c>
      <c r="N60" s="17">
        <f t="shared" si="4"/>
        <v>2394.120119621718</v>
      </c>
      <c r="O60" s="24">
        <f t="shared" si="2"/>
        <v>26.215624940701716</v>
      </c>
      <c r="P60" s="7"/>
      <c r="Q60" s="25">
        <f t="shared" si="5"/>
        <v>-3048.3081951202803</v>
      </c>
      <c r="R60" s="24">
        <f t="shared" si="6"/>
        <v>2387.4972268584756</v>
      </c>
      <c r="S60" s="7"/>
      <c r="T60" s="25">
        <f t="shared" si="7"/>
        <v>0.78871463405561693</v>
      </c>
      <c r="U60" s="24">
        <f t="shared" si="8"/>
        <v>0.61963615195225108</v>
      </c>
      <c r="V60" s="7"/>
      <c r="W60" s="25">
        <f t="shared" si="9"/>
        <v>0.78524238174969663</v>
      </c>
      <c r="X60" s="24">
        <f t="shared" si="10"/>
        <v>224.84235646637353</v>
      </c>
      <c r="Y60" s="7"/>
      <c r="Z60" s="25">
        <f t="shared" si="11"/>
        <v>621</v>
      </c>
      <c r="AA60" s="17">
        <f t="shared" si="15"/>
        <v>224.78399999999996</v>
      </c>
      <c r="AB60" s="24">
        <f t="shared" si="12"/>
        <v>3.9232209058029328</v>
      </c>
      <c r="AC60" s="17">
        <f t="shared" si="13"/>
        <v>5.8356466373567173E-2</v>
      </c>
      <c r="AD60" s="17">
        <f t="shared" ca="1" si="14"/>
        <v>7.3760566680761031E-2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11606</v>
      </c>
      <c r="D61" s="17">
        <v>14300</v>
      </c>
      <c r="E61" s="17">
        <v>14920</v>
      </c>
      <c r="F61" s="17">
        <v>12229</v>
      </c>
      <c r="G61" s="24"/>
      <c r="H61" s="7"/>
      <c r="I61" s="25">
        <f t="shared" si="16"/>
        <v>-3314</v>
      </c>
      <c r="J61" s="24">
        <f t="shared" si="16"/>
        <v>2071</v>
      </c>
      <c r="K61" s="7"/>
      <c r="L61" s="25">
        <f t="shared" si="3"/>
        <v>-3315.9522035474661</v>
      </c>
      <c r="M61" s="17">
        <f t="shared" si="1"/>
        <v>3.8110986907391071</v>
      </c>
      <c r="N61" s="17">
        <f t="shared" si="4"/>
        <v>2078.4553853165803</v>
      </c>
      <c r="O61" s="24">
        <f t="shared" si="2"/>
        <v>55.582770218681212</v>
      </c>
      <c r="P61" s="7"/>
      <c r="Q61" s="25">
        <f t="shared" si="5"/>
        <v>-3271.3081951202803</v>
      </c>
      <c r="R61" s="24">
        <f t="shared" si="6"/>
        <v>2069.4972268584756</v>
      </c>
      <c r="S61" s="7"/>
      <c r="T61" s="25">
        <f t="shared" si="7"/>
        <v>0.84641331546714749</v>
      </c>
      <c r="U61" s="24">
        <f t="shared" si="8"/>
        <v>0.5371044136515154</v>
      </c>
      <c r="V61" s="7"/>
      <c r="W61" s="25">
        <f t="shared" si="9"/>
        <v>0.84340611955953382</v>
      </c>
      <c r="X61" s="24">
        <f t="shared" si="10"/>
        <v>230.62927492923791</v>
      </c>
      <c r="Y61" s="7"/>
      <c r="Z61" s="25">
        <f t="shared" si="11"/>
        <v>639</v>
      </c>
      <c r="AA61" s="17">
        <f t="shared" si="15"/>
        <v>230.53499999999997</v>
      </c>
      <c r="AB61" s="24">
        <f t="shared" si="12"/>
        <v>4.0235947910851264</v>
      </c>
      <c r="AC61" s="17">
        <f t="shared" si="13"/>
        <v>9.4274929237940341E-2</v>
      </c>
      <c r="AD61" s="17">
        <f t="shared" ca="1" si="14"/>
        <v>7.8635399829920516E-2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11517</v>
      </c>
      <c r="D62" s="17">
        <v>14137</v>
      </c>
      <c r="E62" s="17">
        <v>15025</v>
      </c>
      <c r="F62" s="17">
        <v>12402</v>
      </c>
      <c r="G62" s="24"/>
      <c r="H62" s="7"/>
      <c r="I62" s="25">
        <f t="shared" si="16"/>
        <v>-3508</v>
      </c>
      <c r="J62" s="24">
        <f t="shared" si="16"/>
        <v>1735</v>
      </c>
      <c r="K62" s="7"/>
      <c r="L62" s="25">
        <f t="shared" si="3"/>
        <v>-3504.1287714974392</v>
      </c>
      <c r="M62" s="17">
        <f t="shared" si="1"/>
        <v>14.986410119039329</v>
      </c>
      <c r="N62" s="17">
        <f t="shared" si="4"/>
        <v>1746.7265993135134</v>
      </c>
      <c r="O62" s="24">
        <f t="shared" si="2"/>
        <v>137.51313145969203</v>
      </c>
      <c r="P62" s="7"/>
      <c r="Q62" s="25">
        <f t="shared" si="5"/>
        <v>-3465.3081951202803</v>
      </c>
      <c r="R62" s="24">
        <f t="shared" si="6"/>
        <v>1733.4972268584756</v>
      </c>
      <c r="S62" s="7"/>
      <c r="T62" s="25">
        <f t="shared" si="7"/>
        <v>0.89660858091036233</v>
      </c>
      <c r="U62" s="24">
        <f t="shared" si="8"/>
        <v>0.44990106752243619</v>
      </c>
      <c r="V62" s="7"/>
      <c r="W62" s="25">
        <f t="shared" si="9"/>
        <v>0.89409259504576155</v>
      </c>
      <c r="X62" s="24">
        <f t="shared" si="10"/>
        <v>236.4081728835647</v>
      </c>
      <c r="Y62" s="7"/>
      <c r="Z62" s="25">
        <f t="shared" si="11"/>
        <v>630</v>
      </c>
      <c r="AA62" s="17">
        <f t="shared" si="15"/>
        <v>236.20499999999996</v>
      </c>
      <c r="AB62" s="24">
        <f t="shared" si="12"/>
        <v>4.122554959673205</v>
      </c>
      <c r="AC62" s="17">
        <f t="shared" si="13"/>
        <v>0.20317288356474705</v>
      </c>
      <c r="AD62" s="17">
        <f t="shared" ca="1" si="14"/>
        <v>7.2204128297528314E-3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11441</v>
      </c>
      <c r="D63" s="17">
        <v>13961</v>
      </c>
      <c r="E63" s="17">
        <v>15094</v>
      </c>
      <c r="F63" s="17">
        <v>12572</v>
      </c>
      <c r="G63" s="24"/>
      <c r="H63" s="7"/>
      <c r="I63" s="25">
        <f t="shared" si="16"/>
        <v>-3653</v>
      </c>
      <c r="J63" s="24">
        <f t="shared" si="16"/>
        <v>1389</v>
      </c>
      <c r="K63" s="7"/>
      <c r="L63" s="25">
        <f t="shared" si="3"/>
        <v>-3657.1068270622463</v>
      </c>
      <c r="M63" s="17">
        <f t="shared" si="1"/>
        <v>16.866028519198892</v>
      </c>
      <c r="N63" s="17">
        <f t="shared" si="4"/>
        <v>1401.2908045888344</v>
      </c>
      <c r="O63" s="24">
        <f t="shared" si="2"/>
        <v>151.06387744091182</v>
      </c>
      <c r="P63" s="7"/>
      <c r="Q63" s="25">
        <f t="shared" si="5"/>
        <v>-3610.3081951202803</v>
      </c>
      <c r="R63" s="24">
        <f t="shared" si="6"/>
        <v>1387.4972268584756</v>
      </c>
      <c r="S63" s="7"/>
      <c r="T63" s="25">
        <f t="shared" si="7"/>
        <v>0.93412566075194048</v>
      </c>
      <c r="U63" s="24">
        <f t="shared" si="8"/>
        <v>0.36010238371094394</v>
      </c>
      <c r="V63" s="7"/>
      <c r="W63" s="25">
        <f t="shared" si="9"/>
        <v>0.93211528016544709</v>
      </c>
      <c r="X63" s="24">
        <f t="shared" si="10"/>
        <v>241.99643930062246</v>
      </c>
      <c r="Y63" s="7"/>
      <c r="Z63" s="25">
        <f t="shared" si="11"/>
        <v>624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0.17543930062248592</v>
      </c>
      <c r="AD63" s="17">
        <f t="shared" ca="1" si="14"/>
        <v>1.9949113837782306E-2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11378</v>
      </c>
      <c r="D64" s="17">
        <v>13783</v>
      </c>
      <c r="E64" s="17">
        <v>15159</v>
      </c>
      <c r="F64" s="17">
        <v>12757</v>
      </c>
      <c r="G64" s="24"/>
      <c r="H64" s="7"/>
      <c r="I64" s="25">
        <f t="shared" si="16"/>
        <v>-3781</v>
      </c>
      <c r="J64" s="24">
        <f t="shared" si="16"/>
        <v>1026</v>
      </c>
      <c r="K64" s="7"/>
      <c r="L64" s="25">
        <f t="shared" si="3"/>
        <v>-3777.1291392614444</v>
      </c>
      <c r="M64" s="17">
        <f t="shared" si="1"/>
        <v>14.983562857291364</v>
      </c>
      <c r="N64" s="17">
        <f t="shared" si="4"/>
        <v>1035.9737583341739</v>
      </c>
      <c r="O64" s="24">
        <f t="shared" si="2"/>
        <v>99.475855308503498</v>
      </c>
      <c r="P64" s="7"/>
      <c r="Q64" s="25">
        <f t="shared" si="5"/>
        <v>-3738.3081951202803</v>
      </c>
      <c r="R64" s="24">
        <f t="shared" si="6"/>
        <v>1024.4972268584756</v>
      </c>
      <c r="S64" s="7"/>
      <c r="T64" s="25">
        <f t="shared" si="7"/>
        <v>0.96724418640519561</v>
      </c>
      <c r="U64" s="24">
        <f t="shared" si="8"/>
        <v>0.26589162583934944</v>
      </c>
      <c r="V64" s="7"/>
      <c r="W64" s="25">
        <f t="shared" si="9"/>
        <v>0.96576415426822448</v>
      </c>
      <c r="X64" s="24">
        <f t="shared" si="10"/>
        <v>247.72623574078852</v>
      </c>
      <c r="Y64" s="7"/>
      <c r="Z64" s="25">
        <f t="shared" si="11"/>
        <v>635</v>
      </c>
      <c r="AA64" s="17">
        <f t="shared" si="15"/>
        <v>247.53599999999997</v>
      </c>
      <c r="AB64" s="24">
        <f t="shared" si="12"/>
        <v>4.3203182172166832</v>
      </c>
      <c r="AC64" s="17">
        <f t="shared" si="13"/>
        <v>0.19023574078855177</v>
      </c>
      <c r="AD64" s="17">
        <f t="shared" ca="1" si="14"/>
        <v>3.3558196012819508E-2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11339</v>
      </c>
      <c r="D65" s="17">
        <v>13602</v>
      </c>
      <c r="E65" s="17">
        <v>15196</v>
      </c>
      <c r="F65" s="17">
        <v>12929</v>
      </c>
      <c r="G65" s="24"/>
      <c r="H65" s="7"/>
      <c r="I65" s="25">
        <f t="shared" si="16"/>
        <v>-3857</v>
      </c>
      <c r="J65" s="24">
        <f t="shared" si="16"/>
        <v>673</v>
      </c>
      <c r="K65" s="7"/>
      <c r="L65" s="25">
        <f t="shared" si="3"/>
        <v>-3856.7289114740975</v>
      </c>
      <c r="M65" s="17">
        <f t="shared" si="1"/>
        <v>7.3488988876013045E-2</v>
      </c>
      <c r="N65" s="17">
        <f t="shared" si="4"/>
        <v>679.47768061042416</v>
      </c>
      <c r="O65" s="24">
        <f t="shared" si="2"/>
        <v>41.960346090665098</v>
      </c>
      <c r="P65" s="7"/>
      <c r="Q65" s="25">
        <f t="shared" si="5"/>
        <v>-3814.3081951202803</v>
      </c>
      <c r="R65" s="24">
        <f t="shared" si="6"/>
        <v>671.49722685847576</v>
      </c>
      <c r="S65" s="7"/>
      <c r="T65" s="25">
        <f t="shared" si="7"/>
        <v>0.98690831101181586</v>
      </c>
      <c r="U65" s="24">
        <f t="shared" si="8"/>
        <v>0.17427620565016808</v>
      </c>
      <c r="V65" s="7"/>
      <c r="W65" s="25">
        <f t="shared" si="9"/>
        <v>0.98594381883969229</v>
      </c>
      <c r="X65" s="24">
        <f t="shared" si="10"/>
        <v>253.0952859166872</v>
      </c>
      <c r="Y65" s="7"/>
      <c r="Z65" s="25">
        <f t="shared" si="11"/>
        <v>603</v>
      </c>
      <c r="AA65" s="17">
        <f t="shared" si="15"/>
        <v>252.96299999999997</v>
      </c>
      <c r="AB65" s="24">
        <f t="shared" si="12"/>
        <v>4.4150372357224148</v>
      </c>
      <c r="AC65" s="17">
        <f t="shared" si="13"/>
        <v>0.13228591668723766</v>
      </c>
      <c r="AD65" s="17">
        <f t="shared" ca="1" si="14"/>
        <v>5.3750686781881996E-2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11322</v>
      </c>
      <c r="D66" s="17">
        <v>13421</v>
      </c>
      <c r="E66" s="17">
        <v>15217</v>
      </c>
      <c r="F66" s="17">
        <v>13111</v>
      </c>
      <c r="G66" s="24"/>
      <c r="H66" s="7"/>
      <c r="I66" s="25">
        <f t="shared" si="16"/>
        <v>-3895</v>
      </c>
      <c r="J66" s="24">
        <f t="shared" si="16"/>
        <v>310</v>
      </c>
      <c r="K66" s="7"/>
      <c r="L66" s="25">
        <f t="shared" si="3"/>
        <v>-3902.5279377874945</v>
      </c>
      <c r="M66" s="17">
        <f t="shared" si="1"/>
        <v>56.669847332387072</v>
      </c>
      <c r="N66" s="17">
        <f t="shared" si="4"/>
        <v>311.45551671141362</v>
      </c>
      <c r="O66" s="24">
        <f t="shared" si="2"/>
        <v>2.1185288972043264</v>
      </c>
      <c r="P66" s="7"/>
      <c r="Q66" s="25">
        <f t="shared" si="5"/>
        <v>-3852.3081951202803</v>
      </c>
      <c r="R66" s="24">
        <f t="shared" si="6"/>
        <v>308.49722685847576</v>
      </c>
      <c r="S66" s="7"/>
      <c r="T66" s="25">
        <f t="shared" si="7"/>
        <v>0.99674037331512599</v>
      </c>
      <c r="U66" s="24">
        <f t="shared" si="8"/>
        <v>8.0065447778573592E-2</v>
      </c>
      <c r="V66" s="7"/>
      <c r="W66" s="25">
        <f t="shared" si="9"/>
        <v>0.99630586135032451</v>
      </c>
      <c r="X66" s="24">
        <f t="shared" si="10"/>
        <v>258.52484203128574</v>
      </c>
      <c r="Y66" s="7"/>
      <c r="Z66" s="25">
        <f t="shared" si="11"/>
        <v>612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5.3842031285796565E-2</v>
      </c>
      <c r="AD66" s="17">
        <f t="shared" ca="1" si="14"/>
        <v>0.11226830790195663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11305</v>
      </c>
      <c r="D67" s="17">
        <v>13223</v>
      </c>
      <c r="E67" s="17">
        <v>15214</v>
      </c>
      <c r="F67" s="17">
        <v>13296</v>
      </c>
      <c r="G67" s="24"/>
      <c r="H67" s="7"/>
      <c r="I67" s="25">
        <f t="shared" si="16"/>
        <v>-3909</v>
      </c>
      <c r="J67" s="24">
        <f t="shared" si="16"/>
        <v>-73</v>
      </c>
      <c r="K67" s="7"/>
      <c r="L67" s="25">
        <f t="shared" si="3"/>
        <v>-3912.3862717240117</v>
      </c>
      <c r="M67" s="17">
        <f t="shared" si="1"/>
        <v>11.466836188841503</v>
      </c>
      <c r="N67" s="17">
        <f t="shared" si="4"/>
        <v>-71.560775416307209</v>
      </c>
      <c r="O67" s="24">
        <f t="shared" si="2"/>
        <v>2.0713674023056883</v>
      </c>
      <c r="P67" s="7"/>
      <c r="Q67" s="25">
        <f t="shared" si="5"/>
        <v>-3866.3081951202803</v>
      </c>
      <c r="R67" s="24">
        <f t="shared" si="6"/>
        <v>-74.502773141524258</v>
      </c>
      <c r="S67" s="7"/>
      <c r="T67" s="25">
        <f t="shared" si="7"/>
        <v>1.0003627120584508</v>
      </c>
      <c r="U67" s="24">
        <f t="shared" si="8"/>
        <v>-1.9335985457847038E-2</v>
      </c>
      <c r="V67" s="7"/>
      <c r="W67" s="25">
        <f t="shared" si="9"/>
        <v>1.0004872735480808</v>
      </c>
      <c r="X67" s="24">
        <f t="shared" si="10"/>
        <v>264.22658288390608</v>
      </c>
      <c r="Y67" s="7"/>
      <c r="Z67" s="25">
        <f t="shared" si="11"/>
        <v>632</v>
      </c>
      <c r="AA67" s="17">
        <f t="shared" si="15"/>
        <v>264.15899999999993</v>
      </c>
      <c r="AB67" s="24">
        <f t="shared" si="12"/>
        <v>4.6104442987756995</v>
      </c>
      <c r="AC67" s="17">
        <f t="shared" si="13"/>
        <v>6.7582883906140978E-2</v>
      </c>
      <c r="AD67" s="17">
        <f t="shared" ca="1" si="14"/>
        <v>-1.6775787286917421E-2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11321</v>
      </c>
      <c r="D68" s="17">
        <v>13037</v>
      </c>
      <c r="E68" s="17">
        <v>15202</v>
      </c>
      <c r="F68" s="17">
        <v>13489</v>
      </c>
      <c r="G68" s="24"/>
      <c r="H68" s="7"/>
      <c r="I68" s="25">
        <f t="shared" si="16"/>
        <v>-3881</v>
      </c>
      <c r="J68" s="24">
        <f t="shared" si="16"/>
        <v>-452</v>
      </c>
      <c r="K68" s="7"/>
      <c r="L68" s="25">
        <f t="shared" si="3"/>
        <v>-3884.4106168450144</v>
      </c>
      <c r="M68" s="17">
        <f t="shared" si="1"/>
        <v>11.632307263495804</v>
      </c>
      <c r="N68" s="17">
        <f t="shared" si="4"/>
        <v>-451.44534065357493</v>
      </c>
      <c r="O68" s="24">
        <f t="shared" si="2"/>
        <v>0.30764699057668482</v>
      </c>
      <c r="P68" s="7"/>
      <c r="Q68" s="25">
        <f t="shared" si="5"/>
        <v>-3838.3081951202803</v>
      </c>
      <c r="R68" s="24">
        <f t="shared" si="6"/>
        <v>-453.50277314152424</v>
      </c>
      <c r="S68" s="7"/>
      <c r="T68" s="25">
        <f t="shared" si="7"/>
        <v>0.99311803457180126</v>
      </c>
      <c r="U68" s="24">
        <f t="shared" si="8"/>
        <v>-0.11769928362130243</v>
      </c>
      <c r="V68" s="7"/>
      <c r="W68" s="25">
        <f t="shared" si="9"/>
        <v>0.99379565938049641</v>
      </c>
      <c r="X68" s="24">
        <f t="shared" si="10"/>
        <v>269.87370057166743</v>
      </c>
      <c r="Y68" s="7"/>
      <c r="Z68" s="25">
        <f t="shared" si="11"/>
        <v>628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6.2700571667505756E-2</v>
      </c>
      <c r="AD68" s="17">
        <f t="shared" ca="1" si="14"/>
        <v>-2.3663638698735667E-2</v>
      </c>
      <c r="AE68" s="17">
        <v>101</v>
      </c>
    </row>
    <row r="69" spans="1:31" s="17" customFormat="1" x14ac:dyDescent="0.25">
      <c r="A69" s="17">
        <v>49</v>
      </c>
      <c r="B69" s="17">
        <v>638</v>
      </c>
      <c r="C69" s="17">
        <v>11362</v>
      </c>
      <c r="D69" s="17">
        <v>12854</v>
      </c>
      <c r="E69" s="17">
        <v>15179</v>
      </c>
      <c r="F69" s="17">
        <v>13683</v>
      </c>
      <c r="G69" s="24"/>
      <c r="H69" s="7"/>
      <c r="I69" s="25">
        <f t="shared" si="16"/>
        <v>-3817</v>
      </c>
      <c r="J69" s="24">
        <f t="shared" si="16"/>
        <v>-829</v>
      </c>
      <c r="K69" s="7"/>
      <c r="L69" s="25">
        <f t="shared" si="3"/>
        <v>-3817.7154157775594</v>
      </c>
      <c r="M69" s="17">
        <f t="shared" si="1"/>
        <v>0.51181973478096177</v>
      </c>
      <c r="N69" s="17">
        <f t="shared" si="4"/>
        <v>-832.84109342257136</v>
      </c>
      <c r="O69" s="24">
        <f t="shared" si="2"/>
        <v>14.753998680920978</v>
      </c>
      <c r="P69" s="7"/>
      <c r="Q69" s="25">
        <f t="shared" si="5"/>
        <v>-3774.3081951202803</v>
      </c>
      <c r="R69" s="24">
        <f t="shared" si="6"/>
        <v>-830.50277314152424</v>
      </c>
      <c r="S69" s="7"/>
      <c r="T69" s="25">
        <f t="shared" si="7"/>
        <v>0.97655877174517369</v>
      </c>
      <c r="U69" s="24">
        <f t="shared" si="8"/>
        <v>-0.21554351424827523</v>
      </c>
      <c r="V69" s="7"/>
      <c r="W69" s="25">
        <f t="shared" si="9"/>
        <v>0.97778639343155116</v>
      </c>
      <c r="X69" s="24">
        <f t="shared" si="10"/>
        <v>275.55086828400636</v>
      </c>
      <c r="Y69" s="7"/>
      <c r="Z69" s="25">
        <f t="shared" si="11"/>
        <v>638</v>
      </c>
      <c r="AA69" s="17">
        <f t="shared" si="15"/>
        <v>275.55299999999994</v>
      </c>
      <c r="AB69" s="24">
        <f t="shared" si="12"/>
        <v>4.8093071137479333</v>
      </c>
      <c r="AC69" s="17">
        <f t="shared" si="13"/>
        <v>-2.1317159935847485E-3</v>
      </c>
      <c r="AD69" s="17">
        <f t="shared" ca="1" si="14"/>
        <v>7.2455339898397142E-2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11412</v>
      </c>
      <c r="D70" s="17">
        <v>12667</v>
      </c>
      <c r="E70" s="17">
        <v>15126</v>
      </c>
      <c r="F70" s="17">
        <v>13870</v>
      </c>
      <c r="G70" s="24"/>
      <c r="H70" s="7"/>
      <c r="I70" s="25">
        <f t="shared" si="16"/>
        <v>-3714</v>
      </c>
      <c r="J70" s="24">
        <f t="shared" si="16"/>
        <v>-1203</v>
      </c>
      <c r="K70" s="7"/>
      <c r="L70" s="25">
        <f t="shared" si="3"/>
        <v>-3713.6906734221202</v>
      </c>
      <c r="M70" s="17">
        <f t="shared" si="1"/>
        <v>9.5682931782828801E-2</v>
      </c>
      <c r="N70" s="17">
        <f t="shared" si="4"/>
        <v>-1204.1221923218366</v>
      </c>
      <c r="O70" s="24">
        <f t="shared" si="2"/>
        <v>1.2593156071889398</v>
      </c>
      <c r="P70" s="7"/>
      <c r="Q70" s="25">
        <f t="shared" si="5"/>
        <v>-3671.3081951202803</v>
      </c>
      <c r="R70" s="24">
        <f t="shared" si="6"/>
        <v>-1204.5027731415244</v>
      </c>
      <c r="S70" s="7"/>
      <c r="T70" s="25">
        <f t="shared" si="7"/>
        <v>0.94990870813356987</v>
      </c>
      <c r="U70" s="24">
        <f t="shared" si="8"/>
        <v>-0.31260914357052411</v>
      </c>
      <c r="V70" s="7"/>
      <c r="W70" s="25">
        <f t="shared" si="9"/>
        <v>0.9516817884092551</v>
      </c>
      <c r="X70" s="24">
        <f t="shared" si="10"/>
        <v>281.30374603719065</v>
      </c>
      <c r="Y70" s="7"/>
      <c r="Z70" s="25">
        <f t="shared" si="11"/>
        <v>635</v>
      </c>
      <c r="AA70" s="17">
        <f t="shared" si="15"/>
        <v>281.26799999999992</v>
      </c>
      <c r="AB70" s="24">
        <f t="shared" si="12"/>
        <v>4.9090526804994097</v>
      </c>
      <c r="AC70" s="17">
        <f t="shared" si="13"/>
        <v>3.5746037190733659E-2</v>
      </c>
      <c r="AD70" s="17">
        <f t="shared" ca="1" si="14"/>
        <v>-2.0638877980900361E-2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11489</v>
      </c>
      <c r="D71" s="17">
        <v>12492</v>
      </c>
      <c r="E71" s="17">
        <v>15060</v>
      </c>
      <c r="F71" s="17">
        <v>14048</v>
      </c>
      <c r="G71" s="24"/>
      <c r="H71" s="7"/>
      <c r="I71" s="25">
        <f t="shared" si="16"/>
        <v>-3571</v>
      </c>
      <c r="J71" s="24">
        <f t="shared" si="16"/>
        <v>-1556</v>
      </c>
      <c r="K71" s="7"/>
      <c r="L71" s="25">
        <f t="shared" si="3"/>
        <v>-3573.895305806635</v>
      </c>
      <c r="M71" s="17">
        <f t="shared" si="1"/>
        <v>8.3827957139340654</v>
      </c>
      <c r="N71" s="17">
        <f t="shared" si="4"/>
        <v>-1561.7361815900722</v>
      </c>
      <c r="O71" s="24">
        <f t="shared" si="2"/>
        <v>32.903779234283142</v>
      </c>
      <c r="P71" s="7"/>
      <c r="Q71" s="25">
        <f t="shared" si="5"/>
        <v>-3528.3081951202803</v>
      </c>
      <c r="R71" s="24">
        <f t="shared" si="6"/>
        <v>-1557.5027731415244</v>
      </c>
      <c r="S71" s="7"/>
      <c r="T71" s="25">
        <f t="shared" si="7"/>
        <v>0.91290910525532387</v>
      </c>
      <c r="U71" s="24">
        <f t="shared" si="8"/>
        <v>-0.4042245637597055</v>
      </c>
      <c r="V71" s="7"/>
      <c r="W71" s="25">
        <f t="shared" si="9"/>
        <v>0.91519682943983605</v>
      </c>
      <c r="X71" s="24">
        <f t="shared" si="10"/>
        <v>286.94950108427508</v>
      </c>
      <c r="Y71" s="7"/>
      <c r="Z71" s="25">
        <f t="shared" si="11"/>
        <v>632</v>
      </c>
      <c r="AA71" s="17">
        <f t="shared" si="15"/>
        <v>286.9559999999999</v>
      </c>
      <c r="AB71" s="24">
        <f t="shared" si="12"/>
        <v>5.0083270083528459</v>
      </c>
      <c r="AC71" s="17">
        <f t="shared" si="13"/>
        <v>-6.4989157248191987E-3</v>
      </c>
      <c r="AD71" s="17">
        <f t="shared" ca="1" si="14"/>
        <v>4.443490391895466E-2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11564</v>
      </c>
      <c r="D72" s="17">
        <v>12314</v>
      </c>
      <c r="E72" s="17">
        <v>14963</v>
      </c>
      <c r="F72" s="17">
        <v>14204</v>
      </c>
      <c r="G72" s="24"/>
      <c r="H72" s="7"/>
      <c r="I72" s="25">
        <f t="shared" si="16"/>
        <v>-3399</v>
      </c>
      <c r="J72" s="24">
        <f t="shared" si="16"/>
        <v>-1890</v>
      </c>
      <c r="K72" s="7"/>
      <c r="L72" s="25">
        <f t="shared" si="3"/>
        <v>-3402.3281072910536</v>
      </c>
      <c r="M72" s="17">
        <f t="shared" si="1"/>
        <v>11.076298140764026</v>
      </c>
      <c r="N72" s="17">
        <f t="shared" si="4"/>
        <v>-1898.656311582801</v>
      </c>
      <c r="O72" s="24">
        <f t="shared" si="2"/>
        <v>74.931730218534426</v>
      </c>
      <c r="P72" s="7"/>
      <c r="Q72" s="25">
        <f t="shared" si="5"/>
        <v>-3356.3081951202803</v>
      </c>
      <c r="R72" s="24">
        <f t="shared" si="6"/>
        <v>-1891.5027731415244</v>
      </c>
      <c r="S72" s="7"/>
      <c r="T72" s="25">
        <f t="shared" si="7"/>
        <v>0.86840608640876227</v>
      </c>
      <c r="U72" s="24">
        <f t="shared" si="8"/>
        <v>-0.49090884235230209</v>
      </c>
      <c r="V72" s="7"/>
      <c r="W72" s="25">
        <f t="shared" si="9"/>
        <v>0.8711806039735035</v>
      </c>
      <c r="X72" s="24">
        <f t="shared" si="10"/>
        <v>292.52057798838143</v>
      </c>
      <c r="Y72" s="7"/>
      <c r="Z72" s="25">
        <f t="shared" si="11"/>
        <v>622</v>
      </c>
      <c r="AA72" s="17">
        <f t="shared" si="15"/>
        <v>292.55399999999992</v>
      </c>
      <c r="AB72" s="24">
        <f t="shared" si="12"/>
        <v>5.1060305398794892</v>
      </c>
      <c r="AC72" s="17">
        <f t="shared" si="13"/>
        <v>-3.3422011618483793E-2</v>
      </c>
      <c r="AD72" s="17">
        <f t="shared" ca="1" si="14"/>
        <v>0.10610600109953339</v>
      </c>
      <c r="AE72" s="17">
        <v>97</v>
      </c>
    </row>
    <row r="73" spans="1:31" s="17" customFormat="1" x14ac:dyDescent="0.25">
      <c r="A73" s="17">
        <v>53</v>
      </c>
      <c r="B73" s="17">
        <v>613</v>
      </c>
      <c r="C73" s="17">
        <v>11662</v>
      </c>
      <c r="D73" s="17">
        <v>12155</v>
      </c>
      <c r="E73" s="17">
        <v>14858</v>
      </c>
      <c r="F73" s="17">
        <v>14359</v>
      </c>
      <c r="G73" s="24"/>
      <c r="H73" s="7"/>
      <c r="I73" s="25">
        <f t="shared" si="16"/>
        <v>-3196</v>
      </c>
      <c r="J73" s="24">
        <f t="shared" si="16"/>
        <v>-2204</v>
      </c>
      <c r="K73" s="7"/>
      <c r="L73" s="25">
        <f t="shared" si="3"/>
        <v>-3201.8595603032322</v>
      </c>
      <c r="M73" s="17">
        <f t="shared" si="1"/>
        <v>34.334446947214971</v>
      </c>
      <c r="N73" s="17">
        <f t="shared" si="4"/>
        <v>-2212.9565338264038</v>
      </c>
      <c r="O73" s="24">
        <f t="shared" si="2"/>
        <v>80.219498183514716</v>
      </c>
      <c r="P73" s="7"/>
      <c r="Q73" s="25">
        <f t="shared" si="5"/>
        <v>-3153.3081951202803</v>
      </c>
      <c r="R73" s="24">
        <f t="shared" si="6"/>
        <v>-2205.5027731415244</v>
      </c>
      <c r="S73" s="7"/>
      <c r="T73" s="25">
        <f t="shared" si="7"/>
        <v>0.8158821746305529</v>
      </c>
      <c r="U73" s="24">
        <f t="shared" si="8"/>
        <v>-0.57240244558007258</v>
      </c>
      <c r="V73" s="7"/>
      <c r="W73" s="25">
        <f t="shared" si="9"/>
        <v>0.81911416729151376</v>
      </c>
      <c r="X73" s="24">
        <f t="shared" si="10"/>
        <v>298.06549672984715</v>
      </c>
      <c r="Y73" s="7"/>
      <c r="Z73" s="25">
        <f t="shared" si="11"/>
        <v>613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-5.5032701527579775E-3</v>
      </c>
      <c r="AD73" s="17">
        <f t="shared" ca="1" si="14"/>
        <v>-3.2306153468596222E-2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11789</v>
      </c>
      <c r="D74" s="17">
        <v>12021</v>
      </c>
      <c r="E74" s="17">
        <v>14759</v>
      </c>
      <c r="F74" s="17">
        <v>14522</v>
      </c>
      <c r="G74" s="24"/>
      <c r="H74" s="7"/>
      <c r="I74" s="25">
        <f t="shared" si="16"/>
        <v>-2970</v>
      </c>
      <c r="J74" s="24">
        <f t="shared" si="16"/>
        <v>-2501</v>
      </c>
      <c r="K74" s="7"/>
      <c r="L74" s="25">
        <f t="shared" si="3"/>
        <v>-2970.5116263656619</v>
      </c>
      <c r="M74" s="17">
        <f t="shared" si="1"/>
        <v>0.26176153804037194</v>
      </c>
      <c r="N74" s="17">
        <f t="shared" si="4"/>
        <v>-2508.5536565225111</v>
      </c>
      <c r="O74" s="24">
        <f t="shared" si="2"/>
        <v>57.057726860074773</v>
      </c>
      <c r="P74" s="7"/>
      <c r="Q74" s="25">
        <f t="shared" si="5"/>
        <v>-2927.3081951202803</v>
      </c>
      <c r="R74" s="24">
        <f t="shared" si="6"/>
        <v>-2502.5027731415244</v>
      </c>
      <c r="S74" s="7"/>
      <c r="T74" s="25">
        <f t="shared" si="7"/>
        <v>0.75740727777402417</v>
      </c>
      <c r="U74" s="24">
        <f t="shared" si="8"/>
        <v>-0.64948397474774078</v>
      </c>
      <c r="V74" s="7"/>
      <c r="W74" s="25">
        <f t="shared" si="9"/>
        <v>0.76107183869658968</v>
      </c>
      <c r="X74" s="24">
        <f t="shared" si="10"/>
        <v>303.5961899099425</v>
      </c>
      <c r="Y74" s="7"/>
      <c r="Z74" s="25">
        <f t="shared" si="11"/>
        <v>617</v>
      </c>
      <c r="AA74" s="17">
        <f t="shared" si="15"/>
        <v>303.62399999999991</v>
      </c>
      <c r="AB74" s="24">
        <f t="shared" si="12"/>
        <v>5.299238488075261</v>
      </c>
      <c r="AC74" s="17">
        <f t="shared" si="13"/>
        <v>-2.7810090057414527E-2</v>
      </c>
      <c r="AD74" s="17">
        <f t="shared" ca="1" si="14"/>
        <v>7.8530235446521601E-2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11921</v>
      </c>
      <c r="D75" s="17">
        <v>11880</v>
      </c>
      <c r="E75" s="17">
        <v>14626</v>
      </c>
      <c r="F75" s="17">
        <v>14653</v>
      </c>
      <c r="G75" s="24"/>
      <c r="H75" s="7"/>
      <c r="I75" s="25">
        <f t="shared" si="16"/>
        <v>-2705</v>
      </c>
      <c r="J75" s="24">
        <f t="shared" si="16"/>
        <v>-2773</v>
      </c>
      <c r="K75" s="7"/>
      <c r="L75" s="25">
        <f t="shared" si="3"/>
        <v>-2709.461454017227</v>
      </c>
      <c r="M75" s="17">
        <f t="shared" si="1"/>
        <v>19.904571947830668</v>
      </c>
      <c r="N75" s="17">
        <f t="shared" si="4"/>
        <v>-2782.6580590385206</v>
      </c>
      <c r="O75" s="24">
        <f t="shared" si="2"/>
        <v>93.278104391549562</v>
      </c>
      <c r="P75" s="7"/>
      <c r="Q75" s="25">
        <f t="shared" si="5"/>
        <v>-2662.3081951202803</v>
      </c>
      <c r="R75" s="24">
        <f t="shared" si="6"/>
        <v>-2774.5027731415244</v>
      </c>
      <c r="S75" s="7"/>
      <c r="T75" s="25">
        <f t="shared" si="7"/>
        <v>0.68884158013251939</v>
      </c>
      <c r="U75" s="24">
        <f t="shared" si="8"/>
        <v>-0.72007715970937625</v>
      </c>
      <c r="V75" s="7"/>
      <c r="W75" s="25">
        <f t="shared" si="9"/>
        <v>0.69290206043878277</v>
      </c>
      <c r="X75" s="24">
        <f t="shared" si="10"/>
        <v>309.22119422370429</v>
      </c>
      <c r="Y75" s="7"/>
      <c r="Z75" s="25">
        <f t="shared" si="11"/>
        <v>622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-8.0577629563549635E-4</v>
      </c>
      <c r="AD75" s="17">
        <f t="shared" ca="1" si="14"/>
        <v>8.877024891057772E-2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12064</v>
      </c>
      <c r="D76" s="17">
        <v>11746</v>
      </c>
      <c r="E76" s="17">
        <v>14472</v>
      </c>
      <c r="F76" s="17">
        <v>14777</v>
      </c>
      <c r="G76" s="24"/>
      <c r="H76" s="7"/>
      <c r="I76" s="25">
        <f t="shared" si="16"/>
        <v>-2408</v>
      </c>
      <c r="J76" s="24">
        <f t="shared" si="16"/>
        <v>-3031</v>
      </c>
      <c r="K76" s="7"/>
      <c r="L76" s="25">
        <f t="shared" si="3"/>
        <v>-2413.833299693149</v>
      </c>
      <c r="M76" s="17">
        <f t="shared" si="1"/>
        <v>34.027385310092235</v>
      </c>
      <c r="N76" s="17">
        <f t="shared" si="4"/>
        <v>-3037.2833092124852</v>
      </c>
      <c r="O76" s="24">
        <f t="shared" si="2"/>
        <v>39.479974659700936</v>
      </c>
      <c r="P76" s="7"/>
      <c r="Q76" s="25">
        <f t="shared" si="5"/>
        <v>-2365.3081951202803</v>
      </c>
      <c r="R76" s="24">
        <f t="shared" si="6"/>
        <v>-3032.5027731415244</v>
      </c>
      <c r="S76" s="7"/>
      <c r="T76" s="25">
        <f t="shared" si="7"/>
        <v>0.61199625107770073</v>
      </c>
      <c r="U76" s="24">
        <f t="shared" si="8"/>
        <v>-0.78703687191563354</v>
      </c>
      <c r="V76" s="7"/>
      <c r="W76" s="25">
        <f t="shared" si="9"/>
        <v>0.6164320858255814</v>
      </c>
      <c r="X76" s="24">
        <f t="shared" si="10"/>
        <v>315.05022339203754</v>
      </c>
      <c r="Y76" s="7"/>
      <c r="Z76" s="25">
        <f t="shared" si="11"/>
        <v>641</v>
      </c>
      <c r="AA76" s="17">
        <f t="shared" si="15"/>
        <v>314.99099999999993</v>
      </c>
      <c r="AB76" s="24">
        <f t="shared" si="12"/>
        <v>5.4976300641494573</v>
      </c>
      <c r="AC76" s="17">
        <f t="shared" si="13"/>
        <v>5.9223392037608846E-2</v>
      </c>
      <c r="AD76" s="17">
        <f t="shared" ca="1" si="14"/>
        <v>-9.4299483465647427E-3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12227</v>
      </c>
      <c r="D77" s="17">
        <v>11642</v>
      </c>
      <c r="E77" s="17">
        <v>14325</v>
      </c>
      <c r="F77" s="17">
        <v>14901</v>
      </c>
      <c r="G77" s="24"/>
      <c r="H77" s="7"/>
      <c r="I77" s="25">
        <f t="shared" si="16"/>
        <v>-2098</v>
      </c>
      <c r="J77" s="24">
        <f t="shared" si="16"/>
        <v>-3259</v>
      </c>
      <c r="K77" s="7"/>
      <c r="L77" s="25">
        <f t="shared" si="3"/>
        <v>-2096.2329421041222</v>
      </c>
      <c r="M77" s="17">
        <f t="shared" si="1"/>
        <v>3.1224936073839706</v>
      </c>
      <c r="N77" s="17">
        <f t="shared" si="4"/>
        <v>-3259.7861492733864</v>
      </c>
      <c r="O77" s="24">
        <f t="shared" si="2"/>
        <v>0.61803068004596429</v>
      </c>
      <c r="P77" s="7"/>
      <c r="Q77" s="25">
        <f t="shared" si="5"/>
        <v>-2055.3081951202803</v>
      </c>
      <c r="R77" s="24">
        <f t="shared" si="6"/>
        <v>-3260.5027731415244</v>
      </c>
      <c r="S77" s="7"/>
      <c r="T77" s="25">
        <f t="shared" si="7"/>
        <v>0.53178732176122334</v>
      </c>
      <c r="U77" s="24">
        <f t="shared" si="8"/>
        <v>-0.84621057107465159</v>
      </c>
      <c r="V77" s="7"/>
      <c r="W77" s="25">
        <f t="shared" si="9"/>
        <v>0.53655467059263728</v>
      </c>
      <c r="X77" s="24">
        <f t="shared" si="10"/>
        <v>320.74193166438954</v>
      </c>
      <c r="Y77" s="7"/>
      <c r="Z77" s="25">
        <f t="shared" si="11"/>
        <v>637</v>
      </c>
      <c r="AA77" s="17">
        <f t="shared" si="15"/>
        <v>320.72399999999993</v>
      </c>
      <c r="AB77" s="24">
        <f t="shared" si="12"/>
        <v>5.5976897901662923</v>
      </c>
      <c r="AC77" s="17">
        <f t="shared" si="13"/>
        <v>1.7931664389607249E-2</v>
      </c>
      <c r="AD77" s="17">
        <f t="shared" ca="1" si="14"/>
        <v>3.9457957687545786E-2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12393</v>
      </c>
      <c r="D78" s="17">
        <v>11540</v>
      </c>
      <c r="E78" s="17">
        <v>14150</v>
      </c>
      <c r="F78" s="17">
        <v>14991</v>
      </c>
      <c r="G78" s="24"/>
      <c r="H78" s="7"/>
      <c r="I78" s="25">
        <f t="shared" si="16"/>
        <v>-1757</v>
      </c>
      <c r="J78" s="24">
        <f t="shared" si="16"/>
        <v>-3451</v>
      </c>
      <c r="K78" s="7"/>
      <c r="L78" s="25">
        <f t="shared" si="3"/>
        <v>-1758.0758204859599</v>
      </c>
      <c r="M78" s="17">
        <f t="shared" si="1"/>
        <v>1.1573897180109229</v>
      </c>
      <c r="N78" s="17">
        <f t="shared" si="4"/>
        <v>-3449.6169828274278</v>
      </c>
      <c r="O78" s="24">
        <f t="shared" si="2"/>
        <v>1.9127364996295504</v>
      </c>
      <c r="P78" s="7"/>
      <c r="Q78" s="25">
        <f t="shared" si="5"/>
        <v>-1714.3081951202801</v>
      </c>
      <c r="R78" s="24">
        <f t="shared" si="6"/>
        <v>-3452.5027731415244</v>
      </c>
      <c r="S78" s="7"/>
      <c r="T78" s="25">
        <f t="shared" si="7"/>
        <v>0.4435574995130982</v>
      </c>
      <c r="U78" s="24">
        <f t="shared" si="8"/>
        <v>-0.89604105457698247</v>
      </c>
      <c r="V78" s="7"/>
      <c r="W78" s="25">
        <f t="shared" si="9"/>
        <v>0.44860369098801262</v>
      </c>
      <c r="X78" s="24">
        <f t="shared" si="10"/>
        <v>326.5245150178265</v>
      </c>
      <c r="Y78" s="7"/>
      <c r="Z78" s="25">
        <f t="shared" si="11"/>
        <v>637</v>
      </c>
      <c r="AA78" s="17">
        <f t="shared" si="15"/>
        <v>326.45699999999994</v>
      </c>
      <c r="AB78" s="24">
        <f t="shared" si="12"/>
        <v>5.6977495161831273</v>
      </c>
      <c r="AC78" s="17">
        <f t="shared" si="13"/>
        <v>6.7515017826565327E-2</v>
      </c>
      <c r="AD78" s="17">
        <f t="shared" ca="1" si="14"/>
        <v>-2.3531835449716709E-2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12566</v>
      </c>
      <c r="D79" s="17">
        <v>11465</v>
      </c>
      <c r="E79" s="17">
        <v>13977</v>
      </c>
      <c r="F79" s="17">
        <v>15065</v>
      </c>
      <c r="G79" s="24"/>
      <c r="H79" s="7"/>
      <c r="I79" s="25">
        <f t="shared" si="16"/>
        <v>-1411</v>
      </c>
      <c r="J79" s="24">
        <f t="shared" si="16"/>
        <v>-3600</v>
      </c>
      <c r="K79" s="7"/>
      <c r="L79" s="25">
        <f t="shared" si="3"/>
        <v>-1410.1471619864503</v>
      </c>
      <c r="M79" s="17">
        <f t="shared" si="1"/>
        <v>0.72733267735535023</v>
      </c>
      <c r="N79" s="17">
        <f t="shared" si="4"/>
        <v>-3602.0621051484941</v>
      </c>
      <c r="O79" s="24">
        <f t="shared" si="2"/>
        <v>4.2522776434458063</v>
      </c>
      <c r="P79" s="7"/>
      <c r="Q79" s="25">
        <f t="shared" si="5"/>
        <v>-1368.3081951202801</v>
      </c>
      <c r="R79" s="24">
        <f t="shared" si="6"/>
        <v>-3601.5027731415244</v>
      </c>
      <c r="S79" s="7"/>
      <c r="T79" s="25">
        <f t="shared" si="7"/>
        <v>0.35403398485664278</v>
      </c>
      <c r="U79" s="24">
        <f t="shared" si="8"/>
        <v>-0.93471158604493731</v>
      </c>
      <c r="V79" s="7"/>
      <c r="W79" s="25">
        <f t="shared" si="9"/>
        <v>0.35929623691034468</v>
      </c>
      <c r="X79" s="24">
        <f t="shared" si="10"/>
        <v>332.09299835943693</v>
      </c>
      <c r="Y79" s="7"/>
      <c r="Z79" s="25">
        <f t="shared" si="11"/>
        <v>624</v>
      </c>
      <c r="AA79" s="17">
        <f t="shared" si="15"/>
        <v>332.07299999999992</v>
      </c>
      <c r="AB79" s="24">
        <f t="shared" si="12"/>
        <v>5.7957672069751283</v>
      </c>
      <c r="AC79" s="17">
        <f t="shared" si="13"/>
        <v>1.9998359437011004E-2</v>
      </c>
      <c r="AD79" s="17">
        <f t="shared" ca="1" si="14"/>
        <v>1.4800506448182205E-2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12747</v>
      </c>
      <c r="D80" s="17">
        <v>11403</v>
      </c>
      <c r="E80" s="17">
        <v>13792</v>
      </c>
      <c r="F80" s="17">
        <v>15120</v>
      </c>
      <c r="G80" s="24"/>
      <c r="H80" s="7"/>
      <c r="I80" s="25">
        <f t="shared" si="16"/>
        <v>-1045</v>
      </c>
      <c r="J80" s="24">
        <f t="shared" si="16"/>
        <v>-3717</v>
      </c>
      <c r="K80" s="7"/>
      <c r="L80" s="25">
        <f t="shared" si="3"/>
        <v>-1046.1456104180709</v>
      </c>
      <c r="M80" s="17">
        <f t="shared" si="1"/>
        <v>1.3124232299925216</v>
      </c>
      <c r="N80" s="17">
        <f t="shared" si="4"/>
        <v>-3720.6644735710374</v>
      </c>
      <c r="O80" s="24">
        <f t="shared" si="2"/>
        <v>13.428366552831839</v>
      </c>
      <c r="P80" s="7"/>
      <c r="Q80" s="25">
        <f t="shared" si="5"/>
        <v>-1002.3081951202802</v>
      </c>
      <c r="R80" s="24">
        <f t="shared" si="6"/>
        <v>-3718.5027731415244</v>
      </c>
      <c r="S80" s="7"/>
      <c r="T80" s="25">
        <f t="shared" si="7"/>
        <v>0.25933570056686633</v>
      </c>
      <c r="U80" s="24">
        <f t="shared" si="8"/>
        <v>-0.96507703692917024</v>
      </c>
      <c r="V80" s="7"/>
      <c r="W80" s="25">
        <f t="shared" si="9"/>
        <v>0.26476722505570871</v>
      </c>
      <c r="X80" s="24">
        <f t="shared" si="10"/>
        <v>337.7778599221881</v>
      </c>
      <c r="Y80" s="7"/>
      <c r="Z80" s="25">
        <f t="shared" si="11"/>
        <v>629</v>
      </c>
      <c r="AA80" s="17">
        <f t="shared" si="15"/>
        <v>337.73399999999992</v>
      </c>
      <c r="AB80" s="24">
        <f t="shared" si="12"/>
        <v>5.8945702959305271</v>
      </c>
      <c r="AC80" s="17">
        <f t="shared" si="13"/>
        <v>4.3859922188175915E-2</v>
      </c>
      <c r="AD80" s="17">
        <f t="shared" ca="1" si="14"/>
        <v>3.858154898466637E-2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12930</v>
      </c>
      <c r="D81" s="17">
        <v>11361</v>
      </c>
      <c r="E81" s="17">
        <v>13614</v>
      </c>
      <c r="F81" s="17">
        <v>15165</v>
      </c>
      <c r="G81" s="24"/>
      <c r="H81" s="7"/>
      <c r="I81" s="25">
        <f t="shared" si="16"/>
        <v>-684</v>
      </c>
      <c r="J81" s="24">
        <f t="shared" si="16"/>
        <v>-3804</v>
      </c>
      <c r="K81" s="7"/>
      <c r="L81" s="25">
        <f t="shared" si="3"/>
        <v>-683.74957800993366</v>
      </c>
      <c r="M81" s="17">
        <f t="shared" si="1"/>
        <v>6.2711173108787543E-2</v>
      </c>
      <c r="N81" s="17">
        <f t="shared" si="4"/>
        <v>-3800.9648032043829</v>
      </c>
      <c r="O81" s="24">
        <f t="shared" si="2"/>
        <v>9.2124195881245505</v>
      </c>
      <c r="P81" s="7"/>
      <c r="Q81" s="25">
        <f t="shared" si="5"/>
        <v>-641.30819512028017</v>
      </c>
      <c r="R81" s="24">
        <f t="shared" si="6"/>
        <v>-3805.5027731415244</v>
      </c>
      <c r="S81" s="7"/>
      <c r="T81" s="25">
        <f t="shared" si="7"/>
        <v>0.1659311086854201</v>
      </c>
      <c r="U81" s="24">
        <f t="shared" si="8"/>
        <v>-0.98765647476616392</v>
      </c>
      <c r="V81" s="7"/>
      <c r="W81" s="25">
        <f t="shared" si="9"/>
        <v>0.171488138899759</v>
      </c>
      <c r="X81" s="24">
        <f t="shared" si="10"/>
        <v>343.26924908646549</v>
      </c>
      <c r="Y81" s="7"/>
      <c r="Z81" s="25">
        <f t="shared" si="11"/>
        <v>610</v>
      </c>
      <c r="AA81" s="17">
        <f t="shared" si="15"/>
        <v>343.22399999999993</v>
      </c>
      <c r="AB81" s="24">
        <f t="shared" si="12"/>
        <v>5.990388871865016</v>
      </c>
      <c r="AC81" s="17">
        <f t="shared" si="13"/>
        <v>4.524908646556014E-2</v>
      </c>
      <c r="AD81" s="17">
        <f t="shared" ca="1" si="14"/>
        <v>-1.9248656836055034E-2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13115</v>
      </c>
      <c r="D82" s="17">
        <v>11340</v>
      </c>
      <c r="E82" s="17">
        <v>13430</v>
      </c>
      <c r="F82" s="17">
        <v>15189</v>
      </c>
      <c r="G82" s="24"/>
      <c r="H82" s="7"/>
      <c r="I82" s="25">
        <f t="shared" si="16"/>
        <v>-315</v>
      </c>
      <c r="J82" s="24">
        <f t="shared" si="16"/>
        <v>-3849</v>
      </c>
      <c r="K82" s="7"/>
      <c r="L82" s="25">
        <f t="shared" si="3"/>
        <v>-308.79442002934394</v>
      </c>
      <c r="M82" s="17">
        <f t="shared" si="1"/>
        <v>38.509222772207671</v>
      </c>
      <c r="N82" s="17">
        <f t="shared" si="4"/>
        <v>-3846.8245706167932</v>
      </c>
      <c r="O82" s="24">
        <f t="shared" si="2"/>
        <v>4.7324930013197228</v>
      </c>
      <c r="P82" s="7"/>
      <c r="Q82" s="25">
        <f t="shared" si="5"/>
        <v>-272.30819512028012</v>
      </c>
      <c r="R82" s="24">
        <f t="shared" si="6"/>
        <v>-3850.5027731415244</v>
      </c>
      <c r="S82" s="7"/>
      <c r="T82" s="25">
        <f t="shared" si="7"/>
        <v>7.04566089506454E-2</v>
      </c>
      <c r="U82" s="24">
        <f t="shared" si="8"/>
        <v>-0.99933549433702273</v>
      </c>
      <c r="V82" s="7"/>
      <c r="W82" s="25">
        <f t="shared" si="9"/>
        <v>7.6077810123279271E-2</v>
      </c>
      <c r="X82" s="24">
        <f t="shared" si="10"/>
        <v>348.76595124333403</v>
      </c>
      <c r="Y82" s="7"/>
      <c r="Z82" s="25">
        <f t="shared" si="11"/>
        <v>621</v>
      </c>
      <c r="AA82" s="17">
        <f t="shared" si="15"/>
        <v>348.81299999999993</v>
      </c>
      <c r="AB82" s="24">
        <f t="shared" si="12"/>
        <v>6.0879353237589786</v>
      </c>
      <c r="AC82" s="17">
        <f t="shared" si="13"/>
        <v>-4.7048756665901692E-2</v>
      </c>
      <c r="AD82" s="17">
        <f t="shared" ca="1" si="14"/>
        <v>9.8999264316944391E-2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13302</v>
      </c>
      <c r="D83" s="17">
        <v>11329</v>
      </c>
      <c r="E83" s="17">
        <v>13239</v>
      </c>
      <c r="F83" s="17">
        <v>15195</v>
      </c>
      <c r="G83" s="24"/>
      <c r="H83" s="7"/>
      <c r="I83" s="25">
        <f t="shared" si="16"/>
        <v>63</v>
      </c>
      <c r="J83" s="24">
        <f t="shared" si="16"/>
        <v>-3866</v>
      </c>
      <c r="K83" s="7"/>
      <c r="L83" s="25">
        <f t="shared" si="3"/>
        <v>68.692009942295925</v>
      </c>
      <c r="M83" s="17">
        <f t="shared" si="1"/>
        <v>32.398977183195662</v>
      </c>
      <c r="N83" s="17">
        <f t="shared" si="4"/>
        <v>-3856.0425115929265</v>
      </c>
      <c r="O83" s="24">
        <f t="shared" si="2"/>
        <v>99.151575377002544</v>
      </c>
      <c r="P83" s="7"/>
      <c r="Q83" s="25">
        <f t="shared" si="5"/>
        <v>105.69180487971987</v>
      </c>
      <c r="R83" s="24">
        <f t="shared" si="6"/>
        <v>-3867.5027731415244</v>
      </c>
      <c r="S83" s="7"/>
      <c r="T83" s="25">
        <f t="shared" si="7"/>
        <v>-2.734653711912377E-2</v>
      </c>
      <c r="U83" s="24">
        <f t="shared" si="8"/>
        <v>-1.0037475683971249</v>
      </c>
      <c r="V83" s="7"/>
      <c r="W83" s="25">
        <f t="shared" si="9"/>
        <v>-2.1702069835455987E-2</v>
      </c>
      <c r="X83" s="24">
        <f t="shared" si="10"/>
        <v>354.35799149745685</v>
      </c>
      <c r="Y83" s="7"/>
      <c r="Z83" s="25">
        <f t="shared" si="11"/>
        <v>621</v>
      </c>
      <c r="AA83" s="17">
        <f t="shared" si="15"/>
        <v>354.40199999999993</v>
      </c>
      <c r="AB83" s="24">
        <f t="shared" si="12"/>
        <v>6.185481775652943</v>
      </c>
      <c r="AC83" s="17">
        <f t="shared" si="13"/>
        <v>-4.4008502543078976E-2</v>
      </c>
      <c r="AD83" s="17">
        <f t="shared" ca="1" si="14"/>
        <v>4.3703088609049701E-2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13485</v>
      </c>
      <c r="D84" s="17">
        <v>11343</v>
      </c>
      <c r="E84" s="17">
        <v>13049</v>
      </c>
      <c r="F84" s="17">
        <v>15175</v>
      </c>
      <c r="G84" s="24"/>
      <c r="H84" s="7"/>
      <c r="I84" s="25">
        <f t="shared" ref="I84:J115" si="17">C84-E84</f>
        <v>436</v>
      </c>
      <c r="J84" s="24">
        <f t="shared" si="17"/>
        <v>-3832</v>
      </c>
      <c r="K84" s="7"/>
      <c r="L84" s="25">
        <f t="shared" si="3"/>
        <v>447.53154279327322</v>
      </c>
      <c r="M84" s="17">
        <f t="shared" ref="M84:M147" si="18">(I84-L84)^2</f>
        <v>132.97647919309148</v>
      </c>
      <c r="N84" s="17">
        <f t="shared" si="4"/>
        <v>-3828.2349793822032</v>
      </c>
      <c r="O84" s="24">
        <f t="shared" ref="O84:O147" si="19">(J84-N84)^2</f>
        <v>14.175380252435266</v>
      </c>
      <c r="P84" s="7"/>
      <c r="Q84" s="25">
        <f t="shared" si="5"/>
        <v>478.69180487971988</v>
      </c>
      <c r="R84" s="24">
        <f t="shared" si="6"/>
        <v>-3833.5027731415244</v>
      </c>
      <c r="S84" s="7"/>
      <c r="T84" s="25">
        <f t="shared" si="7"/>
        <v>-0.12385599078056267</v>
      </c>
      <c r="U84" s="24">
        <f t="shared" si="8"/>
        <v>-0.99492342027692049</v>
      </c>
      <c r="V84" s="7"/>
      <c r="W84" s="25">
        <f t="shared" si="9"/>
        <v>-0.1182626751127857</v>
      </c>
      <c r="X84" s="24">
        <f>IF(MOD(ATAN2(U84,W84)*180/PI()-$J$9+360,360)&lt;355,MOD(ATAN2(U84,W84)*180/PI()-$J$9+360,360)+360,MOD(ATAN2(U84,W84)*180/PI()-$J$9+360,360))</f>
        <v>359.89810982629888</v>
      </c>
      <c r="Y84" s="7"/>
      <c r="Z84" s="25">
        <f t="shared" si="11"/>
        <v>625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-0.12889017370105194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11303</v>
      </c>
      <c r="E85" s="17">
        <v>13002</v>
      </c>
      <c r="F85" s="17">
        <v>15125</v>
      </c>
      <c r="G85" s="24"/>
      <c r="H85" s="7"/>
      <c r="I85" s="25">
        <f t="shared" si="17"/>
        <v>445</v>
      </c>
      <c r="J85" s="24">
        <f t="shared" si="17"/>
        <v>-3822</v>
      </c>
      <c r="K85" s="7"/>
      <c r="L85" s="25">
        <f>$M$9*SIN(2*PI()/$M$10*(AA85+$M$11))+$M$12</f>
        <v>449.4519104011589</v>
      </c>
      <c r="M85" s="17">
        <f t="shared" si="18"/>
        <v>19.819506219946778</v>
      </c>
      <c r="N85" s="17">
        <f>$O$9*COS(2*PI()/$O$10*(AA85+$O$11))+$O$12</f>
        <v>-3817.0695744189784</v>
      </c>
      <c r="O85" s="24">
        <f t="shared" si="19"/>
        <v>24.309096409992272</v>
      </c>
      <c r="P85" s="7"/>
      <c r="Q85" s="25">
        <f t="shared" ref="Q85:Q148" si="20">I85-$J$4</f>
        <v>487.69180487971988</v>
      </c>
      <c r="R85" s="24">
        <f t="shared" ref="R85:R148" si="21">J85-$J$3</f>
        <v>-3823.5027731415244</v>
      </c>
      <c r="S85" s="7"/>
      <c r="T85" s="25">
        <f t="shared" ref="T85:T148" si="22">Q85/$J$7</f>
        <v>-0.12618463711555716</v>
      </c>
      <c r="U85" s="24">
        <f t="shared" ref="U85:U148" si="23">R85/$J$6</f>
        <v>-0.99232808259450744</v>
      </c>
      <c r="V85" s="7"/>
      <c r="W85" s="25">
        <f t="shared" ref="W85:W148" si="24">(T85-U85*SIN(-$J$11*PI()/180))/(COS(-$J$11*PI()/180))</f>
        <v>-0.12060595399451488</v>
      </c>
      <c r="X85" s="24">
        <f>IF(MOD(ATAN2(U85,W85)*180/PI()-$J$9+360,360)&lt;355,MOD(ATAN2(U85,W85)*180/PI()-$J$9+360,360)+360,MOD(ATAN2(U85,W85)*180/PI()-$J$9+360,360))</f>
        <v>360.04903928028318</v>
      </c>
      <c r="Y85" s="7"/>
      <c r="Z85" s="25">
        <f>I165-J159</f>
        <v>-1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3.1039280283266635E-2</v>
      </c>
    </row>
    <row r="86" spans="1:31" s="17" customFormat="1" x14ac:dyDescent="0.25">
      <c r="A86" s="17">
        <v>1</v>
      </c>
      <c r="B86" s="17">
        <v>-628</v>
      </c>
      <c r="C86" s="17">
        <v>13255</v>
      </c>
      <c r="D86" s="17">
        <v>11291</v>
      </c>
      <c r="E86" s="17">
        <v>13192</v>
      </c>
      <c r="F86" s="17">
        <v>15138</v>
      </c>
      <c r="G86" s="24"/>
      <c r="H86" s="7"/>
      <c r="I86" s="25">
        <f t="shared" si="17"/>
        <v>63</v>
      </c>
      <c r="J86" s="24">
        <f t="shared" si="17"/>
        <v>-3847</v>
      </c>
      <c r="K86" s="7"/>
      <c r="L86" s="25">
        <f t="shared" ref="L86:L149" si="27">$M$9*SIN(2*PI()/$M$10*(AA86+$M$11))+$M$12</f>
        <v>69.923793648733849</v>
      </c>
      <c r="M86" s="17">
        <f t="shared" si="18"/>
        <v>47.938918490247183</v>
      </c>
      <c r="N86" s="17">
        <f t="shared" ref="N86:N149" si="28">$O$9*COS(2*PI()/$O$10*(AA86+$O$11))+$O$12</f>
        <v>-3844.8403494568997</v>
      </c>
      <c r="O86" s="24">
        <f t="shared" si="19"/>
        <v>4.6640904683132902</v>
      </c>
      <c r="P86" s="7"/>
      <c r="Q86" s="25">
        <f t="shared" si="20"/>
        <v>105.69180487971987</v>
      </c>
      <c r="R86" s="24">
        <f t="shared" si="21"/>
        <v>-3848.5027731415244</v>
      </c>
      <c r="S86" s="7"/>
      <c r="T86" s="25">
        <f t="shared" si="22"/>
        <v>-2.734653711912377E-2</v>
      </c>
      <c r="U86" s="24">
        <f t="shared" si="23"/>
        <v>-0.99881642680054017</v>
      </c>
      <c r="V86" s="7"/>
      <c r="W86" s="25">
        <f t="shared" si="24"/>
        <v>-2.1729801708233829E-2</v>
      </c>
      <c r="X86" s="24">
        <f t="shared" ref="X86:X148" si="29">MOD(ATAN2(U86,W86)*180/PI()-$J$9+360,360)</f>
        <v>354.3656945860659</v>
      </c>
      <c r="Y86" s="7"/>
      <c r="Z86" s="25">
        <f t="shared" ref="Z86:Z149" si="30">B86</f>
        <v>-628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-3.0541393402927497E-4</v>
      </c>
    </row>
    <row r="87" spans="1:31" s="17" customFormat="1" x14ac:dyDescent="0.25">
      <c r="A87" s="17">
        <v>2</v>
      </c>
      <c r="B87" s="17">
        <v>-618</v>
      </c>
      <c r="C87" s="17">
        <v>13069</v>
      </c>
      <c r="D87" s="17">
        <v>11295</v>
      </c>
      <c r="E87" s="17">
        <v>13377</v>
      </c>
      <c r="F87" s="17">
        <v>15131</v>
      </c>
      <c r="G87" s="24"/>
      <c r="H87" s="7"/>
      <c r="I87" s="25">
        <f t="shared" si="17"/>
        <v>-308</v>
      </c>
      <c r="J87" s="24">
        <f t="shared" si="17"/>
        <v>-3836</v>
      </c>
      <c r="K87" s="7"/>
      <c r="L87" s="25">
        <f t="shared" si="27"/>
        <v>-304.64947039975516</v>
      </c>
      <c r="M87" s="17">
        <f t="shared" si="18"/>
        <v>11.226048602116849</v>
      </c>
      <c r="N87" s="17">
        <f t="shared" si="28"/>
        <v>-3835.6180424484764</v>
      </c>
      <c r="O87" s="24">
        <f t="shared" si="19"/>
        <v>0.14589157116586962</v>
      </c>
      <c r="P87" s="7"/>
      <c r="Q87" s="25">
        <f t="shared" si="20"/>
        <v>-265.30819512028012</v>
      </c>
      <c r="R87" s="24">
        <f t="shared" si="21"/>
        <v>-3837.5027731415244</v>
      </c>
      <c r="S87" s="7"/>
      <c r="T87" s="25">
        <f t="shared" si="22"/>
        <v>6.8645439578983017E-2</v>
      </c>
      <c r="U87" s="24">
        <f t="shared" si="23"/>
        <v>-0.99596155534988573</v>
      </c>
      <c r="V87" s="7"/>
      <c r="W87" s="25">
        <f t="shared" si="24"/>
        <v>7.4247637671287822E-2</v>
      </c>
      <c r="X87" s="24">
        <f t="shared" si="29"/>
        <v>348.85595050765096</v>
      </c>
      <c r="Y87" s="7"/>
      <c r="Z87" s="25">
        <f t="shared" si="30"/>
        <v>-618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5.1950507651042699E-2</v>
      </c>
    </row>
    <row r="88" spans="1:31" s="17" customFormat="1" x14ac:dyDescent="0.25">
      <c r="A88" s="17">
        <v>3</v>
      </c>
      <c r="B88" s="17">
        <v>-616</v>
      </c>
      <c r="C88" s="17">
        <v>12881</v>
      </c>
      <c r="D88" s="17">
        <v>11319</v>
      </c>
      <c r="E88" s="17">
        <v>13562</v>
      </c>
      <c r="F88" s="17">
        <v>15112</v>
      </c>
      <c r="G88" s="24"/>
      <c r="H88" s="7"/>
      <c r="I88" s="25">
        <f t="shared" si="17"/>
        <v>-681</v>
      </c>
      <c r="J88" s="24">
        <f t="shared" si="17"/>
        <v>-3793</v>
      </c>
      <c r="K88" s="7"/>
      <c r="L88" s="25">
        <f t="shared" si="27"/>
        <v>-675.55681330047742</v>
      </c>
      <c r="M88" s="17">
        <f t="shared" si="18"/>
        <v>29.628281445859567</v>
      </c>
      <c r="N88" s="17">
        <f t="shared" si="28"/>
        <v>-3790.4291049596231</v>
      </c>
      <c r="O88" s="24">
        <f t="shared" si="19"/>
        <v>6.6095013086343055</v>
      </c>
      <c r="P88" s="7"/>
      <c r="Q88" s="25">
        <f t="shared" si="20"/>
        <v>-638.30819512028017</v>
      </c>
      <c r="R88" s="24">
        <f t="shared" si="21"/>
        <v>-3794.5027731415244</v>
      </c>
      <c r="S88" s="7"/>
      <c r="T88" s="25">
        <f t="shared" si="22"/>
        <v>0.16515489324042193</v>
      </c>
      <c r="U88" s="24">
        <f t="shared" si="23"/>
        <v>-0.98480160331550959</v>
      </c>
      <c r="V88" s="7"/>
      <c r="W88" s="25">
        <f t="shared" si="24"/>
        <v>0.17069585588525468</v>
      </c>
      <c r="X88" s="24">
        <f t="shared" si="29"/>
        <v>343.28600042962944</v>
      </c>
      <c r="Y88" s="7"/>
      <c r="Z88" s="25">
        <f t="shared" si="30"/>
        <v>-616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2.6000429629505106E-2</v>
      </c>
    </row>
    <row r="89" spans="1:31" s="17" customFormat="1" x14ac:dyDescent="0.25">
      <c r="A89" s="17">
        <v>4</v>
      </c>
      <c r="B89" s="17">
        <v>-620</v>
      </c>
      <c r="C89" s="17">
        <v>12703</v>
      </c>
      <c r="D89" s="17">
        <v>11361</v>
      </c>
      <c r="E89" s="17">
        <v>13748</v>
      </c>
      <c r="F89" s="17">
        <v>15074</v>
      </c>
      <c r="G89" s="24"/>
      <c r="H89" s="7"/>
      <c r="I89" s="25">
        <f t="shared" si="17"/>
        <v>-1045</v>
      </c>
      <c r="J89" s="24">
        <f t="shared" si="17"/>
        <v>-3713</v>
      </c>
      <c r="K89" s="7"/>
      <c r="L89" s="25">
        <f t="shared" si="27"/>
        <v>-1042.8806035935738</v>
      </c>
      <c r="M89" s="17">
        <f t="shared" si="18"/>
        <v>4.4918411275721901</v>
      </c>
      <c r="N89" s="17">
        <f t="shared" si="28"/>
        <v>-3709.0868389080192</v>
      </c>
      <c r="O89" s="24">
        <f t="shared" si="19"/>
        <v>15.312829731792231</v>
      </c>
      <c r="P89" s="7"/>
      <c r="Q89" s="25">
        <f t="shared" si="20"/>
        <v>-1002.3081951202802</v>
      </c>
      <c r="R89" s="24">
        <f t="shared" si="21"/>
        <v>-3714.5027731415244</v>
      </c>
      <c r="S89" s="7"/>
      <c r="T89" s="25">
        <f t="shared" si="22"/>
        <v>0.25933570056686633</v>
      </c>
      <c r="U89" s="24">
        <f t="shared" si="23"/>
        <v>-0.964038901856205</v>
      </c>
      <c r="V89" s="7"/>
      <c r="W89" s="25">
        <f t="shared" si="24"/>
        <v>0.26476138676670286</v>
      </c>
      <c r="X89" s="24">
        <f t="shared" si="29"/>
        <v>337.76244147117279</v>
      </c>
      <c r="Y89" s="7"/>
      <c r="Z89" s="25">
        <f t="shared" si="30"/>
        <v>-620</v>
      </c>
      <c r="AA89" s="17">
        <f t="shared" si="31"/>
        <v>337.67999999999995</v>
      </c>
      <c r="AB89" s="24">
        <f t="shared" si="25"/>
        <v>5.8936278181344504</v>
      </c>
      <c r="AC89" s="17">
        <f t="shared" si="26"/>
        <v>8.2441471172842284E-2</v>
      </c>
    </row>
    <row r="90" spans="1:31" s="17" customFormat="1" x14ac:dyDescent="0.25">
      <c r="A90" s="17">
        <v>5</v>
      </c>
      <c r="B90" s="17">
        <v>-628</v>
      </c>
      <c r="C90" s="17">
        <v>12519</v>
      </c>
      <c r="D90" s="17">
        <v>11424</v>
      </c>
      <c r="E90" s="17">
        <v>13928</v>
      </c>
      <c r="F90" s="17">
        <v>15013</v>
      </c>
      <c r="G90" s="24"/>
      <c r="H90" s="7"/>
      <c r="I90" s="25">
        <f t="shared" si="17"/>
        <v>-1409</v>
      </c>
      <c r="J90" s="24">
        <f t="shared" si="17"/>
        <v>-3589</v>
      </c>
      <c r="K90" s="7"/>
      <c r="L90" s="25">
        <f t="shared" si="27"/>
        <v>-1405.2563964044491</v>
      </c>
      <c r="M90" s="17">
        <f t="shared" si="18"/>
        <v>14.014567880621582</v>
      </c>
      <c r="N90" s="17">
        <f t="shared" si="28"/>
        <v>-3590.8099045400863</v>
      </c>
      <c r="O90" s="24">
        <f t="shared" si="19"/>
        <v>3.2757544442251318</v>
      </c>
      <c r="P90" s="7"/>
      <c r="Q90" s="25">
        <f t="shared" si="20"/>
        <v>-1366.3081951202801</v>
      </c>
      <c r="R90" s="24">
        <f t="shared" si="21"/>
        <v>-3590.5027731415244</v>
      </c>
      <c r="S90" s="7"/>
      <c r="T90" s="25">
        <f t="shared" si="22"/>
        <v>0.35351650789331068</v>
      </c>
      <c r="U90" s="24">
        <f t="shared" si="23"/>
        <v>-0.93185671459428288</v>
      </c>
      <c r="V90" s="7"/>
      <c r="W90" s="25">
        <f t="shared" si="24"/>
        <v>0.35876269646908637</v>
      </c>
      <c r="X90" s="24">
        <f t="shared" si="29"/>
        <v>332.06279886588516</v>
      </c>
      <c r="Y90" s="7"/>
      <c r="Z90" s="25">
        <f t="shared" si="30"/>
        <v>-628</v>
      </c>
      <c r="AA90" s="17">
        <f t="shared" si="31"/>
        <v>332.02799999999996</v>
      </c>
      <c r="AB90" s="24">
        <f t="shared" si="25"/>
        <v>5.7949818088117313</v>
      </c>
      <c r="AC90" s="17">
        <f t="shared" si="26"/>
        <v>3.4798865885193209E-2</v>
      </c>
    </row>
    <row r="91" spans="1:31" s="17" customFormat="1" x14ac:dyDescent="0.25">
      <c r="A91" s="17">
        <v>6</v>
      </c>
      <c r="B91" s="17">
        <v>-634</v>
      </c>
      <c r="C91" s="17">
        <v>12333</v>
      </c>
      <c r="D91" s="17">
        <v>11491</v>
      </c>
      <c r="E91" s="17">
        <v>14092</v>
      </c>
      <c r="F91" s="17">
        <v>14922</v>
      </c>
      <c r="G91" s="24"/>
      <c r="H91" s="7"/>
      <c r="I91" s="25">
        <f t="shared" si="17"/>
        <v>-1759</v>
      </c>
      <c r="J91" s="24">
        <f t="shared" si="17"/>
        <v>-3431</v>
      </c>
      <c r="K91" s="7"/>
      <c r="L91" s="25">
        <f t="shared" si="27"/>
        <v>-1757.63150936789</v>
      </c>
      <c r="M91" s="17">
        <f t="shared" si="18"/>
        <v>1.8727666101728939</v>
      </c>
      <c r="N91" s="17">
        <f t="shared" si="28"/>
        <v>-3435.9372288137065</v>
      </c>
      <c r="O91" s="24">
        <f t="shared" si="19"/>
        <v>24.376228358893663</v>
      </c>
      <c r="P91" s="7"/>
      <c r="Q91" s="25">
        <f t="shared" si="20"/>
        <v>-1716.3081951202801</v>
      </c>
      <c r="R91" s="24">
        <f t="shared" si="21"/>
        <v>-3432.5027731415244</v>
      </c>
      <c r="S91" s="7"/>
      <c r="T91" s="25">
        <f t="shared" si="22"/>
        <v>0.44407497647643029</v>
      </c>
      <c r="U91" s="24">
        <f t="shared" si="23"/>
        <v>-0.89085037921215637</v>
      </c>
      <c r="V91" s="7"/>
      <c r="W91" s="25">
        <f t="shared" si="24"/>
        <v>0.44909198468947542</v>
      </c>
      <c r="X91" s="24">
        <f t="shared" si="29"/>
        <v>326.36598318237679</v>
      </c>
      <c r="Y91" s="7"/>
      <c r="Z91" s="25">
        <f t="shared" si="30"/>
        <v>-634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4.3983182376848617E-2</v>
      </c>
    </row>
    <row r="92" spans="1:31" s="17" customFormat="1" x14ac:dyDescent="0.25">
      <c r="A92" s="17">
        <v>7</v>
      </c>
      <c r="B92" s="17">
        <v>-637</v>
      </c>
      <c r="C92" s="17">
        <v>12180</v>
      </c>
      <c r="D92" s="17">
        <v>11598</v>
      </c>
      <c r="E92" s="17">
        <v>14273</v>
      </c>
      <c r="F92" s="17">
        <v>14837</v>
      </c>
      <c r="G92" s="24"/>
      <c r="H92" s="7"/>
      <c r="I92" s="25">
        <f t="shared" si="17"/>
        <v>-2093</v>
      </c>
      <c r="J92" s="24">
        <f t="shared" si="17"/>
        <v>-3239</v>
      </c>
      <c r="K92" s="7"/>
      <c r="L92" s="25">
        <f t="shared" si="27"/>
        <v>-2094.5370889172573</v>
      </c>
      <c r="M92" s="17">
        <f t="shared" si="18"/>
        <v>2.3626423395551539</v>
      </c>
      <c r="N92" s="17">
        <f t="shared" si="28"/>
        <v>-3245.9903217125984</v>
      </c>
      <c r="O92" s="24">
        <f t="shared" si="19"/>
        <v>48.864597645624848</v>
      </c>
      <c r="P92" s="7"/>
      <c r="Q92" s="25">
        <f t="shared" si="20"/>
        <v>-2050.3081951202803</v>
      </c>
      <c r="R92" s="24">
        <f t="shared" si="21"/>
        <v>-3240.5027731415244</v>
      </c>
      <c r="S92" s="7"/>
      <c r="T92" s="25">
        <f t="shared" si="22"/>
        <v>0.53049362935289301</v>
      </c>
      <c r="U92" s="24">
        <f t="shared" si="23"/>
        <v>-0.84101989570982538</v>
      </c>
      <c r="V92" s="7"/>
      <c r="W92" s="25">
        <f t="shared" si="24"/>
        <v>0.5352317662813777</v>
      </c>
      <c r="X92" s="24">
        <f t="shared" si="29"/>
        <v>320.64638962207709</v>
      </c>
      <c r="Y92" s="7"/>
      <c r="Z92" s="25">
        <f t="shared" si="30"/>
        <v>-637</v>
      </c>
      <c r="AA92" s="17">
        <f t="shared" si="31"/>
        <v>320.58899999999994</v>
      </c>
      <c r="AB92" s="24">
        <f t="shared" si="25"/>
        <v>5.5953335956761006</v>
      </c>
      <c r="AC92" s="17">
        <f t="shared" si="26"/>
        <v>5.7389622077153035E-2</v>
      </c>
    </row>
    <row r="93" spans="1:31" s="17" customFormat="1" x14ac:dyDescent="0.25">
      <c r="A93" s="17">
        <v>8</v>
      </c>
      <c r="B93" s="17">
        <v>-636</v>
      </c>
      <c r="C93" s="17">
        <v>12021</v>
      </c>
      <c r="D93" s="17">
        <v>11715</v>
      </c>
      <c r="E93" s="17">
        <v>14432</v>
      </c>
      <c r="F93" s="17">
        <v>14735</v>
      </c>
      <c r="G93" s="24"/>
      <c r="H93" s="7"/>
      <c r="I93" s="25">
        <f t="shared" si="17"/>
        <v>-2411</v>
      </c>
      <c r="J93" s="24">
        <f t="shared" si="17"/>
        <v>-3020</v>
      </c>
      <c r="K93" s="7"/>
      <c r="L93" s="25">
        <f t="shared" si="27"/>
        <v>-2410.4185915050289</v>
      </c>
      <c r="M93" s="17">
        <f t="shared" si="18"/>
        <v>0.33803583802459297</v>
      </c>
      <c r="N93" s="17">
        <f t="shared" si="28"/>
        <v>-3023.8943577460518</v>
      </c>
      <c r="O93" s="24">
        <f t="shared" si="19"/>
        <v>15.166022254233733</v>
      </c>
      <c r="P93" s="7"/>
      <c r="Q93" s="25">
        <f t="shared" si="20"/>
        <v>-2368.3081951202803</v>
      </c>
      <c r="R93" s="24">
        <f t="shared" si="21"/>
        <v>-3021.5027731415244</v>
      </c>
      <c r="S93" s="7"/>
      <c r="T93" s="25">
        <f t="shared" si="22"/>
        <v>0.6127724665226989</v>
      </c>
      <c r="U93" s="24">
        <f t="shared" si="23"/>
        <v>-0.7841820004649791</v>
      </c>
      <c r="V93" s="7"/>
      <c r="W93" s="25">
        <f t="shared" si="24"/>
        <v>0.61719225825055346</v>
      </c>
      <c r="X93" s="24">
        <f t="shared" si="29"/>
        <v>314.914793443691</v>
      </c>
      <c r="Y93" s="7"/>
      <c r="Z93" s="25">
        <f t="shared" si="30"/>
        <v>-636</v>
      </c>
      <c r="AA93" s="17">
        <f t="shared" si="31"/>
        <v>314.86499999999995</v>
      </c>
      <c r="AB93" s="24">
        <f t="shared" si="25"/>
        <v>5.4954309492919444</v>
      </c>
      <c r="AC93" s="17">
        <f t="shared" si="26"/>
        <v>4.9793443691044104E-2</v>
      </c>
    </row>
    <row r="94" spans="1:31" s="17" customFormat="1" x14ac:dyDescent="0.25">
      <c r="A94" s="17">
        <v>9</v>
      </c>
      <c r="B94" s="17">
        <v>-626</v>
      </c>
      <c r="C94" s="17">
        <v>11873</v>
      </c>
      <c r="D94" s="17">
        <v>11827</v>
      </c>
      <c r="E94" s="17">
        <v>14566</v>
      </c>
      <c r="F94" s="17">
        <v>14597</v>
      </c>
      <c r="G94" s="24"/>
      <c r="H94" s="7"/>
      <c r="I94" s="25">
        <f t="shared" si="17"/>
        <v>-2693</v>
      </c>
      <c r="J94" s="24">
        <f t="shared" si="17"/>
        <v>-2770</v>
      </c>
      <c r="K94" s="7"/>
      <c r="L94" s="25">
        <f t="shared" si="27"/>
        <v>-2698.2693930218893</v>
      </c>
      <c r="M94" s="17">
        <f t="shared" si="18"/>
        <v>27.766502819135649</v>
      </c>
      <c r="N94" s="17">
        <f t="shared" si="28"/>
        <v>-2775.7832164674187</v>
      </c>
      <c r="O94" s="24">
        <f t="shared" si="19"/>
        <v>33.44559270902279</v>
      </c>
      <c r="P94" s="7"/>
      <c r="Q94" s="25">
        <f t="shared" si="20"/>
        <v>-2650.3081951202803</v>
      </c>
      <c r="R94" s="24">
        <f t="shared" si="21"/>
        <v>-2771.5027731415244</v>
      </c>
      <c r="S94" s="7"/>
      <c r="T94" s="25">
        <f t="shared" si="22"/>
        <v>0.6857367183525267</v>
      </c>
      <c r="U94" s="24">
        <f t="shared" si="23"/>
        <v>-0.7192985584046524</v>
      </c>
      <c r="V94" s="7"/>
      <c r="W94" s="25">
        <f t="shared" si="24"/>
        <v>0.68979277084307555</v>
      </c>
      <c r="X94" s="24">
        <f t="shared" si="29"/>
        <v>309.31896447261488</v>
      </c>
      <c r="Y94" s="7"/>
      <c r="Z94" s="25">
        <f t="shared" si="30"/>
        <v>-626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8.7964472614942224E-2</v>
      </c>
    </row>
    <row r="95" spans="1:31" s="17" customFormat="1" x14ac:dyDescent="0.25">
      <c r="A95" s="17">
        <v>10</v>
      </c>
      <c r="B95" s="17">
        <v>-616</v>
      </c>
      <c r="C95" s="17">
        <v>11744</v>
      </c>
      <c r="D95" s="17">
        <v>11966</v>
      </c>
      <c r="E95" s="17">
        <v>14697</v>
      </c>
      <c r="F95" s="17">
        <v>14465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-2956.4669728116137</v>
      </c>
      <c r="M95" s="17">
        <f t="shared" si="18"/>
        <v>12.019900476468511</v>
      </c>
      <c r="N95" s="17">
        <f t="shared" si="28"/>
        <v>-2505.4003485191647</v>
      </c>
      <c r="O95" s="24">
        <f t="shared" si="19"/>
        <v>40.96446116677388</v>
      </c>
      <c r="P95" s="7"/>
      <c r="Q95" s="25">
        <f t="shared" si="20"/>
        <v>-2910.3081951202803</v>
      </c>
      <c r="R95" s="24">
        <f t="shared" si="21"/>
        <v>-2500.5027731415244</v>
      </c>
      <c r="S95" s="7"/>
      <c r="T95" s="25">
        <f t="shared" si="22"/>
        <v>0.75300872358570126</v>
      </c>
      <c r="U95" s="24">
        <f t="shared" si="23"/>
        <v>-0.6489649072112581</v>
      </c>
      <c r="V95" s="7"/>
      <c r="W95" s="25">
        <f t="shared" si="24"/>
        <v>0.7566702958069037</v>
      </c>
      <c r="X95" s="24">
        <f t="shared" si="29"/>
        <v>303.73772014538906</v>
      </c>
      <c r="Y95" s="7"/>
      <c r="Z95" s="25">
        <f t="shared" si="30"/>
        <v>-616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5.0720145389107074E-2</v>
      </c>
    </row>
    <row r="96" spans="1:31" s="17" customFormat="1" x14ac:dyDescent="0.25">
      <c r="A96" s="17">
        <v>11</v>
      </c>
      <c r="B96" s="17">
        <v>-610</v>
      </c>
      <c r="C96" s="17">
        <v>11630</v>
      </c>
      <c r="D96" s="17">
        <v>12118</v>
      </c>
      <c r="E96" s="17">
        <v>14815</v>
      </c>
      <c r="F96" s="17">
        <v>14322</v>
      </c>
      <c r="G96" s="24"/>
      <c r="H96" s="7"/>
      <c r="I96" s="25">
        <f t="shared" si="17"/>
        <v>-3185</v>
      </c>
      <c r="J96" s="24">
        <f t="shared" si="17"/>
        <v>-2204</v>
      </c>
      <c r="K96" s="7"/>
      <c r="L96" s="25">
        <f t="shared" si="27"/>
        <v>-3185.2690856133422</v>
      </c>
      <c r="M96" s="17">
        <f t="shared" si="18"/>
        <v>7.240706730775498E-2</v>
      </c>
      <c r="N96" s="17">
        <f t="shared" si="28"/>
        <v>-2214.5056473386276</v>
      </c>
      <c r="O96" s="24">
        <f t="shared" si="19"/>
        <v>110.3686260036125</v>
      </c>
      <c r="P96" s="7"/>
      <c r="Q96" s="25">
        <f t="shared" si="20"/>
        <v>-3142.3081951202803</v>
      </c>
      <c r="R96" s="24">
        <f t="shared" si="21"/>
        <v>-2205.5027731415244</v>
      </c>
      <c r="S96" s="7"/>
      <c r="T96" s="25">
        <f t="shared" si="22"/>
        <v>0.81303605133222623</v>
      </c>
      <c r="U96" s="24">
        <f t="shared" si="23"/>
        <v>-0.57240244558007258</v>
      </c>
      <c r="V96" s="7"/>
      <c r="W96" s="25">
        <f t="shared" si="24"/>
        <v>0.81626799898580704</v>
      </c>
      <c r="X96" s="24">
        <f t="shared" si="29"/>
        <v>298.15919057637859</v>
      </c>
      <c r="Y96" s="7"/>
      <c r="Z96" s="25">
        <f t="shared" si="30"/>
        <v>-610</v>
      </c>
      <c r="AA96" s="17">
        <f t="shared" si="31"/>
        <v>298.19699999999995</v>
      </c>
      <c r="AB96" s="24">
        <f t="shared" si="25"/>
        <v>5.2045194695695294</v>
      </c>
      <c r="AC96" s="17">
        <f t="shared" si="26"/>
        <v>-3.7809423621354199E-2</v>
      </c>
    </row>
    <row r="97" spans="1:29" s="17" customFormat="1" x14ac:dyDescent="0.25">
      <c r="A97" s="17">
        <v>12</v>
      </c>
      <c r="B97" s="17">
        <v>-634</v>
      </c>
      <c r="C97" s="17">
        <v>11521</v>
      </c>
      <c r="D97" s="17">
        <v>12263</v>
      </c>
      <c r="E97" s="17">
        <v>14907</v>
      </c>
      <c r="F97" s="17">
        <v>14149</v>
      </c>
      <c r="G97" s="24"/>
      <c r="H97" s="7"/>
      <c r="I97" s="25">
        <f t="shared" si="17"/>
        <v>-3386</v>
      </c>
      <c r="J97" s="24">
        <f t="shared" si="17"/>
        <v>-1886</v>
      </c>
      <c r="K97" s="7"/>
      <c r="L97" s="25">
        <f t="shared" si="27"/>
        <v>-3392.4639080958545</v>
      </c>
      <c r="M97" s="17">
        <f t="shared" si="18"/>
        <v>41.782107871653984</v>
      </c>
      <c r="N97" s="17">
        <f t="shared" si="28"/>
        <v>-1890.6361361177853</v>
      </c>
      <c r="O97" s="24">
        <f t="shared" si="19"/>
        <v>21.493758102633603</v>
      </c>
      <c r="P97" s="7"/>
      <c r="Q97" s="25">
        <f t="shared" si="20"/>
        <v>-3343.3081951202803</v>
      </c>
      <c r="R97" s="24">
        <f t="shared" si="21"/>
        <v>-1887.5027731415244</v>
      </c>
      <c r="S97" s="7"/>
      <c r="T97" s="25">
        <f t="shared" si="22"/>
        <v>0.86504248614710344</v>
      </c>
      <c r="U97" s="24">
        <f t="shared" si="23"/>
        <v>-0.48987070727933685</v>
      </c>
      <c r="V97" s="7"/>
      <c r="W97" s="25">
        <f t="shared" si="24"/>
        <v>0.86781111223229879</v>
      </c>
      <c r="X97" s="24">
        <f t="shared" si="29"/>
        <v>292.56368398948098</v>
      </c>
      <c r="Y97" s="7"/>
      <c r="Z97" s="25">
        <f t="shared" si="30"/>
        <v>-634</v>
      </c>
      <c r="AA97" s="17">
        <f t="shared" si="31"/>
        <v>292.49099999999993</v>
      </c>
      <c r="AB97" s="24">
        <f t="shared" si="25"/>
        <v>5.1049309824507327</v>
      </c>
      <c r="AC97" s="17">
        <f t="shared" si="26"/>
        <v>7.2683989481049593E-2</v>
      </c>
    </row>
    <row r="98" spans="1:29" s="17" customFormat="1" x14ac:dyDescent="0.25">
      <c r="A98" s="17">
        <v>13</v>
      </c>
      <c r="B98" s="17">
        <v>-621</v>
      </c>
      <c r="C98" s="17">
        <v>11444</v>
      </c>
      <c r="D98" s="17">
        <v>12446</v>
      </c>
      <c r="E98" s="17">
        <v>15003</v>
      </c>
      <c r="F98" s="17">
        <v>13996</v>
      </c>
      <c r="G98" s="24"/>
      <c r="H98" s="7"/>
      <c r="I98" s="25">
        <f t="shared" si="17"/>
        <v>-3559</v>
      </c>
      <c r="J98" s="24">
        <f t="shared" si="17"/>
        <v>-1550</v>
      </c>
      <c r="K98" s="7"/>
      <c r="L98" s="25">
        <f t="shared" si="27"/>
        <v>-3563.2110971566312</v>
      </c>
      <c r="M98" s="17">
        <f t="shared" si="18"/>
        <v>17.733339262587716</v>
      </c>
      <c r="N98" s="17">
        <f t="shared" si="28"/>
        <v>-1555.1881012332487</v>
      </c>
      <c r="O98" s="24">
        <f t="shared" si="19"/>
        <v>26.916394406437142</v>
      </c>
      <c r="P98" s="7"/>
      <c r="Q98" s="25">
        <f t="shared" si="20"/>
        <v>-3516.3081951202803</v>
      </c>
      <c r="R98" s="24">
        <f t="shared" si="21"/>
        <v>-1551.5027731415244</v>
      </c>
      <c r="S98" s="7"/>
      <c r="T98" s="25">
        <f t="shared" si="22"/>
        <v>0.90980424347533118</v>
      </c>
      <c r="U98" s="24">
        <f t="shared" si="23"/>
        <v>-0.4026673611502577</v>
      </c>
      <c r="V98" s="7"/>
      <c r="W98" s="25">
        <f t="shared" si="24"/>
        <v>0.91208316112737453</v>
      </c>
      <c r="X98" s="24">
        <f t="shared" si="29"/>
        <v>286.93993598819407</v>
      </c>
      <c r="Y98" s="7"/>
      <c r="Z98" s="25">
        <f t="shared" si="30"/>
        <v>-621</v>
      </c>
      <c r="AA98" s="17">
        <f t="shared" si="31"/>
        <v>286.90199999999993</v>
      </c>
      <c r="AB98" s="24">
        <f t="shared" si="25"/>
        <v>5.0073845305567701</v>
      </c>
      <c r="AC98" s="17">
        <f t="shared" si="26"/>
        <v>3.7935988194135462E-2</v>
      </c>
    </row>
    <row r="99" spans="1:29" s="17" customFormat="1" x14ac:dyDescent="0.25">
      <c r="A99" s="17">
        <v>14</v>
      </c>
      <c r="B99" s="17">
        <v>-639</v>
      </c>
      <c r="C99" s="17">
        <v>11368</v>
      </c>
      <c r="D99" s="17">
        <v>12621</v>
      </c>
      <c r="E99" s="17">
        <v>15069</v>
      </c>
      <c r="F99" s="17">
        <v>13810</v>
      </c>
      <c r="G99" s="24"/>
      <c r="H99" s="7"/>
      <c r="I99" s="25">
        <f t="shared" si="17"/>
        <v>-3701</v>
      </c>
      <c r="J99" s="24">
        <f t="shared" si="17"/>
        <v>-1189</v>
      </c>
      <c r="K99" s="7"/>
      <c r="L99" s="25">
        <f t="shared" si="27"/>
        <v>-3703.9192705443506</v>
      </c>
      <c r="M99" s="17">
        <f t="shared" si="18"/>
        <v>8.5221405111132729</v>
      </c>
      <c r="N99" s="17">
        <f t="shared" si="28"/>
        <v>-1194.5836962640963</v>
      </c>
      <c r="O99" s="24">
        <f t="shared" si="19"/>
        <v>31.177663969682541</v>
      </c>
      <c r="P99" s="7"/>
      <c r="Q99" s="25">
        <f t="shared" si="20"/>
        <v>-3658.3081951202803</v>
      </c>
      <c r="R99" s="24">
        <f t="shared" si="21"/>
        <v>-1190.5027731415244</v>
      </c>
      <c r="S99" s="7"/>
      <c r="T99" s="25">
        <f t="shared" si="22"/>
        <v>0.94654510787191115</v>
      </c>
      <c r="U99" s="24">
        <f t="shared" si="23"/>
        <v>-0.30897567081514582</v>
      </c>
      <c r="V99" s="7"/>
      <c r="W99" s="25">
        <f t="shared" si="24"/>
        <v>0.94829770094553589</v>
      </c>
      <c r="X99" s="24">
        <f t="shared" si="29"/>
        <v>281.16610715920979</v>
      </c>
      <c r="Y99" s="7"/>
      <c r="Z99" s="25">
        <f t="shared" si="30"/>
        <v>-639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1.5107159209833299E-2</v>
      </c>
    </row>
    <row r="100" spans="1:29" s="17" customFormat="1" x14ac:dyDescent="0.25">
      <c r="A100" s="17">
        <v>15</v>
      </c>
      <c r="B100" s="17">
        <v>-638</v>
      </c>
      <c r="C100" s="17">
        <v>11327</v>
      </c>
      <c r="D100" s="17">
        <v>12814</v>
      </c>
      <c r="E100" s="17">
        <v>15130</v>
      </c>
      <c r="F100" s="17">
        <v>13635</v>
      </c>
      <c r="G100" s="24"/>
      <c r="H100" s="7"/>
      <c r="I100" s="25">
        <f t="shared" si="17"/>
        <v>-3803</v>
      </c>
      <c r="J100" s="24">
        <f t="shared" si="17"/>
        <v>-821</v>
      </c>
      <c r="K100" s="7"/>
      <c r="L100" s="25">
        <f t="shared" si="27"/>
        <v>-3807.604446051605</v>
      </c>
      <c r="M100" s="17">
        <f t="shared" si="18"/>
        <v>21.200923442140962</v>
      </c>
      <c r="N100" s="17">
        <f t="shared" si="28"/>
        <v>-822.51741312138427</v>
      </c>
      <c r="O100" s="24">
        <f t="shared" si="19"/>
        <v>2.3025425809491402</v>
      </c>
      <c r="P100" s="7"/>
      <c r="Q100" s="25">
        <f t="shared" si="20"/>
        <v>-3760.3081951202803</v>
      </c>
      <c r="R100" s="24">
        <f t="shared" si="21"/>
        <v>-822.50277314152424</v>
      </c>
      <c r="S100" s="7"/>
      <c r="T100" s="25">
        <f t="shared" si="22"/>
        <v>0.97293643300184884</v>
      </c>
      <c r="U100" s="24">
        <f t="shared" si="23"/>
        <v>-0.21346724410234477</v>
      </c>
      <c r="V100" s="7"/>
      <c r="W100" s="25">
        <f t="shared" si="24"/>
        <v>0.97415232082809455</v>
      </c>
      <c r="X100" s="24">
        <f t="shared" si="29"/>
        <v>275.47932362390475</v>
      </c>
      <c r="Y100" s="7"/>
      <c r="Z100" s="25">
        <f t="shared" si="30"/>
        <v>-638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7.0323623904812393E-2</v>
      </c>
    </row>
    <row r="101" spans="1:29" s="17" customFormat="1" x14ac:dyDescent="0.25">
      <c r="A101" s="17">
        <v>16</v>
      </c>
      <c r="B101" s="17">
        <v>-630</v>
      </c>
      <c r="C101" s="17">
        <v>11283</v>
      </c>
      <c r="D101" s="17">
        <v>12994</v>
      </c>
      <c r="E101" s="17">
        <v>15151</v>
      </c>
      <c r="F101" s="17">
        <v>13438</v>
      </c>
      <c r="G101" s="24"/>
      <c r="H101" s="7"/>
      <c r="I101" s="25">
        <f t="shared" si="17"/>
        <v>-3868</v>
      </c>
      <c r="J101" s="24">
        <f t="shared" si="17"/>
        <v>-444</v>
      </c>
      <c r="K101" s="7"/>
      <c r="L101" s="25">
        <f t="shared" si="27"/>
        <v>-3872.8848070849986</v>
      </c>
      <c r="M101" s="17">
        <f t="shared" si="18"/>
        <v>23.861340257652092</v>
      </c>
      <c r="N101" s="17">
        <f t="shared" si="28"/>
        <v>-446.97912008378279</v>
      </c>
      <c r="O101" s="24">
        <f t="shared" si="19"/>
        <v>8.8751564735979702</v>
      </c>
      <c r="P101" s="7"/>
      <c r="Q101" s="25">
        <f t="shared" si="20"/>
        <v>-3825.3081951202803</v>
      </c>
      <c r="R101" s="24">
        <f t="shared" si="21"/>
        <v>-445.50277314152424</v>
      </c>
      <c r="S101" s="7"/>
      <c r="T101" s="25">
        <f t="shared" si="22"/>
        <v>0.98975443431014254</v>
      </c>
      <c r="U101" s="24">
        <f t="shared" si="23"/>
        <v>-0.11562301347537197</v>
      </c>
      <c r="V101" s="7"/>
      <c r="W101" s="25">
        <f t="shared" si="24"/>
        <v>0.9904203293502859</v>
      </c>
      <c r="X101" s="24">
        <f t="shared" si="29"/>
        <v>269.77803693296869</v>
      </c>
      <c r="Y101" s="7"/>
      <c r="Z101" s="25">
        <f t="shared" si="30"/>
        <v>-630</v>
      </c>
      <c r="AA101" s="17">
        <f t="shared" si="31"/>
        <v>269.73899999999992</v>
      </c>
      <c r="AB101" s="24">
        <f t="shared" si="25"/>
        <v>4.7078336710369832</v>
      </c>
      <c r="AC101" s="17">
        <f t="shared" si="26"/>
        <v>3.9036932968770088E-2</v>
      </c>
    </row>
    <row r="102" spans="1:29" s="17" customFormat="1" x14ac:dyDescent="0.25">
      <c r="A102" s="17">
        <v>17</v>
      </c>
      <c r="B102" s="17">
        <v>-616</v>
      </c>
      <c r="C102" s="17">
        <v>11264</v>
      </c>
      <c r="D102" s="17">
        <v>13174</v>
      </c>
      <c r="E102" s="17">
        <v>15158</v>
      </c>
      <c r="F102" s="17">
        <v>13248</v>
      </c>
      <c r="G102" s="24"/>
      <c r="H102" s="7"/>
      <c r="I102" s="25">
        <f t="shared" si="17"/>
        <v>-3894</v>
      </c>
      <c r="J102" s="24">
        <f t="shared" si="17"/>
        <v>-74</v>
      </c>
      <c r="K102" s="7"/>
      <c r="L102" s="25">
        <f t="shared" si="27"/>
        <v>-3900.4445033163192</v>
      </c>
      <c r="M102" s="17">
        <f t="shared" si="18"/>
        <v>41.531622994049705</v>
      </c>
      <c r="N102" s="17">
        <f t="shared" si="28"/>
        <v>-75.513053188021146</v>
      </c>
      <c r="O102" s="24">
        <f t="shared" si="19"/>
        <v>2.2893299497809547</v>
      </c>
      <c r="P102" s="7"/>
      <c r="Q102" s="25">
        <f t="shared" si="20"/>
        <v>-3851.3081951202803</v>
      </c>
      <c r="R102" s="24">
        <f t="shared" si="21"/>
        <v>-75.502773141524258</v>
      </c>
      <c r="S102" s="7"/>
      <c r="T102" s="25">
        <f t="shared" si="22"/>
        <v>0.99648163483345997</v>
      </c>
      <c r="U102" s="24">
        <f t="shared" si="23"/>
        <v>-1.9595519226088345E-2</v>
      </c>
      <c r="V102" s="7"/>
      <c r="W102" s="25">
        <f t="shared" si="24"/>
        <v>0.99660759452164116</v>
      </c>
      <c r="X102" s="24">
        <f t="shared" si="29"/>
        <v>264.24580709661916</v>
      </c>
      <c r="Y102" s="7"/>
      <c r="Z102" s="25">
        <f t="shared" si="30"/>
        <v>-616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5.0807096619223557E-2</v>
      </c>
    </row>
    <row r="103" spans="1:29" s="17" customFormat="1" x14ac:dyDescent="0.25">
      <c r="A103" s="17">
        <v>18</v>
      </c>
      <c r="B103" s="17">
        <v>-625</v>
      </c>
      <c r="C103" s="17">
        <v>11281</v>
      </c>
      <c r="D103" s="17">
        <v>13369</v>
      </c>
      <c r="E103" s="17">
        <v>15166</v>
      </c>
      <c r="F103" s="17">
        <v>13074</v>
      </c>
      <c r="G103" s="24"/>
      <c r="H103" s="7"/>
      <c r="I103" s="25">
        <f t="shared" si="17"/>
        <v>-3885</v>
      </c>
      <c r="J103" s="24">
        <f t="shared" si="17"/>
        <v>295</v>
      </c>
      <c r="K103" s="7"/>
      <c r="L103" s="25">
        <f t="shared" si="27"/>
        <v>-3891.4868854098991</v>
      </c>
      <c r="M103" s="17">
        <f t="shared" si="18"/>
        <v>42.079682321161293</v>
      </c>
      <c r="N103" s="17">
        <f t="shared" si="28"/>
        <v>302.09837783949536</v>
      </c>
      <c r="O103" s="24">
        <f t="shared" si="19"/>
        <v>50.386967952238756</v>
      </c>
      <c r="P103" s="7"/>
      <c r="Q103" s="25">
        <f t="shared" si="20"/>
        <v>-3842.3081951202803</v>
      </c>
      <c r="R103" s="24">
        <f t="shared" si="21"/>
        <v>293.49722685847576</v>
      </c>
      <c r="S103" s="7"/>
      <c r="T103" s="25">
        <f t="shared" si="22"/>
        <v>0.99415298849846545</v>
      </c>
      <c r="U103" s="24">
        <f t="shared" si="23"/>
        <v>7.6172441254953982E-2</v>
      </c>
      <c r="V103" s="7"/>
      <c r="W103" s="25">
        <f t="shared" si="24"/>
        <v>0.99374032920163591</v>
      </c>
      <c r="X103" s="24">
        <f t="shared" si="29"/>
        <v>258.73611033918769</v>
      </c>
      <c r="Y103" s="7"/>
      <c r="Z103" s="25">
        <f t="shared" si="30"/>
        <v>-625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0.1661103391877532</v>
      </c>
    </row>
    <row r="104" spans="1:29" s="17" customFormat="1" x14ac:dyDescent="0.25">
      <c r="A104" s="17">
        <v>19</v>
      </c>
      <c r="B104" s="17">
        <v>-609</v>
      </c>
      <c r="C104" s="17">
        <v>11301</v>
      </c>
      <c r="D104" s="17">
        <v>13553</v>
      </c>
      <c r="E104" s="17">
        <v>15148</v>
      </c>
      <c r="F104" s="17">
        <v>12894</v>
      </c>
      <c r="G104" s="24"/>
      <c r="H104" s="7"/>
      <c r="I104" s="25">
        <f t="shared" si="17"/>
        <v>-3847</v>
      </c>
      <c r="J104" s="24">
        <f t="shared" si="17"/>
        <v>659</v>
      </c>
      <c r="K104" s="7"/>
      <c r="L104" s="25">
        <f t="shared" si="27"/>
        <v>-3847.0676823032923</v>
      </c>
      <c r="M104" s="17">
        <f t="shared" si="18"/>
        <v>4.5808941789452573E-3</v>
      </c>
      <c r="N104" s="17">
        <f t="shared" si="28"/>
        <v>667.28306322735273</v>
      </c>
      <c r="O104" s="24">
        <f t="shared" si="19"/>
        <v>68.609136428322969</v>
      </c>
      <c r="P104" s="7"/>
      <c r="Q104" s="25">
        <f t="shared" si="20"/>
        <v>-3804.3081951202803</v>
      </c>
      <c r="R104" s="24">
        <f t="shared" si="21"/>
        <v>657.49722685847576</v>
      </c>
      <c r="S104" s="7"/>
      <c r="T104" s="25">
        <f t="shared" si="22"/>
        <v>0.98432092619515532</v>
      </c>
      <c r="U104" s="24">
        <f t="shared" si="23"/>
        <v>0.17064273289478979</v>
      </c>
      <c r="V104" s="7"/>
      <c r="W104" s="25">
        <f t="shared" si="24"/>
        <v>0.98337682711875218</v>
      </c>
      <c r="X104" s="24">
        <f t="shared" si="29"/>
        <v>253.27503660346906</v>
      </c>
      <c r="Y104" s="7"/>
      <c r="Z104" s="25">
        <f t="shared" si="30"/>
        <v>-609</v>
      </c>
      <c r="AA104" s="17">
        <f t="shared" si="31"/>
        <v>253.08899999999994</v>
      </c>
      <c r="AB104" s="24">
        <f t="shared" si="25"/>
        <v>4.4172363505799277</v>
      </c>
      <c r="AC104" s="17">
        <f t="shared" si="26"/>
        <v>0.18603660346911965</v>
      </c>
    </row>
    <row r="105" spans="1:29" s="17" customFormat="1" x14ac:dyDescent="0.25">
      <c r="A105" s="17">
        <v>20</v>
      </c>
      <c r="B105" s="17">
        <v>-610</v>
      </c>
      <c r="C105" s="17">
        <v>11331</v>
      </c>
      <c r="D105" s="17">
        <v>13724</v>
      </c>
      <c r="E105" s="17">
        <v>15100</v>
      </c>
      <c r="F105" s="17">
        <v>12708</v>
      </c>
      <c r="G105" s="24"/>
      <c r="H105" s="7"/>
      <c r="I105" s="25">
        <f t="shared" si="17"/>
        <v>-3769</v>
      </c>
      <c r="J105" s="24">
        <f t="shared" si="17"/>
        <v>1016</v>
      </c>
      <c r="K105" s="7"/>
      <c r="L105" s="25">
        <f t="shared" si="27"/>
        <v>-3767.669925807334</v>
      </c>
      <c r="M105" s="17">
        <f t="shared" si="18"/>
        <v>1.7690973579960083</v>
      </c>
      <c r="N105" s="17">
        <f t="shared" si="28"/>
        <v>1026.9537643220588</v>
      </c>
      <c r="O105" s="24">
        <f t="shared" si="19"/>
        <v>119.98495282320739</v>
      </c>
      <c r="P105" s="7"/>
      <c r="Q105" s="25">
        <f t="shared" si="20"/>
        <v>-3726.3081951202803</v>
      </c>
      <c r="R105" s="24">
        <f t="shared" si="21"/>
        <v>1014.4972268584758</v>
      </c>
      <c r="S105" s="7"/>
      <c r="T105" s="25">
        <f t="shared" si="22"/>
        <v>0.96413932462520291</v>
      </c>
      <c r="U105" s="24">
        <f t="shared" si="23"/>
        <v>0.2632962881569364</v>
      </c>
      <c r="V105" s="7"/>
      <c r="W105" s="25">
        <f t="shared" si="24"/>
        <v>0.9626738391117865</v>
      </c>
      <c r="X105" s="24">
        <f t="shared" si="29"/>
        <v>247.8227939368013</v>
      </c>
      <c r="Y105" s="7"/>
      <c r="Z105" s="25">
        <f t="shared" si="30"/>
        <v>-610</v>
      </c>
      <c r="AA105" s="17">
        <f t="shared" si="31"/>
        <v>247.59899999999993</v>
      </c>
      <c r="AB105" s="24">
        <f t="shared" si="25"/>
        <v>4.3214177746454387</v>
      </c>
      <c r="AC105" s="17">
        <f t="shared" si="26"/>
        <v>0.22379393680137127</v>
      </c>
    </row>
    <row r="106" spans="1:29" s="17" customFormat="1" x14ac:dyDescent="0.25">
      <c r="A106" s="17">
        <v>21</v>
      </c>
      <c r="B106" s="17">
        <v>-646</v>
      </c>
      <c r="C106" s="17">
        <v>11400</v>
      </c>
      <c r="D106" s="17">
        <v>13920</v>
      </c>
      <c r="E106" s="17">
        <v>15050</v>
      </c>
      <c r="F106" s="17">
        <v>12531</v>
      </c>
      <c r="G106" s="24"/>
      <c r="H106" s="7"/>
      <c r="I106" s="25">
        <f t="shared" si="17"/>
        <v>-3650</v>
      </c>
      <c r="J106" s="24">
        <f t="shared" si="17"/>
        <v>1389</v>
      </c>
      <c r="K106" s="7"/>
      <c r="L106" s="25">
        <f t="shared" si="27"/>
        <v>-3646.3141839981354</v>
      </c>
      <c r="M106" s="17">
        <f t="shared" si="18"/>
        <v>13.585239599601316</v>
      </c>
      <c r="N106" s="17">
        <f t="shared" si="28"/>
        <v>1397.5107201396609</v>
      </c>
      <c r="O106" s="24">
        <f t="shared" si="19"/>
        <v>72.432357295628989</v>
      </c>
      <c r="P106" s="7"/>
      <c r="Q106" s="25">
        <f t="shared" si="20"/>
        <v>-3607.3081951202803</v>
      </c>
      <c r="R106" s="24">
        <f t="shared" si="21"/>
        <v>1387.4972268584756</v>
      </c>
      <c r="S106" s="7"/>
      <c r="T106" s="25">
        <f t="shared" si="22"/>
        <v>0.9333494453069423</v>
      </c>
      <c r="U106" s="24">
        <f t="shared" si="23"/>
        <v>0.36010238371094394</v>
      </c>
      <c r="V106" s="7"/>
      <c r="W106" s="25">
        <f t="shared" si="24"/>
        <v>0.93133905244570891</v>
      </c>
      <c r="X106" s="24">
        <f t="shared" si="29"/>
        <v>241.98038841446021</v>
      </c>
      <c r="Y106" s="7"/>
      <c r="Z106" s="25">
        <f t="shared" si="30"/>
        <v>-646</v>
      </c>
      <c r="AA106" s="17">
        <f t="shared" si="31"/>
        <v>241.78499999999994</v>
      </c>
      <c r="AB106" s="24">
        <f t="shared" si="25"/>
        <v>4.2199443319344887</v>
      </c>
      <c r="AC106" s="17">
        <f t="shared" si="26"/>
        <v>0.19538841446026822</v>
      </c>
    </row>
    <row r="107" spans="1:29" s="17" customFormat="1" x14ac:dyDescent="0.25">
      <c r="A107" s="17">
        <v>22</v>
      </c>
      <c r="B107" s="17">
        <v>-626</v>
      </c>
      <c r="C107" s="17">
        <v>11473</v>
      </c>
      <c r="D107" s="17">
        <v>14086</v>
      </c>
      <c r="E107" s="17">
        <v>14968</v>
      </c>
      <c r="F107" s="17">
        <v>12354</v>
      </c>
      <c r="G107" s="24"/>
      <c r="H107" s="7"/>
      <c r="I107" s="25">
        <f t="shared" si="17"/>
        <v>-3495</v>
      </c>
      <c r="J107" s="24">
        <f t="shared" si="17"/>
        <v>1732</v>
      </c>
      <c r="K107" s="7"/>
      <c r="L107" s="25">
        <f t="shared" si="27"/>
        <v>-3493.297280972457</v>
      </c>
      <c r="M107" s="17">
        <f t="shared" si="18"/>
        <v>2.899252086757067</v>
      </c>
      <c r="N107" s="17">
        <f t="shared" si="28"/>
        <v>1742.9119927169636</v>
      </c>
      <c r="O107" s="24">
        <f t="shared" si="19"/>
        <v>119.07158505506655</v>
      </c>
      <c r="P107" s="7"/>
      <c r="Q107" s="25">
        <f t="shared" si="20"/>
        <v>-3452.3081951202803</v>
      </c>
      <c r="R107" s="24">
        <f t="shared" si="21"/>
        <v>1730.4972268584756</v>
      </c>
      <c r="S107" s="7"/>
      <c r="T107" s="25">
        <f t="shared" si="22"/>
        <v>0.89324498064870361</v>
      </c>
      <c r="U107" s="24">
        <f t="shared" si="23"/>
        <v>0.44912246621771229</v>
      </c>
      <c r="V107" s="7"/>
      <c r="W107" s="25">
        <f t="shared" si="24"/>
        <v>0.89073332031031716</v>
      </c>
      <c r="X107" s="24">
        <f t="shared" si="29"/>
        <v>236.36139329639445</v>
      </c>
      <c r="Y107" s="7"/>
      <c r="Z107" s="25">
        <f t="shared" si="30"/>
        <v>-626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0.21039329639449988</v>
      </c>
    </row>
    <row r="108" spans="1:29" s="17" customFormat="1" x14ac:dyDescent="0.25">
      <c r="A108" s="17">
        <v>23</v>
      </c>
      <c r="B108" s="17">
        <v>-636</v>
      </c>
      <c r="C108" s="17">
        <v>11565</v>
      </c>
      <c r="D108" s="17">
        <v>14252</v>
      </c>
      <c r="E108" s="17">
        <v>14869</v>
      </c>
      <c r="F108" s="17">
        <v>12185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-3303.6729508264298</v>
      </c>
      <c r="M108" s="17">
        <f t="shared" si="18"/>
        <v>0.10696116193297094</v>
      </c>
      <c r="N108" s="17">
        <f t="shared" si="28"/>
        <v>2076.5616680904163</v>
      </c>
      <c r="O108" s="24">
        <f t="shared" si="19"/>
        <v>91.425496671285927</v>
      </c>
      <c r="P108" s="7"/>
      <c r="Q108" s="25">
        <f t="shared" si="20"/>
        <v>-3261.3081951202803</v>
      </c>
      <c r="R108" s="24">
        <f t="shared" si="21"/>
        <v>2065.4972268584756</v>
      </c>
      <c r="S108" s="7"/>
      <c r="T108" s="25">
        <f t="shared" si="22"/>
        <v>0.84382593065048694</v>
      </c>
      <c r="U108" s="24">
        <f t="shared" si="23"/>
        <v>0.53606627857855016</v>
      </c>
      <c r="V108" s="7"/>
      <c r="W108" s="25">
        <f t="shared" si="24"/>
        <v>0.8408245321160791</v>
      </c>
      <c r="X108" s="24">
        <f t="shared" si="29"/>
        <v>230.59991032906782</v>
      </c>
      <c r="Y108" s="7"/>
      <c r="Z108" s="25">
        <f t="shared" si="30"/>
        <v>-636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0.17291032906786086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14408</v>
      </c>
      <c r="E109" s="17">
        <v>14760</v>
      </c>
      <c r="F109" s="17">
        <v>12027</v>
      </c>
      <c r="G109" s="24"/>
      <c r="H109" s="7"/>
      <c r="I109" s="25">
        <f t="shared" si="17"/>
        <v>-3080</v>
      </c>
      <c r="J109" s="24">
        <f t="shared" si="17"/>
        <v>2381</v>
      </c>
      <c r="K109" s="7"/>
      <c r="L109" s="25">
        <f t="shared" si="27"/>
        <v>-3081.4989691575042</v>
      </c>
      <c r="M109" s="17">
        <f t="shared" si="18"/>
        <v>2.2469085351489539</v>
      </c>
      <c r="N109" s="17">
        <f t="shared" si="28"/>
        <v>2389.4923618323837</v>
      </c>
      <c r="O109" s="24">
        <f t="shared" si="19"/>
        <v>72.120209492127799</v>
      </c>
      <c r="P109" s="7"/>
      <c r="Q109" s="25">
        <f t="shared" si="20"/>
        <v>-3037.3081951202803</v>
      </c>
      <c r="R109" s="24">
        <f t="shared" si="21"/>
        <v>2379.4972268584756</v>
      </c>
      <c r="S109" s="7"/>
      <c r="T109" s="25">
        <f t="shared" si="22"/>
        <v>0.78586851075729036</v>
      </c>
      <c r="U109" s="24">
        <f t="shared" si="23"/>
        <v>0.6175598818063206</v>
      </c>
      <c r="V109" s="7"/>
      <c r="W109" s="25">
        <f t="shared" si="24"/>
        <v>0.78240789002200173</v>
      </c>
      <c r="X109" s="24">
        <f t="shared" si="29"/>
        <v>224.8351170330543</v>
      </c>
      <c r="Y109" s="7"/>
      <c r="Z109" s="25">
        <f t="shared" si="30"/>
        <v>-636</v>
      </c>
      <c r="AA109" s="17">
        <f t="shared" si="31"/>
        <v>224.70299999999997</v>
      </c>
      <c r="AB109" s="24">
        <f t="shared" si="25"/>
        <v>3.9218071891088182</v>
      </c>
      <c r="AC109" s="17">
        <f t="shared" si="26"/>
        <v>0.1321170330543282</v>
      </c>
    </row>
    <row r="110" spans="1:29" s="17" customFormat="1" x14ac:dyDescent="0.25">
      <c r="A110" s="17">
        <v>25</v>
      </c>
      <c r="B110" s="17">
        <v>-622</v>
      </c>
      <c r="C110" s="17">
        <v>11807</v>
      </c>
      <c r="D110" s="17">
        <v>14558</v>
      </c>
      <c r="E110" s="17">
        <v>14643</v>
      </c>
      <c r="F110" s="17">
        <v>11893</v>
      </c>
      <c r="G110" s="24"/>
      <c r="H110" s="7"/>
      <c r="I110" s="25">
        <f t="shared" si="17"/>
        <v>-2836</v>
      </c>
      <c r="J110" s="24">
        <f t="shared" si="17"/>
        <v>2665</v>
      </c>
      <c r="K110" s="7"/>
      <c r="L110" s="25">
        <f t="shared" si="27"/>
        <v>-2834.860376113641</v>
      </c>
      <c r="M110" s="17">
        <f t="shared" si="18"/>
        <v>1.2987426023600006</v>
      </c>
      <c r="N110" s="17">
        <f t="shared" si="28"/>
        <v>2672.4938484351856</v>
      </c>
      <c r="O110" s="24">
        <f t="shared" si="19"/>
        <v>56.157764369532991</v>
      </c>
      <c r="P110" s="7"/>
      <c r="Q110" s="25">
        <f t="shared" si="20"/>
        <v>-2793.3081951202803</v>
      </c>
      <c r="R110" s="24">
        <f t="shared" si="21"/>
        <v>2663.4972268584756</v>
      </c>
      <c r="S110" s="7"/>
      <c r="T110" s="25">
        <f t="shared" si="22"/>
        <v>0.72273632123077269</v>
      </c>
      <c r="U110" s="24">
        <f t="shared" si="23"/>
        <v>0.69126747198685179</v>
      </c>
      <c r="V110" s="7"/>
      <c r="W110" s="25">
        <f t="shared" si="24"/>
        <v>0.71886018363054716</v>
      </c>
      <c r="X110" s="24">
        <f t="shared" si="29"/>
        <v>219.24038361790122</v>
      </c>
      <c r="Y110" s="7"/>
      <c r="Z110" s="25">
        <f t="shared" si="30"/>
        <v>-622</v>
      </c>
      <c r="AA110" s="17">
        <f t="shared" si="31"/>
        <v>219.10499999999996</v>
      </c>
      <c r="AB110" s="24">
        <f t="shared" si="25"/>
        <v>3.824103657582175</v>
      </c>
      <c r="AC110" s="17">
        <f t="shared" si="26"/>
        <v>0.13538361790125464</v>
      </c>
    </row>
    <row r="111" spans="1:29" s="17" customFormat="1" x14ac:dyDescent="0.25">
      <c r="A111" s="17">
        <v>26</v>
      </c>
      <c r="B111" s="17">
        <v>-609</v>
      </c>
      <c r="C111" s="17">
        <v>11936</v>
      </c>
      <c r="D111" s="17">
        <v>14681</v>
      </c>
      <c r="E111" s="17">
        <v>14507</v>
      </c>
      <c r="F111" s="17">
        <v>11761</v>
      </c>
      <c r="G111" s="24"/>
      <c r="H111" s="7"/>
      <c r="I111" s="25">
        <f t="shared" si="17"/>
        <v>-2571</v>
      </c>
      <c r="J111" s="24">
        <f t="shared" si="17"/>
        <v>2920</v>
      </c>
      <c r="K111" s="7"/>
      <c r="L111" s="25">
        <f t="shared" si="27"/>
        <v>-2567.5315835373958</v>
      </c>
      <c r="M111" s="17">
        <f t="shared" si="18"/>
        <v>12.029912758063707</v>
      </c>
      <c r="N111" s="17">
        <f t="shared" si="28"/>
        <v>2924.8832369795327</v>
      </c>
      <c r="O111" s="24">
        <f t="shared" si="19"/>
        <v>23.846003398276032</v>
      </c>
      <c r="P111" s="7"/>
      <c r="Q111" s="25">
        <f t="shared" si="20"/>
        <v>-2528.3081951202803</v>
      </c>
      <c r="R111" s="24">
        <f t="shared" si="21"/>
        <v>2918.4972268584756</v>
      </c>
      <c r="S111" s="7"/>
      <c r="T111" s="25">
        <f t="shared" si="22"/>
        <v>0.65417062358926781</v>
      </c>
      <c r="U111" s="24">
        <f t="shared" si="23"/>
        <v>0.75744858288838512</v>
      </c>
      <c r="V111" s="7"/>
      <c r="W111" s="25">
        <f t="shared" si="24"/>
        <v>0.6499212107962179</v>
      </c>
      <c r="X111" s="24">
        <f t="shared" si="29"/>
        <v>213.7503047286375</v>
      </c>
      <c r="Y111" s="7"/>
      <c r="Z111" s="25">
        <f t="shared" si="30"/>
        <v>-609</v>
      </c>
      <c r="AA111" s="17">
        <f t="shared" si="31"/>
        <v>213.62399999999997</v>
      </c>
      <c r="AB111" s="24">
        <f t="shared" si="25"/>
        <v>3.7284421612803658</v>
      </c>
      <c r="AC111" s="17">
        <f t="shared" si="26"/>
        <v>0.12630472863753539</v>
      </c>
    </row>
    <row r="112" spans="1:29" s="17" customFormat="1" x14ac:dyDescent="0.25">
      <c r="A112" s="17">
        <v>27</v>
      </c>
      <c r="B112" s="17">
        <v>-615</v>
      </c>
      <c r="C112" s="17">
        <v>12087</v>
      </c>
      <c r="D112" s="17">
        <v>14797</v>
      </c>
      <c r="E112" s="17">
        <v>14362</v>
      </c>
      <c r="F112" s="17">
        <v>11647</v>
      </c>
      <c r="G112" s="24"/>
      <c r="H112" s="7"/>
      <c r="I112" s="25">
        <f t="shared" si="17"/>
        <v>-2275</v>
      </c>
      <c r="J112" s="24">
        <f t="shared" si="17"/>
        <v>3150</v>
      </c>
      <c r="K112" s="7"/>
      <c r="L112" s="25">
        <f t="shared" si="27"/>
        <v>-2274.1258874464102</v>
      </c>
      <c r="M112" s="17">
        <f t="shared" si="18"/>
        <v>0.76407275634334926</v>
      </c>
      <c r="N112" s="17">
        <f t="shared" si="28"/>
        <v>3152.5905818562669</v>
      </c>
      <c r="O112" s="24">
        <f t="shared" si="19"/>
        <v>6.7111143540193003</v>
      </c>
      <c r="P112" s="7"/>
      <c r="Q112" s="25">
        <f t="shared" si="20"/>
        <v>-2232.3081951202803</v>
      </c>
      <c r="R112" s="24">
        <f t="shared" si="21"/>
        <v>3148.4972268584756</v>
      </c>
      <c r="S112" s="7"/>
      <c r="T112" s="25">
        <f t="shared" si="22"/>
        <v>0.57758403301611527</v>
      </c>
      <c r="U112" s="24">
        <f t="shared" si="23"/>
        <v>0.81714134958388573</v>
      </c>
      <c r="V112" s="7"/>
      <c r="W112" s="25">
        <f t="shared" si="24"/>
        <v>0.57299770749754764</v>
      </c>
      <c r="X112" s="24">
        <f t="shared" si="29"/>
        <v>208.15838354765026</v>
      </c>
      <c r="Y112" s="7"/>
      <c r="Z112" s="25">
        <f t="shared" si="30"/>
        <v>-615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6.9383547650289756E-2</v>
      </c>
    </row>
    <row r="113" spans="1:29" s="17" customFormat="1" x14ac:dyDescent="0.25">
      <c r="A113" s="17">
        <v>28</v>
      </c>
      <c r="B113" s="17">
        <v>-619</v>
      </c>
      <c r="C113" s="17">
        <v>12244</v>
      </c>
      <c r="D113" s="17">
        <v>14902</v>
      </c>
      <c r="E113" s="17">
        <v>14203</v>
      </c>
      <c r="F113" s="17">
        <v>11549</v>
      </c>
      <c r="G113" s="24"/>
      <c r="H113" s="7"/>
      <c r="I113" s="25">
        <f t="shared" si="17"/>
        <v>-1959</v>
      </c>
      <c r="J113" s="24">
        <f t="shared" si="17"/>
        <v>3353</v>
      </c>
      <c r="K113" s="7"/>
      <c r="L113" s="25">
        <f t="shared" si="27"/>
        <v>-1957.7866579866329</v>
      </c>
      <c r="M113" s="17">
        <f t="shared" si="18"/>
        <v>1.4721988414016853</v>
      </c>
      <c r="N113" s="17">
        <f t="shared" si="28"/>
        <v>3352.0669539958044</v>
      </c>
      <c r="O113" s="24">
        <f t="shared" si="19"/>
        <v>0.87057484594538126</v>
      </c>
      <c r="P113" s="7"/>
      <c r="Q113" s="25">
        <f t="shared" si="20"/>
        <v>-1916.3081951202801</v>
      </c>
      <c r="R113" s="24">
        <f t="shared" si="21"/>
        <v>3351.4972268584756</v>
      </c>
      <c r="S113" s="7"/>
      <c r="T113" s="25">
        <f t="shared" si="22"/>
        <v>0.49582267280964148</v>
      </c>
      <c r="U113" s="24">
        <f t="shared" si="23"/>
        <v>0.86982670453687116</v>
      </c>
      <c r="V113" s="7"/>
      <c r="W113" s="25">
        <f t="shared" si="24"/>
        <v>0.4909387611847455</v>
      </c>
      <c r="X113" s="24">
        <f t="shared" si="29"/>
        <v>202.56020076304901</v>
      </c>
      <c r="Y113" s="7"/>
      <c r="Z113" s="25">
        <f t="shared" si="30"/>
        <v>-619</v>
      </c>
      <c r="AA113" s="17">
        <f t="shared" si="31"/>
        <v>202.51799999999997</v>
      </c>
      <c r="AB113" s="24">
        <f t="shared" si="25"/>
        <v>3.5346058945538754</v>
      </c>
      <c r="AC113" s="17">
        <f t="shared" si="26"/>
        <v>4.2200763049038414E-2</v>
      </c>
    </row>
    <row r="114" spans="1:29" s="17" customFormat="1" x14ac:dyDescent="0.25">
      <c r="A114" s="17">
        <v>29</v>
      </c>
      <c r="B114" s="17">
        <v>-625</v>
      </c>
      <c r="C114" s="17">
        <v>12417</v>
      </c>
      <c r="D114" s="17">
        <v>14985</v>
      </c>
      <c r="E114" s="17">
        <v>14039</v>
      </c>
      <c r="F114" s="17">
        <v>11463</v>
      </c>
      <c r="G114" s="24"/>
      <c r="H114" s="7"/>
      <c r="I114" s="25">
        <f t="shared" si="17"/>
        <v>-1622</v>
      </c>
      <c r="J114" s="24">
        <f t="shared" si="17"/>
        <v>3522</v>
      </c>
      <c r="K114" s="7"/>
      <c r="L114" s="25">
        <f t="shared" si="27"/>
        <v>-1620.0188408427839</v>
      </c>
      <c r="M114" s="17">
        <f t="shared" si="18"/>
        <v>3.9249916062211989</v>
      </c>
      <c r="N114" s="17">
        <f t="shared" si="28"/>
        <v>3521.3187850989457</v>
      </c>
      <c r="O114" s="24">
        <f t="shared" si="19"/>
        <v>0.4640537414184443</v>
      </c>
      <c r="P114" s="7"/>
      <c r="Q114" s="25">
        <f t="shared" si="20"/>
        <v>-1579.3081951202801</v>
      </c>
      <c r="R114" s="24">
        <f t="shared" si="21"/>
        <v>3520.4972268584756</v>
      </c>
      <c r="S114" s="7"/>
      <c r="T114" s="25">
        <f t="shared" si="22"/>
        <v>0.40862780448818059</v>
      </c>
      <c r="U114" s="24">
        <f t="shared" si="23"/>
        <v>0.91368791136965199</v>
      </c>
      <c r="V114" s="7"/>
      <c r="W114" s="25">
        <f t="shared" si="24"/>
        <v>0.40349584629032603</v>
      </c>
      <c r="X114" s="24">
        <f t="shared" si="29"/>
        <v>196.94623421242886</v>
      </c>
      <c r="Y114" s="7"/>
      <c r="Z114" s="25">
        <f t="shared" si="30"/>
        <v>-625</v>
      </c>
      <c r="AA114" s="17">
        <f t="shared" si="31"/>
        <v>196.89299999999997</v>
      </c>
      <c r="AB114" s="24">
        <f t="shared" si="25"/>
        <v>3.4364311241291952</v>
      </c>
      <c r="AC114" s="17">
        <f t="shared" si="26"/>
        <v>5.323421242889026E-2</v>
      </c>
    </row>
    <row r="115" spans="1:29" s="17" customFormat="1" x14ac:dyDescent="0.25">
      <c r="A115" s="17">
        <v>30</v>
      </c>
      <c r="B115" s="17">
        <v>-629</v>
      </c>
      <c r="C115" s="17">
        <v>12590</v>
      </c>
      <c r="D115" s="17">
        <v>15048</v>
      </c>
      <c r="E115" s="17">
        <v>13856</v>
      </c>
      <c r="F115" s="17">
        <v>11387</v>
      </c>
      <c r="G115" s="24"/>
      <c r="H115" s="7"/>
      <c r="I115" s="25">
        <f t="shared" si="17"/>
        <v>-1266</v>
      </c>
      <c r="J115" s="24">
        <f t="shared" si="17"/>
        <v>3661</v>
      </c>
      <c r="K115" s="7"/>
      <c r="L115" s="25">
        <f t="shared" si="27"/>
        <v>-1264.7452911208832</v>
      </c>
      <c r="M115" s="17">
        <f t="shared" si="18"/>
        <v>1.5742943713346207</v>
      </c>
      <c r="N115" s="17">
        <f t="shared" si="28"/>
        <v>3657.3852347979314</v>
      </c>
      <c r="O115" s="24">
        <f t="shared" si="19"/>
        <v>13.066527466086125</v>
      </c>
      <c r="P115" s="7"/>
      <c r="Q115" s="25">
        <f t="shared" si="20"/>
        <v>-1223.3081951202801</v>
      </c>
      <c r="R115" s="24">
        <f t="shared" si="21"/>
        <v>3659.4972268584756</v>
      </c>
      <c r="S115" s="7"/>
      <c r="T115" s="25">
        <f t="shared" si="22"/>
        <v>0.31651690501506469</v>
      </c>
      <c r="U115" s="24">
        <f t="shared" si="23"/>
        <v>0.94976310515519369</v>
      </c>
      <c r="V115" s="7"/>
      <c r="W115" s="25">
        <f t="shared" si="24"/>
        <v>0.31118060967177547</v>
      </c>
      <c r="X115" s="24">
        <f t="shared" si="29"/>
        <v>191.26026777437949</v>
      </c>
      <c r="Y115" s="7"/>
      <c r="Z115" s="25">
        <f t="shared" si="30"/>
        <v>-629</v>
      </c>
      <c r="AA115" s="17">
        <f t="shared" si="31"/>
        <v>191.23199999999997</v>
      </c>
      <c r="AB115" s="24">
        <f t="shared" si="25"/>
        <v>3.3376280351737959</v>
      </c>
      <c r="AC115" s="17">
        <f t="shared" si="26"/>
        <v>2.8267774379514776E-2</v>
      </c>
    </row>
    <row r="116" spans="1:29" s="17" customFormat="1" x14ac:dyDescent="0.25">
      <c r="A116" s="17">
        <v>31</v>
      </c>
      <c r="B116" s="17">
        <v>-639</v>
      </c>
      <c r="C116" s="17">
        <v>12775</v>
      </c>
      <c r="D116" s="17">
        <v>15106</v>
      </c>
      <c r="E116" s="17">
        <v>13674</v>
      </c>
      <c r="F116" s="17">
        <v>11339</v>
      </c>
      <c r="G116" s="24"/>
      <c r="H116" s="7"/>
      <c r="I116" s="25">
        <f t="shared" ref="I116:J149" si="32">C116-E116</f>
        <v>-899</v>
      </c>
      <c r="J116" s="24">
        <f t="shared" si="32"/>
        <v>3767</v>
      </c>
      <c r="K116" s="7"/>
      <c r="L116" s="25">
        <f t="shared" si="27"/>
        <v>-891.62525932332642</v>
      </c>
      <c r="M116" s="17">
        <f t="shared" si="18"/>
        <v>54.386800048183922</v>
      </c>
      <c r="N116" s="17">
        <f t="shared" si="28"/>
        <v>3759.0498634954342</v>
      </c>
      <c r="O116" s="24">
        <f t="shared" si="19"/>
        <v>63.204670441229112</v>
      </c>
      <c r="P116" s="7"/>
      <c r="Q116" s="25">
        <f t="shared" si="20"/>
        <v>-856.30819512028017</v>
      </c>
      <c r="R116" s="24">
        <f t="shared" si="21"/>
        <v>3765.4972268584756</v>
      </c>
      <c r="S116" s="7"/>
      <c r="T116" s="25">
        <f t="shared" si="22"/>
        <v>0.22155988224362214</v>
      </c>
      <c r="U116" s="24">
        <f t="shared" si="23"/>
        <v>0.97727368458877228</v>
      </c>
      <c r="V116" s="7"/>
      <c r="W116" s="25">
        <f t="shared" si="24"/>
        <v>0.21606737063181661</v>
      </c>
      <c r="X116" s="24">
        <f t="shared" si="29"/>
        <v>185.58647204161014</v>
      </c>
      <c r="Y116" s="7"/>
      <c r="Z116" s="25">
        <f t="shared" si="30"/>
        <v>-639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0.10547204161017021</v>
      </c>
    </row>
    <row r="117" spans="1:29" s="17" customFormat="1" x14ac:dyDescent="0.25">
      <c r="A117" s="17">
        <v>32</v>
      </c>
      <c r="B117" s="17">
        <v>-636</v>
      </c>
      <c r="C117" s="17">
        <v>12967</v>
      </c>
      <c r="D117" s="17">
        <v>15134</v>
      </c>
      <c r="E117" s="17">
        <v>13484</v>
      </c>
      <c r="F117" s="17">
        <v>11303</v>
      </c>
      <c r="G117" s="24"/>
      <c r="H117" s="7"/>
      <c r="I117" s="25">
        <f t="shared" si="32"/>
        <v>-517</v>
      </c>
      <c r="J117" s="24">
        <f t="shared" si="32"/>
        <v>3831</v>
      </c>
      <c r="K117" s="7"/>
      <c r="L117" s="25">
        <f t="shared" si="27"/>
        <v>-511.75698472497447</v>
      </c>
      <c r="M117" s="17">
        <f t="shared" si="18"/>
        <v>27.489209174151007</v>
      </c>
      <c r="N117" s="17">
        <f t="shared" si="28"/>
        <v>3822.6334201920431</v>
      </c>
      <c r="O117" s="24">
        <f t="shared" si="19"/>
        <v>69.999657682912044</v>
      </c>
      <c r="P117" s="7"/>
      <c r="Q117" s="25">
        <f t="shared" si="20"/>
        <v>-474.30819512028012</v>
      </c>
      <c r="R117" s="24">
        <f t="shared" si="21"/>
        <v>3829.4972268584756</v>
      </c>
      <c r="S117" s="7"/>
      <c r="T117" s="25">
        <f t="shared" si="22"/>
        <v>0.12272178224718872</v>
      </c>
      <c r="U117" s="24">
        <f t="shared" si="23"/>
        <v>0.99388384575621591</v>
      </c>
      <c r="V117" s="7"/>
      <c r="W117" s="25">
        <f t="shared" si="24"/>
        <v>0.1171342950277284</v>
      </c>
      <c r="X117" s="24">
        <f t="shared" si="29"/>
        <v>179.84098446437008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8.3984464370104206E-2</v>
      </c>
    </row>
    <row r="118" spans="1:29" s="17" customFormat="1" x14ac:dyDescent="0.25">
      <c r="A118" s="17">
        <v>33</v>
      </c>
      <c r="B118" s="17">
        <v>-619</v>
      </c>
      <c r="C118" s="17">
        <v>13151</v>
      </c>
      <c r="D118" s="17">
        <v>15142</v>
      </c>
      <c r="E118" s="17">
        <v>13290</v>
      </c>
      <c r="F118" s="17">
        <v>11288</v>
      </c>
      <c r="G118" s="24"/>
      <c r="H118" s="7"/>
      <c r="I118" s="25">
        <f t="shared" si="32"/>
        <v>-139</v>
      </c>
      <c r="J118" s="24">
        <f t="shared" si="32"/>
        <v>3854</v>
      </c>
      <c r="K118" s="7"/>
      <c r="L118" s="25">
        <f t="shared" si="27"/>
        <v>-137.51320008923801</v>
      </c>
      <c r="M118" s="17">
        <f t="shared" si="18"/>
        <v>2.2105739746418558</v>
      </c>
      <c r="N118" s="17">
        <f t="shared" si="28"/>
        <v>3847.8849155287658</v>
      </c>
      <c r="O118" s="24">
        <f t="shared" si="19"/>
        <v>37.394258090330148</v>
      </c>
      <c r="P118" s="7"/>
      <c r="Q118" s="25">
        <f t="shared" si="20"/>
        <v>-96.308195120280132</v>
      </c>
      <c r="R118" s="24">
        <f t="shared" si="21"/>
        <v>3852.4972268584756</v>
      </c>
      <c r="S118" s="7"/>
      <c r="T118" s="25">
        <f t="shared" si="22"/>
        <v>2.4918636177419549E-2</v>
      </c>
      <c r="U118" s="24">
        <f t="shared" si="23"/>
        <v>0.99985312242576596</v>
      </c>
      <c r="V118" s="7"/>
      <c r="W118" s="25">
        <f t="shared" si="24"/>
        <v>1.9296032178934535E-2</v>
      </c>
      <c r="X118" s="24">
        <f t="shared" si="29"/>
        <v>174.22499630335233</v>
      </c>
      <c r="Y118" s="7"/>
      <c r="Z118" s="25">
        <f t="shared" si="30"/>
        <v>-619</v>
      </c>
      <c r="AA118" s="17">
        <f t="shared" si="31"/>
        <v>174.18599999999998</v>
      </c>
      <c r="AB118" s="24">
        <f t="shared" si="25"/>
        <v>3.0401192108788426</v>
      </c>
      <c r="AC118" s="17">
        <f t="shared" si="26"/>
        <v>3.8996303352348605E-2</v>
      </c>
    </row>
    <row r="119" spans="1:29" s="17" customFormat="1" x14ac:dyDescent="0.25">
      <c r="A119" s="17">
        <v>34</v>
      </c>
      <c r="B119" s="17">
        <v>-616</v>
      </c>
      <c r="C119" s="17">
        <v>13335</v>
      </c>
      <c r="D119" s="17">
        <v>15143</v>
      </c>
      <c r="E119" s="17">
        <v>13106</v>
      </c>
      <c r="F119" s="17">
        <v>11293</v>
      </c>
      <c r="G119" s="24"/>
      <c r="H119" s="7"/>
      <c r="I119" s="25">
        <f t="shared" si="32"/>
        <v>229</v>
      </c>
      <c r="J119" s="24">
        <f t="shared" si="32"/>
        <v>3850</v>
      </c>
      <c r="K119" s="7"/>
      <c r="L119" s="25">
        <f t="shared" si="27"/>
        <v>235.81310995658433</v>
      </c>
      <c r="M119" s="17">
        <f t="shared" si="18"/>
        <v>46.418467280508494</v>
      </c>
      <c r="N119" s="17">
        <f t="shared" si="28"/>
        <v>3836.8983786382355</v>
      </c>
      <c r="O119" s="24">
        <f t="shared" si="19"/>
        <v>171.6524823070439</v>
      </c>
      <c r="P119" s="7"/>
      <c r="Q119" s="25">
        <f t="shared" si="20"/>
        <v>271.69180487971988</v>
      </c>
      <c r="R119" s="24">
        <f t="shared" si="21"/>
        <v>3848.4972268584756</v>
      </c>
      <c r="S119" s="7"/>
      <c r="T119" s="25">
        <f t="shared" si="22"/>
        <v>-7.0297125075689068E-2</v>
      </c>
      <c r="U119" s="24">
        <f t="shared" si="23"/>
        <v>0.99881498735280072</v>
      </c>
      <c r="V119" s="7"/>
      <c r="W119" s="25">
        <f t="shared" si="24"/>
        <v>-7.5915396486609193E-2</v>
      </c>
      <c r="X119" s="24">
        <f t="shared" si="29"/>
        <v>168.77295431890184</v>
      </c>
      <c r="Y119" s="7"/>
      <c r="Z119" s="25">
        <f t="shared" si="30"/>
        <v>-616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0.13095431890187115</v>
      </c>
    </row>
    <row r="120" spans="1:29" s="17" customFormat="1" x14ac:dyDescent="0.25">
      <c r="A120" s="17">
        <v>35</v>
      </c>
      <c r="B120" s="17">
        <v>-602</v>
      </c>
      <c r="C120" s="17">
        <v>13525</v>
      </c>
      <c r="D120" s="17">
        <v>15118</v>
      </c>
      <c r="E120" s="17">
        <v>12928</v>
      </c>
      <c r="F120" s="17">
        <v>11320</v>
      </c>
      <c r="G120" s="24"/>
      <c r="H120" s="7"/>
      <c r="I120" s="25">
        <f t="shared" si="32"/>
        <v>597</v>
      </c>
      <c r="J120" s="24">
        <f t="shared" si="32"/>
        <v>3798</v>
      </c>
      <c r="K120" s="7"/>
      <c r="L120" s="25">
        <f t="shared" si="27"/>
        <v>598.16107918076591</v>
      </c>
      <c r="M120" s="17">
        <f t="shared" si="18"/>
        <v>1.3481048640080362</v>
      </c>
      <c r="N120" s="17">
        <f t="shared" si="28"/>
        <v>3791.4491313411067</v>
      </c>
      <c r="O120" s="24">
        <f t="shared" si="19"/>
        <v>42.913880186069854</v>
      </c>
      <c r="P120" s="7"/>
      <c r="Q120" s="25">
        <f t="shared" si="20"/>
        <v>639.69180487971983</v>
      </c>
      <c r="R120" s="24">
        <f t="shared" si="21"/>
        <v>3796.4972268584756</v>
      </c>
      <c r="S120" s="7"/>
      <c r="T120" s="25">
        <f t="shared" si="22"/>
        <v>-0.16551288632879768</v>
      </c>
      <c r="U120" s="24">
        <f t="shared" si="23"/>
        <v>0.98531923140425282</v>
      </c>
      <c r="V120" s="7"/>
      <c r="W120" s="25">
        <f t="shared" si="24"/>
        <v>-0.17105676568408257</v>
      </c>
      <c r="X120" s="24">
        <f t="shared" si="29"/>
        <v>163.27069158322206</v>
      </c>
      <c r="Y120" s="7"/>
      <c r="Z120" s="25">
        <f t="shared" si="30"/>
        <v>-602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4.6691583222099098E-2</v>
      </c>
    </row>
    <row r="121" spans="1:29" s="17" customFormat="1" x14ac:dyDescent="0.25">
      <c r="A121" s="17">
        <v>36</v>
      </c>
      <c r="B121" s="17">
        <v>-620</v>
      </c>
      <c r="C121" s="17">
        <v>13702</v>
      </c>
      <c r="D121" s="17">
        <v>15078</v>
      </c>
      <c r="E121" s="17">
        <v>12743</v>
      </c>
      <c r="F121" s="17">
        <v>11360</v>
      </c>
      <c r="G121" s="24"/>
      <c r="H121" s="7"/>
      <c r="I121" s="25">
        <f t="shared" si="32"/>
        <v>959</v>
      </c>
      <c r="J121" s="24">
        <f t="shared" si="32"/>
        <v>3718</v>
      </c>
      <c r="K121" s="7"/>
      <c r="L121" s="25">
        <f t="shared" si="27"/>
        <v>965.31944846646604</v>
      </c>
      <c r="M121" s="17">
        <f t="shared" si="18"/>
        <v>39.935428920320014</v>
      </c>
      <c r="N121" s="17">
        <f t="shared" si="28"/>
        <v>3709.2062609789223</v>
      </c>
      <c r="O121" s="24">
        <f t="shared" si="19"/>
        <v>77.329845970825048</v>
      </c>
      <c r="P121" s="7"/>
      <c r="Q121" s="25">
        <f t="shared" si="20"/>
        <v>1001.6918048797198</v>
      </c>
      <c r="R121" s="24">
        <f t="shared" si="21"/>
        <v>3716.4972268584756</v>
      </c>
      <c r="S121" s="7"/>
      <c r="T121" s="25">
        <f t="shared" si="22"/>
        <v>-0.25917621669190993</v>
      </c>
      <c r="U121" s="24">
        <f t="shared" si="23"/>
        <v>0.96455652994494823</v>
      </c>
      <c r="V121" s="7"/>
      <c r="W121" s="25">
        <f t="shared" si="24"/>
        <v>-0.26460481141903852</v>
      </c>
      <c r="X121" s="24">
        <f t="shared" si="29"/>
        <v>157.77894343657363</v>
      </c>
      <c r="Y121" s="7"/>
      <c r="Z121" s="25">
        <f t="shared" si="30"/>
        <v>-620</v>
      </c>
      <c r="AA121" s="17">
        <f t="shared" si="31"/>
        <v>157.64399999999995</v>
      </c>
      <c r="AB121" s="24">
        <f t="shared" si="25"/>
        <v>2.75140684601394</v>
      </c>
      <c r="AC121" s="17">
        <f t="shared" si="26"/>
        <v>0.13494343657367835</v>
      </c>
    </row>
    <row r="122" spans="1:29" s="17" customFormat="1" x14ac:dyDescent="0.25">
      <c r="A122" s="17">
        <v>37</v>
      </c>
      <c r="B122" s="17">
        <v>-635</v>
      </c>
      <c r="C122" s="17">
        <v>13891</v>
      </c>
      <c r="D122" s="17">
        <v>15019</v>
      </c>
      <c r="E122" s="17">
        <v>12564</v>
      </c>
      <c r="F122" s="17">
        <v>11421</v>
      </c>
      <c r="G122" s="24"/>
      <c r="H122" s="7"/>
      <c r="I122" s="25">
        <f t="shared" si="32"/>
        <v>1327</v>
      </c>
      <c r="J122" s="24">
        <f t="shared" si="32"/>
        <v>3598</v>
      </c>
      <c r="K122" s="7"/>
      <c r="L122" s="25">
        <f t="shared" si="27"/>
        <v>1331.4210131233788</v>
      </c>
      <c r="M122" s="17">
        <f t="shared" si="18"/>
        <v>19.545357037087314</v>
      </c>
      <c r="N122" s="17">
        <f t="shared" si="28"/>
        <v>3588.5138560697055</v>
      </c>
      <c r="O122" s="24">
        <f t="shared" si="19"/>
        <v>89.986926666262704</v>
      </c>
      <c r="P122" s="7"/>
      <c r="Q122" s="25">
        <f t="shared" si="20"/>
        <v>1369.6918048797199</v>
      </c>
      <c r="R122" s="24">
        <f t="shared" si="21"/>
        <v>3596.4972268584756</v>
      </c>
      <c r="S122" s="7"/>
      <c r="T122" s="25">
        <f t="shared" si="22"/>
        <v>-0.35439197794501859</v>
      </c>
      <c r="U122" s="24">
        <f t="shared" si="23"/>
        <v>0.93341247775599134</v>
      </c>
      <c r="V122" s="7"/>
      <c r="W122" s="25">
        <f t="shared" si="24"/>
        <v>-0.35964692970341233</v>
      </c>
      <c r="X122" s="24">
        <f t="shared" si="29"/>
        <v>152.04755022182599</v>
      </c>
      <c r="Y122" s="7"/>
      <c r="Z122" s="25">
        <f t="shared" si="30"/>
        <v>-635</v>
      </c>
      <c r="AA122" s="17">
        <f t="shared" si="31"/>
        <v>151.92899999999995</v>
      </c>
      <c r="AB122" s="24">
        <f t="shared" si="25"/>
        <v>2.6516612792624636</v>
      </c>
      <c r="AC122" s="17">
        <f t="shared" si="26"/>
        <v>0.11855022182604102</v>
      </c>
    </row>
    <row r="123" spans="1:29" s="17" customFormat="1" x14ac:dyDescent="0.25">
      <c r="A123" s="17">
        <v>38</v>
      </c>
      <c r="B123" s="17">
        <v>-626</v>
      </c>
      <c r="C123" s="17">
        <v>14060</v>
      </c>
      <c r="D123" s="17">
        <v>14928</v>
      </c>
      <c r="E123" s="17">
        <v>12378</v>
      </c>
      <c r="F123" s="17">
        <v>11492</v>
      </c>
      <c r="G123" s="24"/>
      <c r="H123" s="7"/>
      <c r="I123" s="25">
        <f t="shared" si="32"/>
        <v>1682</v>
      </c>
      <c r="J123" s="24">
        <f t="shared" si="32"/>
        <v>3436</v>
      </c>
      <c r="K123" s="7"/>
      <c r="L123" s="25">
        <f t="shared" si="27"/>
        <v>1678.9675461677452</v>
      </c>
      <c r="M123" s="17">
        <f t="shared" si="18"/>
        <v>9.1957762447565781</v>
      </c>
      <c r="N123" s="17">
        <f t="shared" si="28"/>
        <v>3434.5790021791768</v>
      </c>
      <c r="O123" s="24">
        <f t="shared" si="19"/>
        <v>2.0192348067843726</v>
      </c>
      <c r="P123" s="7"/>
      <c r="Q123" s="25">
        <f t="shared" si="20"/>
        <v>1724.6918048797199</v>
      </c>
      <c r="R123" s="24">
        <f t="shared" si="21"/>
        <v>3434.4972268584756</v>
      </c>
      <c r="S123" s="7"/>
      <c r="T123" s="25">
        <f t="shared" si="22"/>
        <v>-0.44624413893646847</v>
      </c>
      <c r="U123" s="24">
        <f t="shared" si="23"/>
        <v>0.8913680073008996</v>
      </c>
      <c r="V123" s="7"/>
      <c r="W123" s="25">
        <f t="shared" si="24"/>
        <v>-0.45126409250102573</v>
      </c>
      <c r="X123" s="24">
        <f t="shared" si="29"/>
        <v>146.26811416948328</v>
      </c>
      <c r="Y123" s="7"/>
      <c r="Z123" s="25">
        <f t="shared" si="30"/>
        <v>-626</v>
      </c>
      <c r="AA123" s="17">
        <f t="shared" si="31"/>
        <v>146.29499999999996</v>
      </c>
      <c r="AB123" s="24">
        <f t="shared" si="25"/>
        <v>2.5533294292051036</v>
      </c>
      <c r="AC123" s="17">
        <f t="shared" si="26"/>
        <v>-2.6885830516675924E-2</v>
      </c>
    </row>
    <row r="124" spans="1:29" s="17" customFormat="1" x14ac:dyDescent="0.25">
      <c r="A124" s="17">
        <v>39</v>
      </c>
      <c r="B124" s="17">
        <v>-632</v>
      </c>
      <c r="C124" s="17">
        <v>14224</v>
      </c>
      <c r="D124" s="17">
        <v>14835</v>
      </c>
      <c r="E124" s="17">
        <v>12211</v>
      </c>
      <c r="F124" s="17">
        <v>11585</v>
      </c>
      <c r="G124" s="24"/>
      <c r="H124" s="7"/>
      <c r="I124" s="25">
        <f t="shared" si="32"/>
        <v>2013</v>
      </c>
      <c r="J124" s="24">
        <f t="shared" si="32"/>
        <v>3250</v>
      </c>
      <c r="K124" s="7"/>
      <c r="L124" s="25">
        <f t="shared" si="27"/>
        <v>2012.9463292817115</v>
      </c>
      <c r="M124" s="17">
        <f t="shared" si="18"/>
        <v>2.8805460015990602E-3</v>
      </c>
      <c r="N124" s="17">
        <f t="shared" si="28"/>
        <v>3245.4866895768423</v>
      </c>
      <c r="O124" s="24">
        <f t="shared" si="19"/>
        <v>20.369970975783854</v>
      </c>
      <c r="P124" s="7"/>
      <c r="Q124" s="25">
        <f t="shared" si="20"/>
        <v>2055.6918048797197</v>
      </c>
      <c r="R124" s="24">
        <f t="shared" si="21"/>
        <v>3248.4972268584756</v>
      </c>
      <c r="S124" s="7"/>
      <c r="T124" s="25">
        <f t="shared" si="22"/>
        <v>-0.53188657636793302</v>
      </c>
      <c r="U124" s="24">
        <f t="shared" si="23"/>
        <v>0.84309472640801653</v>
      </c>
      <c r="V124" s="7"/>
      <c r="W124" s="25">
        <f t="shared" si="24"/>
        <v>-0.53663640380669853</v>
      </c>
      <c r="X124" s="24">
        <f t="shared" si="29"/>
        <v>140.64231721529416</v>
      </c>
      <c r="Y124" s="7"/>
      <c r="Z124" s="25">
        <f t="shared" si="30"/>
        <v>-632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3.5317215294185189E-2</v>
      </c>
    </row>
    <row r="125" spans="1:29" s="17" customFormat="1" x14ac:dyDescent="0.25">
      <c r="A125" s="17">
        <v>40</v>
      </c>
      <c r="B125" s="17">
        <v>-627</v>
      </c>
      <c r="C125" s="17">
        <v>14386</v>
      </c>
      <c r="D125" s="17">
        <v>14727</v>
      </c>
      <c r="E125" s="17">
        <v>12060</v>
      </c>
      <c r="F125" s="17">
        <v>11700</v>
      </c>
      <c r="G125" s="24"/>
      <c r="H125" s="7"/>
      <c r="I125" s="25">
        <f t="shared" si="32"/>
        <v>2326</v>
      </c>
      <c r="J125" s="24">
        <f t="shared" si="32"/>
        <v>3027</v>
      </c>
      <c r="K125" s="7"/>
      <c r="L125" s="25">
        <f t="shared" si="27"/>
        <v>2324.2704373566571</v>
      </c>
      <c r="M125" s="17">
        <f t="shared" si="18"/>
        <v>2.9913869372472375</v>
      </c>
      <c r="N125" s="17">
        <f t="shared" si="28"/>
        <v>3026.2798443767188</v>
      </c>
      <c r="O125" s="24">
        <f t="shared" si="19"/>
        <v>0.51862412174359651</v>
      </c>
      <c r="P125" s="7"/>
      <c r="Q125" s="25">
        <f t="shared" si="20"/>
        <v>2368.6918048797197</v>
      </c>
      <c r="R125" s="24">
        <f t="shared" si="21"/>
        <v>3025.4972268584756</v>
      </c>
      <c r="S125" s="7"/>
      <c r="T125" s="25">
        <f t="shared" si="22"/>
        <v>-0.61287172112940846</v>
      </c>
      <c r="U125" s="24">
        <f t="shared" si="23"/>
        <v>0.785218696090205</v>
      </c>
      <c r="V125" s="7"/>
      <c r="W125" s="25">
        <f t="shared" si="24"/>
        <v>-0.61729734462063801</v>
      </c>
      <c r="X125" s="24">
        <f t="shared" si="29"/>
        <v>134.94683632046855</v>
      </c>
      <c r="Y125" s="7"/>
      <c r="Z125" s="25">
        <f t="shared" si="30"/>
        <v>-627</v>
      </c>
      <c r="AA125" s="17">
        <f t="shared" si="31"/>
        <v>134.96399999999997</v>
      </c>
      <c r="AB125" s="24">
        <f t="shared" si="25"/>
        <v>2.3555661716616263</v>
      </c>
      <c r="AC125" s="17">
        <f t="shared" si="26"/>
        <v>-1.7163679531421394E-2</v>
      </c>
    </row>
    <row r="126" spans="1:29" s="17" customFormat="1" x14ac:dyDescent="0.25">
      <c r="A126" s="17">
        <v>41</v>
      </c>
      <c r="B126" s="17">
        <v>-629</v>
      </c>
      <c r="C126" s="17">
        <v>14523</v>
      </c>
      <c r="D126" s="17">
        <v>14594</v>
      </c>
      <c r="E126" s="17">
        <v>11910</v>
      </c>
      <c r="F126" s="17">
        <v>11821</v>
      </c>
      <c r="G126" s="24"/>
      <c r="H126" s="7"/>
      <c r="I126" s="25">
        <f t="shared" si="32"/>
        <v>2613</v>
      </c>
      <c r="J126" s="24">
        <f t="shared" si="32"/>
        <v>2773</v>
      </c>
      <c r="K126" s="7"/>
      <c r="L126" s="25">
        <f t="shared" si="27"/>
        <v>2613.5129964699495</v>
      </c>
      <c r="M126" s="17">
        <f t="shared" si="18"/>
        <v>0.26316537818063274</v>
      </c>
      <c r="N126" s="17">
        <f t="shared" si="28"/>
        <v>2776.8828413369233</v>
      </c>
      <c r="O126" s="24">
        <f t="shared" si="19"/>
        <v>15.076456847720477</v>
      </c>
      <c r="P126" s="7"/>
      <c r="Q126" s="25">
        <f t="shared" si="20"/>
        <v>2655.6918048797197</v>
      </c>
      <c r="R126" s="24">
        <f t="shared" si="21"/>
        <v>2771.4972268584756</v>
      </c>
      <c r="S126" s="7"/>
      <c r="T126" s="25">
        <f t="shared" si="22"/>
        <v>-0.68712966536756659</v>
      </c>
      <c r="U126" s="24">
        <f t="shared" si="23"/>
        <v>0.71929711895691295</v>
      </c>
      <c r="V126" s="7"/>
      <c r="W126" s="25">
        <f t="shared" si="24"/>
        <v>-0.69118573179038467</v>
      </c>
      <c r="X126" s="24">
        <f t="shared" si="29"/>
        <v>129.26116250573693</v>
      </c>
      <c r="Y126" s="7"/>
      <c r="Z126" s="25">
        <f t="shared" si="30"/>
        <v>-629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-4.1837494263035069E-2</v>
      </c>
    </row>
    <row r="127" spans="1:29" s="17" customFormat="1" x14ac:dyDescent="0.25">
      <c r="A127" s="17">
        <v>42</v>
      </c>
      <c r="B127" s="17">
        <v>-610</v>
      </c>
      <c r="C127" s="17">
        <v>14667</v>
      </c>
      <c r="D127" s="17">
        <v>14478</v>
      </c>
      <c r="E127" s="17">
        <v>11793</v>
      </c>
      <c r="F127" s="17">
        <v>11967</v>
      </c>
      <c r="G127" s="24"/>
      <c r="H127" s="7"/>
      <c r="I127" s="25">
        <f t="shared" si="32"/>
        <v>2874</v>
      </c>
      <c r="J127" s="24">
        <f t="shared" si="32"/>
        <v>2511</v>
      </c>
      <c r="K127" s="7"/>
      <c r="L127" s="25">
        <f t="shared" si="27"/>
        <v>2869.2749770507394</v>
      </c>
      <c r="M127" s="17">
        <f t="shared" si="18"/>
        <v>22.325841871039522</v>
      </c>
      <c r="N127" s="17">
        <f t="shared" si="28"/>
        <v>2509.1049298292855</v>
      </c>
      <c r="O127" s="24">
        <f t="shared" si="19"/>
        <v>3.5912909519317391</v>
      </c>
      <c r="P127" s="7"/>
      <c r="Q127" s="25">
        <f t="shared" si="20"/>
        <v>2916.6918048797197</v>
      </c>
      <c r="R127" s="24">
        <f t="shared" si="21"/>
        <v>2509.4972268584756</v>
      </c>
      <c r="S127" s="7"/>
      <c r="T127" s="25">
        <f t="shared" si="22"/>
        <v>-0.75466040908240717</v>
      </c>
      <c r="U127" s="24">
        <f t="shared" si="23"/>
        <v>0.65129927167769053</v>
      </c>
      <c r="V127" s="7"/>
      <c r="W127" s="25">
        <f t="shared" si="24"/>
        <v>-0.75833513547772202</v>
      </c>
      <c r="X127" s="24">
        <f t="shared" si="29"/>
        <v>123.77715938375616</v>
      </c>
      <c r="Y127" s="7"/>
      <c r="Z127" s="25">
        <f t="shared" si="30"/>
        <v>-610</v>
      </c>
      <c r="AA127" s="17">
        <f t="shared" si="31"/>
        <v>123.81299999999997</v>
      </c>
      <c r="AB127" s="24">
        <f t="shared" si="25"/>
        <v>2.160944506771739</v>
      </c>
      <c r="AC127" s="17">
        <f t="shared" si="26"/>
        <v>-3.584061624381718E-2</v>
      </c>
    </row>
    <row r="128" spans="1:29" s="17" customFormat="1" x14ac:dyDescent="0.25">
      <c r="A128" s="17">
        <v>43</v>
      </c>
      <c r="B128" s="17">
        <v>-611</v>
      </c>
      <c r="C128" s="17">
        <v>14772</v>
      </c>
      <c r="D128" s="17">
        <v>14316</v>
      </c>
      <c r="E128" s="17">
        <v>11666</v>
      </c>
      <c r="F128" s="17">
        <v>12105</v>
      </c>
      <c r="G128" s="24"/>
      <c r="H128" s="7"/>
      <c r="I128" s="25">
        <f t="shared" si="32"/>
        <v>3106</v>
      </c>
      <c r="J128" s="24">
        <f t="shared" si="32"/>
        <v>2211</v>
      </c>
      <c r="K128" s="7"/>
      <c r="L128" s="25">
        <f t="shared" si="27"/>
        <v>3098.6504487912393</v>
      </c>
      <c r="M128" s="17">
        <f t="shared" si="18"/>
        <v>54.015902970195256</v>
      </c>
      <c r="N128" s="17">
        <f t="shared" si="28"/>
        <v>2217.7990698943704</v>
      </c>
      <c r="O128" s="24">
        <f t="shared" si="19"/>
        <v>46.227351428533986</v>
      </c>
      <c r="P128" s="7"/>
      <c r="Q128" s="25">
        <f t="shared" si="20"/>
        <v>3148.6918048797197</v>
      </c>
      <c r="R128" s="24">
        <f t="shared" si="21"/>
        <v>2209.4972268584756</v>
      </c>
      <c r="S128" s="7"/>
      <c r="T128" s="25">
        <f t="shared" si="22"/>
        <v>-0.81468773682893225</v>
      </c>
      <c r="U128" s="24">
        <f t="shared" si="23"/>
        <v>0.57343914120529837</v>
      </c>
      <c r="V128" s="7"/>
      <c r="W128" s="25">
        <f t="shared" si="24"/>
        <v>-0.81792554079536806</v>
      </c>
      <c r="X128" s="24">
        <f t="shared" si="29"/>
        <v>118.15329006456693</v>
      </c>
      <c r="Y128" s="7"/>
      <c r="Z128" s="25">
        <f t="shared" si="30"/>
        <v>-611</v>
      </c>
      <c r="AA128" s="17">
        <f t="shared" si="31"/>
        <v>118.31399999999998</v>
      </c>
      <c r="AB128" s="24">
        <f t="shared" si="25"/>
        <v>2.0649688512045707</v>
      </c>
      <c r="AC128" s="17">
        <f t="shared" si="26"/>
        <v>-0.16070993543304724</v>
      </c>
    </row>
    <row r="129" spans="1:29" s="17" customFormat="1" x14ac:dyDescent="0.25">
      <c r="A129" s="17">
        <v>44</v>
      </c>
      <c r="B129" s="17">
        <v>-628</v>
      </c>
      <c r="C129" s="17">
        <v>14873</v>
      </c>
      <c r="D129" s="17">
        <v>14153</v>
      </c>
      <c r="E129" s="17">
        <v>11564</v>
      </c>
      <c r="F129" s="17">
        <v>12263</v>
      </c>
      <c r="G129" s="24"/>
      <c r="H129" s="7"/>
      <c r="I129" s="25">
        <f t="shared" si="32"/>
        <v>3309</v>
      </c>
      <c r="J129" s="24">
        <f t="shared" si="32"/>
        <v>1890</v>
      </c>
      <c r="K129" s="7"/>
      <c r="L129" s="25">
        <f t="shared" si="27"/>
        <v>3304.2307436140109</v>
      </c>
      <c r="M129" s="17">
        <f t="shared" si="18"/>
        <v>22.745806475298174</v>
      </c>
      <c r="N129" s="17">
        <f t="shared" si="28"/>
        <v>1897.1302861744057</v>
      </c>
      <c r="O129" s="24">
        <f t="shared" si="19"/>
        <v>50.840980928920828</v>
      </c>
      <c r="P129" s="7"/>
      <c r="Q129" s="25">
        <f t="shared" si="20"/>
        <v>3351.6918048797197</v>
      </c>
      <c r="R129" s="24">
        <f t="shared" si="21"/>
        <v>1888.4972268584756</v>
      </c>
      <c r="S129" s="7"/>
      <c r="T129" s="25">
        <f t="shared" si="22"/>
        <v>-0.86721164860714162</v>
      </c>
      <c r="U129" s="24">
        <f t="shared" si="23"/>
        <v>0.49012880159983879</v>
      </c>
      <c r="V129" s="7"/>
      <c r="W129" s="25">
        <f t="shared" si="24"/>
        <v>-0.86998176047159759</v>
      </c>
      <c r="X129" s="24">
        <f t="shared" si="29"/>
        <v>112.51535442122241</v>
      </c>
      <c r="Y129" s="7"/>
      <c r="Z129" s="25">
        <f t="shared" si="30"/>
        <v>-628</v>
      </c>
      <c r="AA129" s="17">
        <f t="shared" si="31"/>
        <v>112.66199999999998</v>
      </c>
      <c r="AB129" s="24">
        <f t="shared" si="25"/>
        <v>1.9663228418818512</v>
      </c>
      <c r="AC129" s="17">
        <f t="shared" si="26"/>
        <v>-0.14664557877756579</v>
      </c>
    </row>
    <row r="130" spans="1:29" s="17" customFormat="1" x14ac:dyDescent="0.25">
      <c r="A130" s="17">
        <v>45</v>
      </c>
      <c r="B130" s="17">
        <v>-616</v>
      </c>
      <c r="C130" s="17">
        <v>14960</v>
      </c>
      <c r="D130" s="17">
        <v>13991</v>
      </c>
      <c r="E130" s="17">
        <v>11480</v>
      </c>
      <c r="F130" s="17">
        <v>12433</v>
      </c>
      <c r="G130" s="24"/>
      <c r="H130" s="7"/>
      <c r="I130" s="25">
        <f t="shared" si="32"/>
        <v>3480</v>
      </c>
      <c r="J130" s="24">
        <f t="shared" si="32"/>
        <v>1558</v>
      </c>
      <c r="K130" s="7"/>
      <c r="L130" s="25">
        <f t="shared" si="27"/>
        <v>3474.2494908002059</v>
      </c>
      <c r="M130" s="17">
        <f t="shared" si="18"/>
        <v>33.068356056916848</v>
      </c>
      <c r="N130" s="17">
        <f t="shared" si="28"/>
        <v>1564.639571682636</v>
      </c>
      <c r="O130" s="24">
        <f t="shared" si="19"/>
        <v>44.083912128861314</v>
      </c>
      <c r="P130" s="7"/>
      <c r="Q130" s="25">
        <f t="shared" si="20"/>
        <v>3522.6918048797197</v>
      </c>
      <c r="R130" s="24">
        <f t="shared" si="21"/>
        <v>1556.4972268584756</v>
      </c>
      <c r="S130" s="7"/>
      <c r="T130" s="25">
        <f t="shared" si="22"/>
        <v>-0.9114559289720372</v>
      </c>
      <c r="U130" s="24">
        <f t="shared" si="23"/>
        <v>0.40396359054372483</v>
      </c>
      <c r="V130" s="7"/>
      <c r="W130" s="25">
        <f t="shared" si="24"/>
        <v>-0.91374216250918705</v>
      </c>
      <c r="X130" s="24">
        <f t="shared" si="29"/>
        <v>106.96951615298491</v>
      </c>
      <c r="Y130" s="7"/>
      <c r="Z130" s="25">
        <f t="shared" si="30"/>
        <v>-616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-0.148483847015072</v>
      </c>
    </row>
    <row r="131" spans="1:29" s="17" customFormat="1" x14ac:dyDescent="0.25">
      <c r="A131" s="17">
        <v>46</v>
      </c>
      <c r="B131" s="17">
        <v>-632</v>
      </c>
      <c r="C131" s="17">
        <v>15027</v>
      </c>
      <c r="D131" s="17">
        <v>13810</v>
      </c>
      <c r="E131" s="17">
        <v>11411</v>
      </c>
      <c r="F131" s="17">
        <v>12613</v>
      </c>
      <c r="G131" s="24"/>
      <c r="H131" s="7"/>
      <c r="I131" s="25">
        <f t="shared" si="32"/>
        <v>3616</v>
      </c>
      <c r="J131" s="24">
        <f t="shared" si="32"/>
        <v>1197</v>
      </c>
      <c r="K131" s="7"/>
      <c r="L131" s="25">
        <f t="shared" si="27"/>
        <v>3614.4459335682968</v>
      </c>
      <c r="M131" s="17">
        <f t="shared" si="18"/>
        <v>2.4151224741466453</v>
      </c>
      <c r="N131" s="17">
        <f t="shared" si="28"/>
        <v>1208.3237339399163</v>
      </c>
      <c r="O131" s="24">
        <f t="shared" si="19"/>
        <v>128.22695034201317</v>
      </c>
      <c r="P131" s="7"/>
      <c r="Q131" s="25">
        <f t="shared" si="20"/>
        <v>3658.6918048797197</v>
      </c>
      <c r="R131" s="24">
        <f t="shared" si="21"/>
        <v>1195.4972268584756</v>
      </c>
      <c r="S131" s="7"/>
      <c r="T131" s="25">
        <f t="shared" si="22"/>
        <v>-0.94664436247862083</v>
      </c>
      <c r="U131" s="24">
        <f t="shared" si="23"/>
        <v>0.31027190020861301</v>
      </c>
      <c r="V131" s="7"/>
      <c r="W131" s="25">
        <f t="shared" si="24"/>
        <v>-0.94840424688787195</v>
      </c>
      <c r="X131" s="24">
        <f t="shared" si="29"/>
        <v>101.23497766251626</v>
      </c>
      <c r="Y131" s="7"/>
      <c r="Z131" s="25">
        <f t="shared" si="30"/>
        <v>-632</v>
      </c>
      <c r="AA131" s="17">
        <f t="shared" si="31"/>
        <v>101.42999999999998</v>
      </c>
      <c r="AB131" s="24">
        <f t="shared" si="25"/>
        <v>1.770287460297848</v>
      </c>
      <c r="AC131" s="17">
        <f t="shared" si="26"/>
        <v>-0.19502233748372078</v>
      </c>
    </row>
    <row r="132" spans="1:29" s="17" customFormat="1" x14ac:dyDescent="0.25">
      <c r="A132" s="17">
        <v>47</v>
      </c>
      <c r="B132" s="17">
        <v>-642</v>
      </c>
      <c r="C132" s="17">
        <v>15084</v>
      </c>
      <c r="D132" s="17">
        <v>13625</v>
      </c>
      <c r="E132" s="17">
        <v>11363</v>
      </c>
      <c r="F132" s="17">
        <v>12795</v>
      </c>
      <c r="G132" s="24"/>
      <c r="H132" s="7"/>
      <c r="I132" s="25">
        <f t="shared" si="32"/>
        <v>3721</v>
      </c>
      <c r="J132" s="24">
        <f t="shared" si="32"/>
        <v>830</v>
      </c>
      <c r="K132" s="7"/>
      <c r="L132" s="25">
        <f t="shared" si="27"/>
        <v>3719.9493073229137</v>
      </c>
      <c r="M132" s="17">
        <f t="shared" si="18"/>
        <v>1.1039551016828124</v>
      </c>
      <c r="N132" s="17">
        <f t="shared" si="28"/>
        <v>834.20592367239271</v>
      </c>
      <c r="O132" s="24">
        <f t="shared" si="19"/>
        <v>17.689793937993414</v>
      </c>
      <c r="P132" s="7"/>
      <c r="Q132" s="25">
        <f t="shared" si="20"/>
        <v>3763.6918048797197</v>
      </c>
      <c r="R132" s="24">
        <f t="shared" si="21"/>
        <v>828.49722685847576</v>
      </c>
      <c r="S132" s="7"/>
      <c r="T132" s="25">
        <f t="shared" si="22"/>
        <v>-0.97381190305355669</v>
      </c>
      <c r="U132" s="24">
        <f t="shared" si="23"/>
        <v>0.2150230072640533</v>
      </c>
      <c r="V132" s="7"/>
      <c r="W132" s="25">
        <f t="shared" si="24"/>
        <v>-0.97503655406242029</v>
      </c>
      <c r="X132" s="24">
        <f t="shared" si="29"/>
        <v>95.555669011169527</v>
      </c>
      <c r="Y132" s="7"/>
      <c r="Z132" s="25">
        <f t="shared" si="30"/>
        <v>-642</v>
      </c>
      <c r="AA132" s="17">
        <f t="shared" si="31"/>
        <v>95.651999999999973</v>
      </c>
      <c r="AB132" s="24">
        <f t="shared" si="25"/>
        <v>1.6694423361176156</v>
      </c>
      <c r="AC132" s="17">
        <f t="shared" si="26"/>
        <v>-9.6330988830445108E-2</v>
      </c>
    </row>
    <row r="133" spans="1:29" s="17" customFormat="1" x14ac:dyDescent="0.25">
      <c r="A133" s="17">
        <v>48</v>
      </c>
      <c r="B133" s="17">
        <v>-629</v>
      </c>
      <c r="C133" s="17">
        <v>15111</v>
      </c>
      <c r="D133" s="17">
        <v>13434</v>
      </c>
      <c r="E133" s="17">
        <v>11321</v>
      </c>
      <c r="F133" s="17">
        <v>12978</v>
      </c>
      <c r="G133" s="24"/>
      <c r="H133" s="7"/>
      <c r="I133" s="25">
        <f t="shared" si="32"/>
        <v>3790</v>
      </c>
      <c r="J133" s="24">
        <f t="shared" si="32"/>
        <v>456</v>
      </c>
      <c r="K133" s="7"/>
      <c r="L133" s="25">
        <f t="shared" si="27"/>
        <v>3786.2088639941862</v>
      </c>
      <c r="M133" s="17">
        <f t="shared" si="18"/>
        <v>14.372712214577577</v>
      </c>
      <c r="N133" s="17">
        <f t="shared" si="28"/>
        <v>459.42099679757195</v>
      </c>
      <c r="O133" s="24">
        <f t="shared" si="19"/>
        <v>11.703219088997503</v>
      </c>
      <c r="P133" s="7"/>
      <c r="Q133" s="25">
        <f t="shared" si="20"/>
        <v>3832.6918048797197</v>
      </c>
      <c r="R133" s="24">
        <f t="shared" si="21"/>
        <v>454.49722685847576</v>
      </c>
      <c r="S133" s="7"/>
      <c r="T133" s="25">
        <f t="shared" si="22"/>
        <v>-0.99166485828851447</v>
      </c>
      <c r="U133" s="24">
        <f t="shared" si="23"/>
        <v>0.11795737794180443</v>
      </c>
      <c r="V133" s="7"/>
      <c r="W133" s="25">
        <f t="shared" si="24"/>
        <v>-0.9923439115943502</v>
      </c>
      <c r="X133" s="24">
        <f t="shared" si="29"/>
        <v>89.898184920745962</v>
      </c>
      <c r="Y133" s="7"/>
      <c r="Z133" s="25">
        <f t="shared" si="30"/>
        <v>-629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-9.2815079254009447E-2</v>
      </c>
    </row>
    <row r="134" spans="1:29" s="17" customFormat="1" x14ac:dyDescent="0.25">
      <c r="A134" s="17">
        <v>49</v>
      </c>
      <c r="B134" s="17">
        <v>-619</v>
      </c>
      <c r="C134" s="17">
        <v>15138</v>
      </c>
      <c r="D134" s="17">
        <v>13254</v>
      </c>
      <c r="E134" s="17">
        <v>11316</v>
      </c>
      <c r="F134" s="17">
        <v>13172</v>
      </c>
      <c r="G134" s="24"/>
      <c r="H134" s="7"/>
      <c r="I134" s="25">
        <f t="shared" si="32"/>
        <v>3822</v>
      </c>
      <c r="J134" s="24">
        <f t="shared" si="32"/>
        <v>82</v>
      </c>
      <c r="K134" s="7"/>
      <c r="L134" s="25">
        <f t="shared" si="27"/>
        <v>3814.9225281463437</v>
      </c>
      <c r="M134" s="17">
        <f t="shared" si="18"/>
        <v>50.090607839297626</v>
      </c>
      <c r="N134" s="17">
        <f t="shared" si="28"/>
        <v>86.207874469980837</v>
      </c>
      <c r="O134" s="24">
        <f t="shared" si="19"/>
        <v>17.706207555116507</v>
      </c>
      <c r="P134" s="7"/>
      <c r="Q134" s="25">
        <f t="shared" si="20"/>
        <v>3864.6918048797197</v>
      </c>
      <c r="R134" s="24">
        <f t="shared" si="21"/>
        <v>80.497226858475742</v>
      </c>
      <c r="S134" s="7"/>
      <c r="T134" s="25">
        <f t="shared" si="22"/>
        <v>-0.99994448970182837</v>
      </c>
      <c r="U134" s="24">
        <f t="shared" si="23"/>
        <v>2.0891748619555565E-2</v>
      </c>
      <c r="V134" s="7"/>
      <c r="W134" s="25">
        <f t="shared" si="24"/>
        <v>-1.0000777939161762</v>
      </c>
      <c r="X134" s="24">
        <f t="shared" si="29"/>
        <v>84.316131780305625</v>
      </c>
      <c r="Y134" s="7"/>
      <c r="Z134" s="25">
        <f t="shared" si="30"/>
        <v>-619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-0.10386821969434834</v>
      </c>
    </row>
    <row r="135" spans="1:29" s="17" customFormat="1" x14ac:dyDescent="0.25">
      <c r="A135" s="17">
        <v>50</v>
      </c>
      <c r="B135" s="17">
        <v>-621</v>
      </c>
      <c r="C135" s="17">
        <v>15124</v>
      </c>
      <c r="D135" s="17">
        <v>13062</v>
      </c>
      <c r="E135" s="17">
        <v>11315</v>
      </c>
      <c r="F135" s="17">
        <v>13353</v>
      </c>
      <c r="G135" s="24"/>
      <c r="H135" s="7"/>
      <c r="I135" s="25">
        <f t="shared" si="32"/>
        <v>3809</v>
      </c>
      <c r="J135" s="24">
        <f t="shared" si="32"/>
        <v>-291</v>
      </c>
      <c r="K135" s="7"/>
      <c r="L135" s="25">
        <f t="shared" si="27"/>
        <v>3807.077561889651</v>
      </c>
      <c r="M135" s="17">
        <f t="shared" si="18"/>
        <v>3.6957682881224212</v>
      </c>
      <c r="N135" s="17">
        <f t="shared" si="28"/>
        <v>-289.01403681632428</v>
      </c>
      <c r="O135" s="24">
        <f t="shared" si="19"/>
        <v>3.9440497669154082</v>
      </c>
      <c r="P135" s="7"/>
      <c r="Q135" s="25">
        <f t="shared" si="20"/>
        <v>3851.6918048797197</v>
      </c>
      <c r="R135" s="24">
        <f t="shared" si="21"/>
        <v>-292.50277314152424</v>
      </c>
      <c r="S135" s="7"/>
      <c r="T135" s="25">
        <f t="shared" si="22"/>
        <v>-0.99658088944016954</v>
      </c>
      <c r="U135" s="24">
        <f t="shared" si="23"/>
        <v>-7.5914346934451982E-2</v>
      </c>
      <c r="V135" s="7"/>
      <c r="W135" s="25">
        <f t="shared" si="24"/>
        <v>-0.99616972001418069</v>
      </c>
      <c r="X135" s="24">
        <f t="shared" si="29"/>
        <v>78.761517048136454</v>
      </c>
      <c r="Y135" s="7"/>
      <c r="Z135" s="25">
        <f t="shared" si="30"/>
        <v>-621</v>
      </c>
      <c r="AA135" s="17">
        <f t="shared" si="31"/>
        <v>78.830999999999975</v>
      </c>
      <c r="AB135" s="24">
        <f t="shared" si="25"/>
        <v>1.3758605026396495</v>
      </c>
      <c r="AC135" s="17">
        <f t="shared" si="26"/>
        <v>-6.948295186352027E-2</v>
      </c>
    </row>
    <row r="136" spans="1:29" s="17" customFormat="1" x14ac:dyDescent="0.25">
      <c r="A136" s="17">
        <v>51</v>
      </c>
      <c r="B136" s="17">
        <v>-607</v>
      </c>
      <c r="C136" s="17">
        <v>15103</v>
      </c>
      <c r="D136" s="17">
        <v>12888</v>
      </c>
      <c r="E136" s="17">
        <v>11339</v>
      </c>
      <c r="F136" s="17">
        <v>13541</v>
      </c>
      <c r="G136" s="24"/>
      <c r="H136" s="7"/>
      <c r="I136" s="25">
        <f t="shared" si="32"/>
        <v>3764</v>
      </c>
      <c r="J136" s="24">
        <f t="shared" si="32"/>
        <v>-653</v>
      </c>
      <c r="K136" s="7"/>
      <c r="L136" s="25">
        <f t="shared" si="27"/>
        <v>3764.0009393468326</v>
      </c>
      <c r="M136" s="17">
        <f t="shared" si="18"/>
        <v>8.823724719869792E-7</v>
      </c>
      <c r="N136" s="17">
        <f t="shared" si="28"/>
        <v>-653.13180120167578</v>
      </c>
      <c r="O136" s="24">
        <f t="shared" si="19"/>
        <v>1.7371556763180897E-2</v>
      </c>
      <c r="P136" s="7"/>
      <c r="Q136" s="25">
        <f t="shared" si="20"/>
        <v>3806.6918048797197</v>
      </c>
      <c r="R136" s="24">
        <f t="shared" si="21"/>
        <v>-654.50277314152424</v>
      </c>
      <c r="S136" s="7"/>
      <c r="T136" s="25">
        <f t="shared" si="22"/>
        <v>-0.98493765776519704</v>
      </c>
      <c r="U136" s="24">
        <f t="shared" si="23"/>
        <v>-0.16986557103780517</v>
      </c>
      <c r="V136" s="7"/>
      <c r="W136" s="25">
        <f t="shared" si="24"/>
        <v>-0.98399793906307753</v>
      </c>
      <c r="X136" s="24">
        <f t="shared" si="29"/>
        <v>73.325065909821376</v>
      </c>
      <c r="Y136" s="7"/>
      <c r="Z136" s="25">
        <f t="shared" si="30"/>
        <v>-607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-4.2934090178604833E-2</v>
      </c>
    </row>
    <row r="137" spans="1:29" s="17" customFormat="1" x14ac:dyDescent="0.25">
      <c r="A137" s="17">
        <v>52</v>
      </c>
      <c r="B137" s="17">
        <v>-623</v>
      </c>
      <c r="C137" s="17">
        <v>15070</v>
      </c>
      <c r="D137" s="17">
        <v>12703</v>
      </c>
      <c r="E137" s="17">
        <v>11383</v>
      </c>
      <c r="F137" s="17">
        <v>13721</v>
      </c>
      <c r="G137" s="24"/>
      <c r="H137" s="7"/>
      <c r="I137" s="25">
        <f t="shared" si="32"/>
        <v>3687</v>
      </c>
      <c r="J137" s="24">
        <f t="shared" si="32"/>
        <v>-1018</v>
      </c>
      <c r="K137" s="7"/>
      <c r="L137" s="25">
        <f t="shared" si="27"/>
        <v>3683.802082181689</v>
      </c>
      <c r="M137" s="17">
        <f t="shared" si="18"/>
        <v>10.226678372670973</v>
      </c>
      <c r="N137" s="17">
        <f t="shared" si="28"/>
        <v>-1020.6279625494083</v>
      </c>
      <c r="O137" s="24">
        <f t="shared" si="19"/>
        <v>6.9061871610923955</v>
      </c>
      <c r="P137" s="7"/>
      <c r="Q137" s="25">
        <f t="shared" si="20"/>
        <v>3729.6918048797197</v>
      </c>
      <c r="R137" s="24">
        <f t="shared" si="21"/>
        <v>-1019.5027731415242</v>
      </c>
      <c r="S137" s="7"/>
      <c r="T137" s="25">
        <f t="shared" si="22"/>
        <v>-0.96501479467691076</v>
      </c>
      <c r="U137" s="24">
        <f t="shared" si="23"/>
        <v>-0.26459539644588226</v>
      </c>
      <c r="V137" s="7"/>
      <c r="W137" s="25">
        <f t="shared" si="24"/>
        <v>-0.96354201705134623</v>
      </c>
      <c r="X137" s="24">
        <f t="shared" si="29"/>
        <v>67.764074127734716</v>
      </c>
      <c r="Y137" s="7"/>
      <c r="Z137" s="25">
        <f t="shared" si="30"/>
        <v>-623</v>
      </c>
      <c r="AA137" s="17">
        <f t="shared" si="31"/>
        <v>67.760999999999981</v>
      </c>
      <c r="AB137" s="24">
        <f t="shared" si="25"/>
        <v>1.1826525544438773</v>
      </c>
      <c r="AC137" s="17">
        <f t="shared" si="26"/>
        <v>3.0741277347345886E-3</v>
      </c>
    </row>
    <row r="138" spans="1:29" s="17" customFormat="1" x14ac:dyDescent="0.25">
      <c r="A138" s="17">
        <v>53</v>
      </c>
      <c r="B138" s="17">
        <v>-623</v>
      </c>
      <c r="C138" s="17">
        <v>15005</v>
      </c>
      <c r="D138" s="17">
        <v>12522</v>
      </c>
      <c r="E138" s="17">
        <v>11435</v>
      </c>
      <c r="F138" s="17">
        <v>13897</v>
      </c>
      <c r="G138" s="24"/>
      <c r="H138" s="7"/>
      <c r="I138" s="25">
        <f t="shared" si="32"/>
        <v>3570</v>
      </c>
      <c r="J138" s="24">
        <f t="shared" si="32"/>
        <v>-1375</v>
      </c>
      <c r="K138" s="7"/>
      <c r="L138" s="25">
        <f t="shared" si="27"/>
        <v>3567.9121032607018</v>
      </c>
      <c r="M138" s="17">
        <f t="shared" si="18"/>
        <v>4.3593127939721823</v>
      </c>
      <c r="N138" s="17">
        <f t="shared" si="28"/>
        <v>-1378.333656086257</v>
      </c>
      <c r="O138" s="24">
        <f t="shared" si="19"/>
        <v>11.113262901438015</v>
      </c>
      <c r="P138" s="7"/>
      <c r="Q138" s="25">
        <f t="shared" si="20"/>
        <v>3612.6918048797197</v>
      </c>
      <c r="R138" s="24">
        <f t="shared" si="21"/>
        <v>-1376.5027731415244</v>
      </c>
      <c r="S138" s="7"/>
      <c r="T138" s="25">
        <f t="shared" si="22"/>
        <v>-0.9347423923219822</v>
      </c>
      <c r="U138" s="24">
        <f t="shared" si="23"/>
        <v>-0.35724895170802895</v>
      </c>
      <c r="V138" s="7"/>
      <c r="W138" s="25">
        <f t="shared" si="24"/>
        <v>-0.93274806868778404</v>
      </c>
      <c r="X138" s="24">
        <f t="shared" si="29"/>
        <v>62.162205026912886</v>
      </c>
      <c r="Y138" s="7"/>
      <c r="Z138" s="25">
        <f t="shared" si="30"/>
        <v>-623</v>
      </c>
      <c r="AA138" s="17">
        <f t="shared" si="31"/>
        <v>62.153999999999982</v>
      </c>
      <c r="AB138" s="24">
        <f t="shared" si="25"/>
        <v>1.0847919432845552</v>
      </c>
      <c r="AC138" s="17">
        <f t="shared" si="26"/>
        <v>8.2050269129041453E-3</v>
      </c>
    </row>
    <row r="139" spans="1:29" s="17" customFormat="1" x14ac:dyDescent="0.25">
      <c r="A139" s="17">
        <v>54</v>
      </c>
      <c r="B139" s="17">
        <v>-640</v>
      </c>
      <c r="C139" s="17">
        <v>14929</v>
      </c>
      <c r="D139" s="17">
        <v>12347</v>
      </c>
      <c r="E139" s="17">
        <v>11517</v>
      </c>
      <c r="F139" s="17">
        <v>14075</v>
      </c>
      <c r="G139" s="24"/>
      <c r="H139" s="7"/>
      <c r="I139" s="25">
        <f t="shared" si="32"/>
        <v>3412</v>
      </c>
      <c r="J139" s="24">
        <f t="shared" si="32"/>
        <v>-1728</v>
      </c>
      <c r="K139" s="7"/>
      <c r="L139" s="25">
        <f t="shared" si="27"/>
        <v>3412.8632393823282</v>
      </c>
      <c r="M139" s="17">
        <f t="shared" si="18"/>
        <v>0.74518223120232829</v>
      </c>
      <c r="N139" s="17">
        <f t="shared" si="28"/>
        <v>-1732.0052948479024</v>
      </c>
      <c r="O139" s="24">
        <f t="shared" si="19"/>
        <v>16.042386818633553</v>
      </c>
      <c r="P139" s="7"/>
      <c r="Q139" s="25">
        <f t="shared" si="20"/>
        <v>3454.6918048797197</v>
      </c>
      <c r="R139" s="24">
        <f t="shared" si="21"/>
        <v>-1729.5027731415244</v>
      </c>
      <c r="S139" s="7"/>
      <c r="T139" s="25">
        <f t="shared" si="22"/>
        <v>-0.89386171221874533</v>
      </c>
      <c r="U139" s="24">
        <f t="shared" si="23"/>
        <v>-0.44886437189721035</v>
      </c>
      <c r="V139" s="7"/>
      <c r="W139" s="25">
        <f t="shared" si="24"/>
        <v>-0.89135151311013949</v>
      </c>
      <c r="X139" s="24">
        <f t="shared" si="29"/>
        <v>56.390602987128034</v>
      </c>
      <c r="Y139" s="7"/>
      <c r="Z139" s="25">
        <f t="shared" si="30"/>
        <v>-640</v>
      </c>
      <c r="AA139" s="17">
        <f t="shared" si="31"/>
        <v>56.393999999999984</v>
      </c>
      <c r="AB139" s="24">
        <f t="shared" si="25"/>
        <v>0.98426097836968185</v>
      </c>
      <c r="AC139" s="17">
        <f t="shared" si="26"/>
        <v>-3.3970128719502668E-3</v>
      </c>
    </row>
    <row r="140" spans="1:29" s="17" customFormat="1" x14ac:dyDescent="0.25">
      <c r="A140" s="17">
        <v>55</v>
      </c>
      <c r="B140" s="17">
        <v>-635</v>
      </c>
      <c r="C140" s="17">
        <v>14830</v>
      </c>
      <c r="D140" s="17">
        <v>12173</v>
      </c>
      <c r="E140" s="17">
        <v>11607</v>
      </c>
      <c r="F140" s="17">
        <v>14237</v>
      </c>
      <c r="G140" s="24"/>
      <c r="H140" s="7"/>
      <c r="I140" s="25">
        <f t="shared" si="32"/>
        <v>3223</v>
      </c>
      <c r="J140" s="24">
        <f t="shared" si="32"/>
        <v>-2064</v>
      </c>
      <c r="K140" s="7"/>
      <c r="L140" s="25">
        <f t="shared" si="27"/>
        <v>3224.5037645634638</v>
      </c>
      <c r="M140" s="17">
        <f t="shared" si="18"/>
        <v>2.261307862329613</v>
      </c>
      <c r="N140" s="17">
        <f t="shared" si="28"/>
        <v>-2065.6041087490657</v>
      </c>
      <c r="O140" s="24">
        <f t="shared" si="19"/>
        <v>2.5731648788292683</v>
      </c>
      <c r="P140" s="7"/>
      <c r="Q140" s="25">
        <f t="shared" si="20"/>
        <v>3265.6918048797197</v>
      </c>
      <c r="R140" s="24">
        <f t="shared" si="21"/>
        <v>-2065.5027731415244</v>
      </c>
      <c r="S140" s="7"/>
      <c r="T140" s="25">
        <f t="shared" si="22"/>
        <v>-0.84496013918386081</v>
      </c>
      <c r="U140" s="24">
        <f t="shared" si="23"/>
        <v>-0.5360677180262895</v>
      </c>
      <c r="V140" s="7"/>
      <c r="W140" s="25">
        <f t="shared" si="24"/>
        <v>-0.84195875049014213</v>
      </c>
      <c r="X140" s="24">
        <f t="shared" si="29"/>
        <v>50.634841660606071</v>
      </c>
      <c r="Y140" s="7"/>
      <c r="Z140" s="25">
        <f t="shared" si="30"/>
        <v>-635</v>
      </c>
      <c r="AA140" s="17">
        <f t="shared" si="31"/>
        <v>50.678999999999988</v>
      </c>
      <c r="AB140" s="24">
        <f t="shared" si="25"/>
        <v>0.88451541161820602</v>
      </c>
      <c r="AC140" s="17">
        <f t="shared" si="26"/>
        <v>-4.415833939391689E-2</v>
      </c>
    </row>
    <row r="141" spans="1:29" s="17" customFormat="1" x14ac:dyDescent="0.25">
      <c r="A141" s="17">
        <v>56</v>
      </c>
      <c r="B141" s="17">
        <v>-633</v>
      </c>
      <c r="C141" s="17">
        <v>14726</v>
      </c>
      <c r="D141" s="17">
        <v>12029</v>
      </c>
      <c r="E141" s="17">
        <v>11722</v>
      </c>
      <c r="F141" s="17">
        <v>14403</v>
      </c>
      <c r="G141" s="24"/>
      <c r="H141" s="7"/>
      <c r="I141" s="25">
        <f t="shared" si="32"/>
        <v>3004</v>
      </c>
      <c r="J141" s="24">
        <f t="shared" si="32"/>
        <v>-2374</v>
      </c>
      <c r="K141" s="7"/>
      <c r="L141" s="25">
        <f t="shared" si="27"/>
        <v>3004.3806368184337</v>
      </c>
      <c r="M141" s="17">
        <f t="shared" si="18"/>
        <v>0.14488438754731894</v>
      </c>
      <c r="N141" s="17">
        <f t="shared" si="28"/>
        <v>-2377.6815128996168</v>
      </c>
      <c r="O141" s="24">
        <f t="shared" si="19"/>
        <v>13.553537230044835</v>
      </c>
      <c r="P141" s="7"/>
      <c r="Q141" s="25">
        <f t="shared" si="20"/>
        <v>3046.6918048797197</v>
      </c>
      <c r="R141" s="24">
        <f t="shared" si="21"/>
        <v>-2375.5027731415244</v>
      </c>
      <c r="S141" s="7"/>
      <c r="T141" s="25">
        <f t="shared" si="22"/>
        <v>-0.78829641169899445</v>
      </c>
      <c r="U141" s="24">
        <f t="shared" si="23"/>
        <v>-0.6165231861810947</v>
      </c>
      <c r="V141" s="7"/>
      <c r="W141" s="25">
        <f t="shared" si="24"/>
        <v>-0.78484165955130092</v>
      </c>
      <c r="X141" s="24">
        <f t="shared" si="29"/>
        <v>44.96839816936415</v>
      </c>
      <c r="Y141" s="7"/>
      <c r="Z141" s="25">
        <f t="shared" si="30"/>
        <v>-633</v>
      </c>
      <c r="AA141" s="17">
        <f t="shared" si="31"/>
        <v>44.981999999999985</v>
      </c>
      <c r="AB141" s="24">
        <f t="shared" si="25"/>
        <v>0.78508400413208901</v>
      </c>
      <c r="AC141" s="17">
        <f t="shared" si="26"/>
        <v>-1.3601830635835199E-2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11882</v>
      </c>
      <c r="E142" s="17">
        <v>11844</v>
      </c>
      <c r="F142" s="17">
        <v>14537</v>
      </c>
      <c r="G142" s="24"/>
      <c r="H142" s="7"/>
      <c r="I142" s="25">
        <f t="shared" si="32"/>
        <v>2753</v>
      </c>
      <c r="J142" s="24">
        <f t="shared" si="32"/>
        <v>-2655</v>
      </c>
      <c r="K142" s="7"/>
      <c r="L142" s="25">
        <f t="shared" si="27"/>
        <v>2759.5566426300411</v>
      </c>
      <c r="M142" s="17">
        <f t="shared" si="18"/>
        <v>42.989562578072231</v>
      </c>
      <c r="N142" s="17">
        <f t="shared" si="28"/>
        <v>-2660.5606746326939</v>
      </c>
      <c r="O142" s="24">
        <f t="shared" si="19"/>
        <v>30.921102370685634</v>
      </c>
      <c r="P142" s="7"/>
      <c r="Q142" s="25">
        <f t="shared" si="20"/>
        <v>2795.6918048797197</v>
      </c>
      <c r="R142" s="24">
        <f t="shared" si="21"/>
        <v>-2656.5027731415244</v>
      </c>
      <c r="S142" s="7"/>
      <c r="T142" s="25">
        <f t="shared" si="22"/>
        <v>-0.72335305280081441</v>
      </c>
      <c r="U142" s="24">
        <f t="shared" si="23"/>
        <v>-0.68945217505690204</v>
      </c>
      <c r="V142" s="7"/>
      <c r="W142" s="25">
        <f t="shared" si="24"/>
        <v>-0.71948713386387841</v>
      </c>
      <c r="X142" s="24">
        <f t="shared" si="29"/>
        <v>39.340603484687904</v>
      </c>
      <c r="Y142" s="7"/>
      <c r="Z142" s="25">
        <f t="shared" si="30"/>
        <v>-620</v>
      </c>
      <c r="AA142" s="17">
        <f t="shared" si="31"/>
        <v>39.401999999999987</v>
      </c>
      <c r="AB142" s="24">
        <f t="shared" si="25"/>
        <v>0.68769463187080548</v>
      </c>
      <c r="AC142" s="17">
        <f t="shared" si="26"/>
        <v>-6.1396515312083011E-2</v>
      </c>
    </row>
    <row r="143" spans="1:29" s="17" customFormat="1" x14ac:dyDescent="0.25">
      <c r="A143" s="17">
        <v>58</v>
      </c>
      <c r="B143" s="17">
        <v>-609</v>
      </c>
      <c r="C143" s="17">
        <v>14478</v>
      </c>
      <c r="D143" s="17">
        <v>11762</v>
      </c>
      <c r="E143" s="17">
        <v>11984</v>
      </c>
      <c r="F143" s="17">
        <v>14674</v>
      </c>
      <c r="G143" s="24"/>
      <c r="H143" s="7"/>
      <c r="I143" s="25">
        <f t="shared" si="32"/>
        <v>2494</v>
      </c>
      <c r="J143" s="24">
        <f t="shared" si="32"/>
        <v>-2912</v>
      </c>
      <c r="K143" s="7"/>
      <c r="L143" s="25">
        <f t="shared" si="27"/>
        <v>2493.1838341171415</v>
      </c>
      <c r="M143" s="17">
        <f t="shared" si="18"/>
        <v>0.6661267483422163</v>
      </c>
      <c r="N143" s="17">
        <f t="shared" si="28"/>
        <v>-2913.8470558520339</v>
      </c>
      <c r="O143" s="24">
        <f t="shared" si="19"/>
        <v>3.4116153205327433</v>
      </c>
      <c r="P143" s="7"/>
      <c r="Q143" s="25">
        <f t="shared" si="20"/>
        <v>2536.6918048797197</v>
      </c>
      <c r="R143" s="24">
        <f t="shared" si="21"/>
        <v>-2913.5027731415244</v>
      </c>
      <c r="S143" s="7"/>
      <c r="T143" s="25">
        <f t="shared" si="22"/>
        <v>-0.65633978604930587</v>
      </c>
      <c r="U143" s="24">
        <f t="shared" si="23"/>
        <v>-0.75615235349491794</v>
      </c>
      <c r="V143" s="7"/>
      <c r="W143" s="25">
        <f t="shared" si="24"/>
        <v>-0.65209769732452261</v>
      </c>
      <c r="X143" s="24">
        <f t="shared" si="29"/>
        <v>33.893522432829627</v>
      </c>
      <c r="Y143" s="7"/>
      <c r="Z143" s="25">
        <f t="shared" si="30"/>
        <v>-609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-2.7477567170357986E-2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11640</v>
      </c>
      <c r="E144" s="17">
        <v>12120</v>
      </c>
      <c r="F144" s="17">
        <v>14781</v>
      </c>
      <c r="G144" s="24"/>
      <c r="H144" s="7"/>
      <c r="I144" s="25">
        <f t="shared" si="32"/>
        <v>2201</v>
      </c>
      <c r="J144" s="24">
        <f t="shared" si="32"/>
        <v>-3141</v>
      </c>
      <c r="K144" s="7"/>
      <c r="L144" s="25">
        <f t="shared" si="27"/>
        <v>2201.6289339513396</v>
      </c>
      <c r="M144" s="17">
        <f t="shared" si="18"/>
        <v>0.39555791514764788</v>
      </c>
      <c r="N144" s="17">
        <f t="shared" si="28"/>
        <v>-3141.8410260488163</v>
      </c>
      <c r="O144" s="24">
        <f t="shared" si="19"/>
        <v>0.70732481478751508</v>
      </c>
      <c r="P144" s="7"/>
      <c r="Q144" s="25">
        <f t="shared" si="20"/>
        <v>2243.6918048797197</v>
      </c>
      <c r="R144" s="24">
        <f t="shared" si="21"/>
        <v>-3142.5027731415244</v>
      </c>
      <c r="S144" s="7"/>
      <c r="T144" s="25">
        <f t="shared" si="22"/>
        <v>-0.58052941092115151</v>
      </c>
      <c r="U144" s="24">
        <f t="shared" si="23"/>
        <v>-0.81558558642217727</v>
      </c>
      <c r="V144" s="7"/>
      <c r="W144" s="25">
        <f t="shared" si="24"/>
        <v>-0.57595188131784181</v>
      </c>
      <c r="X144" s="24">
        <f t="shared" si="29"/>
        <v>28.348441148648192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-5.5558851351793948E-2</v>
      </c>
    </row>
    <row r="145" spans="1:29" s="17" customFormat="1" x14ac:dyDescent="0.25">
      <c r="A145" s="17">
        <v>60</v>
      </c>
      <c r="B145" s="17">
        <v>-625</v>
      </c>
      <c r="C145" s="17">
        <v>14152</v>
      </c>
      <c r="D145" s="17">
        <v>11532</v>
      </c>
      <c r="E145" s="17">
        <v>12278</v>
      </c>
      <c r="F145" s="17">
        <v>14875</v>
      </c>
      <c r="G145" s="24"/>
      <c r="H145" s="7"/>
      <c r="I145" s="25">
        <f t="shared" si="32"/>
        <v>1874</v>
      </c>
      <c r="J145" s="24">
        <f t="shared" si="32"/>
        <v>-3343</v>
      </c>
      <c r="K145" s="7"/>
      <c r="L145" s="25">
        <f t="shared" si="27"/>
        <v>1882.9595341731083</v>
      </c>
      <c r="M145" s="17">
        <f t="shared" si="18"/>
        <v>80.273252599095343</v>
      </c>
      <c r="N145" s="17">
        <f t="shared" si="28"/>
        <v>-3344.2696788672824</v>
      </c>
      <c r="O145" s="24">
        <f t="shared" si="19"/>
        <v>1.6120844260236118</v>
      </c>
      <c r="P145" s="7"/>
      <c r="Q145" s="25">
        <f t="shared" si="20"/>
        <v>1916.6918048797199</v>
      </c>
      <c r="R145" s="24">
        <f t="shared" si="21"/>
        <v>-3344.5027731415244</v>
      </c>
      <c r="S145" s="7"/>
      <c r="T145" s="25">
        <f t="shared" si="22"/>
        <v>-0.49592192741635127</v>
      </c>
      <c r="U145" s="24">
        <f t="shared" si="23"/>
        <v>-0.8680114076069213</v>
      </c>
      <c r="V145" s="7"/>
      <c r="W145" s="25">
        <f t="shared" si="24"/>
        <v>-0.49104822627158468</v>
      </c>
      <c r="X145" s="24">
        <f t="shared" si="29"/>
        <v>22.616939793471659</v>
      </c>
      <c r="Y145" s="7"/>
      <c r="Z145" s="25">
        <f t="shared" si="30"/>
        <v>-625</v>
      </c>
      <c r="AA145" s="17">
        <f t="shared" si="31"/>
        <v>22.778999999999986</v>
      </c>
      <c r="AB145" s="24">
        <f t="shared" si="25"/>
        <v>0.39756855031178812</v>
      </c>
      <c r="AC145" s="17">
        <f t="shared" si="26"/>
        <v>-0.1620602065283272</v>
      </c>
    </row>
    <row r="146" spans="1:29" s="17" customFormat="1" x14ac:dyDescent="0.25">
      <c r="A146" s="17">
        <v>61</v>
      </c>
      <c r="B146" s="17">
        <v>-626</v>
      </c>
      <c r="C146" s="17">
        <v>14000</v>
      </c>
      <c r="D146" s="17">
        <v>11457</v>
      </c>
      <c r="E146" s="17">
        <v>12454</v>
      </c>
      <c r="F146" s="17">
        <v>14977</v>
      </c>
      <c r="G146" s="24"/>
      <c r="H146" s="7"/>
      <c r="I146" s="25">
        <f t="shared" si="32"/>
        <v>1546</v>
      </c>
      <c r="J146" s="24">
        <f t="shared" si="32"/>
        <v>-3520</v>
      </c>
      <c r="K146" s="7"/>
      <c r="L146" s="25">
        <f t="shared" si="27"/>
        <v>1545.1759239954599</v>
      </c>
      <c r="M146" s="17">
        <f t="shared" si="18"/>
        <v>0.67910126125873338</v>
      </c>
      <c r="N146" s="17">
        <f t="shared" si="28"/>
        <v>-3514.6864076278557</v>
      </c>
      <c r="O146" s="24">
        <f t="shared" si="19"/>
        <v>28.23426389730993</v>
      </c>
      <c r="P146" s="7"/>
      <c r="Q146" s="25">
        <f t="shared" si="20"/>
        <v>1588.6918048797199</v>
      </c>
      <c r="R146" s="24">
        <f t="shared" si="21"/>
        <v>-3521.5027731415244</v>
      </c>
      <c r="S146" s="7"/>
      <c r="T146" s="25">
        <f t="shared" si="22"/>
        <v>-0.41105570542988484</v>
      </c>
      <c r="U146" s="24">
        <f t="shared" si="23"/>
        <v>-0.91394888458563273</v>
      </c>
      <c r="V146" s="7"/>
      <c r="W146" s="25">
        <f t="shared" si="24"/>
        <v>-0.40592231795836803</v>
      </c>
      <c r="X146" s="24">
        <f t="shared" si="29"/>
        <v>17.06736666314589</v>
      </c>
      <c r="Y146" s="7"/>
      <c r="Z146" s="25">
        <f t="shared" si="30"/>
        <v>-626</v>
      </c>
      <c r="AA146" s="17">
        <f t="shared" si="31"/>
        <v>17.144999999999985</v>
      </c>
      <c r="AB146" s="24">
        <f t="shared" si="25"/>
        <v>0.29923670025442756</v>
      </c>
      <c r="AC146" s="17">
        <f t="shared" si="26"/>
        <v>-7.7633336854095347E-2</v>
      </c>
    </row>
    <row r="147" spans="1:29" s="17" customFormat="1" x14ac:dyDescent="0.25">
      <c r="A147" s="17">
        <v>62</v>
      </c>
      <c r="B147" s="17">
        <v>-634</v>
      </c>
      <c r="C147" s="17">
        <v>13813</v>
      </c>
      <c r="D147" s="17">
        <v>11383</v>
      </c>
      <c r="E147" s="17">
        <v>12630</v>
      </c>
      <c r="F147" s="17">
        <v>15042</v>
      </c>
      <c r="G147" s="24"/>
      <c r="H147" s="7"/>
      <c r="I147" s="25">
        <f t="shared" si="32"/>
        <v>1183</v>
      </c>
      <c r="J147" s="24">
        <f t="shared" si="32"/>
        <v>-3659</v>
      </c>
      <c r="K147" s="7"/>
      <c r="L147" s="25">
        <f t="shared" si="27"/>
        <v>1187.4402487974867</v>
      </c>
      <c r="M147" s="17">
        <f t="shared" si="18"/>
        <v>19.71580938358186</v>
      </c>
      <c r="N147" s="17">
        <f t="shared" si="28"/>
        <v>-3652.6111552206394</v>
      </c>
      <c r="O147" s="24">
        <f t="shared" si="19"/>
        <v>40.81733761476351</v>
      </c>
      <c r="P147" s="7"/>
      <c r="Q147" s="25">
        <f t="shared" si="20"/>
        <v>1225.6918048797199</v>
      </c>
      <c r="R147" s="24">
        <f t="shared" si="21"/>
        <v>-3660.5027731415244</v>
      </c>
      <c r="S147" s="7"/>
      <c r="T147" s="25">
        <f t="shared" si="22"/>
        <v>-0.31713363658510652</v>
      </c>
      <c r="U147" s="24">
        <f t="shared" si="23"/>
        <v>-0.95002407837117442</v>
      </c>
      <c r="V147" s="7"/>
      <c r="W147" s="25">
        <f t="shared" si="24"/>
        <v>-0.31179588332709507</v>
      </c>
      <c r="X147" s="24">
        <f t="shared" si="29"/>
        <v>11.289115936501389</v>
      </c>
      <c r="Y147" s="7"/>
      <c r="Z147" s="25">
        <f t="shared" si="30"/>
        <v>-634</v>
      </c>
      <c r="AA147" s="17">
        <f t="shared" si="31"/>
        <v>11.438999999999986</v>
      </c>
      <c r="AB147" s="24">
        <f t="shared" si="25"/>
        <v>0.19964821313563114</v>
      </c>
      <c r="AC147" s="17">
        <f t="shared" si="26"/>
        <v>-0.14988406349859673</v>
      </c>
    </row>
    <row r="148" spans="1:29" s="17" customFormat="1" x14ac:dyDescent="0.25">
      <c r="A148" s="17">
        <v>63</v>
      </c>
      <c r="B148" s="17">
        <v>-645</v>
      </c>
      <c r="C148" s="17">
        <v>13630</v>
      </c>
      <c r="D148" s="17">
        <v>11333</v>
      </c>
      <c r="E148" s="17">
        <v>12818</v>
      </c>
      <c r="F148" s="17">
        <v>15094</v>
      </c>
      <c r="G148" s="24"/>
      <c r="H148" s="7"/>
      <c r="I148" s="25">
        <f t="shared" si="32"/>
        <v>812</v>
      </c>
      <c r="J148" s="24">
        <f t="shared" si="32"/>
        <v>-3761</v>
      </c>
      <c r="K148" s="7"/>
      <c r="L148" s="25">
        <f t="shared" si="27"/>
        <v>810.99929034810737</v>
      </c>
      <c r="M148" s="17">
        <f t="shared" ref="M148:M149" si="33">(I148-L148)^2</f>
        <v>1.0014198073910778</v>
      </c>
      <c r="N148" s="17">
        <f t="shared" si="28"/>
        <v>-3755.7220005079876</v>
      </c>
      <c r="O148" s="24">
        <f t="shared" ref="O148:O149" si="34">(J148-N148)^2</f>
        <v>27.857278637683585</v>
      </c>
      <c r="P148" s="7"/>
      <c r="Q148" s="25">
        <f t="shared" si="20"/>
        <v>854.69180487971983</v>
      </c>
      <c r="R148" s="24">
        <f t="shared" si="21"/>
        <v>-3762.5027731415244</v>
      </c>
      <c r="S148" s="7"/>
      <c r="T148" s="25">
        <f t="shared" si="22"/>
        <v>-0.22114165988699971</v>
      </c>
      <c r="U148" s="24">
        <f t="shared" si="23"/>
        <v>-0.97649652273178766</v>
      </c>
      <c r="V148" s="7"/>
      <c r="W148" s="25">
        <f t="shared" si="24"/>
        <v>-0.21565351228315777</v>
      </c>
      <c r="X148" s="24">
        <f t="shared" si="29"/>
        <v>5.5729318542270221</v>
      </c>
      <c r="Y148" s="7"/>
      <c r="Z148" s="25">
        <f t="shared" si="30"/>
        <v>-645</v>
      </c>
      <c r="AA148" s="17">
        <f t="shared" si="31"/>
        <v>5.6339999999999861</v>
      </c>
      <c r="AB148" s="24">
        <f t="shared" si="25"/>
        <v>9.8331850057360295E-2</v>
      </c>
      <c r="AC148" s="17">
        <f t="shared" si="26"/>
        <v>-6.1068145772964044E-2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11299</v>
      </c>
      <c r="E149" s="17">
        <v>13001</v>
      </c>
      <c r="F149" s="17">
        <v>15120</v>
      </c>
      <c r="G149" s="24"/>
      <c r="H149" s="7"/>
      <c r="I149" s="25">
        <f t="shared" si="32"/>
        <v>437</v>
      </c>
      <c r="J149" s="24">
        <f t="shared" si="32"/>
        <v>-3821</v>
      </c>
      <c r="K149" s="7"/>
      <c r="L149" s="25">
        <f t="shared" si="27"/>
        <v>434.22176113578826</v>
      </c>
      <c r="M149" s="17">
        <f t="shared" si="33"/>
        <v>7.7186111866165605</v>
      </c>
      <c r="N149" s="17">
        <f t="shared" si="28"/>
        <v>-3819.2690642335656</v>
      </c>
      <c r="O149" s="24">
        <f t="shared" si="34"/>
        <v>2.9961386275218902</v>
      </c>
      <c r="P149" s="7"/>
      <c r="Q149" s="25">
        <f t="shared" ref="Q149" si="35">I149-$J$4</f>
        <v>479.69180487971988</v>
      </c>
      <c r="R149" s="24">
        <f t="shared" ref="R149" si="36">J149-$J$3</f>
        <v>-3822.5027731415244</v>
      </c>
      <c r="S149" s="7"/>
      <c r="T149" s="25">
        <f t="shared" ref="T149" si="37">Q149/$J$7</f>
        <v>-0.12411472926222873</v>
      </c>
      <c r="U149" s="24">
        <f t="shared" ref="U149" si="38">R149/$J$6</f>
        <v>-0.99206854882626616</v>
      </c>
      <c r="V149" s="7"/>
      <c r="W149" s="25">
        <f t="shared" ref="W149" si="39">(T149-U149*SIN(-$J$11*PI()/180))/(COS(-$J$11*PI()/180))</f>
        <v>-0.11853747298079788</v>
      </c>
      <c r="X149" s="24">
        <f>IF(MOD(ATAN2(U149,W149)*180/PI()-$J$9+360,360)&gt;5,MOD(ATAN2(U149,W149)*180/PI()-$J$9+360,360)-360,MOD(ATAN2(U149,W149)*180/PI()-$J$9+360,360))</f>
        <v>-6.6917626033045963E-2</v>
      </c>
      <c r="Y149" s="7"/>
      <c r="Z149" s="25">
        <f t="shared" si="30"/>
        <v>-631</v>
      </c>
      <c r="AA149" s="17">
        <f t="shared" si="31"/>
        <v>-4.5000000000013252E-2</v>
      </c>
      <c r="AB149" s="24">
        <f t="shared" ref="AB149" si="40">AA149*PI()/180</f>
        <v>-7.8539816339767959E-4</v>
      </c>
      <c r="AC149" s="17">
        <f t="shared" ref="AC149" si="41">X149-AA149</f>
        <v>-2.1917626033032711E-2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9986</v>
      </c>
      <c r="G156" s="2"/>
      <c r="I156" s="1"/>
      <c r="J156" s="3"/>
    </row>
    <row r="157" spans="1:29" x14ac:dyDescent="0.25">
      <c r="A157" t="s">
        <v>175</v>
      </c>
      <c r="B157">
        <v>9995</v>
      </c>
      <c r="G157" s="2"/>
      <c r="I157" s="43">
        <f>J155</f>
        <v>-9992</v>
      </c>
      <c r="J157" s="39">
        <f>I157+B157</f>
        <v>3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3</v>
      </c>
      <c r="J159" s="39">
        <f>I159+B159</f>
        <v>40003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180</v>
      </c>
      <c r="B162" s="31">
        <v>-9978</v>
      </c>
      <c r="G162" s="2"/>
      <c r="I162" s="1"/>
      <c r="J162" s="3"/>
    </row>
    <row r="163" spans="1:10" x14ac:dyDescent="0.25">
      <c r="A163" t="s">
        <v>181</v>
      </c>
      <c r="B163">
        <v>-10003</v>
      </c>
      <c r="G163" s="2"/>
      <c r="I163" s="43">
        <f>J161</f>
        <v>50005</v>
      </c>
      <c r="J163" s="39">
        <f>I163+B163</f>
        <v>40002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40002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21.696617594640514</v>
      </c>
      <c r="L3" s="35" t="s">
        <v>1</v>
      </c>
      <c r="M3" s="11">
        <v>-3852.1890669242875</v>
      </c>
      <c r="N3" s="10" t="s">
        <v>2</v>
      </c>
      <c r="O3" s="35">
        <v>3848.1152365464663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-18.488412071334409</v>
      </c>
      <c r="L4" s="9" t="s">
        <v>5</v>
      </c>
      <c r="M4" s="13">
        <v>359.95362573728829</v>
      </c>
      <c r="N4" s="12" t="s">
        <v>6</v>
      </c>
      <c r="O4" s="9">
        <v>359.88386360260796</v>
      </c>
      <c r="Q4" s="2" t="s">
        <v>7</v>
      </c>
      <c r="R4" s="2">
        <f>MAX(AC20:AC149)</f>
        <v>0.18176984221520343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-172.6334001645686</v>
      </c>
      <c r="N5" s="14" t="s">
        <v>9</v>
      </c>
      <c r="O5" s="9">
        <v>-172.75228388234993</v>
      </c>
      <c r="Q5" s="5" t="s">
        <v>10</v>
      </c>
      <c r="R5" s="5">
        <f>MIN(AC20:AC149)</f>
        <v>-0.16906717816295469</v>
      </c>
      <c r="T5" s="45" t="s">
        <v>55</v>
      </c>
      <c r="U5" s="47">
        <v>6</v>
      </c>
    </row>
    <row r="6" spans="1:21" ht="15.75" thickBot="1" x14ac:dyDescent="0.3">
      <c r="A6" t="s">
        <v>161</v>
      </c>
      <c r="I6" s="32" t="s">
        <v>11</v>
      </c>
      <c r="J6" s="32">
        <f>(O3+O9)/2</f>
        <v>3842.8950291111855</v>
      </c>
      <c r="L6" s="37" t="s">
        <v>12</v>
      </c>
      <c r="M6" s="13">
        <v>-17.970360493350572</v>
      </c>
      <c r="N6" s="14" t="s">
        <v>13</v>
      </c>
      <c r="O6" s="9">
        <v>22.088524686200319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-3846.9132886791867</v>
      </c>
      <c r="L7" s="38" t="s">
        <v>15</v>
      </c>
      <c r="M7" s="16">
        <f>SUM(M20:M84)</f>
        <v>2008.6625004550663</v>
      </c>
      <c r="N7" s="15" t="s">
        <v>15</v>
      </c>
      <c r="O7" s="36">
        <f>SUM(O20:O84)</f>
        <v>1842.0170626823206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-172.73542150686905</v>
      </c>
      <c r="L9" s="35" t="s">
        <v>18</v>
      </c>
      <c r="M9" s="11">
        <v>-3841.6375104340864</v>
      </c>
      <c r="N9" s="10" t="s">
        <v>19</v>
      </c>
      <c r="O9" s="35">
        <v>3837.6748216759047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-172.62255273940627</v>
      </c>
      <c r="L10" s="9" t="s">
        <v>21</v>
      </c>
      <c r="M10" s="13">
        <v>359.90119540669679</v>
      </c>
      <c r="N10" s="12" t="s">
        <v>22</v>
      </c>
      <c r="O10" s="9">
        <v>359.92651590603151</v>
      </c>
      <c r="T10" s="48"/>
    </row>
    <row r="11" spans="1:21" ht="15.75" thickBot="1" x14ac:dyDescent="0.3">
      <c r="I11" s="33" t="s">
        <v>23</v>
      </c>
      <c r="J11" s="33">
        <f>J9-J10</f>
        <v>-0.1128687674627713</v>
      </c>
      <c r="L11" s="37" t="s">
        <v>24</v>
      </c>
      <c r="M11" s="13">
        <v>-172.61170531424392</v>
      </c>
      <c r="N11" s="14" t="s">
        <v>25</v>
      </c>
      <c r="O11" s="9">
        <v>-172.71855913138816</v>
      </c>
    </row>
    <row r="12" spans="1:21" x14ac:dyDescent="0.25">
      <c r="I12" s="9"/>
      <c r="J12" s="9"/>
      <c r="L12" s="37" t="s">
        <v>26</v>
      </c>
      <c r="M12" s="13">
        <v>-19.006463649318246</v>
      </c>
      <c r="N12" s="14" t="s">
        <v>27</v>
      </c>
      <c r="O12" s="9">
        <v>21.30471050308071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1181.2814130859326</v>
      </c>
      <c r="N13" s="15" t="s">
        <v>15</v>
      </c>
      <c r="O13" s="36">
        <f>SUM(O85:O149)</f>
        <v>1949.2223397526338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11358</v>
      </c>
      <c r="E20" s="17">
        <v>13034</v>
      </c>
      <c r="F20" s="17">
        <v>15148</v>
      </c>
      <c r="G20" s="24"/>
      <c r="H20" s="7"/>
      <c r="I20" s="25">
        <f t="shared" ref="I20:J51" si="0">C20-E20</f>
        <v>489</v>
      </c>
      <c r="J20" s="24">
        <f t="shared" si="0"/>
        <v>-3790</v>
      </c>
      <c r="K20" s="7"/>
      <c r="L20" s="25">
        <f>$M$3*SIN(2*PI()/$M$4*(AA20+$M$5))+$M$6</f>
        <v>476.26519118143642</v>
      </c>
      <c r="M20" s="17">
        <f t="shared" ref="M20:M83" si="1">(I20-L20)^2</f>
        <v>162.1753556453647</v>
      </c>
      <c r="N20" s="17">
        <f>$O$3*COS(2*PI()/$O$4*(AA20+$O$5))+$O$6</f>
        <v>-3795.5232243468458</v>
      </c>
      <c r="O20" s="24">
        <f t="shared" ref="O20:O83" si="2">(J20-N20)^2</f>
        <v>30.506007185590615</v>
      </c>
      <c r="P20" s="7"/>
      <c r="Q20" s="25">
        <f>I20-$J$4</f>
        <v>507.48841207133444</v>
      </c>
      <c r="R20" s="24">
        <f>J20-$J$3</f>
        <v>-3811.6966175946404</v>
      </c>
      <c r="S20" s="7"/>
      <c r="T20" s="25">
        <f>Q20/$J$7</f>
        <v>-0.13192093868213425</v>
      </c>
      <c r="U20" s="24">
        <f>R20/$J$6</f>
        <v>-0.99188153429115111</v>
      </c>
      <c r="V20" s="7"/>
      <c r="W20" s="25">
        <f>(T20-U20*SIN(-$J$11*PI()/180))/(COS(-$J$11*PI()/180))</f>
        <v>-0.12996725333062398</v>
      </c>
      <c r="X20" s="24">
        <f>IF(MOD(ATAN2(U20,W20)*180/PI()-$J$9+360,360)&gt;5,MOD(ATAN2(U20,W20)*180/PI()-$J$9+360,360)-360,MOD(ATAN2(U20,W20)*180/PI()-$J$9+360,360))</f>
        <v>0.20041754750553764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0.17341754750553764</v>
      </c>
      <c r="AD20" s="17">
        <f ca="1">INDIRECT("AC"&amp;AE20)-AC20</f>
        <v>-0.26027121492382588</v>
      </c>
      <c r="AE20" s="17">
        <v>149</v>
      </c>
    </row>
    <row r="21" spans="1:31" s="17" customFormat="1" x14ac:dyDescent="0.25">
      <c r="A21" s="17">
        <v>1</v>
      </c>
      <c r="B21" s="17">
        <v>625</v>
      </c>
      <c r="C21" s="17">
        <v>13697</v>
      </c>
      <c r="D21" s="17">
        <v>11382</v>
      </c>
      <c r="E21" s="17">
        <v>12852</v>
      </c>
      <c r="F21" s="17">
        <v>15118</v>
      </c>
      <c r="G21" s="24"/>
      <c r="H21" s="7"/>
      <c r="I21" s="25">
        <f t="shared" si="0"/>
        <v>845</v>
      </c>
      <c r="J21" s="24">
        <f t="shared" si="0"/>
        <v>-3736</v>
      </c>
      <c r="K21" s="7"/>
      <c r="L21" s="25">
        <f t="shared" ref="L21:L84" si="3">$M$3*SIN(2*PI()/$M$4*(AA21+$M$5))+$M$6</f>
        <v>848.39279637471793</v>
      </c>
      <c r="M21" s="17">
        <f t="shared" si="1"/>
        <v>11.511067240299141</v>
      </c>
      <c r="N21" s="17">
        <f t="shared" ref="N21:N84" si="4">$O$3*COS(2*PI()/$O$4*(AA21+$O$5))+$O$6</f>
        <v>-3729.7159940202978</v>
      </c>
      <c r="O21" s="24">
        <f t="shared" si="2"/>
        <v>39.488731152933198</v>
      </c>
      <c r="P21" s="7"/>
      <c r="Q21" s="25">
        <f t="shared" ref="Q21:Q84" si="5">I21-$J$4</f>
        <v>863.48841207133444</v>
      </c>
      <c r="R21" s="24">
        <f t="shared" ref="R21:R84" si="6">J21-$J$3</f>
        <v>-3757.6966175946404</v>
      </c>
      <c r="S21" s="7"/>
      <c r="T21" s="25">
        <f t="shared" ref="T21:T84" si="7">Q21/$J$7</f>
        <v>-0.2244626658501595</v>
      </c>
      <c r="U21" s="24">
        <f t="shared" ref="U21:U84" si="8">R21/$J$6</f>
        <v>-0.97782962821749242</v>
      </c>
      <c r="V21" s="7"/>
      <c r="W21" s="25">
        <f t="shared" ref="W21:W84" si="9">(T21-U21*SIN(-$J$11*PI()/180))/(COS(-$J$11*PI()/180))</f>
        <v>-0.2225368413888982</v>
      </c>
      <c r="X21" s="24">
        <f t="shared" ref="X21:X83" si="10">MOD(ATAN2(U21,W21)*180/PI()-$J$9+360,360)</f>
        <v>5.5565594713996234</v>
      </c>
      <c r="Y21" s="7"/>
      <c r="Z21" s="25">
        <f t="shared" ref="Z21:Z84" si="11">B21</f>
        <v>625</v>
      </c>
      <c r="AA21" s="17">
        <f>360/40000*Z21+AA20</f>
        <v>5.6520000000000001</v>
      </c>
      <c r="AB21" s="24">
        <f t="shared" ref="AB21:AB84" si="12">AA21*PI()/180</f>
        <v>9.8646009322719511E-2</v>
      </c>
      <c r="AC21" s="17">
        <f t="shared" ref="AC21:AC84" si="13">X21-AA21</f>
        <v>-9.5440528600376773E-2</v>
      </c>
      <c r="AD21" s="17">
        <f t="shared" ref="AD21:AD83" ca="1" si="14">INDIRECT("AC"&amp;AE21)-AC21</f>
        <v>-3.9593327969260628E-3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13895</v>
      </c>
      <c r="D22" s="17">
        <v>11454</v>
      </c>
      <c r="E22" s="17">
        <v>12682</v>
      </c>
      <c r="F22" s="17">
        <v>15084</v>
      </c>
      <c r="G22" s="24"/>
      <c r="H22" s="7"/>
      <c r="I22" s="25">
        <f t="shared" si="0"/>
        <v>1213</v>
      </c>
      <c r="J22" s="24">
        <f t="shared" si="0"/>
        <v>-3630</v>
      </c>
      <c r="K22" s="7"/>
      <c r="L22" s="25">
        <f t="shared" si="3"/>
        <v>1221.3466798764516</v>
      </c>
      <c r="M22" s="17">
        <f t="shared" si="1"/>
        <v>69.667064959962374</v>
      </c>
      <c r="N22" s="17">
        <f>$O$3*COS(2*PI()/$O$4*(AA22+$O$5))+$O$6</f>
        <v>-3624.6766249929778</v>
      </c>
      <c r="O22" s="24">
        <f>(J22-N22)^2</f>
        <v>28.338321465388081</v>
      </c>
      <c r="P22" s="7"/>
      <c r="Q22" s="25">
        <f t="shared" si="5"/>
        <v>1231.4884120713343</v>
      </c>
      <c r="R22" s="24">
        <f t="shared" si="6"/>
        <v>-3651.6966175946404</v>
      </c>
      <c r="S22" s="7"/>
      <c r="T22" s="25">
        <f t="shared" si="7"/>
        <v>-0.32012377708002826</v>
      </c>
      <c r="U22" s="24">
        <f t="shared" si="8"/>
        <v>-0.95024625703586629</v>
      </c>
      <c r="V22" s="7"/>
      <c r="W22" s="25">
        <f t="shared" si="9"/>
        <v>-0.31825247565700715</v>
      </c>
      <c r="X22" s="24">
        <f t="shared" si="10"/>
        <v>11.251932821837045</v>
      </c>
      <c r="Y22" s="7"/>
      <c r="Z22" s="25">
        <f t="shared" si="11"/>
        <v>641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-0.16906717816295469</v>
      </c>
      <c r="AD22" s="17">
        <f t="shared" ca="1" si="14"/>
        <v>9.3053944096466168E-2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14065</v>
      </c>
      <c r="D23" s="17">
        <v>11514</v>
      </c>
      <c r="E23" s="17">
        <v>12486</v>
      </c>
      <c r="F23" s="17">
        <v>14997</v>
      </c>
      <c r="G23" s="24"/>
      <c r="H23" s="7"/>
      <c r="I23" s="25">
        <f t="shared" si="0"/>
        <v>1579</v>
      </c>
      <c r="J23" s="24">
        <f t="shared" si="0"/>
        <v>-3483</v>
      </c>
      <c r="K23" s="7"/>
      <c r="L23" s="25">
        <f t="shared" si="3"/>
        <v>1581.7436442889227</v>
      </c>
      <c r="M23" s="17">
        <f t="shared" si="1"/>
        <v>7.5275839841382783</v>
      </c>
      <c r="N23" s="17">
        <f t="shared" si="4"/>
        <v>-3482.6734497685588</v>
      </c>
      <c r="O23" s="24">
        <f t="shared" si="2"/>
        <v>0.10663505365427554</v>
      </c>
      <c r="P23" s="7"/>
      <c r="Q23" s="25">
        <f t="shared" si="5"/>
        <v>1597.4884120713343</v>
      </c>
      <c r="R23" s="24">
        <f t="shared" si="6"/>
        <v>-3504.6966175946404</v>
      </c>
      <c r="S23" s="7"/>
      <c r="T23" s="25">
        <f t="shared" si="7"/>
        <v>-0.41526499096625646</v>
      </c>
      <c r="U23" s="24">
        <f t="shared" si="8"/>
        <v>-0.91199384605757339</v>
      </c>
      <c r="V23" s="7"/>
      <c r="W23" s="25">
        <f t="shared" si="9"/>
        <v>-0.41346922887869186</v>
      </c>
      <c r="X23" s="24">
        <f t="shared" si="10"/>
        <v>17.123461226984773</v>
      </c>
      <c r="Y23" s="7"/>
      <c r="Z23" s="25">
        <f t="shared" si="11"/>
        <v>641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-6.6538773015224706E-2</v>
      </c>
      <c r="AD23" s="17">
        <f t="shared" ca="1" si="14"/>
        <v>-5.8257340325532425E-2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14235</v>
      </c>
      <c r="D24" s="17">
        <v>11598</v>
      </c>
      <c r="E24" s="17">
        <v>12327</v>
      </c>
      <c r="F24" s="17">
        <v>14923</v>
      </c>
      <c r="G24" s="24"/>
      <c r="H24" s="7"/>
      <c r="I24" s="25">
        <f t="shared" si="0"/>
        <v>1908</v>
      </c>
      <c r="J24" s="24">
        <f t="shared" si="0"/>
        <v>-3325</v>
      </c>
      <c r="K24" s="7"/>
      <c r="L24" s="25">
        <f t="shared" si="3"/>
        <v>1909.7123979740038</v>
      </c>
      <c r="M24" s="17">
        <f t="shared" si="1"/>
        <v>2.9323068213723418</v>
      </c>
      <c r="N24" s="17">
        <f t="shared" si="4"/>
        <v>-3314.52330748124</v>
      </c>
      <c r="O24" s="24">
        <f t="shared" si="2"/>
        <v>109.76108613264273</v>
      </c>
      <c r="P24" s="7"/>
      <c r="Q24" s="25">
        <f t="shared" si="5"/>
        <v>1926.4884120713343</v>
      </c>
      <c r="R24" s="24">
        <f t="shared" si="6"/>
        <v>-3346.6966175946404</v>
      </c>
      <c r="S24" s="7"/>
      <c r="T24" s="25">
        <f t="shared" si="7"/>
        <v>-0.50078810399513374</v>
      </c>
      <c r="U24" s="24">
        <f t="shared" si="8"/>
        <v>-0.87087900976797961</v>
      </c>
      <c r="V24" s="7"/>
      <c r="W24" s="25">
        <f t="shared" si="9"/>
        <v>-0.49907350137025747</v>
      </c>
      <c r="X24" s="24">
        <f t="shared" si="10"/>
        <v>22.55109348871099</v>
      </c>
      <c r="Y24" s="7"/>
      <c r="Z24" s="25">
        <f t="shared" si="11"/>
        <v>610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-0.12890651128900643</v>
      </c>
      <c r="AD24" s="17">
        <f t="shared" ca="1" si="14"/>
        <v>2.0812830358831746E-2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14396</v>
      </c>
      <c r="D25" s="17">
        <v>11706</v>
      </c>
      <c r="E25" s="17">
        <v>12173</v>
      </c>
      <c r="F25" s="17">
        <v>14819</v>
      </c>
      <c r="G25" s="24"/>
      <c r="H25" s="7"/>
      <c r="I25" s="25">
        <f t="shared" si="0"/>
        <v>2223</v>
      </c>
      <c r="J25" s="24">
        <f t="shared" si="0"/>
        <v>-3113</v>
      </c>
      <c r="K25" s="7"/>
      <c r="L25" s="25">
        <f t="shared" si="3"/>
        <v>2225.4066731432326</v>
      </c>
      <c r="M25" s="17">
        <f t="shared" si="1"/>
        <v>5.7920756183572646</v>
      </c>
      <c r="N25" s="17">
        <f t="shared" si="4"/>
        <v>-3111.8878850732895</v>
      </c>
      <c r="O25" s="24">
        <f t="shared" si="2"/>
        <v>1.2367996102124044</v>
      </c>
      <c r="P25" s="7"/>
      <c r="Q25" s="25">
        <f t="shared" si="5"/>
        <v>2241.4884120713346</v>
      </c>
      <c r="R25" s="24">
        <f t="shared" si="6"/>
        <v>-3134.6966175946404</v>
      </c>
      <c r="S25" s="7"/>
      <c r="T25" s="25">
        <f t="shared" si="7"/>
        <v>-0.58267193561852682</v>
      </c>
      <c r="U25" s="24">
        <f t="shared" si="8"/>
        <v>-0.81571226740472724</v>
      </c>
      <c r="V25" s="7"/>
      <c r="W25" s="25">
        <f t="shared" si="9"/>
        <v>-0.58106616672480516</v>
      </c>
      <c r="X25" s="24">
        <f t="shared" si="10"/>
        <v>28.199291455387311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-6.9708544612684165E-2</v>
      </c>
      <c r="AD25" s="17">
        <f t="shared" ca="1" si="14"/>
        <v>1.6744548358659017E-2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14535</v>
      </c>
      <c r="D26" s="17">
        <v>11818</v>
      </c>
      <c r="E26" s="17">
        <v>12020</v>
      </c>
      <c r="F26" s="17">
        <v>14702</v>
      </c>
      <c r="G26" s="24"/>
      <c r="H26" s="7"/>
      <c r="I26" s="25">
        <f t="shared" si="0"/>
        <v>2515</v>
      </c>
      <c r="J26" s="24">
        <f t="shared" si="0"/>
        <v>-2884</v>
      </c>
      <c r="K26" s="7"/>
      <c r="L26" s="25">
        <f t="shared" si="3"/>
        <v>2519.7659489668363</v>
      </c>
      <c r="M26" s="17">
        <f t="shared" si="1"/>
        <v>22.714269554487775</v>
      </c>
      <c r="N26" s="17">
        <f t="shared" si="4"/>
        <v>-2879.4361241635129</v>
      </c>
      <c r="O26" s="24">
        <f t="shared" si="2"/>
        <v>20.828962650870952</v>
      </c>
      <c r="P26" s="7"/>
      <c r="Q26" s="25">
        <f t="shared" si="5"/>
        <v>2533.4884120713346</v>
      </c>
      <c r="R26" s="24">
        <f t="shared" si="6"/>
        <v>-2905.6966175946404</v>
      </c>
      <c r="S26" s="7"/>
      <c r="T26" s="25">
        <f t="shared" si="7"/>
        <v>-0.65857694779005316</v>
      </c>
      <c r="U26" s="24">
        <f t="shared" si="8"/>
        <v>-0.75612177683310089</v>
      </c>
      <c r="V26" s="7"/>
      <c r="W26" s="25">
        <f t="shared" si="9"/>
        <v>-0.65708871551939718</v>
      </c>
      <c r="X26" s="24">
        <f t="shared" si="10"/>
        <v>33.726878110444773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-0.13112188955522441</v>
      </c>
      <c r="AD26" s="17">
        <f t="shared" ca="1" si="14"/>
        <v>9.6280252457177085E-2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14663</v>
      </c>
      <c r="D27" s="17">
        <v>11947</v>
      </c>
      <c r="E27" s="17">
        <v>11882</v>
      </c>
      <c r="F27" s="17">
        <v>14571</v>
      </c>
      <c r="G27" s="24"/>
      <c r="H27" s="7"/>
      <c r="I27" s="25">
        <f t="shared" si="0"/>
        <v>2781</v>
      </c>
      <c r="J27" s="24">
        <f t="shared" si="0"/>
        <v>-2624</v>
      </c>
      <c r="K27" s="7"/>
      <c r="L27" s="25">
        <f t="shared" si="3"/>
        <v>2789.1620656154564</v>
      </c>
      <c r="M27" s="17">
        <f t="shared" si="1"/>
        <v>66.619315111015879</v>
      </c>
      <c r="N27" s="17">
        <f t="shared" si="4"/>
        <v>-2620.2588213716458</v>
      </c>
      <c r="O27" s="24">
        <f t="shared" si="2"/>
        <v>13.996417529254149</v>
      </c>
      <c r="P27" s="7"/>
      <c r="Q27" s="25">
        <f t="shared" si="5"/>
        <v>2799.4884120713346</v>
      </c>
      <c r="R27" s="24">
        <f t="shared" si="6"/>
        <v>-2645.6966175946404</v>
      </c>
      <c r="S27" s="7"/>
      <c r="T27" s="25">
        <f t="shared" si="7"/>
        <v>-0.72772329449425177</v>
      </c>
      <c r="U27" s="24">
        <f t="shared" si="8"/>
        <v>-0.68846445129326306</v>
      </c>
      <c r="V27" s="7"/>
      <c r="W27" s="25">
        <f t="shared" si="9"/>
        <v>-0.7263684768664902</v>
      </c>
      <c r="X27" s="24">
        <f t="shared" si="10"/>
        <v>39.270034745456314</v>
      </c>
      <c r="Y27" s="7"/>
      <c r="Z27" s="25">
        <f t="shared" si="11"/>
        <v>619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-0.1589652545436806</v>
      </c>
      <c r="AD27" s="17">
        <f t="shared" ca="1" si="14"/>
        <v>6.6578511867881218E-2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14786</v>
      </c>
      <c r="D28" s="17">
        <v>12085</v>
      </c>
      <c r="E28" s="17">
        <v>11754</v>
      </c>
      <c r="F28" s="17">
        <v>14421</v>
      </c>
      <c r="G28" s="24"/>
      <c r="H28" s="7"/>
      <c r="I28" s="25">
        <f t="shared" si="0"/>
        <v>3032</v>
      </c>
      <c r="J28" s="24">
        <f t="shared" si="0"/>
        <v>-2336</v>
      </c>
      <c r="K28" s="7"/>
      <c r="L28" s="25">
        <f t="shared" si="3"/>
        <v>3032.7724697977233</v>
      </c>
      <c r="M28" s="17">
        <f t="shared" si="1"/>
        <v>0.59670958839461552</v>
      </c>
      <c r="N28" s="17">
        <f t="shared" si="4"/>
        <v>-2335.1482841001744</v>
      </c>
      <c r="O28" s="24">
        <f t="shared" si="2"/>
        <v>0.72541997401581515</v>
      </c>
      <c r="P28" s="7"/>
      <c r="Q28" s="25">
        <f t="shared" si="5"/>
        <v>3050.4884120713346</v>
      </c>
      <c r="R28" s="24">
        <f t="shared" si="6"/>
        <v>-2357.6966175946404</v>
      </c>
      <c r="S28" s="7"/>
      <c r="T28" s="25">
        <f t="shared" si="7"/>
        <v>-0.79297041112114597</v>
      </c>
      <c r="U28" s="24">
        <f t="shared" si="8"/>
        <v>-0.61352095223375036</v>
      </c>
      <c r="V28" s="7"/>
      <c r="W28" s="25">
        <f t="shared" si="9"/>
        <v>-0.79176335385266561</v>
      </c>
      <c r="X28" s="24">
        <f t="shared" si="10"/>
        <v>44.964061686003959</v>
      </c>
      <c r="Y28" s="7"/>
      <c r="Z28" s="25">
        <f t="shared" si="11"/>
        <v>621</v>
      </c>
      <c r="AA28" s="17">
        <f t="shared" si="15"/>
        <v>45.017999999999994</v>
      </c>
      <c r="AB28" s="24">
        <f t="shared" si="12"/>
        <v>0.78571232266280711</v>
      </c>
      <c r="AC28" s="17">
        <f t="shared" si="13"/>
        <v>-5.3938313996034992E-2</v>
      </c>
      <c r="AD28" s="17">
        <f t="shared" ca="1" si="14"/>
        <v>3.55816952600847E-2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14894</v>
      </c>
      <c r="D29" s="17">
        <v>12245</v>
      </c>
      <c r="E29" s="17">
        <v>11639</v>
      </c>
      <c r="F29" s="17">
        <v>14261</v>
      </c>
      <c r="G29" s="24"/>
      <c r="H29" s="7"/>
      <c r="I29" s="25">
        <f t="shared" si="0"/>
        <v>3255</v>
      </c>
      <c r="J29" s="24">
        <f t="shared" si="0"/>
        <v>-2016</v>
      </c>
      <c r="K29" s="7"/>
      <c r="L29" s="25">
        <f t="shared" si="3"/>
        <v>3252.8162394573524</v>
      </c>
      <c r="M29" s="17">
        <f t="shared" si="1"/>
        <v>4.7688101076246845</v>
      </c>
      <c r="N29" s="17">
        <f t="shared" si="4"/>
        <v>-2018.9043243574502</v>
      </c>
      <c r="O29" s="24">
        <f t="shared" si="2"/>
        <v>8.4350999732782288</v>
      </c>
      <c r="P29" s="7"/>
      <c r="Q29" s="25">
        <f t="shared" si="5"/>
        <v>3273.4884120713346</v>
      </c>
      <c r="R29" s="24">
        <f t="shared" si="6"/>
        <v>-2037.6966175946404</v>
      </c>
      <c r="S29" s="7"/>
      <c r="T29" s="25">
        <f t="shared" si="7"/>
        <v>-0.85093896493707188</v>
      </c>
      <c r="U29" s="24">
        <f t="shared" si="8"/>
        <v>-0.53025039772318072</v>
      </c>
      <c r="V29" s="7"/>
      <c r="W29" s="25">
        <f t="shared" si="9"/>
        <v>-0.84989605765615406</v>
      </c>
      <c r="X29" s="24">
        <f t="shared" si="10"/>
        <v>50.775370308936033</v>
      </c>
      <c r="Y29" s="7"/>
      <c r="Z29" s="25">
        <f t="shared" si="11"/>
        <v>638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1.5370308936041965E-2</v>
      </c>
      <c r="AD29" s="17">
        <f t="shared" ca="1" si="14"/>
        <v>-2.6420850206406499E-2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14979</v>
      </c>
      <c r="D30" s="17">
        <v>12410</v>
      </c>
      <c r="E30" s="17">
        <v>11542</v>
      </c>
      <c r="F30" s="17">
        <v>14091</v>
      </c>
      <c r="G30" s="24"/>
      <c r="H30" s="7"/>
      <c r="I30" s="25">
        <f t="shared" si="0"/>
        <v>3437</v>
      </c>
      <c r="J30" s="24">
        <f t="shared" si="0"/>
        <v>-1681</v>
      </c>
      <c r="K30" s="7"/>
      <c r="L30" s="25">
        <f t="shared" si="3"/>
        <v>3439.7624741124441</v>
      </c>
      <c r="M30" s="17">
        <f t="shared" si="1"/>
        <v>7.6312632219239527</v>
      </c>
      <c r="N30" s="17">
        <f t="shared" si="4"/>
        <v>-1682.7078825234257</v>
      </c>
      <c r="O30" s="24">
        <f t="shared" si="2"/>
        <v>2.9168627138230181</v>
      </c>
      <c r="P30" s="7"/>
      <c r="Q30" s="25">
        <f t="shared" si="5"/>
        <v>3455.4884120713346</v>
      </c>
      <c r="R30" s="24">
        <f t="shared" si="6"/>
        <v>-1702.6966175946404</v>
      </c>
      <c r="S30" s="7"/>
      <c r="T30" s="25">
        <f t="shared" si="7"/>
        <v>-0.89824962320836577</v>
      </c>
      <c r="U30" s="24">
        <f t="shared" si="8"/>
        <v>-0.44307653596992819</v>
      </c>
      <c r="V30" s="7"/>
      <c r="W30" s="25">
        <f t="shared" si="9"/>
        <v>-0.89737853449358584</v>
      </c>
      <c r="X30" s="24">
        <f t="shared" si="10"/>
        <v>56.457776074112928</v>
      </c>
      <c r="Y30" s="7"/>
      <c r="Z30" s="25">
        <f t="shared" si="11"/>
        <v>637</v>
      </c>
      <c r="AA30" s="17">
        <f t="shared" si="15"/>
        <v>56.492999999999988</v>
      </c>
      <c r="AB30" s="24">
        <f t="shared" si="12"/>
        <v>0.98598885432915639</v>
      </c>
      <c r="AC30" s="17">
        <f t="shared" si="13"/>
        <v>-3.5223925887059693E-2</v>
      </c>
      <c r="AD30" s="17">
        <f t="shared" ca="1" si="14"/>
        <v>5.7368796845373993E-2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15058</v>
      </c>
      <c r="D31" s="17">
        <v>12585</v>
      </c>
      <c r="E31" s="17">
        <v>11466</v>
      </c>
      <c r="F31" s="17">
        <v>13918</v>
      </c>
      <c r="G31" s="24"/>
      <c r="H31" s="7"/>
      <c r="I31" s="25">
        <f t="shared" si="0"/>
        <v>3592</v>
      </c>
      <c r="J31" s="24">
        <f t="shared" si="0"/>
        <v>-1333</v>
      </c>
      <c r="K31" s="7"/>
      <c r="L31" s="25">
        <f t="shared" si="3"/>
        <v>3590.2059637695802</v>
      </c>
      <c r="M31" s="17">
        <f t="shared" si="1"/>
        <v>3.2185659960589077</v>
      </c>
      <c r="N31" s="17">
        <f t="shared" si="4"/>
        <v>-1334.5402026745526</v>
      </c>
      <c r="O31" s="24">
        <f t="shared" si="2"/>
        <v>2.3722242786989036</v>
      </c>
      <c r="P31" s="7"/>
      <c r="Q31" s="25">
        <f t="shared" si="5"/>
        <v>3610.4884120713346</v>
      </c>
      <c r="R31" s="24">
        <f t="shared" si="6"/>
        <v>-1354.6966175946404</v>
      </c>
      <c r="S31" s="7"/>
      <c r="T31" s="25">
        <f t="shared" si="7"/>
        <v>-0.93854166734051159</v>
      </c>
      <c r="U31" s="24">
        <f t="shared" si="8"/>
        <v>-0.35251980793968374</v>
      </c>
      <c r="V31" s="7"/>
      <c r="W31" s="25">
        <f t="shared" si="9"/>
        <v>-0.93784904759737153</v>
      </c>
      <c r="X31" s="24">
        <f t="shared" si="10"/>
        <v>62.135125687789014</v>
      </c>
      <c r="Y31" s="7"/>
      <c r="Z31" s="25">
        <f t="shared" si="11"/>
        <v>628</v>
      </c>
      <c r="AA31" s="17">
        <f t="shared" si="15"/>
        <v>62.144999999999989</v>
      </c>
      <c r="AB31" s="24">
        <f t="shared" si="12"/>
        <v>1.0846348636518759</v>
      </c>
      <c r="AC31" s="17">
        <f t="shared" si="13"/>
        <v>-9.8743122109752335E-3</v>
      </c>
      <c r="AD31" s="17">
        <f t="shared" ca="1" si="14"/>
        <v>4.295798997069511E-2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15110</v>
      </c>
      <c r="D32" s="17">
        <v>12772</v>
      </c>
      <c r="E32" s="17">
        <v>11410</v>
      </c>
      <c r="F32" s="17">
        <v>13745</v>
      </c>
      <c r="G32" s="24"/>
      <c r="H32" s="7"/>
      <c r="I32" s="25">
        <f t="shared" si="0"/>
        <v>3700</v>
      </c>
      <c r="J32" s="24">
        <f t="shared" si="0"/>
        <v>-973</v>
      </c>
      <c r="K32" s="7"/>
      <c r="L32" s="25">
        <f t="shared" si="3"/>
        <v>3704.9364584950076</v>
      </c>
      <c r="M32" s="17">
        <f t="shared" si="1"/>
        <v>24.368622472932973</v>
      </c>
      <c r="N32" s="17">
        <f t="shared" si="4"/>
        <v>-975.50944643959019</v>
      </c>
      <c r="O32" s="24">
        <f t="shared" si="2"/>
        <v>6.2973214331718923</v>
      </c>
      <c r="P32" s="7"/>
      <c r="Q32" s="25">
        <f t="shared" si="5"/>
        <v>3718.4884120713346</v>
      </c>
      <c r="R32" s="24">
        <f t="shared" si="6"/>
        <v>-994.69661759464054</v>
      </c>
      <c r="S32" s="7"/>
      <c r="T32" s="25">
        <f t="shared" si="7"/>
        <v>-0.9666161238971035</v>
      </c>
      <c r="U32" s="24">
        <f t="shared" si="8"/>
        <v>-0.25884043411529295</v>
      </c>
      <c r="V32" s="7"/>
      <c r="W32" s="25">
        <f t="shared" si="9"/>
        <v>-0.96610810082622212</v>
      </c>
      <c r="X32" s="24">
        <f t="shared" si="10"/>
        <v>67.736940481433578</v>
      </c>
      <c r="Y32" s="7"/>
      <c r="Z32" s="25">
        <f t="shared" si="11"/>
        <v>624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-2.4059518566417637E-2</v>
      </c>
      <c r="AD32" s="17">
        <f t="shared" ca="1" si="14"/>
        <v>7.8481085635644376E-3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15144</v>
      </c>
      <c r="D33" s="17">
        <v>12941</v>
      </c>
      <c r="E33" s="17">
        <v>11364</v>
      </c>
      <c r="F33" s="17">
        <v>13555</v>
      </c>
      <c r="G33" s="24"/>
      <c r="H33" s="7"/>
      <c r="I33" s="25">
        <f t="shared" si="0"/>
        <v>3780</v>
      </c>
      <c r="J33" s="24">
        <f t="shared" si="0"/>
        <v>-614</v>
      </c>
      <c r="K33" s="7"/>
      <c r="L33" s="25">
        <f t="shared" si="3"/>
        <v>3782.2479893971881</v>
      </c>
      <c r="M33" s="17">
        <f t="shared" si="1"/>
        <v>5.0534563298702118</v>
      </c>
      <c r="N33" s="17">
        <f t="shared" si="4"/>
        <v>-617.03444069648083</v>
      </c>
      <c r="O33" s="24">
        <f t="shared" si="2"/>
        <v>9.207830340459056</v>
      </c>
      <c r="P33" s="7"/>
      <c r="Q33" s="25">
        <f t="shared" si="5"/>
        <v>3798.4884120713346</v>
      </c>
      <c r="R33" s="24">
        <f t="shared" si="6"/>
        <v>-635.69661759464054</v>
      </c>
      <c r="S33" s="7"/>
      <c r="T33" s="25">
        <f t="shared" si="7"/>
        <v>-0.98741201764272712</v>
      </c>
      <c r="U33" s="24">
        <f t="shared" si="8"/>
        <v>-0.16542128077374765</v>
      </c>
      <c r="V33" s="7"/>
      <c r="W33" s="25">
        <f t="shared" si="9"/>
        <v>-0.98708806450415576</v>
      </c>
      <c r="X33" s="24">
        <f t="shared" si="10"/>
        <v>73.221905184215814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-2.0948157841758075E-3</v>
      </c>
      <c r="AD33" s="17">
        <f t="shared" ca="1" si="14"/>
        <v>-2.2960968872894227E-2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15176</v>
      </c>
      <c r="D34" s="17">
        <v>13128</v>
      </c>
      <c r="E34" s="17">
        <v>11344</v>
      </c>
      <c r="F34" s="17">
        <v>13377</v>
      </c>
      <c r="G34" s="24"/>
      <c r="H34" s="7"/>
      <c r="I34" s="25">
        <f t="shared" si="0"/>
        <v>3832</v>
      </c>
      <c r="J34" s="24">
        <f t="shared" si="0"/>
        <v>-249</v>
      </c>
      <c r="K34" s="7"/>
      <c r="L34" s="25">
        <f t="shared" si="3"/>
        <v>3825.2362797079627</v>
      </c>
      <c r="M34" s="17">
        <f t="shared" si="1"/>
        <v>45.747912188917212</v>
      </c>
      <c r="N34" s="17">
        <f t="shared" si="4"/>
        <v>-249.73410866023713</v>
      </c>
      <c r="O34" s="24">
        <f t="shared" si="2"/>
        <v>0.5389155250351485</v>
      </c>
      <c r="P34" s="7"/>
      <c r="Q34" s="25">
        <f t="shared" si="5"/>
        <v>3850.4884120713346</v>
      </c>
      <c r="R34" s="24">
        <f t="shared" si="6"/>
        <v>-270.69661759464054</v>
      </c>
      <c r="S34" s="7"/>
      <c r="T34" s="25">
        <f t="shared" si="7"/>
        <v>-1.0009293485773825</v>
      </c>
      <c r="U34" s="24">
        <f t="shared" si="8"/>
        <v>-7.0440804535129173E-2</v>
      </c>
      <c r="V34" s="7"/>
      <c r="W34" s="25">
        <f t="shared" si="9"/>
        <v>-1.0007925269517064</v>
      </c>
      <c r="X34" s="24">
        <f t="shared" si="10"/>
        <v>78.709296559001132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-2.2703440998853353E-2</v>
      </c>
      <c r="AD34" s="17">
        <f t="shared" ca="1" si="14"/>
        <v>4.1338698088893011E-2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15167</v>
      </c>
      <c r="D35" s="17">
        <v>13311</v>
      </c>
      <c r="E35" s="17">
        <v>11332</v>
      </c>
      <c r="F35" s="17">
        <v>13185</v>
      </c>
      <c r="G35" s="24"/>
      <c r="H35" s="7"/>
      <c r="I35" s="25">
        <f t="shared" si="0"/>
        <v>3835</v>
      </c>
      <c r="J35" s="24">
        <f t="shared" si="0"/>
        <v>126</v>
      </c>
      <c r="K35" s="7"/>
      <c r="L35" s="25">
        <f t="shared" si="3"/>
        <v>3832.5525492727365</v>
      </c>
      <c r="M35" s="17">
        <f t="shared" si="1"/>
        <v>5.9900150623824304</v>
      </c>
      <c r="N35" s="17">
        <f t="shared" si="4"/>
        <v>126.12242981795028</v>
      </c>
      <c r="O35" s="24">
        <f t="shared" si="2"/>
        <v>1.4989060323337905E-2</v>
      </c>
      <c r="P35" s="7"/>
      <c r="Q35" s="25">
        <f t="shared" si="5"/>
        <v>3853.4884120713346</v>
      </c>
      <c r="R35" s="24">
        <f t="shared" si="6"/>
        <v>104.30338240535949</v>
      </c>
      <c r="S35" s="7"/>
      <c r="T35" s="25">
        <f t="shared" si="7"/>
        <v>-1.0017091945928434</v>
      </c>
      <c r="U35" s="24">
        <f t="shared" si="8"/>
        <v>2.7141876531944609E-2</v>
      </c>
      <c r="V35" s="7"/>
      <c r="W35" s="25">
        <f t="shared" si="9"/>
        <v>-1.0017646059374767</v>
      </c>
      <c r="X35" s="24">
        <f t="shared" si="10"/>
        <v>84.287417455833804</v>
      </c>
      <c r="Y35" s="7"/>
      <c r="Z35" s="25">
        <f t="shared" si="11"/>
        <v>622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-4.2582544166180014E-2</v>
      </c>
      <c r="AD35" s="17">
        <f t="shared" ca="1" si="14"/>
        <v>3.7653406314888116E-3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15155</v>
      </c>
      <c r="D36" s="17">
        <v>13500</v>
      </c>
      <c r="E36" s="17">
        <v>11346</v>
      </c>
      <c r="F36" s="17">
        <v>12996</v>
      </c>
      <c r="G36" s="24"/>
      <c r="H36" s="7"/>
      <c r="I36" s="25">
        <f t="shared" si="0"/>
        <v>3809</v>
      </c>
      <c r="J36" s="24">
        <f t="shared" si="0"/>
        <v>504</v>
      </c>
      <c r="K36" s="7"/>
      <c r="L36" s="25">
        <f t="shared" si="3"/>
        <v>3802.5921678521058</v>
      </c>
      <c r="M36" s="17">
        <f t="shared" si="1"/>
        <v>41.060312835585997</v>
      </c>
      <c r="N36" s="17">
        <f t="shared" si="4"/>
        <v>505.18540643638573</v>
      </c>
      <c r="O36" s="24">
        <f t="shared" si="2"/>
        <v>1.4051884194247235</v>
      </c>
      <c r="P36" s="7"/>
      <c r="Q36" s="25">
        <f t="shared" si="5"/>
        <v>3827.4884120713346</v>
      </c>
      <c r="R36" s="24">
        <f t="shared" si="6"/>
        <v>482.30338240535946</v>
      </c>
      <c r="S36" s="7"/>
      <c r="T36" s="25">
        <f t="shared" si="7"/>
        <v>-0.99495052912551574</v>
      </c>
      <c r="U36" s="24">
        <f t="shared" si="8"/>
        <v>0.12550521904755496</v>
      </c>
      <c r="V36" s="7"/>
      <c r="W36" s="25">
        <f t="shared" si="9"/>
        <v>-0.99519969666500319</v>
      </c>
      <c r="X36" s="24">
        <f t="shared" si="10"/>
        <v>89.923082326337067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-6.7917673662918787E-2</v>
      </c>
      <c r="AD36" s="17">
        <f t="shared" ca="1" si="14"/>
        <v>1.0345334040920307E-2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15124</v>
      </c>
      <c r="D37" s="17">
        <v>13690</v>
      </c>
      <c r="E37" s="17">
        <v>11379</v>
      </c>
      <c r="F37" s="17">
        <v>12816</v>
      </c>
      <c r="G37" s="24"/>
      <c r="H37" s="7"/>
      <c r="I37" s="25">
        <f t="shared" si="0"/>
        <v>3745</v>
      </c>
      <c r="J37" s="24">
        <f t="shared" si="0"/>
        <v>874</v>
      </c>
      <c r="K37" s="7"/>
      <c r="L37" s="25">
        <f t="shared" si="3"/>
        <v>3735.6282628906915</v>
      </c>
      <c r="M37" s="17">
        <f t="shared" si="1"/>
        <v>87.829456445989464</v>
      </c>
      <c r="N37" s="17">
        <f t="shared" si="4"/>
        <v>878.35421250515037</v>
      </c>
      <c r="O37" s="24">
        <f t="shared" si="2"/>
        <v>18.959166540007875</v>
      </c>
      <c r="P37" s="7"/>
      <c r="Q37" s="25">
        <f t="shared" si="5"/>
        <v>3763.4884120713346</v>
      </c>
      <c r="R37" s="24">
        <f t="shared" si="6"/>
        <v>852.30338240535946</v>
      </c>
      <c r="S37" s="7"/>
      <c r="T37" s="25">
        <f t="shared" si="7"/>
        <v>-0.97831381412901675</v>
      </c>
      <c r="U37" s="24">
        <f t="shared" si="8"/>
        <v>0.22178679770040108</v>
      </c>
      <c r="V37" s="7"/>
      <c r="W37" s="25">
        <f t="shared" si="9"/>
        <v>-0.9787526177590441</v>
      </c>
      <c r="X37" s="24">
        <f t="shared" si="10"/>
        <v>95.503111947688637</v>
      </c>
      <c r="Y37" s="7"/>
      <c r="Z37" s="25">
        <f t="shared" si="11"/>
        <v>627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-0.1308880523113487</v>
      </c>
      <c r="AD37" s="17">
        <f t="shared" ca="1" si="14"/>
        <v>7.0690596041686149E-2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15074</v>
      </c>
      <c r="D38" s="17">
        <v>13883</v>
      </c>
      <c r="E38" s="17">
        <v>11437</v>
      </c>
      <c r="F38" s="17">
        <v>12630</v>
      </c>
      <c r="G38" s="24"/>
      <c r="H38" s="7"/>
      <c r="I38" s="25">
        <f t="shared" si="0"/>
        <v>3637</v>
      </c>
      <c r="J38" s="24">
        <f t="shared" si="0"/>
        <v>1253</v>
      </c>
      <c r="K38" s="7"/>
      <c r="L38" s="25">
        <f t="shared" si="3"/>
        <v>3629.1687712137727</v>
      </c>
      <c r="M38" s="17">
        <f t="shared" si="1"/>
        <v>61.328144302234435</v>
      </c>
      <c r="N38" s="17">
        <f t="shared" si="4"/>
        <v>1252.3891309146097</v>
      </c>
      <c r="O38" s="24">
        <f t="shared" si="2"/>
        <v>0.37316103948555374</v>
      </c>
      <c r="P38" s="7"/>
      <c r="Q38" s="25">
        <f t="shared" si="5"/>
        <v>3655.4884120713346</v>
      </c>
      <c r="R38" s="24">
        <f t="shared" si="6"/>
        <v>1231.3033824053596</v>
      </c>
      <c r="S38" s="7"/>
      <c r="T38" s="25">
        <f t="shared" si="7"/>
        <v>-0.95023935757242484</v>
      </c>
      <c r="U38" s="24">
        <f t="shared" si="8"/>
        <v>0.32041036069885703</v>
      </c>
      <c r="V38" s="7"/>
      <c r="W38" s="25">
        <f t="shared" si="9"/>
        <v>-0.95087238865510315</v>
      </c>
      <c r="X38" s="24">
        <f t="shared" si="10"/>
        <v>101.35741796868359</v>
      </c>
      <c r="Y38" s="7"/>
      <c r="Z38" s="25">
        <f t="shared" si="11"/>
        <v>643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-6.3582031316400389E-2</v>
      </c>
      <c r="AD38" s="17">
        <f t="shared" ca="1" si="14"/>
        <v>-2.1625886268765271E-2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14994</v>
      </c>
      <c r="D39" s="17">
        <v>14053</v>
      </c>
      <c r="E39" s="17">
        <v>11498</v>
      </c>
      <c r="F39" s="17">
        <v>12448</v>
      </c>
      <c r="G39" s="24"/>
      <c r="H39" s="7"/>
      <c r="I39" s="25">
        <f t="shared" si="0"/>
        <v>3496</v>
      </c>
      <c r="J39" s="24">
        <f t="shared" si="0"/>
        <v>1605</v>
      </c>
      <c r="K39" s="7"/>
      <c r="L39" s="25">
        <f t="shared" si="3"/>
        <v>3489.7899244321666</v>
      </c>
      <c r="M39" s="17">
        <f t="shared" si="1"/>
        <v>38.565038558201671</v>
      </c>
      <c r="N39" s="17">
        <f t="shared" si="4"/>
        <v>1604.5116293401561</v>
      </c>
      <c r="O39" s="24">
        <f t="shared" si="2"/>
        <v>0.23850590139636124</v>
      </c>
      <c r="P39" s="7"/>
      <c r="Q39" s="25">
        <f t="shared" si="5"/>
        <v>3514.4884120713346</v>
      </c>
      <c r="R39" s="24">
        <f t="shared" si="6"/>
        <v>1583.3033824053596</v>
      </c>
      <c r="S39" s="7"/>
      <c r="T39" s="25">
        <f t="shared" si="7"/>
        <v>-0.91358659484576321</v>
      </c>
      <c r="U39" s="24">
        <f t="shared" si="8"/>
        <v>0.41200797066048361</v>
      </c>
      <c r="V39" s="7"/>
      <c r="W39" s="25">
        <f t="shared" si="9"/>
        <v>-0.91439999607153155</v>
      </c>
      <c r="X39" s="24">
        <f t="shared" si="10"/>
        <v>106.99067227214846</v>
      </c>
      <c r="Y39" s="7"/>
      <c r="Z39" s="25">
        <f t="shared" si="11"/>
        <v>626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-6.4327727851534178E-2</v>
      </c>
      <c r="AD39" s="17">
        <f t="shared" ca="1" si="14"/>
        <v>-3.847966305356465E-2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14911</v>
      </c>
      <c r="D40" s="17">
        <v>14218</v>
      </c>
      <c r="E40" s="17">
        <v>11584</v>
      </c>
      <c r="F40" s="17">
        <v>12283</v>
      </c>
      <c r="G40" s="24"/>
      <c r="H40" s="7"/>
      <c r="I40" s="25">
        <f t="shared" si="0"/>
        <v>3327</v>
      </c>
      <c r="J40" s="24">
        <f t="shared" si="0"/>
        <v>1935</v>
      </c>
      <c r="K40" s="7"/>
      <c r="L40" s="25">
        <f t="shared" si="3"/>
        <v>3317.4213129209143</v>
      </c>
      <c r="M40" s="17">
        <f t="shared" si="1"/>
        <v>91.751246159044086</v>
      </c>
      <c r="N40" s="17">
        <f t="shared" si="4"/>
        <v>1939.763439474212</v>
      </c>
      <c r="O40" s="24">
        <f t="shared" si="2"/>
        <v>22.690355624480752</v>
      </c>
      <c r="P40" s="7"/>
      <c r="Q40" s="25">
        <f t="shared" si="5"/>
        <v>3345.4884120713346</v>
      </c>
      <c r="R40" s="24">
        <f t="shared" si="6"/>
        <v>1913.3033824053596</v>
      </c>
      <c r="S40" s="7"/>
      <c r="T40" s="25">
        <f t="shared" si="7"/>
        <v>-0.86965526930813319</v>
      </c>
      <c r="U40" s="24">
        <f t="shared" si="8"/>
        <v>0.4978807299995085</v>
      </c>
      <c r="V40" s="7"/>
      <c r="W40" s="25">
        <f t="shared" si="9"/>
        <v>-0.87063774897544211</v>
      </c>
      <c r="X40" s="24">
        <f t="shared" si="10"/>
        <v>112.49882592245626</v>
      </c>
      <c r="Y40" s="7"/>
      <c r="Z40" s="25">
        <f t="shared" si="11"/>
        <v>623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-0.16317407754372937</v>
      </c>
      <c r="AD40" s="17">
        <f t="shared" ca="1" si="14"/>
        <v>6.8297185164411189E-2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14804</v>
      </c>
      <c r="D41" s="17">
        <v>14373</v>
      </c>
      <c r="E41" s="17">
        <v>11684</v>
      </c>
      <c r="F41" s="17">
        <v>12125</v>
      </c>
      <c r="G41" s="24"/>
      <c r="H41" s="7"/>
      <c r="I41" s="25">
        <f t="shared" si="0"/>
        <v>3120</v>
      </c>
      <c r="J41" s="24">
        <f t="shared" si="0"/>
        <v>2248</v>
      </c>
      <c r="K41" s="7"/>
      <c r="L41" s="25">
        <f t="shared" si="3"/>
        <v>3116.2975975967029</v>
      </c>
      <c r="M41" s="17">
        <f t="shared" si="1"/>
        <v>13.707783555940352</v>
      </c>
      <c r="N41" s="17">
        <f t="shared" si="4"/>
        <v>2252.2204532470214</v>
      </c>
      <c r="O41" s="24">
        <f t="shared" si="2"/>
        <v>17.812225610293446</v>
      </c>
      <c r="P41" s="7"/>
      <c r="Q41" s="25">
        <f t="shared" si="5"/>
        <v>3138.4884120713346</v>
      </c>
      <c r="R41" s="24">
        <f t="shared" si="6"/>
        <v>2226.3033824053596</v>
      </c>
      <c r="S41" s="7"/>
      <c r="T41" s="25">
        <f t="shared" si="7"/>
        <v>-0.81584589424133203</v>
      </c>
      <c r="U41" s="24">
        <f t="shared" si="8"/>
        <v>0.57932974113015945</v>
      </c>
      <c r="V41" s="7"/>
      <c r="W41" s="25">
        <f t="shared" si="9"/>
        <v>-0.8169887186908954</v>
      </c>
      <c r="X41" s="24">
        <f t="shared" si="10"/>
        <v>118.07601692158983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-0.11198307841016231</v>
      </c>
      <c r="AD41" s="17">
        <f t="shared" ca="1" si="14"/>
        <v>3.3991797553113656E-2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14689</v>
      </c>
      <c r="D42" s="17">
        <v>14524</v>
      </c>
      <c r="E42" s="17">
        <v>11800</v>
      </c>
      <c r="F42" s="17">
        <v>11983</v>
      </c>
      <c r="G42" s="24"/>
      <c r="H42" s="7"/>
      <c r="I42" s="25">
        <f t="shared" si="0"/>
        <v>2889</v>
      </c>
      <c r="J42" s="24">
        <f t="shared" si="0"/>
        <v>2541</v>
      </c>
      <c r="K42" s="7"/>
      <c r="L42" s="25">
        <f t="shared" si="3"/>
        <v>2886.829108735652</v>
      </c>
      <c r="M42" s="17">
        <f t="shared" si="1"/>
        <v>4.7127688816225835</v>
      </c>
      <c r="N42" s="17">
        <f t="shared" si="4"/>
        <v>2543.0219254046992</v>
      </c>
      <c r="O42" s="24">
        <f t="shared" si="2"/>
        <v>4.0881823421681522</v>
      </c>
      <c r="P42" s="7"/>
      <c r="Q42" s="25">
        <f t="shared" si="5"/>
        <v>2907.4884120713346</v>
      </c>
      <c r="R42" s="24">
        <f t="shared" si="6"/>
        <v>2519.3033824053596</v>
      </c>
      <c r="S42" s="7"/>
      <c r="T42" s="25">
        <f t="shared" si="7"/>
        <v>-0.75579775105084379</v>
      </c>
      <c r="U42" s="24">
        <f t="shared" si="8"/>
        <v>0.65557434260389968</v>
      </c>
      <c r="V42" s="7"/>
      <c r="W42" s="25">
        <f t="shared" si="9"/>
        <v>-0.7570906558330831</v>
      </c>
      <c r="X42" s="24">
        <f t="shared" si="10"/>
        <v>123.62512289292624</v>
      </c>
      <c r="Y42" s="7"/>
      <c r="Z42" s="25">
        <f t="shared" si="11"/>
        <v>612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-7.0877107073741286E-2</v>
      </c>
      <c r="AD42" s="17">
        <f t="shared" ca="1" si="14"/>
        <v>7.0734468507481552E-2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14568</v>
      </c>
      <c r="D43" s="17">
        <v>14659</v>
      </c>
      <c r="E43" s="17">
        <v>11934</v>
      </c>
      <c r="F43" s="17">
        <v>11849</v>
      </c>
      <c r="G43" s="24"/>
      <c r="H43" s="7"/>
      <c r="I43" s="25">
        <f t="shared" si="0"/>
        <v>2634</v>
      </c>
      <c r="J43" s="24">
        <f t="shared" si="0"/>
        <v>2810</v>
      </c>
      <c r="K43" s="7"/>
      <c r="L43" s="25">
        <f t="shared" si="3"/>
        <v>2628.7713323254452</v>
      </c>
      <c r="M43" s="17">
        <f t="shared" si="1"/>
        <v>27.338965650934291</v>
      </c>
      <c r="N43" s="17">
        <f t="shared" si="4"/>
        <v>2812.195331931192</v>
      </c>
      <c r="O43" s="24">
        <f t="shared" si="2"/>
        <v>4.819482288111014</v>
      </c>
      <c r="P43" s="7"/>
      <c r="Q43" s="25">
        <f t="shared" si="5"/>
        <v>2652.4884120713346</v>
      </c>
      <c r="R43" s="24">
        <f t="shared" si="6"/>
        <v>2788.3033824053596</v>
      </c>
      <c r="S43" s="7"/>
      <c r="T43" s="25">
        <f t="shared" si="7"/>
        <v>-0.68951083973666838</v>
      </c>
      <c r="U43" s="24">
        <f t="shared" si="8"/>
        <v>0.72557365248934735</v>
      </c>
      <c r="V43" s="7"/>
      <c r="W43" s="25">
        <f t="shared" si="9"/>
        <v>-0.69094150993312853</v>
      </c>
      <c r="X43" s="24">
        <f t="shared" si="10"/>
        <v>129.1359574378908</v>
      </c>
      <c r="Y43" s="7"/>
      <c r="Z43" s="25">
        <f t="shared" si="11"/>
        <v>616</v>
      </c>
      <c r="AA43" s="17">
        <f t="shared" si="15"/>
        <v>129.23999999999998</v>
      </c>
      <c r="AB43" s="24">
        <f t="shared" si="12"/>
        <v>2.255663525277471</v>
      </c>
      <c r="AC43" s="17">
        <f t="shared" si="13"/>
        <v>-0.10404256210918561</v>
      </c>
      <c r="AD43" s="17">
        <f t="shared" ca="1" si="14"/>
        <v>0.10121941108474175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14413</v>
      </c>
      <c r="D44" s="17">
        <v>14779</v>
      </c>
      <c r="E44" s="17">
        <v>12072</v>
      </c>
      <c r="F44" s="17">
        <v>11720</v>
      </c>
      <c r="G44" s="24"/>
      <c r="H44" s="7"/>
      <c r="I44" s="25">
        <f t="shared" si="0"/>
        <v>2341</v>
      </c>
      <c r="J44" s="24">
        <f t="shared" si="0"/>
        <v>3059</v>
      </c>
      <c r="K44" s="7"/>
      <c r="L44" s="25">
        <f t="shared" si="3"/>
        <v>2336.8565089159051</v>
      </c>
      <c r="M44" s="17">
        <f t="shared" si="1"/>
        <v>17.168518363973732</v>
      </c>
      <c r="N44" s="17">
        <f t="shared" si="4"/>
        <v>3062.3057364792576</v>
      </c>
      <c r="O44" s="24">
        <f t="shared" si="2"/>
        <v>10.927893670294271</v>
      </c>
      <c r="P44" s="7"/>
      <c r="Q44" s="25">
        <f t="shared" si="5"/>
        <v>2359.4884120713346</v>
      </c>
      <c r="R44" s="24">
        <f t="shared" si="6"/>
        <v>3037.3033824053596</v>
      </c>
      <c r="S44" s="7"/>
      <c r="T44" s="25">
        <f t="shared" si="7"/>
        <v>-0.61334587889332171</v>
      </c>
      <c r="U44" s="24">
        <f t="shared" si="8"/>
        <v>0.79036855271788431</v>
      </c>
      <c r="V44" s="7"/>
      <c r="W44" s="25">
        <f t="shared" si="9"/>
        <v>-0.61490404299305945</v>
      </c>
      <c r="X44" s="24">
        <f t="shared" si="10"/>
        <v>134.85262697144134</v>
      </c>
      <c r="Y44" s="7"/>
      <c r="Z44" s="25">
        <f t="shared" si="11"/>
        <v>635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-0.10237302855864527</v>
      </c>
      <c r="AD44" s="17">
        <f t="shared" ca="1" si="14"/>
        <v>7.2244224891562681E-2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14253</v>
      </c>
      <c r="D45" s="17">
        <v>14891</v>
      </c>
      <c r="E45" s="17">
        <v>12230</v>
      </c>
      <c r="F45" s="17">
        <v>11608</v>
      </c>
      <c r="G45" s="24"/>
      <c r="H45" s="7"/>
      <c r="I45" s="25">
        <f t="shared" si="0"/>
        <v>2023</v>
      </c>
      <c r="J45" s="24">
        <f t="shared" si="0"/>
        <v>3283</v>
      </c>
      <c r="K45" s="7"/>
      <c r="L45" s="25">
        <f t="shared" si="3"/>
        <v>2025.1190654674297</v>
      </c>
      <c r="M45" s="17">
        <f t="shared" si="1"/>
        <v>4.4904384552528995</v>
      </c>
      <c r="N45" s="17">
        <f t="shared" si="4"/>
        <v>3279.9233529482558</v>
      </c>
      <c r="O45" s="24">
        <f t="shared" si="2"/>
        <v>9.4657570810062968</v>
      </c>
      <c r="P45" s="7"/>
      <c r="Q45" s="25">
        <f t="shared" si="5"/>
        <v>2041.4884120713343</v>
      </c>
      <c r="R45" s="24">
        <f t="shared" si="6"/>
        <v>3261.3033824053596</v>
      </c>
      <c r="S45" s="7"/>
      <c r="T45" s="25">
        <f t="shared" si="7"/>
        <v>-0.53068220125446763</v>
      </c>
      <c r="U45" s="24">
        <f t="shared" si="8"/>
        <v>0.84865794087528301</v>
      </c>
      <c r="V45" s="7"/>
      <c r="W45" s="25">
        <f t="shared" si="9"/>
        <v>-0.53235503121742578</v>
      </c>
      <c r="X45" s="24">
        <f t="shared" si="10"/>
        <v>140.63576508244807</v>
      </c>
      <c r="Y45" s="7"/>
      <c r="Z45" s="25">
        <f t="shared" si="11"/>
        <v>628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2.8765082448103385E-2</v>
      </c>
      <c r="AD45" s="17">
        <f t="shared" ca="1" si="14"/>
        <v>3.3357134640738195E-2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14091</v>
      </c>
      <c r="D46" s="17">
        <v>14984</v>
      </c>
      <c r="E46" s="17">
        <v>12401</v>
      </c>
      <c r="F46" s="17">
        <v>11514</v>
      </c>
      <c r="G46" s="24"/>
      <c r="H46" s="7"/>
      <c r="I46" s="25">
        <f t="shared" si="0"/>
        <v>1690</v>
      </c>
      <c r="J46" s="24">
        <f t="shared" si="0"/>
        <v>3470</v>
      </c>
      <c r="K46" s="7"/>
      <c r="L46" s="25">
        <f t="shared" si="3"/>
        <v>1689.1725414879118</v>
      </c>
      <c r="M46" s="17">
        <f t="shared" si="1"/>
        <v>0.68468758922728745</v>
      </c>
      <c r="N46" s="17">
        <f t="shared" si="4"/>
        <v>3467.9999178441158</v>
      </c>
      <c r="O46" s="24">
        <f t="shared" si="2"/>
        <v>4.0003286302865053</v>
      </c>
      <c r="P46" s="7"/>
      <c r="Q46" s="25">
        <f t="shared" si="5"/>
        <v>1708.4884120713343</v>
      </c>
      <c r="R46" s="24">
        <f t="shared" si="6"/>
        <v>3448.3033824053596</v>
      </c>
      <c r="S46" s="7"/>
      <c r="T46" s="25">
        <f t="shared" si="7"/>
        <v>-0.44411929353830926</v>
      </c>
      <c r="U46" s="24">
        <f t="shared" si="8"/>
        <v>0.89731917116739712</v>
      </c>
      <c r="V46" s="7"/>
      <c r="W46" s="25">
        <f t="shared" si="9"/>
        <v>-0.44588781496163343</v>
      </c>
      <c r="X46" s="24">
        <f t="shared" si="10"/>
        <v>146.31213206182076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-1.8867938179198518E-2</v>
      </c>
      <c r="AD46" s="17">
        <f t="shared" ca="1" si="14"/>
        <v>4.278031922996206E-2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13917</v>
      </c>
      <c r="D47" s="17">
        <v>15072</v>
      </c>
      <c r="E47" s="17">
        <v>12576</v>
      </c>
      <c r="F47" s="17">
        <v>11444</v>
      </c>
      <c r="G47" s="24"/>
      <c r="H47" s="7"/>
      <c r="I47" s="25">
        <f t="shared" si="0"/>
        <v>1341</v>
      </c>
      <c r="J47" s="24">
        <f t="shared" si="0"/>
        <v>3628</v>
      </c>
      <c r="K47" s="7"/>
      <c r="L47" s="25">
        <f t="shared" si="3"/>
        <v>1341.2952199340284</v>
      </c>
      <c r="M47" s="17">
        <f t="shared" si="1"/>
        <v>8.7154809447738527E-2</v>
      </c>
      <c r="N47" s="17">
        <f t="shared" si="4"/>
        <v>3619.7633359252613</v>
      </c>
      <c r="O47" s="24">
        <f t="shared" si="2"/>
        <v>67.842635080090389</v>
      </c>
      <c r="P47" s="7"/>
      <c r="Q47" s="25">
        <f t="shared" si="5"/>
        <v>1359.4884120713343</v>
      </c>
      <c r="R47" s="24">
        <f t="shared" si="6"/>
        <v>3606.3033824053596</v>
      </c>
      <c r="S47" s="7"/>
      <c r="T47" s="25">
        <f t="shared" si="7"/>
        <v>-0.35339720707302608</v>
      </c>
      <c r="U47" s="24">
        <f t="shared" si="8"/>
        <v>0.9384340074569909</v>
      </c>
      <c r="V47" s="7"/>
      <c r="W47" s="25">
        <f t="shared" si="9"/>
        <v>-0.35524654598723138</v>
      </c>
      <c r="X47" s="24">
        <f t="shared" si="10"/>
        <v>152.00113581436813</v>
      </c>
      <c r="Y47" s="7"/>
      <c r="Z47" s="25">
        <f t="shared" si="11"/>
        <v>627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2.7135814368165256E-2</v>
      </c>
      <c r="AD47" s="17">
        <f t="shared" ca="1" si="14"/>
        <v>2.3780529497230418E-2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13734</v>
      </c>
      <c r="D48" s="17">
        <v>15123</v>
      </c>
      <c r="E48" s="17">
        <v>12756</v>
      </c>
      <c r="F48" s="17">
        <v>11380</v>
      </c>
      <c r="G48" s="24"/>
      <c r="H48" s="7"/>
      <c r="I48" s="25">
        <f t="shared" si="0"/>
        <v>978</v>
      </c>
      <c r="J48" s="24">
        <f t="shared" si="0"/>
        <v>3743</v>
      </c>
      <c r="K48" s="7"/>
      <c r="L48" s="25">
        <f t="shared" si="3"/>
        <v>981.40915579831608</v>
      </c>
      <c r="M48" s="17">
        <f t="shared" si="1"/>
        <v>11.622343257192137</v>
      </c>
      <c r="N48" s="17">
        <f t="shared" si="4"/>
        <v>3736.3187357256274</v>
      </c>
      <c r="O48" s="24">
        <f t="shared" si="2"/>
        <v>44.639292304006979</v>
      </c>
      <c r="P48" s="7"/>
      <c r="Q48" s="25">
        <f t="shared" si="5"/>
        <v>996.48841207133444</v>
      </c>
      <c r="R48" s="24">
        <f t="shared" si="6"/>
        <v>3721.3033824053596</v>
      </c>
      <c r="S48" s="7"/>
      <c r="T48" s="25">
        <f t="shared" si="7"/>
        <v>-0.25903583920225881</v>
      </c>
      <c r="U48" s="24">
        <f t="shared" si="8"/>
        <v>0.96835936298422687</v>
      </c>
      <c r="V48" s="7"/>
      <c r="W48" s="25">
        <f t="shared" si="9"/>
        <v>-0.26094394600555942</v>
      </c>
      <c r="X48" s="24">
        <f t="shared" si="10"/>
        <v>157.65414541043742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5.5145410437461351E-2</v>
      </c>
      <c r="AD48" s="17">
        <f t="shared" ca="1" si="14"/>
        <v>5.161555281253527E-2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13555</v>
      </c>
      <c r="D49" s="17">
        <v>15166</v>
      </c>
      <c r="E49" s="17">
        <v>12941</v>
      </c>
      <c r="F49" s="17">
        <v>11345</v>
      </c>
      <c r="G49" s="24"/>
      <c r="H49" s="7"/>
      <c r="I49" s="25">
        <f t="shared" si="0"/>
        <v>614</v>
      </c>
      <c r="J49" s="24">
        <f t="shared" si="0"/>
        <v>3821</v>
      </c>
      <c r="K49" s="7"/>
      <c r="L49" s="25">
        <f t="shared" si="3"/>
        <v>622.64011904907181</v>
      </c>
      <c r="M49" s="17">
        <f t="shared" si="1"/>
        <v>74.651657182133619</v>
      </c>
      <c r="N49" s="17">
        <f t="shared" si="4"/>
        <v>3815.2635998512778</v>
      </c>
      <c r="O49" s="24">
        <f t="shared" si="2"/>
        <v>32.906286666259717</v>
      </c>
      <c r="P49" s="7"/>
      <c r="Q49" s="25">
        <f t="shared" si="5"/>
        <v>632.48841207133444</v>
      </c>
      <c r="R49" s="24">
        <f t="shared" si="6"/>
        <v>3799.3033824053596</v>
      </c>
      <c r="S49" s="7"/>
      <c r="T49" s="25">
        <f t="shared" si="7"/>
        <v>-0.16441452265967121</v>
      </c>
      <c r="U49" s="24">
        <f t="shared" si="8"/>
        <v>0.98865656064617824</v>
      </c>
      <c r="V49" s="7"/>
      <c r="W49" s="25">
        <f t="shared" si="9"/>
        <v>-0.16636243001057763</v>
      </c>
      <c r="X49" s="24">
        <f t="shared" si="10"/>
        <v>163.18367409203165</v>
      </c>
      <c r="Y49" s="7"/>
      <c r="Z49" s="25">
        <f t="shared" si="11"/>
        <v>607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0.12167409203169655</v>
      </c>
      <c r="AD49" s="17">
        <f t="shared" ca="1" si="14"/>
        <v>-3.2937302452324957E-2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13374</v>
      </c>
      <c r="D50" s="17">
        <v>15190</v>
      </c>
      <c r="E50" s="17">
        <v>13122</v>
      </c>
      <c r="F50" s="17">
        <v>11324</v>
      </c>
      <c r="G50" s="24"/>
      <c r="H50" s="7"/>
      <c r="I50" s="25">
        <f t="shared" si="0"/>
        <v>252</v>
      </c>
      <c r="J50" s="24">
        <f t="shared" si="0"/>
        <v>3866</v>
      </c>
      <c r="K50" s="7"/>
      <c r="L50" s="25">
        <f t="shared" si="3"/>
        <v>255.63558548947785</v>
      </c>
      <c r="M50" s="17">
        <f t="shared" si="1"/>
        <v>13.21748185130188</v>
      </c>
      <c r="N50" s="17">
        <f t="shared" si="4"/>
        <v>3859.9057486750562</v>
      </c>
      <c r="O50" s="24">
        <f t="shared" si="2"/>
        <v>37.139899211579234</v>
      </c>
      <c r="P50" s="7"/>
      <c r="Q50" s="25">
        <f t="shared" si="5"/>
        <v>270.48841207133444</v>
      </c>
      <c r="R50" s="24">
        <f t="shared" si="6"/>
        <v>3844.3033824053596</v>
      </c>
      <c r="S50" s="7"/>
      <c r="T50" s="25">
        <f t="shared" si="7"/>
        <v>-7.0313103460724197E-2</v>
      </c>
      <c r="U50" s="24">
        <f t="shared" si="8"/>
        <v>1.0003664823742271</v>
      </c>
      <c r="V50" s="7"/>
      <c r="W50" s="25">
        <f t="shared" si="9"/>
        <v>-7.2283895999772682E-2</v>
      </c>
      <c r="X50" s="24">
        <f t="shared" si="10"/>
        <v>168.60255934802797</v>
      </c>
      <c r="Y50" s="7"/>
      <c r="Z50" s="25">
        <f t="shared" si="11"/>
        <v>611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4.1559348028016529E-2</v>
      </c>
      <c r="AD50" s="17">
        <f t="shared" ca="1" si="14"/>
        <v>2.9162655305384533E-2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13176</v>
      </c>
      <c r="D51" s="17">
        <v>15183</v>
      </c>
      <c r="E51" s="17">
        <v>13304</v>
      </c>
      <c r="F51" s="17">
        <v>11314</v>
      </c>
      <c r="G51" s="24"/>
      <c r="H51" s="7"/>
      <c r="I51" s="25">
        <f t="shared" si="0"/>
        <v>-128</v>
      </c>
      <c r="J51" s="24">
        <f t="shared" si="0"/>
        <v>3869</v>
      </c>
      <c r="K51" s="7"/>
      <c r="L51" s="25">
        <f t="shared" si="3"/>
        <v>-122.35756818062116</v>
      </c>
      <c r="M51" s="17">
        <f t="shared" si="1"/>
        <v>31.837036836338832</v>
      </c>
      <c r="N51" s="17">
        <f t="shared" si="4"/>
        <v>3868.9982903614778</v>
      </c>
      <c r="O51" s="24">
        <f t="shared" si="2"/>
        <v>2.9228638767373653E-6</v>
      </c>
      <c r="P51" s="7"/>
      <c r="Q51" s="25">
        <f t="shared" si="5"/>
        <v>-109.51158792866559</v>
      </c>
      <c r="R51" s="24">
        <f t="shared" si="6"/>
        <v>3847.3033824053596</v>
      </c>
      <c r="S51" s="7"/>
      <c r="T51" s="25">
        <f t="shared" si="7"/>
        <v>2.8467391830988138E-2</v>
      </c>
      <c r="U51" s="24">
        <f t="shared" si="8"/>
        <v>1.0011471438227637</v>
      </c>
      <c r="V51" s="7"/>
      <c r="W51" s="25">
        <f t="shared" si="9"/>
        <v>2.6495253105897024E-2</v>
      </c>
      <c r="X51" s="24">
        <f t="shared" si="10"/>
        <v>174.25139438380529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6.5394383805340794E-2</v>
      </c>
      <c r="AD51" s="17">
        <f t="shared" ca="1" si="14"/>
        <v>2.2392295371901128E-2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12993</v>
      </c>
      <c r="D52" s="17">
        <v>15180</v>
      </c>
      <c r="E52" s="17">
        <v>13494</v>
      </c>
      <c r="F52" s="17">
        <v>11327</v>
      </c>
      <c r="G52" s="24"/>
      <c r="H52" s="7"/>
      <c r="I52" s="25">
        <f t="shared" ref="I52:J83" si="16">C52-E52</f>
        <v>-501</v>
      </c>
      <c r="J52" s="24">
        <f t="shared" si="16"/>
        <v>3853</v>
      </c>
      <c r="K52" s="7"/>
      <c r="L52" s="25">
        <f t="shared" si="3"/>
        <v>-500.54600290444273</v>
      </c>
      <c r="M52" s="17">
        <f t="shared" si="1"/>
        <v>0.20611336277443681</v>
      </c>
      <c r="N52" s="17">
        <f t="shared" si="4"/>
        <v>3840.8702481473642</v>
      </c>
      <c r="O52" s="24">
        <f t="shared" si="2"/>
        <v>147.13088000652073</v>
      </c>
      <c r="P52" s="7"/>
      <c r="Q52" s="25">
        <f t="shared" si="5"/>
        <v>-482.51158792866556</v>
      </c>
      <c r="R52" s="24">
        <f t="shared" si="6"/>
        <v>3831.3033824053596</v>
      </c>
      <c r="S52" s="7"/>
      <c r="T52" s="25">
        <f t="shared" si="7"/>
        <v>0.12542824641995839</v>
      </c>
      <c r="U52" s="24">
        <f t="shared" si="8"/>
        <v>0.99698361609723518</v>
      </c>
      <c r="V52" s="7"/>
      <c r="W52" s="25">
        <f t="shared" si="9"/>
        <v>0.12346449770530504</v>
      </c>
      <c r="X52" s="24">
        <f t="shared" si="10"/>
        <v>179.79487738546732</v>
      </c>
      <c r="Y52" s="7"/>
      <c r="Z52" s="25">
        <f t="shared" si="11"/>
        <v>627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-3.4122614532634543E-2</v>
      </c>
      <c r="AD52" s="17">
        <f t="shared" ca="1" si="14"/>
        <v>0.12432847641079547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15136</v>
      </c>
      <c r="E53" s="17">
        <v>13680</v>
      </c>
      <c r="F53" s="17">
        <v>11361</v>
      </c>
      <c r="G53" s="24"/>
      <c r="H53" s="7"/>
      <c r="I53" s="25">
        <f t="shared" si="16"/>
        <v>-877</v>
      </c>
      <c r="J53" s="24">
        <f t="shared" si="16"/>
        <v>3775</v>
      </c>
      <c r="K53" s="7"/>
      <c r="L53" s="25">
        <f t="shared" si="3"/>
        <v>-875.82603862698477</v>
      </c>
      <c r="M53" s="17">
        <f t="shared" si="1"/>
        <v>1.3781853053318074</v>
      </c>
      <c r="N53" s="17">
        <f t="shared" si="4"/>
        <v>3775.3058726593845</v>
      </c>
      <c r="O53" s="24">
        <f t="shared" si="2"/>
        <v>9.3558083758932112E-2</v>
      </c>
      <c r="P53" s="7"/>
      <c r="Q53" s="25">
        <f t="shared" si="5"/>
        <v>-858.51158792866556</v>
      </c>
      <c r="R53" s="24">
        <f t="shared" si="6"/>
        <v>3753.3033824053596</v>
      </c>
      <c r="S53" s="7"/>
      <c r="T53" s="25">
        <f t="shared" si="7"/>
        <v>0.22316894702438952</v>
      </c>
      <c r="U53" s="24">
        <f t="shared" si="8"/>
        <v>0.97668641843528381</v>
      </c>
      <c r="V53" s="7"/>
      <c r="W53" s="25">
        <f t="shared" si="9"/>
        <v>0.22124537210090728</v>
      </c>
      <c r="X53" s="24">
        <f t="shared" si="10"/>
        <v>185.4990262325116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2.6232511658008661E-5</v>
      </c>
      <c r="AD53" s="17">
        <f t="shared" ca="1" si="14"/>
        <v>0.10065951619114344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12624</v>
      </c>
      <c r="D54" s="17">
        <v>15099</v>
      </c>
      <c r="E54" s="17">
        <v>13874</v>
      </c>
      <c r="F54" s="17">
        <v>11418</v>
      </c>
      <c r="G54" s="24"/>
      <c r="H54" s="7"/>
      <c r="I54" s="25">
        <f t="shared" si="16"/>
        <v>-1250</v>
      </c>
      <c r="J54" s="24">
        <f t="shared" si="16"/>
        <v>3681</v>
      </c>
      <c r="K54" s="7"/>
      <c r="L54" s="25">
        <f t="shared" si="3"/>
        <v>-1243.2834500313238</v>
      </c>
      <c r="M54" s="17">
        <f t="shared" si="1"/>
        <v>45.112043481724136</v>
      </c>
      <c r="N54" s="17">
        <f t="shared" si="4"/>
        <v>3672.800975928023</v>
      </c>
      <c r="O54" s="24">
        <f t="shared" si="2"/>
        <v>67.22399573285773</v>
      </c>
      <c r="P54" s="7"/>
      <c r="Q54" s="25">
        <f t="shared" si="5"/>
        <v>-1231.5115879286657</v>
      </c>
      <c r="R54" s="24">
        <f t="shared" si="6"/>
        <v>3659.3033824053596</v>
      </c>
      <c r="S54" s="7"/>
      <c r="T54" s="25">
        <f t="shared" si="7"/>
        <v>0.32012980161335985</v>
      </c>
      <c r="U54" s="24">
        <f t="shared" si="8"/>
        <v>0.95222569304780402</v>
      </c>
      <c r="V54" s="7"/>
      <c r="W54" s="25">
        <f t="shared" si="9"/>
        <v>0.31825460084340468</v>
      </c>
      <c r="X54" s="24">
        <f t="shared" si="10"/>
        <v>191.21617381312967</v>
      </c>
      <c r="Y54" s="7"/>
      <c r="Z54" s="25">
        <f t="shared" si="11"/>
        <v>631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3.8173813129731116E-2</v>
      </c>
      <c r="AD54" s="17">
        <f t="shared" ca="1" si="14"/>
        <v>4.0402559431981899E-2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12439</v>
      </c>
      <c r="D55" s="17">
        <v>15020</v>
      </c>
      <c r="E55" s="17">
        <v>14049</v>
      </c>
      <c r="F55" s="17">
        <v>11485</v>
      </c>
      <c r="G55" s="24"/>
      <c r="H55" s="7"/>
      <c r="I55" s="25">
        <f t="shared" si="16"/>
        <v>-1610</v>
      </c>
      <c r="J55" s="24">
        <f t="shared" si="16"/>
        <v>3535</v>
      </c>
      <c r="K55" s="7"/>
      <c r="L55" s="25">
        <f t="shared" si="3"/>
        <v>-1601.4687704711216</v>
      </c>
      <c r="M55" s="17">
        <f t="shared" si="1"/>
        <v>72.781877274406497</v>
      </c>
      <c r="N55" s="17">
        <f t="shared" si="4"/>
        <v>3533.2007014409055</v>
      </c>
      <c r="O55" s="24">
        <f t="shared" si="2"/>
        <v>3.2374753047595273</v>
      </c>
      <c r="P55" s="7"/>
      <c r="Q55" s="25">
        <f t="shared" si="5"/>
        <v>-1591.5115879286657</v>
      </c>
      <c r="R55" s="24">
        <f t="shared" si="6"/>
        <v>3513.3033824053596</v>
      </c>
      <c r="S55" s="7"/>
      <c r="T55" s="25">
        <f t="shared" si="7"/>
        <v>0.41371132346866624</v>
      </c>
      <c r="U55" s="24">
        <f t="shared" si="8"/>
        <v>0.91423350255235658</v>
      </c>
      <c r="V55" s="7"/>
      <c r="W55" s="25">
        <f t="shared" si="9"/>
        <v>0.41191114639064935</v>
      </c>
      <c r="X55" s="24">
        <f t="shared" si="10"/>
        <v>196.989536284515</v>
      </c>
      <c r="Y55" s="7"/>
      <c r="Z55" s="25">
        <f t="shared" si="11"/>
        <v>636</v>
      </c>
      <c r="AA55" s="17">
        <f t="shared" si="15"/>
        <v>196.90199999999993</v>
      </c>
      <c r="AB55" s="24">
        <f t="shared" si="12"/>
        <v>3.4365882037618736</v>
      </c>
      <c r="AC55" s="17">
        <f t="shared" si="13"/>
        <v>8.7536284515067564E-2</v>
      </c>
      <c r="AD55" s="17">
        <f t="shared" ca="1" si="14"/>
        <v>-1.5095302264569455E-3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12279</v>
      </c>
      <c r="D56" s="17">
        <v>14938</v>
      </c>
      <c r="E56" s="17">
        <v>14224</v>
      </c>
      <c r="F56" s="17">
        <v>11575</v>
      </c>
      <c r="G56" s="24"/>
      <c r="H56" s="7"/>
      <c r="I56" s="25">
        <f t="shared" si="16"/>
        <v>-1945</v>
      </c>
      <c r="J56" s="24">
        <f t="shared" si="16"/>
        <v>3363</v>
      </c>
      <c r="K56" s="7"/>
      <c r="L56" s="25">
        <f t="shared" si="3"/>
        <v>-1932.8420479258589</v>
      </c>
      <c r="M56" s="17">
        <f t="shared" si="1"/>
        <v>147.81579863711241</v>
      </c>
      <c r="N56" s="17">
        <f t="shared" si="4"/>
        <v>3364.872496477115</v>
      </c>
      <c r="O56" s="24">
        <f t="shared" si="2"/>
        <v>3.5062430568079521</v>
      </c>
      <c r="P56" s="7"/>
      <c r="Q56" s="25">
        <f t="shared" si="5"/>
        <v>-1926.5115879286657</v>
      </c>
      <c r="R56" s="24">
        <f t="shared" si="6"/>
        <v>3341.3033824053596</v>
      </c>
      <c r="S56" s="7"/>
      <c r="T56" s="25">
        <f t="shared" si="7"/>
        <v>0.50079412852846528</v>
      </c>
      <c r="U56" s="24">
        <f t="shared" si="8"/>
        <v>0.86947557950292542</v>
      </c>
      <c r="V56" s="7"/>
      <c r="W56" s="25">
        <f t="shared" si="9"/>
        <v>0.49908229058050319</v>
      </c>
      <c r="X56" s="24">
        <f t="shared" si="10"/>
        <v>202.59140940130419</v>
      </c>
      <c r="Y56" s="7"/>
      <c r="Z56" s="25">
        <f t="shared" si="11"/>
        <v>615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0.15440940130426384</v>
      </c>
      <c r="AD56" s="17">
        <f t="shared" ca="1" si="14"/>
        <v>-3.4769314563959597E-2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12126</v>
      </c>
      <c r="D57" s="17">
        <v>14841</v>
      </c>
      <c r="E57" s="17">
        <v>14376</v>
      </c>
      <c r="F57" s="17">
        <v>11675</v>
      </c>
      <c r="G57" s="24"/>
      <c r="H57" s="7"/>
      <c r="I57" s="25">
        <f t="shared" si="16"/>
        <v>-2250</v>
      </c>
      <c r="J57" s="24">
        <f t="shared" si="16"/>
        <v>3166</v>
      </c>
      <c r="K57" s="7"/>
      <c r="L57" s="25">
        <f t="shared" si="3"/>
        <v>-2246.8480284086249</v>
      </c>
      <c r="M57" s="17">
        <f t="shared" si="1"/>
        <v>9.9349249128354202</v>
      </c>
      <c r="N57" s="17">
        <f t="shared" si="4"/>
        <v>3165.0036331134847</v>
      </c>
      <c r="O57" s="24">
        <f t="shared" si="2"/>
        <v>0.99274697254411559</v>
      </c>
      <c r="P57" s="7"/>
      <c r="Q57" s="25">
        <f t="shared" si="5"/>
        <v>-2231.5115879286654</v>
      </c>
      <c r="R57" s="24">
        <f t="shared" si="6"/>
        <v>3144.3033824053596</v>
      </c>
      <c r="S57" s="7"/>
      <c r="T57" s="25">
        <f t="shared" si="7"/>
        <v>0.58007847343365537</v>
      </c>
      <c r="U57" s="24">
        <f t="shared" si="8"/>
        <v>0.81821214438235601</v>
      </c>
      <c r="V57" s="7"/>
      <c r="W57" s="25">
        <f t="shared" si="9"/>
        <v>0.57846777491472956</v>
      </c>
      <c r="X57" s="24">
        <f t="shared" si="10"/>
        <v>207.99534887536288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1.4348875362941271E-2</v>
      </c>
      <c r="AD57" s="17">
        <f t="shared" ca="1" si="14"/>
        <v>8.6930357286746585E-2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11977</v>
      </c>
      <c r="D58" s="17">
        <v>14725</v>
      </c>
      <c r="E58" s="17">
        <v>14526</v>
      </c>
      <c r="F58" s="17">
        <v>11791</v>
      </c>
      <c r="G58" s="24"/>
      <c r="H58" s="7"/>
      <c r="I58" s="25">
        <f t="shared" si="16"/>
        <v>-2549</v>
      </c>
      <c r="J58" s="24">
        <f t="shared" si="16"/>
        <v>2934</v>
      </c>
      <c r="K58" s="7"/>
      <c r="L58" s="25">
        <f t="shared" si="3"/>
        <v>-2541.8258937467645</v>
      </c>
      <c r="M58" s="17">
        <f t="shared" si="1"/>
        <v>51.467800532713419</v>
      </c>
      <c r="N58" s="17">
        <f t="shared" si="4"/>
        <v>2934.1320785553676</v>
      </c>
      <c r="O58" s="24">
        <f t="shared" si="2"/>
        <v>1.7444744787984391E-2</v>
      </c>
      <c r="P58" s="7"/>
      <c r="Q58" s="25">
        <f t="shared" si="5"/>
        <v>-2530.5115879286654</v>
      </c>
      <c r="R58" s="24">
        <f t="shared" si="6"/>
        <v>2912.3033824053596</v>
      </c>
      <c r="S58" s="7"/>
      <c r="T58" s="25">
        <f t="shared" si="7"/>
        <v>0.65780312630792381</v>
      </c>
      <c r="U58" s="24">
        <f t="shared" si="8"/>
        <v>0.75784099236219304</v>
      </c>
      <c r="V58" s="7"/>
      <c r="W58" s="25">
        <f t="shared" si="9"/>
        <v>0.65631150579440323</v>
      </c>
      <c r="X58" s="24">
        <f t="shared" si="10"/>
        <v>213.62890058950984</v>
      </c>
      <c r="Y58" s="7"/>
      <c r="Z58" s="25">
        <f t="shared" si="11"/>
        <v>620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6.7900589509889642E-2</v>
      </c>
      <c r="AD58" s="17">
        <f t="shared" ca="1" si="14"/>
        <v>3.9018943654184568E-2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11838</v>
      </c>
      <c r="D59" s="17">
        <v>14586</v>
      </c>
      <c r="E59" s="17">
        <v>14649</v>
      </c>
      <c r="F59" s="17">
        <v>11914</v>
      </c>
      <c r="G59" s="24"/>
      <c r="H59" s="7"/>
      <c r="I59" s="25">
        <f t="shared" si="16"/>
        <v>-2811</v>
      </c>
      <c r="J59" s="24">
        <f t="shared" si="16"/>
        <v>2672</v>
      </c>
      <c r="K59" s="7"/>
      <c r="L59" s="25">
        <f t="shared" si="3"/>
        <v>-2808.7103488488233</v>
      </c>
      <c r="M59" s="17">
        <f t="shared" si="1"/>
        <v>5.2425023940848474</v>
      </c>
      <c r="N59" s="17">
        <f t="shared" si="4"/>
        <v>2680.02045313908</v>
      </c>
      <c r="O59" s="24">
        <f t="shared" si="2"/>
        <v>64.327668556178523</v>
      </c>
      <c r="P59" s="7"/>
      <c r="Q59" s="25">
        <f t="shared" si="5"/>
        <v>-2792.5115879286654</v>
      </c>
      <c r="R59" s="24">
        <f t="shared" si="6"/>
        <v>2650.3033824053596</v>
      </c>
      <c r="S59" s="7"/>
      <c r="T59" s="25">
        <f t="shared" si="7"/>
        <v>0.72590967832484121</v>
      </c>
      <c r="U59" s="24">
        <f t="shared" si="8"/>
        <v>0.68966322585666417</v>
      </c>
      <c r="V59" s="7"/>
      <c r="W59" s="25">
        <f t="shared" si="9"/>
        <v>0.72455249567112057</v>
      </c>
      <c r="X59" s="24">
        <f t="shared" si="10"/>
        <v>219.14864473516855</v>
      </c>
      <c r="Y59" s="7"/>
      <c r="Z59" s="25">
        <f t="shared" si="11"/>
        <v>610</v>
      </c>
      <c r="AA59" s="17">
        <f t="shared" si="15"/>
        <v>219.05099999999996</v>
      </c>
      <c r="AB59" s="24">
        <f t="shared" si="12"/>
        <v>3.8231611797860978</v>
      </c>
      <c r="AC59" s="17">
        <f t="shared" si="13"/>
        <v>9.7644735168586294E-2</v>
      </c>
      <c r="AD59" s="17">
        <f t="shared" ca="1" si="14"/>
        <v>5.9940606112547812E-2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11720</v>
      </c>
      <c r="D60" s="17">
        <v>14448</v>
      </c>
      <c r="E60" s="17">
        <v>14782</v>
      </c>
      <c r="F60" s="17">
        <v>12064</v>
      </c>
      <c r="G60" s="24"/>
      <c r="H60" s="7"/>
      <c r="I60" s="25">
        <f t="shared" si="16"/>
        <v>-3062</v>
      </c>
      <c r="J60" s="24">
        <f t="shared" si="16"/>
        <v>2384</v>
      </c>
      <c r="K60" s="7"/>
      <c r="L60" s="25">
        <f t="shared" si="3"/>
        <v>-3057.8082125409751</v>
      </c>
      <c r="M60" s="17">
        <f t="shared" si="1"/>
        <v>17.571082101638499</v>
      </c>
      <c r="N60" s="17">
        <f t="shared" si="4"/>
        <v>2391.5164533359739</v>
      </c>
      <c r="O60" s="24">
        <f t="shared" si="2"/>
        <v>56.497070751873061</v>
      </c>
      <c r="P60" s="7"/>
      <c r="Q60" s="25">
        <f t="shared" si="5"/>
        <v>-3043.5115879286654</v>
      </c>
      <c r="R60" s="24">
        <f t="shared" si="6"/>
        <v>2362.3033824053596</v>
      </c>
      <c r="S60" s="7"/>
      <c r="T60" s="25">
        <f t="shared" si="7"/>
        <v>0.79115679495173541</v>
      </c>
      <c r="U60" s="24">
        <f t="shared" si="8"/>
        <v>0.61471972679715148</v>
      </c>
      <c r="V60" s="7"/>
      <c r="W60" s="25">
        <f t="shared" si="9"/>
        <v>0.78994737265729587</v>
      </c>
      <c r="X60" s="24">
        <f t="shared" si="10"/>
        <v>224.84615010101732</v>
      </c>
      <c r="Y60" s="7"/>
      <c r="Z60" s="25">
        <f t="shared" si="11"/>
        <v>631</v>
      </c>
      <c r="AA60" s="17">
        <f t="shared" si="15"/>
        <v>224.72999999999996</v>
      </c>
      <c r="AB60" s="24">
        <f t="shared" si="12"/>
        <v>3.9222784280068561</v>
      </c>
      <c r="AC60" s="17">
        <f t="shared" si="13"/>
        <v>0.11615010101735379</v>
      </c>
      <c r="AD60" s="17">
        <f t="shared" ca="1" si="14"/>
        <v>3.2956126311688649E-2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11612</v>
      </c>
      <c r="D61" s="17">
        <v>14286</v>
      </c>
      <c r="E61" s="17">
        <v>14889</v>
      </c>
      <c r="F61" s="17">
        <v>12220</v>
      </c>
      <c r="G61" s="24"/>
      <c r="H61" s="7"/>
      <c r="I61" s="25">
        <f t="shared" si="16"/>
        <v>-3277</v>
      </c>
      <c r="J61" s="24">
        <f t="shared" si="16"/>
        <v>2066</v>
      </c>
      <c r="K61" s="7"/>
      <c r="L61" s="25">
        <f t="shared" si="3"/>
        <v>-3277.703884362616</v>
      </c>
      <c r="M61" s="17">
        <f t="shared" si="1"/>
        <v>0.49545319593534487</v>
      </c>
      <c r="N61" s="17">
        <f t="shared" si="4"/>
        <v>2078.7166928584797</v>
      </c>
      <c r="O61" s="24">
        <f t="shared" si="2"/>
        <v>161.71427725690978</v>
      </c>
      <c r="P61" s="7"/>
      <c r="Q61" s="25">
        <f t="shared" si="5"/>
        <v>-3258.5115879286654</v>
      </c>
      <c r="R61" s="24">
        <f t="shared" si="6"/>
        <v>2044.3033824053596</v>
      </c>
      <c r="S61" s="7"/>
      <c r="T61" s="25">
        <f t="shared" si="7"/>
        <v>0.84704575939309901</v>
      </c>
      <c r="U61" s="24">
        <f t="shared" si="8"/>
        <v>0.53196961325227299</v>
      </c>
      <c r="V61" s="7"/>
      <c r="W61" s="25">
        <f t="shared" si="9"/>
        <v>0.84599945781671826</v>
      </c>
      <c r="X61" s="24">
        <f t="shared" si="10"/>
        <v>230.57348991912204</v>
      </c>
      <c r="Y61" s="7"/>
      <c r="Z61" s="25">
        <f t="shared" si="11"/>
        <v>633</v>
      </c>
      <c r="AA61" s="17">
        <f t="shared" si="15"/>
        <v>230.42699999999996</v>
      </c>
      <c r="AB61" s="24">
        <f t="shared" si="12"/>
        <v>4.021709835492973</v>
      </c>
      <c r="AC61" s="17">
        <f t="shared" si="13"/>
        <v>0.14648991912207521</v>
      </c>
      <c r="AD61" s="17">
        <f t="shared" ca="1" si="14"/>
        <v>-1.5013117112118834E-2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11519</v>
      </c>
      <c r="D62" s="17">
        <v>14119</v>
      </c>
      <c r="E62" s="17">
        <v>14986</v>
      </c>
      <c r="F62" s="17">
        <v>12387</v>
      </c>
      <c r="G62" s="24"/>
      <c r="H62" s="7"/>
      <c r="I62" s="25">
        <f t="shared" si="16"/>
        <v>-3467</v>
      </c>
      <c r="J62" s="24">
        <f t="shared" si="16"/>
        <v>1732</v>
      </c>
      <c r="K62" s="7"/>
      <c r="L62" s="25">
        <f t="shared" si="3"/>
        <v>-3467.5477146011563</v>
      </c>
      <c r="M62" s="17">
        <f t="shared" si="1"/>
        <v>0.29999128431975891</v>
      </c>
      <c r="N62" s="17">
        <f t="shared" si="4"/>
        <v>1741.2611981118646</v>
      </c>
      <c r="O62" s="24">
        <f t="shared" si="2"/>
        <v>85.769790467204189</v>
      </c>
      <c r="P62" s="7"/>
      <c r="Q62" s="25">
        <f t="shared" si="5"/>
        <v>-3448.5115879286654</v>
      </c>
      <c r="R62" s="24">
        <f t="shared" si="6"/>
        <v>1710.3033824053596</v>
      </c>
      <c r="S62" s="7"/>
      <c r="T62" s="25">
        <f t="shared" si="7"/>
        <v>0.8964360070389551</v>
      </c>
      <c r="U62" s="24">
        <f t="shared" si="8"/>
        <v>0.44505597198186592</v>
      </c>
      <c r="V62" s="7"/>
      <c r="W62" s="25">
        <f t="shared" si="9"/>
        <v>0.89556101544655875</v>
      </c>
      <c r="X62" s="24">
        <f t="shared" si="10"/>
        <v>236.30998720281184</v>
      </c>
      <c r="Y62" s="7"/>
      <c r="Z62" s="25">
        <f t="shared" si="11"/>
        <v>641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0.11398720281187025</v>
      </c>
      <c r="AD62" s="17">
        <f t="shared" ca="1" si="14"/>
        <v>4.3075321052214122E-2</v>
      </c>
      <c r="AE62" s="17">
        <v>107</v>
      </c>
    </row>
    <row r="63" spans="1:31" s="17" customFormat="1" x14ac:dyDescent="0.25">
      <c r="A63" s="17">
        <v>43</v>
      </c>
      <c r="B63" s="17">
        <v>620</v>
      </c>
      <c r="C63" s="17">
        <v>11447</v>
      </c>
      <c r="D63" s="17">
        <v>13948</v>
      </c>
      <c r="E63" s="17">
        <v>15066</v>
      </c>
      <c r="F63" s="17">
        <v>12558</v>
      </c>
      <c r="G63" s="24"/>
      <c r="H63" s="7"/>
      <c r="I63" s="25">
        <f t="shared" si="16"/>
        <v>-3619</v>
      </c>
      <c r="J63" s="24">
        <f t="shared" si="16"/>
        <v>1390</v>
      </c>
      <c r="K63" s="7"/>
      <c r="L63" s="25">
        <f t="shared" si="3"/>
        <v>-3617.9365665120322</v>
      </c>
      <c r="M63" s="17">
        <f t="shared" si="1"/>
        <v>1.1308907833313899</v>
      </c>
      <c r="N63" s="17">
        <f t="shared" si="4"/>
        <v>1398.2455837219754</v>
      </c>
      <c r="O63" s="24">
        <f t="shared" si="2"/>
        <v>67.989650916106285</v>
      </c>
      <c r="P63" s="7"/>
      <c r="Q63" s="25">
        <f t="shared" si="5"/>
        <v>-3600.5115879286654</v>
      </c>
      <c r="R63" s="24">
        <f t="shared" si="6"/>
        <v>1368.3033824053596</v>
      </c>
      <c r="S63" s="7"/>
      <c r="T63" s="25">
        <f t="shared" si="7"/>
        <v>0.93594820515564003</v>
      </c>
      <c r="U63" s="24">
        <f t="shared" si="8"/>
        <v>0.35606056684869464</v>
      </c>
      <c r="V63" s="7"/>
      <c r="W63" s="25">
        <f t="shared" si="9"/>
        <v>0.93524860531841936</v>
      </c>
      <c r="X63" s="24">
        <f t="shared" si="10"/>
        <v>241.89298108565629</v>
      </c>
      <c r="Y63" s="7"/>
      <c r="Z63" s="25">
        <f t="shared" si="11"/>
        <v>620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0.11698108565630605</v>
      </c>
      <c r="AD63" s="17">
        <f t="shared" ca="1" si="14"/>
        <v>3.9494884158813193E-2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11391</v>
      </c>
      <c r="D64" s="17">
        <v>13767</v>
      </c>
      <c r="E64" s="17">
        <v>15117</v>
      </c>
      <c r="F64" s="17">
        <v>12734</v>
      </c>
      <c r="G64" s="24"/>
      <c r="H64" s="7"/>
      <c r="I64" s="25">
        <f t="shared" si="16"/>
        <v>-3726</v>
      </c>
      <c r="J64" s="24">
        <f t="shared" si="16"/>
        <v>1033</v>
      </c>
      <c r="K64" s="7"/>
      <c r="L64" s="25">
        <f t="shared" si="3"/>
        <v>-3735.153570414509</v>
      </c>
      <c r="M64" s="17">
        <f t="shared" si="1"/>
        <v>83.787851333374036</v>
      </c>
      <c r="N64" s="17">
        <f t="shared" si="4"/>
        <v>1038.6808537357767</v>
      </c>
      <c r="O64" s="24">
        <f t="shared" si="2"/>
        <v>32.272099167288502</v>
      </c>
      <c r="P64" s="7"/>
      <c r="Q64" s="25">
        <f t="shared" si="5"/>
        <v>-3707.5115879286654</v>
      </c>
      <c r="R64" s="24">
        <f t="shared" si="6"/>
        <v>1011.3033824053595</v>
      </c>
      <c r="S64" s="7"/>
      <c r="T64" s="25">
        <f t="shared" si="7"/>
        <v>0.96376271304041172</v>
      </c>
      <c r="U64" s="24">
        <f t="shared" si="8"/>
        <v>0.26316185447284035</v>
      </c>
      <c r="V64" s="7"/>
      <c r="W64" s="25">
        <f t="shared" si="9"/>
        <v>0.96324617151940928</v>
      </c>
      <c r="X64" s="24">
        <f t="shared" si="10"/>
        <v>247.45492961246259</v>
      </c>
      <c r="Y64" s="7"/>
      <c r="Z64" s="25">
        <f t="shared" si="11"/>
        <v>626</v>
      </c>
      <c r="AA64" s="17">
        <f t="shared" si="15"/>
        <v>247.40999999999997</v>
      </c>
      <c r="AB64" s="24">
        <f t="shared" si="12"/>
        <v>4.3181191023591703</v>
      </c>
      <c r="AC64" s="17">
        <f t="shared" si="13"/>
        <v>4.4929612462624391E-2</v>
      </c>
      <c r="AD64" s="17">
        <f t="shared" ca="1" si="14"/>
        <v>0.12207448465267134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11352</v>
      </c>
      <c r="D65" s="17">
        <v>13586</v>
      </c>
      <c r="E65" s="17">
        <v>15163</v>
      </c>
      <c r="F65" s="17">
        <v>12916</v>
      </c>
      <c r="G65" s="24"/>
      <c r="H65" s="7"/>
      <c r="I65" s="25">
        <f t="shared" si="16"/>
        <v>-3811</v>
      </c>
      <c r="J65" s="24">
        <f t="shared" si="16"/>
        <v>670</v>
      </c>
      <c r="K65" s="7"/>
      <c r="L65" s="25">
        <f t="shared" si="3"/>
        <v>-3815.233038937105</v>
      </c>
      <c r="M65" s="17">
        <f t="shared" si="1"/>
        <v>17.918618643046972</v>
      </c>
      <c r="N65" s="17">
        <f t="shared" si="4"/>
        <v>676.4394744698335</v>
      </c>
      <c r="O65" s="24">
        <f t="shared" si="2"/>
        <v>41.466831447637425</v>
      </c>
      <c r="P65" s="7"/>
      <c r="Q65" s="25">
        <f t="shared" si="5"/>
        <v>-3792.5115879286654</v>
      </c>
      <c r="R65" s="24">
        <f t="shared" si="6"/>
        <v>648.30338240535946</v>
      </c>
      <c r="S65" s="7"/>
      <c r="T65" s="25">
        <f t="shared" si="7"/>
        <v>0.98585835014513679</v>
      </c>
      <c r="U65" s="24">
        <f t="shared" si="8"/>
        <v>0.16870181919991295</v>
      </c>
      <c r="V65" s="7"/>
      <c r="W65" s="25">
        <f t="shared" si="9"/>
        <v>0.98552793154723684</v>
      </c>
      <c r="X65" s="24">
        <f t="shared" si="10"/>
        <v>253.0217271570898</v>
      </c>
      <c r="Y65" s="7"/>
      <c r="Z65" s="25">
        <f t="shared" si="11"/>
        <v>614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8.5727157089820594E-2</v>
      </c>
      <c r="AD65" s="17">
        <f t="shared" ca="1" si="14"/>
        <v>-1.6731785682196687E-2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11327</v>
      </c>
      <c r="D66" s="17">
        <v>13399</v>
      </c>
      <c r="E66" s="17">
        <v>15181</v>
      </c>
      <c r="F66" s="17">
        <v>13096</v>
      </c>
      <c r="G66" s="24"/>
      <c r="H66" s="7"/>
      <c r="I66" s="25">
        <f t="shared" si="16"/>
        <v>-3854</v>
      </c>
      <c r="J66" s="24">
        <f t="shared" si="16"/>
        <v>303</v>
      </c>
      <c r="K66" s="7"/>
      <c r="L66" s="25">
        <f t="shared" si="3"/>
        <v>-3860.0524981262547</v>
      </c>
      <c r="M66" s="17">
        <f t="shared" si="1"/>
        <v>36.632733568316709</v>
      </c>
      <c r="N66" s="17">
        <f t="shared" si="4"/>
        <v>307.50912766339064</v>
      </c>
      <c r="O66" s="24">
        <f t="shared" si="2"/>
        <v>20.332232284754763</v>
      </c>
      <c r="P66" s="7"/>
      <c r="Q66" s="25">
        <f t="shared" si="5"/>
        <v>-3835.5115879286654</v>
      </c>
      <c r="R66" s="24">
        <f t="shared" si="6"/>
        <v>281.30338240535946</v>
      </c>
      <c r="S66" s="7"/>
      <c r="T66" s="25">
        <f t="shared" si="7"/>
        <v>0.99703614303340948</v>
      </c>
      <c r="U66" s="24">
        <f t="shared" si="8"/>
        <v>7.3200901995603418E-2</v>
      </c>
      <c r="V66" s="7"/>
      <c r="W66" s="25">
        <f t="shared" si="9"/>
        <v>0.99689387664339413</v>
      </c>
      <c r="X66" s="24">
        <f t="shared" si="10"/>
        <v>258.53578783581474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6.4787835814740902E-2</v>
      </c>
      <c r="AD66" s="17">
        <f t="shared" ca="1" si="14"/>
        <v>0.11698200640046252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11317</v>
      </c>
      <c r="D67" s="17">
        <v>13204</v>
      </c>
      <c r="E67" s="17">
        <v>15176</v>
      </c>
      <c r="F67" s="17">
        <v>13277</v>
      </c>
      <c r="G67" s="24"/>
      <c r="H67" s="7"/>
      <c r="I67" s="25">
        <f t="shared" si="16"/>
        <v>-3859</v>
      </c>
      <c r="J67" s="24">
        <f t="shared" si="16"/>
        <v>-73</v>
      </c>
      <c r="K67" s="7"/>
      <c r="L67" s="25">
        <f t="shared" si="3"/>
        <v>-3868.8996017134332</v>
      </c>
      <c r="M67" s="17">
        <f t="shared" si="1"/>
        <v>98.002114084609261</v>
      </c>
      <c r="N67" s="17">
        <f t="shared" si="4"/>
        <v>-69.524951347581109</v>
      </c>
      <c r="O67" s="24">
        <f t="shared" si="2"/>
        <v>12.075963136678354</v>
      </c>
      <c r="P67" s="7"/>
      <c r="Q67" s="25">
        <f t="shared" si="5"/>
        <v>-3840.5115879286654</v>
      </c>
      <c r="R67" s="24">
        <f t="shared" si="6"/>
        <v>-94.696617594640514</v>
      </c>
      <c r="S67" s="7"/>
      <c r="T67" s="25">
        <f t="shared" si="7"/>
        <v>0.99833588639251103</v>
      </c>
      <c r="U67" s="24">
        <f t="shared" si="8"/>
        <v>-2.4641999554315872E-2</v>
      </c>
      <c r="V67" s="7"/>
      <c r="W67" s="25">
        <f t="shared" si="9"/>
        <v>0.99838636659879065</v>
      </c>
      <c r="X67" s="24">
        <f t="shared" si="10"/>
        <v>264.14929896193291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6.2298961932924612E-2</v>
      </c>
      <c r="AD67" s="17">
        <f t="shared" ca="1" si="14"/>
        <v>5.3232558266472552E-2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11344</v>
      </c>
      <c r="D68" s="17">
        <v>13022</v>
      </c>
      <c r="E68" s="17">
        <v>15176</v>
      </c>
      <c r="F68" s="17">
        <v>13472</v>
      </c>
      <c r="G68" s="24"/>
      <c r="H68" s="7"/>
      <c r="I68" s="25">
        <f t="shared" si="16"/>
        <v>-3832</v>
      </c>
      <c r="J68" s="24">
        <f t="shared" si="16"/>
        <v>-450</v>
      </c>
      <c r="K68" s="7"/>
      <c r="L68" s="25">
        <f t="shared" si="3"/>
        <v>-3840.4699118802287</v>
      </c>
      <c r="M68" s="17">
        <f t="shared" si="1"/>
        <v>71.739407258838682</v>
      </c>
      <c r="N68" s="17">
        <f t="shared" si="4"/>
        <v>-448.07958828616336</v>
      </c>
      <c r="O68" s="24">
        <f t="shared" si="2"/>
        <v>3.6879811506409914</v>
      </c>
      <c r="P68" s="7"/>
      <c r="Q68" s="25">
        <f t="shared" si="5"/>
        <v>-3813.5115879286654</v>
      </c>
      <c r="R68" s="24">
        <f t="shared" si="6"/>
        <v>-471.69661759464054</v>
      </c>
      <c r="S68" s="7"/>
      <c r="T68" s="25">
        <f t="shared" si="7"/>
        <v>0.99131727225336297</v>
      </c>
      <c r="U68" s="24">
        <f t="shared" si="8"/>
        <v>-0.12274512158708072</v>
      </c>
      <c r="V68" s="7"/>
      <c r="W68" s="25">
        <f t="shared" si="9"/>
        <v>0.99156099553289434</v>
      </c>
      <c r="X68" s="24">
        <f t="shared" si="10"/>
        <v>269.79215422878303</v>
      </c>
      <c r="Y68" s="7"/>
      <c r="Z68" s="25">
        <f t="shared" si="11"/>
        <v>628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5.3154228783057533E-2</v>
      </c>
      <c r="AD68" s="17">
        <f t="shared" ca="1" si="14"/>
        <v>-1.4656603707010163E-2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11384</v>
      </c>
      <c r="D69" s="17">
        <v>12843</v>
      </c>
      <c r="E69" s="17">
        <v>15153</v>
      </c>
      <c r="F69" s="17">
        <v>13667</v>
      </c>
      <c r="G69" s="24"/>
      <c r="H69" s="7"/>
      <c r="I69" s="25">
        <f t="shared" si="16"/>
        <v>-3769</v>
      </c>
      <c r="J69" s="24">
        <f t="shared" si="16"/>
        <v>-824</v>
      </c>
      <c r="K69" s="7"/>
      <c r="L69" s="25">
        <f t="shared" si="3"/>
        <v>-3774.1938900111518</v>
      </c>
      <c r="M69" s="17">
        <f t="shared" si="1"/>
        <v>26.976493447942232</v>
      </c>
      <c r="N69" s="17">
        <f t="shared" si="4"/>
        <v>-825.00914072279716</v>
      </c>
      <c r="O69" s="24">
        <f t="shared" si="2"/>
        <v>1.018364998407566</v>
      </c>
      <c r="P69" s="7"/>
      <c r="Q69" s="25">
        <f t="shared" si="5"/>
        <v>-3750.5115879286654</v>
      </c>
      <c r="R69" s="24">
        <f t="shared" si="6"/>
        <v>-845.69661759464054</v>
      </c>
      <c r="S69" s="7"/>
      <c r="T69" s="25">
        <f t="shared" si="7"/>
        <v>0.97494050592868442</v>
      </c>
      <c r="U69" s="24">
        <f t="shared" si="8"/>
        <v>-0.22006758217130895</v>
      </c>
      <c r="V69" s="7"/>
      <c r="W69" s="25">
        <f t="shared" si="9"/>
        <v>0.97537591627201525</v>
      </c>
      <c r="X69" s="24">
        <f t="shared" si="10"/>
        <v>275.44979484109797</v>
      </c>
      <c r="Y69" s="7"/>
      <c r="Z69" s="25">
        <f t="shared" si="11"/>
        <v>633</v>
      </c>
      <c r="AA69" s="17">
        <f t="shared" si="15"/>
        <v>275.43599999999998</v>
      </c>
      <c r="AB69" s="24">
        <f t="shared" si="12"/>
        <v>4.807265078523101</v>
      </c>
      <c r="AC69" s="17">
        <f t="shared" si="13"/>
        <v>1.3794841097990229E-2</v>
      </c>
      <c r="AD69" s="17">
        <f t="shared" ca="1" si="14"/>
        <v>8.6525339729632833E-2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11434</v>
      </c>
      <c r="D70" s="17">
        <v>12660</v>
      </c>
      <c r="E70" s="17">
        <v>15105</v>
      </c>
      <c r="F70" s="17">
        <v>13850</v>
      </c>
      <c r="G70" s="24"/>
      <c r="H70" s="7"/>
      <c r="I70" s="25">
        <f t="shared" si="16"/>
        <v>-3671</v>
      </c>
      <c r="J70" s="24">
        <f t="shared" si="16"/>
        <v>-1190</v>
      </c>
      <c r="K70" s="7"/>
      <c r="L70" s="25">
        <f t="shared" si="3"/>
        <v>-3670.2257113590358</v>
      </c>
      <c r="M70" s="17">
        <f t="shared" si="1"/>
        <v>0.59952289952616755</v>
      </c>
      <c r="N70" s="17">
        <f t="shared" si="4"/>
        <v>-1195.2862113345677</v>
      </c>
      <c r="O70" s="24">
        <f t="shared" si="2"/>
        <v>27.944030273712283</v>
      </c>
      <c r="P70" s="7"/>
      <c r="Q70" s="25">
        <f t="shared" si="5"/>
        <v>-3652.5115879286654</v>
      </c>
      <c r="R70" s="24">
        <f t="shared" si="6"/>
        <v>-1211.6966175946404</v>
      </c>
      <c r="S70" s="7"/>
      <c r="T70" s="25">
        <f t="shared" si="7"/>
        <v>0.94946553609029538</v>
      </c>
      <c r="U70" s="24">
        <f t="shared" si="8"/>
        <v>-0.31530827889277291</v>
      </c>
      <c r="V70" s="7"/>
      <c r="W70" s="25">
        <f t="shared" si="9"/>
        <v>0.95008851490626101</v>
      </c>
      <c r="X70" s="24">
        <f t="shared" si="10"/>
        <v>281.09500925295845</v>
      </c>
      <c r="Y70" s="7"/>
      <c r="Z70" s="25">
        <f t="shared" si="11"/>
        <v>636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-6.4990747041520081E-2</v>
      </c>
      <c r="AD70" s="17">
        <f t="shared" ca="1" si="14"/>
        <v>7.323098303425013E-2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11507</v>
      </c>
      <c r="D71" s="17">
        <v>12479</v>
      </c>
      <c r="E71" s="17">
        <v>15031</v>
      </c>
      <c r="F71" s="17">
        <v>14027</v>
      </c>
      <c r="G71" s="24"/>
      <c r="H71" s="7"/>
      <c r="I71" s="25">
        <f t="shared" si="16"/>
        <v>-3524</v>
      </c>
      <c r="J71" s="24">
        <f t="shared" si="16"/>
        <v>-1548</v>
      </c>
      <c r="K71" s="7"/>
      <c r="L71" s="25">
        <f t="shared" si="3"/>
        <v>-3530.8211156403081</v>
      </c>
      <c r="M71" s="17">
        <f t="shared" si="1"/>
        <v>46.527618578455886</v>
      </c>
      <c r="N71" s="17">
        <f t="shared" si="4"/>
        <v>-1551.2085691127954</v>
      </c>
      <c r="O71" s="24">
        <f t="shared" si="2"/>
        <v>10.294915751584856</v>
      </c>
      <c r="P71" s="7"/>
      <c r="Q71" s="25">
        <f t="shared" si="5"/>
        <v>-3505.5115879286654</v>
      </c>
      <c r="R71" s="24">
        <f t="shared" si="6"/>
        <v>-1569.6966175946404</v>
      </c>
      <c r="S71" s="7"/>
      <c r="T71" s="25">
        <f t="shared" si="7"/>
        <v>0.91125308133271199</v>
      </c>
      <c r="U71" s="24">
        <f t="shared" si="8"/>
        <v>-0.40846721175147271</v>
      </c>
      <c r="V71" s="7"/>
      <c r="W71" s="25">
        <f t="shared" si="9"/>
        <v>0.91205950296878302</v>
      </c>
      <c r="X71" s="24">
        <f t="shared" si="10"/>
        <v>286.86071426521096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1.2714265211002385E-2</v>
      </c>
      <c r="AD71" s="17">
        <f t="shared" ca="1" si="14"/>
        <v>-7.6532431040504889E-2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11584</v>
      </c>
      <c r="D72" s="17">
        <v>12306</v>
      </c>
      <c r="E72" s="17">
        <v>14938</v>
      </c>
      <c r="F72" s="17">
        <v>14185</v>
      </c>
      <c r="G72" s="24"/>
      <c r="H72" s="7"/>
      <c r="I72" s="25">
        <f t="shared" si="16"/>
        <v>-3354</v>
      </c>
      <c r="J72" s="24">
        <f t="shared" si="16"/>
        <v>-1879</v>
      </c>
      <c r="K72" s="7"/>
      <c r="L72" s="25">
        <f t="shared" si="3"/>
        <v>-3360.431651217853</v>
      </c>
      <c r="M72" s="17">
        <f t="shared" si="1"/>
        <v>41.366137388109451</v>
      </c>
      <c r="N72" s="17">
        <f t="shared" si="4"/>
        <v>-1885.3298240457252</v>
      </c>
      <c r="O72" s="24">
        <f t="shared" si="2"/>
        <v>40.066672449841164</v>
      </c>
      <c r="P72" s="7"/>
      <c r="Q72" s="25">
        <f t="shared" si="5"/>
        <v>-3335.5115879286654</v>
      </c>
      <c r="R72" s="24">
        <f t="shared" si="6"/>
        <v>-1900.6966175946404</v>
      </c>
      <c r="S72" s="7"/>
      <c r="T72" s="25">
        <f t="shared" si="7"/>
        <v>0.86706180712326175</v>
      </c>
      <c r="U72" s="24">
        <f t="shared" si="8"/>
        <v>-0.49460019157334312</v>
      </c>
      <c r="V72" s="7"/>
      <c r="W72" s="25">
        <f t="shared" si="9"/>
        <v>0.86803781931370916</v>
      </c>
      <c r="X72" s="24">
        <f t="shared" si="10"/>
        <v>292.40952530684706</v>
      </c>
      <c r="Y72" s="7"/>
      <c r="Z72" s="25">
        <f t="shared" si="11"/>
        <v>620</v>
      </c>
      <c r="AA72" s="17">
        <f t="shared" si="15"/>
        <v>292.42799999999994</v>
      </c>
      <c r="AB72" s="24">
        <f t="shared" si="12"/>
        <v>5.1038314250219763</v>
      </c>
      <c r="AC72" s="17">
        <f t="shared" si="13"/>
        <v>-1.8474693152882082E-2</v>
      </c>
      <c r="AD72" s="17">
        <f t="shared" ca="1" si="14"/>
        <v>-5.9782405892292445E-3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11688</v>
      </c>
      <c r="D73" s="17">
        <v>12148</v>
      </c>
      <c r="E73" s="17">
        <v>14841</v>
      </c>
      <c r="F73" s="17">
        <v>14343</v>
      </c>
      <c r="G73" s="24"/>
      <c r="H73" s="7"/>
      <c r="I73" s="25">
        <f t="shared" si="16"/>
        <v>-3153</v>
      </c>
      <c r="J73" s="24">
        <f t="shared" si="16"/>
        <v>-2195</v>
      </c>
      <c r="K73" s="7"/>
      <c r="L73" s="25">
        <f t="shared" si="3"/>
        <v>-3155.5504810494408</v>
      </c>
      <c r="M73" s="17">
        <f t="shared" si="1"/>
        <v>6.5049535835566692</v>
      </c>
      <c r="N73" s="17">
        <f t="shared" si="4"/>
        <v>-2205.30873047354</v>
      </c>
      <c r="O73" s="24">
        <f t="shared" si="2"/>
        <v>106.26992397609185</v>
      </c>
      <c r="P73" s="7"/>
      <c r="Q73" s="25">
        <f t="shared" si="5"/>
        <v>-3134.5115879286654</v>
      </c>
      <c r="R73" s="24">
        <f t="shared" si="6"/>
        <v>-2216.6966175946404</v>
      </c>
      <c r="S73" s="7"/>
      <c r="T73" s="25">
        <f t="shared" si="7"/>
        <v>0.81481212408738235</v>
      </c>
      <c r="U73" s="24">
        <f t="shared" si="8"/>
        <v>-0.57682986415253068</v>
      </c>
      <c r="V73" s="7"/>
      <c r="W73" s="25">
        <f t="shared" si="9"/>
        <v>0.81595002193804067</v>
      </c>
      <c r="X73" s="24">
        <f t="shared" si="10"/>
        <v>297.99354104488702</v>
      </c>
      <c r="Y73" s="7"/>
      <c r="Z73" s="25">
        <f t="shared" si="11"/>
        <v>628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-8.6458955112902913E-2</v>
      </c>
      <c r="AD73" s="17">
        <f t="shared" ca="1" si="14"/>
        <v>1.6947886370871856E-2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11812</v>
      </c>
      <c r="D74" s="17">
        <v>12010</v>
      </c>
      <c r="E74" s="17">
        <v>14737</v>
      </c>
      <c r="F74" s="17">
        <v>14500</v>
      </c>
      <c r="G74" s="24"/>
      <c r="H74" s="7"/>
      <c r="I74" s="25">
        <f t="shared" si="16"/>
        <v>-2925</v>
      </c>
      <c r="J74" s="24">
        <f t="shared" si="16"/>
        <v>-2490</v>
      </c>
      <c r="K74" s="7"/>
      <c r="L74" s="25">
        <f t="shared" si="3"/>
        <v>-2926.512370719181</v>
      </c>
      <c r="M74" s="17">
        <f t="shared" si="1"/>
        <v>2.2872651922361622</v>
      </c>
      <c r="N74" s="17">
        <f t="shared" si="4"/>
        <v>-2496.3093896840533</v>
      </c>
      <c r="O74" s="24">
        <f t="shared" si="2"/>
        <v>39.808398185237671</v>
      </c>
      <c r="P74" s="7"/>
      <c r="Q74" s="25">
        <f t="shared" si="5"/>
        <v>-2906.5115879286654</v>
      </c>
      <c r="R74" s="24">
        <f t="shared" si="6"/>
        <v>-2511.6966175946404</v>
      </c>
      <c r="S74" s="7"/>
      <c r="T74" s="25">
        <f t="shared" si="7"/>
        <v>0.75554382691235489</v>
      </c>
      <c r="U74" s="24">
        <f t="shared" si="8"/>
        <v>-0.65359490659196195</v>
      </c>
      <c r="V74" s="7"/>
      <c r="W74" s="25">
        <f t="shared" si="9"/>
        <v>0.75683283184327688</v>
      </c>
      <c r="X74" s="24">
        <f t="shared" si="10"/>
        <v>303.54905496325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-3.8945036749908013E-2</v>
      </c>
      <c r="AD74" s="17">
        <f t="shared" ca="1" si="14"/>
        <v>3.7770384446105254E-2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11946</v>
      </c>
      <c r="D75" s="17">
        <v>11876</v>
      </c>
      <c r="E75" s="17">
        <v>14612</v>
      </c>
      <c r="F75" s="17">
        <v>14640</v>
      </c>
      <c r="G75" s="24"/>
      <c r="H75" s="7"/>
      <c r="I75" s="25">
        <f t="shared" si="16"/>
        <v>-2666</v>
      </c>
      <c r="J75" s="24">
        <f t="shared" si="16"/>
        <v>-2764</v>
      </c>
      <c r="K75" s="7"/>
      <c r="L75" s="25">
        <f t="shared" si="3"/>
        <v>-2667.0959513815469</v>
      </c>
      <c r="M75" s="17">
        <f t="shared" si="1"/>
        <v>1.2011094307145826</v>
      </c>
      <c r="N75" s="17">
        <f t="shared" si="4"/>
        <v>-2767.373592732718</v>
      </c>
      <c r="O75" s="24">
        <f t="shared" si="2"/>
        <v>11.381127926247382</v>
      </c>
      <c r="P75" s="7"/>
      <c r="Q75" s="25">
        <f t="shared" si="5"/>
        <v>-2647.5115879286654</v>
      </c>
      <c r="R75" s="24">
        <f t="shared" si="6"/>
        <v>-2785.6966175946404</v>
      </c>
      <c r="S75" s="7"/>
      <c r="T75" s="25">
        <f t="shared" si="7"/>
        <v>0.68821712091089837</v>
      </c>
      <c r="U75" s="24">
        <f t="shared" si="8"/>
        <v>-0.72489531889163727</v>
      </c>
      <c r="V75" s="7"/>
      <c r="W75" s="25">
        <f t="shared" si="9"/>
        <v>0.68964645232460398</v>
      </c>
      <c r="X75" s="24">
        <f t="shared" si="10"/>
        <v>309.16287558121974</v>
      </c>
      <c r="Y75" s="7"/>
      <c r="Z75" s="25">
        <f t="shared" si="11"/>
        <v>620</v>
      </c>
      <c r="AA75" s="17">
        <f t="shared" si="15"/>
        <v>309.16799999999989</v>
      </c>
      <c r="AB75" s="24">
        <f t="shared" si="12"/>
        <v>5.3959995418058266</v>
      </c>
      <c r="AC75" s="17">
        <f t="shared" si="13"/>
        <v>-5.1244187801557928E-3</v>
      </c>
      <c r="AD75" s="17">
        <f t="shared" ca="1" si="14"/>
        <v>9.0287214760564893E-3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12095</v>
      </c>
      <c r="D76" s="17">
        <v>11755</v>
      </c>
      <c r="E76" s="17">
        <v>14473</v>
      </c>
      <c r="F76" s="17">
        <v>14768</v>
      </c>
      <c r="G76" s="24"/>
      <c r="H76" s="7"/>
      <c r="I76" s="25">
        <f t="shared" si="16"/>
        <v>-2378</v>
      </c>
      <c r="J76" s="24">
        <f t="shared" si="16"/>
        <v>-3013</v>
      </c>
      <c r="K76" s="7"/>
      <c r="L76" s="25">
        <f t="shared" si="3"/>
        <v>-2376.3511081061874</v>
      </c>
      <c r="M76" s="17">
        <f t="shared" si="1"/>
        <v>2.718844477480773</v>
      </c>
      <c r="N76" s="17">
        <f t="shared" si="4"/>
        <v>-3016.8130618605587</v>
      </c>
      <c r="O76" s="24">
        <f t="shared" si="2"/>
        <v>14.539440752447518</v>
      </c>
      <c r="P76" s="7"/>
      <c r="Q76" s="25">
        <f t="shared" si="5"/>
        <v>-2359.5115879286654</v>
      </c>
      <c r="R76" s="24">
        <f t="shared" si="6"/>
        <v>-3034.6966175946404</v>
      </c>
      <c r="S76" s="7"/>
      <c r="T76" s="25">
        <f t="shared" si="7"/>
        <v>0.61335190342665324</v>
      </c>
      <c r="U76" s="24">
        <f t="shared" si="8"/>
        <v>-0.78969021912017423</v>
      </c>
      <c r="V76" s="7"/>
      <c r="W76" s="25">
        <f t="shared" si="9"/>
        <v>0.61490873126555234</v>
      </c>
      <c r="X76" s="24">
        <f t="shared" si="10"/>
        <v>314.82857029496085</v>
      </c>
      <c r="Y76" s="7"/>
      <c r="Z76" s="25">
        <f t="shared" si="11"/>
        <v>633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-3.6429705039040527E-2</v>
      </c>
      <c r="AD76" s="17">
        <f t="shared" ca="1" si="14"/>
        <v>4.957044236391539E-3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12248</v>
      </c>
      <c r="D77" s="17">
        <v>11642</v>
      </c>
      <c r="E77" s="17">
        <v>14308</v>
      </c>
      <c r="F77" s="17">
        <v>14873</v>
      </c>
      <c r="G77" s="24"/>
      <c r="H77" s="7"/>
      <c r="I77" s="25">
        <f t="shared" si="16"/>
        <v>-2060</v>
      </c>
      <c r="J77" s="24">
        <f t="shared" si="16"/>
        <v>-3231</v>
      </c>
      <c r="K77" s="7"/>
      <c r="L77" s="25">
        <f t="shared" si="3"/>
        <v>-2058.1980605583681</v>
      </c>
      <c r="M77" s="17">
        <f t="shared" si="1"/>
        <v>3.2469857513087921</v>
      </c>
      <c r="N77" s="17">
        <f t="shared" si="4"/>
        <v>-3238.7844696903812</v>
      </c>
      <c r="O77" s="24">
        <f t="shared" si="2"/>
        <v>60.59796836046403</v>
      </c>
      <c r="P77" s="7"/>
      <c r="Q77" s="25">
        <f t="shared" si="5"/>
        <v>-2041.5115879286657</v>
      </c>
      <c r="R77" s="24">
        <f t="shared" si="6"/>
        <v>-3252.6966175946404</v>
      </c>
      <c r="S77" s="7"/>
      <c r="T77" s="25">
        <f t="shared" si="7"/>
        <v>0.53068822578779928</v>
      </c>
      <c r="U77" s="24">
        <f t="shared" si="8"/>
        <v>-0.84641828438049982</v>
      </c>
      <c r="V77" s="7"/>
      <c r="W77" s="25">
        <f t="shared" si="9"/>
        <v>0.5323566437866043</v>
      </c>
      <c r="X77" s="24">
        <f t="shared" si="10"/>
        <v>320.56749097273178</v>
      </c>
      <c r="Y77" s="7"/>
      <c r="Z77" s="25">
        <f t="shared" si="11"/>
        <v>641</v>
      </c>
      <c r="AA77" s="17">
        <f t="shared" si="15"/>
        <v>320.6339999999999</v>
      </c>
      <c r="AB77" s="24">
        <f t="shared" si="12"/>
        <v>5.5961189938394966</v>
      </c>
      <c r="AC77" s="17">
        <f t="shared" si="13"/>
        <v>-6.6509027268125465E-2</v>
      </c>
      <c r="AD77" s="17">
        <f t="shared" ca="1" si="14"/>
        <v>5.8872558643372486E-2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12411</v>
      </c>
      <c r="D78" s="17">
        <v>11540</v>
      </c>
      <c r="E78" s="17">
        <v>14135</v>
      </c>
      <c r="F78" s="17">
        <v>14958</v>
      </c>
      <c r="G78" s="24"/>
      <c r="H78" s="7"/>
      <c r="I78" s="25">
        <f t="shared" si="16"/>
        <v>-1724</v>
      </c>
      <c r="J78" s="24">
        <f t="shared" si="16"/>
        <v>-3418</v>
      </c>
      <c r="K78" s="7"/>
      <c r="L78" s="25">
        <f t="shared" si="3"/>
        <v>-1724.8005826161896</v>
      </c>
      <c r="M78" s="17">
        <f t="shared" si="1"/>
        <v>0.64093252534491774</v>
      </c>
      <c r="N78" s="17">
        <f t="shared" si="4"/>
        <v>-3425.0202108092826</v>
      </c>
      <c r="O78" s="24">
        <f t="shared" si="2"/>
        <v>49.283359806768487</v>
      </c>
      <c r="P78" s="7"/>
      <c r="Q78" s="25">
        <f t="shared" si="5"/>
        <v>-1705.5115879286657</v>
      </c>
      <c r="R78" s="24">
        <f t="shared" si="6"/>
        <v>-3439.6966175946404</v>
      </c>
      <c r="S78" s="7"/>
      <c r="T78" s="25">
        <f t="shared" si="7"/>
        <v>0.44334547205617997</v>
      </c>
      <c r="U78" s="24">
        <f t="shared" si="8"/>
        <v>-0.89507951467261393</v>
      </c>
      <c r="V78" s="7"/>
      <c r="W78" s="25">
        <f t="shared" si="9"/>
        <v>0.44510958000220135</v>
      </c>
      <c r="X78" s="24">
        <f t="shared" si="10"/>
        <v>326.29495373304826</v>
      </c>
      <c r="Y78" s="7"/>
      <c r="Z78" s="25">
        <f t="shared" si="11"/>
        <v>631</v>
      </c>
      <c r="AA78" s="17">
        <f t="shared" si="15"/>
        <v>326.31299999999987</v>
      </c>
      <c r="AB78" s="24">
        <f t="shared" si="12"/>
        <v>5.695236242060254</v>
      </c>
      <c r="AC78" s="17">
        <f t="shared" si="13"/>
        <v>-1.8046266951614598E-2</v>
      </c>
      <c r="AD78" s="17">
        <f t="shared" ca="1" si="14"/>
        <v>1.8708117454821149E-2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12591</v>
      </c>
      <c r="D79" s="17">
        <v>11472</v>
      </c>
      <c r="E79" s="17">
        <v>13962</v>
      </c>
      <c r="F79" s="17">
        <v>15040</v>
      </c>
      <c r="G79" s="24"/>
      <c r="H79" s="7"/>
      <c r="I79" s="25">
        <f t="shared" si="16"/>
        <v>-1371</v>
      </c>
      <c r="J79" s="24">
        <f t="shared" si="16"/>
        <v>-3568</v>
      </c>
      <c r="K79" s="7"/>
      <c r="L79" s="25">
        <f t="shared" si="3"/>
        <v>-1375.7769673490054</v>
      </c>
      <c r="M79" s="17">
        <f t="shared" si="1"/>
        <v>22.819417053463845</v>
      </c>
      <c r="N79" s="17">
        <f t="shared" si="4"/>
        <v>-3576.9688434091722</v>
      </c>
      <c r="O79" s="24">
        <f t="shared" si="2"/>
        <v>80.440152098252028</v>
      </c>
      <c r="P79" s="7"/>
      <c r="Q79" s="25">
        <f t="shared" si="5"/>
        <v>-1352.5115879286657</v>
      </c>
      <c r="R79" s="24">
        <f t="shared" si="6"/>
        <v>-3589.6966175946404</v>
      </c>
      <c r="S79" s="7"/>
      <c r="T79" s="25">
        <f t="shared" si="7"/>
        <v>0.35158359090361557</v>
      </c>
      <c r="U79" s="24">
        <f t="shared" si="8"/>
        <v>-0.93411258709944345</v>
      </c>
      <c r="V79" s="7"/>
      <c r="W79" s="25">
        <f t="shared" si="9"/>
        <v>0.35342441338523256</v>
      </c>
      <c r="X79" s="24">
        <f t="shared" si="10"/>
        <v>332.01112851660275</v>
      </c>
      <c r="Y79" s="7"/>
      <c r="Z79" s="25">
        <f t="shared" si="11"/>
        <v>629</v>
      </c>
      <c r="AA79" s="17">
        <f t="shared" si="15"/>
        <v>331.97399999999988</v>
      </c>
      <c r="AB79" s="24">
        <f t="shared" si="12"/>
        <v>5.7940393310156537</v>
      </c>
      <c r="AC79" s="17">
        <f t="shared" si="13"/>
        <v>3.7128516602876971E-2</v>
      </c>
      <c r="AD79" s="17">
        <f t="shared" ca="1" si="14"/>
        <v>-4.5569387031378028E-2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12767</v>
      </c>
      <c r="D80" s="17">
        <v>11408</v>
      </c>
      <c r="E80" s="17">
        <v>13788</v>
      </c>
      <c r="F80" s="17">
        <v>15102</v>
      </c>
      <c r="G80" s="24"/>
      <c r="H80" s="7"/>
      <c r="I80" s="25">
        <f t="shared" si="16"/>
        <v>-1021</v>
      </c>
      <c r="J80" s="24">
        <f t="shared" si="16"/>
        <v>-3694</v>
      </c>
      <c r="K80" s="7"/>
      <c r="L80" s="25">
        <f t="shared" si="3"/>
        <v>-1014.674935608125</v>
      </c>
      <c r="M80" s="17">
        <f t="shared" si="1"/>
        <v>40.006439561365099</v>
      </c>
      <c r="N80" s="17">
        <f t="shared" si="4"/>
        <v>-3693.4747440328802</v>
      </c>
      <c r="O80" s="24">
        <f t="shared" si="2"/>
        <v>0.2758938309950057</v>
      </c>
      <c r="P80" s="7"/>
      <c r="Q80" s="25">
        <f t="shared" si="5"/>
        <v>-1002.5115879286656</v>
      </c>
      <c r="R80" s="24">
        <f t="shared" si="6"/>
        <v>-3715.6966175946404</v>
      </c>
      <c r="S80" s="7"/>
      <c r="T80" s="25">
        <f t="shared" si="7"/>
        <v>0.26060155576651212</v>
      </c>
      <c r="U80" s="24">
        <f t="shared" si="8"/>
        <v>-0.96690036793798018</v>
      </c>
      <c r="V80" s="7"/>
      <c r="W80" s="25">
        <f t="shared" si="9"/>
        <v>0.26250679148361605</v>
      </c>
      <c r="X80" s="24">
        <f t="shared" si="10"/>
        <v>337.54614005347003</v>
      </c>
      <c r="Y80" s="7"/>
      <c r="Z80" s="25">
        <f t="shared" si="11"/>
        <v>627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-7.0859946529822082E-2</v>
      </c>
      <c r="AD80" s="17">
        <f t="shared" ca="1" si="14"/>
        <v>0.10329861846065569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12944</v>
      </c>
      <c r="D81" s="17">
        <v>11362</v>
      </c>
      <c r="E81" s="17">
        <v>13597</v>
      </c>
      <c r="F81" s="17">
        <v>15134</v>
      </c>
      <c r="G81" s="24"/>
      <c r="H81" s="7"/>
      <c r="I81" s="25">
        <f t="shared" si="16"/>
        <v>-653</v>
      </c>
      <c r="J81" s="24">
        <f t="shared" si="16"/>
        <v>-3772</v>
      </c>
      <c r="K81" s="7"/>
      <c r="L81" s="25">
        <f t="shared" si="3"/>
        <v>-649.28372010460907</v>
      </c>
      <c r="M81" s="17">
        <f t="shared" si="1"/>
        <v>13.810736260886792</v>
      </c>
      <c r="N81" s="17">
        <f t="shared" si="4"/>
        <v>-3773.0492298014547</v>
      </c>
      <c r="O81" s="24">
        <f t="shared" si="2"/>
        <v>1.1008831762605804</v>
      </c>
      <c r="P81" s="7"/>
      <c r="Q81" s="25">
        <f t="shared" si="5"/>
        <v>-634.51158792866556</v>
      </c>
      <c r="R81" s="24">
        <f t="shared" si="6"/>
        <v>-3793.6966175946404</v>
      </c>
      <c r="S81" s="7"/>
      <c r="T81" s="25">
        <f t="shared" si="7"/>
        <v>0.16494044453664333</v>
      </c>
      <c r="U81" s="24">
        <f t="shared" si="8"/>
        <v>-0.98719756559993155</v>
      </c>
      <c r="V81" s="7"/>
      <c r="W81" s="25">
        <f t="shared" si="9"/>
        <v>0.16688547878382026</v>
      </c>
      <c r="X81" s="24">
        <f t="shared" si="10"/>
        <v>343.14030181712485</v>
      </c>
      <c r="Y81" s="7"/>
      <c r="Z81" s="25">
        <f t="shared" si="11"/>
        <v>618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-3.8698182875009479E-2</v>
      </c>
      <c r="AD81" s="17">
        <f t="shared" ca="1" si="14"/>
        <v>2.5952193600232931E-2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13129</v>
      </c>
      <c r="D82" s="17">
        <v>11342</v>
      </c>
      <c r="E82" s="17">
        <v>13415</v>
      </c>
      <c r="F82" s="17">
        <v>15159</v>
      </c>
      <c r="G82" s="24"/>
      <c r="H82" s="7"/>
      <c r="I82" s="25">
        <f t="shared" si="16"/>
        <v>-286</v>
      </c>
      <c r="J82" s="24">
        <f t="shared" si="16"/>
        <v>-3817</v>
      </c>
      <c r="K82" s="7"/>
      <c r="L82" s="25">
        <f t="shared" si="3"/>
        <v>-279.75776879797843</v>
      </c>
      <c r="M82" s="17">
        <f t="shared" si="1"/>
        <v>38.965450379491671</v>
      </c>
      <c r="N82" s="17">
        <f t="shared" si="4"/>
        <v>-3816.7393684558142</v>
      </c>
      <c r="O82" s="24">
        <f t="shared" si="2"/>
        <v>6.7928801824673937E-2</v>
      </c>
      <c r="P82" s="7"/>
      <c r="Q82" s="25">
        <f t="shared" si="5"/>
        <v>-267.51158792866556</v>
      </c>
      <c r="R82" s="24">
        <f t="shared" si="6"/>
        <v>-3838.6966175946404</v>
      </c>
      <c r="S82" s="7"/>
      <c r="T82" s="25">
        <f t="shared" si="7"/>
        <v>6.9539281978594839E-2</v>
      </c>
      <c r="U82" s="24">
        <f t="shared" si="8"/>
        <v>-0.9989074873279804</v>
      </c>
      <c r="V82" s="7"/>
      <c r="W82" s="25">
        <f t="shared" si="9"/>
        <v>7.1507198891997872E-2</v>
      </c>
      <c r="X82" s="24">
        <f t="shared" si="10"/>
        <v>348.64086443278984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-7.3135567210044883E-2</v>
      </c>
      <c r="AD82" s="17">
        <f t="shared" ca="1" si="14"/>
        <v>-2.9016209844030527E-3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13320</v>
      </c>
      <c r="D83" s="17">
        <v>11341</v>
      </c>
      <c r="E83" s="17">
        <v>13232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-3830</v>
      </c>
      <c r="K83" s="7"/>
      <c r="L83" s="25">
        <f t="shared" si="3"/>
        <v>97.049355791485652</v>
      </c>
      <c r="M83" s="17">
        <f t="shared" si="1"/>
        <v>81.890840240894917</v>
      </c>
      <c r="N83" s="17">
        <f t="shared" si="4"/>
        <v>-3824.4747400785209</v>
      </c>
      <c r="O83" s="24">
        <f t="shared" si="2"/>
        <v>30.528497199903441</v>
      </c>
      <c r="P83" s="7"/>
      <c r="Q83" s="25">
        <f t="shared" si="5"/>
        <v>106.48841207133441</v>
      </c>
      <c r="R83" s="24">
        <f t="shared" si="6"/>
        <v>-3851.6966175946404</v>
      </c>
      <c r="S83" s="7"/>
      <c r="T83" s="25">
        <f t="shared" si="7"/>
        <v>-2.7681521282195712E-2</v>
      </c>
      <c r="U83" s="24">
        <f t="shared" si="8"/>
        <v>-1.0022903536049723</v>
      </c>
      <c r="V83" s="7"/>
      <c r="W83" s="25">
        <f t="shared" si="9"/>
        <v>-2.5707128984259947E-2</v>
      </c>
      <c r="X83" s="24">
        <f t="shared" si="10"/>
        <v>354.2046436108086</v>
      </c>
      <c r="Y83" s="7"/>
      <c r="Z83" s="25">
        <f t="shared" si="11"/>
        <v>623</v>
      </c>
      <c r="AA83" s="17">
        <f t="shared" si="15"/>
        <v>354.32099999999991</v>
      </c>
      <c r="AB83" s="24">
        <f t="shared" si="12"/>
        <v>6.1840680589588271</v>
      </c>
      <c r="AC83" s="17">
        <f t="shared" si="13"/>
        <v>-0.11635638919130997</v>
      </c>
      <c r="AD83" s="17">
        <f t="shared" ca="1" si="14"/>
        <v>1.4355410872440189E-2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13513</v>
      </c>
      <c r="D84" s="17">
        <v>11358</v>
      </c>
      <c r="E84" s="17">
        <v>13045</v>
      </c>
      <c r="F84" s="17">
        <v>15160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475.15646119897053</v>
      </c>
      <c r="M84" s="17">
        <f t="shared" ref="M84:M147" si="18">(I84-L84)^2</f>
        <v>51.214936892370751</v>
      </c>
      <c r="N84" s="17">
        <f t="shared" si="4"/>
        <v>-3795.0729798148218</v>
      </c>
      <c r="O84" s="24">
        <f t="shared" ref="O84:O147" si="19">(J84-N84)^2</f>
        <v>47.983608645866333</v>
      </c>
      <c r="P84" s="7"/>
      <c r="Q84" s="25">
        <f t="shared" si="5"/>
        <v>486.48841207133444</v>
      </c>
      <c r="R84" s="24">
        <f t="shared" si="6"/>
        <v>-3823.6966175946404</v>
      </c>
      <c r="S84" s="7"/>
      <c r="T84" s="25">
        <f t="shared" si="7"/>
        <v>-0.12646201657390804</v>
      </c>
      <c r="U84" s="24">
        <f t="shared" si="8"/>
        <v>-0.99500418008529745</v>
      </c>
      <c r="V84" s="7"/>
      <c r="W84" s="25">
        <f t="shared" si="9"/>
        <v>-0.12450216922372154</v>
      </c>
      <c r="X84" s="24">
        <f>IF(MOD(ATAN2(U84,W84)*180/PI()-$J$9+360,360)&lt;355,MOD(ATAN2(U84,W84)*180/PI()-$J$9+360,360)+360,MOD(ATAN2(U84,W84)*180/PI()-$J$9+360,360))</f>
        <v>359.86761830245041</v>
      </c>
      <c r="Y84" s="7"/>
      <c r="Z84" s="25">
        <f t="shared" si="11"/>
        <v>627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-9.638169754947512E-2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11318</v>
      </c>
      <c r="E85" s="17">
        <v>12997</v>
      </c>
      <c r="F85" s="17">
        <v>15105</v>
      </c>
      <c r="G85" s="24"/>
      <c r="H85" s="7"/>
      <c r="I85" s="25">
        <f t="shared" si="17"/>
        <v>478</v>
      </c>
      <c r="J85" s="24">
        <f t="shared" si="17"/>
        <v>-3787</v>
      </c>
      <c r="K85" s="7"/>
      <c r="L85" s="25">
        <f>$M$9*SIN(2*PI()/$M$10*(AA85+$M$11))+$M$12</f>
        <v>480.81569139062992</v>
      </c>
      <c r="M85" s="17">
        <f t="shared" si="18"/>
        <v>7.9281180072674662</v>
      </c>
      <c r="N85" s="17">
        <f>$O$9*COS(2*PI()/$O$10*(AA85+$O$11))+$O$12</f>
        <v>-3784.7879016020152</v>
      </c>
      <c r="O85" s="24">
        <f t="shared" si="19"/>
        <v>4.8933793223671227</v>
      </c>
      <c r="P85" s="7"/>
      <c r="Q85" s="25">
        <f t="shared" ref="Q85:Q148" si="20">I85-$J$4</f>
        <v>496.48841207133444</v>
      </c>
      <c r="R85" s="24">
        <f t="shared" ref="R85:R148" si="21">J85-$J$3</f>
        <v>-3808.6966175946404</v>
      </c>
      <c r="S85" s="7"/>
      <c r="T85" s="25">
        <f t="shared" ref="T85:T148" si="22">Q85/$J$7</f>
        <v>-0.129061503292111</v>
      </c>
      <c r="U85" s="24">
        <f t="shared" ref="U85:U148" si="23">R85/$J$6</f>
        <v>-0.9911008728426145</v>
      </c>
      <c r="V85" s="7"/>
      <c r="W85" s="25">
        <f t="shared" ref="W85:W148" si="24">(T85-U85*SIN(-$J$11*PI()/180))/(COS(-$J$11*PI()/180))</f>
        <v>-0.12710935024404285</v>
      </c>
      <c r="X85" s="24">
        <f>IF(MOD(ATAN2(U85,W85)*180/PI()-$J$9+360,360)&lt;355,MOD(ATAN2(U85,W85)*180/PI()-$J$9+360,360)+360,MOD(ATAN2(U85,W85)*180/PI()-$J$9+360,360))</f>
        <v>360.04374814100811</v>
      </c>
      <c r="Y85" s="7"/>
      <c r="Z85" s="25">
        <f>I165-J159</f>
        <v>8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7.7481410082214097E-3</v>
      </c>
    </row>
    <row r="86" spans="1:31" s="17" customFormat="1" x14ac:dyDescent="0.25">
      <c r="A86" s="17">
        <v>1</v>
      </c>
      <c r="B86" s="17">
        <v>-636</v>
      </c>
      <c r="C86" s="17">
        <v>13277</v>
      </c>
      <c r="D86" s="17">
        <v>11303</v>
      </c>
      <c r="E86" s="17">
        <v>13189</v>
      </c>
      <c r="F86" s="17">
        <v>15120</v>
      </c>
      <c r="G86" s="24"/>
      <c r="H86" s="7"/>
      <c r="I86" s="25">
        <f t="shared" si="17"/>
        <v>88</v>
      </c>
      <c r="J86" s="24">
        <f t="shared" si="17"/>
        <v>-3817</v>
      </c>
      <c r="K86" s="7"/>
      <c r="L86" s="25">
        <f t="shared" ref="L86:L149" si="27">$M$9*SIN(2*PI()/$M$10*(AA86+$M$11))+$M$12</f>
        <v>98.323318582417215</v>
      </c>
      <c r="M86" s="17">
        <f t="shared" si="18"/>
        <v>106.57090655408058</v>
      </c>
      <c r="N86" s="17">
        <f t="shared" ref="N86:N149" si="28">$O$9*COS(2*PI()/$O$10*(AA86+$O$11))+$O$12</f>
        <v>-3814.8162450652467</v>
      </c>
      <c r="O86" s="24">
        <f t="shared" si="19"/>
        <v>4.7687856150594943</v>
      </c>
      <c r="P86" s="7"/>
      <c r="Q86" s="25">
        <f t="shared" si="20"/>
        <v>106.48841207133441</v>
      </c>
      <c r="R86" s="24">
        <f t="shared" si="21"/>
        <v>-3838.6966175946404</v>
      </c>
      <c r="S86" s="7"/>
      <c r="T86" s="25">
        <f t="shared" si="22"/>
        <v>-2.7681521282195712E-2</v>
      </c>
      <c r="U86" s="24">
        <f t="shared" si="23"/>
        <v>-0.9989074873279804</v>
      </c>
      <c r="V86" s="7"/>
      <c r="W86" s="25">
        <f t="shared" si="24"/>
        <v>-2.5713793008108155E-2</v>
      </c>
      <c r="X86" s="24">
        <f t="shared" ref="X86:X148" si="29">MOD(ATAN2(U86,W86)*180/PI()-$J$9+360,360)</f>
        <v>354.20999902168103</v>
      </c>
      <c r="Y86" s="7"/>
      <c r="Z86" s="25">
        <f t="shared" ref="Z86:Z149" si="30">B86</f>
        <v>-636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-0.10200097831886978</v>
      </c>
    </row>
    <row r="87" spans="1:31" s="17" customFormat="1" x14ac:dyDescent="0.25">
      <c r="A87" s="17">
        <v>2</v>
      </c>
      <c r="B87" s="17">
        <v>-614</v>
      </c>
      <c r="C87" s="17">
        <v>13091</v>
      </c>
      <c r="D87" s="17">
        <v>11305</v>
      </c>
      <c r="E87" s="17">
        <v>13372</v>
      </c>
      <c r="F87" s="17">
        <v>15117</v>
      </c>
      <c r="G87" s="24"/>
      <c r="H87" s="7"/>
      <c r="I87" s="25">
        <f t="shared" si="17"/>
        <v>-281</v>
      </c>
      <c r="J87" s="24">
        <f t="shared" si="17"/>
        <v>-3812</v>
      </c>
      <c r="K87" s="7"/>
      <c r="L87" s="25">
        <f t="shared" si="27"/>
        <v>-272.09073274248715</v>
      </c>
      <c r="M87" s="17">
        <f t="shared" si="18"/>
        <v>79.375043065790564</v>
      </c>
      <c r="N87" s="17">
        <f t="shared" si="28"/>
        <v>-3807.4985521345952</v>
      </c>
      <c r="O87" s="24">
        <f t="shared" si="19"/>
        <v>20.263032884957166</v>
      </c>
      <c r="P87" s="7"/>
      <c r="Q87" s="25">
        <f t="shared" si="20"/>
        <v>-262.51158792866556</v>
      </c>
      <c r="R87" s="24">
        <f t="shared" si="21"/>
        <v>-3833.6966175946404</v>
      </c>
      <c r="S87" s="7"/>
      <c r="T87" s="25">
        <f t="shared" si="22"/>
        <v>6.8239538619493362E-2</v>
      </c>
      <c r="U87" s="24">
        <f t="shared" si="23"/>
        <v>-0.99760638491375275</v>
      </c>
      <c r="V87" s="7"/>
      <c r="W87" s="25">
        <f t="shared" si="24"/>
        <v>7.0204889924884939E-2</v>
      </c>
      <c r="X87" s="24">
        <f t="shared" si="29"/>
        <v>348.70996281180544</v>
      </c>
      <c r="Y87" s="7"/>
      <c r="Z87" s="25">
        <f t="shared" si="30"/>
        <v>-614</v>
      </c>
      <c r="AA87" s="17">
        <f t="shared" si="31"/>
        <v>348.78599999999989</v>
      </c>
      <c r="AB87" s="24">
        <f t="shared" si="25"/>
        <v>6.0874640848609403</v>
      </c>
      <c r="AC87" s="17">
        <f t="shared" si="26"/>
        <v>-7.6037188194447936E-2</v>
      </c>
    </row>
    <row r="88" spans="1:31" s="17" customFormat="1" x14ac:dyDescent="0.25">
      <c r="A88" s="17">
        <v>3</v>
      </c>
      <c r="B88" s="17">
        <v>-615</v>
      </c>
      <c r="C88" s="17">
        <v>12909</v>
      </c>
      <c r="D88" s="17">
        <v>11328</v>
      </c>
      <c r="E88" s="17">
        <v>13554</v>
      </c>
      <c r="F88" s="17">
        <v>15092</v>
      </c>
      <c r="G88" s="24"/>
      <c r="H88" s="7"/>
      <c r="I88" s="25">
        <f t="shared" si="17"/>
        <v>-645</v>
      </c>
      <c r="J88" s="24">
        <f t="shared" si="17"/>
        <v>-3764</v>
      </c>
      <c r="K88" s="7"/>
      <c r="L88" s="25">
        <f t="shared" si="27"/>
        <v>-640.74678559988877</v>
      </c>
      <c r="M88" s="17">
        <f t="shared" si="18"/>
        <v>18.089832733313553</v>
      </c>
      <c r="N88" s="17">
        <f t="shared" si="28"/>
        <v>-3764.4796261524211</v>
      </c>
      <c r="O88" s="24">
        <f t="shared" si="19"/>
        <v>0.23004124608630006</v>
      </c>
      <c r="P88" s="7"/>
      <c r="Q88" s="25">
        <f t="shared" si="20"/>
        <v>-626.51158792866556</v>
      </c>
      <c r="R88" s="24">
        <f t="shared" si="21"/>
        <v>-3785.6966175946404</v>
      </c>
      <c r="S88" s="7"/>
      <c r="T88" s="25">
        <f t="shared" si="22"/>
        <v>0.16286085516208096</v>
      </c>
      <c r="U88" s="24">
        <f t="shared" si="23"/>
        <v>-0.98511580173716728</v>
      </c>
      <c r="V88" s="7"/>
      <c r="W88" s="25">
        <f t="shared" si="24"/>
        <v>0.16480178443643959</v>
      </c>
      <c r="X88" s="24">
        <f t="shared" si="29"/>
        <v>343.23825401072509</v>
      </c>
      <c r="Y88" s="7"/>
      <c r="Z88" s="25">
        <f t="shared" si="30"/>
        <v>-615</v>
      </c>
      <c r="AA88" s="17">
        <f t="shared" si="31"/>
        <v>343.25099999999986</v>
      </c>
      <c r="AB88" s="24">
        <f t="shared" si="25"/>
        <v>5.9908601107630535</v>
      </c>
      <c r="AC88" s="17">
        <f t="shared" si="26"/>
        <v>-1.2745989274776548E-2</v>
      </c>
    </row>
    <row r="89" spans="1:31" s="17" customFormat="1" x14ac:dyDescent="0.25">
      <c r="A89" s="17">
        <v>4</v>
      </c>
      <c r="B89" s="17">
        <v>-621</v>
      </c>
      <c r="C89" s="17">
        <v>12734</v>
      </c>
      <c r="D89" s="17">
        <v>11371</v>
      </c>
      <c r="E89" s="17">
        <v>13742</v>
      </c>
      <c r="F89" s="17">
        <v>15055</v>
      </c>
      <c r="G89" s="24"/>
      <c r="H89" s="7"/>
      <c r="I89" s="25">
        <f t="shared" si="17"/>
        <v>-1008</v>
      </c>
      <c r="J89" s="24">
        <f t="shared" si="17"/>
        <v>-3684</v>
      </c>
      <c r="K89" s="7"/>
      <c r="L89" s="25">
        <f t="shared" si="27"/>
        <v>-1007.1021286911026</v>
      </c>
      <c r="M89" s="17">
        <f t="shared" si="18"/>
        <v>0.80617288734109271</v>
      </c>
      <c r="N89" s="17">
        <f t="shared" si="28"/>
        <v>-3685.2075135558812</v>
      </c>
      <c r="O89" s="24">
        <f t="shared" si="19"/>
        <v>1.4580889876368068</v>
      </c>
      <c r="P89" s="7"/>
      <c r="Q89" s="25">
        <f t="shared" si="20"/>
        <v>-989.51158792866556</v>
      </c>
      <c r="R89" s="24">
        <f t="shared" si="21"/>
        <v>-3705.6966175946404</v>
      </c>
      <c r="S89" s="7"/>
      <c r="T89" s="25">
        <f t="shared" si="22"/>
        <v>0.25722222303284825</v>
      </c>
      <c r="U89" s="24">
        <f t="shared" si="23"/>
        <v>-0.96429816310952488</v>
      </c>
      <c r="V89" s="7"/>
      <c r="W89" s="25">
        <f t="shared" si="24"/>
        <v>0.25912232602077978</v>
      </c>
      <c r="X89" s="24">
        <f t="shared" si="29"/>
        <v>337.6944386719307</v>
      </c>
      <c r="Y89" s="7"/>
      <c r="Z89" s="25">
        <f t="shared" si="30"/>
        <v>-621</v>
      </c>
      <c r="AA89" s="17">
        <f t="shared" si="31"/>
        <v>337.66199999999986</v>
      </c>
      <c r="AB89" s="24">
        <f t="shared" si="25"/>
        <v>5.89331365886909</v>
      </c>
      <c r="AC89" s="17">
        <f t="shared" si="26"/>
        <v>3.2438671930833607E-2</v>
      </c>
    </row>
    <row r="90" spans="1:31" s="17" customFormat="1" x14ac:dyDescent="0.25">
      <c r="A90" s="17">
        <v>5</v>
      </c>
      <c r="B90" s="17">
        <v>-631</v>
      </c>
      <c r="C90" s="17">
        <v>12534</v>
      </c>
      <c r="D90" s="17">
        <v>11420</v>
      </c>
      <c r="E90" s="17">
        <v>13908</v>
      </c>
      <c r="F90" s="17">
        <v>14989</v>
      </c>
      <c r="G90" s="24"/>
      <c r="H90" s="7"/>
      <c r="I90" s="25">
        <f t="shared" si="17"/>
        <v>-1374</v>
      </c>
      <c r="J90" s="24">
        <f t="shared" si="17"/>
        <v>-3569</v>
      </c>
      <c r="K90" s="7"/>
      <c r="L90" s="25">
        <f t="shared" si="27"/>
        <v>-1369.7100920606308</v>
      </c>
      <c r="M90" s="17">
        <f t="shared" si="18"/>
        <v>18.403310128262778</v>
      </c>
      <c r="N90" s="17">
        <f t="shared" si="28"/>
        <v>-3568.5532423087357</v>
      </c>
      <c r="O90" s="24">
        <f t="shared" si="19"/>
        <v>0.19959243470384161</v>
      </c>
      <c r="P90" s="7"/>
      <c r="Q90" s="25">
        <f t="shared" si="20"/>
        <v>-1355.5115879286657</v>
      </c>
      <c r="R90" s="24">
        <f t="shared" si="21"/>
        <v>-3590.6966175946404</v>
      </c>
      <c r="S90" s="7"/>
      <c r="T90" s="25">
        <f t="shared" si="22"/>
        <v>0.35236343691907646</v>
      </c>
      <c r="U90" s="24">
        <f t="shared" si="23"/>
        <v>-0.93437280758228891</v>
      </c>
      <c r="V90" s="7"/>
      <c r="W90" s="25">
        <f t="shared" si="24"/>
        <v>0.35420477353106217</v>
      </c>
      <c r="X90" s="24">
        <f t="shared" si="29"/>
        <v>331.97455912957139</v>
      </c>
      <c r="Y90" s="7"/>
      <c r="Z90" s="25">
        <f t="shared" si="30"/>
        <v>-631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-8.4408704285010572E-3</v>
      </c>
    </row>
    <row r="91" spans="1:31" s="17" customFormat="1" x14ac:dyDescent="0.25">
      <c r="A91" s="17">
        <v>6</v>
      </c>
      <c r="B91" s="17">
        <v>-635</v>
      </c>
      <c r="C91" s="17">
        <v>12358</v>
      </c>
      <c r="D91" s="17">
        <v>11490</v>
      </c>
      <c r="E91" s="17">
        <v>14080</v>
      </c>
      <c r="F91" s="17">
        <v>14900</v>
      </c>
      <c r="G91" s="24"/>
      <c r="H91" s="7"/>
      <c r="I91" s="25">
        <f t="shared" si="17"/>
        <v>-1722</v>
      </c>
      <c r="J91" s="24">
        <f t="shared" si="17"/>
        <v>-3410</v>
      </c>
      <c r="K91" s="7"/>
      <c r="L91" s="25">
        <f t="shared" si="27"/>
        <v>-1721.2168345255825</v>
      </c>
      <c r="M91" s="17">
        <f t="shared" si="18"/>
        <v>0.61334816031958972</v>
      </c>
      <c r="N91" s="17">
        <f t="shared" si="28"/>
        <v>-3415.5734645535094</v>
      </c>
      <c r="O91" s="24">
        <f t="shared" si="19"/>
        <v>31.063507129226167</v>
      </c>
      <c r="P91" s="7"/>
      <c r="Q91" s="25">
        <f t="shared" si="20"/>
        <v>-1703.5115879286657</v>
      </c>
      <c r="R91" s="24">
        <f t="shared" si="21"/>
        <v>-3431.6966175946404</v>
      </c>
      <c r="S91" s="7"/>
      <c r="T91" s="25">
        <f t="shared" si="22"/>
        <v>0.44282557471253936</v>
      </c>
      <c r="U91" s="24">
        <f t="shared" si="23"/>
        <v>-0.89299775080984967</v>
      </c>
      <c r="V91" s="7"/>
      <c r="W91" s="25">
        <f t="shared" si="24"/>
        <v>0.44458558071204163</v>
      </c>
      <c r="X91" s="24">
        <f t="shared" si="29"/>
        <v>326.26866185050312</v>
      </c>
      <c r="Y91" s="7"/>
      <c r="Z91" s="25">
        <f t="shared" si="30"/>
        <v>-635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6.6185050320655137E-4</v>
      </c>
    </row>
    <row r="92" spans="1:31" s="17" customFormat="1" x14ac:dyDescent="0.25">
      <c r="A92" s="17">
        <v>7</v>
      </c>
      <c r="B92" s="17">
        <v>-628</v>
      </c>
      <c r="C92" s="17">
        <v>12202</v>
      </c>
      <c r="D92" s="17">
        <v>11594</v>
      </c>
      <c r="E92" s="17">
        <v>14255</v>
      </c>
      <c r="F92" s="17">
        <v>14819</v>
      </c>
      <c r="G92" s="24"/>
      <c r="H92" s="7"/>
      <c r="I92" s="25">
        <f t="shared" si="17"/>
        <v>-2053</v>
      </c>
      <c r="J92" s="24">
        <f t="shared" si="17"/>
        <v>-3225</v>
      </c>
      <c r="K92" s="7"/>
      <c r="L92" s="25">
        <f t="shared" si="27"/>
        <v>-2052.2089864945665</v>
      </c>
      <c r="M92" s="17">
        <f t="shared" si="18"/>
        <v>0.62570236577821181</v>
      </c>
      <c r="N92" s="17">
        <f t="shared" si="28"/>
        <v>-3230.6570390408865</v>
      </c>
      <c r="O92" s="24">
        <f t="shared" si="19"/>
        <v>32.002090710114075</v>
      </c>
      <c r="P92" s="7"/>
      <c r="Q92" s="25">
        <f t="shared" si="20"/>
        <v>-2034.5115879286657</v>
      </c>
      <c r="R92" s="24">
        <f t="shared" si="21"/>
        <v>-3246.6966175946404</v>
      </c>
      <c r="S92" s="7"/>
      <c r="T92" s="25">
        <f t="shared" si="22"/>
        <v>0.52886858508505719</v>
      </c>
      <c r="U92" s="24">
        <f t="shared" si="23"/>
        <v>-0.84485696148342659</v>
      </c>
      <c r="V92" s="7"/>
      <c r="W92" s="25">
        <f t="shared" si="24"/>
        <v>0.53053392384986531</v>
      </c>
      <c r="X92" s="24">
        <f t="shared" si="29"/>
        <v>320.60836353137518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-7.6364686247529789E-3</v>
      </c>
    </row>
    <row r="93" spans="1:31" s="17" customFormat="1" x14ac:dyDescent="0.25">
      <c r="A93" s="17">
        <v>8</v>
      </c>
      <c r="B93" s="17">
        <v>-633</v>
      </c>
      <c r="C93" s="17">
        <v>12042</v>
      </c>
      <c r="D93" s="17">
        <v>11705</v>
      </c>
      <c r="E93" s="17">
        <v>14408</v>
      </c>
      <c r="F93" s="17">
        <v>14709</v>
      </c>
      <c r="G93" s="24"/>
      <c r="H93" s="7"/>
      <c r="I93" s="25">
        <f t="shared" si="17"/>
        <v>-2366</v>
      </c>
      <c r="J93" s="24">
        <f t="shared" si="17"/>
        <v>-3004</v>
      </c>
      <c r="K93" s="7"/>
      <c r="L93" s="25">
        <f t="shared" si="27"/>
        <v>-2365.8113285505751</v>
      </c>
      <c r="M93" s="17">
        <f t="shared" si="18"/>
        <v>3.5596915828082623E-2</v>
      </c>
      <c r="N93" s="17">
        <f t="shared" si="28"/>
        <v>-3012.2628305088615</v>
      </c>
      <c r="O93" s="24">
        <f t="shared" si="19"/>
        <v>68.274368018172368</v>
      </c>
      <c r="P93" s="7"/>
      <c r="Q93" s="25">
        <f t="shared" si="20"/>
        <v>-2347.5115879286654</v>
      </c>
      <c r="R93" s="24">
        <f t="shared" si="21"/>
        <v>-3025.6966175946404</v>
      </c>
      <c r="S93" s="7"/>
      <c r="T93" s="25">
        <f t="shared" si="22"/>
        <v>0.61023251936480971</v>
      </c>
      <c r="U93" s="24">
        <f t="shared" si="23"/>
        <v>-0.7873482347745645</v>
      </c>
      <c r="V93" s="7"/>
      <c r="W93" s="25">
        <f t="shared" si="24"/>
        <v>0.61178472759613878</v>
      </c>
      <c r="X93" s="24">
        <f t="shared" si="29"/>
        <v>314.88752733919728</v>
      </c>
      <c r="Y93" s="7"/>
      <c r="Z93" s="25">
        <f t="shared" si="30"/>
        <v>-633</v>
      </c>
      <c r="AA93" s="17">
        <f t="shared" si="31"/>
        <v>314.91899999999993</v>
      </c>
      <c r="AB93" s="24">
        <f t="shared" si="25"/>
        <v>5.4963734270880211</v>
      </c>
      <c r="AC93" s="17">
        <f t="shared" si="26"/>
        <v>-3.1472660802648988E-2</v>
      </c>
    </row>
    <row r="94" spans="1:31" s="17" customFormat="1" x14ac:dyDescent="0.25">
      <c r="A94" s="17">
        <v>9</v>
      </c>
      <c r="B94" s="17">
        <v>-637</v>
      </c>
      <c r="C94" s="17">
        <v>11901</v>
      </c>
      <c r="D94" s="17">
        <v>11828</v>
      </c>
      <c r="E94" s="17">
        <v>14555</v>
      </c>
      <c r="F94" s="17">
        <v>14582</v>
      </c>
      <c r="G94" s="24"/>
      <c r="H94" s="7"/>
      <c r="I94" s="25">
        <f t="shared" si="17"/>
        <v>-2654</v>
      </c>
      <c r="J94" s="24">
        <f t="shared" si="17"/>
        <v>-2754</v>
      </c>
      <c r="K94" s="7"/>
      <c r="L94" s="25">
        <f t="shared" si="27"/>
        <v>-2657.9732571109416</v>
      </c>
      <c r="M94" s="17">
        <f t="shared" si="18"/>
        <v>15.786772069648238</v>
      </c>
      <c r="N94" s="17">
        <f t="shared" si="28"/>
        <v>-2762.229662916388</v>
      </c>
      <c r="O94" s="24">
        <f t="shared" si="19"/>
        <v>67.72735171737105</v>
      </c>
      <c r="P94" s="7"/>
      <c r="Q94" s="25">
        <f t="shared" si="20"/>
        <v>-2635.5115879286654</v>
      </c>
      <c r="R94" s="24">
        <f t="shared" si="21"/>
        <v>-2775.6966175946404</v>
      </c>
      <c r="S94" s="7"/>
      <c r="T94" s="25">
        <f t="shared" si="22"/>
        <v>0.68509773684905484</v>
      </c>
      <c r="U94" s="24">
        <f t="shared" si="23"/>
        <v>-0.72229311406318197</v>
      </c>
      <c r="V94" s="7"/>
      <c r="W94" s="25">
        <f t="shared" si="24"/>
        <v>0.68652193603797107</v>
      </c>
      <c r="X94" s="24">
        <f t="shared" si="29"/>
        <v>309.18990430269582</v>
      </c>
      <c r="Y94" s="7"/>
      <c r="Z94" s="25">
        <f t="shared" si="30"/>
        <v>-637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3.9043026959006966E-3</v>
      </c>
    </row>
    <row r="95" spans="1:31" s="17" customFormat="1" x14ac:dyDescent="0.25">
      <c r="A95" s="17">
        <v>10</v>
      </c>
      <c r="B95" s="17">
        <v>-609</v>
      </c>
      <c r="C95" s="17">
        <v>11775</v>
      </c>
      <c r="D95" s="17">
        <v>11965</v>
      </c>
      <c r="E95" s="17">
        <v>14683</v>
      </c>
      <c r="F95" s="17">
        <v>14454</v>
      </c>
      <c r="G95" s="24"/>
      <c r="H95" s="7"/>
      <c r="I95" s="25">
        <f t="shared" si="17"/>
        <v>-2908</v>
      </c>
      <c r="J95" s="24">
        <f t="shared" si="17"/>
        <v>-2489</v>
      </c>
      <c r="K95" s="7"/>
      <c r="L95" s="25">
        <f t="shared" si="27"/>
        <v>-2912.6327409833652</v>
      </c>
      <c r="M95" s="17">
        <f t="shared" si="18"/>
        <v>21.462289018951914</v>
      </c>
      <c r="N95" s="17">
        <f t="shared" si="28"/>
        <v>-2497.1028776741277</v>
      </c>
      <c r="O95" s="24">
        <f t="shared" si="19"/>
        <v>65.656626601877775</v>
      </c>
      <c r="P95" s="7"/>
      <c r="Q95" s="25">
        <f t="shared" si="20"/>
        <v>-2889.5115879286654</v>
      </c>
      <c r="R95" s="24">
        <f t="shared" si="21"/>
        <v>-2510.6966175946404</v>
      </c>
      <c r="S95" s="7"/>
      <c r="T95" s="25">
        <f t="shared" si="22"/>
        <v>0.75112469949140992</v>
      </c>
      <c r="U95" s="24">
        <f t="shared" si="23"/>
        <v>-0.65333468610911649</v>
      </c>
      <c r="V95" s="7"/>
      <c r="W95" s="25">
        <f t="shared" si="24"/>
        <v>0.75241318323059847</v>
      </c>
      <c r="X95" s="24">
        <f t="shared" si="29"/>
        <v>303.70382534769612</v>
      </c>
      <c r="Y95" s="7"/>
      <c r="Z95" s="25">
        <f t="shared" si="30"/>
        <v>-609</v>
      </c>
      <c r="AA95" s="17">
        <f t="shared" si="31"/>
        <v>303.70499999999993</v>
      </c>
      <c r="AB95" s="24">
        <f t="shared" si="25"/>
        <v>5.3006522047693769</v>
      </c>
      <c r="AC95" s="17">
        <f t="shared" si="26"/>
        <v>-1.174652303802759E-3</v>
      </c>
    </row>
    <row r="96" spans="1:31" s="17" customFormat="1" x14ac:dyDescent="0.25">
      <c r="A96" s="17">
        <v>11</v>
      </c>
      <c r="B96" s="17">
        <v>-610</v>
      </c>
      <c r="C96" s="17">
        <v>11653</v>
      </c>
      <c r="D96" s="17">
        <v>12104</v>
      </c>
      <c r="E96" s="17">
        <v>14787</v>
      </c>
      <c r="F96" s="17">
        <v>14298</v>
      </c>
      <c r="G96" s="24"/>
      <c r="H96" s="7"/>
      <c r="I96" s="25">
        <f t="shared" si="17"/>
        <v>-3134</v>
      </c>
      <c r="J96" s="24">
        <f t="shared" si="17"/>
        <v>-2194</v>
      </c>
      <c r="K96" s="7"/>
      <c r="L96" s="25">
        <f t="shared" si="27"/>
        <v>-3141.1697028991653</v>
      </c>
      <c r="M96" s="17">
        <f t="shared" si="18"/>
        <v>51.404639662298713</v>
      </c>
      <c r="N96" s="17">
        <f t="shared" si="28"/>
        <v>-2208.4473067973527</v>
      </c>
      <c r="O96" s="24">
        <f t="shared" si="19"/>
        <v>208.72467369683258</v>
      </c>
      <c r="P96" s="7"/>
      <c r="Q96" s="25">
        <f t="shared" si="20"/>
        <v>-3115.5115879286654</v>
      </c>
      <c r="R96" s="24">
        <f t="shared" si="21"/>
        <v>-2215.6966175946404</v>
      </c>
      <c r="S96" s="7"/>
      <c r="T96" s="25">
        <f t="shared" si="22"/>
        <v>0.80987309932279672</v>
      </c>
      <c r="U96" s="24">
        <f t="shared" si="23"/>
        <v>-0.57656964366968511</v>
      </c>
      <c r="V96" s="7"/>
      <c r="W96" s="25">
        <f t="shared" si="24"/>
        <v>0.8110104749729552</v>
      </c>
      <c r="X96" s="24">
        <f t="shared" si="29"/>
        <v>298.14548893125789</v>
      </c>
      <c r="Y96" s="7"/>
      <c r="Z96" s="25">
        <f t="shared" si="30"/>
        <v>-610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-6.9511068742031057E-2</v>
      </c>
    </row>
    <row r="97" spans="1:29" s="17" customFormat="1" x14ac:dyDescent="0.25">
      <c r="A97" s="17">
        <v>12</v>
      </c>
      <c r="B97" s="17">
        <v>-637</v>
      </c>
      <c r="C97" s="17">
        <v>11543</v>
      </c>
      <c r="D97" s="17">
        <v>12258</v>
      </c>
      <c r="E97" s="17">
        <v>14887</v>
      </c>
      <c r="F97" s="17">
        <v>14135</v>
      </c>
      <c r="G97" s="24"/>
      <c r="H97" s="7"/>
      <c r="I97" s="25">
        <f t="shared" si="17"/>
        <v>-3344</v>
      </c>
      <c r="J97" s="24">
        <f t="shared" si="17"/>
        <v>-1877</v>
      </c>
      <c r="K97" s="7"/>
      <c r="L97" s="25">
        <f t="shared" si="27"/>
        <v>-3349.202472819718</v>
      </c>
      <c r="M97" s="17">
        <f t="shared" si="18"/>
        <v>27.065723439904229</v>
      </c>
      <c r="N97" s="17">
        <f t="shared" si="28"/>
        <v>-1885.2159668314032</v>
      </c>
      <c r="O97" s="24">
        <f t="shared" si="19"/>
        <v>67.502110974717425</v>
      </c>
      <c r="P97" s="7"/>
      <c r="Q97" s="25">
        <f t="shared" si="20"/>
        <v>-3325.5115879286654</v>
      </c>
      <c r="R97" s="24">
        <f t="shared" si="21"/>
        <v>-1898.6966175946404</v>
      </c>
      <c r="S97" s="7"/>
      <c r="T97" s="25">
        <f t="shared" si="22"/>
        <v>0.86446232040505877</v>
      </c>
      <c r="U97" s="24">
        <f t="shared" si="23"/>
        <v>-0.49407975060765208</v>
      </c>
      <c r="V97" s="7"/>
      <c r="W97" s="25">
        <f t="shared" si="24"/>
        <v>0.86543730231723603</v>
      </c>
      <c r="X97" s="24">
        <f t="shared" si="29"/>
        <v>292.4575470662578</v>
      </c>
      <c r="Y97" s="7"/>
      <c r="Z97" s="25">
        <f t="shared" si="30"/>
        <v>-637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-2.4452933742111327E-2</v>
      </c>
    </row>
    <row r="98" spans="1:29" s="17" customFormat="1" x14ac:dyDescent="0.25">
      <c r="A98" s="17">
        <v>13</v>
      </c>
      <c r="B98" s="17">
        <v>-621</v>
      </c>
      <c r="C98" s="17">
        <v>11472</v>
      </c>
      <c r="D98" s="17">
        <v>12445</v>
      </c>
      <c r="E98" s="17">
        <v>14990</v>
      </c>
      <c r="F98" s="17">
        <v>13988</v>
      </c>
      <c r="G98" s="24"/>
      <c r="H98" s="7"/>
      <c r="I98" s="25">
        <f t="shared" si="17"/>
        <v>-3518</v>
      </c>
      <c r="J98" s="24">
        <f t="shared" si="17"/>
        <v>-1543</v>
      </c>
      <c r="K98" s="7"/>
      <c r="L98" s="25">
        <f t="shared" si="27"/>
        <v>-3519.9378436972643</v>
      </c>
      <c r="M98" s="17">
        <f t="shared" si="18"/>
        <v>3.7552381950268567</v>
      </c>
      <c r="N98" s="17">
        <f t="shared" si="28"/>
        <v>-1551.7092060357893</v>
      </c>
      <c r="O98" s="24">
        <f t="shared" si="19"/>
        <v>75.850269773828657</v>
      </c>
      <c r="P98" s="7"/>
      <c r="Q98" s="25">
        <f t="shared" si="20"/>
        <v>-3499.5115879286654</v>
      </c>
      <c r="R98" s="24">
        <f t="shared" si="21"/>
        <v>-1564.6966175946404</v>
      </c>
      <c r="S98" s="7"/>
      <c r="T98" s="25">
        <f t="shared" si="22"/>
        <v>0.90969338930179022</v>
      </c>
      <c r="U98" s="24">
        <f t="shared" si="23"/>
        <v>-0.40716610933724506</v>
      </c>
      <c r="V98" s="7"/>
      <c r="W98" s="25">
        <f t="shared" si="24"/>
        <v>0.91049724482546657</v>
      </c>
      <c r="X98" s="24">
        <f t="shared" si="29"/>
        <v>286.82918183417041</v>
      </c>
      <c r="Y98" s="7"/>
      <c r="Z98" s="25">
        <f t="shared" si="30"/>
        <v>-621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-6.3818165829502504E-2</v>
      </c>
    </row>
    <row r="99" spans="1:29" s="17" customFormat="1" x14ac:dyDescent="0.25">
      <c r="A99" s="17">
        <v>14</v>
      </c>
      <c r="B99" s="17">
        <v>-631</v>
      </c>
      <c r="C99" s="17">
        <v>11388</v>
      </c>
      <c r="D99" s="17">
        <v>12606</v>
      </c>
      <c r="E99" s="17">
        <v>15044</v>
      </c>
      <c r="F99" s="17">
        <v>13800</v>
      </c>
      <c r="G99" s="24"/>
      <c r="H99" s="7"/>
      <c r="I99" s="25">
        <f t="shared" si="17"/>
        <v>-3656</v>
      </c>
      <c r="J99" s="24">
        <f t="shared" si="17"/>
        <v>-1194</v>
      </c>
      <c r="K99" s="7"/>
      <c r="L99" s="25">
        <f t="shared" si="27"/>
        <v>-3659.3018730095891</v>
      </c>
      <c r="M99" s="17">
        <f t="shared" si="18"/>
        <v>10.902365371453273</v>
      </c>
      <c r="N99" s="17">
        <f t="shared" si="28"/>
        <v>-1197.5247291368878</v>
      </c>
      <c r="O99" s="24">
        <f t="shared" si="19"/>
        <v>12.423715488425813</v>
      </c>
      <c r="P99" s="7"/>
      <c r="Q99" s="25">
        <f t="shared" si="20"/>
        <v>-3637.5115879286654</v>
      </c>
      <c r="R99" s="24">
        <f t="shared" si="21"/>
        <v>-1215.6966175946404</v>
      </c>
      <c r="S99" s="7"/>
      <c r="T99" s="25">
        <f t="shared" si="22"/>
        <v>0.94556630601299096</v>
      </c>
      <c r="U99" s="24">
        <f t="shared" si="23"/>
        <v>-0.31634916082415504</v>
      </c>
      <c r="V99" s="7"/>
      <c r="W99" s="25">
        <f t="shared" si="24"/>
        <v>0.94619132773208492</v>
      </c>
      <c r="X99" s="24">
        <f t="shared" si="29"/>
        <v>281.22224023599267</v>
      </c>
      <c r="Y99" s="7"/>
      <c r="Z99" s="25">
        <f t="shared" si="30"/>
        <v>-631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8.2402359927300495E-3</v>
      </c>
    </row>
    <row r="100" spans="1:29" s="17" customFormat="1" x14ac:dyDescent="0.25">
      <c r="A100" s="17">
        <v>15</v>
      </c>
      <c r="B100" s="17">
        <v>-637</v>
      </c>
      <c r="C100" s="17">
        <v>11340</v>
      </c>
      <c r="D100" s="17">
        <v>12793</v>
      </c>
      <c r="E100" s="17">
        <v>15100</v>
      </c>
      <c r="F100" s="17">
        <v>13624</v>
      </c>
      <c r="G100" s="24"/>
      <c r="H100" s="7"/>
      <c r="I100" s="25">
        <f t="shared" si="17"/>
        <v>-3760</v>
      </c>
      <c r="J100" s="24">
        <f t="shared" si="17"/>
        <v>-831</v>
      </c>
      <c r="K100" s="7"/>
      <c r="L100" s="25">
        <f t="shared" si="27"/>
        <v>-3763.7225156528521</v>
      </c>
      <c r="M100" s="17">
        <f t="shared" si="18"/>
        <v>13.857122785728546</v>
      </c>
      <c r="N100" s="17">
        <f t="shared" si="28"/>
        <v>-827.84349630034023</v>
      </c>
      <c r="O100" s="24">
        <f t="shared" si="19"/>
        <v>9.963515605965787</v>
      </c>
      <c r="P100" s="7"/>
      <c r="Q100" s="25">
        <f t="shared" si="20"/>
        <v>-3741.5115879286654</v>
      </c>
      <c r="R100" s="24">
        <f t="shared" si="21"/>
        <v>-852.69661759464054</v>
      </c>
      <c r="S100" s="7"/>
      <c r="T100" s="25">
        <f t="shared" si="22"/>
        <v>0.97260096788230177</v>
      </c>
      <c r="U100" s="24">
        <f t="shared" si="23"/>
        <v>-0.22188912555122767</v>
      </c>
      <c r="V100" s="7"/>
      <c r="W100" s="25">
        <f t="shared" si="24"/>
        <v>0.97303996200671738</v>
      </c>
      <c r="X100" s="24">
        <f t="shared" si="29"/>
        <v>275.58132018082756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0.10032018082762306</v>
      </c>
    </row>
    <row r="101" spans="1:29" s="17" customFormat="1" x14ac:dyDescent="0.25">
      <c r="A101" s="17">
        <v>16</v>
      </c>
      <c r="B101" s="17">
        <v>-637</v>
      </c>
      <c r="C101" s="17">
        <v>11306</v>
      </c>
      <c r="D101" s="17">
        <v>12985</v>
      </c>
      <c r="E101" s="17">
        <v>15133</v>
      </c>
      <c r="F101" s="17">
        <v>13434</v>
      </c>
      <c r="G101" s="24"/>
      <c r="H101" s="7"/>
      <c r="I101" s="25">
        <f t="shared" si="17"/>
        <v>-3827</v>
      </c>
      <c r="J101" s="24">
        <f t="shared" si="17"/>
        <v>-449</v>
      </c>
      <c r="K101" s="7"/>
      <c r="L101" s="25">
        <f t="shared" si="27"/>
        <v>-3830.6619691965434</v>
      </c>
      <c r="M101" s="17">
        <f t="shared" si="18"/>
        <v>13.410018396432683</v>
      </c>
      <c r="N101" s="17">
        <f t="shared" si="28"/>
        <v>-449.66425988908577</v>
      </c>
      <c r="O101" s="24">
        <f t="shared" si="19"/>
        <v>0.44124120024823921</v>
      </c>
      <c r="P101" s="7"/>
      <c r="Q101" s="25">
        <f t="shared" si="20"/>
        <v>-3808.5115879286654</v>
      </c>
      <c r="R101" s="24">
        <f t="shared" si="21"/>
        <v>-470.69661759464054</v>
      </c>
      <c r="S101" s="7"/>
      <c r="T101" s="25">
        <f t="shared" si="22"/>
        <v>0.99001752889426153</v>
      </c>
      <c r="U101" s="24">
        <f t="shared" si="23"/>
        <v>-0.12248490110423518</v>
      </c>
      <c r="V101" s="7"/>
      <c r="W101" s="25">
        <f t="shared" si="24"/>
        <v>0.99026073703465778</v>
      </c>
      <c r="X101" s="24">
        <f t="shared" si="29"/>
        <v>269.78649762507598</v>
      </c>
      <c r="Y101" s="7"/>
      <c r="Z101" s="25">
        <f t="shared" si="30"/>
        <v>-637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3.849762507604737E-2</v>
      </c>
    </row>
    <row r="102" spans="1:29" s="17" customFormat="1" x14ac:dyDescent="0.25">
      <c r="A102" s="17">
        <v>17</v>
      </c>
      <c r="B102" s="17">
        <v>-623</v>
      </c>
      <c r="C102" s="17">
        <v>11289</v>
      </c>
      <c r="D102" s="17">
        <v>13167</v>
      </c>
      <c r="E102" s="17">
        <v>15141</v>
      </c>
      <c r="F102" s="17">
        <v>13247</v>
      </c>
      <c r="G102" s="24"/>
      <c r="H102" s="7"/>
      <c r="I102" s="25">
        <f t="shared" si="17"/>
        <v>-3852</v>
      </c>
      <c r="J102" s="24">
        <f t="shared" si="17"/>
        <v>-80</v>
      </c>
      <c r="K102" s="7"/>
      <c r="L102" s="25">
        <f t="shared" si="27"/>
        <v>-3859.2302892178077</v>
      </c>
      <c r="M102" s="17">
        <f t="shared" si="18"/>
        <v>52.277082173146205</v>
      </c>
      <c r="N102" s="17">
        <f t="shared" si="28"/>
        <v>-75.210484213208716</v>
      </c>
      <c r="O102" s="24">
        <f t="shared" si="19"/>
        <v>22.939461471922936</v>
      </c>
      <c r="P102" s="7"/>
      <c r="Q102" s="25">
        <f t="shared" si="20"/>
        <v>-3833.5115879286654</v>
      </c>
      <c r="R102" s="24">
        <f t="shared" si="21"/>
        <v>-101.69661759464051</v>
      </c>
      <c r="S102" s="7"/>
      <c r="T102" s="25">
        <f t="shared" si="22"/>
        <v>0.99651624568976893</v>
      </c>
      <c r="U102" s="24">
        <f t="shared" si="23"/>
        <v>-2.6463542934234582E-2</v>
      </c>
      <c r="V102" s="7"/>
      <c r="W102" s="25">
        <f t="shared" si="24"/>
        <v>0.99657031068589974</v>
      </c>
      <c r="X102" s="24">
        <f t="shared" si="29"/>
        <v>264.25653152019936</v>
      </c>
      <c r="Y102" s="7"/>
      <c r="Z102" s="25">
        <f t="shared" si="30"/>
        <v>-623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0.11553152019939716</v>
      </c>
    </row>
    <row r="103" spans="1:29" s="17" customFormat="1" x14ac:dyDescent="0.25">
      <c r="A103" s="17">
        <v>18</v>
      </c>
      <c r="B103" s="17">
        <v>-619</v>
      </c>
      <c r="C103" s="17">
        <v>11295</v>
      </c>
      <c r="D103" s="17">
        <v>13357</v>
      </c>
      <c r="E103" s="17">
        <v>15142</v>
      </c>
      <c r="F103" s="17">
        <v>13069</v>
      </c>
      <c r="G103" s="24"/>
      <c r="H103" s="7"/>
      <c r="I103" s="25">
        <f t="shared" si="17"/>
        <v>-3847</v>
      </c>
      <c r="J103" s="24">
        <f t="shared" si="17"/>
        <v>288</v>
      </c>
      <c r="K103" s="7"/>
      <c r="L103" s="25">
        <f t="shared" si="27"/>
        <v>-3851.2010584222039</v>
      </c>
      <c r="M103" s="17">
        <f t="shared" si="18"/>
        <v>17.648891866770441</v>
      </c>
      <c r="N103" s="17">
        <f t="shared" si="28"/>
        <v>297.76177414438195</v>
      </c>
      <c r="O103" s="24">
        <f t="shared" si="19"/>
        <v>95.292234445923867</v>
      </c>
      <c r="P103" s="7"/>
      <c r="Q103" s="25">
        <f t="shared" si="20"/>
        <v>-3828.5115879286654</v>
      </c>
      <c r="R103" s="24">
        <f t="shared" si="21"/>
        <v>266.30338240535946</v>
      </c>
      <c r="S103" s="7"/>
      <c r="T103" s="25">
        <f t="shared" si="22"/>
        <v>0.9952165023306675</v>
      </c>
      <c r="U103" s="24">
        <f t="shared" si="23"/>
        <v>6.9297594752920466E-2</v>
      </c>
      <c r="V103" s="7"/>
      <c r="W103" s="25">
        <f t="shared" si="24"/>
        <v>0.99508192166825615</v>
      </c>
      <c r="X103" s="24">
        <f t="shared" si="29"/>
        <v>258.75176984221514</v>
      </c>
      <c r="Y103" s="7"/>
      <c r="Z103" s="25">
        <f t="shared" si="30"/>
        <v>-619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0.18176984221520343</v>
      </c>
    </row>
    <row r="104" spans="1:29" s="17" customFormat="1" x14ac:dyDescent="0.25">
      <c r="A104" s="17">
        <v>19</v>
      </c>
      <c r="B104" s="17">
        <v>-616</v>
      </c>
      <c r="C104" s="17">
        <v>11311</v>
      </c>
      <c r="D104" s="17">
        <v>13542</v>
      </c>
      <c r="E104" s="17">
        <v>15116</v>
      </c>
      <c r="F104" s="17">
        <v>12878</v>
      </c>
      <c r="G104" s="24"/>
      <c r="H104" s="7"/>
      <c r="I104" s="25">
        <f t="shared" si="17"/>
        <v>-3805</v>
      </c>
      <c r="J104" s="24">
        <f t="shared" si="17"/>
        <v>664</v>
      </c>
      <c r="K104" s="7"/>
      <c r="L104" s="25">
        <f t="shared" si="27"/>
        <v>-3807.251752048553</v>
      </c>
      <c r="M104" s="17">
        <f t="shared" si="18"/>
        <v>5.0703872881628307</v>
      </c>
      <c r="N104" s="17">
        <f t="shared" si="28"/>
        <v>666.33834165047574</v>
      </c>
      <c r="O104" s="24">
        <f t="shared" si="19"/>
        <v>5.4678416743496108</v>
      </c>
      <c r="P104" s="7"/>
      <c r="Q104" s="25">
        <f t="shared" si="20"/>
        <v>-3786.5115879286654</v>
      </c>
      <c r="R104" s="24">
        <f t="shared" si="21"/>
        <v>642.30338240535946</v>
      </c>
      <c r="S104" s="7"/>
      <c r="T104" s="25">
        <f t="shared" si="22"/>
        <v>0.98429865811421502</v>
      </c>
      <c r="U104" s="24">
        <f t="shared" si="23"/>
        <v>0.16714049630283978</v>
      </c>
      <c r="V104" s="7"/>
      <c r="W104" s="25">
        <f t="shared" si="24"/>
        <v>0.98397131219333045</v>
      </c>
      <c r="X104" s="24">
        <f t="shared" si="29"/>
        <v>253.09499537140755</v>
      </c>
      <c r="Y104" s="7"/>
      <c r="Z104" s="25">
        <f t="shared" si="30"/>
        <v>-616</v>
      </c>
      <c r="AA104" s="17">
        <f t="shared" si="31"/>
        <v>253.02599999999993</v>
      </c>
      <c r="AB104" s="24">
        <f t="shared" si="25"/>
        <v>4.4161367931511712</v>
      </c>
      <c r="AC104" s="17">
        <f t="shared" si="26"/>
        <v>6.8995371407623907E-2</v>
      </c>
    </row>
    <row r="105" spans="1:29" s="17" customFormat="1" x14ac:dyDescent="0.25">
      <c r="A105" s="17">
        <v>20</v>
      </c>
      <c r="B105" s="17">
        <v>-604</v>
      </c>
      <c r="C105" s="17">
        <v>11351</v>
      </c>
      <c r="D105" s="17">
        <v>13715</v>
      </c>
      <c r="E105" s="17">
        <v>15073</v>
      </c>
      <c r="F105" s="17">
        <v>12704</v>
      </c>
      <c r="G105" s="24"/>
      <c r="H105" s="7"/>
      <c r="I105" s="25">
        <f t="shared" si="17"/>
        <v>-3722</v>
      </c>
      <c r="J105" s="24">
        <f t="shared" si="17"/>
        <v>1011</v>
      </c>
      <c r="K105" s="7"/>
      <c r="L105" s="25">
        <f t="shared" si="27"/>
        <v>-3729.7238903476241</v>
      </c>
      <c r="M105" s="17">
        <f t="shared" si="18"/>
        <v>59.658482102120615</v>
      </c>
      <c r="N105" s="17">
        <f t="shared" si="28"/>
        <v>1021.8946123476103</v>
      </c>
      <c r="O105" s="24">
        <f t="shared" si="19"/>
        <v>118.69257820470261</v>
      </c>
      <c r="P105" s="7"/>
      <c r="Q105" s="25">
        <f t="shared" si="20"/>
        <v>-3703.5115879286654</v>
      </c>
      <c r="R105" s="24">
        <f t="shared" si="21"/>
        <v>989.30338240535946</v>
      </c>
      <c r="S105" s="7"/>
      <c r="T105" s="25">
        <f t="shared" si="22"/>
        <v>0.96272291835313051</v>
      </c>
      <c r="U105" s="24">
        <f t="shared" si="23"/>
        <v>0.25743700385023871</v>
      </c>
      <c r="V105" s="7"/>
      <c r="W105" s="25">
        <f t="shared" si="24"/>
        <v>0.96221765239341539</v>
      </c>
      <c r="X105" s="24">
        <f t="shared" si="29"/>
        <v>247.75700409711521</v>
      </c>
      <c r="Y105" s="7"/>
      <c r="Z105" s="25">
        <f t="shared" si="30"/>
        <v>-604</v>
      </c>
      <c r="AA105" s="17">
        <f t="shared" si="31"/>
        <v>247.58999999999992</v>
      </c>
      <c r="AB105" s="24">
        <f t="shared" si="25"/>
        <v>4.321260695012759</v>
      </c>
      <c r="AC105" s="17">
        <f t="shared" si="26"/>
        <v>0.16700409711529574</v>
      </c>
    </row>
    <row r="106" spans="1:29" s="17" customFormat="1" x14ac:dyDescent="0.25">
      <c r="A106" s="17">
        <v>21</v>
      </c>
      <c r="B106" s="17">
        <v>-640</v>
      </c>
      <c r="C106" s="17">
        <v>11398</v>
      </c>
      <c r="D106" s="17">
        <v>13891</v>
      </c>
      <c r="E106" s="17">
        <v>15003</v>
      </c>
      <c r="F106" s="17">
        <v>12513</v>
      </c>
      <c r="G106" s="24"/>
      <c r="H106" s="7"/>
      <c r="I106" s="25">
        <f t="shared" si="17"/>
        <v>-3605</v>
      </c>
      <c r="J106" s="24">
        <f t="shared" si="17"/>
        <v>1378</v>
      </c>
      <c r="K106" s="7"/>
      <c r="L106" s="25">
        <f t="shared" si="27"/>
        <v>-3611.1551238023017</v>
      </c>
      <c r="M106" s="17">
        <f t="shared" si="18"/>
        <v>37.885549021660438</v>
      </c>
      <c r="N106" s="17">
        <f t="shared" si="28"/>
        <v>1388.7502110340063</v>
      </c>
      <c r="O106" s="24">
        <f t="shared" si="19"/>
        <v>115.56703727567016</v>
      </c>
      <c r="P106" s="7"/>
      <c r="Q106" s="25">
        <f t="shared" si="20"/>
        <v>-3586.5115879286654</v>
      </c>
      <c r="R106" s="24">
        <f t="shared" si="21"/>
        <v>1356.3033824053596</v>
      </c>
      <c r="S106" s="7"/>
      <c r="T106" s="25">
        <f t="shared" si="22"/>
        <v>0.93230892375015595</v>
      </c>
      <c r="U106" s="24">
        <f t="shared" si="23"/>
        <v>0.35293792105454824</v>
      </c>
      <c r="V106" s="7"/>
      <c r="W106" s="25">
        <f t="shared" si="24"/>
        <v>0.93161546825819963</v>
      </c>
      <c r="X106" s="24">
        <f t="shared" si="29"/>
        <v>241.98647596981505</v>
      </c>
      <c r="Y106" s="7"/>
      <c r="Z106" s="25">
        <f t="shared" si="30"/>
        <v>-640</v>
      </c>
      <c r="AA106" s="17">
        <f t="shared" si="31"/>
        <v>241.82999999999993</v>
      </c>
      <c r="AB106" s="24">
        <f t="shared" si="25"/>
        <v>4.2207297300978857</v>
      </c>
      <c r="AC106" s="17">
        <f t="shared" si="26"/>
        <v>0.15647596981511924</v>
      </c>
    </row>
    <row r="107" spans="1:29" s="17" customFormat="1" x14ac:dyDescent="0.25">
      <c r="A107" s="17">
        <v>22</v>
      </c>
      <c r="B107" s="17">
        <v>-630</v>
      </c>
      <c r="C107" s="17">
        <v>11473</v>
      </c>
      <c r="D107" s="17">
        <v>14069</v>
      </c>
      <c r="E107" s="17">
        <v>14933</v>
      </c>
      <c r="F107" s="17">
        <v>12341</v>
      </c>
      <c r="G107" s="24"/>
      <c r="H107" s="7"/>
      <c r="I107" s="25">
        <f t="shared" si="17"/>
        <v>-3460</v>
      </c>
      <c r="J107" s="24">
        <f t="shared" si="17"/>
        <v>1728</v>
      </c>
      <c r="K107" s="7"/>
      <c r="L107" s="25">
        <f t="shared" si="27"/>
        <v>-3458.9843936391012</v>
      </c>
      <c r="M107" s="17">
        <f t="shared" si="18"/>
        <v>1.0314562802981049</v>
      </c>
      <c r="N107" s="17">
        <f t="shared" si="28"/>
        <v>1736.4000697840611</v>
      </c>
      <c r="O107" s="24">
        <f t="shared" si="19"/>
        <v>70.561172377096099</v>
      </c>
      <c r="P107" s="7"/>
      <c r="Q107" s="25">
        <f t="shared" si="20"/>
        <v>-3441.5115879286654</v>
      </c>
      <c r="R107" s="24">
        <f t="shared" si="21"/>
        <v>1706.3033824053596</v>
      </c>
      <c r="S107" s="7"/>
      <c r="T107" s="25">
        <f t="shared" si="22"/>
        <v>0.89461636633621311</v>
      </c>
      <c r="U107" s="24">
        <f t="shared" si="23"/>
        <v>0.44401509005048378</v>
      </c>
      <c r="V107" s="7"/>
      <c r="W107" s="25">
        <f t="shared" si="24"/>
        <v>0.89374342168201071</v>
      </c>
      <c r="X107" s="24">
        <f t="shared" si="29"/>
        <v>236.31706252386402</v>
      </c>
      <c r="Y107" s="7"/>
      <c r="Z107" s="25">
        <f t="shared" si="30"/>
        <v>-630</v>
      </c>
      <c r="AA107" s="17">
        <f t="shared" si="31"/>
        <v>236.15999999999994</v>
      </c>
      <c r="AB107" s="24">
        <f t="shared" si="25"/>
        <v>4.1217695615098071</v>
      </c>
      <c r="AC107" s="17">
        <f t="shared" si="26"/>
        <v>0.15706252386408437</v>
      </c>
    </row>
    <row r="108" spans="1:29" s="17" customFormat="1" x14ac:dyDescent="0.25">
      <c r="A108" s="17">
        <v>23</v>
      </c>
      <c r="B108" s="17">
        <v>-635</v>
      </c>
      <c r="C108" s="17">
        <v>11572</v>
      </c>
      <c r="D108" s="17">
        <v>14240</v>
      </c>
      <c r="E108" s="17">
        <v>14843</v>
      </c>
      <c r="F108" s="17">
        <v>12178</v>
      </c>
      <c r="G108" s="24"/>
      <c r="H108" s="7"/>
      <c r="I108" s="25">
        <f t="shared" si="17"/>
        <v>-3271</v>
      </c>
      <c r="J108" s="24">
        <f t="shared" si="17"/>
        <v>2062</v>
      </c>
      <c r="K108" s="7"/>
      <c r="L108" s="25">
        <f t="shared" si="27"/>
        <v>-3271.5295309530866</v>
      </c>
      <c r="M108" s="17">
        <f t="shared" si="18"/>
        <v>0.2804030302767796</v>
      </c>
      <c r="N108" s="17">
        <f t="shared" si="28"/>
        <v>2069.8105895692979</v>
      </c>
      <c r="O108" s="24">
        <f t="shared" si="19"/>
        <v>61.005309420025426</v>
      </c>
      <c r="P108" s="7"/>
      <c r="Q108" s="25">
        <f t="shared" si="20"/>
        <v>-3252.5115879286654</v>
      </c>
      <c r="R108" s="24">
        <f t="shared" si="21"/>
        <v>2040.3033824053596</v>
      </c>
      <c r="S108" s="7"/>
      <c r="T108" s="25">
        <f t="shared" si="22"/>
        <v>0.84548606736217724</v>
      </c>
      <c r="U108" s="24">
        <f t="shared" si="23"/>
        <v>0.5309287313208908</v>
      </c>
      <c r="V108" s="7"/>
      <c r="W108" s="25">
        <f t="shared" si="24"/>
        <v>0.84444181322837375</v>
      </c>
      <c r="X108" s="24">
        <f t="shared" si="29"/>
        <v>230.57647680200989</v>
      </c>
      <c r="Y108" s="7"/>
      <c r="Z108" s="25">
        <f t="shared" si="30"/>
        <v>-635</v>
      </c>
      <c r="AA108" s="17">
        <f t="shared" si="31"/>
        <v>230.44499999999994</v>
      </c>
      <c r="AB108" s="24">
        <f t="shared" si="25"/>
        <v>4.0220239947583316</v>
      </c>
      <c r="AC108" s="17">
        <f t="shared" si="26"/>
        <v>0.13147680200995637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14392</v>
      </c>
      <c r="E109" s="17">
        <v>14730</v>
      </c>
      <c r="F109" s="17">
        <v>12017</v>
      </c>
      <c r="G109" s="24"/>
      <c r="H109" s="7"/>
      <c r="I109" s="25">
        <f t="shared" si="17"/>
        <v>-3054</v>
      </c>
      <c r="J109" s="24">
        <f t="shared" si="17"/>
        <v>2375</v>
      </c>
      <c r="K109" s="7"/>
      <c r="L109" s="25">
        <f t="shared" si="27"/>
        <v>-3051.7238170154828</v>
      </c>
      <c r="M109" s="17">
        <f t="shared" si="18"/>
        <v>5.181008979005461</v>
      </c>
      <c r="N109" s="17">
        <f t="shared" si="28"/>
        <v>2382.8487425862218</v>
      </c>
      <c r="O109" s="24">
        <f t="shared" si="19"/>
        <v>61.60276018477105</v>
      </c>
      <c r="P109" s="7"/>
      <c r="Q109" s="25">
        <f t="shared" si="20"/>
        <v>-3035.5115879286654</v>
      </c>
      <c r="R109" s="24">
        <f t="shared" si="21"/>
        <v>2353.3033824053596</v>
      </c>
      <c r="S109" s="7"/>
      <c r="T109" s="25">
        <f t="shared" si="22"/>
        <v>0.78907720557717309</v>
      </c>
      <c r="U109" s="24">
        <f t="shared" si="23"/>
        <v>0.61237774245154175</v>
      </c>
      <c r="V109" s="7"/>
      <c r="W109" s="25">
        <f t="shared" si="24"/>
        <v>0.78787239280263976</v>
      </c>
      <c r="X109" s="24">
        <f t="shared" si="29"/>
        <v>224.87910622732898</v>
      </c>
      <c r="Y109" s="7"/>
      <c r="Z109" s="25">
        <f t="shared" si="30"/>
        <v>-635</v>
      </c>
      <c r="AA109" s="17">
        <f t="shared" si="31"/>
        <v>224.72999999999993</v>
      </c>
      <c r="AB109" s="24">
        <f t="shared" si="25"/>
        <v>3.9222784280068557</v>
      </c>
      <c r="AC109" s="17">
        <f t="shared" si="26"/>
        <v>0.14910622732904244</v>
      </c>
    </row>
    <row r="110" spans="1:29" s="17" customFormat="1" x14ac:dyDescent="0.25">
      <c r="A110" s="17">
        <v>25</v>
      </c>
      <c r="B110" s="17">
        <v>-622</v>
      </c>
      <c r="C110" s="17">
        <v>11793</v>
      </c>
      <c r="D110" s="17">
        <v>14534</v>
      </c>
      <c r="E110" s="17">
        <v>14604</v>
      </c>
      <c r="F110" s="17">
        <v>11875</v>
      </c>
      <c r="G110" s="24"/>
      <c r="H110" s="7"/>
      <c r="I110" s="25">
        <f t="shared" si="17"/>
        <v>-2811</v>
      </c>
      <c r="J110" s="24">
        <f t="shared" si="17"/>
        <v>2659</v>
      </c>
      <c r="K110" s="7"/>
      <c r="L110" s="25">
        <f t="shared" si="27"/>
        <v>-2807.1575095135868</v>
      </c>
      <c r="M110" s="17">
        <f t="shared" si="18"/>
        <v>14.764733138176149</v>
      </c>
      <c r="N110" s="17">
        <f t="shared" si="28"/>
        <v>2666.7284758104452</v>
      </c>
      <c r="O110" s="24">
        <f t="shared" si="19"/>
        <v>59.729338352635992</v>
      </c>
      <c r="P110" s="7"/>
      <c r="Q110" s="25">
        <f t="shared" si="20"/>
        <v>-2792.5115879286654</v>
      </c>
      <c r="R110" s="24">
        <f t="shared" si="21"/>
        <v>2637.3033824053596</v>
      </c>
      <c r="S110" s="7"/>
      <c r="T110" s="25">
        <f t="shared" si="22"/>
        <v>0.72590967832484121</v>
      </c>
      <c r="U110" s="24">
        <f t="shared" si="23"/>
        <v>0.68628035957967226</v>
      </c>
      <c r="V110" s="7"/>
      <c r="W110" s="25">
        <f t="shared" si="24"/>
        <v>0.72455915969496865</v>
      </c>
      <c r="X110" s="24">
        <f t="shared" si="29"/>
        <v>219.28958534128105</v>
      </c>
      <c r="Y110" s="7"/>
      <c r="Z110" s="25">
        <f t="shared" si="30"/>
        <v>-622</v>
      </c>
      <c r="AA110" s="17">
        <f t="shared" si="31"/>
        <v>219.13199999999992</v>
      </c>
      <c r="AB110" s="24">
        <f t="shared" si="25"/>
        <v>3.8245748964802129</v>
      </c>
      <c r="AC110" s="17">
        <f t="shared" si="26"/>
        <v>0.15758534128113411</v>
      </c>
    </row>
    <row r="111" spans="1:29" s="17" customFormat="1" x14ac:dyDescent="0.25">
      <c r="A111" s="17">
        <v>26</v>
      </c>
      <c r="B111" s="17">
        <v>-610</v>
      </c>
      <c r="C111" s="17">
        <v>11927</v>
      </c>
      <c r="D111" s="17">
        <v>14663</v>
      </c>
      <c r="E111" s="17">
        <v>14471</v>
      </c>
      <c r="F111" s="17">
        <v>11747</v>
      </c>
      <c r="G111" s="24"/>
      <c r="H111" s="7"/>
      <c r="I111" s="25">
        <f t="shared" si="17"/>
        <v>-2544</v>
      </c>
      <c r="J111" s="24">
        <f t="shared" si="17"/>
        <v>2916</v>
      </c>
      <c r="K111" s="7"/>
      <c r="L111" s="25">
        <f t="shared" si="27"/>
        <v>-2541.4497643012437</v>
      </c>
      <c r="M111" s="17">
        <f t="shared" si="18"/>
        <v>6.503702119211014</v>
      </c>
      <c r="N111" s="17">
        <f t="shared" si="28"/>
        <v>2920.6296925821757</v>
      </c>
      <c r="O111" s="24">
        <f t="shared" si="19"/>
        <v>21.434053405452897</v>
      </c>
      <c r="P111" s="7"/>
      <c r="Q111" s="25">
        <f t="shared" si="20"/>
        <v>-2525.5115879286654</v>
      </c>
      <c r="R111" s="24">
        <f t="shared" si="21"/>
        <v>2894.3033824053596</v>
      </c>
      <c r="S111" s="7"/>
      <c r="T111" s="25">
        <f t="shared" si="22"/>
        <v>0.65650338294882227</v>
      </c>
      <c r="U111" s="24">
        <f t="shared" si="23"/>
        <v>0.75315702367097348</v>
      </c>
      <c r="V111" s="7"/>
      <c r="W111" s="25">
        <f t="shared" si="24"/>
        <v>0.65502098702332945</v>
      </c>
      <c r="X111" s="24">
        <f t="shared" si="29"/>
        <v>213.74891953316398</v>
      </c>
      <c r="Y111" s="7"/>
      <c r="Z111" s="25">
        <f t="shared" si="30"/>
        <v>-610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0.10691953316407421</v>
      </c>
    </row>
    <row r="112" spans="1:29" s="17" customFormat="1" x14ac:dyDescent="0.25">
      <c r="A112" s="17">
        <v>27</v>
      </c>
      <c r="B112" s="17">
        <v>-615</v>
      </c>
      <c r="C112" s="17">
        <v>12066</v>
      </c>
      <c r="D112" s="17">
        <v>14772</v>
      </c>
      <c r="E112" s="17">
        <v>14320</v>
      </c>
      <c r="F112" s="17">
        <v>11625</v>
      </c>
      <c r="G112" s="24"/>
      <c r="H112" s="7"/>
      <c r="I112" s="25">
        <f t="shared" si="17"/>
        <v>-2254</v>
      </c>
      <c r="J112" s="24">
        <f t="shared" si="17"/>
        <v>3147</v>
      </c>
      <c r="K112" s="7"/>
      <c r="L112" s="25">
        <f t="shared" si="27"/>
        <v>-2250.1317863634076</v>
      </c>
      <c r="M112" s="17">
        <f t="shared" si="18"/>
        <v>14.963076738319188</v>
      </c>
      <c r="N112" s="17">
        <f t="shared" si="28"/>
        <v>3149.6682832291658</v>
      </c>
      <c r="O112" s="24">
        <f t="shared" si="19"/>
        <v>7.1197353910475156</v>
      </c>
      <c r="P112" s="7"/>
      <c r="Q112" s="25">
        <f t="shared" si="20"/>
        <v>-2235.5115879286654</v>
      </c>
      <c r="R112" s="24">
        <f t="shared" si="21"/>
        <v>3125.3033824053596</v>
      </c>
      <c r="S112" s="7"/>
      <c r="T112" s="25">
        <f t="shared" si="22"/>
        <v>0.58111826812093659</v>
      </c>
      <c r="U112" s="24">
        <f t="shared" si="23"/>
        <v>0.81326795520829098</v>
      </c>
      <c r="V112" s="7"/>
      <c r="W112" s="25">
        <f t="shared" si="24"/>
        <v>0.57951731134670625</v>
      </c>
      <c r="X112" s="24">
        <f t="shared" si="29"/>
        <v>208.2082792326496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0.10127923264968786</v>
      </c>
    </row>
    <row r="113" spans="1:29" s="17" customFormat="1" x14ac:dyDescent="0.25">
      <c r="A113" s="17">
        <v>28</v>
      </c>
      <c r="B113" s="17">
        <v>-631</v>
      </c>
      <c r="C113" s="17">
        <v>12225</v>
      </c>
      <c r="D113" s="17">
        <v>14881</v>
      </c>
      <c r="E113" s="17">
        <v>14162</v>
      </c>
      <c r="F113" s="17">
        <v>11526</v>
      </c>
      <c r="G113" s="24"/>
      <c r="H113" s="7"/>
      <c r="I113" s="25">
        <f t="shared" si="17"/>
        <v>-1937</v>
      </c>
      <c r="J113" s="24">
        <f t="shared" si="17"/>
        <v>3355</v>
      </c>
      <c r="K113" s="7"/>
      <c r="L113" s="25">
        <f t="shared" si="27"/>
        <v>-1929.6244329006931</v>
      </c>
      <c r="M113" s="17">
        <f t="shared" si="18"/>
        <v>54.39899003637786</v>
      </c>
      <c r="N113" s="17">
        <f t="shared" si="28"/>
        <v>3354.3152852297803</v>
      </c>
      <c r="O113" s="24">
        <f t="shared" si="19"/>
        <v>0.46883431655697649</v>
      </c>
      <c r="P113" s="7"/>
      <c r="Q113" s="25">
        <f t="shared" si="20"/>
        <v>-1918.5115879286657</v>
      </c>
      <c r="R113" s="24">
        <f t="shared" si="21"/>
        <v>3333.3033824053596</v>
      </c>
      <c r="S113" s="7"/>
      <c r="T113" s="25">
        <f t="shared" si="22"/>
        <v>0.4987145391539029</v>
      </c>
      <c r="U113" s="24">
        <f t="shared" si="23"/>
        <v>0.86739381564016116</v>
      </c>
      <c r="V113" s="7"/>
      <c r="W113" s="25">
        <f t="shared" si="24"/>
        <v>0.49700679810862797</v>
      </c>
      <c r="X113" s="24">
        <f t="shared" si="29"/>
        <v>202.54764008674022</v>
      </c>
      <c r="Y113" s="7"/>
      <c r="Z113" s="25">
        <f t="shared" si="30"/>
        <v>-631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0.11964008674030424</v>
      </c>
    </row>
    <row r="114" spans="1:29" s="17" customFormat="1" x14ac:dyDescent="0.25">
      <c r="A114" s="17">
        <v>29</v>
      </c>
      <c r="B114" s="17">
        <v>-614</v>
      </c>
      <c r="C114" s="17">
        <v>12395</v>
      </c>
      <c r="D114" s="17">
        <v>14964</v>
      </c>
      <c r="E114" s="17">
        <v>13999</v>
      </c>
      <c r="F114" s="17">
        <v>11442</v>
      </c>
      <c r="G114" s="24"/>
      <c r="H114" s="7"/>
      <c r="I114" s="25">
        <f t="shared" si="17"/>
        <v>-1604</v>
      </c>
      <c r="J114" s="24">
        <f t="shared" si="17"/>
        <v>3522</v>
      </c>
      <c r="K114" s="7"/>
      <c r="L114" s="25">
        <f t="shared" si="27"/>
        <v>-1599.7098797738802</v>
      </c>
      <c r="M114" s="17">
        <f t="shared" si="18"/>
        <v>18.40513155456242</v>
      </c>
      <c r="N114" s="17">
        <f t="shared" si="28"/>
        <v>3522.0441369370087</v>
      </c>
      <c r="O114" s="24">
        <f t="shared" si="19"/>
        <v>1.9480692085113557E-3</v>
      </c>
      <c r="P114" s="7"/>
      <c r="Q114" s="25">
        <f t="shared" si="20"/>
        <v>-1585.5115879286657</v>
      </c>
      <c r="R114" s="24">
        <f t="shared" si="21"/>
        <v>3500.3033824053596</v>
      </c>
      <c r="S114" s="7"/>
      <c r="T114" s="25">
        <f t="shared" si="22"/>
        <v>0.41215163143774447</v>
      </c>
      <c r="U114" s="24">
        <f t="shared" si="23"/>
        <v>0.91085063627536478</v>
      </c>
      <c r="V114" s="7"/>
      <c r="W114" s="25">
        <f t="shared" si="24"/>
        <v>0.41035811535727662</v>
      </c>
      <c r="X114" s="24">
        <f t="shared" si="29"/>
        <v>196.98802675428851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8.6026754288610618E-2</v>
      </c>
    </row>
    <row r="115" spans="1:29" s="17" customFormat="1" x14ac:dyDescent="0.25">
      <c r="A115" s="17">
        <v>30</v>
      </c>
      <c r="B115" s="17">
        <v>-631</v>
      </c>
      <c r="C115" s="17">
        <v>12564</v>
      </c>
      <c r="D115" s="17">
        <v>15034</v>
      </c>
      <c r="E115" s="17">
        <v>13815</v>
      </c>
      <c r="F115" s="17">
        <v>11368</v>
      </c>
      <c r="G115" s="24"/>
      <c r="H115" s="7"/>
      <c r="I115" s="25">
        <f t="shared" si="17"/>
        <v>-1251</v>
      </c>
      <c r="J115" s="24">
        <f t="shared" si="17"/>
        <v>3666</v>
      </c>
      <c r="K115" s="7"/>
      <c r="L115" s="25">
        <f t="shared" si="27"/>
        <v>-1245.374893374134</v>
      </c>
      <c r="M115" s="17">
        <f t="shared" si="18"/>
        <v>31.64182455236169</v>
      </c>
      <c r="N115" s="17">
        <f t="shared" si="28"/>
        <v>3660.4878123285685</v>
      </c>
      <c r="O115" s="24">
        <f t="shared" si="19"/>
        <v>30.384212925081947</v>
      </c>
      <c r="P115" s="7"/>
      <c r="Q115" s="25">
        <f t="shared" si="20"/>
        <v>-1232.5115879286657</v>
      </c>
      <c r="R115" s="24">
        <f t="shared" si="21"/>
        <v>3644.3033824053596</v>
      </c>
      <c r="S115" s="7"/>
      <c r="T115" s="25">
        <f t="shared" si="22"/>
        <v>0.32038975028518013</v>
      </c>
      <c r="U115" s="24">
        <f t="shared" si="23"/>
        <v>0.94832238580512107</v>
      </c>
      <c r="V115" s="7"/>
      <c r="W115" s="25">
        <f t="shared" si="24"/>
        <v>0.31852223927789453</v>
      </c>
      <c r="X115" s="24">
        <f t="shared" si="29"/>
        <v>191.30157637256161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7.8576372561713015E-2</v>
      </c>
    </row>
    <row r="116" spans="1:29" s="17" customFormat="1" x14ac:dyDescent="0.25">
      <c r="A116" s="17">
        <v>31</v>
      </c>
      <c r="B116" s="17">
        <v>-641</v>
      </c>
      <c r="C116" s="17">
        <v>12756</v>
      </c>
      <c r="D116" s="17">
        <v>15089</v>
      </c>
      <c r="E116" s="17">
        <v>13635</v>
      </c>
      <c r="F116" s="17">
        <v>11322</v>
      </c>
      <c r="G116" s="24"/>
      <c r="H116" s="7"/>
      <c r="I116" s="25">
        <f t="shared" ref="I116:J149" si="32">C116-E116</f>
        <v>-879</v>
      </c>
      <c r="J116" s="24">
        <f t="shared" si="32"/>
        <v>3767</v>
      </c>
      <c r="K116" s="7"/>
      <c r="L116" s="25">
        <f t="shared" si="27"/>
        <v>-873.11107988192725</v>
      </c>
      <c r="M116" s="17">
        <f t="shared" si="18"/>
        <v>34.679380157041933</v>
      </c>
      <c r="N116" s="17">
        <f t="shared" si="28"/>
        <v>3764.5280769152018</v>
      </c>
      <c r="O116" s="24">
        <f t="shared" si="19"/>
        <v>6.1104037371580686</v>
      </c>
      <c r="P116" s="7"/>
      <c r="Q116" s="25">
        <f t="shared" si="20"/>
        <v>-860.51158792866556</v>
      </c>
      <c r="R116" s="24">
        <f t="shared" si="21"/>
        <v>3745.3033824053596</v>
      </c>
      <c r="S116" s="7"/>
      <c r="T116" s="25">
        <f t="shared" si="22"/>
        <v>0.22368884436803013</v>
      </c>
      <c r="U116" s="24">
        <f t="shared" si="23"/>
        <v>0.97460465457251955</v>
      </c>
      <c r="V116" s="7"/>
      <c r="W116" s="25">
        <f t="shared" si="24"/>
        <v>0.22176937139106703</v>
      </c>
      <c r="X116" s="24">
        <f t="shared" si="29"/>
        <v>185.5546857487027</v>
      </c>
      <c r="Y116" s="7"/>
      <c r="Z116" s="25">
        <f t="shared" si="30"/>
        <v>-641</v>
      </c>
      <c r="AA116" s="17">
        <f t="shared" si="31"/>
        <v>185.45399999999989</v>
      </c>
      <c r="AB116" s="24">
        <f t="shared" si="25"/>
        <v>3.2367829109935617</v>
      </c>
      <c r="AC116" s="17">
        <f t="shared" si="26"/>
        <v>0.10068574870280145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15121</v>
      </c>
      <c r="E117" s="17">
        <v>13444</v>
      </c>
      <c r="F117" s="17">
        <v>11282</v>
      </c>
      <c r="G117" s="24"/>
      <c r="H117" s="7"/>
      <c r="I117" s="25">
        <f t="shared" si="32"/>
        <v>-504</v>
      </c>
      <c r="J117" s="24">
        <f t="shared" si="32"/>
        <v>3839</v>
      </c>
      <c r="K117" s="7"/>
      <c r="L117" s="25">
        <f t="shared" si="27"/>
        <v>-498.18038649597213</v>
      </c>
      <c r="M117" s="17">
        <f t="shared" si="18"/>
        <v>33.86790133626355</v>
      </c>
      <c r="N117" s="17">
        <f t="shared" si="28"/>
        <v>3829.8996660398479</v>
      </c>
      <c r="O117" s="24">
        <f t="shared" si="19"/>
        <v>82.816078186296807</v>
      </c>
      <c r="P117" s="7"/>
      <c r="Q117" s="25">
        <f t="shared" si="20"/>
        <v>-485.51158792866556</v>
      </c>
      <c r="R117" s="24">
        <f t="shared" si="21"/>
        <v>3817.3033824053596</v>
      </c>
      <c r="S117" s="7"/>
      <c r="T117" s="25">
        <f t="shared" si="22"/>
        <v>0.12620809243541928</v>
      </c>
      <c r="U117" s="24">
        <f t="shared" si="23"/>
        <v>0.9933405293373978</v>
      </c>
      <c r="V117" s="7"/>
      <c r="W117" s="25">
        <f t="shared" si="24"/>
        <v>0.12425152187498283</v>
      </c>
      <c r="X117" s="24">
        <f t="shared" si="29"/>
        <v>179.86520586187805</v>
      </c>
      <c r="Y117" s="7"/>
      <c r="Z117" s="25">
        <f t="shared" si="30"/>
        <v>-631</v>
      </c>
      <c r="AA117" s="17">
        <f t="shared" si="31"/>
        <v>179.77499999999989</v>
      </c>
      <c r="AB117" s="24">
        <f t="shared" si="25"/>
        <v>3.1376656627728039</v>
      </c>
      <c r="AC117" s="17">
        <f t="shared" si="26"/>
        <v>9.0205861878160931E-2</v>
      </c>
    </row>
    <row r="118" spans="1:29" s="17" customFormat="1" x14ac:dyDescent="0.25">
      <c r="A118" s="17">
        <v>33</v>
      </c>
      <c r="B118" s="17">
        <v>-625</v>
      </c>
      <c r="C118" s="17">
        <v>13129</v>
      </c>
      <c r="D118" s="17">
        <v>15135</v>
      </c>
      <c r="E118" s="17">
        <v>13256</v>
      </c>
      <c r="F118" s="17">
        <v>11269</v>
      </c>
      <c r="G118" s="24"/>
      <c r="H118" s="7"/>
      <c r="I118" s="25">
        <f t="shared" si="32"/>
        <v>-127</v>
      </c>
      <c r="J118" s="24">
        <f t="shared" si="32"/>
        <v>3866</v>
      </c>
      <c r="K118" s="7"/>
      <c r="L118" s="25">
        <f t="shared" si="27"/>
        <v>-122.16384207786153</v>
      </c>
      <c r="M118" s="17">
        <f t="shared" si="18"/>
        <v>23.388423447862671</v>
      </c>
      <c r="N118" s="17">
        <f t="shared" si="28"/>
        <v>3857.78142835269</v>
      </c>
      <c r="O118" s="24">
        <f t="shared" si="19"/>
        <v>67.544919921967804</v>
      </c>
      <c r="P118" s="7"/>
      <c r="Q118" s="25">
        <f t="shared" si="20"/>
        <v>-108.51158792866559</v>
      </c>
      <c r="R118" s="24">
        <f t="shared" si="21"/>
        <v>3844.3033824053596</v>
      </c>
      <c r="S118" s="7"/>
      <c r="T118" s="25">
        <f t="shared" si="22"/>
        <v>2.8207443159167841E-2</v>
      </c>
      <c r="U118" s="24">
        <f t="shared" si="23"/>
        <v>1.0003664823742271</v>
      </c>
      <c r="V118" s="7"/>
      <c r="W118" s="25">
        <f t="shared" si="24"/>
        <v>2.6236841781350811E-2</v>
      </c>
      <c r="X118" s="24">
        <f t="shared" si="29"/>
        <v>174.23778667917713</v>
      </c>
      <c r="Y118" s="7"/>
      <c r="Z118" s="25">
        <f t="shared" si="30"/>
        <v>-625</v>
      </c>
      <c r="AA118" s="17">
        <f t="shared" si="31"/>
        <v>174.14999999999989</v>
      </c>
      <c r="AB118" s="24">
        <f t="shared" si="25"/>
        <v>3.0394908923481228</v>
      </c>
      <c r="AC118" s="17">
        <f t="shared" si="26"/>
        <v>8.7786679177241922E-2</v>
      </c>
    </row>
    <row r="119" spans="1:29" s="17" customFormat="1" x14ac:dyDescent="0.25">
      <c r="A119" s="17">
        <v>34</v>
      </c>
      <c r="B119" s="17">
        <v>-611</v>
      </c>
      <c r="C119" s="17">
        <v>13312</v>
      </c>
      <c r="D119" s="17">
        <v>15123</v>
      </c>
      <c r="E119" s="17">
        <v>13069</v>
      </c>
      <c r="F119" s="17">
        <v>11271</v>
      </c>
      <c r="G119" s="24"/>
      <c r="H119" s="7"/>
      <c r="I119" s="25">
        <f t="shared" si="32"/>
        <v>243</v>
      </c>
      <c r="J119" s="24">
        <f t="shared" si="32"/>
        <v>3852</v>
      </c>
      <c r="K119" s="7"/>
      <c r="L119" s="25">
        <f t="shared" si="27"/>
        <v>246.41703075351026</v>
      </c>
      <c r="M119" s="17">
        <f t="shared" si="18"/>
        <v>11.676099170434901</v>
      </c>
      <c r="N119" s="17">
        <f t="shared" si="28"/>
        <v>3849.3088859382892</v>
      </c>
      <c r="O119" s="24">
        <f t="shared" si="19"/>
        <v>7.2420948931374793</v>
      </c>
      <c r="P119" s="7"/>
      <c r="Q119" s="25">
        <f t="shared" si="20"/>
        <v>261.48841207133444</v>
      </c>
      <c r="R119" s="24">
        <f t="shared" si="21"/>
        <v>3830.3033824053596</v>
      </c>
      <c r="S119" s="7"/>
      <c r="T119" s="25">
        <f t="shared" si="22"/>
        <v>-6.7973565414341533E-2</v>
      </c>
      <c r="U119" s="24">
        <f t="shared" si="23"/>
        <v>0.99672339561438961</v>
      </c>
      <c r="V119" s="7"/>
      <c r="W119" s="25">
        <f t="shared" si="24"/>
        <v>-6.9937176772873949E-2</v>
      </c>
      <c r="X119" s="24">
        <f t="shared" si="29"/>
        <v>168.7217220033333</v>
      </c>
      <c r="Y119" s="7"/>
      <c r="Z119" s="25">
        <f t="shared" si="30"/>
        <v>-611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7.0722003333401062E-2</v>
      </c>
    </row>
    <row r="120" spans="1:29" s="17" customFormat="1" x14ac:dyDescent="0.25">
      <c r="A120" s="17">
        <v>35</v>
      </c>
      <c r="B120" s="17">
        <v>-604</v>
      </c>
      <c r="C120" s="17">
        <v>13493</v>
      </c>
      <c r="D120" s="17">
        <v>15102</v>
      </c>
      <c r="E120" s="17">
        <v>12889</v>
      </c>
      <c r="F120" s="17">
        <v>11292</v>
      </c>
      <c r="G120" s="24"/>
      <c r="H120" s="7"/>
      <c r="I120" s="25">
        <f t="shared" si="32"/>
        <v>604</v>
      </c>
      <c r="J120" s="24">
        <f t="shared" si="32"/>
        <v>3810</v>
      </c>
      <c r="K120" s="7"/>
      <c r="L120" s="25">
        <f t="shared" si="27"/>
        <v>608.38538385579</v>
      </c>
      <c r="M120" s="17">
        <f t="shared" si="18"/>
        <v>19.231591562623535</v>
      </c>
      <c r="N120" s="17">
        <f t="shared" si="28"/>
        <v>3806.2873175647705</v>
      </c>
      <c r="O120" s="24">
        <f t="shared" si="19"/>
        <v>13.784010864861305</v>
      </c>
      <c r="P120" s="7"/>
      <c r="Q120" s="25">
        <f t="shared" si="20"/>
        <v>622.48841207133444</v>
      </c>
      <c r="R120" s="24">
        <f t="shared" si="21"/>
        <v>3788.3033824053596</v>
      </c>
      <c r="S120" s="7"/>
      <c r="T120" s="25">
        <f t="shared" si="22"/>
        <v>-0.16181503594146826</v>
      </c>
      <c r="U120" s="24">
        <f t="shared" si="23"/>
        <v>0.98579413533487736</v>
      </c>
      <c r="V120" s="7"/>
      <c r="W120" s="25">
        <f t="shared" si="24"/>
        <v>-0.1637572994591327</v>
      </c>
      <c r="X120" s="24">
        <f t="shared" si="29"/>
        <v>163.30373678957926</v>
      </c>
      <c r="Y120" s="7"/>
      <c r="Z120" s="25">
        <f t="shared" si="30"/>
        <v>-604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8.8736789579371589E-2</v>
      </c>
    </row>
    <row r="121" spans="1:29" s="17" customFormat="1" x14ac:dyDescent="0.25">
      <c r="A121" s="17">
        <v>36</v>
      </c>
      <c r="B121" s="17">
        <v>-624</v>
      </c>
      <c r="C121" s="17">
        <v>13680</v>
      </c>
      <c r="D121" s="17">
        <v>15073</v>
      </c>
      <c r="E121" s="17">
        <v>12708</v>
      </c>
      <c r="F121" s="17">
        <v>11339</v>
      </c>
      <c r="G121" s="24"/>
      <c r="H121" s="7"/>
      <c r="I121" s="25">
        <f t="shared" si="32"/>
        <v>972</v>
      </c>
      <c r="J121" s="24">
        <f t="shared" si="32"/>
        <v>3734</v>
      </c>
      <c r="K121" s="7"/>
      <c r="L121" s="25">
        <f t="shared" si="27"/>
        <v>976.37222549713704</v>
      </c>
      <c r="M121" s="17">
        <f t="shared" si="18"/>
        <v>19.116355797815217</v>
      </c>
      <c r="N121" s="17">
        <f t="shared" si="28"/>
        <v>3726.0792864084533</v>
      </c>
      <c r="O121" s="24">
        <f t="shared" si="19"/>
        <v>62.737703799312634</v>
      </c>
      <c r="P121" s="7"/>
      <c r="Q121" s="25">
        <f t="shared" si="20"/>
        <v>990.48841207133444</v>
      </c>
      <c r="R121" s="24">
        <f t="shared" si="21"/>
        <v>3712.3033824053596</v>
      </c>
      <c r="S121" s="7"/>
      <c r="T121" s="25">
        <f t="shared" si="22"/>
        <v>-0.25747614717133704</v>
      </c>
      <c r="U121" s="24">
        <f t="shared" si="23"/>
        <v>0.96601737863861714</v>
      </c>
      <c r="V121" s="7"/>
      <c r="W121" s="25">
        <f t="shared" si="24"/>
        <v>-0.25937963739336672</v>
      </c>
      <c r="X121" s="24">
        <f t="shared" si="29"/>
        <v>157.70576096324987</v>
      </c>
      <c r="Y121" s="7"/>
      <c r="Z121" s="25">
        <f t="shared" si="30"/>
        <v>-624</v>
      </c>
      <c r="AA121" s="17">
        <f t="shared" si="31"/>
        <v>157.59899999999988</v>
      </c>
      <c r="AB121" s="24">
        <f t="shared" si="25"/>
        <v>2.7506214478505413</v>
      </c>
      <c r="AC121" s="17">
        <f t="shared" si="26"/>
        <v>0.10676096324999662</v>
      </c>
    </row>
    <row r="122" spans="1:29" s="17" customFormat="1" x14ac:dyDescent="0.25">
      <c r="A122" s="17">
        <v>37</v>
      </c>
      <c r="B122" s="17">
        <v>-630</v>
      </c>
      <c r="C122" s="17">
        <v>13875</v>
      </c>
      <c r="D122" s="17">
        <v>15018</v>
      </c>
      <c r="E122" s="17">
        <v>12537</v>
      </c>
      <c r="F122" s="17">
        <v>11402</v>
      </c>
      <c r="G122" s="24"/>
      <c r="H122" s="7"/>
      <c r="I122" s="25">
        <f t="shared" si="32"/>
        <v>1338</v>
      </c>
      <c r="J122" s="24">
        <f t="shared" si="32"/>
        <v>3616</v>
      </c>
      <c r="K122" s="7"/>
      <c r="L122" s="25">
        <f t="shared" si="27"/>
        <v>1338.1871242872371</v>
      </c>
      <c r="M122" s="17">
        <f t="shared" si="18"/>
        <v>3.5015498873996923E-2</v>
      </c>
      <c r="N122" s="17">
        <f t="shared" si="28"/>
        <v>3609.0090320534723</v>
      </c>
      <c r="O122" s="24">
        <f t="shared" si="19"/>
        <v>48.873632829377577</v>
      </c>
      <c r="P122" s="7"/>
      <c r="Q122" s="25">
        <f t="shared" si="20"/>
        <v>1356.4884120713343</v>
      </c>
      <c r="R122" s="24">
        <f t="shared" si="21"/>
        <v>3594.3033824053596</v>
      </c>
      <c r="S122" s="7"/>
      <c r="T122" s="25">
        <f t="shared" si="22"/>
        <v>-0.35261736105756519</v>
      </c>
      <c r="U122" s="24">
        <f t="shared" si="23"/>
        <v>0.93531136166284456</v>
      </c>
      <c r="V122" s="7"/>
      <c r="W122" s="25">
        <f t="shared" si="24"/>
        <v>-0.35446054705199176</v>
      </c>
      <c r="X122" s="24">
        <f t="shared" si="29"/>
        <v>151.97991634386528</v>
      </c>
      <c r="Y122" s="7"/>
      <c r="Z122" s="25">
        <f t="shared" si="30"/>
        <v>-630</v>
      </c>
      <c r="AA122" s="17">
        <f t="shared" si="31"/>
        <v>151.92899999999989</v>
      </c>
      <c r="AB122" s="24">
        <f t="shared" si="25"/>
        <v>2.6516612792624628</v>
      </c>
      <c r="AC122" s="17">
        <f t="shared" si="26"/>
        <v>5.0916343865395675E-2</v>
      </c>
    </row>
    <row r="123" spans="1:29" s="17" customFormat="1" x14ac:dyDescent="0.25">
      <c r="A123" s="17">
        <v>38</v>
      </c>
      <c r="B123" s="17">
        <v>-623</v>
      </c>
      <c r="C123" s="17">
        <v>14047</v>
      </c>
      <c r="D123" s="17">
        <v>14945</v>
      </c>
      <c r="E123" s="17">
        <v>12363</v>
      </c>
      <c r="F123" s="17">
        <v>11482</v>
      </c>
      <c r="G123" s="24"/>
      <c r="H123" s="7"/>
      <c r="I123" s="25">
        <f t="shared" si="32"/>
        <v>1684</v>
      </c>
      <c r="J123" s="24">
        <f t="shared" si="32"/>
        <v>3463</v>
      </c>
      <c r="K123" s="7"/>
      <c r="L123" s="25">
        <f t="shared" si="27"/>
        <v>1682.9274674442711</v>
      </c>
      <c r="M123" s="17">
        <f t="shared" si="18"/>
        <v>1.1503260830983928</v>
      </c>
      <c r="N123" s="17">
        <f t="shared" si="28"/>
        <v>3458.6971527299529</v>
      </c>
      <c r="O123" s="24">
        <f t="shared" si="19"/>
        <v>18.514494629351745</v>
      </c>
      <c r="P123" s="7"/>
      <c r="Q123" s="25">
        <f t="shared" si="20"/>
        <v>1702.4884120713343</v>
      </c>
      <c r="R123" s="24">
        <f t="shared" si="21"/>
        <v>3441.3033824053596</v>
      </c>
      <c r="S123" s="7"/>
      <c r="T123" s="25">
        <f t="shared" si="22"/>
        <v>-0.44255960150738749</v>
      </c>
      <c r="U123" s="24">
        <f t="shared" si="23"/>
        <v>0.89549762778747843</v>
      </c>
      <c r="V123" s="7"/>
      <c r="W123" s="25">
        <f t="shared" si="24"/>
        <v>-0.44432453158387875</v>
      </c>
      <c r="X123" s="24">
        <f t="shared" si="29"/>
        <v>146.34591238105065</v>
      </c>
      <c r="Y123" s="7"/>
      <c r="Z123" s="25">
        <f t="shared" si="30"/>
        <v>-623</v>
      </c>
      <c r="AA123" s="17">
        <f t="shared" si="31"/>
        <v>146.32199999999989</v>
      </c>
      <c r="AB123" s="24">
        <f t="shared" si="25"/>
        <v>2.5538006681031411</v>
      </c>
      <c r="AC123" s="17">
        <f t="shared" si="26"/>
        <v>2.3912381050763543E-2</v>
      </c>
    </row>
    <row r="124" spans="1:29" s="17" customFormat="1" x14ac:dyDescent="0.25">
      <c r="A124" s="17">
        <v>39</v>
      </c>
      <c r="B124" s="17">
        <v>-631</v>
      </c>
      <c r="C124" s="17">
        <v>14204</v>
      </c>
      <c r="D124" s="17">
        <v>14839</v>
      </c>
      <c r="E124" s="17">
        <v>12189</v>
      </c>
      <c r="F124" s="17">
        <v>11560</v>
      </c>
      <c r="G124" s="24"/>
      <c r="H124" s="7"/>
      <c r="I124" s="25">
        <f t="shared" si="32"/>
        <v>2015</v>
      </c>
      <c r="J124" s="24">
        <f t="shared" si="32"/>
        <v>3279</v>
      </c>
      <c r="K124" s="7"/>
      <c r="L124" s="25">
        <f t="shared" si="27"/>
        <v>2015.4706935119721</v>
      </c>
      <c r="M124" s="17">
        <f t="shared" si="18"/>
        <v>0.22155238221259022</v>
      </c>
      <c r="N124" s="17">
        <f t="shared" si="28"/>
        <v>3272.9198592014636</v>
      </c>
      <c r="O124" s="24">
        <f t="shared" si="19"/>
        <v>36.968112130026569</v>
      </c>
      <c r="P124" s="7"/>
      <c r="Q124" s="25">
        <f t="shared" si="20"/>
        <v>2033.4884120713343</v>
      </c>
      <c r="R124" s="24">
        <f t="shared" si="21"/>
        <v>3257.3033824053596</v>
      </c>
      <c r="S124" s="7"/>
      <c r="T124" s="25">
        <f t="shared" si="22"/>
        <v>-0.52860261187990532</v>
      </c>
      <c r="U124" s="24">
        <f t="shared" si="23"/>
        <v>0.84761705894390094</v>
      </c>
      <c r="V124" s="7"/>
      <c r="W124" s="25">
        <f t="shared" si="24"/>
        <v>-0.53027338733892149</v>
      </c>
      <c r="X124" s="24">
        <f t="shared" si="29"/>
        <v>140.70512221708873</v>
      </c>
      <c r="Y124" s="7"/>
      <c r="Z124" s="25">
        <f t="shared" si="30"/>
        <v>-631</v>
      </c>
      <c r="AA124" s="17">
        <f t="shared" si="31"/>
        <v>140.64299999999989</v>
      </c>
      <c r="AB124" s="24">
        <f t="shared" si="25"/>
        <v>2.4546834198823828</v>
      </c>
      <c r="AC124" s="17">
        <f t="shared" si="26"/>
        <v>6.212221708884158E-2</v>
      </c>
    </row>
    <row r="125" spans="1:29" s="17" customFormat="1" x14ac:dyDescent="0.25">
      <c r="A125" s="17">
        <v>40</v>
      </c>
      <c r="B125" s="17">
        <v>-639</v>
      </c>
      <c r="C125" s="17">
        <v>14362</v>
      </c>
      <c r="D125" s="17">
        <v>14726</v>
      </c>
      <c r="E125" s="17">
        <v>12028</v>
      </c>
      <c r="F125" s="17">
        <v>11675</v>
      </c>
      <c r="G125" s="24"/>
      <c r="H125" s="7"/>
      <c r="I125" s="25">
        <f t="shared" si="32"/>
        <v>2334</v>
      </c>
      <c r="J125" s="24">
        <f t="shared" si="32"/>
        <v>3051</v>
      </c>
      <c r="K125" s="7"/>
      <c r="L125" s="25">
        <f t="shared" si="27"/>
        <v>2331.8531718120594</v>
      </c>
      <c r="M125" s="17">
        <f t="shared" si="18"/>
        <v>4.608871268536439</v>
      </c>
      <c r="N125" s="17">
        <f t="shared" si="28"/>
        <v>3052.2548021030575</v>
      </c>
      <c r="O125" s="24">
        <f t="shared" si="19"/>
        <v>1.5745283178375251</v>
      </c>
      <c r="P125" s="7"/>
      <c r="Q125" s="25">
        <f t="shared" si="20"/>
        <v>2352.4884120713346</v>
      </c>
      <c r="R125" s="24">
        <f t="shared" si="21"/>
        <v>3029.3033824053596</v>
      </c>
      <c r="S125" s="7"/>
      <c r="T125" s="25">
        <f t="shared" si="22"/>
        <v>-0.61152623819057972</v>
      </c>
      <c r="U125" s="24">
        <f t="shared" si="23"/>
        <v>0.78828678885512005</v>
      </c>
      <c r="V125" s="7"/>
      <c r="W125" s="25">
        <f t="shared" si="24"/>
        <v>-0.61308029782188234</v>
      </c>
      <c r="X125" s="24">
        <f t="shared" si="29"/>
        <v>134.8618711963328</v>
      </c>
      <c r="Y125" s="7"/>
      <c r="Z125" s="25">
        <f t="shared" si="30"/>
        <v>-639</v>
      </c>
      <c r="AA125" s="17">
        <f t="shared" si="31"/>
        <v>134.89199999999988</v>
      </c>
      <c r="AB125" s="24">
        <f t="shared" si="25"/>
        <v>2.3543095346001888</v>
      </c>
      <c r="AC125" s="17">
        <f t="shared" si="26"/>
        <v>-3.0128803667082593E-2</v>
      </c>
    </row>
    <row r="126" spans="1:29" s="17" customFormat="1" x14ac:dyDescent="0.25">
      <c r="A126" s="17">
        <v>41</v>
      </c>
      <c r="B126" s="17">
        <v>-626</v>
      </c>
      <c r="C126" s="17">
        <v>14509</v>
      </c>
      <c r="D126" s="17">
        <v>14610</v>
      </c>
      <c r="E126" s="17">
        <v>11887</v>
      </c>
      <c r="F126" s="17">
        <v>11801</v>
      </c>
      <c r="G126" s="24"/>
      <c r="H126" s="7"/>
      <c r="I126" s="25">
        <f t="shared" si="32"/>
        <v>2622</v>
      </c>
      <c r="J126" s="24">
        <f t="shared" si="32"/>
        <v>2809</v>
      </c>
      <c r="K126" s="7"/>
      <c r="L126" s="25">
        <f t="shared" si="27"/>
        <v>2618.8587322593603</v>
      </c>
      <c r="M126" s="17">
        <f t="shared" si="18"/>
        <v>9.8675630183836773</v>
      </c>
      <c r="N126" s="17">
        <f t="shared" si="28"/>
        <v>2806.4646332274106</v>
      </c>
      <c r="O126" s="24">
        <f t="shared" si="19"/>
        <v>6.4280846715505984</v>
      </c>
      <c r="P126" s="7"/>
      <c r="Q126" s="25">
        <f t="shared" si="20"/>
        <v>2640.4884120713346</v>
      </c>
      <c r="R126" s="24">
        <f t="shared" si="21"/>
        <v>2787.3033824053596</v>
      </c>
      <c r="S126" s="7"/>
      <c r="T126" s="25">
        <f t="shared" si="22"/>
        <v>-0.68639145567482485</v>
      </c>
      <c r="U126" s="24">
        <f t="shared" si="23"/>
        <v>0.72531343200650178</v>
      </c>
      <c r="V126" s="7"/>
      <c r="W126" s="25">
        <f t="shared" si="24"/>
        <v>-0.68782160720146757</v>
      </c>
      <c r="X126" s="24">
        <f t="shared" si="29"/>
        <v>129.25517684897545</v>
      </c>
      <c r="Y126" s="7"/>
      <c r="Z126" s="25">
        <f t="shared" si="30"/>
        <v>-626</v>
      </c>
      <c r="AA126" s="17">
        <f t="shared" si="31"/>
        <v>129.2579999999999</v>
      </c>
      <c r="AB126" s="24">
        <f t="shared" si="25"/>
        <v>2.2559776845428288</v>
      </c>
      <c r="AC126" s="17">
        <f t="shared" si="26"/>
        <v>-2.8231510244438596E-3</v>
      </c>
    </row>
    <row r="127" spans="1:29" s="17" customFormat="1" x14ac:dyDescent="0.25">
      <c r="A127" s="17">
        <v>42</v>
      </c>
      <c r="B127" s="17">
        <v>-606</v>
      </c>
      <c r="C127" s="17">
        <v>14636</v>
      </c>
      <c r="D127" s="17">
        <v>14477</v>
      </c>
      <c r="E127" s="17">
        <v>11763</v>
      </c>
      <c r="F127" s="17">
        <v>11934</v>
      </c>
      <c r="G127" s="24"/>
      <c r="H127" s="7"/>
      <c r="I127" s="25">
        <f t="shared" si="32"/>
        <v>2873</v>
      </c>
      <c r="J127" s="24">
        <f t="shared" si="32"/>
        <v>2543</v>
      </c>
      <c r="K127" s="7"/>
      <c r="L127" s="25">
        <f t="shared" si="27"/>
        <v>2872.4307550318067</v>
      </c>
      <c r="M127" s="17">
        <f t="shared" si="18"/>
        <v>0.32403983381337803</v>
      </c>
      <c r="N127" s="17">
        <f t="shared" si="28"/>
        <v>2542.8579937991713</v>
      </c>
      <c r="O127" s="24">
        <f t="shared" si="19"/>
        <v>2.0165761073814122E-2</v>
      </c>
      <c r="P127" s="7"/>
      <c r="Q127" s="25">
        <f t="shared" si="20"/>
        <v>2891.4884120713346</v>
      </c>
      <c r="R127" s="24">
        <f t="shared" si="21"/>
        <v>2521.3033824053596</v>
      </c>
      <c r="S127" s="7"/>
      <c r="T127" s="25">
        <f t="shared" si="22"/>
        <v>-0.75163857230171904</v>
      </c>
      <c r="U127" s="24">
        <f t="shared" si="23"/>
        <v>0.65609478356959083</v>
      </c>
      <c r="V127" s="7"/>
      <c r="W127" s="25">
        <f t="shared" si="24"/>
        <v>-0.75293249424826525</v>
      </c>
      <c r="X127" s="24">
        <f t="shared" si="29"/>
        <v>123.80385736143364</v>
      </c>
      <c r="Y127" s="7"/>
      <c r="Z127" s="25">
        <f t="shared" si="30"/>
        <v>-606</v>
      </c>
      <c r="AA127" s="17">
        <f t="shared" si="31"/>
        <v>123.8039999999999</v>
      </c>
      <c r="AB127" s="24">
        <f t="shared" si="25"/>
        <v>2.1607874271390579</v>
      </c>
      <c r="AC127" s="17">
        <f t="shared" si="26"/>
        <v>-1.4263856625973403E-4</v>
      </c>
    </row>
    <row r="128" spans="1:29" s="17" customFormat="1" x14ac:dyDescent="0.25">
      <c r="A128" s="17">
        <v>43</v>
      </c>
      <c r="B128" s="17">
        <v>-608</v>
      </c>
      <c r="C128" s="17">
        <v>14755</v>
      </c>
      <c r="D128" s="17">
        <v>14332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2252</v>
      </c>
      <c r="K128" s="7"/>
      <c r="L128" s="25">
        <f t="shared" si="27"/>
        <v>3100.5130491375853</v>
      </c>
      <c r="M128" s="17">
        <f t="shared" si="18"/>
        <v>20.132728041723908</v>
      </c>
      <c r="N128" s="17">
        <f t="shared" si="28"/>
        <v>2255.4306554496602</v>
      </c>
      <c r="O128" s="24">
        <f t="shared" si="19"/>
        <v>11.769396814283281</v>
      </c>
      <c r="P128" s="7"/>
      <c r="Q128" s="25">
        <f t="shared" si="20"/>
        <v>3123.4884120713346</v>
      </c>
      <c r="R128" s="24">
        <f t="shared" si="21"/>
        <v>2230.3033824053596</v>
      </c>
      <c r="S128" s="7"/>
      <c r="T128" s="25">
        <f t="shared" si="22"/>
        <v>-0.81194666416402761</v>
      </c>
      <c r="U128" s="24">
        <f t="shared" si="23"/>
        <v>0.58037062306154152</v>
      </c>
      <c r="V128" s="7"/>
      <c r="W128" s="25">
        <f t="shared" si="24"/>
        <v>-0.81309153151671942</v>
      </c>
      <c r="X128" s="24">
        <f t="shared" si="29"/>
        <v>118.25400871914286</v>
      </c>
      <c r="Y128" s="7"/>
      <c r="Z128" s="25">
        <f t="shared" si="30"/>
        <v>-608</v>
      </c>
      <c r="AA128" s="17">
        <f t="shared" si="31"/>
        <v>118.33199999999991</v>
      </c>
      <c r="AB128" s="24">
        <f t="shared" si="25"/>
        <v>2.0652830104699285</v>
      </c>
      <c r="AC128" s="17">
        <f t="shared" si="26"/>
        <v>-7.799128085704865E-2</v>
      </c>
    </row>
    <row r="129" spans="1:29" s="17" customFormat="1" x14ac:dyDescent="0.25">
      <c r="A129" s="17">
        <v>44</v>
      </c>
      <c r="B129" s="17">
        <v>-623</v>
      </c>
      <c r="C129" s="17">
        <v>14856</v>
      </c>
      <c r="D129" s="17">
        <v>14172</v>
      </c>
      <c r="E129" s="17">
        <v>11545</v>
      </c>
      <c r="F129" s="17">
        <v>12236</v>
      </c>
      <c r="G129" s="24"/>
      <c r="H129" s="7"/>
      <c r="I129" s="25">
        <f t="shared" si="32"/>
        <v>3311</v>
      </c>
      <c r="J129" s="24">
        <f t="shared" si="32"/>
        <v>1936</v>
      </c>
      <c r="K129" s="7"/>
      <c r="L129" s="25">
        <f t="shared" si="27"/>
        <v>3304.6974734264736</v>
      </c>
      <c r="M129" s="17">
        <f t="shared" si="18"/>
        <v>39.721841210006332</v>
      </c>
      <c r="N129" s="17">
        <f t="shared" si="28"/>
        <v>1939.8052294943575</v>
      </c>
      <c r="O129" s="24">
        <f t="shared" si="19"/>
        <v>14.479771504728165</v>
      </c>
      <c r="P129" s="7"/>
      <c r="Q129" s="25">
        <f t="shared" si="20"/>
        <v>3329.4884120713346</v>
      </c>
      <c r="R129" s="24">
        <f t="shared" si="21"/>
        <v>1914.3033824053596</v>
      </c>
      <c r="S129" s="7"/>
      <c r="T129" s="25">
        <f t="shared" si="22"/>
        <v>-0.86549609055900845</v>
      </c>
      <c r="U129" s="24">
        <f t="shared" si="23"/>
        <v>0.49814095048235402</v>
      </c>
      <c r="V129" s="7"/>
      <c r="W129" s="25">
        <f t="shared" si="24"/>
        <v>-0.86647907477340524</v>
      </c>
      <c r="X129" s="24">
        <f t="shared" si="29"/>
        <v>112.63012310762059</v>
      </c>
      <c r="Y129" s="7"/>
      <c r="Z129" s="25">
        <f t="shared" si="30"/>
        <v>-623</v>
      </c>
      <c r="AA129" s="17">
        <f t="shared" si="31"/>
        <v>112.72499999999991</v>
      </c>
      <c r="AB129" s="24">
        <f t="shared" si="25"/>
        <v>1.9674223993106066</v>
      </c>
      <c r="AC129" s="17">
        <f t="shared" si="26"/>
        <v>-9.4876892379318178E-2</v>
      </c>
    </row>
    <row r="130" spans="1:29" s="17" customFormat="1" x14ac:dyDescent="0.25">
      <c r="A130" s="17">
        <v>45</v>
      </c>
      <c r="B130" s="17">
        <v>-631</v>
      </c>
      <c r="C130" s="17">
        <v>14945</v>
      </c>
      <c r="D130" s="17">
        <v>14006</v>
      </c>
      <c r="E130" s="17">
        <v>11459</v>
      </c>
      <c r="F130" s="17">
        <v>12409</v>
      </c>
      <c r="G130" s="24"/>
      <c r="H130" s="7"/>
      <c r="I130" s="25">
        <f t="shared" si="32"/>
        <v>3486</v>
      </c>
      <c r="J130" s="24">
        <f t="shared" si="32"/>
        <v>1597</v>
      </c>
      <c r="K130" s="7"/>
      <c r="L130" s="25">
        <f t="shared" si="27"/>
        <v>3479.0585685578626</v>
      </c>
      <c r="M130" s="17">
        <f t="shared" si="18"/>
        <v>48.183470465893706</v>
      </c>
      <c r="N130" s="17">
        <f t="shared" si="28"/>
        <v>1601.4196053141172</v>
      </c>
      <c r="O130" s="24">
        <f t="shared" si="19"/>
        <v>19.532911132573297</v>
      </c>
      <c r="P130" s="7"/>
      <c r="Q130" s="25">
        <f t="shared" si="20"/>
        <v>3504.4884120713346</v>
      </c>
      <c r="R130" s="24">
        <f t="shared" si="21"/>
        <v>1575.3033824053596</v>
      </c>
      <c r="S130" s="7"/>
      <c r="T130" s="25">
        <f t="shared" si="22"/>
        <v>-0.91098710812756023</v>
      </c>
      <c r="U130" s="24">
        <f t="shared" si="23"/>
        <v>0.40992620679771935</v>
      </c>
      <c r="V130" s="7"/>
      <c r="W130" s="25">
        <f t="shared" si="24"/>
        <v>-0.91179640337174384</v>
      </c>
      <c r="X130" s="24">
        <f t="shared" si="29"/>
        <v>106.94319260909481</v>
      </c>
      <c r="Y130" s="7"/>
      <c r="Z130" s="25">
        <f t="shared" si="30"/>
        <v>-631</v>
      </c>
      <c r="AA130" s="17">
        <f t="shared" si="31"/>
        <v>107.04599999999991</v>
      </c>
      <c r="AB130" s="24">
        <f t="shared" si="25"/>
        <v>1.8683051510898483</v>
      </c>
      <c r="AC130" s="17">
        <f t="shared" si="26"/>
        <v>-0.10280739090509883</v>
      </c>
    </row>
    <row r="131" spans="1:29" s="17" customFormat="1" x14ac:dyDescent="0.25">
      <c r="A131" s="17">
        <v>46</v>
      </c>
      <c r="B131" s="17">
        <v>-633</v>
      </c>
      <c r="C131" s="17">
        <v>15016</v>
      </c>
      <c r="D131" s="17">
        <v>13827</v>
      </c>
      <c r="E131" s="17">
        <v>11389</v>
      </c>
      <c r="F131" s="17">
        <v>12584</v>
      </c>
      <c r="G131" s="24"/>
      <c r="H131" s="7"/>
      <c r="I131" s="25">
        <f t="shared" si="32"/>
        <v>3627</v>
      </c>
      <c r="J131" s="24">
        <f t="shared" si="32"/>
        <v>1243</v>
      </c>
      <c r="K131" s="7"/>
      <c r="L131" s="25">
        <f t="shared" si="27"/>
        <v>3619.4507399942263</v>
      </c>
      <c r="M131" s="17">
        <f t="shared" si="18"/>
        <v>56.991326634774381</v>
      </c>
      <c r="N131" s="17">
        <f t="shared" si="28"/>
        <v>1246.3742116760745</v>
      </c>
      <c r="O131" s="24">
        <f t="shared" si="19"/>
        <v>11.385304434957741</v>
      </c>
      <c r="P131" s="7"/>
      <c r="Q131" s="25">
        <f t="shared" si="20"/>
        <v>3645.4884120713346</v>
      </c>
      <c r="R131" s="24">
        <f t="shared" si="21"/>
        <v>1221.3033824053596</v>
      </c>
      <c r="S131" s="7"/>
      <c r="T131" s="25">
        <f t="shared" si="22"/>
        <v>-0.94763987085422186</v>
      </c>
      <c r="U131" s="24">
        <f t="shared" si="23"/>
        <v>0.31780815587040173</v>
      </c>
      <c r="V131" s="7"/>
      <c r="W131" s="25">
        <f t="shared" si="24"/>
        <v>-0.94826777072087731</v>
      </c>
      <c r="X131" s="24">
        <f t="shared" si="29"/>
        <v>101.26379208241474</v>
      </c>
      <c r="Y131" s="7"/>
      <c r="Z131" s="25">
        <f t="shared" si="30"/>
        <v>-633</v>
      </c>
      <c r="AA131" s="17">
        <f t="shared" si="31"/>
        <v>101.3489999999999</v>
      </c>
      <c r="AB131" s="24">
        <f t="shared" si="25"/>
        <v>1.7688737436037314</v>
      </c>
      <c r="AC131" s="17">
        <f t="shared" si="26"/>
        <v>-8.520791758516566E-2</v>
      </c>
    </row>
    <row r="132" spans="1:29" s="17" customFormat="1" x14ac:dyDescent="0.25">
      <c r="A132" s="17">
        <v>47</v>
      </c>
      <c r="B132" s="17">
        <v>-637</v>
      </c>
      <c r="C132" s="17">
        <v>15064</v>
      </c>
      <c r="D132" s="17">
        <v>13637</v>
      </c>
      <c r="E132" s="17">
        <v>11335</v>
      </c>
      <c r="F132" s="17">
        <v>12763</v>
      </c>
      <c r="G132" s="24"/>
      <c r="H132" s="7"/>
      <c r="I132" s="25">
        <f t="shared" si="32"/>
        <v>3729</v>
      </c>
      <c r="J132" s="24">
        <f t="shared" si="32"/>
        <v>874</v>
      </c>
      <c r="K132" s="7"/>
      <c r="L132" s="25">
        <f t="shared" si="27"/>
        <v>3724.4240061589721</v>
      </c>
      <c r="M132" s="17">
        <f t="shared" si="18"/>
        <v>20.939719633124966</v>
      </c>
      <c r="N132" s="17">
        <f t="shared" si="28"/>
        <v>876.87117055671081</v>
      </c>
      <c r="O132" s="24">
        <f t="shared" si="19"/>
        <v>8.2436203657230536</v>
      </c>
      <c r="P132" s="7"/>
      <c r="Q132" s="25">
        <f t="shared" si="20"/>
        <v>3747.4884120713346</v>
      </c>
      <c r="R132" s="24">
        <f t="shared" si="21"/>
        <v>852.30338240535946</v>
      </c>
      <c r="S132" s="7"/>
      <c r="T132" s="25">
        <f t="shared" si="22"/>
        <v>-0.974154635379892</v>
      </c>
      <c r="U132" s="24">
        <f t="shared" si="23"/>
        <v>0.22178679770040108</v>
      </c>
      <c r="V132" s="7"/>
      <c r="W132" s="25">
        <f t="shared" si="24"/>
        <v>-0.97459343093978812</v>
      </c>
      <c r="X132" s="24">
        <f t="shared" si="29"/>
        <v>95.555802543730238</v>
      </c>
      <c r="Y132" s="7"/>
      <c r="Z132" s="25">
        <f t="shared" si="30"/>
        <v>-637</v>
      </c>
      <c r="AA132" s="17">
        <f t="shared" si="31"/>
        <v>95.6159999999999</v>
      </c>
      <c r="AB132" s="24">
        <f t="shared" si="25"/>
        <v>1.6688140175868964</v>
      </c>
      <c r="AC132" s="17">
        <f t="shared" si="26"/>
        <v>-6.0197456269662553E-2</v>
      </c>
    </row>
    <row r="133" spans="1:29" s="17" customFormat="1" x14ac:dyDescent="0.25">
      <c r="A133" s="17">
        <v>48</v>
      </c>
      <c r="B133" s="17">
        <v>-629</v>
      </c>
      <c r="C133" s="17">
        <v>15091</v>
      </c>
      <c r="D133" s="17">
        <v>13446</v>
      </c>
      <c r="E133" s="17">
        <v>11300</v>
      </c>
      <c r="F133" s="17">
        <v>12946</v>
      </c>
      <c r="G133" s="24"/>
      <c r="H133" s="7"/>
      <c r="I133" s="25">
        <f t="shared" si="32"/>
        <v>3791</v>
      </c>
      <c r="J133" s="24">
        <f t="shared" si="32"/>
        <v>500</v>
      </c>
      <c r="K133" s="7"/>
      <c r="L133" s="25">
        <f t="shared" si="27"/>
        <v>3791.3166603764012</v>
      </c>
      <c r="M133" s="17">
        <f t="shared" si="18"/>
        <v>0.10027379398252416</v>
      </c>
      <c r="N133" s="17">
        <f t="shared" si="28"/>
        <v>503.59158112241141</v>
      </c>
      <c r="O133" s="24">
        <f t="shared" si="19"/>
        <v>12.89945495886202</v>
      </c>
      <c r="P133" s="7"/>
      <c r="Q133" s="25">
        <f t="shared" si="20"/>
        <v>3809.4884120713346</v>
      </c>
      <c r="R133" s="24">
        <f t="shared" si="21"/>
        <v>478.30338240535946</v>
      </c>
      <c r="S133" s="7"/>
      <c r="T133" s="25">
        <f t="shared" si="22"/>
        <v>-0.99027145303275033</v>
      </c>
      <c r="U133" s="24">
        <f t="shared" si="23"/>
        <v>0.12446433711617284</v>
      </c>
      <c r="V133" s="7"/>
      <c r="W133" s="25">
        <f t="shared" si="24"/>
        <v>-0.99051856102446378</v>
      </c>
      <c r="X133" s="24">
        <f t="shared" si="29"/>
        <v>89.8974276603779</v>
      </c>
      <c r="Y133" s="7"/>
      <c r="Z133" s="25">
        <f t="shared" si="30"/>
        <v>-629</v>
      </c>
      <c r="AA133" s="17">
        <f t="shared" si="31"/>
        <v>89.954999999999899</v>
      </c>
      <c r="AB133" s="24">
        <f t="shared" si="25"/>
        <v>1.5700109286314974</v>
      </c>
      <c r="AC133" s="17">
        <f t="shared" si="26"/>
        <v>-5.7572339621998481E-2</v>
      </c>
    </row>
    <row r="134" spans="1:29" s="17" customFormat="1" x14ac:dyDescent="0.25">
      <c r="A134" s="17">
        <v>49</v>
      </c>
      <c r="B134" s="17">
        <v>-620</v>
      </c>
      <c r="C134" s="17">
        <v>15112</v>
      </c>
      <c r="D134" s="17">
        <v>13261</v>
      </c>
      <c r="E134" s="17">
        <v>11287</v>
      </c>
      <c r="F134" s="17">
        <v>13132</v>
      </c>
      <c r="G134" s="24"/>
      <c r="H134" s="7"/>
      <c r="I134" s="25">
        <f t="shared" si="32"/>
        <v>3825</v>
      </c>
      <c r="J134" s="24">
        <f t="shared" si="32"/>
        <v>129</v>
      </c>
      <c r="K134" s="7"/>
      <c r="L134" s="25">
        <f t="shared" si="27"/>
        <v>3820.8615803632247</v>
      </c>
      <c r="M134" s="17">
        <f t="shared" si="18"/>
        <v>17.12651709004761</v>
      </c>
      <c r="N134" s="17">
        <f t="shared" si="28"/>
        <v>131.03017428477352</v>
      </c>
      <c r="O134" s="24">
        <f t="shared" si="19"/>
        <v>4.1216076265556847</v>
      </c>
      <c r="P134" s="7"/>
      <c r="Q134" s="25">
        <f t="shared" si="20"/>
        <v>3843.4884120713346</v>
      </c>
      <c r="R134" s="24">
        <f t="shared" si="21"/>
        <v>107.30338240535949</v>
      </c>
      <c r="S134" s="7"/>
      <c r="T134" s="25">
        <f t="shared" si="22"/>
        <v>-0.99910970787464037</v>
      </c>
      <c r="U134" s="24">
        <f t="shared" si="23"/>
        <v>2.79225379804812E-2</v>
      </c>
      <c r="V134" s="7"/>
      <c r="W134" s="25">
        <f t="shared" si="24"/>
        <v>-0.99916665202709909</v>
      </c>
      <c r="X134" s="24">
        <f t="shared" si="29"/>
        <v>84.336182796465209</v>
      </c>
      <c r="Y134" s="7"/>
      <c r="Z134" s="25">
        <f t="shared" si="30"/>
        <v>-620</v>
      </c>
      <c r="AA134" s="17">
        <f t="shared" si="31"/>
        <v>84.374999999999901</v>
      </c>
      <c r="AB134" s="24">
        <f t="shared" si="25"/>
        <v>1.4726215563702139</v>
      </c>
      <c r="AC134" s="17">
        <f t="shared" si="26"/>
        <v>-3.8817203534691203E-2</v>
      </c>
    </row>
    <row r="135" spans="1:29" s="17" customFormat="1" x14ac:dyDescent="0.25">
      <c r="A135" s="17">
        <v>50</v>
      </c>
      <c r="B135" s="17">
        <v>-618</v>
      </c>
      <c r="C135" s="17">
        <v>15129</v>
      </c>
      <c r="D135" s="17">
        <v>13095</v>
      </c>
      <c r="E135" s="17">
        <v>11308</v>
      </c>
      <c r="F135" s="17">
        <v>13335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3814.0760622113944</v>
      </c>
      <c r="M135" s="17">
        <f t="shared" si="18"/>
        <v>47.940914500480595</v>
      </c>
      <c r="N135" s="17">
        <f t="shared" si="28"/>
        <v>-241.3685003075548</v>
      </c>
      <c r="O135" s="24">
        <f t="shared" si="19"/>
        <v>1.8727930917775735</v>
      </c>
      <c r="P135" s="7"/>
      <c r="Q135" s="25">
        <f t="shared" si="20"/>
        <v>3839.4884120713346</v>
      </c>
      <c r="R135" s="24">
        <f t="shared" si="21"/>
        <v>-261.69661759464054</v>
      </c>
      <c r="S135" s="7"/>
      <c r="T135" s="25">
        <f t="shared" si="22"/>
        <v>-0.99806991318735927</v>
      </c>
      <c r="U135" s="24">
        <f t="shared" si="23"/>
        <v>-6.8098820189519405E-2</v>
      </c>
      <c r="V135" s="7"/>
      <c r="W135" s="25">
        <f t="shared" si="24"/>
        <v>-0.99793769956843981</v>
      </c>
      <c r="X135" s="24">
        <f t="shared" si="29"/>
        <v>78.831635257089943</v>
      </c>
      <c r="Y135" s="7"/>
      <c r="Z135" s="25">
        <f t="shared" si="30"/>
        <v>-618</v>
      </c>
      <c r="AA135" s="17">
        <f t="shared" si="31"/>
        <v>78.812999999999903</v>
      </c>
      <c r="AB135" s="24">
        <f t="shared" si="25"/>
        <v>1.3755463433742892</v>
      </c>
      <c r="AC135" s="17">
        <f t="shared" si="26"/>
        <v>1.8635257090039659E-2</v>
      </c>
    </row>
    <row r="136" spans="1:29" s="17" customFormat="1" x14ac:dyDescent="0.25">
      <c r="A136" s="17">
        <v>51</v>
      </c>
      <c r="B136" s="17">
        <v>-604</v>
      </c>
      <c r="C136" s="17">
        <v>15099</v>
      </c>
      <c r="D136" s="17">
        <v>12907</v>
      </c>
      <c r="E136" s="17">
        <v>11326</v>
      </c>
      <c r="F136" s="17">
        <v>13511</v>
      </c>
      <c r="G136" s="24"/>
      <c r="H136" s="7"/>
      <c r="I136" s="25">
        <f t="shared" si="32"/>
        <v>3773</v>
      </c>
      <c r="J136" s="24">
        <f t="shared" si="32"/>
        <v>-604</v>
      </c>
      <c r="K136" s="7"/>
      <c r="L136" s="25">
        <f t="shared" si="27"/>
        <v>3772.5469417351128</v>
      </c>
      <c r="M136" s="17">
        <f t="shared" si="18"/>
        <v>0.20526179138260403</v>
      </c>
      <c r="N136" s="17">
        <f t="shared" si="28"/>
        <v>-602.9655193858523</v>
      </c>
      <c r="O136" s="24">
        <f t="shared" si="19"/>
        <v>1.0701501410473955</v>
      </c>
      <c r="P136" s="7"/>
      <c r="Q136" s="25">
        <f t="shared" si="20"/>
        <v>3791.4884120713346</v>
      </c>
      <c r="R136" s="24">
        <f t="shared" si="21"/>
        <v>-625.69661759464054</v>
      </c>
      <c r="S136" s="7"/>
      <c r="T136" s="25">
        <f t="shared" si="22"/>
        <v>-0.98559237693998503</v>
      </c>
      <c r="U136" s="24">
        <f t="shared" si="23"/>
        <v>-0.16281907594529235</v>
      </c>
      <c r="V136" s="7"/>
      <c r="W136" s="25">
        <f t="shared" si="24"/>
        <v>-0.98527354644292231</v>
      </c>
      <c r="X136" s="24">
        <f t="shared" si="29"/>
        <v>73.351944215342826</v>
      </c>
      <c r="Y136" s="7"/>
      <c r="Z136" s="25">
        <f t="shared" si="30"/>
        <v>-604</v>
      </c>
      <c r="AA136" s="17">
        <f t="shared" si="31"/>
        <v>73.376999999999896</v>
      </c>
      <c r="AB136" s="24">
        <f t="shared" si="25"/>
        <v>1.2806702452358774</v>
      </c>
      <c r="AC136" s="17">
        <f t="shared" si="26"/>
        <v>-2.5055784657070035E-2</v>
      </c>
    </row>
    <row r="137" spans="1:29" s="17" customFormat="1" x14ac:dyDescent="0.25">
      <c r="A137" s="17">
        <v>52</v>
      </c>
      <c r="B137" s="17">
        <v>-619</v>
      </c>
      <c r="C137" s="17">
        <v>15059</v>
      </c>
      <c r="D137" s="17">
        <v>12718</v>
      </c>
      <c r="E137" s="17">
        <v>11364</v>
      </c>
      <c r="F137" s="17">
        <v>13686</v>
      </c>
      <c r="G137" s="24"/>
      <c r="H137" s="7"/>
      <c r="I137" s="25">
        <f t="shared" si="32"/>
        <v>3695</v>
      </c>
      <c r="J137" s="24">
        <f t="shared" si="32"/>
        <v>-968</v>
      </c>
      <c r="K137" s="7"/>
      <c r="L137" s="25">
        <f t="shared" si="27"/>
        <v>3694.5873415367892</v>
      </c>
      <c r="M137" s="17">
        <f t="shared" si="18"/>
        <v>0.17028700725953722</v>
      </c>
      <c r="N137" s="17">
        <f t="shared" si="28"/>
        <v>-967.68652091001718</v>
      </c>
      <c r="O137" s="24">
        <f t="shared" si="19"/>
        <v>9.8269139856457188E-2</v>
      </c>
      <c r="P137" s="7"/>
      <c r="Q137" s="25">
        <f t="shared" si="20"/>
        <v>3713.4884120713346</v>
      </c>
      <c r="R137" s="24">
        <f t="shared" si="21"/>
        <v>-989.69661759464054</v>
      </c>
      <c r="S137" s="7"/>
      <c r="T137" s="25">
        <f t="shared" si="22"/>
        <v>-0.96531638053800195</v>
      </c>
      <c r="U137" s="24">
        <f t="shared" si="23"/>
        <v>-0.2575393317010653</v>
      </c>
      <c r="V137" s="7"/>
      <c r="W137" s="25">
        <f t="shared" si="24"/>
        <v>-0.96481091803130004</v>
      </c>
      <c r="X137" s="24">
        <f t="shared" si="29"/>
        <v>67.789788589997045</v>
      </c>
      <c r="Y137" s="7"/>
      <c r="Z137" s="25">
        <f t="shared" si="30"/>
        <v>-619</v>
      </c>
      <c r="AA137" s="17">
        <f t="shared" si="31"/>
        <v>67.805999999999898</v>
      </c>
      <c r="AB137" s="24">
        <f t="shared" si="25"/>
        <v>1.1834379526072734</v>
      </c>
      <c r="AC137" s="17">
        <f t="shared" si="26"/>
        <v>-1.6211410002853199E-2</v>
      </c>
    </row>
    <row r="138" spans="1:29" s="17" customFormat="1" x14ac:dyDescent="0.25">
      <c r="A138" s="17">
        <v>53</v>
      </c>
      <c r="B138" s="17">
        <v>-633</v>
      </c>
      <c r="C138" s="17">
        <v>15007</v>
      </c>
      <c r="D138" s="17">
        <v>12544</v>
      </c>
      <c r="E138" s="17">
        <v>11427</v>
      </c>
      <c r="F138" s="17">
        <v>13872</v>
      </c>
      <c r="G138" s="24"/>
      <c r="H138" s="7"/>
      <c r="I138" s="25">
        <f t="shared" si="32"/>
        <v>3580</v>
      </c>
      <c r="J138" s="24">
        <f t="shared" si="32"/>
        <v>-1328</v>
      </c>
      <c r="K138" s="7"/>
      <c r="L138" s="25">
        <f t="shared" si="27"/>
        <v>3578.5720939012922</v>
      </c>
      <c r="M138" s="17">
        <f t="shared" si="18"/>
        <v>2.0389158267269529</v>
      </c>
      <c r="N138" s="17">
        <f t="shared" si="28"/>
        <v>-1330.964107010898</v>
      </c>
      <c r="O138" s="24">
        <f t="shared" si="19"/>
        <v>8.7859303720548709</v>
      </c>
      <c r="P138" s="7"/>
      <c r="Q138" s="25">
        <f t="shared" si="20"/>
        <v>3598.4884120713346</v>
      </c>
      <c r="R138" s="24">
        <f t="shared" si="21"/>
        <v>-1349.6966175946404</v>
      </c>
      <c r="S138" s="7"/>
      <c r="T138" s="25">
        <f t="shared" si="22"/>
        <v>-0.93542228327866805</v>
      </c>
      <c r="U138" s="24">
        <f t="shared" si="23"/>
        <v>-0.35121870552545609</v>
      </c>
      <c r="V138" s="7"/>
      <c r="W138" s="25">
        <f t="shared" si="24"/>
        <v>-0.93473222056902505</v>
      </c>
      <c r="X138" s="24">
        <f t="shared" si="29"/>
        <v>62.142083677759615</v>
      </c>
      <c r="Y138" s="7"/>
      <c r="Z138" s="25">
        <f t="shared" si="30"/>
        <v>-633</v>
      </c>
      <c r="AA138" s="17">
        <f t="shared" si="31"/>
        <v>62.108999999999895</v>
      </c>
      <c r="AB138" s="24">
        <f t="shared" si="25"/>
        <v>1.0840065451211562</v>
      </c>
      <c r="AC138" s="17">
        <f t="shared" si="26"/>
        <v>3.3083677759719876E-2</v>
      </c>
    </row>
    <row r="139" spans="1:29" s="17" customFormat="1" x14ac:dyDescent="0.25">
      <c r="A139" s="17">
        <v>54</v>
      </c>
      <c r="B139" s="17">
        <v>-634</v>
      </c>
      <c r="C139" s="17">
        <v>14925</v>
      </c>
      <c r="D139" s="17">
        <v>12360</v>
      </c>
      <c r="E139" s="17">
        <v>11497</v>
      </c>
      <c r="F139" s="17">
        <v>14039</v>
      </c>
      <c r="G139" s="24"/>
      <c r="H139" s="7"/>
      <c r="I139" s="25">
        <f t="shared" si="32"/>
        <v>3428</v>
      </c>
      <c r="J139" s="24">
        <f t="shared" si="32"/>
        <v>-1679</v>
      </c>
      <c r="K139" s="7"/>
      <c r="L139" s="25">
        <f t="shared" si="27"/>
        <v>3426.7319653796594</v>
      </c>
      <c r="M139" s="17">
        <f t="shared" si="18"/>
        <v>1.6079117983822944</v>
      </c>
      <c r="N139" s="17">
        <f t="shared" si="28"/>
        <v>-1681.4182746422791</v>
      </c>
      <c r="O139" s="24">
        <f t="shared" si="19"/>
        <v>5.848052245490253</v>
      </c>
      <c r="P139" s="7"/>
      <c r="Q139" s="25">
        <f t="shared" si="20"/>
        <v>3446.4884120713346</v>
      </c>
      <c r="R139" s="24">
        <f t="shared" si="21"/>
        <v>-1700.6966175946404</v>
      </c>
      <c r="S139" s="7"/>
      <c r="T139" s="25">
        <f t="shared" si="22"/>
        <v>-0.89591008516198312</v>
      </c>
      <c r="U139" s="24">
        <f t="shared" si="23"/>
        <v>-0.44255609500423715</v>
      </c>
      <c r="V139" s="7"/>
      <c r="W139" s="25">
        <f t="shared" si="24"/>
        <v>-0.8950400171421925</v>
      </c>
      <c r="X139" s="24">
        <f t="shared" si="29"/>
        <v>56.425144870958206</v>
      </c>
      <c r="Y139" s="7"/>
      <c r="Z139" s="25">
        <f t="shared" si="30"/>
        <v>-634</v>
      </c>
      <c r="AA139" s="17">
        <f t="shared" si="31"/>
        <v>56.402999999999892</v>
      </c>
      <c r="AB139" s="24">
        <f t="shared" si="25"/>
        <v>0.98441805800235982</v>
      </c>
      <c r="AC139" s="17">
        <f t="shared" si="26"/>
        <v>2.21448709583143E-2</v>
      </c>
    </row>
    <row r="140" spans="1:29" s="17" customFormat="1" x14ac:dyDescent="0.25">
      <c r="A140" s="17">
        <v>55</v>
      </c>
      <c r="B140" s="17">
        <v>-633</v>
      </c>
      <c r="C140" s="17">
        <v>14835</v>
      </c>
      <c r="D140" s="17">
        <v>12196</v>
      </c>
      <c r="E140" s="17">
        <v>11595</v>
      </c>
      <c r="F140" s="17">
        <v>14209</v>
      </c>
      <c r="G140" s="24"/>
      <c r="H140" s="7"/>
      <c r="I140" s="25">
        <f t="shared" si="32"/>
        <v>3240</v>
      </c>
      <c r="J140" s="24">
        <f t="shared" si="32"/>
        <v>-2013</v>
      </c>
      <c r="K140" s="7"/>
      <c r="L140" s="25">
        <f t="shared" si="27"/>
        <v>3241.0463225744156</v>
      </c>
      <c r="M140" s="17">
        <f t="shared" si="18"/>
        <v>1.0947909297317435</v>
      </c>
      <c r="N140" s="17">
        <f t="shared" si="28"/>
        <v>-2014.4810392761124</v>
      </c>
      <c r="O140" s="24">
        <f t="shared" si="19"/>
        <v>2.193477337387451</v>
      </c>
      <c r="P140" s="7"/>
      <c r="Q140" s="25">
        <f t="shared" si="20"/>
        <v>3258.4884120713346</v>
      </c>
      <c r="R140" s="24">
        <f t="shared" si="21"/>
        <v>-2034.6966175946404</v>
      </c>
      <c r="S140" s="7"/>
      <c r="T140" s="25">
        <f t="shared" si="22"/>
        <v>-0.84703973485976747</v>
      </c>
      <c r="U140" s="24">
        <f t="shared" si="23"/>
        <v>-0.52946973627464422</v>
      </c>
      <c r="V140" s="7"/>
      <c r="W140" s="25">
        <f t="shared" si="24"/>
        <v>-0.84599835786475897</v>
      </c>
      <c r="X140" s="24">
        <f t="shared" si="29"/>
        <v>50.694949458729525</v>
      </c>
      <c r="Y140" s="7"/>
      <c r="Z140" s="25">
        <f t="shared" si="30"/>
        <v>-633</v>
      </c>
      <c r="AA140" s="17">
        <f t="shared" si="31"/>
        <v>50.705999999999889</v>
      </c>
      <c r="AB140" s="24">
        <f t="shared" si="25"/>
        <v>0.8849866505162427</v>
      </c>
      <c r="AC140" s="17">
        <f t="shared" si="26"/>
        <v>-1.1050541270364533E-2</v>
      </c>
    </row>
    <row r="141" spans="1:29" s="17" customFormat="1" x14ac:dyDescent="0.25">
      <c r="A141" s="17">
        <v>56</v>
      </c>
      <c r="B141" s="17">
        <v>-635</v>
      </c>
      <c r="C141" s="17">
        <v>14722</v>
      </c>
      <c r="D141" s="17">
        <v>12036</v>
      </c>
      <c r="E141" s="17">
        <v>11702</v>
      </c>
      <c r="F141" s="17">
        <v>14362</v>
      </c>
      <c r="G141" s="24"/>
      <c r="H141" s="7"/>
      <c r="I141" s="25">
        <f t="shared" si="32"/>
        <v>3020</v>
      </c>
      <c r="J141" s="24">
        <f t="shared" si="32"/>
        <v>-2326</v>
      </c>
      <c r="K141" s="7"/>
      <c r="L141" s="25">
        <f t="shared" si="27"/>
        <v>3022.4013440675021</v>
      </c>
      <c r="M141" s="17">
        <f t="shared" si="18"/>
        <v>5.7664533305276402</v>
      </c>
      <c r="N141" s="17">
        <f t="shared" si="28"/>
        <v>-2328.3787174813069</v>
      </c>
      <c r="O141" s="24">
        <f t="shared" si="19"/>
        <v>5.6582968558751441</v>
      </c>
      <c r="P141" s="7"/>
      <c r="Q141" s="25">
        <f t="shared" si="20"/>
        <v>3038.4884120713346</v>
      </c>
      <c r="R141" s="24">
        <f t="shared" si="21"/>
        <v>-2347.6966175946404</v>
      </c>
      <c r="S141" s="7"/>
      <c r="T141" s="25">
        <f t="shared" si="22"/>
        <v>-0.78985102705930244</v>
      </c>
      <c r="U141" s="24">
        <f t="shared" si="23"/>
        <v>-0.61091874740529506</v>
      </c>
      <c r="V141" s="7"/>
      <c r="W141" s="25">
        <f t="shared" si="24"/>
        <v>-0.78864908991041449</v>
      </c>
      <c r="X141" s="24">
        <f t="shared" si="29"/>
        <v>44.972643381263936</v>
      </c>
      <c r="Y141" s="7"/>
      <c r="Z141" s="25">
        <f t="shared" si="30"/>
        <v>-635</v>
      </c>
      <c r="AA141" s="17">
        <f t="shared" si="31"/>
        <v>44.990999999999886</v>
      </c>
      <c r="AB141" s="24">
        <f t="shared" si="25"/>
        <v>0.78524108376476676</v>
      </c>
      <c r="AC141" s="17">
        <f t="shared" si="26"/>
        <v>-1.8356618735950292E-2</v>
      </c>
    </row>
    <row r="142" spans="1:29" s="17" customFormat="1" x14ac:dyDescent="0.25">
      <c r="A142" s="17">
        <v>57</v>
      </c>
      <c r="B142" s="17">
        <v>-625</v>
      </c>
      <c r="C142" s="17">
        <v>14605</v>
      </c>
      <c r="D142" s="17">
        <v>11892</v>
      </c>
      <c r="E142" s="17">
        <v>11830</v>
      </c>
      <c r="F142" s="17">
        <v>14510</v>
      </c>
      <c r="G142" s="24"/>
      <c r="H142" s="7"/>
      <c r="I142" s="25">
        <f t="shared" si="32"/>
        <v>2775</v>
      </c>
      <c r="J142" s="24">
        <f t="shared" si="32"/>
        <v>-2618</v>
      </c>
      <c r="K142" s="7"/>
      <c r="L142" s="25">
        <f t="shared" si="27"/>
        <v>2777.6470993768708</v>
      </c>
      <c r="M142" s="17">
        <f t="shared" si="18"/>
        <v>7.0071351110295437</v>
      </c>
      <c r="N142" s="17">
        <f t="shared" si="28"/>
        <v>-2614.5297796786881</v>
      </c>
      <c r="O142" s="24">
        <f t="shared" si="19"/>
        <v>12.042429078446061</v>
      </c>
      <c r="P142" s="7"/>
      <c r="Q142" s="25">
        <f t="shared" si="20"/>
        <v>2793.4884120713346</v>
      </c>
      <c r="R142" s="24">
        <f t="shared" si="21"/>
        <v>-2639.6966175946404</v>
      </c>
      <c r="S142" s="7"/>
      <c r="T142" s="25">
        <f t="shared" si="22"/>
        <v>-0.72616360246333</v>
      </c>
      <c r="U142" s="24">
        <f t="shared" si="23"/>
        <v>-0.68690312839618983</v>
      </c>
      <c r="V142" s="7"/>
      <c r="W142" s="25">
        <f t="shared" si="24"/>
        <v>-0.72481185751258392</v>
      </c>
      <c r="X142" s="24">
        <f t="shared" si="29"/>
        <v>39.273613257324087</v>
      </c>
      <c r="Y142" s="7"/>
      <c r="Z142" s="25">
        <f t="shared" si="30"/>
        <v>-625</v>
      </c>
      <c r="AA142" s="17">
        <f t="shared" si="31"/>
        <v>39.365999999999886</v>
      </c>
      <c r="AB142" s="24">
        <f t="shared" si="25"/>
        <v>0.68706631334008572</v>
      </c>
      <c r="AC142" s="17">
        <f t="shared" si="26"/>
        <v>-9.2386742675799383E-2</v>
      </c>
    </row>
    <row r="143" spans="1:29" s="17" customFormat="1" x14ac:dyDescent="0.25">
      <c r="A143" s="17">
        <v>58</v>
      </c>
      <c r="B143" s="17">
        <v>-604</v>
      </c>
      <c r="C143" s="17">
        <v>14478</v>
      </c>
      <c r="D143" s="17">
        <v>11769</v>
      </c>
      <c r="E143" s="17">
        <v>11962</v>
      </c>
      <c r="F143" s="17">
        <v>14637</v>
      </c>
      <c r="G143" s="24"/>
      <c r="H143" s="7"/>
      <c r="I143" s="25">
        <f t="shared" si="32"/>
        <v>2516</v>
      </c>
      <c r="J143" s="24">
        <f t="shared" si="32"/>
        <v>-2868</v>
      </c>
      <c r="K143" s="7"/>
      <c r="L143" s="25">
        <f t="shared" si="27"/>
        <v>2515.4843010655654</v>
      </c>
      <c r="M143" s="17">
        <f t="shared" si="18"/>
        <v>0.26594539097694836</v>
      </c>
      <c r="N143" s="17">
        <f t="shared" si="28"/>
        <v>-2866.9642971250601</v>
      </c>
      <c r="O143" s="24">
        <f t="shared" si="19"/>
        <v>1.0726804451588638</v>
      </c>
      <c r="P143" s="7"/>
      <c r="Q143" s="25">
        <f t="shared" si="20"/>
        <v>2534.4884120713346</v>
      </c>
      <c r="R143" s="24">
        <f t="shared" si="21"/>
        <v>-2889.6966175946404</v>
      </c>
      <c r="S143" s="7"/>
      <c r="T143" s="25">
        <f t="shared" si="22"/>
        <v>-0.65883689646187349</v>
      </c>
      <c r="U143" s="24">
        <f t="shared" si="23"/>
        <v>-0.75195824910757236</v>
      </c>
      <c r="V143" s="7"/>
      <c r="W143" s="25">
        <f t="shared" si="24"/>
        <v>-0.65735686657110615</v>
      </c>
      <c r="X143" s="24">
        <f t="shared" si="29"/>
        <v>33.895158362901839</v>
      </c>
      <c r="Y143" s="7"/>
      <c r="Z143" s="25">
        <f t="shared" si="30"/>
        <v>-604</v>
      </c>
      <c r="AA143" s="17">
        <f t="shared" si="31"/>
        <v>33.929999999999886</v>
      </c>
      <c r="AB143" s="24">
        <f t="shared" si="25"/>
        <v>0.59219021520167403</v>
      </c>
      <c r="AC143" s="17">
        <f t="shared" si="26"/>
        <v>-3.4841637098047329E-2</v>
      </c>
    </row>
    <row r="144" spans="1:29" s="17" customFormat="1" x14ac:dyDescent="0.25">
      <c r="A144" s="17">
        <v>59</v>
      </c>
      <c r="B144" s="17">
        <v>-616</v>
      </c>
      <c r="C144" s="17">
        <v>14335</v>
      </c>
      <c r="D144" s="17">
        <v>11658</v>
      </c>
      <c r="E144" s="17">
        <v>12111</v>
      </c>
      <c r="F144" s="17">
        <v>14757</v>
      </c>
      <c r="G144" s="24"/>
      <c r="H144" s="7"/>
      <c r="I144" s="25">
        <f t="shared" si="32"/>
        <v>2224</v>
      </c>
      <c r="J144" s="24">
        <f t="shared" si="32"/>
        <v>-3099</v>
      </c>
      <c r="K144" s="7"/>
      <c r="L144" s="25">
        <f t="shared" si="27"/>
        <v>2224.6363335118626</v>
      </c>
      <c r="M144" s="17">
        <f t="shared" si="18"/>
        <v>0.40492033831942914</v>
      </c>
      <c r="N144" s="17">
        <f t="shared" si="28"/>
        <v>-3097.6303181690496</v>
      </c>
      <c r="O144" s="24">
        <f t="shared" si="19"/>
        <v>1.876028318035674</v>
      </c>
      <c r="P144" s="7"/>
      <c r="Q144" s="25">
        <f t="shared" si="20"/>
        <v>2242.4884120713346</v>
      </c>
      <c r="R144" s="24">
        <f t="shared" si="21"/>
        <v>-3120.6966175946404</v>
      </c>
      <c r="S144" s="7"/>
      <c r="T144" s="25">
        <f t="shared" si="22"/>
        <v>-0.58293188429034715</v>
      </c>
      <c r="U144" s="24">
        <f t="shared" si="23"/>
        <v>-0.81206918064488987</v>
      </c>
      <c r="V144" s="7"/>
      <c r="W144" s="25">
        <f t="shared" si="24"/>
        <v>-0.581333292542076</v>
      </c>
      <c r="X144" s="24">
        <f t="shared" si="29"/>
        <v>28.33303600374586</v>
      </c>
      <c r="Y144" s="7"/>
      <c r="Z144" s="25">
        <f t="shared" si="30"/>
        <v>-616</v>
      </c>
      <c r="AA144" s="17">
        <f t="shared" si="31"/>
        <v>28.385999999999886</v>
      </c>
      <c r="AB144" s="24">
        <f t="shared" si="25"/>
        <v>0.49542916147110838</v>
      </c>
      <c r="AC144" s="17">
        <f t="shared" si="26"/>
        <v>-5.2963996254025147E-2</v>
      </c>
    </row>
    <row r="145" spans="1:29" s="17" customFormat="1" x14ac:dyDescent="0.25">
      <c r="A145" s="17">
        <v>60</v>
      </c>
      <c r="B145" s="17">
        <v>-628</v>
      </c>
      <c r="C145" s="17">
        <v>14180</v>
      </c>
      <c r="D145" s="17">
        <v>11553</v>
      </c>
      <c r="E145" s="17">
        <v>12276</v>
      </c>
      <c r="F145" s="17">
        <v>14861</v>
      </c>
      <c r="G145" s="24"/>
      <c r="H145" s="7"/>
      <c r="I145" s="25">
        <f t="shared" si="32"/>
        <v>1904</v>
      </c>
      <c r="J145" s="24">
        <f t="shared" si="32"/>
        <v>-3308</v>
      </c>
      <c r="K145" s="7"/>
      <c r="L145" s="25">
        <f t="shared" si="27"/>
        <v>1906.5223519709446</v>
      </c>
      <c r="M145" s="17">
        <f t="shared" si="18"/>
        <v>6.3622594653278837</v>
      </c>
      <c r="N145" s="17">
        <f t="shared" si="28"/>
        <v>-3302.7274587169959</v>
      </c>
      <c r="O145" s="24">
        <f t="shared" si="19"/>
        <v>27.799691580982547</v>
      </c>
      <c r="P145" s="7"/>
      <c r="Q145" s="25">
        <f t="shared" si="20"/>
        <v>1922.4884120713343</v>
      </c>
      <c r="R145" s="24">
        <f t="shared" si="21"/>
        <v>-3329.6966175946404</v>
      </c>
      <c r="S145" s="7"/>
      <c r="T145" s="25">
        <f t="shared" si="22"/>
        <v>-0.49974830930785252</v>
      </c>
      <c r="U145" s="24">
        <f t="shared" si="23"/>
        <v>-0.86645526155960562</v>
      </c>
      <c r="V145" s="7"/>
      <c r="W145" s="25">
        <f t="shared" si="24"/>
        <v>-0.49804241915816805</v>
      </c>
      <c r="X145" s="24">
        <f t="shared" si="29"/>
        <v>22.625906319069713</v>
      </c>
      <c r="Y145" s="7"/>
      <c r="Z145" s="25">
        <f t="shared" si="30"/>
        <v>-628</v>
      </c>
      <c r="AA145" s="17">
        <f t="shared" si="31"/>
        <v>22.733999999999888</v>
      </c>
      <c r="AB145" s="24">
        <f t="shared" si="25"/>
        <v>0.39678315214838888</v>
      </c>
      <c r="AC145" s="17">
        <f t="shared" si="26"/>
        <v>-0.10809368093017468</v>
      </c>
    </row>
    <row r="146" spans="1:29" s="17" customFormat="1" x14ac:dyDescent="0.25">
      <c r="A146" s="17">
        <v>61</v>
      </c>
      <c r="B146" s="17">
        <v>-622</v>
      </c>
      <c r="C146" s="17">
        <v>14006</v>
      </c>
      <c r="D146" s="17">
        <v>11463</v>
      </c>
      <c r="E146" s="17">
        <v>12438</v>
      </c>
      <c r="F146" s="17">
        <v>14940</v>
      </c>
      <c r="G146" s="24"/>
      <c r="H146" s="7"/>
      <c r="I146" s="25">
        <f t="shared" si="32"/>
        <v>1568</v>
      </c>
      <c r="J146" s="24">
        <f t="shared" si="32"/>
        <v>-3477</v>
      </c>
      <c r="K146" s="7"/>
      <c r="L146" s="25">
        <f t="shared" si="27"/>
        <v>1572.9726505315912</v>
      </c>
      <c r="M146" s="17">
        <f t="shared" si="18"/>
        <v>24.727253309333953</v>
      </c>
      <c r="N146" s="17">
        <f t="shared" si="28"/>
        <v>-3473.999264053039</v>
      </c>
      <c r="O146" s="24">
        <f t="shared" si="19"/>
        <v>9.0044162233836786</v>
      </c>
      <c r="P146" s="7"/>
      <c r="Q146" s="25">
        <f t="shared" si="20"/>
        <v>1586.4884120713343</v>
      </c>
      <c r="R146" s="24">
        <f t="shared" si="21"/>
        <v>-3498.6966175946404</v>
      </c>
      <c r="S146" s="7"/>
      <c r="T146" s="25">
        <f t="shared" si="22"/>
        <v>-0.41240555557623321</v>
      </c>
      <c r="U146" s="24">
        <f t="shared" si="23"/>
        <v>-0.91043252316050016</v>
      </c>
      <c r="V146" s="7"/>
      <c r="W146" s="25">
        <f t="shared" si="24"/>
        <v>-0.41061286364376803</v>
      </c>
      <c r="X146" s="24">
        <f t="shared" si="29"/>
        <v>17.011203886659132</v>
      </c>
      <c r="Y146" s="7"/>
      <c r="Z146" s="25">
        <f t="shared" si="30"/>
        <v>-622</v>
      </c>
      <c r="AA146" s="17">
        <f t="shared" si="31"/>
        <v>17.135999999999889</v>
      </c>
      <c r="AB146" s="24">
        <f t="shared" si="25"/>
        <v>0.29907962062174637</v>
      </c>
      <c r="AC146" s="17">
        <f t="shared" si="26"/>
        <v>-0.12479611334075713</v>
      </c>
    </row>
    <row r="147" spans="1:29" s="17" customFormat="1" x14ac:dyDescent="0.25">
      <c r="A147" s="17">
        <v>62</v>
      </c>
      <c r="B147" s="17">
        <v>-628</v>
      </c>
      <c r="C147" s="17">
        <v>13842</v>
      </c>
      <c r="D147" s="17">
        <v>11402</v>
      </c>
      <c r="E147" s="17">
        <v>12622</v>
      </c>
      <c r="F147" s="17">
        <v>15020</v>
      </c>
      <c r="G147" s="24"/>
      <c r="H147" s="7"/>
      <c r="I147" s="25">
        <f t="shared" si="32"/>
        <v>1220</v>
      </c>
      <c r="J147" s="24">
        <f t="shared" si="32"/>
        <v>-3618</v>
      </c>
      <c r="K147" s="7"/>
      <c r="L147" s="25">
        <f t="shared" si="27"/>
        <v>1220.8023907442032</v>
      </c>
      <c r="M147" s="17">
        <f t="shared" si="18"/>
        <v>0.6438309063829557</v>
      </c>
      <c r="N147" s="17">
        <f t="shared" si="28"/>
        <v>-3613.0813263682076</v>
      </c>
      <c r="O147" s="24">
        <f t="shared" si="19"/>
        <v>24.193350296090273</v>
      </c>
      <c r="P147" s="7"/>
      <c r="Q147" s="25">
        <f t="shared" si="20"/>
        <v>1238.4884120713343</v>
      </c>
      <c r="R147" s="24">
        <f t="shared" si="21"/>
        <v>-3639.6966175946404</v>
      </c>
      <c r="S147" s="7"/>
      <c r="T147" s="25">
        <f t="shared" si="22"/>
        <v>-0.3219434177827703</v>
      </c>
      <c r="U147" s="24">
        <f t="shared" si="23"/>
        <v>-0.94712361124171995</v>
      </c>
      <c r="V147" s="7"/>
      <c r="W147" s="25">
        <f t="shared" si="24"/>
        <v>-0.32007827129706068</v>
      </c>
      <c r="X147" s="24">
        <f t="shared" si="29"/>
        <v>11.407986765933401</v>
      </c>
      <c r="Y147" s="7"/>
      <c r="Z147" s="25">
        <f t="shared" si="30"/>
        <v>-628</v>
      </c>
      <c r="AA147" s="17">
        <f t="shared" si="31"/>
        <v>11.48399999999989</v>
      </c>
      <c r="AB147" s="24">
        <f t="shared" si="25"/>
        <v>0.20043361129902687</v>
      </c>
      <c r="AC147" s="17">
        <f t="shared" si="26"/>
        <v>-7.6013234066488522E-2</v>
      </c>
    </row>
    <row r="148" spans="1:29" s="17" customFormat="1" x14ac:dyDescent="0.25">
      <c r="A148" s="17">
        <v>63</v>
      </c>
      <c r="B148" s="17">
        <v>-641</v>
      </c>
      <c r="C148" s="17">
        <v>13652</v>
      </c>
      <c r="D148" s="17">
        <v>11343</v>
      </c>
      <c r="E148" s="17">
        <v>12805</v>
      </c>
      <c r="F148" s="17">
        <v>15070</v>
      </c>
      <c r="G148" s="24"/>
      <c r="H148" s="7"/>
      <c r="I148" s="25">
        <f t="shared" si="32"/>
        <v>847</v>
      </c>
      <c r="J148" s="24">
        <f t="shared" si="32"/>
        <v>-3727</v>
      </c>
      <c r="K148" s="7"/>
      <c r="L148" s="25">
        <f t="shared" si="27"/>
        <v>848.92846683823313</v>
      </c>
      <c r="M148" s="17">
        <f t="shared" ref="M148:M149" si="33">(I148-L148)^2</f>
        <v>3.7189843461649033</v>
      </c>
      <c r="N148" s="17">
        <f t="shared" si="28"/>
        <v>-3718.5773073819437</v>
      </c>
      <c r="O148" s="24">
        <f t="shared" ref="O148:O149" si="34">(J148-N148)^2</f>
        <v>70.94175093826037</v>
      </c>
      <c r="P148" s="7"/>
      <c r="Q148" s="25">
        <f t="shared" si="20"/>
        <v>865.48841207133444</v>
      </c>
      <c r="R148" s="24">
        <f t="shared" si="21"/>
        <v>-3748.6966175946404</v>
      </c>
      <c r="S148" s="7"/>
      <c r="T148" s="25">
        <f t="shared" si="22"/>
        <v>-0.22498256319380008</v>
      </c>
      <c r="U148" s="24">
        <f t="shared" si="23"/>
        <v>-0.97548764387188269</v>
      </c>
      <c r="V148" s="7"/>
      <c r="W148" s="25">
        <f t="shared" si="24"/>
        <v>-0.22306135329627699</v>
      </c>
      <c r="X148" s="24">
        <f t="shared" si="29"/>
        <v>5.6156001386025878</v>
      </c>
      <c r="Y148" s="7"/>
      <c r="Z148" s="25">
        <f t="shared" si="30"/>
        <v>-641</v>
      </c>
      <c r="AA148" s="17">
        <f t="shared" si="31"/>
        <v>5.7149999999998906</v>
      </c>
      <c r="AB148" s="24">
        <f t="shared" si="25"/>
        <v>9.9745566751474016E-2</v>
      </c>
      <c r="AC148" s="17">
        <f t="shared" si="26"/>
        <v>-9.9399861397302836E-2</v>
      </c>
    </row>
    <row r="149" spans="1:29" s="17" customFormat="1" x14ac:dyDescent="0.25">
      <c r="A149" s="17">
        <v>64</v>
      </c>
      <c r="B149" s="17">
        <v>-640</v>
      </c>
      <c r="C149" s="17">
        <v>13463</v>
      </c>
      <c r="D149" s="17">
        <v>11316</v>
      </c>
      <c r="E149" s="17">
        <v>12997</v>
      </c>
      <c r="F149" s="17">
        <v>15102</v>
      </c>
      <c r="G149" s="24"/>
      <c r="H149" s="7"/>
      <c r="I149" s="25">
        <f t="shared" si="32"/>
        <v>466</v>
      </c>
      <c r="J149" s="24">
        <f t="shared" si="32"/>
        <v>-3786</v>
      </c>
      <c r="K149" s="7"/>
      <c r="L149" s="25">
        <f t="shared" si="27"/>
        <v>468.8566823361229</v>
      </c>
      <c r="M149" s="17">
        <f t="shared" si="33"/>
        <v>8.1606339695165957</v>
      </c>
      <c r="N149" s="17">
        <f t="shared" si="28"/>
        <v>-3786.0990867655928</v>
      </c>
      <c r="O149" s="24">
        <f t="shared" si="34"/>
        <v>9.8181871156427687E-3</v>
      </c>
      <c r="P149" s="7"/>
      <c r="Q149" s="25">
        <f t="shared" ref="Q149" si="35">I149-$J$4</f>
        <v>484.48841207133444</v>
      </c>
      <c r="R149" s="24">
        <f t="shared" ref="R149" si="36">J149-$J$3</f>
        <v>-3807.6966175946404</v>
      </c>
      <c r="S149" s="7"/>
      <c r="T149" s="25">
        <f t="shared" ref="T149" si="37">Q149/$J$7</f>
        <v>-0.12594211923026746</v>
      </c>
      <c r="U149" s="24">
        <f t="shared" ref="U149" si="38">R149/$J$6</f>
        <v>-0.99084065235976893</v>
      </c>
      <c r="V149" s="7"/>
      <c r="W149" s="25">
        <f t="shared" ref="W149" si="39">(T149-U149*SIN(-$J$11*PI()/180))/(COS(-$J$11*PI()/180))</f>
        <v>-0.12399047274682005</v>
      </c>
      <c r="X149" s="24">
        <f>IF(MOD(ATAN2(U149,W149)*180/PI()-$J$9+360,360)&gt;5,MOD(ATAN2(U149,W149)*180/PI()-$J$9+360,360)-360,MOD(ATAN2(U149,W149)*180/PI()-$J$9+360,360))</f>
        <v>-0.13185366741839744</v>
      </c>
      <c r="Y149" s="7"/>
      <c r="Z149" s="25">
        <f t="shared" si="30"/>
        <v>-640</v>
      </c>
      <c r="AA149" s="17">
        <f t="shared" si="31"/>
        <v>-4.5000000000109175E-2</v>
      </c>
      <c r="AB149" s="24">
        <f t="shared" ref="AB149" si="40">AA149*PI()/180</f>
        <v>-7.853981633993537E-4</v>
      </c>
      <c r="AC149" s="17">
        <f t="shared" ref="AC149" si="41">X149-AA149</f>
        <v>-8.6853667418288261E-2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9994</v>
      </c>
      <c r="G156" s="2"/>
      <c r="I156" s="1"/>
      <c r="J156" s="3"/>
    </row>
    <row r="157" spans="1:29" x14ac:dyDescent="0.25">
      <c r="A157" t="s">
        <v>175</v>
      </c>
      <c r="B157">
        <v>9994</v>
      </c>
      <c r="G157" s="2"/>
      <c r="I157" s="43">
        <f>J155</f>
        <v>-9991</v>
      </c>
      <c r="J157" s="39">
        <f>I157+B157</f>
        <v>3</v>
      </c>
    </row>
    <row r="158" spans="1:29" x14ac:dyDescent="0.25">
      <c r="A158" s="31" t="s">
        <v>176</v>
      </c>
      <c r="B158" s="31">
        <v>39993</v>
      </c>
      <c r="G158" s="2"/>
      <c r="I158" s="1"/>
      <c r="J158" s="3"/>
    </row>
    <row r="159" spans="1:29" x14ac:dyDescent="0.25">
      <c r="A159" t="s">
        <v>177</v>
      </c>
      <c r="B159">
        <v>39993</v>
      </c>
      <c r="G159" s="2"/>
      <c r="I159" s="43">
        <f>J157</f>
        <v>3</v>
      </c>
      <c r="J159" s="39">
        <f>I159+B159</f>
        <v>39996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39996</v>
      </c>
      <c r="J161" s="39">
        <f>I161+B161</f>
        <v>49999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49999</v>
      </c>
      <c r="J163" s="39">
        <f>I163+B163</f>
        <v>40004</v>
      </c>
    </row>
    <row r="164" spans="1:10" x14ac:dyDescent="0.25">
      <c r="A164" s="31" t="s">
        <v>182</v>
      </c>
      <c r="B164" s="31">
        <v>-40009</v>
      </c>
      <c r="G164" s="2"/>
      <c r="I164" s="1"/>
      <c r="J164" s="3"/>
    </row>
    <row r="165" spans="1:10" ht="15.75" thickBot="1" x14ac:dyDescent="0.3">
      <c r="A165" t="s">
        <v>183</v>
      </c>
      <c r="B165">
        <v>-40009</v>
      </c>
      <c r="G165" s="2"/>
      <c r="I165" s="4">
        <f>J163</f>
        <v>40004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21.406440182652116</v>
      </c>
      <c r="L3" s="35" t="s">
        <v>1</v>
      </c>
      <c r="M3" s="11">
        <v>-3856.481626381948</v>
      </c>
      <c r="N3" s="10" t="s">
        <v>2</v>
      </c>
      <c r="O3" s="35">
        <v>3852.2505200505188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-18.665800491693936</v>
      </c>
      <c r="L4" s="9" t="s">
        <v>5</v>
      </c>
      <c r="M4" s="13">
        <v>359.94726493726722</v>
      </c>
      <c r="N4" s="12" t="s">
        <v>6</v>
      </c>
      <c r="O4" s="9">
        <v>359.9129354578252</v>
      </c>
      <c r="Q4" s="2" t="s">
        <v>7</v>
      </c>
      <c r="R4" s="2">
        <f>MAX(AC20:AC149)</f>
        <v>0.20980341926559731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-172.6486550355051</v>
      </c>
      <c r="N5" s="14" t="s">
        <v>9</v>
      </c>
      <c r="O5" s="9">
        <v>-172.76669641089046</v>
      </c>
      <c r="Q5" s="5" t="s">
        <v>10</v>
      </c>
      <c r="R5" s="5">
        <f>MIN(AC20:AC149)</f>
        <v>-0.15484825536935887</v>
      </c>
      <c r="T5" s="45" t="s">
        <v>55</v>
      </c>
      <c r="U5" s="47">
        <v>6</v>
      </c>
    </row>
    <row r="6" spans="1:21" ht="15.75" thickBot="1" x14ac:dyDescent="0.3">
      <c r="A6" t="s">
        <v>161</v>
      </c>
      <c r="I6" s="32" t="s">
        <v>11</v>
      </c>
      <c r="J6" s="32">
        <f>(O3+O9)/2</f>
        <v>3846.0551581745904</v>
      </c>
      <c r="L6" s="37" t="s">
        <v>12</v>
      </c>
      <c r="M6" s="13">
        <v>-18.90081313864011</v>
      </c>
      <c r="N6" s="14" t="s">
        <v>13</v>
      </c>
      <c r="O6" s="9">
        <v>21.218638909663213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-3850.2646773810093</v>
      </c>
      <c r="L7" s="38" t="s">
        <v>15</v>
      </c>
      <c r="M7" s="16">
        <f>SUM(M20:M84)</f>
        <v>1361.0300218567459</v>
      </c>
      <c r="N7" s="15" t="s">
        <v>15</v>
      </c>
      <c r="O7" s="36">
        <f>SUM(O20:O84)</f>
        <v>1807.9748261894854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-172.74109887593914</v>
      </c>
      <c r="L9" s="35" t="s">
        <v>18</v>
      </c>
      <c r="M9" s="11">
        <v>-3844.0477283800701</v>
      </c>
      <c r="N9" s="10" t="s">
        <v>19</v>
      </c>
      <c r="O9" s="35">
        <v>3839.8597962986623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-172.62701183022926</v>
      </c>
      <c r="L10" s="9" t="s">
        <v>21</v>
      </c>
      <c r="M10" s="13">
        <v>359.91865129487775</v>
      </c>
      <c r="N10" s="12" t="s">
        <v>22</v>
      </c>
      <c r="O10" s="9">
        <v>359.93474642856614</v>
      </c>
      <c r="T10" s="48"/>
    </row>
    <row r="11" spans="1:21" ht="15.75" thickBot="1" x14ac:dyDescent="0.3">
      <c r="I11" s="33" t="s">
        <v>23</v>
      </c>
      <c r="J11" s="33">
        <f>J9-J10</f>
        <v>-0.11408704570987993</v>
      </c>
      <c r="L11" s="37" t="s">
        <v>24</v>
      </c>
      <c r="M11" s="13">
        <v>-172.60536862495346</v>
      </c>
      <c r="N11" s="14" t="s">
        <v>25</v>
      </c>
      <c r="O11" s="9">
        <v>-172.7155013409878</v>
      </c>
    </row>
    <row r="12" spans="1:21" x14ac:dyDescent="0.25">
      <c r="I12" s="9"/>
      <c r="J12" s="9"/>
      <c r="L12" s="37" t="s">
        <v>26</v>
      </c>
      <c r="M12" s="13">
        <v>-18.430787844747758</v>
      </c>
      <c r="N12" s="14" t="s">
        <v>27</v>
      </c>
      <c r="O12" s="9">
        <v>21.594241455641018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1457.9527146524083</v>
      </c>
      <c r="N13" s="15" t="s">
        <v>15</v>
      </c>
      <c r="O13" s="36">
        <f>SUM(O85:O149)</f>
        <v>2022.3760046391133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11358</v>
      </c>
      <c r="E20" s="17">
        <v>13049</v>
      </c>
      <c r="F20" s="17">
        <v>15164</v>
      </c>
      <c r="G20" s="24"/>
      <c r="H20" s="7"/>
      <c r="I20" s="25">
        <f t="shared" ref="I20:J51" si="0">C20-E20</f>
        <v>472</v>
      </c>
      <c r="J20" s="24">
        <f t="shared" si="0"/>
        <v>-3806</v>
      </c>
      <c r="K20" s="7"/>
      <c r="L20" s="25">
        <f>$M$3*SIN(2*PI()/$M$4*(AA20+$M$5))+$M$6</f>
        <v>469.25495052135676</v>
      </c>
      <c r="M20" s="17">
        <f t="shared" ref="M20:M83" si="1">(I20-L20)^2</f>
        <v>7.5352966401995163</v>
      </c>
      <c r="N20" s="17">
        <f>$O$3*COS(2*PI()/$O$4*(AA20+$O$5))+$O$6</f>
        <v>-3801.1801516518663</v>
      </c>
      <c r="O20" s="24">
        <f t="shared" ref="O20:O83" si="2">(J20-N20)^2</f>
        <v>23.230938099007602</v>
      </c>
      <c r="P20" s="7"/>
      <c r="Q20" s="25">
        <f>I20-$J$4</f>
        <v>490.66580049169391</v>
      </c>
      <c r="R20" s="24">
        <f>J20-$J$3</f>
        <v>-3827.4064401826522</v>
      </c>
      <c r="S20" s="7"/>
      <c r="T20" s="25">
        <f>Q20/$J$7</f>
        <v>-0.12743690151333958</v>
      </c>
      <c r="U20" s="24">
        <f>R20/$J$6</f>
        <v>-0.99515120890757347</v>
      </c>
      <c r="V20" s="7"/>
      <c r="W20" s="25">
        <f>(T20-U20*SIN(-$J$11*PI()/180))/(COS(-$J$11*PI()/180))</f>
        <v>-0.12545561183442544</v>
      </c>
      <c r="X20" s="24">
        <f>IF(MOD(ATAN2(U20,W20)*180/PI()-$J$9+360,360)&gt;5,MOD(ATAN2(U20,W20)*180/PI()-$J$9+360,360)-360,MOD(ATAN2(U20,W20)*180/PI()-$J$9+360,360))</f>
        <v>-7.3705189258987502E-2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-1.970518925898751E-2</v>
      </c>
      <c r="AD20" s="17">
        <f ca="1">INDIRECT("AC"&amp;AE20)-AC20</f>
        <v>-6.7924679047797809E-2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11387</v>
      </c>
      <c r="E21" s="17">
        <v>12856</v>
      </c>
      <c r="F21" s="17">
        <v>15124</v>
      </c>
      <c r="G21" s="24"/>
      <c r="H21" s="7"/>
      <c r="I21" s="25">
        <f t="shared" si="0"/>
        <v>844</v>
      </c>
      <c r="J21" s="24">
        <f t="shared" si="0"/>
        <v>-3737</v>
      </c>
      <c r="K21" s="7"/>
      <c r="L21" s="25">
        <f t="shared" ref="L21:L84" si="3">$M$3*SIN(2*PI()/$M$4*(AA21+$M$5))+$M$6</f>
        <v>848.4142590482337</v>
      </c>
      <c r="M21" s="17">
        <f t="shared" si="1"/>
        <v>19.485682944913115</v>
      </c>
      <c r="N21" s="17">
        <f t="shared" ref="N21:N84" si="4">$O$3*COS(2*PI()/$O$4*(AA21+$O$5))+$O$6</f>
        <v>-3734.3620329192208</v>
      </c>
      <c r="O21" s="24">
        <f t="shared" si="2"/>
        <v>6.9588703192745376</v>
      </c>
      <c r="P21" s="7"/>
      <c r="Q21" s="25">
        <f t="shared" ref="Q21:Q84" si="5">I21-$J$4</f>
        <v>862.66580049169397</v>
      </c>
      <c r="R21" s="24">
        <f t="shared" ref="R21:R84" si="6">J21-$J$3</f>
        <v>-3758.4064401826522</v>
      </c>
      <c r="S21" s="7"/>
      <c r="T21" s="25">
        <f t="shared" ref="T21:T84" si="7">Q21/$J$7</f>
        <v>-0.22405363599015959</v>
      </c>
      <c r="U21" s="24">
        <f t="shared" ref="U21:U84" si="8">R21/$J$6</f>
        <v>-0.97721074857555146</v>
      </c>
      <c r="V21" s="7"/>
      <c r="W21" s="25">
        <f t="shared" ref="W21:W84" si="9">(T21-U21*SIN(-$J$11*PI()/180))/(COS(-$J$11*PI()/180))</f>
        <v>-0.22210826084188998</v>
      </c>
      <c r="X21" s="24">
        <f t="shared" ref="X21:X83" si="10">MOD(ATAN2(U21,W21)*180/PI()-$J$9+360,360)</f>
        <v>5.5461961420009516</v>
      </c>
      <c r="Y21" s="7"/>
      <c r="Z21" s="25">
        <f t="shared" ref="Z21:Z84" si="11">B21</f>
        <v>636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-0.12380385799904747</v>
      </c>
      <c r="AD21" s="17">
        <f t="shared" ref="AD21:AD83" ca="1" si="14">INDIRECT("AC"&amp;AE21)-AC21</f>
        <v>3.2797283249018427E-2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13889</v>
      </c>
      <c r="D22" s="17">
        <v>11447</v>
      </c>
      <c r="E22" s="17">
        <v>12673</v>
      </c>
      <c r="F22" s="17">
        <v>15079</v>
      </c>
      <c r="G22" s="24"/>
      <c r="H22" s="7"/>
      <c r="I22" s="25">
        <f t="shared" si="0"/>
        <v>1216</v>
      </c>
      <c r="J22" s="24">
        <f t="shared" si="0"/>
        <v>-3632</v>
      </c>
      <c r="K22" s="7"/>
      <c r="L22" s="25">
        <f t="shared" si="3"/>
        <v>1220.6432423576098</v>
      </c>
      <c r="M22" s="17">
        <f t="shared" si="1"/>
        <v>21.559699591501619</v>
      </c>
      <c r="N22" s="17">
        <f>$O$3*COS(2*PI()/$O$4*(AA22+$O$5))+$O$6</f>
        <v>-3629.4950439586087</v>
      </c>
      <c r="O22" s="24">
        <f>(J22-N22)^2</f>
        <v>6.274804769302893</v>
      </c>
      <c r="P22" s="7"/>
      <c r="Q22" s="25">
        <f t="shared" si="5"/>
        <v>1234.665800491694</v>
      </c>
      <c r="R22" s="24">
        <f t="shared" si="6"/>
        <v>-3653.4064401826522</v>
      </c>
      <c r="S22" s="7"/>
      <c r="T22" s="25">
        <f t="shared" si="7"/>
        <v>-0.3206703704669796</v>
      </c>
      <c r="U22" s="24">
        <f t="shared" si="8"/>
        <v>-0.94991004807030044</v>
      </c>
      <c r="V22" s="7"/>
      <c r="W22" s="25">
        <f t="shared" si="9"/>
        <v>-0.31877954793350155</v>
      </c>
      <c r="X22" s="24">
        <f t="shared" si="10"/>
        <v>11.29229506242325</v>
      </c>
      <c r="Y22" s="7"/>
      <c r="Z22" s="25">
        <f t="shared" si="11"/>
        <v>639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-0.1287049375767495</v>
      </c>
      <c r="AD22" s="17">
        <f t="shared" ca="1" si="14"/>
        <v>5.8226393138493648E-2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14062</v>
      </c>
      <c r="D23" s="17">
        <v>11505</v>
      </c>
      <c r="E23" s="17">
        <v>12490</v>
      </c>
      <c r="F23" s="17">
        <v>15000</v>
      </c>
      <c r="G23" s="24"/>
      <c r="H23" s="7"/>
      <c r="I23" s="25">
        <f t="shared" si="0"/>
        <v>1572</v>
      </c>
      <c r="J23" s="24">
        <f t="shared" si="0"/>
        <v>-3495</v>
      </c>
      <c r="K23" s="7"/>
      <c r="L23" s="25">
        <f t="shared" si="3"/>
        <v>1575.9790099344357</v>
      </c>
      <c r="M23" s="17">
        <f t="shared" si="1"/>
        <v>15.832520058337838</v>
      </c>
      <c r="N23" s="17">
        <f t="shared" si="4"/>
        <v>-3489.8555325390903</v>
      </c>
      <c r="O23" s="24">
        <f t="shared" si="2"/>
        <v>26.46554545635879</v>
      </c>
      <c r="P23" s="7"/>
      <c r="Q23" s="25">
        <f t="shared" si="5"/>
        <v>1590.665800491694</v>
      </c>
      <c r="R23" s="24">
        <f t="shared" si="6"/>
        <v>-3516.4064401826522</v>
      </c>
      <c r="S23" s="7"/>
      <c r="T23" s="25">
        <f t="shared" si="7"/>
        <v>-0.41313154647167832</v>
      </c>
      <c r="U23" s="24">
        <f t="shared" si="8"/>
        <v>-0.91428913407773493</v>
      </c>
      <c r="V23" s="7"/>
      <c r="W23" s="25">
        <f t="shared" si="9"/>
        <v>-0.41131183550079148</v>
      </c>
      <c r="X23" s="24">
        <f t="shared" si="10"/>
        <v>16.962680126761143</v>
      </c>
      <c r="Y23" s="7"/>
      <c r="Z23" s="25">
        <f t="shared" si="11"/>
        <v>631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-0.13731987323885519</v>
      </c>
      <c r="AD23" s="17">
        <f t="shared" ca="1" si="14"/>
        <v>0.10401445325078029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14237</v>
      </c>
      <c r="D24" s="17">
        <v>11602</v>
      </c>
      <c r="E24" s="17">
        <v>12328</v>
      </c>
      <c r="F24" s="17">
        <v>14926</v>
      </c>
      <c r="G24" s="24"/>
      <c r="H24" s="7"/>
      <c r="I24" s="25">
        <f t="shared" si="0"/>
        <v>1909</v>
      </c>
      <c r="J24" s="24">
        <f t="shared" si="0"/>
        <v>-3324</v>
      </c>
      <c r="K24" s="7"/>
      <c r="L24" s="25">
        <f t="shared" si="3"/>
        <v>1910.4109757666711</v>
      </c>
      <c r="M24" s="17">
        <f t="shared" si="1"/>
        <v>1.9908526141330196</v>
      </c>
      <c r="N24" s="17">
        <f t="shared" si="4"/>
        <v>-3318.7539603167215</v>
      </c>
      <c r="O24" s="24">
        <f t="shared" si="2"/>
        <v>27.520932358532452</v>
      </c>
      <c r="P24" s="7"/>
      <c r="Q24" s="25">
        <f t="shared" si="5"/>
        <v>1927.665800491694</v>
      </c>
      <c r="R24" s="24">
        <f t="shared" si="6"/>
        <v>-3345.4064401826522</v>
      </c>
      <c r="S24" s="7"/>
      <c r="T24" s="25">
        <f t="shared" si="7"/>
        <v>-0.50065799679073297</v>
      </c>
      <c r="U24" s="24">
        <f t="shared" si="8"/>
        <v>-0.86982799325489768</v>
      </c>
      <c r="V24" s="7"/>
      <c r="W24" s="25">
        <f t="shared" si="9"/>
        <v>-0.49892699023471088</v>
      </c>
      <c r="X24" s="24">
        <f t="shared" si="10"/>
        <v>22.579366663312612</v>
      </c>
      <c r="Y24" s="7"/>
      <c r="Z24" s="25">
        <f t="shared" si="11"/>
        <v>621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-0.10963333668738429</v>
      </c>
      <c r="AD24" s="17">
        <f t="shared" ca="1" si="14"/>
        <v>6.740254527894507E-2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14382</v>
      </c>
      <c r="D25" s="17">
        <v>11698</v>
      </c>
      <c r="E25" s="17">
        <v>12162</v>
      </c>
      <c r="F25" s="17">
        <v>14816</v>
      </c>
      <c r="G25" s="24"/>
      <c r="H25" s="7"/>
      <c r="I25" s="25">
        <f t="shared" si="0"/>
        <v>2220</v>
      </c>
      <c r="J25" s="24">
        <f t="shared" si="0"/>
        <v>-3118</v>
      </c>
      <c r="K25" s="7"/>
      <c r="L25" s="25">
        <f t="shared" si="3"/>
        <v>2226.4941224849758</v>
      </c>
      <c r="M25" s="17">
        <f t="shared" si="1"/>
        <v>42.173626849868683</v>
      </c>
      <c r="N25" s="17">
        <f t="shared" si="4"/>
        <v>-3115.8813515628854</v>
      </c>
      <c r="O25" s="24">
        <f t="shared" si="2"/>
        <v>4.4886712000883211</v>
      </c>
      <c r="P25" s="7"/>
      <c r="Q25" s="25">
        <f t="shared" si="5"/>
        <v>2238.665800491694</v>
      </c>
      <c r="R25" s="24">
        <f t="shared" si="6"/>
        <v>-3139.4064401826522</v>
      </c>
      <c r="S25" s="7"/>
      <c r="T25" s="25">
        <f t="shared" si="7"/>
        <v>-0.58143166459259055</v>
      </c>
      <c r="U25" s="24">
        <f t="shared" si="8"/>
        <v>-0.81626661893031016</v>
      </c>
      <c r="V25" s="7"/>
      <c r="W25" s="25">
        <f t="shared" si="9"/>
        <v>-0.57980746942409389</v>
      </c>
      <c r="X25" s="24">
        <f t="shared" si="10"/>
        <v>28.127897050774436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-0.150102949225559</v>
      </c>
      <c r="AD25" s="17">
        <f t="shared" ca="1" si="14"/>
        <v>7.3063099877224147E-2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14533</v>
      </c>
      <c r="D26" s="17">
        <v>11811</v>
      </c>
      <c r="E26" s="17">
        <v>12017</v>
      </c>
      <c r="F26" s="17">
        <v>14701</v>
      </c>
      <c r="G26" s="24"/>
      <c r="H26" s="7"/>
      <c r="I26" s="25">
        <f t="shared" si="0"/>
        <v>2516</v>
      </c>
      <c r="J26" s="24">
        <f t="shared" si="0"/>
        <v>-2890</v>
      </c>
      <c r="K26" s="7"/>
      <c r="L26" s="25">
        <f t="shared" si="3"/>
        <v>2518.0296678519685</v>
      </c>
      <c r="M26" s="17">
        <f t="shared" si="1"/>
        <v>4.1195515893144146</v>
      </c>
      <c r="N26" s="17">
        <f t="shared" si="4"/>
        <v>-2885.9490558116772</v>
      </c>
      <c r="O26" s="24">
        <f t="shared" si="2"/>
        <v>16.410148816906055</v>
      </c>
      <c r="P26" s="7"/>
      <c r="Q26" s="25">
        <f t="shared" si="5"/>
        <v>2534.665800491694</v>
      </c>
      <c r="R26" s="24">
        <f t="shared" si="6"/>
        <v>-2911.4064401826522</v>
      </c>
      <c r="S26" s="7"/>
      <c r="T26" s="25">
        <f t="shared" si="7"/>
        <v>-0.65830949632683444</v>
      </c>
      <c r="U26" s="24">
        <f t="shared" si="8"/>
        <v>-0.7569850978331939</v>
      </c>
      <c r="V26" s="7"/>
      <c r="W26" s="25">
        <f t="shared" si="9"/>
        <v>-0.65680349476294819</v>
      </c>
      <c r="X26" s="24">
        <f t="shared" si="10"/>
        <v>33.687872869223384</v>
      </c>
      <c r="Y26" s="7"/>
      <c r="Z26" s="25">
        <f t="shared" si="11"/>
        <v>614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-0.11612713077661141</v>
      </c>
      <c r="AD26" s="17">
        <f t="shared" ca="1" si="14"/>
        <v>6.2429016194691656E-2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14663</v>
      </c>
      <c r="D27" s="17">
        <v>11942</v>
      </c>
      <c r="E27" s="17">
        <v>11873</v>
      </c>
      <c r="F27" s="17">
        <v>14566</v>
      </c>
      <c r="G27" s="24"/>
      <c r="H27" s="7"/>
      <c r="I27" s="25">
        <f t="shared" si="0"/>
        <v>2790</v>
      </c>
      <c r="J27" s="24">
        <f t="shared" si="0"/>
        <v>-2624</v>
      </c>
      <c r="K27" s="7"/>
      <c r="L27" s="25">
        <f t="shared" si="3"/>
        <v>2789.7175093979831</v>
      </c>
      <c r="M27" s="17">
        <f t="shared" si="1"/>
        <v>7.9800940227858302E-2</v>
      </c>
      <c r="N27" s="17">
        <f t="shared" si="4"/>
        <v>-2625.0261514487397</v>
      </c>
      <c r="O27" s="24">
        <f t="shared" si="2"/>
        <v>1.0529867957506072</v>
      </c>
      <c r="P27" s="7"/>
      <c r="Q27" s="25">
        <f t="shared" si="5"/>
        <v>2808.665800491694</v>
      </c>
      <c r="R27" s="24">
        <f t="shared" si="6"/>
        <v>-2645.4064401826522</v>
      </c>
      <c r="S27" s="7"/>
      <c r="T27" s="25">
        <f t="shared" si="7"/>
        <v>-0.72947343516191154</v>
      </c>
      <c r="U27" s="24">
        <f t="shared" si="8"/>
        <v>-0.68782332321989148</v>
      </c>
      <c r="V27" s="7"/>
      <c r="W27" s="25">
        <f t="shared" si="9"/>
        <v>-0.72810528940850239</v>
      </c>
      <c r="X27" s="24">
        <f t="shared" si="10"/>
        <v>39.370675589890539</v>
      </c>
      <c r="Y27" s="7"/>
      <c r="Z27" s="25">
        <f t="shared" si="11"/>
        <v>623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-4.0324410109455755E-2</v>
      </c>
      <c r="AD27" s="17">
        <f t="shared" ca="1" si="14"/>
        <v>2.2546483267639417E-2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14793</v>
      </c>
      <c r="D28" s="17">
        <v>12093</v>
      </c>
      <c r="E28" s="17">
        <v>11757</v>
      </c>
      <c r="F28" s="17">
        <v>14429</v>
      </c>
      <c r="G28" s="24"/>
      <c r="H28" s="7"/>
      <c r="I28" s="25">
        <f t="shared" si="0"/>
        <v>3036</v>
      </c>
      <c r="J28" s="24">
        <f t="shared" si="0"/>
        <v>-2336</v>
      </c>
      <c r="K28" s="7"/>
      <c r="L28" s="25">
        <f t="shared" si="3"/>
        <v>3034.1515317959179</v>
      </c>
      <c r="M28" s="17">
        <f t="shared" si="1"/>
        <v>3.4168347015025406</v>
      </c>
      <c r="N28" s="17">
        <f t="shared" si="4"/>
        <v>-2339.2472814649791</v>
      </c>
      <c r="O28" s="24">
        <f t="shared" si="2"/>
        <v>10.544836912796786</v>
      </c>
      <c r="P28" s="7"/>
      <c r="Q28" s="25">
        <f t="shared" si="5"/>
        <v>3054.665800491694</v>
      </c>
      <c r="R28" s="24">
        <f t="shared" si="6"/>
        <v>-2357.4064401826522</v>
      </c>
      <c r="S28" s="7"/>
      <c r="T28" s="25">
        <f t="shared" si="7"/>
        <v>-0.7933651466707764</v>
      </c>
      <c r="U28" s="24">
        <f t="shared" si="8"/>
        <v>-0.61294140183406032</v>
      </c>
      <c r="V28" s="7"/>
      <c r="W28" s="25">
        <f t="shared" si="9"/>
        <v>-0.79214623225146608</v>
      </c>
      <c r="X28" s="24">
        <f t="shared" si="10"/>
        <v>45.009360619036613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3.6061903661988026E-4</v>
      </c>
      <c r="AD28" s="17">
        <f t="shared" ca="1" si="14"/>
        <v>-5.4234401663464382E-3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14896</v>
      </c>
      <c r="D29" s="17">
        <v>12243</v>
      </c>
      <c r="E29" s="17">
        <v>11641</v>
      </c>
      <c r="F29" s="17">
        <v>14267</v>
      </c>
      <c r="G29" s="24"/>
      <c r="H29" s="7"/>
      <c r="I29" s="25">
        <f t="shared" si="0"/>
        <v>3255</v>
      </c>
      <c r="J29" s="24">
        <f t="shared" si="0"/>
        <v>-2024</v>
      </c>
      <c r="K29" s="7"/>
      <c r="L29" s="25">
        <f t="shared" si="3"/>
        <v>3254.2706344520057</v>
      </c>
      <c r="M29" s="17">
        <f t="shared" si="1"/>
        <v>0.53197410260109579</v>
      </c>
      <c r="N29" s="17">
        <f t="shared" si="4"/>
        <v>-2023.2534261794062</v>
      </c>
      <c r="O29" s="24">
        <f t="shared" si="2"/>
        <v>0.55737246959597397</v>
      </c>
      <c r="P29" s="7"/>
      <c r="Q29" s="25">
        <f t="shared" si="5"/>
        <v>3273.665800491694</v>
      </c>
      <c r="R29" s="24">
        <f t="shared" si="6"/>
        <v>-2045.4064401826522</v>
      </c>
      <c r="S29" s="7"/>
      <c r="T29" s="25">
        <f t="shared" si="7"/>
        <v>-0.85024435325793657</v>
      </c>
      <c r="U29" s="24">
        <f t="shared" si="8"/>
        <v>-0.53181932033274326</v>
      </c>
      <c r="V29" s="7"/>
      <c r="W29" s="25">
        <f t="shared" si="9"/>
        <v>-0.84918708166034784</v>
      </c>
      <c r="X29" s="24">
        <f t="shared" si="10"/>
        <v>50.683471694416085</v>
      </c>
      <c r="Y29" s="7"/>
      <c r="Z29" s="25">
        <f t="shared" si="11"/>
        <v>637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-5.8528305583905649E-2</v>
      </c>
      <c r="AD29" s="17">
        <f t="shared" ca="1" si="14"/>
        <v>9.5987492464452373E-2</v>
      </c>
      <c r="AE29" s="17">
        <v>140</v>
      </c>
    </row>
    <row r="30" spans="1:31" s="17" customFormat="1" x14ac:dyDescent="0.25">
      <c r="A30" s="17">
        <v>10</v>
      </c>
      <c r="B30" s="17">
        <v>632</v>
      </c>
      <c r="C30" s="17">
        <v>14986</v>
      </c>
      <c r="D30" s="17">
        <v>12412</v>
      </c>
      <c r="E30" s="17">
        <v>11547</v>
      </c>
      <c r="F30" s="17">
        <v>14102</v>
      </c>
      <c r="G30" s="24"/>
      <c r="H30" s="7"/>
      <c r="I30" s="25">
        <f t="shared" si="0"/>
        <v>3439</v>
      </c>
      <c r="J30" s="24">
        <f t="shared" si="0"/>
        <v>-1690</v>
      </c>
      <c r="K30" s="7"/>
      <c r="L30" s="25">
        <f t="shared" si="3"/>
        <v>3440.2985712869977</v>
      </c>
      <c r="M30" s="17">
        <f t="shared" si="1"/>
        <v>1.6862873874148243</v>
      </c>
      <c r="N30" s="17">
        <f t="shared" si="4"/>
        <v>-1689.5096353656127</v>
      </c>
      <c r="O30" s="24">
        <f t="shared" si="2"/>
        <v>0.24045747465782311</v>
      </c>
      <c r="P30" s="7"/>
      <c r="Q30" s="25">
        <f t="shared" si="5"/>
        <v>3457.665800491694</v>
      </c>
      <c r="R30" s="24">
        <f t="shared" si="6"/>
        <v>-1711.4064401826522</v>
      </c>
      <c r="S30" s="7"/>
      <c r="T30" s="25">
        <f t="shared" si="7"/>
        <v>-0.89803327568733138</v>
      </c>
      <c r="U30" s="24">
        <f t="shared" si="8"/>
        <v>-0.44497709205889746</v>
      </c>
      <c r="V30" s="7"/>
      <c r="W30" s="25">
        <f t="shared" si="9"/>
        <v>-0.89714901883091325</v>
      </c>
      <c r="X30" s="24">
        <f t="shared" si="10"/>
        <v>56.360139523634871</v>
      </c>
      <c r="Y30" s="7"/>
      <c r="Z30" s="25">
        <f t="shared" si="11"/>
        <v>632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-6.9860476365121826E-2</v>
      </c>
      <c r="AD30" s="17">
        <f t="shared" ca="1" si="14"/>
        <v>0.12019695236526218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15065</v>
      </c>
      <c r="D31" s="17">
        <v>12591</v>
      </c>
      <c r="E31" s="17">
        <v>11474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-1337</v>
      </c>
      <c r="K31" s="7"/>
      <c r="L31" s="25">
        <f t="shared" si="3"/>
        <v>3591.8272957653221</v>
      </c>
      <c r="M31" s="17">
        <f t="shared" si="1"/>
        <v>0.68441828331988841</v>
      </c>
      <c r="N31" s="17">
        <f t="shared" si="4"/>
        <v>-1340.0441272302437</v>
      </c>
      <c r="O31" s="24">
        <f t="shared" si="2"/>
        <v>9.2667105939111973</v>
      </c>
      <c r="P31" s="7"/>
      <c r="Q31" s="25">
        <f t="shared" si="5"/>
        <v>3609.665800491694</v>
      </c>
      <c r="R31" s="24">
        <f t="shared" si="6"/>
        <v>-1358.4064401826522</v>
      </c>
      <c r="S31" s="7"/>
      <c r="T31" s="25">
        <f t="shared" si="7"/>
        <v>-0.93751108117248361</v>
      </c>
      <c r="U31" s="24">
        <f t="shared" si="8"/>
        <v>-0.35319473702695864</v>
      </c>
      <c r="V31" s="7"/>
      <c r="W31" s="25">
        <f t="shared" si="9"/>
        <v>-0.93680965934765181</v>
      </c>
      <c r="X31" s="24">
        <f t="shared" si="10"/>
        <v>62.083719073068778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-1.62809269312163E-2</v>
      </c>
      <c r="AD31" s="17">
        <f t="shared" ca="1" si="14"/>
        <v>5.2507348814756938E-2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15117</v>
      </c>
      <c r="D32" s="17">
        <v>12769</v>
      </c>
      <c r="E32" s="17">
        <v>11407</v>
      </c>
      <c r="F32" s="17">
        <v>13743</v>
      </c>
      <c r="G32" s="24"/>
      <c r="H32" s="7"/>
      <c r="I32" s="25">
        <f t="shared" si="0"/>
        <v>3710</v>
      </c>
      <c r="J32" s="24">
        <f t="shared" si="0"/>
        <v>-974</v>
      </c>
      <c r="K32" s="7"/>
      <c r="L32" s="25">
        <f t="shared" si="3"/>
        <v>3708.0142476495867</v>
      </c>
      <c r="M32" s="17">
        <f t="shared" si="1"/>
        <v>3.9432123971721427</v>
      </c>
      <c r="N32" s="17">
        <f t="shared" si="4"/>
        <v>-977.25205219960094</v>
      </c>
      <c r="O32" s="24">
        <f t="shared" si="2"/>
        <v>10.575843508929307</v>
      </c>
      <c r="P32" s="7"/>
      <c r="Q32" s="25">
        <f t="shared" si="5"/>
        <v>3728.665800491694</v>
      </c>
      <c r="R32" s="24">
        <f t="shared" si="6"/>
        <v>-995.40644018265209</v>
      </c>
      <c r="S32" s="7"/>
      <c r="T32" s="25">
        <f t="shared" si="7"/>
        <v>-0.9684180473088857</v>
      </c>
      <c r="U32" s="24">
        <f t="shared" si="8"/>
        <v>-0.25881231528023396</v>
      </c>
      <c r="V32" s="7"/>
      <c r="W32" s="25">
        <f t="shared" si="9"/>
        <v>-0.96790462077013706</v>
      </c>
      <c r="X32" s="24">
        <f t="shared" si="10"/>
        <v>67.770758701999398</v>
      </c>
      <c r="Y32" s="7"/>
      <c r="Z32" s="25">
        <f t="shared" si="11"/>
        <v>630</v>
      </c>
      <c r="AA32" s="17">
        <f t="shared" si="15"/>
        <v>67.77</v>
      </c>
      <c r="AB32" s="24">
        <f t="shared" si="12"/>
        <v>1.182809634076557</v>
      </c>
      <c r="AC32" s="17">
        <f t="shared" si="13"/>
        <v>7.5870199940197836E-4</v>
      </c>
      <c r="AD32" s="17">
        <f t="shared" ca="1" si="14"/>
        <v>9.0437605926751985E-4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15151</v>
      </c>
      <c r="D33" s="17">
        <v>12943</v>
      </c>
      <c r="E33" s="17">
        <v>11363</v>
      </c>
      <c r="F33" s="17">
        <v>13559</v>
      </c>
      <c r="G33" s="24"/>
      <c r="H33" s="7"/>
      <c r="I33" s="25">
        <f t="shared" si="0"/>
        <v>3788</v>
      </c>
      <c r="J33" s="24">
        <f t="shared" si="0"/>
        <v>-616</v>
      </c>
      <c r="K33" s="7"/>
      <c r="L33" s="25">
        <f t="shared" si="3"/>
        <v>3785.3645400684536</v>
      </c>
      <c r="M33" s="17">
        <f t="shared" si="1"/>
        <v>6.9456490507865176</v>
      </c>
      <c r="N33" s="17">
        <f t="shared" si="4"/>
        <v>-619.01374436568483</v>
      </c>
      <c r="O33" s="24">
        <f t="shared" si="2"/>
        <v>9.0826551016970534</v>
      </c>
      <c r="P33" s="7"/>
      <c r="Q33" s="25">
        <f t="shared" si="5"/>
        <v>3806.665800491694</v>
      </c>
      <c r="R33" s="24">
        <f t="shared" si="6"/>
        <v>-637.40644018265209</v>
      </c>
      <c r="S33" s="7"/>
      <c r="T33" s="25">
        <f t="shared" si="7"/>
        <v>-0.98867639486047709</v>
      </c>
      <c r="U33" s="24">
        <f t="shared" si="8"/>
        <v>-0.16572992689090218</v>
      </c>
      <c r="V33" s="7"/>
      <c r="W33" s="25">
        <f t="shared" si="9"/>
        <v>-0.98834835387485975</v>
      </c>
      <c r="X33" s="24">
        <f t="shared" si="10"/>
        <v>73.222088212901781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-1.911787098208606E-3</v>
      </c>
      <c r="AD33" s="17">
        <f t="shared" ca="1" si="14"/>
        <v>4.370790041346595E-2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15173</v>
      </c>
      <c r="D34" s="17">
        <v>13131</v>
      </c>
      <c r="E34" s="17">
        <v>11341</v>
      </c>
      <c r="F34" s="17">
        <v>13382</v>
      </c>
      <c r="G34" s="24"/>
      <c r="H34" s="7"/>
      <c r="I34" s="25">
        <f t="shared" si="0"/>
        <v>3832</v>
      </c>
      <c r="J34" s="24">
        <f t="shared" si="0"/>
        <v>-251</v>
      </c>
      <c r="K34" s="7"/>
      <c r="L34" s="25">
        <f t="shared" si="3"/>
        <v>3828.5933651695018</v>
      </c>
      <c r="M34" s="17">
        <f t="shared" si="1"/>
        <v>11.605160868363539</v>
      </c>
      <c r="N34" s="17">
        <f t="shared" si="4"/>
        <v>-250.14594126812338</v>
      </c>
      <c r="O34" s="24">
        <f t="shared" si="2"/>
        <v>0.72941631749470026</v>
      </c>
      <c r="P34" s="7"/>
      <c r="Q34" s="25">
        <f t="shared" si="5"/>
        <v>3850.665800491694</v>
      </c>
      <c r="R34" s="24">
        <f t="shared" si="6"/>
        <v>-272.40644018265209</v>
      </c>
      <c r="S34" s="7"/>
      <c r="T34" s="25">
        <f t="shared" si="7"/>
        <v>-1.0001041806588107</v>
      </c>
      <c r="U34" s="24">
        <f t="shared" si="8"/>
        <v>-7.082749180122036E-2</v>
      </c>
      <c r="V34" s="7"/>
      <c r="W34" s="25">
        <f t="shared" si="9"/>
        <v>-0.99996513179226088</v>
      </c>
      <c r="X34" s="24">
        <f t="shared" si="10"/>
        <v>78.689607264644565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-6.0392735355421223E-2</v>
      </c>
      <c r="AD34" s="17">
        <f t="shared" ca="1" si="14"/>
        <v>6.5627953875491585E-2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15178</v>
      </c>
      <c r="D35" s="17">
        <v>13319</v>
      </c>
      <c r="E35" s="17">
        <v>11339</v>
      </c>
      <c r="F35" s="17">
        <v>13193</v>
      </c>
      <c r="G35" s="24"/>
      <c r="H35" s="7"/>
      <c r="I35" s="25">
        <f t="shared" si="0"/>
        <v>3839</v>
      </c>
      <c r="J35" s="24">
        <f t="shared" si="0"/>
        <v>126</v>
      </c>
      <c r="K35" s="7"/>
      <c r="L35" s="25">
        <f t="shared" si="3"/>
        <v>3835.8201138221843</v>
      </c>
      <c r="M35" s="17">
        <f t="shared" si="1"/>
        <v>10.111676103863092</v>
      </c>
      <c r="N35" s="17">
        <f t="shared" si="4"/>
        <v>129.11082660684008</v>
      </c>
      <c r="O35" s="24">
        <f t="shared" si="2"/>
        <v>9.6772421778241533</v>
      </c>
      <c r="P35" s="7"/>
      <c r="Q35" s="25">
        <f t="shared" si="5"/>
        <v>3857.665800491694</v>
      </c>
      <c r="R35" s="24">
        <f t="shared" si="6"/>
        <v>104.59355981734788</v>
      </c>
      <c r="S35" s="7"/>
      <c r="T35" s="25">
        <f t="shared" si="7"/>
        <v>-1.0019222374903636</v>
      </c>
      <c r="U35" s="24">
        <f t="shared" si="8"/>
        <v>2.7195023346204411E-2</v>
      </c>
      <c r="V35" s="7"/>
      <c r="W35" s="25">
        <f t="shared" si="9"/>
        <v>-1.0019783743869706</v>
      </c>
      <c r="X35" s="24">
        <f t="shared" si="10"/>
        <v>84.295800717086081</v>
      </c>
      <c r="Y35" s="7"/>
      <c r="Z35" s="25">
        <f t="shared" si="11"/>
        <v>627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-9.7199282913905449E-2</v>
      </c>
      <c r="AD35" s="17">
        <f t="shared" ca="1" si="14"/>
        <v>0.15728525390245807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15157</v>
      </c>
      <c r="D36" s="17">
        <v>13498</v>
      </c>
      <c r="E36" s="17">
        <v>11345</v>
      </c>
      <c r="F36" s="17">
        <v>12999</v>
      </c>
      <c r="G36" s="24"/>
      <c r="H36" s="7"/>
      <c r="I36" s="25">
        <f t="shared" si="0"/>
        <v>3812</v>
      </c>
      <c r="J36" s="24">
        <f t="shared" si="0"/>
        <v>499</v>
      </c>
      <c r="K36" s="7"/>
      <c r="L36" s="25">
        <f t="shared" si="3"/>
        <v>3806.062762693954</v>
      </c>
      <c r="M36" s="17">
        <f t="shared" si="1"/>
        <v>35.250786828304037</v>
      </c>
      <c r="N36" s="17">
        <f t="shared" si="4"/>
        <v>504.319131396275</v>
      </c>
      <c r="O36" s="24">
        <f t="shared" si="2"/>
        <v>28.293158810838403</v>
      </c>
      <c r="P36" s="7"/>
      <c r="Q36" s="25">
        <f t="shared" si="5"/>
        <v>3830.665800491694</v>
      </c>
      <c r="R36" s="24">
        <f t="shared" si="6"/>
        <v>477.59355981734791</v>
      </c>
      <c r="S36" s="7"/>
      <c r="T36" s="25">
        <f t="shared" si="7"/>
        <v>-0.994909732568659</v>
      </c>
      <c r="U36" s="24">
        <f t="shared" si="8"/>
        <v>0.12417751180771489</v>
      </c>
      <c r="V36" s="7"/>
      <c r="W36" s="25">
        <f t="shared" si="9"/>
        <v>-0.9951589668242028</v>
      </c>
      <c r="X36" s="24">
        <f t="shared" si="10"/>
        <v>89.85379308380584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-0.13720691619414538</v>
      </c>
      <c r="AD36" s="17">
        <f t="shared" ca="1" si="14"/>
        <v>9.0747650100951205E-2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15124</v>
      </c>
      <c r="D37" s="17">
        <v>13697</v>
      </c>
      <c r="E37" s="17">
        <v>11384</v>
      </c>
      <c r="F37" s="17">
        <v>12816</v>
      </c>
      <c r="G37" s="24"/>
      <c r="H37" s="7"/>
      <c r="I37" s="25">
        <f t="shared" si="0"/>
        <v>3740</v>
      </c>
      <c r="J37" s="24">
        <f t="shared" si="0"/>
        <v>881</v>
      </c>
      <c r="K37" s="7"/>
      <c r="L37" s="25">
        <f t="shared" si="3"/>
        <v>3738.4505161711927</v>
      </c>
      <c r="M37" s="17">
        <f t="shared" si="1"/>
        <v>2.4009001357353208</v>
      </c>
      <c r="N37" s="17">
        <f t="shared" si="4"/>
        <v>880.81822143821705</v>
      </c>
      <c r="O37" s="24">
        <f t="shared" si="2"/>
        <v>3.3043445523877259E-2</v>
      </c>
      <c r="P37" s="7"/>
      <c r="Q37" s="25">
        <f t="shared" si="5"/>
        <v>3758.665800491694</v>
      </c>
      <c r="R37" s="24">
        <f t="shared" si="6"/>
        <v>859.59355981734791</v>
      </c>
      <c r="S37" s="7"/>
      <c r="T37" s="25">
        <f t="shared" si="7"/>
        <v>-0.97620971944411317</v>
      </c>
      <c r="U37" s="24">
        <f t="shared" si="8"/>
        <v>0.22350006031253256</v>
      </c>
      <c r="V37" s="7"/>
      <c r="W37" s="25">
        <f t="shared" si="9"/>
        <v>-0.9766566874099496</v>
      </c>
      <c r="X37" s="24">
        <f t="shared" si="10"/>
        <v>95.630831931213777</v>
      </c>
      <c r="Y37" s="7"/>
      <c r="Z37" s="25">
        <f t="shared" si="11"/>
        <v>632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-4.8168068786210938E-2</v>
      </c>
      <c r="AD37" s="17">
        <f t="shared" ca="1" si="14"/>
        <v>-7.412461262447323E-3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15085</v>
      </c>
      <c r="D38" s="17">
        <v>13885</v>
      </c>
      <c r="E38" s="17">
        <v>11442</v>
      </c>
      <c r="F38" s="17">
        <v>12634</v>
      </c>
      <c r="G38" s="24"/>
      <c r="H38" s="7"/>
      <c r="I38" s="25">
        <f t="shared" si="0"/>
        <v>3643</v>
      </c>
      <c r="J38" s="24">
        <f t="shared" si="0"/>
        <v>1251</v>
      </c>
      <c r="K38" s="7"/>
      <c r="L38" s="25">
        <f t="shared" si="3"/>
        <v>3632.8549066082837</v>
      </c>
      <c r="M38" s="17">
        <f t="shared" si="1"/>
        <v>102.92291992664519</v>
      </c>
      <c r="N38" s="17">
        <f t="shared" si="4"/>
        <v>1251.7166048746635</v>
      </c>
      <c r="O38" s="24">
        <f t="shared" si="2"/>
        <v>0.51352254639151484</v>
      </c>
      <c r="P38" s="7"/>
      <c r="Q38" s="25">
        <f t="shared" si="5"/>
        <v>3661.665800491694</v>
      </c>
      <c r="R38" s="24">
        <f t="shared" si="6"/>
        <v>1229.5935598173478</v>
      </c>
      <c r="S38" s="7"/>
      <c r="T38" s="25">
        <f t="shared" si="7"/>
        <v>-0.95101664620687787</v>
      </c>
      <c r="U38" s="24">
        <f t="shared" si="8"/>
        <v>0.31970252875960725</v>
      </c>
      <c r="V38" s="7"/>
      <c r="W38" s="25">
        <f t="shared" si="9"/>
        <v>-0.95165512231624638</v>
      </c>
      <c r="X38" s="24">
        <f t="shared" si="10"/>
        <v>101.31054805030533</v>
      </c>
      <c r="Y38" s="7"/>
      <c r="Z38" s="25">
        <f t="shared" si="11"/>
        <v>637</v>
      </c>
      <c r="AA38" s="17">
        <f t="shared" si="15"/>
        <v>101.41199999999999</v>
      </c>
      <c r="AB38" s="24">
        <f t="shared" si="12"/>
        <v>1.7699733010324894</v>
      </c>
      <c r="AC38" s="17">
        <f t="shared" si="13"/>
        <v>-0.10145194969466331</v>
      </c>
      <c r="AD38" s="17">
        <f t="shared" ca="1" si="14"/>
        <v>1.5996491883242925E-2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15006</v>
      </c>
      <c r="D39" s="17">
        <v>14057</v>
      </c>
      <c r="E39" s="17">
        <v>11501</v>
      </c>
      <c r="F39" s="17">
        <v>12456</v>
      </c>
      <c r="G39" s="24"/>
      <c r="H39" s="7"/>
      <c r="I39" s="25">
        <f t="shared" si="0"/>
        <v>3505</v>
      </c>
      <c r="J39" s="24">
        <f t="shared" si="0"/>
        <v>1601</v>
      </c>
      <c r="K39" s="7"/>
      <c r="L39" s="25">
        <f t="shared" si="3"/>
        <v>3493.474981486931</v>
      </c>
      <c r="M39" s="17">
        <f t="shared" si="1"/>
        <v>132.82605172658253</v>
      </c>
      <c r="N39" s="17">
        <f t="shared" si="4"/>
        <v>1604.2322883192755</v>
      </c>
      <c r="O39" s="24">
        <f t="shared" si="2"/>
        <v>10.447687778925093</v>
      </c>
      <c r="P39" s="7"/>
      <c r="Q39" s="25">
        <f t="shared" si="5"/>
        <v>3523.665800491694</v>
      </c>
      <c r="R39" s="24">
        <f t="shared" si="6"/>
        <v>1579.5935598173478</v>
      </c>
      <c r="S39" s="7"/>
      <c r="T39" s="25">
        <f t="shared" si="7"/>
        <v>-0.91517495438483176</v>
      </c>
      <c r="U39" s="24">
        <f t="shared" si="8"/>
        <v>0.41070486377711035</v>
      </c>
      <c r="V39" s="7"/>
      <c r="W39" s="25">
        <f t="shared" si="9"/>
        <v>-0.91599456303638571</v>
      </c>
      <c r="X39" s="24">
        <f t="shared" si="10"/>
        <v>106.89115174463063</v>
      </c>
      <c r="Y39" s="7"/>
      <c r="Z39" s="25">
        <f t="shared" si="11"/>
        <v>626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-0.15484825536935887</v>
      </c>
      <c r="AD39" s="17">
        <f t="shared" ca="1" si="14"/>
        <v>8.4832280595463772E-2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14908</v>
      </c>
      <c r="D40" s="17">
        <v>14217</v>
      </c>
      <c r="E40" s="17">
        <v>11584</v>
      </c>
      <c r="F40" s="17">
        <v>12283</v>
      </c>
      <c r="G40" s="24"/>
      <c r="H40" s="7"/>
      <c r="I40" s="25">
        <f t="shared" si="0"/>
        <v>3324</v>
      </c>
      <c r="J40" s="24">
        <f t="shared" si="0"/>
        <v>1934</v>
      </c>
      <c r="K40" s="7"/>
      <c r="L40" s="25">
        <f t="shared" si="3"/>
        <v>3321.6654397799161</v>
      </c>
      <c r="M40" s="17">
        <f t="shared" si="1"/>
        <v>5.4501714211979939</v>
      </c>
      <c r="N40" s="17">
        <f t="shared" si="4"/>
        <v>1938.822406975924</v>
      </c>
      <c r="O40" s="24">
        <f t="shared" si="2"/>
        <v>23.255609041440152</v>
      </c>
      <c r="P40" s="7"/>
      <c r="Q40" s="25">
        <f t="shared" si="5"/>
        <v>3342.665800491694</v>
      </c>
      <c r="R40" s="24">
        <f t="shared" si="6"/>
        <v>1912.5935598173478</v>
      </c>
      <c r="S40" s="7"/>
      <c r="T40" s="25">
        <f t="shared" si="7"/>
        <v>-0.86816519916895962</v>
      </c>
      <c r="U40" s="24">
        <f t="shared" si="8"/>
        <v>0.49728708537947763</v>
      </c>
      <c r="V40" s="7"/>
      <c r="W40" s="25">
        <f t="shared" si="9"/>
        <v>-0.86915711690526765</v>
      </c>
      <c r="X40" s="24">
        <f t="shared" si="10"/>
        <v>112.51707301567615</v>
      </c>
      <c r="Y40" s="7"/>
      <c r="Z40" s="25">
        <f t="shared" si="11"/>
        <v>621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-0.11792698432384441</v>
      </c>
      <c r="AD40" s="17">
        <f t="shared" ca="1" si="14"/>
        <v>-1.8389825986545816E-2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14379</v>
      </c>
      <c r="E41" s="17">
        <v>11691</v>
      </c>
      <c r="F41" s="17">
        <v>12132</v>
      </c>
      <c r="G41" s="24"/>
      <c r="H41" s="7"/>
      <c r="I41" s="25">
        <f t="shared" si="0"/>
        <v>3122</v>
      </c>
      <c r="J41" s="24">
        <f t="shared" si="0"/>
        <v>2247</v>
      </c>
      <c r="K41" s="7"/>
      <c r="L41" s="25">
        <f t="shared" si="3"/>
        <v>3119.4942769937206</v>
      </c>
      <c r="M41" s="17">
        <f t="shared" si="1"/>
        <v>6.2786477841977133</v>
      </c>
      <c r="N41" s="17">
        <f t="shared" si="4"/>
        <v>2253.1987734860945</v>
      </c>
      <c r="O41" s="24">
        <f t="shared" si="2"/>
        <v>38.424792731908454</v>
      </c>
      <c r="P41" s="7"/>
      <c r="Q41" s="25">
        <f t="shared" si="5"/>
        <v>3140.665800491694</v>
      </c>
      <c r="R41" s="24">
        <f t="shared" si="6"/>
        <v>2225.5935598173478</v>
      </c>
      <c r="S41" s="7"/>
      <c r="T41" s="25">
        <f t="shared" si="7"/>
        <v>-0.81570127345842836</v>
      </c>
      <c r="U41" s="24">
        <f t="shared" si="8"/>
        <v>0.57866917355227321</v>
      </c>
      <c r="V41" s="7"/>
      <c r="W41" s="25">
        <f t="shared" si="9"/>
        <v>-0.81685513497578</v>
      </c>
      <c r="X41" s="24">
        <f t="shared" si="10"/>
        <v>118.05527591725047</v>
      </c>
      <c r="Y41" s="7"/>
      <c r="Z41" s="25">
        <f t="shared" si="11"/>
        <v>617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-0.13272408274951886</v>
      </c>
      <c r="AD41" s="17">
        <f t="shared" ca="1" si="14"/>
        <v>0.12390254635529629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14702</v>
      </c>
      <c r="D42" s="17">
        <v>14533</v>
      </c>
      <c r="E42" s="17">
        <v>11807</v>
      </c>
      <c r="F42" s="17">
        <v>11988</v>
      </c>
      <c r="G42" s="24"/>
      <c r="H42" s="7"/>
      <c r="I42" s="25">
        <f t="shared" si="0"/>
        <v>2895</v>
      </c>
      <c r="J42" s="24">
        <f t="shared" si="0"/>
        <v>2545</v>
      </c>
      <c r="K42" s="7"/>
      <c r="L42" s="25">
        <f t="shared" si="3"/>
        <v>2891.0412168859475</v>
      </c>
      <c r="M42" s="17">
        <f t="shared" si="1"/>
        <v>15.671963744107162</v>
      </c>
      <c r="N42" s="17">
        <f t="shared" si="4"/>
        <v>2542.9577313515119</v>
      </c>
      <c r="O42" s="24">
        <f t="shared" si="2"/>
        <v>4.1708612325972529</v>
      </c>
      <c r="P42" s="7"/>
      <c r="Q42" s="25">
        <f t="shared" si="5"/>
        <v>2913.665800491694</v>
      </c>
      <c r="R42" s="24">
        <f t="shared" si="6"/>
        <v>2523.5935598173478</v>
      </c>
      <c r="S42" s="7"/>
      <c r="T42" s="25">
        <f t="shared" si="7"/>
        <v>-0.75674428763520751</v>
      </c>
      <c r="U42" s="24">
        <f t="shared" si="8"/>
        <v>0.65615116165289022</v>
      </c>
      <c r="V42" s="7"/>
      <c r="W42" s="25">
        <f t="shared" si="9"/>
        <v>-0.75805231419316321</v>
      </c>
      <c r="X42" s="24">
        <f t="shared" si="10"/>
        <v>123.61974510470679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-4.9254895293188383E-2</v>
      </c>
      <c r="AD42" s="17">
        <f t="shared" ca="1" si="14"/>
        <v>-2.1679894775175512E-2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14562</v>
      </c>
      <c r="D43" s="17">
        <v>14658</v>
      </c>
      <c r="E43" s="17">
        <v>11927</v>
      </c>
      <c r="F43" s="17">
        <v>11844</v>
      </c>
      <c r="G43" s="24"/>
      <c r="H43" s="7"/>
      <c r="I43" s="25">
        <f t="shared" si="0"/>
        <v>2635</v>
      </c>
      <c r="J43" s="24">
        <f t="shared" si="0"/>
        <v>2814</v>
      </c>
      <c r="K43" s="7"/>
      <c r="L43" s="25">
        <f t="shared" si="3"/>
        <v>2632.0138086879783</v>
      </c>
      <c r="M43" s="17">
        <f t="shared" si="1"/>
        <v>8.917338551993728</v>
      </c>
      <c r="N43" s="17">
        <f t="shared" si="4"/>
        <v>2813.4020479274659</v>
      </c>
      <c r="O43" s="24">
        <f t="shared" si="2"/>
        <v>0.35754668104782439</v>
      </c>
      <c r="P43" s="7"/>
      <c r="Q43" s="25">
        <f t="shared" si="5"/>
        <v>2653.665800491694</v>
      </c>
      <c r="R43" s="24">
        <f t="shared" si="6"/>
        <v>2792.5935598173478</v>
      </c>
      <c r="S43" s="7"/>
      <c r="T43" s="25">
        <f t="shared" si="7"/>
        <v>-0.68921646246323653</v>
      </c>
      <c r="U43" s="24">
        <f t="shared" si="8"/>
        <v>0.72609295628062831</v>
      </c>
      <c r="V43" s="7"/>
      <c r="W43" s="25">
        <f t="shared" si="9"/>
        <v>-0.69066362305846729</v>
      </c>
      <c r="X43" s="24">
        <f t="shared" si="10"/>
        <v>129.17361614640254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-5.7383853597457346E-2</v>
      </c>
      <c r="AD43" s="17">
        <f t="shared" ca="1" si="14"/>
        <v>1.8183577586654565E-2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14794</v>
      </c>
      <c r="E44" s="17">
        <v>12080</v>
      </c>
      <c r="F44" s="17">
        <v>11728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2342.2733997582359</v>
      </c>
      <c r="M44" s="17">
        <f t="shared" si="1"/>
        <v>2.9811483948599089</v>
      </c>
      <c r="N44" s="17">
        <f t="shared" si="4"/>
        <v>3062.0063859374691</v>
      </c>
      <c r="O44" s="24">
        <f t="shared" si="2"/>
        <v>15.948953280444748</v>
      </c>
      <c r="P44" s="7"/>
      <c r="Q44" s="25">
        <f t="shared" si="5"/>
        <v>2362.665800491694</v>
      </c>
      <c r="R44" s="24">
        <f t="shared" si="6"/>
        <v>3044.5935598173478</v>
      </c>
      <c r="S44" s="7"/>
      <c r="T44" s="25">
        <f t="shared" si="7"/>
        <v>-0.61363724275153053</v>
      </c>
      <c r="U44" s="24">
        <f t="shared" si="8"/>
        <v>0.79161463749323058</v>
      </c>
      <c r="V44" s="7"/>
      <c r="W44" s="25">
        <f t="shared" si="9"/>
        <v>-0.61521472010518685</v>
      </c>
      <c r="X44" s="24">
        <f t="shared" si="10"/>
        <v>134.88801888356488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-1.2981116435099693E-2</v>
      </c>
      <c r="AD44" s="17">
        <f t="shared" ca="1" si="14"/>
        <v>3.808755204767067E-2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14262</v>
      </c>
      <c r="D45" s="17">
        <v>14898</v>
      </c>
      <c r="E45" s="17">
        <v>12237</v>
      </c>
      <c r="F45" s="17">
        <v>11615</v>
      </c>
      <c r="G45" s="24"/>
      <c r="H45" s="7"/>
      <c r="I45" s="25">
        <f t="shared" si="0"/>
        <v>2025</v>
      </c>
      <c r="J45" s="24">
        <f t="shared" si="0"/>
        <v>3283</v>
      </c>
      <c r="K45" s="7"/>
      <c r="L45" s="25">
        <f t="shared" si="3"/>
        <v>2025.8272266075437</v>
      </c>
      <c r="M45" s="17">
        <f t="shared" si="1"/>
        <v>0.68430386022827083</v>
      </c>
      <c r="N45" s="17">
        <f t="shared" si="4"/>
        <v>3283.0977826676608</v>
      </c>
      <c r="O45" s="24">
        <f t="shared" si="2"/>
        <v>9.5614500948614234E-3</v>
      </c>
      <c r="P45" s="7"/>
      <c r="Q45" s="25">
        <f t="shared" si="5"/>
        <v>2043.665800491694</v>
      </c>
      <c r="R45" s="24">
        <f t="shared" si="6"/>
        <v>3261.5935598173478</v>
      </c>
      <c r="S45" s="7"/>
      <c r="T45" s="25">
        <f t="shared" si="7"/>
        <v>-0.5307857957136124</v>
      </c>
      <c r="U45" s="24">
        <f t="shared" si="8"/>
        <v>0.84803608520408247</v>
      </c>
      <c r="V45" s="7"/>
      <c r="W45" s="25">
        <f t="shared" si="9"/>
        <v>-0.53247545504941651</v>
      </c>
      <c r="X45" s="24">
        <f t="shared" si="10"/>
        <v>140.61669740764262</v>
      </c>
      <c r="Y45" s="7"/>
      <c r="Z45" s="25">
        <f t="shared" si="11"/>
        <v>637</v>
      </c>
      <c r="AA45" s="17">
        <f t="shared" si="15"/>
        <v>140.63399999999999</v>
      </c>
      <c r="AB45" s="24">
        <f t="shared" si="12"/>
        <v>2.4545263402497048</v>
      </c>
      <c r="AC45" s="17">
        <f t="shared" si="13"/>
        <v>-1.730259235736753E-2</v>
      </c>
      <c r="AD45" s="17">
        <f t="shared" ca="1" si="14"/>
        <v>4.0449747747288711E-3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14093</v>
      </c>
      <c r="D46" s="17">
        <v>14990</v>
      </c>
      <c r="E46" s="17">
        <v>12404</v>
      </c>
      <c r="F46" s="17">
        <v>11513</v>
      </c>
      <c r="G46" s="24"/>
      <c r="H46" s="7"/>
      <c r="I46" s="25">
        <f t="shared" si="0"/>
        <v>1689</v>
      </c>
      <c r="J46" s="24">
        <f t="shared" si="0"/>
        <v>3477</v>
      </c>
      <c r="K46" s="7"/>
      <c r="L46" s="25">
        <f t="shared" si="3"/>
        <v>1691.0929542831338</v>
      </c>
      <c r="M46" s="17">
        <f t="shared" si="1"/>
        <v>4.3804576312883254</v>
      </c>
      <c r="N46" s="17">
        <f t="shared" si="4"/>
        <v>3470.46549025796</v>
      </c>
      <c r="O46" s="24">
        <f t="shared" si="2"/>
        <v>42.699817568815305</v>
      </c>
      <c r="P46" s="7"/>
      <c r="Q46" s="25">
        <f t="shared" si="5"/>
        <v>1707.665800491694</v>
      </c>
      <c r="R46" s="24">
        <f t="shared" si="6"/>
        <v>3455.5935598173478</v>
      </c>
      <c r="S46" s="7"/>
      <c r="T46" s="25">
        <f t="shared" si="7"/>
        <v>-0.44351906779906525</v>
      </c>
      <c r="U46" s="24">
        <f t="shared" si="8"/>
        <v>0.8984773794709271</v>
      </c>
      <c r="V46" s="7"/>
      <c r="W46" s="25">
        <f t="shared" si="9"/>
        <v>-0.44530899269915469</v>
      </c>
      <c r="X46" s="24">
        <f t="shared" si="10"/>
        <v>146.376875217671</v>
      </c>
      <c r="Y46" s="7"/>
      <c r="Z46" s="25">
        <f t="shared" si="11"/>
        <v>633</v>
      </c>
      <c r="AA46" s="17">
        <f t="shared" si="15"/>
        <v>146.33099999999999</v>
      </c>
      <c r="AB46" s="24">
        <f t="shared" si="12"/>
        <v>2.5539577477358222</v>
      </c>
      <c r="AC46" s="17">
        <f t="shared" si="13"/>
        <v>4.587521767101066E-2</v>
      </c>
      <c r="AD46" s="17">
        <f t="shared" ca="1" si="14"/>
        <v>9.1983630504728353E-2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13911</v>
      </c>
      <c r="D47" s="17">
        <v>15063</v>
      </c>
      <c r="E47" s="17">
        <v>12572</v>
      </c>
      <c r="F47" s="17">
        <v>11438</v>
      </c>
      <c r="G47" s="24"/>
      <c r="H47" s="7"/>
      <c r="I47" s="25">
        <f t="shared" si="0"/>
        <v>1339</v>
      </c>
      <c r="J47" s="24">
        <f t="shared" si="0"/>
        <v>3625</v>
      </c>
      <c r="K47" s="7"/>
      <c r="L47" s="25">
        <f t="shared" si="3"/>
        <v>1341.7295036709995</v>
      </c>
      <c r="M47" s="17">
        <f t="shared" si="1"/>
        <v>7.4501902899998571</v>
      </c>
      <c r="N47" s="17">
        <f t="shared" si="4"/>
        <v>3622.8852595711642</v>
      </c>
      <c r="O47" s="24">
        <f t="shared" si="2"/>
        <v>4.4721270813527516</v>
      </c>
      <c r="P47" s="7"/>
      <c r="Q47" s="25">
        <f t="shared" si="5"/>
        <v>1357.665800491694</v>
      </c>
      <c r="R47" s="24">
        <f t="shared" si="6"/>
        <v>3603.5935598173478</v>
      </c>
      <c r="S47" s="7"/>
      <c r="T47" s="25">
        <f t="shared" si="7"/>
        <v>-0.35261622622141203</v>
      </c>
      <c r="U47" s="24">
        <f t="shared" si="8"/>
        <v>0.93695836684975697</v>
      </c>
      <c r="V47" s="7"/>
      <c r="W47" s="25">
        <f t="shared" si="9"/>
        <v>-0.35448259414769823</v>
      </c>
      <c r="X47" s="24">
        <f t="shared" si="10"/>
        <v>152.0177970620615</v>
      </c>
      <c r="Y47" s="7"/>
      <c r="Z47" s="25">
        <f t="shared" si="11"/>
        <v>629</v>
      </c>
      <c r="AA47" s="17">
        <f t="shared" si="15"/>
        <v>151.99199999999999</v>
      </c>
      <c r="AB47" s="24">
        <f t="shared" si="12"/>
        <v>2.652760836691221</v>
      </c>
      <c r="AC47" s="17">
        <f t="shared" si="13"/>
        <v>2.5797062061513998E-2</v>
      </c>
      <c r="AD47" s="17">
        <f t="shared" ca="1" si="14"/>
        <v>0.1107043833364969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13733</v>
      </c>
      <c r="D48" s="17">
        <v>15119</v>
      </c>
      <c r="E48" s="17">
        <v>12753</v>
      </c>
      <c r="F48" s="17">
        <v>11376</v>
      </c>
      <c r="G48" s="24"/>
      <c r="H48" s="7"/>
      <c r="I48" s="25">
        <f t="shared" si="0"/>
        <v>980</v>
      </c>
      <c r="J48" s="24">
        <f t="shared" si="0"/>
        <v>3743</v>
      </c>
      <c r="K48" s="7"/>
      <c r="L48" s="25">
        <f t="shared" si="3"/>
        <v>983.18639833392956</v>
      </c>
      <c r="M48" s="17">
        <f t="shared" si="1"/>
        <v>10.153134342469077</v>
      </c>
      <c r="N48" s="17">
        <f t="shared" si="4"/>
        <v>3739.0497940464611</v>
      </c>
      <c r="O48" s="24">
        <f t="shared" si="2"/>
        <v>15.604127075374155</v>
      </c>
      <c r="P48" s="7"/>
      <c r="Q48" s="25">
        <f t="shared" si="5"/>
        <v>998.66580049169397</v>
      </c>
      <c r="R48" s="24">
        <f t="shared" si="6"/>
        <v>3721.5935598173478</v>
      </c>
      <c r="S48" s="7"/>
      <c r="T48" s="25">
        <f t="shared" si="7"/>
        <v>-0.25937588300319059</v>
      </c>
      <c r="U48" s="24">
        <f t="shared" si="8"/>
        <v>0.9676391540842294</v>
      </c>
      <c r="V48" s="7"/>
      <c r="W48" s="25">
        <f t="shared" si="9"/>
        <v>-0.26130315758494821</v>
      </c>
      <c r="X48" s="24">
        <f t="shared" si="10"/>
        <v>157.62928389072977</v>
      </c>
      <c r="Y48" s="7"/>
      <c r="Z48" s="25">
        <f t="shared" si="11"/>
        <v>622</v>
      </c>
      <c r="AA48" s="17">
        <f t="shared" si="15"/>
        <v>157.59</v>
      </c>
      <c r="AB48" s="24">
        <f t="shared" si="12"/>
        <v>2.7504643682178642</v>
      </c>
      <c r="AC48" s="17">
        <f t="shared" si="13"/>
        <v>3.9283890729763016E-2</v>
      </c>
      <c r="AD48" s="17">
        <f t="shared" ca="1" si="14"/>
        <v>4.9788610739483374E-2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13547</v>
      </c>
      <c r="D49" s="17">
        <v>15157</v>
      </c>
      <c r="E49" s="17">
        <v>12929</v>
      </c>
      <c r="F49" s="17">
        <v>11335</v>
      </c>
      <c r="G49" s="24"/>
      <c r="H49" s="7"/>
      <c r="I49" s="25">
        <f t="shared" si="0"/>
        <v>618</v>
      </c>
      <c r="J49" s="24">
        <f t="shared" si="0"/>
        <v>3822</v>
      </c>
      <c r="K49" s="7"/>
      <c r="L49" s="25">
        <f t="shared" si="3"/>
        <v>622.84993628513689</v>
      </c>
      <c r="M49" s="17">
        <f t="shared" si="1"/>
        <v>23.521881969887431</v>
      </c>
      <c r="N49" s="17">
        <f t="shared" si="4"/>
        <v>3818.417520678353</v>
      </c>
      <c r="O49" s="24">
        <f t="shared" si="2"/>
        <v>12.834158090028653</v>
      </c>
      <c r="P49" s="7"/>
      <c r="Q49" s="25">
        <f t="shared" si="5"/>
        <v>636.66580049169397</v>
      </c>
      <c r="R49" s="24">
        <f t="shared" si="6"/>
        <v>3800.5935598173478</v>
      </c>
      <c r="S49" s="7"/>
      <c r="T49" s="25">
        <f t="shared" si="7"/>
        <v>-0.16535637257144639</v>
      </c>
      <c r="U49" s="24">
        <f t="shared" si="8"/>
        <v>0.98817968113103727</v>
      </c>
      <c r="V49" s="7"/>
      <c r="W49" s="25">
        <f t="shared" si="9"/>
        <v>-0.16732436100620413</v>
      </c>
      <c r="X49" s="24">
        <f t="shared" si="10"/>
        <v>163.13059894562093</v>
      </c>
      <c r="Y49" s="7"/>
      <c r="Z49" s="25">
        <f t="shared" si="11"/>
        <v>609</v>
      </c>
      <c r="AA49" s="17">
        <f t="shared" si="15"/>
        <v>163.071</v>
      </c>
      <c r="AB49" s="24">
        <f t="shared" si="12"/>
        <v>2.846125864519673</v>
      </c>
      <c r="AC49" s="17">
        <f t="shared" si="13"/>
        <v>5.9598945620933819E-2</v>
      </c>
      <c r="AD49" s="17">
        <f t="shared" ca="1" si="14"/>
        <v>8.6478630035827564E-2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13365</v>
      </c>
      <c r="D50" s="17">
        <v>15185</v>
      </c>
      <c r="E50" s="17">
        <v>13113</v>
      </c>
      <c r="F50" s="17">
        <v>11316</v>
      </c>
      <c r="G50" s="24"/>
      <c r="H50" s="7"/>
      <c r="I50" s="25">
        <f t="shared" si="0"/>
        <v>252</v>
      </c>
      <c r="J50" s="24">
        <f t="shared" si="0"/>
        <v>3869</v>
      </c>
      <c r="K50" s="7"/>
      <c r="L50" s="25">
        <f t="shared" si="3"/>
        <v>255.43485016201765</v>
      </c>
      <c r="M50" s="17">
        <f t="shared" si="1"/>
        <v>11.7981956355127</v>
      </c>
      <c r="N50" s="17">
        <f t="shared" si="4"/>
        <v>3863.1351177154979</v>
      </c>
      <c r="O50" s="24">
        <f t="shared" si="2"/>
        <v>34.396844211066259</v>
      </c>
      <c r="P50" s="7"/>
      <c r="Q50" s="25">
        <f t="shared" si="5"/>
        <v>270.66580049169391</v>
      </c>
      <c r="R50" s="24">
        <f t="shared" si="6"/>
        <v>3847.5935598173478</v>
      </c>
      <c r="S50" s="7"/>
      <c r="T50" s="25">
        <f t="shared" si="7"/>
        <v>-7.0297972521671845E-2</v>
      </c>
      <c r="U50" s="24">
        <f t="shared" si="8"/>
        <v>1.0003999946905306</v>
      </c>
      <c r="V50" s="7"/>
      <c r="W50" s="25">
        <f t="shared" si="9"/>
        <v>-7.2290105563993998E-2</v>
      </c>
      <c r="X50" s="24">
        <f t="shared" si="10"/>
        <v>168.60802089146364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3.8020891463645512E-2</v>
      </c>
      <c r="AD50" s="17">
        <f t="shared" ca="1" si="14"/>
        <v>2.9802663418962538E-2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13187</v>
      </c>
      <c r="D51" s="17">
        <v>15193</v>
      </c>
      <c r="E51" s="17">
        <v>13313</v>
      </c>
      <c r="F51" s="17">
        <v>11321</v>
      </c>
      <c r="G51" s="24"/>
      <c r="H51" s="7"/>
      <c r="I51" s="25">
        <f t="shared" si="0"/>
        <v>-126</v>
      </c>
      <c r="J51" s="24">
        <f t="shared" si="0"/>
        <v>3872</v>
      </c>
      <c r="K51" s="7"/>
      <c r="L51" s="25">
        <f t="shared" si="3"/>
        <v>-123.59091659928797</v>
      </c>
      <c r="M51" s="17">
        <f t="shared" si="1"/>
        <v>5.8036828315862632</v>
      </c>
      <c r="N51" s="17">
        <f t="shared" si="4"/>
        <v>3872.2565421448785</v>
      </c>
      <c r="O51" s="24">
        <f t="shared" si="2"/>
        <v>6.58138720988585E-2</v>
      </c>
      <c r="P51" s="7"/>
      <c r="Q51" s="25">
        <f t="shared" si="5"/>
        <v>-107.33419950830606</v>
      </c>
      <c r="R51" s="24">
        <f t="shared" si="6"/>
        <v>3850.5935598173478</v>
      </c>
      <c r="S51" s="7"/>
      <c r="T51" s="25">
        <f t="shared" si="7"/>
        <v>2.7877096382193631E-2</v>
      </c>
      <c r="U51" s="24">
        <f t="shared" si="8"/>
        <v>1.0011800147049663</v>
      </c>
      <c r="V51" s="7"/>
      <c r="W51" s="25">
        <f t="shared" si="9"/>
        <v>2.5883604791512776E-2</v>
      </c>
      <c r="X51" s="24">
        <f t="shared" si="10"/>
        <v>174.22204237782989</v>
      </c>
      <c r="Y51" s="7"/>
      <c r="Z51" s="25">
        <f t="shared" si="11"/>
        <v>626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1.8042377829914358E-2</v>
      </c>
      <c r="AD51" s="17">
        <f t="shared" ca="1" si="14"/>
        <v>8.2370129964886019E-2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12992</v>
      </c>
      <c r="D52" s="17">
        <v>15180</v>
      </c>
      <c r="E52" s="17">
        <v>13493</v>
      </c>
      <c r="F52" s="17">
        <v>11328</v>
      </c>
      <c r="G52" s="24"/>
      <c r="H52" s="7"/>
      <c r="I52" s="25">
        <f t="shared" ref="I52:J83" si="16">C52-E52</f>
        <v>-501</v>
      </c>
      <c r="J52" s="24">
        <f t="shared" si="16"/>
        <v>3852</v>
      </c>
      <c r="K52" s="7"/>
      <c r="L52" s="25">
        <f t="shared" si="3"/>
        <v>-496.79576785228954</v>
      </c>
      <c r="M52" s="17">
        <f t="shared" si="1"/>
        <v>17.675567951842076</v>
      </c>
      <c r="N52" s="17">
        <f t="shared" si="4"/>
        <v>3844.7468999615708</v>
      </c>
      <c r="O52" s="24">
        <f t="shared" si="2"/>
        <v>52.607460167462222</v>
      </c>
      <c r="P52" s="7"/>
      <c r="Q52" s="25">
        <f t="shared" si="5"/>
        <v>-482.33419950830609</v>
      </c>
      <c r="R52" s="24">
        <f t="shared" si="6"/>
        <v>3830.5935598173478</v>
      </c>
      <c r="S52" s="7"/>
      <c r="T52" s="25">
        <f t="shared" si="7"/>
        <v>0.12527299807253639</v>
      </c>
      <c r="U52" s="24">
        <f t="shared" si="8"/>
        <v>0.99597988127539472</v>
      </c>
      <c r="V52" s="7"/>
      <c r="W52" s="25">
        <f t="shared" si="9"/>
        <v>0.12329005405372313</v>
      </c>
      <c r="X52" s="24">
        <f t="shared" si="10"/>
        <v>179.79771372225525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3.17137222552617E-2</v>
      </c>
      <c r="AD52" s="17">
        <f t="shared" ca="1" si="14"/>
        <v>0.11833221996559473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15148</v>
      </c>
      <c r="E53" s="17">
        <v>13690</v>
      </c>
      <c r="F53" s="17">
        <v>11361</v>
      </c>
      <c r="G53" s="24"/>
      <c r="H53" s="7"/>
      <c r="I53" s="25">
        <f t="shared" si="16"/>
        <v>-886</v>
      </c>
      <c r="J53" s="24">
        <f t="shared" si="16"/>
        <v>3787</v>
      </c>
      <c r="K53" s="7"/>
      <c r="L53" s="25">
        <f t="shared" si="3"/>
        <v>-876.13546769141067</v>
      </c>
      <c r="M53" s="17">
        <f t="shared" si="1"/>
        <v>97.308997667202789</v>
      </c>
      <c r="N53" s="17">
        <f t="shared" si="4"/>
        <v>3778.8317448140774</v>
      </c>
      <c r="O53" s="24">
        <f t="shared" si="2"/>
        <v>66.720392782351283</v>
      </c>
      <c r="P53" s="7"/>
      <c r="Q53" s="25">
        <f t="shared" si="5"/>
        <v>-867.33419950830603</v>
      </c>
      <c r="R53" s="24">
        <f t="shared" si="6"/>
        <v>3765.5935598173478</v>
      </c>
      <c r="S53" s="7"/>
      <c r="T53" s="25">
        <f t="shared" si="7"/>
        <v>0.22526612380795491</v>
      </c>
      <c r="U53" s="24">
        <f t="shared" si="8"/>
        <v>0.979079447629287</v>
      </c>
      <c r="V53" s="7"/>
      <c r="W53" s="25">
        <f t="shared" si="9"/>
        <v>0.22331703011501103</v>
      </c>
      <c r="X53" s="24">
        <f t="shared" si="10"/>
        <v>185.5898166196996</v>
      </c>
      <c r="Y53" s="7"/>
      <c r="Z53" s="25">
        <f t="shared" si="11"/>
        <v>636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9.9816619699623743E-2</v>
      </c>
      <c r="AD53" s="17">
        <f t="shared" ca="1" si="14"/>
        <v>-0.12400803261724036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12618</v>
      </c>
      <c r="D54" s="17">
        <v>15091</v>
      </c>
      <c r="E54" s="17">
        <v>13869</v>
      </c>
      <c r="F54" s="17">
        <v>11414</v>
      </c>
      <c r="G54" s="24"/>
      <c r="H54" s="7"/>
      <c r="I54" s="25">
        <f t="shared" si="16"/>
        <v>-1251</v>
      </c>
      <c r="J54" s="24">
        <f t="shared" si="16"/>
        <v>3677</v>
      </c>
      <c r="K54" s="7"/>
      <c r="L54" s="25">
        <f t="shared" si="3"/>
        <v>-1245.2010004033955</v>
      </c>
      <c r="M54" s="17">
        <f t="shared" si="1"/>
        <v>33.628396321419352</v>
      </c>
      <c r="N54" s="17">
        <f t="shared" si="4"/>
        <v>3676.0009477782419</v>
      </c>
      <c r="O54" s="24">
        <f t="shared" si="2"/>
        <v>0.99810534179983601</v>
      </c>
      <c r="P54" s="7"/>
      <c r="Q54" s="25">
        <f t="shared" si="5"/>
        <v>-1232.334199508306</v>
      </c>
      <c r="R54" s="24">
        <f t="shared" si="6"/>
        <v>3655.5935598173478</v>
      </c>
      <c r="S54" s="7"/>
      <c r="T54" s="25">
        <f t="shared" si="7"/>
        <v>0.32006480145322186</v>
      </c>
      <c r="U54" s="24">
        <f t="shared" si="8"/>
        <v>0.95047871376664317</v>
      </c>
      <c r="V54" s="7"/>
      <c r="W54" s="25">
        <f t="shared" si="9"/>
        <v>0.31817284539369517</v>
      </c>
      <c r="X54" s="24">
        <f t="shared" si="10"/>
        <v>191.24907394593629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6.2073945936305108E-2</v>
      </c>
      <c r="AD54" s="17">
        <f t="shared" ca="1" si="14"/>
        <v>4.6754563276181216E-3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12454</v>
      </c>
      <c r="D55" s="17">
        <v>15034</v>
      </c>
      <c r="E55" s="17">
        <v>14064</v>
      </c>
      <c r="F55" s="17">
        <v>11489</v>
      </c>
      <c r="G55" s="24"/>
      <c r="H55" s="7"/>
      <c r="I55" s="25">
        <f t="shared" si="16"/>
        <v>-1610</v>
      </c>
      <c r="J55" s="24">
        <f t="shared" si="16"/>
        <v>3545</v>
      </c>
      <c r="K55" s="7"/>
      <c r="L55" s="25">
        <f t="shared" si="3"/>
        <v>-1604.9107952336158</v>
      </c>
      <c r="M55" s="17">
        <f t="shared" si="1"/>
        <v>25.900005154187941</v>
      </c>
      <c r="N55" s="17">
        <f t="shared" si="4"/>
        <v>3535.8111438607011</v>
      </c>
      <c r="O55" s="24">
        <f t="shared" si="2"/>
        <v>84.43507714873067</v>
      </c>
      <c r="P55" s="7"/>
      <c r="Q55" s="25">
        <f t="shared" si="5"/>
        <v>-1591.334199508306</v>
      </c>
      <c r="R55" s="24">
        <f t="shared" si="6"/>
        <v>3523.5935598173478</v>
      </c>
      <c r="S55" s="7"/>
      <c r="T55" s="25">
        <f t="shared" si="7"/>
        <v>0.4133051446714433</v>
      </c>
      <c r="U55" s="24">
        <f t="shared" si="8"/>
        <v>0.91615783313147048</v>
      </c>
      <c r="V55" s="7"/>
      <c r="W55" s="25">
        <f t="shared" si="9"/>
        <v>0.41148171309635501</v>
      </c>
      <c r="X55" s="24">
        <f t="shared" si="10"/>
        <v>196.92778070753764</v>
      </c>
      <c r="Y55" s="7"/>
      <c r="Z55" s="25">
        <f t="shared" si="11"/>
        <v>638</v>
      </c>
      <c r="AA55" s="17">
        <f t="shared" si="15"/>
        <v>196.92899999999997</v>
      </c>
      <c r="AB55" s="24">
        <f t="shared" si="12"/>
        <v>3.4370594426599128</v>
      </c>
      <c r="AC55" s="17">
        <f t="shared" si="13"/>
        <v>-1.2192924623377621E-3</v>
      </c>
      <c r="AD55" s="17">
        <f t="shared" ca="1" si="14"/>
        <v>4.4367860737935416E-2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12271</v>
      </c>
      <c r="D56" s="17">
        <v>14934</v>
      </c>
      <c r="E56" s="17">
        <v>14210</v>
      </c>
      <c r="F56" s="17">
        <v>11565</v>
      </c>
      <c r="G56" s="24"/>
      <c r="H56" s="7"/>
      <c r="I56" s="25">
        <f t="shared" si="16"/>
        <v>-1939</v>
      </c>
      <c r="J56" s="24">
        <f t="shared" si="16"/>
        <v>3369</v>
      </c>
      <c r="K56" s="7"/>
      <c r="L56" s="25">
        <f t="shared" si="3"/>
        <v>-1934.5200973340693</v>
      </c>
      <c r="M56" s="17">
        <f t="shared" si="1"/>
        <v>20.069527896212946</v>
      </c>
      <c r="N56" s="17">
        <f t="shared" si="4"/>
        <v>3368.4543668749693</v>
      </c>
      <c r="O56" s="24">
        <f t="shared" si="2"/>
        <v>0.2977155071307569</v>
      </c>
      <c r="P56" s="7"/>
      <c r="Q56" s="25">
        <f t="shared" si="5"/>
        <v>-1920.334199508306</v>
      </c>
      <c r="R56" s="24">
        <f t="shared" si="6"/>
        <v>3347.5935598173478</v>
      </c>
      <c r="S56" s="7"/>
      <c r="T56" s="25">
        <f t="shared" si="7"/>
        <v>0.49875381575443734</v>
      </c>
      <c r="U56" s="24">
        <f t="shared" si="8"/>
        <v>0.87039665895124041</v>
      </c>
      <c r="V56" s="7"/>
      <c r="W56" s="25">
        <f t="shared" si="9"/>
        <v>0.49702167309795758</v>
      </c>
      <c r="X56" s="24">
        <f t="shared" si="10"/>
        <v>202.46871582054928</v>
      </c>
      <c r="Y56" s="7"/>
      <c r="Z56" s="25">
        <f t="shared" si="11"/>
        <v>611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4.0715820549309001E-2</v>
      </c>
      <c r="AD56" s="17">
        <f t="shared" ca="1" si="14"/>
        <v>5.1065519087046596E-2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12114</v>
      </c>
      <c r="D57" s="17">
        <v>14828</v>
      </c>
      <c r="E57" s="17">
        <v>14367</v>
      </c>
      <c r="F57" s="17">
        <v>11666</v>
      </c>
      <c r="G57" s="24"/>
      <c r="H57" s="7"/>
      <c r="I57" s="25">
        <f t="shared" si="16"/>
        <v>-2253</v>
      </c>
      <c r="J57" s="24">
        <f t="shared" si="16"/>
        <v>3162</v>
      </c>
      <c r="K57" s="7"/>
      <c r="L57" s="25">
        <f t="shared" si="3"/>
        <v>-2250.4471716149023</v>
      </c>
      <c r="M57" s="17">
        <f t="shared" si="1"/>
        <v>6.516932763760301</v>
      </c>
      <c r="N57" s="17">
        <f t="shared" si="4"/>
        <v>3167.4824253528095</v>
      </c>
      <c r="O57" s="24">
        <f t="shared" si="2"/>
        <v>30.056987749128524</v>
      </c>
      <c r="P57" s="7"/>
      <c r="Q57" s="25">
        <f t="shared" si="5"/>
        <v>-2234.334199508306</v>
      </c>
      <c r="R57" s="24">
        <f t="shared" si="6"/>
        <v>3140.5935598173478</v>
      </c>
      <c r="S57" s="7"/>
      <c r="T57" s="25">
        <f t="shared" si="7"/>
        <v>0.58030665076981769</v>
      </c>
      <c r="U57" s="24">
        <f t="shared" si="8"/>
        <v>0.81657527795517426</v>
      </c>
      <c r="V57" s="7"/>
      <c r="W57" s="25">
        <f t="shared" si="9"/>
        <v>0.5786818387700684</v>
      </c>
      <c r="X57" s="24">
        <f t="shared" si="10"/>
        <v>208.06512881038145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6.6128810381485437E-2</v>
      </c>
      <c r="AD57" s="17">
        <f t="shared" ca="1" si="14"/>
        <v>6.4270633908847685E-2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11985</v>
      </c>
      <c r="D58" s="17">
        <v>14732</v>
      </c>
      <c r="E58" s="17">
        <v>14533</v>
      </c>
      <c r="F58" s="17">
        <v>11794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-2542.5397352982909</v>
      </c>
      <c r="M58" s="17">
        <f t="shared" si="1"/>
        <v>29.814490612730292</v>
      </c>
      <c r="N58" s="17">
        <f t="shared" si="4"/>
        <v>2939.1466480057761</v>
      </c>
      <c r="O58" s="24">
        <f t="shared" si="2"/>
        <v>1.3148016491503405</v>
      </c>
      <c r="P58" s="7"/>
      <c r="Q58" s="25">
        <f t="shared" si="5"/>
        <v>-2529.334199508306</v>
      </c>
      <c r="R58" s="24">
        <f t="shared" si="6"/>
        <v>2916.5935598173478</v>
      </c>
      <c r="S58" s="7"/>
      <c r="T58" s="25">
        <f t="shared" si="7"/>
        <v>0.65692476009955392</v>
      </c>
      <c r="U58" s="24">
        <f t="shared" si="8"/>
        <v>0.7583337835439723</v>
      </c>
      <c r="V58" s="7"/>
      <c r="W58" s="25">
        <f t="shared" si="9"/>
        <v>0.65541607029129456</v>
      </c>
      <c r="X58" s="24">
        <f t="shared" si="10"/>
        <v>213.57744363498784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6.1443634987881524E-2</v>
      </c>
      <c r="AD58" s="17">
        <f t="shared" ca="1" si="14"/>
        <v>3.1344529137271593E-2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11848</v>
      </c>
      <c r="D59" s="17">
        <v>14603</v>
      </c>
      <c r="E59" s="17">
        <v>14659</v>
      </c>
      <c r="F59" s="17">
        <v>11918</v>
      </c>
      <c r="G59" s="24"/>
      <c r="H59" s="7"/>
      <c r="I59" s="25">
        <f t="shared" si="16"/>
        <v>-2811</v>
      </c>
      <c r="J59" s="24">
        <f t="shared" si="16"/>
        <v>2685</v>
      </c>
      <c r="K59" s="7"/>
      <c r="L59" s="25">
        <f t="shared" si="3"/>
        <v>-2811.6628799670393</v>
      </c>
      <c r="M59" s="17">
        <f t="shared" si="1"/>
        <v>0.43940985070204519</v>
      </c>
      <c r="N59" s="17">
        <f t="shared" si="4"/>
        <v>2683.3270118138871</v>
      </c>
      <c r="O59" s="24">
        <f t="shared" si="2"/>
        <v>2.7988894708732937</v>
      </c>
      <c r="P59" s="7"/>
      <c r="Q59" s="25">
        <f t="shared" si="5"/>
        <v>-2792.334199508306</v>
      </c>
      <c r="R59" s="24">
        <f t="shared" si="6"/>
        <v>2663.5935598173478</v>
      </c>
      <c r="S59" s="7"/>
      <c r="T59" s="25">
        <f t="shared" si="7"/>
        <v>0.72523175248504768</v>
      </c>
      <c r="U59" s="24">
        <f t="shared" si="8"/>
        <v>0.6925520956598914</v>
      </c>
      <c r="V59" s="7"/>
      <c r="W59" s="25">
        <f t="shared" si="9"/>
        <v>0.72385418240429045</v>
      </c>
      <c r="X59" s="24">
        <f t="shared" si="10"/>
        <v>219.00710962354503</v>
      </c>
      <c r="Y59" s="7"/>
      <c r="Z59" s="25">
        <f t="shared" si="11"/>
        <v>614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-3.4890376454939087E-2</v>
      </c>
      <c r="AD59" s="17">
        <f t="shared" ca="1" si="14"/>
        <v>0.14440077028831411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11728</v>
      </c>
      <c r="D60" s="17">
        <v>14455</v>
      </c>
      <c r="E60" s="17">
        <v>14793</v>
      </c>
      <c r="F60" s="17">
        <v>12071</v>
      </c>
      <c r="G60" s="24"/>
      <c r="H60" s="7"/>
      <c r="I60" s="25">
        <f t="shared" si="16"/>
        <v>-3065</v>
      </c>
      <c r="J60" s="24">
        <f t="shared" si="16"/>
        <v>2384</v>
      </c>
      <c r="K60" s="7"/>
      <c r="L60" s="25">
        <f t="shared" si="3"/>
        <v>-3062.6496551952901</v>
      </c>
      <c r="M60" s="17">
        <f t="shared" si="1"/>
        <v>5.5241207010270443</v>
      </c>
      <c r="N60" s="17">
        <f t="shared" si="4"/>
        <v>2392.7482731909299</v>
      </c>
      <c r="O60" s="24">
        <f t="shared" si="2"/>
        <v>76.532283823143203</v>
      </c>
      <c r="P60" s="7"/>
      <c r="Q60" s="25">
        <f t="shared" si="5"/>
        <v>-3046.334199508306</v>
      </c>
      <c r="R60" s="24">
        <f t="shared" si="6"/>
        <v>2362.5935598173478</v>
      </c>
      <c r="S60" s="7"/>
      <c r="T60" s="25">
        <f t="shared" si="7"/>
        <v>0.79120124322997321</v>
      </c>
      <c r="U60" s="24">
        <f t="shared" si="8"/>
        <v>0.61429008754483871</v>
      </c>
      <c r="V60" s="7"/>
      <c r="W60" s="25">
        <f t="shared" si="9"/>
        <v>0.78997963902164448</v>
      </c>
      <c r="X60" s="24">
        <f t="shared" si="10"/>
        <v>224.87237558928985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0.11537558928986869</v>
      </c>
      <c r="AD60" s="17">
        <f t="shared" ca="1" si="14"/>
        <v>3.5194119761882803E-2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11614</v>
      </c>
      <c r="D61" s="17">
        <v>14291</v>
      </c>
      <c r="E61" s="17">
        <v>14900</v>
      </c>
      <c r="F61" s="17">
        <v>12225</v>
      </c>
      <c r="G61" s="24"/>
      <c r="H61" s="7"/>
      <c r="I61" s="25">
        <f t="shared" si="16"/>
        <v>-3286</v>
      </c>
      <c r="J61" s="24">
        <f t="shared" si="16"/>
        <v>2066</v>
      </c>
      <c r="K61" s="7"/>
      <c r="L61" s="25">
        <f t="shared" si="3"/>
        <v>-3282.7245787754009</v>
      </c>
      <c r="M61" s="17">
        <f t="shared" si="1"/>
        <v>10.728384198554174</v>
      </c>
      <c r="N61" s="17">
        <f t="shared" si="4"/>
        <v>2079.6062381913916</v>
      </c>
      <c r="O61" s="24">
        <f t="shared" si="2"/>
        <v>185.12971772088443</v>
      </c>
      <c r="P61" s="7"/>
      <c r="Q61" s="25">
        <f t="shared" si="5"/>
        <v>-3267.334199508306</v>
      </c>
      <c r="R61" s="24">
        <f t="shared" si="6"/>
        <v>2044.5935598173478</v>
      </c>
      <c r="S61" s="7"/>
      <c r="T61" s="25">
        <f t="shared" si="7"/>
        <v>0.84859989462614849</v>
      </c>
      <c r="U61" s="24">
        <f t="shared" si="8"/>
        <v>0.53160796601465021</v>
      </c>
      <c r="V61" s="7"/>
      <c r="W61" s="25">
        <f t="shared" si="9"/>
        <v>0.84754304061666286</v>
      </c>
      <c r="X61" s="24">
        <f t="shared" si="10"/>
        <v>230.64375651565751</v>
      </c>
      <c r="Y61" s="7"/>
      <c r="Z61" s="25">
        <f t="shared" si="11"/>
        <v>633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0.18975651565753537</v>
      </c>
      <c r="AD61" s="17">
        <f t="shared" ca="1" si="14"/>
        <v>-7.8784950632808659E-2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11516</v>
      </c>
      <c r="D62" s="17">
        <v>14128</v>
      </c>
      <c r="E62" s="17">
        <v>14985</v>
      </c>
      <c r="F62" s="17">
        <v>12385</v>
      </c>
      <c r="G62" s="24"/>
      <c r="H62" s="7"/>
      <c r="I62" s="25">
        <f t="shared" si="16"/>
        <v>-3469</v>
      </c>
      <c r="J62" s="24">
        <f t="shared" si="16"/>
        <v>1743</v>
      </c>
      <c r="K62" s="7"/>
      <c r="L62" s="25">
        <f t="shared" si="3"/>
        <v>-3469.4669226004121</v>
      </c>
      <c r="M62" s="17">
        <f t="shared" si="1"/>
        <v>0.21801671477558837</v>
      </c>
      <c r="N62" s="17">
        <f t="shared" si="4"/>
        <v>1748.2850915719794</v>
      </c>
      <c r="O62" s="24">
        <f t="shared" si="2"/>
        <v>27.932192924207314</v>
      </c>
      <c r="P62" s="7"/>
      <c r="Q62" s="25">
        <f t="shared" si="5"/>
        <v>-3450.334199508306</v>
      </c>
      <c r="R62" s="24">
        <f t="shared" si="6"/>
        <v>1721.5935598173478</v>
      </c>
      <c r="S62" s="7"/>
      <c r="T62" s="25">
        <f t="shared" si="7"/>
        <v>0.89612909465103574</v>
      </c>
      <c r="U62" s="24">
        <f t="shared" si="8"/>
        <v>0.44762581112706878</v>
      </c>
      <c r="V62" s="7"/>
      <c r="W62" s="25">
        <f t="shared" si="9"/>
        <v>0.89523955989768289</v>
      </c>
      <c r="X62" s="24">
        <f t="shared" si="10"/>
        <v>236.17573890095525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6.0738900955271902E-2</v>
      </c>
      <c r="AD62" s="17">
        <f t="shared" ca="1" si="14"/>
        <v>8.6471194039575039E-2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11449</v>
      </c>
      <c r="D63" s="17">
        <v>13947</v>
      </c>
      <c r="E63" s="17">
        <v>15066</v>
      </c>
      <c r="F63" s="17">
        <v>12560</v>
      </c>
      <c r="G63" s="24"/>
      <c r="H63" s="7"/>
      <c r="I63" s="25">
        <f t="shared" si="16"/>
        <v>-3617</v>
      </c>
      <c r="J63" s="24">
        <f t="shared" si="16"/>
        <v>1387</v>
      </c>
      <c r="K63" s="7"/>
      <c r="L63" s="25">
        <f t="shared" si="3"/>
        <v>-3622.9735557770159</v>
      </c>
      <c r="M63" s="17">
        <f t="shared" si="1"/>
        <v>35.683368621120245</v>
      </c>
      <c r="N63" s="17">
        <f t="shared" si="4"/>
        <v>1398.9794256313828</v>
      </c>
      <c r="O63" s="24">
        <f t="shared" si="2"/>
        <v>143.50663845783143</v>
      </c>
      <c r="P63" s="7"/>
      <c r="Q63" s="25">
        <f t="shared" si="5"/>
        <v>-3598.334199508306</v>
      </c>
      <c r="R63" s="24">
        <f t="shared" si="6"/>
        <v>1365.5935598173478</v>
      </c>
      <c r="S63" s="7"/>
      <c r="T63" s="25">
        <f t="shared" si="7"/>
        <v>0.93456801051815763</v>
      </c>
      <c r="U63" s="24">
        <f t="shared" si="8"/>
        <v>0.35506343608069418</v>
      </c>
      <c r="V63" s="7"/>
      <c r="W63" s="25">
        <f t="shared" si="9"/>
        <v>0.93386286191054269</v>
      </c>
      <c r="X63" s="24">
        <f t="shared" si="10"/>
        <v>241.92382485109556</v>
      </c>
      <c r="Y63" s="7"/>
      <c r="Z63" s="25">
        <f t="shared" si="11"/>
        <v>631</v>
      </c>
      <c r="AA63" s="17">
        <f t="shared" si="15"/>
        <v>241.79399999999998</v>
      </c>
      <c r="AB63" s="24">
        <f t="shared" si="12"/>
        <v>4.2201014115671693</v>
      </c>
      <c r="AC63" s="17">
        <f t="shared" si="13"/>
        <v>0.12982485109557729</v>
      </c>
      <c r="AD63" s="17">
        <f t="shared" ca="1" si="14"/>
        <v>7.9978568170020026E-2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11388</v>
      </c>
      <c r="D64" s="17">
        <v>13770</v>
      </c>
      <c r="E64" s="17">
        <v>15124</v>
      </c>
      <c r="F64" s="17">
        <v>12741</v>
      </c>
      <c r="G64" s="24"/>
      <c r="H64" s="7"/>
      <c r="I64" s="25">
        <f t="shared" si="16"/>
        <v>-3736</v>
      </c>
      <c r="J64" s="24">
        <f t="shared" si="16"/>
        <v>1029</v>
      </c>
      <c r="K64" s="7"/>
      <c r="L64" s="25">
        <f t="shared" si="3"/>
        <v>-3741.0915726384696</v>
      </c>
      <c r="M64" s="17">
        <f t="shared" si="1"/>
        <v>25.924111932812718</v>
      </c>
      <c r="N64" s="17">
        <f t="shared" si="4"/>
        <v>1036.1428613648627</v>
      </c>
      <c r="O64" s="24">
        <f t="shared" si="2"/>
        <v>51.020468477648386</v>
      </c>
      <c r="P64" s="7"/>
      <c r="Q64" s="25">
        <f t="shared" si="5"/>
        <v>-3717.334199508306</v>
      </c>
      <c r="R64" s="24">
        <f t="shared" si="6"/>
        <v>1007.5935598173479</v>
      </c>
      <c r="S64" s="7"/>
      <c r="T64" s="25">
        <f t="shared" si="7"/>
        <v>0.96547497665455972</v>
      </c>
      <c r="U64" s="24">
        <f t="shared" si="8"/>
        <v>0.26198104769136243</v>
      </c>
      <c r="V64" s="7"/>
      <c r="W64" s="25">
        <f t="shared" si="9"/>
        <v>0.96495523471022981</v>
      </c>
      <c r="X64" s="24">
        <f t="shared" si="10"/>
        <v>247.5516876608657</v>
      </c>
      <c r="Y64" s="7"/>
      <c r="Z64" s="25">
        <f t="shared" si="11"/>
        <v>631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7.8687660865710995E-2</v>
      </c>
      <c r="AD64" s="17">
        <f t="shared" ca="1" si="14"/>
        <v>6.460007626807851E-2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11354</v>
      </c>
      <c r="D65" s="17">
        <v>13594</v>
      </c>
      <c r="E65" s="17">
        <v>15171</v>
      </c>
      <c r="F65" s="17">
        <v>12923</v>
      </c>
      <c r="G65" s="24"/>
      <c r="H65" s="7"/>
      <c r="I65" s="25">
        <f t="shared" si="16"/>
        <v>-3817</v>
      </c>
      <c r="J65" s="24">
        <f t="shared" si="16"/>
        <v>671</v>
      </c>
      <c r="K65" s="7"/>
      <c r="L65" s="25">
        <f t="shared" si="3"/>
        <v>-3820.2380107442859</v>
      </c>
      <c r="M65" s="17">
        <f t="shared" si="1"/>
        <v>10.484713580111121</v>
      </c>
      <c r="N65" s="17">
        <f t="shared" si="4"/>
        <v>677.65712616679082</v>
      </c>
      <c r="O65" s="24">
        <f t="shared" si="2"/>
        <v>44.317328800571005</v>
      </c>
      <c r="P65" s="7"/>
      <c r="Q65" s="25">
        <f t="shared" si="5"/>
        <v>-3798.334199508306</v>
      </c>
      <c r="R65" s="24">
        <f t="shared" si="6"/>
        <v>649.59355981734791</v>
      </c>
      <c r="S65" s="7"/>
      <c r="T65" s="25">
        <f t="shared" si="7"/>
        <v>0.98651249141967379</v>
      </c>
      <c r="U65" s="24">
        <f t="shared" si="8"/>
        <v>0.16889865930203068</v>
      </c>
      <c r="V65" s="7"/>
      <c r="W65" s="25">
        <f t="shared" si="9"/>
        <v>0.98617813657312059</v>
      </c>
      <c r="X65" s="24">
        <f t="shared" si="10"/>
        <v>253.02257638420724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8.6576384207262436E-2</v>
      </c>
      <c r="AD65" s="17">
        <f t="shared" ca="1" si="14"/>
        <v>5.8317627254211857E-2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11340</v>
      </c>
      <c r="D66" s="17">
        <v>13411</v>
      </c>
      <c r="E66" s="17">
        <v>15201</v>
      </c>
      <c r="F66" s="17">
        <v>13111</v>
      </c>
      <c r="G66" s="24"/>
      <c r="H66" s="7"/>
      <c r="I66" s="25">
        <f t="shared" si="16"/>
        <v>-3861</v>
      </c>
      <c r="J66" s="24">
        <f t="shared" si="16"/>
        <v>300</v>
      </c>
      <c r="K66" s="7"/>
      <c r="L66" s="25">
        <f t="shared" si="3"/>
        <v>-3865.1089905596232</v>
      </c>
      <c r="M66" s="17">
        <f t="shared" si="1"/>
        <v>16.883803419072414</v>
      </c>
      <c r="N66" s="17">
        <f t="shared" si="4"/>
        <v>309.58404865841237</v>
      </c>
      <c r="O66" s="24">
        <f t="shared" si="2"/>
        <v>91.853988686815967</v>
      </c>
      <c r="P66" s="7"/>
      <c r="Q66" s="25">
        <f t="shared" si="5"/>
        <v>-3842.334199508306</v>
      </c>
      <c r="R66" s="24">
        <f t="shared" si="6"/>
        <v>278.59355981734791</v>
      </c>
      <c r="S66" s="7"/>
      <c r="T66" s="25">
        <f t="shared" si="7"/>
        <v>0.99794027721800738</v>
      </c>
      <c r="U66" s="24">
        <f t="shared" si="8"/>
        <v>7.2436184183477401E-2</v>
      </c>
      <c r="V66" s="7"/>
      <c r="W66" s="25">
        <f t="shared" si="9"/>
        <v>0.9977980208378795</v>
      </c>
      <c r="X66" s="24">
        <f t="shared" si="10"/>
        <v>258.58893622200947</v>
      </c>
      <c r="Y66" s="7"/>
      <c r="Z66" s="25">
        <f t="shared" si="11"/>
        <v>613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0.13593622200949085</v>
      </c>
      <c r="AD66" s="17">
        <f t="shared" ca="1" si="14"/>
        <v>-1.9027877314897523E-2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11328</v>
      </c>
      <c r="D67" s="17">
        <v>13220</v>
      </c>
      <c r="E67" s="17">
        <v>15196</v>
      </c>
      <c r="F67" s="17">
        <v>13290</v>
      </c>
      <c r="G67" s="24"/>
      <c r="H67" s="7"/>
      <c r="I67" s="25">
        <f t="shared" si="16"/>
        <v>-3868</v>
      </c>
      <c r="J67" s="24">
        <f t="shared" si="16"/>
        <v>-70</v>
      </c>
      <c r="K67" s="7"/>
      <c r="L67" s="25">
        <f t="shared" si="3"/>
        <v>-3874.1750889482641</v>
      </c>
      <c r="M67" s="17">
        <f t="shared" si="1"/>
        <v>38.131723518974006</v>
      </c>
      <c r="N67" s="17">
        <f t="shared" si="4"/>
        <v>-67.818073504018145</v>
      </c>
      <c r="O67" s="24">
        <f t="shared" si="2"/>
        <v>4.7608032338676578</v>
      </c>
      <c r="P67" s="7"/>
      <c r="Q67" s="25">
        <f t="shared" si="5"/>
        <v>-3849.334199508306</v>
      </c>
      <c r="R67" s="24">
        <f t="shared" si="6"/>
        <v>-91.406440182652119</v>
      </c>
      <c r="S67" s="7"/>
      <c r="T67" s="25">
        <f t="shared" si="7"/>
        <v>0.99975833404956038</v>
      </c>
      <c r="U67" s="24">
        <f t="shared" si="8"/>
        <v>-2.3766284263597334E-2</v>
      </c>
      <c r="V67" s="7"/>
      <c r="W67" s="25">
        <f t="shared" si="9"/>
        <v>0.99980763936067174</v>
      </c>
      <c r="X67" s="24">
        <f t="shared" si="10"/>
        <v>264.10281220660715</v>
      </c>
      <c r="Y67" s="7"/>
      <c r="Z67" s="25">
        <f t="shared" si="11"/>
        <v>624</v>
      </c>
      <c r="AA67" s="17">
        <f t="shared" si="15"/>
        <v>264.06899999999996</v>
      </c>
      <c r="AB67" s="24">
        <f t="shared" si="12"/>
        <v>4.6088735024489056</v>
      </c>
      <c r="AC67" s="17">
        <f t="shared" si="13"/>
        <v>3.3812206607194639E-2</v>
      </c>
      <c r="AD67" s="17">
        <f t="shared" ca="1" si="14"/>
        <v>0.10432062337770276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11347</v>
      </c>
      <c r="D68" s="17">
        <v>13032</v>
      </c>
      <c r="E68" s="17">
        <v>15188</v>
      </c>
      <c r="F68" s="17">
        <v>13480</v>
      </c>
      <c r="G68" s="24"/>
      <c r="H68" s="7"/>
      <c r="I68" s="25">
        <f t="shared" si="16"/>
        <v>-3841</v>
      </c>
      <c r="J68" s="24">
        <f t="shared" si="16"/>
        <v>-448</v>
      </c>
      <c r="K68" s="7"/>
      <c r="L68" s="25">
        <f t="shared" si="3"/>
        <v>-3845.6976907771332</v>
      </c>
      <c r="M68" s="17">
        <f t="shared" si="1"/>
        <v>22.068298637562098</v>
      </c>
      <c r="N68" s="17">
        <f t="shared" si="4"/>
        <v>-448.57050496534259</v>
      </c>
      <c r="O68" s="24">
        <f t="shared" si="2"/>
        <v>0.32547591548055332</v>
      </c>
      <c r="P68" s="7"/>
      <c r="Q68" s="25">
        <f t="shared" si="5"/>
        <v>-3822.334199508306</v>
      </c>
      <c r="R68" s="24">
        <f t="shared" si="6"/>
        <v>-469.40644018265209</v>
      </c>
      <c r="S68" s="7"/>
      <c r="T68" s="25">
        <f t="shared" si="7"/>
        <v>0.99274582912785569</v>
      </c>
      <c r="U68" s="24">
        <f t="shared" si="8"/>
        <v>-0.12204880608250068</v>
      </c>
      <c r="V68" s="7"/>
      <c r="W68" s="25">
        <f t="shared" si="9"/>
        <v>0.99299082042070208</v>
      </c>
      <c r="X68" s="24">
        <f t="shared" si="10"/>
        <v>269.74819645447747</v>
      </c>
      <c r="Y68" s="7"/>
      <c r="Z68" s="25">
        <f t="shared" si="11"/>
        <v>631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1.9645447753191547E-4</v>
      </c>
      <c r="AD68" s="17">
        <f t="shared" ca="1" si="14"/>
        <v>0.10977961478420184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11377</v>
      </c>
      <c r="D69" s="17">
        <v>12836</v>
      </c>
      <c r="E69" s="17">
        <v>15149</v>
      </c>
      <c r="F69" s="17">
        <v>13663</v>
      </c>
      <c r="G69" s="24"/>
      <c r="H69" s="7"/>
      <c r="I69" s="25">
        <f t="shared" si="16"/>
        <v>-3772</v>
      </c>
      <c r="J69" s="24">
        <f t="shared" si="16"/>
        <v>-827</v>
      </c>
      <c r="K69" s="7"/>
      <c r="L69" s="25">
        <f t="shared" si="3"/>
        <v>-3779.6447340395493</v>
      </c>
      <c r="M69" s="17">
        <f t="shared" si="1"/>
        <v>58.441958535444499</v>
      </c>
      <c r="N69" s="17">
        <f t="shared" si="4"/>
        <v>-824.70916805580202</v>
      </c>
      <c r="O69" s="24">
        <f t="shared" si="2"/>
        <v>5.2479109965578772</v>
      </c>
      <c r="P69" s="7"/>
      <c r="Q69" s="25">
        <f t="shared" si="5"/>
        <v>-3753.334199508306</v>
      </c>
      <c r="R69" s="24">
        <f t="shared" si="6"/>
        <v>-848.40644018265209</v>
      </c>
      <c r="S69" s="7"/>
      <c r="T69" s="25">
        <f t="shared" si="7"/>
        <v>0.97482498321683264</v>
      </c>
      <c r="U69" s="24">
        <f t="shared" si="8"/>
        <v>-0.22059133457288263</v>
      </c>
      <c r="V69" s="7"/>
      <c r="W69" s="25">
        <f t="shared" si="9"/>
        <v>0.97526615659093818</v>
      </c>
      <c r="X69" s="24">
        <f t="shared" si="10"/>
        <v>275.48613227463159</v>
      </c>
      <c r="Y69" s="7"/>
      <c r="Z69" s="25">
        <f t="shared" si="11"/>
        <v>631</v>
      </c>
      <c r="AA69" s="17">
        <f t="shared" si="15"/>
        <v>275.42699999999991</v>
      </c>
      <c r="AB69" s="24">
        <f t="shared" si="12"/>
        <v>4.8071079988904204</v>
      </c>
      <c r="AC69" s="17">
        <f t="shared" si="13"/>
        <v>5.9132274631679138E-2</v>
      </c>
      <c r="AD69" s="17">
        <f t="shared" ca="1" si="14"/>
        <v>-1.099979882894786E-3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11438</v>
      </c>
      <c r="D70" s="17">
        <v>12660</v>
      </c>
      <c r="E70" s="17">
        <v>15109</v>
      </c>
      <c r="F70" s="17">
        <v>13859</v>
      </c>
      <c r="G70" s="24"/>
      <c r="H70" s="7"/>
      <c r="I70" s="25">
        <f t="shared" si="16"/>
        <v>-3671</v>
      </c>
      <c r="J70" s="24">
        <f t="shared" si="16"/>
        <v>-1199</v>
      </c>
      <c r="K70" s="7"/>
      <c r="L70" s="25">
        <f t="shared" si="3"/>
        <v>-3674.5476123973226</v>
      </c>
      <c r="M70" s="17">
        <f t="shared" si="1"/>
        <v>12.585553721637073</v>
      </c>
      <c r="N70" s="17">
        <f t="shared" si="4"/>
        <v>-1198.8569244503881</v>
      </c>
      <c r="O70" s="24">
        <f t="shared" si="2"/>
        <v>2.04706128967535E-2</v>
      </c>
      <c r="P70" s="7"/>
      <c r="Q70" s="25">
        <f t="shared" si="5"/>
        <v>-3652.334199508306</v>
      </c>
      <c r="R70" s="24">
        <f t="shared" si="6"/>
        <v>-1220.4064401826522</v>
      </c>
      <c r="S70" s="7"/>
      <c r="T70" s="25">
        <f t="shared" si="7"/>
        <v>0.94859302036156701</v>
      </c>
      <c r="U70" s="24">
        <f t="shared" si="8"/>
        <v>-0.31731381636291456</v>
      </c>
      <c r="V70" s="7"/>
      <c r="W70" s="25">
        <f t="shared" si="9"/>
        <v>0.94922673526879664</v>
      </c>
      <c r="X70" s="24">
        <f t="shared" si="10"/>
        <v>281.2251920590827</v>
      </c>
      <c r="Y70" s="7"/>
      <c r="Z70" s="25">
        <f t="shared" si="11"/>
        <v>642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2.0192059082773994E-2</v>
      </c>
      <c r="AD70" s="17">
        <f t="shared" ca="1" si="14"/>
        <v>-4.3017891678175602E-2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11511</v>
      </c>
      <c r="D71" s="17">
        <v>12486</v>
      </c>
      <c r="E71" s="17">
        <v>15045</v>
      </c>
      <c r="F71" s="17">
        <v>14031</v>
      </c>
      <c r="G71" s="24"/>
      <c r="H71" s="7"/>
      <c r="I71" s="25">
        <f t="shared" si="16"/>
        <v>-3534</v>
      </c>
      <c r="J71" s="24">
        <f t="shared" si="16"/>
        <v>-1545</v>
      </c>
      <c r="K71" s="7"/>
      <c r="L71" s="25">
        <f t="shared" si="3"/>
        <v>-3534.7879386428867</v>
      </c>
      <c r="M71" s="17">
        <f t="shared" si="1"/>
        <v>0.62084730495418061</v>
      </c>
      <c r="N71" s="17">
        <f t="shared" si="4"/>
        <v>-1555.080636783309</v>
      </c>
      <c r="O71" s="24">
        <f t="shared" si="2"/>
        <v>101.61923795700335</v>
      </c>
      <c r="P71" s="7"/>
      <c r="Q71" s="25">
        <f t="shared" si="5"/>
        <v>-3515.334199508306</v>
      </c>
      <c r="R71" s="24">
        <f t="shared" si="6"/>
        <v>-1566.4064401826522</v>
      </c>
      <c r="S71" s="7"/>
      <c r="T71" s="25">
        <f t="shared" si="7"/>
        <v>0.91301105094402846</v>
      </c>
      <c r="U71" s="24">
        <f t="shared" si="8"/>
        <v>-0.40727612469450336</v>
      </c>
      <c r="V71" s="7"/>
      <c r="W71" s="25">
        <f t="shared" si="9"/>
        <v>0.91382382801008688</v>
      </c>
      <c r="X71" s="24">
        <f t="shared" si="10"/>
        <v>286.76283905953937</v>
      </c>
      <c r="Y71" s="7"/>
      <c r="Z71" s="25">
        <f t="shared" si="11"/>
        <v>632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-0.1301609404605415</v>
      </c>
      <c r="AD71" s="17">
        <f t="shared" ca="1" si="14"/>
        <v>0.13935319357250364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11591</v>
      </c>
      <c r="D72" s="17">
        <v>12312</v>
      </c>
      <c r="E72" s="17">
        <v>14950</v>
      </c>
      <c r="F72" s="17">
        <v>14197</v>
      </c>
      <c r="G72" s="24"/>
      <c r="H72" s="7"/>
      <c r="I72" s="25">
        <f t="shared" si="16"/>
        <v>-3359</v>
      </c>
      <c r="J72" s="24">
        <f t="shared" si="16"/>
        <v>-1885</v>
      </c>
      <c r="K72" s="7"/>
      <c r="L72" s="25">
        <f t="shared" si="3"/>
        <v>-3363.7183411333881</v>
      </c>
      <c r="M72" s="17">
        <f t="shared" si="1"/>
        <v>22.262743051022042</v>
      </c>
      <c r="N72" s="17">
        <f t="shared" si="4"/>
        <v>-1889.9967655124603</v>
      </c>
      <c r="O72" s="24">
        <f t="shared" si="2"/>
        <v>24.967665586513068</v>
      </c>
      <c r="P72" s="7"/>
      <c r="Q72" s="25">
        <f t="shared" si="5"/>
        <v>-3340.334199508306</v>
      </c>
      <c r="R72" s="24">
        <f t="shared" si="6"/>
        <v>-1906.4064401826522</v>
      </c>
      <c r="S72" s="7"/>
      <c r="T72" s="25">
        <f t="shared" si="7"/>
        <v>0.86755963015520188</v>
      </c>
      <c r="U72" s="24">
        <f t="shared" si="8"/>
        <v>-0.49567839299722066</v>
      </c>
      <c r="V72" s="7"/>
      <c r="W72" s="25">
        <f t="shared" si="9"/>
        <v>0.86854834346722276</v>
      </c>
      <c r="X72" s="24">
        <f t="shared" si="10"/>
        <v>292.45439487482895</v>
      </c>
      <c r="Y72" s="7"/>
      <c r="Z72" s="25">
        <f t="shared" si="11"/>
        <v>621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-2.7605125170964584E-2</v>
      </c>
      <c r="AD72" s="17">
        <f t="shared" ca="1" si="14"/>
        <v>-4.8943498387131967E-2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11693</v>
      </c>
      <c r="D73" s="17">
        <v>12152</v>
      </c>
      <c r="E73" s="17">
        <v>14846</v>
      </c>
      <c r="F73" s="17">
        <v>14348</v>
      </c>
      <c r="G73" s="24"/>
      <c r="H73" s="7"/>
      <c r="I73" s="25">
        <f t="shared" si="16"/>
        <v>-3153</v>
      </c>
      <c r="J73" s="24">
        <f t="shared" si="16"/>
        <v>-2196</v>
      </c>
      <c r="K73" s="7"/>
      <c r="L73" s="25">
        <f t="shared" si="3"/>
        <v>-3160.8376842900843</v>
      </c>
      <c r="M73" s="17">
        <f t="shared" si="1"/>
        <v>61.429295031034641</v>
      </c>
      <c r="N73" s="17">
        <f t="shared" si="4"/>
        <v>-2206.7327168211555</v>
      </c>
      <c r="O73" s="24">
        <f t="shared" si="2"/>
        <v>115.19121036311344</v>
      </c>
      <c r="P73" s="7"/>
      <c r="Q73" s="25">
        <f t="shared" si="5"/>
        <v>-3134.334199508306</v>
      </c>
      <c r="R73" s="24">
        <f t="shared" si="6"/>
        <v>-2217.4064401826522</v>
      </c>
      <c r="S73" s="7"/>
      <c r="T73" s="25">
        <f t="shared" si="7"/>
        <v>0.81405681482664027</v>
      </c>
      <c r="U73" s="24">
        <f t="shared" si="8"/>
        <v>-0.57654046782705914</v>
      </c>
      <c r="V73" s="7"/>
      <c r="W73" s="25">
        <f t="shared" si="9"/>
        <v>0.81520643441105822</v>
      </c>
      <c r="X73" s="24">
        <f t="shared" si="10"/>
        <v>298.01028959207906</v>
      </c>
      <c r="Y73" s="7"/>
      <c r="Z73" s="25">
        <f t="shared" si="11"/>
        <v>621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-6.0710407920851139E-2</v>
      </c>
      <c r="AD73" s="17">
        <f t="shared" ca="1" si="14"/>
        <v>4.6368463584030906E-2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11805</v>
      </c>
      <c r="D74" s="17">
        <v>12002</v>
      </c>
      <c r="E74" s="17">
        <v>14729</v>
      </c>
      <c r="F74" s="17">
        <v>14495</v>
      </c>
      <c r="G74" s="24"/>
      <c r="H74" s="7"/>
      <c r="I74" s="25">
        <f t="shared" si="16"/>
        <v>-2924</v>
      </c>
      <c r="J74" s="24">
        <f t="shared" si="16"/>
        <v>-2493</v>
      </c>
      <c r="K74" s="7"/>
      <c r="L74" s="25">
        <f t="shared" si="3"/>
        <v>-2928.4731650048334</v>
      </c>
      <c r="M74" s="17">
        <f t="shared" si="1"/>
        <v>20.009205160466106</v>
      </c>
      <c r="N74" s="17">
        <f t="shared" si="4"/>
        <v>-2501.8182392913695</v>
      </c>
      <c r="O74" s="24">
        <f t="shared" si="2"/>
        <v>77.761344199853511</v>
      </c>
      <c r="P74" s="7"/>
      <c r="Q74" s="25">
        <f t="shared" si="5"/>
        <v>-2905.334199508306</v>
      </c>
      <c r="R74" s="24">
        <f t="shared" si="6"/>
        <v>-2514.4064401826522</v>
      </c>
      <c r="S74" s="7"/>
      <c r="T74" s="25">
        <f t="shared" si="7"/>
        <v>0.75458038419440432</v>
      </c>
      <c r="U74" s="24">
        <f t="shared" si="8"/>
        <v>-0.65376244925619753</v>
      </c>
      <c r="V74" s="7"/>
      <c r="W74" s="25">
        <f t="shared" si="9"/>
        <v>0.75588365006510316</v>
      </c>
      <c r="X74" s="24">
        <f t="shared" si="10"/>
        <v>303.59756955197724</v>
      </c>
      <c r="Y74" s="7"/>
      <c r="Z74" s="25">
        <f t="shared" si="11"/>
        <v>620</v>
      </c>
      <c r="AA74" s="17">
        <f t="shared" si="15"/>
        <v>303.6509999999999</v>
      </c>
      <c r="AB74" s="24">
        <f t="shared" si="12"/>
        <v>5.2997097269732993</v>
      </c>
      <c r="AC74" s="17">
        <f t="shared" si="13"/>
        <v>-5.3430448022652399E-2</v>
      </c>
      <c r="AD74" s="17">
        <f t="shared" ca="1" si="14"/>
        <v>2.0362070792373288E-2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11946</v>
      </c>
      <c r="D75" s="17">
        <v>11883</v>
      </c>
      <c r="E75" s="17">
        <v>14619</v>
      </c>
      <c r="F75" s="17">
        <v>14645</v>
      </c>
      <c r="G75" s="24"/>
      <c r="H75" s="7"/>
      <c r="I75" s="25">
        <f t="shared" si="16"/>
        <v>-2673</v>
      </c>
      <c r="J75" s="24">
        <f t="shared" si="16"/>
        <v>-2762</v>
      </c>
      <c r="K75" s="7"/>
      <c r="L75" s="25">
        <f t="shared" si="3"/>
        <v>-2669.4062989997628</v>
      </c>
      <c r="M75" s="17">
        <f t="shared" si="1"/>
        <v>12.91468687910557</v>
      </c>
      <c r="N75" s="17">
        <f t="shared" si="4"/>
        <v>-2772.1474458185121</v>
      </c>
      <c r="O75" s="24">
        <f t="shared" si="2"/>
        <v>102.97065663963863</v>
      </c>
      <c r="P75" s="7"/>
      <c r="Q75" s="25">
        <f t="shared" si="5"/>
        <v>-2654.334199508306</v>
      </c>
      <c r="R75" s="24">
        <f t="shared" si="6"/>
        <v>-2783.4064401826522</v>
      </c>
      <c r="S75" s="7"/>
      <c r="T75" s="25">
        <f t="shared" si="7"/>
        <v>0.68939006066300157</v>
      </c>
      <c r="U75" s="24">
        <f t="shared" si="8"/>
        <v>-0.72370424388393562</v>
      </c>
      <c r="V75" s="7"/>
      <c r="W75" s="25">
        <f t="shared" si="9"/>
        <v>0.69083246520491171</v>
      </c>
      <c r="X75" s="24">
        <f t="shared" si="10"/>
        <v>309.07232997631309</v>
      </c>
      <c r="Y75" s="7"/>
      <c r="Z75" s="25">
        <f t="shared" si="11"/>
        <v>618</v>
      </c>
      <c r="AA75" s="17">
        <f t="shared" si="15"/>
        <v>309.21299999999991</v>
      </c>
      <c r="AB75" s="24">
        <f t="shared" si="12"/>
        <v>5.3967849399692245</v>
      </c>
      <c r="AC75" s="17">
        <f t="shared" si="13"/>
        <v>-0.14067002368682324</v>
      </c>
      <c r="AD75" s="17">
        <f t="shared" ca="1" si="14"/>
        <v>0.11557530368054358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12094</v>
      </c>
      <c r="D76" s="17">
        <v>11752</v>
      </c>
      <c r="E76" s="17">
        <v>14470</v>
      </c>
      <c r="F76" s="17">
        <v>14768</v>
      </c>
      <c r="G76" s="24"/>
      <c r="H76" s="7"/>
      <c r="I76" s="25">
        <f t="shared" si="16"/>
        <v>-2376</v>
      </c>
      <c r="J76" s="24">
        <f t="shared" si="16"/>
        <v>-3016</v>
      </c>
      <c r="K76" s="7"/>
      <c r="L76" s="25">
        <f t="shared" si="3"/>
        <v>-2378.6713515119795</v>
      </c>
      <c r="M76" s="17">
        <f t="shared" si="1"/>
        <v>7.1361189005553607</v>
      </c>
      <c r="N76" s="17">
        <f t="shared" si="4"/>
        <v>-3021.3655828537376</v>
      </c>
      <c r="O76" s="24">
        <f t="shared" si="2"/>
        <v>28.789479360322694</v>
      </c>
      <c r="P76" s="7"/>
      <c r="Q76" s="25">
        <f t="shared" si="5"/>
        <v>-2357.334199508306</v>
      </c>
      <c r="R76" s="24">
        <f t="shared" si="6"/>
        <v>-3037.4064401826522</v>
      </c>
      <c r="S76" s="7"/>
      <c r="T76" s="25">
        <f t="shared" si="7"/>
        <v>0.61225250652425012</v>
      </c>
      <c r="U76" s="24">
        <f t="shared" si="8"/>
        <v>-0.78974593843949503</v>
      </c>
      <c r="V76" s="7"/>
      <c r="W76" s="25">
        <f t="shared" si="9"/>
        <v>0.61382626018441422</v>
      </c>
      <c r="X76" s="24">
        <f t="shared" si="10"/>
        <v>314.88513206902348</v>
      </c>
      <c r="Y76" s="7"/>
      <c r="Z76" s="25">
        <f t="shared" si="11"/>
        <v>632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-1.5867930976412481E-2</v>
      </c>
      <c r="AD76" s="17">
        <f t="shared" ca="1" si="14"/>
        <v>4.9919640511575381E-3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12247</v>
      </c>
      <c r="D77" s="17">
        <v>11637</v>
      </c>
      <c r="E77" s="17">
        <v>14307</v>
      </c>
      <c r="F77" s="17">
        <v>14874</v>
      </c>
      <c r="G77" s="24"/>
      <c r="H77" s="7"/>
      <c r="I77" s="25">
        <f t="shared" si="16"/>
        <v>-2060</v>
      </c>
      <c r="J77" s="24">
        <f t="shared" si="16"/>
        <v>-3237</v>
      </c>
      <c r="K77" s="7"/>
      <c r="L77" s="25">
        <f t="shared" si="3"/>
        <v>-2063.1512375538291</v>
      </c>
      <c r="M77" s="17">
        <f t="shared" si="1"/>
        <v>9.9302981206628438</v>
      </c>
      <c r="N77" s="17">
        <f t="shared" si="4"/>
        <v>-3241.5736531156372</v>
      </c>
      <c r="O77" s="24">
        <f t="shared" si="2"/>
        <v>20.918302822177601</v>
      </c>
      <c r="P77" s="7"/>
      <c r="Q77" s="25">
        <f t="shared" si="5"/>
        <v>-2041.334199508306</v>
      </c>
      <c r="R77" s="24">
        <f t="shared" si="6"/>
        <v>-3258.4064401826522</v>
      </c>
      <c r="S77" s="7"/>
      <c r="T77" s="25">
        <f t="shared" si="7"/>
        <v>0.53018022669985465</v>
      </c>
      <c r="U77" s="24">
        <f t="shared" si="8"/>
        <v>-0.84720741283626122</v>
      </c>
      <c r="V77" s="7"/>
      <c r="W77" s="25">
        <f t="shared" si="9"/>
        <v>0.5318682347850503</v>
      </c>
      <c r="X77" s="24">
        <f t="shared" si="10"/>
        <v>320.62091289802402</v>
      </c>
      <c r="Y77" s="7"/>
      <c r="Z77" s="25">
        <f t="shared" si="11"/>
        <v>635</v>
      </c>
      <c r="AA77" s="17">
        <f t="shared" si="15"/>
        <v>320.61599999999987</v>
      </c>
      <c r="AB77" s="24">
        <f t="shared" si="12"/>
        <v>5.5958048345741371</v>
      </c>
      <c r="AC77" s="17">
        <f t="shared" si="13"/>
        <v>4.9128980241448517E-3</v>
      </c>
      <c r="AD77" s="17">
        <f t="shared" ca="1" si="14"/>
        <v>-5.8972978162046275E-3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12400</v>
      </c>
      <c r="D78" s="17">
        <v>11529</v>
      </c>
      <c r="E78" s="17">
        <v>14128</v>
      </c>
      <c r="F78" s="17">
        <v>14952</v>
      </c>
      <c r="G78" s="24"/>
      <c r="H78" s="7"/>
      <c r="I78" s="25">
        <f t="shared" si="16"/>
        <v>-1728</v>
      </c>
      <c r="J78" s="24">
        <f t="shared" si="16"/>
        <v>-3423</v>
      </c>
      <c r="K78" s="7"/>
      <c r="L78" s="25">
        <f t="shared" si="3"/>
        <v>-1727.3034190984235</v>
      </c>
      <c r="M78" s="17">
        <f t="shared" si="1"/>
        <v>0.48522495244106478</v>
      </c>
      <c r="N78" s="17">
        <f t="shared" si="4"/>
        <v>-3429.3308458352603</v>
      </c>
      <c r="O78" s="24">
        <f t="shared" si="2"/>
        <v>40.079608989833112</v>
      </c>
      <c r="P78" s="7"/>
      <c r="Q78" s="25">
        <f t="shared" si="5"/>
        <v>-1709.334199508306</v>
      </c>
      <c r="R78" s="24">
        <f t="shared" si="6"/>
        <v>-3444.4064401826522</v>
      </c>
      <c r="S78" s="7"/>
      <c r="T78" s="25">
        <f t="shared" si="7"/>
        <v>0.44395238840333784</v>
      </c>
      <c r="U78" s="24">
        <f t="shared" si="8"/>
        <v>-0.89556865373127714</v>
      </c>
      <c r="V78" s="7"/>
      <c r="W78" s="25">
        <f t="shared" si="9"/>
        <v>0.44573652231586902</v>
      </c>
      <c r="X78" s="24">
        <f t="shared" si="10"/>
        <v>326.28095341620235</v>
      </c>
      <c r="Y78" s="7"/>
      <c r="Z78" s="25">
        <f t="shared" si="11"/>
        <v>635</v>
      </c>
      <c r="AA78" s="17">
        <f t="shared" si="15"/>
        <v>326.33099999999985</v>
      </c>
      <c r="AB78" s="24">
        <f t="shared" si="12"/>
        <v>5.6955504013256135</v>
      </c>
      <c r="AC78" s="17">
        <f t="shared" si="13"/>
        <v>-5.0046583797495714E-2</v>
      </c>
      <c r="AD78" s="17">
        <f t="shared" ca="1" si="14"/>
        <v>9.7370918742228696E-2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12597</v>
      </c>
      <c r="D79" s="17">
        <v>11472</v>
      </c>
      <c r="E79" s="17">
        <v>13973</v>
      </c>
      <c r="F79" s="17">
        <v>15054</v>
      </c>
      <c r="G79" s="24"/>
      <c r="H79" s="7"/>
      <c r="I79" s="25">
        <f t="shared" si="16"/>
        <v>-1376</v>
      </c>
      <c r="J79" s="24">
        <f t="shared" si="16"/>
        <v>-3582</v>
      </c>
      <c r="K79" s="7"/>
      <c r="L79" s="25">
        <f t="shared" si="3"/>
        <v>-1375.034698511852</v>
      </c>
      <c r="M79" s="17">
        <f t="shared" si="1"/>
        <v>0.93180696302082655</v>
      </c>
      <c r="N79" s="17">
        <f t="shared" si="4"/>
        <v>-3582.5559659716287</v>
      </c>
      <c r="O79" s="24">
        <f t="shared" si="2"/>
        <v>0.30909816160900666</v>
      </c>
      <c r="P79" s="7"/>
      <c r="Q79" s="25">
        <f t="shared" si="5"/>
        <v>-1357.334199508306</v>
      </c>
      <c r="R79" s="24">
        <f t="shared" si="6"/>
        <v>-3603.4064401826522</v>
      </c>
      <c r="S79" s="7"/>
      <c r="T79" s="25">
        <f t="shared" si="7"/>
        <v>0.35253010201666946</v>
      </c>
      <c r="U79" s="24">
        <f t="shared" si="8"/>
        <v>-0.9369097144963715</v>
      </c>
      <c r="V79" s="7"/>
      <c r="W79" s="25">
        <f t="shared" si="9"/>
        <v>0.3543963728957899</v>
      </c>
      <c r="X79" s="24">
        <f t="shared" si="10"/>
        <v>332.02142499752404</v>
      </c>
      <c r="Y79" s="7"/>
      <c r="Z79" s="25">
        <f t="shared" si="11"/>
        <v>634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-1.557500247582766E-2</v>
      </c>
      <c r="AD79" s="17">
        <f t="shared" ca="1" si="14"/>
        <v>2.8438456110393417E-2</v>
      </c>
      <c r="AE79" s="17">
        <v>90</v>
      </c>
    </row>
    <row r="80" spans="1:31" s="17" customFormat="1" x14ac:dyDescent="0.25">
      <c r="A80" s="17">
        <v>60</v>
      </c>
      <c r="B80" s="17">
        <v>620</v>
      </c>
      <c r="C80" s="17">
        <v>12773</v>
      </c>
      <c r="D80" s="17">
        <v>11415</v>
      </c>
      <c r="E80" s="17">
        <v>13797</v>
      </c>
      <c r="F80" s="17">
        <v>15110</v>
      </c>
      <c r="G80" s="24"/>
      <c r="H80" s="7"/>
      <c r="I80" s="25">
        <f t="shared" si="16"/>
        <v>-1024</v>
      </c>
      <c r="J80" s="24">
        <f t="shared" si="16"/>
        <v>-3695</v>
      </c>
      <c r="K80" s="7"/>
      <c r="L80" s="25">
        <f t="shared" si="3"/>
        <v>-1017.518390783149</v>
      </c>
      <c r="M80" s="17">
        <f t="shared" si="1"/>
        <v>42.011258039967629</v>
      </c>
      <c r="N80" s="17">
        <f t="shared" si="4"/>
        <v>-3697.8517830034443</v>
      </c>
      <c r="O80" s="24">
        <f t="shared" si="2"/>
        <v>8.1326662987339358</v>
      </c>
      <c r="P80" s="7"/>
      <c r="Q80" s="25">
        <f t="shared" si="5"/>
        <v>-1005.334199508306</v>
      </c>
      <c r="R80" s="24">
        <f t="shared" si="6"/>
        <v>-3716.4064401826522</v>
      </c>
      <c r="S80" s="7"/>
      <c r="T80" s="25">
        <f t="shared" si="7"/>
        <v>0.26110781563000107</v>
      </c>
      <c r="U80" s="24">
        <f t="shared" si="8"/>
        <v>-0.96629046837345101</v>
      </c>
      <c r="V80" s="7"/>
      <c r="W80" s="25">
        <f t="shared" si="9"/>
        <v>0.26303240814596734</v>
      </c>
      <c r="X80" s="24">
        <f t="shared" si="10"/>
        <v>337.51365343157659</v>
      </c>
      <c r="Y80" s="7"/>
      <c r="Z80" s="25">
        <f t="shared" si="11"/>
        <v>620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-0.1033465684232624</v>
      </c>
      <c r="AD80" s="17">
        <f t="shared" ca="1" si="14"/>
        <v>0.10806079772225985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12956</v>
      </c>
      <c r="D81" s="17">
        <v>11371</v>
      </c>
      <c r="E81" s="17">
        <v>13610</v>
      </c>
      <c r="F81" s="17">
        <v>15149</v>
      </c>
      <c r="G81" s="24"/>
      <c r="H81" s="7"/>
      <c r="I81" s="25">
        <f t="shared" si="16"/>
        <v>-654</v>
      </c>
      <c r="J81" s="24">
        <f t="shared" si="16"/>
        <v>-3778</v>
      </c>
      <c r="K81" s="7"/>
      <c r="L81" s="25">
        <f t="shared" si="3"/>
        <v>-651.13289192917216</v>
      </c>
      <c r="M81" s="17">
        <f t="shared" si="1"/>
        <v>8.2203086898061368</v>
      </c>
      <c r="N81" s="17">
        <f t="shared" si="4"/>
        <v>-3777.7839615463745</v>
      </c>
      <c r="O81" s="24">
        <f t="shared" si="2"/>
        <v>4.6672613444903838E-2</v>
      </c>
      <c r="P81" s="7"/>
      <c r="Q81" s="25">
        <f t="shared" si="5"/>
        <v>-635.33419950830603</v>
      </c>
      <c r="R81" s="24">
        <f t="shared" si="6"/>
        <v>-3799.4064401826522</v>
      </c>
      <c r="S81" s="7"/>
      <c r="T81" s="25">
        <f t="shared" si="7"/>
        <v>0.1650105259621962</v>
      </c>
      <c r="U81" s="24">
        <f t="shared" si="8"/>
        <v>-0.98787102210617317</v>
      </c>
      <c r="V81" s="7"/>
      <c r="W81" s="25">
        <f t="shared" si="9"/>
        <v>0.16697789911034669</v>
      </c>
      <c r="X81" s="24">
        <f t="shared" si="10"/>
        <v>343.14718742971445</v>
      </c>
      <c r="Y81" s="7"/>
      <c r="Z81" s="25">
        <f t="shared" si="11"/>
        <v>619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-4.0812570285424954E-2</v>
      </c>
      <c r="AD81" s="17">
        <f t="shared" ca="1" si="14"/>
        <v>1.5181174809924869E-2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13139</v>
      </c>
      <c r="D82" s="17">
        <v>11349</v>
      </c>
      <c r="E82" s="17">
        <v>13428</v>
      </c>
      <c r="F82" s="17">
        <v>15174</v>
      </c>
      <c r="G82" s="24"/>
      <c r="H82" s="7"/>
      <c r="I82" s="25">
        <f t="shared" si="16"/>
        <v>-289</v>
      </c>
      <c r="J82" s="24">
        <f t="shared" si="16"/>
        <v>-3825</v>
      </c>
      <c r="K82" s="7"/>
      <c r="L82" s="25">
        <f t="shared" si="3"/>
        <v>-282.39995678244861</v>
      </c>
      <c r="M82" s="17">
        <f t="shared" si="1"/>
        <v>43.560570473546079</v>
      </c>
      <c r="N82" s="17">
        <f t="shared" si="4"/>
        <v>-3821.5580288680858</v>
      </c>
      <c r="O82" s="24">
        <f t="shared" si="2"/>
        <v>11.847165272930823</v>
      </c>
      <c r="P82" s="7"/>
      <c r="Q82" s="25">
        <f t="shared" si="5"/>
        <v>-270.33419950830609</v>
      </c>
      <c r="R82" s="24">
        <f t="shared" si="6"/>
        <v>-3846.4064401826522</v>
      </c>
      <c r="S82" s="7"/>
      <c r="T82" s="25">
        <f t="shared" si="7"/>
        <v>7.0211848316929282E-2</v>
      </c>
      <c r="U82" s="24">
        <f t="shared" si="8"/>
        <v>-1.0000913356656664</v>
      </c>
      <c r="V82" s="7"/>
      <c r="W82" s="25">
        <f t="shared" si="9"/>
        <v>7.2203366587526019E-2</v>
      </c>
      <c r="X82" s="24">
        <f t="shared" si="10"/>
        <v>348.61169324361754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-9.3306756382332878E-2</v>
      </c>
      <c r="AD82" s="17">
        <f t="shared" ca="1" si="14"/>
        <v>3.4557043337827054E-2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13321</v>
      </c>
      <c r="D83" s="17">
        <v>11339</v>
      </c>
      <c r="E83" s="17">
        <v>13233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-3832</v>
      </c>
      <c r="K83" s="7"/>
      <c r="L83" s="25">
        <f t="shared" si="3"/>
        <v>93.619830436599301</v>
      </c>
      <c r="M83" s="17">
        <f t="shared" si="1"/>
        <v>31.582494136127892</v>
      </c>
      <c r="N83" s="17">
        <f t="shared" si="4"/>
        <v>-3829.5834970367468</v>
      </c>
      <c r="O83" s="24">
        <f t="shared" si="2"/>
        <v>5.8394865714112614</v>
      </c>
      <c r="P83" s="7"/>
      <c r="Q83" s="25">
        <f t="shared" si="5"/>
        <v>106.66580049169394</v>
      </c>
      <c r="R83" s="24">
        <f t="shared" si="6"/>
        <v>-3853.4064401826522</v>
      </c>
      <c r="S83" s="7"/>
      <c r="T83" s="25">
        <f t="shared" si="7"/>
        <v>-2.7703498182428628E-2</v>
      </c>
      <c r="U83" s="24">
        <f t="shared" si="8"/>
        <v>-1.0019113823660166</v>
      </c>
      <c r="V83" s="7"/>
      <c r="W83" s="25">
        <f t="shared" si="9"/>
        <v>-2.5708549950352839E-2</v>
      </c>
      <c r="X83" s="24">
        <f t="shared" si="10"/>
        <v>354.21095767344212</v>
      </c>
      <c r="Y83" s="7"/>
      <c r="Z83" s="25">
        <f t="shared" si="11"/>
        <v>621</v>
      </c>
      <c r="AA83" s="17">
        <f t="shared" si="15"/>
        <v>354.29399999999987</v>
      </c>
      <c r="AB83" s="24">
        <f t="shared" si="12"/>
        <v>6.1835968200607869</v>
      </c>
      <c r="AC83" s="17">
        <f t="shared" si="13"/>
        <v>-8.3042326557745128E-2</v>
      </c>
      <c r="AD83" s="17">
        <f t="shared" ca="1" si="14"/>
        <v>2.5962101459526821E-3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13506</v>
      </c>
      <c r="D84" s="17">
        <v>11352</v>
      </c>
      <c r="E84" s="17">
        <v>13038</v>
      </c>
      <c r="F84" s="17">
        <v>15154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478.18399544171007</v>
      </c>
      <c r="M84" s="17">
        <f t="shared" ref="M84:M147" si="18">(I84-L84)^2</f>
        <v>103.71376315677142</v>
      </c>
      <c r="N84" s="17">
        <f t="shared" si="4"/>
        <v>-3799.7593606679584</v>
      </c>
      <c r="O84" s="24">
        <f t="shared" ref="O84:O147" si="19">(J84-N84)^2</f>
        <v>5.0204646162918722</v>
      </c>
      <c r="P84" s="7"/>
      <c r="Q84" s="25">
        <f t="shared" si="5"/>
        <v>486.66580049169391</v>
      </c>
      <c r="R84" s="24">
        <f t="shared" si="6"/>
        <v>-3823.4064401826522</v>
      </c>
      <c r="S84" s="7"/>
      <c r="T84" s="25">
        <f t="shared" si="7"/>
        <v>-0.12639801189530928</v>
      </c>
      <c r="U84" s="24">
        <f t="shared" si="8"/>
        <v>-0.99411118222165917</v>
      </c>
      <c r="V84" s="7"/>
      <c r="W84" s="25">
        <f t="shared" si="9"/>
        <v>-0.12441879105510648</v>
      </c>
      <c r="X84" s="24">
        <f>IF(MOD(ATAN2(U84,W84)*180/PI()-$J$9+360,360)&lt;355,MOD(ATAN2(U84,W84)*180/PI()-$J$9+360,360)+360,MOD(ATAN2(U84,W84)*180/PI()-$J$9+360,360))</f>
        <v>359.87490501542652</v>
      </c>
      <c r="Y84" s="7"/>
      <c r="Z84" s="25">
        <f t="shared" si="11"/>
        <v>637</v>
      </c>
      <c r="AA84" s="17">
        <f t="shared" si="15"/>
        <v>360.02699999999987</v>
      </c>
      <c r="AB84" s="24">
        <f t="shared" si="12"/>
        <v>6.2836565460776228</v>
      </c>
      <c r="AC84" s="17">
        <f t="shared" si="13"/>
        <v>-0.15209498457335258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11315</v>
      </c>
      <c r="E85" s="17">
        <v>12995</v>
      </c>
      <c r="F85" s="17">
        <v>15105</v>
      </c>
      <c r="G85" s="24"/>
      <c r="H85" s="7"/>
      <c r="I85" s="25">
        <f t="shared" si="17"/>
        <v>479</v>
      </c>
      <c r="J85" s="24">
        <f t="shared" si="17"/>
        <v>-3790</v>
      </c>
      <c r="K85" s="7"/>
      <c r="L85" s="25">
        <f>$M$9*SIN(2*PI()/$M$10*(AA85+$M$11))+$M$12</f>
        <v>482.7193602811688</v>
      </c>
      <c r="M85" s="17">
        <f t="shared" si="18"/>
        <v>13.833640901136084</v>
      </c>
      <c r="N85" s="17">
        <f>$O$9*COS(2*PI()/$O$10*(AA85+$O$11))+$O$12</f>
        <v>-3786.5212465609898</v>
      </c>
      <c r="O85" s="24">
        <f t="shared" si="19"/>
        <v>12.101725489425528</v>
      </c>
      <c r="P85" s="7"/>
      <c r="Q85" s="25">
        <f t="shared" ref="Q85:Q148" si="20">I85-$J$4</f>
        <v>497.66580049169391</v>
      </c>
      <c r="R85" s="24">
        <f t="shared" ref="R85:R148" si="21">J85-$J$3</f>
        <v>-3811.4064401826522</v>
      </c>
      <c r="S85" s="7"/>
      <c r="T85" s="25">
        <f t="shared" ref="T85:T148" si="22">Q85/$J$7</f>
        <v>-0.12925495834489265</v>
      </c>
      <c r="U85" s="24">
        <f t="shared" ref="U85:U148" si="23">R85/$J$6</f>
        <v>-0.99099110216391617</v>
      </c>
      <c r="V85" s="7"/>
      <c r="W85" s="25">
        <f t="shared" ref="W85:W148" si="24">(T85-U85*SIN(-$J$11*PI()/180))/(COS(-$J$11*PI()/180))</f>
        <v>-0.12728195586310531</v>
      </c>
      <c r="X85" s="24">
        <f>IF(MOD(ATAN2(U85,W85)*180/PI()-$J$9+360,360)&lt;355,MOD(ATAN2(U85,W85)*180/PI()-$J$9+360,360)+360,MOD(ATAN2(U85,W85)*180/PI()-$J$9+360,360))</f>
        <v>360.06004402727604</v>
      </c>
      <c r="Y85" s="7"/>
      <c r="Z85" s="25">
        <f>I165-J159</f>
        <v>3</v>
      </c>
      <c r="AA85" s="17">
        <f t="shared" si="15"/>
        <v>360.05399999999986</v>
      </c>
      <c r="AB85" s="24">
        <f t="shared" ref="AB85:AB148" si="25">AA85*PI()/180</f>
        <v>6.2841277849756603</v>
      </c>
      <c r="AC85" s="17">
        <f t="shared" ref="AC85:AC148" si="26">X85-AA85</f>
        <v>6.0440272761752567E-3</v>
      </c>
    </row>
    <row r="86" spans="1:31" s="17" customFormat="1" x14ac:dyDescent="0.25">
      <c r="A86" s="17">
        <v>1</v>
      </c>
      <c r="B86" s="17">
        <v>-625</v>
      </c>
      <c r="C86" s="17">
        <v>13282</v>
      </c>
      <c r="D86" s="17">
        <v>11300</v>
      </c>
      <c r="E86" s="17">
        <v>13185</v>
      </c>
      <c r="F86" s="17">
        <v>15123</v>
      </c>
      <c r="G86" s="24"/>
      <c r="H86" s="7"/>
      <c r="I86" s="25">
        <f t="shared" si="17"/>
        <v>97</v>
      </c>
      <c r="J86" s="24">
        <f t="shared" si="17"/>
        <v>-3823</v>
      </c>
      <c r="K86" s="7"/>
      <c r="L86" s="25">
        <f t="shared" ref="L86:L149" si="27">$M$9*SIN(2*PI()/$M$10*(AA86+$M$11))+$M$12</f>
        <v>106.65407287107915</v>
      </c>
      <c r="M86" s="17">
        <f t="shared" si="18"/>
        <v>93.201123000106449</v>
      </c>
      <c r="N86" s="17">
        <f t="shared" ref="N86:N149" si="28">$O$9*COS(2*PI()/$O$10*(AA86+$O$11))+$O$12</f>
        <v>-3816.4818835695928</v>
      </c>
      <c r="O86" s="24">
        <f t="shared" si="19"/>
        <v>42.485841800344168</v>
      </c>
      <c r="P86" s="7"/>
      <c r="Q86" s="25">
        <f t="shared" si="20"/>
        <v>115.66580049169394</v>
      </c>
      <c r="R86" s="24">
        <f t="shared" si="21"/>
        <v>-3844.4064401826522</v>
      </c>
      <c r="S86" s="7"/>
      <c r="T86" s="25">
        <f t="shared" si="22"/>
        <v>-3.0040999822996853E-2</v>
      </c>
      <c r="U86" s="24">
        <f t="shared" si="23"/>
        <v>-0.99957132232270929</v>
      </c>
      <c r="V86" s="7"/>
      <c r="W86" s="25">
        <f t="shared" si="24"/>
        <v>-2.8050715745894014E-2</v>
      </c>
      <c r="X86" s="24">
        <f t="shared" ref="X86:X148" si="29">MOD(ATAN2(U86,W86)*180/PI()-$J$9+360,360)</f>
        <v>354.34855388358807</v>
      </c>
      <c r="Y86" s="7"/>
      <c r="Z86" s="25">
        <f t="shared" ref="Z86:Z149" si="30">B86</f>
        <v>-625</v>
      </c>
      <c r="AA86" s="17">
        <f t="shared" ref="AA86:AA149" si="31">360/40000*Z86+AA85</f>
        <v>354.42899999999986</v>
      </c>
      <c r="AB86" s="24">
        <f t="shared" si="25"/>
        <v>6.1859530145509796</v>
      </c>
      <c r="AC86" s="17">
        <f t="shared" si="26"/>
        <v>-8.0446116411792445E-2</v>
      </c>
    </row>
    <row r="87" spans="1:31" s="17" customFormat="1" x14ac:dyDescent="0.25">
      <c r="A87" s="17">
        <v>2</v>
      </c>
      <c r="B87" s="17">
        <v>-620</v>
      </c>
      <c r="C87" s="17">
        <v>13100</v>
      </c>
      <c r="D87" s="17">
        <v>11309</v>
      </c>
      <c r="E87" s="17">
        <v>13376</v>
      </c>
      <c r="F87" s="17">
        <v>15120</v>
      </c>
      <c r="G87" s="24"/>
      <c r="H87" s="7"/>
      <c r="I87" s="25">
        <f t="shared" si="17"/>
        <v>-276</v>
      </c>
      <c r="J87" s="24">
        <f t="shared" si="17"/>
        <v>-3811</v>
      </c>
      <c r="K87" s="7"/>
      <c r="L87" s="25">
        <f t="shared" si="27"/>
        <v>-267.60303184160307</v>
      </c>
      <c r="M87" s="17">
        <f t="shared" si="18"/>
        <v>70.509074253131942</v>
      </c>
      <c r="N87" s="17">
        <f t="shared" si="28"/>
        <v>-3809.6692610519758</v>
      </c>
      <c r="O87" s="24">
        <f t="shared" si="19"/>
        <v>1.7708661477885304</v>
      </c>
      <c r="P87" s="7"/>
      <c r="Q87" s="25">
        <f t="shared" si="20"/>
        <v>-257.33419950830609</v>
      </c>
      <c r="R87" s="24">
        <f t="shared" si="21"/>
        <v>-3832.4064401826522</v>
      </c>
      <c r="S87" s="7"/>
      <c r="T87" s="25">
        <f t="shared" si="22"/>
        <v>6.683545705833073E-2</v>
      </c>
      <c r="U87" s="24">
        <f t="shared" si="23"/>
        <v>-0.9964512422649664</v>
      </c>
      <c r="V87" s="7"/>
      <c r="W87" s="25">
        <f t="shared" si="24"/>
        <v>6.8819720491629113E-2</v>
      </c>
      <c r="X87" s="24">
        <f t="shared" si="29"/>
        <v>348.79025028695537</v>
      </c>
      <c r="Y87" s="7"/>
      <c r="Z87" s="25">
        <f t="shared" si="30"/>
        <v>-620</v>
      </c>
      <c r="AA87" s="17">
        <f t="shared" si="31"/>
        <v>348.84899999999988</v>
      </c>
      <c r="AB87" s="24">
        <f t="shared" si="25"/>
        <v>6.0885636422896958</v>
      </c>
      <c r="AC87" s="17">
        <f t="shared" si="26"/>
        <v>-5.8749713044505825E-2</v>
      </c>
    </row>
    <row r="88" spans="1:31" s="17" customFormat="1" x14ac:dyDescent="0.25">
      <c r="A88" s="17">
        <v>3</v>
      </c>
      <c r="B88" s="17">
        <v>-610</v>
      </c>
      <c r="C88" s="17">
        <v>12910</v>
      </c>
      <c r="D88" s="17">
        <v>11325</v>
      </c>
      <c r="E88" s="17">
        <v>13549</v>
      </c>
      <c r="F88" s="17">
        <v>15089</v>
      </c>
      <c r="G88" s="24"/>
      <c r="H88" s="7"/>
      <c r="I88" s="25">
        <f t="shared" si="17"/>
        <v>-639</v>
      </c>
      <c r="J88" s="24">
        <f t="shared" si="17"/>
        <v>-3764</v>
      </c>
      <c r="K88" s="7"/>
      <c r="L88" s="25">
        <f t="shared" si="27"/>
        <v>-633.53661921480136</v>
      </c>
      <c r="M88" s="17">
        <f t="shared" si="18"/>
        <v>29.848529604077683</v>
      </c>
      <c r="N88" s="17">
        <f t="shared" si="28"/>
        <v>-3767.516093446834</v>
      </c>
      <c r="O88" s="24">
        <f t="shared" si="19"/>
        <v>12.36291312686914</v>
      </c>
      <c r="P88" s="7"/>
      <c r="Q88" s="25">
        <f t="shared" si="20"/>
        <v>-620.33419950830603</v>
      </c>
      <c r="R88" s="24">
        <f t="shared" si="21"/>
        <v>-3785.4064401826522</v>
      </c>
      <c r="S88" s="7"/>
      <c r="T88" s="25">
        <f t="shared" si="22"/>
        <v>0.1611146898945825</v>
      </c>
      <c r="U88" s="24">
        <f t="shared" si="23"/>
        <v>-0.98423092870547302</v>
      </c>
      <c r="V88" s="7"/>
      <c r="W88" s="25">
        <f t="shared" si="24"/>
        <v>0.16307480717567105</v>
      </c>
      <c r="X88" s="24">
        <f t="shared" si="29"/>
        <v>343.33336860452437</v>
      </c>
      <c r="Y88" s="7"/>
      <c r="Z88" s="25">
        <f t="shared" si="30"/>
        <v>-610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-2.5631395475500085E-2</v>
      </c>
    </row>
    <row r="89" spans="1:31" s="17" customFormat="1" x14ac:dyDescent="0.25">
      <c r="A89" s="17">
        <v>4</v>
      </c>
      <c r="B89" s="17">
        <v>-615</v>
      </c>
      <c r="C89" s="17">
        <v>12735</v>
      </c>
      <c r="D89" s="17">
        <v>11368</v>
      </c>
      <c r="E89" s="17">
        <v>13736</v>
      </c>
      <c r="F89" s="17">
        <v>15059</v>
      </c>
      <c r="G89" s="24"/>
      <c r="H89" s="7"/>
      <c r="I89" s="25">
        <f t="shared" si="17"/>
        <v>-1001</v>
      </c>
      <c r="J89" s="24">
        <f t="shared" si="17"/>
        <v>-3691</v>
      </c>
      <c r="K89" s="7"/>
      <c r="L89" s="25">
        <f t="shared" si="27"/>
        <v>-996.74522528472141</v>
      </c>
      <c r="M89" s="17">
        <f t="shared" si="18"/>
        <v>18.103107877773972</v>
      </c>
      <c r="N89" s="17">
        <f t="shared" si="28"/>
        <v>-3689.8158549437157</v>
      </c>
      <c r="O89" s="24">
        <f t="shared" si="19"/>
        <v>1.4021995143224322</v>
      </c>
      <c r="P89" s="7"/>
      <c r="Q89" s="25">
        <f t="shared" si="20"/>
        <v>-982.33419950830603</v>
      </c>
      <c r="R89" s="24">
        <f t="shared" si="21"/>
        <v>-3712.4064401826522</v>
      </c>
      <c r="S89" s="7"/>
      <c r="T89" s="25">
        <f t="shared" si="22"/>
        <v>0.25513420032632667</v>
      </c>
      <c r="U89" s="24">
        <f t="shared" si="23"/>
        <v>-0.96525044168753671</v>
      </c>
      <c r="V89" s="7"/>
      <c r="W89" s="25">
        <f t="shared" si="24"/>
        <v>0.25705671010177294</v>
      </c>
      <c r="X89" s="24">
        <f t="shared" si="29"/>
        <v>337.82871422929884</v>
      </c>
      <c r="Y89" s="7"/>
      <c r="Z89" s="25">
        <f t="shared" si="30"/>
        <v>-615</v>
      </c>
      <c r="AA89" s="17">
        <f t="shared" si="31"/>
        <v>337.82399999999984</v>
      </c>
      <c r="AB89" s="24">
        <f t="shared" si="25"/>
        <v>5.896141092257321</v>
      </c>
      <c r="AC89" s="17">
        <f t="shared" si="26"/>
        <v>4.7142292989974521E-3</v>
      </c>
    </row>
    <row r="90" spans="1:31" s="17" customFormat="1" x14ac:dyDescent="0.25">
      <c r="A90" s="17">
        <v>5</v>
      </c>
      <c r="B90" s="17">
        <v>-646</v>
      </c>
      <c r="C90" s="17">
        <v>12545</v>
      </c>
      <c r="D90" s="17">
        <v>11424</v>
      </c>
      <c r="E90" s="17">
        <v>13916</v>
      </c>
      <c r="F90" s="17">
        <v>14993</v>
      </c>
      <c r="G90" s="24"/>
      <c r="H90" s="7"/>
      <c r="I90" s="25">
        <f t="shared" si="17"/>
        <v>-1371</v>
      </c>
      <c r="J90" s="24">
        <f t="shared" si="17"/>
        <v>-3569</v>
      </c>
      <c r="K90" s="7"/>
      <c r="L90" s="25">
        <f t="shared" si="27"/>
        <v>-1368.3730325948479</v>
      </c>
      <c r="M90" s="17">
        <f t="shared" si="18"/>
        <v>6.9009577477314128</v>
      </c>
      <c r="N90" s="17">
        <f t="shared" si="28"/>
        <v>-3570.9331829797529</v>
      </c>
      <c r="O90" s="24">
        <f t="shared" si="19"/>
        <v>3.7371964332064098</v>
      </c>
      <c r="P90" s="7"/>
      <c r="Q90" s="25">
        <f t="shared" si="20"/>
        <v>-1352.334199508306</v>
      </c>
      <c r="R90" s="24">
        <f t="shared" si="21"/>
        <v>-3590.4064401826522</v>
      </c>
      <c r="S90" s="7"/>
      <c r="T90" s="25">
        <f t="shared" si="22"/>
        <v>0.35123148999413151</v>
      </c>
      <c r="U90" s="24">
        <f t="shared" si="23"/>
        <v>-0.93352962776714987</v>
      </c>
      <c r="V90" s="7"/>
      <c r="W90" s="25">
        <f t="shared" si="24"/>
        <v>0.35309102787956764</v>
      </c>
      <c r="X90" s="24">
        <f t="shared" si="29"/>
        <v>332.02286345363439</v>
      </c>
      <c r="Y90" s="7"/>
      <c r="Z90" s="25">
        <f t="shared" si="30"/>
        <v>-646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1.2863453634565758E-2</v>
      </c>
    </row>
    <row r="91" spans="1:31" s="17" customFormat="1" x14ac:dyDescent="0.25">
      <c r="A91" s="17">
        <v>6</v>
      </c>
      <c r="B91" s="17">
        <v>-621</v>
      </c>
      <c r="C91" s="17">
        <v>12371</v>
      </c>
      <c r="D91" s="17">
        <v>11500</v>
      </c>
      <c r="E91" s="17">
        <v>14082</v>
      </c>
      <c r="F91" s="17">
        <v>14917</v>
      </c>
      <c r="G91" s="24"/>
      <c r="H91" s="7"/>
      <c r="I91" s="25">
        <f t="shared" si="17"/>
        <v>-1711</v>
      </c>
      <c r="J91" s="24">
        <f t="shared" si="17"/>
        <v>-3417</v>
      </c>
      <c r="K91" s="7"/>
      <c r="L91" s="25">
        <f t="shared" si="27"/>
        <v>-1712.5659082419779</v>
      </c>
      <c r="M91" s="17">
        <f t="shared" si="18"/>
        <v>2.4520686222943877</v>
      </c>
      <c r="N91" s="17">
        <f t="shared" si="28"/>
        <v>-3421.778092394914</v>
      </c>
      <c r="O91" s="24">
        <f t="shared" si="19"/>
        <v>22.830166934334844</v>
      </c>
      <c r="P91" s="7"/>
      <c r="Q91" s="25">
        <f t="shared" si="20"/>
        <v>-1692.334199508306</v>
      </c>
      <c r="R91" s="24">
        <f t="shared" si="21"/>
        <v>-3438.4064401826522</v>
      </c>
      <c r="S91" s="7"/>
      <c r="T91" s="25">
        <f t="shared" si="22"/>
        <v>0.43953710752670894</v>
      </c>
      <c r="U91" s="24">
        <f t="shared" si="23"/>
        <v>-0.8940086137024057</v>
      </c>
      <c r="V91" s="7"/>
      <c r="W91" s="25">
        <f t="shared" si="24"/>
        <v>0.44131812633889173</v>
      </c>
      <c r="X91" s="24">
        <f t="shared" si="29"/>
        <v>326.46832433494455</v>
      </c>
      <c r="Y91" s="7"/>
      <c r="Z91" s="25">
        <f t="shared" si="30"/>
        <v>-621</v>
      </c>
      <c r="AA91" s="17">
        <f t="shared" si="31"/>
        <v>326.42099999999982</v>
      </c>
      <c r="AB91" s="24">
        <f t="shared" si="25"/>
        <v>5.6971211976524074</v>
      </c>
      <c r="AC91" s="17">
        <f t="shared" si="26"/>
        <v>4.7324334944732982E-2</v>
      </c>
    </row>
    <row r="92" spans="1:31" s="17" customFormat="1" x14ac:dyDescent="0.25">
      <c r="A92" s="17">
        <v>7</v>
      </c>
      <c r="B92" s="17">
        <v>-634</v>
      </c>
      <c r="C92" s="17">
        <v>12203</v>
      </c>
      <c r="D92" s="17">
        <v>11590</v>
      </c>
      <c r="E92" s="17">
        <v>14250</v>
      </c>
      <c r="F92" s="17">
        <v>14818</v>
      </c>
      <c r="G92" s="24"/>
      <c r="H92" s="7"/>
      <c r="I92" s="25">
        <f t="shared" si="17"/>
        <v>-2047</v>
      </c>
      <c r="J92" s="24">
        <f t="shared" si="17"/>
        <v>-3228</v>
      </c>
      <c r="K92" s="7"/>
      <c r="L92" s="25">
        <f t="shared" si="27"/>
        <v>-2047.3170747946106</v>
      </c>
      <c r="M92" s="17">
        <f t="shared" si="18"/>
        <v>0.10053642537733014</v>
      </c>
      <c r="N92" s="17">
        <f t="shared" si="28"/>
        <v>-3235.726290631927</v>
      </c>
      <c r="O92" s="24">
        <f t="shared" si="19"/>
        <v>59.695566929002702</v>
      </c>
      <c r="P92" s="7"/>
      <c r="Q92" s="25">
        <f t="shared" si="20"/>
        <v>-2028.334199508306</v>
      </c>
      <c r="R92" s="24">
        <f t="shared" si="21"/>
        <v>-3249.4064401826522</v>
      </c>
      <c r="S92" s="7"/>
      <c r="T92" s="25">
        <f t="shared" si="22"/>
        <v>0.52680383544125609</v>
      </c>
      <c r="U92" s="24">
        <f t="shared" si="23"/>
        <v>-0.844867352792954</v>
      </c>
      <c r="V92" s="7"/>
      <c r="W92" s="25">
        <f t="shared" si="24"/>
        <v>0.52848717731195172</v>
      </c>
      <c r="X92" s="24">
        <f t="shared" si="29"/>
        <v>320.71401560020774</v>
      </c>
      <c r="Y92" s="7"/>
      <c r="Z92" s="25">
        <f t="shared" si="30"/>
        <v>-634</v>
      </c>
      <c r="AA92" s="17">
        <f t="shared" si="31"/>
        <v>320.7149999999998</v>
      </c>
      <c r="AB92" s="24">
        <f t="shared" si="25"/>
        <v>5.5975327105336099</v>
      </c>
      <c r="AC92" s="17">
        <f t="shared" si="26"/>
        <v>-9.8439979205977579E-4</v>
      </c>
    </row>
    <row r="93" spans="1:31" s="17" customFormat="1" x14ac:dyDescent="0.25">
      <c r="A93" s="17">
        <v>8</v>
      </c>
      <c r="B93" s="17">
        <v>-641</v>
      </c>
      <c r="C93" s="17">
        <v>12050</v>
      </c>
      <c r="D93" s="17">
        <v>11709</v>
      </c>
      <c r="E93" s="17">
        <v>14414</v>
      </c>
      <c r="F93" s="17">
        <v>14715</v>
      </c>
      <c r="G93" s="24"/>
      <c r="H93" s="7"/>
      <c r="I93" s="25">
        <f t="shared" si="17"/>
        <v>-2364</v>
      </c>
      <c r="J93" s="24">
        <f t="shared" si="17"/>
        <v>-3006</v>
      </c>
      <c r="K93" s="7"/>
      <c r="L93" s="25">
        <f t="shared" si="27"/>
        <v>-2365.3033227352812</v>
      </c>
      <c r="M93" s="17">
        <f t="shared" si="18"/>
        <v>1.6986501523008666</v>
      </c>
      <c r="N93" s="17">
        <f t="shared" si="28"/>
        <v>-3014.8006773686689</v>
      </c>
      <c r="O93" s="24">
        <f t="shared" si="19"/>
        <v>77.451922147400211</v>
      </c>
      <c r="P93" s="7"/>
      <c r="Q93" s="25">
        <f t="shared" si="20"/>
        <v>-2345.334199508306</v>
      </c>
      <c r="R93" s="24">
        <f t="shared" si="21"/>
        <v>-3027.4064401826522</v>
      </c>
      <c r="S93" s="7"/>
      <c r="T93" s="25">
        <f t="shared" si="22"/>
        <v>0.60913583767015911</v>
      </c>
      <c r="U93" s="24">
        <f t="shared" si="23"/>
        <v>-0.78714587172470918</v>
      </c>
      <c r="V93" s="7"/>
      <c r="W93" s="25">
        <f t="shared" si="24"/>
        <v>0.61070440790614522</v>
      </c>
      <c r="X93" s="24">
        <f t="shared" si="29"/>
        <v>314.93512403307454</v>
      </c>
      <c r="Y93" s="7"/>
      <c r="Z93" s="25">
        <f t="shared" si="30"/>
        <v>-641</v>
      </c>
      <c r="AA93" s="17">
        <f t="shared" si="31"/>
        <v>314.9459999999998</v>
      </c>
      <c r="AB93" s="24">
        <f t="shared" si="25"/>
        <v>5.4968446659860568</v>
      </c>
      <c r="AC93" s="17">
        <f t="shared" si="26"/>
        <v>-1.0875966925254943E-2</v>
      </c>
    </row>
    <row r="94" spans="1:31" s="17" customFormat="1" x14ac:dyDescent="0.25">
      <c r="A94" s="17">
        <v>9</v>
      </c>
      <c r="B94" s="17">
        <v>-628</v>
      </c>
      <c r="C94" s="17">
        <v>11903</v>
      </c>
      <c r="D94" s="17">
        <v>11830</v>
      </c>
      <c r="E94" s="17">
        <v>14554</v>
      </c>
      <c r="F94" s="17">
        <v>14588</v>
      </c>
      <c r="G94" s="24"/>
      <c r="H94" s="7"/>
      <c r="I94" s="25">
        <f t="shared" si="17"/>
        <v>-2651</v>
      </c>
      <c r="J94" s="24">
        <f t="shared" si="17"/>
        <v>-2758</v>
      </c>
      <c r="K94" s="7"/>
      <c r="L94" s="25">
        <f t="shared" si="27"/>
        <v>-2653.7957310027509</v>
      </c>
      <c r="M94" s="17">
        <f t="shared" si="18"/>
        <v>7.8161118397427014</v>
      </c>
      <c r="N94" s="17">
        <f t="shared" si="28"/>
        <v>-2768.50070681019</v>
      </c>
      <c r="O94" s="24">
        <f t="shared" si="19"/>
        <v>110.26484351356997</v>
      </c>
      <c r="P94" s="7"/>
      <c r="Q94" s="25">
        <f t="shared" si="20"/>
        <v>-2632.334199508306</v>
      </c>
      <c r="R94" s="24">
        <f t="shared" si="21"/>
        <v>-2779.4064401826522</v>
      </c>
      <c r="S94" s="7"/>
      <c r="T94" s="25">
        <f t="shared" si="22"/>
        <v>0.68367616776383477</v>
      </c>
      <c r="U94" s="24">
        <f t="shared" si="23"/>
        <v>-0.72266421719802132</v>
      </c>
      <c r="V94" s="7"/>
      <c r="W94" s="25">
        <f t="shared" si="24"/>
        <v>0.68511649008010667</v>
      </c>
      <c r="X94" s="24">
        <f t="shared" si="29"/>
        <v>309.26890527999353</v>
      </c>
      <c r="Y94" s="7"/>
      <c r="Z94" s="25">
        <f t="shared" si="30"/>
        <v>-628</v>
      </c>
      <c r="AA94" s="17">
        <f t="shared" si="31"/>
        <v>309.29399999999981</v>
      </c>
      <c r="AB94" s="24">
        <f t="shared" si="25"/>
        <v>5.3981986566633386</v>
      </c>
      <c r="AC94" s="17">
        <f t="shared" si="26"/>
        <v>-2.5094720006279658E-2</v>
      </c>
    </row>
    <row r="95" spans="1:31" s="17" customFormat="1" x14ac:dyDescent="0.25">
      <c r="A95" s="17">
        <v>10</v>
      </c>
      <c r="B95" s="17">
        <v>-620</v>
      </c>
      <c r="C95" s="17">
        <v>11774</v>
      </c>
      <c r="D95" s="17">
        <v>11965</v>
      </c>
      <c r="E95" s="17">
        <v>14686</v>
      </c>
      <c r="F95" s="17">
        <v>14455</v>
      </c>
      <c r="G95" s="24"/>
      <c r="H95" s="7"/>
      <c r="I95" s="25">
        <f t="shared" si="17"/>
        <v>-2912</v>
      </c>
      <c r="J95" s="24">
        <f t="shared" si="17"/>
        <v>-2490</v>
      </c>
      <c r="K95" s="7"/>
      <c r="L95" s="25">
        <f t="shared" si="27"/>
        <v>-2913.4761646185393</v>
      </c>
      <c r="M95" s="17">
        <f t="shared" si="18"/>
        <v>2.1790619810273206</v>
      </c>
      <c r="N95" s="17">
        <f t="shared" si="28"/>
        <v>-2498.7055326395639</v>
      </c>
      <c r="O95" s="24">
        <f t="shared" si="19"/>
        <v>75.786298538512384</v>
      </c>
      <c r="P95" s="7"/>
      <c r="Q95" s="25">
        <f t="shared" si="20"/>
        <v>-2893.334199508306</v>
      </c>
      <c r="R95" s="24">
        <f t="shared" si="21"/>
        <v>-2511.4064401826522</v>
      </c>
      <c r="S95" s="7"/>
      <c r="T95" s="25">
        <f t="shared" si="22"/>
        <v>0.75146371534031331</v>
      </c>
      <c r="U95" s="24">
        <f t="shared" si="23"/>
        <v>-0.65298242924176175</v>
      </c>
      <c r="V95" s="7"/>
      <c r="W95" s="25">
        <f t="shared" si="24"/>
        <v>0.75276542185875162</v>
      </c>
      <c r="X95" s="24">
        <f t="shared" si="29"/>
        <v>303.68093162276955</v>
      </c>
      <c r="Y95" s="7"/>
      <c r="Z95" s="25">
        <f t="shared" si="30"/>
        <v>-620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-3.3068377230279111E-2</v>
      </c>
    </row>
    <row r="96" spans="1:31" s="17" customFormat="1" x14ac:dyDescent="0.25">
      <c r="A96" s="17">
        <v>11</v>
      </c>
      <c r="B96" s="17">
        <v>-611</v>
      </c>
      <c r="C96" s="17">
        <v>11650</v>
      </c>
      <c r="D96" s="17">
        <v>12101</v>
      </c>
      <c r="E96" s="17">
        <v>14788</v>
      </c>
      <c r="F96" s="17">
        <v>14302</v>
      </c>
      <c r="G96" s="24"/>
      <c r="H96" s="7"/>
      <c r="I96" s="25">
        <f t="shared" si="17"/>
        <v>-3138</v>
      </c>
      <c r="J96" s="24">
        <f t="shared" si="17"/>
        <v>-2201</v>
      </c>
      <c r="K96" s="7"/>
      <c r="L96" s="25">
        <f t="shared" si="27"/>
        <v>-3142.5432841121133</v>
      </c>
      <c r="M96" s="17">
        <f t="shared" si="18"/>
        <v>20.641430523380862</v>
      </c>
      <c r="N96" s="17">
        <f t="shared" si="28"/>
        <v>-2209.437540227606</v>
      </c>
      <c r="O96" s="24">
        <f t="shared" si="19"/>
        <v>71.192085092468673</v>
      </c>
      <c r="P96" s="7"/>
      <c r="Q96" s="25">
        <f t="shared" si="20"/>
        <v>-3119.334199508306</v>
      </c>
      <c r="R96" s="24">
        <f t="shared" si="21"/>
        <v>-2222.4064401826522</v>
      </c>
      <c r="S96" s="7"/>
      <c r="T96" s="25">
        <f t="shared" si="22"/>
        <v>0.81016097875902648</v>
      </c>
      <c r="U96" s="24">
        <f t="shared" si="23"/>
        <v>-0.57784050118445207</v>
      </c>
      <c r="V96" s="7"/>
      <c r="W96" s="25">
        <f t="shared" si="24"/>
        <v>0.81131317924301571</v>
      </c>
      <c r="X96" s="24">
        <f t="shared" si="29"/>
        <v>298.20065805566298</v>
      </c>
      <c r="Y96" s="7"/>
      <c r="Z96" s="25">
        <f t="shared" si="30"/>
        <v>-611</v>
      </c>
      <c r="AA96" s="17">
        <f t="shared" si="31"/>
        <v>298.2149999999998</v>
      </c>
      <c r="AB96" s="24">
        <f t="shared" si="25"/>
        <v>5.2048336288348862</v>
      </c>
      <c r="AC96" s="17">
        <f t="shared" si="26"/>
        <v>-1.4341944336820234E-2</v>
      </c>
    </row>
    <row r="97" spans="1:29" s="17" customFormat="1" x14ac:dyDescent="0.25">
      <c r="A97" s="17">
        <v>12</v>
      </c>
      <c r="B97" s="17">
        <v>-618</v>
      </c>
      <c r="C97" s="17">
        <v>11553</v>
      </c>
      <c r="D97" s="17">
        <v>12266</v>
      </c>
      <c r="E97" s="17">
        <v>14899</v>
      </c>
      <c r="F97" s="17">
        <v>14153</v>
      </c>
      <c r="G97" s="24"/>
      <c r="H97" s="7"/>
      <c r="I97" s="25">
        <f t="shared" si="17"/>
        <v>-3346</v>
      </c>
      <c r="J97" s="24">
        <f t="shared" si="17"/>
        <v>-1887</v>
      </c>
      <c r="K97" s="7"/>
      <c r="L97" s="25">
        <f t="shared" si="27"/>
        <v>-3344.9629169569198</v>
      </c>
      <c r="M97" s="17">
        <f t="shared" si="18"/>
        <v>1.0755412382444913</v>
      </c>
      <c r="N97" s="17">
        <f t="shared" si="28"/>
        <v>-1895.9696255998936</v>
      </c>
      <c r="O97" s="24">
        <f t="shared" si="19"/>
        <v>80.454183402265926</v>
      </c>
      <c r="P97" s="7"/>
      <c r="Q97" s="25">
        <f t="shared" si="20"/>
        <v>-3327.334199508306</v>
      </c>
      <c r="R97" s="24">
        <f t="shared" si="21"/>
        <v>-1908.4064401826522</v>
      </c>
      <c r="S97" s="7"/>
      <c r="T97" s="25">
        <f t="shared" si="22"/>
        <v>0.86418323889660331</v>
      </c>
      <c r="U97" s="24">
        <f t="shared" si="23"/>
        <v>-0.49619840634017781</v>
      </c>
      <c r="V97" s="7"/>
      <c r="W97" s="25">
        <f t="shared" si="24"/>
        <v>0.86517298096428008</v>
      </c>
      <c r="X97" s="24">
        <f t="shared" si="29"/>
        <v>292.5764513764417</v>
      </c>
      <c r="Y97" s="7"/>
      <c r="Z97" s="25">
        <f t="shared" si="30"/>
        <v>-618</v>
      </c>
      <c r="AA97" s="17">
        <f t="shared" si="31"/>
        <v>292.65299999999979</v>
      </c>
      <c r="AB97" s="24">
        <f t="shared" si="25"/>
        <v>5.107758415838962</v>
      </c>
      <c r="AC97" s="17">
        <f t="shared" si="26"/>
        <v>-7.6548623558096551E-2</v>
      </c>
    </row>
    <row r="98" spans="1:29" s="17" customFormat="1" x14ac:dyDescent="0.25">
      <c r="A98" s="17">
        <v>13</v>
      </c>
      <c r="B98" s="17">
        <v>-630</v>
      </c>
      <c r="C98" s="17">
        <v>11469</v>
      </c>
      <c r="D98" s="17">
        <v>12432</v>
      </c>
      <c r="E98" s="17">
        <v>14981</v>
      </c>
      <c r="F98" s="17">
        <v>13984</v>
      </c>
      <c r="G98" s="24"/>
      <c r="H98" s="7"/>
      <c r="I98" s="25">
        <f t="shared" si="17"/>
        <v>-3512</v>
      </c>
      <c r="J98" s="24">
        <f t="shared" si="17"/>
        <v>-1552</v>
      </c>
      <c r="K98" s="7"/>
      <c r="L98" s="25">
        <f t="shared" si="27"/>
        <v>-3519.0457059105402</v>
      </c>
      <c r="M98" s="17">
        <f t="shared" si="18"/>
        <v>49.641971777820601</v>
      </c>
      <c r="N98" s="17">
        <f t="shared" si="28"/>
        <v>-1557.8433028104889</v>
      </c>
      <c r="O98" s="24">
        <f t="shared" si="19"/>
        <v>34.144187735067732</v>
      </c>
      <c r="P98" s="7"/>
      <c r="Q98" s="25">
        <f t="shared" si="20"/>
        <v>-3493.334199508306</v>
      </c>
      <c r="R98" s="24">
        <f t="shared" si="21"/>
        <v>-1573.4064401826522</v>
      </c>
      <c r="S98" s="7"/>
      <c r="T98" s="25">
        <f t="shared" si="22"/>
        <v>0.90729715804486166</v>
      </c>
      <c r="U98" s="24">
        <f t="shared" si="23"/>
        <v>-0.40909617139485338</v>
      </c>
      <c r="V98" s="7"/>
      <c r="W98" s="25">
        <f t="shared" si="24"/>
        <v>0.90811354785543796</v>
      </c>
      <c r="X98" s="24">
        <f t="shared" si="29"/>
        <v>286.99219225311174</v>
      </c>
      <c r="Y98" s="7"/>
      <c r="Z98" s="25">
        <f t="shared" si="30"/>
        <v>-630</v>
      </c>
      <c r="AA98" s="17">
        <f t="shared" si="31"/>
        <v>286.98299999999978</v>
      </c>
      <c r="AB98" s="24">
        <f t="shared" si="25"/>
        <v>5.0087982472508825</v>
      </c>
      <c r="AC98" s="17">
        <f t="shared" si="26"/>
        <v>9.1922531119621453E-3</v>
      </c>
    </row>
    <row r="99" spans="1:29" s="17" customFormat="1" x14ac:dyDescent="0.25">
      <c r="A99" s="17">
        <v>14</v>
      </c>
      <c r="B99" s="17">
        <v>-633</v>
      </c>
      <c r="C99" s="17">
        <v>11396</v>
      </c>
      <c r="D99" s="17">
        <v>12612</v>
      </c>
      <c r="E99" s="17">
        <v>15050</v>
      </c>
      <c r="F99" s="17">
        <v>13808</v>
      </c>
      <c r="G99" s="24"/>
      <c r="H99" s="7"/>
      <c r="I99" s="25">
        <f t="shared" si="17"/>
        <v>-3654</v>
      </c>
      <c r="J99" s="24">
        <f t="shared" si="17"/>
        <v>-1196</v>
      </c>
      <c r="K99" s="7"/>
      <c r="L99" s="25">
        <f t="shared" si="27"/>
        <v>-3659.4405358495806</v>
      </c>
      <c r="M99" s="17">
        <f t="shared" si="18"/>
        <v>29.59943033057122</v>
      </c>
      <c r="N99" s="17">
        <f t="shared" si="28"/>
        <v>-1202.5411332997403</v>
      </c>
      <c r="O99" s="24">
        <f t="shared" si="19"/>
        <v>42.786424844971364</v>
      </c>
      <c r="P99" s="7"/>
      <c r="Q99" s="25">
        <f t="shared" si="20"/>
        <v>-3635.334199508306</v>
      </c>
      <c r="R99" s="24">
        <f t="shared" si="21"/>
        <v>-1217.4064401826522</v>
      </c>
      <c r="S99" s="7"/>
      <c r="T99" s="25">
        <f t="shared" si="22"/>
        <v>0.94417773948493811</v>
      </c>
      <c r="U99" s="24">
        <f t="shared" si="23"/>
        <v>-0.31653379634847878</v>
      </c>
      <c r="V99" s="7"/>
      <c r="W99" s="25">
        <f t="shared" si="24"/>
        <v>0.94480989246549829</v>
      </c>
      <c r="X99" s="24">
        <f t="shared" si="29"/>
        <v>281.26317416740437</v>
      </c>
      <c r="Y99" s="7"/>
      <c r="Z99" s="25">
        <f t="shared" si="30"/>
        <v>-633</v>
      </c>
      <c r="AA99" s="17">
        <f t="shared" si="31"/>
        <v>281.28599999999977</v>
      </c>
      <c r="AB99" s="24">
        <f t="shared" si="25"/>
        <v>4.9093668397647656</v>
      </c>
      <c r="AC99" s="17">
        <f t="shared" si="26"/>
        <v>-2.2825832595401607E-2</v>
      </c>
    </row>
    <row r="100" spans="1:29" s="17" customFormat="1" x14ac:dyDescent="0.25">
      <c r="A100" s="17">
        <v>15</v>
      </c>
      <c r="B100" s="17">
        <v>-642</v>
      </c>
      <c r="C100" s="17">
        <v>11339</v>
      </c>
      <c r="D100" s="17">
        <v>12792</v>
      </c>
      <c r="E100" s="17">
        <v>15100</v>
      </c>
      <c r="F100" s="17">
        <v>13622</v>
      </c>
      <c r="G100" s="24"/>
      <c r="H100" s="7"/>
      <c r="I100" s="25">
        <f t="shared" si="17"/>
        <v>-3761</v>
      </c>
      <c r="J100" s="24">
        <f t="shared" si="17"/>
        <v>-830</v>
      </c>
      <c r="K100" s="7"/>
      <c r="L100" s="25">
        <f t="shared" si="27"/>
        <v>-3765.0711846186482</v>
      </c>
      <c r="M100" s="17">
        <f t="shared" si="18"/>
        <v>16.574544199117717</v>
      </c>
      <c r="N100" s="17">
        <f t="shared" si="28"/>
        <v>-829.84856182066017</v>
      </c>
      <c r="O100" s="24">
        <f t="shared" si="19"/>
        <v>2.2933522161763809E-2</v>
      </c>
      <c r="P100" s="7"/>
      <c r="Q100" s="25">
        <f t="shared" si="20"/>
        <v>-3742.334199508306</v>
      </c>
      <c r="R100" s="24">
        <f t="shared" si="21"/>
        <v>-851.40644018265209</v>
      </c>
      <c r="S100" s="7"/>
      <c r="T100" s="25">
        <f t="shared" si="22"/>
        <v>0.9719680367672493</v>
      </c>
      <c r="U100" s="24">
        <f t="shared" si="23"/>
        <v>-0.22137135458731838</v>
      </c>
      <c r="V100" s="7"/>
      <c r="W100" s="25">
        <f t="shared" si="24"/>
        <v>0.972410757651334</v>
      </c>
      <c r="X100" s="24">
        <f t="shared" si="29"/>
        <v>275.56603229474854</v>
      </c>
      <c r="Y100" s="7"/>
      <c r="Z100" s="25">
        <f t="shared" si="30"/>
        <v>-642</v>
      </c>
      <c r="AA100" s="17">
        <f t="shared" si="31"/>
        <v>275.50799999999975</v>
      </c>
      <c r="AB100" s="24">
        <f t="shared" si="25"/>
        <v>4.8085217155845328</v>
      </c>
      <c r="AC100" s="17">
        <f t="shared" si="26"/>
        <v>5.8032294748784352E-2</v>
      </c>
    </row>
    <row r="101" spans="1:29" s="17" customFormat="1" x14ac:dyDescent="0.25">
      <c r="A101" s="17">
        <v>16</v>
      </c>
      <c r="B101" s="17">
        <v>-630</v>
      </c>
      <c r="C101" s="17">
        <v>11309</v>
      </c>
      <c r="D101" s="17">
        <v>12981</v>
      </c>
      <c r="E101" s="17">
        <v>15130</v>
      </c>
      <c r="F101" s="17">
        <v>13440</v>
      </c>
      <c r="G101" s="24"/>
      <c r="H101" s="7"/>
      <c r="I101" s="25">
        <f t="shared" si="17"/>
        <v>-3821</v>
      </c>
      <c r="J101" s="24">
        <f t="shared" si="17"/>
        <v>-459</v>
      </c>
      <c r="K101" s="7"/>
      <c r="L101" s="25">
        <f t="shared" si="27"/>
        <v>-3831.7061347612789</v>
      </c>
      <c r="M101" s="17">
        <f t="shared" si="18"/>
        <v>114.62132152666479</v>
      </c>
      <c r="N101" s="17">
        <f t="shared" si="28"/>
        <v>-455.685222422555</v>
      </c>
      <c r="O101" s="24">
        <f t="shared" si="19"/>
        <v>10.987750387932142</v>
      </c>
      <c r="P101" s="7"/>
      <c r="Q101" s="25">
        <f t="shared" si="20"/>
        <v>-3802.334199508306</v>
      </c>
      <c r="R101" s="24">
        <f t="shared" si="21"/>
        <v>-480.40644018265209</v>
      </c>
      <c r="S101" s="7"/>
      <c r="T101" s="25">
        <f t="shared" si="22"/>
        <v>0.98755138103770412</v>
      </c>
      <c r="U101" s="24">
        <f t="shared" si="23"/>
        <v>-0.12490887946876507</v>
      </c>
      <c r="V101" s="7"/>
      <c r="W101" s="25">
        <f t="shared" si="24"/>
        <v>0.98780205700307067</v>
      </c>
      <c r="X101" s="24">
        <f t="shared" si="29"/>
        <v>269.94797606926147</v>
      </c>
      <c r="Y101" s="7"/>
      <c r="Z101" s="25">
        <f t="shared" si="30"/>
        <v>-630</v>
      </c>
      <c r="AA101" s="17">
        <f t="shared" si="31"/>
        <v>269.83799999999974</v>
      </c>
      <c r="AB101" s="24">
        <f t="shared" si="25"/>
        <v>4.7095615469964542</v>
      </c>
      <c r="AC101" s="17">
        <f t="shared" si="26"/>
        <v>0.10997606926173376</v>
      </c>
    </row>
    <row r="102" spans="1:29" s="17" customFormat="1" x14ac:dyDescent="0.25">
      <c r="A102" s="17">
        <v>17</v>
      </c>
      <c r="B102" s="17">
        <v>-624</v>
      </c>
      <c r="C102" s="17">
        <v>11283</v>
      </c>
      <c r="D102" s="17">
        <v>13162</v>
      </c>
      <c r="E102" s="17">
        <v>15141</v>
      </c>
      <c r="F102" s="17">
        <v>13249</v>
      </c>
      <c r="G102" s="24"/>
      <c r="H102" s="7"/>
      <c r="I102" s="25">
        <f t="shared" si="17"/>
        <v>-3858</v>
      </c>
      <c r="J102" s="24">
        <f t="shared" si="17"/>
        <v>-87</v>
      </c>
      <c r="K102" s="7"/>
      <c r="L102" s="25">
        <f t="shared" si="27"/>
        <v>-3860.9090176580125</v>
      </c>
      <c r="M102" s="17">
        <f t="shared" si="18"/>
        <v>8.4623837346287889</v>
      </c>
      <c r="N102" s="17">
        <f t="shared" si="28"/>
        <v>-80.468356116013325</v>
      </c>
      <c r="O102" s="24">
        <f t="shared" si="19"/>
        <v>42.662371827220532</v>
      </c>
      <c r="P102" s="7"/>
      <c r="Q102" s="25">
        <f t="shared" si="20"/>
        <v>-3839.334199508306</v>
      </c>
      <c r="R102" s="24">
        <f t="shared" si="21"/>
        <v>-108.40644018265212</v>
      </c>
      <c r="S102" s="7"/>
      <c r="T102" s="25">
        <f t="shared" si="22"/>
        <v>0.9971611100044846</v>
      </c>
      <c r="U102" s="24">
        <f t="shared" si="23"/>
        <v>-2.81863976787332E-2</v>
      </c>
      <c r="V102" s="7"/>
      <c r="W102" s="25">
        <f t="shared" si="24"/>
        <v>0.99721921148429182</v>
      </c>
      <c r="X102" s="24">
        <f t="shared" si="29"/>
        <v>264.36013282998465</v>
      </c>
      <c r="Y102" s="7"/>
      <c r="Z102" s="25">
        <f t="shared" si="30"/>
        <v>-624</v>
      </c>
      <c r="AA102" s="17">
        <f t="shared" si="31"/>
        <v>264.22199999999975</v>
      </c>
      <c r="AB102" s="24">
        <f t="shared" si="25"/>
        <v>4.6115438562044533</v>
      </c>
      <c r="AC102" s="17">
        <f t="shared" si="26"/>
        <v>0.1381328299848974</v>
      </c>
    </row>
    <row r="103" spans="1:29" s="17" customFormat="1" x14ac:dyDescent="0.25">
      <c r="A103" s="17">
        <v>18</v>
      </c>
      <c r="B103" s="17">
        <v>-624</v>
      </c>
      <c r="C103" s="17">
        <v>11294</v>
      </c>
      <c r="D103" s="17">
        <v>13357</v>
      </c>
      <c r="E103" s="17">
        <v>15141</v>
      </c>
      <c r="F103" s="17">
        <v>13067</v>
      </c>
      <c r="G103" s="24"/>
      <c r="H103" s="7"/>
      <c r="I103" s="25">
        <f t="shared" si="17"/>
        <v>-3847</v>
      </c>
      <c r="J103" s="24">
        <f t="shared" si="17"/>
        <v>290</v>
      </c>
      <c r="K103" s="7"/>
      <c r="L103" s="25">
        <f t="shared" si="27"/>
        <v>-3853.2082988661127</v>
      </c>
      <c r="M103" s="17">
        <f t="shared" si="18"/>
        <v>38.542974810976574</v>
      </c>
      <c r="N103" s="17">
        <f t="shared" si="28"/>
        <v>295.72864349265518</v>
      </c>
      <c r="O103" s="24">
        <f t="shared" si="19"/>
        <v>32.817356265940546</v>
      </c>
      <c r="P103" s="7"/>
      <c r="Q103" s="25">
        <f t="shared" si="20"/>
        <v>-3828.334199508306</v>
      </c>
      <c r="R103" s="24">
        <f t="shared" si="21"/>
        <v>268.59355981734791</v>
      </c>
      <c r="S103" s="7"/>
      <c r="T103" s="25">
        <f t="shared" si="22"/>
        <v>0.99430416355490125</v>
      </c>
      <c r="U103" s="24">
        <f t="shared" si="23"/>
        <v>6.9836117468691589E-2</v>
      </c>
      <c r="V103" s="7"/>
      <c r="W103" s="25">
        <f t="shared" si="24"/>
        <v>0.99416707721202457</v>
      </c>
      <c r="X103" s="24">
        <f t="shared" si="29"/>
        <v>258.72290834469436</v>
      </c>
      <c r="Y103" s="7"/>
      <c r="Z103" s="25">
        <f t="shared" si="30"/>
        <v>-624</v>
      </c>
      <c r="AA103" s="17">
        <f t="shared" si="31"/>
        <v>258.60599999999977</v>
      </c>
      <c r="AB103" s="24">
        <f t="shared" si="25"/>
        <v>4.5135261654124523</v>
      </c>
      <c r="AC103" s="17">
        <f t="shared" si="26"/>
        <v>0.11690834469459332</v>
      </c>
    </row>
    <row r="104" spans="1:29" s="17" customFormat="1" x14ac:dyDescent="0.25">
      <c r="A104" s="17">
        <v>19</v>
      </c>
      <c r="B104" s="17">
        <v>-609</v>
      </c>
      <c r="C104" s="17">
        <v>11316</v>
      </c>
      <c r="D104" s="17">
        <v>13538</v>
      </c>
      <c r="E104" s="17">
        <v>15120</v>
      </c>
      <c r="F104" s="17">
        <v>12886</v>
      </c>
      <c r="G104" s="24"/>
      <c r="H104" s="7"/>
      <c r="I104" s="25">
        <f t="shared" si="17"/>
        <v>-3804</v>
      </c>
      <c r="J104" s="24">
        <f t="shared" si="17"/>
        <v>652</v>
      </c>
      <c r="K104" s="7"/>
      <c r="L104" s="25">
        <f t="shared" si="27"/>
        <v>-3810.1777932295022</v>
      </c>
      <c r="M104" s="17">
        <f t="shared" si="18"/>
        <v>38.165129186483043</v>
      </c>
      <c r="N104" s="17">
        <f t="shared" si="28"/>
        <v>660.37183528986247</v>
      </c>
      <c r="O104" s="24">
        <f t="shared" si="19"/>
        <v>70.087626120586705</v>
      </c>
      <c r="P104" s="7"/>
      <c r="Q104" s="25">
        <f t="shared" si="20"/>
        <v>-3785.334199508306</v>
      </c>
      <c r="R104" s="24">
        <f t="shared" si="21"/>
        <v>630.59355981734791</v>
      </c>
      <c r="S104" s="7"/>
      <c r="T104" s="25">
        <f t="shared" si="22"/>
        <v>0.98313610016107522</v>
      </c>
      <c r="U104" s="24">
        <f t="shared" si="23"/>
        <v>0.16395853254393766</v>
      </c>
      <c r="V104" s="7"/>
      <c r="W104" s="25">
        <f t="shared" si="24"/>
        <v>0.98281157538769182</v>
      </c>
      <c r="X104" s="24">
        <f t="shared" si="29"/>
        <v>253.26989401146125</v>
      </c>
      <c r="Y104" s="7"/>
      <c r="Z104" s="25">
        <f t="shared" si="30"/>
        <v>-609</v>
      </c>
      <c r="AA104" s="17">
        <f t="shared" si="31"/>
        <v>253.12499999999977</v>
      </c>
      <c r="AB104" s="24">
        <f t="shared" si="25"/>
        <v>4.4178646691106422</v>
      </c>
      <c r="AC104" s="17">
        <f t="shared" si="26"/>
        <v>0.14489401146147429</v>
      </c>
    </row>
    <row r="105" spans="1:29" s="17" customFormat="1" x14ac:dyDescent="0.25">
      <c r="A105" s="17">
        <v>20</v>
      </c>
      <c r="B105" s="17">
        <v>-613</v>
      </c>
      <c r="C105" s="17">
        <v>11348</v>
      </c>
      <c r="D105" s="17">
        <v>13717</v>
      </c>
      <c r="E105" s="17">
        <v>15076</v>
      </c>
      <c r="F105" s="17">
        <v>12704</v>
      </c>
      <c r="G105" s="24"/>
      <c r="H105" s="7"/>
      <c r="I105" s="25">
        <f t="shared" si="17"/>
        <v>-3728</v>
      </c>
      <c r="J105" s="24">
        <f t="shared" si="17"/>
        <v>1013</v>
      </c>
      <c r="K105" s="7"/>
      <c r="L105" s="25">
        <f t="shared" si="27"/>
        <v>-3731.8356061170239</v>
      </c>
      <c r="M105" s="17">
        <f t="shared" si="18"/>
        <v>14.711874284950943</v>
      </c>
      <c r="N105" s="17">
        <f t="shared" si="28"/>
        <v>1021.501874085844</v>
      </c>
      <c r="O105" s="24">
        <f t="shared" si="19"/>
        <v>72.281862971544925</v>
      </c>
      <c r="P105" s="7"/>
      <c r="Q105" s="25">
        <f t="shared" si="20"/>
        <v>-3709.334199508306</v>
      </c>
      <c r="R105" s="24">
        <f t="shared" si="21"/>
        <v>991.59355981734791</v>
      </c>
      <c r="S105" s="7"/>
      <c r="T105" s="25">
        <f t="shared" si="22"/>
        <v>0.96339719741849916</v>
      </c>
      <c r="U105" s="24">
        <f t="shared" si="23"/>
        <v>0.25782094094770519</v>
      </c>
      <c r="V105" s="7"/>
      <c r="W105" s="25">
        <f t="shared" si="24"/>
        <v>0.96288573494806917</v>
      </c>
      <c r="X105" s="24">
        <f t="shared" si="29"/>
        <v>247.75128773713357</v>
      </c>
      <c r="Y105" s="7"/>
      <c r="Z105" s="25">
        <f t="shared" si="30"/>
        <v>-613</v>
      </c>
      <c r="AA105" s="17">
        <f t="shared" si="31"/>
        <v>247.60799999999978</v>
      </c>
      <c r="AB105" s="24">
        <f t="shared" si="25"/>
        <v>4.3215748542781158</v>
      </c>
      <c r="AC105" s="17">
        <f t="shared" si="26"/>
        <v>0.14328773713378951</v>
      </c>
    </row>
    <row r="106" spans="1:29" s="17" customFormat="1" x14ac:dyDescent="0.25">
      <c r="A106" s="17">
        <v>21</v>
      </c>
      <c r="B106" s="17">
        <v>-632</v>
      </c>
      <c r="C106" s="17">
        <v>11401</v>
      </c>
      <c r="D106" s="17">
        <v>13893</v>
      </c>
      <c r="E106" s="17">
        <v>15012</v>
      </c>
      <c r="F106" s="17">
        <v>12523</v>
      </c>
      <c r="G106" s="24"/>
      <c r="H106" s="7"/>
      <c r="I106" s="25">
        <f t="shared" si="17"/>
        <v>-3611</v>
      </c>
      <c r="J106" s="24">
        <f t="shared" si="17"/>
        <v>1370</v>
      </c>
      <c r="K106" s="7"/>
      <c r="L106" s="25">
        <f t="shared" si="27"/>
        <v>-3615.0403027579591</v>
      </c>
      <c r="M106" s="17">
        <f t="shared" si="18"/>
        <v>16.324046375972113</v>
      </c>
      <c r="N106" s="17">
        <f t="shared" si="28"/>
        <v>1384.0872586513133</v>
      </c>
      <c r="O106" s="24">
        <f t="shared" si="19"/>
        <v>198.45085630900078</v>
      </c>
      <c r="P106" s="7"/>
      <c r="Q106" s="25">
        <f t="shared" si="20"/>
        <v>-3592.334199508306</v>
      </c>
      <c r="R106" s="24">
        <f t="shared" si="21"/>
        <v>1348.5935598173478</v>
      </c>
      <c r="S106" s="7"/>
      <c r="T106" s="25">
        <f t="shared" si="22"/>
        <v>0.93300967609111218</v>
      </c>
      <c r="U106" s="24">
        <f t="shared" si="23"/>
        <v>0.35064332266555831</v>
      </c>
      <c r="V106" s="7"/>
      <c r="W106" s="25">
        <f t="shared" si="24"/>
        <v>0.93231332571172032</v>
      </c>
      <c r="X106" s="24">
        <f t="shared" si="29"/>
        <v>242.12980341926539</v>
      </c>
      <c r="Y106" s="7"/>
      <c r="Z106" s="25">
        <f t="shared" si="30"/>
        <v>-632</v>
      </c>
      <c r="AA106" s="17">
        <f t="shared" si="31"/>
        <v>241.91999999999979</v>
      </c>
      <c r="AB106" s="24">
        <f t="shared" si="25"/>
        <v>4.2223005264246787</v>
      </c>
      <c r="AC106" s="17">
        <f t="shared" si="26"/>
        <v>0.20980341926559731</v>
      </c>
    </row>
    <row r="107" spans="1:29" s="17" customFormat="1" x14ac:dyDescent="0.25">
      <c r="A107" s="17">
        <v>22</v>
      </c>
      <c r="B107" s="17">
        <v>-639</v>
      </c>
      <c r="C107" s="17">
        <v>11485</v>
      </c>
      <c r="D107" s="17">
        <v>14079</v>
      </c>
      <c r="E107" s="17">
        <v>14947</v>
      </c>
      <c r="F107" s="17">
        <v>12350</v>
      </c>
      <c r="G107" s="24"/>
      <c r="H107" s="7"/>
      <c r="I107" s="25">
        <f t="shared" si="17"/>
        <v>-3462</v>
      </c>
      <c r="J107" s="24">
        <f t="shared" si="17"/>
        <v>1729</v>
      </c>
      <c r="K107" s="7"/>
      <c r="L107" s="25">
        <f t="shared" si="27"/>
        <v>-3460.9329465526166</v>
      </c>
      <c r="M107" s="17">
        <f t="shared" si="18"/>
        <v>1.1386030595727703</v>
      </c>
      <c r="N107" s="17">
        <f t="shared" si="28"/>
        <v>1737.0300173227993</v>
      </c>
      <c r="O107" s="24">
        <f t="shared" si="19"/>
        <v>64.481178204456313</v>
      </c>
      <c r="P107" s="7"/>
      <c r="Q107" s="25">
        <f t="shared" si="20"/>
        <v>-3443.334199508306</v>
      </c>
      <c r="R107" s="24">
        <f t="shared" si="21"/>
        <v>1707.5935598173478</v>
      </c>
      <c r="S107" s="7"/>
      <c r="T107" s="25">
        <f t="shared" si="22"/>
        <v>0.89431103781948262</v>
      </c>
      <c r="U107" s="24">
        <f t="shared" si="23"/>
        <v>0.44398571772636863</v>
      </c>
      <c r="V107" s="7"/>
      <c r="W107" s="25">
        <f t="shared" si="24"/>
        <v>0.89342874760579205</v>
      </c>
      <c r="X107" s="24">
        <f t="shared" si="29"/>
        <v>236.31621009499463</v>
      </c>
      <c r="Y107" s="7"/>
      <c r="Z107" s="25">
        <f t="shared" si="30"/>
        <v>-639</v>
      </c>
      <c r="AA107" s="17">
        <f t="shared" si="31"/>
        <v>236.16899999999978</v>
      </c>
      <c r="AB107" s="24">
        <f t="shared" si="25"/>
        <v>4.1219266411424842</v>
      </c>
      <c r="AC107" s="17">
        <f t="shared" si="26"/>
        <v>0.14721009499484694</v>
      </c>
    </row>
    <row r="108" spans="1:29" s="17" customFormat="1" x14ac:dyDescent="0.25">
      <c r="A108" s="17">
        <v>23</v>
      </c>
      <c r="B108" s="17">
        <v>-634</v>
      </c>
      <c r="C108" s="17">
        <v>11567</v>
      </c>
      <c r="D108" s="17">
        <v>14239</v>
      </c>
      <c r="E108" s="17">
        <v>14841</v>
      </c>
      <c r="F108" s="17">
        <v>12175</v>
      </c>
      <c r="G108" s="24"/>
      <c r="H108" s="7"/>
      <c r="I108" s="25">
        <f t="shared" si="17"/>
        <v>-3274</v>
      </c>
      <c r="J108" s="24">
        <f t="shared" si="17"/>
        <v>2064</v>
      </c>
      <c r="K108" s="7"/>
      <c r="L108" s="25">
        <f t="shared" si="27"/>
        <v>-3273.763147287023</v>
      </c>
      <c r="M108" s="17">
        <f t="shared" si="18"/>
        <v>5.6099207644563859E-2</v>
      </c>
      <c r="N108" s="17">
        <f t="shared" si="28"/>
        <v>2070.1475362638489</v>
      </c>
      <c r="O108" s="24">
        <f t="shared" si="19"/>
        <v>37.792202115337368</v>
      </c>
      <c r="P108" s="7"/>
      <c r="Q108" s="25">
        <f t="shared" si="20"/>
        <v>-3255.334199508306</v>
      </c>
      <c r="R108" s="24">
        <f t="shared" si="21"/>
        <v>2042.5935598173478</v>
      </c>
      <c r="S108" s="7"/>
      <c r="T108" s="25">
        <f t="shared" si="22"/>
        <v>0.84548322577205748</v>
      </c>
      <c r="U108" s="24">
        <f t="shared" si="23"/>
        <v>0.53108795267169306</v>
      </c>
      <c r="V108" s="7"/>
      <c r="W108" s="25">
        <f t="shared" si="24"/>
        <v>0.84442740103310943</v>
      </c>
      <c r="X108" s="24">
        <f t="shared" si="29"/>
        <v>230.57397156502452</v>
      </c>
      <c r="Y108" s="7"/>
      <c r="Z108" s="25">
        <f t="shared" si="30"/>
        <v>-634</v>
      </c>
      <c r="AA108" s="17">
        <f t="shared" si="31"/>
        <v>230.46299999999979</v>
      </c>
      <c r="AB108" s="24">
        <f t="shared" si="25"/>
        <v>4.0223381540236884</v>
      </c>
      <c r="AC108" s="17">
        <f t="shared" si="26"/>
        <v>0.11097156502472671</v>
      </c>
    </row>
    <row r="109" spans="1:29" s="17" customFormat="1" x14ac:dyDescent="0.25">
      <c r="A109" s="17">
        <v>24</v>
      </c>
      <c r="B109" s="17">
        <v>-637</v>
      </c>
      <c r="C109" s="17">
        <v>11685</v>
      </c>
      <c r="D109" s="17">
        <v>14402</v>
      </c>
      <c r="E109" s="17">
        <v>14738</v>
      </c>
      <c r="F109" s="17">
        <v>12028</v>
      </c>
      <c r="G109" s="24"/>
      <c r="H109" s="7"/>
      <c r="I109" s="25">
        <f t="shared" si="17"/>
        <v>-3053</v>
      </c>
      <c r="J109" s="24">
        <f t="shared" si="17"/>
        <v>2374</v>
      </c>
      <c r="K109" s="7"/>
      <c r="L109" s="25">
        <f t="shared" si="27"/>
        <v>-3053.2077369720514</v>
      </c>
      <c r="M109" s="17">
        <f t="shared" si="18"/>
        <v>4.3154649557087081E-2</v>
      </c>
      <c r="N109" s="17">
        <f t="shared" si="28"/>
        <v>2384.3840924850606</v>
      </c>
      <c r="O109" s="24">
        <f t="shared" si="19"/>
        <v>107.82937673829186</v>
      </c>
      <c r="P109" s="7"/>
      <c r="Q109" s="25">
        <f t="shared" si="20"/>
        <v>-3034.334199508306</v>
      </c>
      <c r="R109" s="24">
        <f t="shared" si="21"/>
        <v>2352.5935598173478</v>
      </c>
      <c r="S109" s="7"/>
      <c r="T109" s="25">
        <f t="shared" si="22"/>
        <v>0.7880845743758822</v>
      </c>
      <c r="U109" s="24">
        <f t="shared" si="23"/>
        <v>0.61169002083005297</v>
      </c>
      <c r="V109" s="7"/>
      <c r="W109" s="25">
        <f t="shared" si="24"/>
        <v>0.78686814123456827</v>
      </c>
      <c r="X109" s="24">
        <f t="shared" si="29"/>
        <v>224.88056970905154</v>
      </c>
      <c r="Y109" s="7"/>
      <c r="Z109" s="25">
        <f t="shared" si="30"/>
        <v>-637</v>
      </c>
      <c r="AA109" s="17">
        <f t="shared" si="31"/>
        <v>224.72999999999979</v>
      </c>
      <c r="AB109" s="24">
        <f t="shared" si="25"/>
        <v>3.922278428006853</v>
      </c>
      <c r="AC109" s="17">
        <f t="shared" si="26"/>
        <v>0.15056970905175149</v>
      </c>
    </row>
    <row r="110" spans="1:29" s="17" customFormat="1" x14ac:dyDescent="0.25">
      <c r="A110" s="17">
        <v>25</v>
      </c>
      <c r="B110" s="17">
        <v>-617</v>
      </c>
      <c r="C110" s="17">
        <v>11799</v>
      </c>
      <c r="D110" s="17">
        <v>14542</v>
      </c>
      <c r="E110" s="17">
        <v>14613</v>
      </c>
      <c r="F110" s="17">
        <v>11880</v>
      </c>
      <c r="G110" s="24"/>
      <c r="H110" s="7"/>
      <c r="I110" s="25">
        <f t="shared" si="17"/>
        <v>-2814</v>
      </c>
      <c r="J110" s="24">
        <f t="shared" si="17"/>
        <v>2662</v>
      </c>
      <c r="K110" s="7"/>
      <c r="L110" s="25">
        <f t="shared" si="27"/>
        <v>-2810.5958688083751</v>
      </c>
      <c r="M110" s="17">
        <f t="shared" si="18"/>
        <v>11.588109169793261</v>
      </c>
      <c r="N110" s="17">
        <f t="shared" si="28"/>
        <v>2666.2411383202802</v>
      </c>
      <c r="O110" s="24">
        <f t="shared" si="19"/>
        <v>17.987254251749519</v>
      </c>
      <c r="P110" s="7"/>
      <c r="Q110" s="25">
        <f t="shared" si="20"/>
        <v>-2795.334199508306</v>
      </c>
      <c r="R110" s="24">
        <f t="shared" si="21"/>
        <v>2640.5935598173478</v>
      </c>
      <c r="S110" s="7"/>
      <c r="T110" s="25">
        <f t="shared" si="22"/>
        <v>0.72601091969857046</v>
      </c>
      <c r="U110" s="24">
        <f t="shared" si="23"/>
        <v>0.68657194221588413</v>
      </c>
      <c r="V110" s="7"/>
      <c r="W110" s="25">
        <f t="shared" si="24"/>
        <v>0.72464525882733033</v>
      </c>
      <c r="X110" s="24">
        <f t="shared" si="29"/>
        <v>219.28651039383317</v>
      </c>
      <c r="Y110" s="7"/>
      <c r="Z110" s="25">
        <f t="shared" si="30"/>
        <v>-617</v>
      </c>
      <c r="AA110" s="17">
        <f t="shared" si="31"/>
        <v>219.17699999999979</v>
      </c>
      <c r="AB110" s="24">
        <f t="shared" si="25"/>
        <v>3.8253602946436081</v>
      </c>
      <c r="AC110" s="17">
        <f t="shared" si="26"/>
        <v>0.10951039383337502</v>
      </c>
    </row>
    <row r="111" spans="1:29" s="17" customFormat="1" x14ac:dyDescent="0.25">
      <c r="A111" s="17">
        <v>26</v>
      </c>
      <c r="B111" s="17">
        <v>-612</v>
      </c>
      <c r="C111" s="17">
        <v>11931</v>
      </c>
      <c r="D111" s="17">
        <v>14675</v>
      </c>
      <c r="E111" s="17">
        <v>14478</v>
      </c>
      <c r="F111" s="17">
        <v>11757</v>
      </c>
      <c r="G111" s="24"/>
      <c r="H111" s="7"/>
      <c r="I111" s="25">
        <f t="shared" si="17"/>
        <v>-2547</v>
      </c>
      <c r="J111" s="24">
        <f t="shared" si="17"/>
        <v>2918</v>
      </c>
      <c r="K111" s="7"/>
      <c r="L111" s="25">
        <f t="shared" si="27"/>
        <v>-2544.0428516969432</v>
      </c>
      <c r="M111" s="17">
        <f t="shared" si="18"/>
        <v>8.7447260862716139</v>
      </c>
      <c r="N111" s="17">
        <f t="shared" si="28"/>
        <v>2921.2906654193548</v>
      </c>
      <c r="O111" s="24">
        <f t="shared" si="19"/>
        <v>10.828478902137563</v>
      </c>
      <c r="P111" s="7"/>
      <c r="Q111" s="25">
        <f t="shared" si="20"/>
        <v>-2528.334199508306</v>
      </c>
      <c r="R111" s="24">
        <f t="shared" si="21"/>
        <v>2896.5935598173478</v>
      </c>
      <c r="S111" s="7"/>
      <c r="T111" s="25">
        <f t="shared" si="22"/>
        <v>0.65666503769504636</v>
      </c>
      <c r="U111" s="24">
        <f t="shared" si="23"/>
        <v>0.7531336501144007</v>
      </c>
      <c r="V111" s="7"/>
      <c r="W111" s="25">
        <f t="shared" si="24"/>
        <v>0.655166701863098</v>
      </c>
      <c r="X111" s="24">
        <f t="shared" si="29"/>
        <v>213.76178816412494</v>
      </c>
      <c r="Y111" s="7"/>
      <c r="Z111" s="25">
        <f t="shared" si="30"/>
        <v>-612</v>
      </c>
      <c r="AA111" s="17">
        <f t="shared" si="31"/>
        <v>213.66899999999978</v>
      </c>
      <c r="AB111" s="24">
        <f t="shared" si="25"/>
        <v>3.7292275594437601</v>
      </c>
      <c r="AC111" s="17">
        <f t="shared" si="26"/>
        <v>9.2788164125153116E-2</v>
      </c>
    </row>
    <row r="112" spans="1:29" s="17" customFormat="1" x14ac:dyDescent="0.25">
      <c r="A112" s="17">
        <v>27</v>
      </c>
      <c r="B112" s="17">
        <v>-615</v>
      </c>
      <c r="C112" s="17">
        <v>12071</v>
      </c>
      <c r="D112" s="17">
        <v>14779</v>
      </c>
      <c r="E112" s="17">
        <v>14329</v>
      </c>
      <c r="F112" s="17">
        <v>11633</v>
      </c>
      <c r="G112" s="24"/>
      <c r="H112" s="7"/>
      <c r="I112" s="25">
        <f t="shared" si="17"/>
        <v>-2258</v>
      </c>
      <c r="J112" s="24">
        <f t="shared" si="17"/>
        <v>3146</v>
      </c>
      <c r="K112" s="7"/>
      <c r="L112" s="25">
        <f t="shared" si="27"/>
        <v>-2252.6826643178188</v>
      </c>
      <c r="M112" s="17">
        <f t="shared" si="18"/>
        <v>28.274058756997807</v>
      </c>
      <c r="N112" s="17">
        <f t="shared" si="28"/>
        <v>3150.6029520663133</v>
      </c>
      <c r="O112" s="24">
        <f t="shared" si="19"/>
        <v>21.187167724777549</v>
      </c>
      <c r="P112" s="7"/>
      <c r="Q112" s="25">
        <f t="shared" si="20"/>
        <v>-2239.334199508306</v>
      </c>
      <c r="R112" s="24">
        <f t="shared" si="21"/>
        <v>3124.5935598173478</v>
      </c>
      <c r="S112" s="7"/>
      <c r="T112" s="25">
        <f t="shared" si="22"/>
        <v>0.58160526279235558</v>
      </c>
      <c r="U112" s="24">
        <f t="shared" si="23"/>
        <v>0.81241517121151696</v>
      </c>
      <c r="V112" s="7"/>
      <c r="W112" s="25">
        <f t="shared" si="24"/>
        <v>0.57998873695996944</v>
      </c>
      <c r="X112" s="24">
        <f t="shared" si="29"/>
        <v>208.26439944429012</v>
      </c>
      <c r="Y112" s="7"/>
      <c r="Z112" s="25">
        <f t="shared" si="30"/>
        <v>-615</v>
      </c>
      <c r="AA112" s="17">
        <f t="shared" si="31"/>
        <v>208.13399999999979</v>
      </c>
      <c r="AB112" s="24">
        <f t="shared" si="25"/>
        <v>3.6326235853458742</v>
      </c>
      <c r="AC112" s="17">
        <f t="shared" si="26"/>
        <v>0.13039944429033312</v>
      </c>
    </row>
    <row r="113" spans="1:29" s="17" customFormat="1" x14ac:dyDescent="0.25">
      <c r="A113" s="17">
        <v>28</v>
      </c>
      <c r="B113" s="17">
        <v>-623</v>
      </c>
      <c r="C113" s="17">
        <v>12225</v>
      </c>
      <c r="D113" s="17">
        <v>14880</v>
      </c>
      <c r="E113" s="17">
        <v>14167</v>
      </c>
      <c r="F113" s="17">
        <v>11526</v>
      </c>
      <c r="G113" s="24"/>
      <c r="H113" s="7"/>
      <c r="I113" s="25">
        <f t="shared" si="17"/>
        <v>-1942</v>
      </c>
      <c r="J113" s="24">
        <f t="shared" si="17"/>
        <v>3354</v>
      </c>
      <c r="K113" s="7"/>
      <c r="L113" s="25">
        <f t="shared" si="27"/>
        <v>-1936.2926605242485</v>
      </c>
      <c r="M113" s="17">
        <f t="shared" si="18"/>
        <v>32.57372389147136</v>
      </c>
      <c r="N113" s="17">
        <f t="shared" si="28"/>
        <v>3353.1287881601179</v>
      </c>
      <c r="O113" s="24">
        <f t="shared" si="19"/>
        <v>0.75901006995076703</v>
      </c>
      <c r="P113" s="7"/>
      <c r="Q113" s="25">
        <f t="shared" si="20"/>
        <v>-1923.334199508306</v>
      </c>
      <c r="R113" s="24">
        <f t="shared" si="21"/>
        <v>3332.5935598173478</v>
      </c>
      <c r="S113" s="7"/>
      <c r="T113" s="25">
        <f t="shared" si="22"/>
        <v>0.49953298296796006</v>
      </c>
      <c r="U113" s="24">
        <f t="shared" si="23"/>
        <v>0.86649655887906163</v>
      </c>
      <c r="V113" s="7"/>
      <c r="W113" s="25">
        <f t="shared" si="24"/>
        <v>0.49780860772452029</v>
      </c>
      <c r="X113" s="24">
        <f t="shared" si="29"/>
        <v>202.61878133963614</v>
      </c>
      <c r="Y113" s="7"/>
      <c r="Z113" s="25">
        <f t="shared" si="30"/>
        <v>-623</v>
      </c>
      <c r="AA113" s="17">
        <f t="shared" si="31"/>
        <v>202.52699999999979</v>
      </c>
      <c r="AB113" s="24">
        <f t="shared" si="25"/>
        <v>3.5347629741865521</v>
      </c>
      <c r="AC113" s="17">
        <f t="shared" si="26"/>
        <v>9.1781339636355597E-2</v>
      </c>
    </row>
    <row r="114" spans="1:29" s="17" customFormat="1" x14ac:dyDescent="0.25">
      <c r="A114" s="17">
        <v>29</v>
      </c>
      <c r="B114" s="17">
        <v>-617</v>
      </c>
      <c r="C114" s="17">
        <v>12396</v>
      </c>
      <c r="D114" s="17">
        <v>14973</v>
      </c>
      <c r="E114" s="17">
        <v>14004</v>
      </c>
      <c r="F114" s="17">
        <v>11447</v>
      </c>
      <c r="G114" s="24"/>
      <c r="H114" s="7"/>
      <c r="I114" s="25">
        <f t="shared" si="17"/>
        <v>-1608</v>
      </c>
      <c r="J114" s="24">
        <f t="shared" si="17"/>
        <v>3526</v>
      </c>
      <c r="K114" s="7"/>
      <c r="L114" s="25">
        <f t="shared" si="27"/>
        <v>-1604.8437016064076</v>
      </c>
      <c r="M114" s="17">
        <f t="shared" si="18"/>
        <v>9.9622195493936569</v>
      </c>
      <c r="N114" s="17">
        <f t="shared" si="28"/>
        <v>3522.2775819508388</v>
      </c>
      <c r="O114" s="24">
        <f t="shared" si="19"/>
        <v>13.856396132721118</v>
      </c>
      <c r="P114" s="7"/>
      <c r="Q114" s="25">
        <f t="shared" si="20"/>
        <v>-1589.334199508306</v>
      </c>
      <c r="R114" s="24">
        <f t="shared" si="21"/>
        <v>3504.5935598173478</v>
      </c>
      <c r="S114" s="7"/>
      <c r="T114" s="25">
        <f t="shared" si="22"/>
        <v>0.41278569986242813</v>
      </c>
      <c r="U114" s="24">
        <f t="shared" si="23"/>
        <v>0.91121770637337751</v>
      </c>
      <c r="V114" s="7"/>
      <c r="W114" s="25">
        <f t="shared" si="24"/>
        <v>0.41097210402420936</v>
      </c>
      <c r="X114" s="24">
        <f t="shared" si="29"/>
        <v>197.01714856827539</v>
      </c>
      <c r="Y114" s="7"/>
      <c r="Z114" s="25">
        <f t="shared" si="30"/>
        <v>-617</v>
      </c>
      <c r="AA114" s="17">
        <f t="shared" si="31"/>
        <v>196.97399999999979</v>
      </c>
      <c r="AB114" s="24">
        <f t="shared" si="25"/>
        <v>3.4378448408233067</v>
      </c>
      <c r="AC114" s="17">
        <f t="shared" si="26"/>
        <v>4.3148568275597654E-2</v>
      </c>
    </row>
    <row r="115" spans="1:29" s="17" customFormat="1" x14ac:dyDescent="0.25">
      <c r="A115" s="17">
        <v>30</v>
      </c>
      <c r="B115" s="17">
        <v>-633</v>
      </c>
      <c r="C115" s="17">
        <v>12583</v>
      </c>
      <c r="D115" s="17">
        <v>15049</v>
      </c>
      <c r="E115" s="17">
        <v>13837</v>
      </c>
      <c r="F115" s="17">
        <v>11383</v>
      </c>
      <c r="G115" s="24"/>
      <c r="H115" s="7"/>
      <c r="I115" s="25">
        <f t="shared" si="17"/>
        <v>-1254</v>
      </c>
      <c r="J115" s="24">
        <f t="shared" si="17"/>
        <v>3666</v>
      </c>
      <c r="K115" s="7"/>
      <c r="L115" s="25">
        <f t="shared" si="27"/>
        <v>-1249.3476920564065</v>
      </c>
      <c r="M115" s="17">
        <f t="shared" si="18"/>
        <v>21.643969202023566</v>
      </c>
      <c r="N115" s="17">
        <f t="shared" si="28"/>
        <v>3661.6424466411163</v>
      </c>
      <c r="O115" s="24">
        <f t="shared" si="19"/>
        <v>18.98827127551867</v>
      </c>
      <c r="P115" s="7"/>
      <c r="Q115" s="25">
        <f t="shared" si="20"/>
        <v>-1235.334199508306</v>
      </c>
      <c r="R115" s="24">
        <f t="shared" si="21"/>
        <v>3644.5935598173478</v>
      </c>
      <c r="S115" s="7"/>
      <c r="T115" s="25">
        <f t="shared" si="22"/>
        <v>0.32084396866674458</v>
      </c>
      <c r="U115" s="24">
        <f t="shared" si="23"/>
        <v>0.94761864038037869</v>
      </c>
      <c r="V115" s="7"/>
      <c r="W115" s="25">
        <f t="shared" si="24"/>
        <v>0.31895770912201926</v>
      </c>
      <c r="X115" s="24">
        <f t="shared" si="29"/>
        <v>191.34374940226371</v>
      </c>
      <c r="Y115" s="7"/>
      <c r="Z115" s="25">
        <f t="shared" si="30"/>
        <v>-633</v>
      </c>
      <c r="AA115" s="17">
        <f t="shared" si="31"/>
        <v>191.27699999999979</v>
      </c>
      <c r="AB115" s="24">
        <f t="shared" si="25"/>
        <v>3.3384134333371902</v>
      </c>
      <c r="AC115" s="17">
        <f t="shared" si="26"/>
        <v>6.674940226392323E-2</v>
      </c>
    </row>
    <row r="116" spans="1:29" s="17" customFormat="1" x14ac:dyDescent="0.25">
      <c r="A116" s="17">
        <v>31</v>
      </c>
      <c r="B116" s="17">
        <v>-643</v>
      </c>
      <c r="C116" s="17">
        <v>12761</v>
      </c>
      <c r="D116" s="17">
        <v>15091</v>
      </c>
      <c r="E116" s="17">
        <v>13635</v>
      </c>
      <c r="F116" s="17">
        <v>11319</v>
      </c>
      <c r="G116" s="24"/>
      <c r="H116" s="7"/>
      <c r="I116" s="25">
        <f t="shared" ref="I116:J149" si="32">C116-E116</f>
        <v>-874</v>
      </c>
      <c r="J116" s="24">
        <f t="shared" si="32"/>
        <v>3772</v>
      </c>
      <c r="K116" s="7"/>
      <c r="L116" s="25">
        <f t="shared" si="27"/>
        <v>-875.80024250955523</v>
      </c>
      <c r="M116" s="17">
        <f t="shared" si="18"/>
        <v>3.2408730932097218</v>
      </c>
      <c r="N116" s="17">
        <f t="shared" si="28"/>
        <v>3766.3749878335861</v>
      </c>
      <c r="O116" s="24">
        <f t="shared" si="19"/>
        <v>31.640761872303869</v>
      </c>
      <c r="P116" s="7"/>
      <c r="Q116" s="25">
        <f t="shared" si="20"/>
        <v>-855.33419950830603</v>
      </c>
      <c r="R116" s="24">
        <f t="shared" si="21"/>
        <v>3750.5935598173478</v>
      </c>
      <c r="S116" s="7"/>
      <c r="T116" s="25">
        <f t="shared" si="22"/>
        <v>0.22214945495386396</v>
      </c>
      <c r="U116" s="24">
        <f t="shared" si="23"/>
        <v>0.97517934755710822</v>
      </c>
      <c r="V116" s="7"/>
      <c r="W116" s="25">
        <f t="shared" si="24"/>
        <v>0.22020812095073308</v>
      </c>
      <c r="X116" s="24">
        <f t="shared" si="29"/>
        <v>185.46580858708217</v>
      </c>
      <c r="Y116" s="7"/>
      <c r="Z116" s="25">
        <f t="shared" si="30"/>
        <v>-643</v>
      </c>
      <c r="AA116" s="17">
        <f t="shared" si="31"/>
        <v>185.48999999999978</v>
      </c>
      <c r="AB116" s="24">
        <f t="shared" si="25"/>
        <v>3.2374112295242776</v>
      </c>
      <c r="AC116" s="17">
        <f t="shared" si="26"/>
        <v>-2.4191412917616617E-2</v>
      </c>
    </row>
    <row r="117" spans="1:29" s="17" customFormat="1" x14ac:dyDescent="0.25">
      <c r="A117" s="17">
        <v>32</v>
      </c>
      <c r="B117" s="17">
        <v>-628</v>
      </c>
      <c r="C117" s="17">
        <v>12939</v>
      </c>
      <c r="D117" s="17">
        <v>15125</v>
      </c>
      <c r="E117" s="17">
        <v>13451</v>
      </c>
      <c r="F117" s="17">
        <v>11288</v>
      </c>
      <c r="G117" s="24"/>
      <c r="H117" s="7"/>
      <c r="I117" s="25">
        <f t="shared" si="32"/>
        <v>-512</v>
      </c>
      <c r="J117" s="24">
        <f t="shared" si="32"/>
        <v>3837</v>
      </c>
      <c r="K117" s="7"/>
      <c r="L117" s="25">
        <f t="shared" si="27"/>
        <v>-502.49846167565789</v>
      </c>
      <c r="M117" s="17">
        <f t="shared" si="18"/>
        <v>90.27923052894181</v>
      </c>
      <c r="N117" s="17">
        <f t="shared" si="28"/>
        <v>3831.8123609538598</v>
      </c>
      <c r="O117" s="24">
        <f t="shared" si="19"/>
        <v>26.911598873038901</v>
      </c>
      <c r="P117" s="7"/>
      <c r="Q117" s="25">
        <f t="shared" si="20"/>
        <v>-493.33419950830609</v>
      </c>
      <c r="R117" s="24">
        <f t="shared" si="21"/>
        <v>3815.5935598173478</v>
      </c>
      <c r="S117" s="7"/>
      <c r="T117" s="25">
        <f t="shared" si="22"/>
        <v>0.12812994452211976</v>
      </c>
      <c r="U117" s="24">
        <f t="shared" si="23"/>
        <v>0.99207978120321594</v>
      </c>
      <c r="V117" s="7"/>
      <c r="W117" s="25">
        <f t="shared" si="24"/>
        <v>0.1261547720354009</v>
      </c>
      <c r="X117" s="24">
        <f t="shared" si="29"/>
        <v>179.98804594222065</v>
      </c>
      <c r="Y117" s="7"/>
      <c r="Z117" s="25">
        <f t="shared" si="30"/>
        <v>-628</v>
      </c>
      <c r="AA117" s="17">
        <f t="shared" si="31"/>
        <v>179.83799999999979</v>
      </c>
      <c r="AB117" s="24">
        <f t="shared" si="25"/>
        <v>3.138765220201559</v>
      </c>
      <c r="AC117" s="17">
        <f t="shared" si="26"/>
        <v>0.15004594222085643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15139</v>
      </c>
      <c r="E118" s="17">
        <v>13266</v>
      </c>
      <c r="F118" s="17">
        <v>11273</v>
      </c>
      <c r="G118" s="24"/>
      <c r="H118" s="7"/>
      <c r="I118" s="25">
        <f t="shared" si="32"/>
        <v>-135</v>
      </c>
      <c r="J118" s="24">
        <f t="shared" si="32"/>
        <v>3866</v>
      </c>
      <c r="K118" s="7"/>
      <c r="L118" s="25">
        <f t="shared" si="27"/>
        <v>-129.31763406328943</v>
      </c>
      <c r="M118" s="17">
        <f t="shared" si="18"/>
        <v>32.289282638688569</v>
      </c>
      <c r="N118" s="17">
        <f t="shared" si="28"/>
        <v>3860.0620964840277</v>
      </c>
      <c r="O118" s="24">
        <f t="shared" si="19"/>
        <v>35.258698164995799</v>
      </c>
      <c r="P118" s="7"/>
      <c r="Q118" s="25">
        <f t="shared" si="20"/>
        <v>-116.33419950830606</v>
      </c>
      <c r="R118" s="24">
        <f t="shared" si="21"/>
        <v>3844.5935598173478</v>
      </c>
      <c r="S118" s="7"/>
      <c r="T118" s="25">
        <f t="shared" si="22"/>
        <v>3.0214598022761857E-2</v>
      </c>
      <c r="U118" s="24">
        <f t="shared" si="23"/>
        <v>0.99961997467609476</v>
      </c>
      <c r="V118" s="7"/>
      <c r="W118" s="25">
        <f t="shared" si="24"/>
        <v>2.8224217413375031E-2</v>
      </c>
      <c r="X118" s="24">
        <f t="shared" si="29"/>
        <v>174.35841250779458</v>
      </c>
      <c r="Y118" s="7"/>
      <c r="Z118" s="25">
        <f t="shared" si="30"/>
        <v>-620</v>
      </c>
      <c r="AA118" s="17">
        <f t="shared" si="31"/>
        <v>174.25799999999978</v>
      </c>
      <c r="AB118" s="24">
        <f t="shared" si="25"/>
        <v>3.0413758479402748</v>
      </c>
      <c r="AC118" s="17">
        <f t="shared" si="26"/>
        <v>0.10041250779480038</v>
      </c>
    </row>
    <row r="119" spans="1:29" s="17" customFormat="1" x14ac:dyDescent="0.25">
      <c r="A119" s="17">
        <v>34</v>
      </c>
      <c r="B119" s="17">
        <v>-618</v>
      </c>
      <c r="C119" s="17">
        <v>13320</v>
      </c>
      <c r="D119" s="17">
        <v>15141</v>
      </c>
      <c r="E119" s="17">
        <v>13079</v>
      </c>
      <c r="F119" s="17">
        <v>11279</v>
      </c>
      <c r="G119" s="24"/>
      <c r="H119" s="7"/>
      <c r="I119" s="25">
        <f t="shared" si="32"/>
        <v>241</v>
      </c>
      <c r="J119" s="24">
        <f t="shared" si="32"/>
        <v>3862</v>
      </c>
      <c r="K119" s="7"/>
      <c r="L119" s="25">
        <f t="shared" si="27"/>
        <v>243.70947332055366</v>
      </c>
      <c r="M119" s="17">
        <f t="shared" si="18"/>
        <v>7.3412456747920531</v>
      </c>
      <c r="N119" s="17">
        <f t="shared" si="28"/>
        <v>3852.0055189934124</v>
      </c>
      <c r="O119" s="24">
        <f t="shared" si="19"/>
        <v>99.889650591041246</v>
      </c>
      <c r="P119" s="7"/>
      <c r="Q119" s="25">
        <f t="shared" si="20"/>
        <v>259.66580049169391</v>
      </c>
      <c r="R119" s="24">
        <f t="shared" si="21"/>
        <v>3840.5935598173478</v>
      </c>
      <c r="S119" s="7"/>
      <c r="T119" s="25">
        <f t="shared" si="22"/>
        <v>-6.7441026072088461E-2</v>
      </c>
      <c r="U119" s="24">
        <f t="shared" si="23"/>
        <v>0.99857994799018046</v>
      </c>
      <c r="V119" s="7"/>
      <c r="W119" s="25">
        <f t="shared" si="24"/>
        <v>-6.9429529378793348E-2</v>
      </c>
      <c r="X119" s="24">
        <f t="shared" si="29"/>
        <v>168.76382355488238</v>
      </c>
      <c r="Y119" s="7"/>
      <c r="Z119" s="25">
        <f t="shared" si="30"/>
        <v>-618</v>
      </c>
      <c r="AA119" s="17">
        <f t="shared" si="31"/>
        <v>168.69599999999977</v>
      </c>
      <c r="AB119" s="24">
        <f t="shared" si="25"/>
        <v>2.9443006349443501</v>
      </c>
      <c r="AC119" s="17">
        <f t="shared" si="26"/>
        <v>6.782355488260805E-2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15115</v>
      </c>
      <c r="E120" s="17">
        <v>12897</v>
      </c>
      <c r="F120" s="17">
        <v>11297</v>
      </c>
      <c r="G120" s="24"/>
      <c r="H120" s="7"/>
      <c r="I120" s="25">
        <f t="shared" si="32"/>
        <v>601</v>
      </c>
      <c r="J120" s="24">
        <f t="shared" si="32"/>
        <v>3818</v>
      </c>
      <c r="K120" s="7"/>
      <c r="L120" s="25">
        <f t="shared" si="27"/>
        <v>608.30911051116789</v>
      </c>
      <c r="M120" s="17">
        <f t="shared" si="18"/>
        <v>53.423096464464891</v>
      </c>
      <c r="N120" s="17">
        <f t="shared" si="28"/>
        <v>3808.8676158288813</v>
      </c>
      <c r="O120" s="24">
        <f t="shared" si="19"/>
        <v>83.400440648899419</v>
      </c>
      <c r="P120" s="7"/>
      <c r="Q120" s="25">
        <f t="shared" si="20"/>
        <v>619.66580049169397</v>
      </c>
      <c r="R120" s="24">
        <f t="shared" si="21"/>
        <v>3796.5935598173478</v>
      </c>
      <c r="S120" s="7"/>
      <c r="T120" s="25">
        <f t="shared" si="22"/>
        <v>-0.16094109169481752</v>
      </c>
      <c r="U120" s="24">
        <f t="shared" si="23"/>
        <v>0.98713965444512297</v>
      </c>
      <c r="V120" s="7"/>
      <c r="W120" s="25">
        <f t="shared" si="24"/>
        <v>-0.16290700047834608</v>
      </c>
      <c r="X120" s="24">
        <f t="shared" si="29"/>
        <v>163.37007757565652</v>
      </c>
      <c r="Y120" s="7"/>
      <c r="Z120" s="25">
        <f t="shared" si="30"/>
        <v>-608</v>
      </c>
      <c r="AA120" s="17">
        <f t="shared" si="31"/>
        <v>163.22399999999976</v>
      </c>
      <c r="AB120" s="24">
        <f t="shared" si="25"/>
        <v>2.8487962182752207</v>
      </c>
      <c r="AC120" s="17">
        <f t="shared" si="26"/>
        <v>0.14607757565676138</v>
      </c>
    </row>
    <row r="121" spans="1:29" s="17" customFormat="1" x14ac:dyDescent="0.25">
      <c r="A121" s="17">
        <v>36</v>
      </c>
      <c r="B121" s="17">
        <v>-611</v>
      </c>
      <c r="C121" s="17">
        <v>13686</v>
      </c>
      <c r="D121" s="17">
        <v>15079</v>
      </c>
      <c r="E121" s="17">
        <v>12721</v>
      </c>
      <c r="F121" s="17">
        <v>11344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968.94515148687992</v>
      </c>
      <c r="M121" s="17">
        <f t="shared" si="18"/>
        <v>15.564220254430861</v>
      </c>
      <c r="N121" s="17">
        <f t="shared" si="28"/>
        <v>3730.7315822839628</v>
      </c>
      <c r="O121" s="24">
        <f t="shared" si="19"/>
        <v>18.219389798580398</v>
      </c>
      <c r="P121" s="7"/>
      <c r="Q121" s="25">
        <f t="shared" si="20"/>
        <v>983.66580049169397</v>
      </c>
      <c r="R121" s="24">
        <f t="shared" si="21"/>
        <v>3713.5935598173478</v>
      </c>
      <c r="S121" s="7"/>
      <c r="T121" s="25">
        <f t="shared" si="22"/>
        <v>-0.25548004693557685</v>
      </c>
      <c r="U121" s="24">
        <f t="shared" si="23"/>
        <v>0.96555910071240081</v>
      </c>
      <c r="V121" s="7"/>
      <c r="W121" s="25">
        <f t="shared" si="24"/>
        <v>-0.25740317199763041</v>
      </c>
      <c r="X121" s="24">
        <f t="shared" si="29"/>
        <v>157.81407250146901</v>
      </c>
      <c r="Y121" s="7"/>
      <c r="Z121" s="25">
        <f t="shared" si="30"/>
        <v>-611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8.907250146924639E-2</v>
      </c>
    </row>
    <row r="122" spans="1:29" s="17" customFormat="1" x14ac:dyDescent="0.25">
      <c r="A122" s="17">
        <v>37</v>
      </c>
      <c r="B122" s="17">
        <v>-629</v>
      </c>
      <c r="C122" s="17">
        <v>13862</v>
      </c>
      <c r="D122" s="17">
        <v>15019</v>
      </c>
      <c r="E122" s="17">
        <v>12538</v>
      </c>
      <c r="F122" s="17">
        <v>11399</v>
      </c>
      <c r="G122" s="24"/>
      <c r="H122" s="7"/>
      <c r="I122" s="25">
        <f t="shared" si="32"/>
        <v>1324</v>
      </c>
      <c r="J122" s="24">
        <f t="shared" si="32"/>
        <v>3620</v>
      </c>
      <c r="K122" s="7"/>
      <c r="L122" s="25">
        <f t="shared" si="27"/>
        <v>1330.6741383056292</v>
      </c>
      <c r="M122" s="17">
        <f t="shared" si="18"/>
        <v>44.544122122666813</v>
      </c>
      <c r="N122" s="17">
        <f t="shared" si="28"/>
        <v>3614.627276111969</v>
      </c>
      <c r="O122" s="24">
        <f t="shared" si="19"/>
        <v>28.866161977019292</v>
      </c>
      <c r="P122" s="7"/>
      <c r="Q122" s="25">
        <f t="shared" si="20"/>
        <v>1342.665800491694</v>
      </c>
      <c r="R122" s="24">
        <f t="shared" si="21"/>
        <v>3598.5935598173478</v>
      </c>
      <c r="S122" s="7"/>
      <c r="T122" s="25">
        <f t="shared" si="22"/>
        <v>-0.3487203901537983</v>
      </c>
      <c r="U122" s="24">
        <f t="shared" si="23"/>
        <v>0.93565833349236405</v>
      </c>
      <c r="V122" s="7"/>
      <c r="W122" s="25">
        <f t="shared" si="24"/>
        <v>-0.35058416173405932</v>
      </c>
      <c r="X122" s="24">
        <f t="shared" si="29"/>
        <v>152.20050144539778</v>
      </c>
      <c r="Y122" s="7"/>
      <c r="Z122" s="25">
        <f t="shared" si="30"/>
        <v>-629</v>
      </c>
      <c r="AA122" s="17">
        <f t="shared" si="31"/>
        <v>152.06399999999977</v>
      </c>
      <c r="AB122" s="24">
        <f t="shared" si="25"/>
        <v>2.6540174737526532</v>
      </c>
      <c r="AC122" s="17">
        <f t="shared" si="26"/>
        <v>0.1365014453980109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14938</v>
      </c>
      <c r="E123" s="17">
        <v>12363</v>
      </c>
      <c r="F123" s="17">
        <v>11472</v>
      </c>
      <c r="G123" s="24"/>
      <c r="H123" s="7"/>
      <c r="I123" s="25">
        <f t="shared" si="32"/>
        <v>1676</v>
      </c>
      <c r="J123" s="24">
        <f t="shared" si="32"/>
        <v>3466</v>
      </c>
      <c r="K123" s="7"/>
      <c r="L123" s="25">
        <f t="shared" si="27"/>
        <v>1683.0299083585562</v>
      </c>
      <c r="M123" s="17">
        <f t="shared" si="18"/>
        <v>49.419611529698507</v>
      </c>
      <c r="N123" s="17">
        <f t="shared" si="28"/>
        <v>3461.5891540799271</v>
      </c>
      <c r="O123" s="24">
        <f t="shared" si="19"/>
        <v>19.455561730623888</v>
      </c>
      <c r="P123" s="7"/>
      <c r="Q123" s="25">
        <f t="shared" si="20"/>
        <v>1694.665800491694</v>
      </c>
      <c r="R123" s="24">
        <f t="shared" si="21"/>
        <v>3444.5935598173478</v>
      </c>
      <c r="S123" s="7"/>
      <c r="T123" s="25">
        <f t="shared" si="22"/>
        <v>-0.44014267654046668</v>
      </c>
      <c r="U123" s="24">
        <f t="shared" si="23"/>
        <v>0.89561730608466272</v>
      </c>
      <c r="V123" s="7"/>
      <c r="W123" s="25">
        <f t="shared" si="24"/>
        <v>-0.44192689977693667</v>
      </c>
      <c r="X123" s="24">
        <f t="shared" si="29"/>
        <v>146.47785884817552</v>
      </c>
      <c r="Y123" s="7"/>
      <c r="Z123" s="25">
        <f t="shared" si="30"/>
        <v>-636</v>
      </c>
      <c r="AA123" s="17">
        <f t="shared" si="31"/>
        <v>146.33999999999978</v>
      </c>
      <c r="AB123" s="24">
        <f t="shared" si="25"/>
        <v>2.5541148273684979</v>
      </c>
      <c r="AC123" s="17">
        <f t="shared" si="26"/>
        <v>0.13785884817573901</v>
      </c>
    </row>
    <row r="124" spans="1:29" s="17" customFormat="1" x14ac:dyDescent="0.25">
      <c r="A124" s="17">
        <v>39</v>
      </c>
      <c r="B124" s="17">
        <v>-625</v>
      </c>
      <c r="C124" s="17">
        <v>14204</v>
      </c>
      <c r="D124" s="17">
        <v>14843</v>
      </c>
      <c r="E124" s="17">
        <v>12187</v>
      </c>
      <c r="F124" s="17">
        <v>11562</v>
      </c>
      <c r="G124" s="24"/>
      <c r="H124" s="7"/>
      <c r="I124" s="25">
        <f t="shared" si="32"/>
        <v>2017</v>
      </c>
      <c r="J124" s="24">
        <f t="shared" si="32"/>
        <v>3281</v>
      </c>
      <c r="K124" s="7"/>
      <c r="L124" s="25">
        <f t="shared" si="27"/>
        <v>2012.7733499959709</v>
      </c>
      <c r="M124" s="17">
        <f t="shared" si="18"/>
        <v>17.8645702565594</v>
      </c>
      <c r="N124" s="17">
        <f t="shared" si="28"/>
        <v>3277.7561723708891</v>
      </c>
      <c r="O124" s="24">
        <f t="shared" si="19"/>
        <v>10.52241768738331</v>
      </c>
      <c r="P124" s="7"/>
      <c r="Q124" s="25">
        <f t="shared" si="20"/>
        <v>2035.665800491694</v>
      </c>
      <c r="R124" s="24">
        <f t="shared" si="21"/>
        <v>3259.5935598173478</v>
      </c>
      <c r="S124" s="7"/>
      <c r="T124" s="25">
        <f t="shared" si="22"/>
        <v>-0.52870801647755172</v>
      </c>
      <c r="U124" s="24">
        <f t="shared" si="23"/>
        <v>0.84751607186112532</v>
      </c>
      <c r="V124" s="7"/>
      <c r="W124" s="25">
        <f t="shared" si="24"/>
        <v>-0.53039663624518207</v>
      </c>
      <c r="X124" s="24">
        <f t="shared" si="29"/>
        <v>140.70174238241714</v>
      </c>
      <c r="Y124" s="7"/>
      <c r="Z124" s="25">
        <f t="shared" si="30"/>
        <v>-625</v>
      </c>
      <c r="AA124" s="17">
        <f t="shared" si="31"/>
        <v>140.71499999999978</v>
      </c>
      <c r="AB124" s="24">
        <f t="shared" si="25"/>
        <v>2.4559400569438168</v>
      </c>
      <c r="AC124" s="17">
        <f t="shared" si="26"/>
        <v>-1.3257617582638659E-2</v>
      </c>
    </row>
    <row r="125" spans="1:29" s="17" customFormat="1" x14ac:dyDescent="0.25">
      <c r="A125" s="17">
        <v>40</v>
      </c>
      <c r="B125" s="17">
        <v>-636</v>
      </c>
      <c r="C125" s="17">
        <v>14362</v>
      </c>
      <c r="D125" s="17">
        <v>14731</v>
      </c>
      <c r="E125" s="17">
        <v>12032</v>
      </c>
      <c r="F125" s="17">
        <v>11669</v>
      </c>
      <c r="G125" s="24"/>
      <c r="H125" s="7"/>
      <c r="I125" s="25">
        <f t="shared" si="32"/>
        <v>2330</v>
      </c>
      <c r="J125" s="24">
        <f t="shared" si="32"/>
        <v>3062</v>
      </c>
      <c r="K125" s="7"/>
      <c r="L125" s="25">
        <f t="shared" si="27"/>
        <v>2328.2118395180587</v>
      </c>
      <c r="M125" s="17">
        <f t="shared" si="18"/>
        <v>3.1975179091765571</v>
      </c>
      <c r="N125" s="17">
        <f t="shared" si="28"/>
        <v>3058.4967788006152</v>
      </c>
      <c r="O125" s="24">
        <f t="shared" si="19"/>
        <v>12.272558771819252</v>
      </c>
      <c r="P125" s="7"/>
      <c r="Q125" s="25">
        <f t="shared" si="20"/>
        <v>2348.665800491694</v>
      </c>
      <c r="R125" s="24">
        <f t="shared" si="21"/>
        <v>3040.5935598173478</v>
      </c>
      <c r="S125" s="7"/>
      <c r="T125" s="25">
        <f t="shared" si="22"/>
        <v>-0.61000112908842441</v>
      </c>
      <c r="U125" s="24">
        <f t="shared" si="23"/>
        <v>0.79057461080731617</v>
      </c>
      <c r="V125" s="7"/>
      <c r="W125" s="25">
        <f t="shared" si="24"/>
        <v>-0.61157652833549703</v>
      </c>
      <c r="X125" s="24">
        <f t="shared" si="29"/>
        <v>135.01610643561236</v>
      </c>
      <c r="Y125" s="7"/>
      <c r="Z125" s="25">
        <f t="shared" si="30"/>
        <v>-636</v>
      </c>
      <c r="AA125" s="17">
        <f t="shared" si="31"/>
        <v>134.99099999999979</v>
      </c>
      <c r="AB125" s="24">
        <f t="shared" si="25"/>
        <v>2.3560374105596615</v>
      </c>
      <c r="AC125" s="17">
        <f t="shared" si="26"/>
        <v>2.5106435612570976E-2</v>
      </c>
    </row>
    <row r="126" spans="1:29" s="17" customFormat="1" x14ac:dyDescent="0.25">
      <c r="A126" s="17">
        <v>41</v>
      </c>
      <c r="B126" s="17">
        <v>-632</v>
      </c>
      <c r="C126" s="17">
        <v>14506</v>
      </c>
      <c r="D126" s="17">
        <v>14605</v>
      </c>
      <c r="E126" s="17">
        <v>11886</v>
      </c>
      <c r="F126" s="17">
        <v>11798</v>
      </c>
      <c r="G126" s="24"/>
      <c r="H126" s="7"/>
      <c r="I126" s="25">
        <f t="shared" si="32"/>
        <v>2620</v>
      </c>
      <c r="J126" s="24">
        <f t="shared" si="32"/>
        <v>2807</v>
      </c>
      <c r="K126" s="7"/>
      <c r="L126" s="25">
        <f t="shared" si="27"/>
        <v>2618.4811689507451</v>
      </c>
      <c r="M126" s="17">
        <f t="shared" si="18"/>
        <v>2.3068477561807814</v>
      </c>
      <c r="N126" s="17">
        <f t="shared" si="28"/>
        <v>2810.6008694268507</v>
      </c>
      <c r="O126" s="24">
        <f t="shared" si="19"/>
        <v>12.966260629228447</v>
      </c>
      <c r="P126" s="7"/>
      <c r="Q126" s="25">
        <f t="shared" si="20"/>
        <v>2638.665800491694</v>
      </c>
      <c r="R126" s="24">
        <f t="shared" si="21"/>
        <v>2785.5935598173478</v>
      </c>
      <c r="S126" s="7"/>
      <c r="T126" s="25">
        <f t="shared" si="22"/>
        <v>-0.68532062639562286</v>
      </c>
      <c r="U126" s="24">
        <f t="shared" si="23"/>
        <v>0.72427290958027823</v>
      </c>
      <c r="V126" s="7"/>
      <c r="W126" s="25">
        <f t="shared" si="24"/>
        <v>-0.68676415519570921</v>
      </c>
      <c r="X126" s="24">
        <f t="shared" si="29"/>
        <v>129.263799723989</v>
      </c>
      <c r="Y126" s="7"/>
      <c r="Z126" s="25">
        <f t="shared" si="30"/>
        <v>-632</v>
      </c>
      <c r="AA126" s="17">
        <f t="shared" si="31"/>
        <v>129.3029999999998</v>
      </c>
      <c r="AB126" s="24">
        <f t="shared" si="25"/>
        <v>2.2567630827062244</v>
      </c>
      <c r="AC126" s="17">
        <f t="shared" si="26"/>
        <v>-3.9200276010802781E-2</v>
      </c>
    </row>
    <row r="127" spans="1:29" s="17" customFormat="1" x14ac:dyDescent="0.25">
      <c r="A127" s="17">
        <v>42</v>
      </c>
      <c r="B127" s="17">
        <v>-608</v>
      </c>
      <c r="C127" s="17">
        <v>14637</v>
      </c>
      <c r="D127" s="17">
        <v>14474</v>
      </c>
      <c r="E127" s="17">
        <v>11761</v>
      </c>
      <c r="F127" s="17">
        <v>11933</v>
      </c>
      <c r="G127" s="24"/>
      <c r="H127" s="7"/>
      <c r="I127" s="25">
        <f t="shared" si="32"/>
        <v>2876</v>
      </c>
      <c r="J127" s="24">
        <f t="shared" si="32"/>
        <v>2541</v>
      </c>
      <c r="K127" s="7"/>
      <c r="L127" s="25">
        <f t="shared" si="27"/>
        <v>2873.2424042258831</v>
      </c>
      <c r="M127" s="17">
        <f t="shared" si="18"/>
        <v>7.6043344534274278</v>
      </c>
      <c r="N127" s="17">
        <f t="shared" si="28"/>
        <v>2546.1581489654372</v>
      </c>
      <c r="O127" s="24">
        <f t="shared" si="19"/>
        <v>26.606500749641363</v>
      </c>
      <c r="P127" s="7"/>
      <c r="Q127" s="25">
        <f t="shared" si="20"/>
        <v>2894.665800491694</v>
      </c>
      <c r="R127" s="24">
        <f t="shared" si="21"/>
        <v>2519.5935598173478</v>
      </c>
      <c r="S127" s="7"/>
      <c r="T127" s="25">
        <f t="shared" si="22"/>
        <v>-0.7518095619495635</v>
      </c>
      <c r="U127" s="24">
        <f t="shared" si="23"/>
        <v>0.65511113496697582</v>
      </c>
      <c r="V127" s="7"/>
      <c r="W127" s="25">
        <f t="shared" si="24"/>
        <v>-0.75311550782652648</v>
      </c>
      <c r="X127" s="24">
        <f t="shared" si="29"/>
        <v>123.76006520993144</v>
      </c>
      <c r="Y127" s="7"/>
      <c r="Z127" s="25">
        <f t="shared" si="30"/>
        <v>-608</v>
      </c>
      <c r="AA127" s="17">
        <f t="shared" si="31"/>
        <v>123.8309999999998</v>
      </c>
      <c r="AB127" s="24">
        <f t="shared" si="25"/>
        <v>2.1612586660370945</v>
      </c>
      <c r="AC127" s="17">
        <f t="shared" si="26"/>
        <v>-7.0934790068363895E-2</v>
      </c>
    </row>
    <row r="128" spans="1:29" s="17" customFormat="1" x14ac:dyDescent="0.25">
      <c r="A128" s="17">
        <v>43</v>
      </c>
      <c r="B128" s="17">
        <v>-611</v>
      </c>
      <c r="C128" s="17">
        <v>14755</v>
      </c>
      <c r="D128" s="17">
        <v>14337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2257</v>
      </c>
      <c r="K128" s="7"/>
      <c r="L128" s="25">
        <f t="shared" si="27"/>
        <v>3102.694572072643</v>
      </c>
      <c r="M128" s="17">
        <f t="shared" si="18"/>
        <v>5.3149979282374042</v>
      </c>
      <c r="N128" s="17">
        <f t="shared" si="28"/>
        <v>2257.226609660574</v>
      </c>
      <c r="O128" s="24">
        <f t="shared" si="19"/>
        <v>5.1351938265469431E-2</v>
      </c>
      <c r="P128" s="7"/>
      <c r="Q128" s="25">
        <f t="shared" si="20"/>
        <v>3123.665800491694</v>
      </c>
      <c r="R128" s="24">
        <f t="shared" si="21"/>
        <v>2235.5935598173478</v>
      </c>
      <c r="S128" s="7"/>
      <c r="T128" s="25">
        <f t="shared" si="22"/>
        <v>-0.81128599258179945</v>
      </c>
      <c r="U128" s="24">
        <f t="shared" si="23"/>
        <v>0.58126924026705906</v>
      </c>
      <c r="V128" s="7"/>
      <c r="W128" s="25">
        <f t="shared" si="24"/>
        <v>-0.81244502259175688</v>
      </c>
      <c r="X128" s="24">
        <f t="shared" si="29"/>
        <v>118.32317846360559</v>
      </c>
      <c r="Y128" s="7"/>
      <c r="Z128" s="25">
        <f t="shared" si="30"/>
        <v>-611</v>
      </c>
      <c r="AA128" s="17">
        <f t="shared" si="31"/>
        <v>118.33199999999981</v>
      </c>
      <c r="AB128" s="24">
        <f t="shared" si="25"/>
        <v>2.0652830104699267</v>
      </c>
      <c r="AC128" s="17">
        <f t="shared" si="26"/>
        <v>-8.8215363942225622E-3</v>
      </c>
    </row>
    <row r="129" spans="1:29" s="17" customFormat="1" x14ac:dyDescent="0.25">
      <c r="A129" s="17">
        <v>44</v>
      </c>
      <c r="B129" s="17">
        <v>-617</v>
      </c>
      <c r="C129" s="17">
        <v>14858</v>
      </c>
      <c r="D129" s="17">
        <v>14173</v>
      </c>
      <c r="E129" s="17">
        <v>11544</v>
      </c>
      <c r="F129" s="17">
        <v>12235</v>
      </c>
      <c r="G129" s="24"/>
      <c r="H129" s="7"/>
      <c r="I129" s="25">
        <f t="shared" si="32"/>
        <v>3314</v>
      </c>
      <c r="J129" s="24">
        <f t="shared" si="32"/>
        <v>1938</v>
      </c>
      <c r="K129" s="7"/>
      <c r="L129" s="25">
        <f t="shared" si="27"/>
        <v>3305.2282329471277</v>
      </c>
      <c r="M129" s="17">
        <f t="shared" si="18"/>
        <v>76.94389722985585</v>
      </c>
      <c r="N129" s="17">
        <f t="shared" si="28"/>
        <v>1944.5780970475262</v>
      </c>
      <c r="O129" s="24">
        <f t="shared" si="19"/>
        <v>43.27136076667253</v>
      </c>
      <c r="P129" s="7"/>
      <c r="Q129" s="25">
        <f t="shared" si="20"/>
        <v>3332.665800491694</v>
      </c>
      <c r="R129" s="24">
        <f t="shared" si="21"/>
        <v>1916.5935598173478</v>
      </c>
      <c r="S129" s="7"/>
      <c r="T129" s="25">
        <f t="shared" si="22"/>
        <v>-0.86556797512388384</v>
      </c>
      <c r="U129" s="24">
        <f t="shared" si="23"/>
        <v>0.49832711206539193</v>
      </c>
      <c r="V129" s="7"/>
      <c r="W129" s="25">
        <f t="shared" si="24"/>
        <v>-0.86656195860961249</v>
      </c>
      <c r="X129" s="24">
        <f t="shared" si="29"/>
        <v>112.64268318968942</v>
      </c>
      <c r="Y129" s="7"/>
      <c r="Z129" s="25">
        <f t="shared" si="30"/>
        <v>-617</v>
      </c>
      <c r="AA129" s="17">
        <f t="shared" si="31"/>
        <v>112.77899999999981</v>
      </c>
      <c r="AB129" s="24">
        <f t="shared" si="25"/>
        <v>1.9683648771066815</v>
      </c>
      <c r="AC129" s="17">
        <f t="shared" si="26"/>
        <v>-0.13631681031039022</v>
      </c>
    </row>
    <row r="130" spans="1:29" s="17" customFormat="1" x14ac:dyDescent="0.25">
      <c r="A130" s="17">
        <v>45</v>
      </c>
      <c r="B130" s="17">
        <v>-620</v>
      </c>
      <c r="C130" s="17">
        <v>14951</v>
      </c>
      <c r="D130" s="17">
        <v>14015</v>
      </c>
      <c r="E130" s="17">
        <v>11465</v>
      </c>
      <c r="F130" s="17">
        <v>12405</v>
      </c>
      <c r="G130" s="24"/>
      <c r="H130" s="7"/>
      <c r="I130" s="25">
        <f t="shared" si="32"/>
        <v>3486</v>
      </c>
      <c r="J130" s="24">
        <f t="shared" si="32"/>
        <v>1610</v>
      </c>
      <c r="K130" s="7"/>
      <c r="L130" s="25">
        <f t="shared" si="27"/>
        <v>3477.3067169080387</v>
      </c>
      <c r="M130" s="17">
        <f t="shared" si="18"/>
        <v>75.573170916981056</v>
      </c>
      <c r="N130" s="17">
        <f t="shared" si="28"/>
        <v>1612.2272919893537</v>
      </c>
      <c r="O130" s="24">
        <f t="shared" si="19"/>
        <v>4.960829605839236</v>
      </c>
      <c r="P130" s="7"/>
      <c r="Q130" s="25">
        <f t="shared" si="20"/>
        <v>3504.665800491694</v>
      </c>
      <c r="R130" s="24">
        <f t="shared" si="21"/>
        <v>1588.5935598173478</v>
      </c>
      <c r="S130" s="7"/>
      <c r="T130" s="25">
        <f t="shared" si="22"/>
        <v>-0.91024022869918764</v>
      </c>
      <c r="U130" s="24">
        <f t="shared" si="23"/>
        <v>0.41304492382041758</v>
      </c>
      <c r="V130" s="7"/>
      <c r="W130" s="25">
        <f t="shared" si="24"/>
        <v>-0.91106448708902399</v>
      </c>
      <c r="X130" s="24">
        <f t="shared" si="29"/>
        <v>107.12898402522592</v>
      </c>
      <c r="Y130" s="7"/>
      <c r="Z130" s="25">
        <f t="shared" si="30"/>
        <v>-620</v>
      </c>
      <c r="AA130" s="17">
        <f t="shared" si="31"/>
        <v>107.19899999999981</v>
      </c>
      <c r="AB130" s="24">
        <f t="shared" si="25"/>
        <v>1.870975504845398</v>
      </c>
      <c r="AC130" s="17">
        <f t="shared" si="26"/>
        <v>-7.0015974773895095E-2</v>
      </c>
    </row>
    <row r="131" spans="1:29" s="17" customFormat="1" x14ac:dyDescent="0.25">
      <c r="A131" s="17">
        <v>46</v>
      </c>
      <c r="B131" s="17">
        <v>-640</v>
      </c>
      <c r="C131" s="17">
        <v>15015</v>
      </c>
      <c r="D131" s="17">
        <v>13830</v>
      </c>
      <c r="E131" s="17">
        <v>11390</v>
      </c>
      <c r="F131" s="17">
        <v>12582</v>
      </c>
      <c r="G131" s="24"/>
      <c r="H131" s="7"/>
      <c r="I131" s="25">
        <f t="shared" si="32"/>
        <v>3625</v>
      </c>
      <c r="J131" s="24">
        <f t="shared" si="32"/>
        <v>1248</v>
      </c>
      <c r="K131" s="7"/>
      <c r="L131" s="25">
        <f t="shared" si="27"/>
        <v>3620.1546054154041</v>
      </c>
      <c r="M131" s="17">
        <f t="shared" si="18"/>
        <v>23.477848680430803</v>
      </c>
      <c r="N131" s="17">
        <f t="shared" si="28"/>
        <v>1253.3745683237216</v>
      </c>
      <c r="O131" s="24">
        <f t="shared" si="19"/>
        <v>28.885984666351959</v>
      </c>
      <c r="P131" s="7"/>
      <c r="Q131" s="25">
        <f t="shared" si="20"/>
        <v>3643.665800491694</v>
      </c>
      <c r="R131" s="24">
        <f t="shared" si="21"/>
        <v>1226.5935598173478</v>
      </c>
      <c r="S131" s="7"/>
      <c r="T131" s="25">
        <f t="shared" si="22"/>
        <v>-0.94634164292574141</v>
      </c>
      <c r="U131" s="24">
        <f t="shared" si="23"/>
        <v>0.31892250874517153</v>
      </c>
      <c r="V131" s="7"/>
      <c r="W131" s="25">
        <f t="shared" si="24"/>
        <v>-0.94697855659355856</v>
      </c>
      <c r="X131" s="24">
        <f t="shared" si="29"/>
        <v>101.35354454218839</v>
      </c>
      <c r="Y131" s="7"/>
      <c r="Z131" s="25">
        <f t="shared" si="30"/>
        <v>-640</v>
      </c>
      <c r="AA131" s="17">
        <f t="shared" si="31"/>
        <v>101.43899999999981</v>
      </c>
      <c r="AB131" s="24">
        <f t="shared" si="25"/>
        <v>1.7704445399305244</v>
      </c>
      <c r="AC131" s="17">
        <f t="shared" si="26"/>
        <v>-8.5455457811420388E-2</v>
      </c>
    </row>
    <row r="132" spans="1:29" s="17" customFormat="1" x14ac:dyDescent="0.25">
      <c r="A132" s="17">
        <v>47</v>
      </c>
      <c r="B132" s="17">
        <v>-633</v>
      </c>
      <c r="C132" s="17">
        <v>15072</v>
      </c>
      <c r="D132" s="17">
        <v>13648</v>
      </c>
      <c r="E132" s="17">
        <v>11340</v>
      </c>
      <c r="F132" s="17">
        <v>12765</v>
      </c>
      <c r="G132" s="24"/>
      <c r="H132" s="7"/>
      <c r="I132" s="25">
        <f t="shared" si="32"/>
        <v>3732</v>
      </c>
      <c r="J132" s="24">
        <f t="shared" si="32"/>
        <v>883</v>
      </c>
      <c r="K132" s="7"/>
      <c r="L132" s="25">
        <f t="shared" si="27"/>
        <v>3725.2862504523282</v>
      </c>
      <c r="M132" s="17">
        <f t="shared" si="18"/>
        <v>45.074432988863244</v>
      </c>
      <c r="N132" s="17">
        <f t="shared" si="28"/>
        <v>886.19385493357834</v>
      </c>
      <c r="O132" s="24">
        <f t="shared" si="19"/>
        <v>10.20070933674268</v>
      </c>
      <c r="P132" s="7"/>
      <c r="Q132" s="25">
        <f t="shared" si="20"/>
        <v>3750.665800491694</v>
      </c>
      <c r="R132" s="24">
        <f t="shared" si="21"/>
        <v>861.59355981734791</v>
      </c>
      <c r="S132" s="7"/>
      <c r="T132" s="25">
        <f t="shared" si="22"/>
        <v>-0.97413194020805249</v>
      </c>
      <c r="U132" s="24">
        <f t="shared" si="23"/>
        <v>0.22402007365548973</v>
      </c>
      <c r="V132" s="7"/>
      <c r="W132" s="25">
        <f t="shared" si="24"/>
        <v>-0.97457993950395372</v>
      </c>
      <c r="X132" s="24">
        <f t="shared" si="29"/>
        <v>95.686419469951147</v>
      </c>
      <c r="Y132" s="7"/>
      <c r="Z132" s="25">
        <f t="shared" si="30"/>
        <v>-633</v>
      </c>
      <c r="AA132" s="17">
        <f t="shared" si="31"/>
        <v>95.741999999999805</v>
      </c>
      <c r="AB132" s="24">
        <f t="shared" si="25"/>
        <v>1.6710131324444075</v>
      </c>
      <c r="AC132" s="17">
        <f t="shared" si="26"/>
        <v>-5.5580530048658261E-2</v>
      </c>
    </row>
    <row r="133" spans="1:29" s="17" customFormat="1" x14ac:dyDescent="0.25">
      <c r="A133" s="17">
        <v>48</v>
      </c>
      <c r="B133" s="17">
        <v>-638</v>
      </c>
      <c r="C133" s="17">
        <v>15111</v>
      </c>
      <c r="D133" s="17">
        <v>13462</v>
      </c>
      <c r="E133" s="17">
        <v>11313</v>
      </c>
      <c r="F133" s="17">
        <v>12958</v>
      </c>
      <c r="G133" s="24"/>
      <c r="H133" s="7"/>
      <c r="I133" s="25">
        <f t="shared" si="32"/>
        <v>3798</v>
      </c>
      <c r="J133" s="24">
        <f t="shared" si="32"/>
        <v>504</v>
      </c>
      <c r="K133" s="7"/>
      <c r="L133" s="25">
        <f t="shared" si="27"/>
        <v>3793.8078787604063</v>
      </c>
      <c r="M133" s="17">
        <f t="shared" si="18"/>
        <v>17.573880487452527</v>
      </c>
      <c r="N133" s="17">
        <f t="shared" si="28"/>
        <v>507.47716290404969</v>
      </c>
      <c r="O133" s="24">
        <f t="shared" si="19"/>
        <v>12.090661861299287</v>
      </c>
      <c r="P133" s="7"/>
      <c r="Q133" s="25">
        <f t="shared" si="20"/>
        <v>3816.665800491694</v>
      </c>
      <c r="R133" s="24">
        <f t="shared" si="21"/>
        <v>482.59355981734791</v>
      </c>
      <c r="S133" s="7"/>
      <c r="T133" s="25">
        <f t="shared" si="22"/>
        <v>-0.99127361890555288</v>
      </c>
      <c r="U133" s="24">
        <f t="shared" si="23"/>
        <v>0.12547754516510778</v>
      </c>
      <c r="V133" s="7"/>
      <c r="W133" s="25">
        <f t="shared" si="24"/>
        <v>-0.99152543457554965</v>
      </c>
      <c r="X133" s="24">
        <f t="shared" si="29"/>
        <v>89.953540733906607</v>
      </c>
      <c r="Y133" s="7"/>
      <c r="Z133" s="25">
        <f t="shared" si="30"/>
        <v>-638</v>
      </c>
      <c r="AA133" s="17">
        <f t="shared" si="31"/>
        <v>89.999999999999801</v>
      </c>
      <c r="AB133" s="24">
        <f t="shared" si="25"/>
        <v>1.5707963267948932</v>
      </c>
      <c r="AC133" s="17">
        <f t="shared" si="26"/>
        <v>-4.6459266093194174E-2</v>
      </c>
    </row>
    <row r="134" spans="1:29" s="17" customFormat="1" x14ac:dyDescent="0.25">
      <c r="A134" s="17">
        <v>49</v>
      </c>
      <c r="B134" s="17">
        <v>-615</v>
      </c>
      <c r="C134" s="17">
        <v>15126</v>
      </c>
      <c r="D134" s="17">
        <v>13283</v>
      </c>
      <c r="E134" s="17">
        <v>11301</v>
      </c>
      <c r="F134" s="17">
        <v>13142</v>
      </c>
      <c r="G134" s="24"/>
      <c r="H134" s="7"/>
      <c r="I134" s="25">
        <f t="shared" si="32"/>
        <v>3825</v>
      </c>
      <c r="J134" s="24">
        <f t="shared" si="32"/>
        <v>141</v>
      </c>
      <c r="K134" s="7"/>
      <c r="L134" s="25">
        <f t="shared" si="27"/>
        <v>3823.6355280467028</v>
      </c>
      <c r="M134" s="17">
        <f t="shared" si="18"/>
        <v>1.8617837113346698</v>
      </c>
      <c r="N134" s="17">
        <f t="shared" si="28"/>
        <v>137.75252641397446</v>
      </c>
      <c r="O134" s="24">
        <f t="shared" si="19"/>
        <v>10.546084691933547</v>
      </c>
      <c r="P134" s="7"/>
      <c r="Q134" s="25">
        <f t="shared" si="20"/>
        <v>3843.665800491694</v>
      </c>
      <c r="R134" s="24">
        <f t="shared" si="21"/>
        <v>119.59355981734788</v>
      </c>
      <c r="S134" s="7"/>
      <c r="T134" s="25">
        <f t="shared" si="22"/>
        <v>-0.99828612382725757</v>
      </c>
      <c r="U134" s="24">
        <f t="shared" si="23"/>
        <v>3.1095123418383115E-2</v>
      </c>
      <c r="V134" s="7"/>
      <c r="W134" s="25">
        <f t="shared" si="24"/>
        <v>-0.99835001938391377</v>
      </c>
      <c r="X134" s="24">
        <f t="shared" si="29"/>
        <v>84.525085970988357</v>
      </c>
      <c r="Y134" s="7"/>
      <c r="Z134" s="25">
        <f t="shared" si="30"/>
        <v>-615</v>
      </c>
      <c r="AA134" s="17">
        <f t="shared" si="31"/>
        <v>84.464999999999804</v>
      </c>
      <c r="AB134" s="24">
        <f t="shared" si="25"/>
        <v>1.4741923526970071</v>
      </c>
      <c r="AC134" s="17">
        <f t="shared" si="26"/>
        <v>6.0085970988552617E-2</v>
      </c>
    </row>
    <row r="135" spans="1:29" s="17" customFormat="1" x14ac:dyDescent="0.25">
      <c r="A135" s="17">
        <v>50</v>
      </c>
      <c r="B135" s="17">
        <v>-620</v>
      </c>
      <c r="C135" s="17">
        <v>15128</v>
      </c>
      <c r="D135" s="17">
        <v>13091</v>
      </c>
      <c r="E135" s="17">
        <v>11303</v>
      </c>
      <c r="F135" s="17">
        <v>13328</v>
      </c>
      <c r="G135" s="24"/>
      <c r="H135" s="7"/>
      <c r="I135" s="25">
        <f t="shared" si="32"/>
        <v>3825</v>
      </c>
      <c r="J135" s="24">
        <f t="shared" si="32"/>
        <v>-237</v>
      </c>
      <c r="K135" s="7"/>
      <c r="L135" s="25">
        <f t="shared" si="27"/>
        <v>3817.4235704126095</v>
      </c>
      <c r="M135" s="17">
        <f t="shared" si="18"/>
        <v>57.4022852926865</v>
      </c>
      <c r="N135" s="17">
        <f t="shared" si="28"/>
        <v>-236.06533335192515</v>
      </c>
      <c r="O135" s="24">
        <f t="shared" si="19"/>
        <v>0.87360174302348004</v>
      </c>
      <c r="P135" s="7"/>
      <c r="Q135" s="25">
        <f t="shared" si="20"/>
        <v>3843.665800491694</v>
      </c>
      <c r="R135" s="24">
        <f t="shared" si="21"/>
        <v>-258.40644018265209</v>
      </c>
      <c r="S135" s="7"/>
      <c r="T135" s="25">
        <f t="shared" si="22"/>
        <v>-0.99828612382725757</v>
      </c>
      <c r="U135" s="24">
        <f t="shared" si="23"/>
        <v>-6.7187398400520237E-2</v>
      </c>
      <c r="V135" s="7"/>
      <c r="W135" s="25">
        <f t="shared" si="24"/>
        <v>-0.99815431950037015</v>
      </c>
      <c r="X135" s="24">
        <f t="shared" si="29"/>
        <v>78.890235218519877</v>
      </c>
      <c r="Y135" s="7"/>
      <c r="Z135" s="25">
        <f t="shared" si="30"/>
        <v>-620</v>
      </c>
      <c r="AA135" s="17">
        <f t="shared" si="31"/>
        <v>78.884999999999806</v>
      </c>
      <c r="AB135" s="24">
        <f t="shared" si="25"/>
        <v>1.3768029804357234</v>
      </c>
      <c r="AC135" s="17">
        <f t="shared" si="26"/>
        <v>5.2352185200703616E-3</v>
      </c>
    </row>
    <row r="136" spans="1:29" s="17" customFormat="1" x14ac:dyDescent="0.25">
      <c r="A136" s="17">
        <v>51</v>
      </c>
      <c r="B136" s="17">
        <v>-608</v>
      </c>
      <c r="C136" s="17">
        <v>15104</v>
      </c>
      <c r="D136" s="17">
        <v>12910</v>
      </c>
      <c r="E136" s="17">
        <v>11323</v>
      </c>
      <c r="F136" s="17">
        <v>13509</v>
      </c>
      <c r="G136" s="24"/>
      <c r="H136" s="7"/>
      <c r="I136" s="25">
        <f t="shared" si="32"/>
        <v>3781</v>
      </c>
      <c r="J136" s="24">
        <f t="shared" si="32"/>
        <v>-599</v>
      </c>
      <c r="K136" s="7"/>
      <c r="L136" s="25">
        <f t="shared" si="27"/>
        <v>3776.0093770617714</v>
      </c>
      <c r="M136" s="17">
        <f t="shared" si="18"/>
        <v>24.906317311573719</v>
      </c>
      <c r="N136" s="17">
        <f t="shared" si="28"/>
        <v>-600.29782444976865</v>
      </c>
      <c r="O136" s="24">
        <f t="shared" si="19"/>
        <v>1.6843483024173111</v>
      </c>
      <c r="P136" s="7"/>
      <c r="Q136" s="25">
        <f t="shared" si="20"/>
        <v>3799.665800491694</v>
      </c>
      <c r="R136" s="24">
        <f t="shared" si="21"/>
        <v>-620.40644018265209</v>
      </c>
      <c r="S136" s="7"/>
      <c r="T136" s="25">
        <f t="shared" si="22"/>
        <v>-0.98685833802892398</v>
      </c>
      <c r="U136" s="24">
        <f t="shared" si="23"/>
        <v>-0.16130981347576631</v>
      </c>
      <c r="V136" s="7"/>
      <c r="W136" s="25">
        <f t="shared" si="24"/>
        <v>-0.98653909475664792</v>
      </c>
      <c r="X136" s="24">
        <f t="shared" si="29"/>
        <v>73.454796113315069</v>
      </c>
      <c r="Y136" s="7"/>
      <c r="Z136" s="25">
        <f t="shared" si="30"/>
        <v>-608</v>
      </c>
      <c r="AA136" s="17">
        <f t="shared" si="31"/>
        <v>73.412999999999812</v>
      </c>
      <c r="AB136" s="24">
        <f t="shared" si="25"/>
        <v>1.2812985637665939</v>
      </c>
      <c r="AC136" s="17">
        <f t="shared" si="26"/>
        <v>4.1796113315257344E-2</v>
      </c>
    </row>
    <row r="137" spans="1:29" s="17" customFormat="1" x14ac:dyDescent="0.25">
      <c r="A137" s="17">
        <v>52</v>
      </c>
      <c r="B137" s="17">
        <v>-613</v>
      </c>
      <c r="C137" s="17">
        <v>15062</v>
      </c>
      <c r="D137" s="17">
        <v>12728</v>
      </c>
      <c r="E137" s="17">
        <v>11364</v>
      </c>
      <c r="F137" s="17">
        <v>13690</v>
      </c>
      <c r="G137" s="24"/>
      <c r="H137" s="7"/>
      <c r="I137" s="25">
        <f t="shared" si="32"/>
        <v>3698</v>
      </c>
      <c r="J137" s="24">
        <f t="shared" si="32"/>
        <v>-962</v>
      </c>
      <c r="K137" s="7"/>
      <c r="L137" s="25">
        <f t="shared" si="27"/>
        <v>3699.2295827194935</v>
      </c>
      <c r="M137" s="17">
        <f t="shared" si="18"/>
        <v>1.5118736640769439</v>
      </c>
      <c r="N137" s="17">
        <f t="shared" si="28"/>
        <v>-961.77631364498336</v>
      </c>
      <c r="O137" s="24">
        <f t="shared" si="19"/>
        <v>5.0035585420629872E-2</v>
      </c>
      <c r="P137" s="7"/>
      <c r="Q137" s="25">
        <f t="shared" si="20"/>
        <v>3716.665800491694</v>
      </c>
      <c r="R137" s="24">
        <f t="shared" si="21"/>
        <v>-983.40644018265209</v>
      </c>
      <c r="S137" s="7"/>
      <c r="T137" s="25">
        <f t="shared" si="22"/>
        <v>-0.9653013784547948</v>
      </c>
      <c r="U137" s="24">
        <f t="shared" si="23"/>
        <v>-0.25569223522249096</v>
      </c>
      <c r="V137" s="7"/>
      <c r="W137" s="25">
        <f t="shared" si="24"/>
        <v>-0.9647941584321803</v>
      </c>
      <c r="X137" s="24">
        <f t="shared" si="29"/>
        <v>67.897663078058486</v>
      </c>
      <c r="Y137" s="7"/>
      <c r="Z137" s="25">
        <f t="shared" si="30"/>
        <v>-613</v>
      </c>
      <c r="AA137" s="17">
        <f t="shared" si="31"/>
        <v>67.895999999999816</v>
      </c>
      <c r="AB137" s="24">
        <f t="shared" si="25"/>
        <v>1.1850087489340668</v>
      </c>
      <c r="AC137" s="17">
        <f t="shared" si="26"/>
        <v>1.6630780586694982E-3</v>
      </c>
    </row>
    <row r="138" spans="1:29" s="17" customFormat="1" x14ac:dyDescent="0.25">
      <c r="A138" s="17">
        <v>53</v>
      </c>
      <c r="B138" s="17">
        <v>-632</v>
      </c>
      <c r="C138" s="17">
        <v>15012</v>
      </c>
      <c r="D138" s="17">
        <v>12544</v>
      </c>
      <c r="E138" s="17">
        <v>11425</v>
      </c>
      <c r="F138" s="17">
        <v>13868</v>
      </c>
      <c r="G138" s="24"/>
      <c r="H138" s="7"/>
      <c r="I138" s="25">
        <f t="shared" si="32"/>
        <v>3587</v>
      </c>
      <c r="J138" s="24">
        <f t="shared" si="32"/>
        <v>-1324</v>
      </c>
      <c r="K138" s="7"/>
      <c r="L138" s="25">
        <f t="shared" si="27"/>
        <v>3584.0036483545205</v>
      </c>
      <c r="M138" s="17">
        <f t="shared" si="18"/>
        <v>8.97812318336792</v>
      </c>
      <c r="N138" s="17">
        <f t="shared" si="28"/>
        <v>-1324.8813658929503</v>
      </c>
      <c r="O138" s="24">
        <f t="shared" si="19"/>
        <v>0.77680583725602814</v>
      </c>
      <c r="P138" s="7"/>
      <c r="Q138" s="25">
        <f t="shared" si="20"/>
        <v>3605.665800491694</v>
      </c>
      <c r="R138" s="24">
        <f t="shared" si="21"/>
        <v>-1345.4064401826522</v>
      </c>
      <c r="S138" s="7"/>
      <c r="T138" s="25">
        <f t="shared" si="22"/>
        <v>-0.93647219155445338</v>
      </c>
      <c r="U138" s="24">
        <f t="shared" si="23"/>
        <v>-0.34981465029773706</v>
      </c>
      <c r="V138" s="7"/>
      <c r="W138" s="25">
        <f t="shared" si="24"/>
        <v>-0.93577749808936961</v>
      </c>
      <c r="X138" s="24">
        <f t="shared" si="29"/>
        <v>62.244226421883354</v>
      </c>
      <c r="Y138" s="7"/>
      <c r="Z138" s="25">
        <f t="shared" si="30"/>
        <v>-632</v>
      </c>
      <c r="AA138" s="17">
        <f t="shared" si="31"/>
        <v>62.207999999999814</v>
      </c>
      <c r="AB138" s="24">
        <f t="shared" si="25"/>
        <v>1.0857344210806292</v>
      </c>
      <c r="AC138" s="17">
        <f t="shared" si="26"/>
        <v>3.6226421883540638E-2</v>
      </c>
    </row>
    <row r="139" spans="1:29" s="17" customFormat="1" x14ac:dyDescent="0.25">
      <c r="A139" s="17">
        <v>54</v>
      </c>
      <c r="B139" s="17">
        <v>-633</v>
      </c>
      <c r="C139" s="17">
        <v>14931</v>
      </c>
      <c r="D139" s="17">
        <v>12368</v>
      </c>
      <c r="E139" s="17">
        <v>11498</v>
      </c>
      <c r="F139" s="17">
        <v>14040</v>
      </c>
      <c r="G139" s="24"/>
      <c r="H139" s="7"/>
      <c r="I139" s="25">
        <f t="shared" si="32"/>
        <v>3433</v>
      </c>
      <c r="J139" s="24">
        <f t="shared" si="32"/>
        <v>-1672</v>
      </c>
      <c r="K139" s="7"/>
      <c r="L139" s="25">
        <f t="shared" si="27"/>
        <v>3433.0215769319389</v>
      </c>
      <c r="M139" s="17">
        <f t="shared" si="18"/>
        <v>4.6556399189388582E-4</v>
      </c>
      <c r="N139" s="17">
        <f t="shared" si="28"/>
        <v>-1675.2636576783741</v>
      </c>
      <c r="O139" s="24">
        <f t="shared" si="19"/>
        <v>10.651461441610234</v>
      </c>
      <c r="P139" s="7"/>
      <c r="Q139" s="25">
        <f t="shared" si="20"/>
        <v>3451.665800491694</v>
      </c>
      <c r="R139" s="24">
        <f t="shared" si="21"/>
        <v>-1693.4064401826522</v>
      </c>
      <c r="S139" s="7"/>
      <c r="T139" s="25">
        <f t="shared" si="22"/>
        <v>-0.89647494126028593</v>
      </c>
      <c r="U139" s="24">
        <f t="shared" si="23"/>
        <v>-0.44029697197228301</v>
      </c>
      <c r="V139" s="7"/>
      <c r="W139" s="25">
        <f t="shared" si="24"/>
        <v>-0.89560000035665055</v>
      </c>
      <c r="X139" s="24">
        <f t="shared" si="29"/>
        <v>56.561336475999951</v>
      </c>
      <c r="Y139" s="7"/>
      <c r="Z139" s="25">
        <f t="shared" si="30"/>
        <v>-633</v>
      </c>
      <c r="AA139" s="17">
        <f t="shared" si="31"/>
        <v>56.510999999999811</v>
      </c>
      <c r="AB139" s="24">
        <f t="shared" si="25"/>
        <v>0.98630301359451222</v>
      </c>
      <c r="AC139" s="17">
        <f t="shared" si="26"/>
        <v>5.0336476000140351E-2</v>
      </c>
    </row>
    <row r="140" spans="1:29" s="17" customFormat="1" x14ac:dyDescent="0.25">
      <c r="A140" s="17">
        <v>55</v>
      </c>
      <c r="B140" s="17">
        <v>-639</v>
      </c>
      <c r="C140" s="17">
        <v>14843</v>
      </c>
      <c r="D140" s="17">
        <v>12202</v>
      </c>
      <c r="E140" s="17">
        <v>11596</v>
      </c>
      <c r="F140" s="17">
        <v>14212</v>
      </c>
      <c r="G140" s="24"/>
      <c r="H140" s="7"/>
      <c r="I140" s="25">
        <f t="shared" si="32"/>
        <v>3247</v>
      </c>
      <c r="J140" s="24">
        <f t="shared" si="32"/>
        <v>-2010</v>
      </c>
      <c r="K140" s="7"/>
      <c r="L140" s="25">
        <f t="shared" si="27"/>
        <v>3246.0170409837492</v>
      </c>
      <c r="M140" s="17">
        <f t="shared" si="18"/>
        <v>0.96620842762871773</v>
      </c>
      <c r="N140" s="17">
        <f t="shared" si="28"/>
        <v>-2011.9488097808958</v>
      </c>
      <c r="O140" s="24">
        <f t="shared" si="19"/>
        <v>3.7978595621150264</v>
      </c>
      <c r="P140" s="7"/>
      <c r="Q140" s="25">
        <f t="shared" si="20"/>
        <v>3265.665800491694</v>
      </c>
      <c r="R140" s="24">
        <f t="shared" si="21"/>
        <v>-2031.4064401826522</v>
      </c>
      <c r="S140" s="7"/>
      <c r="T140" s="25">
        <f t="shared" si="22"/>
        <v>-0.8481665740218759</v>
      </c>
      <c r="U140" s="24">
        <f t="shared" si="23"/>
        <v>-0.52817922693204322</v>
      </c>
      <c r="V140" s="7"/>
      <c r="W140" s="25">
        <f t="shared" si="24"/>
        <v>-0.84711654644906775</v>
      </c>
      <c r="X140" s="24">
        <f t="shared" si="29"/>
        <v>50.79745918688036</v>
      </c>
      <c r="Y140" s="7"/>
      <c r="Z140" s="25">
        <f t="shared" si="30"/>
        <v>-639</v>
      </c>
      <c r="AA140" s="17">
        <f t="shared" si="31"/>
        <v>50.759999999999813</v>
      </c>
      <c r="AB140" s="24">
        <f t="shared" si="25"/>
        <v>0.8859291283123184</v>
      </c>
      <c r="AC140" s="17">
        <f t="shared" si="26"/>
        <v>3.7459186880546724E-2</v>
      </c>
    </row>
    <row r="141" spans="1:29" s="17" customFormat="1" x14ac:dyDescent="0.25">
      <c r="A141" s="17">
        <v>56</v>
      </c>
      <c r="B141" s="17">
        <v>-636</v>
      </c>
      <c r="C141" s="17">
        <v>14738</v>
      </c>
      <c r="D141" s="17">
        <v>12044</v>
      </c>
      <c r="E141" s="17">
        <v>11710</v>
      </c>
      <c r="F141" s="17">
        <v>14372</v>
      </c>
      <c r="G141" s="24"/>
      <c r="H141" s="7"/>
      <c r="I141" s="25">
        <f t="shared" si="32"/>
        <v>3028</v>
      </c>
      <c r="J141" s="24">
        <f t="shared" si="32"/>
        <v>-2328</v>
      </c>
      <c r="K141" s="7"/>
      <c r="L141" s="25">
        <f t="shared" si="27"/>
        <v>3027.2420238738137</v>
      </c>
      <c r="M141" s="17">
        <f t="shared" si="18"/>
        <v>0.57452780786846491</v>
      </c>
      <c r="N141" s="17">
        <f t="shared" si="28"/>
        <v>-2326.724303638362</v>
      </c>
      <c r="O141" s="24">
        <f t="shared" si="19"/>
        <v>1.6274012070963888</v>
      </c>
      <c r="P141" s="7"/>
      <c r="Q141" s="25">
        <f t="shared" si="20"/>
        <v>3046.665800491694</v>
      </c>
      <c r="R141" s="24">
        <f t="shared" si="21"/>
        <v>-2349.4064401826522</v>
      </c>
      <c r="S141" s="7"/>
      <c r="T141" s="25">
        <f t="shared" si="22"/>
        <v>-0.79128736743471573</v>
      </c>
      <c r="U141" s="24">
        <f t="shared" si="23"/>
        <v>-0.61086134846223172</v>
      </c>
      <c r="V141" s="7"/>
      <c r="W141" s="25">
        <f t="shared" si="24"/>
        <v>-0.79007259069282809</v>
      </c>
      <c r="X141" s="24">
        <f t="shared" si="29"/>
        <v>45.03093717887009</v>
      </c>
      <c r="Y141" s="7"/>
      <c r="Z141" s="25">
        <f t="shared" si="30"/>
        <v>-636</v>
      </c>
      <c r="AA141" s="17">
        <f t="shared" si="31"/>
        <v>45.035999999999817</v>
      </c>
      <c r="AB141" s="24">
        <f t="shared" si="25"/>
        <v>0.78602648192816305</v>
      </c>
      <c r="AC141" s="17">
        <f t="shared" si="26"/>
        <v>-5.062821129726558E-3</v>
      </c>
    </row>
    <row r="142" spans="1:29" s="17" customFormat="1" x14ac:dyDescent="0.25">
      <c r="A142" s="17">
        <v>57</v>
      </c>
      <c r="B142" s="17">
        <v>-615</v>
      </c>
      <c r="C142" s="17">
        <v>14618</v>
      </c>
      <c r="D142" s="17">
        <v>11909</v>
      </c>
      <c r="E142" s="17">
        <v>11834</v>
      </c>
      <c r="F142" s="17">
        <v>14517</v>
      </c>
      <c r="G142" s="24"/>
      <c r="H142" s="7"/>
      <c r="I142" s="25">
        <f t="shared" si="32"/>
        <v>2784</v>
      </c>
      <c r="J142" s="24">
        <f t="shared" si="32"/>
        <v>-2608</v>
      </c>
      <c r="K142" s="7"/>
      <c r="L142" s="25">
        <f t="shared" si="27"/>
        <v>2786.7679684753025</v>
      </c>
      <c r="M142" s="17">
        <f t="shared" si="18"/>
        <v>7.661649480268423</v>
      </c>
      <c r="N142" s="17">
        <f t="shared" si="28"/>
        <v>-2608.8583903281992</v>
      </c>
      <c r="O142" s="24">
        <f t="shared" si="19"/>
        <v>0.73683395554596576</v>
      </c>
      <c r="P142" s="7"/>
      <c r="Q142" s="25">
        <f t="shared" si="20"/>
        <v>2802.665800491694</v>
      </c>
      <c r="R142" s="24">
        <f t="shared" si="21"/>
        <v>-2629.4064401826522</v>
      </c>
      <c r="S142" s="7"/>
      <c r="T142" s="25">
        <f t="shared" si="22"/>
        <v>-0.72791510073486609</v>
      </c>
      <c r="U142" s="24">
        <f t="shared" si="23"/>
        <v>-0.68366321647623418</v>
      </c>
      <c r="V142" s="7"/>
      <c r="W142" s="25">
        <f t="shared" si="24"/>
        <v>-0.72655523548512047</v>
      </c>
      <c r="X142" s="24">
        <f t="shared" si="29"/>
        <v>39.483222073158004</v>
      </c>
      <c r="Y142" s="7"/>
      <c r="Z142" s="25">
        <f t="shared" si="30"/>
        <v>-615</v>
      </c>
      <c r="AA142" s="17">
        <f t="shared" si="31"/>
        <v>39.50099999999982</v>
      </c>
      <c r="AB142" s="24">
        <f t="shared" si="25"/>
        <v>0.68942250783027703</v>
      </c>
      <c r="AC142" s="17">
        <f t="shared" si="26"/>
        <v>-1.7777926841816338E-2</v>
      </c>
    </row>
    <row r="143" spans="1:29" s="17" customFormat="1" x14ac:dyDescent="0.25">
      <c r="A143" s="17">
        <v>58</v>
      </c>
      <c r="B143" s="17">
        <v>-618</v>
      </c>
      <c r="C143" s="17">
        <v>14481</v>
      </c>
      <c r="D143" s="17">
        <v>11768</v>
      </c>
      <c r="E143" s="17">
        <v>11964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2518.7625483182646</v>
      </c>
      <c r="M143" s="17">
        <f t="shared" si="18"/>
        <v>3.1065765742174927</v>
      </c>
      <c r="N143" s="17">
        <f t="shared" si="28"/>
        <v>-2867.646818382455</v>
      </c>
      <c r="O143" s="24">
        <f t="shared" si="19"/>
        <v>11.243826960241924</v>
      </c>
      <c r="P143" s="7"/>
      <c r="Q143" s="25">
        <f t="shared" si="20"/>
        <v>2535.665800491694</v>
      </c>
      <c r="R143" s="24">
        <f t="shared" si="21"/>
        <v>-2892.4064401826522</v>
      </c>
      <c r="S143" s="7"/>
      <c r="T143" s="25">
        <f t="shared" si="22"/>
        <v>-0.658569218731342</v>
      </c>
      <c r="U143" s="24">
        <f t="shared" si="23"/>
        <v>-0.75204497107510082</v>
      </c>
      <c r="V143" s="7"/>
      <c r="W143" s="25">
        <f t="shared" si="24"/>
        <v>-0.65707305444897068</v>
      </c>
      <c r="X143" s="24">
        <f t="shared" si="29"/>
        <v>33.885301885417903</v>
      </c>
      <c r="Y143" s="7"/>
      <c r="Z143" s="25">
        <f t="shared" si="30"/>
        <v>-618</v>
      </c>
      <c r="AA143" s="17">
        <f t="shared" si="31"/>
        <v>33.938999999999822</v>
      </c>
      <c r="AB143" s="24">
        <f t="shared" si="25"/>
        <v>0.59234729483435244</v>
      </c>
      <c r="AC143" s="17">
        <f t="shared" si="26"/>
        <v>-5.3698114581919754E-2</v>
      </c>
    </row>
    <row r="144" spans="1:29" s="17" customFormat="1" x14ac:dyDescent="0.25">
      <c r="A144" s="17">
        <v>59</v>
      </c>
      <c r="B144" s="17">
        <v>-614</v>
      </c>
      <c r="C144" s="17">
        <v>14348</v>
      </c>
      <c r="D144" s="17">
        <v>11664</v>
      </c>
      <c r="E144" s="17">
        <v>12123</v>
      </c>
      <c r="F144" s="17">
        <v>14765</v>
      </c>
      <c r="G144" s="24"/>
      <c r="H144" s="7"/>
      <c r="I144" s="25">
        <f t="shared" si="32"/>
        <v>2225</v>
      </c>
      <c r="J144" s="24">
        <f t="shared" si="32"/>
        <v>-3101</v>
      </c>
      <c r="K144" s="7"/>
      <c r="L144" s="25">
        <f t="shared" si="27"/>
        <v>2228.816071902882</v>
      </c>
      <c r="M144" s="17">
        <f t="shared" si="18"/>
        <v>14.562404767965132</v>
      </c>
      <c r="N144" s="17">
        <f t="shared" si="28"/>
        <v>-3097.8131779157952</v>
      </c>
      <c r="O144" s="24">
        <f t="shared" si="19"/>
        <v>10.155834996375283</v>
      </c>
      <c r="P144" s="7"/>
      <c r="Q144" s="25">
        <f t="shared" si="20"/>
        <v>2243.665800491694</v>
      </c>
      <c r="R144" s="24">
        <f t="shared" si="21"/>
        <v>-3122.4064401826522</v>
      </c>
      <c r="S144" s="7"/>
      <c r="T144" s="25">
        <f t="shared" si="22"/>
        <v>-0.58273027661512844</v>
      </c>
      <c r="U144" s="24">
        <f t="shared" si="23"/>
        <v>-0.81184650551517434</v>
      </c>
      <c r="V144" s="7"/>
      <c r="W144" s="25">
        <f t="shared" si="24"/>
        <v>-0.5811148853385546</v>
      </c>
      <c r="X144" s="24">
        <f t="shared" si="29"/>
        <v>28.335960150651488</v>
      </c>
      <c r="Y144" s="7"/>
      <c r="Z144" s="25">
        <f t="shared" si="30"/>
        <v>-614</v>
      </c>
      <c r="AA144" s="17">
        <f t="shared" si="31"/>
        <v>28.412999999999823</v>
      </c>
      <c r="AB144" s="24">
        <f t="shared" si="25"/>
        <v>0.49590040036914573</v>
      </c>
      <c r="AC144" s="17">
        <f t="shared" si="26"/>
        <v>-7.7039849348334855E-2</v>
      </c>
    </row>
    <row r="145" spans="1:29" s="17" customFormat="1" x14ac:dyDescent="0.25">
      <c r="A145" s="17">
        <v>60</v>
      </c>
      <c r="B145" s="17">
        <v>-623</v>
      </c>
      <c r="C145" s="17">
        <v>14182</v>
      </c>
      <c r="D145" s="17">
        <v>11557</v>
      </c>
      <c r="E145" s="17">
        <v>12272</v>
      </c>
      <c r="F145" s="17">
        <v>14858</v>
      </c>
      <c r="G145" s="24"/>
      <c r="H145" s="7"/>
      <c r="I145" s="25">
        <f t="shared" si="32"/>
        <v>1910</v>
      </c>
      <c r="J145" s="24">
        <f t="shared" si="32"/>
        <v>-3301</v>
      </c>
      <c r="K145" s="7"/>
      <c r="L145" s="25">
        <f t="shared" si="27"/>
        <v>1913.2749368464263</v>
      </c>
      <c r="M145" s="17">
        <f t="shared" si="18"/>
        <v>10.725211348080453</v>
      </c>
      <c r="N145" s="17">
        <f t="shared" si="28"/>
        <v>-3301.6980241574629</v>
      </c>
      <c r="O145" s="24">
        <f t="shared" si="19"/>
        <v>0.4872377244017862</v>
      </c>
      <c r="P145" s="7"/>
      <c r="Q145" s="25">
        <f t="shared" si="20"/>
        <v>1928.665800491694</v>
      </c>
      <c r="R145" s="24">
        <f t="shared" si="21"/>
        <v>-3322.4064401826522</v>
      </c>
      <c r="S145" s="7"/>
      <c r="T145" s="25">
        <f t="shared" si="22"/>
        <v>-0.50091771919524053</v>
      </c>
      <c r="U145" s="24">
        <f t="shared" si="23"/>
        <v>-0.86384783981089042</v>
      </c>
      <c r="V145" s="7"/>
      <c r="W145" s="25">
        <f t="shared" si="24"/>
        <v>-0.49919862081897193</v>
      </c>
      <c r="X145" s="24">
        <f t="shared" si="29"/>
        <v>22.763769208591384</v>
      </c>
      <c r="Y145" s="7"/>
      <c r="Z145" s="25">
        <f t="shared" si="30"/>
        <v>-623</v>
      </c>
      <c r="AA145" s="17">
        <f t="shared" si="31"/>
        <v>22.805999999999823</v>
      </c>
      <c r="AB145" s="24">
        <f t="shared" si="25"/>
        <v>0.39803978920982375</v>
      </c>
      <c r="AC145" s="17">
        <f t="shared" si="26"/>
        <v>-4.2230791408439217E-2</v>
      </c>
    </row>
    <row r="146" spans="1:29" s="17" customFormat="1" x14ac:dyDescent="0.25">
      <c r="A146" s="17">
        <v>61</v>
      </c>
      <c r="B146" s="17">
        <v>-619</v>
      </c>
      <c r="C146" s="17">
        <v>14014</v>
      </c>
      <c r="D146" s="17">
        <v>11461</v>
      </c>
      <c r="E146" s="17">
        <v>12433</v>
      </c>
      <c r="F146" s="17">
        <v>14937</v>
      </c>
      <c r="G146" s="24"/>
      <c r="H146" s="7"/>
      <c r="I146" s="25">
        <f t="shared" si="32"/>
        <v>1581</v>
      </c>
      <c r="J146" s="24">
        <f t="shared" si="32"/>
        <v>-3476</v>
      </c>
      <c r="K146" s="7"/>
      <c r="L146" s="25">
        <f t="shared" si="27"/>
        <v>1581.4378199589976</v>
      </c>
      <c r="M146" s="17">
        <f t="shared" si="18"/>
        <v>0.19168631649664203</v>
      </c>
      <c r="N146" s="17">
        <f t="shared" si="28"/>
        <v>-3472.7708985966128</v>
      </c>
      <c r="O146" s="24">
        <f t="shared" si="19"/>
        <v>10.427095873357031</v>
      </c>
      <c r="P146" s="7"/>
      <c r="Q146" s="25">
        <f t="shared" si="20"/>
        <v>1599.665800491694</v>
      </c>
      <c r="R146" s="24">
        <f t="shared" si="21"/>
        <v>-3497.4064401826522</v>
      </c>
      <c r="S146" s="7"/>
      <c r="T146" s="25">
        <f t="shared" si="22"/>
        <v>-0.41546904811224655</v>
      </c>
      <c r="U146" s="24">
        <f t="shared" si="23"/>
        <v>-0.90934900731964197</v>
      </c>
      <c r="V146" s="7"/>
      <c r="W146" s="25">
        <f t="shared" si="24"/>
        <v>-0.41365917854192902</v>
      </c>
      <c r="X146" s="24">
        <f t="shared" si="29"/>
        <v>17.201694580011747</v>
      </c>
      <c r="Y146" s="7"/>
      <c r="Z146" s="25">
        <f t="shared" si="30"/>
        <v>-619</v>
      </c>
      <c r="AA146" s="17">
        <f t="shared" si="31"/>
        <v>17.234999999999822</v>
      </c>
      <c r="AB146" s="24">
        <f t="shared" si="25"/>
        <v>0.30080749658121958</v>
      </c>
      <c r="AC146" s="17">
        <f t="shared" si="26"/>
        <v>-3.3305419988074902E-2</v>
      </c>
    </row>
    <row r="147" spans="1:29" s="17" customFormat="1" x14ac:dyDescent="0.25">
      <c r="A147" s="17">
        <v>62</v>
      </c>
      <c r="B147" s="17">
        <v>-632</v>
      </c>
      <c r="C147" s="17">
        <v>13844</v>
      </c>
      <c r="D147" s="17">
        <v>11404</v>
      </c>
      <c r="E147" s="17">
        <v>12619</v>
      </c>
      <c r="F147" s="17">
        <v>15024</v>
      </c>
      <c r="G147" s="24"/>
      <c r="H147" s="7"/>
      <c r="I147" s="25">
        <f t="shared" si="32"/>
        <v>1225</v>
      </c>
      <c r="J147" s="24">
        <f t="shared" si="32"/>
        <v>-3620</v>
      </c>
      <c r="K147" s="7"/>
      <c r="L147" s="25">
        <f t="shared" si="27"/>
        <v>1227.0551292801988</v>
      </c>
      <c r="M147" s="17">
        <f t="shared" si="18"/>
        <v>4.2235563583304314</v>
      </c>
      <c r="N147" s="17">
        <f t="shared" si="28"/>
        <v>-3613.3569486845331</v>
      </c>
      <c r="O147" s="24">
        <f t="shared" si="19"/>
        <v>44.130130779926397</v>
      </c>
      <c r="P147" s="7"/>
      <c r="Q147" s="25">
        <f t="shared" si="20"/>
        <v>1243.665800491694</v>
      </c>
      <c r="R147" s="24">
        <f t="shared" si="21"/>
        <v>-3641.4064401826522</v>
      </c>
      <c r="S147" s="7"/>
      <c r="T147" s="25">
        <f t="shared" si="22"/>
        <v>-0.32300787210754783</v>
      </c>
      <c r="U147" s="24">
        <f t="shared" si="23"/>
        <v>-0.94678996801255755</v>
      </c>
      <c r="V147" s="7"/>
      <c r="W147" s="25">
        <f t="shared" si="24"/>
        <v>-0.32112326690272164</v>
      </c>
      <c r="X147" s="24">
        <f t="shared" si="29"/>
        <v>11.476521455561567</v>
      </c>
      <c r="Y147" s="7"/>
      <c r="Z147" s="25">
        <f t="shared" si="30"/>
        <v>-632</v>
      </c>
      <c r="AA147" s="17">
        <f t="shared" si="31"/>
        <v>11.546999999999823</v>
      </c>
      <c r="AB147" s="24">
        <f t="shared" si="25"/>
        <v>0.20153316872778215</v>
      </c>
      <c r="AC147" s="17">
        <f t="shared" si="26"/>
        <v>-7.0478544438255852E-2</v>
      </c>
    </row>
    <row r="148" spans="1:29" s="17" customFormat="1" x14ac:dyDescent="0.25">
      <c r="A148" s="17">
        <v>63</v>
      </c>
      <c r="B148" s="17">
        <v>-645</v>
      </c>
      <c r="C148" s="17">
        <v>13654</v>
      </c>
      <c r="D148" s="17">
        <v>11348</v>
      </c>
      <c r="E148" s="17">
        <v>12806</v>
      </c>
      <c r="F148" s="17">
        <v>15071</v>
      </c>
      <c r="G148" s="24"/>
      <c r="H148" s="7"/>
      <c r="I148" s="25">
        <f t="shared" si="32"/>
        <v>848</v>
      </c>
      <c r="J148" s="24">
        <f t="shared" si="32"/>
        <v>-3723</v>
      </c>
      <c r="K148" s="7"/>
      <c r="L148" s="25">
        <f t="shared" si="27"/>
        <v>852.75688434985898</v>
      </c>
      <c r="M148" s="17">
        <f t="shared" ref="M148:M149" si="33">(I148-L148)^2</f>
        <v>22.627948717933275</v>
      </c>
      <c r="N148" s="17">
        <f t="shared" si="28"/>
        <v>-3719.9070613960157</v>
      </c>
      <c r="O148" s="24">
        <f t="shared" ref="O148:O149" si="34">(J148-N148)^2</f>
        <v>9.5662692080163119</v>
      </c>
      <c r="P148" s="7"/>
      <c r="Q148" s="25">
        <f t="shared" si="20"/>
        <v>866.66580049169397</v>
      </c>
      <c r="R148" s="24">
        <f t="shared" si="21"/>
        <v>-3744.4064401826522</v>
      </c>
      <c r="S148" s="7"/>
      <c r="T148" s="25">
        <f t="shared" si="22"/>
        <v>-0.22509252560818993</v>
      </c>
      <c r="U148" s="24">
        <f t="shared" si="23"/>
        <v>-0.97357065517485131</v>
      </c>
      <c r="V148" s="7"/>
      <c r="W148" s="25">
        <f t="shared" si="24"/>
        <v>-0.22315440066328246</v>
      </c>
      <c r="X148" s="24">
        <f t="shared" si="29"/>
        <v>5.6509934252497942</v>
      </c>
      <c r="Y148" s="7"/>
      <c r="Z148" s="25">
        <f t="shared" si="30"/>
        <v>-645</v>
      </c>
      <c r="AA148" s="17">
        <f t="shared" si="31"/>
        <v>5.7419999999998232</v>
      </c>
      <c r="AB148" s="24">
        <f t="shared" si="25"/>
        <v>0.10021680564951133</v>
      </c>
      <c r="AC148" s="17">
        <f t="shared" si="26"/>
        <v>-9.1006574750029046E-2</v>
      </c>
    </row>
    <row r="149" spans="1:29" s="17" customFormat="1" x14ac:dyDescent="0.25">
      <c r="A149" s="17">
        <v>64</v>
      </c>
      <c r="B149" s="17">
        <v>-637</v>
      </c>
      <c r="C149" s="17">
        <v>13470</v>
      </c>
      <c r="D149" s="17">
        <v>11317</v>
      </c>
      <c r="E149" s="17">
        <v>13000</v>
      </c>
      <c r="F149" s="17">
        <v>15110</v>
      </c>
      <c r="G149" s="24"/>
      <c r="H149" s="7"/>
      <c r="I149" s="25">
        <f t="shared" si="32"/>
        <v>470</v>
      </c>
      <c r="J149" s="24">
        <f t="shared" si="32"/>
        <v>-3793</v>
      </c>
      <c r="K149" s="7"/>
      <c r="L149" s="25">
        <f t="shared" si="27"/>
        <v>474.3116981858999</v>
      </c>
      <c r="M149" s="17">
        <f t="shared" si="33"/>
        <v>18.590741246292485</v>
      </c>
      <c r="N149" s="17">
        <f t="shared" si="28"/>
        <v>-3787.4625129678029</v>
      </c>
      <c r="O149" s="24">
        <f t="shared" si="34"/>
        <v>30.663762631750796</v>
      </c>
      <c r="P149" s="7"/>
      <c r="Q149" s="25">
        <f t="shared" ref="Q149" si="35">I149-$J$4</f>
        <v>488.66580049169391</v>
      </c>
      <c r="R149" s="24">
        <f t="shared" ref="R149" si="36">J149-$J$3</f>
        <v>-3814.4064401826522</v>
      </c>
      <c r="S149" s="7"/>
      <c r="T149" s="25">
        <f t="shared" ref="T149" si="37">Q149/$J$7</f>
        <v>-0.12691745670432444</v>
      </c>
      <c r="U149" s="24">
        <f t="shared" ref="U149" si="38">R149/$J$6</f>
        <v>-0.99177112217835195</v>
      </c>
      <c r="V149" s="7"/>
      <c r="W149" s="25">
        <f t="shared" ref="W149" si="39">(T149-U149*SIN(-$J$11*PI()/180))/(COS(-$J$11*PI()/180))</f>
        <v>-0.124942896414922</v>
      </c>
      <c r="X149" s="24">
        <f>IF(MOD(ATAN2(U149,W149)*180/PI()-$J$9+360,360)&gt;5,MOD(ATAN2(U149,W149)*180/PI()-$J$9+360,360)-360,MOD(ATAN2(U149,W149)*180/PI()-$J$9+360,360))</f>
        <v>-7.8629868306961725E-2</v>
      </c>
      <c r="Y149" s="7"/>
      <c r="Z149" s="25">
        <f t="shared" si="30"/>
        <v>-637</v>
      </c>
      <c r="AA149" s="17">
        <f t="shared" si="31"/>
        <v>8.9999999998235936E-3</v>
      </c>
      <c r="AB149" s="24">
        <f t="shared" ref="AB149" si="40">AA149*PI()/180</f>
        <v>1.5707963267641076E-4</v>
      </c>
      <c r="AC149" s="17">
        <f t="shared" ref="AC149" si="41">X149-AA149</f>
        <v>-8.7629868306785319E-2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9985</v>
      </c>
      <c r="G157" s="2"/>
      <c r="I157" s="43">
        <f>J155</f>
        <v>-9991</v>
      </c>
      <c r="J157" s="39">
        <f>I157+B157</f>
        <v>-6</v>
      </c>
    </row>
    <row r="158" spans="1:29" x14ac:dyDescent="0.25">
      <c r="A158" s="31" t="s">
        <v>176</v>
      </c>
      <c r="B158" s="31">
        <v>40009</v>
      </c>
      <c r="G158" s="2"/>
      <c r="I158" s="1"/>
      <c r="J158" s="3"/>
    </row>
    <row r="159" spans="1:29" x14ac:dyDescent="0.25">
      <c r="A159" t="s">
        <v>177</v>
      </c>
      <c r="B159">
        <v>40009</v>
      </c>
      <c r="G159" s="2"/>
      <c r="I159" s="43">
        <f>J157</f>
        <v>-6</v>
      </c>
      <c r="J159" s="39">
        <f>I159+B159</f>
        <v>40003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40003</v>
      </c>
      <c r="J161" s="39">
        <f>I161+B161</f>
        <v>50004</v>
      </c>
    </row>
    <row r="162" spans="1:10" x14ac:dyDescent="0.25">
      <c r="A162" s="31" t="s">
        <v>180</v>
      </c>
      <c r="B162" s="31">
        <v>-9988</v>
      </c>
      <c r="G162" s="2"/>
      <c r="I162" s="1"/>
      <c r="J162" s="3"/>
    </row>
    <row r="163" spans="1:10" x14ac:dyDescent="0.25">
      <c r="A163" t="s">
        <v>181</v>
      </c>
      <c r="B163">
        <v>-9998</v>
      </c>
      <c r="G163" s="2"/>
      <c r="I163" s="43">
        <f>J161</f>
        <v>50004</v>
      </c>
      <c r="J163" s="39">
        <f>I163+B163</f>
        <v>40006</v>
      </c>
    </row>
    <row r="164" spans="1:10" x14ac:dyDescent="0.25">
      <c r="A164" s="31" t="s">
        <v>182</v>
      </c>
      <c r="B164" s="31">
        <v>-40005</v>
      </c>
      <c r="G164" s="2"/>
      <c r="I164" s="1"/>
      <c r="J164" s="3"/>
    </row>
    <row r="165" spans="1:10" ht="15.75" thickBot="1" x14ac:dyDescent="0.3">
      <c r="A165" t="s">
        <v>183</v>
      </c>
      <c r="B165">
        <v>-40005</v>
      </c>
      <c r="G165" s="2"/>
      <c r="I165" s="4">
        <f>J163</f>
        <v>40006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20.96055505834309</v>
      </c>
      <c r="L3" s="35" t="s">
        <v>1</v>
      </c>
      <c r="M3" s="11">
        <v>-3856.670513157178</v>
      </c>
      <c r="N3" s="10" t="s">
        <v>2</v>
      </c>
      <c r="O3" s="35">
        <v>3853.4732182823909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-18.671345413056819</v>
      </c>
      <c r="L4" s="9" t="s">
        <v>5</v>
      </c>
      <c r="M4" s="13">
        <v>359.92771895126072</v>
      </c>
      <c r="N4" s="12" t="s">
        <v>6</v>
      </c>
      <c r="O4" s="9">
        <v>359.96496916148828</v>
      </c>
      <c r="Q4" s="2" t="s">
        <v>7</v>
      </c>
      <c r="R4" s="2">
        <f>MAX(AC20:AC149)</f>
        <v>0.19862775946600664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-172.64611861304365</v>
      </c>
      <c r="N5" s="14" t="s">
        <v>9</v>
      </c>
      <c r="O5" s="9">
        <v>-172.76433905300962</v>
      </c>
      <c r="Q5" s="5" t="s">
        <v>10</v>
      </c>
      <c r="R5" s="5">
        <f>MIN(AC20:AC149)</f>
        <v>-0.1743022753455854</v>
      </c>
      <c r="T5" s="45" t="s">
        <v>55</v>
      </c>
      <c r="U5" s="47">
        <v>6</v>
      </c>
    </row>
    <row r="6" spans="1:21" ht="15.75" thickBot="1" x14ac:dyDescent="0.3">
      <c r="A6" t="s">
        <v>161</v>
      </c>
      <c r="I6" s="32" t="s">
        <v>11</v>
      </c>
      <c r="J6" s="32">
        <f>(O3+O9)/2</f>
        <v>3846.6777628118807</v>
      </c>
      <c r="L6" s="37" t="s">
        <v>12</v>
      </c>
      <c r="M6" s="13">
        <v>-18.502949137222373</v>
      </c>
      <c r="N6" s="14" t="s">
        <v>13</v>
      </c>
      <c r="O6" s="9">
        <v>20.967393911854362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-3850.7101271044639</v>
      </c>
      <c r="L7" s="38" t="s">
        <v>15</v>
      </c>
      <c r="M7" s="16">
        <f>SUM(M20:M84)</f>
        <v>1251.1275630744437</v>
      </c>
      <c r="N7" s="15" t="s">
        <v>15</v>
      </c>
      <c r="O7" s="36">
        <f>SUM(O20:O84)</f>
        <v>1574.0731012902884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-172.74002056320535</v>
      </c>
      <c r="L9" s="35" t="s">
        <v>18</v>
      </c>
      <c r="M9" s="11">
        <v>-3844.7497410517499</v>
      </c>
      <c r="N9" s="10" t="s">
        <v>19</v>
      </c>
      <c r="O9" s="35">
        <v>3839.882307341371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-172.63040002322046</v>
      </c>
      <c r="L10" s="9" t="s">
        <v>21</v>
      </c>
      <c r="M10" s="13">
        <v>359.89316319031639</v>
      </c>
      <c r="N10" s="12" t="s">
        <v>22</v>
      </c>
      <c r="O10" s="9">
        <v>359.95032649626125</v>
      </c>
      <c r="T10" s="48"/>
    </row>
    <row r="11" spans="1:21" ht="15.75" thickBot="1" x14ac:dyDescent="0.3">
      <c r="I11" s="33" t="s">
        <v>23</v>
      </c>
      <c r="J11" s="33">
        <f>J9-J10</f>
        <v>-0.10962053998488841</v>
      </c>
      <c r="L11" s="37" t="s">
        <v>24</v>
      </c>
      <c r="M11" s="13">
        <v>-172.61468143339727</v>
      </c>
      <c r="N11" s="14" t="s">
        <v>25</v>
      </c>
      <c r="O11" s="9">
        <v>-172.71570207340105</v>
      </c>
    </row>
    <row r="12" spans="1:21" x14ac:dyDescent="0.25">
      <c r="I12" s="9"/>
      <c r="J12" s="9"/>
      <c r="L12" s="37" t="s">
        <v>26</v>
      </c>
      <c r="M12" s="13">
        <v>-18.839741688891262</v>
      </c>
      <c r="N12" s="14" t="s">
        <v>27</v>
      </c>
      <c r="O12" s="9">
        <v>20.953716204831821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1539.3240324894239</v>
      </c>
      <c r="N13" s="15" t="s">
        <v>15</v>
      </c>
      <c r="O13" s="36">
        <f>SUM(O85:O149)</f>
        <v>1588.5492249968534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11360</v>
      </c>
      <c r="E20" s="17">
        <v>13046</v>
      </c>
      <c r="F20" s="17">
        <v>15163</v>
      </c>
      <c r="G20" s="24"/>
      <c r="H20" s="7"/>
      <c r="I20" s="25">
        <f t="shared" ref="I20:J51" si="0">C20-E20</f>
        <v>477</v>
      </c>
      <c r="J20" s="24">
        <f t="shared" si="0"/>
        <v>-3803</v>
      </c>
      <c r="K20" s="7"/>
      <c r="L20" s="25">
        <f>$M$3*SIN(2*PI()/$M$4*(AA20+$M$5))+$M$6</f>
        <v>472.22496048898302</v>
      </c>
      <c r="M20" s="17">
        <f t="shared" ref="M20:M83" si="1">(I20-L20)^2</f>
        <v>22.801002331773326</v>
      </c>
      <c r="N20" s="17">
        <f>$O$3*COS(2*PI()/$O$4*(AA20+$O$5))+$O$6</f>
        <v>-3802.0369755735292</v>
      </c>
      <c r="O20" s="24">
        <f t="shared" ref="O20:O83" si="2">(J20-N20)^2</f>
        <v>0.92741604597948657</v>
      </c>
      <c r="P20" s="7"/>
      <c r="Q20" s="25">
        <f>I20-$J$4</f>
        <v>495.67134541305683</v>
      </c>
      <c r="R20" s="24">
        <f>J20-$J$3</f>
        <v>-3823.9605550583433</v>
      </c>
      <c r="S20" s="7"/>
      <c r="T20" s="25">
        <f>Q20/$J$7</f>
        <v>-0.12872206139956222</v>
      </c>
      <c r="U20" s="24">
        <f>R20/$J$6</f>
        <v>-0.9940943304445311</v>
      </c>
      <c r="V20" s="7"/>
      <c r="W20" s="25">
        <f>(T20-U20*SIN(-$J$11*PI()/180))/(COS(-$J$11*PI()/180))</f>
        <v>-0.12682035428065336</v>
      </c>
      <c r="X20" s="24">
        <f>IF(MOD(ATAN2(U20,W20)*180/PI()-$J$9+360,360)&gt;5,MOD(ATAN2(U20,W20)*180/PI()-$J$9+360,360)-360,MOD(ATAN2(U20,W20)*180/PI()-$J$9+360,360))</f>
        <v>1.0187662258601904E-2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1.9187662258601905E-2</v>
      </c>
      <c r="AD20" s="17">
        <f ca="1">INDIRECT("AC"&amp;AE20)-AC20</f>
        <v>-6.4347987538719509E-2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13711</v>
      </c>
      <c r="D21" s="17">
        <v>11389</v>
      </c>
      <c r="E21" s="17">
        <v>12858</v>
      </c>
      <c r="F21" s="17">
        <v>15130</v>
      </c>
      <c r="G21" s="24"/>
      <c r="H21" s="7"/>
      <c r="I21" s="25">
        <f t="shared" si="0"/>
        <v>853</v>
      </c>
      <c r="J21" s="24">
        <f t="shared" si="0"/>
        <v>-3741</v>
      </c>
      <c r="K21" s="7"/>
      <c r="L21" s="25">
        <f t="shared" ref="L21:L84" si="3">$M$3*SIN(2*PI()/$M$4*(AA21+$M$5))+$M$6</f>
        <v>852.5585761271094</v>
      </c>
      <c r="M21" s="17">
        <f t="shared" si="1"/>
        <v>0.19485503555773279</v>
      </c>
      <c r="N21" s="17">
        <f t="shared" ref="N21:N84" si="4">$O$3*COS(2*PI()/$O$4*(AA21+$O$5))+$O$6</f>
        <v>-3734.4603235686532</v>
      </c>
      <c r="O21" s="24">
        <f t="shared" si="2"/>
        <v>42.767367826713262</v>
      </c>
      <c r="P21" s="7"/>
      <c r="Q21" s="25">
        <f t="shared" ref="Q21:Q84" si="5">I21-$J$4</f>
        <v>871.67134541305677</v>
      </c>
      <c r="R21" s="24">
        <f t="shared" ref="R21:R84" si="6">J21-$J$3</f>
        <v>-3761.9605550583433</v>
      </c>
      <c r="S21" s="7"/>
      <c r="T21" s="25">
        <f t="shared" ref="T21:T84" si="7">Q21/$J$7</f>
        <v>-0.22636638870257128</v>
      </c>
      <c r="U21" s="24">
        <f t="shared" ref="U21:U84" si="8">R21/$J$6</f>
        <v>-0.97797652598495544</v>
      </c>
      <c r="V21" s="7"/>
      <c r="W21" s="25">
        <f t="shared" ref="W21:W84" si="9">(T21-U21*SIN(-$J$11*PI()/180))/(COS(-$J$11*PI()/180))</f>
        <v>-0.22449569755208656</v>
      </c>
      <c r="X21" s="24">
        <f t="shared" ref="X21:X83" si="10">MOD(ATAN2(U21,W21)*180/PI()-$J$9+360,360)</f>
        <v>5.668360975018004</v>
      </c>
      <c r="Y21" s="7"/>
      <c r="Z21" s="25">
        <f t="shared" ref="Z21:Z84" si="11">B21</f>
        <v>638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-6.4639024981995696E-2</v>
      </c>
      <c r="AD21" s="17">
        <f t="shared" ref="AD21:AD83" ca="1" si="14">INDIRECT("AC"&amp;AE21)-AC21</f>
        <v>1.1479221011446938E-2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13887</v>
      </c>
      <c r="D22" s="17">
        <v>11439</v>
      </c>
      <c r="E22" s="17">
        <v>12663</v>
      </c>
      <c r="F22" s="17">
        <v>15072</v>
      </c>
      <c r="G22" s="24"/>
      <c r="H22" s="7"/>
      <c r="I22" s="25">
        <f t="shared" si="0"/>
        <v>1224</v>
      </c>
      <c r="J22" s="24">
        <f t="shared" si="0"/>
        <v>-3633</v>
      </c>
      <c r="K22" s="7"/>
      <c r="L22" s="25">
        <f t="shared" si="3"/>
        <v>1226.4417764388543</v>
      </c>
      <c r="M22" s="17">
        <f t="shared" si="1"/>
        <v>5.9622721773438716</v>
      </c>
      <c r="N22" s="17">
        <f>$O$3*COS(2*PI()/$O$4*(AA22+$O$5))+$O$6</f>
        <v>-3628.4137405434635</v>
      </c>
      <c r="O22" s="24">
        <f>(J22-N22)^2</f>
        <v>21.033775802670302</v>
      </c>
      <c r="P22" s="7"/>
      <c r="Q22" s="25">
        <f t="shared" si="5"/>
        <v>1242.6713454130568</v>
      </c>
      <c r="R22" s="24">
        <f t="shared" si="6"/>
        <v>-3653.9605550583433</v>
      </c>
      <c r="S22" s="7"/>
      <c r="T22" s="25">
        <f t="shared" si="7"/>
        <v>-0.32271225420633826</v>
      </c>
      <c r="U22" s="24">
        <f t="shared" si="8"/>
        <v>-0.94990035047472676</v>
      </c>
      <c r="V22" s="7"/>
      <c r="W22" s="25">
        <f t="shared" si="9"/>
        <v>-0.32089545590175317</v>
      </c>
      <c r="X22" s="24">
        <f t="shared" si="10"/>
        <v>11.406023968823376</v>
      </c>
      <c r="Y22" s="7"/>
      <c r="Z22" s="25">
        <f t="shared" si="11"/>
        <v>642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-0.1049760311766228</v>
      </c>
      <c r="AD22" s="17">
        <f t="shared" ca="1" si="14"/>
        <v>-2.2131676786399268E-2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14062</v>
      </c>
      <c r="D23" s="17">
        <v>11508</v>
      </c>
      <c r="E23" s="17">
        <v>12491</v>
      </c>
      <c r="F23" s="17">
        <v>15002</v>
      </c>
      <c r="G23" s="24"/>
      <c r="H23" s="7"/>
      <c r="I23" s="25">
        <f t="shared" si="0"/>
        <v>1571</v>
      </c>
      <c r="J23" s="24">
        <f t="shared" si="0"/>
        <v>-3494</v>
      </c>
      <c r="K23" s="7"/>
      <c r="L23" s="25">
        <f t="shared" si="3"/>
        <v>1578.2992122470828</v>
      </c>
      <c r="M23" s="17">
        <f t="shared" si="1"/>
        <v>53.278499427963219</v>
      </c>
      <c r="N23" s="17">
        <f t="shared" si="4"/>
        <v>-3489.5348483862786</v>
      </c>
      <c r="O23" s="24">
        <f t="shared" si="2"/>
        <v>19.93757893351923</v>
      </c>
      <c r="P23" s="7"/>
      <c r="Q23" s="25">
        <f t="shared" si="5"/>
        <v>1589.6713454130568</v>
      </c>
      <c r="R23" s="24">
        <f t="shared" si="6"/>
        <v>-3514.9605550583433</v>
      </c>
      <c r="S23" s="7"/>
      <c r="T23" s="25">
        <f t="shared" si="7"/>
        <v>-0.41282550307374288</v>
      </c>
      <c r="U23" s="24">
        <f t="shared" si="8"/>
        <v>-0.91376527273471031</v>
      </c>
      <c r="V23" s="7"/>
      <c r="W23" s="25">
        <f t="shared" si="9"/>
        <v>-0.41107800483552226</v>
      </c>
      <c r="X23" s="24">
        <f t="shared" si="10"/>
        <v>16.961697724654414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-0.1743022753455854</v>
      </c>
      <c r="AD23" s="17">
        <f t="shared" ca="1" si="14"/>
        <v>6.8803676712310136E-2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14231</v>
      </c>
      <c r="D24" s="17">
        <v>11597</v>
      </c>
      <c r="E24" s="17">
        <v>12331</v>
      </c>
      <c r="F24" s="17">
        <v>14923</v>
      </c>
      <c r="G24" s="24"/>
      <c r="H24" s="7"/>
      <c r="I24" s="25">
        <f t="shared" si="0"/>
        <v>1900</v>
      </c>
      <c r="J24" s="24">
        <f t="shared" si="0"/>
        <v>-3326</v>
      </c>
      <c r="K24" s="7"/>
      <c r="L24" s="25">
        <f t="shared" si="3"/>
        <v>1906.3775231614077</v>
      </c>
      <c r="M24" s="17">
        <f t="shared" si="1"/>
        <v>40.672801674291414</v>
      </c>
      <c r="N24" s="17">
        <f t="shared" si="4"/>
        <v>-3321.6710387834851</v>
      </c>
      <c r="O24" s="24">
        <f t="shared" si="2"/>
        <v>18.739905214090392</v>
      </c>
      <c r="P24" s="7"/>
      <c r="Q24" s="25">
        <f t="shared" si="5"/>
        <v>1918.6713454130568</v>
      </c>
      <c r="R24" s="24">
        <f t="shared" si="6"/>
        <v>-3346.9605550583433</v>
      </c>
      <c r="S24" s="7"/>
      <c r="T24" s="25">
        <f t="shared" si="7"/>
        <v>-0.49826428946387585</v>
      </c>
      <c r="U24" s="24">
        <f t="shared" si="8"/>
        <v>-0.87009122194102129</v>
      </c>
      <c r="V24" s="7"/>
      <c r="W24" s="25">
        <f t="shared" si="9"/>
        <v>-0.49660050661411564</v>
      </c>
      <c r="X24" s="24">
        <f t="shared" si="10"/>
        <v>22.455382721347405</v>
      </c>
      <c r="Y24" s="7"/>
      <c r="Z24" s="25">
        <f t="shared" si="11"/>
        <v>609</v>
      </c>
      <c r="AA24" s="17">
        <f t="shared" si="15"/>
        <v>22.616999999999997</v>
      </c>
      <c r="AB24" s="24">
        <f t="shared" si="12"/>
        <v>0.39474111692355746</v>
      </c>
      <c r="AC24" s="17">
        <f t="shared" si="13"/>
        <v>-0.16161727865259223</v>
      </c>
      <c r="AD24" s="17">
        <f t="shared" ca="1" si="14"/>
        <v>5.6142406050916804E-2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14390</v>
      </c>
      <c r="D25" s="17">
        <v>11699</v>
      </c>
      <c r="E25" s="17">
        <v>12164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-3117</v>
      </c>
      <c r="K25" s="7"/>
      <c r="L25" s="25">
        <f t="shared" si="3"/>
        <v>2226.7116731056531</v>
      </c>
      <c r="M25" s="17">
        <f t="shared" si="1"/>
        <v>0.50647860930987509</v>
      </c>
      <c r="N25" s="17">
        <f t="shared" si="4"/>
        <v>-3116.2205780162176</v>
      </c>
      <c r="O25" s="24">
        <f t="shared" si="2"/>
        <v>0.60749862880331207</v>
      </c>
      <c r="P25" s="7"/>
      <c r="Q25" s="25">
        <f t="shared" si="5"/>
        <v>2244.6713454130568</v>
      </c>
      <c r="R25" s="24">
        <f t="shared" si="6"/>
        <v>-3137.9605550583433</v>
      </c>
      <c r="S25" s="7"/>
      <c r="T25" s="25">
        <f t="shared" si="7"/>
        <v>-0.58292399877446355</v>
      </c>
      <c r="U25" s="24">
        <f t="shared" si="8"/>
        <v>-0.81575862303696767</v>
      </c>
      <c r="V25" s="7"/>
      <c r="W25" s="25">
        <f t="shared" si="9"/>
        <v>-0.58136432226580814</v>
      </c>
      <c r="X25" s="24">
        <f t="shared" si="10"/>
        <v>28.21624210401626</v>
      </c>
      <c r="Y25" s="7"/>
      <c r="Z25" s="25">
        <f t="shared" si="11"/>
        <v>629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-6.175789598373882E-2</v>
      </c>
      <c r="AD25" s="17">
        <f t="shared" ca="1" si="14"/>
        <v>-1.1326510465654138E-2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14537</v>
      </c>
      <c r="D26" s="17">
        <v>11816</v>
      </c>
      <c r="E26" s="17">
        <v>12021</v>
      </c>
      <c r="F26" s="17">
        <v>14704</v>
      </c>
      <c r="G26" s="24"/>
      <c r="H26" s="7"/>
      <c r="I26" s="25">
        <f t="shared" si="0"/>
        <v>2516</v>
      </c>
      <c r="J26" s="24">
        <f t="shared" si="0"/>
        <v>-2888</v>
      </c>
      <c r="K26" s="7"/>
      <c r="L26" s="25">
        <f t="shared" si="3"/>
        <v>2518.7544481440095</v>
      </c>
      <c r="M26" s="17">
        <f t="shared" si="1"/>
        <v>7.5869845780375424</v>
      </c>
      <c r="N26" s="17">
        <f t="shared" si="4"/>
        <v>-2885.7347679788886</v>
      </c>
      <c r="O26" s="24">
        <f t="shared" si="2"/>
        <v>5.1312761094683816</v>
      </c>
      <c r="P26" s="7"/>
      <c r="Q26" s="25">
        <f t="shared" si="5"/>
        <v>2534.6713454130568</v>
      </c>
      <c r="R26" s="24">
        <f t="shared" si="6"/>
        <v>-2908.9605550583433</v>
      </c>
      <c r="S26" s="7"/>
      <c r="T26" s="25">
        <f t="shared" si="7"/>
        <v>-0.65823478313050776</v>
      </c>
      <c r="U26" s="24">
        <f t="shared" si="8"/>
        <v>-0.75622673237176075</v>
      </c>
      <c r="V26" s="7"/>
      <c r="W26" s="25">
        <f t="shared" si="9"/>
        <v>-0.65678914335386229</v>
      </c>
      <c r="X26" s="24">
        <f t="shared" si="10"/>
        <v>33.714604348633486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-9.8395651366509185E-2</v>
      </c>
      <c r="AD26" s="17">
        <f t="shared" ca="1" si="14"/>
        <v>3.2596298216354569E-2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14667</v>
      </c>
      <c r="D27" s="17">
        <v>11948</v>
      </c>
      <c r="E27" s="17">
        <v>11882</v>
      </c>
      <c r="F27" s="17">
        <v>14577</v>
      </c>
      <c r="G27" s="24"/>
      <c r="H27" s="7"/>
      <c r="I27" s="25">
        <f t="shared" si="0"/>
        <v>2785</v>
      </c>
      <c r="J27" s="24">
        <f t="shared" si="0"/>
        <v>-2629</v>
      </c>
      <c r="K27" s="7"/>
      <c r="L27" s="25">
        <f t="shared" si="3"/>
        <v>2787.5433299518022</v>
      </c>
      <c r="M27" s="17">
        <f t="shared" si="1"/>
        <v>6.4685272437342158</v>
      </c>
      <c r="N27" s="17">
        <f t="shared" si="4"/>
        <v>-2627.6988183691819</v>
      </c>
      <c r="O27" s="24">
        <f t="shared" si="2"/>
        <v>1.6930736363783569</v>
      </c>
      <c r="P27" s="7"/>
      <c r="Q27" s="25">
        <f t="shared" si="5"/>
        <v>2803.6713454130568</v>
      </c>
      <c r="R27" s="24">
        <f t="shared" si="6"/>
        <v>-2649.9605550583433</v>
      </c>
      <c r="S27" s="7"/>
      <c r="T27" s="25">
        <f t="shared" si="7"/>
        <v>-0.72809202792973504</v>
      </c>
      <c r="U27" s="24">
        <f t="shared" si="8"/>
        <v>-0.68889590406482348</v>
      </c>
      <c r="V27" s="7"/>
      <c r="W27" s="25">
        <f t="shared" si="9"/>
        <v>-0.72677533615637979</v>
      </c>
      <c r="X27" s="24">
        <f t="shared" si="10"/>
        <v>39.272730842969963</v>
      </c>
      <c r="Y27" s="7"/>
      <c r="Z27" s="25">
        <f t="shared" si="11"/>
        <v>616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-8.4269157030028907E-2</v>
      </c>
      <c r="AD27" s="17">
        <f t="shared" ca="1" si="14"/>
        <v>0.1695079126876351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14783</v>
      </c>
      <c r="D28" s="17">
        <v>12081</v>
      </c>
      <c r="E28" s="17">
        <v>11751</v>
      </c>
      <c r="F28" s="17">
        <v>14420</v>
      </c>
      <c r="G28" s="24"/>
      <c r="H28" s="7"/>
      <c r="I28" s="25">
        <f t="shared" si="0"/>
        <v>3032</v>
      </c>
      <c r="J28" s="24">
        <f t="shared" si="0"/>
        <v>-2339</v>
      </c>
      <c r="K28" s="7"/>
      <c r="L28" s="25">
        <f t="shared" si="3"/>
        <v>3035.2584634044074</v>
      </c>
      <c r="M28" s="17">
        <f t="shared" si="1"/>
        <v>10.617583757862223</v>
      </c>
      <c r="N28" s="17">
        <f t="shared" si="4"/>
        <v>-2338.1832734114541</v>
      </c>
      <c r="O28" s="24">
        <f t="shared" si="2"/>
        <v>0.66704232043776157</v>
      </c>
      <c r="P28" s="7"/>
      <c r="Q28" s="25">
        <f t="shared" si="5"/>
        <v>3050.6713454130568</v>
      </c>
      <c r="R28" s="24">
        <f t="shared" si="6"/>
        <v>-2359.9605550583433</v>
      </c>
      <c r="S28" s="7"/>
      <c r="T28" s="25">
        <f t="shared" si="7"/>
        <v>-0.79223604081229682</v>
      </c>
      <c r="U28" s="24">
        <f t="shared" si="8"/>
        <v>-0.61350617352809844</v>
      </c>
      <c r="V28" s="7"/>
      <c r="W28" s="25">
        <f t="shared" si="9"/>
        <v>-0.79106370521329794</v>
      </c>
      <c r="X28" s="24">
        <f t="shared" si="10"/>
        <v>44.944802246059055</v>
      </c>
      <c r="Y28" s="7"/>
      <c r="Z28" s="25">
        <f t="shared" si="11"/>
        <v>630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-8.2197753940938867E-2</v>
      </c>
      <c r="AD28" s="17">
        <f t="shared" ca="1" si="14"/>
        <v>2.9835932854510361E-2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14900</v>
      </c>
      <c r="D29" s="17">
        <v>12250</v>
      </c>
      <c r="E29" s="17">
        <v>11645</v>
      </c>
      <c r="F29" s="17">
        <v>14271</v>
      </c>
      <c r="G29" s="24"/>
      <c r="H29" s="7"/>
      <c r="I29" s="25">
        <f t="shared" si="0"/>
        <v>3255</v>
      </c>
      <c r="J29" s="24">
        <f t="shared" si="0"/>
        <v>-2021</v>
      </c>
      <c r="K29" s="7"/>
      <c r="L29" s="25">
        <f t="shared" si="3"/>
        <v>3255.6444216204686</v>
      </c>
      <c r="M29" s="17">
        <f t="shared" si="1"/>
        <v>0.41527922492740205</v>
      </c>
      <c r="N29" s="17">
        <f t="shared" si="4"/>
        <v>-2021.4735882207549</v>
      </c>
      <c r="O29" s="24">
        <f t="shared" si="2"/>
        <v>0.22428580283778352</v>
      </c>
      <c r="P29" s="7"/>
      <c r="Q29" s="25">
        <f t="shared" si="5"/>
        <v>3273.6713454130568</v>
      </c>
      <c r="R29" s="24">
        <f t="shared" si="6"/>
        <v>-2041.9605550583431</v>
      </c>
      <c r="S29" s="7"/>
      <c r="T29" s="25">
        <f t="shared" si="7"/>
        <v>-0.85014743705849638</v>
      </c>
      <c r="U29" s="24">
        <f t="shared" si="8"/>
        <v>-0.53083743452575849</v>
      </c>
      <c r="V29" s="7"/>
      <c r="W29" s="25">
        <f t="shared" si="9"/>
        <v>-0.84913337272905931</v>
      </c>
      <c r="X29" s="24">
        <f t="shared" si="10"/>
        <v>50.728374758561927</v>
      </c>
      <c r="Y29" s="7"/>
      <c r="Z29" s="25">
        <f t="shared" si="11"/>
        <v>638</v>
      </c>
      <c r="AA29" s="17">
        <f t="shared" si="15"/>
        <v>50.768999999999991</v>
      </c>
      <c r="AB29" s="24">
        <f t="shared" si="12"/>
        <v>0.88608620794500104</v>
      </c>
      <c r="AC29" s="17">
        <f t="shared" si="13"/>
        <v>-4.0625241438064563E-2</v>
      </c>
      <c r="AD29" s="17">
        <f t="shared" ca="1" si="14"/>
        <v>9.2680172504188363E-2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14986</v>
      </c>
      <c r="D30" s="17">
        <v>12414</v>
      </c>
      <c r="E30" s="17">
        <v>11545</v>
      </c>
      <c r="F30" s="17">
        <v>14097</v>
      </c>
      <c r="G30" s="24"/>
      <c r="H30" s="7"/>
      <c r="I30" s="25">
        <f t="shared" si="0"/>
        <v>3441</v>
      </c>
      <c r="J30" s="24">
        <f t="shared" si="0"/>
        <v>-1683</v>
      </c>
      <c r="K30" s="7"/>
      <c r="L30" s="25">
        <f t="shared" si="3"/>
        <v>3441.2891361539832</v>
      </c>
      <c r="M30" s="17">
        <f t="shared" si="1"/>
        <v>8.3599715540217556E-2</v>
      </c>
      <c r="N30" s="17">
        <f t="shared" si="4"/>
        <v>-1688.0630229006015</v>
      </c>
      <c r="O30" s="24">
        <f t="shared" si="2"/>
        <v>25.634200892015038</v>
      </c>
      <c r="P30" s="7"/>
      <c r="Q30" s="25">
        <f t="shared" si="5"/>
        <v>3459.6713454130568</v>
      </c>
      <c r="R30" s="24">
        <f t="shared" si="6"/>
        <v>-1703.9605550583431</v>
      </c>
      <c r="S30" s="7"/>
      <c r="T30" s="25">
        <f t="shared" si="7"/>
        <v>-0.89845021599030406</v>
      </c>
      <c r="U30" s="24">
        <f t="shared" si="8"/>
        <v>-0.44296940376226523</v>
      </c>
      <c r="V30" s="7"/>
      <c r="W30" s="25">
        <f t="shared" si="9"/>
        <v>-0.89760435284603313</v>
      </c>
      <c r="X30" s="24">
        <f t="shared" si="10"/>
        <v>56.473596406703393</v>
      </c>
      <c r="Y30" s="7"/>
      <c r="Z30" s="25">
        <f t="shared" si="11"/>
        <v>631</v>
      </c>
      <c r="AA30" s="17">
        <f t="shared" si="15"/>
        <v>56.447999999999993</v>
      </c>
      <c r="AB30" s="24">
        <f t="shared" si="12"/>
        <v>0.985203456165759</v>
      </c>
      <c r="AC30" s="17">
        <f t="shared" si="13"/>
        <v>2.5596406703400021E-2</v>
      </c>
      <c r="AD30" s="17">
        <f t="shared" ca="1" si="14"/>
        <v>-1.1938132974080418E-2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15060</v>
      </c>
      <c r="D31" s="17">
        <v>12580</v>
      </c>
      <c r="E31" s="17">
        <v>11464</v>
      </c>
      <c r="F31" s="17">
        <v>13919</v>
      </c>
      <c r="G31" s="24"/>
      <c r="H31" s="7"/>
      <c r="I31" s="25">
        <f t="shared" si="0"/>
        <v>3596</v>
      </c>
      <c r="J31" s="24">
        <f t="shared" si="0"/>
        <v>-1339</v>
      </c>
      <c r="K31" s="7"/>
      <c r="L31" s="25">
        <f t="shared" si="3"/>
        <v>3592.1070994880706</v>
      </c>
      <c r="M31" s="17">
        <f t="shared" si="1"/>
        <v>15.154674395780056</v>
      </c>
      <c r="N31" s="17">
        <f t="shared" si="4"/>
        <v>-1340.1386614703456</v>
      </c>
      <c r="O31" s="24">
        <f t="shared" si="2"/>
        <v>1.2965499440495949</v>
      </c>
      <c r="P31" s="7"/>
      <c r="Q31" s="25">
        <f t="shared" si="5"/>
        <v>3614.6713454130568</v>
      </c>
      <c r="R31" s="24">
        <f t="shared" si="6"/>
        <v>-1359.9605550583431</v>
      </c>
      <c r="S31" s="7"/>
      <c r="T31" s="25">
        <f t="shared" si="7"/>
        <v>-0.9387025317668104</v>
      </c>
      <c r="U31" s="24">
        <f t="shared" si="8"/>
        <v>-0.35354158547042586</v>
      </c>
      <c r="V31" s="7"/>
      <c r="W31" s="25">
        <f t="shared" si="9"/>
        <v>-0.93802783932390299</v>
      </c>
      <c r="X31" s="24">
        <f t="shared" si="10"/>
        <v>62.088653586757346</v>
      </c>
      <c r="Y31" s="7"/>
      <c r="Z31" s="25">
        <f t="shared" si="11"/>
        <v>627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-2.346413242648282E-3</v>
      </c>
      <c r="AD31" s="17">
        <f t="shared" ca="1" si="14"/>
        <v>4.289254811601495E-2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15125</v>
      </c>
      <c r="D32" s="17">
        <v>12772</v>
      </c>
      <c r="E32" s="17">
        <v>11412</v>
      </c>
      <c r="F32" s="17">
        <v>13750</v>
      </c>
      <c r="G32" s="24"/>
      <c r="H32" s="7"/>
      <c r="I32" s="25">
        <f t="shared" si="0"/>
        <v>3713</v>
      </c>
      <c r="J32" s="24">
        <f t="shared" si="0"/>
        <v>-978</v>
      </c>
      <c r="K32" s="7"/>
      <c r="L32" s="25">
        <f t="shared" si="3"/>
        <v>3708.3841650834765</v>
      </c>
      <c r="M32" s="17">
        <f t="shared" si="1"/>
        <v>21.305931976597083</v>
      </c>
      <c r="N32" s="17">
        <f t="shared" si="4"/>
        <v>-977.2656007630062</v>
      </c>
      <c r="O32" s="24">
        <f t="shared" si="2"/>
        <v>0.53934223929706837</v>
      </c>
      <c r="P32" s="7"/>
      <c r="Q32" s="25">
        <f t="shared" si="5"/>
        <v>3731.6713454130568</v>
      </c>
      <c r="R32" s="24">
        <f t="shared" si="6"/>
        <v>-998.96055505834306</v>
      </c>
      <c r="S32" s="7"/>
      <c r="T32" s="25">
        <f t="shared" si="7"/>
        <v>-0.96908653786907661</v>
      </c>
      <c r="U32" s="24">
        <f t="shared" si="8"/>
        <v>-0.25969436918160604</v>
      </c>
      <c r="V32" s="7"/>
      <c r="W32" s="25">
        <f t="shared" si="9"/>
        <v>-0.96859145344257691</v>
      </c>
      <c r="X32" s="24">
        <f t="shared" si="10"/>
        <v>67.731131212751336</v>
      </c>
      <c r="Y32" s="7"/>
      <c r="Z32" s="25">
        <f t="shared" si="11"/>
        <v>630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-2.9868787248659601E-2</v>
      </c>
      <c r="AD32" s="17">
        <f t="shared" ca="1" si="14"/>
        <v>4.6706956912601072E-2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15153</v>
      </c>
      <c r="D33" s="17">
        <v>12947</v>
      </c>
      <c r="E33" s="17">
        <v>11369</v>
      </c>
      <c r="F33" s="17">
        <v>13565</v>
      </c>
      <c r="G33" s="24"/>
      <c r="H33" s="7"/>
      <c r="I33" s="25">
        <f t="shared" si="0"/>
        <v>3784</v>
      </c>
      <c r="J33" s="24">
        <f t="shared" si="0"/>
        <v>-618</v>
      </c>
      <c r="K33" s="7"/>
      <c r="L33" s="25">
        <f t="shared" si="3"/>
        <v>3785.9171217866324</v>
      </c>
      <c r="M33" s="17">
        <f t="shared" si="1"/>
        <v>3.6753559447805237</v>
      </c>
      <c r="N33" s="17">
        <f t="shared" si="4"/>
        <v>-618.35729164118686</v>
      </c>
      <c r="O33" s="24">
        <f t="shared" si="2"/>
        <v>0.12765731686200124</v>
      </c>
      <c r="P33" s="7"/>
      <c r="Q33" s="25">
        <f t="shared" si="5"/>
        <v>3802.6713454130568</v>
      </c>
      <c r="R33" s="24">
        <f t="shared" si="6"/>
        <v>-638.96055505834306</v>
      </c>
      <c r="S33" s="7"/>
      <c r="T33" s="25">
        <f t="shared" si="7"/>
        <v>-0.987524695418315</v>
      </c>
      <c r="U33" s="24">
        <f t="shared" si="8"/>
        <v>-0.16610711748084395</v>
      </c>
      <c r="V33" s="7"/>
      <c r="W33" s="25">
        <f t="shared" si="9"/>
        <v>-0.98720869976930437</v>
      </c>
      <c r="X33" s="24">
        <f t="shared" si="10"/>
        <v>73.188932326354802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-3.5067673645187369E-2</v>
      </c>
      <c r="AD33" s="17">
        <f t="shared" ca="1" si="14"/>
        <v>7.9585666986119463E-2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15172</v>
      </c>
      <c r="D34" s="17">
        <v>13126</v>
      </c>
      <c r="E34" s="17">
        <v>11339</v>
      </c>
      <c r="F34" s="17">
        <v>13377</v>
      </c>
      <c r="G34" s="24"/>
      <c r="H34" s="7"/>
      <c r="I34" s="25">
        <f t="shared" si="0"/>
        <v>3833</v>
      </c>
      <c r="J34" s="24">
        <f t="shared" si="0"/>
        <v>-251</v>
      </c>
      <c r="K34" s="7"/>
      <c r="L34" s="25">
        <f t="shared" si="3"/>
        <v>3829.0433625048231</v>
      </c>
      <c r="M34" s="17">
        <f t="shared" si="1"/>
        <v>15.654980268239671</v>
      </c>
      <c r="N34" s="17">
        <f t="shared" si="4"/>
        <v>-251.22473876689853</v>
      </c>
      <c r="O34" s="24">
        <f t="shared" si="2"/>
        <v>5.0507513347069759E-2</v>
      </c>
      <c r="P34" s="7"/>
      <c r="Q34" s="25">
        <f t="shared" si="5"/>
        <v>3851.6713454130568</v>
      </c>
      <c r="R34" s="24">
        <f t="shared" si="6"/>
        <v>-271.96055505834306</v>
      </c>
      <c r="S34" s="7"/>
      <c r="T34" s="25">
        <f t="shared" si="7"/>
        <v>-1.000249621050888</v>
      </c>
      <c r="U34" s="24">
        <f t="shared" si="8"/>
        <v>-7.0700113663678121E-2</v>
      </c>
      <c r="V34" s="7"/>
      <c r="W34" s="25">
        <f t="shared" si="9"/>
        <v>-1.0001161853483569</v>
      </c>
      <c r="X34" s="24">
        <f t="shared" si="10"/>
        <v>78.696399866270269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-2.6600133729715481E-2</v>
      </c>
      <c r="AD34" s="17">
        <f t="shared" ca="1" si="14"/>
        <v>6.4474257704745241E-2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15186</v>
      </c>
      <c r="D35" s="17">
        <v>13328</v>
      </c>
      <c r="E35" s="17">
        <v>11345</v>
      </c>
      <c r="F35" s="17">
        <v>13196</v>
      </c>
      <c r="G35" s="24"/>
      <c r="H35" s="7"/>
      <c r="I35" s="25">
        <f t="shared" si="0"/>
        <v>3841</v>
      </c>
      <c r="J35" s="24">
        <f t="shared" si="0"/>
        <v>132</v>
      </c>
      <c r="K35" s="7"/>
      <c r="L35" s="25">
        <f t="shared" si="3"/>
        <v>3836.4113646214191</v>
      </c>
      <c r="M35" s="17">
        <f t="shared" si="1"/>
        <v>21.05557463756405</v>
      </c>
      <c r="N35" s="17">
        <f t="shared" si="4"/>
        <v>129.91135886146404</v>
      </c>
      <c r="O35" s="24">
        <f t="shared" si="2"/>
        <v>4.362421805584801</v>
      </c>
      <c r="P35" s="7"/>
      <c r="Q35" s="25">
        <f t="shared" si="5"/>
        <v>3859.6713454130568</v>
      </c>
      <c r="R35" s="24">
        <f t="shared" si="6"/>
        <v>111.03944494165691</v>
      </c>
      <c r="S35" s="7"/>
      <c r="T35" s="25">
        <f t="shared" si="7"/>
        <v>-1.0023271599296755</v>
      </c>
      <c r="U35" s="24">
        <f t="shared" si="8"/>
        <v>2.8866323562410451E-2</v>
      </c>
      <c r="V35" s="7"/>
      <c r="W35" s="25">
        <f t="shared" si="9"/>
        <v>-1.0023842226876793</v>
      </c>
      <c r="X35" s="24">
        <f t="shared" si="10"/>
        <v>84.38954925582135</v>
      </c>
      <c r="Y35" s="7"/>
      <c r="Z35" s="25">
        <f t="shared" si="11"/>
        <v>630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-3.4507441786360005E-3</v>
      </c>
      <c r="AD35" s="17">
        <f t="shared" ca="1" si="14"/>
        <v>-9.9112110397499009E-2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15154</v>
      </c>
      <c r="D36" s="17">
        <v>13499</v>
      </c>
      <c r="E36" s="17">
        <v>11346</v>
      </c>
      <c r="F36" s="17">
        <v>12996</v>
      </c>
      <c r="G36" s="24"/>
      <c r="H36" s="7"/>
      <c r="I36" s="25">
        <f t="shared" si="0"/>
        <v>3808</v>
      </c>
      <c r="J36" s="24">
        <f t="shared" si="0"/>
        <v>503</v>
      </c>
      <c r="K36" s="7"/>
      <c r="L36" s="25">
        <f t="shared" si="3"/>
        <v>3806.6647356826788</v>
      </c>
      <c r="M36" s="17">
        <f t="shared" si="1"/>
        <v>1.7829307971111483</v>
      </c>
      <c r="N36" s="17">
        <f t="shared" si="4"/>
        <v>505.17709891683842</v>
      </c>
      <c r="O36" s="24">
        <f t="shared" si="2"/>
        <v>4.7397596936990114</v>
      </c>
      <c r="P36" s="7"/>
      <c r="Q36" s="25">
        <f t="shared" si="5"/>
        <v>3826.6713454130568</v>
      </c>
      <c r="R36" s="24">
        <f t="shared" si="6"/>
        <v>482.03944494165694</v>
      </c>
      <c r="S36" s="7"/>
      <c r="T36" s="25">
        <f t="shared" si="7"/>
        <v>-0.99375731205467732</v>
      </c>
      <c r="U36" s="24">
        <f t="shared" si="8"/>
        <v>0.12531318573180697</v>
      </c>
      <c r="V36" s="7"/>
      <c r="W36" s="25">
        <f t="shared" si="9"/>
        <v>-0.99399888528484948</v>
      </c>
      <c r="X36" s="24">
        <f t="shared" si="10"/>
        <v>89.925377851890744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-6.5622148109241607E-2</v>
      </c>
      <c r="AD36" s="17">
        <f t="shared" ca="1" si="14"/>
        <v>3.6114478912367076E-2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15128</v>
      </c>
      <c r="D37" s="17">
        <v>13692</v>
      </c>
      <c r="E37" s="17">
        <v>11382</v>
      </c>
      <c r="F37" s="17">
        <v>12818</v>
      </c>
      <c r="G37" s="24"/>
      <c r="H37" s="7"/>
      <c r="I37" s="25">
        <f t="shared" si="0"/>
        <v>3746</v>
      </c>
      <c r="J37" s="24">
        <f t="shared" si="0"/>
        <v>874</v>
      </c>
      <c r="K37" s="7"/>
      <c r="L37" s="25">
        <f t="shared" si="3"/>
        <v>3738.9208025459789</v>
      </c>
      <c r="M37" s="17">
        <f t="shared" si="1"/>
        <v>50.115036593019411</v>
      </c>
      <c r="N37" s="17">
        <f t="shared" si="4"/>
        <v>882.31513081826563</v>
      </c>
      <c r="O37" s="24">
        <f t="shared" si="2"/>
        <v>69.141400524870832</v>
      </c>
      <c r="P37" s="7"/>
      <c r="Q37" s="25">
        <f t="shared" si="5"/>
        <v>3764.6713454130568</v>
      </c>
      <c r="R37" s="24">
        <f t="shared" si="6"/>
        <v>853.03944494165694</v>
      </c>
      <c r="S37" s="7"/>
      <c r="T37" s="25">
        <f t="shared" si="7"/>
        <v>-0.97765638574407476</v>
      </c>
      <c r="U37" s="24">
        <f t="shared" si="8"/>
        <v>0.22176004790120349</v>
      </c>
      <c r="V37" s="7"/>
      <c r="W37" s="25">
        <f t="shared" si="9"/>
        <v>-0.97808245566269536</v>
      </c>
      <c r="X37" s="24">
        <f t="shared" si="10"/>
        <v>95.514681767905643</v>
      </c>
      <c r="Y37" s="7"/>
      <c r="Z37" s="25">
        <f t="shared" si="11"/>
        <v>633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-0.1733182320943456</v>
      </c>
      <c r="AD37" s="17">
        <f t="shared" ca="1" si="14"/>
        <v>0.1612006292946262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15079</v>
      </c>
      <c r="D38" s="17">
        <v>13887</v>
      </c>
      <c r="E38" s="17">
        <v>11441</v>
      </c>
      <c r="F38" s="17">
        <v>12635</v>
      </c>
      <c r="G38" s="24"/>
      <c r="H38" s="7"/>
      <c r="I38" s="25">
        <f t="shared" si="0"/>
        <v>3638</v>
      </c>
      <c r="J38" s="24">
        <f t="shared" si="0"/>
        <v>1252</v>
      </c>
      <c r="K38" s="7"/>
      <c r="L38" s="25">
        <f t="shared" si="3"/>
        <v>3633.2656275247896</v>
      </c>
      <c r="M38" s="17">
        <f t="shared" si="1"/>
        <v>22.414282734030046</v>
      </c>
      <c r="N38" s="17">
        <f t="shared" si="4"/>
        <v>1253.2372574047038</v>
      </c>
      <c r="O38" s="24">
        <f t="shared" si="2"/>
        <v>1.5308058854943054</v>
      </c>
      <c r="P38" s="7"/>
      <c r="Q38" s="25">
        <f t="shared" si="5"/>
        <v>3656.6713454130568</v>
      </c>
      <c r="R38" s="24">
        <f t="shared" si="6"/>
        <v>1231.0394449416569</v>
      </c>
      <c r="S38" s="7"/>
      <c r="T38" s="25">
        <f t="shared" si="7"/>
        <v>-0.94960961088044449</v>
      </c>
      <c r="U38" s="24">
        <f t="shared" si="8"/>
        <v>0.32002666218700371</v>
      </c>
      <c r="V38" s="7"/>
      <c r="W38" s="25">
        <f t="shared" si="9"/>
        <v>-0.95022363724928693</v>
      </c>
      <c r="X38" s="24">
        <f t="shared" si="10"/>
        <v>101.35307700591136</v>
      </c>
      <c r="Y38" s="7"/>
      <c r="Z38" s="25">
        <f t="shared" si="11"/>
        <v>637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-6.7922994088633004E-2</v>
      </c>
      <c r="AD38" s="17">
        <f t="shared" ca="1" si="14"/>
        <v>0.10332223496557447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14994</v>
      </c>
      <c r="D39" s="17">
        <v>14055</v>
      </c>
      <c r="E39" s="17">
        <v>11499</v>
      </c>
      <c r="F39" s="17">
        <v>12445</v>
      </c>
      <c r="G39" s="24"/>
      <c r="H39" s="7"/>
      <c r="I39" s="25">
        <f t="shared" si="0"/>
        <v>3495</v>
      </c>
      <c r="J39" s="24">
        <f t="shared" si="0"/>
        <v>1610</v>
      </c>
      <c r="K39" s="7"/>
      <c r="L39" s="25">
        <f t="shared" si="3"/>
        <v>3491.8182433255656</v>
      </c>
      <c r="M39" s="17">
        <f t="shared" si="1"/>
        <v>10.123575535307738</v>
      </c>
      <c r="N39" s="17">
        <f t="shared" si="4"/>
        <v>1610.1755810638524</v>
      </c>
      <c r="O39" s="24">
        <f t="shared" si="2"/>
        <v>3.0828709983542445E-2</v>
      </c>
      <c r="P39" s="7"/>
      <c r="Q39" s="25">
        <f t="shared" si="5"/>
        <v>3513.6713454130568</v>
      </c>
      <c r="R39" s="24">
        <f t="shared" si="6"/>
        <v>1589.0394449416569</v>
      </c>
      <c r="S39" s="7"/>
      <c r="T39" s="25">
        <f t="shared" si="7"/>
        <v>-0.91247360342211914</v>
      </c>
      <c r="U39" s="24">
        <f t="shared" si="8"/>
        <v>0.41309398471165049</v>
      </c>
      <c r="V39" s="7"/>
      <c r="W39" s="25">
        <f t="shared" si="9"/>
        <v>-0.91326562210392914</v>
      </c>
      <c r="X39" s="24">
        <f t="shared" si="10"/>
        <v>107.07850714821041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-4.8492851789589508E-2</v>
      </c>
      <c r="AD39" s="17">
        <f t="shared" ca="1" si="14"/>
        <v>-8.7105176864881173E-2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14920</v>
      </c>
      <c r="D40" s="17">
        <v>14228</v>
      </c>
      <c r="E40" s="17">
        <v>11589</v>
      </c>
      <c r="F40" s="17">
        <v>12288</v>
      </c>
      <c r="G40" s="24"/>
      <c r="H40" s="7"/>
      <c r="I40" s="25">
        <f t="shared" si="0"/>
        <v>3331</v>
      </c>
      <c r="J40" s="24">
        <f t="shared" si="0"/>
        <v>1940</v>
      </c>
      <c r="K40" s="7"/>
      <c r="L40" s="25">
        <f t="shared" si="3"/>
        <v>3321.6455581165201</v>
      </c>
      <c r="M40" s="17">
        <f t="shared" si="1"/>
        <v>87.505582951403383</v>
      </c>
      <c r="N40" s="17">
        <f t="shared" si="4"/>
        <v>1940.8742818389856</v>
      </c>
      <c r="O40" s="24">
        <f t="shared" si="2"/>
        <v>0.76436873397996019</v>
      </c>
      <c r="P40" s="7"/>
      <c r="Q40" s="25">
        <f t="shared" si="5"/>
        <v>3349.6713454130568</v>
      </c>
      <c r="R40" s="24">
        <f t="shared" si="6"/>
        <v>1919.0394449416569</v>
      </c>
      <c r="S40" s="7"/>
      <c r="T40" s="25">
        <f t="shared" si="7"/>
        <v>-0.86988405640697697</v>
      </c>
      <c r="U40" s="24">
        <f t="shared" si="8"/>
        <v>0.49888229877068241</v>
      </c>
      <c r="V40" s="7"/>
      <c r="W40" s="25">
        <f t="shared" si="9"/>
        <v>-0.87084013091801804</v>
      </c>
      <c r="X40" s="24">
        <f t="shared" si="10"/>
        <v>112.54732542015904</v>
      </c>
      <c r="Y40" s="7"/>
      <c r="Z40" s="25">
        <f t="shared" si="11"/>
        <v>614</v>
      </c>
      <c r="AA40" s="17">
        <f t="shared" si="15"/>
        <v>112.65299999999999</v>
      </c>
      <c r="AB40" s="24">
        <f t="shared" si="12"/>
        <v>1.9661657622491719</v>
      </c>
      <c r="AC40" s="17">
        <f t="shared" si="13"/>
        <v>-0.10567457984095086</v>
      </c>
      <c r="AD40" s="17">
        <f t="shared" ca="1" si="14"/>
        <v>-1.2343178281710721E-2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14808</v>
      </c>
      <c r="D41" s="17">
        <v>14375</v>
      </c>
      <c r="E41" s="17">
        <v>11684</v>
      </c>
      <c r="F41" s="17">
        <v>12125</v>
      </c>
      <c r="G41" s="24"/>
      <c r="H41" s="7"/>
      <c r="I41" s="25">
        <f t="shared" si="0"/>
        <v>3124</v>
      </c>
      <c r="J41" s="24">
        <f t="shared" si="0"/>
        <v>2250</v>
      </c>
      <c r="K41" s="7"/>
      <c r="L41" s="25">
        <f t="shared" si="3"/>
        <v>3120.4144160336314</v>
      </c>
      <c r="M41" s="17">
        <f t="shared" si="1"/>
        <v>12.856412379879805</v>
      </c>
      <c r="N41" s="17">
        <f t="shared" si="4"/>
        <v>2253.7243707554981</v>
      </c>
      <c r="O41" s="24">
        <f t="shared" si="2"/>
        <v>13.870937524409172</v>
      </c>
      <c r="P41" s="7"/>
      <c r="Q41" s="25">
        <f t="shared" si="5"/>
        <v>3142.6713454130568</v>
      </c>
      <c r="R41" s="24">
        <f t="shared" si="6"/>
        <v>2229.0394449416567</v>
      </c>
      <c r="S41" s="7"/>
      <c r="T41" s="25">
        <f t="shared" si="7"/>
        <v>-0.81612773791835225</v>
      </c>
      <c r="U41" s="24">
        <f t="shared" si="8"/>
        <v>0.57947132106856081</v>
      </c>
      <c r="V41" s="7"/>
      <c r="W41" s="25">
        <f t="shared" si="9"/>
        <v>-0.81723790031896437</v>
      </c>
      <c r="X41" s="24">
        <f t="shared" si="10"/>
        <v>118.07897774845031</v>
      </c>
      <c r="Y41" s="7"/>
      <c r="Z41" s="25">
        <f t="shared" si="11"/>
        <v>614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-0.10002225154967448</v>
      </c>
      <c r="AD41" s="17">
        <f t="shared" ca="1" si="14"/>
        <v>-6.3353118726041657E-3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14691</v>
      </c>
      <c r="D42" s="17">
        <v>14523</v>
      </c>
      <c r="E42" s="17">
        <v>11797</v>
      </c>
      <c r="F42" s="17">
        <v>11981</v>
      </c>
      <c r="G42" s="24"/>
      <c r="H42" s="7"/>
      <c r="I42" s="25">
        <f t="shared" si="0"/>
        <v>2894</v>
      </c>
      <c r="J42" s="24">
        <f t="shared" si="0"/>
        <v>2542</v>
      </c>
      <c r="K42" s="7"/>
      <c r="L42" s="25">
        <f t="shared" si="3"/>
        <v>2890.7916556660407</v>
      </c>
      <c r="M42" s="17">
        <f t="shared" si="1"/>
        <v>10.293473365248765</v>
      </c>
      <c r="N42" s="17">
        <f t="shared" si="4"/>
        <v>2544.9026483414955</v>
      </c>
      <c r="O42" s="24">
        <f t="shared" si="2"/>
        <v>8.4253673943864502</v>
      </c>
      <c r="P42" s="7"/>
      <c r="Q42" s="25">
        <f t="shared" si="5"/>
        <v>2912.6713454130568</v>
      </c>
      <c r="R42" s="24">
        <f t="shared" si="6"/>
        <v>2521.0394449416567</v>
      </c>
      <c r="S42" s="7"/>
      <c r="T42" s="25">
        <f t="shared" si="7"/>
        <v>-0.75639849515321367</v>
      </c>
      <c r="U42" s="24">
        <f t="shared" si="8"/>
        <v>0.65538098078140128</v>
      </c>
      <c r="V42" s="7"/>
      <c r="W42" s="25">
        <f t="shared" si="9"/>
        <v>-0.75765378175992404</v>
      </c>
      <c r="X42" s="24">
        <f t="shared" si="10"/>
        <v>123.6002784389969</v>
      </c>
      <c r="Y42" s="7"/>
      <c r="Z42" s="25">
        <f t="shared" si="11"/>
        <v>612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-8.6721561003088254E-2</v>
      </c>
      <c r="AD42" s="17">
        <f t="shared" ca="1" si="14"/>
        <v>1.3336913485204605E-2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14567</v>
      </c>
      <c r="D43" s="17">
        <v>14659</v>
      </c>
      <c r="E43" s="17">
        <v>11933</v>
      </c>
      <c r="F43" s="17">
        <v>11847</v>
      </c>
      <c r="G43" s="24"/>
      <c r="H43" s="7"/>
      <c r="I43" s="25">
        <f t="shared" si="0"/>
        <v>2634</v>
      </c>
      <c r="J43" s="24">
        <f t="shared" si="0"/>
        <v>2812</v>
      </c>
      <c r="K43" s="7"/>
      <c r="L43" s="25">
        <f t="shared" si="3"/>
        <v>2632.9728165127794</v>
      </c>
      <c r="M43" s="17">
        <f t="shared" si="1"/>
        <v>1.0551059164185792</v>
      </c>
      <c r="N43" s="17">
        <f t="shared" si="4"/>
        <v>2814.0208855719661</v>
      </c>
      <c r="O43" s="24">
        <f t="shared" si="2"/>
        <v>4.0839784949808271</v>
      </c>
      <c r="P43" s="7"/>
      <c r="Q43" s="25">
        <f t="shared" si="5"/>
        <v>2652.6713454130568</v>
      </c>
      <c r="R43" s="24">
        <f t="shared" si="6"/>
        <v>2791.0394449416567</v>
      </c>
      <c r="S43" s="7"/>
      <c r="T43" s="25">
        <f t="shared" si="7"/>
        <v>-0.68887848159262233</v>
      </c>
      <c r="U43" s="24">
        <f t="shared" si="8"/>
        <v>0.7255714195569728</v>
      </c>
      <c r="V43" s="7"/>
      <c r="W43" s="25">
        <f t="shared" si="9"/>
        <v>-0.69026793589450697</v>
      </c>
      <c r="X43" s="24">
        <f t="shared" si="10"/>
        <v>129.16837580691987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-5.3624193080111127E-2</v>
      </c>
      <c r="AD43" s="17">
        <f t="shared" ca="1" si="14"/>
        <v>6.037254280408888E-2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14422</v>
      </c>
      <c r="D44" s="17">
        <v>14787</v>
      </c>
      <c r="E44" s="17">
        <v>12078</v>
      </c>
      <c r="F44" s="17">
        <v>11721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2341.3234995986022</v>
      </c>
      <c r="M44" s="17">
        <f t="shared" si="1"/>
        <v>7.1636543986825236</v>
      </c>
      <c r="N44" s="17">
        <f t="shared" si="4"/>
        <v>3064.1580943820709</v>
      </c>
      <c r="O44" s="24">
        <f t="shared" si="2"/>
        <v>3.3926163053588336</v>
      </c>
      <c r="P44" s="7"/>
      <c r="Q44" s="25">
        <f t="shared" si="5"/>
        <v>2362.6713454130568</v>
      </c>
      <c r="R44" s="24">
        <f t="shared" si="6"/>
        <v>3045.0394449416567</v>
      </c>
      <c r="S44" s="7"/>
      <c r="T44" s="25">
        <f t="shared" si="7"/>
        <v>-0.61356769723657811</v>
      </c>
      <c r="U44" s="24">
        <f t="shared" si="8"/>
        <v>0.79160242492362165</v>
      </c>
      <c r="V44" s="7"/>
      <c r="W44" s="25">
        <f t="shared" si="9"/>
        <v>-0.6150833469732323</v>
      </c>
      <c r="X44" s="24">
        <f t="shared" si="10"/>
        <v>134.89244088079931</v>
      </c>
      <c r="Y44" s="7"/>
      <c r="Z44" s="25">
        <f t="shared" si="11"/>
        <v>634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-3.5559119200655687E-2</v>
      </c>
      <c r="AD44" s="17">
        <f t="shared" ca="1" si="14"/>
        <v>8.5902485214091939E-2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14267</v>
      </c>
      <c r="D45" s="17">
        <v>14904</v>
      </c>
      <c r="E45" s="17">
        <v>12238</v>
      </c>
      <c r="F45" s="17">
        <v>11617</v>
      </c>
      <c r="G45" s="24"/>
      <c r="H45" s="7"/>
      <c r="I45" s="25">
        <f t="shared" si="0"/>
        <v>2029</v>
      </c>
      <c r="J45" s="24">
        <f t="shared" si="0"/>
        <v>3287</v>
      </c>
      <c r="K45" s="7"/>
      <c r="L45" s="25">
        <f t="shared" si="3"/>
        <v>2028.8478110034691</v>
      </c>
      <c r="M45" s="17">
        <f t="shared" si="1"/>
        <v>2.3161490665072362E-2</v>
      </c>
      <c r="N45" s="17">
        <f t="shared" si="4"/>
        <v>3282.5214711579479</v>
      </c>
      <c r="O45" s="24">
        <f t="shared" si="2"/>
        <v>20.057220589092775</v>
      </c>
      <c r="P45" s="7"/>
      <c r="Q45" s="25">
        <f t="shared" si="5"/>
        <v>2047.6713454130568</v>
      </c>
      <c r="R45" s="24">
        <f t="shared" si="6"/>
        <v>3266.0394449416567</v>
      </c>
      <c r="S45" s="7"/>
      <c r="T45" s="25">
        <f t="shared" si="7"/>
        <v>-0.53176460388432312</v>
      </c>
      <c r="U45" s="24">
        <f t="shared" si="8"/>
        <v>0.8490545988843673</v>
      </c>
      <c r="V45" s="7"/>
      <c r="W45" s="25">
        <f t="shared" si="9"/>
        <v>-0.53339002379537503</v>
      </c>
      <c r="X45" s="24">
        <f t="shared" si="10"/>
        <v>140.60230849408094</v>
      </c>
      <c r="Y45" s="7"/>
      <c r="Z45" s="25">
        <f t="shared" si="11"/>
        <v>629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1.3308494080973787E-2</v>
      </c>
      <c r="AD45" s="17">
        <f t="shared" ca="1" si="14"/>
        <v>3.1049646729968572E-2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14099</v>
      </c>
      <c r="D46" s="17">
        <v>14992</v>
      </c>
      <c r="E46" s="17">
        <v>12403</v>
      </c>
      <c r="F46" s="17">
        <v>11518</v>
      </c>
      <c r="G46" s="24"/>
      <c r="H46" s="7"/>
      <c r="I46" s="25">
        <f t="shared" si="0"/>
        <v>1696</v>
      </c>
      <c r="J46" s="24">
        <f t="shared" si="0"/>
        <v>3474</v>
      </c>
      <c r="K46" s="7"/>
      <c r="L46" s="25">
        <f t="shared" si="3"/>
        <v>1695.3084782449207</v>
      </c>
      <c r="M46" s="17">
        <f t="shared" si="1"/>
        <v>0.4782023377479459</v>
      </c>
      <c r="N46" s="17">
        <f t="shared" si="4"/>
        <v>3469.6054698139778</v>
      </c>
      <c r="O46" s="24">
        <f t="shared" si="2"/>
        <v>19.311895555860016</v>
      </c>
      <c r="P46" s="7"/>
      <c r="Q46" s="25">
        <f t="shared" si="5"/>
        <v>1714.6713454130568</v>
      </c>
      <c r="R46" s="24">
        <f t="shared" si="6"/>
        <v>3453.0394449416567</v>
      </c>
      <c r="S46" s="7"/>
      <c r="T46" s="25">
        <f t="shared" si="7"/>
        <v>-0.44528704805479646</v>
      </c>
      <c r="U46" s="24">
        <f t="shared" si="8"/>
        <v>0.89766797685115207</v>
      </c>
      <c r="V46" s="7"/>
      <c r="W46" s="25">
        <f t="shared" si="9"/>
        <v>-0.44700531883189254</v>
      </c>
      <c r="X46" s="24">
        <f t="shared" si="10"/>
        <v>146.26842077839774</v>
      </c>
      <c r="Y46" s="7"/>
      <c r="Z46" s="25">
        <f t="shared" si="11"/>
        <v>631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4.2077839776766268E-4</v>
      </c>
      <c r="AD46" s="17">
        <f t="shared" ca="1" si="14"/>
        <v>6.9621514331288381E-2</v>
      </c>
      <c r="AE46" s="17">
        <v>123</v>
      </c>
    </row>
    <row r="47" spans="1:31" s="17" customFormat="1" x14ac:dyDescent="0.25">
      <c r="A47" s="17">
        <v>27</v>
      </c>
      <c r="B47" s="17">
        <v>635</v>
      </c>
      <c r="C47" s="17">
        <v>13915</v>
      </c>
      <c r="D47" s="17">
        <v>15064</v>
      </c>
      <c r="E47" s="17">
        <v>12573</v>
      </c>
      <c r="F47" s="17">
        <v>11437</v>
      </c>
      <c r="G47" s="24"/>
      <c r="H47" s="7"/>
      <c r="I47" s="25">
        <f t="shared" si="0"/>
        <v>1342</v>
      </c>
      <c r="J47" s="24">
        <f t="shared" si="0"/>
        <v>3627</v>
      </c>
      <c r="K47" s="7"/>
      <c r="L47" s="25">
        <f t="shared" si="3"/>
        <v>1342.6718376101328</v>
      </c>
      <c r="M47" s="17">
        <f t="shared" si="1"/>
        <v>0.45136577438894898</v>
      </c>
      <c r="N47" s="17">
        <f t="shared" si="4"/>
        <v>3623.6903285644539</v>
      </c>
      <c r="O47" s="24">
        <f t="shared" si="2"/>
        <v>10.953925011269643</v>
      </c>
      <c r="P47" s="7"/>
      <c r="Q47" s="25">
        <f t="shared" si="5"/>
        <v>1360.6713454130568</v>
      </c>
      <c r="R47" s="24">
        <f t="shared" si="6"/>
        <v>3606.0394449416567</v>
      </c>
      <c r="S47" s="7"/>
      <c r="T47" s="25">
        <f t="shared" si="7"/>
        <v>-0.35335595266845277</v>
      </c>
      <c r="U47" s="24">
        <f t="shared" si="8"/>
        <v>0.93744255882397598</v>
      </c>
      <c r="V47" s="7"/>
      <c r="W47" s="25">
        <f t="shared" si="9"/>
        <v>-0.35515015357733742</v>
      </c>
      <c r="X47" s="24">
        <f t="shared" si="10"/>
        <v>151.99082552898295</v>
      </c>
      <c r="Y47" s="7"/>
      <c r="Z47" s="25">
        <f t="shared" si="11"/>
        <v>635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7.8255289829769481E-3</v>
      </c>
      <c r="AD47" s="17">
        <f t="shared" ca="1" si="14"/>
        <v>2.457389806198762E-2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13730</v>
      </c>
      <c r="D48" s="17">
        <v>15124</v>
      </c>
      <c r="E48" s="17">
        <v>12755</v>
      </c>
      <c r="F48" s="17">
        <v>11378</v>
      </c>
      <c r="G48" s="24"/>
      <c r="H48" s="7"/>
      <c r="I48" s="25">
        <f t="shared" si="0"/>
        <v>975</v>
      </c>
      <c r="J48" s="24">
        <f t="shared" si="0"/>
        <v>3746</v>
      </c>
      <c r="K48" s="7"/>
      <c r="L48" s="25">
        <f t="shared" si="3"/>
        <v>982.93647621638308</v>
      </c>
      <c r="M48" s="17">
        <f t="shared" si="1"/>
        <v>62.987654733214363</v>
      </c>
      <c r="N48" s="17">
        <f t="shared" si="4"/>
        <v>3740.2171642146213</v>
      </c>
      <c r="O48" s="24">
        <f t="shared" si="2"/>
        <v>33.441189720656091</v>
      </c>
      <c r="P48" s="7"/>
      <c r="Q48" s="25">
        <f t="shared" si="5"/>
        <v>993.67134541305677</v>
      </c>
      <c r="R48" s="24">
        <f t="shared" si="6"/>
        <v>3725.0394449416567</v>
      </c>
      <c r="S48" s="7"/>
      <c r="T48" s="25">
        <f t="shared" si="7"/>
        <v>-0.25804885660407956</v>
      </c>
      <c r="U48" s="24">
        <f t="shared" si="8"/>
        <v>0.96837834480283902</v>
      </c>
      <c r="V48" s="7"/>
      <c r="W48" s="25">
        <f t="shared" si="9"/>
        <v>-0.25990207071290278</v>
      </c>
      <c r="X48" s="24">
        <f t="shared" si="10"/>
        <v>157.71651342525661</v>
      </c>
      <c r="Y48" s="7"/>
      <c r="Z48" s="25">
        <f t="shared" si="11"/>
        <v>624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0.11751342525661812</v>
      </c>
      <c r="AD48" s="17">
        <f t="shared" ca="1" si="14"/>
        <v>1.1619084765897014E-2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13561</v>
      </c>
      <c r="D49" s="17">
        <v>15167</v>
      </c>
      <c r="E49" s="17">
        <v>12938</v>
      </c>
      <c r="F49" s="17">
        <v>11342</v>
      </c>
      <c r="G49" s="24"/>
      <c r="H49" s="7"/>
      <c r="I49" s="25">
        <f t="shared" si="0"/>
        <v>623</v>
      </c>
      <c r="J49" s="24">
        <f t="shared" si="0"/>
        <v>3825</v>
      </c>
      <c r="K49" s="7"/>
      <c r="L49" s="25">
        <f t="shared" si="3"/>
        <v>623.74284833113813</v>
      </c>
      <c r="M49" s="17">
        <f t="shared" si="1"/>
        <v>0.5518236430747111</v>
      </c>
      <c r="N49" s="17">
        <f t="shared" si="4"/>
        <v>3819.3121014569542</v>
      </c>
      <c r="O49" s="24">
        <f t="shared" si="2"/>
        <v>32.352189835982259</v>
      </c>
      <c r="P49" s="7"/>
      <c r="Q49" s="25">
        <f t="shared" si="5"/>
        <v>641.67134541305677</v>
      </c>
      <c r="R49" s="24">
        <f t="shared" si="6"/>
        <v>3804.0394449416567</v>
      </c>
      <c r="S49" s="7"/>
      <c r="T49" s="25">
        <f t="shared" si="7"/>
        <v>-0.16663714593743276</v>
      </c>
      <c r="U49" s="24">
        <f t="shared" si="8"/>
        <v>0.98891554725939512</v>
      </c>
      <c r="V49" s="7"/>
      <c r="W49" s="25">
        <f t="shared" si="9"/>
        <v>-0.16852948537224499</v>
      </c>
      <c r="X49" s="24">
        <f t="shared" si="10"/>
        <v>163.0686731435477</v>
      </c>
      <c r="Y49" s="7"/>
      <c r="Z49" s="25">
        <f t="shared" si="11"/>
        <v>607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6.673143547715199E-3</v>
      </c>
      <c r="AD49" s="17">
        <f t="shared" ca="1" si="14"/>
        <v>6.0222257923754796E-2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13378</v>
      </c>
      <c r="D50" s="17">
        <v>15194</v>
      </c>
      <c r="E50" s="17">
        <v>13122</v>
      </c>
      <c r="F50" s="17">
        <v>11322</v>
      </c>
      <c r="G50" s="24"/>
      <c r="H50" s="7"/>
      <c r="I50" s="25">
        <f t="shared" si="0"/>
        <v>256</v>
      </c>
      <c r="J50" s="24">
        <f t="shared" si="0"/>
        <v>3872</v>
      </c>
      <c r="K50" s="7"/>
      <c r="L50" s="25">
        <f t="shared" si="3"/>
        <v>256.29508109802634</v>
      </c>
      <c r="M50" s="17">
        <f t="shared" si="1"/>
        <v>8.7072854412432885E-2</v>
      </c>
      <c r="N50" s="17">
        <f t="shared" si="4"/>
        <v>3864.0735518344632</v>
      </c>
      <c r="O50" s="24">
        <f t="shared" si="2"/>
        <v>62.828580520942339</v>
      </c>
      <c r="P50" s="7"/>
      <c r="Q50" s="25">
        <f t="shared" si="5"/>
        <v>274.67134541305683</v>
      </c>
      <c r="R50" s="24">
        <f t="shared" si="6"/>
        <v>3851.0394449416567</v>
      </c>
      <c r="S50" s="7"/>
      <c r="T50" s="25">
        <f t="shared" si="7"/>
        <v>-7.1330049873059534E-2</v>
      </c>
      <c r="U50" s="24">
        <f t="shared" si="8"/>
        <v>1.0011338828981058</v>
      </c>
      <c r="V50" s="7"/>
      <c r="W50" s="25">
        <f t="shared" si="9"/>
        <v>-7.3245591501582358E-2</v>
      </c>
      <c r="X50" s="24">
        <f t="shared" si="10"/>
        <v>168.55556595236862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-5.434047631354133E-3</v>
      </c>
      <c r="AD50" s="17">
        <f t="shared" ca="1" si="14"/>
        <v>0.13533477616556411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13179</v>
      </c>
      <c r="D51" s="17">
        <v>15191</v>
      </c>
      <c r="E51" s="17">
        <v>13309</v>
      </c>
      <c r="F51" s="17">
        <v>11312</v>
      </c>
      <c r="G51" s="24"/>
      <c r="H51" s="7"/>
      <c r="I51" s="25">
        <f t="shared" si="0"/>
        <v>-130</v>
      </c>
      <c r="J51" s="24">
        <f t="shared" si="0"/>
        <v>3879</v>
      </c>
      <c r="K51" s="7"/>
      <c r="L51" s="25">
        <f t="shared" si="3"/>
        <v>-123.37456622314438</v>
      </c>
      <c r="M51" s="17">
        <f t="shared" si="1"/>
        <v>43.89637273149927</v>
      </c>
      <c r="N51" s="17">
        <f t="shared" si="4"/>
        <v>3873.2239802847662</v>
      </c>
      <c r="O51" s="24">
        <f t="shared" si="2"/>
        <v>33.362403750769722</v>
      </c>
      <c r="P51" s="7"/>
      <c r="Q51" s="25">
        <f t="shared" si="5"/>
        <v>-111.32865458694317</v>
      </c>
      <c r="R51" s="24">
        <f t="shared" si="6"/>
        <v>3858.0394449416567</v>
      </c>
      <c r="S51" s="7"/>
      <c r="T51" s="25">
        <f t="shared" si="7"/>
        <v>2.891120102843384E-2</v>
      </c>
      <c r="U51" s="24">
        <f t="shared" si="8"/>
        <v>1.0029536350145094</v>
      </c>
      <c r="V51" s="7"/>
      <c r="W51" s="25">
        <f t="shared" si="9"/>
        <v>2.6992361240373592E-2</v>
      </c>
      <c r="X51" s="24">
        <f t="shared" si="10"/>
        <v>174.28164232587017</v>
      </c>
      <c r="Y51" s="7"/>
      <c r="Z51" s="25">
        <f t="shared" si="11"/>
        <v>627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7.7642325870186824E-2</v>
      </c>
      <c r="AD51" s="17">
        <f t="shared" ca="1" si="14"/>
        <v>4.6586067475573145E-2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12997</v>
      </c>
      <c r="D52" s="17">
        <v>15180</v>
      </c>
      <c r="E52" s="17">
        <v>13500</v>
      </c>
      <c r="F52" s="17">
        <v>11335</v>
      </c>
      <c r="G52" s="24"/>
      <c r="H52" s="7"/>
      <c r="I52" s="25">
        <f t="shared" ref="I52:J83" si="16">C52-E52</f>
        <v>-503</v>
      </c>
      <c r="J52" s="24">
        <f t="shared" si="16"/>
        <v>3845</v>
      </c>
      <c r="K52" s="7"/>
      <c r="L52" s="25">
        <f t="shared" si="3"/>
        <v>-500.22387686544437</v>
      </c>
      <c r="M52" s="17">
        <f t="shared" si="1"/>
        <v>7.7068596582149906</v>
      </c>
      <c r="N52" s="17">
        <f t="shared" si="4"/>
        <v>3845.2537091901295</v>
      </c>
      <c r="O52" s="24">
        <f t="shared" si="2"/>
        <v>6.4368353156158839E-2</v>
      </c>
      <c r="P52" s="7"/>
      <c r="Q52" s="25">
        <f t="shared" si="5"/>
        <v>-484.32865458694317</v>
      </c>
      <c r="R52" s="24">
        <f t="shared" si="6"/>
        <v>3824.0394449416567</v>
      </c>
      <c r="S52" s="7"/>
      <c r="T52" s="25">
        <f t="shared" si="7"/>
        <v>0.12577645125189765</v>
      </c>
      <c r="U52" s="24">
        <f t="shared" si="8"/>
        <v>0.99411483902054854</v>
      </c>
      <c r="V52" s="7"/>
      <c r="W52" s="25">
        <f t="shared" si="9"/>
        <v>0.12387469950393745</v>
      </c>
      <c r="X52" s="24">
        <f t="shared" si="10"/>
        <v>179.84292357467018</v>
      </c>
      <c r="Y52" s="7"/>
      <c r="Z52" s="25">
        <f t="shared" si="11"/>
        <v>624</v>
      </c>
      <c r="AA52" s="17">
        <f t="shared" si="15"/>
        <v>179.82</v>
      </c>
      <c r="AB52" s="24">
        <f t="shared" si="12"/>
        <v>3.1384510609362035</v>
      </c>
      <c r="AC52" s="17">
        <f t="shared" si="13"/>
        <v>2.2923574670187463E-2</v>
      </c>
      <c r="AD52" s="17">
        <f t="shared" ca="1" si="14"/>
        <v>4.8103001915421828E-2</v>
      </c>
      <c r="AE52" s="17">
        <v>117</v>
      </c>
    </row>
    <row r="53" spans="1:31" s="17" customFormat="1" x14ac:dyDescent="0.25">
      <c r="A53" s="17">
        <v>33</v>
      </c>
      <c r="B53" s="17">
        <v>626</v>
      </c>
      <c r="C53" s="17">
        <v>12809</v>
      </c>
      <c r="D53" s="17">
        <v>15150</v>
      </c>
      <c r="E53" s="17">
        <v>13689</v>
      </c>
      <c r="F53" s="17">
        <v>11361</v>
      </c>
      <c r="G53" s="24"/>
      <c r="H53" s="7"/>
      <c r="I53" s="25">
        <f t="shared" si="16"/>
        <v>-880</v>
      </c>
      <c r="J53" s="24">
        <f t="shared" si="16"/>
        <v>3789</v>
      </c>
      <c r="K53" s="7"/>
      <c r="L53" s="25">
        <f t="shared" si="3"/>
        <v>-873.62864735803282</v>
      </c>
      <c r="M53" s="17">
        <f t="shared" si="1"/>
        <v>40.594134488302139</v>
      </c>
      <c r="N53" s="17">
        <f t="shared" si="4"/>
        <v>3780.2981980821746</v>
      </c>
      <c r="O53" s="24">
        <f t="shared" si="2"/>
        <v>75.721356617069432</v>
      </c>
      <c r="P53" s="7"/>
      <c r="Q53" s="25">
        <f t="shared" si="5"/>
        <v>-861.32865458694323</v>
      </c>
      <c r="R53" s="24">
        <f t="shared" si="6"/>
        <v>3768.0394449416567</v>
      </c>
      <c r="S53" s="7"/>
      <c r="T53" s="25">
        <f t="shared" si="7"/>
        <v>0.22368047091475518</v>
      </c>
      <c r="U53" s="24">
        <f t="shared" si="8"/>
        <v>0.97955682208931893</v>
      </c>
      <c r="V53" s="7"/>
      <c r="W53" s="25">
        <f t="shared" si="9"/>
        <v>0.2218067513600008</v>
      </c>
      <c r="X53" s="24">
        <f t="shared" si="10"/>
        <v>185.49868225572425</v>
      </c>
      <c r="Y53" s="7"/>
      <c r="Z53" s="25">
        <f t="shared" si="11"/>
        <v>626</v>
      </c>
      <c r="AA53" s="17">
        <f t="shared" si="15"/>
        <v>185.45399999999998</v>
      </c>
      <c r="AB53" s="24">
        <f t="shared" si="12"/>
        <v>3.2367829109935635</v>
      </c>
      <c r="AC53" s="17">
        <f t="shared" si="13"/>
        <v>4.4682255724268316E-2</v>
      </c>
      <c r="AD53" s="17">
        <f t="shared" ca="1" si="14"/>
        <v>-1.0976531887649799E-2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12621</v>
      </c>
      <c r="D54" s="17">
        <v>15096</v>
      </c>
      <c r="E54" s="17">
        <v>13874</v>
      </c>
      <c r="F54" s="17">
        <v>11415</v>
      </c>
      <c r="G54" s="24"/>
      <c r="H54" s="7"/>
      <c r="I54" s="25">
        <f t="shared" si="16"/>
        <v>-1253</v>
      </c>
      <c r="J54" s="24">
        <f t="shared" si="16"/>
        <v>3681</v>
      </c>
      <c r="K54" s="7"/>
      <c r="L54" s="25">
        <f t="shared" si="3"/>
        <v>-1249.1098618857166</v>
      </c>
      <c r="M54" s="17">
        <f t="shared" si="1"/>
        <v>15.13317454820076</v>
      </c>
      <c r="N54" s="17">
        <f t="shared" si="4"/>
        <v>3675.5747264724246</v>
      </c>
      <c r="O54" s="24">
        <f t="shared" si="2"/>
        <v>29.433592849010722</v>
      </c>
      <c r="P54" s="7"/>
      <c r="Q54" s="25">
        <f t="shared" si="5"/>
        <v>-1234.3286545869432</v>
      </c>
      <c r="R54" s="24">
        <f t="shared" si="6"/>
        <v>3660.0394449416567</v>
      </c>
      <c r="S54" s="7"/>
      <c r="T54" s="25">
        <f t="shared" si="7"/>
        <v>0.320545721138219</v>
      </c>
      <c r="U54" s="24">
        <f t="shared" si="8"/>
        <v>0.95148064657909026</v>
      </c>
      <c r="V54" s="7"/>
      <c r="W54" s="25">
        <f t="shared" si="9"/>
        <v>0.31872589537996565</v>
      </c>
      <c r="X54" s="24">
        <f t="shared" si="10"/>
        <v>191.25978064114679</v>
      </c>
      <c r="Y54" s="7"/>
      <c r="Z54" s="25">
        <f t="shared" si="11"/>
        <v>644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9.7806411468184251E-3</v>
      </c>
      <c r="AD54" s="17">
        <f t="shared" ca="1" si="14"/>
        <v>0.12105498903196121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12447</v>
      </c>
      <c r="D55" s="17">
        <v>15031</v>
      </c>
      <c r="E55" s="17">
        <v>14057</v>
      </c>
      <c r="F55" s="17">
        <v>11490</v>
      </c>
      <c r="G55" s="24"/>
      <c r="H55" s="7"/>
      <c r="I55" s="25">
        <f t="shared" si="16"/>
        <v>-1610</v>
      </c>
      <c r="J55" s="24">
        <f t="shared" si="16"/>
        <v>3541</v>
      </c>
      <c r="K55" s="7"/>
      <c r="L55" s="25">
        <f t="shared" si="3"/>
        <v>-1602.6176788835678</v>
      </c>
      <c r="M55" s="17">
        <f t="shared" si="1"/>
        <v>54.498665066120687</v>
      </c>
      <c r="N55" s="17">
        <f t="shared" si="4"/>
        <v>3537.6973437203569</v>
      </c>
      <c r="O55" s="24">
        <f t="shared" si="2"/>
        <v>10.907538501465924</v>
      </c>
      <c r="P55" s="7"/>
      <c r="Q55" s="25">
        <f t="shared" si="5"/>
        <v>-1591.3286545869432</v>
      </c>
      <c r="R55" s="24">
        <f t="shared" si="6"/>
        <v>3520.0394449416567</v>
      </c>
      <c r="S55" s="7"/>
      <c r="T55" s="25">
        <f t="shared" si="7"/>
        <v>0.41325589360410792</v>
      </c>
      <c r="U55" s="24">
        <f t="shared" si="8"/>
        <v>0.91508560425101615</v>
      </c>
      <c r="V55" s="7"/>
      <c r="W55" s="25">
        <f t="shared" si="9"/>
        <v>0.41150587004031247</v>
      </c>
      <c r="X55" s="24">
        <f t="shared" si="10"/>
        <v>196.95304689542581</v>
      </c>
      <c r="Y55" s="7"/>
      <c r="Z55" s="25">
        <f t="shared" si="11"/>
        <v>627</v>
      </c>
      <c r="AA55" s="17">
        <f t="shared" si="15"/>
        <v>196.89299999999997</v>
      </c>
      <c r="AB55" s="24">
        <f t="shared" si="12"/>
        <v>3.4364311241291952</v>
      </c>
      <c r="AC55" s="17">
        <f t="shared" si="13"/>
        <v>6.004689542584174E-2</v>
      </c>
      <c r="AD55" s="17">
        <f t="shared" ca="1" si="14"/>
        <v>7.5812705784983336E-3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12275</v>
      </c>
      <c r="D56" s="17">
        <v>14933</v>
      </c>
      <c r="E56" s="17">
        <v>14210</v>
      </c>
      <c r="F56" s="17">
        <v>11565</v>
      </c>
      <c r="G56" s="24"/>
      <c r="H56" s="7"/>
      <c r="I56" s="25">
        <f t="shared" si="16"/>
        <v>-1935</v>
      </c>
      <c r="J56" s="24">
        <f t="shared" si="16"/>
        <v>3368</v>
      </c>
      <c r="K56" s="7"/>
      <c r="L56" s="25">
        <f t="shared" si="3"/>
        <v>-1933.9328620185854</v>
      </c>
      <c r="M56" s="17">
        <f t="shared" si="1"/>
        <v>1.1387834713776046</v>
      </c>
      <c r="N56" s="17">
        <f t="shared" si="4"/>
        <v>3369.6293957448629</v>
      </c>
      <c r="O56" s="24">
        <f t="shared" si="2"/>
        <v>2.6549304933773392</v>
      </c>
      <c r="P56" s="7"/>
      <c r="Q56" s="25">
        <f t="shared" si="5"/>
        <v>-1916.3286545869432</v>
      </c>
      <c r="R56" s="24">
        <f t="shared" si="6"/>
        <v>3347.0394449416567</v>
      </c>
      <c r="S56" s="7"/>
      <c r="T56" s="25">
        <f t="shared" si="7"/>
        <v>0.49765591055484715</v>
      </c>
      <c r="U56" s="24">
        <f t="shared" si="8"/>
        <v>0.87011173051703872</v>
      </c>
      <c r="V56" s="7"/>
      <c r="W56" s="25">
        <f t="shared" si="9"/>
        <v>0.49599208735374178</v>
      </c>
      <c r="X56" s="24">
        <f t="shared" si="10"/>
        <v>202.42457227656166</v>
      </c>
      <c r="Y56" s="7"/>
      <c r="Z56" s="25">
        <f t="shared" si="11"/>
        <v>614</v>
      </c>
      <c r="AA56" s="17">
        <f t="shared" si="15"/>
        <v>202.41899999999998</v>
      </c>
      <c r="AB56" s="24">
        <f t="shared" si="12"/>
        <v>3.5328780185944013</v>
      </c>
      <c r="AC56" s="17">
        <f t="shared" si="13"/>
        <v>5.5722765616792458E-3</v>
      </c>
      <c r="AD56" s="17">
        <f t="shared" ca="1" si="14"/>
        <v>0.11164306670883661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12120</v>
      </c>
      <c r="D57" s="17">
        <v>14840</v>
      </c>
      <c r="E57" s="17">
        <v>14377</v>
      </c>
      <c r="F57" s="17">
        <v>11676</v>
      </c>
      <c r="G57" s="24"/>
      <c r="H57" s="7"/>
      <c r="I57" s="25">
        <f t="shared" si="16"/>
        <v>-2257</v>
      </c>
      <c r="J57" s="24">
        <f t="shared" si="16"/>
        <v>3164</v>
      </c>
      <c r="K57" s="7"/>
      <c r="L57" s="25">
        <f t="shared" si="3"/>
        <v>-2249.9090954940939</v>
      </c>
      <c r="M57" s="17">
        <f t="shared" si="1"/>
        <v>50.280926711879573</v>
      </c>
      <c r="N57" s="17">
        <f t="shared" si="4"/>
        <v>3168.6852343530418</v>
      </c>
      <c r="O57" s="24">
        <f t="shared" si="2"/>
        <v>21.951420942922812</v>
      </c>
      <c r="P57" s="7"/>
      <c r="Q57" s="25">
        <f t="shared" si="5"/>
        <v>-2238.3286545869432</v>
      </c>
      <c r="R57" s="24">
        <f t="shared" si="6"/>
        <v>3143.0394449416567</v>
      </c>
      <c r="S57" s="7"/>
      <c r="T57" s="25">
        <f t="shared" si="7"/>
        <v>0.58127685042604116</v>
      </c>
      <c r="U57" s="24">
        <f t="shared" si="8"/>
        <v>0.81707895455327362</v>
      </c>
      <c r="V57" s="7"/>
      <c r="W57" s="25">
        <f t="shared" si="9"/>
        <v>0.57971464478940538</v>
      </c>
      <c r="X57" s="24">
        <f t="shared" si="10"/>
        <v>208.09558735125381</v>
      </c>
      <c r="Y57" s="7"/>
      <c r="Z57" s="25">
        <f t="shared" si="11"/>
        <v>619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0.10558735125383123</v>
      </c>
      <c r="AD57" s="17">
        <f t="shared" ca="1" si="14"/>
        <v>-2.5351739352799996E-2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11977</v>
      </c>
      <c r="D58" s="17">
        <v>14726</v>
      </c>
      <c r="E58" s="17">
        <v>14525</v>
      </c>
      <c r="F58" s="17">
        <v>11788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-2541.5911584046794</v>
      </c>
      <c r="M58" s="17">
        <f t="shared" si="1"/>
        <v>41.073250593911617</v>
      </c>
      <c r="N58" s="17">
        <f t="shared" si="4"/>
        <v>2940.7669882518312</v>
      </c>
      <c r="O58" s="24">
        <f t="shared" si="2"/>
        <v>7.6562239857719243</v>
      </c>
      <c r="P58" s="7"/>
      <c r="Q58" s="25">
        <f t="shared" si="5"/>
        <v>-2529.3286545869432</v>
      </c>
      <c r="R58" s="24">
        <f t="shared" si="6"/>
        <v>2917.0394449416567</v>
      </c>
      <c r="S58" s="7"/>
      <c r="T58" s="25">
        <f t="shared" si="7"/>
        <v>0.65684732714193383</v>
      </c>
      <c r="U58" s="24">
        <f t="shared" si="8"/>
        <v>0.75832695765223956</v>
      </c>
      <c r="V58" s="7"/>
      <c r="W58" s="25">
        <f t="shared" si="9"/>
        <v>0.6553976665873491</v>
      </c>
      <c r="X58" s="24">
        <f t="shared" si="10"/>
        <v>213.57582452371753</v>
      </c>
      <c r="Y58" s="7"/>
      <c r="Z58" s="25">
        <f t="shared" si="11"/>
        <v>612</v>
      </c>
      <c r="AA58" s="17">
        <f t="shared" si="15"/>
        <v>213.49799999999999</v>
      </c>
      <c r="AB58" s="24">
        <f t="shared" si="12"/>
        <v>3.7262430464228538</v>
      </c>
      <c r="AC58" s="17">
        <f t="shared" si="13"/>
        <v>7.7824523717538341E-2</v>
      </c>
      <c r="AD58" s="17">
        <f t="shared" ca="1" si="14"/>
        <v>3.0685797753079669E-2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11846</v>
      </c>
      <c r="D59" s="17">
        <v>14594</v>
      </c>
      <c r="E59" s="17">
        <v>14661</v>
      </c>
      <c r="F59" s="17">
        <v>11919</v>
      </c>
      <c r="G59" s="24"/>
      <c r="H59" s="7"/>
      <c r="I59" s="25">
        <f t="shared" si="16"/>
        <v>-2815</v>
      </c>
      <c r="J59" s="24">
        <f t="shared" si="16"/>
        <v>2675</v>
      </c>
      <c r="K59" s="7"/>
      <c r="L59" s="25">
        <f t="shared" si="3"/>
        <v>-2813.307243348359</v>
      </c>
      <c r="M59" s="17">
        <f t="shared" si="1"/>
        <v>2.8654250816750122</v>
      </c>
      <c r="N59" s="17">
        <f t="shared" si="4"/>
        <v>2682.3807288150651</v>
      </c>
      <c r="O59" s="24">
        <f t="shared" si="2"/>
        <v>54.475157841532869</v>
      </c>
      <c r="P59" s="7"/>
      <c r="Q59" s="25">
        <f t="shared" si="5"/>
        <v>-2796.3286545869432</v>
      </c>
      <c r="R59" s="24">
        <f t="shared" si="6"/>
        <v>2654.0394449416567</v>
      </c>
      <c r="S59" s="7"/>
      <c r="T59" s="25">
        <f t="shared" si="7"/>
        <v>0.72618518722146419</v>
      </c>
      <c r="U59" s="24">
        <f t="shared" si="8"/>
        <v>0.68995627099307166</v>
      </c>
      <c r="V59" s="7"/>
      <c r="W59" s="25">
        <f t="shared" si="9"/>
        <v>0.72486646321991433</v>
      </c>
      <c r="X59" s="24">
        <f t="shared" si="10"/>
        <v>219.15348448610666</v>
      </c>
      <c r="Y59" s="7"/>
      <c r="Z59" s="25">
        <f t="shared" si="11"/>
        <v>620</v>
      </c>
      <c r="AA59" s="17">
        <f t="shared" si="15"/>
        <v>219.078</v>
      </c>
      <c r="AB59" s="24">
        <f t="shared" si="12"/>
        <v>3.8236324186841375</v>
      </c>
      <c r="AC59" s="17">
        <f t="shared" si="13"/>
        <v>7.5484486106660142E-2</v>
      </c>
      <c r="AD59" s="17">
        <f t="shared" ca="1" si="14"/>
        <v>4.9276920436568616E-2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11723</v>
      </c>
      <c r="D60" s="17">
        <v>14451</v>
      </c>
      <c r="E60" s="17">
        <v>14783</v>
      </c>
      <c r="F60" s="17">
        <v>12063</v>
      </c>
      <c r="G60" s="24"/>
      <c r="H60" s="7"/>
      <c r="I60" s="25">
        <f t="shared" si="16"/>
        <v>-3060</v>
      </c>
      <c r="J60" s="24">
        <f t="shared" si="16"/>
        <v>2388</v>
      </c>
      <c r="K60" s="7"/>
      <c r="L60" s="25">
        <f t="shared" si="3"/>
        <v>-3060.3891484537203</v>
      </c>
      <c r="M60" s="17">
        <f t="shared" si="1"/>
        <v>0.15143651903288599</v>
      </c>
      <c r="N60" s="17">
        <f t="shared" si="4"/>
        <v>2396.3842387199779</v>
      </c>
      <c r="O60" s="24">
        <f t="shared" si="2"/>
        <v>70.29545891357715</v>
      </c>
      <c r="P60" s="7"/>
      <c r="Q60" s="25">
        <f t="shared" si="5"/>
        <v>-3041.3286545869432</v>
      </c>
      <c r="R60" s="24">
        <f t="shared" si="6"/>
        <v>2367.0394449416567</v>
      </c>
      <c r="S60" s="7"/>
      <c r="T60" s="25">
        <f t="shared" si="7"/>
        <v>0.78980981538432915</v>
      </c>
      <c r="U60" s="24">
        <f t="shared" si="8"/>
        <v>0.61534643422051971</v>
      </c>
      <c r="V60" s="7"/>
      <c r="W60" s="25">
        <f t="shared" si="9"/>
        <v>0.78863395448127493</v>
      </c>
      <c r="X60" s="24">
        <f t="shared" si="10"/>
        <v>224.77621710045059</v>
      </c>
      <c r="Y60" s="7"/>
      <c r="Z60" s="25">
        <f t="shared" si="11"/>
        <v>625</v>
      </c>
      <c r="AA60" s="17">
        <f t="shared" si="15"/>
        <v>224.703</v>
      </c>
      <c r="AB60" s="24">
        <f t="shared" si="12"/>
        <v>3.9218071891088182</v>
      </c>
      <c r="AC60" s="17">
        <f t="shared" si="13"/>
        <v>7.3217100450591488E-2</v>
      </c>
      <c r="AD60" s="17">
        <f t="shared" ca="1" si="14"/>
        <v>-2.6878729197363782E-2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11611</v>
      </c>
      <c r="D61" s="17">
        <v>14294</v>
      </c>
      <c r="E61" s="17">
        <v>14895</v>
      </c>
      <c r="F61" s="17">
        <v>12216</v>
      </c>
      <c r="G61" s="24"/>
      <c r="H61" s="7"/>
      <c r="I61" s="25">
        <f t="shared" si="16"/>
        <v>-3284</v>
      </c>
      <c r="J61" s="24">
        <f t="shared" si="16"/>
        <v>2078</v>
      </c>
      <c r="K61" s="7"/>
      <c r="L61" s="25">
        <f t="shared" si="3"/>
        <v>-3280.429151934648</v>
      </c>
      <c r="M61" s="17">
        <f t="shared" si="1"/>
        <v>12.750955905828395</v>
      </c>
      <c r="N61" s="17">
        <f t="shared" si="4"/>
        <v>2083.9288437289683</v>
      </c>
      <c r="O61" s="24">
        <f t="shared" si="2"/>
        <v>35.151187962527111</v>
      </c>
      <c r="P61" s="7"/>
      <c r="Q61" s="25">
        <f t="shared" si="5"/>
        <v>-3265.3286545869432</v>
      </c>
      <c r="R61" s="24">
        <f t="shared" si="6"/>
        <v>2057.0394449416567</v>
      </c>
      <c r="S61" s="7"/>
      <c r="T61" s="25">
        <f t="shared" si="7"/>
        <v>0.84798090399037707</v>
      </c>
      <c r="U61" s="24">
        <f t="shared" si="8"/>
        <v>0.53475741192264115</v>
      </c>
      <c r="V61" s="7"/>
      <c r="W61" s="25">
        <f t="shared" si="9"/>
        <v>0.84695933583149319</v>
      </c>
      <c r="X61" s="24">
        <f t="shared" si="10"/>
        <v>230.47232103828003</v>
      </c>
      <c r="Y61" s="7"/>
      <c r="Z61" s="25">
        <f t="shared" si="11"/>
        <v>632</v>
      </c>
      <c r="AA61" s="17">
        <f t="shared" si="15"/>
        <v>230.39099999999999</v>
      </c>
      <c r="AB61" s="24">
        <f t="shared" si="12"/>
        <v>4.0210815169622558</v>
      </c>
      <c r="AC61" s="17">
        <f t="shared" si="13"/>
        <v>8.1321038280037783E-2</v>
      </c>
      <c r="AD61" s="17">
        <f t="shared" ca="1" si="14"/>
        <v>8.3141237518390199E-2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11524</v>
      </c>
      <c r="D62" s="17">
        <v>14125</v>
      </c>
      <c r="E62" s="17">
        <v>14996</v>
      </c>
      <c r="F62" s="17">
        <v>12394</v>
      </c>
      <c r="G62" s="24"/>
      <c r="H62" s="7"/>
      <c r="I62" s="25">
        <f t="shared" si="16"/>
        <v>-3472</v>
      </c>
      <c r="J62" s="24">
        <f t="shared" si="16"/>
        <v>1731</v>
      </c>
      <c r="K62" s="7"/>
      <c r="L62" s="25">
        <f t="shared" si="3"/>
        <v>-3471.8493035320216</v>
      </c>
      <c r="M62" s="17">
        <f t="shared" si="1"/>
        <v>2.2709425461158235E-2</v>
      </c>
      <c r="N62" s="17">
        <f t="shared" si="4"/>
        <v>1744.1194489244288</v>
      </c>
      <c r="O62" s="24">
        <f t="shared" si="2"/>
        <v>172.11994008069476</v>
      </c>
      <c r="P62" s="7"/>
      <c r="Q62" s="25">
        <f t="shared" si="5"/>
        <v>-3453.3286545869432</v>
      </c>
      <c r="R62" s="24">
        <f t="shared" si="6"/>
        <v>1710.0394449416569</v>
      </c>
      <c r="S62" s="7"/>
      <c r="T62" s="25">
        <f t="shared" si="7"/>
        <v>0.89680306764188167</v>
      </c>
      <c r="U62" s="24">
        <f t="shared" si="8"/>
        <v>0.44454969986662884</v>
      </c>
      <c r="V62" s="7"/>
      <c r="W62" s="25">
        <f t="shared" si="9"/>
        <v>0.8959541779945438</v>
      </c>
      <c r="X62" s="24">
        <f t="shared" si="10"/>
        <v>236.35058127966408</v>
      </c>
      <c r="Y62" s="7"/>
      <c r="Z62" s="25">
        <f t="shared" si="11"/>
        <v>645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0.15458127966408597</v>
      </c>
      <c r="AD62" s="17">
        <f t="shared" ca="1" si="14"/>
        <v>-5.0434970579260607E-3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11442</v>
      </c>
      <c r="D63" s="17">
        <v>13946</v>
      </c>
      <c r="E63" s="17">
        <v>15063</v>
      </c>
      <c r="F63" s="17">
        <v>12559</v>
      </c>
      <c r="G63" s="24"/>
      <c r="H63" s="7"/>
      <c r="I63" s="25">
        <f t="shared" si="16"/>
        <v>-3621</v>
      </c>
      <c r="J63" s="24">
        <f t="shared" si="16"/>
        <v>1387</v>
      </c>
      <c r="K63" s="7"/>
      <c r="L63" s="25">
        <f t="shared" si="3"/>
        <v>-3623.9795289465383</v>
      </c>
      <c r="M63" s="17">
        <f t="shared" si="1"/>
        <v>8.8775927432594326</v>
      </c>
      <c r="N63" s="17">
        <f t="shared" si="4"/>
        <v>1396.8173592065832</v>
      </c>
      <c r="O63" s="24">
        <f t="shared" si="2"/>
        <v>96.380541791084028</v>
      </c>
      <c r="P63" s="7"/>
      <c r="Q63" s="25">
        <f t="shared" si="5"/>
        <v>-3602.3286545869432</v>
      </c>
      <c r="R63" s="24">
        <f t="shared" si="6"/>
        <v>1366.0394449416569</v>
      </c>
      <c r="S63" s="7"/>
      <c r="T63" s="25">
        <f t="shared" si="7"/>
        <v>0.93549722925929746</v>
      </c>
      <c r="U63" s="24">
        <f t="shared" si="8"/>
        <v>0.35512188157478952</v>
      </c>
      <c r="V63" s="7"/>
      <c r="W63" s="25">
        <f t="shared" si="9"/>
        <v>0.93481950746151898</v>
      </c>
      <c r="X63" s="24">
        <f t="shared" si="10"/>
        <v>241.93909595490027</v>
      </c>
      <c r="Y63" s="7"/>
      <c r="Z63" s="25">
        <f t="shared" si="11"/>
        <v>627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0.10009595490026868</v>
      </c>
      <c r="AD63" s="17">
        <f t="shared" ca="1" si="14"/>
        <v>9.8531804565737957E-2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11394</v>
      </c>
      <c r="D64" s="17">
        <v>13779</v>
      </c>
      <c r="E64" s="17">
        <v>15135</v>
      </c>
      <c r="F64" s="17">
        <v>12744</v>
      </c>
      <c r="G64" s="24"/>
      <c r="H64" s="7"/>
      <c r="I64" s="25">
        <f t="shared" si="16"/>
        <v>-3741</v>
      </c>
      <c r="J64" s="24">
        <f t="shared" si="16"/>
        <v>1035</v>
      </c>
      <c r="K64" s="7"/>
      <c r="L64" s="25">
        <f t="shared" si="3"/>
        <v>-3740.9922239292605</v>
      </c>
      <c r="M64" s="17">
        <f t="shared" si="1"/>
        <v>6.0467276145864105E-5</v>
      </c>
      <c r="N64" s="17">
        <f t="shared" si="4"/>
        <v>1036.7615829336025</v>
      </c>
      <c r="O64" s="24">
        <f t="shared" si="2"/>
        <v>3.1031744319597308</v>
      </c>
      <c r="P64" s="7"/>
      <c r="Q64" s="25">
        <f t="shared" si="5"/>
        <v>-3722.3286545869432</v>
      </c>
      <c r="R64" s="24">
        <f t="shared" si="6"/>
        <v>1014.0394449416569</v>
      </c>
      <c r="S64" s="7"/>
      <c r="T64" s="25">
        <f t="shared" si="7"/>
        <v>0.96666031244110884</v>
      </c>
      <c r="U64" s="24">
        <f t="shared" si="8"/>
        <v>0.26361434657848876</v>
      </c>
      <c r="V64" s="7"/>
      <c r="W64" s="25">
        <f t="shared" si="9"/>
        <v>0.96615772370986164</v>
      </c>
      <c r="X64" s="24">
        <f t="shared" si="10"/>
        <v>247.47845582802597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5.4558280259868752E-3</v>
      </c>
      <c r="AD64" s="17">
        <f t="shared" ca="1" si="14"/>
        <v>0.14097525424691071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11357</v>
      </c>
      <c r="D65" s="17">
        <v>13593</v>
      </c>
      <c r="E65" s="17">
        <v>15169</v>
      </c>
      <c r="F65" s="17">
        <v>12924</v>
      </c>
      <c r="G65" s="24"/>
      <c r="H65" s="7"/>
      <c r="I65" s="25">
        <f t="shared" si="16"/>
        <v>-3812</v>
      </c>
      <c r="J65" s="24">
        <f t="shared" si="16"/>
        <v>669</v>
      </c>
      <c r="K65" s="7"/>
      <c r="L65" s="25">
        <f t="shared" si="3"/>
        <v>-3820.1045398515676</v>
      </c>
      <c r="M65" s="17">
        <f t="shared" si="1"/>
        <v>65.683566205646585</v>
      </c>
      <c r="N65" s="17">
        <f t="shared" si="4"/>
        <v>678.2261727555117</v>
      </c>
      <c r="O65" s="24">
        <f t="shared" si="2"/>
        <v>85.122263714546307</v>
      </c>
      <c r="P65" s="7"/>
      <c r="Q65" s="25">
        <f t="shared" si="5"/>
        <v>-3793.3286545869432</v>
      </c>
      <c r="R65" s="24">
        <f t="shared" si="6"/>
        <v>648.03944494165694</v>
      </c>
      <c r="S65" s="7"/>
      <c r="T65" s="25">
        <f t="shared" si="7"/>
        <v>0.98509846999034734</v>
      </c>
      <c r="U65" s="24">
        <f t="shared" si="8"/>
        <v>0.16846730734938062</v>
      </c>
      <c r="V65" s="7"/>
      <c r="W65" s="25">
        <f t="shared" si="9"/>
        <v>0.98477795428710835</v>
      </c>
      <c r="X65" s="24">
        <f t="shared" si="10"/>
        <v>253.0323254089169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9.6325408916925426E-2</v>
      </c>
      <c r="AD65" s="17">
        <f t="shared" ca="1" si="14"/>
        <v>5.8610262766052301E-2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11337</v>
      </c>
      <c r="D66" s="17">
        <v>13417</v>
      </c>
      <c r="E66" s="17">
        <v>15197</v>
      </c>
      <c r="F66" s="17">
        <v>13109</v>
      </c>
      <c r="G66" s="24"/>
      <c r="H66" s="7"/>
      <c r="I66" s="25">
        <f t="shared" si="16"/>
        <v>-3860</v>
      </c>
      <c r="J66" s="24">
        <f t="shared" si="16"/>
        <v>308</v>
      </c>
      <c r="K66" s="7"/>
      <c r="L66" s="25">
        <f t="shared" si="3"/>
        <v>-3864.9788931270396</v>
      </c>
      <c r="M66" s="17">
        <f t="shared" si="1"/>
        <v>24.78937677048172</v>
      </c>
      <c r="N66" s="17">
        <f t="shared" si="4"/>
        <v>309.49345444960733</v>
      </c>
      <c r="O66" s="24">
        <f t="shared" si="2"/>
        <v>2.2304061930519246</v>
      </c>
      <c r="P66" s="7"/>
      <c r="Q66" s="25">
        <f t="shared" si="5"/>
        <v>-3841.3286545869432</v>
      </c>
      <c r="R66" s="24">
        <f t="shared" si="6"/>
        <v>287.03944494165694</v>
      </c>
      <c r="S66" s="7"/>
      <c r="T66" s="25">
        <f t="shared" si="7"/>
        <v>0.99756370326307187</v>
      </c>
      <c r="U66" s="24">
        <f t="shared" si="8"/>
        <v>7.462009106056082E-2</v>
      </c>
      <c r="V66" s="7"/>
      <c r="W66" s="25">
        <f t="shared" si="9"/>
        <v>0.99742276278049258</v>
      </c>
      <c r="X66" s="24">
        <f t="shared" si="10"/>
        <v>258.46152736611918</v>
      </c>
      <c r="Y66" s="7"/>
      <c r="Z66" s="25">
        <f t="shared" si="11"/>
        <v>614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-4.7263388080409641E-4</v>
      </c>
      <c r="AD66" s="17">
        <f t="shared" ca="1" si="14"/>
        <v>7.6531907832304569E-2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11321</v>
      </c>
      <c r="D67" s="17">
        <v>13211</v>
      </c>
      <c r="E67" s="17">
        <v>15189</v>
      </c>
      <c r="F67" s="17">
        <v>13284</v>
      </c>
      <c r="G67" s="24"/>
      <c r="H67" s="7"/>
      <c r="I67" s="25">
        <f t="shared" si="16"/>
        <v>-3868</v>
      </c>
      <c r="J67" s="24">
        <f t="shared" si="16"/>
        <v>-73</v>
      </c>
      <c r="K67" s="7"/>
      <c r="L67" s="25">
        <f t="shared" si="3"/>
        <v>-3873.9227137295579</v>
      </c>
      <c r="M67" s="17">
        <f t="shared" si="1"/>
        <v>35.078537922293968</v>
      </c>
      <c r="N67" s="17">
        <f t="shared" si="4"/>
        <v>-68.578879994122374</v>
      </c>
      <c r="O67" s="24">
        <f t="shared" si="2"/>
        <v>19.546302106371378</v>
      </c>
      <c r="P67" s="7"/>
      <c r="Q67" s="25">
        <f t="shared" si="5"/>
        <v>-3849.3286545869432</v>
      </c>
      <c r="R67" s="24">
        <f t="shared" si="6"/>
        <v>-93.96055505834309</v>
      </c>
      <c r="S67" s="7"/>
      <c r="T67" s="25">
        <f t="shared" si="7"/>
        <v>0.99964124214185934</v>
      </c>
      <c r="U67" s="24">
        <f t="shared" si="8"/>
        <v>-2.4426416989412423E-2</v>
      </c>
      <c r="V67" s="7"/>
      <c r="W67" s="25">
        <f t="shared" si="9"/>
        <v>0.99968980536964192</v>
      </c>
      <c r="X67" s="24">
        <f t="shared" si="10"/>
        <v>264.13970692424255</v>
      </c>
      <c r="Y67" s="7"/>
      <c r="Z67" s="25">
        <f t="shared" si="11"/>
        <v>625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5.2706924242556852E-2</v>
      </c>
      <c r="AD67" s="17">
        <f t="shared" ca="1" si="14"/>
        <v>8.2943349949630374E-2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11344</v>
      </c>
      <c r="D68" s="17">
        <v>13029</v>
      </c>
      <c r="E68" s="17">
        <v>15183</v>
      </c>
      <c r="F68" s="17">
        <v>13481</v>
      </c>
      <c r="G68" s="24"/>
      <c r="H68" s="7"/>
      <c r="I68" s="25">
        <f t="shared" si="16"/>
        <v>-3839</v>
      </c>
      <c r="J68" s="24">
        <f t="shared" si="16"/>
        <v>-452</v>
      </c>
      <c r="K68" s="7"/>
      <c r="L68" s="25">
        <f t="shared" si="3"/>
        <v>-3845.1963385329241</v>
      </c>
      <c r="M68" s="17">
        <f t="shared" si="1"/>
        <v>38.394611214599664</v>
      </c>
      <c r="N68" s="17">
        <f t="shared" si="4"/>
        <v>-449.99471117660676</v>
      </c>
      <c r="O68" s="24">
        <f t="shared" si="2"/>
        <v>4.0211832652258588</v>
      </c>
      <c r="P68" s="7"/>
      <c r="Q68" s="25">
        <f t="shared" si="5"/>
        <v>-3820.3286545869432</v>
      </c>
      <c r="R68" s="24">
        <f t="shared" si="6"/>
        <v>-472.96055505834306</v>
      </c>
      <c r="S68" s="7"/>
      <c r="T68" s="25">
        <f t="shared" si="7"/>
        <v>0.99211016370625482</v>
      </c>
      <c r="U68" s="24">
        <f t="shared" si="8"/>
        <v>-0.12295299586327031</v>
      </c>
      <c r="V68" s="7"/>
      <c r="W68" s="25">
        <f t="shared" si="9"/>
        <v>0.99234721830810069</v>
      </c>
      <c r="X68" s="24">
        <f t="shared" si="10"/>
        <v>269.80303964255393</v>
      </c>
      <c r="Y68" s="7"/>
      <c r="Z68" s="25">
        <f t="shared" si="11"/>
        <v>632</v>
      </c>
      <c r="AA68" s="17">
        <f t="shared" si="15"/>
        <v>269.77499999999998</v>
      </c>
      <c r="AB68" s="24">
        <f t="shared" si="12"/>
        <v>4.7084619895677022</v>
      </c>
      <c r="AC68" s="17">
        <f t="shared" si="13"/>
        <v>2.8039642553949307E-2</v>
      </c>
      <c r="AD68" s="17">
        <f t="shared" ca="1" si="14"/>
        <v>-7.1240124222526902E-3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11381</v>
      </c>
      <c r="D69" s="17">
        <v>12842</v>
      </c>
      <c r="E69" s="17">
        <v>15155</v>
      </c>
      <c r="F69" s="17">
        <v>13666</v>
      </c>
      <c r="G69" s="24"/>
      <c r="H69" s="7"/>
      <c r="I69" s="25">
        <f t="shared" si="16"/>
        <v>-3774</v>
      </c>
      <c r="J69" s="24">
        <f t="shared" si="16"/>
        <v>-824</v>
      </c>
      <c r="K69" s="7"/>
      <c r="L69" s="25">
        <f t="shared" si="3"/>
        <v>-3778.9068211827598</v>
      </c>
      <c r="M69" s="17">
        <f t="shared" si="1"/>
        <v>24.076894119580412</v>
      </c>
      <c r="N69" s="17">
        <f t="shared" si="4"/>
        <v>-826.18139392348041</v>
      </c>
      <c r="O69" s="24">
        <f t="shared" si="2"/>
        <v>4.7584794493972735</v>
      </c>
      <c r="P69" s="7"/>
      <c r="Q69" s="25">
        <f t="shared" si="5"/>
        <v>-3755.3286545869432</v>
      </c>
      <c r="R69" s="24">
        <f t="shared" si="6"/>
        <v>-844.96055505834306</v>
      </c>
      <c r="S69" s="7"/>
      <c r="T69" s="25">
        <f t="shared" si="7"/>
        <v>0.97523016031610699</v>
      </c>
      <c r="U69" s="24">
        <f t="shared" si="8"/>
        <v>-0.2196598226207245</v>
      </c>
      <c r="V69" s="7"/>
      <c r="W69" s="25">
        <f t="shared" si="9"/>
        <v>0.97565220755558568</v>
      </c>
      <c r="X69" s="24">
        <f t="shared" si="10"/>
        <v>275.42812169745036</v>
      </c>
      <c r="Y69" s="7"/>
      <c r="Z69" s="25">
        <f t="shared" si="11"/>
        <v>631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-2.5878302549585896E-2</v>
      </c>
      <c r="AD69" s="17">
        <f t="shared" ca="1" si="14"/>
        <v>4.8055770772919004E-2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11437</v>
      </c>
      <c r="D70" s="17">
        <v>12665</v>
      </c>
      <c r="E70" s="17">
        <v>15109</v>
      </c>
      <c r="F70" s="17">
        <v>13858</v>
      </c>
      <c r="G70" s="24"/>
      <c r="H70" s="7"/>
      <c r="I70" s="25">
        <f t="shared" si="16"/>
        <v>-3672</v>
      </c>
      <c r="J70" s="24">
        <f t="shared" si="16"/>
        <v>-1193</v>
      </c>
      <c r="K70" s="7"/>
      <c r="L70" s="25">
        <f t="shared" si="3"/>
        <v>-3674.3409932176123</v>
      </c>
      <c r="M70" s="17">
        <f t="shared" si="1"/>
        <v>5.4802492449068927</v>
      </c>
      <c r="N70" s="17">
        <f t="shared" si="4"/>
        <v>-1198.0713249719424</v>
      </c>
      <c r="O70" s="24">
        <f t="shared" si="2"/>
        <v>25.718336971046899</v>
      </c>
      <c r="P70" s="7"/>
      <c r="Q70" s="25">
        <f t="shared" si="5"/>
        <v>-3653.3286545869432</v>
      </c>
      <c r="R70" s="24">
        <f t="shared" si="6"/>
        <v>-1213.9605550583431</v>
      </c>
      <c r="S70" s="7"/>
      <c r="T70" s="25">
        <f t="shared" si="7"/>
        <v>0.94874153961156737</v>
      </c>
      <c r="U70" s="24">
        <f t="shared" si="8"/>
        <v>-0.31558675561400568</v>
      </c>
      <c r="V70" s="7"/>
      <c r="W70" s="25">
        <f t="shared" si="9"/>
        <v>0.94934706977729344</v>
      </c>
      <c r="X70" s="24">
        <f t="shared" si="10"/>
        <v>281.12812036998685</v>
      </c>
      <c r="Y70" s="7"/>
      <c r="Z70" s="25">
        <f t="shared" si="11"/>
        <v>638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-6.7879630013123915E-2</v>
      </c>
      <c r="AD70" s="17">
        <f t="shared" ca="1" si="14"/>
        <v>6.2822455886191619E-2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11510</v>
      </c>
      <c r="D71" s="17">
        <v>12483</v>
      </c>
      <c r="E71" s="17">
        <v>15041</v>
      </c>
      <c r="F71" s="17">
        <v>14033</v>
      </c>
      <c r="G71" s="24"/>
      <c r="H71" s="7"/>
      <c r="I71" s="25">
        <f t="shared" si="16"/>
        <v>-3531</v>
      </c>
      <c r="J71" s="24">
        <f t="shared" si="16"/>
        <v>-1550</v>
      </c>
      <c r="K71" s="7"/>
      <c r="L71" s="25">
        <f t="shared" si="3"/>
        <v>-3534.5694674889037</v>
      </c>
      <c r="M71" s="17">
        <f t="shared" si="1"/>
        <v>12.741098154340365</v>
      </c>
      <c r="N71" s="17">
        <f t="shared" si="4"/>
        <v>-1554.4117487242509</v>
      </c>
      <c r="O71" s="24">
        <f t="shared" si="2"/>
        <v>19.463526805929057</v>
      </c>
      <c r="P71" s="7"/>
      <c r="Q71" s="25">
        <f t="shared" si="5"/>
        <v>-3512.3286545869432</v>
      </c>
      <c r="R71" s="24">
        <f t="shared" si="6"/>
        <v>-1570.9605550583431</v>
      </c>
      <c r="S71" s="7"/>
      <c r="T71" s="25">
        <f t="shared" si="7"/>
        <v>0.91212491687293895</v>
      </c>
      <c r="U71" s="24">
        <f t="shared" si="8"/>
        <v>-0.4083941135505948</v>
      </c>
      <c r="V71" s="7"/>
      <c r="W71" s="25">
        <f t="shared" si="9"/>
        <v>0.91290794292714761</v>
      </c>
      <c r="X71" s="24">
        <f t="shared" si="10"/>
        <v>286.84162377916243</v>
      </c>
      <c r="Y71" s="7"/>
      <c r="Z71" s="25">
        <f t="shared" si="11"/>
        <v>632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-4.2376220837525125E-2</v>
      </c>
      <c r="AD71" s="17">
        <f t="shared" ca="1" si="14"/>
        <v>2.1775577504229204E-2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11589</v>
      </c>
      <c r="D72" s="17">
        <v>12311</v>
      </c>
      <c r="E72" s="17">
        <v>14947</v>
      </c>
      <c r="F72" s="17">
        <v>14192</v>
      </c>
      <c r="G72" s="24"/>
      <c r="H72" s="7"/>
      <c r="I72" s="25">
        <f t="shared" si="16"/>
        <v>-3358</v>
      </c>
      <c r="J72" s="24">
        <f t="shared" si="16"/>
        <v>-1881</v>
      </c>
      <c r="K72" s="7"/>
      <c r="L72" s="25">
        <f t="shared" si="3"/>
        <v>-3364.387259172016</v>
      </c>
      <c r="M72" s="17">
        <f t="shared" si="1"/>
        <v>40.797079730502539</v>
      </c>
      <c r="N72" s="17">
        <f t="shared" si="4"/>
        <v>-1887.8783555271552</v>
      </c>
      <c r="O72" s="24">
        <f t="shared" si="2"/>
        <v>47.311774757946985</v>
      </c>
      <c r="P72" s="7"/>
      <c r="Q72" s="25">
        <f t="shared" si="5"/>
        <v>-3339.3286545869432</v>
      </c>
      <c r="R72" s="24">
        <f t="shared" si="6"/>
        <v>-1901.9605550583431</v>
      </c>
      <c r="S72" s="7"/>
      <c r="T72" s="25">
        <f t="shared" si="7"/>
        <v>0.86719813861916084</v>
      </c>
      <c r="U72" s="24">
        <f t="shared" si="8"/>
        <v>-0.49444239219768438</v>
      </c>
      <c r="V72" s="7"/>
      <c r="W72" s="25">
        <f t="shared" si="9"/>
        <v>0.86814571359998072</v>
      </c>
      <c r="X72" s="24">
        <f t="shared" si="10"/>
        <v>292.40319828262454</v>
      </c>
      <c r="Y72" s="7"/>
      <c r="Z72" s="25">
        <f t="shared" si="11"/>
        <v>618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-4.2801717375425596E-2</v>
      </c>
      <c r="AD72" s="17">
        <f t="shared" ca="1" si="14"/>
        <v>2.4099784511065536E-2</v>
      </c>
      <c r="AE72" s="17">
        <v>97</v>
      </c>
    </row>
    <row r="73" spans="1:31" s="17" customFormat="1" x14ac:dyDescent="0.25">
      <c r="A73" s="17">
        <v>53</v>
      </c>
      <c r="B73" s="17">
        <v>626</v>
      </c>
      <c r="C73" s="17">
        <v>11691</v>
      </c>
      <c r="D73" s="17">
        <v>12154</v>
      </c>
      <c r="E73" s="17">
        <v>14848</v>
      </c>
      <c r="F73" s="17">
        <v>14352</v>
      </c>
      <c r="G73" s="24"/>
      <c r="H73" s="7"/>
      <c r="I73" s="25">
        <f t="shared" si="16"/>
        <v>-3157</v>
      </c>
      <c r="J73" s="24">
        <f t="shared" si="16"/>
        <v>-2198</v>
      </c>
      <c r="K73" s="7"/>
      <c r="L73" s="25">
        <f t="shared" si="3"/>
        <v>-3159.87729071678</v>
      </c>
      <c r="M73" s="17">
        <f t="shared" si="1"/>
        <v>8.2788018688680953</v>
      </c>
      <c r="N73" s="17">
        <f t="shared" si="4"/>
        <v>-2207.3202561727348</v>
      </c>
      <c r="O73" s="24">
        <f t="shared" si="2"/>
        <v>86.867175125401957</v>
      </c>
      <c r="P73" s="7"/>
      <c r="Q73" s="25">
        <f t="shared" si="5"/>
        <v>-3138.3286545869432</v>
      </c>
      <c r="R73" s="24">
        <f t="shared" si="6"/>
        <v>-2218.9605550583433</v>
      </c>
      <c r="S73" s="7"/>
      <c r="T73" s="25">
        <f t="shared" si="7"/>
        <v>0.81499997428962667</v>
      </c>
      <c r="U73" s="24">
        <f t="shared" si="8"/>
        <v>-0.57685116661196667</v>
      </c>
      <c r="V73" s="7"/>
      <c r="W73" s="25">
        <f t="shared" si="9"/>
        <v>0.81610512163742743</v>
      </c>
      <c r="X73" s="24">
        <f t="shared" si="10"/>
        <v>297.99400436965823</v>
      </c>
      <c r="Y73" s="7"/>
      <c r="Z73" s="25">
        <f t="shared" si="11"/>
        <v>626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-8.5995630341756168E-2</v>
      </c>
      <c r="AD73" s="17">
        <f t="shared" ca="1" si="14"/>
        <v>0.11757633689472868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11817</v>
      </c>
      <c r="D74" s="17">
        <v>12015</v>
      </c>
      <c r="E74" s="17">
        <v>14746</v>
      </c>
      <c r="F74" s="17">
        <v>14504</v>
      </c>
      <c r="G74" s="24"/>
      <c r="H74" s="7"/>
      <c r="I74" s="25">
        <f t="shared" si="16"/>
        <v>-2929</v>
      </c>
      <c r="J74" s="24">
        <f t="shared" si="16"/>
        <v>-2489</v>
      </c>
      <c r="K74" s="7"/>
      <c r="L74" s="25">
        <f t="shared" si="3"/>
        <v>-2932.1624898203127</v>
      </c>
      <c r="M74" s="17">
        <f t="shared" si="1"/>
        <v>10.001341863581185</v>
      </c>
      <c r="N74" s="17">
        <f t="shared" si="4"/>
        <v>-2496.9912013429043</v>
      </c>
      <c r="O74" s="24">
        <f t="shared" si="2"/>
        <v>63.859298902836009</v>
      </c>
      <c r="P74" s="7"/>
      <c r="Q74" s="25">
        <f t="shared" si="5"/>
        <v>-2910.3286545869432</v>
      </c>
      <c r="R74" s="24">
        <f t="shared" si="6"/>
        <v>-2509.9605550583433</v>
      </c>
      <c r="S74" s="7"/>
      <c r="T74" s="25">
        <f t="shared" si="7"/>
        <v>0.75579011624418502</v>
      </c>
      <c r="U74" s="24">
        <f t="shared" si="8"/>
        <v>-0.65250086173674937</v>
      </c>
      <c r="V74" s="7"/>
      <c r="W74" s="25">
        <f t="shared" si="9"/>
        <v>0.75703989137359873</v>
      </c>
      <c r="X74" s="24">
        <f t="shared" si="10"/>
        <v>303.49842678169603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-5.3573218303938575E-2</v>
      </c>
      <c r="AD74" s="17">
        <f t="shared" ca="1" si="14"/>
        <v>2.8611880708581339E-2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11944</v>
      </c>
      <c r="D75" s="17">
        <v>11873</v>
      </c>
      <c r="E75" s="17">
        <v>14612</v>
      </c>
      <c r="F75" s="17">
        <v>14638</v>
      </c>
      <c r="G75" s="24"/>
      <c r="H75" s="7"/>
      <c r="I75" s="25">
        <f t="shared" si="16"/>
        <v>-2668</v>
      </c>
      <c r="J75" s="24">
        <f t="shared" si="16"/>
        <v>-2765</v>
      </c>
      <c r="K75" s="7"/>
      <c r="L75" s="25">
        <f t="shared" si="3"/>
        <v>-2671.731372211877</v>
      </c>
      <c r="M75" s="17">
        <f t="shared" si="1"/>
        <v>13.923138583567761</v>
      </c>
      <c r="N75" s="17">
        <f t="shared" si="4"/>
        <v>-2769.560020279675</v>
      </c>
      <c r="O75" s="24">
        <f t="shared" si="2"/>
        <v>20.793784951047016</v>
      </c>
      <c r="P75" s="7"/>
      <c r="Q75" s="25">
        <f t="shared" si="5"/>
        <v>-2649.3286545869432</v>
      </c>
      <c r="R75" s="24">
        <f t="shared" si="6"/>
        <v>-2785.9605550583433</v>
      </c>
      <c r="S75" s="7"/>
      <c r="T75" s="25">
        <f t="shared" si="7"/>
        <v>0.68801041032374521</v>
      </c>
      <c r="U75" s="24">
        <f t="shared" si="8"/>
        <v>-0.72425108804066696</v>
      </c>
      <c r="V75" s="7"/>
      <c r="W75" s="25">
        <f t="shared" si="9"/>
        <v>0.68939733692355165</v>
      </c>
      <c r="X75" s="24">
        <f t="shared" si="10"/>
        <v>309.15237197465945</v>
      </c>
      <c r="Y75" s="7"/>
      <c r="Z75" s="25">
        <f t="shared" si="11"/>
        <v>622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2.3719746594679236E-3</v>
      </c>
      <c r="AD75" s="17">
        <f t="shared" ca="1" si="14"/>
        <v>2.1400943189746613E-2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12086</v>
      </c>
      <c r="D76" s="17">
        <v>11750</v>
      </c>
      <c r="E76" s="17">
        <v>14466</v>
      </c>
      <c r="F76" s="17">
        <v>14765</v>
      </c>
      <c r="G76" s="24"/>
      <c r="H76" s="7"/>
      <c r="I76" s="25">
        <f t="shared" si="16"/>
        <v>-2380</v>
      </c>
      <c r="J76" s="24">
        <f t="shared" si="16"/>
        <v>-3015</v>
      </c>
      <c r="K76" s="7"/>
      <c r="L76" s="25">
        <f t="shared" si="3"/>
        <v>-2379.2803136157268</v>
      </c>
      <c r="M76" s="17">
        <f t="shared" si="1"/>
        <v>0.5179484917082976</v>
      </c>
      <c r="N76" s="17">
        <f t="shared" si="4"/>
        <v>-3020.7172381025603</v>
      </c>
      <c r="O76" s="24">
        <f t="shared" si="2"/>
        <v>32.686811521366828</v>
      </c>
      <c r="P76" s="7"/>
      <c r="Q76" s="25">
        <f t="shared" si="5"/>
        <v>-2361.3286545869432</v>
      </c>
      <c r="R76" s="24">
        <f t="shared" si="6"/>
        <v>-3035.9605550583433</v>
      </c>
      <c r="S76" s="7"/>
      <c r="T76" s="25">
        <f t="shared" si="7"/>
        <v>0.61321901068739781</v>
      </c>
      <c r="U76" s="24">
        <f t="shared" si="8"/>
        <v>-0.78924223505508506</v>
      </c>
      <c r="V76" s="7"/>
      <c r="W76" s="25">
        <f t="shared" si="9"/>
        <v>0.61473014417222915</v>
      </c>
      <c r="X76" s="24">
        <f t="shared" si="10"/>
        <v>314.82547615100657</v>
      </c>
      <c r="Y76" s="7"/>
      <c r="Z76" s="25">
        <f t="shared" si="11"/>
        <v>636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-4.8523848993397678E-2</v>
      </c>
      <c r="AD76" s="17">
        <f t="shared" ca="1" si="14"/>
        <v>1.7758280683040084E-2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12243</v>
      </c>
      <c r="D77" s="17">
        <v>11633</v>
      </c>
      <c r="E77" s="17">
        <v>14307</v>
      </c>
      <c r="F77" s="17">
        <v>14869</v>
      </c>
      <c r="G77" s="24"/>
      <c r="H77" s="7"/>
      <c r="I77" s="25">
        <f t="shared" si="16"/>
        <v>-2064</v>
      </c>
      <c r="J77" s="24">
        <f t="shared" si="16"/>
        <v>-3236</v>
      </c>
      <c r="K77" s="7"/>
      <c r="L77" s="25">
        <f t="shared" si="3"/>
        <v>-2064.8185931005492</v>
      </c>
      <c r="M77" s="17">
        <f t="shared" si="1"/>
        <v>0.67009466426667263</v>
      </c>
      <c r="N77" s="17">
        <f t="shared" si="4"/>
        <v>-3240.5693249947144</v>
      </c>
      <c r="O77" s="24">
        <f t="shared" si="2"/>
        <v>20.878730907321813</v>
      </c>
      <c r="P77" s="7"/>
      <c r="Q77" s="25">
        <f t="shared" si="5"/>
        <v>-2045.3286545869432</v>
      </c>
      <c r="R77" s="24">
        <f t="shared" si="6"/>
        <v>-3256.9605550583433</v>
      </c>
      <c r="S77" s="7"/>
      <c r="T77" s="25">
        <f t="shared" si="7"/>
        <v>0.53115622497529447</v>
      </c>
      <c r="U77" s="24">
        <f t="shared" si="8"/>
        <v>-0.84669440901583071</v>
      </c>
      <c r="V77" s="7"/>
      <c r="W77" s="25">
        <f t="shared" si="9"/>
        <v>0.53277712815922273</v>
      </c>
      <c r="X77" s="24">
        <f t="shared" si="10"/>
        <v>320.56012384351402</v>
      </c>
      <c r="Y77" s="7"/>
      <c r="Z77" s="25">
        <f t="shared" si="11"/>
        <v>633</v>
      </c>
      <c r="AA77" s="17">
        <f t="shared" si="15"/>
        <v>320.57099999999997</v>
      </c>
      <c r="AB77" s="24">
        <f t="shared" si="12"/>
        <v>5.595019436410742</v>
      </c>
      <c r="AC77" s="17">
        <f t="shared" si="13"/>
        <v>-1.0876156485949195E-2</v>
      </c>
      <c r="AD77" s="17">
        <f t="shared" ca="1" si="14"/>
        <v>-2.3707644412638729E-2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12414</v>
      </c>
      <c r="D78" s="17">
        <v>11540</v>
      </c>
      <c r="E78" s="17">
        <v>14137</v>
      </c>
      <c r="F78" s="17">
        <v>14966</v>
      </c>
      <c r="G78" s="24"/>
      <c r="H78" s="7"/>
      <c r="I78" s="25">
        <f t="shared" si="16"/>
        <v>-1723</v>
      </c>
      <c r="J78" s="24">
        <f t="shared" si="16"/>
        <v>-3426</v>
      </c>
      <c r="K78" s="7"/>
      <c r="L78" s="25">
        <f t="shared" si="3"/>
        <v>-1723.0719662883328</v>
      </c>
      <c r="M78" s="17">
        <f t="shared" si="1"/>
        <v>5.1791466563939608E-3</v>
      </c>
      <c r="N78" s="17">
        <f t="shared" si="4"/>
        <v>-3431.6981376041908</v>
      </c>
      <c r="O78" s="24">
        <f t="shared" si="2"/>
        <v>32.468772156293653</v>
      </c>
      <c r="P78" s="7"/>
      <c r="Q78" s="25">
        <f t="shared" si="5"/>
        <v>-1704.3286545869432</v>
      </c>
      <c r="R78" s="24">
        <f t="shared" si="6"/>
        <v>-3446.9605550583433</v>
      </c>
      <c r="S78" s="7"/>
      <c r="T78" s="25">
        <f t="shared" si="7"/>
        <v>0.44260113026698034</v>
      </c>
      <c r="U78" s="24">
        <f t="shared" si="8"/>
        <v>-0.89608768074678857</v>
      </c>
      <c r="V78" s="7"/>
      <c r="W78" s="25">
        <f t="shared" si="9"/>
        <v>0.44431637263980667</v>
      </c>
      <c r="X78" s="24">
        <f t="shared" si="10"/>
        <v>326.36595366312349</v>
      </c>
      <c r="Y78" s="7"/>
      <c r="Z78" s="25">
        <f t="shared" si="11"/>
        <v>646</v>
      </c>
      <c r="AA78" s="17">
        <f t="shared" si="15"/>
        <v>326.38499999999999</v>
      </c>
      <c r="AB78" s="24">
        <f t="shared" si="12"/>
        <v>5.696492879121692</v>
      </c>
      <c r="AC78" s="17">
        <f t="shared" si="13"/>
        <v>-1.9046336876499481E-2</v>
      </c>
      <c r="AD78" s="17">
        <f t="shared" ca="1" si="14"/>
        <v>2.2070618960071897E-2</v>
      </c>
      <c r="AE78" s="17">
        <v>91</v>
      </c>
    </row>
    <row r="79" spans="1:31" s="17" customFormat="1" x14ac:dyDescent="0.25">
      <c r="A79" s="17">
        <v>59</v>
      </c>
      <c r="B79" s="17">
        <v>627</v>
      </c>
      <c r="C79" s="17">
        <v>12588</v>
      </c>
      <c r="D79" s="17">
        <v>11467</v>
      </c>
      <c r="E79" s="17">
        <v>13966</v>
      </c>
      <c r="F79" s="17">
        <v>15044</v>
      </c>
      <c r="G79" s="24"/>
      <c r="H79" s="7"/>
      <c r="I79" s="25">
        <f t="shared" si="16"/>
        <v>-1378</v>
      </c>
      <c r="J79" s="24">
        <f t="shared" si="16"/>
        <v>-3577</v>
      </c>
      <c r="K79" s="7"/>
      <c r="L79" s="25">
        <f t="shared" si="3"/>
        <v>-1374.5651306313866</v>
      </c>
      <c r="M79" s="17">
        <f t="shared" si="1"/>
        <v>11.798327579438363</v>
      </c>
      <c r="N79" s="17">
        <f t="shared" si="4"/>
        <v>-3583.2454550586895</v>
      </c>
      <c r="O79" s="24">
        <f t="shared" si="2"/>
        <v>39.005708890109744</v>
      </c>
      <c r="P79" s="7"/>
      <c r="Q79" s="25">
        <f t="shared" si="5"/>
        <v>-1359.3286545869432</v>
      </c>
      <c r="R79" s="24">
        <f t="shared" si="6"/>
        <v>-3597.9605550583433</v>
      </c>
      <c r="S79" s="7"/>
      <c r="T79" s="25">
        <f t="shared" si="7"/>
        <v>0.35300726611927252</v>
      </c>
      <c r="U79" s="24">
        <f t="shared" si="8"/>
        <v>-0.93534233354349705</v>
      </c>
      <c r="V79" s="7"/>
      <c r="W79" s="25">
        <f t="shared" si="9"/>
        <v>0.35479744815142072</v>
      </c>
      <c r="X79" s="24">
        <f t="shared" si="10"/>
        <v>331.9671005002175</v>
      </c>
      <c r="Y79" s="7"/>
      <c r="Z79" s="25">
        <f t="shared" si="11"/>
        <v>627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-6.0899499782465227E-2</v>
      </c>
      <c r="AD79" s="17">
        <f t="shared" ca="1" si="14"/>
        <v>2.088539759881769E-2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12783</v>
      </c>
      <c r="D80" s="17">
        <v>11413</v>
      </c>
      <c r="E80" s="17">
        <v>13795</v>
      </c>
      <c r="F80" s="17">
        <v>15114</v>
      </c>
      <c r="G80" s="24"/>
      <c r="H80" s="7"/>
      <c r="I80" s="25">
        <f t="shared" si="16"/>
        <v>-1012</v>
      </c>
      <c r="J80" s="24">
        <f t="shared" si="16"/>
        <v>-3701</v>
      </c>
      <c r="K80" s="7"/>
      <c r="L80" s="25">
        <f t="shared" si="3"/>
        <v>-1011.7388267705721</v>
      </c>
      <c r="M80" s="17">
        <f t="shared" si="1"/>
        <v>6.8211455769781854E-2</v>
      </c>
      <c r="N80" s="17">
        <f t="shared" si="4"/>
        <v>-3700.1678671189093</v>
      </c>
      <c r="O80" s="24">
        <f t="shared" si="2"/>
        <v>0.69244513179235723</v>
      </c>
      <c r="P80" s="7"/>
      <c r="Q80" s="25">
        <f t="shared" si="5"/>
        <v>-993.32865458694323</v>
      </c>
      <c r="R80" s="24">
        <f t="shared" si="6"/>
        <v>-3721.9605550583433</v>
      </c>
      <c r="S80" s="7"/>
      <c r="T80" s="25">
        <f t="shared" si="7"/>
        <v>0.25795986241474772</v>
      </c>
      <c r="U80" s="24">
        <f t="shared" si="8"/>
        <v>-0.9675779424626485</v>
      </c>
      <c r="V80" s="7"/>
      <c r="W80" s="25">
        <f t="shared" si="9"/>
        <v>0.2598115449975677</v>
      </c>
      <c r="X80" s="24">
        <f t="shared" si="10"/>
        <v>337.70964807134385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2.0648071343885022E-2</v>
      </c>
      <c r="AD80" s="17">
        <f t="shared" ca="1" si="14"/>
        <v>8.4491673982824977E-3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12950</v>
      </c>
      <c r="D81" s="17">
        <v>11367</v>
      </c>
      <c r="E81" s="17">
        <v>13605</v>
      </c>
      <c r="F81" s="17">
        <v>15144</v>
      </c>
      <c r="G81" s="24"/>
      <c r="H81" s="7"/>
      <c r="I81" s="25">
        <f t="shared" si="16"/>
        <v>-655</v>
      </c>
      <c r="J81" s="24">
        <f t="shared" si="16"/>
        <v>-3777</v>
      </c>
      <c r="K81" s="7"/>
      <c r="L81" s="25">
        <f t="shared" si="3"/>
        <v>-650.58022530500193</v>
      </c>
      <c r="M81" s="17">
        <f t="shared" si="1"/>
        <v>19.534408354545267</v>
      </c>
      <c r="N81" s="17">
        <f t="shared" si="4"/>
        <v>-3778.8918151717839</v>
      </c>
      <c r="O81" s="24">
        <f t="shared" si="2"/>
        <v>3.5789646441919225</v>
      </c>
      <c r="P81" s="7"/>
      <c r="Q81" s="25">
        <f t="shared" si="5"/>
        <v>-636.32865458694323</v>
      </c>
      <c r="R81" s="24">
        <f t="shared" si="6"/>
        <v>-3797.9605550583433</v>
      </c>
      <c r="S81" s="7"/>
      <c r="T81" s="25">
        <f t="shared" si="7"/>
        <v>0.16524968994885877</v>
      </c>
      <c r="U81" s="24">
        <f t="shared" si="8"/>
        <v>-0.98733525115503162</v>
      </c>
      <c r="V81" s="7"/>
      <c r="W81" s="25">
        <f t="shared" si="9"/>
        <v>0.16713900335590481</v>
      </c>
      <c r="X81" s="24">
        <f t="shared" si="10"/>
        <v>343.13191109671402</v>
      </c>
      <c r="Y81" s="7"/>
      <c r="Z81" s="25">
        <f t="shared" si="11"/>
        <v>610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-4.7088903285953165E-2</v>
      </c>
      <c r="AD81" s="17">
        <f t="shared" ca="1" si="14"/>
        <v>6.6568943214917908E-2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13137</v>
      </c>
      <c r="D82" s="17">
        <v>11346</v>
      </c>
      <c r="E82" s="17">
        <v>13423</v>
      </c>
      <c r="F82" s="17">
        <v>15172</v>
      </c>
      <c r="G82" s="24"/>
      <c r="H82" s="7"/>
      <c r="I82" s="25">
        <f t="shared" si="16"/>
        <v>-286</v>
      </c>
      <c r="J82" s="24">
        <f t="shared" si="16"/>
        <v>-3826</v>
      </c>
      <c r="K82" s="7"/>
      <c r="L82" s="25">
        <f t="shared" si="3"/>
        <v>-279.38889919995245</v>
      </c>
      <c r="M82" s="17">
        <f t="shared" si="1"/>
        <v>43.706653788389382</v>
      </c>
      <c r="N82" s="17">
        <f t="shared" si="4"/>
        <v>-3823.0474432441924</v>
      </c>
      <c r="O82" s="24">
        <f t="shared" si="2"/>
        <v>8.7175913962648846</v>
      </c>
      <c r="P82" s="7"/>
      <c r="Q82" s="25">
        <f t="shared" si="5"/>
        <v>-267.32865458694317</v>
      </c>
      <c r="R82" s="24">
        <f t="shared" si="6"/>
        <v>-3846.9605550583433</v>
      </c>
      <c r="S82" s="7"/>
      <c r="T82" s="25">
        <f t="shared" si="7"/>
        <v>6.9423209164788668E-2</v>
      </c>
      <c r="U82" s="24">
        <f t="shared" si="8"/>
        <v>-1.0000735159698575</v>
      </c>
      <c r="V82" s="7"/>
      <c r="W82" s="25">
        <f t="shared" si="9"/>
        <v>7.1336718565116905E-2</v>
      </c>
      <c r="X82" s="24">
        <f t="shared" si="10"/>
        <v>348.65993882223154</v>
      </c>
      <c r="Y82" s="7"/>
      <c r="Z82" s="25">
        <f t="shared" si="11"/>
        <v>617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-7.2061177768432572E-2</v>
      </c>
      <c r="AD82" s="17">
        <f t="shared" ca="1" si="14"/>
        <v>-4.4530625524430434E-4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13322</v>
      </c>
      <c r="D83" s="17">
        <v>11339</v>
      </c>
      <c r="E83" s="17">
        <v>13231</v>
      </c>
      <c r="F83" s="17">
        <v>15173</v>
      </c>
      <c r="G83" s="24"/>
      <c r="H83" s="7"/>
      <c r="I83" s="25">
        <f t="shared" si="16"/>
        <v>91</v>
      </c>
      <c r="J83" s="24">
        <f t="shared" si="16"/>
        <v>-3834</v>
      </c>
      <c r="K83" s="7"/>
      <c r="L83" s="25">
        <f t="shared" si="3"/>
        <v>100.30855498049488</v>
      </c>
      <c r="M83" s="17">
        <f t="shared" si="1"/>
        <v>86.649195824895955</v>
      </c>
      <c r="N83" s="17">
        <f t="shared" si="4"/>
        <v>-3830.9497323676346</v>
      </c>
      <c r="O83" s="24">
        <f t="shared" si="2"/>
        <v>9.3041326290558768</v>
      </c>
      <c r="P83" s="7"/>
      <c r="Q83" s="25">
        <f t="shared" si="5"/>
        <v>109.67134541305683</v>
      </c>
      <c r="R83" s="24">
        <f t="shared" si="6"/>
        <v>-3854.9605550583433</v>
      </c>
      <c r="S83" s="7"/>
      <c r="T83" s="25">
        <f t="shared" si="7"/>
        <v>-2.8480810498068842E-2</v>
      </c>
      <c r="U83" s="24">
        <f t="shared" si="8"/>
        <v>-1.002153232674319</v>
      </c>
      <c r="V83" s="7"/>
      <c r="W83" s="25">
        <f t="shared" si="9"/>
        <v>-2.6563501285410431E-2</v>
      </c>
      <c r="X83" s="24">
        <f t="shared" si="10"/>
        <v>354.25837142129416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-0.11662857870578591</v>
      </c>
      <c r="AD83" s="17">
        <f t="shared" ca="1" si="14"/>
        <v>4.4279529590255606E-2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13514</v>
      </c>
      <c r="D84" s="17">
        <v>11356</v>
      </c>
      <c r="E84" s="17">
        <v>13043</v>
      </c>
      <c r="F84" s="17">
        <v>15160</v>
      </c>
      <c r="G84" s="24"/>
      <c r="H84" s="7"/>
      <c r="I84" s="25">
        <f t="shared" ref="I84:J115" si="17">C84-E84</f>
        <v>471</v>
      </c>
      <c r="J84" s="24">
        <f t="shared" si="17"/>
        <v>-3804</v>
      </c>
      <c r="K84" s="7"/>
      <c r="L84" s="25">
        <f t="shared" si="3"/>
        <v>477.05134399736596</v>
      </c>
      <c r="M84" s="17">
        <f t="shared" ref="M84:M147" si="18">(I84-L84)^2</f>
        <v>36.618764174457056</v>
      </c>
      <c r="N84" s="17">
        <f t="shared" si="4"/>
        <v>-3801.7405419403867</v>
      </c>
      <c r="O84" s="24">
        <f t="shared" ref="O84:O147" si="19">(J84-N84)^2</f>
        <v>5.1051507231514091</v>
      </c>
      <c r="P84" s="7"/>
      <c r="Q84" s="25">
        <f t="shared" si="5"/>
        <v>489.67134541305683</v>
      </c>
      <c r="R84" s="24">
        <f t="shared" si="6"/>
        <v>-3824.9605550583433</v>
      </c>
      <c r="S84" s="7"/>
      <c r="T84" s="25">
        <f t="shared" si="7"/>
        <v>-0.12716390724047164</v>
      </c>
      <c r="U84" s="24">
        <f t="shared" si="8"/>
        <v>-0.99435429503258876</v>
      </c>
      <c r="V84" s="7"/>
      <c r="W84" s="25">
        <f t="shared" si="9"/>
        <v>-0.12526169989467212</v>
      </c>
      <c r="X84" s="24">
        <f>IF(MOD(ATAN2(U84,W84)*180/PI()-$J$9+360,360)&lt;355,MOD(ATAN2(U84,W84)*180/PI()-$J$9+360,360)+360,MOD(ATAN2(U84,W84)*180/PI()-$J$9+360,360))</f>
        <v>359.91991612688537</v>
      </c>
      <c r="Y84" s="7"/>
      <c r="Z84" s="25">
        <f t="shared" si="11"/>
        <v>624</v>
      </c>
      <c r="AA84" s="17">
        <f t="shared" si="15"/>
        <v>359.99099999999993</v>
      </c>
      <c r="AB84" s="24">
        <f t="shared" si="12"/>
        <v>6.2830282275469056</v>
      </c>
      <c r="AC84" s="17">
        <f t="shared" si="13"/>
        <v>-7.1083873114559992E-2</v>
      </c>
    </row>
    <row r="85" spans="1:31" s="17" customFormat="1" x14ac:dyDescent="0.25">
      <c r="A85" s="17">
        <v>0</v>
      </c>
      <c r="B85" s="17">
        <v>0</v>
      </c>
      <c r="C85" s="17">
        <v>13480</v>
      </c>
      <c r="D85" s="17">
        <v>11317</v>
      </c>
      <c r="E85" s="17">
        <v>12997</v>
      </c>
      <c r="F85" s="17">
        <v>15107</v>
      </c>
      <c r="G85" s="24"/>
      <c r="H85" s="7"/>
      <c r="I85" s="25">
        <f t="shared" si="17"/>
        <v>483</v>
      </c>
      <c r="J85" s="24">
        <f t="shared" si="17"/>
        <v>-3790</v>
      </c>
      <c r="K85" s="7"/>
      <c r="L85" s="25">
        <f>$M$9*SIN(2*PI()/$M$10*(AA85+$M$11))+$M$12</f>
        <v>485.06127445005598</v>
      </c>
      <c r="M85" s="17">
        <f t="shared" si="18"/>
        <v>4.2488523584535649</v>
      </c>
      <c r="N85" s="17">
        <f>$O$9*COS(2*PI()/$O$10*(AA85+$O$11))+$O$12</f>
        <v>-3786.9454903876385</v>
      </c>
      <c r="O85" s="24">
        <f t="shared" si="19"/>
        <v>9.3300289720086251</v>
      </c>
      <c r="P85" s="7"/>
      <c r="Q85" s="25">
        <f t="shared" ref="Q85:Q148" si="20">I85-$J$4</f>
        <v>501.67134541305683</v>
      </c>
      <c r="R85" s="24">
        <f t="shared" ref="R85:R148" si="21">J85-$J$3</f>
        <v>-3810.9605550583433</v>
      </c>
      <c r="S85" s="7"/>
      <c r="T85" s="25">
        <f t="shared" ref="T85:T148" si="22">Q85/$J$7</f>
        <v>-0.1302802155586528</v>
      </c>
      <c r="U85" s="24">
        <f t="shared" ref="U85:U148" si="23">R85/$J$6</f>
        <v>-0.99071479079978131</v>
      </c>
      <c r="V85" s="7"/>
      <c r="W85" s="25">
        <f t="shared" ref="W85:W148" si="24">(T85-U85*SIN(-$J$11*PI()/180))/(COS(-$J$11*PI()/180))</f>
        <v>-0.12838497716767264</v>
      </c>
      <c r="X85" s="24">
        <f>IF(MOD(ATAN2(U85,W85)*180/PI()-$J$9+360,360)&lt;355,MOD(ATAN2(U85,W85)*180/PI()-$J$9+360,360)+360,MOD(ATAN2(U85,W85)*180/PI()-$J$9+360,360))</f>
        <v>360.12373093499332</v>
      </c>
      <c r="Y85" s="7"/>
      <c r="Z85" s="25">
        <f>I165-J159</f>
        <v>11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3.3730934993400297E-2</v>
      </c>
    </row>
    <row r="86" spans="1:31" s="17" customFormat="1" x14ac:dyDescent="0.25">
      <c r="A86" s="17">
        <v>1</v>
      </c>
      <c r="B86" s="17">
        <v>-636</v>
      </c>
      <c r="C86" s="17">
        <v>13274</v>
      </c>
      <c r="D86" s="17">
        <v>11300</v>
      </c>
      <c r="E86" s="17">
        <v>13181</v>
      </c>
      <c r="F86" s="17">
        <v>15121</v>
      </c>
      <c r="G86" s="24"/>
      <c r="H86" s="7"/>
      <c r="I86" s="25">
        <f t="shared" si="17"/>
        <v>93</v>
      </c>
      <c r="J86" s="24">
        <f t="shared" si="17"/>
        <v>-3821</v>
      </c>
      <c r="K86" s="7"/>
      <c r="L86" s="25">
        <f t="shared" ref="L86:L149" si="27">$M$9*SIN(2*PI()/$M$10*(AA86+$M$11))+$M$12</f>
        <v>102.28040924888569</v>
      </c>
      <c r="M86" s="17">
        <f t="shared" si="18"/>
        <v>86.125995826803049</v>
      </c>
      <c r="N86" s="17">
        <f t="shared" ref="N86:N149" si="28">$O$9*COS(2*PI()/$O$10*(AA86+$O$11))+$O$12</f>
        <v>-3817.287128410112</v>
      </c>
      <c r="O86" s="24">
        <f t="shared" si="19"/>
        <v>13.78541544299731</v>
      </c>
      <c r="P86" s="7"/>
      <c r="Q86" s="25">
        <f t="shared" si="20"/>
        <v>111.67134541305683</v>
      </c>
      <c r="R86" s="24">
        <f t="shared" si="21"/>
        <v>-3841.9605550583433</v>
      </c>
      <c r="S86" s="7"/>
      <c r="T86" s="25">
        <f t="shared" si="22"/>
        <v>-2.9000195217765701E-2</v>
      </c>
      <c r="U86" s="24">
        <f t="shared" si="23"/>
        <v>-0.9987736930295692</v>
      </c>
      <c r="V86" s="7"/>
      <c r="W86" s="25">
        <f t="shared" si="24"/>
        <v>-2.7089352831833172E-2</v>
      </c>
      <c r="X86" s="24">
        <f t="shared" ref="X86:X148" si="29">MOD(ATAN2(U86,W86)*180/PI()-$J$9+360,360)</f>
        <v>354.2936509508844</v>
      </c>
      <c r="Y86" s="7"/>
      <c r="Z86" s="25">
        <f t="shared" ref="Z86:Z149" si="30">B86</f>
        <v>-636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-7.2349049115530306E-2</v>
      </c>
    </row>
    <row r="87" spans="1:31" s="17" customFormat="1" x14ac:dyDescent="0.25">
      <c r="A87" s="17">
        <v>2</v>
      </c>
      <c r="B87" s="17">
        <v>-616</v>
      </c>
      <c r="C87" s="17">
        <v>13094</v>
      </c>
      <c r="D87" s="17">
        <v>11303</v>
      </c>
      <c r="E87" s="17">
        <v>13373</v>
      </c>
      <c r="F87" s="17">
        <v>15115</v>
      </c>
      <c r="G87" s="24"/>
      <c r="H87" s="7"/>
      <c r="I87" s="25">
        <f t="shared" si="17"/>
        <v>-279</v>
      </c>
      <c r="J87" s="24">
        <f t="shared" si="17"/>
        <v>-3812</v>
      </c>
      <c r="K87" s="7"/>
      <c r="L87" s="25">
        <f t="shared" si="27"/>
        <v>-269.6537833477206</v>
      </c>
      <c r="M87" s="17">
        <f t="shared" si="18"/>
        <v>87.351765711344669</v>
      </c>
      <c r="N87" s="17">
        <f t="shared" si="28"/>
        <v>-3810.1754351680888</v>
      </c>
      <c r="O87" s="24">
        <f t="shared" si="19"/>
        <v>3.3290368258470546</v>
      </c>
      <c r="P87" s="7"/>
      <c r="Q87" s="25">
        <f t="shared" si="20"/>
        <v>-260.32865458694317</v>
      </c>
      <c r="R87" s="24">
        <f t="shared" si="21"/>
        <v>-3832.9605550583433</v>
      </c>
      <c r="S87" s="7"/>
      <c r="T87" s="25">
        <f t="shared" si="22"/>
        <v>6.7605362645849668E-2</v>
      </c>
      <c r="U87" s="24">
        <f t="shared" si="23"/>
        <v>-0.99643401173705015</v>
      </c>
      <c r="V87" s="7"/>
      <c r="W87" s="25">
        <f t="shared" si="24"/>
        <v>6.9511905467862053E-2</v>
      </c>
      <c r="X87" s="24">
        <f t="shared" si="29"/>
        <v>348.74949351597627</v>
      </c>
      <c r="Y87" s="7"/>
      <c r="Z87" s="25">
        <f t="shared" si="30"/>
        <v>-616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-7.2506484023676876E-2</v>
      </c>
    </row>
    <row r="88" spans="1:31" s="17" customFormat="1" x14ac:dyDescent="0.25">
      <c r="A88" s="17">
        <v>3</v>
      </c>
      <c r="B88" s="17">
        <v>-617</v>
      </c>
      <c r="C88" s="17">
        <v>12915</v>
      </c>
      <c r="D88" s="17">
        <v>11332</v>
      </c>
      <c r="E88" s="17">
        <v>13558</v>
      </c>
      <c r="F88" s="17">
        <v>15101</v>
      </c>
      <c r="G88" s="24"/>
      <c r="H88" s="7"/>
      <c r="I88" s="25">
        <f t="shared" si="17"/>
        <v>-643</v>
      </c>
      <c r="J88" s="24">
        <f t="shared" si="17"/>
        <v>-3769</v>
      </c>
      <c r="K88" s="7"/>
      <c r="L88" s="25">
        <f t="shared" si="27"/>
        <v>-639.83630500991751</v>
      </c>
      <c r="M88" s="17">
        <f t="shared" si="18"/>
        <v>10.008965990273047</v>
      </c>
      <c r="N88" s="17">
        <f t="shared" si="28"/>
        <v>-3767.1133952231025</v>
      </c>
      <c r="O88" s="24">
        <f t="shared" si="19"/>
        <v>3.5592775842123028</v>
      </c>
      <c r="P88" s="7"/>
      <c r="Q88" s="25">
        <f t="shared" si="20"/>
        <v>-624.32865458694323</v>
      </c>
      <c r="R88" s="24">
        <f t="shared" si="21"/>
        <v>-3789.9605550583433</v>
      </c>
      <c r="S88" s="7"/>
      <c r="T88" s="25">
        <f t="shared" si="22"/>
        <v>0.16213338163067764</v>
      </c>
      <c r="U88" s="24">
        <f t="shared" si="23"/>
        <v>-0.98525553445057024</v>
      </c>
      <c r="V88" s="7"/>
      <c r="W88" s="25">
        <f t="shared" si="24"/>
        <v>0.16401871033342336</v>
      </c>
      <c r="X88" s="24">
        <f t="shared" si="29"/>
        <v>343.28848003992891</v>
      </c>
      <c r="Y88" s="7"/>
      <c r="Z88" s="25">
        <f t="shared" si="30"/>
        <v>-617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1.9480039928964743E-2</v>
      </c>
    </row>
    <row r="89" spans="1:31" s="17" customFormat="1" x14ac:dyDescent="0.25">
      <c r="A89" s="17">
        <v>4</v>
      </c>
      <c r="B89" s="17">
        <v>-625</v>
      </c>
      <c r="C89" s="17">
        <v>12728</v>
      </c>
      <c r="D89" s="17">
        <v>11370</v>
      </c>
      <c r="E89" s="17">
        <v>13738</v>
      </c>
      <c r="F89" s="17">
        <v>15054</v>
      </c>
      <c r="G89" s="24"/>
      <c r="H89" s="7"/>
      <c r="I89" s="25">
        <f t="shared" si="17"/>
        <v>-1010</v>
      </c>
      <c r="J89" s="24">
        <f t="shared" si="17"/>
        <v>-3684</v>
      </c>
      <c r="K89" s="7"/>
      <c r="L89" s="25">
        <f t="shared" si="27"/>
        <v>-1008.8575334998526</v>
      </c>
      <c r="M89" s="17">
        <f t="shared" si="18"/>
        <v>1.3052297039590646</v>
      </c>
      <c r="N89" s="17">
        <f t="shared" si="28"/>
        <v>-3687.2374920941006</v>
      </c>
      <c r="O89" s="24">
        <f t="shared" si="19"/>
        <v>10.481355059363997</v>
      </c>
      <c r="P89" s="7"/>
      <c r="Q89" s="25">
        <f t="shared" si="20"/>
        <v>-991.32865458694323</v>
      </c>
      <c r="R89" s="24">
        <f t="shared" si="21"/>
        <v>-3704.9605550583433</v>
      </c>
      <c r="S89" s="7"/>
      <c r="T89" s="25">
        <f t="shared" si="22"/>
        <v>0.25744047769505085</v>
      </c>
      <c r="U89" s="24">
        <f t="shared" si="23"/>
        <v>-0.96315854446566807</v>
      </c>
      <c r="V89" s="7"/>
      <c r="W89" s="25">
        <f t="shared" si="24"/>
        <v>0.25928370395079897</v>
      </c>
      <c r="X89" s="24">
        <f t="shared" si="29"/>
        <v>337.67309723874212</v>
      </c>
      <c r="Y89" s="7"/>
      <c r="Z89" s="25">
        <f t="shared" si="30"/>
        <v>-625</v>
      </c>
      <c r="AA89" s="17">
        <f t="shared" si="31"/>
        <v>337.64399999999995</v>
      </c>
      <c r="AB89" s="24">
        <f t="shared" si="25"/>
        <v>5.8929994996037331</v>
      </c>
      <c r="AC89" s="17">
        <f t="shared" si="26"/>
        <v>2.9097238742167519E-2</v>
      </c>
    </row>
    <row r="90" spans="1:31" s="17" customFormat="1" x14ac:dyDescent="0.25">
      <c r="A90" s="17">
        <v>5</v>
      </c>
      <c r="B90" s="17">
        <v>-631</v>
      </c>
      <c r="C90" s="17">
        <v>12547</v>
      </c>
      <c r="D90" s="17">
        <v>11426</v>
      </c>
      <c r="E90" s="17">
        <v>13925</v>
      </c>
      <c r="F90" s="17">
        <v>14995</v>
      </c>
      <c r="G90" s="24"/>
      <c r="H90" s="7"/>
      <c r="I90" s="25">
        <f t="shared" si="17"/>
        <v>-1378</v>
      </c>
      <c r="J90" s="24">
        <f t="shared" si="17"/>
        <v>-3569</v>
      </c>
      <c r="K90" s="7"/>
      <c r="L90" s="25">
        <f t="shared" si="27"/>
        <v>-1371.7321443175733</v>
      </c>
      <c r="M90" s="17">
        <f t="shared" si="18"/>
        <v>39.286014855728304</v>
      </c>
      <c r="N90" s="17">
        <f t="shared" si="28"/>
        <v>-3570.3603261664862</v>
      </c>
      <c r="O90" s="24">
        <f t="shared" si="19"/>
        <v>1.850487279226972</v>
      </c>
      <c r="P90" s="7"/>
      <c r="Q90" s="25">
        <f t="shared" si="20"/>
        <v>-1359.3286545869432</v>
      </c>
      <c r="R90" s="24">
        <f t="shared" si="21"/>
        <v>-3589.9605550583433</v>
      </c>
      <c r="S90" s="7"/>
      <c r="T90" s="25">
        <f t="shared" si="22"/>
        <v>0.35300726611927252</v>
      </c>
      <c r="U90" s="24">
        <f t="shared" si="23"/>
        <v>-0.93326261683903566</v>
      </c>
      <c r="V90" s="7"/>
      <c r="W90" s="25">
        <f t="shared" si="24"/>
        <v>0.35479346915072874</v>
      </c>
      <c r="X90" s="24">
        <f t="shared" si="29"/>
        <v>331.92498589781633</v>
      </c>
      <c r="Y90" s="7"/>
      <c r="Z90" s="25">
        <f t="shared" si="30"/>
        <v>-631</v>
      </c>
      <c r="AA90" s="17">
        <f t="shared" si="31"/>
        <v>331.96499999999997</v>
      </c>
      <c r="AB90" s="24">
        <f t="shared" si="25"/>
        <v>5.7938822513829757</v>
      </c>
      <c r="AC90" s="17">
        <f t="shared" si="26"/>
        <v>-4.0014102183647537E-2</v>
      </c>
    </row>
    <row r="91" spans="1:31" s="17" customFormat="1" x14ac:dyDescent="0.25">
      <c r="A91" s="17">
        <v>6</v>
      </c>
      <c r="B91" s="17">
        <v>-632</v>
      </c>
      <c r="C91" s="17">
        <v>12363</v>
      </c>
      <c r="D91" s="17">
        <v>11498</v>
      </c>
      <c r="E91" s="17">
        <v>14086</v>
      </c>
      <c r="F91" s="17">
        <v>14911</v>
      </c>
      <c r="G91" s="24"/>
      <c r="H91" s="7"/>
      <c r="I91" s="25">
        <f t="shared" si="17"/>
        <v>-1723</v>
      </c>
      <c r="J91" s="24">
        <f t="shared" si="17"/>
        <v>-3413</v>
      </c>
      <c r="K91" s="7"/>
      <c r="L91" s="25">
        <f t="shared" si="27"/>
        <v>-1721.8602643523079</v>
      </c>
      <c r="M91" s="17">
        <f t="shared" si="18"/>
        <v>1.2989973466200799</v>
      </c>
      <c r="N91" s="17">
        <f t="shared" si="28"/>
        <v>-3417.9520726764417</v>
      </c>
      <c r="O91" s="24">
        <f t="shared" si="19"/>
        <v>24.523023792760764</v>
      </c>
      <c r="P91" s="7"/>
      <c r="Q91" s="25">
        <f t="shared" si="20"/>
        <v>-1704.3286545869432</v>
      </c>
      <c r="R91" s="24">
        <f t="shared" si="21"/>
        <v>-3433.9605550583433</v>
      </c>
      <c r="S91" s="7"/>
      <c r="T91" s="25">
        <f t="shared" si="22"/>
        <v>0.44260113026698034</v>
      </c>
      <c r="U91" s="24">
        <f t="shared" si="23"/>
        <v>-0.89270814110203878</v>
      </c>
      <c r="V91" s="7"/>
      <c r="W91" s="25">
        <f t="shared" si="24"/>
        <v>0.44430990676368221</v>
      </c>
      <c r="X91" s="24">
        <f t="shared" si="29"/>
        <v>326.28002428208356</v>
      </c>
      <c r="Y91" s="7"/>
      <c r="Z91" s="25">
        <f t="shared" si="30"/>
        <v>-632</v>
      </c>
      <c r="AA91" s="17">
        <f t="shared" si="31"/>
        <v>326.27699999999999</v>
      </c>
      <c r="AB91" s="24">
        <f t="shared" si="25"/>
        <v>5.6946079235295377</v>
      </c>
      <c r="AC91" s="17">
        <f t="shared" si="26"/>
        <v>3.024282083572416E-3</v>
      </c>
    </row>
    <row r="92" spans="1:31" s="17" customFormat="1" x14ac:dyDescent="0.25">
      <c r="A92" s="17">
        <v>7</v>
      </c>
      <c r="B92" s="17">
        <v>-633</v>
      </c>
      <c r="C92" s="17">
        <v>12203</v>
      </c>
      <c r="D92" s="17">
        <v>11598</v>
      </c>
      <c r="E92" s="17">
        <v>14260</v>
      </c>
      <c r="F92" s="17">
        <v>14821</v>
      </c>
      <c r="G92" s="24"/>
      <c r="H92" s="7"/>
      <c r="I92" s="25">
        <f t="shared" si="17"/>
        <v>-2057</v>
      </c>
      <c r="J92" s="24">
        <f t="shared" si="17"/>
        <v>-3223</v>
      </c>
      <c r="K92" s="7"/>
      <c r="L92" s="25">
        <f t="shared" si="27"/>
        <v>-2055.7206712166394</v>
      </c>
      <c r="M92" s="17">
        <f t="shared" si="18"/>
        <v>1.6366821359349062</v>
      </c>
      <c r="N92" s="17">
        <f t="shared" si="28"/>
        <v>-3231.3498773313795</v>
      </c>
      <c r="O92" s="24">
        <f t="shared" si="19"/>
        <v>69.720451449085289</v>
      </c>
      <c r="P92" s="7"/>
      <c r="Q92" s="25">
        <f t="shared" si="20"/>
        <v>-2038.3286545869432</v>
      </c>
      <c r="R92" s="24">
        <f t="shared" si="21"/>
        <v>-3243.9605550583433</v>
      </c>
      <c r="S92" s="7"/>
      <c r="T92" s="25">
        <f t="shared" si="22"/>
        <v>0.52933837845635545</v>
      </c>
      <c r="U92" s="24">
        <f t="shared" si="23"/>
        <v>-0.84331486937108102</v>
      </c>
      <c r="V92" s="7"/>
      <c r="W92" s="25">
        <f t="shared" si="24"/>
        <v>0.53095281243705439</v>
      </c>
      <c r="X92" s="24">
        <f t="shared" si="29"/>
        <v>320.5454161991014</v>
      </c>
      <c r="Y92" s="7"/>
      <c r="Z92" s="25">
        <f t="shared" si="30"/>
        <v>-633</v>
      </c>
      <c r="AA92" s="17">
        <f t="shared" si="31"/>
        <v>320.58</v>
      </c>
      <c r="AB92" s="24">
        <f t="shared" si="25"/>
        <v>5.5951765160434217</v>
      </c>
      <c r="AC92" s="17">
        <f t="shared" si="26"/>
        <v>-3.4583800898587924E-2</v>
      </c>
    </row>
    <row r="93" spans="1:31" s="17" customFormat="1" x14ac:dyDescent="0.25">
      <c r="A93" s="17">
        <v>8</v>
      </c>
      <c r="B93" s="17">
        <v>-629</v>
      </c>
      <c r="C93" s="17">
        <v>12040</v>
      </c>
      <c r="D93" s="17">
        <v>11700</v>
      </c>
      <c r="E93" s="17">
        <v>14410</v>
      </c>
      <c r="F93" s="17">
        <v>14709</v>
      </c>
      <c r="G93" s="24"/>
      <c r="H93" s="7"/>
      <c r="I93" s="25">
        <f t="shared" si="17"/>
        <v>-2370</v>
      </c>
      <c r="J93" s="24">
        <f t="shared" si="17"/>
        <v>-3009</v>
      </c>
      <c r="K93" s="7"/>
      <c r="L93" s="25">
        <f t="shared" si="27"/>
        <v>-2367.5352047808401</v>
      </c>
      <c r="M93" s="17">
        <f t="shared" si="18"/>
        <v>6.0752154723934799</v>
      </c>
      <c r="N93" s="17">
        <f t="shared" si="28"/>
        <v>-3014.0898459865143</v>
      </c>
      <c r="O93" s="24">
        <f t="shared" si="19"/>
        <v>25.906532166435927</v>
      </c>
      <c r="P93" s="7"/>
      <c r="Q93" s="25">
        <f t="shared" si="20"/>
        <v>-2351.3286545869432</v>
      </c>
      <c r="R93" s="24">
        <f t="shared" si="21"/>
        <v>-3029.9605550583433</v>
      </c>
      <c r="S93" s="7"/>
      <c r="T93" s="25">
        <f t="shared" si="22"/>
        <v>0.61062208708891352</v>
      </c>
      <c r="U93" s="24">
        <f t="shared" si="23"/>
        <v>-0.7876824475267391</v>
      </c>
      <c r="V93" s="7"/>
      <c r="W93" s="25">
        <f t="shared" si="24"/>
        <v>0.61213023157021884</v>
      </c>
      <c r="X93" s="24">
        <f t="shared" si="29"/>
        <v>314.88823443168963</v>
      </c>
      <c r="Y93" s="7"/>
      <c r="Z93" s="25">
        <f t="shared" si="30"/>
        <v>-629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-3.0765568310357594E-2</v>
      </c>
    </row>
    <row r="94" spans="1:31" s="17" customFormat="1" x14ac:dyDescent="0.25">
      <c r="A94" s="17">
        <v>9</v>
      </c>
      <c r="B94" s="17">
        <v>-631</v>
      </c>
      <c r="C94" s="17">
        <v>11906</v>
      </c>
      <c r="D94" s="17">
        <v>11832</v>
      </c>
      <c r="E94" s="17">
        <v>14558</v>
      </c>
      <c r="F94" s="17">
        <v>14591</v>
      </c>
      <c r="G94" s="24"/>
      <c r="H94" s="7"/>
      <c r="I94" s="25">
        <f t="shared" si="17"/>
        <v>-2652</v>
      </c>
      <c r="J94" s="24">
        <f t="shared" si="17"/>
        <v>-2759</v>
      </c>
      <c r="K94" s="7"/>
      <c r="L94" s="25">
        <f t="shared" si="27"/>
        <v>-2657.3056562173088</v>
      </c>
      <c r="M94" s="17">
        <f t="shared" si="18"/>
        <v>28.149987896267007</v>
      </c>
      <c r="N94" s="17">
        <f t="shared" si="28"/>
        <v>-2766.3877928201</v>
      </c>
      <c r="O94" s="24">
        <f t="shared" si="19"/>
        <v>54.579482752721155</v>
      </c>
      <c r="P94" s="7"/>
      <c r="Q94" s="25">
        <f t="shared" si="20"/>
        <v>-2633.3286545869432</v>
      </c>
      <c r="R94" s="24">
        <f t="shared" si="21"/>
        <v>-2779.9605550583433</v>
      </c>
      <c r="S94" s="7"/>
      <c r="T94" s="25">
        <f t="shared" si="22"/>
        <v>0.68385533256617037</v>
      </c>
      <c r="U94" s="24">
        <f t="shared" si="23"/>
        <v>-0.72269130051232089</v>
      </c>
      <c r="V94" s="7"/>
      <c r="W94" s="25">
        <f t="shared" si="24"/>
        <v>0.68523926731064666</v>
      </c>
      <c r="X94" s="24">
        <f t="shared" si="29"/>
        <v>309.26377291784922</v>
      </c>
      <c r="Y94" s="7"/>
      <c r="Z94" s="25">
        <f t="shared" si="30"/>
        <v>-631</v>
      </c>
      <c r="AA94" s="17">
        <f t="shared" si="31"/>
        <v>309.24</v>
      </c>
      <c r="AB94" s="24">
        <f t="shared" si="25"/>
        <v>5.3972561788672646</v>
      </c>
      <c r="AC94" s="17">
        <f t="shared" si="26"/>
        <v>2.3772917849214537E-2</v>
      </c>
    </row>
    <row r="95" spans="1:31" s="17" customFormat="1" x14ac:dyDescent="0.25">
      <c r="A95" s="17">
        <v>10</v>
      </c>
      <c r="B95" s="17">
        <v>-613</v>
      </c>
      <c r="C95" s="17">
        <v>11772</v>
      </c>
      <c r="D95" s="17">
        <v>11961</v>
      </c>
      <c r="E95" s="17">
        <v>14684</v>
      </c>
      <c r="F95" s="17">
        <v>14453</v>
      </c>
      <c r="G95" s="24"/>
      <c r="H95" s="7"/>
      <c r="I95" s="25">
        <f t="shared" si="17"/>
        <v>-2912</v>
      </c>
      <c r="J95" s="24">
        <f t="shared" si="17"/>
        <v>-2492</v>
      </c>
      <c r="K95" s="7"/>
      <c r="L95" s="25">
        <f t="shared" si="27"/>
        <v>-2914.0175984754001</v>
      </c>
      <c r="M95" s="17">
        <f t="shared" si="18"/>
        <v>4.0707036079366619</v>
      </c>
      <c r="N95" s="17">
        <f t="shared" si="28"/>
        <v>-2499.5190556786292</v>
      </c>
      <c r="O95" s="24">
        <f t="shared" si="19"/>
        <v>56.536198298326454</v>
      </c>
      <c r="P95" s="7"/>
      <c r="Q95" s="25">
        <f t="shared" si="20"/>
        <v>-2893.3286545869432</v>
      </c>
      <c r="R95" s="24">
        <f t="shared" si="21"/>
        <v>-2512.9605550583433</v>
      </c>
      <c r="S95" s="7"/>
      <c r="T95" s="25">
        <f t="shared" si="22"/>
        <v>0.75137534612676171</v>
      </c>
      <c r="U95" s="24">
        <f t="shared" si="23"/>
        <v>-0.65328075550092235</v>
      </c>
      <c r="V95" s="7"/>
      <c r="W95" s="25">
        <f t="shared" si="24"/>
        <v>0.75262660530132308</v>
      </c>
      <c r="X95" s="24">
        <f t="shared" si="29"/>
        <v>303.69803866240466</v>
      </c>
      <c r="Y95" s="7"/>
      <c r="Z95" s="25">
        <f t="shared" si="30"/>
        <v>-613</v>
      </c>
      <c r="AA95" s="17">
        <f t="shared" si="31"/>
        <v>303.72300000000001</v>
      </c>
      <c r="AB95" s="24">
        <f t="shared" si="25"/>
        <v>5.3009663640347373</v>
      </c>
      <c r="AC95" s="17">
        <f t="shared" si="26"/>
        <v>-2.4961337595357236E-2</v>
      </c>
    </row>
    <row r="96" spans="1:31" s="17" customFormat="1" x14ac:dyDescent="0.25">
      <c r="A96" s="17">
        <v>11</v>
      </c>
      <c r="B96" s="17">
        <v>-612</v>
      </c>
      <c r="C96" s="17">
        <v>11653</v>
      </c>
      <c r="D96" s="17">
        <v>12103</v>
      </c>
      <c r="E96" s="17">
        <v>14792</v>
      </c>
      <c r="F96" s="17">
        <v>14309</v>
      </c>
      <c r="G96" s="24"/>
      <c r="H96" s="7"/>
      <c r="I96" s="25">
        <f t="shared" si="17"/>
        <v>-3139</v>
      </c>
      <c r="J96" s="24">
        <f t="shared" si="17"/>
        <v>-2206</v>
      </c>
      <c r="K96" s="7"/>
      <c r="L96" s="25">
        <f t="shared" si="27"/>
        <v>-3143.5391060687662</v>
      </c>
      <c r="M96" s="17">
        <f t="shared" si="18"/>
        <v>20.603483903509776</v>
      </c>
      <c r="N96" s="17">
        <f t="shared" si="28"/>
        <v>-2209.7838310263232</v>
      </c>
      <c r="O96" s="24">
        <f t="shared" si="19"/>
        <v>14.317377235766395</v>
      </c>
      <c r="P96" s="7"/>
      <c r="Q96" s="25">
        <f t="shared" si="20"/>
        <v>-3120.3286545869432</v>
      </c>
      <c r="R96" s="24">
        <f t="shared" si="21"/>
        <v>-2226.9605550583433</v>
      </c>
      <c r="S96" s="7"/>
      <c r="T96" s="25">
        <f t="shared" si="22"/>
        <v>0.81032551181235501</v>
      </c>
      <c r="U96" s="24">
        <f t="shared" si="23"/>
        <v>-0.57893088331642806</v>
      </c>
      <c r="V96" s="7"/>
      <c r="W96" s="25">
        <f t="shared" si="24"/>
        <v>0.81143462960543522</v>
      </c>
      <c r="X96" s="24">
        <f t="shared" si="29"/>
        <v>298.246580706553</v>
      </c>
      <c r="Y96" s="7"/>
      <c r="Z96" s="25">
        <f t="shared" si="30"/>
        <v>-612</v>
      </c>
      <c r="AA96" s="17">
        <f t="shared" si="31"/>
        <v>298.21500000000003</v>
      </c>
      <c r="AB96" s="24">
        <f t="shared" si="25"/>
        <v>5.2048336288348906</v>
      </c>
      <c r="AC96" s="17">
        <f t="shared" si="26"/>
        <v>3.1580706552972515E-2</v>
      </c>
    </row>
    <row r="97" spans="1:29" s="17" customFormat="1" x14ac:dyDescent="0.25">
      <c r="A97" s="17">
        <v>12</v>
      </c>
      <c r="B97" s="17">
        <v>-633</v>
      </c>
      <c r="C97" s="17">
        <v>11549</v>
      </c>
      <c r="D97" s="17">
        <v>12265</v>
      </c>
      <c r="E97" s="17">
        <v>14894</v>
      </c>
      <c r="F97" s="17">
        <v>14146</v>
      </c>
      <c r="G97" s="24"/>
      <c r="H97" s="7"/>
      <c r="I97" s="25">
        <f t="shared" si="17"/>
        <v>-3345</v>
      </c>
      <c r="J97" s="24">
        <f t="shared" si="17"/>
        <v>-1881</v>
      </c>
      <c r="K97" s="7"/>
      <c r="L97" s="25">
        <f t="shared" si="27"/>
        <v>-3350.5383826313141</v>
      </c>
      <c r="M97" s="17">
        <f t="shared" si="18"/>
        <v>30.673682170841772</v>
      </c>
      <c r="N97" s="17">
        <f t="shared" si="28"/>
        <v>-1888.4628305688739</v>
      </c>
      <c r="O97" s="24">
        <f t="shared" si="19"/>
        <v>55.69384009971828</v>
      </c>
      <c r="P97" s="7"/>
      <c r="Q97" s="25">
        <f t="shared" si="20"/>
        <v>-3326.3286545869432</v>
      </c>
      <c r="R97" s="24">
        <f t="shared" si="21"/>
        <v>-1901.9605550583431</v>
      </c>
      <c r="S97" s="7"/>
      <c r="T97" s="25">
        <f t="shared" si="22"/>
        <v>0.86382213794113127</v>
      </c>
      <c r="U97" s="24">
        <f t="shared" si="23"/>
        <v>-0.49444239219768438</v>
      </c>
      <c r="V97" s="7"/>
      <c r="W97" s="25">
        <f t="shared" si="24"/>
        <v>0.8647697067430421</v>
      </c>
      <c r="X97" s="24">
        <f t="shared" si="29"/>
        <v>292.49929806713567</v>
      </c>
      <c r="Y97" s="7"/>
      <c r="Z97" s="25">
        <f t="shared" si="30"/>
        <v>-633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-1.870193286436006E-2</v>
      </c>
    </row>
    <row r="98" spans="1:29" s="17" customFormat="1" x14ac:dyDescent="0.25">
      <c r="A98" s="17">
        <v>13</v>
      </c>
      <c r="B98" s="17">
        <v>-624</v>
      </c>
      <c r="C98" s="17">
        <v>11467</v>
      </c>
      <c r="D98" s="17">
        <v>12438</v>
      </c>
      <c r="E98" s="17">
        <v>14987</v>
      </c>
      <c r="F98" s="17">
        <v>13986</v>
      </c>
      <c r="G98" s="24"/>
      <c r="H98" s="7"/>
      <c r="I98" s="25">
        <f t="shared" si="17"/>
        <v>-3520</v>
      </c>
      <c r="J98" s="24">
        <f t="shared" si="17"/>
        <v>-1548</v>
      </c>
      <c r="K98" s="7"/>
      <c r="L98" s="25">
        <f t="shared" si="27"/>
        <v>-3522.3703362721458</v>
      </c>
      <c r="M98" s="17">
        <f t="shared" si="18"/>
        <v>5.6184940430499433</v>
      </c>
      <c r="N98" s="17">
        <f t="shared" si="28"/>
        <v>-1553.228153719745</v>
      </c>
      <c r="O98" s="24">
        <f t="shared" si="19"/>
        <v>27.333591317283723</v>
      </c>
      <c r="P98" s="7"/>
      <c r="Q98" s="25">
        <f t="shared" si="20"/>
        <v>-3501.3286545869432</v>
      </c>
      <c r="R98" s="24">
        <f t="shared" si="21"/>
        <v>-1568.9605550583431</v>
      </c>
      <c r="S98" s="7"/>
      <c r="T98" s="25">
        <f t="shared" si="22"/>
        <v>0.9092683009146062</v>
      </c>
      <c r="U98" s="24">
        <f t="shared" si="23"/>
        <v>-0.40787418437447942</v>
      </c>
      <c r="V98" s="7"/>
      <c r="W98" s="25">
        <f t="shared" si="24"/>
        <v>0.91005032699033417</v>
      </c>
      <c r="X98" s="24">
        <f t="shared" si="29"/>
        <v>286.88139935666675</v>
      </c>
      <c r="Y98" s="7"/>
      <c r="Z98" s="25">
        <f t="shared" si="30"/>
        <v>-624</v>
      </c>
      <c r="AA98" s="17">
        <f t="shared" si="31"/>
        <v>286.90200000000004</v>
      </c>
      <c r="AB98" s="24">
        <f t="shared" si="25"/>
        <v>5.0073845305567719</v>
      </c>
      <c r="AC98" s="17">
        <f t="shared" si="26"/>
        <v>-2.060064333329592E-2</v>
      </c>
    </row>
    <row r="99" spans="1:29" s="17" customFormat="1" x14ac:dyDescent="0.25">
      <c r="A99" s="17">
        <v>14</v>
      </c>
      <c r="B99" s="17">
        <v>-641</v>
      </c>
      <c r="C99" s="17">
        <v>11400</v>
      </c>
      <c r="D99" s="17">
        <v>12623</v>
      </c>
      <c r="E99" s="17">
        <v>15060</v>
      </c>
      <c r="F99" s="17">
        <v>13812</v>
      </c>
      <c r="G99" s="24"/>
      <c r="H99" s="7"/>
      <c r="I99" s="25">
        <f t="shared" si="17"/>
        <v>-3660</v>
      </c>
      <c r="J99" s="24">
        <f t="shared" si="17"/>
        <v>-1189</v>
      </c>
      <c r="K99" s="7"/>
      <c r="L99" s="25">
        <f t="shared" si="27"/>
        <v>-3663.8294896473431</v>
      </c>
      <c r="M99" s="17">
        <f t="shared" si="18"/>
        <v>14.664990959107618</v>
      </c>
      <c r="N99" s="17">
        <f t="shared" si="28"/>
        <v>-1193.1527084352474</v>
      </c>
      <c r="O99" s="24">
        <f t="shared" si="19"/>
        <v>17.244987348174948</v>
      </c>
      <c r="P99" s="7"/>
      <c r="Q99" s="25">
        <f t="shared" si="20"/>
        <v>-3641.3286545869432</v>
      </c>
      <c r="R99" s="24">
        <f t="shared" si="21"/>
        <v>-1209.9605550583431</v>
      </c>
      <c r="S99" s="7"/>
      <c r="T99" s="25">
        <f t="shared" si="22"/>
        <v>0.94562523129338616</v>
      </c>
      <c r="U99" s="24">
        <f t="shared" si="23"/>
        <v>-0.31454689726177498</v>
      </c>
      <c r="V99" s="7"/>
      <c r="W99" s="25">
        <f t="shared" si="24"/>
        <v>0.94622876625515795</v>
      </c>
      <c r="X99" s="24">
        <f t="shared" si="29"/>
        <v>281.12794282587311</v>
      </c>
      <c r="Y99" s="7"/>
      <c r="Z99" s="25">
        <f t="shared" si="30"/>
        <v>-641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-5.0571741269322956E-3</v>
      </c>
    </row>
    <row r="100" spans="1:29" s="17" customFormat="1" x14ac:dyDescent="0.25">
      <c r="A100" s="17">
        <v>15</v>
      </c>
      <c r="B100" s="17">
        <v>-628</v>
      </c>
      <c r="C100" s="17">
        <v>11344</v>
      </c>
      <c r="D100" s="17">
        <v>12796</v>
      </c>
      <c r="E100" s="17">
        <v>15104</v>
      </c>
      <c r="F100" s="17">
        <v>13622</v>
      </c>
      <c r="G100" s="24"/>
      <c r="H100" s="7"/>
      <c r="I100" s="25">
        <f t="shared" si="17"/>
        <v>-3760</v>
      </c>
      <c r="J100" s="24">
        <f t="shared" si="17"/>
        <v>-826</v>
      </c>
      <c r="K100" s="7"/>
      <c r="L100" s="25">
        <f t="shared" si="27"/>
        <v>-3766.5996975265111</v>
      </c>
      <c r="M100" s="17">
        <f t="shared" si="18"/>
        <v>43.556007441437202</v>
      </c>
      <c r="N100" s="17">
        <f t="shared" si="28"/>
        <v>-828.42531566205696</v>
      </c>
      <c r="O100" s="24">
        <f t="shared" si="19"/>
        <v>5.8821560606187893</v>
      </c>
      <c r="P100" s="7"/>
      <c r="Q100" s="25">
        <f t="shared" si="20"/>
        <v>-3741.3286545869432</v>
      </c>
      <c r="R100" s="24">
        <f t="shared" si="21"/>
        <v>-846.96055505834306</v>
      </c>
      <c r="S100" s="7"/>
      <c r="T100" s="25">
        <f t="shared" si="22"/>
        <v>0.97159446727822907</v>
      </c>
      <c r="U100" s="24">
        <f t="shared" si="23"/>
        <v>-0.22017975179683985</v>
      </c>
      <c r="V100" s="7"/>
      <c r="W100" s="25">
        <f t="shared" si="24"/>
        <v>0.97201750261367104</v>
      </c>
      <c r="X100" s="24">
        <f t="shared" si="29"/>
        <v>275.50317746822338</v>
      </c>
      <c r="Y100" s="7"/>
      <c r="Z100" s="25">
        <f t="shared" si="30"/>
        <v>-628</v>
      </c>
      <c r="AA100" s="17">
        <f t="shared" si="31"/>
        <v>275.48100000000005</v>
      </c>
      <c r="AB100" s="24">
        <f t="shared" si="25"/>
        <v>4.8080504766864998</v>
      </c>
      <c r="AC100" s="17">
        <f t="shared" si="26"/>
        <v>2.2177468223333108E-2</v>
      </c>
    </row>
    <row r="101" spans="1:29" s="17" customFormat="1" x14ac:dyDescent="0.25">
      <c r="A101" s="17">
        <v>16</v>
      </c>
      <c r="B101" s="17">
        <v>-632</v>
      </c>
      <c r="C101" s="17">
        <v>11310</v>
      </c>
      <c r="D101" s="17">
        <v>12990</v>
      </c>
      <c r="E101" s="17">
        <v>15135</v>
      </c>
      <c r="F101" s="17">
        <v>13441</v>
      </c>
      <c r="G101" s="24"/>
      <c r="H101" s="7"/>
      <c r="I101" s="25">
        <f t="shared" si="17"/>
        <v>-3825</v>
      </c>
      <c r="J101" s="24">
        <f t="shared" si="17"/>
        <v>-451</v>
      </c>
      <c r="K101" s="7"/>
      <c r="L101" s="25">
        <f t="shared" si="27"/>
        <v>-3833.2121792690632</v>
      </c>
      <c r="M101" s="17">
        <f t="shared" si="18"/>
        <v>67.439888347231374</v>
      </c>
      <c r="N101" s="17">
        <f t="shared" si="28"/>
        <v>-453.04255454159875</v>
      </c>
      <c r="O101" s="24">
        <f t="shared" si="19"/>
        <v>4.1720290554056678</v>
      </c>
      <c r="P101" s="7"/>
      <c r="Q101" s="25">
        <f t="shared" si="20"/>
        <v>-3806.3286545869432</v>
      </c>
      <c r="R101" s="24">
        <f t="shared" si="21"/>
        <v>-471.96055505834306</v>
      </c>
      <c r="S101" s="7"/>
      <c r="T101" s="25">
        <f t="shared" si="22"/>
        <v>0.9884744706683769</v>
      </c>
      <c r="U101" s="24">
        <f t="shared" si="23"/>
        <v>-0.12269303127521264</v>
      </c>
      <c r="V101" s="7"/>
      <c r="W101" s="25">
        <f t="shared" si="24"/>
        <v>0.98871102124092658</v>
      </c>
      <c r="X101" s="24">
        <f t="shared" si="29"/>
        <v>269.81391563013176</v>
      </c>
      <c r="Y101" s="7"/>
      <c r="Z101" s="25">
        <f t="shared" si="30"/>
        <v>-632</v>
      </c>
      <c r="AA101" s="17">
        <f t="shared" si="31"/>
        <v>269.79300000000006</v>
      </c>
      <c r="AB101" s="24">
        <f t="shared" si="25"/>
        <v>4.7087761488330626</v>
      </c>
      <c r="AC101" s="17">
        <f t="shared" si="26"/>
        <v>2.0915630131696616E-2</v>
      </c>
    </row>
    <row r="102" spans="1:29" s="17" customFormat="1" x14ac:dyDescent="0.25">
      <c r="A102" s="17">
        <v>17</v>
      </c>
      <c r="B102" s="17">
        <v>-626</v>
      </c>
      <c r="C102" s="17">
        <v>11282</v>
      </c>
      <c r="D102" s="17">
        <v>13158</v>
      </c>
      <c r="E102" s="17">
        <v>15135</v>
      </c>
      <c r="F102" s="17">
        <v>13241</v>
      </c>
      <c r="G102" s="24"/>
      <c r="H102" s="7"/>
      <c r="I102" s="25">
        <f t="shared" si="17"/>
        <v>-3853</v>
      </c>
      <c r="J102" s="24">
        <f t="shared" si="17"/>
        <v>-83</v>
      </c>
      <c r="K102" s="7"/>
      <c r="L102" s="25">
        <f t="shared" si="27"/>
        <v>-3862.1434067306946</v>
      </c>
      <c r="M102" s="17">
        <f t="shared" si="18"/>
        <v>83.601886642910415</v>
      </c>
      <c r="N102" s="17">
        <f t="shared" si="28"/>
        <v>-76.609299849075072</v>
      </c>
      <c r="O102" s="24">
        <f t="shared" si="19"/>
        <v>40.8410484190319</v>
      </c>
      <c r="P102" s="7"/>
      <c r="Q102" s="25">
        <f t="shared" si="20"/>
        <v>-3834.3286545869432</v>
      </c>
      <c r="R102" s="24">
        <f t="shared" si="21"/>
        <v>-103.96055505834309</v>
      </c>
      <c r="S102" s="7"/>
      <c r="T102" s="25">
        <f t="shared" si="22"/>
        <v>0.99574585674413285</v>
      </c>
      <c r="U102" s="24">
        <f t="shared" si="23"/>
        <v>-2.7026062869989147E-2</v>
      </c>
      <c r="V102" s="7"/>
      <c r="W102" s="25">
        <f t="shared" si="24"/>
        <v>0.99579938659327005</v>
      </c>
      <c r="X102" s="24">
        <f t="shared" si="29"/>
        <v>264.29465027419224</v>
      </c>
      <c r="Y102" s="7"/>
      <c r="Z102" s="25">
        <f t="shared" si="30"/>
        <v>-626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0.13565027419218723</v>
      </c>
    </row>
    <row r="103" spans="1:29" s="17" customFormat="1" x14ac:dyDescent="0.25">
      <c r="A103" s="17">
        <v>18</v>
      </c>
      <c r="B103" s="17">
        <v>-623</v>
      </c>
      <c r="C103" s="17">
        <v>11297</v>
      </c>
      <c r="D103" s="17">
        <v>13361</v>
      </c>
      <c r="E103" s="17">
        <v>15146</v>
      </c>
      <c r="F103" s="17">
        <v>13065</v>
      </c>
      <c r="G103" s="24"/>
      <c r="H103" s="7"/>
      <c r="I103" s="25">
        <f t="shared" si="17"/>
        <v>-3849</v>
      </c>
      <c r="J103" s="24">
        <f t="shared" si="17"/>
        <v>296</v>
      </c>
      <c r="K103" s="7"/>
      <c r="L103" s="25">
        <f t="shared" si="27"/>
        <v>-3854.0490676479508</v>
      </c>
      <c r="M103" s="17">
        <f t="shared" si="18"/>
        <v>25.493084113583205</v>
      </c>
      <c r="N103" s="17">
        <f t="shared" si="28"/>
        <v>298.96183535870927</v>
      </c>
      <c r="O103" s="24">
        <f t="shared" si="19"/>
        <v>8.7724686921004444</v>
      </c>
      <c r="P103" s="7"/>
      <c r="Q103" s="25">
        <f t="shared" si="20"/>
        <v>-3830.3286545869432</v>
      </c>
      <c r="R103" s="24">
        <f t="shared" si="21"/>
        <v>275.03944494165694</v>
      </c>
      <c r="S103" s="7"/>
      <c r="T103" s="25">
        <f t="shared" si="22"/>
        <v>0.99470708730473911</v>
      </c>
      <c r="U103" s="24">
        <f t="shared" si="23"/>
        <v>7.1500516003868753E-2</v>
      </c>
      <c r="V103" s="7"/>
      <c r="W103" s="25">
        <f t="shared" si="24"/>
        <v>0.99457211009489022</v>
      </c>
      <c r="X103" s="24">
        <f t="shared" si="29"/>
        <v>258.62805927395152</v>
      </c>
      <c r="Y103" s="7"/>
      <c r="Z103" s="25">
        <f t="shared" si="30"/>
        <v>-623</v>
      </c>
      <c r="AA103" s="17">
        <f t="shared" si="31"/>
        <v>258.55200000000002</v>
      </c>
      <c r="AB103" s="24">
        <f t="shared" si="25"/>
        <v>4.5125836876163792</v>
      </c>
      <c r="AC103" s="17">
        <f t="shared" si="26"/>
        <v>7.6059273951500472E-2</v>
      </c>
    </row>
    <row r="104" spans="1:29" s="17" customFormat="1" x14ac:dyDescent="0.25">
      <c r="A104" s="17">
        <v>19</v>
      </c>
      <c r="B104" s="17">
        <v>-612</v>
      </c>
      <c r="C104" s="17">
        <v>11316</v>
      </c>
      <c r="D104" s="17">
        <v>13547</v>
      </c>
      <c r="E104" s="17">
        <v>15124</v>
      </c>
      <c r="F104" s="17">
        <v>12890</v>
      </c>
      <c r="G104" s="24"/>
      <c r="H104" s="7"/>
      <c r="I104" s="25">
        <f t="shared" si="17"/>
        <v>-3808</v>
      </c>
      <c r="J104" s="24">
        <f t="shared" si="17"/>
        <v>657</v>
      </c>
      <c r="K104" s="7"/>
      <c r="L104" s="25">
        <f t="shared" si="27"/>
        <v>-3810.3414044268447</v>
      </c>
      <c r="M104" s="17">
        <f t="shared" si="18"/>
        <v>5.4821746900481783</v>
      </c>
      <c r="N104" s="17">
        <f t="shared" si="28"/>
        <v>665.33127160889171</v>
      </c>
      <c r="O104" s="24">
        <f t="shared" si="19"/>
        <v>69.410086621125089</v>
      </c>
      <c r="P104" s="7"/>
      <c r="Q104" s="25">
        <f t="shared" si="20"/>
        <v>-3789.3286545869432</v>
      </c>
      <c r="R104" s="24">
        <f t="shared" si="21"/>
        <v>636.03944494165694</v>
      </c>
      <c r="S104" s="7"/>
      <c r="T104" s="25">
        <f t="shared" si="22"/>
        <v>0.9840597005509536</v>
      </c>
      <c r="U104" s="24">
        <f t="shared" si="23"/>
        <v>0.16534773229268854</v>
      </c>
      <c r="V104" s="7"/>
      <c r="W104" s="25">
        <f t="shared" si="24"/>
        <v>0.98374515144754981</v>
      </c>
      <c r="X104" s="24">
        <f t="shared" si="29"/>
        <v>253.19893567168299</v>
      </c>
      <c r="Y104" s="7"/>
      <c r="Z104" s="25">
        <f t="shared" si="30"/>
        <v>-612</v>
      </c>
      <c r="AA104" s="17">
        <f t="shared" si="31"/>
        <v>253.04400000000001</v>
      </c>
      <c r="AB104" s="24">
        <f t="shared" si="25"/>
        <v>4.4164509524165316</v>
      </c>
      <c r="AC104" s="17">
        <f t="shared" si="26"/>
        <v>0.15493567168297773</v>
      </c>
    </row>
    <row r="105" spans="1:29" s="17" customFormat="1" x14ac:dyDescent="0.25">
      <c r="A105" s="17">
        <v>20</v>
      </c>
      <c r="B105" s="17">
        <v>-616</v>
      </c>
      <c r="C105" s="17">
        <v>11355</v>
      </c>
      <c r="D105" s="17">
        <v>13721</v>
      </c>
      <c r="E105" s="17">
        <v>15080</v>
      </c>
      <c r="F105" s="17">
        <v>12702</v>
      </c>
      <c r="G105" s="24"/>
      <c r="H105" s="7"/>
      <c r="I105" s="25">
        <f t="shared" si="17"/>
        <v>-3725</v>
      </c>
      <c r="J105" s="24">
        <f t="shared" si="17"/>
        <v>1019</v>
      </c>
      <c r="K105" s="7"/>
      <c r="L105" s="25">
        <f t="shared" si="27"/>
        <v>-3730.9723158889133</v>
      </c>
      <c r="M105" s="17">
        <f t="shared" si="18"/>
        <v>35.668557076965925</v>
      </c>
      <c r="N105" s="17">
        <f t="shared" si="28"/>
        <v>1028.0773605582726</v>
      </c>
      <c r="O105" s="24">
        <f t="shared" si="19"/>
        <v>82.398474704883597</v>
      </c>
      <c r="P105" s="7"/>
      <c r="Q105" s="25">
        <f t="shared" si="20"/>
        <v>-3706.3286545869432</v>
      </c>
      <c r="R105" s="24">
        <f t="shared" si="21"/>
        <v>998.03944494165694</v>
      </c>
      <c r="S105" s="7"/>
      <c r="T105" s="25">
        <f t="shared" si="22"/>
        <v>0.96250523468353399</v>
      </c>
      <c r="U105" s="24">
        <f t="shared" si="23"/>
        <v>0.25945491316956598</v>
      </c>
      <c r="V105" s="7"/>
      <c r="W105" s="25">
        <f t="shared" si="24"/>
        <v>0.96201059634885966</v>
      </c>
      <c r="X105" s="24">
        <f t="shared" si="29"/>
        <v>247.6464310822729</v>
      </c>
      <c r="Y105" s="7"/>
      <c r="Z105" s="25">
        <f t="shared" si="30"/>
        <v>-616</v>
      </c>
      <c r="AA105" s="17">
        <f t="shared" si="31"/>
        <v>247.5</v>
      </c>
      <c r="AB105" s="24">
        <f t="shared" si="25"/>
        <v>4.319689898685966</v>
      </c>
      <c r="AC105" s="17">
        <f t="shared" si="26"/>
        <v>0.14643108227289758</v>
      </c>
    </row>
    <row r="106" spans="1:29" s="17" customFormat="1" x14ac:dyDescent="0.25">
      <c r="A106" s="17">
        <v>21</v>
      </c>
      <c r="B106" s="17">
        <v>-634</v>
      </c>
      <c r="C106" s="17">
        <v>11407</v>
      </c>
      <c r="D106" s="17">
        <v>13900</v>
      </c>
      <c r="E106" s="17">
        <v>15017</v>
      </c>
      <c r="F106" s="17">
        <v>12521</v>
      </c>
      <c r="G106" s="24"/>
      <c r="H106" s="7"/>
      <c r="I106" s="25">
        <f t="shared" si="17"/>
        <v>-3610</v>
      </c>
      <c r="J106" s="24">
        <f t="shared" si="17"/>
        <v>1379</v>
      </c>
      <c r="K106" s="7"/>
      <c r="L106" s="25">
        <f t="shared" si="27"/>
        <v>-3613.007062126022</v>
      </c>
      <c r="M106" s="17">
        <f t="shared" si="18"/>
        <v>9.0424226297559045</v>
      </c>
      <c r="N106" s="17">
        <f t="shared" si="28"/>
        <v>1391.5475194557396</v>
      </c>
      <c r="O106" s="24">
        <f t="shared" si="19"/>
        <v>157.44024449216317</v>
      </c>
      <c r="P106" s="7"/>
      <c r="Q106" s="25">
        <f t="shared" si="20"/>
        <v>-3591.3286545869432</v>
      </c>
      <c r="R106" s="24">
        <f t="shared" si="21"/>
        <v>1358.0394449416569</v>
      </c>
      <c r="S106" s="7"/>
      <c r="T106" s="25">
        <f t="shared" si="22"/>
        <v>0.93264061330096482</v>
      </c>
      <c r="U106" s="24">
        <f t="shared" si="23"/>
        <v>0.35304216487032813</v>
      </c>
      <c r="V106" s="7"/>
      <c r="W106" s="25">
        <f t="shared" si="24"/>
        <v>0.93196686527557071</v>
      </c>
      <c r="X106" s="24">
        <f t="shared" si="29"/>
        <v>241.99262775946602</v>
      </c>
      <c r="Y106" s="7"/>
      <c r="Z106" s="25">
        <f t="shared" si="30"/>
        <v>-634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0.19862775946600664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14084</v>
      </c>
      <c r="E107" s="17">
        <v>14945</v>
      </c>
      <c r="F107" s="17">
        <v>12350</v>
      </c>
      <c r="G107" s="24"/>
      <c r="H107" s="7"/>
      <c r="I107" s="25">
        <f t="shared" si="17"/>
        <v>-3461</v>
      </c>
      <c r="J107" s="24">
        <f t="shared" si="17"/>
        <v>1734</v>
      </c>
      <c r="K107" s="7"/>
      <c r="L107" s="25">
        <f t="shared" si="27"/>
        <v>-3459.4036554472841</v>
      </c>
      <c r="M107" s="17">
        <f t="shared" si="18"/>
        <v>2.5483159309856984</v>
      </c>
      <c r="N107" s="17">
        <f t="shared" si="28"/>
        <v>1741.4317968192538</v>
      </c>
      <c r="O107" s="24">
        <f t="shared" si="19"/>
        <v>55.231603962670967</v>
      </c>
      <c r="P107" s="7"/>
      <c r="Q107" s="25">
        <f t="shared" si="20"/>
        <v>-3442.3286545869432</v>
      </c>
      <c r="R107" s="24">
        <f t="shared" si="21"/>
        <v>1713.0394449416569</v>
      </c>
      <c r="S107" s="7"/>
      <c r="T107" s="25">
        <f t="shared" si="22"/>
        <v>0.89394645168354891</v>
      </c>
      <c r="U107" s="24">
        <f t="shared" si="23"/>
        <v>0.44532959363080188</v>
      </c>
      <c r="V107" s="7"/>
      <c r="W107" s="25">
        <f t="shared" si="24"/>
        <v>0.89309606468264391</v>
      </c>
      <c r="X107" s="24">
        <f t="shared" si="29"/>
        <v>236.23753778260618</v>
      </c>
      <c r="Y107" s="7"/>
      <c r="Z107" s="25">
        <f t="shared" si="30"/>
        <v>-634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0.14953778260615991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14245</v>
      </c>
      <c r="E108" s="17">
        <v>14847</v>
      </c>
      <c r="F108" s="17">
        <v>12179</v>
      </c>
      <c r="G108" s="24"/>
      <c r="H108" s="7"/>
      <c r="I108" s="25">
        <f t="shared" si="17"/>
        <v>-3272</v>
      </c>
      <c r="J108" s="24">
        <f t="shared" si="17"/>
        <v>2066</v>
      </c>
      <c r="K108" s="7"/>
      <c r="L108" s="25">
        <f t="shared" si="27"/>
        <v>-3271.0408876572887</v>
      </c>
      <c r="M108" s="17">
        <f t="shared" si="18"/>
        <v>0.91989648594106355</v>
      </c>
      <c r="N108" s="17">
        <f t="shared" si="28"/>
        <v>2075.2814159846239</v>
      </c>
      <c r="O108" s="24">
        <f t="shared" si="19"/>
        <v>86.14468267963187</v>
      </c>
      <c r="P108" s="7"/>
      <c r="Q108" s="25">
        <f t="shared" si="20"/>
        <v>-3253.3286545869432</v>
      </c>
      <c r="R108" s="24">
        <f t="shared" si="21"/>
        <v>2045.0394449416569</v>
      </c>
      <c r="S108" s="7"/>
      <c r="T108" s="25">
        <f t="shared" si="22"/>
        <v>0.84486459567219596</v>
      </c>
      <c r="U108" s="24">
        <f t="shared" si="23"/>
        <v>0.53163783686594912</v>
      </c>
      <c r="V108" s="7"/>
      <c r="W108" s="25">
        <f t="shared" si="24"/>
        <v>0.8438489903107419</v>
      </c>
      <c r="X108" s="24">
        <f t="shared" si="29"/>
        <v>230.52846227579846</v>
      </c>
      <c r="Y108" s="7"/>
      <c r="Z108" s="25">
        <f t="shared" si="30"/>
        <v>-636</v>
      </c>
      <c r="AA108" s="17">
        <f t="shared" si="31"/>
        <v>230.36400000000003</v>
      </c>
      <c r="AB108" s="24">
        <f t="shared" si="25"/>
        <v>4.0206102780642174</v>
      </c>
      <c r="AC108" s="17">
        <f t="shared" si="26"/>
        <v>0.16446227579842798</v>
      </c>
    </row>
    <row r="109" spans="1:29" s="17" customFormat="1" x14ac:dyDescent="0.25">
      <c r="A109" s="17">
        <v>24</v>
      </c>
      <c r="B109" s="17">
        <v>-625</v>
      </c>
      <c r="C109" s="17">
        <v>11676</v>
      </c>
      <c r="D109" s="17">
        <v>14399</v>
      </c>
      <c r="E109" s="17">
        <v>14728</v>
      </c>
      <c r="F109" s="17">
        <v>12018</v>
      </c>
      <c r="G109" s="24"/>
      <c r="H109" s="7"/>
      <c r="I109" s="25">
        <f t="shared" si="17"/>
        <v>-3052</v>
      </c>
      <c r="J109" s="24">
        <f t="shared" si="17"/>
        <v>2381</v>
      </c>
      <c r="K109" s="7"/>
      <c r="L109" s="25">
        <f t="shared" si="27"/>
        <v>-3054.310096823333</v>
      </c>
      <c r="M109" s="17">
        <f t="shared" si="18"/>
        <v>5.3365473331730771</v>
      </c>
      <c r="N109" s="17">
        <f t="shared" si="28"/>
        <v>2383.4114459297393</v>
      </c>
      <c r="O109" s="24">
        <f t="shared" si="19"/>
        <v>5.8150714720563794</v>
      </c>
      <c r="P109" s="7"/>
      <c r="Q109" s="25">
        <f t="shared" si="20"/>
        <v>-3033.3286545869432</v>
      </c>
      <c r="R109" s="24">
        <f t="shared" si="21"/>
        <v>2360.0394449416567</v>
      </c>
      <c r="S109" s="7"/>
      <c r="T109" s="25">
        <f t="shared" si="22"/>
        <v>0.78773227650554167</v>
      </c>
      <c r="U109" s="24">
        <f t="shared" si="23"/>
        <v>0.61352668210411598</v>
      </c>
      <c r="V109" s="7"/>
      <c r="W109" s="25">
        <f t="shared" si="24"/>
        <v>0.78655989342568733</v>
      </c>
      <c r="X109" s="24">
        <f t="shared" si="29"/>
        <v>224.78533837125326</v>
      </c>
      <c r="Y109" s="7"/>
      <c r="Z109" s="25">
        <f t="shared" si="30"/>
        <v>-625</v>
      </c>
      <c r="AA109" s="17">
        <f t="shared" si="31"/>
        <v>224.73900000000003</v>
      </c>
      <c r="AB109" s="24">
        <f t="shared" si="25"/>
        <v>3.9224355076395367</v>
      </c>
      <c r="AC109" s="17">
        <f t="shared" si="26"/>
        <v>4.6338371253227706E-2</v>
      </c>
    </row>
    <row r="110" spans="1:29" s="17" customFormat="1" x14ac:dyDescent="0.25">
      <c r="A110" s="17">
        <v>25</v>
      </c>
      <c r="B110" s="17">
        <v>-626</v>
      </c>
      <c r="C110" s="17">
        <v>11802</v>
      </c>
      <c r="D110" s="17">
        <v>14550</v>
      </c>
      <c r="E110" s="17">
        <v>14616</v>
      </c>
      <c r="F110" s="17">
        <v>11883</v>
      </c>
      <c r="G110" s="24"/>
      <c r="H110" s="7"/>
      <c r="I110" s="25">
        <f t="shared" si="17"/>
        <v>-2814</v>
      </c>
      <c r="J110" s="24">
        <f t="shared" si="17"/>
        <v>2667</v>
      </c>
      <c r="K110" s="7"/>
      <c r="L110" s="25">
        <f t="shared" si="27"/>
        <v>-2807.9129455640646</v>
      </c>
      <c r="M110" s="17">
        <f t="shared" si="18"/>
        <v>37.052231706041347</v>
      </c>
      <c r="N110" s="17">
        <f t="shared" si="28"/>
        <v>2669.2203000893433</v>
      </c>
      <c r="O110" s="24">
        <f t="shared" si="19"/>
        <v>4.929732486737664</v>
      </c>
      <c r="P110" s="7"/>
      <c r="Q110" s="25">
        <f t="shared" si="20"/>
        <v>-2795.3286545869432</v>
      </c>
      <c r="R110" s="24">
        <f t="shared" si="21"/>
        <v>2646.0394449416567</v>
      </c>
      <c r="S110" s="7"/>
      <c r="T110" s="25">
        <f t="shared" si="22"/>
        <v>0.72592549486161573</v>
      </c>
      <c r="U110" s="24">
        <f t="shared" si="23"/>
        <v>0.68787655428861028</v>
      </c>
      <c r="V110" s="7"/>
      <c r="W110" s="25">
        <f t="shared" si="24"/>
        <v>0.72461074938545722</v>
      </c>
      <c r="X110" s="24">
        <f t="shared" si="29"/>
        <v>219.22976140654328</v>
      </c>
      <c r="Y110" s="7"/>
      <c r="Z110" s="25">
        <f t="shared" si="30"/>
        <v>-626</v>
      </c>
      <c r="AA110" s="17">
        <f t="shared" si="31"/>
        <v>219.10500000000005</v>
      </c>
      <c r="AB110" s="24">
        <f t="shared" si="25"/>
        <v>3.8241036575821763</v>
      </c>
      <c r="AC110" s="17">
        <f t="shared" si="26"/>
        <v>0.12476140654322876</v>
      </c>
    </row>
    <row r="111" spans="1:29" s="17" customFormat="1" x14ac:dyDescent="0.25">
      <c r="A111" s="17">
        <v>26</v>
      </c>
      <c r="B111" s="17">
        <v>-605</v>
      </c>
      <c r="C111" s="17">
        <v>11933</v>
      </c>
      <c r="D111" s="17">
        <v>14669</v>
      </c>
      <c r="E111" s="17">
        <v>14479</v>
      </c>
      <c r="F111" s="17">
        <v>11753</v>
      </c>
      <c r="G111" s="24"/>
      <c r="H111" s="7"/>
      <c r="I111" s="25">
        <f t="shared" si="17"/>
        <v>-2546</v>
      </c>
      <c r="J111" s="24">
        <f t="shared" si="17"/>
        <v>2916</v>
      </c>
      <c r="K111" s="7"/>
      <c r="L111" s="25">
        <f t="shared" si="27"/>
        <v>-2544.133424527171</v>
      </c>
      <c r="M111" s="17">
        <f t="shared" si="18"/>
        <v>3.4841039957669047</v>
      </c>
      <c r="N111" s="17">
        <f t="shared" si="28"/>
        <v>2921.1492559807334</v>
      </c>
      <c r="O111" s="24">
        <f t="shared" si="19"/>
        <v>26.51483715511884</v>
      </c>
      <c r="P111" s="7"/>
      <c r="Q111" s="25">
        <f t="shared" si="20"/>
        <v>-2527.3286545869432</v>
      </c>
      <c r="R111" s="24">
        <f t="shared" si="21"/>
        <v>2895.0394449416567</v>
      </c>
      <c r="S111" s="7"/>
      <c r="T111" s="25">
        <f t="shared" si="22"/>
        <v>0.65632794242223691</v>
      </c>
      <c r="U111" s="24">
        <f t="shared" si="23"/>
        <v>0.75260773671497072</v>
      </c>
      <c r="V111" s="7"/>
      <c r="W111" s="25">
        <f t="shared" si="24"/>
        <v>0.65488922316895382</v>
      </c>
      <c r="X111" s="24">
        <f t="shared" si="29"/>
        <v>213.76851032147067</v>
      </c>
      <c r="Y111" s="7"/>
      <c r="Z111" s="25">
        <f t="shared" si="30"/>
        <v>-605</v>
      </c>
      <c r="AA111" s="17">
        <f t="shared" si="31"/>
        <v>213.66000000000005</v>
      </c>
      <c r="AB111" s="24">
        <f t="shared" si="25"/>
        <v>3.7290704798110856</v>
      </c>
      <c r="AC111" s="17">
        <f t="shared" si="26"/>
        <v>0.10851032147061801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14779</v>
      </c>
      <c r="E112" s="17">
        <v>14322</v>
      </c>
      <c r="F112" s="17">
        <v>11627</v>
      </c>
      <c r="G112" s="24"/>
      <c r="H112" s="7"/>
      <c r="I112" s="25">
        <f t="shared" si="17"/>
        <v>-2256</v>
      </c>
      <c r="J112" s="24">
        <f t="shared" si="17"/>
        <v>3152</v>
      </c>
      <c r="K112" s="7"/>
      <c r="L112" s="25">
        <f t="shared" si="27"/>
        <v>-2251.653230438385</v>
      </c>
      <c r="M112" s="17">
        <f t="shared" si="18"/>
        <v>18.894405621782827</v>
      </c>
      <c r="N112" s="17">
        <f t="shared" si="28"/>
        <v>3151.0967365235351</v>
      </c>
      <c r="O112" s="24">
        <f t="shared" si="19"/>
        <v>0.81588490791540624</v>
      </c>
      <c r="P112" s="7"/>
      <c r="Q112" s="25">
        <f t="shared" si="20"/>
        <v>-2237.3286545869432</v>
      </c>
      <c r="R112" s="24">
        <f t="shared" si="21"/>
        <v>3131.0394449416567</v>
      </c>
      <c r="S112" s="7"/>
      <c r="T112" s="25">
        <f t="shared" si="22"/>
        <v>0.5810171580661927</v>
      </c>
      <c r="U112" s="24">
        <f t="shared" si="23"/>
        <v>0.81395937949658148</v>
      </c>
      <c r="V112" s="7"/>
      <c r="W112" s="25">
        <f t="shared" si="24"/>
        <v>0.57946092045529429</v>
      </c>
      <c r="X112" s="24">
        <f t="shared" si="29"/>
        <v>208.18723561190109</v>
      </c>
      <c r="Y112" s="7"/>
      <c r="Z112" s="25">
        <f t="shared" si="30"/>
        <v>-617</v>
      </c>
      <c r="AA112" s="17">
        <f t="shared" si="31"/>
        <v>208.10700000000006</v>
      </c>
      <c r="AB112" s="24">
        <f t="shared" si="25"/>
        <v>3.6321523464478402</v>
      </c>
      <c r="AC112" s="17">
        <f t="shared" si="26"/>
        <v>8.0235611901031234E-2</v>
      </c>
    </row>
    <row r="113" spans="1:29" s="17" customFormat="1" x14ac:dyDescent="0.25">
      <c r="A113" s="17">
        <v>28</v>
      </c>
      <c r="B113" s="17">
        <v>-630</v>
      </c>
      <c r="C113" s="17">
        <v>12229</v>
      </c>
      <c r="D113" s="17">
        <v>14881</v>
      </c>
      <c r="E113" s="17">
        <v>14166</v>
      </c>
      <c r="F113" s="17">
        <v>11527</v>
      </c>
      <c r="G113" s="24"/>
      <c r="H113" s="7"/>
      <c r="I113" s="25">
        <f t="shared" si="17"/>
        <v>-1937</v>
      </c>
      <c r="J113" s="24">
        <f t="shared" si="17"/>
        <v>3354</v>
      </c>
      <c r="K113" s="7"/>
      <c r="L113" s="25">
        <f t="shared" si="27"/>
        <v>-1931.3950892679416</v>
      </c>
      <c r="M113" s="17">
        <f t="shared" si="18"/>
        <v>31.415024314343906</v>
      </c>
      <c r="N113" s="17">
        <f t="shared" si="28"/>
        <v>3355.5527836412357</v>
      </c>
      <c r="O113" s="24">
        <f t="shared" si="19"/>
        <v>2.411137036489174</v>
      </c>
      <c r="P113" s="7"/>
      <c r="Q113" s="25">
        <f t="shared" si="20"/>
        <v>-1918.3286545869432</v>
      </c>
      <c r="R113" s="24">
        <f t="shared" si="21"/>
        <v>3333.0394449416567</v>
      </c>
      <c r="S113" s="7"/>
      <c r="T113" s="25">
        <f t="shared" si="22"/>
        <v>0.49817529527454402</v>
      </c>
      <c r="U113" s="24">
        <f t="shared" si="23"/>
        <v>0.86647222628423137</v>
      </c>
      <c r="V113" s="7"/>
      <c r="W113" s="25">
        <f t="shared" si="24"/>
        <v>0.49651843627525111</v>
      </c>
      <c r="X113" s="24">
        <f t="shared" si="29"/>
        <v>202.55421534327058</v>
      </c>
      <c r="Y113" s="7"/>
      <c r="Z113" s="25">
        <f t="shared" si="30"/>
        <v>-630</v>
      </c>
      <c r="AA113" s="17">
        <f t="shared" si="31"/>
        <v>202.43700000000007</v>
      </c>
      <c r="AB113" s="24">
        <f t="shared" si="25"/>
        <v>3.5331921778597621</v>
      </c>
      <c r="AC113" s="17">
        <f t="shared" si="26"/>
        <v>0.11721534327051586</v>
      </c>
    </row>
    <row r="114" spans="1:29" s="17" customFormat="1" x14ac:dyDescent="0.25">
      <c r="A114" s="17">
        <v>29</v>
      </c>
      <c r="B114" s="17">
        <v>-618</v>
      </c>
      <c r="C114" s="17">
        <v>12393</v>
      </c>
      <c r="D114" s="17">
        <v>14966</v>
      </c>
      <c r="E114" s="17">
        <v>13995</v>
      </c>
      <c r="F114" s="17">
        <v>11441</v>
      </c>
      <c r="G114" s="24"/>
      <c r="H114" s="7"/>
      <c r="I114" s="25">
        <f t="shared" si="17"/>
        <v>-1602</v>
      </c>
      <c r="J114" s="24">
        <f t="shared" si="17"/>
        <v>3525</v>
      </c>
      <c r="K114" s="7"/>
      <c r="L114" s="25">
        <f t="shared" si="27"/>
        <v>-1599.0228120439385</v>
      </c>
      <c r="M114" s="17">
        <f t="shared" si="18"/>
        <v>8.8636481257174768</v>
      </c>
      <c r="N114" s="17">
        <f t="shared" si="28"/>
        <v>3524.4134603265998</v>
      </c>
      <c r="O114" s="24">
        <f t="shared" si="19"/>
        <v>0.34402878847245882</v>
      </c>
      <c r="P114" s="7"/>
      <c r="Q114" s="25">
        <f t="shared" si="20"/>
        <v>-1583.3286545869432</v>
      </c>
      <c r="R114" s="24">
        <f t="shared" si="21"/>
        <v>3504.0394449416567</v>
      </c>
      <c r="S114" s="7"/>
      <c r="T114" s="25">
        <f t="shared" si="22"/>
        <v>0.41117835472532049</v>
      </c>
      <c r="U114" s="24">
        <f t="shared" si="23"/>
        <v>0.91092617084209337</v>
      </c>
      <c r="V114" s="7"/>
      <c r="W114" s="25">
        <f t="shared" si="24"/>
        <v>0.40943628536050347</v>
      </c>
      <c r="X114" s="24">
        <f t="shared" si="29"/>
        <v>196.9426281660044</v>
      </c>
      <c r="Y114" s="7"/>
      <c r="Z114" s="25">
        <f t="shared" si="30"/>
        <v>-618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6.7628166004340073E-2</v>
      </c>
    </row>
    <row r="115" spans="1:29" s="17" customFormat="1" x14ac:dyDescent="0.25">
      <c r="A115" s="17">
        <v>30</v>
      </c>
      <c r="B115" s="17">
        <v>-631</v>
      </c>
      <c r="C115" s="17">
        <v>12567</v>
      </c>
      <c r="D115" s="17">
        <v>15036</v>
      </c>
      <c r="E115" s="17">
        <v>13818</v>
      </c>
      <c r="F115" s="17">
        <v>11375</v>
      </c>
      <c r="G115" s="24"/>
      <c r="H115" s="7"/>
      <c r="I115" s="25">
        <f t="shared" si="17"/>
        <v>-1251</v>
      </c>
      <c r="J115" s="24">
        <f t="shared" si="17"/>
        <v>3661</v>
      </c>
      <c r="K115" s="7"/>
      <c r="L115" s="25">
        <f t="shared" si="27"/>
        <v>-1244.3211274583718</v>
      </c>
      <c r="M115" s="17">
        <f t="shared" si="18"/>
        <v>44.607338427314495</v>
      </c>
      <c r="N115" s="17">
        <f t="shared" si="28"/>
        <v>3662.7695160929675</v>
      </c>
      <c r="O115" s="24">
        <f t="shared" si="19"/>
        <v>3.1311872032708901</v>
      </c>
      <c r="P115" s="7"/>
      <c r="Q115" s="25">
        <f t="shared" si="20"/>
        <v>-1232.3286545869432</v>
      </c>
      <c r="R115" s="24">
        <f t="shared" si="21"/>
        <v>3640.0394449416567</v>
      </c>
      <c r="S115" s="7"/>
      <c r="T115" s="25">
        <f t="shared" si="22"/>
        <v>0.32002633641852213</v>
      </c>
      <c r="U115" s="24">
        <f t="shared" si="23"/>
        <v>0.94628135481793685</v>
      </c>
      <c r="V115" s="7"/>
      <c r="W115" s="25">
        <f t="shared" si="24"/>
        <v>0.31821645721139735</v>
      </c>
      <c r="X115" s="24">
        <f t="shared" si="29"/>
        <v>191.32683563017883</v>
      </c>
      <c r="Y115" s="7"/>
      <c r="Z115" s="25">
        <f t="shared" si="30"/>
        <v>-631</v>
      </c>
      <c r="AA115" s="17">
        <f t="shared" si="31"/>
        <v>191.19600000000005</v>
      </c>
      <c r="AB115" s="24">
        <f t="shared" si="25"/>
        <v>3.3369997166430792</v>
      </c>
      <c r="AC115" s="17">
        <f t="shared" si="26"/>
        <v>0.13083563017877964</v>
      </c>
    </row>
    <row r="116" spans="1:29" s="17" customFormat="1" x14ac:dyDescent="0.25">
      <c r="A116" s="17">
        <v>31</v>
      </c>
      <c r="B116" s="17">
        <v>-633</v>
      </c>
      <c r="C116" s="17">
        <v>12758</v>
      </c>
      <c r="D116" s="17">
        <v>15085</v>
      </c>
      <c r="E116" s="17">
        <v>13636</v>
      </c>
      <c r="F116" s="17">
        <v>11315</v>
      </c>
      <c r="G116" s="24"/>
      <c r="H116" s="7"/>
      <c r="I116" s="25">
        <f t="shared" ref="I116:J149" si="32">C116-E116</f>
        <v>-878</v>
      </c>
      <c r="J116" s="24">
        <f t="shared" si="32"/>
        <v>3770</v>
      </c>
      <c r="K116" s="7"/>
      <c r="L116" s="25">
        <f t="shared" si="27"/>
        <v>-876.40500751639308</v>
      </c>
      <c r="M116" s="17">
        <f t="shared" si="18"/>
        <v>2.5440010227625578</v>
      </c>
      <c r="N116" s="17">
        <f t="shared" si="28"/>
        <v>3765.6341384909765</v>
      </c>
      <c r="O116" s="24">
        <f t="shared" si="19"/>
        <v>19.060746715972854</v>
      </c>
      <c r="P116" s="7"/>
      <c r="Q116" s="25">
        <f t="shared" si="20"/>
        <v>-859.32865458694323</v>
      </c>
      <c r="R116" s="24">
        <f t="shared" si="21"/>
        <v>3749.0394449416567</v>
      </c>
      <c r="S116" s="7"/>
      <c r="T116" s="25">
        <f t="shared" si="22"/>
        <v>0.22316108619505831</v>
      </c>
      <c r="U116" s="24">
        <f t="shared" si="23"/>
        <v>0.97461749491622318</v>
      </c>
      <c r="V116" s="7"/>
      <c r="W116" s="25">
        <f t="shared" si="24"/>
        <v>0.22129681581634603</v>
      </c>
      <c r="X116" s="24">
        <f t="shared" si="29"/>
        <v>185.53270572383667</v>
      </c>
      <c r="Y116" s="7"/>
      <c r="Z116" s="25">
        <f t="shared" si="30"/>
        <v>-633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3.3705723836618517E-2</v>
      </c>
    </row>
    <row r="117" spans="1:29" s="17" customFormat="1" x14ac:dyDescent="0.25">
      <c r="A117" s="17">
        <v>32</v>
      </c>
      <c r="B117" s="17">
        <v>-639</v>
      </c>
      <c r="C117" s="17">
        <v>12948</v>
      </c>
      <c r="D117" s="17">
        <v>15129</v>
      </c>
      <c r="E117" s="17">
        <v>13449</v>
      </c>
      <c r="F117" s="17">
        <v>11287</v>
      </c>
      <c r="G117" s="24"/>
      <c r="H117" s="7"/>
      <c r="I117" s="25">
        <f t="shared" si="32"/>
        <v>-501</v>
      </c>
      <c r="J117" s="24">
        <f t="shared" si="32"/>
        <v>3842</v>
      </c>
      <c r="K117" s="7"/>
      <c r="L117" s="25">
        <f t="shared" si="27"/>
        <v>-496.41605318439576</v>
      </c>
      <c r="M117" s="17">
        <f t="shared" si="18"/>
        <v>21.012568408288214</v>
      </c>
      <c r="N117" s="17">
        <f t="shared" si="28"/>
        <v>3831.941760689007</v>
      </c>
      <c r="O117" s="24">
        <f t="shared" si="19"/>
        <v>101.16817803720556</v>
      </c>
      <c r="P117" s="7"/>
      <c r="Q117" s="25">
        <f t="shared" si="20"/>
        <v>-482.32865458694317</v>
      </c>
      <c r="R117" s="24">
        <f t="shared" si="21"/>
        <v>3821.0394449416567</v>
      </c>
      <c r="S117" s="7"/>
      <c r="T117" s="25">
        <f t="shared" si="22"/>
        <v>0.12525706653220078</v>
      </c>
      <c r="U117" s="24">
        <f t="shared" si="23"/>
        <v>0.99333494525637556</v>
      </c>
      <c r="V117" s="7"/>
      <c r="W117" s="25">
        <f t="shared" si="24"/>
        <v>0.12335680595889868</v>
      </c>
      <c r="X117" s="24">
        <f t="shared" si="29"/>
        <v>179.81902657658566</v>
      </c>
      <c r="Y117" s="7"/>
      <c r="Z117" s="25">
        <f t="shared" si="30"/>
        <v>-639</v>
      </c>
      <c r="AA117" s="17">
        <f t="shared" si="31"/>
        <v>179.74800000000005</v>
      </c>
      <c r="AB117" s="24">
        <f t="shared" si="25"/>
        <v>3.1371944238747682</v>
      </c>
      <c r="AC117" s="17">
        <f t="shared" si="26"/>
        <v>7.1026576585609291E-2</v>
      </c>
    </row>
    <row r="118" spans="1:29" s="17" customFormat="1" x14ac:dyDescent="0.25">
      <c r="A118" s="17">
        <v>33</v>
      </c>
      <c r="B118" s="17">
        <v>-619</v>
      </c>
      <c r="C118" s="17">
        <v>13138</v>
      </c>
      <c r="D118" s="17">
        <v>15145</v>
      </c>
      <c r="E118" s="17">
        <v>13269</v>
      </c>
      <c r="F118" s="17">
        <v>11277</v>
      </c>
      <c r="G118" s="24"/>
      <c r="H118" s="7"/>
      <c r="I118" s="25">
        <f t="shared" si="32"/>
        <v>-131</v>
      </c>
      <c r="J118" s="24">
        <f t="shared" si="32"/>
        <v>3868</v>
      </c>
      <c r="K118" s="7"/>
      <c r="L118" s="25">
        <f t="shared" si="27"/>
        <v>-123.69497016781267</v>
      </c>
      <c r="M118" s="17">
        <f t="shared" si="18"/>
        <v>53.363460849146847</v>
      </c>
      <c r="N118" s="17">
        <f t="shared" si="28"/>
        <v>3859.586868062654</v>
      </c>
      <c r="O118" s="24">
        <f t="shared" si="19"/>
        <v>70.780788995190449</v>
      </c>
      <c r="P118" s="7"/>
      <c r="Q118" s="25">
        <f t="shared" si="20"/>
        <v>-112.32865458694317</v>
      </c>
      <c r="R118" s="24">
        <f t="shared" si="21"/>
        <v>3847.0394449416567</v>
      </c>
      <c r="S118" s="7"/>
      <c r="T118" s="25">
        <f t="shared" si="22"/>
        <v>2.9170893388282267E-2</v>
      </c>
      <c r="U118" s="24">
        <f t="shared" si="23"/>
        <v>1.0000940245458751</v>
      </c>
      <c r="V118" s="7"/>
      <c r="W118" s="25">
        <f t="shared" si="24"/>
        <v>2.725752520147421E-2</v>
      </c>
      <c r="X118" s="24">
        <f t="shared" si="29"/>
        <v>174.30122839334581</v>
      </c>
      <c r="Y118" s="7"/>
      <c r="Z118" s="25">
        <f t="shared" si="30"/>
        <v>-619</v>
      </c>
      <c r="AA118" s="17">
        <f t="shared" si="31"/>
        <v>174.17700000000005</v>
      </c>
      <c r="AB118" s="24">
        <f t="shared" si="25"/>
        <v>3.0399621312461642</v>
      </c>
      <c r="AC118" s="17">
        <f t="shared" si="26"/>
        <v>0.12422839334575997</v>
      </c>
    </row>
    <row r="119" spans="1:29" s="17" customFormat="1" x14ac:dyDescent="0.25">
      <c r="A119" s="17">
        <v>34</v>
      </c>
      <c r="B119" s="17">
        <v>-611</v>
      </c>
      <c r="C119" s="17">
        <v>13318</v>
      </c>
      <c r="D119" s="17">
        <v>15135</v>
      </c>
      <c r="E119" s="17">
        <v>13080</v>
      </c>
      <c r="F119" s="17">
        <v>11277</v>
      </c>
      <c r="G119" s="24"/>
      <c r="H119" s="7"/>
      <c r="I119" s="25">
        <f t="shared" si="32"/>
        <v>238</v>
      </c>
      <c r="J119" s="24">
        <f t="shared" si="32"/>
        <v>3858</v>
      </c>
      <c r="K119" s="7"/>
      <c r="L119" s="25">
        <f t="shared" si="27"/>
        <v>245.19596401607447</v>
      </c>
      <c r="M119" s="17">
        <f t="shared" si="18"/>
        <v>51.781898120638616</v>
      </c>
      <c r="N119" s="17">
        <f t="shared" si="28"/>
        <v>3851.3025478646377</v>
      </c>
      <c r="O119" s="24">
        <f t="shared" si="19"/>
        <v>44.855865105468425</v>
      </c>
      <c r="P119" s="7"/>
      <c r="Q119" s="25">
        <f t="shared" si="20"/>
        <v>256.67134541305683</v>
      </c>
      <c r="R119" s="24">
        <f t="shared" si="21"/>
        <v>3837.0394449416567</v>
      </c>
      <c r="S119" s="7"/>
      <c r="T119" s="25">
        <f t="shared" si="22"/>
        <v>-6.6655587395787821E-2</v>
      </c>
      <c r="U119" s="24">
        <f t="shared" si="23"/>
        <v>0.99749437866529833</v>
      </c>
      <c r="V119" s="7"/>
      <c r="W119" s="25">
        <f t="shared" si="24"/>
        <v>-6.8564157217687147E-2</v>
      </c>
      <c r="X119" s="24">
        <f t="shared" si="29"/>
        <v>168.80790072853426</v>
      </c>
      <c r="Y119" s="7"/>
      <c r="Z119" s="25">
        <f t="shared" si="30"/>
        <v>-611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0.12990072853420997</v>
      </c>
    </row>
    <row r="120" spans="1:29" s="17" customFormat="1" x14ac:dyDescent="0.25">
      <c r="A120" s="17">
        <v>35</v>
      </c>
      <c r="B120" s="17">
        <v>-606</v>
      </c>
      <c r="C120" s="17">
        <v>13497</v>
      </c>
      <c r="D120" s="17">
        <v>15108</v>
      </c>
      <c r="E120" s="17">
        <v>12891</v>
      </c>
      <c r="F120" s="17">
        <v>11294</v>
      </c>
      <c r="G120" s="24"/>
      <c r="H120" s="7"/>
      <c r="I120" s="25">
        <f t="shared" si="32"/>
        <v>606</v>
      </c>
      <c r="J120" s="24">
        <f t="shared" si="32"/>
        <v>3814</v>
      </c>
      <c r="K120" s="7"/>
      <c r="L120" s="25">
        <f t="shared" si="27"/>
        <v>608.67534497549116</v>
      </c>
      <c r="M120" s="17">
        <f t="shared" si="18"/>
        <v>7.15747073788578</v>
      </c>
      <c r="N120" s="17">
        <f t="shared" si="28"/>
        <v>3808.2516161221465</v>
      </c>
      <c r="O120" s="24">
        <f t="shared" si="19"/>
        <v>33.043917207165862</v>
      </c>
      <c r="P120" s="7"/>
      <c r="Q120" s="25">
        <f t="shared" si="20"/>
        <v>624.67134541305677</v>
      </c>
      <c r="R120" s="24">
        <f t="shared" si="21"/>
        <v>3793.0394449416567</v>
      </c>
      <c r="S120" s="7"/>
      <c r="T120" s="25">
        <f t="shared" si="22"/>
        <v>-0.16222237582000948</v>
      </c>
      <c r="U120" s="24">
        <f t="shared" si="23"/>
        <v>0.98605593679076076</v>
      </c>
      <c r="V120" s="7"/>
      <c r="W120" s="25">
        <f t="shared" si="24"/>
        <v>-0.16410923604875841</v>
      </c>
      <c r="X120" s="24">
        <f t="shared" si="29"/>
        <v>163.29089540147152</v>
      </c>
      <c r="Y120" s="7"/>
      <c r="Z120" s="25">
        <f t="shared" si="30"/>
        <v>-606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6.6895401471469995E-2</v>
      </c>
    </row>
    <row r="121" spans="1:29" s="17" customFormat="1" x14ac:dyDescent="0.25">
      <c r="A121" s="17">
        <v>36</v>
      </c>
      <c r="B121" s="17">
        <v>-615</v>
      </c>
      <c r="C121" s="17">
        <v>13680</v>
      </c>
      <c r="D121" s="17">
        <v>15074</v>
      </c>
      <c r="E121" s="17">
        <v>12715</v>
      </c>
      <c r="F121" s="17">
        <v>11339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971.72405690619973</v>
      </c>
      <c r="M121" s="17">
        <f t="shared" si="18"/>
        <v>45.212941277812348</v>
      </c>
      <c r="N121" s="17">
        <f t="shared" si="28"/>
        <v>3729.4956034553024</v>
      </c>
      <c r="O121" s="24">
        <f t="shared" si="19"/>
        <v>30.298381321278395</v>
      </c>
      <c r="P121" s="7"/>
      <c r="Q121" s="25">
        <f t="shared" si="20"/>
        <v>983.67134541305677</v>
      </c>
      <c r="R121" s="24">
        <f t="shared" si="21"/>
        <v>3714.0394449416567</v>
      </c>
      <c r="S121" s="7"/>
      <c r="T121" s="25">
        <f t="shared" si="22"/>
        <v>-0.25545193300559527</v>
      </c>
      <c r="U121" s="24">
        <f t="shared" si="23"/>
        <v>0.96551873433420454</v>
      </c>
      <c r="V121" s="7"/>
      <c r="W121" s="25">
        <f t="shared" si="24"/>
        <v>-0.25729967123546005</v>
      </c>
      <c r="X121" s="24">
        <f t="shared" si="29"/>
        <v>157.81813251002256</v>
      </c>
      <c r="Y121" s="7"/>
      <c r="Z121" s="25">
        <f t="shared" si="30"/>
        <v>-615</v>
      </c>
      <c r="AA121" s="17">
        <f t="shared" si="31"/>
        <v>157.68900000000005</v>
      </c>
      <c r="AB121" s="24">
        <f t="shared" si="25"/>
        <v>2.7521922441773392</v>
      </c>
      <c r="AC121" s="17">
        <f t="shared" si="26"/>
        <v>0.12913251002251513</v>
      </c>
    </row>
    <row r="122" spans="1:29" s="17" customFormat="1" x14ac:dyDescent="0.25">
      <c r="A122" s="17">
        <v>37</v>
      </c>
      <c r="B122" s="17">
        <v>-636</v>
      </c>
      <c r="C122" s="17">
        <v>13872</v>
      </c>
      <c r="D122" s="17">
        <v>15019</v>
      </c>
      <c r="E122" s="17">
        <v>12535</v>
      </c>
      <c r="F122" s="17">
        <v>11404</v>
      </c>
      <c r="G122" s="24"/>
      <c r="H122" s="7"/>
      <c r="I122" s="25">
        <f t="shared" si="32"/>
        <v>1337</v>
      </c>
      <c r="J122" s="24">
        <f t="shared" si="32"/>
        <v>3615</v>
      </c>
      <c r="K122" s="7"/>
      <c r="L122" s="25">
        <f t="shared" si="27"/>
        <v>1337.408381303449</v>
      </c>
      <c r="M122" s="17">
        <f t="shared" si="18"/>
        <v>0.16677528900670824</v>
      </c>
      <c r="N122" s="17">
        <f t="shared" si="28"/>
        <v>3611.6781918254601</v>
      </c>
      <c r="O122" s="24">
        <f t="shared" si="19"/>
        <v>11.034409548440172</v>
      </c>
      <c r="P122" s="7"/>
      <c r="Q122" s="25">
        <f t="shared" si="20"/>
        <v>1355.6713454130568</v>
      </c>
      <c r="R122" s="24">
        <f t="shared" si="21"/>
        <v>3594.0394449416567</v>
      </c>
      <c r="S122" s="7"/>
      <c r="T122" s="25">
        <f t="shared" si="22"/>
        <v>-0.35205749086921062</v>
      </c>
      <c r="U122" s="24">
        <f t="shared" si="23"/>
        <v>0.93432298376728384</v>
      </c>
      <c r="V122" s="7"/>
      <c r="W122" s="25">
        <f t="shared" si="24"/>
        <v>-0.35384572090055383</v>
      </c>
      <c r="X122" s="24">
        <f t="shared" si="29"/>
        <v>151.99739942704502</v>
      </c>
      <c r="Y122" s="7"/>
      <c r="Z122" s="25">
        <f t="shared" si="30"/>
        <v>-636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3.2399427044964568E-2</v>
      </c>
    </row>
    <row r="123" spans="1:29" s="17" customFormat="1" x14ac:dyDescent="0.25">
      <c r="A123" s="17">
        <v>38</v>
      </c>
      <c r="B123" s="17">
        <v>-634</v>
      </c>
      <c r="C123" s="17">
        <v>14031</v>
      </c>
      <c r="D123" s="17">
        <v>14926</v>
      </c>
      <c r="E123" s="17">
        <v>12346</v>
      </c>
      <c r="F123" s="17">
        <v>11465</v>
      </c>
      <c r="G123" s="24"/>
      <c r="H123" s="7"/>
      <c r="I123" s="25">
        <f t="shared" si="32"/>
        <v>1685</v>
      </c>
      <c r="J123" s="24">
        <f t="shared" si="32"/>
        <v>3461</v>
      </c>
      <c r="K123" s="7"/>
      <c r="L123" s="25">
        <f t="shared" si="27"/>
        <v>1688.4773721529291</v>
      </c>
      <c r="M123" s="17">
        <f t="shared" si="18"/>
        <v>12.092117089966711</v>
      </c>
      <c r="N123" s="17">
        <f t="shared" si="28"/>
        <v>3458.5810969750437</v>
      </c>
      <c r="O123" s="24">
        <f t="shared" si="19"/>
        <v>5.8510918441427746</v>
      </c>
      <c r="P123" s="7"/>
      <c r="Q123" s="25">
        <f t="shared" si="20"/>
        <v>1703.6713454130568</v>
      </c>
      <c r="R123" s="24">
        <f t="shared" si="21"/>
        <v>3440.0394449416567</v>
      </c>
      <c r="S123" s="7"/>
      <c r="T123" s="25">
        <f t="shared" si="22"/>
        <v>-0.44243043209646371</v>
      </c>
      <c r="U123" s="24">
        <f t="shared" si="23"/>
        <v>0.89428843720640228</v>
      </c>
      <c r="V123" s="7"/>
      <c r="W123" s="25">
        <f t="shared" si="24"/>
        <v>-0.44414223176912765</v>
      </c>
      <c r="X123" s="24">
        <f t="shared" si="29"/>
        <v>146.32904229272913</v>
      </c>
      <c r="Y123" s="7"/>
      <c r="Z123" s="25">
        <f t="shared" si="30"/>
        <v>-634</v>
      </c>
      <c r="AA123" s="17">
        <f t="shared" si="31"/>
        <v>146.25900000000007</v>
      </c>
      <c r="AB123" s="24">
        <f t="shared" si="25"/>
        <v>2.5527011106743873</v>
      </c>
      <c r="AC123" s="17">
        <f t="shared" si="26"/>
        <v>7.0042292729056044E-2</v>
      </c>
    </row>
    <row r="124" spans="1:29" s="17" customFormat="1" x14ac:dyDescent="0.25">
      <c r="A124" s="17">
        <v>39</v>
      </c>
      <c r="B124" s="17">
        <v>-627</v>
      </c>
      <c r="C124" s="17">
        <v>14202</v>
      </c>
      <c r="D124" s="17">
        <v>14841</v>
      </c>
      <c r="E124" s="17">
        <v>12187</v>
      </c>
      <c r="F124" s="17">
        <v>11569</v>
      </c>
      <c r="G124" s="24"/>
      <c r="H124" s="7"/>
      <c r="I124" s="25">
        <f t="shared" si="32"/>
        <v>2015</v>
      </c>
      <c r="J124" s="24">
        <f t="shared" si="32"/>
        <v>3272</v>
      </c>
      <c r="K124" s="7"/>
      <c r="L124" s="25">
        <f t="shared" si="27"/>
        <v>2019.032717537415</v>
      </c>
      <c r="M124" s="17">
        <f t="shared" si="18"/>
        <v>16.262810736574583</v>
      </c>
      <c r="N124" s="17">
        <f t="shared" si="28"/>
        <v>3273.6550353314287</v>
      </c>
      <c r="O124" s="24">
        <f t="shared" si="19"/>
        <v>2.7391419482774224</v>
      </c>
      <c r="P124" s="7"/>
      <c r="Q124" s="25">
        <f t="shared" si="20"/>
        <v>2033.6713454130568</v>
      </c>
      <c r="R124" s="24">
        <f t="shared" si="21"/>
        <v>3251.0394449416567</v>
      </c>
      <c r="S124" s="7"/>
      <c r="T124" s="25">
        <f t="shared" si="22"/>
        <v>-0.52812891084644509</v>
      </c>
      <c r="U124" s="24">
        <f t="shared" si="23"/>
        <v>0.84515513006350218</v>
      </c>
      <c r="V124" s="7"/>
      <c r="W124" s="25">
        <f t="shared" si="24"/>
        <v>-0.52974686347698974</v>
      </c>
      <c r="X124" s="24">
        <f t="shared" si="29"/>
        <v>140.66035814081101</v>
      </c>
      <c r="Y124" s="7"/>
      <c r="Z124" s="25">
        <f t="shared" si="30"/>
        <v>-627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4.4358140810942359E-2</v>
      </c>
    </row>
    <row r="125" spans="1:29" s="17" customFormat="1" x14ac:dyDescent="0.25">
      <c r="A125" s="17">
        <v>40</v>
      </c>
      <c r="B125" s="17">
        <v>-636</v>
      </c>
      <c r="C125" s="17">
        <v>14359</v>
      </c>
      <c r="D125" s="17">
        <v>14728</v>
      </c>
      <c r="E125" s="17">
        <v>12027</v>
      </c>
      <c r="F125" s="17">
        <v>11672</v>
      </c>
      <c r="G125" s="24"/>
      <c r="H125" s="7"/>
      <c r="I125" s="25">
        <f t="shared" si="32"/>
        <v>2332</v>
      </c>
      <c r="J125" s="24">
        <f t="shared" si="32"/>
        <v>3056</v>
      </c>
      <c r="K125" s="7"/>
      <c r="L125" s="25">
        <f t="shared" si="27"/>
        <v>2334.1270807420929</v>
      </c>
      <c r="M125" s="17">
        <f t="shared" si="18"/>
        <v>4.5244724833823025</v>
      </c>
      <c r="N125" s="17">
        <f t="shared" si="28"/>
        <v>3053.8675858663423</v>
      </c>
      <c r="O125" s="24">
        <f t="shared" si="19"/>
        <v>4.5471900374230163</v>
      </c>
      <c r="P125" s="7"/>
      <c r="Q125" s="25">
        <f t="shared" si="20"/>
        <v>2350.6713454130568</v>
      </c>
      <c r="R125" s="24">
        <f t="shared" si="21"/>
        <v>3035.0394449416567</v>
      </c>
      <c r="S125" s="7"/>
      <c r="T125" s="25">
        <f t="shared" si="22"/>
        <v>-0.6104513889183969</v>
      </c>
      <c r="U125" s="24">
        <f t="shared" si="23"/>
        <v>0.78900277904304494</v>
      </c>
      <c r="V125" s="7"/>
      <c r="W125" s="25">
        <f t="shared" si="24"/>
        <v>-0.61196205920057778</v>
      </c>
      <c r="X125" s="24">
        <f t="shared" si="29"/>
        <v>134.94234336601352</v>
      </c>
      <c r="Y125" s="7"/>
      <c r="Z125" s="25">
        <f t="shared" si="30"/>
        <v>-636</v>
      </c>
      <c r="AA125" s="17">
        <f t="shared" si="31"/>
        <v>134.89200000000008</v>
      </c>
      <c r="AB125" s="24">
        <f t="shared" si="25"/>
        <v>2.3543095346001923</v>
      </c>
      <c r="AC125" s="17">
        <f t="shared" si="26"/>
        <v>5.0343366013436253E-2</v>
      </c>
    </row>
    <row r="126" spans="1:29" s="17" customFormat="1" x14ac:dyDescent="0.25">
      <c r="A126" s="17">
        <v>41</v>
      </c>
      <c r="B126" s="17">
        <v>-627</v>
      </c>
      <c r="C126" s="17">
        <v>14514</v>
      </c>
      <c r="D126" s="17">
        <v>14614</v>
      </c>
      <c r="E126" s="17">
        <v>11890</v>
      </c>
      <c r="F126" s="17">
        <v>11804</v>
      </c>
      <c r="G126" s="24"/>
      <c r="H126" s="7"/>
      <c r="I126" s="25">
        <f t="shared" si="32"/>
        <v>2624</v>
      </c>
      <c r="J126" s="24">
        <f t="shared" si="32"/>
        <v>2810</v>
      </c>
      <c r="K126" s="7"/>
      <c r="L126" s="25">
        <f t="shared" si="27"/>
        <v>2621.7940280319599</v>
      </c>
      <c r="M126" s="17">
        <f t="shared" si="18"/>
        <v>4.8663123237787254</v>
      </c>
      <c r="N126" s="17">
        <f t="shared" si="28"/>
        <v>2807.5650080617793</v>
      </c>
      <c r="O126" s="24">
        <f t="shared" si="19"/>
        <v>5.9291857391998937</v>
      </c>
      <c r="P126" s="7"/>
      <c r="Q126" s="25">
        <f t="shared" si="20"/>
        <v>2642.6713454130568</v>
      </c>
      <c r="R126" s="24">
        <f t="shared" si="21"/>
        <v>2789.0394449416567</v>
      </c>
      <c r="S126" s="7"/>
      <c r="T126" s="25">
        <f t="shared" si="22"/>
        <v>-0.68628155799413804</v>
      </c>
      <c r="U126" s="24">
        <f t="shared" si="23"/>
        <v>0.72505149038085748</v>
      </c>
      <c r="V126" s="7"/>
      <c r="W126" s="25">
        <f t="shared" si="24"/>
        <v>-0.68767001279284279</v>
      </c>
      <c r="X126" s="24">
        <f t="shared" si="29"/>
        <v>129.25574834972406</v>
      </c>
      <c r="Y126" s="7"/>
      <c r="Z126" s="25">
        <f t="shared" si="30"/>
        <v>-627</v>
      </c>
      <c r="AA126" s="17">
        <f t="shared" si="31"/>
        <v>129.24900000000008</v>
      </c>
      <c r="AB126" s="24">
        <f t="shared" si="25"/>
        <v>2.2558206049101521</v>
      </c>
      <c r="AC126" s="17">
        <f t="shared" si="26"/>
        <v>6.7483497239777535E-3</v>
      </c>
    </row>
    <row r="127" spans="1:29" s="17" customFormat="1" x14ac:dyDescent="0.25">
      <c r="A127" s="17">
        <v>42</v>
      </c>
      <c r="B127" s="17">
        <v>-604</v>
      </c>
      <c r="C127" s="17">
        <v>14644</v>
      </c>
      <c r="D127" s="17">
        <v>14481</v>
      </c>
      <c r="E127" s="17">
        <v>11762</v>
      </c>
      <c r="F127" s="17">
        <v>11937</v>
      </c>
      <c r="G127" s="24"/>
      <c r="H127" s="7"/>
      <c r="I127" s="25">
        <f t="shared" si="32"/>
        <v>2882</v>
      </c>
      <c r="J127" s="24">
        <f t="shared" si="32"/>
        <v>2544</v>
      </c>
      <c r="K127" s="7"/>
      <c r="L127" s="25">
        <f t="shared" si="27"/>
        <v>2874.7218257797645</v>
      </c>
      <c r="M127" s="17">
        <f t="shared" si="18"/>
        <v>52.971819980101237</v>
      </c>
      <c r="N127" s="17">
        <f t="shared" si="28"/>
        <v>2544.7199713385335</v>
      </c>
      <c r="O127" s="24">
        <f t="shared" si="19"/>
        <v>0.518358728309675</v>
      </c>
      <c r="P127" s="7"/>
      <c r="Q127" s="25">
        <f t="shared" si="20"/>
        <v>2900.6713454130568</v>
      </c>
      <c r="R127" s="24">
        <f t="shared" si="21"/>
        <v>2523.0394449416567</v>
      </c>
      <c r="S127" s="7"/>
      <c r="T127" s="25">
        <f t="shared" si="22"/>
        <v>-0.75328218683503256</v>
      </c>
      <c r="U127" s="24">
        <f t="shared" si="23"/>
        <v>0.6559009099575166</v>
      </c>
      <c r="V127" s="7"/>
      <c r="W127" s="25">
        <f t="shared" si="24"/>
        <v>-0.75453846248830758</v>
      </c>
      <c r="X127" s="24">
        <f t="shared" si="29"/>
        <v>123.73961535248219</v>
      </c>
      <c r="Y127" s="7"/>
      <c r="Z127" s="25">
        <f t="shared" si="30"/>
        <v>-604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-7.338464751788365E-2</v>
      </c>
    </row>
    <row r="128" spans="1:29" s="17" customFormat="1" x14ac:dyDescent="0.25">
      <c r="A128" s="17">
        <v>43</v>
      </c>
      <c r="B128" s="17">
        <v>-609</v>
      </c>
      <c r="C128" s="17">
        <v>14755</v>
      </c>
      <c r="D128" s="17">
        <v>14332</v>
      </c>
      <c r="E128" s="17">
        <v>11641</v>
      </c>
      <c r="F128" s="17">
        <v>12077</v>
      </c>
      <c r="G128" s="24"/>
      <c r="H128" s="7"/>
      <c r="I128" s="25">
        <f t="shared" si="32"/>
        <v>3114</v>
      </c>
      <c r="J128" s="24">
        <f t="shared" si="32"/>
        <v>2255</v>
      </c>
      <c r="K128" s="7"/>
      <c r="L128" s="25">
        <f t="shared" si="27"/>
        <v>3103.371026939139</v>
      </c>
      <c r="M128" s="17">
        <f t="shared" si="18"/>
        <v>112.97506832850826</v>
      </c>
      <c r="N128" s="17">
        <f t="shared" si="28"/>
        <v>2256.716535177447</v>
      </c>
      <c r="O128" s="24">
        <f t="shared" si="19"/>
        <v>2.9464930154129538</v>
      </c>
      <c r="P128" s="7"/>
      <c r="Q128" s="25">
        <f t="shared" si="20"/>
        <v>3132.6713454130568</v>
      </c>
      <c r="R128" s="24">
        <f t="shared" si="21"/>
        <v>2234.0394449416567</v>
      </c>
      <c r="S128" s="7"/>
      <c r="T128" s="25">
        <f t="shared" si="22"/>
        <v>-0.81353081431986796</v>
      </c>
      <c r="U128" s="24">
        <f t="shared" si="23"/>
        <v>0.58077114400884922</v>
      </c>
      <c r="V128" s="7"/>
      <c r="W128" s="25">
        <f t="shared" si="24"/>
        <v>-0.81464345884290568</v>
      </c>
      <c r="X128" s="24">
        <f t="shared" si="29"/>
        <v>118.2256424365778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-0.10635756342227864</v>
      </c>
    </row>
    <row r="129" spans="1:29" s="17" customFormat="1" x14ac:dyDescent="0.25">
      <c r="A129" s="17">
        <v>44</v>
      </c>
      <c r="B129" s="17">
        <v>-622</v>
      </c>
      <c r="C129" s="17">
        <v>14860</v>
      </c>
      <c r="D129" s="17">
        <v>14172</v>
      </c>
      <c r="E129" s="17">
        <v>11547</v>
      </c>
      <c r="F129" s="17">
        <v>12237</v>
      </c>
      <c r="G129" s="24"/>
      <c r="H129" s="7"/>
      <c r="I129" s="25">
        <f t="shared" si="32"/>
        <v>3313</v>
      </c>
      <c r="J129" s="24">
        <f t="shared" si="32"/>
        <v>1935</v>
      </c>
      <c r="K129" s="7"/>
      <c r="L129" s="25">
        <f t="shared" si="27"/>
        <v>3307.3990451003342</v>
      </c>
      <c r="M129" s="17">
        <f t="shared" si="18"/>
        <v>31.370695788090266</v>
      </c>
      <c r="N129" s="17">
        <f t="shared" si="28"/>
        <v>1941.476422062389</v>
      </c>
      <c r="O129" s="24">
        <f t="shared" si="19"/>
        <v>41.944042730199243</v>
      </c>
      <c r="P129" s="7"/>
      <c r="Q129" s="25">
        <f t="shared" si="20"/>
        <v>3331.6713454130568</v>
      </c>
      <c r="R129" s="24">
        <f t="shared" si="21"/>
        <v>1914.0394449416569</v>
      </c>
      <c r="S129" s="7"/>
      <c r="T129" s="25">
        <f t="shared" si="22"/>
        <v>-0.8652095939297052</v>
      </c>
      <c r="U129" s="24">
        <f t="shared" si="23"/>
        <v>0.49758247583039406</v>
      </c>
      <c r="V129" s="7"/>
      <c r="W129" s="25">
        <f t="shared" si="24"/>
        <v>-0.8661631730099012</v>
      </c>
      <c r="X129" s="24">
        <f t="shared" si="29"/>
        <v>112.61598224187742</v>
      </c>
      <c r="Y129" s="7"/>
      <c r="Z129" s="25">
        <f t="shared" si="30"/>
        <v>-622</v>
      </c>
      <c r="AA129" s="17">
        <f t="shared" si="31"/>
        <v>112.73400000000008</v>
      </c>
      <c r="AB129" s="24">
        <f t="shared" si="25"/>
        <v>1.967579478943289</v>
      </c>
      <c r="AC129" s="17">
        <f t="shared" si="26"/>
        <v>-0.11801775812266158</v>
      </c>
    </row>
    <row r="130" spans="1:29" s="17" customFormat="1" x14ac:dyDescent="0.25">
      <c r="A130" s="17">
        <v>45</v>
      </c>
      <c r="B130" s="17">
        <v>-632</v>
      </c>
      <c r="C130" s="17">
        <v>14946</v>
      </c>
      <c r="D130" s="17">
        <v>14004</v>
      </c>
      <c r="E130" s="17">
        <v>11459</v>
      </c>
      <c r="F130" s="17">
        <v>12410</v>
      </c>
      <c r="G130" s="24"/>
      <c r="H130" s="7"/>
      <c r="I130" s="25">
        <f t="shared" si="32"/>
        <v>3487</v>
      </c>
      <c r="J130" s="24">
        <f t="shared" si="32"/>
        <v>1594</v>
      </c>
      <c r="K130" s="7"/>
      <c r="L130" s="25">
        <f t="shared" si="27"/>
        <v>3482.1823492193694</v>
      </c>
      <c r="M130" s="17">
        <f t="shared" si="18"/>
        <v>23.209759044110911</v>
      </c>
      <c r="N130" s="17">
        <f t="shared" si="28"/>
        <v>1602.4173937070013</v>
      </c>
      <c r="O130" s="24">
        <f t="shared" si="19"/>
        <v>70.852516818665734</v>
      </c>
      <c r="P130" s="7"/>
      <c r="Q130" s="25">
        <f t="shared" si="20"/>
        <v>3505.6713454130568</v>
      </c>
      <c r="R130" s="24">
        <f t="shared" si="21"/>
        <v>1573.0394449416569</v>
      </c>
      <c r="S130" s="7"/>
      <c r="T130" s="25">
        <f t="shared" si="22"/>
        <v>-0.91039606454333177</v>
      </c>
      <c r="U130" s="24">
        <f t="shared" si="23"/>
        <v>0.40893455130272771</v>
      </c>
      <c r="V130" s="7"/>
      <c r="W130" s="25">
        <f t="shared" si="24"/>
        <v>-0.91118012142135218</v>
      </c>
      <c r="X130" s="24">
        <f t="shared" si="29"/>
        <v>106.91040197134561</v>
      </c>
      <c r="Y130" s="7"/>
      <c r="Z130" s="25">
        <f t="shared" si="30"/>
        <v>-632</v>
      </c>
      <c r="AA130" s="17">
        <f t="shared" si="31"/>
        <v>107.04600000000008</v>
      </c>
      <c r="AB130" s="24">
        <f t="shared" si="25"/>
        <v>1.8683051510898514</v>
      </c>
      <c r="AC130" s="17">
        <f t="shared" si="26"/>
        <v>-0.13559802865447068</v>
      </c>
    </row>
    <row r="131" spans="1:29" s="17" customFormat="1" x14ac:dyDescent="0.25">
      <c r="A131" s="17">
        <v>46</v>
      </c>
      <c r="B131" s="17">
        <v>-626</v>
      </c>
      <c r="C131" s="17">
        <v>15021</v>
      </c>
      <c r="D131" s="17">
        <v>13833</v>
      </c>
      <c r="E131" s="17">
        <v>11391</v>
      </c>
      <c r="F131" s="17">
        <v>12577</v>
      </c>
      <c r="G131" s="24"/>
      <c r="H131" s="7"/>
      <c r="I131" s="25">
        <f t="shared" si="32"/>
        <v>3630</v>
      </c>
      <c r="J131" s="24">
        <f t="shared" si="32"/>
        <v>1256</v>
      </c>
      <c r="K131" s="7"/>
      <c r="L131" s="25">
        <f t="shared" si="27"/>
        <v>3621.3045194954325</v>
      </c>
      <c r="M131" s="17">
        <f t="shared" si="18"/>
        <v>75.611381205313691</v>
      </c>
      <c r="N131" s="17">
        <f t="shared" si="28"/>
        <v>1251.2101727754321</v>
      </c>
      <c r="O131" s="24">
        <f t="shared" si="19"/>
        <v>22.94244484121225</v>
      </c>
      <c r="P131" s="7"/>
      <c r="Q131" s="25">
        <f t="shared" si="20"/>
        <v>3648.6713454130568</v>
      </c>
      <c r="R131" s="24">
        <f t="shared" si="21"/>
        <v>1235.0394449416569</v>
      </c>
      <c r="S131" s="7"/>
      <c r="T131" s="25">
        <f t="shared" si="22"/>
        <v>-0.94753207200165701</v>
      </c>
      <c r="U131" s="24">
        <f t="shared" si="23"/>
        <v>0.3210665205392344</v>
      </c>
      <c r="V131" s="7"/>
      <c r="W131" s="25">
        <f t="shared" si="24"/>
        <v>-0.94814808406843998</v>
      </c>
      <c r="X131" s="24">
        <f t="shared" si="29"/>
        <v>101.44739924087702</v>
      </c>
      <c r="Y131" s="7"/>
      <c r="Z131" s="25">
        <f t="shared" si="30"/>
        <v>-626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3.5399240876941462E-2</v>
      </c>
    </row>
    <row r="132" spans="1:29" s="17" customFormat="1" x14ac:dyDescent="0.25">
      <c r="A132" s="17">
        <v>47</v>
      </c>
      <c r="B132" s="17">
        <v>-638</v>
      </c>
      <c r="C132" s="17">
        <v>15068</v>
      </c>
      <c r="D132" s="17">
        <v>13645</v>
      </c>
      <c r="E132" s="17">
        <v>11339</v>
      </c>
      <c r="F132" s="17">
        <v>12765</v>
      </c>
      <c r="G132" s="24"/>
      <c r="H132" s="7"/>
      <c r="I132" s="25">
        <f t="shared" si="32"/>
        <v>3729</v>
      </c>
      <c r="J132" s="24">
        <f t="shared" si="32"/>
        <v>880</v>
      </c>
      <c r="K132" s="7"/>
      <c r="L132" s="25">
        <f t="shared" si="27"/>
        <v>3726.8784700918081</v>
      </c>
      <c r="M132" s="17">
        <f t="shared" si="18"/>
        <v>4.5008891513525624</v>
      </c>
      <c r="N132" s="17">
        <f t="shared" si="28"/>
        <v>881.06018172430424</v>
      </c>
      <c r="O132" s="24">
        <f t="shared" si="19"/>
        <v>1.1239852885487185</v>
      </c>
      <c r="P132" s="7"/>
      <c r="Q132" s="25">
        <f t="shared" si="20"/>
        <v>3747.6713454130568</v>
      </c>
      <c r="R132" s="24">
        <f t="shared" si="21"/>
        <v>859.03944494165694</v>
      </c>
      <c r="S132" s="7"/>
      <c r="T132" s="25">
        <f t="shared" si="22"/>
        <v>-0.97324161562665146</v>
      </c>
      <c r="U132" s="24">
        <f t="shared" si="23"/>
        <v>0.22331983542954953</v>
      </c>
      <c r="V132" s="7"/>
      <c r="W132" s="25">
        <f t="shared" si="24"/>
        <v>-0.97367066171567929</v>
      </c>
      <c r="X132" s="24">
        <f t="shared" si="29"/>
        <v>95.657882397200353</v>
      </c>
      <c r="Y132" s="7"/>
      <c r="Z132" s="25">
        <f t="shared" si="30"/>
        <v>-638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-1.2117602799719407E-2</v>
      </c>
    </row>
    <row r="133" spans="1:29" s="17" customFormat="1" x14ac:dyDescent="0.25">
      <c r="A133" s="17">
        <v>48</v>
      </c>
      <c r="B133" s="17">
        <v>-635</v>
      </c>
      <c r="C133" s="17">
        <v>15103</v>
      </c>
      <c r="D133" s="17">
        <v>13450</v>
      </c>
      <c r="E133" s="17">
        <v>11303</v>
      </c>
      <c r="F133" s="17">
        <v>12948</v>
      </c>
      <c r="G133" s="24"/>
      <c r="H133" s="7"/>
      <c r="I133" s="25">
        <f t="shared" si="32"/>
        <v>3800</v>
      </c>
      <c r="J133" s="24">
        <f t="shared" si="32"/>
        <v>502</v>
      </c>
      <c r="K133" s="7"/>
      <c r="L133" s="25">
        <f t="shared" si="27"/>
        <v>3794.6114631048654</v>
      </c>
      <c r="M133" s="17">
        <f t="shared" si="18"/>
        <v>29.03632987022706</v>
      </c>
      <c r="N133" s="17">
        <f t="shared" si="28"/>
        <v>504.07206171262624</v>
      </c>
      <c r="O133" s="24">
        <f t="shared" si="19"/>
        <v>4.2934397409315741</v>
      </c>
      <c r="P133" s="7"/>
      <c r="Q133" s="25">
        <f t="shared" si="20"/>
        <v>3818.6713454130568</v>
      </c>
      <c r="R133" s="24">
        <f t="shared" si="21"/>
        <v>481.03944494165694</v>
      </c>
      <c r="S133" s="7"/>
      <c r="T133" s="25">
        <f t="shared" si="22"/>
        <v>-0.99167977317588984</v>
      </c>
      <c r="U133" s="24">
        <f t="shared" si="23"/>
        <v>0.12505322114374931</v>
      </c>
      <c r="V133" s="7"/>
      <c r="W133" s="25">
        <f t="shared" si="24"/>
        <v>-0.99192084522857005</v>
      </c>
      <c r="X133" s="24">
        <f t="shared" si="29"/>
        <v>89.925492330803195</v>
      </c>
      <c r="Y133" s="7"/>
      <c r="Z133" s="25">
        <f t="shared" si="30"/>
        <v>-635</v>
      </c>
      <c r="AA133" s="17">
        <f t="shared" si="31"/>
        <v>89.955000000000069</v>
      </c>
      <c r="AB133" s="24">
        <f t="shared" si="25"/>
        <v>1.5700109286315003</v>
      </c>
      <c r="AC133" s="17">
        <f t="shared" si="26"/>
        <v>-2.9507669196874531E-2</v>
      </c>
    </row>
    <row r="134" spans="1:29" s="17" customFormat="1" x14ac:dyDescent="0.25">
      <c r="A134" s="17">
        <v>49</v>
      </c>
      <c r="B134" s="17">
        <v>-618</v>
      </c>
      <c r="C134" s="17">
        <v>15123</v>
      </c>
      <c r="D134" s="17">
        <v>13269</v>
      </c>
      <c r="E134" s="17">
        <v>11294</v>
      </c>
      <c r="F134" s="17">
        <v>13144</v>
      </c>
      <c r="G134" s="24"/>
      <c r="H134" s="7"/>
      <c r="I134" s="25">
        <f t="shared" si="32"/>
        <v>3829</v>
      </c>
      <c r="J134" s="24">
        <f t="shared" si="32"/>
        <v>125</v>
      </c>
      <c r="K134" s="7"/>
      <c r="L134" s="25">
        <f t="shared" si="27"/>
        <v>3824.1124066618986</v>
      </c>
      <c r="M134" s="17">
        <f t="shared" si="18"/>
        <v>23.888568638653151</v>
      </c>
      <c r="N134" s="17">
        <f t="shared" si="28"/>
        <v>132.53128509918844</v>
      </c>
      <c r="O134" s="24">
        <f t="shared" si="19"/>
        <v>56.720255245257789</v>
      </c>
      <c r="P134" s="7"/>
      <c r="Q134" s="25">
        <f t="shared" si="20"/>
        <v>3847.6713454130568</v>
      </c>
      <c r="R134" s="24">
        <f t="shared" si="21"/>
        <v>104.03944494165691</v>
      </c>
      <c r="S134" s="7"/>
      <c r="T134" s="25">
        <f t="shared" si="22"/>
        <v>-0.99921085161149426</v>
      </c>
      <c r="U134" s="24">
        <f t="shared" si="23"/>
        <v>2.7046571446006744E-2</v>
      </c>
      <c r="V134" s="7"/>
      <c r="W134" s="25">
        <f t="shared" si="24"/>
        <v>-0.99926442704028418</v>
      </c>
      <c r="X134" s="24">
        <f t="shared" si="29"/>
        <v>84.290437145423937</v>
      </c>
      <c r="Y134" s="7"/>
      <c r="Z134" s="25">
        <f t="shared" si="30"/>
        <v>-618</v>
      </c>
      <c r="AA134" s="17">
        <f t="shared" si="31"/>
        <v>84.393000000000072</v>
      </c>
      <c r="AB134" s="24">
        <f t="shared" si="25"/>
        <v>1.4729357156355758</v>
      </c>
      <c r="AC134" s="17">
        <f t="shared" si="26"/>
        <v>-0.10256285457613501</v>
      </c>
    </row>
    <row r="135" spans="1:29" s="17" customFormat="1" x14ac:dyDescent="0.25">
      <c r="A135" s="17">
        <v>50</v>
      </c>
      <c r="B135" s="17">
        <v>-614</v>
      </c>
      <c r="C135" s="17">
        <v>15111</v>
      </c>
      <c r="D135" s="17">
        <v>13081</v>
      </c>
      <c r="E135" s="17">
        <v>11292</v>
      </c>
      <c r="F135" s="17">
        <v>13317</v>
      </c>
      <c r="G135" s="24"/>
      <c r="H135" s="7"/>
      <c r="I135" s="25">
        <f t="shared" si="32"/>
        <v>3819</v>
      </c>
      <c r="J135" s="24">
        <f t="shared" si="32"/>
        <v>-236</v>
      </c>
      <c r="K135" s="7"/>
      <c r="L135" s="25">
        <f t="shared" si="27"/>
        <v>3817.5657521445328</v>
      </c>
      <c r="M135" s="17">
        <f t="shared" si="18"/>
        <v>2.0570669109123187</v>
      </c>
      <c r="N135" s="17">
        <f t="shared" si="28"/>
        <v>-237.65294546797202</v>
      </c>
      <c r="O135" s="24">
        <f t="shared" si="19"/>
        <v>2.7322287200892319</v>
      </c>
      <c r="P135" s="7"/>
      <c r="Q135" s="25">
        <f t="shared" si="20"/>
        <v>3837.6713454130568</v>
      </c>
      <c r="R135" s="24">
        <f t="shared" si="21"/>
        <v>-256.96055505834306</v>
      </c>
      <c r="S135" s="7"/>
      <c r="T135" s="25">
        <f t="shared" si="22"/>
        <v>-0.99661392801300996</v>
      </c>
      <c r="U135" s="24">
        <f t="shared" si="23"/>
        <v>-6.6800644842813034E-2</v>
      </c>
      <c r="V135" s="7"/>
      <c r="W135" s="25">
        <f t="shared" si="24"/>
        <v>-0.99648794628256665</v>
      </c>
      <c r="X135" s="24">
        <f t="shared" si="29"/>
        <v>78.904874123975105</v>
      </c>
      <c r="Y135" s="7"/>
      <c r="Z135" s="25">
        <f t="shared" si="30"/>
        <v>-614</v>
      </c>
      <c r="AA135" s="17">
        <f t="shared" si="31"/>
        <v>78.867000000000075</v>
      </c>
      <c r="AB135" s="24">
        <f t="shared" si="25"/>
        <v>1.3764888211703692</v>
      </c>
      <c r="AC135" s="17">
        <f t="shared" si="26"/>
        <v>3.7874123975029761E-2</v>
      </c>
    </row>
    <row r="136" spans="1:29" s="17" customFormat="1" x14ac:dyDescent="0.25">
      <c r="A136" s="17">
        <v>51</v>
      </c>
      <c r="B136" s="17">
        <v>-610</v>
      </c>
      <c r="C136" s="17">
        <v>15105</v>
      </c>
      <c r="D136" s="17">
        <v>12904</v>
      </c>
      <c r="E136" s="17">
        <v>11322</v>
      </c>
      <c r="F136" s="17">
        <v>13506</v>
      </c>
      <c r="G136" s="24"/>
      <c r="H136" s="7"/>
      <c r="I136" s="25">
        <f t="shared" si="32"/>
        <v>3783</v>
      </c>
      <c r="J136" s="24">
        <f t="shared" si="32"/>
        <v>-602</v>
      </c>
      <c r="K136" s="7"/>
      <c r="L136" s="25">
        <f t="shared" si="27"/>
        <v>3775.7292254248459</v>
      </c>
      <c r="M136" s="17">
        <f t="shared" si="18"/>
        <v>52.864162922706761</v>
      </c>
      <c r="N136" s="17">
        <f t="shared" si="28"/>
        <v>-603.05201324156042</v>
      </c>
      <c r="O136" s="24">
        <f t="shared" si="19"/>
        <v>1.1067318604184555</v>
      </c>
      <c r="P136" s="7"/>
      <c r="Q136" s="25">
        <f t="shared" si="20"/>
        <v>3801.6713454130568</v>
      </c>
      <c r="R136" s="24">
        <f t="shared" si="21"/>
        <v>-622.96055505834306</v>
      </c>
      <c r="S136" s="7"/>
      <c r="T136" s="25">
        <f t="shared" si="22"/>
        <v>-0.98726500305846654</v>
      </c>
      <c r="U136" s="24">
        <f t="shared" si="23"/>
        <v>-0.1619476840719212</v>
      </c>
      <c r="V136" s="7"/>
      <c r="W136" s="25">
        <f t="shared" si="24"/>
        <v>-0.9869569649355393</v>
      </c>
      <c r="X136" s="24">
        <f t="shared" si="29"/>
        <v>73.421517993341013</v>
      </c>
      <c r="Y136" s="7"/>
      <c r="Z136" s="25">
        <f t="shared" si="30"/>
        <v>-610</v>
      </c>
      <c r="AA136" s="17">
        <f t="shared" si="31"/>
        <v>73.377000000000081</v>
      </c>
      <c r="AB136" s="24">
        <f t="shared" si="25"/>
        <v>1.2806702452358807</v>
      </c>
      <c r="AC136" s="17">
        <f t="shared" si="26"/>
        <v>4.4517993340932094E-2</v>
      </c>
    </row>
    <row r="137" spans="1:29" s="17" customFormat="1" x14ac:dyDescent="0.25">
      <c r="A137" s="17">
        <v>52</v>
      </c>
      <c r="B137" s="17">
        <v>-618</v>
      </c>
      <c r="C137" s="17">
        <v>15052</v>
      </c>
      <c r="D137" s="17">
        <v>12712</v>
      </c>
      <c r="E137" s="17">
        <v>11354</v>
      </c>
      <c r="F137" s="17">
        <v>13679</v>
      </c>
      <c r="G137" s="24"/>
      <c r="H137" s="7"/>
      <c r="I137" s="25">
        <f t="shared" si="32"/>
        <v>3698</v>
      </c>
      <c r="J137" s="24">
        <f t="shared" si="32"/>
        <v>-967</v>
      </c>
      <c r="K137" s="7"/>
      <c r="L137" s="25">
        <f t="shared" si="27"/>
        <v>3697.8258799295031</v>
      </c>
      <c r="M137" s="17">
        <f t="shared" si="18"/>
        <v>3.0317798949839599E-2</v>
      </c>
      <c r="N137" s="17">
        <f t="shared" si="28"/>
        <v>-967.38894858120625</v>
      </c>
      <c r="O137" s="24">
        <f t="shared" si="19"/>
        <v>0.1512809988223551</v>
      </c>
      <c r="P137" s="7"/>
      <c r="Q137" s="25">
        <f t="shared" si="20"/>
        <v>3716.6713454130568</v>
      </c>
      <c r="R137" s="24">
        <f t="shared" si="21"/>
        <v>-987.96055505834306</v>
      </c>
      <c r="S137" s="7"/>
      <c r="T137" s="25">
        <f t="shared" si="22"/>
        <v>-0.96519115247135012</v>
      </c>
      <c r="U137" s="24">
        <f t="shared" si="23"/>
        <v>-0.25683475871297168</v>
      </c>
      <c r="V137" s="7"/>
      <c r="W137" s="25">
        <f t="shared" si="24"/>
        <v>-0.96470153204129139</v>
      </c>
      <c r="X137" s="24">
        <f t="shared" si="29"/>
        <v>67.831838169664024</v>
      </c>
      <c r="Y137" s="7"/>
      <c r="Z137" s="25">
        <f t="shared" si="30"/>
        <v>-618</v>
      </c>
      <c r="AA137" s="17">
        <f t="shared" si="31"/>
        <v>67.815000000000083</v>
      </c>
      <c r="AB137" s="24">
        <f t="shared" si="25"/>
        <v>1.183595032239956</v>
      </c>
      <c r="AC137" s="17">
        <f t="shared" si="26"/>
        <v>1.6838169663941471E-2</v>
      </c>
    </row>
    <row r="138" spans="1:29" s="17" customFormat="1" x14ac:dyDescent="0.25">
      <c r="A138" s="17">
        <v>53</v>
      </c>
      <c r="B138" s="17">
        <v>-634</v>
      </c>
      <c r="C138" s="17">
        <v>15005</v>
      </c>
      <c r="D138" s="17">
        <v>12543</v>
      </c>
      <c r="E138" s="17">
        <v>11424</v>
      </c>
      <c r="F138" s="17">
        <v>13872</v>
      </c>
      <c r="G138" s="24"/>
      <c r="H138" s="7"/>
      <c r="I138" s="25">
        <f t="shared" si="32"/>
        <v>3581</v>
      </c>
      <c r="J138" s="24">
        <f t="shared" si="32"/>
        <v>-1329</v>
      </c>
      <c r="K138" s="7"/>
      <c r="L138" s="25">
        <f t="shared" si="27"/>
        <v>3581.5251802586317</v>
      </c>
      <c r="M138" s="17">
        <f t="shared" si="18"/>
        <v>0.27581430405649643</v>
      </c>
      <c r="N138" s="17">
        <f t="shared" si="28"/>
        <v>-1331.4547010631618</v>
      </c>
      <c r="O138" s="24">
        <f t="shared" si="19"/>
        <v>6.0255573094876329</v>
      </c>
      <c r="P138" s="7"/>
      <c r="Q138" s="25">
        <f t="shared" si="20"/>
        <v>3599.6713454130568</v>
      </c>
      <c r="R138" s="24">
        <f t="shared" si="21"/>
        <v>-1349.9605550583431</v>
      </c>
      <c r="S138" s="7"/>
      <c r="T138" s="25">
        <f t="shared" si="22"/>
        <v>-0.93480714636908402</v>
      </c>
      <c r="U138" s="24">
        <f t="shared" si="23"/>
        <v>-0.35094193958984915</v>
      </c>
      <c r="V138" s="7"/>
      <c r="W138" s="25">
        <f t="shared" si="24"/>
        <v>-0.93413742054753124</v>
      </c>
      <c r="X138" s="24">
        <f t="shared" si="29"/>
        <v>62.149546134873447</v>
      </c>
      <c r="Y138" s="7"/>
      <c r="Z138" s="25">
        <f t="shared" si="30"/>
        <v>-634</v>
      </c>
      <c r="AA138" s="17">
        <f t="shared" si="31"/>
        <v>62.10900000000008</v>
      </c>
      <c r="AB138" s="24">
        <f t="shared" si="25"/>
        <v>1.0840065451211596</v>
      </c>
      <c r="AC138" s="17">
        <f t="shared" si="26"/>
        <v>4.0546134873366668E-2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12359</v>
      </c>
      <c r="E139" s="17">
        <v>11499</v>
      </c>
      <c r="F139" s="17">
        <v>14042</v>
      </c>
      <c r="G139" s="24"/>
      <c r="H139" s="7"/>
      <c r="I139" s="25">
        <f t="shared" si="32"/>
        <v>3431</v>
      </c>
      <c r="J139" s="24">
        <f t="shared" si="32"/>
        <v>-1683</v>
      </c>
      <c r="K139" s="7"/>
      <c r="L139" s="25">
        <f t="shared" si="27"/>
        <v>3429.2576770591995</v>
      </c>
      <c r="M139" s="17">
        <f t="shared" si="18"/>
        <v>3.0356892300396234</v>
      </c>
      <c r="N139" s="17">
        <f t="shared" si="28"/>
        <v>-1682.6554836339419</v>
      </c>
      <c r="O139" s="24">
        <f t="shared" si="19"/>
        <v>0.1186915264818701</v>
      </c>
      <c r="P139" s="7"/>
      <c r="Q139" s="25">
        <f t="shared" si="20"/>
        <v>3449.6713454130568</v>
      </c>
      <c r="R139" s="24">
        <f t="shared" si="21"/>
        <v>-1703.9605550583431</v>
      </c>
      <c r="S139" s="7"/>
      <c r="T139" s="25">
        <f t="shared" si="22"/>
        <v>-0.89585329239181977</v>
      </c>
      <c r="U139" s="24">
        <f t="shared" si="23"/>
        <v>-0.44296940376226523</v>
      </c>
      <c r="V139" s="7"/>
      <c r="W139" s="25">
        <f t="shared" si="24"/>
        <v>-0.89500742449454185</v>
      </c>
      <c r="X139" s="24">
        <f t="shared" si="29"/>
        <v>56.407658273729396</v>
      </c>
      <c r="Y139" s="7"/>
      <c r="Z139" s="25">
        <f t="shared" si="30"/>
        <v>-635</v>
      </c>
      <c r="AA139" s="17">
        <f t="shared" si="31"/>
        <v>56.394000000000077</v>
      </c>
      <c r="AB139" s="24">
        <f t="shared" si="25"/>
        <v>0.98426097836968363</v>
      </c>
      <c r="AC139" s="17">
        <f t="shared" si="26"/>
        <v>1.3658273729319603E-2</v>
      </c>
    </row>
    <row r="140" spans="1:29" s="17" customFormat="1" x14ac:dyDescent="0.25">
      <c r="A140" s="17">
        <v>55</v>
      </c>
      <c r="B140" s="17">
        <v>-630</v>
      </c>
      <c r="C140" s="17">
        <v>14840</v>
      </c>
      <c r="D140" s="17">
        <v>12201</v>
      </c>
      <c r="E140" s="17">
        <v>11595</v>
      </c>
      <c r="F140" s="17">
        <v>14212</v>
      </c>
      <c r="G140" s="24"/>
      <c r="H140" s="7"/>
      <c r="I140" s="25">
        <f t="shared" si="32"/>
        <v>3245</v>
      </c>
      <c r="J140" s="24">
        <f t="shared" si="32"/>
        <v>-2011</v>
      </c>
      <c r="K140" s="7"/>
      <c r="L140" s="25">
        <f t="shared" si="27"/>
        <v>3244.2909214980045</v>
      </c>
      <c r="M140" s="17">
        <f t="shared" si="18"/>
        <v>0.50279232199213086</v>
      </c>
      <c r="N140" s="17">
        <f t="shared" si="28"/>
        <v>-2014.3590713709787</v>
      </c>
      <c r="O140" s="24">
        <f t="shared" si="19"/>
        <v>11.283360475328415</v>
      </c>
      <c r="P140" s="7"/>
      <c r="Q140" s="25">
        <f t="shared" si="20"/>
        <v>3263.6713454130568</v>
      </c>
      <c r="R140" s="24">
        <f t="shared" si="21"/>
        <v>-2031.9605550583431</v>
      </c>
      <c r="S140" s="7"/>
      <c r="T140" s="25">
        <f t="shared" si="22"/>
        <v>-0.84755051346001209</v>
      </c>
      <c r="U140" s="24">
        <f t="shared" si="23"/>
        <v>-0.52823778864518178</v>
      </c>
      <c r="V140" s="7"/>
      <c r="W140" s="25">
        <f t="shared" si="24"/>
        <v>-0.84654141812843309</v>
      </c>
      <c r="X140" s="24">
        <f t="shared" si="29"/>
        <v>50.776054931066199</v>
      </c>
      <c r="Y140" s="7"/>
      <c r="Z140" s="25">
        <f t="shared" si="30"/>
        <v>-630</v>
      </c>
      <c r="AA140" s="17">
        <f t="shared" si="31"/>
        <v>50.724000000000075</v>
      </c>
      <c r="AB140" s="24">
        <f t="shared" si="25"/>
        <v>0.88530080978160508</v>
      </c>
      <c r="AC140" s="17">
        <f t="shared" si="26"/>
        <v>5.20549310661238E-2</v>
      </c>
    </row>
    <row r="141" spans="1:29" s="17" customFormat="1" x14ac:dyDescent="0.25">
      <c r="A141" s="17">
        <v>56</v>
      </c>
      <c r="B141" s="17">
        <v>-638</v>
      </c>
      <c r="C141" s="17">
        <v>14729</v>
      </c>
      <c r="D141" s="17">
        <v>12040</v>
      </c>
      <c r="E141" s="17">
        <v>11709</v>
      </c>
      <c r="F141" s="17">
        <v>14371</v>
      </c>
      <c r="G141" s="24"/>
      <c r="H141" s="7"/>
      <c r="I141" s="25">
        <f t="shared" si="32"/>
        <v>3020</v>
      </c>
      <c r="J141" s="24">
        <f t="shared" si="32"/>
        <v>-2331</v>
      </c>
      <c r="K141" s="7"/>
      <c r="L141" s="25">
        <f t="shared" si="27"/>
        <v>3024.4240053540079</v>
      </c>
      <c r="M141" s="17">
        <f t="shared" si="18"/>
        <v>19.571823372290844</v>
      </c>
      <c r="N141" s="17">
        <f t="shared" si="28"/>
        <v>-2329.9590338500925</v>
      </c>
      <c r="O141" s="24">
        <f t="shared" si="19"/>
        <v>1.0836105252532231</v>
      </c>
      <c r="P141" s="7"/>
      <c r="Q141" s="25">
        <f t="shared" si="20"/>
        <v>3038.6713454130568</v>
      </c>
      <c r="R141" s="24">
        <f t="shared" si="21"/>
        <v>-2351.9605550583433</v>
      </c>
      <c r="S141" s="7"/>
      <c r="T141" s="25">
        <f t="shared" si="22"/>
        <v>-0.78911973249411571</v>
      </c>
      <c r="U141" s="24">
        <f t="shared" si="23"/>
        <v>-0.61142645682363705</v>
      </c>
      <c r="V141" s="7"/>
      <c r="W141" s="25">
        <f t="shared" si="24"/>
        <v>-0.78795137019220063</v>
      </c>
      <c r="X141" s="24">
        <f t="shared" si="29"/>
        <v>44.929638178913649</v>
      </c>
      <c r="Y141" s="7"/>
      <c r="Z141" s="25">
        <f t="shared" si="30"/>
        <v>-638</v>
      </c>
      <c r="AA141" s="17">
        <f t="shared" si="31"/>
        <v>44.982000000000077</v>
      </c>
      <c r="AB141" s="24">
        <f t="shared" si="25"/>
        <v>0.78508400413209056</v>
      </c>
      <c r="AC141" s="17">
        <f t="shared" si="26"/>
        <v>-5.2361821086428506E-2</v>
      </c>
    </row>
    <row r="142" spans="1:29" s="17" customFormat="1" x14ac:dyDescent="0.25">
      <c r="A142" s="17">
        <v>57</v>
      </c>
      <c r="B142" s="17">
        <v>-621</v>
      </c>
      <c r="C142" s="17">
        <v>14620</v>
      </c>
      <c r="D142" s="17">
        <v>11901</v>
      </c>
      <c r="E142" s="17">
        <v>11834</v>
      </c>
      <c r="F142" s="17">
        <v>14512</v>
      </c>
      <c r="G142" s="24"/>
      <c r="H142" s="7"/>
      <c r="I142" s="25">
        <f t="shared" si="32"/>
        <v>2786</v>
      </c>
      <c r="J142" s="24">
        <f t="shared" si="32"/>
        <v>-2611</v>
      </c>
      <c r="K142" s="7"/>
      <c r="L142" s="25">
        <f t="shared" si="27"/>
        <v>2781.0480028118536</v>
      </c>
      <c r="M142" s="17">
        <f t="shared" si="18"/>
        <v>24.522276151409642</v>
      </c>
      <c r="N142" s="17">
        <f t="shared" si="28"/>
        <v>-2614.5120254365083</v>
      </c>
      <c r="O142" s="24">
        <f t="shared" si="19"/>
        <v>12.334322666681585</v>
      </c>
      <c r="P142" s="7"/>
      <c r="Q142" s="25">
        <f t="shared" si="20"/>
        <v>2804.6713454130568</v>
      </c>
      <c r="R142" s="24">
        <f t="shared" si="21"/>
        <v>-2631.9605550583433</v>
      </c>
      <c r="S142" s="7"/>
      <c r="T142" s="25">
        <f t="shared" si="22"/>
        <v>-0.72835172028958339</v>
      </c>
      <c r="U142" s="24">
        <f t="shared" si="23"/>
        <v>-0.68421654147978539</v>
      </c>
      <c r="V142" s="7"/>
      <c r="W142" s="25">
        <f t="shared" si="24"/>
        <v>-0.72704398174308582</v>
      </c>
      <c r="X142" s="24">
        <f t="shared" si="29"/>
        <v>39.478238755657685</v>
      </c>
      <c r="Y142" s="7"/>
      <c r="Z142" s="25">
        <f t="shared" si="30"/>
        <v>-621</v>
      </c>
      <c r="AA142" s="17">
        <f t="shared" si="31"/>
        <v>39.393000000000079</v>
      </c>
      <c r="AB142" s="24">
        <f t="shared" si="25"/>
        <v>0.68753755223812762</v>
      </c>
      <c r="AC142" s="17">
        <f t="shared" si="26"/>
        <v>8.5238755657606191E-2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11769</v>
      </c>
      <c r="E143" s="17">
        <v>11963</v>
      </c>
      <c r="F143" s="17">
        <v>14639</v>
      </c>
      <c r="G143" s="24"/>
      <c r="H143" s="7"/>
      <c r="I143" s="25">
        <f t="shared" si="32"/>
        <v>2512</v>
      </c>
      <c r="J143" s="24">
        <f t="shared" si="32"/>
        <v>-2870</v>
      </c>
      <c r="K143" s="7"/>
      <c r="L143" s="25">
        <f t="shared" si="27"/>
        <v>2516.4898522568069</v>
      </c>
      <c r="M143" s="17">
        <f t="shared" si="18"/>
        <v>20.158773287953998</v>
      </c>
      <c r="N143" s="17">
        <f t="shared" si="28"/>
        <v>-2869.2397651533133</v>
      </c>
      <c r="O143" s="24">
        <f t="shared" si="19"/>
        <v>0.57795702211670696</v>
      </c>
      <c r="P143" s="7"/>
      <c r="Q143" s="25">
        <f t="shared" si="20"/>
        <v>2530.6713454130568</v>
      </c>
      <c r="R143" s="24">
        <f t="shared" si="21"/>
        <v>-2890.9605550583433</v>
      </c>
      <c r="S143" s="7"/>
      <c r="T143" s="25">
        <f t="shared" si="22"/>
        <v>-0.65719601369111402</v>
      </c>
      <c r="U143" s="24">
        <f t="shared" si="23"/>
        <v>-0.75154736978672254</v>
      </c>
      <c r="V143" s="7"/>
      <c r="W143" s="25">
        <f t="shared" si="24"/>
        <v>-0.65575932476482279</v>
      </c>
      <c r="X143" s="24">
        <f t="shared" si="29"/>
        <v>33.846200646849923</v>
      </c>
      <c r="Y143" s="7"/>
      <c r="Z143" s="25">
        <f t="shared" si="30"/>
        <v>-609</v>
      </c>
      <c r="AA143" s="17">
        <f t="shared" si="31"/>
        <v>33.912000000000077</v>
      </c>
      <c r="AB143" s="24">
        <f t="shared" si="25"/>
        <v>0.59187605593631831</v>
      </c>
      <c r="AC143" s="17">
        <f t="shared" si="26"/>
        <v>-6.5799353150154616E-2</v>
      </c>
    </row>
    <row r="144" spans="1:29" s="17" customFormat="1" x14ac:dyDescent="0.25">
      <c r="A144" s="17">
        <v>59</v>
      </c>
      <c r="B144" s="17">
        <v>-612</v>
      </c>
      <c r="C144" s="17">
        <v>14333</v>
      </c>
      <c r="D144" s="17">
        <v>11651</v>
      </c>
      <c r="E144" s="17">
        <v>12109</v>
      </c>
      <c r="F144" s="17">
        <v>14752</v>
      </c>
      <c r="G144" s="24"/>
      <c r="H144" s="7"/>
      <c r="I144" s="25">
        <f t="shared" si="32"/>
        <v>2224</v>
      </c>
      <c r="J144" s="24">
        <f t="shared" si="32"/>
        <v>-3101</v>
      </c>
      <c r="K144" s="7"/>
      <c r="L144" s="25">
        <f t="shared" si="27"/>
        <v>2227.2638657333332</v>
      </c>
      <c r="M144" s="17">
        <f t="shared" si="18"/>
        <v>10.652819525226699</v>
      </c>
      <c r="N144" s="17">
        <f t="shared" si="28"/>
        <v>-3098.5874660984459</v>
      </c>
      <c r="O144" s="24">
        <f t="shared" si="19"/>
        <v>5.8203198261477045</v>
      </c>
      <c r="P144" s="7"/>
      <c r="Q144" s="25">
        <f t="shared" si="20"/>
        <v>2242.6713454130568</v>
      </c>
      <c r="R144" s="24">
        <f t="shared" si="21"/>
        <v>-3121.9605550583433</v>
      </c>
      <c r="S144" s="7"/>
      <c r="T144" s="25">
        <f t="shared" si="22"/>
        <v>-0.58240461405476662</v>
      </c>
      <c r="U144" s="24">
        <f t="shared" si="23"/>
        <v>-0.811599189628045</v>
      </c>
      <c r="V144" s="7"/>
      <c r="W144" s="25">
        <f t="shared" si="24"/>
        <v>-0.58085289459689393</v>
      </c>
      <c r="X144" s="24">
        <f t="shared" si="29"/>
        <v>28.330915593550685</v>
      </c>
      <c r="Y144" s="7"/>
      <c r="Z144" s="25">
        <f t="shared" si="30"/>
        <v>-612</v>
      </c>
      <c r="AA144" s="17">
        <f t="shared" si="31"/>
        <v>28.404000000000078</v>
      </c>
      <c r="AB144" s="24">
        <f t="shared" si="25"/>
        <v>0.49574332073647071</v>
      </c>
      <c r="AC144" s="17">
        <f t="shared" si="26"/>
        <v>-7.3084406449392958E-2</v>
      </c>
    </row>
    <row r="145" spans="1:29" s="17" customFormat="1" x14ac:dyDescent="0.25">
      <c r="A145" s="17">
        <v>60</v>
      </c>
      <c r="B145" s="17">
        <v>-634</v>
      </c>
      <c r="C145" s="17">
        <v>14173</v>
      </c>
      <c r="D145" s="17">
        <v>11546</v>
      </c>
      <c r="E145" s="17">
        <v>12271</v>
      </c>
      <c r="F145" s="17">
        <v>14857</v>
      </c>
      <c r="G145" s="24"/>
      <c r="H145" s="7"/>
      <c r="I145" s="25">
        <f t="shared" si="32"/>
        <v>1902</v>
      </c>
      <c r="J145" s="24">
        <f t="shared" si="32"/>
        <v>-3311</v>
      </c>
      <c r="K145" s="7"/>
      <c r="L145" s="25">
        <f t="shared" si="27"/>
        <v>1905.7903434474197</v>
      </c>
      <c r="M145" s="17">
        <f t="shared" si="18"/>
        <v>14.366703449397251</v>
      </c>
      <c r="N145" s="17">
        <f t="shared" si="28"/>
        <v>-3305.7680756219174</v>
      </c>
      <c r="O145" s="24">
        <f t="shared" si="19"/>
        <v>27.373032697974658</v>
      </c>
      <c r="P145" s="7"/>
      <c r="Q145" s="25">
        <f t="shared" si="20"/>
        <v>1920.6713454130568</v>
      </c>
      <c r="R145" s="24">
        <f t="shared" si="21"/>
        <v>-3331.9605550583433</v>
      </c>
      <c r="S145" s="7"/>
      <c r="T145" s="25">
        <f t="shared" si="22"/>
        <v>-0.49878367418357272</v>
      </c>
      <c r="U145" s="24">
        <f t="shared" si="23"/>
        <v>-0.86619175312015617</v>
      </c>
      <c r="V145" s="7"/>
      <c r="W145" s="25">
        <f t="shared" si="24"/>
        <v>-0.49712735291071136</v>
      </c>
      <c r="X145" s="24">
        <f t="shared" si="29"/>
        <v>22.592525127398403</v>
      </c>
      <c r="Y145" s="7"/>
      <c r="Z145" s="25">
        <f t="shared" si="30"/>
        <v>-634</v>
      </c>
      <c r="AA145" s="17">
        <f t="shared" si="31"/>
        <v>22.698000000000079</v>
      </c>
      <c r="AB145" s="24">
        <f t="shared" si="25"/>
        <v>0.39615483361767428</v>
      </c>
      <c r="AC145" s="17">
        <f t="shared" si="26"/>
        <v>-0.10547487260167543</v>
      </c>
    </row>
    <row r="146" spans="1:29" s="17" customFormat="1" x14ac:dyDescent="0.25">
      <c r="A146" s="17">
        <v>61</v>
      </c>
      <c r="B146" s="17">
        <v>-625</v>
      </c>
      <c r="C146" s="17">
        <v>14015</v>
      </c>
      <c r="D146" s="17">
        <v>11472</v>
      </c>
      <c r="E146" s="17">
        <v>12449</v>
      </c>
      <c r="F146" s="17">
        <v>14954</v>
      </c>
      <c r="G146" s="24"/>
      <c r="H146" s="7"/>
      <c r="I146" s="25">
        <f t="shared" si="32"/>
        <v>1566</v>
      </c>
      <c r="J146" s="24">
        <f t="shared" si="32"/>
        <v>-3482</v>
      </c>
      <c r="K146" s="7"/>
      <c r="L146" s="25">
        <f t="shared" si="27"/>
        <v>1570.1855499461265</v>
      </c>
      <c r="M146" s="17">
        <f t="shared" si="18"/>
        <v>17.51882835151919</v>
      </c>
      <c r="N146" s="17">
        <f t="shared" si="28"/>
        <v>-3477.7390584102714</v>
      </c>
      <c r="O146" s="24">
        <f t="shared" si="19"/>
        <v>18.155623231079275</v>
      </c>
      <c r="P146" s="7"/>
      <c r="Q146" s="25">
        <f t="shared" si="20"/>
        <v>1584.6713454130568</v>
      </c>
      <c r="R146" s="24">
        <f t="shared" si="21"/>
        <v>-3502.9605550583433</v>
      </c>
      <c r="S146" s="7"/>
      <c r="T146" s="25">
        <f t="shared" si="22"/>
        <v>-0.41152704127450074</v>
      </c>
      <c r="U146" s="24">
        <f t="shared" si="23"/>
        <v>-0.91064569767801817</v>
      </c>
      <c r="V146" s="7"/>
      <c r="W146" s="25">
        <f t="shared" si="24"/>
        <v>-0.40978550916081463</v>
      </c>
      <c r="X146" s="24">
        <f t="shared" si="29"/>
        <v>16.967501401366803</v>
      </c>
      <c r="Y146" s="7"/>
      <c r="Z146" s="25">
        <f t="shared" si="30"/>
        <v>-625</v>
      </c>
      <c r="AA146" s="17">
        <f t="shared" si="31"/>
        <v>17.073000000000079</v>
      </c>
      <c r="AB146" s="24">
        <f t="shared" si="25"/>
        <v>0.29798006319299325</v>
      </c>
      <c r="AC146" s="17">
        <f t="shared" si="26"/>
        <v>-0.10549859863327526</v>
      </c>
    </row>
    <row r="147" spans="1:29" s="17" customFormat="1" x14ac:dyDescent="0.25">
      <c r="A147" s="17">
        <v>62</v>
      </c>
      <c r="B147" s="17">
        <v>-629</v>
      </c>
      <c r="C147" s="17">
        <v>13837</v>
      </c>
      <c r="D147" s="17">
        <v>11398</v>
      </c>
      <c r="E147" s="17">
        <v>12626</v>
      </c>
      <c r="F147" s="17">
        <v>15018</v>
      </c>
      <c r="G147" s="24"/>
      <c r="H147" s="7"/>
      <c r="I147" s="25">
        <f t="shared" si="32"/>
        <v>1211</v>
      </c>
      <c r="J147" s="24">
        <f t="shared" si="32"/>
        <v>-3620</v>
      </c>
      <c r="K147" s="7"/>
      <c r="L147" s="25">
        <f t="shared" si="27"/>
        <v>1216.980527224353</v>
      </c>
      <c r="M147" s="17">
        <f t="shared" si="18"/>
        <v>35.766705881226855</v>
      </c>
      <c r="N147" s="17">
        <f t="shared" si="28"/>
        <v>-3616.7797466250736</v>
      </c>
      <c r="O147" s="24">
        <f t="shared" si="19"/>
        <v>10.370031798724964</v>
      </c>
      <c r="P147" s="7"/>
      <c r="Q147" s="25">
        <f t="shared" si="20"/>
        <v>1229.6713454130568</v>
      </c>
      <c r="R147" s="24">
        <f t="shared" si="21"/>
        <v>-3640.9605550583433</v>
      </c>
      <c r="S147" s="7"/>
      <c r="T147" s="25">
        <f t="shared" si="22"/>
        <v>-0.31933625352830869</v>
      </c>
      <c r="U147" s="24">
        <f t="shared" si="23"/>
        <v>-0.94652081082997697</v>
      </c>
      <c r="V147" s="7"/>
      <c r="W147" s="25">
        <f t="shared" si="24"/>
        <v>-0.31752591492093907</v>
      </c>
      <c r="X147" s="24">
        <f t="shared" si="29"/>
        <v>11.284892292037057</v>
      </c>
      <c r="Y147" s="7"/>
      <c r="Z147" s="25">
        <f t="shared" si="30"/>
        <v>-629</v>
      </c>
      <c r="AA147" s="17">
        <f t="shared" si="31"/>
        <v>11.412000000000079</v>
      </c>
      <c r="AB147" s="24">
        <f t="shared" si="25"/>
        <v>0.19917697423759428</v>
      </c>
      <c r="AC147" s="17">
        <f t="shared" si="26"/>
        <v>-0.12710770796302207</v>
      </c>
    </row>
    <row r="148" spans="1:29" s="17" customFormat="1" x14ac:dyDescent="0.25">
      <c r="A148" s="17">
        <v>63</v>
      </c>
      <c r="B148" s="17">
        <v>-632</v>
      </c>
      <c r="C148" s="17">
        <v>13649</v>
      </c>
      <c r="D148" s="17">
        <v>11342</v>
      </c>
      <c r="E148" s="17">
        <v>12800</v>
      </c>
      <c r="F148" s="17">
        <v>15065</v>
      </c>
      <c r="G148" s="24"/>
      <c r="H148" s="7"/>
      <c r="I148" s="25">
        <f t="shared" si="32"/>
        <v>849</v>
      </c>
      <c r="J148" s="24">
        <f t="shared" si="32"/>
        <v>-3723</v>
      </c>
      <c r="K148" s="7"/>
      <c r="L148" s="25">
        <f t="shared" si="27"/>
        <v>849.94866313987654</v>
      </c>
      <c r="M148" s="17">
        <f t="shared" ref="M148:M149" si="33">(I148-L148)^2</f>
        <v>0.89996175296042313</v>
      </c>
      <c r="N148" s="17">
        <f t="shared" si="28"/>
        <v>-3720.7348581923488</v>
      </c>
      <c r="O148" s="24">
        <f t="shared" ref="O148:O149" si="34">(J148-N148)^2</f>
        <v>5.1308674087691726</v>
      </c>
      <c r="P148" s="7"/>
      <c r="Q148" s="25">
        <f t="shared" si="20"/>
        <v>867.67134541305677</v>
      </c>
      <c r="R148" s="24">
        <f t="shared" si="21"/>
        <v>-3743.9605550583433</v>
      </c>
      <c r="S148" s="7"/>
      <c r="T148" s="25">
        <f t="shared" si="22"/>
        <v>-0.22532761926317757</v>
      </c>
      <c r="U148" s="24">
        <f t="shared" si="23"/>
        <v>-0.97329716339991723</v>
      </c>
      <c r="V148" s="7"/>
      <c r="W148" s="25">
        <f t="shared" si="24"/>
        <v>-0.22346587896304707</v>
      </c>
      <c r="X148" s="24">
        <f t="shared" si="29"/>
        <v>5.6708401960295305</v>
      </c>
      <c r="Y148" s="7"/>
      <c r="Z148" s="25">
        <f t="shared" si="30"/>
        <v>-632</v>
      </c>
      <c r="AA148" s="17">
        <f t="shared" si="31"/>
        <v>5.7240000000000792</v>
      </c>
      <c r="AB148" s="24">
        <f t="shared" si="25"/>
        <v>9.9902646384156801E-2</v>
      </c>
      <c r="AC148" s="17">
        <f t="shared" si="26"/>
        <v>-5.3159803970548758E-2</v>
      </c>
    </row>
    <row r="149" spans="1:29" s="17" customFormat="1" x14ac:dyDescent="0.25">
      <c r="A149" s="17">
        <v>64</v>
      </c>
      <c r="B149" s="17">
        <v>-639</v>
      </c>
      <c r="C149" s="17">
        <v>13469</v>
      </c>
      <c r="D149" s="17">
        <v>11316</v>
      </c>
      <c r="E149" s="17">
        <v>12999</v>
      </c>
      <c r="F149" s="17">
        <v>15108</v>
      </c>
      <c r="G149" s="24"/>
      <c r="H149" s="7"/>
      <c r="I149" s="25">
        <f t="shared" si="32"/>
        <v>470</v>
      </c>
      <c r="J149" s="24">
        <f t="shared" si="32"/>
        <v>-3792</v>
      </c>
      <c r="K149" s="7"/>
      <c r="L149" s="25">
        <f t="shared" si="27"/>
        <v>470.16236384437195</v>
      </c>
      <c r="M149" s="17">
        <f t="shared" si="33"/>
        <v>2.636201795923972E-2</v>
      </c>
      <c r="N149" s="17">
        <f t="shared" si="28"/>
        <v>-3788.3682763514339</v>
      </c>
      <c r="O149" s="24">
        <f t="shared" si="34"/>
        <v>13.189416659554224</v>
      </c>
      <c r="P149" s="7"/>
      <c r="Q149" s="25">
        <f t="shared" ref="Q149" si="35">I149-$J$4</f>
        <v>488.67134541305683</v>
      </c>
      <c r="R149" s="24">
        <f t="shared" ref="R149" si="36">J149-$J$3</f>
        <v>-3812.9605550583433</v>
      </c>
      <c r="S149" s="7"/>
      <c r="T149" s="25">
        <f t="shared" ref="T149" si="37">Q149/$J$7</f>
        <v>-0.12690421488062323</v>
      </c>
      <c r="U149" s="24">
        <f t="shared" ref="U149" si="38">R149/$J$6</f>
        <v>-0.99123471997589663</v>
      </c>
      <c r="V149" s="7"/>
      <c r="W149" s="25">
        <f t="shared" ref="W149" si="39">(T149-U149*SIN(-$J$11*PI()/180))/(COS(-$J$11*PI()/180))</f>
        <v>-0.12500797556056101</v>
      </c>
      <c r="X149" s="24">
        <f>IF(MOD(ATAN2(U149,W149)*180/PI()-$J$9+360,360)&gt;5,MOD(ATAN2(U149,W149)*180/PI()-$J$9+360,360)-360,MOD(ATAN2(U149,W149)*180/PI()-$J$9+360,360))</f>
        <v>-7.2160325280037796E-2</v>
      </c>
      <c r="Y149" s="7"/>
      <c r="Z149" s="25">
        <f t="shared" si="30"/>
        <v>-639</v>
      </c>
      <c r="AA149" s="17">
        <f t="shared" si="31"/>
        <v>-2.6999999999920199E-2</v>
      </c>
      <c r="AB149" s="24">
        <f t="shared" ref="AB149" si="40">AA149*PI()/180</f>
        <v>-4.7123889803707614E-4</v>
      </c>
      <c r="AC149" s="17">
        <f t="shared" ref="AC149" si="41">X149-AA149</f>
        <v>-4.5160325280117597E-2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-9980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-9990</v>
      </c>
      <c r="J157" s="39">
        <f>I157+B157</f>
        <v>-1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-1</v>
      </c>
      <c r="J159" s="39">
        <f>I159+B159</f>
        <v>39999</v>
      </c>
    </row>
    <row r="160" spans="1:29" x14ac:dyDescent="0.25">
      <c r="A160" s="31" t="s">
        <v>178</v>
      </c>
      <c r="B160" s="31">
        <v>9996</v>
      </c>
      <c r="G160" s="2"/>
      <c r="I160" s="1"/>
      <c r="J160" s="3"/>
    </row>
    <row r="161" spans="1:10" x14ac:dyDescent="0.25">
      <c r="A161" t="s">
        <v>179</v>
      </c>
      <c r="B161">
        <v>9996</v>
      </c>
      <c r="G161" s="2"/>
      <c r="I161" s="43">
        <f>J159</f>
        <v>39999</v>
      </c>
      <c r="J161" s="39">
        <f>I161+B161</f>
        <v>49995</v>
      </c>
    </row>
    <row r="162" spans="1:10" x14ac:dyDescent="0.25">
      <c r="A162" s="31" t="s">
        <v>180</v>
      </c>
      <c r="B162" s="31">
        <v>-9973</v>
      </c>
      <c r="G162" s="2"/>
      <c r="I162" s="1"/>
      <c r="J162" s="3"/>
    </row>
    <row r="163" spans="1:10" x14ac:dyDescent="0.25">
      <c r="A163" t="s">
        <v>181</v>
      </c>
      <c r="B163">
        <v>-9985</v>
      </c>
      <c r="G163" s="2"/>
      <c r="I163" s="43">
        <f>J161</f>
        <v>49995</v>
      </c>
      <c r="J163" s="39">
        <f>I163+B163</f>
        <v>40010</v>
      </c>
    </row>
    <row r="164" spans="1:10" x14ac:dyDescent="0.25">
      <c r="A164" s="31" t="s">
        <v>182</v>
      </c>
      <c r="B164" s="31">
        <v>-40013</v>
      </c>
      <c r="G164" s="2"/>
      <c r="I164" s="1"/>
      <c r="J164" s="3"/>
    </row>
    <row r="165" spans="1:10" ht="15.75" thickBot="1" x14ac:dyDescent="0.3">
      <c r="A165" t="s">
        <v>183</v>
      </c>
      <c r="B165">
        <v>-40013</v>
      </c>
      <c r="G165" s="2"/>
      <c r="I165" s="4">
        <f>J163</f>
        <v>40010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26.272288207608518</v>
      </c>
      <c r="L3" s="35" t="s">
        <v>1</v>
      </c>
      <c r="M3" s="11">
        <v>-3843.3057975842971</v>
      </c>
      <c r="N3" s="10" t="s">
        <v>2</v>
      </c>
      <c r="O3" s="35">
        <v>3827.9056247873432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-18.855854737903368</v>
      </c>
      <c r="L4" s="9" t="s">
        <v>5</v>
      </c>
      <c r="M4" s="13">
        <v>359.81190405520442</v>
      </c>
      <c r="N4" s="12" t="s">
        <v>6</v>
      </c>
      <c r="O4" s="9">
        <v>359.74548250086991</v>
      </c>
      <c r="Q4" s="2" t="s">
        <v>7</v>
      </c>
      <c r="R4" s="2">
        <f>MAX(AC20:AC149)</f>
        <v>0.22421043000167629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-172.31203603722736</v>
      </c>
      <c r="N5" s="14" t="s">
        <v>9</v>
      </c>
      <c r="O5" s="9">
        <v>-173.12910853338173</v>
      </c>
      <c r="Q5" s="5" t="s">
        <v>10</v>
      </c>
      <c r="R5" s="5">
        <f>MIN(AC20:AC149)</f>
        <v>-0.23781465905601351</v>
      </c>
      <c r="T5" s="45" t="s">
        <v>55</v>
      </c>
      <c r="U5" s="47">
        <v>3</v>
      </c>
    </row>
    <row r="6" spans="1:21" ht="15.75" thickBot="1" x14ac:dyDescent="0.3">
      <c r="A6" t="s">
        <v>161</v>
      </c>
      <c r="I6" s="32" t="s">
        <v>11</v>
      </c>
      <c r="J6" s="32">
        <f>(O3+O9)/2</f>
        <v>3821.8850543184694</v>
      </c>
      <c r="L6" s="37" t="s">
        <v>12</v>
      </c>
      <c r="M6" s="13">
        <v>-19.064723226357714</v>
      </c>
      <c r="N6" s="14" t="s">
        <v>13</v>
      </c>
      <c r="O6" s="9">
        <v>26.287916874781608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-3837.7666653574961</v>
      </c>
      <c r="L7" s="38" t="s">
        <v>15</v>
      </c>
      <c r="M7" s="16">
        <f>SUM(M20:M84)</f>
        <v>1833.7909961148696</v>
      </c>
      <c r="N7" s="15" t="s">
        <v>15</v>
      </c>
      <c r="O7" s="36">
        <f>SUM(O20:O84)</f>
        <v>1750.6694142140591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-173.10490859413724</v>
      </c>
      <c r="L9" s="35" t="s">
        <v>18</v>
      </c>
      <c r="M9" s="11">
        <v>-3832.2275331306946</v>
      </c>
      <c r="N9" s="10" t="s">
        <v>19</v>
      </c>
      <c r="O9" s="35">
        <v>3815.8644838495957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-172.28835422206299</v>
      </c>
      <c r="L10" s="9" t="s">
        <v>21</v>
      </c>
      <c r="M10" s="13">
        <v>359.78142559487333</v>
      </c>
      <c r="N10" s="12" t="s">
        <v>22</v>
      </c>
      <c r="O10" s="9">
        <v>359.76407919725744</v>
      </c>
      <c r="T10" s="48"/>
    </row>
    <row r="11" spans="1:21" ht="15.75" thickBot="1" x14ac:dyDescent="0.3">
      <c r="I11" s="33" t="s">
        <v>23</v>
      </c>
      <c r="J11" s="33">
        <f>J9-J10</f>
        <v>-0.81655437207425052</v>
      </c>
      <c r="L11" s="37" t="s">
        <v>24</v>
      </c>
      <c r="M11" s="13">
        <v>-172.26467240689863</v>
      </c>
      <c r="N11" s="14" t="s">
        <v>25</v>
      </c>
      <c r="O11" s="9">
        <v>-173.08070865489276</v>
      </c>
    </row>
    <row r="12" spans="1:21" x14ac:dyDescent="0.25">
      <c r="I12" s="9"/>
      <c r="J12" s="9"/>
      <c r="L12" s="37" t="s">
        <v>26</v>
      </c>
      <c r="M12" s="13">
        <v>-18.646986249449021</v>
      </c>
      <c r="N12" s="14" t="s">
        <v>27</v>
      </c>
      <c r="O12" s="9">
        <v>26.256659540435429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2192.2585411970294</v>
      </c>
      <c r="N13" s="15" t="s">
        <v>15</v>
      </c>
      <c r="O13" s="36">
        <f>SUM(O85:O149)</f>
        <v>2083.8240117044311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13504</v>
      </c>
      <c r="D20" s="17">
        <v>11368</v>
      </c>
      <c r="E20" s="17">
        <v>13015</v>
      </c>
      <c r="F20" s="17">
        <v>15147</v>
      </c>
      <c r="G20" s="24"/>
      <c r="H20" s="7"/>
      <c r="I20" s="25">
        <f t="shared" ref="I20:J51" si="0">C20-E20</f>
        <v>489</v>
      </c>
      <c r="J20" s="24">
        <f t="shared" si="0"/>
        <v>-3779</v>
      </c>
      <c r="K20" s="7"/>
      <c r="L20" s="25">
        <f>$M$3*SIN(2*PI()/$M$4*(AA20+$M$5))+$M$6</f>
        <v>484.90512670710524</v>
      </c>
      <c r="M20" s="17">
        <f t="shared" ref="M20:M83" si="1">(I20-L20)^2</f>
        <v>16.76798728486278</v>
      </c>
      <c r="N20" s="17">
        <f>$O$3*COS(2*PI()/$O$4*(AA20+$O$5))+$O$6</f>
        <v>-3775.5895955341457</v>
      </c>
      <c r="O20" s="24">
        <f t="shared" ref="O20:O83" si="2">(J20-N20)^2</f>
        <v>11.630858620718946</v>
      </c>
      <c r="P20" s="7"/>
      <c r="Q20" s="25">
        <f>I20-$J$4</f>
        <v>507.85585473790337</v>
      </c>
      <c r="R20" s="24">
        <f>J20-$J$3</f>
        <v>-3805.2722882076087</v>
      </c>
      <c r="S20" s="7"/>
      <c r="T20" s="25">
        <f>Q20/$J$7</f>
        <v>-0.13233109227879428</v>
      </c>
      <c r="U20" s="24">
        <f>R20/$J$6</f>
        <v>-0.99565325333578791</v>
      </c>
      <c r="V20" s="7"/>
      <c r="W20" s="25">
        <f>(T20-U20*SIN(-$J$11*PI()/180))/(COS(-$J$11*PI()/180))</f>
        <v>-0.11815395697214279</v>
      </c>
      <c r="X20" s="24">
        <f>IF(MOD(ATAN2(U20,W20)*180/PI()-$J$9+360,360)&gt;5,MOD(ATAN2(U20,W20)*180/PI()-$J$9+360,360)-360,MOD(ATAN2(U20,W20)*180/PI()-$J$9+360,360))</f>
        <v>-0.12746358437505023</v>
      </c>
      <c r="Y20" s="7"/>
      <c r="Z20" s="25">
        <f>I159</f>
        <v>-7</v>
      </c>
      <c r="AA20" s="17">
        <f>360/40000*Z20</f>
        <v>-6.3E-2</v>
      </c>
      <c r="AB20" s="24">
        <f>AA20*PI()/180</f>
        <v>-1.0995574287564276E-3</v>
      </c>
      <c r="AC20" s="17">
        <f>X20-AA20</f>
        <v>-6.4463584375050231E-2</v>
      </c>
      <c r="AD20" s="17">
        <f ca="1">INDIRECT("AC"&amp;AE20)-AC20</f>
        <v>-5.7752111297017017E-2</v>
      </c>
      <c r="AE20" s="17">
        <v>149</v>
      </c>
    </row>
    <row r="21" spans="1:31" s="17" customFormat="1" x14ac:dyDescent="0.25">
      <c r="A21" s="17">
        <v>1</v>
      </c>
      <c r="B21" s="17">
        <v>642</v>
      </c>
      <c r="C21" s="17">
        <v>13685</v>
      </c>
      <c r="D21" s="17">
        <v>11390</v>
      </c>
      <c r="E21" s="17">
        <v>12817</v>
      </c>
      <c r="F21" s="17">
        <v>15102</v>
      </c>
      <c r="G21" s="24"/>
      <c r="H21" s="7"/>
      <c r="I21" s="25">
        <f t="shared" si="0"/>
        <v>868</v>
      </c>
      <c r="J21" s="24">
        <f t="shared" si="0"/>
        <v>-3712</v>
      </c>
      <c r="K21" s="7"/>
      <c r="L21" s="25">
        <f t="shared" ref="L21:L84" si="3">$M$3*SIN(2*PI()/$M$4*(AA21+$M$5))+$M$6</f>
        <v>866.12293369603435</v>
      </c>
      <c r="M21" s="17">
        <f t="shared" si="1"/>
        <v>3.5233779094832598</v>
      </c>
      <c r="N21" s="17">
        <f t="shared" ref="N21:N84" si="4">$O$3*COS(2*PI()/$O$4*(AA21+$O$5))+$O$6</f>
        <v>-3711.3511793797102</v>
      </c>
      <c r="O21" s="24">
        <f t="shared" si="2"/>
        <v>0.42096819731327384</v>
      </c>
      <c r="P21" s="7"/>
      <c r="Q21" s="25">
        <f t="shared" ref="Q21:Q84" si="5">I21-$J$4</f>
        <v>886.85585473790331</v>
      </c>
      <c r="R21" s="24">
        <f t="shared" ref="R21:R84" si="6">J21-$J$3</f>
        <v>-3738.2722882076087</v>
      </c>
      <c r="S21" s="7"/>
      <c r="T21" s="25">
        <f t="shared" ref="T21:T84" si="7">Q21/$J$7</f>
        <v>-0.23108644481784585</v>
      </c>
      <c r="U21" s="24">
        <f t="shared" ref="U21:U84" si="8">R21/$J$6</f>
        <v>-0.97812263714828784</v>
      </c>
      <c r="V21" s="7"/>
      <c r="W21" s="25">
        <f t="shared" ref="W21:W84" si="9">(T21-U21*SIN(-$J$11*PI()/180))/(COS(-$J$11*PI()/180))</f>
        <v>-0.21716919489813113</v>
      </c>
      <c r="X21" s="24">
        <f t="shared" ref="X21:X83" si="10">MOD(ATAN2(U21,W21)*180/PI()-$J$9+360,360)</f>
        <v>5.6230322702108424</v>
      </c>
      <c r="Y21" s="7"/>
      <c r="Z21" s="25">
        <f t="shared" ref="Z21:Z84" si="11">B21</f>
        <v>642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-9.196772978915746E-2</v>
      </c>
      <c r="AD21" s="17">
        <f t="shared" ref="AD21:AD83" ca="1" si="14">INDIRECT("AC"&amp;AE21)-AC21</f>
        <v>-3.7174408007329518E-2</v>
      </c>
      <c r="AE21" s="17">
        <v>148</v>
      </c>
    </row>
    <row r="22" spans="1:31" s="17" customFormat="1" x14ac:dyDescent="0.25">
      <c r="A22" s="17">
        <v>2</v>
      </c>
      <c r="B22" s="17">
        <v>651</v>
      </c>
      <c r="C22" s="17">
        <v>13878</v>
      </c>
      <c r="D22" s="17">
        <v>11452</v>
      </c>
      <c r="E22" s="17">
        <v>12636</v>
      </c>
      <c r="F22" s="17">
        <v>15060</v>
      </c>
      <c r="G22" s="24"/>
      <c r="H22" s="7"/>
      <c r="I22" s="25">
        <f t="shared" si="0"/>
        <v>1242</v>
      </c>
      <c r="J22" s="24">
        <f t="shared" si="0"/>
        <v>-3608</v>
      </c>
      <c r="K22" s="7"/>
      <c r="L22" s="25">
        <f t="shared" si="3"/>
        <v>1243.4725961103302</v>
      </c>
      <c r="M22" s="17">
        <f t="shared" si="1"/>
        <v>2.1685393041595962</v>
      </c>
      <c r="N22" s="17">
        <f>$O$3*COS(2*PI()/$O$4*(AA22+$O$5))+$O$6</f>
        <v>-3607.3809349072849</v>
      </c>
      <c r="O22" s="24">
        <f>(J22-N22)^2</f>
        <v>0.3832415890183779</v>
      </c>
      <c r="P22" s="7"/>
      <c r="Q22" s="25">
        <f t="shared" si="5"/>
        <v>1260.8558547379034</v>
      </c>
      <c r="R22" s="24">
        <f t="shared" si="6"/>
        <v>-3634.2722882076087</v>
      </c>
      <c r="S22" s="7"/>
      <c r="T22" s="25">
        <f t="shared" si="7"/>
        <v>-0.32853895629437702</v>
      </c>
      <c r="U22" s="24">
        <f t="shared" si="8"/>
        <v>-0.95091093440948171</v>
      </c>
      <c r="V22" s="7"/>
      <c r="W22" s="25">
        <f t="shared" si="9"/>
        <v>-0.31501943939226079</v>
      </c>
      <c r="X22" s="24">
        <f t="shared" si="10"/>
        <v>11.434000076581469</v>
      </c>
      <c r="Y22" s="7"/>
      <c r="Z22" s="25">
        <f t="shared" si="11"/>
        <v>651</v>
      </c>
      <c r="AA22" s="17">
        <f t="shared" ref="AA22:AA85" si="15">360/40000*Z22+AA21</f>
        <v>11.574</v>
      </c>
      <c r="AB22" s="24">
        <f t="shared" si="12"/>
        <v>0.2020044076258237</v>
      </c>
      <c r="AC22" s="17">
        <f t="shared" si="13"/>
        <v>-0.13999992341853051</v>
      </c>
      <c r="AD22" s="17">
        <f t="shared" ca="1" si="14"/>
        <v>2.6814049175087007E-2</v>
      </c>
      <c r="AE22" s="17">
        <v>147</v>
      </c>
    </row>
    <row r="23" spans="1:31" s="17" customFormat="1" x14ac:dyDescent="0.25">
      <c r="A23" s="17">
        <v>3</v>
      </c>
      <c r="B23" s="17">
        <v>619</v>
      </c>
      <c r="C23" s="17">
        <v>14051</v>
      </c>
      <c r="D23" s="17">
        <v>11514</v>
      </c>
      <c r="E23" s="17">
        <v>12463</v>
      </c>
      <c r="F23" s="17">
        <v>14987</v>
      </c>
      <c r="G23" s="24"/>
      <c r="H23" s="7"/>
      <c r="I23" s="25">
        <f t="shared" si="0"/>
        <v>1588</v>
      </c>
      <c r="J23" s="24">
        <f t="shared" si="0"/>
        <v>-3473</v>
      </c>
      <c r="K23" s="7"/>
      <c r="L23" s="25">
        <f t="shared" si="3"/>
        <v>1590.0852802107288</v>
      </c>
      <c r="M23" s="17">
        <f t="shared" si="1"/>
        <v>4.3483935572571362</v>
      </c>
      <c r="N23" s="17">
        <f t="shared" si="4"/>
        <v>-3473.2401403303425</v>
      </c>
      <c r="O23" s="24">
        <f t="shared" si="2"/>
        <v>5.7667378256983821E-2</v>
      </c>
      <c r="P23" s="7"/>
      <c r="Q23" s="25">
        <f t="shared" si="5"/>
        <v>1606.8558547379034</v>
      </c>
      <c r="R23" s="24">
        <f t="shared" si="6"/>
        <v>-3499.2722882076087</v>
      </c>
      <c r="S23" s="7"/>
      <c r="T23" s="25">
        <f t="shared" si="7"/>
        <v>-0.41869555782079354</v>
      </c>
      <c r="U23" s="24">
        <f t="shared" si="8"/>
        <v>-0.91558805104660845</v>
      </c>
      <c r="V23" s="7"/>
      <c r="W23" s="25">
        <f t="shared" si="9"/>
        <v>-0.40568863777120234</v>
      </c>
      <c r="X23" s="24">
        <f t="shared" si="10"/>
        <v>17.002599798731296</v>
      </c>
      <c r="Y23" s="7"/>
      <c r="Z23" s="25">
        <f t="shared" si="11"/>
        <v>619</v>
      </c>
      <c r="AA23" s="17">
        <f t="shared" si="15"/>
        <v>17.145</v>
      </c>
      <c r="AB23" s="24">
        <f t="shared" si="12"/>
        <v>0.29923670025442778</v>
      </c>
      <c r="AC23" s="17">
        <f t="shared" si="13"/>
        <v>-0.14240020126870334</v>
      </c>
      <c r="AD23" s="17">
        <f t="shared" ca="1" si="14"/>
        <v>6.3699690601399794E-2</v>
      </c>
      <c r="AE23" s="17">
        <v>146</v>
      </c>
    </row>
    <row r="24" spans="1:31" s="17" customFormat="1" x14ac:dyDescent="0.25">
      <c r="A24" s="17">
        <v>4</v>
      </c>
      <c r="B24" s="17">
        <v>624</v>
      </c>
      <c r="C24" s="17">
        <v>14220</v>
      </c>
      <c r="D24" s="17">
        <v>11598</v>
      </c>
      <c r="E24" s="17">
        <v>12298</v>
      </c>
      <c r="F24" s="17">
        <v>14909</v>
      </c>
      <c r="G24" s="24"/>
      <c r="H24" s="7"/>
      <c r="I24" s="25">
        <f t="shared" si="0"/>
        <v>1922</v>
      </c>
      <c r="J24" s="24">
        <f t="shared" si="0"/>
        <v>-3311</v>
      </c>
      <c r="K24" s="7"/>
      <c r="L24" s="25">
        <f t="shared" si="3"/>
        <v>1924.0872251251869</v>
      </c>
      <c r="M24" s="17">
        <f t="shared" si="1"/>
        <v>4.3565087232116078</v>
      </c>
      <c r="N24" s="17">
        <f t="shared" si="4"/>
        <v>-3304.5120709859466</v>
      </c>
      <c r="O24" s="24">
        <f t="shared" si="2"/>
        <v>42.09322289139601</v>
      </c>
      <c r="P24" s="7"/>
      <c r="Q24" s="25">
        <f t="shared" si="5"/>
        <v>1940.8558547379034</v>
      </c>
      <c r="R24" s="24">
        <f t="shared" si="6"/>
        <v>-3337.2722882076087</v>
      </c>
      <c r="S24" s="7"/>
      <c r="T24" s="25">
        <f t="shared" si="7"/>
        <v>-0.50572534079716092</v>
      </c>
      <c r="U24" s="24">
        <f t="shared" si="8"/>
        <v>-0.87320059101116043</v>
      </c>
      <c r="V24" s="7"/>
      <c r="W24" s="25">
        <f t="shared" si="9"/>
        <v>-0.49333138810539146</v>
      </c>
      <c r="X24" s="24">
        <f t="shared" si="10"/>
        <v>22.570016616168573</v>
      </c>
      <c r="Y24" s="7"/>
      <c r="Z24" s="25">
        <f t="shared" si="11"/>
        <v>624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-0.19098338383142632</v>
      </c>
      <c r="AD24" s="17">
        <f t="shared" ca="1" si="14"/>
        <v>8.2594346690033404E-2</v>
      </c>
      <c r="AE24" s="17">
        <v>145</v>
      </c>
    </row>
    <row r="25" spans="1:31" s="17" customFormat="1" x14ac:dyDescent="0.25">
      <c r="A25" s="17">
        <v>5</v>
      </c>
      <c r="B25" s="17">
        <v>606</v>
      </c>
      <c r="C25" s="17">
        <v>14363</v>
      </c>
      <c r="D25" s="17">
        <v>11687</v>
      </c>
      <c r="E25" s="17">
        <v>12141</v>
      </c>
      <c r="F25" s="17">
        <v>14796</v>
      </c>
      <c r="G25" s="24"/>
      <c r="H25" s="7"/>
      <c r="I25" s="25">
        <f t="shared" si="0"/>
        <v>2222</v>
      </c>
      <c r="J25" s="24">
        <f t="shared" si="0"/>
        <v>-3109</v>
      </c>
      <c r="K25" s="7"/>
      <c r="L25" s="25">
        <f t="shared" si="3"/>
        <v>2230.6097445199698</v>
      </c>
      <c r="M25" s="17">
        <f t="shared" si="1"/>
        <v>74.127700699150154</v>
      </c>
      <c r="N25" s="17">
        <f t="shared" si="4"/>
        <v>-3109.9861011579992</v>
      </c>
      <c r="O25" s="24">
        <f t="shared" si="2"/>
        <v>0.97239549380736512</v>
      </c>
      <c r="P25" s="7"/>
      <c r="Q25" s="25">
        <f t="shared" si="5"/>
        <v>2240.8558547379034</v>
      </c>
      <c r="R25" s="24">
        <f t="shared" si="6"/>
        <v>-3135.2722882076087</v>
      </c>
      <c r="S25" s="7"/>
      <c r="T25" s="25">
        <f t="shared" si="7"/>
        <v>-0.58389580454838907</v>
      </c>
      <c r="U25" s="24">
        <f t="shared" si="8"/>
        <v>-0.8203470914607871</v>
      </c>
      <c r="V25" s="7"/>
      <c r="W25" s="25">
        <f t="shared" si="9"/>
        <v>-0.57226308695675221</v>
      </c>
      <c r="X25" s="24">
        <f t="shared" si="10"/>
        <v>28.004017336645518</v>
      </c>
      <c r="Y25" s="7"/>
      <c r="Z25" s="25">
        <f t="shared" si="11"/>
        <v>606</v>
      </c>
      <c r="AA25" s="17">
        <f t="shared" si="15"/>
        <v>28.215</v>
      </c>
      <c r="AB25" s="24">
        <f t="shared" si="12"/>
        <v>0.49244464845020008</v>
      </c>
      <c r="AC25" s="17">
        <f t="shared" si="13"/>
        <v>-0.21098266335448201</v>
      </c>
      <c r="AD25" s="17">
        <f t="shared" ca="1" si="14"/>
        <v>6.6396295157673535E-2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14521</v>
      </c>
      <c r="D26" s="17">
        <v>11810</v>
      </c>
      <c r="E26" s="17">
        <v>12000</v>
      </c>
      <c r="F26" s="17">
        <v>14688</v>
      </c>
      <c r="G26" s="24"/>
      <c r="H26" s="7"/>
      <c r="I26" s="25">
        <f t="shared" si="0"/>
        <v>2521</v>
      </c>
      <c r="J26" s="24">
        <f t="shared" si="0"/>
        <v>-2878</v>
      </c>
      <c r="K26" s="7"/>
      <c r="L26" s="25">
        <f t="shared" si="3"/>
        <v>2523.9958157383385</v>
      </c>
      <c r="M26" s="17">
        <f t="shared" si="1"/>
        <v>8.9749119380765237</v>
      </c>
      <c r="N26" s="17">
        <f t="shared" si="4"/>
        <v>-2880.768879797401</v>
      </c>
      <c r="O26" s="24">
        <f t="shared" si="2"/>
        <v>7.6666953324556317</v>
      </c>
      <c r="P26" s="7"/>
      <c r="Q26" s="25">
        <f t="shared" si="5"/>
        <v>2539.8558547379034</v>
      </c>
      <c r="R26" s="24">
        <f t="shared" si="6"/>
        <v>-2904.2722882076087</v>
      </c>
      <c r="S26" s="7"/>
      <c r="T26" s="25">
        <f t="shared" si="7"/>
        <v>-0.66180570008711315</v>
      </c>
      <c r="U26" s="24">
        <f t="shared" si="8"/>
        <v>-0.75990571326209277</v>
      </c>
      <c r="V26" s="7"/>
      <c r="W26" s="25">
        <f t="shared" si="9"/>
        <v>-0.65104233757900809</v>
      </c>
      <c r="X26" s="24">
        <f t="shared" si="10"/>
        <v>33.692925656030752</v>
      </c>
      <c r="Y26" s="7"/>
      <c r="Z26" s="25">
        <f t="shared" si="11"/>
        <v>622</v>
      </c>
      <c r="AA26" s="17">
        <f t="shared" si="15"/>
        <v>33.813000000000002</v>
      </c>
      <c r="AB26" s="24">
        <f t="shared" si="12"/>
        <v>0.59014817997684266</v>
      </c>
      <c r="AC26" s="17">
        <f t="shared" si="13"/>
        <v>-0.12007434396925021</v>
      </c>
      <c r="AD26" s="17">
        <f t="shared" ca="1" si="14"/>
        <v>-9.6572449943295169E-3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14653</v>
      </c>
      <c r="D27" s="17">
        <v>11932</v>
      </c>
      <c r="E27" s="17">
        <v>11859</v>
      </c>
      <c r="F27" s="17">
        <v>14551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2794.334668169311</v>
      </c>
      <c r="M27" s="17">
        <f t="shared" si="1"/>
        <v>0.11200278355000563</v>
      </c>
      <c r="N27" s="17">
        <f t="shared" si="4"/>
        <v>-2622.4809110892706</v>
      </c>
      <c r="O27" s="24">
        <f t="shared" si="2"/>
        <v>12.116742011407373</v>
      </c>
      <c r="P27" s="7"/>
      <c r="Q27" s="25">
        <f t="shared" si="5"/>
        <v>2812.8558547379034</v>
      </c>
      <c r="R27" s="24">
        <f t="shared" si="6"/>
        <v>-2645.2722882076087</v>
      </c>
      <c r="S27" s="7"/>
      <c r="T27" s="25">
        <f t="shared" si="7"/>
        <v>-0.73294082210073075</v>
      </c>
      <c r="U27" s="24">
        <f t="shared" si="8"/>
        <v>-0.69213810740295068</v>
      </c>
      <c r="V27" s="7"/>
      <c r="W27" s="25">
        <f t="shared" si="9"/>
        <v>-0.72315054387528932</v>
      </c>
      <c r="X27" s="24">
        <f t="shared" si="10"/>
        <v>39.360198396343264</v>
      </c>
      <c r="Y27" s="7"/>
      <c r="Z27" s="25">
        <f t="shared" si="11"/>
        <v>625</v>
      </c>
      <c r="AA27" s="17">
        <f t="shared" si="15"/>
        <v>39.438000000000002</v>
      </c>
      <c r="AB27" s="24">
        <f t="shared" si="12"/>
        <v>0.68832295040152369</v>
      </c>
      <c r="AC27" s="17">
        <f t="shared" si="13"/>
        <v>-7.7801603656737939E-2</v>
      </c>
      <c r="AD27" s="17">
        <f t="shared" ca="1" si="14"/>
        <v>3.0484118056428144E-2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14780</v>
      </c>
      <c r="D28" s="17">
        <v>12076</v>
      </c>
      <c r="E28" s="17">
        <v>11743</v>
      </c>
      <c r="F28" s="17">
        <v>14410</v>
      </c>
      <c r="G28" s="24"/>
      <c r="H28" s="7"/>
      <c r="I28" s="25">
        <f t="shared" si="0"/>
        <v>3037</v>
      </c>
      <c r="J28" s="24">
        <f t="shared" si="0"/>
        <v>-2334</v>
      </c>
      <c r="K28" s="7"/>
      <c r="L28" s="25">
        <f t="shared" si="3"/>
        <v>3038.6487739578097</v>
      </c>
      <c r="M28" s="17">
        <f t="shared" si="1"/>
        <v>2.718455563951399</v>
      </c>
      <c r="N28" s="17">
        <f t="shared" si="4"/>
        <v>-2337.2280888264922</v>
      </c>
      <c r="O28" s="24">
        <f t="shared" si="2"/>
        <v>10.420557471724045</v>
      </c>
      <c r="P28" s="7"/>
      <c r="Q28" s="25">
        <f t="shared" si="5"/>
        <v>3055.8558547379034</v>
      </c>
      <c r="R28" s="24">
        <f t="shared" si="6"/>
        <v>-2360.2722882076087</v>
      </c>
      <c r="S28" s="7"/>
      <c r="T28" s="25">
        <f t="shared" si="7"/>
        <v>-0.79625889773922565</v>
      </c>
      <c r="U28" s="24">
        <f t="shared" si="8"/>
        <v>-0.61756757585910704</v>
      </c>
      <c r="V28" s="7"/>
      <c r="W28" s="25">
        <f t="shared" si="9"/>
        <v>-0.78753786876447762</v>
      </c>
      <c r="X28" s="24">
        <f t="shared" si="10"/>
        <v>45.0022501514552</v>
      </c>
      <c r="Y28" s="7"/>
      <c r="Z28" s="25">
        <f t="shared" si="11"/>
        <v>628</v>
      </c>
      <c r="AA28" s="17">
        <f t="shared" si="15"/>
        <v>45.09</v>
      </c>
      <c r="AB28" s="24">
        <f t="shared" si="12"/>
        <v>0.78696895972424319</v>
      </c>
      <c r="AC28" s="17">
        <f t="shared" si="13"/>
        <v>-8.7749848544802944E-2</v>
      </c>
      <c r="AD28" s="17">
        <f t="shared" ca="1" si="14"/>
        <v>9.2075620741276509E-2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14880</v>
      </c>
      <c r="D29" s="17">
        <v>12231</v>
      </c>
      <c r="E29" s="17">
        <v>11630</v>
      </c>
      <c r="F29" s="17">
        <v>14256</v>
      </c>
      <c r="G29" s="24"/>
      <c r="H29" s="7"/>
      <c r="I29" s="25">
        <f t="shared" si="0"/>
        <v>3250</v>
      </c>
      <c r="J29" s="24">
        <f t="shared" si="0"/>
        <v>-2025</v>
      </c>
      <c r="K29" s="7"/>
      <c r="L29" s="25">
        <f t="shared" si="3"/>
        <v>3253.5179755757949</v>
      </c>
      <c r="M29" s="17">
        <f t="shared" si="1"/>
        <v>12.376152151889706</v>
      </c>
      <c r="N29" s="17">
        <f t="shared" si="4"/>
        <v>-2028.4542992446588</v>
      </c>
      <c r="O29" s="24">
        <f t="shared" si="2"/>
        <v>11.932183271650642</v>
      </c>
      <c r="P29" s="7"/>
      <c r="Q29" s="25">
        <f t="shared" si="5"/>
        <v>3268.8558547379034</v>
      </c>
      <c r="R29" s="24">
        <f t="shared" si="6"/>
        <v>-2051.2722882076087</v>
      </c>
      <c r="S29" s="7"/>
      <c r="T29" s="25">
        <f t="shared" si="7"/>
        <v>-0.85175992700259762</v>
      </c>
      <c r="U29" s="24">
        <f t="shared" si="8"/>
        <v>-0.53671742060630812</v>
      </c>
      <c r="V29" s="7"/>
      <c r="W29" s="25">
        <f t="shared" si="9"/>
        <v>-0.84419685387090004</v>
      </c>
      <c r="X29" s="24">
        <f t="shared" si="10"/>
        <v>50.65781660160809</v>
      </c>
      <c r="Y29" s="7"/>
      <c r="Z29" s="25">
        <f t="shared" si="11"/>
        <v>629</v>
      </c>
      <c r="AA29" s="17">
        <f t="shared" si="15"/>
        <v>50.751000000000005</v>
      </c>
      <c r="AB29" s="24">
        <f t="shared" si="12"/>
        <v>0.88577204867964221</v>
      </c>
      <c r="AC29" s="17">
        <f t="shared" si="13"/>
        <v>-9.3183398391914807E-2</v>
      </c>
      <c r="AD29" s="17">
        <f t="shared" ca="1" si="14"/>
        <v>0.14330794286535564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14970</v>
      </c>
      <c r="D30" s="17">
        <v>12391</v>
      </c>
      <c r="E30" s="17">
        <v>11542</v>
      </c>
      <c r="F30" s="17">
        <v>14087</v>
      </c>
      <c r="G30" s="24"/>
      <c r="H30" s="7"/>
      <c r="I30" s="25">
        <f t="shared" si="0"/>
        <v>3428</v>
      </c>
      <c r="J30" s="24">
        <f t="shared" si="0"/>
        <v>-1696</v>
      </c>
      <c r="K30" s="7"/>
      <c r="L30" s="25">
        <f t="shared" si="3"/>
        <v>3438.2814778545794</v>
      </c>
      <c r="M30" s="17">
        <f t="shared" si="1"/>
        <v>105.70878687420677</v>
      </c>
      <c r="N30" s="17">
        <f t="shared" si="4"/>
        <v>-1695.8493706255128</v>
      </c>
      <c r="O30" s="24">
        <f t="shared" si="2"/>
        <v>2.2689208458390904E-2</v>
      </c>
      <c r="P30" s="7"/>
      <c r="Q30" s="25">
        <f t="shared" si="5"/>
        <v>3446.8558547379034</v>
      </c>
      <c r="R30" s="24">
        <f t="shared" si="6"/>
        <v>-1722.2722882076084</v>
      </c>
      <c r="S30" s="7"/>
      <c r="T30" s="25">
        <f t="shared" si="7"/>
        <v>-0.89814106882832634</v>
      </c>
      <c r="U30" s="24">
        <f t="shared" si="8"/>
        <v>-0.45063424559604642</v>
      </c>
      <c r="V30" s="7"/>
      <c r="W30" s="25">
        <f t="shared" si="9"/>
        <v>-0.89180960906140416</v>
      </c>
      <c r="X30" s="24">
        <f t="shared" si="10"/>
        <v>56.297292821774363</v>
      </c>
      <c r="Y30" s="7"/>
      <c r="Z30" s="25">
        <f t="shared" si="11"/>
        <v>636</v>
      </c>
      <c r="AA30" s="17">
        <f t="shared" si="15"/>
        <v>56.475000000000001</v>
      </c>
      <c r="AB30" s="24">
        <f t="shared" si="12"/>
        <v>0.98567469506379757</v>
      </c>
      <c r="AC30" s="17">
        <f t="shared" si="13"/>
        <v>-0.17770717822563853</v>
      </c>
      <c r="AD30" s="17">
        <f t="shared" ca="1" si="14"/>
        <v>0.12374270569215895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15057</v>
      </c>
      <c r="D31" s="17">
        <v>12568</v>
      </c>
      <c r="E31" s="17">
        <v>11470</v>
      </c>
      <c r="F31" s="17">
        <v>13916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3586.8624039636347</v>
      </c>
      <c r="M31" s="17">
        <f t="shared" si="1"/>
        <v>1.8932669223431776E-2</v>
      </c>
      <c r="N31" s="17">
        <f t="shared" si="4"/>
        <v>-1350.5392089635664</v>
      </c>
      <c r="O31" s="24">
        <f t="shared" si="2"/>
        <v>6.4475821606557098</v>
      </c>
      <c r="P31" s="7"/>
      <c r="Q31" s="25">
        <f t="shared" si="5"/>
        <v>3605.8558547379034</v>
      </c>
      <c r="R31" s="24">
        <f t="shared" si="6"/>
        <v>-1374.2722882076084</v>
      </c>
      <c r="S31" s="7"/>
      <c r="T31" s="25">
        <f t="shared" si="7"/>
        <v>-0.93957141461647731</v>
      </c>
      <c r="U31" s="24">
        <f t="shared" si="8"/>
        <v>-0.35957970181619525</v>
      </c>
      <c r="V31" s="7"/>
      <c r="W31" s="25">
        <f t="shared" si="9"/>
        <v>-0.93454191996993519</v>
      </c>
      <c r="X31" s="24">
        <f t="shared" si="10"/>
        <v>62.059893981831692</v>
      </c>
      <c r="Y31" s="7"/>
      <c r="Z31" s="25">
        <f t="shared" si="11"/>
        <v>628</v>
      </c>
      <c r="AA31" s="17">
        <f t="shared" si="15"/>
        <v>62.127000000000002</v>
      </c>
      <c r="AB31" s="24">
        <f t="shared" si="12"/>
        <v>1.0843207043865171</v>
      </c>
      <c r="AC31" s="17">
        <f t="shared" si="13"/>
        <v>-6.71060181683103E-2</v>
      </c>
      <c r="AD31" s="17">
        <f t="shared" ca="1" si="14"/>
        <v>2.9169749845472381E-2</v>
      </c>
      <c r="AE31" s="17">
        <v>138</v>
      </c>
    </row>
    <row r="32" spans="1:31" s="17" customFormat="1" x14ac:dyDescent="0.25">
      <c r="A32" s="17">
        <v>12</v>
      </c>
      <c r="B32" s="17">
        <v>634</v>
      </c>
      <c r="C32" s="17">
        <v>15117</v>
      </c>
      <c r="D32" s="17">
        <v>12752</v>
      </c>
      <c r="E32" s="17">
        <v>11415</v>
      </c>
      <c r="F32" s="17">
        <v>13739</v>
      </c>
      <c r="G32" s="24"/>
      <c r="H32" s="7"/>
      <c r="I32" s="25">
        <f t="shared" si="0"/>
        <v>3702</v>
      </c>
      <c r="J32" s="24">
        <f t="shared" si="0"/>
        <v>-987</v>
      </c>
      <c r="K32" s="7"/>
      <c r="L32" s="25">
        <f t="shared" si="3"/>
        <v>3701.2568578191563</v>
      </c>
      <c r="M32" s="17">
        <f t="shared" si="1"/>
        <v>0.55226030094918033</v>
      </c>
      <c r="N32" s="17">
        <f t="shared" si="4"/>
        <v>-988.34233852421892</v>
      </c>
      <c r="O32" s="24">
        <f t="shared" si="2"/>
        <v>1.8018727136022199</v>
      </c>
      <c r="P32" s="7"/>
      <c r="Q32" s="25">
        <f t="shared" si="5"/>
        <v>3720.8558547379034</v>
      </c>
      <c r="R32" s="24">
        <f t="shared" si="6"/>
        <v>-1013.2722882076085</v>
      </c>
      <c r="S32" s="7"/>
      <c r="T32" s="25">
        <f t="shared" si="7"/>
        <v>-0.96953675905444814</v>
      </c>
      <c r="U32" s="24">
        <f t="shared" si="8"/>
        <v>-0.26512369519399331</v>
      </c>
      <c r="V32" s="7"/>
      <c r="W32" s="25">
        <f t="shared" si="9"/>
        <v>-0.96585654456044079</v>
      </c>
      <c r="X32" s="24">
        <f t="shared" si="10"/>
        <v>67.755511055660918</v>
      </c>
      <c r="Y32" s="7"/>
      <c r="Z32" s="25">
        <f t="shared" si="11"/>
        <v>634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-7.748894433908049E-2</v>
      </c>
      <c r="AD32" s="17">
        <f t="shared" ca="1" si="14"/>
        <v>3.387628987889002E-2</v>
      </c>
      <c r="AE32" s="17">
        <v>137</v>
      </c>
    </row>
    <row r="33" spans="1:31" s="17" customFormat="1" x14ac:dyDescent="0.25">
      <c r="A33" s="17">
        <v>13</v>
      </c>
      <c r="B33" s="17">
        <v>600</v>
      </c>
      <c r="C33" s="17">
        <v>15154</v>
      </c>
      <c r="D33" s="17">
        <v>12926</v>
      </c>
      <c r="E33" s="17">
        <v>11377</v>
      </c>
      <c r="F33" s="17">
        <v>13565</v>
      </c>
      <c r="G33" s="24"/>
      <c r="H33" s="7"/>
      <c r="I33" s="25">
        <f t="shared" si="0"/>
        <v>3777</v>
      </c>
      <c r="J33" s="24">
        <f t="shared" si="0"/>
        <v>-639</v>
      </c>
      <c r="K33" s="7"/>
      <c r="L33" s="25">
        <f t="shared" si="3"/>
        <v>3775.5408523331926</v>
      </c>
      <c r="M33" s="17">
        <f t="shared" si="1"/>
        <v>2.1291119135495937</v>
      </c>
      <c r="N33" s="17">
        <f t="shared" si="4"/>
        <v>-636.23539854901321</v>
      </c>
      <c r="O33" s="24">
        <f t="shared" si="2"/>
        <v>7.6430211827982548</v>
      </c>
      <c r="P33" s="7"/>
      <c r="Q33" s="25">
        <f t="shared" si="5"/>
        <v>3795.8558547379034</v>
      </c>
      <c r="R33" s="24">
        <f t="shared" si="6"/>
        <v>-665.27228820760854</v>
      </c>
      <c r="S33" s="7"/>
      <c r="T33" s="25">
        <f t="shared" si="7"/>
        <v>-0.98907937499225518</v>
      </c>
      <c r="U33" s="24">
        <f t="shared" si="8"/>
        <v>-0.17406915141414214</v>
      </c>
      <c r="V33" s="7"/>
      <c r="W33" s="25">
        <f t="shared" si="9"/>
        <v>-0.98669890265461935</v>
      </c>
      <c r="X33" s="24">
        <f t="shared" si="10"/>
        <v>73.099980181176988</v>
      </c>
      <c r="Y33" s="7"/>
      <c r="Z33" s="25">
        <f t="shared" si="11"/>
        <v>600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-0.13301981882301561</v>
      </c>
      <c r="AD33" s="17">
        <f t="shared" ca="1" si="14"/>
        <v>9.8966933886956099E-2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15178</v>
      </c>
      <c r="D34" s="17">
        <v>13107</v>
      </c>
      <c r="E34" s="17">
        <v>11354</v>
      </c>
      <c r="F34" s="17">
        <v>13382</v>
      </c>
      <c r="G34" s="24"/>
      <c r="H34" s="7"/>
      <c r="I34" s="25">
        <f t="shared" si="0"/>
        <v>3824</v>
      </c>
      <c r="J34" s="24">
        <f t="shared" si="0"/>
        <v>-275</v>
      </c>
      <c r="K34" s="7"/>
      <c r="L34" s="25">
        <f t="shared" si="3"/>
        <v>3816.7247115371933</v>
      </c>
      <c r="M34" s="17">
        <f t="shared" si="1"/>
        <v>52.929822217047644</v>
      </c>
      <c r="N34" s="17">
        <f t="shared" si="4"/>
        <v>-268.64171519140922</v>
      </c>
      <c r="O34" s="24">
        <f t="shared" si="2"/>
        <v>40.42778570715631</v>
      </c>
      <c r="P34" s="7"/>
      <c r="Q34" s="25">
        <f t="shared" si="5"/>
        <v>3842.8558547379034</v>
      </c>
      <c r="R34" s="24">
        <f t="shared" si="6"/>
        <v>-301.27228820760854</v>
      </c>
      <c r="S34" s="7"/>
      <c r="T34" s="25">
        <f t="shared" si="7"/>
        <v>-1.0013260809799476</v>
      </c>
      <c r="U34" s="24">
        <f t="shared" si="8"/>
        <v>-7.8828191828320793E-2</v>
      </c>
      <c r="V34" s="7"/>
      <c r="W34" s="25">
        <f t="shared" si="9"/>
        <v>-1.0003042768160633</v>
      </c>
      <c r="X34" s="24">
        <f t="shared" si="10"/>
        <v>78.599071593617452</v>
      </c>
      <c r="Y34" s="7"/>
      <c r="Z34" s="25">
        <f t="shared" si="11"/>
        <v>616</v>
      </c>
      <c r="AA34" s="17">
        <f t="shared" si="15"/>
        <v>78.777000000000001</v>
      </c>
      <c r="AB34" s="24">
        <f t="shared" si="12"/>
        <v>1.3749180248435731</v>
      </c>
      <c r="AC34" s="17">
        <f t="shared" si="13"/>
        <v>-0.17792840638254859</v>
      </c>
      <c r="AD34" s="17">
        <f t="shared" ca="1" si="14"/>
        <v>0.12338047637220484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15171</v>
      </c>
      <c r="D35" s="17">
        <v>13293</v>
      </c>
      <c r="E35" s="17">
        <v>11346</v>
      </c>
      <c r="F35" s="17">
        <v>13187</v>
      </c>
      <c r="G35" s="24"/>
      <c r="H35" s="7"/>
      <c r="I35" s="25">
        <f t="shared" si="0"/>
        <v>3825</v>
      </c>
      <c r="J35" s="24">
        <f t="shared" si="0"/>
        <v>106</v>
      </c>
      <c r="K35" s="7"/>
      <c r="L35" s="25">
        <f t="shared" si="3"/>
        <v>3821.7956807062419</v>
      </c>
      <c r="M35" s="17">
        <f t="shared" si="1"/>
        <v>10.267662136350344</v>
      </c>
      <c r="N35" s="17">
        <f t="shared" si="4"/>
        <v>107.12932905653628</v>
      </c>
      <c r="O35" s="24">
        <f t="shared" si="2"/>
        <v>1.2753841179371201</v>
      </c>
      <c r="P35" s="7"/>
      <c r="Q35" s="25">
        <f t="shared" si="5"/>
        <v>3843.8558547379034</v>
      </c>
      <c r="R35" s="24">
        <f t="shared" si="6"/>
        <v>79.727711792391489</v>
      </c>
      <c r="S35" s="7"/>
      <c r="T35" s="25">
        <f t="shared" si="7"/>
        <v>-1.0015866491924517</v>
      </c>
      <c r="U35" s="24">
        <f t="shared" si="8"/>
        <v>2.0860834551343875E-2</v>
      </c>
      <c r="V35" s="7"/>
      <c r="W35" s="25">
        <f t="shared" si="9"/>
        <v>-1.0019856920581047</v>
      </c>
      <c r="X35" s="24">
        <f t="shared" si="10"/>
        <v>84.297605394924176</v>
      </c>
      <c r="Y35" s="7"/>
      <c r="Z35" s="25">
        <f t="shared" si="11"/>
        <v>625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-0.1043946050758251</v>
      </c>
      <c r="AD35" s="17">
        <f t="shared" ca="1" si="14"/>
        <v>4.1503868643928854E-2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15159</v>
      </c>
      <c r="D36" s="17">
        <v>13482</v>
      </c>
      <c r="E36" s="17">
        <v>11366</v>
      </c>
      <c r="F36" s="17">
        <v>13000</v>
      </c>
      <c r="G36" s="24"/>
      <c r="H36" s="7"/>
      <c r="I36" s="25">
        <f t="shared" si="0"/>
        <v>3793</v>
      </c>
      <c r="J36" s="24">
        <f t="shared" si="0"/>
        <v>482</v>
      </c>
      <c r="K36" s="7"/>
      <c r="L36" s="25">
        <f t="shared" si="3"/>
        <v>3789.434049332282</v>
      </c>
      <c r="M36" s="17">
        <f t="shared" si="1"/>
        <v>12.716004164598241</v>
      </c>
      <c r="N36" s="17">
        <f t="shared" si="4"/>
        <v>485.10773371014631</v>
      </c>
      <c r="O36" s="24">
        <f t="shared" si="2"/>
        <v>9.6580088131797233</v>
      </c>
      <c r="P36" s="7"/>
      <c r="Q36" s="25">
        <f t="shared" si="5"/>
        <v>3811.8558547379034</v>
      </c>
      <c r="R36" s="24">
        <f t="shared" si="6"/>
        <v>455.72771179239146</v>
      </c>
      <c r="S36" s="7"/>
      <c r="T36" s="25">
        <f t="shared" si="7"/>
        <v>-0.99324846639232067</v>
      </c>
      <c r="U36" s="24">
        <f t="shared" si="8"/>
        <v>0.11924160599164285</v>
      </c>
      <c r="V36" s="7"/>
      <c r="W36" s="25">
        <f t="shared" si="9"/>
        <v>-0.99504883704104008</v>
      </c>
      <c r="X36" s="24">
        <f t="shared" si="10"/>
        <v>89.938358170781839</v>
      </c>
      <c r="Y36" s="7"/>
      <c r="Z36" s="25">
        <f t="shared" si="11"/>
        <v>630</v>
      </c>
      <c r="AA36" s="17">
        <f t="shared" si="15"/>
        <v>90.072000000000003</v>
      </c>
      <c r="AB36" s="24">
        <f t="shared" si="12"/>
        <v>1.5720529638563325</v>
      </c>
      <c r="AC36" s="17">
        <f t="shared" si="13"/>
        <v>-0.13364182921816337</v>
      </c>
      <c r="AD36" s="17">
        <f t="shared" ca="1" si="14"/>
        <v>-3.4683658518929406E-2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15129</v>
      </c>
      <c r="D37" s="17">
        <v>13669</v>
      </c>
      <c r="E37" s="17">
        <v>11398</v>
      </c>
      <c r="F37" s="17">
        <v>12813</v>
      </c>
      <c r="G37" s="24"/>
      <c r="H37" s="7"/>
      <c r="I37" s="25">
        <f t="shared" si="0"/>
        <v>3731</v>
      </c>
      <c r="J37" s="24">
        <f t="shared" si="0"/>
        <v>856</v>
      </c>
      <c r="K37" s="7"/>
      <c r="L37" s="25">
        <f t="shared" si="3"/>
        <v>3719.766838069012</v>
      </c>
      <c r="M37" s="17">
        <f t="shared" si="1"/>
        <v>126.18392696779782</v>
      </c>
      <c r="N37" s="17">
        <f t="shared" si="4"/>
        <v>858.5901790920235</v>
      </c>
      <c r="O37" s="24">
        <f t="shared" si="2"/>
        <v>6.7090277287557054</v>
      </c>
      <c r="P37" s="7"/>
      <c r="Q37" s="25">
        <f t="shared" si="5"/>
        <v>3749.8558547379034</v>
      </c>
      <c r="R37" s="24">
        <f t="shared" si="6"/>
        <v>829.72771179239146</v>
      </c>
      <c r="S37" s="7"/>
      <c r="T37" s="25">
        <f t="shared" si="7"/>
        <v>-0.97709323721706687</v>
      </c>
      <c r="U37" s="24">
        <f t="shared" si="8"/>
        <v>0.21709907545619556</v>
      </c>
      <c r="V37" s="7"/>
      <c r="W37" s="25">
        <f t="shared" si="9"/>
        <v>-0.98028668335746227</v>
      </c>
      <c r="X37" s="24">
        <f t="shared" si="10"/>
        <v>95.592359319132015</v>
      </c>
      <c r="Y37" s="7"/>
      <c r="Z37" s="25">
        <f t="shared" si="11"/>
        <v>630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-0.14964068086798932</v>
      </c>
      <c r="AD37" s="17">
        <f t="shared" ca="1" si="14"/>
        <v>1.0307273498725067E-2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15071</v>
      </c>
      <c r="D38" s="17">
        <v>13855</v>
      </c>
      <c r="E38" s="17">
        <v>11453</v>
      </c>
      <c r="F38" s="17">
        <v>12632</v>
      </c>
      <c r="G38" s="24"/>
      <c r="H38" s="7"/>
      <c r="I38" s="25">
        <f t="shared" si="0"/>
        <v>3618</v>
      </c>
      <c r="J38" s="24">
        <f t="shared" si="0"/>
        <v>1223</v>
      </c>
      <c r="K38" s="7"/>
      <c r="L38" s="25">
        <f t="shared" si="3"/>
        <v>3611.4992088421923</v>
      </c>
      <c r="M38" s="17">
        <f t="shared" si="1"/>
        <v>42.260285677431106</v>
      </c>
      <c r="N38" s="17">
        <f t="shared" si="4"/>
        <v>1229.630476633331</v>
      </c>
      <c r="O38" s="24">
        <f t="shared" si="2"/>
        <v>43.963220385148389</v>
      </c>
      <c r="P38" s="7"/>
      <c r="Q38" s="25">
        <f t="shared" si="5"/>
        <v>3636.8558547379034</v>
      </c>
      <c r="R38" s="24">
        <f t="shared" si="6"/>
        <v>1196.7277117923916</v>
      </c>
      <c r="S38" s="7"/>
      <c r="T38" s="25">
        <f t="shared" si="7"/>
        <v>-0.94764902920410421</v>
      </c>
      <c r="U38" s="24">
        <f t="shared" si="8"/>
        <v>0.31312498800563637</v>
      </c>
      <c r="V38" s="7"/>
      <c r="W38" s="25">
        <f t="shared" si="9"/>
        <v>-0.95220809686460117</v>
      </c>
      <c r="X38" s="24">
        <f t="shared" si="10"/>
        <v>101.30788943849859</v>
      </c>
      <c r="Y38" s="7"/>
      <c r="Z38" s="25">
        <f t="shared" si="11"/>
        <v>640</v>
      </c>
      <c r="AA38" s="17">
        <f t="shared" si="15"/>
        <v>101.50200000000001</v>
      </c>
      <c r="AB38" s="24">
        <f t="shared" si="12"/>
        <v>1.7715440973592844</v>
      </c>
      <c r="AC38" s="17">
        <f t="shared" si="13"/>
        <v>-0.19411056150141803</v>
      </c>
      <c r="AD38" s="17">
        <f t="shared" ca="1" si="14"/>
        <v>1.2832775605289726E-2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15000</v>
      </c>
      <c r="D39" s="17">
        <v>14031</v>
      </c>
      <c r="E39" s="17">
        <v>11527</v>
      </c>
      <c r="F39" s="17">
        <v>12459</v>
      </c>
      <c r="G39" s="24"/>
      <c r="H39" s="7"/>
      <c r="I39" s="25">
        <f t="shared" si="0"/>
        <v>3473</v>
      </c>
      <c r="J39" s="24">
        <f t="shared" si="0"/>
        <v>1572</v>
      </c>
      <c r="K39" s="7"/>
      <c r="L39" s="25">
        <f t="shared" si="3"/>
        <v>3469.0723237949678</v>
      </c>
      <c r="M39" s="17">
        <f t="shared" si="1"/>
        <v>15.426640371576026</v>
      </c>
      <c r="N39" s="17">
        <f t="shared" si="4"/>
        <v>1583.0071334234292</v>
      </c>
      <c r="O39" s="24">
        <f t="shared" si="2"/>
        <v>121.15698620117212</v>
      </c>
      <c r="P39" s="7"/>
      <c r="Q39" s="25">
        <f t="shared" si="5"/>
        <v>3491.8558547379034</v>
      </c>
      <c r="R39" s="24">
        <f t="shared" si="6"/>
        <v>1545.7277117923916</v>
      </c>
      <c r="S39" s="7"/>
      <c r="T39" s="25">
        <f t="shared" si="7"/>
        <v>-0.90986663839101056</v>
      </c>
      <c r="U39" s="24">
        <f t="shared" si="8"/>
        <v>0.40444118277336066</v>
      </c>
      <c r="V39" s="7"/>
      <c r="W39" s="25">
        <f t="shared" si="9"/>
        <v>-0.91572335534712157</v>
      </c>
      <c r="X39" s="24">
        <f t="shared" si="10"/>
        <v>106.934185340944</v>
      </c>
      <c r="Y39" s="7"/>
      <c r="Z39" s="25">
        <f t="shared" si="11"/>
        <v>630</v>
      </c>
      <c r="AA39" s="17">
        <f t="shared" si="15"/>
        <v>107.17200000000001</v>
      </c>
      <c r="AB39" s="24">
        <f t="shared" si="12"/>
        <v>1.870504265947363</v>
      </c>
      <c r="AC39" s="17">
        <f t="shared" si="13"/>
        <v>-0.23781465905601351</v>
      </c>
      <c r="AD39" s="17">
        <f t="shared" ca="1" si="14"/>
        <v>0.10916794411602382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14916</v>
      </c>
      <c r="D40" s="17">
        <v>14203</v>
      </c>
      <c r="E40" s="17">
        <v>11611</v>
      </c>
      <c r="F40" s="17">
        <v>12291</v>
      </c>
      <c r="G40" s="24"/>
      <c r="H40" s="7"/>
      <c r="I40" s="25">
        <f t="shared" si="0"/>
        <v>3305</v>
      </c>
      <c r="J40" s="24">
        <f t="shared" si="0"/>
        <v>1912</v>
      </c>
      <c r="K40" s="7"/>
      <c r="L40" s="25">
        <f t="shared" si="3"/>
        <v>3296.7616430366461</v>
      </c>
      <c r="M40" s="17">
        <f t="shared" si="1"/>
        <v>67.870525455641825</v>
      </c>
      <c r="N40" s="17">
        <f t="shared" si="4"/>
        <v>1913.8054869295099</v>
      </c>
      <c r="O40" s="24">
        <f t="shared" si="2"/>
        <v>3.2597830526311777</v>
      </c>
      <c r="P40" s="7"/>
      <c r="Q40" s="25">
        <f t="shared" si="5"/>
        <v>3323.8558547379034</v>
      </c>
      <c r="R40" s="24">
        <f t="shared" si="6"/>
        <v>1885.7277117923916</v>
      </c>
      <c r="S40" s="7"/>
      <c r="T40" s="25">
        <f t="shared" si="7"/>
        <v>-0.86609117869032282</v>
      </c>
      <c r="U40" s="24">
        <f t="shared" si="8"/>
        <v>0.49340251865022677</v>
      </c>
      <c r="V40" s="7"/>
      <c r="W40" s="25">
        <f t="shared" si="9"/>
        <v>-0.87321137358280321</v>
      </c>
      <c r="X40" s="24">
        <f t="shared" si="10"/>
        <v>112.57325146520384</v>
      </c>
      <c r="Y40" s="7"/>
      <c r="Z40" s="25">
        <f t="shared" si="11"/>
        <v>616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-0.14274853479616922</v>
      </c>
      <c r="AD40" s="17">
        <f t="shared" ca="1" si="14"/>
        <v>5.8658748764912616E-3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14817</v>
      </c>
      <c r="D41" s="17">
        <v>14357</v>
      </c>
      <c r="E41" s="17">
        <v>11711</v>
      </c>
      <c r="F41" s="17">
        <v>12136</v>
      </c>
      <c r="G41" s="24"/>
      <c r="H41" s="7"/>
      <c r="I41" s="25">
        <f t="shared" si="0"/>
        <v>3106</v>
      </c>
      <c r="J41" s="24">
        <f t="shared" si="0"/>
        <v>2221</v>
      </c>
      <c r="K41" s="7"/>
      <c r="L41" s="25">
        <f t="shared" si="3"/>
        <v>3096.583697143637</v>
      </c>
      <c r="M41" s="17">
        <f t="shared" si="1"/>
        <v>88.666759482750322</v>
      </c>
      <c r="N41" s="17">
        <f t="shared" si="4"/>
        <v>2222.4871432724126</v>
      </c>
      <c r="O41" s="24">
        <f t="shared" si="2"/>
        <v>2.2115951126820423</v>
      </c>
      <c r="P41" s="7"/>
      <c r="Q41" s="25">
        <f t="shared" si="5"/>
        <v>3124.8558547379034</v>
      </c>
      <c r="R41" s="24">
        <f t="shared" si="6"/>
        <v>2194.7277117923913</v>
      </c>
      <c r="S41" s="7"/>
      <c r="T41" s="25">
        <f t="shared" si="7"/>
        <v>-0.81423810440200806</v>
      </c>
      <c r="U41" s="24">
        <f t="shared" si="8"/>
        <v>0.57425267390302559</v>
      </c>
      <c r="V41" s="7"/>
      <c r="W41" s="25">
        <f t="shared" si="9"/>
        <v>-0.82250535202835384</v>
      </c>
      <c r="X41" s="24">
        <f t="shared" si="10"/>
        <v>118.02669087890217</v>
      </c>
      <c r="Y41" s="7"/>
      <c r="Z41" s="25">
        <f t="shared" si="11"/>
        <v>607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-0.15230912109782935</v>
      </c>
      <c r="AD41" s="17">
        <f t="shared" ca="1" si="14"/>
        <v>-2.3437111084746221E-2</v>
      </c>
      <c r="AE41" s="17">
        <v>128</v>
      </c>
    </row>
    <row r="42" spans="1:31" s="17" customFormat="1" x14ac:dyDescent="0.25">
      <c r="A42" s="17">
        <v>22</v>
      </c>
      <c r="B42" s="17">
        <v>618</v>
      </c>
      <c r="C42" s="17">
        <v>14700</v>
      </c>
      <c r="D42" s="17">
        <v>14513</v>
      </c>
      <c r="E42" s="17">
        <v>11832</v>
      </c>
      <c r="F42" s="17">
        <v>11996</v>
      </c>
      <c r="G42" s="24"/>
      <c r="H42" s="7"/>
      <c r="I42" s="25">
        <f t="shared" si="0"/>
        <v>2868</v>
      </c>
      <c r="J42" s="24">
        <f t="shared" si="0"/>
        <v>2517</v>
      </c>
      <c r="K42" s="7"/>
      <c r="L42" s="25">
        <f t="shared" si="3"/>
        <v>2863.6830021505489</v>
      </c>
      <c r="M42" s="17">
        <f t="shared" si="1"/>
        <v>18.636470432165655</v>
      </c>
      <c r="N42" s="17">
        <f t="shared" si="4"/>
        <v>2516.2207398617652</v>
      </c>
      <c r="O42" s="24">
        <f t="shared" si="2"/>
        <v>0.60724636304172563</v>
      </c>
      <c r="P42" s="7"/>
      <c r="Q42" s="25">
        <f t="shared" si="5"/>
        <v>2886.8558547379034</v>
      </c>
      <c r="R42" s="24">
        <f t="shared" si="6"/>
        <v>2490.7277117923913</v>
      </c>
      <c r="S42" s="7"/>
      <c r="T42" s="25">
        <f t="shared" si="7"/>
        <v>-0.7522228698260337</v>
      </c>
      <c r="U42" s="24">
        <f t="shared" si="8"/>
        <v>0.65170136631347375</v>
      </c>
      <c r="V42" s="7"/>
      <c r="W42" s="25">
        <f t="shared" si="9"/>
        <v>-0.76158765865393885</v>
      </c>
      <c r="X42" s="24">
        <f t="shared" si="10"/>
        <v>123.6589819885171</v>
      </c>
      <c r="Y42" s="7"/>
      <c r="Z42" s="25">
        <f t="shared" si="11"/>
        <v>618</v>
      </c>
      <c r="AA42" s="17">
        <f t="shared" si="15"/>
        <v>123.741</v>
      </c>
      <c r="AB42" s="24">
        <f t="shared" si="12"/>
        <v>2.1596878697103032</v>
      </c>
      <c r="AC42" s="17">
        <f t="shared" si="13"/>
        <v>-8.2018011482901443E-2</v>
      </c>
      <c r="AD42" s="17">
        <f t="shared" ca="1" si="14"/>
        <v>7.6728152261964055E-2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14567</v>
      </c>
      <c r="D43" s="17">
        <v>14638</v>
      </c>
      <c r="E43" s="17">
        <v>11958</v>
      </c>
      <c r="F43" s="17">
        <v>11855</v>
      </c>
      <c r="G43" s="24"/>
      <c r="H43" s="7"/>
      <c r="I43" s="25">
        <f t="shared" si="0"/>
        <v>2609</v>
      </c>
      <c r="J43" s="24">
        <f t="shared" si="0"/>
        <v>2783</v>
      </c>
      <c r="K43" s="7"/>
      <c r="L43" s="25">
        <f t="shared" si="3"/>
        <v>2603.1678572482247</v>
      </c>
      <c r="M43" s="17">
        <f t="shared" si="1"/>
        <v>34.013889077085594</v>
      </c>
      <c r="N43" s="17">
        <f t="shared" si="4"/>
        <v>2786.8923416839257</v>
      </c>
      <c r="O43" s="24">
        <f t="shared" si="2"/>
        <v>15.150323784425389</v>
      </c>
      <c r="P43" s="7"/>
      <c r="Q43" s="25">
        <f t="shared" si="5"/>
        <v>2627.8558547379034</v>
      </c>
      <c r="R43" s="24">
        <f t="shared" si="6"/>
        <v>2756.7277117923913</v>
      </c>
      <c r="S43" s="7"/>
      <c r="T43" s="25">
        <f t="shared" si="7"/>
        <v>-0.68473570278747342</v>
      </c>
      <c r="U43" s="24">
        <f t="shared" si="8"/>
        <v>0.72130052908772779</v>
      </c>
      <c r="V43" s="7"/>
      <c r="W43" s="25">
        <f t="shared" si="9"/>
        <v>-0.69508560144084264</v>
      </c>
      <c r="X43" s="24">
        <f t="shared" si="10"/>
        <v>129.16523614847836</v>
      </c>
      <c r="Y43" s="7"/>
      <c r="Z43" s="25">
        <f t="shared" si="11"/>
        <v>619</v>
      </c>
      <c r="AA43" s="17">
        <f t="shared" si="15"/>
        <v>129.31200000000001</v>
      </c>
      <c r="AB43" s="24">
        <f t="shared" si="12"/>
        <v>2.2569201623389077</v>
      </c>
      <c r="AC43" s="17">
        <f t="shared" si="13"/>
        <v>-0.14676385152165494</v>
      </c>
      <c r="AD43" s="17">
        <f t="shared" ca="1" si="14"/>
        <v>9.2513409971047622E-2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14430</v>
      </c>
      <c r="D44" s="17">
        <v>14777</v>
      </c>
      <c r="E44" s="17">
        <v>12109</v>
      </c>
      <c r="F44" s="17">
        <v>11741</v>
      </c>
      <c r="G44" s="24"/>
      <c r="H44" s="7"/>
      <c r="I44" s="25">
        <f t="shared" si="0"/>
        <v>2321</v>
      </c>
      <c r="J44" s="24">
        <f t="shared" si="0"/>
        <v>3036</v>
      </c>
      <c r="K44" s="7"/>
      <c r="L44" s="25">
        <f t="shared" si="3"/>
        <v>2313.5373345269668</v>
      </c>
      <c r="M44" s="17">
        <f t="shared" si="1"/>
        <v>55.691375962402013</v>
      </c>
      <c r="N44" s="17">
        <f t="shared" si="4"/>
        <v>3034.7998863125258</v>
      </c>
      <c r="O44" s="24">
        <f t="shared" si="2"/>
        <v>1.4402728628628882</v>
      </c>
      <c r="P44" s="7"/>
      <c r="Q44" s="25">
        <f t="shared" si="5"/>
        <v>2339.8558547379034</v>
      </c>
      <c r="R44" s="24">
        <f t="shared" si="6"/>
        <v>3009.7277117923913</v>
      </c>
      <c r="S44" s="7"/>
      <c r="T44" s="25">
        <f t="shared" si="7"/>
        <v>-0.60969205758629441</v>
      </c>
      <c r="U44" s="24">
        <f t="shared" si="8"/>
        <v>0.78749822901963107</v>
      </c>
      <c r="V44" s="7"/>
      <c r="W44" s="25">
        <f t="shared" si="9"/>
        <v>-0.62097781917139416</v>
      </c>
      <c r="X44" s="24">
        <f t="shared" si="10"/>
        <v>134.84753829220256</v>
      </c>
      <c r="Y44" s="7"/>
      <c r="Z44" s="25">
        <f t="shared" si="11"/>
        <v>628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-0.11646170779744125</v>
      </c>
      <c r="AD44" s="17">
        <f t="shared" ca="1" si="14"/>
        <v>4.5094945703368694E-2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14261</v>
      </c>
      <c r="D45" s="17">
        <v>14890</v>
      </c>
      <c r="E45" s="17">
        <v>12269</v>
      </c>
      <c r="F45" s="17">
        <v>11625</v>
      </c>
      <c r="G45" s="24"/>
      <c r="H45" s="7"/>
      <c r="I45" s="25">
        <f t="shared" si="0"/>
        <v>1992</v>
      </c>
      <c r="J45" s="24">
        <f t="shared" si="0"/>
        <v>3265</v>
      </c>
      <c r="K45" s="7"/>
      <c r="L45" s="25">
        <f t="shared" si="3"/>
        <v>1996.5763221064485</v>
      </c>
      <c r="M45" s="17">
        <f t="shared" si="1"/>
        <v>20.942724021969376</v>
      </c>
      <c r="N45" s="17">
        <f t="shared" si="4"/>
        <v>3256.3231968423611</v>
      </c>
      <c r="O45" s="24">
        <f t="shared" si="2"/>
        <v>75.286913036412642</v>
      </c>
      <c r="P45" s="7"/>
      <c r="Q45" s="25">
        <f t="shared" si="5"/>
        <v>2010.8558547379034</v>
      </c>
      <c r="R45" s="24">
        <f t="shared" si="6"/>
        <v>3238.7277117923913</v>
      </c>
      <c r="S45" s="7"/>
      <c r="T45" s="25">
        <f t="shared" si="7"/>
        <v>-0.52396511567244741</v>
      </c>
      <c r="U45" s="24">
        <f t="shared" si="8"/>
        <v>0.84741630524257916</v>
      </c>
      <c r="V45" s="7"/>
      <c r="W45" s="25">
        <f t="shared" si="9"/>
        <v>-0.53609615466305627</v>
      </c>
      <c r="X45" s="24">
        <f t="shared" si="10"/>
        <v>140.78646858606663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8.9468586066629996E-2</v>
      </c>
      <c r="AD45" s="17">
        <f t="shared" ca="1" si="14"/>
        <v>-1.8816205591292601E-2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14091</v>
      </c>
      <c r="D46" s="17">
        <v>14974</v>
      </c>
      <c r="E46" s="17">
        <v>12434</v>
      </c>
      <c r="F46" s="17">
        <v>11524</v>
      </c>
      <c r="G46" s="24"/>
      <c r="H46" s="7"/>
      <c r="I46" s="25">
        <f t="shared" si="0"/>
        <v>1657</v>
      </c>
      <c r="J46" s="24">
        <f t="shared" si="0"/>
        <v>3450</v>
      </c>
      <c r="K46" s="7"/>
      <c r="L46" s="25">
        <f t="shared" si="3"/>
        <v>1659.4305768713123</v>
      </c>
      <c r="M46" s="17">
        <f t="shared" si="1"/>
        <v>5.9077039273581375</v>
      </c>
      <c r="N46" s="17">
        <f t="shared" si="4"/>
        <v>3445.4888329809728</v>
      </c>
      <c r="O46" s="24">
        <f t="shared" si="2"/>
        <v>20.350627873558736</v>
      </c>
      <c r="P46" s="7"/>
      <c r="Q46" s="25">
        <f t="shared" si="5"/>
        <v>1675.8558547379034</v>
      </c>
      <c r="R46" s="24">
        <f t="shared" si="6"/>
        <v>3423.7277117923913</v>
      </c>
      <c r="S46" s="7"/>
      <c r="T46" s="25">
        <f t="shared" si="7"/>
        <v>-0.43667476448357601</v>
      </c>
      <c r="U46" s="24">
        <f t="shared" si="8"/>
        <v>0.89582173799910925</v>
      </c>
      <c r="V46" s="7"/>
      <c r="W46" s="25">
        <f t="shared" si="9"/>
        <v>-0.44948683783174759</v>
      </c>
      <c r="X46" s="24">
        <f t="shared" si="10"/>
        <v>146.45927637932397</v>
      </c>
      <c r="Y46" s="7"/>
      <c r="Z46" s="25">
        <f t="shared" si="11"/>
        <v>637</v>
      </c>
      <c r="AA46" s="17">
        <f t="shared" si="15"/>
        <v>146.43</v>
      </c>
      <c r="AB46" s="24">
        <f t="shared" si="12"/>
        <v>2.5556856236952967</v>
      </c>
      <c r="AC46" s="17">
        <f t="shared" si="13"/>
        <v>2.92763793239601E-2</v>
      </c>
      <c r="AD46" s="17">
        <f t="shared" ca="1" si="14"/>
        <v>5.7422809071255188E-2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13922</v>
      </c>
      <c r="D47" s="17">
        <v>15055</v>
      </c>
      <c r="E47" s="17">
        <v>12604</v>
      </c>
      <c r="F47" s="17">
        <v>11453</v>
      </c>
      <c r="G47" s="24"/>
      <c r="H47" s="7"/>
      <c r="I47" s="25">
        <f t="shared" si="0"/>
        <v>1318</v>
      </c>
      <c r="J47" s="24">
        <f t="shared" si="0"/>
        <v>3602</v>
      </c>
      <c r="K47" s="7"/>
      <c r="L47" s="25">
        <f t="shared" si="3"/>
        <v>1317.3763984766294</v>
      </c>
      <c r="M47" s="17">
        <f t="shared" si="1"/>
        <v>0.38887885995007432</v>
      </c>
      <c r="N47" s="17">
        <f t="shared" si="4"/>
        <v>3595.8579249931354</v>
      </c>
      <c r="O47" s="24">
        <f t="shared" si="2"/>
        <v>37.725085389950969</v>
      </c>
      <c r="P47" s="7"/>
      <c r="Q47" s="25">
        <f t="shared" si="5"/>
        <v>1336.8558547379034</v>
      </c>
      <c r="R47" s="24">
        <f t="shared" si="6"/>
        <v>3575.7277117923913</v>
      </c>
      <c r="S47" s="7"/>
      <c r="T47" s="25">
        <f t="shared" si="7"/>
        <v>-0.34834214044468814</v>
      </c>
      <c r="U47" s="24">
        <f t="shared" si="8"/>
        <v>0.93559268815582586</v>
      </c>
      <c r="V47" s="7"/>
      <c r="W47" s="25">
        <f t="shared" si="9"/>
        <v>-0.36171207909639114</v>
      </c>
      <c r="X47" s="24">
        <f t="shared" si="10"/>
        <v>151.96777032704193</v>
      </c>
      <c r="Y47" s="7"/>
      <c r="Z47" s="25">
        <f t="shared" si="11"/>
        <v>616</v>
      </c>
      <c r="AA47" s="17">
        <f t="shared" si="15"/>
        <v>151.97400000000002</v>
      </c>
      <c r="AB47" s="24">
        <f t="shared" si="12"/>
        <v>2.6524466774258628</v>
      </c>
      <c r="AC47" s="17">
        <f t="shared" si="13"/>
        <v>-6.2296729580850752E-3</v>
      </c>
      <c r="AD47" s="17">
        <f t="shared" ca="1" si="14"/>
        <v>0.11930623002842822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13734</v>
      </c>
      <c r="D48" s="17">
        <v>15114</v>
      </c>
      <c r="E48" s="17">
        <v>12786</v>
      </c>
      <c r="F48" s="17">
        <v>11393</v>
      </c>
      <c r="G48" s="24"/>
      <c r="H48" s="7"/>
      <c r="I48" s="25">
        <f t="shared" si="0"/>
        <v>948</v>
      </c>
      <c r="J48" s="24">
        <f t="shared" si="0"/>
        <v>3721</v>
      </c>
      <c r="K48" s="7"/>
      <c r="L48" s="25">
        <f t="shared" si="3"/>
        <v>954.62817356403332</v>
      </c>
      <c r="M48" s="17">
        <f t="shared" si="1"/>
        <v>43.932684794950141</v>
      </c>
      <c r="N48" s="17">
        <f t="shared" si="4"/>
        <v>3715.0446113193775</v>
      </c>
      <c r="O48" s="24">
        <f t="shared" si="2"/>
        <v>35.466654337286492</v>
      </c>
      <c r="P48" s="7"/>
      <c r="Q48" s="25">
        <f t="shared" si="5"/>
        <v>966.85585473790331</v>
      </c>
      <c r="R48" s="24">
        <f t="shared" si="6"/>
        <v>3694.7277117923913</v>
      </c>
      <c r="S48" s="7"/>
      <c r="T48" s="25">
        <f t="shared" si="7"/>
        <v>-0.25193190181817338</v>
      </c>
      <c r="U48" s="24">
        <f t="shared" si="8"/>
        <v>0.96672915571272899</v>
      </c>
      <c r="V48" s="7"/>
      <c r="W48" s="25">
        <f t="shared" si="9"/>
        <v>-0.26573582219523101</v>
      </c>
      <c r="X48" s="24">
        <f t="shared" si="10"/>
        <v>157.73497734351793</v>
      </c>
      <c r="Y48" s="7"/>
      <c r="Z48" s="25">
        <f t="shared" si="11"/>
        <v>630</v>
      </c>
      <c r="AA48" s="17">
        <f t="shared" si="15"/>
        <v>157.64400000000001</v>
      </c>
      <c r="AB48" s="24">
        <f t="shared" si="12"/>
        <v>2.7514068460139409</v>
      </c>
      <c r="AC48" s="17">
        <f t="shared" si="13"/>
        <v>9.0977343517920417E-2</v>
      </c>
      <c r="AD48" s="17">
        <f t="shared" ca="1" si="14"/>
        <v>5.2654708244944004E-2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13564</v>
      </c>
      <c r="D49" s="17">
        <v>15157</v>
      </c>
      <c r="E49" s="17">
        <v>12970</v>
      </c>
      <c r="F49" s="17">
        <v>11356</v>
      </c>
      <c r="G49" s="24"/>
      <c r="H49" s="7"/>
      <c r="I49" s="25">
        <f t="shared" si="0"/>
        <v>594</v>
      </c>
      <c r="J49" s="24">
        <f t="shared" si="0"/>
        <v>3801</v>
      </c>
      <c r="K49" s="7"/>
      <c r="L49" s="25">
        <f t="shared" si="3"/>
        <v>597.25209615423989</v>
      </c>
      <c r="M49" s="17">
        <f t="shared" si="1"/>
        <v>10.576129396421907</v>
      </c>
      <c r="N49" s="17">
        <f t="shared" si="4"/>
        <v>3795.4900527611712</v>
      </c>
      <c r="O49" s="24">
        <f t="shared" si="2"/>
        <v>30.359518574676812</v>
      </c>
      <c r="P49" s="7"/>
      <c r="Q49" s="25">
        <f t="shared" si="5"/>
        <v>612.85585473790331</v>
      </c>
      <c r="R49" s="24">
        <f t="shared" si="6"/>
        <v>3774.7277117923913</v>
      </c>
      <c r="S49" s="7"/>
      <c r="T49" s="25">
        <f t="shared" si="7"/>
        <v>-0.1596907545917241</v>
      </c>
      <c r="U49" s="24">
        <f t="shared" si="8"/>
        <v>0.98766123474257983</v>
      </c>
      <c r="V49" s="7"/>
      <c r="W49" s="25">
        <f t="shared" si="9"/>
        <v>-0.17378364179023148</v>
      </c>
      <c r="X49" s="24">
        <f t="shared" si="10"/>
        <v>163.12559653096002</v>
      </c>
      <c r="Y49" s="7"/>
      <c r="Z49" s="25">
        <f t="shared" si="11"/>
        <v>605</v>
      </c>
      <c r="AA49" s="17">
        <f t="shared" si="15"/>
        <v>163.089</v>
      </c>
      <c r="AB49" s="24">
        <f t="shared" si="12"/>
        <v>2.846440023785032</v>
      </c>
      <c r="AC49" s="17">
        <f t="shared" si="13"/>
        <v>3.6596530960025575E-2</v>
      </c>
      <c r="AD49" s="17">
        <f t="shared" ca="1" si="14"/>
        <v>7.5376645411182608E-2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13367</v>
      </c>
      <c r="D50" s="17">
        <v>15175</v>
      </c>
      <c r="E50" s="17">
        <v>13142</v>
      </c>
      <c r="F50" s="17">
        <v>11324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231.29463816573474</v>
      </c>
      <c r="M50" s="17">
        <f t="shared" si="1"/>
        <v>39.622469637524397</v>
      </c>
      <c r="N50" s="17">
        <f t="shared" si="4"/>
        <v>3842.1121991550208</v>
      </c>
      <c r="O50" s="24">
        <f t="shared" si="2"/>
        <v>78.993003860013175</v>
      </c>
      <c r="P50" s="7"/>
      <c r="Q50" s="25">
        <f t="shared" si="5"/>
        <v>243.85585473790337</v>
      </c>
      <c r="R50" s="24">
        <f t="shared" si="6"/>
        <v>3824.7277117923913</v>
      </c>
      <c r="S50" s="7"/>
      <c r="T50" s="25">
        <f t="shared" si="7"/>
        <v>-6.3541084177713467E-2</v>
      </c>
      <c r="U50" s="24">
        <f t="shared" si="8"/>
        <v>1.0007437841362365</v>
      </c>
      <c r="V50" s="7"/>
      <c r="W50" s="25">
        <f t="shared" si="9"/>
        <v>-7.781066560471897E-2</v>
      </c>
      <c r="X50" s="24">
        <f t="shared" si="10"/>
        <v>168.65894431039987</v>
      </c>
      <c r="Y50" s="7"/>
      <c r="Z50" s="25">
        <f t="shared" si="11"/>
        <v>610</v>
      </c>
      <c r="AA50" s="17">
        <f t="shared" si="15"/>
        <v>168.57900000000001</v>
      </c>
      <c r="AB50" s="24">
        <f t="shared" si="12"/>
        <v>2.942258599719521</v>
      </c>
      <c r="AC50" s="17">
        <f t="shared" si="13"/>
        <v>7.9944310399866936E-2</v>
      </c>
      <c r="AD50" s="17">
        <f t="shared" ca="1" si="14"/>
        <v>3.3446508011564902E-2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13189</v>
      </c>
      <c r="D51" s="17">
        <v>15195</v>
      </c>
      <c r="E51" s="17">
        <v>13348</v>
      </c>
      <c r="F51" s="17">
        <v>11332</v>
      </c>
      <c r="G51" s="24"/>
      <c r="H51" s="7"/>
      <c r="I51" s="25">
        <f t="shared" si="0"/>
        <v>-159</v>
      </c>
      <c r="J51" s="24">
        <f t="shared" si="0"/>
        <v>3863</v>
      </c>
      <c r="K51" s="7"/>
      <c r="L51" s="25">
        <f t="shared" si="3"/>
        <v>-150.84719769471081</v>
      </c>
      <c r="M51" s="17">
        <f t="shared" si="1"/>
        <v>66.468185429128653</v>
      </c>
      <c r="N51" s="17">
        <f t="shared" si="4"/>
        <v>3853.4255961865319</v>
      </c>
      <c r="O51" s="24">
        <f t="shared" si="2"/>
        <v>91.669208383351588</v>
      </c>
      <c r="P51" s="7"/>
      <c r="Q51" s="25">
        <f t="shared" si="5"/>
        <v>-140.14414526209663</v>
      </c>
      <c r="R51" s="24">
        <f t="shared" si="6"/>
        <v>3836.7277117923913</v>
      </c>
      <c r="S51" s="7"/>
      <c r="T51" s="25">
        <f t="shared" si="7"/>
        <v>3.6517109423858607E-2</v>
      </c>
      <c r="U51" s="24">
        <f t="shared" si="8"/>
        <v>1.0038835959907142</v>
      </c>
      <c r="V51" s="7"/>
      <c r="W51" s="25">
        <f t="shared" si="9"/>
        <v>2.2212939863998041E-2</v>
      </c>
      <c r="X51" s="24">
        <f t="shared" si="10"/>
        <v>174.37248589400792</v>
      </c>
      <c r="Y51" s="7"/>
      <c r="Z51" s="25">
        <f t="shared" si="11"/>
        <v>633</v>
      </c>
      <c r="AA51" s="17">
        <f t="shared" si="15"/>
        <v>174.27600000000001</v>
      </c>
      <c r="AB51" s="24">
        <f t="shared" si="12"/>
        <v>3.0416900072056379</v>
      </c>
      <c r="AC51" s="17">
        <f t="shared" si="13"/>
        <v>9.648589400791252E-2</v>
      </c>
      <c r="AD51" s="17">
        <f t="shared" ca="1" si="14"/>
        <v>0.11870955378091708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12997</v>
      </c>
      <c r="D52" s="17">
        <v>15172</v>
      </c>
      <c r="E52" s="17">
        <v>13525</v>
      </c>
      <c r="F52" s="17">
        <v>11341</v>
      </c>
      <c r="G52" s="24"/>
      <c r="H52" s="7"/>
      <c r="I52" s="25">
        <f t="shared" ref="I52:J83" si="16">C52-E52</f>
        <v>-528</v>
      </c>
      <c r="J52" s="24">
        <f t="shared" si="16"/>
        <v>3831</v>
      </c>
      <c r="K52" s="7"/>
      <c r="L52" s="25">
        <f t="shared" si="3"/>
        <v>-523.90269257165778</v>
      </c>
      <c r="M52" s="17">
        <f t="shared" si="1"/>
        <v>16.787928162348329</v>
      </c>
      <c r="N52" s="17">
        <f t="shared" si="4"/>
        <v>3827.804144237859</v>
      </c>
      <c r="O52" s="24">
        <f t="shared" si="2"/>
        <v>10.213494052410065</v>
      </c>
      <c r="P52" s="7"/>
      <c r="Q52" s="25">
        <f t="shared" si="5"/>
        <v>-509.14414526209663</v>
      </c>
      <c r="R52" s="24">
        <f t="shared" si="6"/>
        <v>3804.7277117923913</v>
      </c>
      <c r="S52" s="7"/>
      <c r="T52" s="25">
        <f t="shared" si="7"/>
        <v>0.13266677983786926</v>
      </c>
      <c r="U52" s="24">
        <f t="shared" si="8"/>
        <v>0.99551076437877395</v>
      </c>
      <c r="V52" s="7"/>
      <c r="W52" s="25">
        <f t="shared" si="9"/>
        <v>0.11849170945209793</v>
      </c>
      <c r="X52" s="24">
        <f t="shared" si="10"/>
        <v>179.89266436070398</v>
      </c>
      <c r="Y52" s="7"/>
      <c r="Z52" s="25">
        <f t="shared" si="11"/>
        <v>620</v>
      </c>
      <c r="AA52" s="17">
        <f t="shared" si="15"/>
        <v>179.85600000000002</v>
      </c>
      <c r="AB52" s="24">
        <f t="shared" si="12"/>
        <v>3.1390793794669221</v>
      </c>
      <c r="AC52" s="17">
        <f t="shared" si="13"/>
        <v>3.666436070395207E-2</v>
      </c>
      <c r="AD52" s="17">
        <f t="shared" ca="1" si="14"/>
        <v>3.2801366215721828E-2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12800</v>
      </c>
      <c r="D53" s="17">
        <v>15138</v>
      </c>
      <c r="E53" s="17">
        <v>13709</v>
      </c>
      <c r="F53" s="17">
        <v>11372</v>
      </c>
      <c r="G53" s="24"/>
      <c r="H53" s="7"/>
      <c r="I53" s="25">
        <f t="shared" si="16"/>
        <v>-909</v>
      </c>
      <c r="J53" s="24">
        <f t="shared" si="16"/>
        <v>3766</v>
      </c>
      <c r="K53" s="7"/>
      <c r="L53" s="25">
        <f t="shared" si="3"/>
        <v>-900.98972337375346</v>
      </c>
      <c r="M53" s="17">
        <f t="shared" si="1"/>
        <v>64.164531628991597</v>
      </c>
      <c r="N53" s="17">
        <f t="shared" si="4"/>
        <v>3764.1684861483564</v>
      </c>
      <c r="O53" s="24">
        <f t="shared" si="2"/>
        <v>3.3544429887625546</v>
      </c>
      <c r="P53" s="7"/>
      <c r="Q53" s="25">
        <f t="shared" si="5"/>
        <v>-890.14414526209669</v>
      </c>
      <c r="R53" s="24">
        <f t="shared" si="6"/>
        <v>3739.7277117923913</v>
      </c>
      <c r="S53" s="7"/>
      <c r="T53" s="25">
        <f t="shared" si="7"/>
        <v>0.23194326880192906</v>
      </c>
      <c r="U53" s="24">
        <f t="shared" si="8"/>
        <v>0.97850345016702012</v>
      </c>
      <c r="V53" s="7"/>
      <c r="W53" s="25">
        <f t="shared" si="9"/>
        <v>0.21802067835513614</v>
      </c>
      <c r="X53" s="24">
        <f t="shared" si="10"/>
        <v>185.66582279222609</v>
      </c>
      <c r="Y53" s="7"/>
      <c r="Z53" s="25">
        <f t="shared" si="11"/>
        <v>635</v>
      </c>
      <c r="AA53" s="17">
        <f t="shared" si="15"/>
        <v>185.57100000000003</v>
      </c>
      <c r="AB53" s="24">
        <f t="shared" si="12"/>
        <v>3.238824946218398</v>
      </c>
      <c r="AC53" s="17">
        <f t="shared" si="13"/>
        <v>9.4822792226068486E-2</v>
      </c>
      <c r="AD53" s="17">
        <f t="shared" ca="1" si="14"/>
        <v>2.9396179248891485E-2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12626</v>
      </c>
      <c r="D54" s="17">
        <v>15098</v>
      </c>
      <c r="E54" s="17">
        <v>13905</v>
      </c>
      <c r="F54" s="17">
        <v>11432</v>
      </c>
      <c r="G54" s="24"/>
      <c r="H54" s="7"/>
      <c r="I54" s="25">
        <f t="shared" si="16"/>
        <v>-1279</v>
      </c>
      <c r="J54" s="24">
        <f t="shared" si="16"/>
        <v>3666</v>
      </c>
      <c r="K54" s="7"/>
      <c r="L54" s="25">
        <f t="shared" si="3"/>
        <v>-1271.0138017970987</v>
      </c>
      <c r="M54" s="17">
        <f t="shared" si="1"/>
        <v>63.779361736023603</v>
      </c>
      <c r="N54" s="17">
        <f t="shared" si="4"/>
        <v>3662.7589535518218</v>
      </c>
      <c r="O54" s="24">
        <f t="shared" si="2"/>
        <v>10.504382079248314</v>
      </c>
      <c r="P54" s="7"/>
      <c r="Q54" s="25">
        <f t="shared" si="5"/>
        <v>-1260.1441452620966</v>
      </c>
      <c r="R54" s="24">
        <f t="shared" si="6"/>
        <v>3639.7277117923913</v>
      </c>
      <c r="S54" s="7"/>
      <c r="T54" s="25">
        <f t="shared" si="7"/>
        <v>0.32835350742844377</v>
      </c>
      <c r="U54" s="24">
        <f t="shared" si="8"/>
        <v>0.95233835137970657</v>
      </c>
      <c r="V54" s="7"/>
      <c r="W54" s="25">
        <f t="shared" si="9"/>
        <v>0.31481362739247459</v>
      </c>
      <c r="X54" s="24">
        <f t="shared" si="10"/>
        <v>191.39719816131515</v>
      </c>
      <c r="Y54" s="7"/>
      <c r="Z54" s="25">
        <f t="shared" si="11"/>
        <v>638</v>
      </c>
      <c r="AA54" s="17">
        <f t="shared" si="15"/>
        <v>191.31300000000002</v>
      </c>
      <c r="AB54" s="24">
        <f t="shared" si="12"/>
        <v>3.3390417518679119</v>
      </c>
      <c r="AC54" s="17">
        <f t="shared" si="13"/>
        <v>8.4198161315129028E-2</v>
      </c>
      <c r="AD54" s="17">
        <f t="shared" ca="1" si="14"/>
        <v>-6.2563614667396905E-3</v>
      </c>
      <c r="AE54" s="17">
        <v>115</v>
      </c>
    </row>
    <row r="55" spans="1:31" s="17" customFormat="1" x14ac:dyDescent="0.25">
      <c r="A55" s="17">
        <v>35</v>
      </c>
      <c r="B55" s="17">
        <v>620</v>
      </c>
      <c r="C55" s="17">
        <v>12459</v>
      </c>
      <c r="D55" s="17">
        <v>15037</v>
      </c>
      <c r="E55" s="17">
        <v>14082</v>
      </c>
      <c r="F55" s="17">
        <v>11504</v>
      </c>
      <c r="G55" s="24"/>
      <c r="H55" s="7"/>
      <c r="I55" s="25">
        <f t="shared" si="16"/>
        <v>-1623</v>
      </c>
      <c r="J55" s="24">
        <f t="shared" si="16"/>
        <v>3533</v>
      </c>
      <c r="K55" s="7"/>
      <c r="L55" s="25">
        <f t="shared" si="3"/>
        <v>-1618.5818089411334</v>
      </c>
      <c r="M55" s="17">
        <f t="shared" si="1"/>
        <v>19.520412232648493</v>
      </c>
      <c r="N55" s="17">
        <f t="shared" si="4"/>
        <v>3529.1872036008012</v>
      </c>
      <c r="O55" s="24">
        <f t="shared" si="2"/>
        <v>14.537416381743029</v>
      </c>
      <c r="P55" s="7"/>
      <c r="Q55" s="25">
        <f t="shared" si="5"/>
        <v>-1604.1441452620966</v>
      </c>
      <c r="R55" s="24">
        <f t="shared" si="6"/>
        <v>3506.7277117923913</v>
      </c>
      <c r="S55" s="7"/>
      <c r="T55" s="25">
        <f t="shared" si="7"/>
        <v>0.41798897252985212</v>
      </c>
      <c r="U55" s="24">
        <f t="shared" si="8"/>
        <v>0.91753876999257955</v>
      </c>
      <c r="V55" s="7"/>
      <c r="W55" s="25">
        <f t="shared" si="9"/>
        <v>0.40495417804302064</v>
      </c>
      <c r="X55" s="24">
        <f t="shared" si="10"/>
        <v>196.91909276271895</v>
      </c>
      <c r="Y55" s="7"/>
      <c r="Z55" s="25">
        <f t="shared" si="11"/>
        <v>620</v>
      </c>
      <c r="AA55" s="17">
        <f t="shared" si="15"/>
        <v>196.89300000000003</v>
      </c>
      <c r="AB55" s="24">
        <f t="shared" si="12"/>
        <v>3.4364311241291956</v>
      </c>
      <c r="AC55" s="17">
        <f t="shared" si="13"/>
        <v>2.6092762718917584E-2</v>
      </c>
      <c r="AD55" s="17">
        <f t="shared" ca="1" si="14"/>
        <v>8.0608611903898009E-2</v>
      </c>
      <c r="AE55" s="17">
        <v>114</v>
      </c>
    </row>
    <row r="56" spans="1:31" s="17" customFormat="1" x14ac:dyDescent="0.25">
      <c r="A56" s="17">
        <v>36</v>
      </c>
      <c r="B56" s="17">
        <v>624</v>
      </c>
      <c r="C56" s="17">
        <v>12285</v>
      </c>
      <c r="D56" s="17">
        <v>14944</v>
      </c>
      <c r="E56" s="17">
        <v>14240</v>
      </c>
      <c r="F56" s="17">
        <v>11583</v>
      </c>
      <c r="G56" s="24"/>
      <c r="H56" s="7"/>
      <c r="I56" s="25">
        <f t="shared" si="16"/>
        <v>-1955</v>
      </c>
      <c r="J56" s="24">
        <f t="shared" si="16"/>
        <v>3361</v>
      </c>
      <c r="K56" s="7"/>
      <c r="L56" s="25">
        <f t="shared" si="3"/>
        <v>-1953.0633100500802</v>
      </c>
      <c r="M56" s="17">
        <f t="shared" si="1"/>
        <v>3.7507679621203955</v>
      </c>
      <c r="N56" s="17">
        <f t="shared" si="4"/>
        <v>3361.1899432536934</v>
      </c>
      <c r="O56" s="24">
        <f t="shared" si="2"/>
        <v>3.6078439623635328E-2</v>
      </c>
      <c r="P56" s="7"/>
      <c r="Q56" s="25">
        <f t="shared" si="5"/>
        <v>-1936.1441452620966</v>
      </c>
      <c r="R56" s="24">
        <f t="shared" si="6"/>
        <v>3334.7277117923913</v>
      </c>
      <c r="S56" s="7"/>
      <c r="T56" s="25">
        <f t="shared" si="7"/>
        <v>0.50449761908121127</v>
      </c>
      <c r="U56" s="24">
        <f t="shared" si="8"/>
        <v>0.87253480007840023</v>
      </c>
      <c r="V56" s="7"/>
      <c r="W56" s="25">
        <f t="shared" si="9"/>
        <v>0.4921130309028513</v>
      </c>
      <c r="X56" s="24">
        <f t="shared" si="10"/>
        <v>202.52807644141876</v>
      </c>
      <c r="Y56" s="7"/>
      <c r="Z56" s="25">
        <f t="shared" si="11"/>
        <v>624</v>
      </c>
      <c r="AA56" s="17">
        <f t="shared" si="15"/>
        <v>202.50900000000001</v>
      </c>
      <c r="AB56" s="24">
        <f t="shared" si="12"/>
        <v>3.5344488149211974</v>
      </c>
      <c r="AC56" s="17">
        <f t="shared" si="13"/>
        <v>1.9076441418746981E-2</v>
      </c>
      <c r="AD56" s="17">
        <f t="shared" ca="1" si="14"/>
        <v>0.11584680797005831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12128</v>
      </c>
      <c r="D57" s="17">
        <v>14848</v>
      </c>
      <c r="E57" s="17">
        <v>14394</v>
      </c>
      <c r="F57" s="17">
        <v>11684</v>
      </c>
      <c r="G57" s="24"/>
      <c r="H57" s="7"/>
      <c r="I57" s="25">
        <f t="shared" si="16"/>
        <v>-2266</v>
      </c>
      <c r="J57" s="24">
        <f t="shared" si="16"/>
        <v>3164</v>
      </c>
      <c r="K57" s="7"/>
      <c r="L57" s="25">
        <f t="shared" si="3"/>
        <v>-2261.1170867617052</v>
      </c>
      <c r="M57" s="17">
        <f t="shared" si="1"/>
        <v>23.842841692714654</v>
      </c>
      <c r="N57" s="17">
        <f t="shared" si="4"/>
        <v>3166.6480449103874</v>
      </c>
      <c r="O57" s="24">
        <f t="shared" si="2"/>
        <v>7.0121418474286026</v>
      </c>
      <c r="P57" s="7"/>
      <c r="Q57" s="25">
        <f t="shared" si="5"/>
        <v>-2247.1441452620966</v>
      </c>
      <c r="R57" s="24">
        <f t="shared" si="6"/>
        <v>3137.7277117923913</v>
      </c>
      <c r="S57" s="7"/>
      <c r="T57" s="25">
        <f t="shared" si="7"/>
        <v>0.58553433316998449</v>
      </c>
      <c r="U57" s="24">
        <f t="shared" si="8"/>
        <v>0.8209895554673925</v>
      </c>
      <c r="V57" s="7"/>
      <c r="W57" s="25">
        <f t="shared" si="9"/>
        <v>0.57389262525500473</v>
      </c>
      <c r="X57" s="24">
        <f t="shared" si="10"/>
        <v>208.05943822274571</v>
      </c>
      <c r="Y57" s="7"/>
      <c r="Z57" s="25">
        <f t="shared" si="11"/>
        <v>608</v>
      </c>
      <c r="AA57" s="17">
        <f t="shared" si="15"/>
        <v>207.98100000000002</v>
      </c>
      <c r="AB57" s="24">
        <f t="shared" si="12"/>
        <v>3.6299532315903269</v>
      </c>
      <c r="AC57" s="17">
        <f t="shared" si="13"/>
        <v>7.843822274568879E-2</v>
      </c>
      <c r="AD57" s="17">
        <f t="shared" ca="1" si="14"/>
        <v>4.6312301412086754E-2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11984</v>
      </c>
      <c r="D58" s="17">
        <v>14734</v>
      </c>
      <c r="E58" s="17">
        <v>14537</v>
      </c>
      <c r="F58" s="17">
        <v>11797</v>
      </c>
      <c r="G58" s="24"/>
      <c r="H58" s="7"/>
      <c r="I58" s="25">
        <f t="shared" si="16"/>
        <v>-2553</v>
      </c>
      <c r="J58" s="24">
        <f t="shared" si="16"/>
        <v>2937</v>
      </c>
      <c r="K58" s="7"/>
      <c r="L58" s="25">
        <f t="shared" si="3"/>
        <v>-2551.8966902313491</v>
      </c>
      <c r="M58" s="17">
        <f t="shared" si="1"/>
        <v>1.2172924456004763</v>
      </c>
      <c r="N58" s="17">
        <f t="shared" si="4"/>
        <v>2940.7149412609078</v>
      </c>
      <c r="O58" s="24">
        <f t="shared" si="2"/>
        <v>13.800788571995497</v>
      </c>
      <c r="P58" s="7"/>
      <c r="Q58" s="25">
        <f t="shared" si="5"/>
        <v>-2534.1441452620966</v>
      </c>
      <c r="R58" s="24">
        <f t="shared" si="6"/>
        <v>2910.7277117923913</v>
      </c>
      <c r="S58" s="7"/>
      <c r="T58" s="25">
        <f t="shared" si="7"/>
        <v>0.66031741015865952</v>
      </c>
      <c r="U58" s="24">
        <f t="shared" si="8"/>
        <v>0.76159478122019064</v>
      </c>
      <c r="V58" s="7"/>
      <c r="W58" s="25">
        <f t="shared" si="9"/>
        <v>0.64952982300957895</v>
      </c>
      <c r="X58" s="24">
        <f t="shared" si="10"/>
        <v>213.56427367502215</v>
      </c>
      <c r="Y58" s="7"/>
      <c r="Z58" s="25">
        <f t="shared" si="11"/>
        <v>615</v>
      </c>
      <c r="AA58" s="17">
        <f t="shared" si="15"/>
        <v>213.51600000000002</v>
      </c>
      <c r="AB58" s="24">
        <f t="shared" si="12"/>
        <v>3.7265572056882132</v>
      </c>
      <c r="AC58" s="17">
        <f t="shared" si="13"/>
        <v>4.8273675022130647E-2</v>
      </c>
      <c r="AD58" s="17">
        <f t="shared" ca="1" si="14"/>
        <v>9.9403301043111014E-2</v>
      </c>
      <c r="AE58" s="17">
        <v>111</v>
      </c>
    </row>
    <row r="59" spans="1:31" s="17" customFormat="1" x14ac:dyDescent="0.25">
      <c r="A59" s="17">
        <v>39</v>
      </c>
      <c r="B59" s="17">
        <v>629</v>
      </c>
      <c r="C59" s="17">
        <v>11848</v>
      </c>
      <c r="D59" s="17">
        <v>14605</v>
      </c>
      <c r="E59" s="17">
        <v>14678</v>
      </c>
      <c r="F59" s="17">
        <v>11934</v>
      </c>
      <c r="G59" s="24"/>
      <c r="H59" s="7"/>
      <c r="I59" s="25">
        <f t="shared" si="16"/>
        <v>-2830</v>
      </c>
      <c r="J59" s="24">
        <f t="shared" si="16"/>
        <v>2671</v>
      </c>
      <c r="K59" s="7"/>
      <c r="L59" s="25">
        <f t="shared" si="3"/>
        <v>-2824.8186539392364</v>
      </c>
      <c r="M59" s="17">
        <f t="shared" si="1"/>
        <v>26.846347001390935</v>
      </c>
      <c r="N59" s="17">
        <f t="shared" si="4"/>
        <v>2681.504687832904</v>
      </c>
      <c r="O59" s="24">
        <f t="shared" si="2"/>
        <v>110.34846646676097</v>
      </c>
      <c r="P59" s="7"/>
      <c r="Q59" s="25">
        <f t="shared" si="5"/>
        <v>-2811.1441452620966</v>
      </c>
      <c r="R59" s="24">
        <f t="shared" si="6"/>
        <v>2644.7277117923913</v>
      </c>
      <c r="S59" s="7"/>
      <c r="T59" s="25">
        <f t="shared" si="7"/>
        <v>0.73249480502229347</v>
      </c>
      <c r="U59" s="24">
        <f t="shared" si="8"/>
        <v>0.6919956184459366</v>
      </c>
      <c r="V59" s="7"/>
      <c r="W59" s="25">
        <f t="shared" si="9"/>
        <v>0.72270651232616046</v>
      </c>
      <c r="X59" s="24">
        <f t="shared" si="10"/>
        <v>219.34851192056465</v>
      </c>
      <c r="Y59" s="7"/>
      <c r="Z59" s="25">
        <f t="shared" si="11"/>
        <v>629</v>
      </c>
      <c r="AA59" s="17">
        <f t="shared" si="15"/>
        <v>219.17700000000002</v>
      </c>
      <c r="AB59" s="24">
        <f t="shared" si="12"/>
        <v>3.825360294643612</v>
      </c>
      <c r="AC59" s="17">
        <f t="shared" si="13"/>
        <v>0.17151192056462605</v>
      </c>
      <c r="AD59" s="17">
        <f t="shared" ca="1" si="14"/>
        <v>-3.8058509887406444E-2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11722</v>
      </c>
      <c r="D60" s="17">
        <v>14464</v>
      </c>
      <c r="E60" s="17">
        <v>14793</v>
      </c>
      <c r="F60" s="17">
        <v>12071</v>
      </c>
      <c r="G60" s="24"/>
      <c r="H60" s="7"/>
      <c r="I60" s="25">
        <f t="shared" si="16"/>
        <v>-3071</v>
      </c>
      <c r="J60" s="24">
        <f t="shared" si="16"/>
        <v>2393</v>
      </c>
      <c r="K60" s="7"/>
      <c r="L60" s="25">
        <f t="shared" si="3"/>
        <v>-3069.6097175362247</v>
      </c>
      <c r="M60" s="17">
        <f t="shared" si="1"/>
        <v>1.9328853290810986</v>
      </c>
      <c r="N60" s="17">
        <f t="shared" si="4"/>
        <v>2397.3034160775483</v>
      </c>
      <c r="O60" s="24">
        <f t="shared" si="2"/>
        <v>18.519389936500879</v>
      </c>
      <c r="P60" s="7"/>
      <c r="Q60" s="25">
        <f t="shared" si="5"/>
        <v>-3052.1441452620966</v>
      </c>
      <c r="R60" s="24">
        <f t="shared" si="6"/>
        <v>2366.7277117923913</v>
      </c>
      <c r="S60" s="7"/>
      <c r="T60" s="25">
        <f t="shared" si="7"/>
        <v>0.79529174423578008</v>
      </c>
      <c r="U60" s="24">
        <f t="shared" si="8"/>
        <v>0.61925664381720491</v>
      </c>
      <c r="V60" s="7"/>
      <c r="W60" s="25">
        <f t="shared" si="9"/>
        <v>0.78654654354777098</v>
      </c>
      <c r="X60" s="24">
        <f t="shared" si="10"/>
        <v>224.89116560005164</v>
      </c>
      <c r="Y60" s="7"/>
      <c r="Z60" s="25">
        <f t="shared" si="11"/>
        <v>627</v>
      </c>
      <c r="AA60" s="17">
        <f t="shared" si="15"/>
        <v>224.82000000000002</v>
      </c>
      <c r="AB60" s="24">
        <f t="shared" si="12"/>
        <v>3.9238492243336522</v>
      </c>
      <c r="AC60" s="17">
        <f t="shared" si="13"/>
        <v>7.1165600051614319E-2</v>
      </c>
      <c r="AD60" s="17">
        <f t="shared" ca="1" si="14"/>
        <v>3.7509769594009867E-2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11616</v>
      </c>
      <c r="D61" s="17">
        <v>14308</v>
      </c>
      <c r="E61" s="17">
        <v>14902</v>
      </c>
      <c r="F61" s="17">
        <v>12226</v>
      </c>
      <c r="G61" s="24"/>
      <c r="H61" s="7"/>
      <c r="I61" s="25">
        <f t="shared" si="16"/>
        <v>-3286</v>
      </c>
      <c r="J61" s="24">
        <f t="shared" si="16"/>
        <v>2082</v>
      </c>
      <c r="K61" s="7"/>
      <c r="L61" s="25">
        <f t="shared" si="3"/>
        <v>-3284.4847996926223</v>
      </c>
      <c r="M61" s="17">
        <f t="shared" si="1"/>
        <v>2.2958319714773374</v>
      </c>
      <c r="N61" s="17">
        <f t="shared" si="4"/>
        <v>2090.59595570177</v>
      </c>
      <c r="O61" s="24">
        <f t="shared" si="2"/>
        <v>73.890454426791848</v>
      </c>
      <c r="P61" s="7"/>
      <c r="Q61" s="25">
        <f t="shared" si="5"/>
        <v>-3267.1441452620966</v>
      </c>
      <c r="R61" s="24">
        <f t="shared" si="6"/>
        <v>2055.7277117923913</v>
      </c>
      <c r="S61" s="7"/>
      <c r="T61" s="25">
        <f t="shared" si="7"/>
        <v>0.85131390992416034</v>
      </c>
      <c r="U61" s="24">
        <f t="shared" si="8"/>
        <v>0.53788318658865975</v>
      </c>
      <c r="V61" s="7"/>
      <c r="W61" s="25">
        <f t="shared" si="9"/>
        <v>0.84373417638258907</v>
      </c>
      <c r="X61" s="24">
        <f t="shared" si="10"/>
        <v>230.58727006709569</v>
      </c>
      <c r="Y61" s="7"/>
      <c r="Z61" s="25">
        <f t="shared" si="11"/>
        <v>626</v>
      </c>
      <c r="AA61" s="17">
        <f t="shared" si="15"/>
        <v>230.45400000000001</v>
      </c>
      <c r="AB61" s="24">
        <f t="shared" si="12"/>
        <v>4.0221810743910122</v>
      </c>
      <c r="AC61" s="17">
        <f t="shared" si="13"/>
        <v>0.13327006709567968</v>
      </c>
      <c r="AD61" s="17">
        <f t="shared" ca="1" si="14"/>
        <v>3.0835502480670129E-2</v>
      </c>
      <c r="AE61" s="17">
        <v>108</v>
      </c>
    </row>
    <row r="62" spans="1:31" s="17" customFormat="1" x14ac:dyDescent="0.25">
      <c r="A62" s="17">
        <v>42</v>
      </c>
      <c r="B62" s="17">
        <v>646</v>
      </c>
      <c r="C62" s="17">
        <v>11521</v>
      </c>
      <c r="D62" s="17">
        <v>14136</v>
      </c>
      <c r="E62" s="17">
        <v>14988</v>
      </c>
      <c r="F62" s="17">
        <v>12392</v>
      </c>
      <c r="G62" s="24"/>
      <c r="H62" s="7"/>
      <c r="I62" s="25">
        <f t="shared" si="16"/>
        <v>-3467</v>
      </c>
      <c r="J62" s="24">
        <f t="shared" si="16"/>
        <v>1744</v>
      </c>
      <c r="K62" s="7"/>
      <c r="L62" s="25">
        <f t="shared" si="3"/>
        <v>-3473.0932702823402</v>
      </c>
      <c r="M62" s="17">
        <f t="shared" si="1"/>
        <v>37.127942733650215</v>
      </c>
      <c r="N62" s="17">
        <f t="shared" si="4"/>
        <v>1753.1847830737916</v>
      </c>
      <c r="O62" s="24">
        <f t="shared" si="2"/>
        <v>84.360240112607755</v>
      </c>
      <c r="P62" s="7"/>
      <c r="Q62" s="25">
        <f t="shared" si="5"/>
        <v>-3448.1441452620966</v>
      </c>
      <c r="R62" s="24">
        <f t="shared" si="6"/>
        <v>1717.7277117923916</v>
      </c>
      <c r="S62" s="7"/>
      <c r="T62" s="25">
        <f t="shared" si="7"/>
        <v>0.89847675638740132</v>
      </c>
      <c r="U62" s="24">
        <f t="shared" si="8"/>
        <v>0.44944515268753998</v>
      </c>
      <c r="V62" s="7"/>
      <c r="W62" s="25">
        <f t="shared" si="9"/>
        <v>0.89216227829270511</v>
      </c>
      <c r="X62" s="24">
        <f t="shared" si="10"/>
        <v>236.36728528978347</v>
      </c>
      <c r="Y62" s="7"/>
      <c r="Z62" s="25">
        <f t="shared" si="11"/>
        <v>646</v>
      </c>
      <c r="AA62" s="17">
        <f t="shared" si="15"/>
        <v>236.268</v>
      </c>
      <c r="AB62" s="24">
        <f t="shared" si="12"/>
        <v>4.1236545171019623</v>
      </c>
      <c r="AC62" s="17">
        <f t="shared" si="13"/>
        <v>9.9285289783466624E-2</v>
      </c>
      <c r="AD62" s="17">
        <f t="shared" ca="1" si="14"/>
        <v>9.0070101817644854E-2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11436</v>
      </c>
      <c r="D63" s="17">
        <v>13960</v>
      </c>
      <c r="E63" s="17">
        <v>15055</v>
      </c>
      <c r="F63" s="17">
        <v>12556</v>
      </c>
      <c r="G63" s="24"/>
      <c r="H63" s="7"/>
      <c r="I63" s="25">
        <f t="shared" si="16"/>
        <v>-3619</v>
      </c>
      <c r="J63" s="24">
        <f t="shared" si="16"/>
        <v>1404</v>
      </c>
      <c r="K63" s="7"/>
      <c r="L63" s="25">
        <f t="shared" si="3"/>
        <v>-3620.4674169301998</v>
      </c>
      <c r="M63" s="17">
        <f t="shared" si="1"/>
        <v>2.1533124470368898</v>
      </c>
      <c r="N63" s="17">
        <f t="shared" si="4"/>
        <v>1413.1370347894849</v>
      </c>
      <c r="O63" s="24">
        <f t="shared" si="2"/>
        <v>83.485404744257636</v>
      </c>
      <c r="P63" s="7"/>
      <c r="Q63" s="25">
        <f t="shared" si="5"/>
        <v>-3600.1441452620966</v>
      </c>
      <c r="R63" s="24">
        <f t="shared" si="6"/>
        <v>1377.7277117923916</v>
      </c>
      <c r="S63" s="7"/>
      <c r="T63" s="25">
        <f t="shared" si="7"/>
        <v>0.93808312468802357</v>
      </c>
      <c r="U63" s="24">
        <f t="shared" si="8"/>
        <v>0.36048381681067387</v>
      </c>
      <c r="V63" s="7"/>
      <c r="W63" s="25">
        <f t="shared" si="9"/>
        <v>0.9330405929640152</v>
      </c>
      <c r="X63" s="24">
        <f t="shared" si="10"/>
        <v>241.98067779024154</v>
      </c>
      <c r="Y63" s="7"/>
      <c r="Z63" s="25">
        <f t="shared" si="11"/>
        <v>619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0.1416777902415447</v>
      </c>
      <c r="AD63" s="17">
        <f t="shared" ca="1" si="14"/>
        <v>6.485807287393186E-2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11383</v>
      </c>
      <c r="D64" s="17">
        <v>13781</v>
      </c>
      <c r="E64" s="17">
        <v>15117</v>
      </c>
      <c r="F64" s="17">
        <v>12741</v>
      </c>
      <c r="G64" s="24"/>
      <c r="H64" s="7"/>
      <c r="I64" s="25">
        <f t="shared" si="16"/>
        <v>-3734</v>
      </c>
      <c r="J64" s="24">
        <f t="shared" si="16"/>
        <v>1040</v>
      </c>
      <c r="K64" s="7"/>
      <c r="L64" s="25">
        <f t="shared" si="3"/>
        <v>-3735.7911308214302</v>
      </c>
      <c r="M64" s="17">
        <f t="shared" si="1"/>
        <v>3.2081496194772776</v>
      </c>
      <c r="N64" s="17">
        <f t="shared" si="4"/>
        <v>1052.4358457295843</v>
      </c>
      <c r="O64" s="24">
        <f t="shared" si="2"/>
        <v>154.65025901002116</v>
      </c>
      <c r="P64" s="7"/>
      <c r="Q64" s="25">
        <f t="shared" si="5"/>
        <v>-3715.1441452620966</v>
      </c>
      <c r="R64" s="24">
        <f t="shared" si="6"/>
        <v>1013.7277117923915</v>
      </c>
      <c r="S64" s="7"/>
      <c r="T64" s="25">
        <f t="shared" si="7"/>
        <v>0.9680484691259944</v>
      </c>
      <c r="U64" s="24">
        <f t="shared" si="8"/>
        <v>0.26524285722485252</v>
      </c>
      <c r="V64" s="7"/>
      <c r="W64" s="25">
        <f t="shared" si="9"/>
        <v>0.96436640511803007</v>
      </c>
      <c r="X64" s="24">
        <f t="shared" si="10"/>
        <v>247.72633218033911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0.19933218033912681</v>
      </c>
      <c r="AD64" s="17">
        <f t="shared" ca="1" si="14"/>
        <v>2.4878249662549479E-2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11354</v>
      </c>
      <c r="D65" s="17">
        <v>13618</v>
      </c>
      <c r="E65" s="17">
        <v>15163</v>
      </c>
      <c r="F65" s="17">
        <v>12926</v>
      </c>
      <c r="G65" s="24"/>
      <c r="H65" s="7"/>
      <c r="I65" s="25">
        <f t="shared" si="16"/>
        <v>-3809</v>
      </c>
      <c r="J65" s="24">
        <f t="shared" si="16"/>
        <v>692</v>
      </c>
      <c r="K65" s="7"/>
      <c r="L65" s="25">
        <f t="shared" si="3"/>
        <v>-3811.8761053943167</v>
      </c>
      <c r="M65" s="17">
        <f t="shared" si="1"/>
        <v>8.2719822392176763</v>
      </c>
      <c r="N65" s="17">
        <f t="shared" si="4"/>
        <v>697.61598898676687</v>
      </c>
      <c r="O65" s="24">
        <f t="shared" si="2"/>
        <v>31.539332299486723</v>
      </c>
      <c r="P65" s="7"/>
      <c r="Q65" s="25">
        <f t="shared" si="5"/>
        <v>-3790.1441452620966</v>
      </c>
      <c r="R65" s="24">
        <f t="shared" si="6"/>
        <v>665.72771179239146</v>
      </c>
      <c r="S65" s="7"/>
      <c r="T65" s="25">
        <f t="shared" si="7"/>
        <v>0.98759108506380144</v>
      </c>
      <c r="U65" s="24">
        <f t="shared" si="8"/>
        <v>0.17418831344500132</v>
      </c>
      <c r="V65" s="7"/>
      <c r="W65" s="25">
        <f t="shared" si="9"/>
        <v>0.98520876321220863</v>
      </c>
      <c r="X65" s="24">
        <f t="shared" si="10"/>
        <v>253.07843396997066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0.10643396997068066</v>
      </c>
      <c r="AD65" s="17">
        <f t="shared" ca="1" si="14"/>
        <v>4.125274776902188E-2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11335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-3850</v>
      </c>
      <c r="J66" s="24">
        <f t="shared" si="16"/>
        <v>330</v>
      </c>
      <c r="K66" s="7"/>
      <c r="L66" s="25">
        <f t="shared" si="3"/>
        <v>-3854.0184722551098</v>
      </c>
      <c r="M66" s="17">
        <f t="shared" si="1"/>
        <v>16.148119265087463</v>
      </c>
      <c r="N66" s="17">
        <f t="shared" si="4"/>
        <v>331.93107702046728</v>
      </c>
      <c r="O66" s="24">
        <f t="shared" si="2"/>
        <v>3.7290584589768065</v>
      </c>
      <c r="P66" s="7"/>
      <c r="Q66" s="25">
        <f t="shared" si="5"/>
        <v>-3831.1441452620966</v>
      </c>
      <c r="R66" s="24">
        <f t="shared" si="6"/>
        <v>303.72771179239146</v>
      </c>
      <c r="S66" s="7"/>
      <c r="T66" s="25">
        <f t="shared" si="7"/>
        <v>0.99827438177646932</v>
      </c>
      <c r="U66" s="24">
        <f t="shared" si="8"/>
        <v>7.947065583492624E-2</v>
      </c>
      <c r="V66" s="7"/>
      <c r="W66" s="25">
        <f t="shared" si="9"/>
        <v>0.99724311093981166</v>
      </c>
      <c r="X66" s="24">
        <f t="shared" si="10"/>
        <v>258.54861639355613</v>
      </c>
      <c r="Y66" s="7"/>
      <c r="Z66" s="25">
        <f t="shared" si="11"/>
        <v>613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5.961639355615489E-2</v>
      </c>
      <c r="AD66" s="17">
        <f t="shared" ca="1" si="14"/>
        <v>6.3769017761501345E-2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11314</v>
      </c>
      <c r="D67" s="17">
        <v>13232</v>
      </c>
      <c r="E67" s="17">
        <v>15168</v>
      </c>
      <c r="F67" s="17">
        <v>13279</v>
      </c>
      <c r="G67" s="24"/>
      <c r="H67" s="7"/>
      <c r="I67" s="25">
        <f t="shared" si="16"/>
        <v>-3854</v>
      </c>
      <c r="J67" s="24">
        <f t="shared" si="16"/>
        <v>-47</v>
      </c>
      <c r="K67" s="7"/>
      <c r="L67" s="25">
        <f t="shared" si="3"/>
        <v>-3860.2686865775572</v>
      </c>
      <c r="M67" s="17">
        <f t="shared" si="1"/>
        <v>39.296431407646033</v>
      </c>
      <c r="N67" s="17">
        <f t="shared" si="4"/>
        <v>-46.816968827477048</v>
      </c>
      <c r="O67" s="24">
        <f t="shared" si="2"/>
        <v>3.3500410115126653E-2</v>
      </c>
      <c r="P67" s="7"/>
      <c r="Q67" s="25">
        <f t="shared" si="5"/>
        <v>-3835.1441452620966</v>
      </c>
      <c r="R67" s="24">
        <f t="shared" si="6"/>
        <v>-73.272288207608511</v>
      </c>
      <c r="S67" s="7"/>
      <c r="T67" s="25">
        <f t="shared" si="7"/>
        <v>0.99931665462648567</v>
      </c>
      <c r="U67" s="24">
        <f t="shared" si="8"/>
        <v>-1.9171766593245869E-2</v>
      </c>
      <c r="V67" s="7"/>
      <c r="W67" s="25">
        <f t="shared" si="9"/>
        <v>0.99969139345959146</v>
      </c>
      <c r="X67" s="24">
        <f t="shared" si="10"/>
        <v>264.20357432552748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4.4574325527491965E-2</v>
      </c>
      <c r="AD67" s="17">
        <f t="shared" ca="1" si="14"/>
        <v>0.10736445569972375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11342</v>
      </c>
      <c r="D68" s="17">
        <v>13056</v>
      </c>
      <c r="E68" s="17">
        <v>15168</v>
      </c>
      <c r="F68" s="17">
        <v>13483</v>
      </c>
      <c r="G68" s="24"/>
      <c r="H68" s="7"/>
      <c r="I68" s="25">
        <f t="shared" si="16"/>
        <v>-3826</v>
      </c>
      <c r="J68" s="24">
        <f t="shared" si="16"/>
        <v>-427</v>
      </c>
      <c r="K68" s="7"/>
      <c r="L68" s="25">
        <f t="shared" si="3"/>
        <v>-3828.6538869903143</v>
      </c>
      <c r="M68" s="17">
        <f t="shared" si="1"/>
        <v>7.0431161573593704</v>
      </c>
      <c r="N68" s="17">
        <f t="shared" si="4"/>
        <v>-426.64116623946808</v>
      </c>
      <c r="O68" s="24">
        <f t="shared" si="2"/>
        <v>0.1287616676974811</v>
      </c>
      <c r="P68" s="7"/>
      <c r="Q68" s="25">
        <f t="shared" si="5"/>
        <v>-3807.1441452620966</v>
      </c>
      <c r="R68" s="24">
        <f t="shared" si="6"/>
        <v>-453.27228820760854</v>
      </c>
      <c r="S68" s="7"/>
      <c r="T68" s="25">
        <f t="shared" si="7"/>
        <v>0.99202074467637102</v>
      </c>
      <c r="U68" s="24">
        <f t="shared" si="8"/>
        <v>-0.1185991419850374</v>
      </c>
      <c r="V68" s="7"/>
      <c r="W68" s="25">
        <f t="shared" si="9"/>
        <v>0.99381183389931782</v>
      </c>
      <c r="X68" s="24">
        <f t="shared" si="10"/>
        <v>269.91026641717008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5.4266417170083514E-2</v>
      </c>
      <c r="AD68" s="17">
        <f t="shared" ca="1" si="14"/>
        <v>5.9657553980571265E-2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11373</v>
      </c>
      <c r="D69" s="17">
        <v>12868</v>
      </c>
      <c r="E69" s="17">
        <v>15131</v>
      </c>
      <c r="F69" s="17">
        <v>13667</v>
      </c>
      <c r="G69" s="24"/>
      <c r="H69" s="7"/>
      <c r="I69" s="25">
        <f t="shared" si="16"/>
        <v>-3758</v>
      </c>
      <c r="J69" s="24">
        <f t="shared" si="16"/>
        <v>-799</v>
      </c>
      <c r="K69" s="7"/>
      <c r="L69" s="25">
        <f t="shared" si="3"/>
        <v>-3759.505738101122</v>
      </c>
      <c r="M69" s="17">
        <f t="shared" si="1"/>
        <v>2.2672472291705041</v>
      </c>
      <c r="N69" s="17">
        <f t="shared" si="4"/>
        <v>-801.39732591389736</v>
      </c>
      <c r="O69" s="24">
        <f t="shared" si="2"/>
        <v>5.7471715374438208</v>
      </c>
      <c r="P69" s="7"/>
      <c r="Q69" s="25">
        <f t="shared" si="5"/>
        <v>-3739.1441452620966</v>
      </c>
      <c r="R69" s="24">
        <f t="shared" si="6"/>
        <v>-825.27228820760854</v>
      </c>
      <c r="S69" s="7"/>
      <c r="T69" s="25">
        <f t="shared" si="7"/>
        <v>0.9743021062260927</v>
      </c>
      <c r="U69" s="24">
        <f t="shared" si="8"/>
        <v>-0.21593330947384384</v>
      </c>
      <c r="V69" s="7"/>
      <c r="W69" s="25">
        <f t="shared" si="9"/>
        <v>0.97747865378189924</v>
      </c>
      <c r="X69" s="24">
        <f t="shared" si="10"/>
        <v>275.56196590968591</v>
      </c>
      <c r="Y69" s="7"/>
      <c r="Z69" s="25">
        <f t="shared" si="11"/>
        <v>632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1.7965909685926817E-2</v>
      </c>
      <c r="AD69" s="17">
        <f t="shared" ca="1" si="14"/>
        <v>6.6347865329305478E-2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11428</v>
      </c>
      <c r="D70" s="17">
        <v>12689</v>
      </c>
      <c r="E70" s="17">
        <v>15077</v>
      </c>
      <c r="F70" s="17">
        <v>13849</v>
      </c>
      <c r="G70" s="24"/>
      <c r="H70" s="7"/>
      <c r="I70" s="25">
        <f t="shared" si="16"/>
        <v>-3649</v>
      </c>
      <c r="J70" s="24">
        <f t="shared" si="16"/>
        <v>-1160</v>
      </c>
      <c r="K70" s="7"/>
      <c r="L70" s="25">
        <f t="shared" si="3"/>
        <v>-3653.4858531128466</v>
      </c>
      <c r="M70" s="17">
        <f t="shared" si="1"/>
        <v>20.122878150035515</v>
      </c>
      <c r="N70" s="17">
        <f t="shared" si="4"/>
        <v>-1167.9914926743811</v>
      </c>
      <c r="O70" s="24">
        <f t="shared" si="2"/>
        <v>63.863955164686892</v>
      </c>
      <c r="P70" s="7"/>
      <c r="Q70" s="25">
        <f t="shared" si="5"/>
        <v>-3630.1441452620966</v>
      </c>
      <c r="R70" s="24">
        <f t="shared" si="6"/>
        <v>-1186.2722882076084</v>
      </c>
      <c r="S70" s="7"/>
      <c r="T70" s="25">
        <f t="shared" si="7"/>
        <v>0.94590017106314639</v>
      </c>
      <c r="U70" s="24">
        <f t="shared" si="8"/>
        <v>-0.31038931609604575</v>
      </c>
      <c r="V70" s="7"/>
      <c r="W70" s="25">
        <f t="shared" si="9"/>
        <v>0.95042007086746494</v>
      </c>
      <c r="X70" s="24">
        <f t="shared" si="10"/>
        <v>281.19097253049006</v>
      </c>
      <c r="Y70" s="7"/>
      <c r="Z70" s="25">
        <f t="shared" si="11"/>
        <v>632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-4.1027469509913317E-2</v>
      </c>
      <c r="AD70" s="17">
        <f t="shared" ca="1" si="14"/>
        <v>0.1109465763823323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11503</v>
      </c>
      <c r="D71" s="17">
        <v>12510</v>
      </c>
      <c r="E71" s="17">
        <v>15007</v>
      </c>
      <c r="F71" s="17">
        <v>14027</v>
      </c>
      <c r="G71" s="24"/>
      <c r="H71" s="7"/>
      <c r="I71" s="25">
        <f t="shared" si="16"/>
        <v>-3504</v>
      </c>
      <c r="J71" s="24">
        <f t="shared" si="16"/>
        <v>-1517</v>
      </c>
      <c r="K71" s="7"/>
      <c r="L71" s="25">
        <f t="shared" si="3"/>
        <v>-3512.143345382709</v>
      </c>
      <c r="M71" s="17">
        <f t="shared" si="1"/>
        <v>66.314074022087311</v>
      </c>
      <c r="N71" s="17">
        <f t="shared" si="4"/>
        <v>-1521.7080439786607</v>
      </c>
      <c r="O71" s="24">
        <f t="shared" si="2"/>
        <v>22.165678105003515</v>
      </c>
      <c r="P71" s="7"/>
      <c r="Q71" s="25">
        <f t="shared" si="5"/>
        <v>-3485.1441452620966</v>
      </c>
      <c r="R71" s="24">
        <f t="shared" si="6"/>
        <v>-1543.2722882076084</v>
      </c>
      <c r="S71" s="7"/>
      <c r="T71" s="25">
        <f t="shared" si="7"/>
        <v>0.90811778025005285</v>
      </c>
      <c r="U71" s="24">
        <f t="shared" si="8"/>
        <v>-0.40379871876675516</v>
      </c>
      <c r="V71" s="7"/>
      <c r="W71" s="25">
        <f t="shared" si="9"/>
        <v>0.9139651628526767</v>
      </c>
      <c r="X71" s="24">
        <f t="shared" si="10"/>
        <v>286.94121755086621</v>
      </c>
      <c r="Y71" s="7"/>
      <c r="Z71" s="25">
        <f t="shared" si="11"/>
        <v>630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3.9217550866226247E-2</v>
      </c>
      <c r="AD71" s="17">
        <f t="shared" ca="1" si="14"/>
        <v>-6.4566829404952841E-3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11590</v>
      </c>
      <c r="D72" s="17">
        <v>12343</v>
      </c>
      <c r="E72" s="17">
        <v>14923</v>
      </c>
      <c r="F72" s="17">
        <v>14193</v>
      </c>
      <c r="G72" s="24"/>
      <c r="H72" s="7"/>
      <c r="I72" s="25">
        <f t="shared" si="16"/>
        <v>-3333</v>
      </c>
      <c r="J72" s="24">
        <f t="shared" si="16"/>
        <v>-1850</v>
      </c>
      <c r="K72" s="7"/>
      <c r="L72" s="25">
        <f t="shared" si="3"/>
        <v>-3337.4993985610022</v>
      </c>
      <c r="M72" s="17">
        <f t="shared" si="1"/>
        <v>20.244587410748498</v>
      </c>
      <c r="N72" s="17">
        <f t="shared" si="4"/>
        <v>-1858.6849438581849</v>
      </c>
      <c r="O72" s="24">
        <f t="shared" si="2"/>
        <v>75.428249819822781</v>
      </c>
      <c r="P72" s="7"/>
      <c r="Q72" s="25">
        <f t="shared" si="5"/>
        <v>-3314.1441452620966</v>
      </c>
      <c r="R72" s="24">
        <f t="shared" si="6"/>
        <v>-1876.2722882076084</v>
      </c>
      <c r="S72" s="7"/>
      <c r="T72" s="25">
        <f t="shared" si="7"/>
        <v>0.86356061591185274</v>
      </c>
      <c r="U72" s="24">
        <f t="shared" si="8"/>
        <v>-0.49092849772850933</v>
      </c>
      <c r="V72" s="7"/>
      <c r="W72" s="25">
        <f t="shared" si="9"/>
        <v>0.87064529274441915</v>
      </c>
      <c r="X72" s="24">
        <f t="shared" si="10"/>
        <v>292.52214262242967</v>
      </c>
      <c r="Y72" s="7"/>
      <c r="Z72" s="25">
        <f t="shared" si="11"/>
        <v>627</v>
      </c>
      <c r="AA72" s="17">
        <f t="shared" si="15"/>
        <v>292.54499999999996</v>
      </c>
      <c r="AB72" s="24">
        <f t="shared" si="12"/>
        <v>5.1058734602468112</v>
      </c>
      <c r="AC72" s="17">
        <f t="shared" si="13"/>
        <v>-2.2857377570289827E-2</v>
      </c>
      <c r="AD72" s="17">
        <f t="shared" ca="1" si="14"/>
        <v>4.2569754494934386E-2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11679</v>
      </c>
      <c r="D73" s="17">
        <v>12181</v>
      </c>
      <c r="E73" s="17">
        <v>14812</v>
      </c>
      <c r="F73" s="17">
        <v>14343</v>
      </c>
      <c r="G73" s="24"/>
      <c r="H73" s="7"/>
      <c r="I73" s="25">
        <f t="shared" si="16"/>
        <v>-3133</v>
      </c>
      <c r="J73" s="24">
        <f t="shared" si="16"/>
        <v>-2162</v>
      </c>
      <c r="K73" s="7"/>
      <c r="L73" s="25">
        <f t="shared" si="3"/>
        <v>-3136.3215659996135</v>
      </c>
      <c r="M73" s="17">
        <f t="shared" si="1"/>
        <v>11.032800689788695</v>
      </c>
      <c r="N73" s="17">
        <f t="shared" si="4"/>
        <v>-2169.48738994835</v>
      </c>
      <c r="O73" s="24">
        <f t="shared" si="2"/>
        <v>56.061008238653038</v>
      </c>
      <c r="P73" s="7"/>
      <c r="Q73" s="25">
        <f t="shared" si="5"/>
        <v>-3114.1441452620966</v>
      </c>
      <c r="R73" s="24">
        <f t="shared" si="6"/>
        <v>-2188.2722882076087</v>
      </c>
      <c r="S73" s="7"/>
      <c r="T73" s="25">
        <f t="shared" si="7"/>
        <v>0.811446973411034</v>
      </c>
      <c r="U73" s="24">
        <f t="shared" si="8"/>
        <v>-0.57256360594492772</v>
      </c>
      <c r="V73" s="7"/>
      <c r="W73" s="25">
        <f t="shared" si="9"/>
        <v>0.81968986407711808</v>
      </c>
      <c r="X73" s="24">
        <f t="shared" si="10"/>
        <v>298.03968868468201</v>
      </c>
      <c r="Y73" s="7"/>
      <c r="Z73" s="25">
        <f t="shared" si="11"/>
        <v>611</v>
      </c>
      <c r="AA73" s="17">
        <f t="shared" si="15"/>
        <v>298.04399999999998</v>
      </c>
      <c r="AB73" s="24">
        <f t="shared" si="12"/>
        <v>5.201849115813979</v>
      </c>
      <c r="AC73" s="17">
        <f t="shared" si="13"/>
        <v>-4.3113153179774599E-3</v>
      </c>
      <c r="AD73" s="17">
        <f t="shared" ca="1" si="14"/>
        <v>2.3091592126036176E-2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11809</v>
      </c>
      <c r="D74" s="17">
        <v>12039</v>
      </c>
      <c r="E74" s="17">
        <v>14707</v>
      </c>
      <c r="F74" s="17">
        <v>14496</v>
      </c>
      <c r="G74" s="24"/>
      <c r="H74" s="7"/>
      <c r="I74" s="25">
        <f t="shared" si="16"/>
        <v>-2898</v>
      </c>
      <c r="J74" s="24">
        <f t="shared" si="16"/>
        <v>-2457</v>
      </c>
      <c r="K74" s="7"/>
      <c r="L74" s="25">
        <f t="shared" si="3"/>
        <v>-2902.8309664467106</v>
      </c>
      <c r="M74" s="17">
        <f t="shared" si="1"/>
        <v>23.338236809243547</v>
      </c>
      <c r="N74" s="17">
        <f t="shared" si="4"/>
        <v>-2464.1658051125673</v>
      </c>
      <c r="O74" s="24">
        <f t="shared" si="2"/>
        <v>51.348762911296241</v>
      </c>
      <c r="P74" s="7"/>
      <c r="Q74" s="25">
        <f t="shared" si="5"/>
        <v>-2879.1441452620966</v>
      </c>
      <c r="R74" s="24">
        <f t="shared" si="6"/>
        <v>-2483.2722882076087</v>
      </c>
      <c r="S74" s="7"/>
      <c r="T74" s="25">
        <f t="shared" si="7"/>
        <v>0.75021344347257191</v>
      </c>
      <c r="U74" s="24">
        <f t="shared" si="8"/>
        <v>-0.64975064736750265</v>
      </c>
      <c r="V74" s="7"/>
      <c r="W74" s="25">
        <f t="shared" si="9"/>
        <v>0.75955022554395057</v>
      </c>
      <c r="X74" s="24">
        <f t="shared" si="10"/>
        <v>303.64995532374951</v>
      </c>
      <c r="Y74" s="7"/>
      <c r="Z74" s="25">
        <f t="shared" si="11"/>
        <v>620</v>
      </c>
      <c r="AA74" s="17">
        <f t="shared" si="15"/>
        <v>303.62399999999997</v>
      </c>
      <c r="AB74" s="24">
        <f t="shared" si="12"/>
        <v>5.2992384880752628</v>
      </c>
      <c r="AC74" s="17">
        <f t="shared" si="13"/>
        <v>2.5955323749542458E-2</v>
      </c>
      <c r="AD74" s="17">
        <f t="shared" ca="1" si="14"/>
        <v>6.0546685804240497E-2</v>
      </c>
      <c r="AE74" s="17">
        <v>95</v>
      </c>
    </row>
    <row r="75" spans="1:31" s="17" customFormat="1" x14ac:dyDescent="0.25">
      <c r="A75" s="17">
        <v>55</v>
      </c>
      <c r="B75" s="17">
        <v>630</v>
      </c>
      <c r="C75" s="17">
        <v>11937</v>
      </c>
      <c r="D75" s="17">
        <v>11899</v>
      </c>
      <c r="E75" s="17">
        <v>14571</v>
      </c>
      <c r="F75" s="17">
        <v>14632</v>
      </c>
      <c r="G75" s="24"/>
      <c r="H75" s="7"/>
      <c r="I75" s="25">
        <f t="shared" si="16"/>
        <v>-2634</v>
      </c>
      <c r="J75" s="24">
        <f t="shared" si="16"/>
        <v>-2733</v>
      </c>
      <c r="K75" s="7"/>
      <c r="L75" s="25">
        <f t="shared" si="3"/>
        <v>-2637.5636495392587</v>
      </c>
      <c r="M75" s="17">
        <f t="shared" si="1"/>
        <v>12.699598038658579</v>
      </c>
      <c r="N75" s="17">
        <f t="shared" si="4"/>
        <v>-2739.3717969561549</v>
      </c>
      <c r="O75" s="24">
        <f t="shared" si="2"/>
        <v>40.599796450464432</v>
      </c>
      <c r="P75" s="7"/>
      <c r="Q75" s="25">
        <f t="shared" si="5"/>
        <v>-2615.1441452620966</v>
      </c>
      <c r="R75" s="24">
        <f t="shared" si="6"/>
        <v>-2759.2722882076087</v>
      </c>
      <c r="S75" s="7"/>
      <c r="T75" s="25">
        <f t="shared" si="7"/>
        <v>0.68142343537149108</v>
      </c>
      <c r="U75" s="24">
        <f t="shared" si="8"/>
        <v>-0.72196632002048811</v>
      </c>
      <c r="V75" s="7"/>
      <c r="W75" s="25">
        <f t="shared" si="9"/>
        <v>0.69178248682741195</v>
      </c>
      <c r="X75" s="24">
        <f t="shared" si="10"/>
        <v>309.32799967112032</v>
      </c>
      <c r="Y75" s="7"/>
      <c r="Z75" s="25">
        <f t="shared" si="11"/>
        <v>630</v>
      </c>
      <c r="AA75" s="17">
        <f t="shared" si="15"/>
        <v>309.29399999999998</v>
      </c>
      <c r="AB75" s="24">
        <f t="shared" si="12"/>
        <v>5.3981986566633413</v>
      </c>
      <c r="AC75" s="17">
        <f t="shared" si="13"/>
        <v>3.3999671120341191E-2</v>
      </c>
      <c r="AD75" s="17">
        <f t="shared" ca="1" si="14"/>
        <v>9.4327481671655278E-2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12089</v>
      </c>
      <c r="D76" s="17">
        <v>11781</v>
      </c>
      <c r="E76" s="17">
        <v>14434</v>
      </c>
      <c r="F76" s="17">
        <v>14765</v>
      </c>
      <c r="G76" s="24"/>
      <c r="H76" s="7"/>
      <c r="I76" s="25">
        <f t="shared" si="16"/>
        <v>-2345</v>
      </c>
      <c r="J76" s="24">
        <f t="shared" si="16"/>
        <v>-2984</v>
      </c>
      <c r="K76" s="7"/>
      <c r="L76" s="25">
        <f t="shared" si="3"/>
        <v>-2346.166537549871</v>
      </c>
      <c r="M76" s="17">
        <f t="shared" si="1"/>
        <v>1.3608098552590571</v>
      </c>
      <c r="N76" s="17">
        <f t="shared" si="4"/>
        <v>-2987.8481353943998</v>
      </c>
      <c r="O76" s="24">
        <f t="shared" si="2"/>
        <v>14.808146013632758</v>
      </c>
      <c r="P76" s="7"/>
      <c r="Q76" s="25">
        <f t="shared" si="5"/>
        <v>-2326.1441452620966</v>
      </c>
      <c r="R76" s="24">
        <f t="shared" si="6"/>
        <v>-3010.2722882076087</v>
      </c>
      <c r="S76" s="7"/>
      <c r="T76" s="25">
        <f t="shared" si="7"/>
        <v>0.60611922195780799</v>
      </c>
      <c r="U76" s="24">
        <f t="shared" si="8"/>
        <v>-0.78764071797664514</v>
      </c>
      <c r="V76" s="7"/>
      <c r="W76" s="25">
        <f t="shared" si="9"/>
        <v>0.61740665150592933</v>
      </c>
      <c r="X76" s="24">
        <f t="shared" si="10"/>
        <v>315.01313341988975</v>
      </c>
      <c r="Y76" s="7"/>
      <c r="Z76" s="25">
        <f t="shared" si="11"/>
        <v>631</v>
      </c>
      <c r="AA76" s="17">
        <f t="shared" si="15"/>
        <v>314.97299999999996</v>
      </c>
      <c r="AB76" s="24">
        <f t="shared" si="12"/>
        <v>5.4973159048840987</v>
      </c>
      <c r="AC76" s="17">
        <f t="shared" si="13"/>
        <v>4.0133419889798461E-2</v>
      </c>
      <c r="AD76" s="17">
        <f t="shared" ca="1" si="14"/>
        <v>-4.5501849406264228E-3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12244</v>
      </c>
      <c r="D77" s="17">
        <v>11661</v>
      </c>
      <c r="E77" s="17">
        <v>14273</v>
      </c>
      <c r="F77" s="17">
        <v>14866</v>
      </c>
      <c r="G77" s="24"/>
      <c r="H77" s="7"/>
      <c r="I77" s="25">
        <f t="shared" si="16"/>
        <v>-2029</v>
      </c>
      <c r="J77" s="24">
        <f t="shared" si="16"/>
        <v>-3205</v>
      </c>
      <c r="K77" s="7"/>
      <c r="L77" s="25">
        <f t="shared" si="3"/>
        <v>-2031.3877032609432</v>
      </c>
      <c r="M77" s="17">
        <f t="shared" si="1"/>
        <v>5.7011268623189162</v>
      </c>
      <c r="N77" s="17">
        <f t="shared" si="4"/>
        <v>-3207.0174312026961</v>
      </c>
      <c r="O77" s="24">
        <f t="shared" si="2"/>
        <v>4.0700286576118971</v>
      </c>
      <c r="P77" s="7"/>
      <c r="Q77" s="25">
        <f t="shared" si="5"/>
        <v>-2010.1441452620966</v>
      </c>
      <c r="R77" s="24">
        <f t="shared" si="6"/>
        <v>-3231.2722882076087</v>
      </c>
      <c r="S77" s="7"/>
      <c r="T77" s="25">
        <f t="shared" si="7"/>
        <v>0.52377966680651422</v>
      </c>
      <c r="U77" s="24">
        <f t="shared" si="8"/>
        <v>-0.84546558629660806</v>
      </c>
      <c r="V77" s="7"/>
      <c r="W77" s="25">
        <f t="shared" si="9"/>
        <v>0.53588288428759734</v>
      </c>
      <c r="X77" s="24">
        <f t="shared" si="10"/>
        <v>320.73709019572186</v>
      </c>
      <c r="Y77" s="7"/>
      <c r="Z77" s="25">
        <f t="shared" si="11"/>
        <v>632</v>
      </c>
      <c r="AA77" s="17">
        <f t="shared" si="15"/>
        <v>320.66099999999994</v>
      </c>
      <c r="AB77" s="24">
        <f t="shared" si="12"/>
        <v>5.5965902327375359</v>
      </c>
      <c r="AC77" s="17">
        <f t="shared" si="13"/>
        <v>7.6090195721917553E-2</v>
      </c>
      <c r="AD77" s="17">
        <f t="shared" ca="1" si="14"/>
        <v>-2.3324241722662009E-2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12402</v>
      </c>
      <c r="D78" s="17">
        <v>11563</v>
      </c>
      <c r="E78" s="17">
        <v>14094</v>
      </c>
      <c r="F78" s="17">
        <v>14961</v>
      </c>
      <c r="G78" s="24"/>
      <c r="H78" s="7"/>
      <c r="I78" s="25">
        <f t="shared" si="16"/>
        <v>-1692</v>
      </c>
      <c r="J78" s="24">
        <f t="shared" si="16"/>
        <v>-3398</v>
      </c>
      <c r="K78" s="7"/>
      <c r="L78" s="25">
        <f t="shared" si="3"/>
        <v>-1694.59815360887</v>
      </c>
      <c r="M78" s="17">
        <f t="shared" si="1"/>
        <v>6.7504021752842398</v>
      </c>
      <c r="N78" s="17">
        <f t="shared" si="4"/>
        <v>-3395.3820690137868</v>
      </c>
      <c r="O78" s="24">
        <f t="shared" si="2"/>
        <v>6.8535626485751964</v>
      </c>
      <c r="P78" s="7"/>
      <c r="Q78" s="25">
        <f t="shared" si="5"/>
        <v>-1673.1441452620966</v>
      </c>
      <c r="R78" s="24">
        <f t="shared" si="6"/>
        <v>-3424.2722882076087</v>
      </c>
      <c r="S78" s="7"/>
      <c r="T78" s="25">
        <f t="shared" si="7"/>
        <v>0.43596817919263459</v>
      </c>
      <c r="U78" s="24">
        <f t="shared" si="8"/>
        <v>-0.89596422695612332</v>
      </c>
      <c r="V78" s="7"/>
      <c r="W78" s="25">
        <f t="shared" si="9"/>
        <v>0.44878221160625731</v>
      </c>
      <c r="X78" s="24">
        <f t="shared" si="10"/>
        <v>326.49893982885465</v>
      </c>
      <c r="Y78" s="7"/>
      <c r="Z78" s="25">
        <f t="shared" si="11"/>
        <v>636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0.11393982885471132</v>
      </c>
      <c r="AD78" s="17">
        <f t="shared" ca="1" si="14"/>
        <v>4.0196770867908072E-2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11489</v>
      </c>
      <c r="E79" s="17">
        <v>13931</v>
      </c>
      <c r="F79" s="17">
        <v>15035</v>
      </c>
      <c r="G79" s="24"/>
      <c r="H79" s="7"/>
      <c r="I79" s="25">
        <f t="shared" si="16"/>
        <v>-1349</v>
      </c>
      <c r="J79" s="24">
        <f t="shared" si="16"/>
        <v>-3546</v>
      </c>
      <c r="K79" s="7"/>
      <c r="L79" s="25">
        <f t="shared" si="3"/>
        <v>-1343.917721763534</v>
      </c>
      <c r="M79" s="17">
        <f t="shared" si="1"/>
        <v>25.829552072855769</v>
      </c>
      <c r="N79" s="17">
        <f t="shared" si="4"/>
        <v>-3548.5019865962349</v>
      </c>
      <c r="O79" s="24">
        <f t="shared" si="2"/>
        <v>6.2599369277392434</v>
      </c>
      <c r="P79" s="7"/>
      <c r="Q79" s="25">
        <f t="shared" si="5"/>
        <v>-1330.1441452620966</v>
      </c>
      <c r="R79" s="24">
        <f t="shared" si="6"/>
        <v>-3572.2722882076087</v>
      </c>
      <c r="S79" s="7"/>
      <c r="T79" s="25">
        <f t="shared" si="7"/>
        <v>0.34659328230373038</v>
      </c>
      <c r="U79" s="24">
        <f t="shared" si="8"/>
        <v>-0.93468857316134735</v>
      </c>
      <c r="V79" s="7"/>
      <c r="W79" s="25">
        <f t="shared" si="9"/>
        <v>0.35995015741410985</v>
      </c>
      <c r="X79" s="24">
        <f t="shared" si="10"/>
        <v>332.04312846158405</v>
      </c>
      <c r="Y79" s="7"/>
      <c r="Z79" s="25">
        <f t="shared" si="11"/>
        <v>631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-2.0871538415860869E-2</v>
      </c>
      <c r="AD79" s="17">
        <f t="shared" ca="1" si="14"/>
        <v>5.988483101515385E-2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12767</v>
      </c>
      <c r="D80" s="17">
        <v>11428</v>
      </c>
      <c r="E80" s="17">
        <v>13747</v>
      </c>
      <c r="F80" s="17">
        <v>15093</v>
      </c>
      <c r="G80" s="24"/>
      <c r="H80" s="7"/>
      <c r="I80" s="25">
        <f t="shared" si="16"/>
        <v>-980</v>
      </c>
      <c r="J80" s="24">
        <f t="shared" si="16"/>
        <v>-3665</v>
      </c>
      <c r="K80" s="7"/>
      <c r="L80" s="25">
        <f t="shared" si="3"/>
        <v>-981.97306828850174</v>
      </c>
      <c r="M80" s="17">
        <f t="shared" si="1"/>
        <v>3.8929984710911691</v>
      </c>
      <c r="N80" s="17">
        <f t="shared" si="4"/>
        <v>-3666.0056481709275</v>
      </c>
      <c r="O80" s="24">
        <f t="shared" si="2"/>
        <v>1.0113282436899129</v>
      </c>
      <c r="P80" s="7"/>
      <c r="Q80" s="25">
        <f t="shared" si="5"/>
        <v>-961.14414526209669</v>
      </c>
      <c r="R80" s="24">
        <f t="shared" si="6"/>
        <v>-3691.2722882076087</v>
      </c>
      <c r="S80" s="7"/>
      <c r="T80" s="25">
        <f t="shared" si="7"/>
        <v>0.25044361188971975</v>
      </c>
      <c r="U80" s="24">
        <f t="shared" si="8"/>
        <v>-0.96582504071825048</v>
      </c>
      <c r="V80" s="7"/>
      <c r="W80" s="25">
        <f t="shared" si="9"/>
        <v>0.26423449518931114</v>
      </c>
      <c r="X80" s="24">
        <f t="shared" si="10"/>
        <v>337.80409930828591</v>
      </c>
      <c r="Y80" s="7"/>
      <c r="Z80" s="25">
        <f t="shared" si="11"/>
        <v>628</v>
      </c>
      <c r="AA80" s="17">
        <f t="shared" si="15"/>
        <v>337.71599999999989</v>
      </c>
      <c r="AB80" s="24">
        <f t="shared" si="12"/>
        <v>5.8942561366651676</v>
      </c>
      <c r="AC80" s="17">
        <f t="shared" si="13"/>
        <v>8.8099308286018641E-2</v>
      </c>
      <c r="AD80" s="17">
        <f t="shared" ca="1" si="14"/>
        <v>-1.6338588835878909E-2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12949</v>
      </c>
      <c r="D81" s="17">
        <v>11390</v>
      </c>
      <c r="E81" s="17">
        <v>13573</v>
      </c>
      <c r="F81" s="17">
        <v>15138</v>
      </c>
      <c r="G81" s="24"/>
      <c r="H81" s="7"/>
      <c r="I81" s="25">
        <f t="shared" si="16"/>
        <v>-624</v>
      </c>
      <c r="J81" s="24">
        <f t="shared" si="16"/>
        <v>-3748</v>
      </c>
      <c r="K81" s="7"/>
      <c r="L81" s="25">
        <f t="shared" si="3"/>
        <v>-621.99309616260507</v>
      </c>
      <c r="M81" s="17">
        <f t="shared" si="1"/>
        <v>4.0276630125504944</v>
      </c>
      <c r="N81" s="17">
        <f t="shared" si="4"/>
        <v>-3745.626407321126</v>
      </c>
      <c r="O81" s="24">
        <f t="shared" si="2"/>
        <v>5.633942205204475</v>
      </c>
      <c r="P81" s="7"/>
      <c r="Q81" s="25">
        <f t="shared" si="5"/>
        <v>-605.14414526209669</v>
      </c>
      <c r="R81" s="24">
        <f t="shared" si="6"/>
        <v>-3774.2722882076087</v>
      </c>
      <c r="S81" s="7"/>
      <c r="T81" s="25">
        <f t="shared" si="7"/>
        <v>0.15768132823826231</v>
      </c>
      <c r="U81" s="24">
        <f t="shared" si="8"/>
        <v>-0.98754207271172068</v>
      </c>
      <c r="V81" s="7"/>
      <c r="W81" s="25">
        <f t="shared" si="9"/>
        <v>0.17177231299509821</v>
      </c>
      <c r="X81" s="24">
        <f t="shared" si="10"/>
        <v>343.23764503102393</v>
      </c>
      <c r="Y81" s="7"/>
      <c r="Z81" s="25">
        <f t="shared" si="11"/>
        <v>609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4.06450310240416E-2</v>
      </c>
      <c r="AD81" s="17">
        <f t="shared" ca="1" si="14"/>
        <v>2.5540210799817942E-2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13127</v>
      </c>
      <c r="D82" s="17">
        <v>11364</v>
      </c>
      <c r="E82" s="17">
        <v>13390</v>
      </c>
      <c r="F82" s="17">
        <v>15156</v>
      </c>
      <c r="G82" s="24"/>
      <c r="H82" s="7"/>
      <c r="I82" s="25">
        <f t="shared" si="16"/>
        <v>-263</v>
      </c>
      <c r="J82" s="24">
        <f t="shared" si="16"/>
        <v>-3792</v>
      </c>
      <c r="K82" s="7"/>
      <c r="L82" s="25">
        <f t="shared" si="3"/>
        <v>-254.68547079384888</v>
      </c>
      <c r="M82" s="17">
        <f t="shared" si="1"/>
        <v>69.13139591993999</v>
      </c>
      <c r="N82" s="17">
        <f t="shared" si="4"/>
        <v>-3790.8432168377608</v>
      </c>
      <c r="O82" s="24">
        <f t="shared" si="2"/>
        <v>1.3381472844401412</v>
      </c>
      <c r="P82" s="7"/>
      <c r="Q82" s="25">
        <f t="shared" si="5"/>
        <v>-244.14414526209663</v>
      </c>
      <c r="R82" s="24">
        <f t="shared" si="6"/>
        <v>-3818.2722882076087</v>
      </c>
      <c r="S82" s="7"/>
      <c r="T82" s="25">
        <f t="shared" si="7"/>
        <v>6.3616203524284376E-2</v>
      </c>
      <c r="U82" s="24">
        <f t="shared" si="8"/>
        <v>-0.99905471617813868</v>
      </c>
      <c r="V82" s="7"/>
      <c r="W82" s="25">
        <f t="shared" si="9"/>
        <v>7.7861719093457765E-2</v>
      </c>
      <c r="X82" s="24">
        <f t="shared" si="10"/>
        <v>348.64854762998175</v>
      </c>
      <c r="Y82" s="7"/>
      <c r="Z82" s="25">
        <f t="shared" si="11"/>
        <v>612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-5.6452370018121201E-2</v>
      </c>
      <c r="AD82" s="17">
        <f t="shared" ca="1" si="14"/>
        <v>-2.5983861401414288E-2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13312</v>
      </c>
      <c r="D83" s="17">
        <v>11353</v>
      </c>
      <c r="E83" s="17">
        <v>13198</v>
      </c>
      <c r="F83" s="17">
        <v>15160</v>
      </c>
      <c r="G83" s="24"/>
      <c r="H83" s="7"/>
      <c r="I83" s="25">
        <f t="shared" si="16"/>
        <v>114</v>
      </c>
      <c r="J83" s="24">
        <f t="shared" si="16"/>
        <v>-3807</v>
      </c>
      <c r="K83" s="7"/>
      <c r="L83" s="25">
        <f t="shared" si="3"/>
        <v>124.45827470943256</v>
      </c>
      <c r="M83" s="17">
        <f t="shared" si="1"/>
        <v>109.37550989795666</v>
      </c>
      <c r="N83" s="17">
        <f t="shared" si="4"/>
        <v>-3800.5455595961648</v>
      </c>
      <c r="O83" s="24">
        <f t="shared" si="2"/>
        <v>41.659800926660026</v>
      </c>
      <c r="P83" s="7"/>
      <c r="Q83" s="25">
        <f t="shared" si="5"/>
        <v>132.85585473790337</v>
      </c>
      <c r="R83" s="24">
        <f t="shared" si="6"/>
        <v>-3833.2722882076087</v>
      </c>
      <c r="S83" s="7"/>
      <c r="T83" s="25">
        <f t="shared" si="7"/>
        <v>-3.4618012589759044E-2</v>
      </c>
      <c r="U83" s="24">
        <f t="shared" si="8"/>
        <v>-1.0029794809962358</v>
      </c>
      <c r="V83" s="7"/>
      <c r="W83" s="25">
        <f t="shared" si="9"/>
        <v>-2.0326536077220576E-2</v>
      </c>
      <c r="X83" s="24">
        <f t="shared" si="10"/>
        <v>354.26591472334843</v>
      </c>
      <c r="Y83" s="7"/>
      <c r="Z83" s="25">
        <f t="shared" si="11"/>
        <v>628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-9.1085276651426739E-2</v>
      </c>
      <c r="AD83" s="17">
        <f t="shared" ca="1" si="14"/>
        <v>8.7128204808664123E-2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11364</v>
      </c>
      <c r="E84" s="17">
        <v>13009</v>
      </c>
      <c r="F84" s="17">
        <v>15139</v>
      </c>
      <c r="G84" s="24"/>
      <c r="H84" s="7"/>
      <c r="I84" s="25">
        <f t="shared" ref="I84:J115" si="17">C84-E84</f>
        <v>490</v>
      </c>
      <c r="J84" s="24">
        <f t="shared" si="17"/>
        <v>-3775</v>
      </c>
      <c r="K84" s="7"/>
      <c r="L84" s="25">
        <f t="shared" si="3"/>
        <v>502.80349959114062</v>
      </c>
      <c r="M84" s="17">
        <f t="shared" ref="M84:M147" si="18">(I84-L84)^2</f>
        <v>163.92960178033806</v>
      </c>
      <c r="N84" s="17">
        <f t="shared" si="4"/>
        <v>-3772.9129101415606</v>
      </c>
      <c r="O84" s="24">
        <f t="shared" ref="O84:O147" si="19">(J84-N84)^2</f>
        <v>4.3559440772006477</v>
      </c>
      <c r="P84" s="7"/>
      <c r="Q84" s="25">
        <f t="shared" si="5"/>
        <v>508.85585473790337</v>
      </c>
      <c r="R84" s="24">
        <f t="shared" si="6"/>
        <v>-3801.2722882076087</v>
      </c>
      <c r="S84" s="7"/>
      <c r="T84" s="25">
        <f t="shared" si="7"/>
        <v>-0.13259166049129836</v>
      </c>
      <c r="U84" s="24">
        <f t="shared" si="8"/>
        <v>-0.99460664938429544</v>
      </c>
      <c r="V84" s="7"/>
      <c r="W84" s="25">
        <f t="shared" si="9"/>
        <v>-0.11842946839984983</v>
      </c>
      <c r="X84" s="24">
        <f>IF(MOD(ATAN2(U84,W84)*180/PI()-$J$9+360,360)&lt;355,MOD(ATAN2(U84,W84)*180/PI()-$J$9+360,360)+360,MOD(ATAN2(U84,W84)*180/PI()-$J$9+360,360))</f>
        <v>359.89524156612367</v>
      </c>
      <c r="Y84" s="7"/>
      <c r="Z84" s="25">
        <f t="shared" si="11"/>
        <v>629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-0.12275843387618579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11321</v>
      </c>
      <c r="E85" s="17">
        <v>12959</v>
      </c>
      <c r="F85" s="17">
        <v>15088</v>
      </c>
      <c r="G85" s="24"/>
      <c r="H85" s="7"/>
      <c r="I85" s="25">
        <f t="shared" si="17"/>
        <v>501</v>
      </c>
      <c r="J85" s="24">
        <f t="shared" si="17"/>
        <v>-3767</v>
      </c>
      <c r="K85" s="7"/>
      <c r="L85" s="25">
        <f>$M$9*SIN(2*PI()/$M$10*(AA85+$M$11))+$M$12</f>
        <v>506.5080361899187</v>
      </c>
      <c r="M85" s="17">
        <f t="shared" si="18"/>
        <v>30.338462669454088</v>
      </c>
      <c r="N85" s="17">
        <f>$O$9*COS(2*PI()/$O$10*(AA85+$O$11))+$O$12</f>
        <v>-3760.6031182629822</v>
      </c>
      <c r="O85" s="24">
        <f t="shared" si="19"/>
        <v>40.92009595739178</v>
      </c>
      <c r="P85" s="7"/>
      <c r="Q85" s="25">
        <f t="shared" ref="Q85:Q148" si="20">I85-$J$4</f>
        <v>519.85585473790331</v>
      </c>
      <c r="R85" s="24">
        <f t="shared" ref="R85:R148" si="21">J85-$J$3</f>
        <v>-3793.2722882076087</v>
      </c>
      <c r="S85" s="7"/>
      <c r="T85" s="25">
        <f t="shared" ref="T85:T148" si="22">Q85/$J$7</f>
        <v>-0.13545791082884337</v>
      </c>
      <c r="U85" s="24">
        <f t="shared" ref="U85:U148" si="23">R85/$J$6</f>
        <v>-0.99251344148131027</v>
      </c>
      <c r="V85" s="7"/>
      <c r="W85" s="25">
        <f t="shared" ref="W85:W148" si="24">(T85-U85*SIN(-$J$11*PI()/180))/(COS(-$J$11*PI()/180))</f>
        <v>-0.12132584334251599</v>
      </c>
      <c r="X85" s="24">
        <f>IF(MOD(ATAN2(U85,W85)*180/PI()-$J$9+360,360)&lt;355,MOD(ATAN2(U85,W85)*180/PI()-$J$9+360,360)+360,MOD(ATAN2(U85,W85)*180/PI()-$J$9+360,360))</f>
        <v>360.07422582556069</v>
      </c>
      <c r="Y85" s="7"/>
      <c r="Z85" s="25">
        <f>I165-J159</f>
        <v>1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4.7225825560815338E-2</v>
      </c>
    </row>
    <row r="86" spans="1:31" s="17" customFormat="1" x14ac:dyDescent="0.25">
      <c r="A86" s="17">
        <v>1</v>
      </c>
      <c r="B86" s="17">
        <v>-632</v>
      </c>
      <c r="C86" s="17">
        <v>13268</v>
      </c>
      <c r="D86" s="17">
        <v>11316</v>
      </c>
      <c r="E86" s="17">
        <v>13150</v>
      </c>
      <c r="F86" s="17">
        <v>15105</v>
      </c>
      <c r="G86" s="24"/>
      <c r="H86" s="7"/>
      <c r="I86" s="25">
        <f t="shared" si="17"/>
        <v>118</v>
      </c>
      <c r="J86" s="24">
        <f t="shared" si="17"/>
        <v>-3789</v>
      </c>
      <c r="K86" s="7"/>
      <c r="L86" s="25">
        <f t="shared" ref="L86:L149" si="27">$M$9*SIN(2*PI()/$M$10*(AA86+$M$11))+$M$12</f>
        <v>127.45737472354725</v>
      </c>
      <c r="M86" s="17">
        <f t="shared" si="18"/>
        <v>89.441936661590361</v>
      </c>
      <c r="N86" s="17">
        <f t="shared" ref="N86:N149" si="28">$O$9*COS(2*PI()/$O$10*(AA86+$O$11))+$O$12</f>
        <v>-3788.5056204081588</v>
      </c>
      <c r="O86" s="24">
        <f t="shared" si="19"/>
        <v>0.24441118082902447</v>
      </c>
      <c r="P86" s="7"/>
      <c r="Q86" s="25">
        <f t="shared" si="20"/>
        <v>136.85585473790337</v>
      </c>
      <c r="R86" s="24">
        <f t="shared" si="21"/>
        <v>-3815.2722882076087</v>
      </c>
      <c r="S86" s="7"/>
      <c r="T86" s="25">
        <f t="shared" si="22"/>
        <v>-3.5660285439775417E-2</v>
      </c>
      <c r="U86" s="24">
        <f t="shared" si="23"/>
        <v>-0.99826976321451932</v>
      </c>
      <c r="V86" s="7"/>
      <c r="W86" s="25">
        <f t="shared" si="24"/>
        <v>-2.1436040163721689E-2</v>
      </c>
      <c r="X86" s="24">
        <f t="shared" ref="X86:X148" si="29">MOD(ATAN2(U86,W86)*180/PI()-$J$9+360,360)</f>
        <v>354.33504292815712</v>
      </c>
      <c r="Y86" s="7"/>
      <c r="Z86" s="25">
        <f t="shared" ref="Z86:Z149" si="30">B86</f>
        <v>-632</v>
      </c>
      <c r="AA86" s="17">
        <f t="shared" ref="AA86:AA149" si="31">360/40000*Z86+AA85</f>
        <v>354.33899999999988</v>
      </c>
      <c r="AB86" s="24">
        <f t="shared" si="25"/>
        <v>6.1843822182241857</v>
      </c>
      <c r="AC86" s="17">
        <f t="shared" si="26"/>
        <v>-3.9570718427626161E-3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11320</v>
      </c>
      <c r="E87" s="17">
        <v>13337</v>
      </c>
      <c r="F87" s="17">
        <v>15101</v>
      </c>
      <c r="G87" s="24"/>
      <c r="H87" s="7"/>
      <c r="I87" s="25">
        <f t="shared" si="17"/>
        <v>-258</v>
      </c>
      <c r="J87" s="24">
        <f t="shared" si="17"/>
        <v>-3781</v>
      </c>
      <c r="K87" s="7"/>
      <c r="L87" s="25">
        <f t="shared" si="27"/>
        <v>-243.41378938022794</v>
      </c>
      <c r="M87" s="17">
        <f t="shared" si="18"/>
        <v>212.75754024435125</v>
      </c>
      <c r="N87" s="17">
        <f t="shared" si="28"/>
        <v>-3779.5037091722065</v>
      </c>
      <c r="O87" s="24">
        <f t="shared" si="19"/>
        <v>2.2388862413388768</v>
      </c>
      <c r="P87" s="7"/>
      <c r="Q87" s="25">
        <f t="shared" si="20"/>
        <v>-239.14414526209663</v>
      </c>
      <c r="R87" s="24">
        <f t="shared" si="21"/>
        <v>-3807.2722882076087</v>
      </c>
      <c r="S87" s="7"/>
      <c r="T87" s="25">
        <f t="shared" si="22"/>
        <v>6.2313362461763902E-2</v>
      </c>
      <c r="U87" s="24">
        <f t="shared" si="23"/>
        <v>-0.99617655531153415</v>
      </c>
      <c r="V87" s="7"/>
      <c r="W87" s="25">
        <f t="shared" si="24"/>
        <v>7.6517724645450341E-2</v>
      </c>
      <c r="X87" s="24">
        <f t="shared" si="29"/>
        <v>348.71256376858037</v>
      </c>
      <c r="Y87" s="7"/>
      <c r="Z87" s="25">
        <f t="shared" si="30"/>
        <v>-616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-8.2436231419535488E-2</v>
      </c>
    </row>
    <row r="88" spans="1:31" s="17" customFormat="1" x14ac:dyDescent="0.25">
      <c r="A88" s="17">
        <v>3</v>
      </c>
      <c r="B88" s="17">
        <v>-613</v>
      </c>
      <c r="C88" s="17">
        <v>12903</v>
      </c>
      <c r="D88" s="17">
        <v>11345</v>
      </c>
      <c r="E88" s="17">
        <v>13518</v>
      </c>
      <c r="F88" s="17">
        <v>15082</v>
      </c>
      <c r="G88" s="24"/>
      <c r="H88" s="7"/>
      <c r="I88" s="25">
        <f t="shared" si="17"/>
        <v>-615</v>
      </c>
      <c r="J88" s="24">
        <f t="shared" si="17"/>
        <v>-3737</v>
      </c>
      <c r="K88" s="7"/>
      <c r="L88" s="25">
        <f t="shared" si="27"/>
        <v>-610.39436319123536</v>
      </c>
      <c r="M88" s="17">
        <f t="shared" si="18"/>
        <v>21.211890414247769</v>
      </c>
      <c r="N88" s="17">
        <f t="shared" si="28"/>
        <v>-3735.1540331225133</v>
      </c>
      <c r="O88" s="24">
        <f t="shared" si="19"/>
        <v>3.4075937127780596</v>
      </c>
      <c r="P88" s="7"/>
      <c r="Q88" s="25">
        <f t="shared" si="20"/>
        <v>-596.14414526209669</v>
      </c>
      <c r="R88" s="24">
        <f t="shared" si="21"/>
        <v>-3763.2722882076087</v>
      </c>
      <c r="S88" s="7"/>
      <c r="T88" s="25">
        <f t="shared" si="22"/>
        <v>0.15533621432572545</v>
      </c>
      <c r="U88" s="24">
        <f t="shared" si="23"/>
        <v>-0.98466391184511626</v>
      </c>
      <c r="V88" s="7"/>
      <c r="W88" s="25">
        <f t="shared" si="24"/>
        <v>0.16938593984164538</v>
      </c>
      <c r="X88" s="24">
        <f t="shared" si="29"/>
        <v>343.34418524182377</v>
      </c>
      <c r="Y88" s="7"/>
      <c r="Z88" s="25">
        <f t="shared" si="30"/>
        <v>-613</v>
      </c>
      <c r="AA88" s="17">
        <f t="shared" si="31"/>
        <v>343.27799999999991</v>
      </c>
      <c r="AB88" s="24">
        <f t="shared" si="25"/>
        <v>5.9913313496610927</v>
      </c>
      <c r="AC88" s="17">
        <f t="shared" si="26"/>
        <v>6.6185241823859542E-2</v>
      </c>
    </row>
    <row r="89" spans="1:31" s="17" customFormat="1" x14ac:dyDescent="0.25">
      <c r="A89" s="17">
        <v>4</v>
      </c>
      <c r="B89" s="17">
        <v>-626</v>
      </c>
      <c r="C89" s="17">
        <v>12717</v>
      </c>
      <c r="D89" s="17">
        <v>11388</v>
      </c>
      <c r="E89" s="17">
        <v>13700</v>
      </c>
      <c r="F89" s="17">
        <v>15041</v>
      </c>
      <c r="G89" s="24"/>
      <c r="H89" s="7"/>
      <c r="I89" s="25">
        <f t="shared" si="17"/>
        <v>-983</v>
      </c>
      <c r="J89" s="24">
        <f t="shared" si="17"/>
        <v>-3653</v>
      </c>
      <c r="K89" s="7"/>
      <c r="L89" s="25">
        <f t="shared" si="27"/>
        <v>-979.46818881174204</v>
      </c>
      <c r="M89" s="17">
        <f t="shared" si="18"/>
        <v>12.473690269504115</v>
      </c>
      <c r="N89" s="17">
        <f t="shared" si="28"/>
        <v>-3653.8572560896569</v>
      </c>
      <c r="O89" s="24">
        <f t="shared" si="19"/>
        <v>0.73488800325376613</v>
      </c>
      <c r="P89" s="7"/>
      <c r="Q89" s="25">
        <f t="shared" si="20"/>
        <v>-964.14414526209669</v>
      </c>
      <c r="R89" s="24">
        <f t="shared" si="21"/>
        <v>-3679.2722882076087</v>
      </c>
      <c r="S89" s="7"/>
      <c r="T89" s="25">
        <f t="shared" si="22"/>
        <v>0.25122531652723201</v>
      </c>
      <c r="U89" s="24">
        <f t="shared" si="23"/>
        <v>-0.96268522886377283</v>
      </c>
      <c r="V89" s="7"/>
      <c r="W89" s="25">
        <f t="shared" si="24"/>
        <v>0.26497152896435794</v>
      </c>
      <c r="X89" s="24">
        <f t="shared" si="29"/>
        <v>337.71576071945003</v>
      </c>
      <c r="Y89" s="7"/>
      <c r="Z89" s="25">
        <f t="shared" si="30"/>
        <v>-626</v>
      </c>
      <c r="AA89" s="17">
        <f t="shared" si="31"/>
        <v>337.64399999999989</v>
      </c>
      <c r="AB89" s="24">
        <f t="shared" si="25"/>
        <v>5.8929994996037323</v>
      </c>
      <c r="AC89" s="17">
        <f t="shared" si="26"/>
        <v>7.1760719450139732E-2</v>
      </c>
    </row>
    <row r="90" spans="1:31" s="17" customFormat="1" x14ac:dyDescent="0.25">
      <c r="A90" s="17">
        <v>5</v>
      </c>
      <c r="B90" s="17">
        <v>-639</v>
      </c>
      <c r="C90" s="17">
        <v>12534</v>
      </c>
      <c r="D90" s="17">
        <v>11451</v>
      </c>
      <c r="E90" s="17">
        <v>13885</v>
      </c>
      <c r="F90" s="17">
        <v>14981</v>
      </c>
      <c r="G90" s="24"/>
      <c r="H90" s="7"/>
      <c r="I90" s="25">
        <f t="shared" si="17"/>
        <v>-1351</v>
      </c>
      <c r="J90" s="24">
        <f t="shared" si="17"/>
        <v>-3530</v>
      </c>
      <c r="K90" s="7"/>
      <c r="L90" s="25">
        <f t="shared" si="27"/>
        <v>-1346.5958132141748</v>
      </c>
      <c r="M90" s="17">
        <f t="shared" si="18"/>
        <v>19.396861244437584</v>
      </c>
      <c r="N90" s="17">
        <f t="shared" si="28"/>
        <v>-3534.1614896065939</v>
      </c>
      <c r="O90" s="24">
        <f t="shared" si="19"/>
        <v>17.317995745789318</v>
      </c>
      <c r="P90" s="7"/>
      <c r="Q90" s="25">
        <f t="shared" si="20"/>
        <v>-1332.1441452620966</v>
      </c>
      <c r="R90" s="24">
        <f t="shared" si="21"/>
        <v>-3556.2722882076087</v>
      </c>
      <c r="S90" s="7"/>
      <c r="T90" s="25">
        <f t="shared" si="22"/>
        <v>0.34711441872873855</v>
      </c>
      <c r="U90" s="24">
        <f t="shared" si="23"/>
        <v>-0.93050215735537711</v>
      </c>
      <c r="V90" s="7"/>
      <c r="W90" s="25">
        <f t="shared" si="24"/>
        <v>0.36041167976144967</v>
      </c>
      <c r="X90" s="24">
        <f t="shared" si="29"/>
        <v>331.93201329259921</v>
      </c>
      <c r="Y90" s="7"/>
      <c r="Z90" s="25">
        <f t="shared" si="30"/>
        <v>-639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3.9013292599292981E-2</v>
      </c>
    </row>
    <row r="91" spans="1:31" s="17" customFormat="1" x14ac:dyDescent="0.25">
      <c r="A91" s="17">
        <v>6</v>
      </c>
      <c r="B91" s="17">
        <v>-631</v>
      </c>
      <c r="C91" s="17">
        <v>12350</v>
      </c>
      <c r="D91" s="17">
        <v>11515</v>
      </c>
      <c r="E91" s="17">
        <v>14042</v>
      </c>
      <c r="F91" s="17">
        <v>14893</v>
      </c>
      <c r="G91" s="24"/>
      <c r="H91" s="7"/>
      <c r="I91" s="25">
        <f t="shared" si="17"/>
        <v>-1692</v>
      </c>
      <c r="J91" s="24">
        <f t="shared" si="17"/>
        <v>-3378</v>
      </c>
      <c r="K91" s="7"/>
      <c r="L91" s="25">
        <f t="shared" si="27"/>
        <v>-1696.0082380387319</v>
      </c>
      <c r="M91" s="17">
        <f t="shared" si="18"/>
        <v>16.065972175137034</v>
      </c>
      <c r="N91" s="17">
        <f t="shared" si="28"/>
        <v>-3380.7415493923813</v>
      </c>
      <c r="O91" s="24">
        <f t="shared" si="19"/>
        <v>7.5160930708664404</v>
      </c>
      <c r="P91" s="7"/>
      <c r="Q91" s="25">
        <f t="shared" si="20"/>
        <v>-1673.1441452620966</v>
      </c>
      <c r="R91" s="24">
        <f t="shared" si="21"/>
        <v>-3404.2722882076087</v>
      </c>
      <c r="S91" s="7"/>
      <c r="T91" s="25">
        <f t="shared" si="22"/>
        <v>0.43596817919263459</v>
      </c>
      <c r="U91" s="24">
        <f t="shared" si="23"/>
        <v>-0.89073120719866061</v>
      </c>
      <c r="V91" s="7"/>
      <c r="W91" s="25">
        <f t="shared" si="24"/>
        <v>0.44870762784952872</v>
      </c>
      <c r="X91" s="24">
        <f t="shared" si="29"/>
        <v>326.36813659972256</v>
      </c>
      <c r="Y91" s="7"/>
      <c r="Z91" s="25">
        <f t="shared" si="30"/>
        <v>-631</v>
      </c>
      <c r="AA91" s="17">
        <f t="shared" si="31"/>
        <v>326.21399999999994</v>
      </c>
      <c r="AB91" s="24">
        <f t="shared" si="25"/>
        <v>5.6935083661007813</v>
      </c>
      <c r="AC91" s="17">
        <f t="shared" si="26"/>
        <v>0.15413659972261939</v>
      </c>
    </row>
    <row r="92" spans="1:31" s="17" customFormat="1" x14ac:dyDescent="0.25">
      <c r="A92" s="17">
        <v>7</v>
      </c>
      <c r="B92" s="17">
        <v>-634</v>
      </c>
      <c r="C92" s="17">
        <v>12189</v>
      </c>
      <c r="D92" s="17">
        <v>11619</v>
      </c>
      <c r="E92" s="17">
        <v>14222</v>
      </c>
      <c r="F92" s="17">
        <v>14808</v>
      </c>
      <c r="G92" s="24"/>
      <c r="H92" s="7"/>
      <c r="I92" s="25">
        <f t="shared" si="17"/>
        <v>-2033</v>
      </c>
      <c r="J92" s="24">
        <f t="shared" si="17"/>
        <v>-3189</v>
      </c>
      <c r="K92" s="7"/>
      <c r="L92" s="25">
        <f t="shared" si="27"/>
        <v>-2030.4735582009796</v>
      </c>
      <c r="M92" s="17">
        <f t="shared" si="18"/>
        <v>6.3829081638374543</v>
      </c>
      <c r="N92" s="17">
        <f t="shared" si="28"/>
        <v>-3192.8682272636993</v>
      </c>
      <c r="O92" s="24">
        <f t="shared" si="19"/>
        <v>14.963182163626435</v>
      </c>
      <c r="P92" s="7"/>
      <c r="Q92" s="25">
        <f t="shared" si="20"/>
        <v>-2014.1441452620966</v>
      </c>
      <c r="R92" s="24">
        <f t="shared" si="21"/>
        <v>-3215.2722882076087</v>
      </c>
      <c r="S92" s="7"/>
      <c r="T92" s="25">
        <f t="shared" si="22"/>
        <v>0.52482193965653068</v>
      </c>
      <c r="U92" s="24">
        <f t="shared" si="23"/>
        <v>-0.84127917049063794</v>
      </c>
      <c r="V92" s="7"/>
      <c r="W92" s="25">
        <f t="shared" si="24"/>
        <v>0.53686559598765982</v>
      </c>
      <c r="X92" s="24">
        <f t="shared" si="29"/>
        <v>320.56076595399918</v>
      </c>
      <c r="Y92" s="7"/>
      <c r="Z92" s="25">
        <f t="shared" si="30"/>
        <v>-634</v>
      </c>
      <c r="AA92" s="17">
        <f t="shared" si="31"/>
        <v>320.50799999999992</v>
      </c>
      <c r="AB92" s="24">
        <f t="shared" si="25"/>
        <v>5.5939198789819837</v>
      </c>
      <c r="AC92" s="17">
        <f t="shared" si="26"/>
        <v>5.2765953999255544E-2</v>
      </c>
    </row>
    <row r="93" spans="1:31" s="17" customFormat="1" x14ac:dyDescent="0.25">
      <c r="A93" s="17">
        <v>8</v>
      </c>
      <c r="B93" s="17">
        <v>-633</v>
      </c>
      <c r="C93" s="17">
        <v>12038</v>
      </c>
      <c r="D93" s="17">
        <v>11735</v>
      </c>
      <c r="E93" s="17">
        <v>14384</v>
      </c>
      <c r="F93" s="17">
        <v>14702</v>
      </c>
      <c r="G93" s="24"/>
      <c r="H93" s="7"/>
      <c r="I93" s="25">
        <f t="shared" si="17"/>
        <v>-2346</v>
      </c>
      <c r="J93" s="24">
        <f t="shared" si="17"/>
        <v>-2967</v>
      </c>
      <c r="K93" s="7"/>
      <c r="L93" s="25">
        <f t="shared" si="27"/>
        <v>-2344.4994433010293</v>
      </c>
      <c r="M93" s="17">
        <f t="shared" si="18"/>
        <v>2.2516704068259652</v>
      </c>
      <c r="N93" s="17">
        <f t="shared" si="28"/>
        <v>-2973.4233739601332</v>
      </c>
      <c r="O93" s="24">
        <f t="shared" si="19"/>
        <v>41.259733031716962</v>
      </c>
      <c r="P93" s="7"/>
      <c r="Q93" s="25">
        <f t="shared" si="20"/>
        <v>-2327.1441452620966</v>
      </c>
      <c r="R93" s="24">
        <f t="shared" si="21"/>
        <v>-2993.2722882076087</v>
      </c>
      <c r="S93" s="7"/>
      <c r="T93" s="25">
        <f t="shared" si="22"/>
        <v>0.60637979017031207</v>
      </c>
      <c r="U93" s="24">
        <f t="shared" si="23"/>
        <v>-0.78319265118280179</v>
      </c>
      <c r="V93" s="7"/>
      <c r="W93" s="25">
        <f t="shared" si="24"/>
        <v>0.61760384998907125</v>
      </c>
      <c r="X93" s="24">
        <f t="shared" si="29"/>
        <v>314.84658323494909</v>
      </c>
      <c r="Y93" s="7"/>
      <c r="Z93" s="25">
        <f t="shared" si="30"/>
        <v>-633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3.5583234949172038E-2</v>
      </c>
    </row>
    <row r="94" spans="1:31" s="17" customFormat="1" x14ac:dyDescent="0.25">
      <c r="A94" s="17">
        <v>9</v>
      </c>
      <c r="B94" s="17">
        <v>-630</v>
      </c>
      <c r="C94" s="17">
        <v>11897</v>
      </c>
      <c r="D94" s="17">
        <v>11861</v>
      </c>
      <c r="E94" s="17">
        <v>14526</v>
      </c>
      <c r="F94" s="17">
        <v>14583</v>
      </c>
      <c r="G94" s="24"/>
      <c r="H94" s="7"/>
      <c r="I94" s="25">
        <f t="shared" si="17"/>
        <v>-2629</v>
      </c>
      <c r="J94" s="24">
        <f t="shared" si="17"/>
        <v>-2722</v>
      </c>
      <c r="K94" s="7"/>
      <c r="L94" s="25">
        <f t="shared" si="27"/>
        <v>-2634.2011936081049</v>
      </c>
      <c r="M94" s="17">
        <f t="shared" si="18"/>
        <v>27.05241494899084</v>
      </c>
      <c r="N94" s="17">
        <f t="shared" si="28"/>
        <v>-2725.5543175346825</v>
      </c>
      <c r="O94" s="24">
        <f t="shared" si="19"/>
        <v>12.633173137351259</v>
      </c>
      <c r="P94" s="7"/>
      <c r="Q94" s="25">
        <f t="shared" si="20"/>
        <v>-2610.1441452620966</v>
      </c>
      <c r="R94" s="24">
        <f t="shared" si="21"/>
        <v>-2748.2722882076087</v>
      </c>
      <c r="S94" s="7"/>
      <c r="T94" s="25">
        <f t="shared" si="22"/>
        <v>0.68012059430897065</v>
      </c>
      <c r="U94" s="24">
        <f t="shared" si="23"/>
        <v>-0.71908815915388358</v>
      </c>
      <c r="V94" s="7"/>
      <c r="W94" s="25">
        <f t="shared" si="24"/>
        <v>0.69043849237940458</v>
      </c>
      <c r="X94" s="24">
        <f t="shared" si="29"/>
        <v>309.2693271527919</v>
      </c>
      <c r="Y94" s="7"/>
      <c r="Z94" s="25">
        <f t="shared" si="30"/>
        <v>-630</v>
      </c>
      <c r="AA94" s="17">
        <f t="shared" si="31"/>
        <v>309.14099999999991</v>
      </c>
      <c r="AB94" s="24">
        <f t="shared" si="25"/>
        <v>5.3955283029077883</v>
      </c>
      <c r="AC94" s="17">
        <f t="shared" si="26"/>
        <v>0.12832715279199647</v>
      </c>
    </row>
    <row r="95" spans="1:31" s="17" customFormat="1" x14ac:dyDescent="0.25">
      <c r="A95" s="17">
        <v>10</v>
      </c>
      <c r="B95" s="17">
        <v>-606</v>
      </c>
      <c r="C95" s="17">
        <v>11762</v>
      </c>
      <c r="D95" s="17">
        <v>11987</v>
      </c>
      <c r="E95" s="17">
        <v>14645</v>
      </c>
      <c r="F95" s="17">
        <v>14442</v>
      </c>
      <c r="G95" s="24"/>
      <c r="H95" s="7"/>
      <c r="I95" s="25">
        <f t="shared" si="17"/>
        <v>-2883</v>
      </c>
      <c r="J95" s="24">
        <f t="shared" si="17"/>
        <v>-2455</v>
      </c>
      <c r="K95" s="7"/>
      <c r="L95" s="25">
        <f t="shared" si="27"/>
        <v>-2888.7195773102935</v>
      </c>
      <c r="M95" s="17">
        <f t="shared" si="18"/>
        <v>32.713564608424413</v>
      </c>
      <c r="N95" s="17">
        <f t="shared" si="28"/>
        <v>-2461.6554154074665</v>
      </c>
      <c r="O95" s="24">
        <f t="shared" si="19"/>
        <v>44.29455424594294</v>
      </c>
      <c r="P95" s="7"/>
      <c r="Q95" s="25">
        <f t="shared" si="20"/>
        <v>-2864.1441452620966</v>
      </c>
      <c r="R95" s="24">
        <f t="shared" si="21"/>
        <v>-2481.2722882076087</v>
      </c>
      <c r="S95" s="7"/>
      <c r="T95" s="25">
        <f t="shared" si="22"/>
        <v>0.7463049202850105</v>
      </c>
      <c r="U95" s="24">
        <f t="shared" si="23"/>
        <v>-0.64922734539175642</v>
      </c>
      <c r="V95" s="7"/>
      <c r="W95" s="25">
        <f t="shared" si="24"/>
        <v>0.75563384702285752</v>
      </c>
      <c r="X95" s="24">
        <f t="shared" si="29"/>
        <v>303.77350200955368</v>
      </c>
      <c r="Y95" s="7"/>
      <c r="Z95" s="25">
        <f t="shared" si="30"/>
        <v>-606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8.6502009553782955E-2</v>
      </c>
    </row>
    <row r="96" spans="1:31" s="17" customFormat="1" x14ac:dyDescent="0.25">
      <c r="A96" s="17">
        <v>11</v>
      </c>
      <c r="B96" s="17">
        <v>-612</v>
      </c>
      <c r="C96" s="17">
        <v>11640</v>
      </c>
      <c r="D96" s="17">
        <v>12132</v>
      </c>
      <c r="E96" s="17">
        <v>14756</v>
      </c>
      <c r="F96" s="17">
        <v>14295</v>
      </c>
      <c r="G96" s="24"/>
      <c r="H96" s="7"/>
      <c r="I96" s="25">
        <f t="shared" si="17"/>
        <v>-3116</v>
      </c>
      <c r="J96" s="24">
        <f t="shared" si="17"/>
        <v>-2163</v>
      </c>
      <c r="K96" s="7"/>
      <c r="L96" s="25">
        <f t="shared" si="27"/>
        <v>-3119.3449292799637</v>
      </c>
      <c r="M96" s="17">
        <f t="shared" si="18"/>
        <v>11.188551887958528</v>
      </c>
      <c r="N96" s="17">
        <f t="shared" si="28"/>
        <v>-2172.2601529061262</v>
      </c>
      <c r="O96" s="24">
        <f t="shared" si="19"/>
        <v>85.750431844837934</v>
      </c>
      <c r="P96" s="7"/>
      <c r="Q96" s="25">
        <f t="shared" si="20"/>
        <v>-3097.1441452620966</v>
      </c>
      <c r="R96" s="24">
        <f t="shared" si="21"/>
        <v>-2189.2722882076087</v>
      </c>
      <c r="S96" s="7"/>
      <c r="T96" s="25">
        <f t="shared" si="22"/>
        <v>0.80701731379846431</v>
      </c>
      <c r="U96" s="24">
        <f t="shared" si="23"/>
        <v>-0.57282525693280084</v>
      </c>
      <c r="V96" s="7"/>
      <c r="W96" s="25">
        <f t="shared" si="24"/>
        <v>0.81526348376681157</v>
      </c>
      <c r="X96" s="24">
        <f t="shared" si="29"/>
        <v>298.19778027680798</v>
      </c>
      <c r="Y96" s="7"/>
      <c r="Z96" s="25">
        <f t="shared" si="30"/>
        <v>-612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1.8780276808058716E-2</v>
      </c>
    </row>
    <row r="97" spans="1:29" s="17" customFormat="1" x14ac:dyDescent="0.25">
      <c r="A97" s="17">
        <v>12</v>
      </c>
      <c r="B97" s="17">
        <v>-637</v>
      </c>
      <c r="C97" s="17">
        <v>11538</v>
      </c>
      <c r="D97" s="17">
        <v>12292</v>
      </c>
      <c r="E97" s="17">
        <v>14861</v>
      </c>
      <c r="F97" s="17">
        <v>14132</v>
      </c>
      <c r="G97" s="24"/>
      <c r="H97" s="7"/>
      <c r="I97" s="25">
        <f t="shared" si="17"/>
        <v>-3323</v>
      </c>
      <c r="J97" s="24">
        <f t="shared" si="17"/>
        <v>-1840</v>
      </c>
      <c r="K97" s="7"/>
      <c r="L97" s="25">
        <f t="shared" si="27"/>
        <v>-3328.9149428648552</v>
      </c>
      <c r="M97" s="17">
        <f t="shared" si="18"/>
        <v>34.986549094501683</v>
      </c>
      <c r="N97" s="17">
        <f t="shared" si="28"/>
        <v>-1849.4928531540015</v>
      </c>
      <c r="O97" s="24">
        <f t="shared" si="19"/>
        <v>90.114261003436667</v>
      </c>
      <c r="P97" s="7"/>
      <c r="Q97" s="25">
        <f t="shared" si="20"/>
        <v>-3304.1441452620966</v>
      </c>
      <c r="R97" s="24">
        <f t="shared" si="21"/>
        <v>-1866.2722882076084</v>
      </c>
      <c r="S97" s="7"/>
      <c r="T97" s="25">
        <f t="shared" si="22"/>
        <v>0.86095493378681176</v>
      </c>
      <c r="U97" s="24">
        <f t="shared" si="23"/>
        <v>-0.48831198784977797</v>
      </c>
      <c r="V97" s="7"/>
      <c r="W97" s="25">
        <f t="shared" si="24"/>
        <v>0.86800205410244147</v>
      </c>
      <c r="X97" s="24">
        <f t="shared" si="29"/>
        <v>292.46571237692456</v>
      </c>
      <c r="Y97" s="7"/>
      <c r="Z97" s="25">
        <f t="shared" si="30"/>
        <v>-637</v>
      </c>
      <c r="AA97" s="17">
        <f t="shared" si="31"/>
        <v>292.44599999999991</v>
      </c>
      <c r="AB97" s="24">
        <f t="shared" si="25"/>
        <v>5.1041455842873358</v>
      </c>
      <c r="AC97" s="17">
        <f t="shared" si="26"/>
        <v>1.9712376924644559E-2</v>
      </c>
    </row>
    <row r="98" spans="1:29" s="17" customFormat="1" x14ac:dyDescent="0.25">
      <c r="A98" s="17">
        <v>13</v>
      </c>
      <c r="B98" s="17">
        <v>-631</v>
      </c>
      <c r="C98" s="17">
        <v>11456</v>
      </c>
      <c r="D98" s="17">
        <v>12467</v>
      </c>
      <c r="E98" s="17">
        <v>14954</v>
      </c>
      <c r="F98" s="17">
        <v>13971</v>
      </c>
      <c r="G98" s="24"/>
      <c r="H98" s="7"/>
      <c r="I98" s="25">
        <f t="shared" si="17"/>
        <v>-3498</v>
      </c>
      <c r="J98" s="24">
        <f t="shared" si="17"/>
        <v>-1504</v>
      </c>
      <c r="K98" s="7"/>
      <c r="L98" s="25">
        <f t="shared" si="27"/>
        <v>-3503.8288817501557</v>
      </c>
      <c r="M98" s="17">
        <f t="shared" si="18"/>
        <v>33.975862457298035</v>
      </c>
      <c r="N98" s="17">
        <f t="shared" si="28"/>
        <v>-1511.2310754463228</v>
      </c>
      <c r="O98" s="24">
        <f t="shared" si="19"/>
        <v>52.288452110413168</v>
      </c>
      <c r="P98" s="7"/>
      <c r="Q98" s="25">
        <f t="shared" si="20"/>
        <v>-3479.1441452620966</v>
      </c>
      <c r="R98" s="24">
        <f t="shared" si="21"/>
        <v>-1530.2722882076084</v>
      </c>
      <c r="S98" s="7"/>
      <c r="T98" s="25">
        <f t="shared" si="22"/>
        <v>0.90655437097502822</v>
      </c>
      <c r="U98" s="24">
        <f t="shared" si="23"/>
        <v>-0.40039725592440439</v>
      </c>
      <c r="V98" s="7"/>
      <c r="W98" s="25">
        <f t="shared" si="24"/>
        <v>0.91235311535263497</v>
      </c>
      <c r="X98" s="24">
        <f t="shared" si="29"/>
        <v>286.79976086792567</v>
      </c>
      <c r="Y98" s="7"/>
      <c r="Z98" s="25">
        <f t="shared" si="30"/>
        <v>-631</v>
      </c>
      <c r="AA98" s="17">
        <f t="shared" si="31"/>
        <v>286.76699999999994</v>
      </c>
      <c r="AB98" s="24">
        <f t="shared" si="25"/>
        <v>5.0050283360665784</v>
      </c>
      <c r="AC98" s="17">
        <f t="shared" si="26"/>
        <v>3.2760867925730963E-2</v>
      </c>
    </row>
    <row r="99" spans="1:29" s="17" customFormat="1" x14ac:dyDescent="0.25">
      <c r="A99" s="17">
        <v>14</v>
      </c>
      <c r="B99" s="17">
        <v>-628</v>
      </c>
      <c r="C99" s="17">
        <v>11390</v>
      </c>
      <c r="D99" s="17">
        <v>12647</v>
      </c>
      <c r="E99" s="17">
        <v>15025</v>
      </c>
      <c r="F99" s="17">
        <v>13802</v>
      </c>
      <c r="G99" s="24"/>
      <c r="H99" s="7"/>
      <c r="I99" s="25">
        <f t="shared" si="17"/>
        <v>-3635</v>
      </c>
      <c r="J99" s="24">
        <f t="shared" si="17"/>
        <v>-1155</v>
      </c>
      <c r="K99" s="7"/>
      <c r="L99" s="25">
        <f t="shared" si="27"/>
        <v>-3643.9046673474622</v>
      </c>
      <c r="M99" s="17">
        <f t="shared" si="18"/>
        <v>79.293100568960142</v>
      </c>
      <c r="N99" s="17">
        <f t="shared" si="28"/>
        <v>-1159.5676484293954</v>
      </c>
      <c r="O99" s="24">
        <f t="shared" si="19"/>
        <v>20.863412174558047</v>
      </c>
      <c r="P99" s="7"/>
      <c r="Q99" s="25">
        <f t="shared" si="20"/>
        <v>-3616.1441452620966</v>
      </c>
      <c r="R99" s="24">
        <f t="shared" si="21"/>
        <v>-1181.2722882076084</v>
      </c>
      <c r="S99" s="7"/>
      <c r="T99" s="25">
        <f t="shared" si="22"/>
        <v>0.94225221608808907</v>
      </c>
      <c r="U99" s="24">
        <f t="shared" si="23"/>
        <v>-0.3090810611566801</v>
      </c>
      <c r="V99" s="7"/>
      <c r="W99" s="25">
        <f t="shared" si="24"/>
        <v>0.94675309945922392</v>
      </c>
      <c r="X99" s="24">
        <f t="shared" si="29"/>
        <v>281.18491910687237</v>
      </c>
      <c r="Y99" s="7"/>
      <c r="Z99" s="25">
        <f t="shared" si="30"/>
        <v>-628</v>
      </c>
      <c r="AA99" s="17">
        <f t="shared" si="31"/>
        <v>281.11499999999995</v>
      </c>
      <c r="AB99" s="24">
        <f t="shared" si="25"/>
        <v>4.9063823267438584</v>
      </c>
      <c r="AC99" s="17">
        <f t="shared" si="26"/>
        <v>6.9919106872418979E-2</v>
      </c>
    </row>
    <row r="100" spans="1:29" s="17" customFormat="1" x14ac:dyDescent="0.25">
      <c r="A100" s="17">
        <v>15</v>
      </c>
      <c r="B100" s="17">
        <v>-634</v>
      </c>
      <c r="C100" s="17">
        <v>11341</v>
      </c>
      <c r="D100" s="17">
        <v>12829</v>
      </c>
      <c r="E100" s="17">
        <v>15084</v>
      </c>
      <c r="F100" s="17">
        <v>13620</v>
      </c>
      <c r="G100" s="24"/>
      <c r="H100" s="7"/>
      <c r="I100" s="25">
        <f t="shared" si="17"/>
        <v>-3743</v>
      </c>
      <c r="J100" s="24">
        <f t="shared" si="17"/>
        <v>-791</v>
      </c>
      <c r="K100" s="7"/>
      <c r="L100" s="25">
        <f t="shared" si="27"/>
        <v>-3749.5160783160318</v>
      </c>
      <c r="M100" s="17">
        <f t="shared" si="18"/>
        <v>42.459276620659566</v>
      </c>
      <c r="N100" s="17">
        <f t="shared" si="28"/>
        <v>-792.84469008396673</v>
      </c>
      <c r="O100" s="24">
        <f t="shared" si="19"/>
        <v>3.4028815058851634</v>
      </c>
      <c r="P100" s="7"/>
      <c r="Q100" s="25">
        <f t="shared" si="20"/>
        <v>-3724.1441452620966</v>
      </c>
      <c r="R100" s="24">
        <f t="shared" si="21"/>
        <v>-817.27228820760854</v>
      </c>
      <c r="S100" s="7"/>
      <c r="T100" s="25">
        <f t="shared" si="22"/>
        <v>0.97039358303853129</v>
      </c>
      <c r="U100" s="24">
        <f t="shared" si="23"/>
        <v>-0.21384010157085875</v>
      </c>
      <c r="V100" s="7"/>
      <c r="W100" s="25">
        <f t="shared" si="24"/>
        <v>0.97353990013378766</v>
      </c>
      <c r="X100" s="24">
        <f t="shared" si="29"/>
        <v>275.49331377501517</v>
      </c>
      <c r="Y100" s="7"/>
      <c r="Z100" s="25">
        <f t="shared" si="30"/>
        <v>-634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8.4313775015232295E-2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13011</v>
      </c>
      <c r="E101" s="17">
        <v>15112</v>
      </c>
      <c r="F101" s="17">
        <v>13432</v>
      </c>
      <c r="G101" s="24"/>
      <c r="H101" s="7"/>
      <c r="I101" s="25">
        <f t="shared" si="17"/>
        <v>-3813</v>
      </c>
      <c r="J101" s="24">
        <f t="shared" si="17"/>
        <v>-421</v>
      </c>
      <c r="K101" s="7"/>
      <c r="L101" s="25">
        <f t="shared" si="27"/>
        <v>-3817.8746953320124</v>
      </c>
      <c r="M101" s="17">
        <f t="shared" si="18"/>
        <v>23.76265457994328</v>
      </c>
      <c r="N101" s="17">
        <f t="shared" si="28"/>
        <v>-419.7811427756331</v>
      </c>
      <c r="O101" s="24">
        <f t="shared" si="19"/>
        <v>1.4856129333913837</v>
      </c>
      <c r="P101" s="7"/>
      <c r="Q101" s="25">
        <f t="shared" si="20"/>
        <v>-3794.1441452620966</v>
      </c>
      <c r="R101" s="24">
        <f t="shared" si="21"/>
        <v>-447.27228820760854</v>
      </c>
      <c r="S101" s="7"/>
      <c r="T101" s="25">
        <f t="shared" si="22"/>
        <v>0.98863335791381779</v>
      </c>
      <c r="U101" s="24">
        <f t="shared" si="23"/>
        <v>-0.11702923605779859</v>
      </c>
      <c r="V101" s="7"/>
      <c r="W101" s="25">
        <f t="shared" si="24"/>
        <v>0.9904017279796018</v>
      </c>
      <c r="X101" s="24">
        <f t="shared" si="29"/>
        <v>269.84392397115062</v>
      </c>
      <c r="Y101" s="7"/>
      <c r="Z101" s="25">
        <f t="shared" si="30"/>
        <v>-631</v>
      </c>
      <c r="AA101" s="17">
        <f t="shared" si="31"/>
        <v>269.72999999999996</v>
      </c>
      <c r="AB101" s="24">
        <f t="shared" si="25"/>
        <v>4.7076765914043044</v>
      </c>
      <c r="AC101" s="17">
        <f t="shared" si="26"/>
        <v>0.11392397115065478</v>
      </c>
    </row>
    <row r="102" spans="1:29" s="17" customFormat="1" x14ac:dyDescent="0.25">
      <c r="A102" s="17">
        <v>17</v>
      </c>
      <c r="B102" s="17">
        <v>-624</v>
      </c>
      <c r="C102" s="17">
        <v>11277</v>
      </c>
      <c r="D102" s="17">
        <v>13187</v>
      </c>
      <c r="E102" s="17">
        <v>15123</v>
      </c>
      <c r="F102" s="17">
        <v>13238</v>
      </c>
      <c r="G102" s="24"/>
      <c r="H102" s="7"/>
      <c r="I102" s="25">
        <f t="shared" si="17"/>
        <v>-3846</v>
      </c>
      <c r="J102" s="24">
        <f t="shared" si="17"/>
        <v>-51</v>
      </c>
      <c r="K102" s="7"/>
      <c r="L102" s="25">
        <f t="shared" si="27"/>
        <v>-3848.7562348989586</v>
      </c>
      <c r="M102" s="17">
        <f t="shared" si="18"/>
        <v>7.596830818237378</v>
      </c>
      <c r="N102" s="17">
        <f t="shared" si="28"/>
        <v>-46.531257607621605</v>
      </c>
      <c r="O102" s="24">
        <f t="shared" si="19"/>
        <v>19.969658569439783</v>
      </c>
      <c r="P102" s="7"/>
      <c r="Q102" s="25">
        <f t="shared" si="20"/>
        <v>-3827.1441452620966</v>
      </c>
      <c r="R102" s="24">
        <f t="shared" si="21"/>
        <v>-77.272288207608511</v>
      </c>
      <c r="S102" s="7"/>
      <c r="T102" s="25">
        <f t="shared" si="22"/>
        <v>0.99723210892645298</v>
      </c>
      <c r="U102" s="24">
        <f t="shared" si="23"/>
        <v>-2.0218370544738413E-2</v>
      </c>
      <c r="V102" s="7"/>
      <c r="W102" s="25">
        <f t="shared" si="24"/>
        <v>0.99762155280004661</v>
      </c>
      <c r="X102" s="24">
        <f t="shared" si="29"/>
        <v>264.26593878122719</v>
      </c>
      <c r="Y102" s="7"/>
      <c r="Z102" s="25">
        <f t="shared" si="30"/>
        <v>-624</v>
      </c>
      <c r="AA102" s="17">
        <f t="shared" si="31"/>
        <v>264.11399999999998</v>
      </c>
      <c r="AB102" s="24">
        <f t="shared" si="25"/>
        <v>4.6096589006123025</v>
      </c>
      <c r="AC102" s="17">
        <f t="shared" si="26"/>
        <v>0.15193878122721571</v>
      </c>
    </row>
    <row r="103" spans="1:29" s="17" customFormat="1" x14ac:dyDescent="0.25">
      <c r="A103" s="17">
        <v>18</v>
      </c>
      <c r="B103" s="17">
        <v>-617</v>
      </c>
      <c r="C103" s="17">
        <v>11294</v>
      </c>
      <c r="D103" s="17">
        <v>13386</v>
      </c>
      <c r="E103" s="17">
        <v>15132</v>
      </c>
      <c r="F103" s="17">
        <v>13066</v>
      </c>
      <c r="G103" s="24"/>
      <c r="H103" s="7"/>
      <c r="I103" s="25">
        <f t="shared" si="17"/>
        <v>-3838</v>
      </c>
      <c r="J103" s="24">
        <f t="shared" si="17"/>
        <v>320</v>
      </c>
      <c r="K103" s="7"/>
      <c r="L103" s="25">
        <f t="shared" si="27"/>
        <v>-3843.095745344644</v>
      </c>
      <c r="M103" s="17">
        <f t="shared" si="18"/>
        <v>25.966620617461011</v>
      </c>
      <c r="N103" s="17">
        <f t="shared" si="28"/>
        <v>323.23269293870931</v>
      </c>
      <c r="O103" s="24">
        <f t="shared" si="19"/>
        <v>10.450303635981008</v>
      </c>
      <c r="P103" s="7"/>
      <c r="Q103" s="25">
        <f t="shared" si="20"/>
        <v>-3819.1441452620966</v>
      </c>
      <c r="R103" s="24">
        <f t="shared" si="21"/>
        <v>293.72771179239146</v>
      </c>
      <c r="S103" s="7"/>
      <c r="T103" s="25">
        <f t="shared" si="22"/>
        <v>0.99514756322642017</v>
      </c>
      <c r="U103" s="24">
        <f t="shared" si="23"/>
        <v>7.6854145956194886E-2</v>
      </c>
      <c r="V103" s="7"/>
      <c r="W103" s="25">
        <f t="shared" si="24"/>
        <v>0.9941532667018399</v>
      </c>
      <c r="X103" s="24">
        <f t="shared" si="29"/>
        <v>258.68438541131763</v>
      </c>
      <c r="Y103" s="7"/>
      <c r="Z103" s="25">
        <f t="shared" si="30"/>
        <v>-617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0.12338541131765624</v>
      </c>
    </row>
    <row r="104" spans="1:29" s="17" customFormat="1" x14ac:dyDescent="0.25">
      <c r="A104" s="17">
        <v>19</v>
      </c>
      <c r="B104" s="17">
        <v>-614</v>
      </c>
      <c r="C104" s="17">
        <v>11306</v>
      </c>
      <c r="D104" s="17">
        <v>13558</v>
      </c>
      <c r="E104" s="17">
        <v>15098</v>
      </c>
      <c r="F104" s="17">
        <v>12876</v>
      </c>
      <c r="G104" s="24"/>
      <c r="H104" s="7"/>
      <c r="I104" s="25">
        <f t="shared" si="17"/>
        <v>-3792</v>
      </c>
      <c r="J104" s="24">
        <f t="shared" si="17"/>
        <v>682</v>
      </c>
      <c r="K104" s="7"/>
      <c r="L104" s="25">
        <f t="shared" si="27"/>
        <v>-3801.784970115596</v>
      </c>
      <c r="M104" s="17">
        <f t="shared" si="18"/>
        <v>95.745640163107282</v>
      </c>
      <c r="N104" s="17">
        <f t="shared" si="28"/>
        <v>688.43364987553639</v>
      </c>
      <c r="O104" s="24">
        <f t="shared" si="19"/>
        <v>41.391850720989396</v>
      </c>
      <c r="P104" s="7"/>
      <c r="Q104" s="25">
        <f t="shared" si="20"/>
        <v>-3773.1441452620966</v>
      </c>
      <c r="R104" s="24">
        <f t="shared" si="21"/>
        <v>655.72771179239146</v>
      </c>
      <c r="S104" s="7"/>
      <c r="T104" s="25">
        <f t="shared" si="22"/>
        <v>0.98316142545123186</v>
      </c>
      <c r="U104" s="24">
        <f t="shared" si="23"/>
        <v>0.17157180356626997</v>
      </c>
      <c r="V104" s="7"/>
      <c r="W104" s="25">
        <f t="shared" si="24"/>
        <v>0.98081594559243024</v>
      </c>
      <c r="X104" s="24">
        <f t="shared" si="29"/>
        <v>253.18268671773967</v>
      </c>
      <c r="Y104" s="7"/>
      <c r="Z104" s="25">
        <f t="shared" si="30"/>
        <v>-614</v>
      </c>
      <c r="AA104" s="17">
        <f t="shared" si="31"/>
        <v>253.03499999999997</v>
      </c>
      <c r="AB104" s="24">
        <f t="shared" si="25"/>
        <v>4.416293872783851</v>
      </c>
      <c r="AC104" s="17">
        <f t="shared" si="26"/>
        <v>0.14768671773970254</v>
      </c>
    </row>
    <row r="105" spans="1:29" s="17" customFormat="1" x14ac:dyDescent="0.25">
      <c r="A105" s="17">
        <v>20</v>
      </c>
      <c r="B105" s="17">
        <v>-618</v>
      </c>
      <c r="C105" s="17">
        <v>11349</v>
      </c>
      <c r="D105" s="17">
        <v>13741</v>
      </c>
      <c r="E105" s="17">
        <v>15072</v>
      </c>
      <c r="F105" s="17">
        <v>12702</v>
      </c>
      <c r="G105" s="24"/>
      <c r="H105" s="7"/>
      <c r="I105" s="25">
        <f t="shared" si="17"/>
        <v>-3723</v>
      </c>
      <c r="J105" s="24">
        <f t="shared" si="17"/>
        <v>1039</v>
      </c>
      <c r="K105" s="7"/>
      <c r="L105" s="25">
        <f t="shared" si="27"/>
        <v>-3724.6554753983173</v>
      </c>
      <c r="M105" s="17">
        <f t="shared" si="18"/>
        <v>2.7405987944338941</v>
      </c>
      <c r="N105" s="17">
        <f t="shared" si="28"/>
        <v>1049.7831749400161</v>
      </c>
      <c r="O105" s="24">
        <f t="shared" si="19"/>
        <v>116.27686178699174</v>
      </c>
      <c r="P105" s="7"/>
      <c r="Q105" s="25">
        <f t="shared" si="20"/>
        <v>-3704.1441452620966</v>
      </c>
      <c r="R105" s="24">
        <f t="shared" si="21"/>
        <v>1012.7277117923915</v>
      </c>
      <c r="S105" s="7"/>
      <c r="T105" s="25">
        <f t="shared" si="22"/>
        <v>0.96518221878844934</v>
      </c>
      <c r="U105" s="24">
        <f t="shared" si="23"/>
        <v>0.26498120623697935</v>
      </c>
      <c r="V105" s="7"/>
      <c r="W105" s="25">
        <f t="shared" si="24"/>
        <v>0.96150359286589182</v>
      </c>
      <c r="X105" s="24">
        <f t="shared" si="29"/>
        <v>247.69721043000163</v>
      </c>
      <c r="Y105" s="7"/>
      <c r="Z105" s="25">
        <f t="shared" si="30"/>
        <v>-618</v>
      </c>
      <c r="AA105" s="17">
        <f t="shared" si="31"/>
        <v>247.47299999999996</v>
      </c>
      <c r="AB105" s="24">
        <f t="shared" si="25"/>
        <v>4.3192186597879259</v>
      </c>
      <c r="AC105" s="17">
        <f t="shared" si="26"/>
        <v>0.22421043000167629</v>
      </c>
    </row>
    <row r="106" spans="1:29" s="17" customFormat="1" x14ac:dyDescent="0.25">
      <c r="A106" s="17">
        <v>21</v>
      </c>
      <c r="B106" s="17">
        <v>-634</v>
      </c>
      <c r="C106" s="17">
        <v>11400</v>
      </c>
      <c r="D106" s="17">
        <v>13911</v>
      </c>
      <c r="E106" s="17">
        <v>15002</v>
      </c>
      <c r="F106" s="17">
        <v>12513</v>
      </c>
      <c r="G106" s="24"/>
      <c r="H106" s="7"/>
      <c r="I106" s="25">
        <f t="shared" si="17"/>
        <v>-3602</v>
      </c>
      <c r="J106" s="24">
        <f t="shared" si="17"/>
        <v>1398</v>
      </c>
      <c r="K106" s="7"/>
      <c r="L106" s="25">
        <f t="shared" si="27"/>
        <v>-3609.2304148161497</v>
      </c>
      <c r="M106" s="17">
        <f t="shared" si="18"/>
        <v>52.278898413597567</v>
      </c>
      <c r="N106" s="17">
        <f t="shared" si="28"/>
        <v>1410.4296795962437</v>
      </c>
      <c r="O106" s="24">
        <f t="shared" si="19"/>
        <v>154.49693486527593</v>
      </c>
      <c r="P106" s="7"/>
      <c r="Q106" s="25">
        <f t="shared" si="20"/>
        <v>-3583.1441452620966</v>
      </c>
      <c r="R106" s="24">
        <f t="shared" si="21"/>
        <v>1371.7277117923916</v>
      </c>
      <c r="S106" s="7"/>
      <c r="T106" s="25">
        <f t="shared" si="22"/>
        <v>0.93365346507545399</v>
      </c>
      <c r="U106" s="24">
        <f t="shared" si="23"/>
        <v>0.35891391088343511</v>
      </c>
      <c r="V106" s="7"/>
      <c r="W106" s="25">
        <f t="shared" si="24"/>
        <v>0.92863285859289102</v>
      </c>
      <c r="X106" s="24">
        <f t="shared" si="29"/>
        <v>241.97353586311544</v>
      </c>
      <c r="Y106" s="7"/>
      <c r="Z106" s="25">
        <f t="shared" si="30"/>
        <v>-634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0.20653586311547656</v>
      </c>
    </row>
    <row r="107" spans="1:29" s="17" customFormat="1" x14ac:dyDescent="0.25">
      <c r="A107" s="17">
        <v>22</v>
      </c>
      <c r="B107" s="17">
        <v>-630</v>
      </c>
      <c r="C107" s="17">
        <v>11485</v>
      </c>
      <c r="D107" s="17">
        <v>14106</v>
      </c>
      <c r="E107" s="17">
        <v>14948</v>
      </c>
      <c r="F107" s="17">
        <v>12358</v>
      </c>
      <c r="G107" s="24"/>
      <c r="H107" s="7"/>
      <c r="I107" s="25">
        <f t="shared" si="17"/>
        <v>-3463</v>
      </c>
      <c r="J107" s="24">
        <f t="shared" si="17"/>
        <v>1748</v>
      </c>
      <c r="K107" s="7"/>
      <c r="L107" s="25">
        <f t="shared" si="27"/>
        <v>-3459.2423643276197</v>
      </c>
      <c r="M107" s="17">
        <f t="shared" si="18"/>
        <v>14.119825846344758</v>
      </c>
      <c r="N107" s="17">
        <f t="shared" si="28"/>
        <v>1755.2030909411653</v>
      </c>
      <c r="O107" s="24">
        <f t="shared" si="19"/>
        <v>51.884519106698015</v>
      </c>
      <c r="P107" s="7"/>
      <c r="Q107" s="25">
        <f t="shared" si="20"/>
        <v>-3444.1441452620966</v>
      </c>
      <c r="R107" s="24">
        <f t="shared" si="21"/>
        <v>1721.7277117923916</v>
      </c>
      <c r="S107" s="7"/>
      <c r="T107" s="25">
        <f t="shared" si="22"/>
        <v>0.89743448353738497</v>
      </c>
      <c r="U107" s="24">
        <f t="shared" si="23"/>
        <v>0.45049175663903251</v>
      </c>
      <c r="V107" s="7"/>
      <c r="W107" s="25">
        <f t="shared" si="24"/>
        <v>0.89110498283591411</v>
      </c>
      <c r="X107" s="24">
        <f t="shared" si="29"/>
        <v>236.28635539160109</v>
      </c>
      <c r="Y107" s="7"/>
      <c r="Z107" s="25">
        <f t="shared" si="30"/>
        <v>-630</v>
      </c>
      <c r="AA107" s="17">
        <f t="shared" si="31"/>
        <v>236.09699999999998</v>
      </c>
      <c r="AB107" s="24">
        <f t="shared" si="25"/>
        <v>4.1206700040810516</v>
      </c>
      <c r="AC107" s="17">
        <f t="shared" si="26"/>
        <v>0.18935539160111148</v>
      </c>
    </row>
    <row r="108" spans="1:29" s="17" customFormat="1" x14ac:dyDescent="0.25">
      <c r="A108" s="17">
        <v>23</v>
      </c>
      <c r="B108" s="17">
        <v>-641</v>
      </c>
      <c r="C108" s="17">
        <v>11578</v>
      </c>
      <c r="D108" s="17">
        <v>14259</v>
      </c>
      <c r="E108" s="17">
        <v>14849</v>
      </c>
      <c r="F108" s="17">
        <v>12179</v>
      </c>
      <c r="G108" s="24"/>
      <c r="H108" s="7"/>
      <c r="I108" s="25">
        <f t="shared" si="17"/>
        <v>-3271</v>
      </c>
      <c r="J108" s="24">
        <f t="shared" si="17"/>
        <v>2080</v>
      </c>
      <c r="K108" s="7"/>
      <c r="L108" s="25">
        <f t="shared" si="27"/>
        <v>-3272.0502576691579</v>
      </c>
      <c r="M108" s="17">
        <f t="shared" si="18"/>
        <v>1.1030411716249271</v>
      </c>
      <c r="N108" s="17">
        <f t="shared" si="28"/>
        <v>2088.5905086006233</v>
      </c>
      <c r="O108" s="24">
        <f t="shared" si="19"/>
        <v>73.796838017382072</v>
      </c>
      <c r="P108" s="7"/>
      <c r="Q108" s="25">
        <f t="shared" si="20"/>
        <v>-3252.1441452620966</v>
      </c>
      <c r="R108" s="24">
        <f t="shared" si="21"/>
        <v>2053.7277117923913</v>
      </c>
      <c r="S108" s="7"/>
      <c r="T108" s="25">
        <f t="shared" si="22"/>
        <v>0.84740538673659893</v>
      </c>
      <c r="U108" s="24">
        <f t="shared" si="23"/>
        <v>0.53735988461291351</v>
      </c>
      <c r="V108" s="7"/>
      <c r="W108" s="25">
        <f t="shared" si="24"/>
        <v>0.83983271461284181</v>
      </c>
      <c r="X108" s="24">
        <f t="shared" si="29"/>
        <v>230.49210556957632</v>
      </c>
      <c r="Y108" s="7"/>
      <c r="Z108" s="25">
        <f t="shared" si="30"/>
        <v>-641</v>
      </c>
      <c r="AA108" s="17">
        <f t="shared" si="31"/>
        <v>230.32799999999997</v>
      </c>
      <c r="AB108" s="24">
        <f t="shared" si="25"/>
        <v>4.0199819595334985</v>
      </c>
      <c r="AC108" s="17">
        <f t="shared" si="26"/>
        <v>0.16410556957634981</v>
      </c>
    </row>
    <row r="109" spans="1:29" s="17" customFormat="1" x14ac:dyDescent="0.25">
      <c r="A109" s="17">
        <v>24</v>
      </c>
      <c r="B109" s="17">
        <v>-626</v>
      </c>
      <c r="C109" s="17">
        <v>11684</v>
      </c>
      <c r="D109" s="17">
        <v>14414</v>
      </c>
      <c r="E109" s="17">
        <v>14739</v>
      </c>
      <c r="F109" s="17">
        <v>12026</v>
      </c>
      <c r="G109" s="24"/>
      <c r="H109" s="7"/>
      <c r="I109" s="25">
        <f t="shared" si="17"/>
        <v>-3055</v>
      </c>
      <c r="J109" s="24">
        <f t="shared" si="17"/>
        <v>2388</v>
      </c>
      <c r="K109" s="7"/>
      <c r="L109" s="25">
        <f t="shared" si="27"/>
        <v>-3057.3761466030564</v>
      </c>
      <c r="M109" s="17">
        <f t="shared" si="18"/>
        <v>5.6460726792166618</v>
      </c>
      <c r="N109" s="17">
        <f t="shared" si="28"/>
        <v>2394.0113372712976</v>
      </c>
      <c r="O109" s="24">
        <f t="shared" si="19"/>
        <v>36.136175789292089</v>
      </c>
      <c r="P109" s="7"/>
      <c r="Q109" s="25">
        <f t="shared" si="20"/>
        <v>-3036.1441452620966</v>
      </c>
      <c r="R109" s="24">
        <f t="shared" si="21"/>
        <v>2361.7277117923913</v>
      </c>
      <c r="S109" s="7"/>
      <c r="T109" s="25">
        <f t="shared" si="22"/>
        <v>0.79112265283571459</v>
      </c>
      <c r="U109" s="24">
        <f t="shared" si="23"/>
        <v>0.61794838887783921</v>
      </c>
      <c r="V109" s="7"/>
      <c r="W109" s="25">
        <f t="shared" si="24"/>
        <v>0.78239567466517179</v>
      </c>
      <c r="X109" s="24">
        <f t="shared" si="29"/>
        <v>224.80267536964561</v>
      </c>
      <c r="Y109" s="7"/>
      <c r="Z109" s="25">
        <f t="shared" si="30"/>
        <v>-626</v>
      </c>
      <c r="AA109" s="17">
        <f t="shared" si="31"/>
        <v>224.69399999999999</v>
      </c>
      <c r="AB109" s="24">
        <f t="shared" si="25"/>
        <v>3.9216501094761385</v>
      </c>
      <c r="AC109" s="17">
        <f t="shared" si="26"/>
        <v>0.10867536964562419</v>
      </c>
    </row>
    <row r="110" spans="1:29" s="17" customFormat="1" x14ac:dyDescent="0.25">
      <c r="A110" s="17">
        <v>25</v>
      </c>
      <c r="B110" s="17">
        <v>-625</v>
      </c>
      <c r="C110" s="17">
        <v>11805</v>
      </c>
      <c r="D110" s="17">
        <v>14558</v>
      </c>
      <c r="E110" s="17">
        <v>14623</v>
      </c>
      <c r="F110" s="17">
        <v>11885</v>
      </c>
      <c r="G110" s="24"/>
      <c r="H110" s="7"/>
      <c r="I110" s="25">
        <f t="shared" si="17"/>
        <v>-2818</v>
      </c>
      <c r="J110" s="24">
        <f t="shared" si="17"/>
        <v>2673</v>
      </c>
      <c r="K110" s="7"/>
      <c r="L110" s="25">
        <f t="shared" si="27"/>
        <v>-2813.7202199429439</v>
      </c>
      <c r="M110" s="17">
        <f t="shared" si="18"/>
        <v>18.316517336775</v>
      </c>
      <c r="N110" s="17">
        <f t="shared" si="28"/>
        <v>2676.0948852723936</v>
      </c>
      <c r="O110" s="24">
        <f t="shared" si="19"/>
        <v>9.5783148492790531</v>
      </c>
      <c r="P110" s="7"/>
      <c r="Q110" s="25">
        <f t="shared" si="20"/>
        <v>-2799.1441452620966</v>
      </c>
      <c r="R110" s="24">
        <f t="shared" si="21"/>
        <v>2646.7277117923913</v>
      </c>
      <c r="S110" s="7"/>
      <c r="T110" s="25">
        <f t="shared" si="22"/>
        <v>0.72936798647224432</v>
      </c>
      <c r="U110" s="24">
        <f t="shared" si="23"/>
        <v>0.69251892042168295</v>
      </c>
      <c r="V110" s="7"/>
      <c r="W110" s="25">
        <f t="shared" si="24"/>
        <v>0.71957191783415153</v>
      </c>
      <c r="X110" s="24">
        <f t="shared" si="29"/>
        <v>219.20245341067721</v>
      </c>
      <c r="Y110" s="7"/>
      <c r="Z110" s="25">
        <f t="shared" si="30"/>
        <v>-625</v>
      </c>
      <c r="AA110" s="17">
        <f t="shared" si="31"/>
        <v>219.06899999999999</v>
      </c>
      <c r="AB110" s="24">
        <f t="shared" si="25"/>
        <v>3.8234753390514578</v>
      </c>
      <c r="AC110" s="17">
        <f t="shared" si="26"/>
        <v>0.13345341067721961</v>
      </c>
    </row>
    <row r="111" spans="1:29" s="17" customFormat="1" x14ac:dyDescent="0.25">
      <c r="A111" s="17">
        <v>26</v>
      </c>
      <c r="B111" s="17">
        <v>-606</v>
      </c>
      <c r="C111" s="17">
        <v>11933</v>
      </c>
      <c r="D111" s="17">
        <v>14669</v>
      </c>
      <c r="E111" s="17">
        <v>14486</v>
      </c>
      <c r="F111" s="17">
        <v>11752</v>
      </c>
      <c r="G111" s="24"/>
      <c r="H111" s="7"/>
      <c r="I111" s="25">
        <f t="shared" si="17"/>
        <v>-2553</v>
      </c>
      <c r="J111" s="24">
        <f t="shared" si="17"/>
        <v>2917</v>
      </c>
      <c r="K111" s="7"/>
      <c r="L111" s="25">
        <f t="shared" si="27"/>
        <v>-2551.7125266320586</v>
      </c>
      <c r="M111" s="17">
        <f t="shared" si="18"/>
        <v>1.657587673158377</v>
      </c>
      <c r="N111" s="17">
        <f t="shared" si="28"/>
        <v>2925.2282382724743</v>
      </c>
      <c r="O111" s="24">
        <f t="shared" si="19"/>
        <v>67.703905068610851</v>
      </c>
      <c r="P111" s="7"/>
      <c r="Q111" s="25">
        <f t="shared" si="20"/>
        <v>-2534.1441452620966</v>
      </c>
      <c r="R111" s="24">
        <f t="shared" si="21"/>
        <v>2890.7277117923913</v>
      </c>
      <c r="S111" s="7"/>
      <c r="T111" s="25">
        <f t="shared" si="22"/>
        <v>0.66031741015865952</v>
      </c>
      <c r="U111" s="24">
        <f t="shared" si="23"/>
        <v>0.75636176146272793</v>
      </c>
      <c r="V111" s="7"/>
      <c r="W111" s="25">
        <f t="shared" si="24"/>
        <v>0.6496044067663076</v>
      </c>
      <c r="X111" s="24">
        <f t="shared" si="29"/>
        <v>213.76267697606522</v>
      </c>
      <c r="Y111" s="7"/>
      <c r="Z111" s="25">
        <f t="shared" si="30"/>
        <v>-606</v>
      </c>
      <c r="AA111" s="17">
        <f t="shared" si="31"/>
        <v>213.61499999999998</v>
      </c>
      <c r="AB111" s="24">
        <f t="shared" si="25"/>
        <v>3.7282850816476865</v>
      </c>
      <c r="AC111" s="17">
        <f t="shared" si="26"/>
        <v>0.14767697606524166</v>
      </c>
    </row>
    <row r="112" spans="1:29" s="17" customFormat="1" x14ac:dyDescent="0.25">
      <c r="A112" s="17">
        <v>27</v>
      </c>
      <c r="B112" s="17">
        <v>-612</v>
      </c>
      <c r="C112" s="17">
        <v>12074</v>
      </c>
      <c r="D112" s="17">
        <v>14784</v>
      </c>
      <c r="E112" s="17">
        <v>14339</v>
      </c>
      <c r="F112" s="17">
        <v>11641</v>
      </c>
      <c r="G112" s="24"/>
      <c r="H112" s="7"/>
      <c r="I112" s="25">
        <f t="shared" si="17"/>
        <v>-2265</v>
      </c>
      <c r="J112" s="24">
        <f t="shared" si="17"/>
        <v>3143</v>
      </c>
      <c r="K112" s="7"/>
      <c r="L112" s="25">
        <f t="shared" si="27"/>
        <v>-2263.8139236429297</v>
      </c>
      <c r="M112" s="17">
        <f t="shared" si="18"/>
        <v>1.4067771248011673</v>
      </c>
      <c r="N112" s="17">
        <f t="shared" si="28"/>
        <v>3150.1469585744453</v>
      </c>
      <c r="O112" s="24">
        <f t="shared" si="19"/>
        <v>51.079016864837293</v>
      </c>
      <c r="P112" s="7"/>
      <c r="Q112" s="25">
        <f t="shared" si="20"/>
        <v>-2246.1441452620966</v>
      </c>
      <c r="R112" s="24">
        <f t="shared" si="21"/>
        <v>3116.7277117923913</v>
      </c>
      <c r="S112" s="7"/>
      <c r="T112" s="25">
        <f t="shared" si="22"/>
        <v>0.5852737649574804</v>
      </c>
      <c r="U112" s="24">
        <f t="shared" si="23"/>
        <v>0.81549488472205667</v>
      </c>
      <c r="V112" s="7"/>
      <c r="W112" s="25">
        <f t="shared" si="24"/>
        <v>0.57371034352320838</v>
      </c>
      <c r="X112" s="24">
        <f t="shared" si="29"/>
        <v>208.23175052415775</v>
      </c>
      <c r="Y112" s="7"/>
      <c r="Z112" s="25">
        <f t="shared" si="30"/>
        <v>-612</v>
      </c>
      <c r="AA112" s="17">
        <f t="shared" si="31"/>
        <v>208.10699999999997</v>
      </c>
      <c r="AB112" s="24">
        <f t="shared" si="25"/>
        <v>3.6321523464478389</v>
      </c>
      <c r="AC112" s="17">
        <f t="shared" si="26"/>
        <v>0.12475052415777554</v>
      </c>
    </row>
    <row r="113" spans="1:29" s="17" customFormat="1" x14ac:dyDescent="0.25">
      <c r="A113" s="17">
        <v>28</v>
      </c>
      <c r="B113" s="17">
        <v>-629</v>
      </c>
      <c r="C113" s="17">
        <v>12234</v>
      </c>
      <c r="D113" s="17">
        <v>14891</v>
      </c>
      <c r="E113" s="17">
        <v>14189</v>
      </c>
      <c r="F113" s="17">
        <v>11537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-1946.3144148321878</v>
      </c>
      <c r="M113" s="17">
        <f t="shared" si="18"/>
        <v>75.439389707318895</v>
      </c>
      <c r="N113" s="17">
        <f t="shared" si="28"/>
        <v>3351.1955616359214</v>
      </c>
      <c r="O113" s="24">
        <f t="shared" si="19"/>
        <v>7.8648745379157319</v>
      </c>
      <c r="P113" s="7"/>
      <c r="Q113" s="25">
        <f t="shared" si="20"/>
        <v>-1936.1441452620966</v>
      </c>
      <c r="R113" s="24">
        <f t="shared" si="21"/>
        <v>3327.7277117923913</v>
      </c>
      <c r="S113" s="7"/>
      <c r="T113" s="25">
        <f t="shared" si="22"/>
        <v>0.50449761908121127</v>
      </c>
      <c r="U113" s="24">
        <f t="shared" si="23"/>
        <v>0.87070324316328829</v>
      </c>
      <c r="V113" s="7"/>
      <c r="W113" s="25">
        <f t="shared" si="24"/>
        <v>0.4921391352177063</v>
      </c>
      <c r="X113" s="24">
        <f t="shared" si="29"/>
        <v>202.58092324938877</v>
      </c>
      <c r="Y113" s="7"/>
      <c r="Z113" s="25">
        <f t="shared" si="30"/>
        <v>-629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0.13492324938880529</v>
      </c>
    </row>
    <row r="114" spans="1:29" s="17" customFormat="1" x14ac:dyDescent="0.25">
      <c r="A114" s="17">
        <v>29</v>
      </c>
      <c r="B114" s="17">
        <v>-623</v>
      </c>
      <c r="C114" s="17">
        <v>12408</v>
      </c>
      <c r="D114" s="17">
        <v>14977</v>
      </c>
      <c r="E114" s="17">
        <v>14027</v>
      </c>
      <c r="F114" s="17">
        <v>11457</v>
      </c>
      <c r="G114" s="24"/>
      <c r="H114" s="7"/>
      <c r="I114" s="25">
        <f t="shared" si="17"/>
        <v>-1619</v>
      </c>
      <c r="J114" s="24">
        <f t="shared" si="17"/>
        <v>3520</v>
      </c>
      <c r="K114" s="7"/>
      <c r="L114" s="25">
        <f t="shared" si="27"/>
        <v>-1613.2763436554976</v>
      </c>
      <c r="M114" s="17">
        <f t="shared" si="18"/>
        <v>32.760241949962435</v>
      </c>
      <c r="N114" s="17">
        <f t="shared" si="28"/>
        <v>3518.3206312930752</v>
      </c>
      <c r="O114" s="24">
        <f t="shared" si="19"/>
        <v>2.8202792537983874</v>
      </c>
      <c r="P114" s="7"/>
      <c r="Q114" s="25">
        <f t="shared" si="20"/>
        <v>-1600.1441452620966</v>
      </c>
      <c r="R114" s="24">
        <f t="shared" si="21"/>
        <v>3493.7277117923913</v>
      </c>
      <c r="S114" s="7"/>
      <c r="T114" s="25">
        <f t="shared" si="22"/>
        <v>0.41694669967983572</v>
      </c>
      <c r="U114" s="24">
        <f t="shared" si="23"/>
        <v>0.91413730715022878</v>
      </c>
      <c r="V114" s="7"/>
      <c r="W114" s="25">
        <f t="shared" si="24"/>
        <v>0.4039602787794489</v>
      </c>
      <c r="X114" s="24">
        <f t="shared" si="29"/>
        <v>196.94570137462279</v>
      </c>
      <c r="Y114" s="7"/>
      <c r="Z114" s="25">
        <f t="shared" si="30"/>
        <v>-623</v>
      </c>
      <c r="AA114" s="17">
        <f t="shared" si="31"/>
        <v>196.83899999999997</v>
      </c>
      <c r="AB114" s="24">
        <f t="shared" si="25"/>
        <v>3.4354886463331176</v>
      </c>
      <c r="AC114" s="17">
        <f t="shared" si="26"/>
        <v>0.10670137462281559</v>
      </c>
    </row>
    <row r="115" spans="1:29" s="17" customFormat="1" x14ac:dyDescent="0.25">
      <c r="A115" s="17">
        <v>30</v>
      </c>
      <c r="B115" s="17">
        <v>-641</v>
      </c>
      <c r="C115" s="17">
        <v>12581</v>
      </c>
      <c r="D115" s="17">
        <v>15041</v>
      </c>
      <c r="E115" s="17">
        <v>13840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3659</v>
      </c>
      <c r="K115" s="7"/>
      <c r="L115" s="25">
        <f t="shared" si="27"/>
        <v>-1254.7030967904038</v>
      </c>
      <c r="M115" s="17">
        <f t="shared" si="18"/>
        <v>18.463377192637839</v>
      </c>
      <c r="N115" s="17">
        <f t="shared" si="28"/>
        <v>3655.3370481104976</v>
      </c>
      <c r="O115" s="24">
        <f t="shared" si="19"/>
        <v>13.417216544809477</v>
      </c>
      <c r="P115" s="7"/>
      <c r="Q115" s="25">
        <f t="shared" si="20"/>
        <v>-1240.1441452620966</v>
      </c>
      <c r="R115" s="24">
        <f t="shared" si="21"/>
        <v>3632.7277117923913</v>
      </c>
      <c r="S115" s="7"/>
      <c r="T115" s="25">
        <f t="shared" si="22"/>
        <v>0.32314214317836193</v>
      </c>
      <c r="U115" s="24">
        <f t="shared" si="23"/>
        <v>0.95050679446459463</v>
      </c>
      <c r="V115" s="7"/>
      <c r="W115" s="25">
        <f t="shared" si="24"/>
        <v>0.30962783818010287</v>
      </c>
      <c r="X115" s="24">
        <f t="shared" si="29"/>
        <v>191.14794179984835</v>
      </c>
      <c r="Y115" s="7"/>
      <c r="Z115" s="25">
        <f t="shared" si="30"/>
        <v>-641</v>
      </c>
      <c r="AA115" s="17">
        <f t="shared" si="31"/>
        <v>191.06999999999996</v>
      </c>
      <c r="AB115" s="24">
        <f t="shared" si="25"/>
        <v>3.3348006017855645</v>
      </c>
      <c r="AC115" s="17">
        <f t="shared" si="26"/>
        <v>7.7941799848389337E-2</v>
      </c>
    </row>
    <row r="116" spans="1:29" s="17" customFormat="1" x14ac:dyDescent="0.25">
      <c r="A116" s="17">
        <v>31</v>
      </c>
      <c r="B116" s="17">
        <v>-633</v>
      </c>
      <c r="C116" s="17">
        <v>12768</v>
      </c>
      <c r="D116" s="17">
        <v>15092</v>
      </c>
      <c r="E116" s="17">
        <v>13664</v>
      </c>
      <c r="F116" s="17">
        <v>11332</v>
      </c>
      <c r="G116" s="24"/>
      <c r="H116" s="7"/>
      <c r="I116" s="25">
        <f t="shared" ref="I116:J149" si="32">C116-E116</f>
        <v>-896</v>
      </c>
      <c r="J116" s="24">
        <f t="shared" si="32"/>
        <v>3760</v>
      </c>
      <c r="K116" s="7"/>
      <c r="L116" s="25">
        <f t="shared" si="27"/>
        <v>-888.28760953879839</v>
      </c>
      <c r="M116" s="17">
        <f t="shared" si="18"/>
        <v>59.480966626033549</v>
      </c>
      <c r="N116" s="17">
        <f t="shared" si="28"/>
        <v>3754.5251691060503</v>
      </c>
      <c r="O116" s="24">
        <f t="shared" si="19"/>
        <v>29.973773317346392</v>
      </c>
      <c r="P116" s="7"/>
      <c r="Q116" s="25">
        <f t="shared" si="20"/>
        <v>-877.14414526209669</v>
      </c>
      <c r="R116" s="24">
        <f t="shared" si="21"/>
        <v>3733.7277117923913</v>
      </c>
      <c r="S116" s="7"/>
      <c r="T116" s="25">
        <f t="shared" si="22"/>
        <v>0.22855588203937585</v>
      </c>
      <c r="U116" s="24">
        <f t="shared" si="23"/>
        <v>0.97693354423978129</v>
      </c>
      <c r="V116" s="7"/>
      <c r="W116" s="25">
        <f t="shared" si="24"/>
        <v>0.21465532268945733</v>
      </c>
      <c r="X116" s="24">
        <f t="shared" si="29"/>
        <v>185.49721897147492</v>
      </c>
      <c r="Y116" s="7"/>
      <c r="Z116" s="25">
        <f t="shared" si="30"/>
        <v>-633</v>
      </c>
      <c r="AA116" s="17">
        <f t="shared" si="31"/>
        <v>185.37299999999996</v>
      </c>
      <c r="AB116" s="24">
        <f t="shared" si="25"/>
        <v>3.2353691942994476</v>
      </c>
      <c r="AC116" s="17">
        <f t="shared" si="26"/>
        <v>0.12421897147495997</v>
      </c>
    </row>
    <row r="117" spans="1:29" s="17" customFormat="1" x14ac:dyDescent="0.25">
      <c r="A117" s="17">
        <v>32</v>
      </c>
      <c r="B117" s="17">
        <v>-633</v>
      </c>
      <c r="C117" s="17">
        <v>12956</v>
      </c>
      <c r="D117" s="17">
        <v>15124</v>
      </c>
      <c r="E117" s="17">
        <v>13473</v>
      </c>
      <c r="F117" s="17">
        <v>11301</v>
      </c>
      <c r="G117" s="24"/>
      <c r="H117" s="7"/>
      <c r="I117" s="25">
        <f t="shared" si="32"/>
        <v>-517</v>
      </c>
      <c r="J117" s="24">
        <f t="shared" si="32"/>
        <v>3823</v>
      </c>
      <c r="K117" s="7"/>
      <c r="L117" s="25">
        <f t="shared" si="27"/>
        <v>-513.27097776453513</v>
      </c>
      <c r="M117" s="17">
        <f t="shared" si="18"/>
        <v>13.905606832591399</v>
      </c>
      <c r="N117" s="17">
        <f t="shared" si="28"/>
        <v>3816.8354519950303</v>
      </c>
      <c r="O117" s="24">
        <f t="shared" si="19"/>
        <v>38.001652105575594</v>
      </c>
      <c r="P117" s="7"/>
      <c r="Q117" s="25">
        <f t="shared" si="20"/>
        <v>-498.14414526209663</v>
      </c>
      <c r="R117" s="24">
        <f t="shared" si="21"/>
        <v>3796.7277117923913</v>
      </c>
      <c r="S117" s="7"/>
      <c r="T117" s="25">
        <f t="shared" si="22"/>
        <v>0.12980052950032422</v>
      </c>
      <c r="U117" s="24">
        <f t="shared" si="23"/>
        <v>0.99341755647578878</v>
      </c>
      <c r="V117" s="7"/>
      <c r="W117" s="25">
        <f t="shared" si="24"/>
        <v>0.11565500151481466</v>
      </c>
      <c r="X117" s="24">
        <f t="shared" si="29"/>
        <v>179.74546572691963</v>
      </c>
      <c r="Y117" s="7"/>
      <c r="Z117" s="25">
        <f t="shared" si="30"/>
        <v>-633</v>
      </c>
      <c r="AA117" s="17">
        <f t="shared" si="31"/>
        <v>179.67599999999996</v>
      </c>
      <c r="AB117" s="24">
        <f t="shared" si="25"/>
        <v>3.1359377868133311</v>
      </c>
      <c r="AC117" s="17">
        <f t="shared" si="26"/>
        <v>6.9465726919673898E-2</v>
      </c>
    </row>
    <row r="118" spans="1:29" s="17" customFormat="1" x14ac:dyDescent="0.25">
      <c r="A118" s="17">
        <v>33</v>
      </c>
      <c r="B118" s="17">
        <v>-614</v>
      </c>
      <c r="C118" s="17">
        <v>13134</v>
      </c>
      <c r="D118" s="17">
        <v>15135</v>
      </c>
      <c r="E118" s="17">
        <v>13292</v>
      </c>
      <c r="F118" s="17">
        <v>11286</v>
      </c>
      <c r="G118" s="24"/>
      <c r="H118" s="7"/>
      <c r="I118" s="25">
        <f t="shared" si="32"/>
        <v>-158</v>
      </c>
      <c r="J118" s="24">
        <f t="shared" si="32"/>
        <v>3849</v>
      </c>
      <c r="K118" s="7"/>
      <c r="L118" s="25">
        <f t="shared" si="27"/>
        <v>-144.80091220067021</v>
      </c>
      <c r="M118" s="17">
        <f t="shared" si="18"/>
        <v>174.21591873441648</v>
      </c>
      <c r="N118" s="17">
        <f t="shared" si="28"/>
        <v>3841.4557682544537</v>
      </c>
      <c r="O118" s="24">
        <f t="shared" si="19"/>
        <v>56.915432630508761</v>
      </c>
      <c r="P118" s="7"/>
      <c r="Q118" s="25">
        <f t="shared" si="20"/>
        <v>-139.14414526209663</v>
      </c>
      <c r="R118" s="24">
        <f t="shared" si="21"/>
        <v>3822.7277117923913</v>
      </c>
      <c r="S118" s="7"/>
      <c r="T118" s="25">
        <f t="shared" si="22"/>
        <v>3.6256541211354507E-2</v>
      </c>
      <c r="U118" s="24">
        <f t="shared" si="23"/>
        <v>1.0002204821604903</v>
      </c>
      <c r="V118" s="7"/>
      <c r="W118" s="25">
        <f t="shared" si="24"/>
        <v>2.2004553817346732E-2</v>
      </c>
      <c r="X118" s="24">
        <f t="shared" si="29"/>
        <v>174.36519544778878</v>
      </c>
      <c r="Y118" s="7"/>
      <c r="Z118" s="25">
        <f t="shared" si="30"/>
        <v>-614</v>
      </c>
      <c r="AA118" s="17">
        <f t="shared" si="31"/>
        <v>174.14999999999995</v>
      </c>
      <c r="AB118" s="24">
        <f t="shared" si="25"/>
        <v>3.0394908923481241</v>
      </c>
      <c r="AC118" s="17">
        <f t="shared" si="26"/>
        <v>0.2151954477888296</v>
      </c>
    </row>
    <row r="119" spans="1:29" s="17" customFormat="1" x14ac:dyDescent="0.25">
      <c r="A119" s="17">
        <v>34</v>
      </c>
      <c r="B119" s="17">
        <v>-609</v>
      </c>
      <c r="C119" s="17">
        <v>13328</v>
      </c>
      <c r="D119" s="17">
        <v>15133</v>
      </c>
      <c r="E119" s="17">
        <v>13112</v>
      </c>
      <c r="F119" s="17">
        <v>11293</v>
      </c>
      <c r="G119" s="24"/>
      <c r="H119" s="7"/>
      <c r="I119" s="25">
        <f t="shared" si="32"/>
        <v>216</v>
      </c>
      <c r="J119" s="24">
        <f t="shared" si="32"/>
        <v>3840</v>
      </c>
      <c r="K119" s="7"/>
      <c r="L119" s="25">
        <f t="shared" si="27"/>
        <v>221.83750961971779</v>
      </c>
      <c r="M119" s="17">
        <f t="shared" si="18"/>
        <v>34.076518560297764</v>
      </c>
      <c r="N119" s="17">
        <f t="shared" si="28"/>
        <v>3830.8001152093743</v>
      </c>
      <c r="O119" s="24">
        <f t="shared" si="19"/>
        <v>84.637880160785599</v>
      </c>
      <c r="P119" s="7"/>
      <c r="Q119" s="25">
        <f t="shared" si="20"/>
        <v>234.85585473790337</v>
      </c>
      <c r="R119" s="24">
        <f t="shared" si="21"/>
        <v>3813.7277117923913</v>
      </c>
      <c r="S119" s="7"/>
      <c r="T119" s="25">
        <f t="shared" si="22"/>
        <v>-6.1195970265176619E-2</v>
      </c>
      <c r="U119" s="24">
        <f t="shared" si="23"/>
        <v>0.99786562326963213</v>
      </c>
      <c r="V119" s="7"/>
      <c r="W119" s="25">
        <f t="shared" si="24"/>
        <v>-7.5424292451266167E-2</v>
      </c>
      <c r="X119" s="24">
        <f t="shared" si="29"/>
        <v>168.78239081841139</v>
      </c>
      <c r="Y119" s="7"/>
      <c r="Z119" s="25">
        <f t="shared" si="30"/>
        <v>-609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0.11339081841143184</v>
      </c>
    </row>
    <row r="120" spans="1:29" s="17" customFormat="1" x14ac:dyDescent="0.25">
      <c r="A120" s="17">
        <v>35</v>
      </c>
      <c r="B120" s="17">
        <v>-609</v>
      </c>
      <c r="C120" s="17">
        <v>13504</v>
      </c>
      <c r="D120" s="17">
        <v>15104</v>
      </c>
      <c r="E120" s="17">
        <v>12923</v>
      </c>
      <c r="F120" s="17">
        <v>11310</v>
      </c>
      <c r="G120" s="24"/>
      <c r="H120" s="7"/>
      <c r="I120" s="25">
        <f t="shared" si="32"/>
        <v>581</v>
      </c>
      <c r="J120" s="24">
        <f t="shared" si="32"/>
        <v>3794</v>
      </c>
      <c r="K120" s="7"/>
      <c r="L120" s="25">
        <f t="shared" si="27"/>
        <v>586.27423556518124</v>
      </c>
      <c r="M120" s="17">
        <f t="shared" si="18"/>
        <v>27.817560797022708</v>
      </c>
      <c r="N120" s="17">
        <f t="shared" si="28"/>
        <v>3785.3095562266044</v>
      </c>
      <c r="O120" s="24">
        <f t="shared" si="19"/>
        <v>75.523812978550353</v>
      </c>
      <c r="P120" s="7"/>
      <c r="Q120" s="25">
        <f t="shared" si="20"/>
        <v>599.85585473790331</v>
      </c>
      <c r="R120" s="24">
        <f t="shared" si="21"/>
        <v>3767.7277117923913</v>
      </c>
      <c r="S120" s="7"/>
      <c r="T120" s="25">
        <f t="shared" si="22"/>
        <v>-0.1563033678291709</v>
      </c>
      <c r="U120" s="24">
        <f t="shared" si="23"/>
        <v>0.98582967782746789</v>
      </c>
      <c r="V120" s="7"/>
      <c r="W120" s="25">
        <f t="shared" si="24"/>
        <v>-0.17036980668267906</v>
      </c>
      <c r="X120" s="24">
        <f t="shared" si="29"/>
        <v>163.29997317637117</v>
      </c>
      <c r="Y120" s="7"/>
      <c r="Z120" s="25">
        <f t="shared" si="30"/>
        <v>-609</v>
      </c>
      <c r="AA120" s="17">
        <f t="shared" si="31"/>
        <v>163.18799999999996</v>
      </c>
      <c r="AB120" s="24">
        <f t="shared" si="25"/>
        <v>2.8481678997445057</v>
      </c>
      <c r="AC120" s="17">
        <f t="shared" si="26"/>
        <v>0.11197317637120818</v>
      </c>
    </row>
    <row r="121" spans="1:29" s="17" customFormat="1" x14ac:dyDescent="0.25">
      <c r="A121" s="17">
        <v>36</v>
      </c>
      <c r="B121" s="17">
        <v>-622</v>
      </c>
      <c r="C121" s="17">
        <v>13690</v>
      </c>
      <c r="D121" s="17">
        <v>15065</v>
      </c>
      <c r="E121" s="17">
        <v>12744</v>
      </c>
      <c r="F121" s="17">
        <v>11352</v>
      </c>
      <c r="G121" s="24"/>
      <c r="H121" s="7"/>
      <c r="I121" s="25">
        <f t="shared" si="32"/>
        <v>946</v>
      </c>
      <c r="J121" s="24">
        <f t="shared" si="32"/>
        <v>3713</v>
      </c>
      <c r="K121" s="7"/>
      <c r="L121" s="25">
        <f t="shared" si="27"/>
        <v>952.74934192414332</v>
      </c>
      <c r="M121" s="17">
        <f t="shared" si="18"/>
        <v>45.553616408998693</v>
      </c>
      <c r="N121" s="17">
        <f t="shared" si="28"/>
        <v>3703.3244516298992</v>
      </c>
      <c r="O121" s="24">
        <f t="shared" si="19"/>
        <v>93.616236262161053</v>
      </c>
      <c r="P121" s="7"/>
      <c r="Q121" s="25">
        <f t="shared" si="20"/>
        <v>964.85585473790331</v>
      </c>
      <c r="R121" s="24">
        <f t="shared" si="21"/>
        <v>3686.7277117923913</v>
      </c>
      <c r="S121" s="7"/>
      <c r="T121" s="25">
        <f t="shared" si="22"/>
        <v>-0.2514107653931652</v>
      </c>
      <c r="U121" s="24">
        <f t="shared" si="23"/>
        <v>0.96463594780974393</v>
      </c>
      <c r="V121" s="7"/>
      <c r="W121" s="25">
        <f t="shared" si="24"/>
        <v>-0.26518479933981692</v>
      </c>
      <c r="X121" s="24">
        <f t="shared" si="29"/>
        <v>157.73363205176281</v>
      </c>
      <c r="Y121" s="7"/>
      <c r="Z121" s="25">
        <f t="shared" si="30"/>
        <v>-622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0.14363205176286442</v>
      </c>
    </row>
    <row r="122" spans="1:29" s="17" customFormat="1" x14ac:dyDescent="0.25">
      <c r="A122" s="17">
        <v>37</v>
      </c>
      <c r="B122" s="17">
        <v>-632</v>
      </c>
      <c r="C122" s="17">
        <v>13869</v>
      </c>
      <c r="D122" s="17">
        <v>14998</v>
      </c>
      <c r="E122" s="17">
        <v>12560</v>
      </c>
      <c r="F122" s="17">
        <v>11411</v>
      </c>
      <c r="G122" s="24"/>
      <c r="H122" s="7"/>
      <c r="I122" s="25">
        <f t="shared" si="32"/>
        <v>1309</v>
      </c>
      <c r="J122" s="24">
        <f t="shared" si="32"/>
        <v>3587</v>
      </c>
      <c r="K122" s="7"/>
      <c r="L122" s="25">
        <f t="shared" si="27"/>
        <v>1315.5957360161378</v>
      </c>
      <c r="M122" s="17">
        <f t="shared" si="18"/>
        <v>43.503733594577795</v>
      </c>
      <c r="N122" s="17">
        <f t="shared" si="28"/>
        <v>3584.0562060370257</v>
      </c>
      <c r="O122" s="24">
        <f t="shared" si="19"/>
        <v>8.6659228964437496</v>
      </c>
      <c r="P122" s="7"/>
      <c r="Q122" s="25">
        <f t="shared" si="20"/>
        <v>1327.8558547379034</v>
      </c>
      <c r="R122" s="24">
        <f t="shared" si="21"/>
        <v>3560.7277117923913</v>
      </c>
      <c r="S122" s="7"/>
      <c r="T122" s="25">
        <f t="shared" si="22"/>
        <v>-0.34599702653215131</v>
      </c>
      <c r="U122" s="24">
        <f t="shared" si="23"/>
        <v>0.93166792333772885</v>
      </c>
      <c r="V122" s="7"/>
      <c r="W122" s="25">
        <f t="shared" si="24"/>
        <v>-0.35931078919159265</v>
      </c>
      <c r="X122" s="24">
        <f t="shared" si="29"/>
        <v>152.0150765570703</v>
      </c>
      <c r="Y122" s="7"/>
      <c r="Z122" s="25">
        <f t="shared" si="30"/>
        <v>-632</v>
      </c>
      <c r="AA122" s="17">
        <f t="shared" si="31"/>
        <v>151.90199999999996</v>
      </c>
      <c r="AB122" s="24">
        <f t="shared" si="25"/>
        <v>2.6511900403644257</v>
      </c>
      <c r="AC122" s="17">
        <f t="shared" si="26"/>
        <v>0.11307655707034314</v>
      </c>
    </row>
    <row r="123" spans="1:29" s="17" customFormat="1" x14ac:dyDescent="0.25">
      <c r="A123" s="17">
        <v>38</v>
      </c>
      <c r="B123" s="17">
        <v>-629</v>
      </c>
      <c r="C123" s="17">
        <v>14049</v>
      </c>
      <c r="D123" s="17">
        <v>14928</v>
      </c>
      <c r="E123" s="17">
        <v>12389</v>
      </c>
      <c r="F123" s="17">
        <v>11492</v>
      </c>
      <c r="G123" s="24"/>
      <c r="H123" s="7"/>
      <c r="I123" s="25">
        <f t="shared" si="32"/>
        <v>1660</v>
      </c>
      <c r="J123" s="24">
        <f t="shared" si="32"/>
        <v>3436</v>
      </c>
      <c r="K123" s="7"/>
      <c r="L123" s="25">
        <f t="shared" si="27"/>
        <v>1663.6641048298841</v>
      </c>
      <c r="M123" s="17">
        <f t="shared" si="18"/>
        <v>13.425664204379853</v>
      </c>
      <c r="N123" s="17">
        <f t="shared" si="28"/>
        <v>3430.5205887260913</v>
      </c>
      <c r="O123" s="24">
        <f t="shared" si="19"/>
        <v>30.02394790863756</v>
      </c>
      <c r="P123" s="7"/>
      <c r="Q123" s="25">
        <f t="shared" si="20"/>
        <v>1678.8558547379034</v>
      </c>
      <c r="R123" s="24">
        <f t="shared" si="21"/>
        <v>3409.7277117923913</v>
      </c>
      <c r="S123" s="7"/>
      <c r="T123" s="25">
        <f t="shared" si="22"/>
        <v>-0.43745646912108826</v>
      </c>
      <c r="U123" s="24">
        <f t="shared" si="23"/>
        <v>0.89215862416888536</v>
      </c>
      <c r="V123" s="7"/>
      <c r="W123" s="25">
        <f t="shared" si="24"/>
        <v>-0.45021641323112155</v>
      </c>
      <c r="X123" s="24">
        <f t="shared" si="29"/>
        <v>146.32769918839517</v>
      </c>
      <c r="Y123" s="7"/>
      <c r="Z123" s="25">
        <f t="shared" si="30"/>
        <v>-629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8.6699188395215288E-2</v>
      </c>
    </row>
    <row r="124" spans="1:29" s="17" customFormat="1" x14ac:dyDescent="0.25">
      <c r="A124" s="17">
        <v>39</v>
      </c>
      <c r="B124" s="17">
        <v>-638</v>
      </c>
      <c r="C124" s="17">
        <v>14211</v>
      </c>
      <c r="D124" s="17">
        <v>14823</v>
      </c>
      <c r="E124" s="17">
        <v>12213</v>
      </c>
      <c r="F124" s="17">
        <v>11576</v>
      </c>
      <c r="G124" s="24"/>
      <c r="H124" s="7"/>
      <c r="I124" s="25">
        <f t="shared" si="32"/>
        <v>1998</v>
      </c>
      <c r="J124" s="24">
        <f t="shared" si="32"/>
        <v>3247</v>
      </c>
      <c r="K124" s="7"/>
      <c r="L124" s="25">
        <f t="shared" si="27"/>
        <v>1999.9131103261532</v>
      </c>
      <c r="M124" s="17">
        <f t="shared" si="18"/>
        <v>3.6599911200339017</v>
      </c>
      <c r="N124" s="17">
        <f t="shared" si="28"/>
        <v>3240.8305134424781</v>
      </c>
      <c r="O124" s="24">
        <f t="shared" si="19"/>
        <v>38.062564383442805</v>
      </c>
      <c r="P124" s="7"/>
      <c r="Q124" s="25">
        <f t="shared" si="20"/>
        <v>2016.8558547379034</v>
      </c>
      <c r="R124" s="24">
        <f t="shared" si="21"/>
        <v>3220.7277117923913</v>
      </c>
      <c r="S124" s="7"/>
      <c r="T124" s="25">
        <f t="shared" si="22"/>
        <v>-0.52552852494747204</v>
      </c>
      <c r="U124" s="24">
        <f t="shared" si="23"/>
        <v>0.84270658746086269</v>
      </c>
      <c r="V124" s="7"/>
      <c r="W124" s="25">
        <f t="shared" si="24"/>
        <v>-0.53759259734016862</v>
      </c>
      <c r="X124" s="24">
        <f t="shared" si="29"/>
        <v>140.5696523804753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7.0652380475337395E-2</v>
      </c>
    </row>
    <row r="125" spans="1:29" s="17" customFormat="1" x14ac:dyDescent="0.25">
      <c r="A125" s="17">
        <v>40</v>
      </c>
      <c r="B125" s="17">
        <v>-630</v>
      </c>
      <c r="C125" s="17">
        <v>14380</v>
      </c>
      <c r="D125" s="17">
        <v>14717</v>
      </c>
      <c r="E125" s="17">
        <v>12063</v>
      </c>
      <c r="F125" s="17">
        <v>11696</v>
      </c>
      <c r="G125" s="24"/>
      <c r="H125" s="7"/>
      <c r="I125" s="25">
        <f t="shared" si="32"/>
        <v>2317</v>
      </c>
      <c r="J125" s="24">
        <f t="shared" si="32"/>
        <v>3021</v>
      </c>
      <c r="K125" s="7"/>
      <c r="L125" s="25">
        <f t="shared" si="27"/>
        <v>2312.0580834544985</v>
      </c>
      <c r="M125" s="17">
        <f t="shared" si="18"/>
        <v>24.422539142701471</v>
      </c>
      <c r="N125" s="17">
        <f t="shared" si="28"/>
        <v>3021.8146155442209</v>
      </c>
      <c r="O125" s="24">
        <f t="shared" si="19"/>
        <v>0.6635984848863814</v>
      </c>
      <c r="P125" s="7"/>
      <c r="Q125" s="25">
        <f t="shared" si="20"/>
        <v>2335.8558547379034</v>
      </c>
      <c r="R125" s="24">
        <f t="shared" si="21"/>
        <v>2994.7277117923913</v>
      </c>
      <c r="S125" s="7"/>
      <c r="T125" s="25">
        <f t="shared" si="22"/>
        <v>-0.60864978473627795</v>
      </c>
      <c r="U125" s="24">
        <f t="shared" si="23"/>
        <v>0.78357346420153406</v>
      </c>
      <c r="V125" s="7"/>
      <c r="W125" s="25">
        <f t="shared" si="24"/>
        <v>-0.6198795026484023</v>
      </c>
      <c r="X125" s="24">
        <f t="shared" si="29"/>
        <v>134.75763323790591</v>
      </c>
      <c r="Y125" s="7"/>
      <c r="Z125" s="25">
        <f t="shared" si="30"/>
        <v>-630</v>
      </c>
      <c r="AA125" s="17">
        <f t="shared" si="31"/>
        <v>134.82899999999998</v>
      </c>
      <c r="AB125" s="24">
        <f t="shared" si="25"/>
        <v>2.3532099771714341</v>
      </c>
      <c r="AC125" s="17">
        <f t="shared" si="26"/>
        <v>-7.1366762094072556E-2</v>
      </c>
    </row>
    <row r="126" spans="1:29" s="17" customFormat="1" x14ac:dyDescent="0.25">
      <c r="A126" s="17">
        <v>41</v>
      </c>
      <c r="B126" s="17">
        <v>-623</v>
      </c>
      <c r="C126" s="17">
        <v>14517</v>
      </c>
      <c r="D126" s="17">
        <v>14589</v>
      </c>
      <c r="E126" s="17">
        <v>11913</v>
      </c>
      <c r="F126" s="17">
        <v>11811</v>
      </c>
      <c r="G126" s="24"/>
      <c r="H126" s="7"/>
      <c r="I126" s="25">
        <f t="shared" si="32"/>
        <v>2604</v>
      </c>
      <c r="J126" s="24">
        <f t="shared" si="32"/>
        <v>2778</v>
      </c>
      <c r="K126" s="7"/>
      <c r="L126" s="25">
        <f t="shared" si="27"/>
        <v>2598.2905424730557</v>
      </c>
      <c r="M126" s="17">
        <f t="shared" si="18"/>
        <v>32.59790525198131</v>
      </c>
      <c r="N126" s="17">
        <f t="shared" si="28"/>
        <v>2776.3606418904915</v>
      </c>
      <c r="O126" s="24">
        <f t="shared" si="19"/>
        <v>2.687495011211352</v>
      </c>
      <c r="P126" s="7"/>
      <c r="Q126" s="25">
        <f t="shared" si="20"/>
        <v>2622.8558547379034</v>
      </c>
      <c r="R126" s="24">
        <f t="shared" si="21"/>
        <v>2751.7277117923913</v>
      </c>
      <c r="S126" s="7"/>
      <c r="T126" s="25">
        <f t="shared" si="22"/>
        <v>-0.68343286172495299</v>
      </c>
      <c r="U126" s="24">
        <f t="shared" si="23"/>
        <v>0.71999227414836209</v>
      </c>
      <c r="V126" s="7"/>
      <c r="W126" s="25">
        <f t="shared" si="24"/>
        <v>-0.69376398211985391</v>
      </c>
      <c r="X126" s="24">
        <f t="shared" si="29"/>
        <v>129.16774955844937</v>
      </c>
      <c r="Y126" s="7"/>
      <c r="Z126" s="25">
        <f t="shared" si="30"/>
        <v>-623</v>
      </c>
      <c r="AA126" s="17">
        <f t="shared" si="31"/>
        <v>129.22199999999998</v>
      </c>
      <c r="AB126" s="24">
        <f t="shared" si="25"/>
        <v>2.255349366012112</v>
      </c>
      <c r="AC126" s="17">
        <f t="shared" si="26"/>
        <v>-5.425044155060732E-2</v>
      </c>
    </row>
    <row r="127" spans="1:29" s="17" customFormat="1" x14ac:dyDescent="0.25">
      <c r="A127" s="17">
        <v>42</v>
      </c>
      <c r="B127" s="17">
        <v>-604</v>
      </c>
      <c r="C127" s="17">
        <v>14643</v>
      </c>
      <c r="D127" s="17">
        <v>14463</v>
      </c>
      <c r="E127" s="17">
        <v>11791</v>
      </c>
      <c r="F127" s="17">
        <v>11949</v>
      </c>
      <c r="G127" s="24"/>
      <c r="H127" s="7"/>
      <c r="I127" s="25">
        <f t="shared" si="32"/>
        <v>2852</v>
      </c>
      <c r="J127" s="24">
        <f t="shared" si="32"/>
        <v>2514</v>
      </c>
      <c r="K127" s="7"/>
      <c r="L127" s="25">
        <f t="shared" si="27"/>
        <v>2851.8817769630732</v>
      </c>
      <c r="M127" s="17">
        <f t="shared" si="18"/>
        <v>1.3976686460193791E-2</v>
      </c>
      <c r="N127" s="17">
        <f t="shared" si="28"/>
        <v>2513.2105192436647</v>
      </c>
      <c r="O127" s="24">
        <f t="shared" si="19"/>
        <v>0.62327986462368079</v>
      </c>
      <c r="P127" s="7"/>
      <c r="Q127" s="25">
        <f t="shared" si="20"/>
        <v>2870.8558547379034</v>
      </c>
      <c r="R127" s="24">
        <f t="shared" si="21"/>
        <v>2487.7277117923913</v>
      </c>
      <c r="S127" s="7"/>
      <c r="T127" s="25">
        <f t="shared" si="22"/>
        <v>-0.74805377842596821</v>
      </c>
      <c r="U127" s="24">
        <f t="shared" si="23"/>
        <v>0.65091641334985428</v>
      </c>
      <c r="V127" s="7"/>
      <c r="W127" s="25">
        <f t="shared" si="24"/>
        <v>-0.75740695626864807</v>
      </c>
      <c r="X127" s="24">
        <f t="shared" si="29"/>
        <v>123.78071014077904</v>
      </c>
      <c r="Y127" s="7"/>
      <c r="Z127" s="25">
        <f t="shared" si="30"/>
        <v>-604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-5.2898592209373874E-3</v>
      </c>
    </row>
    <row r="128" spans="1:29" s="17" customFormat="1" x14ac:dyDescent="0.25">
      <c r="A128" s="17">
        <v>43</v>
      </c>
      <c r="B128" s="17">
        <v>-611</v>
      </c>
      <c r="C128" s="17">
        <v>14760</v>
      </c>
      <c r="D128" s="17">
        <v>14307</v>
      </c>
      <c r="E128" s="17">
        <v>11671</v>
      </c>
      <c r="F128" s="17">
        <v>12091</v>
      </c>
      <c r="G128" s="24"/>
      <c r="H128" s="7"/>
      <c r="I128" s="25">
        <f t="shared" si="32"/>
        <v>3089</v>
      </c>
      <c r="J128" s="24">
        <f t="shared" si="32"/>
        <v>2216</v>
      </c>
      <c r="K128" s="7"/>
      <c r="L128" s="25">
        <f t="shared" si="27"/>
        <v>3082.1015806717701</v>
      </c>
      <c r="M128" s="17">
        <f t="shared" si="18"/>
        <v>47.588189228096141</v>
      </c>
      <c r="N128" s="17">
        <f t="shared" si="28"/>
        <v>2224.2308933305408</v>
      </c>
      <c r="O128" s="24">
        <f t="shared" si="19"/>
        <v>67.747605018740472</v>
      </c>
      <c r="P128" s="7"/>
      <c r="Q128" s="25">
        <f t="shared" si="20"/>
        <v>3107.8558547379034</v>
      </c>
      <c r="R128" s="24">
        <f t="shared" si="21"/>
        <v>2189.7277117923913</v>
      </c>
      <c r="S128" s="7"/>
      <c r="T128" s="25">
        <f t="shared" si="22"/>
        <v>-0.80980844478943848</v>
      </c>
      <c r="U128" s="24">
        <f t="shared" si="23"/>
        <v>0.57294441896365988</v>
      </c>
      <c r="V128" s="7"/>
      <c r="W128" s="25">
        <f t="shared" si="24"/>
        <v>-0.81805659659102903</v>
      </c>
      <c r="X128" s="24">
        <f t="shared" si="29"/>
        <v>118.1112537678174</v>
      </c>
      <c r="Y128" s="7"/>
      <c r="Z128" s="25">
        <f t="shared" si="30"/>
        <v>-611</v>
      </c>
      <c r="AA128" s="17">
        <f t="shared" si="31"/>
        <v>118.28699999999998</v>
      </c>
      <c r="AB128" s="24">
        <f t="shared" si="25"/>
        <v>2.0644976123065319</v>
      </c>
      <c r="AC128" s="17">
        <f t="shared" si="26"/>
        <v>-0.17574623218257557</v>
      </c>
    </row>
    <row r="129" spans="1:29" s="17" customFormat="1" x14ac:dyDescent="0.25">
      <c r="A129" s="17">
        <v>44</v>
      </c>
      <c r="B129" s="17">
        <v>-623</v>
      </c>
      <c r="C129" s="17">
        <v>14865</v>
      </c>
      <c r="D129" s="17">
        <v>14149</v>
      </c>
      <c r="E129" s="17">
        <v>11570</v>
      </c>
      <c r="F129" s="17">
        <v>12245</v>
      </c>
      <c r="G129" s="24"/>
      <c r="H129" s="7"/>
      <c r="I129" s="25">
        <f t="shared" si="32"/>
        <v>3295</v>
      </c>
      <c r="J129" s="24">
        <f t="shared" si="32"/>
        <v>1904</v>
      </c>
      <c r="K129" s="7"/>
      <c r="L129" s="25">
        <f t="shared" si="27"/>
        <v>3287.4078361179318</v>
      </c>
      <c r="M129" s="17">
        <f t="shared" si="18"/>
        <v>57.640952412181406</v>
      </c>
      <c r="N129" s="17">
        <f t="shared" si="28"/>
        <v>1908.7367285690632</v>
      </c>
      <c r="O129" s="24">
        <f t="shared" si="19"/>
        <v>22.436597536979406</v>
      </c>
      <c r="P129" s="7"/>
      <c r="Q129" s="25">
        <f t="shared" si="20"/>
        <v>3313.8558547379034</v>
      </c>
      <c r="R129" s="24">
        <f t="shared" si="21"/>
        <v>1877.7277117923916</v>
      </c>
      <c r="S129" s="7"/>
      <c r="T129" s="25">
        <f t="shared" si="22"/>
        <v>-0.86348549656528184</v>
      </c>
      <c r="U129" s="24">
        <f t="shared" si="23"/>
        <v>0.49130931074724171</v>
      </c>
      <c r="V129" s="7"/>
      <c r="W129" s="25">
        <f t="shared" si="24"/>
        <v>-0.87057559331649825</v>
      </c>
      <c r="X129" s="24">
        <f t="shared" si="29"/>
        <v>112.5431173400803</v>
      </c>
      <c r="Y129" s="7"/>
      <c r="Z129" s="25">
        <f t="shared" si="30"/>
        <v>-623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-0.13688265991967796</v>
      </c>
    </row>
    <row r="130" spans="1:29" s="17" customFormat="1" x14ac:dyDescent="0.25">
      <c r="A130" s="17">
        <v>45</v>
      </c>
      <c r="B130" s="17">
        <v>-628</v>
      </c>
      <c r="C130" s="17">
        <v>14953</v>
      </c>
      <c r="D130" s="17">
        <v>13985</v>
      </c>
      <c r="E130" s="17">
        <v>11481</v>
      </c>
      <c r="F130" s="17">
        <v>12416</v>
      </c>
      <c r="G130" s="24"/>
      <c r="H130" s="7"/>
      <c r="I130" s="25">
        <f t="shared" si="32"/>
        <v>3472</v>
      </c>
      <c r="J130" s="24">
        <f t="shared" si="32"/>
        <v>1569</v>
      </c>
      <c r="K130" s="7"/>
      <c r="L130" s="25">
        <f t="shared" si="27"/>
        <v>3462.3005153579029</v>
      </c>
      <c r="M130" s="17">
        <f t="shared" si="18"/>
        <v>94.080002322277593</v>
      </c>
      <c r="N130" s="17">
        <f t="shared" si="28"/>
        <v>1572.4641579172776</v>
      </c>
      <c r="O130" s="24">
        <f t="shared" si="19"/>
        <v>12.000390075837004</v>
      </c>
      <c r="P130" s="7"/>
      <c r="Q130" s="25">
        <f t="shared" si="20"/>
        <v>3490.8558547379034</v>
      </c>
      <c r="R130" s="24">
        <f t="shared" si="21"/>
        <v>1542.7277117923916</v>
      </c>
      <c r="S130" s="7"/>
      <c r="T130" s="25">
        <f t="shared" si="22"/>
        <v>-0.90960607017850648</v>
      </c>
      <c r="U130" s="24">
        <f t="shared" si="23"/>
        <v>0.40365622980974125</v>
      </c>
      <c r="V130" s="7"/>
      <c r="W130" s="25">
        <f t="shared" si="24"/>
        <v>-0.91545157310725089</v>
      </c>
      <c r="X130" s="24">
        <f t="shared" si="29"/>
        <v>106.89935328505999</v>
      </c>
      <c r="Y130" s="7"/>
      <c r="Z130" s="25">
        <f t="shared" si="30"/>
        <v>-628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-0.12864671493998969</v>
      </c>
    </row>
    <row r="131" spans="1:29" s="17" customFormat="1" x14ac:dyDescent="0.25">
      <c r="A131" s="17">
        <v>46</v>
      </c>
      <c r="B131" s="17">
        <v>-638</v>
      </c>
      <c r="C131" s="17">
        <v>15026</v>
      </c>
      <c r="D131" s="17">
        <v>13801</v>
      </c>
      <c r="E131" s="17">
        <v>11410</v>
      </c>
      <c r="F131" s="17">
        <v>12593</v>
      </c>
      <c r="G131" s="24"/>
      <c r="H131" s="7"/>
      <c r="I131" s="25">
        <f t="shared" si="32"/>
        <v>3616</v>
      </c>
      <c r="J131" s="24">
        <f t="shared" si="32"/>
        <v>1208</v>
      </c>
      <c r="K131" s="7"/>
      <c r="L131" s="25">
        <f t="shared" si="27"/>
        <v>3605.2696342819991</v>
      </c>
      <c r="M131" s="17">
        <f t="shared" si="18"/>
        <v>115.14074844204981</v>
      </c>
      <c r="N131" s="17">
        <f t="shared" si="28"/>
        <v>1215.4401685062351</v>
      </c>
      <c r="O131" s="24">
        <f t="shared" si="19"/>
        <v>55.35610740117216</v>
      </c>
      <c r="P131" s="7"/>
      <c r="Q131" s="25">
        <f t="shared" si="20"/>
        <v>3634.8558547379034</v>
      </c>
      <c r="R131" s="24">
        <f t="shared" si="21"/>
        <v>1181.7277117923916</v>
      </c>
      <c r="S131" s="7"/>
      <c r="T131" s="25">
        <f t="shared" si="22"/>
        <v>-0.94712789277909604</v>
      </c>
      <c r="U131" s="24">
        <f t="shared" si="23"/>
        <v>0.30920022318753931</v>
      </c>
      <c r="V131" s="7"/>
      <c r="W131" s="25">
        <f t="shared" si="24"/>
        <v>-0.95163096969433203</v>
      </c>
      <c r="X131" s="24">
        <f t="shared" si="29"/>
        <v>101.10472221410384</v>
      </c>
      <c r="Y131" s="7"/>
      <c r="Z131" s="25">
        <f t="shared" si="30"/>
        <v>-638</v>
      </c>
      <c r="AA131" s="17">
        <f t="shared" si="31"/>
        <v>101.28599999999997</v>
      </c>
      <c r="AB131" s="24">
        <f t="shared" si="25"/>
        <v>1.7677741861749761</v>
      </c>
      <c r="AC131" s="17">
        <f t="shared" si="26"/>
        <v>-0.18127778589612831</v>
      </c>
    </row>
    <row r="132" spans="1:29" s="17" customFormat="1" x14ac:dyDescent="0.25">
      <c r="A132" s="17">
        <v>47</v>
      </c>
      <c r="B132" s="17">
        <v>-633</v>
      </c>
      <c r="C132" s="17">
        <v>15079</v>
      </c>
      <c r="D132" s="17">
        <v>13620</v>
      </c>
      <c r="E132" s="17">
        <v>11358</v>
      </c>
      <c r="F132" s="17">
        <v>12776</v>
      </c>
      <c r="G132" s="24"/>
      <c r="H132" s="7"/>
      <c r="I132" s="25">
        <f t="shared" si="32"/>
        <v>3721</v>
      </c>
      <c r="J132" s="24">
        <f t="shared" si="32"/>
        <v>844</v>
      </c>
      <c r="K132" s="7"/>
      <c r="L132" s="25">
        <f t="shared" si="27"/>
        <v>3711.1380291406253</v>
      </c>
      <c r="M132" s="17">
        <f t="shared" si="18"/>
        <v>97.258469231154791</v>
      </c>
      <c r="N132" s="17">
        <f t="shared" si="28"/>
        <v>849.39565970830768</v>
      </c>
      <c r="O132" s="24">
        <f t="shared" si="19"/>
        <v>29.113143687854873</v>
      </c>
      <c r="P132" s="7"/>
      <c r="Q132" s="25">
        <f t="shared" si="20"/>
        <v>3739.8558547379034</v>
      </c>
      <c r="R132" s="24">
        <f t="shared" si="21"/>
        <v>817.72771179239146</v>
      </c>
      <c r="S132" s="7"/>
      <c r="T132" s="25">
        <f t="shared" si="22"/>
        <v>-0.97448755509202589</v>
      </c>
      <c r="U132" s="24">
        <f t="shared" si="23"/>
        <v>0.21395926360171794</v>
      </c>
      <c r="V132" s="7"/>
      <c r="W132" s="25">
        <f t="shared" si="24"/>
        <v>-0.97763598633981175</v>
      </c>
      <c r="X132" s="24">
        <f t="shared" si="29"/>
        <v>95.449666592630706</v>
      </c>
      <c r="Y132" s="7"/>
      <c r="Z132" s="25">
        <f t="shared" si="30"/>
        <v>-633</v>
      </c>
      <c r="AA132" s="17">
        <f t="shared" si="31"/>
        <v>95.58899999999997</v>
      </c>
      <c r="AB132" s="24">
        <f t="shared" si="25"/>
        <v>1.6683427786888592</v>
      </c>
      <c r="AC132" s="17">
        <f t="shared" si="26"/>
        <v>-0.13933340736926425</v>
      </c>
    </row>
    <row r="133" spans="1:29" s="17" customFormat="1" x14ac:dyDescent="0.25">
      <c r="A133" s="17">
        <v>48</v>
      </c>
      <c r="B133" s="17">
        <v>-627</v>
      </c>
      <c r="C133" s="17">
        <v>15104</v>
      </c>
      <c r="D133" s="17">
        <v>13429</v>
      </c>
      <c r="E133" s="17">
        <v>11321</v>
      </c>
      <c r="F133" s="17">
        <v>12959</v>
      </c>
      <c r="G133" s="24"/>
      <c r="H133" s="7"/>
      <c r="I133" s="25">
        <f t="shared" si="32"/>
        <v>3783</v>
      </c>
      <c r="J133" s="24">
        <f t="shared" si="32"/>
        <v>470</v>
      </c>
      <c r="K133" s="7"/>
      <c r="L133" s="25">
        <f t="shared" si="27"/>
        <v>3779.6388986612633</v>
      </c>
      <c r="M133" s="17">
        <f t="shared" si="18"/>
        <v>11.297002209257748</v>
      </c>
      <c r="N133" s="17">
        <f t="shared" si="28"/>
        <v>478.78267555373907</v>
      </c>
      <c r="O133" s="24">
        <f t="shared" si="19"/>
        <v>77.135389882245846</v>
      </c>
      <c r="P133" s="7"/>
      <c r="Q133" s="25">
        <f t="shared" si="20"/>
        <v>3801.8558547379034</v>
      </c>
      <c r="R133" s="24">
        <f t="shared" si="21"/>
        <v>443.72771179239146</v>
      </c>
      <c r="S133" s="7"/>
      <c r="T133" s="25">
        <f t="shared" si="22"/>
        <v>-0.9906427842672797</v>
      </c>
      <c r="U133" s="24">
        <f t="shared" si="23"/>
        <v>0.11610179413716522</v>
      </c>
      <c r="V133" s="7"/>
      <c r="W133" s="25">
        <f t="shared" si="24"/>
        <v>-0.99239814002338944</v>
      </c>
      <c r="X133" s="24">
        <f t="shared" si="29"/>
        <v>89.777674512262877</v>
      </c>
      <c r="Y133" s="7"/>
      <c r="Z133" s="25">
        <f t="shared" si="30"/>
        <v>-627</v>
      </c>
      <c r="AA133" s="17">
        <f t="shared" si="31"/>
        <v>89.94599999999997</v>
      </c>
      <c r="AB133" s="24">
        <f t="shared" si="25"/>
        <v>1.569853848998819</v>
      </c>
      <c r="AC133" s="17">
        <f t="shared" si="26"/>
        <v>-0.16832548773709277</v>
      </c>
    </row>
    <row r="134" spans="1:29" s="17" customFormat="1" x14ac:dyDescent="0.25">
      <c r="A134" s="17">
        <v>49</v>
      </c>
      <c r="B134" s="17">
        <v>-622</v>
      </c>
      <c r="C134" s="17">
        <v>15130</v>
      </c>
      <c r="D134" s="17">
        <v>13253</v>
      </c>
      <c r="E134" s="17">
        <v>11313</v>
      </c>
      <c r="F134" s="17">
        <v>13148</v>
      </c>
      <c r="G134" s="24"/>
      <c r="H134" s="7"/>
      <c r="I134" s="25">
        <f t="shared" si="32"/>
        <v>3817</v>
      </c>
      <c r="J134" s="24">
        <f t="shared" si="32"/>
        <v>105</v>
      </c>
      <c r="K134" s="7"/>
      <c r="L134" s="25">
        <f t="shared" si="27"/>
        <v>3811.1757027766776</v>
      </c>
      <c r="M134" s="17">
        <f t="shared" si="18"/>
        <v>33.922438145601561</v>
      </c>
      <c r="N134" s="17">
        <f t="shared" si="28"/>
        <v>106.77625029081847</v>
      </c>
      <c r="O134" s="24">
        <f t="shared" si="19"/>
        <v>3.1550650956326893</v>
      </c>
      <c r="P134" s="7"/>
      <c r="Q134" s="25">
        <f t="shared" si="20"/>
        <v>3835.8558547379034</v>
      </c>
      <c r="R134" s="24">
        <f t="shared" si="21"/>
        <v>78.727711792391489</v>
      </c>
      <c r="S134" s="7"/>
      <c r="T134" s="25">
        <f t="shared" si="22"/>
        <v>-0.99950210349241886</v>
      </c>
      <c r="U134" s="24">
        <f t="shared" si="23"/>
        <v>2.0599183563470739E-2</v>
      </c>
      <c r="V134" s="7"/>
      <c r="W134" s="25">
        <f t="shared" si="24"/>
        <v>-0.99989720545937766</v>
      </c>
      <c r="X134" s="24">
        <f t="shared" si="29"/>
        <v>84.285109263568074</v>
      </c>
      <c r="Y134" s="7"/>
      <c r="Z134" s="25">
        <f t="shared" si="30"/>
        <v>-622</v>
      </c>
      <c r="AA134" s="17">
        <f t="shared" si="31"/>
        <v>84.347999999999971</v>
      </c>
      <c r="AB134" s="24">
        <f t="shared" si="25"/>
        <v>1.4721503174721764</v>
      </c>
      <c r="AC134" s="17">
        <f t="shared" si="26"/>
        <v>-6.2890736431896244E-2</v>
      </c>
    </row>
    <row r="135" spans="1:29" s="17" customFormat="1" x14ac:dyDescent="0.25">
      <c r="A135" s="17">
        <v>50</v>
      </c>
      <c r="B135" s="17">
        <v>-611</v>
      </c>
      <c r="C135" s="17">
        <v>15129</v>
      </c>
      <c r="D135" s="17">
        <v>13074</v>
      </c>
      <c r="E135" s="17">
        <v>11317</v>
      </c>
      <c r="F135" s="17">
        <v>13335</v>
      </c>
      <c r="G135" s="24"/>
      <c r="H135" s="7"/>
      <c r="I135" s="25">
        <f t="shared" si="32"/>
        <v>3812</v>
      </c>
      <c r="J135" s="24">
        <f t="shared" si="32"/>
        <v>-261</v>
      </c>
      <c r="K135" s="7"/>
      <c r="L135" s="25">
        <f t="shared" si="27"/>
        <v>3806.5448249905016</v>
      </c>
      <c r="M135" s="17">
        <f t="shared" si="18"/>
        <v>29.758934384255451</v>
      </c>
      <c r="N135" s="17">
        <f t="shared" si="28"/>
        <v>-259.42049053094098</v>
      </c>
      <c r="O135" s="24">
        <f t="shared" si="19"/>
        <v>2.4948501628471043</v>
      </c>
      <c r="P135" s="7"/>
      <c r="Q135" s="25">
        <f t="shared" si="20"/>
        <v>3830.8558547379034</v>
      </c>
      <c r="R135" s="24">
        <f t="shared" si="21"/>
        <v>-287.27228820760854</v>
      </c>
      <c r="S135" s="7"/>
      <c r="T135" s="25">
        <f t="shared" si="22"/>
        <v>-0.99819926242989843</v>
      </c>
      <c r="U135" s="24">
        <f t="shared" si="23"/>
        <v>-7.5165077998096894E-2</v>
      </c>
      <c r="V135" s="7"/>
      <c r="W135" s="25">
        <f t="shared" si="24"/>
        <v>-0.99722934932943719</v>
      </c>
      <c r="X135" s="24">
        <f t="shared" si="29"/>
        <v>78.794452069989632</v>
      </c>
      <c r="Y135" s="7"/>
      <c r="Z135" s="25">
        <f t="shared" si="30"/>
        <v>-611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-5.4547930010343748E-2</v>
      </c>
    </row>
    <row r="136" spans="1:29" s="17" customFormat="1" x14ac:dyDescent="0.25">
      <c r="A136" s="17">
        <v>51</v>
      </c>
      <c r="B136" s="17">
        <v>-623</v>
      </c>
      <c r="C136" s="17">
        <v>15102</v>
      </c>
      <c r="D136" s="17">
        <v>12877</v>
      </c>
      <c r="E136" s="17">
        <v>11329</v>
      </c>
      <c r="F136" s="17">
        <v>13508</v>
      </c>
      <c r="G136" s="24"/>
      <c r="H136" s="7"/>
      <c r="I136" s="25">
        <f t="shared" si="32"/>
        <v>3773</v>
      </c>
      <c r="J136" s="24">
        <f t="shared" si="32"/>
        <v>-631</v>
      </c>
      <c r="K136" s="7"/>
      <c r="L136" s="25">
        <f t="shared" si="27"/>
        <v>3765.5288448405513</v>
      </c>
      <c r="M136" s="17">
        <f t="shared" si="18"/>
        <v>55.818159416556917</v>
      </c>
      <c r="N136" s="17">
        <f t="shared" si="28"/>
        <v>-630.07568807363782</v>
      </c>
      <c r="O136" s="24">
        <f t="shared" si="19"/>
        <v>0.85435253721536275</v>
      </c>
      <c r="P136" s="7"/>
      <c r="Q136" s="25">
        <f t="shared" si="20"/>
        <v>3791.8558547379034</v>
      </c>
      <c r="R136" s="24">
        <f t="shared" si="21"/>
        <v>-657.27228820760854</v>
      </c>
      <c r="S136" s="7"/>
      <c r="T136" s="25">
        <f t="shared" si="22"/>
        <v>-0.98803710214223872</v>
      </c>
      <c r="U136" s="24">
        <f t="shared" si="23"/>
        <v>-0.17197594351115705</v>
      </c>
      <c r="V136" s="7"/>
      <c r="W136" s="25">
        <f t="shared" si="24"/>
        <v>-0.98568635745186539</v>
      </c>
      <c r="X136" s="24">
        <f t="shared" si="29"/>
        <v>73.207947115063916</v>
      </c>
      <c r="Y136" s="7"/>
      <c r="Z136" s="25">
        <f t="shared" si="30"/>
        <v>-623</v>
      </c>
      <c r="AA136" s="17">
        <f t="shared" si="31"/>
        <v>73.241999999999976</v>
      </c>
      <c r="AB136" s="24">
        <f t="shared" si="25"/>
        <v>1.2783140507456863</v>
      </c>
      <c r="AC136" s="17">
        <f t="shared" si="26"/>
        <v>-3.4052884936059513E-2</v>
      </c>
    </row>
    <row r="137" spans="1:29" s="17" customFormat="1" x14ac:dyDescent="0.25">
      <c r="A137" s="17">
        <v>52</v>
      </c>
      <c r="B137" s="17">
        <v>-614</v>
      </c>
      <c r="C137" s="17">
        <v>15062</v>
      </c>
      <c r="D137" s="17">
        <v>12698</v>
      </c>
      <c r="E137" s="17">
        <v>11370</v>
      </c>
      <c r="F137" s="17">
        <v>13688</v>
      </c>
      <c r="G137" s="24"/>
      <c r="H137" s="7"/>
      <c r="I137" s="25">
        <f t="shared" si="32"/>
        <v>3692</v>
      </c>
      <c r="J137" s="24">
        <f t="shared" si="32"/>
        <v>-990</v>
      </c>
      <c r="K137" s="7"/>
      <c r="L137" s="25">
        <f t="shared" si="27"/>
        <v>3689.6291746745737</v>
      </c>
      <c r="M137" s="17">
        <f t="shared" si="18"/>
        <v>5.6208127236825662</v>
      </c>
      <c r="N137" s="17">
        <f t="shared" si="28"/>
        <v>-989.23976136917918</v>
      </c>
      <c r="O137" s="24">
        <f t="shared" si="19"/>
        <v>0.57796277579231869</v>
      </c>
      <c r="P137" s="7"/>
      <c r="Q137" s="25">
        <f t="shared" si="20"/>
        <v>3710.8558547379034</v>
      </c>
      <c r="R137" s="24">
        <f t="shared" si="21"/>
        <v>-1016.2722882076085</v>
      </c>
      <c r="S137" s="7"/>
      <c r="T137" s="25">
        <f t="shared" si="22"/>
        <v>-0.96693107692940716</v>
      </c>
      <c r="U137" s="24">
        <f t="shared" si="23"/>
        <v>-0.26590864815761273</v>
      </c>
      <c r="V137" s="7"/>
      <c r="W137" s="25">
        <f t="shared" si="24"/>
        <v>-0.96323941023331816</v>
      </c>
      <c r="X137" s="24">
        <f t="shared" si="29"/>
        <v>67.672387345539789</v>
      </c>
      <c r="Y137" s="7"/>
      <c r="Z137" s="25">
        <f t="shared" si="30"/>
        <v>-614</v>
      </c>
      <c r="AA137" s="17">
        <f t="shared" si="31"/>
        <v>67.71599999999998</v>
      </c>
      <c r="AB137" s="24">
        <f t="shared" si="25"/>
        <v>1.1818671562804799</v>
      </c>
      <c r="AC137" s="17">
        <f t="shared" si="26"/>
        <v>-4.361265446019047E-2</v>
      </c>
    </row>
    <row r="138" spans="1:29" s="17" customFormat="1" x14ac:dyDescent="0.25">
      <c r="A138" s="17">
        <v>53</v>
      </c>
      <c r="B138" s="17">
        <v>-632</v>
      </c>
      <c r="C138" s="17">
        <v>15000</v>
      </c>
      <c r="D138" s="17">
        <v>12523</v>
      </c>
      <c r="E138" s="17">
        <v>11426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-1348</v>
      </c>
      <c r="K138" s="7"/>
      <c r="L138" s="25">
        <f t="shared" si="27"/>
        <v>3575.4722606773344</v>
      </c>
      <c r="M138" s="17">
        <f t="shared" si="18"/>
        <v>2.1675515020250327</v>
      </c>
      <c r="N138" s="17">
        <f t="shared" si="28"/>
        <v>-1349.0287200116959</v>
      </c>
      <c r="O138" s="24">
        <f t="shared" si="19"/>
        <v>1.0582648624636037</v>
      </c>
      <c r="P138" s="7"/>
      <c r="Q138" s="25">
        <f t="shared" si="20"/>
        <v>3592.8558547379034</v>
      </c>
      <c r="R138" s="24">
        <f t="shared" si="21"/>
        <v>-1374.2722882076084</v>
      </c>
      <c r="S138" s="7"/>
      <c r="T138" s="25">
        <f t="shared" si="22"/>
        <v>-0.93618402785392407</v>
      </c>
      <c r="U138" s="24">
        <f t="shared" si="23"/>
        <v>-0.35957970181619525</v>
      </c>
      <c r="V138" s="7"/>
      <c r="W138" s="25">
        <f t="shared" si="24"/>
        <v>-0.93115418917723769</v>
      </c>
      <c r="X138" s="24">
        <f t="shared" si="29"/>
        <v>61.990063731677139</v>
      </c>
      <c r="Y138" s="7"/>
      <c r="Z138" s="25">
        <f t="shared" si="30"/>
        <v>-632</v>
      </c>
      <c r="AA138" s="17">
        <f t="shared" si="31"/>
        <v>62.027999999999977</v>
      </c>
      <c r="AB138" s="24">
        <f t="shared" si="25"/>
        <v>1.0825928284270423</v>
      </c>
      <c r="AC138" s="17">
        <f t="shared" si="26"/>
        <v>-3.7936268322837918E-2</v>
      </c>
    </row>
    <row r="139" spans="1:29" s="17" customFormat="1" x14ac:dyDescent="0.25">
      <c r="A139" s="17">
        <v>54</v>
      </c>
      <c r="B139" s="17">
        <v>-627</v>
      </c>
      <c r="C139" s="17">
        <v>14935</v>
      </c>
      <c r="D139" s="17">
        <v>12353</v>
      </c>
      <c r="E139" s="17">
        <v>11508</v>
      </c>
      <c r="F139" s="17">
        <v>14046</v>
      </c>
      <c r="G139" s="24"/>
      <c r="H139" s="7"/>
      <c r="I139" s="25">
        <f t="shared" si="32"/>
        <v>3427</v>
      </c>
      <c r="J139" s="24">
        <f t="shared" si="32"/>
        <v>-1693</v>
      </c>
      <c r="K139" s="7"/>
      <c r="L139" s="25">
        <f t="shared" si="27"/>
        <v>3427.1989190560926</v>
      </c>
      <c r="M139" s="17">
        <f t="shared" si="18"/>
        <v>3.9568790876756445E-2</v>
      </c>
      <c r="N139" s="17">
        <f t="shared" si="28"/>
        <v>-1692.5801431876264</v>
      </c>
      <c r="O139" s="24">
        <f t="shared" si="19"/>
        <v>0.17627974289652834</v>
      </c>
      <c r="P139" s="7"/>
      <c r="Q139" s="25">
        <f t="shared" si="20"/>
        <v>3445.8558547379034</v>
      </c>
      <c r="R139" s="24">
        <f t="shared" si="21"/>
        <v>-1719.2722882076084</v>
      </c>
      <c r="S139" s="7"/>
      <c r="T139" s="25">
        <f t="shared" si="22"/>
        <v>-0.89788050061582225</v>
      </c>
      <c r="U139" s="24">
        <f t="shared" si="23"/>
        <v>-0.44984929263242701</v>
      </c>
      <c r="V139" s="7"/>
      <c r="W139" s="25">
        <f t="shared" si="24"/>
        <v>-0.89156020194855223</v>
      </c>
      <c r="X139" s="24">
        <f t="shared" si="29"/>
        <v>56.331035527466497</v>
      </c>
      <c r="Y139" s="7"/>
      <c r="Z139" s="25">
        <f t="shared" si="30"/>
        <v>-627</v>
      </c>
      <c r="AA139" s="17">
        <f t="shared" si="31"/>
        <v>56.384999999999977</v>
      </c>
      <c r="AB139" s="24">
        <f t="shared" si="25"/>
        <v>0.98410389873700232</v>
      </c>
      <c r="AC139" s="17">
        <f t="shared" si="26"/>
        <v>-5.3964472533479579E-2</v>
      </c>
    </row>
    <row r="140" spans="1:29" s="17" customFormat="1" x14ac:dyDescent="0.25">
      <c r="A140" s="17">
        <v>55</v>
      </c>
      <c r="B140" s="17">
        <v>-640</v>
      </c>
      <c r="C140" s="17">
        <v>14839</v>
      </c>
      <c r="D140" s="17">
        <v>12191</v>
      </c>
      <c r="E140" s="17">
        <v>11598</v>
      </c>
      <c r="F140" s="17">
        <v>14209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3241.3777148793042</v>
      </c>
      <c r="M140" s="17">
        <f t="shared" si="18"/>
        <v>0.14266853004780264</v>
      </c>
      <c r="N140" s="17">
        <f t="shared" si="28"/>
        <v>-2026.0281351698295</v>
      </c>
      <c r="O140" s="24">
        <f t="shared" si="19"/>
        <v>64.450954305053514</v>
      </c>
      <c r="P140" s="7"/>
      <c r="Q140" s="25">
        <f t="shared" si="20"/>
        <v>3259.8558547379034</v>
      </c>
      <c r="R140" s="24">
        <f t="shared" si="21"/>
        <v>-2044.2722882076084</v>
      </c>
      <c r="S140" s="7"/>
      <c r="T140" s="25">
        <f t="shared" si="22"/>
        <v>-0.84941481309006084</v>
      </c>
      <c r="U140" s="24">
        <f t="shared" si="23"/>
        <v>-0.53488586369119606</v>
      </c>
      <c r="V140" s="7"/>
      <c r="W140" s="25">
        <f t="shared" si="24"/>
        <v>-0.84187760609850304</v>
      </c>
      <c r="X140" s="24">
        <f t="shared" si="29"/>
        <v>50.67512454447342</v>
      </c>
      <c r="Y140" s="7"/>
      <c r="Z140" s="25">
        <f t="shared" si="30"/>
        <v>-640</v>
      </c>
      <c r="AA140" s="17">
        <f t="shared" si="31"/>
        <v>50.624999999999979</v>
      </c>
      <c r="AB140" s="24">
        <f t="shared" si="25"/>
        <v>0.88357293382212887</v>
      </c>
      <c r="AC140" s="17">
        <f t="shared" si="26"/>
        <v>5.0124544473440835E-2</v>
      </c>
    </row>
    <row r="141" spans="1:29" s="17" customFormat="1" x14ac:dyDescent="0.25">
      <c r="A141" s="17">
        <v>56</v>
      </c>
      <c r="B141" s="17">
        <v>-630</v>
      </c>
      <c r="C141" s="17">
        <v>14723</v>
      </c>
      <c r="D141" s="17">
        <v>12034</v>
      </c>
      <c r="E141" s="17">
        <v>11701</v>
      </c>
      <c r="F141" s="17">
        <v>14360</v>
      </c>
      <c r="G141" s="24"/>
      <c r="H141" s="7"/>
      <c r="I141" s="25">
        <f t="shared" si="32"/>
        <v>3022</v>
      </c>
      <c r="J141" s="24">
        <f t="shared" si="32"/>
        <v>-2326</v>
      </c>
      <c r="K141" s="7"/>
      <c r="L141" s="25">
        <f t="shared" si="27"/>
        <v>3026.2580005487521</v>
      </c>
      <c r="M141" s="17">
        <f t="shared" si="18"/>
        <v>18.130568673173009</v>
      </c>
      <c r="N141" s="17">
        <f t="shared" si="28"/>
        <v>-2334.0151338868018</v>
      </c>
      <c r="O141" s="24">
        <f t="shared" si="19"/>
        <v>64.242371223358163</v>
      </c>
      <c r="P141" s="7"/>
      <c r="Q141" s="25">
        <f t="shared" si="20"/>
        <v>3040.8558547379034</v>
      </c>
      <c r="R141" s="24">
        <f t="shared" si="21"/>
        <v>-2352.2722882076087</v>
      </c>
      <c r="S141" s="7"/>
      <c r="T141" s="25">
        <f t="shared" si="22"/>
        <v>-0.79235037455166424</v>
      </c>
      <c r="U141" s="24">
        <f t="shared" si="23"/>
        <v>-0.61547436795612187</v>
      </c>
      <c r="V141" s="7"/>
      <c r="W141" s="25">
        <f t="shared" si="24"/>
        <v>-0.783658782121749</v>
      </c>
      <c r="X141" s="24">
        <f t="shared" si="29"/>
        <v>44.959325772196451</v>
      </c>
      <c r="Y141" s="7"/>
      <c r="Z141" s="25">
        <f t="shared" si="30"/>
        <v>-630</v>
      </c>
      <c r="AA141" s="17">
        <f t="shared" si="31"/>
        <v>44.954999999999977</v>
      </c>
      <c r="AB141" s="24">
        <f t="shared" si="25"/>
        <v>0.78461276523405032</v>
      </c>
      <c r="AC141" s="17">
        <f t="shared" si="26"/>
        <v>4.3257721964735651E-3</v>
      </c>
    </row>
    <row r="142" spans="1:29" s="17" customFormat="1" x14ac:dyDescent="0.25">
      <c r="A142" s="17">
        <v>57</v>
      </c>
      <c r="B142" s="17">
        <v>-624</v>
      </c>
      <c r="C142" s="17">
        <v>14597</v>
      </c>
      <c r="D142" s="17">
        <v>11885</v>
      </c>
      <c r="E142" s="17">
        <v>11816</v>
      </c>
      <c r="F142" s="17">
        <v>14498</v>
      </c>
      <c r="G142" s="24"/>
      <c r="H142" s="7"/>
      <c r="I142" s="25">
        <f t="shared" si="32"/>
        <v>2781</v>
      </c>
      <c r="J142" s="24">
        <f t="shared" si="32"/>
        <v>-2613</v>
      </c>
      <c r="K142" s="7"/>
      <c r="L142" s="25">
        <f t="shared" si="27"/>
        <v>2783.7735987510023</v>
      </c>
      <c r="M142" s="17">
        <f t="shared" si="18"/>
        <v>7.692850031561421</v>
      </c>
      <c r="N142" s="17">
        <f t="shared" si="28"/>
        <v>-2616.2813385219974</v>
      </c>
      <c r="O142" s="24">
        <f t="shared" si="19"/>
        <v>10.767182495944349</v>
      </c>
      <c r="P142" s="7"/>
      <c r="Q142" s="25">
        <f t="shared" si="20"/>
        <v>2799.8558547379034</v>
      </c>
      <c r="R142" s="24">
        <f t="shared" si="21"/>
        <v>-2639.2722882076087</v>
      </c>
      <c r="S142" s="7"/>
      <c r="T142" s="25">
        <f t="shared" si="22"/>
        <v>-0.72955343533817762</v>
      </c>
      <c r="U142" s="24">
        <f t="shared" si="23"/>
        <v>-0.69056820147571185</v>
      </c>
      <c r="V142" s="7"/>
      <c r="W142" s="25">
        <f t="shared" si="24"/>
        <v>-0.71978518820961057</v>
      </c>
      <c r="X142" s="24">
        <f t="shared" si="29"/>
        <v>39.291682514399668</v>
      </c>
      <c r="Y142" s="7"/>
      <c r="Z142" s="25">
        <f t="shared" si="30"/>
        <v>-624</v>
      </c>
      <c r="AA142" s="17">
        <f t="shared" si="31"/>
        <v>39.338999999999977</v>
      </c>
      <c r="AB142" s="24">
        <f t="shared" si="25"/>
        <v>0.68659507444204892</v>
      </c>
      <c r="AC142" s="17">
        <f t="shared" si="26"/>
        <v>-4.7317485600309794E-2</v>
      </c>
    </row>
    <row r="143" spans="1:29" s="17" customFormat="1" x14ac:dyDescent="0.25">
      <c r="A143" s="17">
        <v>58</v>
      </c>
      <c r="B143" s="17">
        <v>-603</v>
      </c>
      <c r="C143" s="17">
        <v>14473</v>
      </c>
      <c r="D143" s="17">
        <v>11767</v>
      </c>
      <c r="E143" s="17">
        <v>11952</v>
      </c>
      <c r="F143" s="17">
        <v>14636</v>
      </c>
      <c r="G143" s="24"/>
      <c r="H143" s="7"/>
      <c r="I143" s="25">
        <f t="shared" si="32"/>
        <v>2521</v>
      </c>
      <c r="J143" s="24">
        <f t="shared" si="32"/>
        <v>-2869</v>
      </c>
      <c r="K143" s="7"/>
      <c r="L143" s="25">
        <f t="shared" si="27"/>
        <v>2523.8319776102494</v>
      </c>
      <c r="M143" s="17">
        <f t="shared" si="18"/>
        <v>8.0200971849538796</v>
      </c>
      <c r="N143" s="17">
        <f t="shared" si="28"/>
        <v>-2864.9420736376319</v>
      </c>
      <c r="O143" s="24">
        <f t="shared" si="19"/>
        <v>16.466766362402058</v>
      </c>
      <c r="P143" s="7"/>
      <c r="Q143" s="25">
        <f t="shared" si="20"/>
        <v>2539.8558547379034</v>
      </c>
      <c r="R143" s="24">
        <f t="shared" si="21"/>
        <v>-2895.2722882076087</v>
      </c>
      <c r="S143" s="7"/>
      <c r="T143" s="25">
        <f t="shared" si="22"/>
        <v>-0.66180570008711315</v>
      </c>
      <c r="U143" s="24">
        <f t="shared" si="23"/>
        <v>-0.75755085437123459</v>
      </c>
      <c r="V143" s="7"/>
      <c r="W143" s="25">
        <f t="shared" si="24"/>
        <v>-0.65107590026953599</v>
      </c>
      <c r="X143" s="24">
        <f t="shared" si="29"/>
        <v>33.782268411036398</v>
      </c>
      <c r="Y143" s="7"/>
      <c r="Z143" s="25">
        <f t="shared" si="30"/>
        <v>-603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-0.12973158896357972</v>
      </c>
    </row>
    <row r="144" spans="1:29" s="17" customFormat="1" x14ac:dyDescent="0.25">
      <c r="A144" s="17">
        <v>59</v>
      </c>
      <c r="B144" s="17">
        <v>-616</v>
      </c>
      <c r="C144" s="17">
        <v>14322</v>
      </c>
      <c r="D144" s="17">
        <v>11657</v>
      </c>
      <c r="E144" s="17">
        <v>12095</v>
      </c>
      <c r="F144" s="17">
        <v>14748</v>
      </c>
      <c r="G144" s="24"/>
      <c r="H144" s="7"/>
      <c r="I144" s="25">
        <f t="shared" si="32"/>
        <v>2227</v>
      </c>
      <c r="J144" s="24">
        <f t="shared" si="32"/>
        <v>-3091</v>
      </c>
      <c r="K144" s="7"/>
      <c r="L144" s="25">
        <f t="shared" si="27"/>
        <v>2234.7405259454335</v>
      </c>
      <c r="M144" s="17">
        <f t="shared" si="18"/>
        <v>59.915741911929899</v>
      </c>
      <c r="N144" s="17">
        <f t="shared" si="28"/>
        <v>-3092.149512181345</v>
      </c>
      <c r="O144" s="24">
        <f t="shared" si="19"/>
        <v>1.321378255060579</v>
      </c>
      <c r="P144" s="7"/>
      <c r="Q144" s="25">
        <f t="shared" si="20"/>
        <v>2245.8558547379034</v>
      </c>
      <c r="R144" s="24">
        <f t="shared" si="21"/>
        <v>-3117.2722882076087</v>
      </c>
      <c r="S144" s="7"/>
      <c r="T144" s="25">
        <f t="shared" si="22"/>
        <v>-0.58519864561090951</v>
      </c>
      <c r="U144" s="24">
        <f t="shared" si="23"/>
        <v>-0.81563737367907063</v>
      </c>
      <c r="V144" s="7"/>
      <c r="W144" s="25">
        <f t="shared" si="24"/>
        <v>-0.57363318571961464</v>
      </c>
      <c r="X144" s="24">
        <f t="shared" si="29"/>
        <v>28.223413631803169</v>
      </c>
      <c r="Y144" s="7"/>
      <c r="Z144" s="25">
        <f t="shared" si="30"/>
        <v>-616</v>
      </c>
      <c r="AA144" s="17">
        <f t="shared" si="31"/>
        <v>28.367999999999977</v>
      </c>
      <c r="AB144" s="24">
        <f t="shared" si="25"/>
        <v>0.495115002205751</v>
      </c>
      <c r="AC144" s="17">
        <f t="shared" si="26"/>
        <v>-0.14458636819680848</v>
      </c>
    </row>
    <row r="145" spans="1:29" s="17" customFormat="1" x14ac:dyDescent="0.25">
      <c r="A145" s="17">
        <v>60</v>
      </c>
      <c r="B145" s="17">
        <v>-628</v>
      </c>
      <c r="C145" s="17">
        <v>14167</v>
      </c>
      <c r="D145" s="17">
        <v>11553</v>
      </c>
      <c r="E145" s="17">
        <v>12252</v>
      </c>
      <c r="F145" s="17">
        <v>14847</v>
      </c>
      <c r="G145" s="24"/>
      <c r="H145" s="7"/>
      <c r="I145" s="25">
        <f t="shared" si="32"/>
        <v>1915</v>
      </c>
      <c r="J145" s="24">
        <f t="shared" si="32"/>
        <v>-3294</v>
      </c>
      <c r="K145" s="7"/>
      <c r="L145" s="25">
        <f t="shared" si="27"/>
        <v>1918.3088397416882</v>
      </c>
      <c r="M145" s="17">
        <f t="shared" si="18"/>
        <v>10.94842043617516</v>
      </c>
      <c r="N145" s="17">
        <f t="shared" si="28"/>
        <v>-3293.698881193995</v>
      </c>
      <c r="O145" s="24">
        <f t="shared" si="19"/>
        <v>9.0672535329864162E-2</v>
      </c>
      <c r="P145" s="7"/>
      <c r="Q145" s="25">
        <f t="shared" si="20"/>
        <v>1933.8558547379034</v>
      </c>
      <c r="R145" s="24">
        <f t="shared" si="21"/>
        <v>-3320.2722882076087</v>
      </c>
      <c r="S145" s="7"/>
      <c r="T145" s="25">
        <f t="shared" si="22"/>
        <v>-0.5039013633096322</v>
      </c>
      <c r="U145" s="24">
        <f t="shared" si="23"/>
        <v>-0.86875252421731719</v>
      </c>
      <c r="V145" s="7"/>
      <c r="W145" s="25">
        <f t="shared" si="24"/>
        <v>-0.49157062156408132</v>
      </c>
      <c r="X145" s="24">
        <f t="shared" si="29"/>
        <v>22.607610962858587</v>
      </c>
      <c r="Y145" s="7"/>
      <c r="Z145" s="25">
        <f t="shared" si="30"/>
        <v>-628</v>
      </c>
      <c r="AA145" s="17">
        <f t="shared" si="31"/>
        <v>22.71599999999998</v>
      </c>
      <c r="AB145" s="24">
        <f t="shared" si="25"/>
        <v>0.3964689928830315</v>
      </c>
      <c r="AC145" s="17">
        <f t="shared" si="26"/>
        <v>-0.10838903714139292</v>
      </c>
    </row>
    <row r="146" spans="1:29" s="17" customFormat="1" x14ac:dyDescent="0.25">
      <c r="A146" s="17">
        <v>61</v>
      </c>
      <c r="B146" s="17">
        <v>-626</v>
      </c>
      <c r="C146" s="17">
        <v>13997</v>
      </c>
      <c r="D146" s="17">
        <v>11469</v>
      </c>
      <c r="E146" s="17">
        <v>12414</v>
      </c>
      <c r="F146" s="17">
        <v>14931</v>
      </c>
      <c r="G146" s="24"/>
      <c r="H146" s="7"/>
      <c r="I146" s="25">
        <f t="shared" si="32"/>
        <v>1583</v>
      </c>
      <c r="J146" s="24">
        <f t="shared" si="32"/>
        <v>-3462</v>
      </c>
      <c r="K146" s="7"/>
      <c r="L146" s="25">
        <f t="shared" si="27"/>
        <v>1584.1152975598025</v>
      </c>
      <c r="M146" s="17">
        <f t="shared" si="18"/>
        <v>1.2438886469013148</v>
      </c>
      <c r="N146" s="17">
        <f t="shared" si="28"/>
        <v>-3462.4397132776012</v>
      </c>
      <c r="O146" s="24">
        <f t="shared" si="19"/>
        <v>0.19334776649877752</v>
      </c>
      <c r="P146" s="7"/>
      <c r="Q146" s="25">
        <f t="shared" si="20"/>
        <v>1601.8558547379034</v>
      </c>
      <c r="R146" s="24">
        <f t="shared" si="21"/>
        <v>-3488.2722882076087</v>
      </c>
      <c r="S146" s="7"/>
      <c r="T146" s="25">
        <f t="shared" si="22"/>
        <v>-0.41739271675827305</v>
      </c>
      <c r="U146" s="24">
        <f t="shared" si="23"/>
        <v>-0.91270989018000392</v>
      </c>
      <c r="V146" s="7"/>
      <c r="W146" s="25">
        <f t="shared" si="24"/>
        <v>-0.40442668545559635</v>
      </c>
      <c r="X146" s="24">
        <f t="shared" si="29"/>
        <v>17.003299489332676</v>
      </c>
      <c r="Y146" s="7"/>
      <c r="Z146" s="25">
        <f t="shared" si="30"/>
        <v>-626</v>
      </c>
      <c r="AA146" s="17">
        <f t="shared" si="31"/>
        <v>17.081999999999979</v>
      </c>
      <c r="AB146" s="24">
        <f t="shared" si="25"/>
        <v>0.298137142825671</v>
      </c>
      <c r="AC146" s="17">
        <f t="shared" si="26"/>
        <v>-7.8700510667303547E-2</v>
      </c>
    </row>
    <row r="147" spans="1:29" s="17" customFormat="1" x14ac:dyDescent="0.25">
      <c r="A147" s="17">
        <v>62</v>
      </c>
      <c r="B147" s="17">
        <v>-628</v>
      </c>
      <c r="C147" s="17">
        <v>13824</v>
      </c>
      <c r="D147" s="17">
        <v>11402</v>
      </c>
      <c r="E147" s="17">
        <v>12592</v>
      </c>
      <c r="F147" s="17">
        <v>15005</v>
      </c>
      <c r="G147" s="24"/>
      <c r="H147" s="7"/>
      <c r="I147" s="25">
        <f t="shared" si="32"/>
        <v>1232</v>
      </c>
      <c r="J147" s="24">
        <f t="shared" si="32"/>
        <v>-3603</v>
      </c>
      <c r="K147" s="7"/>
      <c r="L147" s="25">
        <f t="shared" si="27"/>
        <v>1233.279575935984</v>
      </c>
      <c r="M147" s="17">
        <f t="shared" si="18"/>
        <v>1.6373145759492911</v>
      </c>
      <c r="N147" s="17">
        <f t="shared" si="28"/>
        <v>-3597.8065035618629</v>
      </c>
      <c r="O147" s="24">
        <f t="shared" si="19"/>
        <v>26.972405252942924</v>
      </c>
      <c r="P147" s="7"/>
      <c r="Q147" s="25">
        <f t="shared" si="20"/>
        <v>1250.8558547379034</v>
      </c>
      <c r="R147" s="24">
        <f t="shared" si="21"/>
        <v>-3629.2722882076087</v>
      </c>
      <c r="S147" s="7"/>
      <c r="T147" s="25">
        <f t="shared" si="22"/>
        <v>-0.3259332741693361</v>
      </c>
      <c r="U147" s="24">
        <f t="shared" si="23"/>
        <v>-0.94960267947011612</v>
      </c>
      <c r="V147" s="7"/>
      <c r="W147" s="25">
        <f t="shared" si="24"/>
        <v>-0.31243213856782959</v>
      </c>
      <c r="X147" s="24">
        <f t="shared" si="29"/>
        <v>11.316814125756537</v>
      </c>
      <c r="Y147" s="7"/>
      <c r="Z147" s="25">
        <f t="shared" si="30"/>
        <v>-628</v>
      </c>
      <c r="AA147" s="17">
        <f t="shared" si="31"/>
        <v>11.42999999999998</v>
      </c>
      <c r="AB147" s="24">
        <f t="shared" si="25"/>
        <v>0.1994911335029515</v>
      </c>
      <c r="AC147" s="17">
        <f t="shared" si="26"/>
        <v>-0.11318587424344351</v>
      </c>
    </row>
    <row r="148" spans="1:29" s="17" customFormat="1" x14ac:dyDescent="0.25">
      <c r="A148" s="17">
        <v>63</v>
      </c>
      <c r="B148" s="17">
        <v>-644</v>
      </c>
      <c r="C148" s="17">
        <v>13641</v>
      </c>
      <c r="D148" s="17">
        <v>11356</v>
      </c>
      <c r="E148" s="17">
        <v>12783</v>
      </c>
      <c r="F148" s="17">
        <v>15060</v>
      </c>
      <c r="G148" s="24"/>
      <c r="H148" s="7"/>
      <c r="I148" s="25">
        <f t="shared" si="32"/>
        <v>858</v>
      </c>
      <c r="J148" s="24">
        <f t="shared" si="32"/>
        <v>-3704</v>
      </c>
      <c r="K148" s="7"/>
      <c r="L148" s="25">
        <f t="shared" si="27"/>
        <v>860.87915739604318</v>
      </c>
      <c r="M148" s="17">
        <f t="shared" ref="M148:M149" si="33">(I148-L148)^2</f>
        <v>8.2895473111901641</v>
      </c>
      <c r="N148" s="17">
        <f t="shared" si="28"/>
        <v>-3699.9694281861507</v>
      </c>
      <c r="O148" s="24">
        <f t="shared" ref="O148:O149" si="34">(J148-N148)^2</f>
        <v>16.245509146596373</v>
      </c>
      <c r="P148" s="7"/>
      <c r="Q148" s="25">
        <f t="shared" si="20"/>
        <v>876.85585473790331</v>
      </c>
      <c r="R148" s="24">
        <f t="shared" si="21"/>
        <v>-3730.2722882076087</v>
      </c>
      <c r="S148" s="7"/>
      <c r="T148" s="25">
        <f t="shared" si="22"/>
        <v>-0.2284807626928049</v>
      </c>
      <c r="U148" s="24">
        <f t="shared" si="23"/>
        <v>-0.97602942924530278</v>
      </c>
      <c r="V148" s="7"/>
      <c r="W148" s="25">
        <f t="shared" si="24"/>
        <v>-0.21459308163720919</v>
      </c>
      <c r="X148" s="24">
        <f t="shared" si="29"/>
        <v>5.5048578622034938</v>
      </c>
      <c r="Y148" s="7"/>
      <c r="Z148" s="25">
        <f t="shared" si="30"/>
        <v>-644</v>
      </c>
      <c r="AA148" s="17">
        <f t="shared" si="31"/>
        <v>5.6339999999999808</v>
      </c>
      <c r="AB148" s="24">
        <f t="shared" si="25"/>
        <v>9.8331850057360198E-2</v>
      </c>
      <c r="AC148" s="17">
        <f t="shared" si="26"/>
        <v>-0.12914213779648698</v>
      </c>
    </row>
    <row r="149" spans="1:29" s="17" customFormat="1" x14ac:dyDescent="0.25">
      <c r="A149" s="17">
        <v>64</v>
      </c>
      <c r="B149" s="17">
        <v>-638</v>
      </c>
      <c r="C149" s="17">
        <v>13447</v>
      </c>
      <c r="D149" s="17">
        <v>11326</v>
      </c>
      <c r="E149" s="17">
        <v>12966</v>
      </c>
      <c r="F149" s="17">
        <v>15097</v>
      </c>
      <c r="G149" s="24"/>
      <c r="H149" s="7"/>
      <c r="I149" s="25">
        <f t="shared" si="32"/>
        <v>481</v>
      </c>
      <c r="J149" s="24">
        <f t="shared" si="32"/>
        <v>-3771</v>
      </c>
      <c r="K149" s="7"/>
      <c r="L149" s="25">
        <f t="shared" si="27"/>
        <v>483.0582251147132</v>
      </c>
      <c r="M149" s="17">
        <f t="shared" si="33"/>
        <v>4.2362906228361474</v>
      </c>
      <c r="N149" s="17">
        <f t="shared" si="28"/>
        <v>-3763.5656599551348</v>
      </c>
      <c r="O149" s="24">
        <f t="shared" si="34"/>
        <v>55.269411902685803</v>
      </c>
      <c r="P149" s="7"/>
      <c r="Q149" s="25">
        <f t="shared" ref="Q149" si="35">I149-$J$4</f>
        <v>499.85585473790337</v>
      </c>
      <c r="R149" s="24">
        <f t="shared" ref="R149" si="36">J149-$J$3</f>
        <v>-3797.2722882076087</v>
      </c>
      <c r="S149" s="7"/>
      <c r="T149" s="25">
        <f t="shared" ref="T149" si="37">Q149/$J$7</f>
        <v>-0.1302465465787615</v>
      </c>
      <c r="U149" s="24">
        <f t="shared" ref="U149" si="38">R149/$J$6</f>
        <v>-0.99356004543280285</v>
      </c>
      <c r="V149" s="7"/>
      <c r="W149" s="25">
        <f t="shared" ref="W149" si="39">(T149-U149*SIN(-$J$11*PI()/180))/(COS(-$J$11*PI()/180))</f>
        <v>-0.11609903306394349</v>
      </c>
      <c r="X149" s="24">
        <f>IF(MOD(ATAN2(U149,W149)*180/PI()-$J$9+360,360)&gt;5,MOD(ATAN2(U149,W149)*180/PI()-$J$9+360,360)-360,MOD(ATAN2(U149,W149)*180/PI()-$J$9+360,360))</f>
        <v>-0.23021569567208644</v>
      </c>
      <c r="Y149" s="7"/>
      <c r="Z149" s="25">
        <f t="shared" si="30"/>
        <v>-638</v>
      </c>
      <c r="AA149" s="17">
        <f t="shared" si="31"/>
        <v>-0.10800000000001919</v>
      </c>
      <c r="AB149" s="24">
        <f t="shared" ref="AB149" si="40">AA149*PI()/180</f>
        <v>-1.8849555921542107E-3</v>
      </c>
      <c r="AC149" s="17">
        <f t="shared" ref="AC149" si="41">X149-AA149</f>
        <v>-0.12221569567206725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-9973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9978</v>
      </c>
      <c r="G156" s="2"/>
      <c r="I156" s="1"/>
      <c r="J156" s="3"/>
    </row>
    <row r="157" spans="1:29" x14ac:dyDescent="0.25">
      <c r="A157" t="s">
        <v>175</v>
      </c>
      <c r="B157">
        <v>9984</v>
      </c>
      <c r="G157" s="2"/>
      <c r="I157" s="43">
        <f>J155</f>
        <v>-9991</v>
      </c>
      <c r="J157" s="39">
        <f>I157+B157</f>
        <v>-7</v>
      </c>
    </row>
    <row r="158" spans="1:29" x14ac:dyDescent="0.25">
      <c r="A158" s="31" t="s">
        <v>176</v>
      </c>
      <c r="B158" s="31">
        <v>40009</v>
      </c>
      <c r="G158" s="2"/>
      <c r="I158" s="1"/>
      <c r="J158" s="3"/>
    </row>
    <row r="159" spans="1:29" x14ac:dyDescent="0.25">
      <c r="A159" t="s">
        <v>177</v>
      </c>
      <c r="B159">
        <v>40009</v>
      </c>
      <c r="G159" s="2"/>
      <c r="I159" s="43">
        <f>J157</f>
        <v>-7</v>
      </c>
      <c r="J159" s="39">
        <f>I159+B159</f>
        <v>40002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40002</v>
      </c>
      <c r="J161" s="39">
        <f>I161+B161</f>
        <v>50009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-10006</v>
      </c>
      <c r="G163" s="2"/>
      <c r="I163" s="43">
        <f>J161</f>
        <v>50009</v>
      </c>
      <c r="J163" s="39">
        <f>I163+B163</f>
        <v>40003</v>
      </c>
    </row>
    <row r="164" spans="1:10" x14ac:dyDescent="0.25">
      <c r="A164" s="31" t="s">
        <v>182</v>
      </c>
      <c r="B164" s="31">
        <v>-40015</v>
      </c>
      <c r="G164" s="2"/>
      <c r="I164" s="1"/>
      <c r="J164" s="3"/>
    </row>
    <row r="165" spans="1:10" ht="15.75" thickBot="1" x14ac:dyDescent="0.3">
      <c r="A165" t="s">
        <v>183</v>
      </c>
      <c r="B165">
        <v>-40015</v>
      </c>
      <c r="G165" s="2"/>
      <c r="I165" s="4">
        <f>J163</f>
        <v>40003</v>
      </c>
      <c r="J165" s="6">
        <f>I165+B165</f>
        <v>-12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26.767331406068653</v>
      </c>
      <c r="L3" s="35" t="s">
        <v>1</v>
      </c>
      <c r="M3" s="11">
        <v>-3846.8291221678123</v>
      </c>
      <c r="N3" s="10" t="s">
        <v>2</v>
      </c>
      <c r="O3" s="35">
        <v>3831.5256801389282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-18.676568013507715</v>
      </c>
      <c r="L4" s="9" t="s">
        <v>5</v>
      </c>
      <c r="M4" s="13">
        <v>359.79941251059972</v>
      </c>
      <c r="N4" s="12" t="s">
        <v>6</v>
      </c>
      <c r="O4" s="9">
        <v>359.7787976679694</v>
      </c>
      <c r="Q4" s="2" t="s">
        <v>7</v>
      </c>
      <c r="R4" s="2">
        <f>MAX(AC20:AC149)</f>
        <v>0.20177295010449825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-172.30862643533339</v>
      </c>
      <c r="N5" s="14" t="s">
        <v>9</v>
      </c>
      <c r="O5" s="9">
        <v>-173.12550376872267</v>
      </c>
      <c r="Q5" s="5" t="s">
        <v>10</v>
      </c>
      <c r="R5" s="5">
        <f>MIN(AC20:AC149)</f>
        <v>-0.23502368692253839</v>
      </c>
      <c r="T5" s="45" t="s">
        <v>55</v>
      </c>
      <c r="U5" s="47">
        <v>3</v>
      </c>
    </row>
    <row r="6" spans="1:21" ht="15.75" thickBot="1" x14ac:dyDescent="0.3">
      <c r="A6" t="s">
        <v>161</v>
      </c>
      <c r="I6" s="32" t="s">
        <v>11</v>
      </c>
      <c r="J6" s="32">
        <f>(O3+O9)/2</f>
        <v>3824.8358238793508</v>
      </c>
      <c r="L6" s="37" t="s">
        <v>12</v>
      </c>
      <c r="M6" s="13">
        <v>-18.524089449694088</v>
      </c>
      <c r="N6" s="14" t="s">
        <v>13</v>
      </c>
      <c r="O6" s="9">
        <v>26.244445645864957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-3840.5724071801656</v>
      </c>
      <c r="L7" s="38" t="s">
        <v>15</v>
      </c>
      <c r="M7" s="16">
        <f>SUM(M20:M84)</f>
        <v>2015.0147960696113</v>
      </c>
      <c r="N7" s="15" t="s">
        <v>15</v>
      </c>
      <c r="O7" s="36">
        <f>SUM(O20:O84)</f>
        <v>1710.7442680545398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-173.10690194598996</v>
      </c>
      <c r="L9" s="35" t="s">
        <v>18</v>
      </c>
      <c r="M9" s="11">
        <v>-3834.3156921925188</v>
      </c>
      <c r="N9" s="10" t="s">
        <v>19</v>
      </c>
      <c r="O9" s="35">
        <v>3818.1459676197737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-172.29222608525612</v>
      </c>
      <c r="L10" s="9" t="s">
        <v>21</v>
      </c>
      <c r="M10" s="13">
        <v>359.76823597338108</v>
      </c>
      <c r="N10" s="12" t="s">
        <v>22</v>
      </c>
      <c r="O10" s="9">
        <v>359.75209141776457</v>
      </c>
      <c r="T10" s="48"/>
    </row>
    <row r="11" spans="1:21" ht="15.75" thickBot="1" x14ac:dyDescent="0.3">
      <c r="I11" s="33" t="s">
        <v>23</v>
      </c>
      <c r="J11" s="33">
        <f>J9-J10</f>
        <v>-0.81467586073384268</v>
      </c>
      <c r="L11" s="37" t="s">
        <v>24</v>
      </c>
      <c r="M11" s="13">
        <v>-172.27582573517884</v>
      </c>
      <c r="N11" s="14" t="s">
        <v>25</v>
      </c>
      <c r="O11" s="9">
        <v>-173.08830012325726</v>
      </c>
    </row>
    <row r="12" spans="1:21" x14ac:dyDescent="0.25">
      <c r="I12" s="9"/>
      <c r="J12" s="9"/>
      <c r="L12" s="37" t="s">
        <v>26</v>
      </c>
      <c r="M12" s="13">
        <v>-18.829046577321343</v>
      </c>
      <c r="N12" s="14" t="s">
        <v>27</v>
      </c>
      <c r="O12" s="9">
        <v>27.290217166272349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2129.0176603590749</v>
      </c>
      <c r="N13" s="15" t="s">
        <v>15</v>
      </c>
      <c r="O13" s="36">
        <f>SUM(O85:O149)</f>
        <v>1798.4736970312917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13513</v>
      </c>
      <c r="D20" s="17">
        <v>11372</v>
      </c>
      <c r="E20" s="17">
        <v>13015</v>
      </c>
      <c r="F20" s="17">
        <v>15154</v>
      </c>
      <c r="G20" s="24"/>
      <c r="H20" s="7"/>
      <c r="I20" s="25">
        <f t="shared" ref="I20:J51" si="0">C20-E20</f>
        <v>498</v>
      </c>
      <c r="J20" s="24">
        <f t="shared" si="0"/>
        <v>-3782</v>
      </c>
      <c r="K20" s="7"/>
      <c r="L20" s="25">
        <f>$M$3*SIN(2*PI()/$M$4*(AA20+$M$5))+$M$6</f>
        <v>488.73303786816416</v>
      </c>
      <c r="M20" s="17">
        <f t="shared" ref="M20:M83" si="1">(I20-L20)^2</f>
        <v>85.876587152879452</v>
      </c>
      <c r="N20" s="17">
        <f>$O$3*COS(2*PI()/$O$4*(AA20+$O$5))+$O$6</f>
        <v>-3778.7225141972376</v>
      </c>
      <c r="O20" s="24">
        <f t="shared" ref="O20:O83" si="2">(J20-N20)^2</f>
        <v>10.741913187308995</v>
      </c>
      <c r="P20" s="7"/>
      <c r="Q20" s="25">
        <f>I20-$J$4</f>
        <v>516.67656801350768</v>
      </c>
      <c r="R20" s="24">
        <f>J20-$J$3</f>
        <v>-3808.7673314060685</v>
      </c>
      <c r="S20" s="7"/>
      <c r="T20" s="25">
        <f>Q20/$J$7</f>
        <v>-0.13453113578787157</v>
      </c>
      <c r="U20" s="24">
        <f>R20/$J$6</f>
        <v>-0.99579890661634074</v>
      </c>
      <c r="V20" s="7"/>
      <c r="W20" s="25">
        <f>(T20-U20*SIN(-$J$11*PI()/180))/(COS(-$J$11*PI()/180))</f>
        <v>-0.12038474028311562</v>
      </c>
      <c r="X20" s="24">
        <f>IF(MOD(ATAN2(U20,W20)*180/PI()-$J$9+360,360)&gt;5,MOD(ATAN2(U20,W20)*180/PI()-$J$9+360,360)-360,MOD(ATAN2(U20,W20)*180/PI()-$J$9+360,360))</f>
        <v>8.7454609854376031E-5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1.8087454609854375E-2</v>
      </c>
      <c r="AD20" s="17">
        <f ca="1">INDIRECT("AC"&amp;AE20)-AC20</f>
        <v>-0.10783633169710981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13699</v>
      </c>
      <c r="D21" s="17">
        <v>11403</v>
      </c>
      <c r="E21" s="17">
        <v>12838</v>
      </c>
      <c r="F21" s="17">
        <v>15124</v>
      </c>
      <c r="G21" s="24"/>
      <c r="H21" s="7"/>
      <c r="I21" s="25">
        <f t="shared" si="0"/>
        <v>861</v>
      </c>
      <c r="J21" s="24">
        <f t="shared" si="0"/>
        <v>-3721</v>
      </c>
      <c r="K21" s="7"/>
      <c r="L21" s="25">
        <f t="shared" ref="L21:L84" si="3">$M$3*SIN(2*PI()/$M$4*(AA21+$M$5))+$M$6</f>
        <v>863.78938364335227</v>
      </c>
      <c r="M21" s="17">
        <f t="shared" si="1"/>
        <v>7.780661109801164</v>
      </c>
      <c r="N21" s="17">
        <f t="shared" ref="N21:N84" si="4">$O$3*COS(2*PI()/$O$4*(AA21+$O$5))+$O$6</f>
        <v>-3715.4326767850253</v>
      </c>
      <c r="O21" s="24">
        <f t="shared" si="2"/>
        <v>30.995087779996776</v>
      </c>
      <c r="P21" s="7"/>
      <c r="Q21" s="25">
        <f t="shared" ref="Q21:Q84" si="5">I21-$J$4</f>
        <v>879.67656801350768</v>
      </c>
      <c r="R21" s="24">
        <f t="shared" ref="R21:R84" si="6">J21-$J$3</f>
        <v>-3747.7673314060685</v>
      </c>
      <c r="S21" s="7"/>
      <c r="T21" s="25">
        <f t="shared" ref="T21:T84" si="7">Q21/$J$7</f>
        <v>-0.22904829664684956</v>
      </c>
      <c r="U21" s="24">
        <f t="shared" ref="U21:U84" si="8">R21/$J$6</f>
        <v>-0.97985050966315324</v>
      </c>
      <c r="V21" s="7"/>
      <c r="W21" s="25">
        <f t="shared" ref="W21:W84" si="9">(T21-U21*SIN(-$J$11*PI()/180))/(COS(-$J$11*PI()/180))</f>
        <v>-0.21513823835291365</v>
      </c>
      <c r="X21" s="24">
        <f t="shared" ref="X21:X83" si="10">MOD(ATAN2(U21,W21)*180/PI()-$J$9+360,360)</f>
        <v>5.4903980511776354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-0.17060194882236424</v>
      </c>
      <c r="AD21" s="17">
        <f t="shared" ref="AD21:AD83" ca="1" si="14">INDIRECT("AC"&amp;AE21)-AC21</f>
        <v>0.12226339311410506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11454</v>
      </c>
      <c r="E22" s="17">
        <v>12649</v>
      </c>
      <c r="F22" s="17">
        <v>15068</v>
      </c>
      <c r="G22" s="24"/>
      <c r="H22" s="7"/>
      <c r="I22" s="25">
        <f t="shared" si="0"/>
        <v>1234</v>
      </c>
      <c r="J22" s="24">
        <f t="shared" si="0"/>
        <v>-3614</v>
      </c>
      <c r="K22" s="7"/>
      <c r="L22" s="25">
        <f t="shared" si="3"/>
        <v>1238.1780823336562</v>
      </c>
      <c r="M22" s="17">
        <f t="shared" si="1"/>
        <v>17.456371986810211</v>
      </c>
      <c r="N22" s="17">
        <f>$O$3*COS(2*PI()/$O$4*(AA22+$O$5))+$O$6</f>
        <v>-3612.7384161183795</v>
      </c>
      <c r="O22" s="24">
        <f>(J22-N22)^2</f>
        <v>1.5915938903646007</v>
      </c>
      <c r="P22" s="7"/>
      <c r="Q22" s="25">
        <f t="shared" si="5"/>
        <v>1252.6765680135077</v>
      </c>
      <c r="R22" s="24">
        <f t="shared" si="6"/>
        <v>-3640.7673314060685</v>
      </c>
      <c r="S22" s="7"/>
      <c r="T22" s="25">
        <f t="shared" si="7"/>
        <v>-0.32616923604188752</v>
      </c>
      <c r="U22" s="24">
        <f t="shared" si="8"/>
        <v>-0.95187545271247997</v>
      </c>
      <c r="V22" s="7"/>
      <c r="W22" s="25">
        <f t="shared" si="9"/>
        <v>-0.3126667940995117</v>
      </c>
      <c r="X22" s="24">
        <f t="shared" si="10"/>
        <v>11.29093399613464</v>
      </c>
      <c r="Y22" s="7"/>
      <c r="Z22" s="25">
        <f t="shared" si="11"/>
        <v>645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-0.17506600386535887</v>
      </c>
      <c r="AD22" s="17">
        <f t="shared" ca="1" si="14"/>
        <v>1.3437138893555911E-2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14053</v>
      </c>
      <c r="D23" s="17">
        <v>11518</v>
      </c>
      <c r="E23" s="17">
        <v>12466</v>
      </c>
      <c r="F23" s="17">
        <v>14992</v>
      </c>
      <c r="G23" s="24"/>
      <c r="H23" s="7"/>
      <c r="I23" s="25">
        <f t="shared" si="0"/>
        <v>1587</v>
      </c>
      <c r="J23" s="24">
        <f t="shared" si="0"/>
        <v>-3474</v>
      </c>
      <c r="K23" s="7"/>
      <c r="L23" s="25">
        <f t="shared" si="3"/>
        <v>1594.7252642739413</v>
      </c>
      <c r="M23" s="17">
        <f t="shared" si="1"/>
        <v>59.679708102234116</v>
      </c>
      <c r="N23" s="17">
        <f t="shared" si="4"/>
        <v>-3474.8813626728647</v>
      </c>
      <c r="O23" s="24">
        <f t="shared" si="2"/>
        <v>0.77680016111925232</v>
      </c>
      <c r="P23" s="7"/>
      <c r="Q23" s="25">
        <f t="shared" si="5"/>
        <v>1605.6765680135077</v>
      </c>
      <c r="R23" s="24">
        <f t="shared" si="6"/>
        <v>-3500.7673314060685</v>
      </c>
      <c r="S23" s="7"/>
      <c r="T23" s="25">
        <f t="shared" si="7"/>
        <v>-0.41808261836480554</v>
      </c>
      <c r="U23" s="24">
        <f t="shared" si="8"/>
        <v>-0.91527257445926269</v>
      </c>
      <c r="V23" s="7"/>
      <c r="W23" s="25">
        <f t="shared" si="9"/>
        <v>-0.40510995164178581</v>
      </c>
      <c r="X23" s="24">
        <f t="shared" si="10"/>
        <v>16.981622916062008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-0.20837708393798948</v>
      </c>
      <c r="AD23" s="17">
        <f t="shared" ca="1" si="14"/>
        <v>1.6676626527956984E-2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14226</v>
      </c>
      <c r="D24" s="17">
        <v>11599</v>
      </c>
      <c r="E24" s="17">
        <v>12302</v>
      </c>
      <c r="F24" s="17">
        <v>14909</v>
      </c>
      <c r="G24" s="24"/>
      <c r="H24" s="7"/>
      <c r="I24" s="25">
        <f t="shared" si="0"/>
        <v>1924</v>
      </c>
      <c r="J24" s="24">
        <f t="shared" si="0"/>
        <v>-3310</v>
      </c>
      <c r="K24" s="7"/>
      <c r="L24" s="25">
        <f t="shared" si="3"/>
        <v>1923.6971408356503</v>
      </c>
      <c r="M24" s="17">
        <f t="shared" si="1"/>
        <v>9.172367343058882E-2</v>
      </c>
      <c r="N24" s="17">
        <f t="shared" si="4"/>
        <v>-3308.6109480710452</v>
      </c>
      <c r="O24" s="24">
        <f t="shared" si="2"/>
        <v>1.9294652613330889</v>
      </c>
      <c r="P24" s="7"/>
      <c r="Q24" s="25">
        <f t="shared" si="5"/>
        <v>1942.6765680135077</v>
      </c>
      <c r="R24" s="24">
        <f t="shared" si="6"/>
        <v>-3336.7673314060685</v>
      </c>
      <c r="S24" s="7"/>
      <c r="T24" s="25">
        <f t="shared" si="7"/>
        <v>-0.50582995503002748</v>
      </c>
      <c r="U24" s="24">
        <f t="shared" si="8"/>
        <v>-0.8723949170769224</v>
      </c>
      <c r="V24" s="7"/>
      <c r="W24" s="25">
        <f t="shared" si="9"/>
        <v>-0.49347586805133453</v>
      </c>
      <c r="X24" s="24">
        <f t="shared" si="10"/>
        <v>22.601855542632961</v>
      </c>
      <c r="Y24" s="7"/>
      <c r="Z24" s="25">
        <f t="shared" si="11"/>
        <v>614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-0.11414445736703627</v>
      </c>
      <c r="AD24" s="17">
        <f t="shared" ca="1" si="14"/>
        <v>-3.8049810354898739E-2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14385</v>
      </c>
      <c r="D25" s="17">
        <v>11705</v>
      </c>
      <c r="E25" s="17">
        <v>12153</v>
      </c>
      <c r="F25" s="17">
        <v>14818</v>
      </c>
      <c r="G25" s="24"/>
      <c r="H25" s="7"/>
      <c r="I25" s="25">
        <f t="shared" si="0"/>
        <v>2232</v>
      </c>
      <c r="J25" s="24">
        <f t="shared" si="0"/>
        <v>-3113</v>
      </c>
      <c r="K25" s="7"/>
      <c r="L25" s="25">
        <f t="shared" si="3"/>
        <v>2236.066213237048</v>
      </c>
      <c r="M25" s="17">
        <f t="shared" si="1"/>
        <v>16.534090089144637</v>
      </c>
      <c r="N25" s="17">
        <f t="shared" si="4"/>
        <v>-3110.2683158923546</v>
      </c>
      <c r="O25" s="24">
        <f t="shared" si="2"/>
        <v>7.4620980639623271</v>
      </c>
      <c r="P25" s="7"/>
      <c r="Q25" s="25">
        <f t="shared" si="5"/>
        <v>2250.6765680135077</v>
      </c>
      <c r="R25" s="24">
        <f t="shared" si="6"/>
        <v>-3139.7673314060685</v>
      </c>
      <c r="S25" s="7"/>
      <c r="T25" s="25">
        <f t="shared" si="7"/>
        <v>-0.58602633394067549</v>
      </c>
      <c r="U25" s="24">
        <f t="shared" si="8"/>
        <v>-0.8208894383920381</v>
      </c>
      <c r="V25" s="7"/>
      <c r="W25" s="25">
        <f t="shared" si="9"/>
        <v>-0.57441274866727965</v>
      </c>
      <c r="X25" s="24">
        <f t="shared" si="10"/>
        <v>28.08909041749871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-0.17990958250128841</v>
      </c>
      <c r="AD25" s="17">
        <f t="shared" ca="1" si="14"/>
        <v>0.10210839873868949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14524</v>
      </c>
      <c r="D26" s="17">
        <v>11811</v>
      </c>
      <c r="E26" s="17">
        <v>12006</v>
      </c>
      <c r="F26" s="17">
        <v>14696</v>
      </c>
      <c r="G26" s="24"/>
      <c r="H26" s="7"/>
      <c r="I26" s="25">
        <f t="shared" si="0"/>
        <v>2518</v>
      </c>
      <c r="J26" s="24">
        <f t="shared" si="0"/>
        <v>-2885</v>
      </c>
      <c r="K26" s="7"/>
      <c r="L26" s="25">
        <f t="shared" si="3"/>
        <v>2527.2506272960545</v>
      </c>
      <c r="M26" s="17">
        <f t="shared" si="1"/>
        <v>85.574105370508917</v>
      </c>
      <c r="N26" s="17">
        <f t="shared" si="4"/>
        <v>-2882.4509006731696</v>
      </c>
      <c r="O26" s="24">
        <f t="shared" si="2"/>
        <v>6.497907378047203</v>
      </c>
      <c r="P26" s="7"/>
      <c r="Q26" s="25">
        <f t="shared" si="5"/>
        <v>2536.6765680135077</v>
      </c>
      <c r="R26" s="24">
        <f t="shared" si="6"/>
        <v>-2911.7673314060685</v>
      </c>
      <c r="S26" s="7"/>
      <c r="T26" s="25">
        <f t="shared" si="7"/>
        <v>-0.66049440007199145</v>
      </c>
      <c r="U26" s="24">
        <f t="shared" si="8"/>
        <v>-0.76127903666536989</v>
      </c>
      <c r="V26" s="7"/>
      <c r="W26" s="25">
        <f t="shared" si="9"/>
        <v>-0.64973598725133896</v>
      </c>
      <c r="X26" s="24">
        <f t="shared" si="10"/>
        <v>33.586976313077457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-0.23502368692253839</v>
      </c>
      <c r="AD26" s="17">
        <f t="shared" ca="1" si="14"/>
        <v>0.10695048726220335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14656</v>
      </c>
      <c r="D27" s="17">
        <v>11936</v>
      </c>
      <c r="E27" s="17">
        <v>11867</v>
      </c>
      <c r="F27" s="17">
        <v>14561</v>
      </c>
      <c r="G27" s="24"/>
      <c r="H27" s="7"/>
      <c r="I27" s="25">
        <f t="shared" si="0"/>
        <v>2789</v>
      </c>
      <c r="J27" s="24">
        <f t="shared" si="0"/>
        <v>-2625</v>
      </c>
      <c r="K27" s="7"/>
      <c r="L27" s="25">
        <f t="shared" si="3"/>
        <v>2792.8642192632919</v>
      </c>
      <c r="M27" s="17">
        <f t="shared" si="1"/>
        <v>14.932190514796527</v>
      </c>
      <c r="N27" s="17">
        <f t="shared" si="4"/>
        <v>-2629.0367431231643</v>
      </c>
      <c r="O27" s="24">
        <f t="shared" si="2"/>
        <v>16.295295042414608</v>
      </c>
      <c r="P27" s="7"/>
      <c r="Q27" s="25">
        <f t="shared" si="5"/>
        <v>2807.6765680135077</v>
      </c>
      <c r="R27" s="24">
        <f t="shared" si="6"/>
        <v>-2651.7673314060685</v>
      </c>
      <c r="S27" s="7"/>
      <c r="T27" s="25">
        <f t="shared" si="7"/>
        <v>-0.73105679839921744</v>
      </c>
      <c r="U27" s="24">
        <f t="shared" si="8"/>
        <v>-0.69330226276653772</v>
      </c>
      <c r="V27" s="7"/>
      <c r="W27" s="25">
        <f t="shared" si="9"/>
        <v>-0.72127213077681329</v>
      </c>
      <c r="X27" s="24">
        <f t="shared" si="10"/>
        <v>39.239643075249148</v>
      </c>
      <c r="Y27" s="7"/>
      <c r="Z27" s="25">
        <f t="shared" si="11"/>
        <v>613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-9.9356924750850339E-2</v>
      </c>
      <c r="AD27" s="17">
        <f t="shared" ca="1" si="14"/>
        <v>-1.7427056313543687E-2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14785</v>
      </c>
      <c r="D28" s="17">
        <v>12082</v>
      </c>
      <c r="E28" s="17">
        <v>11750</v>
      </c>
      <c r="F28" s="17">
        <v>14421</v>
      </c>
      <c r="G28" s="24"/>
      <c r="H28" s="7"/>
      <c r="I28" s="25">
        <f t="shared" si="0"/>
        <v>3035</v>
      </c>
      <c r="J28" s="24">
        <f t="shared" si="0"/>
        <v>-2339</v>
      </c>
      <c r="K28" s="7"/>
      <c r="L28" s="25">
        <f t="shared" si="3"/>
        <v>3037.5506351974336</v>
      </c>
      <c r="M28" s="17">
        <f t="shared" si="1"/>
        <v>6.5057399103872475</v>
      </c>
      <c r="N28" s="17">
        <f t="shared" si="4"/>
        <v>-2344.3744195390618</v>
      </c>
      <c r="O28" s="24">
        <f t="shared" si="2"/>
        <v>28.884385381849452</v>
      </c>
      <c r="P28" s="7"/>
      <c r="Q28" s="25">
        <f t="shared" si="5"/>
        <v>3053.6765680135077</v>
      </c>
      <c r="R28" s="24">
        <f t="shared" si="6"/>
        <v>-2365.7673314060685</v>
      </c>
      <c r="S28" s="7"/>
      <c r="T28" s="25">
        <f t="shared" si="7"/>
        <v>-0.7951097503862935</v>
      </c>
      <c r="U28" s="24">
        <f t="shared" si="8"/>
        <v>-0.61852781147782232</v>
      </c>
      <c r="V28" s="7"/>
      <c r="W28" s="25">
        <f t="shared" si="9"/>
        <v>-0.78639483105467123</v>
      </c>
      <c r="X28" s="24">
        <f t="shared" si="10"/>
        <v>44.92057860769728</v>
      </c>
      <c r="Y28" s="7"/>
      <c r="Z28" s="25">
        <f t="shared" si="11"/>
        <v>627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-6.1421392302719369E-2</v>
      </c>
      <c r="AD28" s="17">
        <f t="shared" ca="1" si="14"/>
        <v>-9.6337610531172402E-2</v>
      </c>
      <c r="AE28" s="17">
        <v>141</v>
      </c>
    </row>
    <row r="29" spans="1:31" s="17" customFormat="1" x14ac:dyDescent="0.25">
      <c r="A29" s="17">
        <v>9</v>
      </c>
      <c r="B29" s="17">
        <v>644</v>
      </c>
      <c r="C29" s="17">
        <v>14894</v>
      </c>
      <c r="D29" s="17">
        <v>12239</v>
      </c>
      <c r="E29" s="17">
        <v>11641</v>
      </c>
      <c r="F29" s="17">
        <v>14263</v>
      </c>
      <c r="G29" s="24"/>
      <c r="H29" s="7"/>
      <c r="I29" s="25">
        <f t="shared" si="0"/>
        <v>3253</v>
      </c>
      <c r="J29" s="24">
        <f t="shared" si="0"/>
        <v>-2024</v>
      </c>
      <c r="K29" s="7"/>
      <c r="L29" s="25">
        <f t="shared" si="3"/>
        <v>3257.9808923406613</v>
      </c>
      <c r="M29" s="17">
        <f t="shared" si="1"/>
        <v>24.809288509258252</v>
      </c>
      <c r="N29" s="17">
        <f t="shared" si="4"/>
        <v>-2028.0727148223575</v>
      </c>
      <c r="O29" s="24">
        <f t="shared" si="2"/>
        <v>16.587006024250574</v>
      </c>
      <c r="P29" s="7"/>
      <c r="Q29" s="25">
        <f t="shared" si="5"/>
        <v>3271.6765680135077</v>
      </c>
      <c r="R29" s="24">
        <f t="shared" si="6"/>
        <v>-2050.7673314060685</v>
      </c>
      <c r="S29" s="7"/>
      <c r="T29" s="25">
        <f t="shared" si="7"/>
        <v>-0.85187212247240141</v>
      </c>
      <c r="U29" s="24">
        <f t="shared" si="8"/>
        <v>-0.53617133540808337</v>
      </c>
      <c r="V29" s="7"/>
      <c r="W29" s="25">
        <f t="shared" si="9"/>
        <v>-0.8443340287667348</v>
      </c>
      <c r="X29" s="24">
        <f t="shared" si="10"/>
        <v>50.690424812438778</v>
      </c>
      <c r="Y29" s="7"/>
      <c r="Z29" s="25">
        <f t="shared" si="11"/>
        <v>644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-8.7575187561220957E-2</v>
      </c>
      <c r="AD29" s="17">
        <f t="shared" ca="1" si="14"/>
        <v>4.3517127737253247E-2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14993</v>
      </c>
      <c r="D30" s="17">
        <v>12405</v>
      </c>
      <c r="E30" s="17">
        <v>11548</v>
      </c>
      <c r="F30" s="17">
        <v>14102</v>
      </c>
      <c r="G30" s="24"/>
      <c r="H30" s="7"/>
      <c r="I30" s="25">
        <f t="shared" si="0"/>
        <v>3445</v>
      </c>
      <c r="J30" s="24">
        <f t="shared" si="0"/>
        <v>-1697</v>
      </c>
      <c r="K30" s="7"/>
      <c r="L30" s="25">
        <f t="shared" si="3"/>
        <v>3442.2376852598741</v>
      </c>
      <c r="M30" s="17">
        <f t="shared" si="1"/>
        <v>7.6303827235169859</v>
      </c>
      <c r="N30" s="17">
        <f t="shared" si="4"/>
        <v>-1696.1224813082254</v>
      </c>
      <c r="O30" s="24">
        <f t="shared" si="2"/>
        <v>0.77003905441387488</v>
      </c>
      <c r="P30" s="7"/>
      <c r="Q30" s="25">
        <f t="shared" si="5"/>
        <v>3463.6765680135077</v>
      </c>
      <c r="R30" s="24">
        <f t="shared" si="6"/>
        <v>-1723.7673314060687</v>
      </c>
      <c r="S30" s="7"/>
      <c r="T30" s="25">
        <f t="shared" si="7"/>
        <v>-0.90186467036475348</v>
      </c>
      <c r="U30" s="24">
        <f t="shared" si="8"/>
        <v>-0.45067746977378303</v>
      </c>
      <c r="V30" s="7"/>
      <c r="W30" s="25">
        <f t="shared" si="9"/>
        <v>-0.89554733073387649</v>
      </c>
      <c r="X30" s="24">
        <f t="shared" si="10"/>
        <v>56.39341876503164</v>
      </c>
      <c r="Y30" s="7"/>
      <c r="Z30" s="25">
        <f t="shared" si="11"/>
        <v>634</v>
      </c>
      <c r="AA30" s="17">
        <f t="shared" si="15"/>
        <v>56.483999999999995</v>
      </c>
      <c r="AB30" s="24">
        <f t="shared" si="12"/>
        <v>0.98583177469647687</v>
      </c>
      <c r="AC30" s="17">
        <f t="shared" si="13"/>
        <v>-9.0581234968354352E-2</v>
      </c>
      <c r="AD30" s="17">
        <f t="shared" ca="1" si="14"/>
        <v>0.11515942981444027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15070</v>
      </c>
      <c r="D31" s="17">
        <v>12579</v>
      </c>
      <c r="E31" s="17">
        <v>11479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-1349</v>
      </c>
      <c r="K31" s="7"/>
      <c r="L31" s="25">
        <f t="shared" si="3"/>
        <v>3591.1172909608104</v>
      </c>
      <c r="M31" s="17">
        <f t="shared" si="1"/>
        <v>1.3757169487815283E-2</v>
      </c>
      <c r="N31" s="17">
        <f t="shared" si="4"/>
        <v>-1349.8938103206199</v>
      </c>
      <c r="O31" s="24">
        <f t="shared" si="2"/>
        <v>0.79889688924660829</v>
      </c>
      <c r="P31" s="7"/>
      <c r="Q31" s="25">
        <f t="shared" si="5"/>
        <v>3609.6765680135077</v>
      </c>
      <c r="R31" s="24">
        <f t="shared" si="6"/>
        <v>-1375.7673314060687</v>
      </c>
      <c r="S31" s="7"/>
      <c r="T31" s="25">
        <f t="shared" si="7"/>
        <v>-0.93987983699122946</v>
      </c>
      <c r="U31" s="24">
        <f t="shared" si="8"/>
        <v>-0.35969317240150001</v>
      </c>
      <c r="V31" s="7"/>
      <c r="W31" s="25">
        <f t="shared" si="9"/>
        <v>-0.93486011305911088</v>
      </c>
      <c r="X31" s="24">
        <f t="shared" si="10"/>
        <v>62.06236562042011</v>
      </c>
      <c r="Y31" s="7"/>
      <c r="Z31" s="25">
        <f t="shared" si="11"/>
        <v>629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-8.2634379579886286E-2</v>
      </c>
      <c r="AD31" s="17">
        <f t="shared" ca="1" si="14"/>
        <v>0.12679415862707799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15119</v>
      </c>
      <c r="D32" s="17">
        <v>12758</v>
      </c>
      <c r="E32" s="17">
        <v>11416</v>
      </c>
      <c r="F32" s="17">
        <v>13745</v>
      </c>
      <c r="G32" s="24"/>
      <c r="H32" s="7"/>
      <c r="I32" s="25">
        <f t="shared" si="0"/>
        <v>3703</v>
      </c>
      <c r="J32" s="24">
        <f t="shared" si="0"/>
        <v>-987</v>
      </c>
      <c r="K32" s="7"/>
      <c r="L32" s="25">
        <f t="shared" si="3"/>
        <v>3704.1400776348846</v>
      </c>
      <c r="M32" s="17">
        <f t="shared" si="1"/>
        <v>1.2997770135641074</v>
      </c>
      <c r="N32" s="17">
        <f t="shared" si="4"/>
        <v>-992.54801885507857</v>
      </c>
      <c r="O32" s="24">
        <f t="shared" si="2"/>
        <v>30.780513216307291</v>
      </c>
      <c r="P32" s="7"/>
      <c r="Q32" s="25">
        <f t="shared" si="5"/>
        <v>3721.6765680135077</v>
      </c>
      <c r="R32" s="24">
        <f t="shared" si="6"/>
        <v>-1013.7673314060687</v>
      </c>
      <c r="S32" s="7"/>
      <c r="T32" s="25">
        <f t="shared" si="7"/>
        <v>-0.9690421565951014</v>
      </c>
      <c r="U32" s="24">
        <f t="shared" si="8"/>
        <v>-0.26504858720389529</v>
      </c>
      <c r="V32" s="7"/>
      <c r="W32" s="25">
        <f t="shared" si="9"/>
        <v>-0.96537120170111812</v>
      </c>
      <c r="X32" s="24">
        <f t="shared" si="10"/>
        <v>67.754296859499959</v>
      </c>
      <c r="Y32" s="7"/>
      <c r="Z32" s="25">
        <f t="shared" si="11"/>
        <v>625</v>
      </c>
      <c r="AA32" s="17">
        <f t="shared" si="15"/>
        <v>67.77</v>
      </c>
      <c r="AB32" s="24">
        <f t="shared" si="12"/>
        <v>1.182809634076557</v>
      </c>
      <c r="AC32" s="17">
        <f t="shared" si="13"/>
        <v>-1.5703140500036739E-2</v>
      </c>
      <c r="AD32" s="17">
        <f t="shared" ca="1" si="14"/>
        <v>-1.6037450642400586E-2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15162</v>
      </c>
      <c r="D33" s="17">
        <v>12929</v>
      </c>
      <c r="E33" s="17">
        <v>11375</v>
      </c>
      <c r="F33" s="17">
        <v>13568</v>
      </c>
      <c r="G33" s="24"/>
      <c r="H33" s="7"/>
      <c r="I33" s="25">
        <f t="shared" si="0"/>
        <v>3787</v>
      </c>
      <c r="J33" s="24">
        <f t="shared" si="0"/>
        <v>-639</v>
      </c>
      <c r="K33" s="7"/>
      <c r="L33" s="25">
        <f t="shared" si="3"/>
        <v>3779.3677701032129</v>
      </c>
      <c r="M33" s="17">
        <f t="shared" si="1"/>
        <v>58.250933197410319</v>
      </c>
      <c r="N33" s="17">
        <f t="shared" si="4"/>
        <v>-637.24443281214405</v>
      </c>
      <c r="O33" s="24">
        <f t="shared" si="2"/>
        <v>3.0820161510764312</v>
      </c>
      <c r="P33" s="7"/>
      <c r="Q33" s="25">
        <f t="shared" si="5"/>
        <v>3805.6765680135077</v>
      </c>
      <c r="R33" s="24">
        <f t="shared" si="6"/>
        <v>-665.76733140606871</v>
      </c>
      <c r="S33" s="7"/>
      <c r="T33" s="25">
        <f t="shared" si="7"/>
        <v>-0.99091389629800541</v>
      </c>
      <c r="U33" s="24">
        <f t="shared" si="8"/>
        <v>-0.17406428983161223</v>
      </c>
      <c r="V33" s="7"/>
      <c r="W33" s="25">
        <f t="shared" si="9"/>
        <v>-0.98853892507798069</v>
      </c>
      <c r="X33" s="24">
        <f t="shared" si="10"/>
        <v>73.120494332177543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-9.4505667822446071E-2</v>
      </c>
      <c r="AD33" s="17">
        <f t="shared" ca="1" si="14"/>
        <v>4.9387746892520568E-2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15184</v>
      </c>
      <c r="D34" s="17">
        <v>13113</v>
      </c>
      <c r="E34" s="17">
        <v>11359</v>
      </c>
      <c r="F34" s="17">
        <v>13385</v>
      </c>
      <c r="G34" s="24"/>
      <c r="H34" s="7"/>
      <c r="I34" s="25">
        <f t="shared" si="0"/>
        <v>3825</v>
      </c>
      <c r="J34" s="24">
        <f t="shared" si="0"/>
        <v>-272</v>
      </c>
      <c r="K34" s="7"/>
      <c r="L34" s="25">
        <f t="shared" si="3"/>
        <v>3820.515594111157</v>
      </c>
      <c r="M34" s="17">
        <f t="shared" si="1"/>
        <v>20.109896175889393</v>
      </c>
      <c r="N34" s="17">
        <f t="shared" si="4"/>
        <v>-272.34359913927</v>
      </c>
      <c r="O34" s="24">
        <f t="shared" si="2"/>
        <v>0.11806036850708315</v>
      </c>
      <c r="P34" s="7"/>
      <c r="Q34" s="25">
        <f t="shared" si="5"/>
        <v>3843.6765680135077</v>
      </c>
      <c r="R34" s="24">
        <f t="shared" si="6"/>
        <v>-298.76733140606865</v>
      </c>
      <c r="S34" s="7"/>
      <c r="T34" s="25">
        <f t="shared" si="7"/>
        <v>-1.0008082547350334</v>
      </c>
      <c r="U34" s="24">
        <f t="shared" si="8"/>
        <v>-7.811245898210685E-2</v>
      </c>
      <c r="V34" s="7"/>
      <c r="W34" s="25">
        <f t="shared" si="9"/>
        <v>-0.99979869333854776</v>
      </c>
      <c r="X34" s="24">
        <f t="shared" si="10"/>
        <v>78.639561407459269</v>
      </c>
      <c r="Y34" s="7"/>
      <c r="Z34" s="25">
        <f t="shared" si="11"/>
        <v>611</v>
      </c>
      <c r="AA34" s="17">
        <f t="shared" si="15"/>
        <v>78.713999999999984</v>
      </c>
      <c r="AB34" s="24">
        <f t="shared" si="12"/>
        <v>1.3738184674148164</v>
      </c>
      <c r="AC34" s="17">
        <f t="shared" si="13"/>
        <v>-7.4438592540715831E-2</v>
      </c>
      <c r="AD34" s="17">
        <f t="shared" ca="1" si="14"/>
        <v>5.1583400503801613E-2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15186</v>
      </c>
      <c r="D35" s="17">
        <v>13304</v>
      </c>
      <c r="E35" s="17">
        <v>11353</v>
      </c>
      <c r="F35" s="17">
        <v>13198</v>
      </c>
      <c r="G35" s="24"/>
      <c r="H35" s="7"/>
      <c r="I35" s="25">
        <f t="shared" si="0"/>
        <v>3833</v>
      </c>
      <c r="J35" s="24">
        <f t="shared" si="0"/>
        <v>106</v>
      </c>
      <c r="K35" s="7"/>
      <c r="L35" s="25">
        <f t="shared" si="3"/>
        <v>3825.8565402808044</v>
      </c>
      <c r="M35" s="17">
        <f t="shared" si="1"/>
        <v>51.029016759769533</v>
      </c>
      <c r="N35" s="17">
        <f t="shared" si="4"/>
        <v>107.95315828129777</v>
      </c>
      <c r="O35" s="24">
        <f t="shared" si="2"/>
        <v>3.8148272718020766</v>
      </c>
      <c r="P35" s="7"/>
      <c r="Q35" s="25">
        <f t="shared" si="5"/>
        <v>3851.6765680135077</v>
      </c>
      <c r="R35" s="24">
        <f t="shared" si="6"/>
        <v>79.232668593931351</v>
      </c>
      <c r="S35" s="7"/>
      <c r="T35" s="25">
        <f t="shared" si="7"/>
        <v>-1.0028912775638814</v>
      </c>
      <c r="U35" s="24">
        <f t="shared" si="8"/>
        <v>2.0715312301579886E-2</v>
      </c>
      <c r="V35" s="7"/>
      <c r="W35" s="25">
        <f t="shared" si="9"/>
        <v>-1.0032872314106518</v>
      </c>
      <c r="X35" s="24">
        <f t="shared" si="10"/>
        <v>84.289745011304092</v>
      </c>
      <c r="Y35" s="7"/>
      <c r="Z35" s="25">
        <f t="shared" si="11"/>
        <v>632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-0.11225498869589501</v>
      </c>
      <c r="AD35" s="17">
        <f t="shared" ca="1" si="14"/>
        <v>1.9286875213865073E-2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15174</v>
      </c>
      <c r="D36" s="17">
        <v>13489</v>
      </c>
      <c r="E36" s="17">
        <v>11373</v>
      </c>
      <c r="F36" s="17">
        <v>13012</v>
      </c>
      <c r="G36" s="24"/>
      <c r="H36" s="7"/>
      <c r="I36" s="25">
        <f t="shared" si="0"/>
        <v>3801</v>
      </c>
      <c r="J36" s="24">
        <f t="shared" si="0"/>
        <v>477</v>
      </c>
      <c r="K36" s="7"/>
      <c r="L36" s="25">
        <f t="shared" si="3"/>
        <v>3794.0271244942833</v>
      </c>
      <c r="M36" s="17">
        <f t="shared" si="1"/>
        <v>48.62099281822433</v>
      </c>
      <c r="N36" s="17">
        <f t="shared" si="4"/>
        <v>482.06324304124382</v>
      </c>
      <c r="O36" s="24">
        <f t="shared" si="2"/>
        <v>25.636430094703993</v>
      </c>
      <c r="P36" s="7"/>
      <c r="Q36" s="25">
        <f t="shared" si="5"/>
        <v>3819.6765680135077</v>
      </c>
      <c r="R36" s="24">
        <f t="shared" si="6"/>
        <v>450.23266859393135</v>
      </c>
      <c r="S36" s="7"/>
      <c r="T36" s="25">
        <f t="shared" si="7"/>
        <v>-0.99455918624848938</v>
      </c>
      <c r="U36" s="24">
        <f t="shared" si="8"/>
        <v>0.11771293967260575</v>
      </c>
      <c r="V36" s="7"/>
      <c r="W36" s="25">
        <f t="shared" si="9"/>
        <v>-0.99633357825893032</v>
      </c>
      <c r="X36" s="24">
        <f t="shared" si="10"/>
        <v>89.844940467198967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-0.16405953280101926</v>
      </c>
      <c r="AD36" s="17">
        <f t="shared" ca="1" si="14"/>
        <v>5.969820274881954E-2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15128</v>
      </c>
      <c r="D37" s="17">
        <v>13670</v>
      </c>
      <c r="E37" s="17">
        <v>11397</v>
      </c>
      <c r="F37" s="17">
        <v>12819</v>
      </c>
      <c r="G37" s="24"/>
      <c r="H37" s="7"/>
      <c r="I37" s="25">
        <f t="shared" si="0"/>
        <v>3731</v>
      </c>
      <c r="J37" s="24">
        <f t="shared" si="0"/>
        <v>851</v>
      </c>
      <c r="K37" s="7"/>
      <c r="L37" s="25">
        <f t="shared" si="3"/>
        <v>3724.7011937275633</v>
      </c>
      <c r="M37" s="17">
        <f t="shared" si="1"/>
        <v>39.674960457687284</v>
      </c>
      <c r="N37" s="17">
        <f t="shared" si="4"/>
        <v>855.92226461798191</v>
      </c>
      <c r="O37" s="24">
        <f t="shared" si="2"/>
        <v>24.228688969436593</v>
      </c>
      <c r="P37" s="7"/>
      <c r="Q37" s="25">
        <f t="shared" si="5"/>
        <v>3749.6765680135077</v>
      </c>
      <c r="R37" s="24">
        <f t="shared" si="6"/>
        <v>824.23266859393129</v>
      </c>
      <c r="S37" s="7"/>
      <c r="T37" s="25">
        <f t="shared" si="7"/>
        <v>-0.97633273649606944</v>
      </c>
      <c r="U37" s="24">
        <f t="shared" si="8"/>
        <v>0.21549491443477198</v>
      </c>
      <c r="V37" s="7"/>
      <c r="W37" s="25">
        <f t="shared" si="9"/>
        <v>-0.97949571960849946</v>
      </c>
      <c r="X37" s="24">
        <f t="shared" si="10"/>
        <v>95.514647213588148</v>
      </c>
      <c r="Y37" s="7"/>
      <c r="Z37" s="25">
        <f t="shared" si="11"/>
        <v>630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-0.1643527864118397</v>
      </c>
      <c r="AD37" s="17">
        <f t="shared" ca="1" si="14"/>
        <v>9.0103627130133646E-2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13862</v>
      </c>
      <c r="E38" s="17">
        <v>11456</v>
      </c>
      <c r="F38" s="17">
        <v>12642</v>
      </c>
      <c r="G38" s="24"/>
      <c r="H38" s="7"/>
      <c r="I38" s="25">
        <f t="shared" si="0"/>
        <v>3627</v>
      </c>
      <c r="J38" s="24">
        <f t="shared" si="0"/>
        <v>1220</v>
      </c>
      <c r="K38" s="7"/>
      <c r="L38" s="25">
        <f t="shared" si="3"/>
        <v>3617.1288802554104</v>
      </c>
      <c r="M38" s="17">
        <f t="shared" si="1"/>
        <v>97.439005012026215</v>
      </c>
      <c r="N38" s="17">
        <f t="shared" si="4"/>
        <v>1226.2291750828867</v>
      </c>
      <c r="O38" s="24">
        <f t="shared" si="2"/>
        <v>38.802622213257031</v>
      </c>
      <c r="P38" s="7"/>
      <c r="Q38" s="25">
        <f t="shared" si="5"/>
        <v>3645.6765680135077</v>
      </c>
      <c r="R38" s="24">
        <f t="shared" si="6"/>
        <v>1193.2326685939313</v>
      </c>
      <c r="S38" s="7"/>
      <c r="T38" s="25">
        <f t="shared" si="7"/>
        <v>-0.94925343972104548</v>
      </c>
      <c r="U38" s="24">
        <f t="shared" si="8"/>
        <v>0.31196964354503759</v>
      </c>
      <c r="V38" s="7"/>
      <c r="W38" s="25">
        <f t="shared" si="9"/>
        <v>-0.95378553026815149</v>
      </c>
      <c r="X38" s="24">
        <f t="shared" si="10"/>
        <v>101.21908443458631</v>
      </c>
      <c r="Y38" s="7"/>
      <c r="Z38" s="25">
        <f t="shared" si="11"/>
        <v>638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-0.20191556541368527</v>
      </c>
      <c r="AD38" s="17">
        <f t="shared" ca="1" si="14"/>
        <v>1.4534262607241999E-2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15009</v>
      </c>
      <c r="D39" s="17">
        <v>14030</v>
      </c>
      <c r="E39" s="17">
        <v>11523</v>
      </c>
      <c r="F39" s="17">
        <v>12457</v>
      </c>
      <c r="G39" s="24"/>
      <c r="H39" s="7"/>
      <c r="I39" s="25">
        <f t="shared" si="0"/>
        <v>3486</v>
      </c>
      <c r="J39" s="24">
        <f t="shared" si="0"/>
        <v>1573</v>
      </c>
      <c r="K39" s="7"/>
      <c r="L39" s="25">
        <f t="shared" si="3"/>
        <v>3475.8183837983956</v>
      </c>
      <c r="M39" s="17">
        <f t="shared" si="1"/>
        <v>103.66530847677232</v>
      </c>
      <c r="N39" s="17">
        <f t="shared" si="4"/>
        <v>1578.4252074854805</v>
      </c>
      <c r="O39" s="24">
        <f t="shared" si="2"/>
        <v>29.432876260514099</v>
      </c>
      <c r="P39" s="7"/>
      <c r="Q39" s="25">
        <f t="shared" si="5"/>
        <v>3504.6765680135077</v>
      </c>
      <c r="R39" s="24">
        <f t="shared" si="6"/>
        <v>1546.2326685939313</v>
      </c>
      <c r="S39" s="7"/>
      <c r="T39" s="25">
        <f t="shared" si="7"/>
        <v>-0.91254016236259949</v>
      </c>
      <c r="U39" s="24">
        <f t="shared" si="8"/>
        <v>0.40426118656922128</v>
      </c>
      <c r="V39" s="7"/>
      <c r="W39" s="25">
        <f t="shared" si="9"/>
        <v>-0.91838090259899041</v>
      </c>
      <c r="X39" s="24">
        <f t="shared" si="10"/>
        <v>106.86546908517852</v>
      </c>
      <c r="Y39" s="7"/>
      <c r="Z39" s="25">
        <f t="shared" si="11"/>
        <v>627</v>
      </c>
      <c r="AA39" s="17">
        <f t="shared" si="15"/>
        <v>107.06399999999999</v>
      </c>
      <c r="AB39" s="24">
        <f t="shared" si="12"/>
        <v>1.8686193103552089</v>
      </c>
      <c r="AC39" s="17">
        <f t="shared" si="13"/>
        <v>-0.19853091482147533</v>
      </c>
      <c r="AD39" s="17">
        <f t="shared" ca="1" si="14"/>
        <v>8.4580972557787959E-2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14918</v>
      </c>
      <c r="D40" s="17">
        <v>14195</v>
      </c>
      <c r="E40" s="17">
        <v>11606</v>
      </c>
      <c r="F40" s="17">
        <v>12294</v>
      </c>
      <c r="G40" s="24"/>
      <c r="H40" s="7"/>
      <c r="I40" s="25">
        <f t="shared" si="0"/>
        <v>3312</v>
      </c>
      <c r="J40" s="24">
        <f t="shared" si="0"/>
        <v>1901</v>
      </c>
      <c r="K40" s="7"/>
      <c r="L40" s="25">
        <f t="shared" si="3"/>
        <v>3304.5684092133724</v>
      </c>
      <c r="M40" s="17">
        <f t="shared" si="1"/>
        <v>55.228541619887736</v>
      </c>
      <c r="N40" s="17">
        <f t="shared" si="4"/>
        <v>1908.7437567637253</v>
      </c>
      <c r="O40" s="24">
        <f t="shared" si="2"/>
        <v>59.965768815741129</v>
      </c>
      <c r="P40" s="7"/>
      <c r="Q40" s="25">
        <f t="shared" si="5"/>
        <v>3330.6765680135077</v>
      </c>
      <c r="R40" s="24">
        <f t="shared" si="6"/>
        <v>1874.2326685939313</v>
      </c>
      <c r="S40" s="7"/>
      <c r="T40" s="25">
        <f t="shared" si="7"/>
        <v>-0.86723441583515548</v>
      </c>
      <c r="U40" s="24">
        <f t="shared" si="8"/>
        <v>0.49001650133390179</v>
      </c>
      <c r="V40" s="7"/>
      <c r="W40" s="25">
        <f t="shared" si="9"/>
        <v>-0.87428999367261495</v>
      </c>
      <c r="X40" s="24">
        <f t="shared" si="10"/>
        <v>112.37638335046313</v>
      </c>
      <c r="Y40" s="7"/>
      <c r="Z40" s="25">
        <f t="shared" si="11"/>
        <v>614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-0.21361664953685988</v>
      </c>
      <c r="AD40" s="17">
        <f t="shared" ca="1" si="14"/>
        <v>7.8149471116574887E-2</v>
      </c>
      <c r="AE40" s="17">
        <v>129</v>
      </c>
    </row>
    <row r="41" spans="1:31" s="17" customFormat="1" x14ac:dyDescent="0.25">
      <c r="A41" s="17">
        <v>21</v>
      </c>
      <c r="B41" s="17">
        <v>625</v>
      </c>
      <c r="C41" s="17">
        <v>14810</v>
      </c>
      <c r="D41" s="17">
        <v>14357</v>
      </c>
      <c r="E41" s="17">
        <v>11709</v>
      </c>
      <c r="F41" s="17">
        <v>12133</v>
      </c>
      <c r="G41" s="24"/>
      <c r="H41" s="7"/>
      <c r="I41" s="25">
        <f t="shared" si="0"/>
        <v>3101</v>
      </c>
      <c r="J41" s="24">
        <f t="shared" si="0"/>
        <v>2224</v>
      </c>
      <c r="K41" s="7"/>
      <c r="L41" s="25">
        <f t="shared" si="3"/>
        <v>3098.5037470981779</v>
      </c>
      <c r="M41" s="17">
        <f t="shared" si="1"/>
        <v>6.2312785498553422</v>
      </c>
      <c r="N41" s="17">
        <f t="shared" si="4"/>
        <v>2226.9693921074477</v>
      </c>
      <c r="O41" s="24">
        <f t="shared" si="2"/>
        <v>8.817289487772543</v>
      </c>
      <c r="P41" s="7"/>
      <c r="Q41" s="25">
        <f t="shared" si="5"/>
        <v>3119.6765680135077</v>
      </c>
      <c r="R41" s="24">
        <f t="shared" si="6"/>
        <v>2197.2326685939315</v>
      </c>
      <c r="S41" s="7"/>
      <c r="T41" s="25">
        <f t="shared" si="7"/>
        <v>-0.81229468872428945</v>
      </c>
      <c r="U41" s="24">
        <f t="shared" si="8"/>
        <v>0.57446457044668175</v>
      </c>
      <c r="V41" s="7"/>
      <c r="W41" s="25">
        <f t="shared" si="9"/>
        <v>-0.82054554152656267</v>
      </c>
      <c r="X41" s="24">
        <f t="shared" si="10"/>
        <v>118.1027971591385</v>
      </c>
      <c r="Y41" s="7"/>
      <c r="Z41" s="25">
        <f t="shared" si="11"/>
        <v>625</v>
      </c>
      <c r="AA41" s="17">
        <f t="shared" si="15"/>
        <v>118.21499999999999</v>
      </c>
      <c r="AB41" s="24">
        <f t="shared" si="12"/>
        <v>2.0632409752450966</v>
      </c>
      <c r="AC41" s="17">
        <f t="shared" si="13"/>
        <v>-0.11220284086148524</v>
      </c>
      <c r="AD41" s="17">
        <f t="shared" ca="1" si="14"/>
        <v>-2.9520252049010764E-2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14699</v>
      </c>
      <c r="D42" s="17">
        <v>14505</v>
      </c>
      <c r="E42" s="17">
        <v>11828</v>
      </c>
      <c r="F42" s="17">
        <v>11991</v>
      </c>
      <c r="G42" s="24"/>
      <c r="H42" s="7"/>
      <c r="I42" s="25">
        <f t="shared" si="0"/>
        <v>2871</v>
      </c>
      <c r="J42" s="24">
        <f t="shared" si="0"/>
        <v>2514</v>
      </c>
      <c r="K42" s="7"/>
      <c r="L42" s="25">
        <f t="shared" si="3"/>
        <v>2869.1877327747261</v>
      </c>
      <c r="M42" s="17">
        <f t="shared" si="1"/>
        <v>3.2843124958019585</v>
      </c>
      <c r="N42" s="17">
        <f t="shared" si="4"/>
        <v>2516.2024034577526</v>
      </c>
      <c r="O42" s="24">
        <f t="shared" si="2"/>
        <v>4.8505809907203998</v>
      </c>
      <c r="P42" s="7"/>
      <c r="Q42" s="25">
        <f t="shared" si="5"/>
        <v>2889.6765680135077</v>
      </c>
      <c r="R42" s="24">
        <f t="shared" si="6"/>
        <v>2487.2326685939315</v>
      </c>
      <c r="S42" s="7"/>
      <c r="T42" s="25">
        <f t="shared" si="7"/>
        <v>-0.75240778239490946</v>
      </c>
      <c r="U42" s="24">
        <f t="shared" si="8"/>
        <v>0.65028481825691764</v>
      </c>
      <c r="V42" s="7"/>
      <c r="W42" s="25">
        <f t="shared" si="9"/>
        <v>-0.76173072469795522</v>
      </c>
      <c r="X42" s="24">
        <f t="shared" si="10"/>
        <v>123.59408313813907</v>
      </c>
      <c r="Y42" s="7"/>
      <c r="Z42" s="25">
        <f t="shared" si="11"/>
        <v>608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-9.2916861860913968E-2</v>
      </c>
      <c r="AD42" s="17">
        <f t="shared" ca="1" si="14"/>
        <v>4.2779009522064371E-2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14579</v>
      </c>
      <c r="D43" s="17">
        <v>14646</v>
      </c>
      <c r="E43" s="17">
        <v>11961</v>
      </c>
      <c r="F43" s="17">
        <v>11861</v>
      </c>
      <c r="G43" s="24"/>
      <c r="H43" s="7"/>
      <c r="I43" s="25">
        <f t="shared" si="0"/>
        <v>2618</v>
      </c>
      <c r="J43" s="24">
        <f t="shared" si="0"/>
        <v>2785</v>
      </c>
      <c r="K43" s="7"/>
      <c r="L43" s="25">
        <f t="shared" si="3"/>
        <v>2610.8766145146142</v>
      </c>
      <c r="M43" s="17">
        <f t="shared" si="1"/>
        <v>50.742620773405442</v>
      </c>
      <c r="N43" s="17">
        <f t="shared" si="4"/>
        <v>2785.2221625814923</v>
      </c>
      <c r="O43" s="24">
        <f t="shared" si="2"/>
        <v>4.9356212615315961E-2</v>
      </c>
      <c r="P43" s="7"/>
      <c r="Q43" s="25">
        <f t="shared" si="5"/>
        <v>2636.6765680135077</v>
      </c>
      <c r="R43" s="24">
        <f t="shared" si="6"/>
        <v>2758.2326685939315</v>
      </c>
      <c r="S43" s="7"/>
      <c r="T43" s="25">
        <f t="shared" si="7"/>
        <v>-0.68653218543259154</v>
      </c>
      <c r="U43" s="24">
        <f t="shared" si="8"/>
        <v>0.72113753258993119</v>
      </c>
      <c r="V43" s="7"/>
      <c r="W43" s="25">
        <f t="shared" si="9"/>
        <v>-0.69685597480116523</v>
      </c>
      <c r="X43" s="24">
        <f t="shared" si="10"/>
        <v>129.0879324060179</v>
      </c>
      <c r="Y43" s="7"/>
      <c r="Z43" s="25">
        <f t="shared" si="11"/>
        <v>614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-0.1250675939820951</v>
      </c>
      <c r="AD43" s="17">
        <f t="shared" ca="1" si="14"/>
        <v>7.6065981100327917E-2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14427</v>
      </c>
      <c r="D44" s="17">
        <v>14771</v>
      </c>
      <c r="E44" s="17">
        <v>12105</v>
      </c>
      <c r="F44" s="17">
        <v>11734</v>
      </c>
      <c r="G44" s="24"/>
      <c r="H44" s="7"/>
      <c r="I44" s="25">
        <f t="shared" si="0"/>
        <v>2322</v>
      </c>
      <c r="J44" s="24">
        <f t="shared" si="0"/>
        <v>3037</v>
      </c>
      <c r="K44" s="7"/>
      <c r="L44" s="25">
        <f t="shared" si="3"/>
        <v>2319.4657836301394</v>
      </c>
      <c r="M44" s="17">
        <f t="shared" si="1"/>
        <v>6.422252609269373</v>
      </c>
      <c r="N44" s="17">
        <f t="shared" si="4"/>
        <v>3035.2890135115026</v>
      </c>
      <c r="O44" s="24">
        <f t="shared" si="2"/>
        <v>2.9274747638206056</v>
      </c>
      <c r="P44" s="7"/>
      <c r="Q44" s="25">
        <f t="shared" si="5"/>
        <v>2340.6765680135077</v>
      </c>
      <c r="R44" s="24">
        <f t="shared" si="6"/>
        <v>3010.2326685939315</v>
      </c>
      <c r="S44" s="7"/>
      <c r="T44" s="25">
        <f t="shared" si="7"/>
        <v>-0.60946034076521549</v>
      </c>
      <c r="U44" s="24">
        <f t="shared" si="8"/>
        <v>0.78702271344572228</v>
      </c>
      <c r="V44" s="7"/>
      <c r="W44" s="25">
        <f t="shared" si="9"/>
        <v>-0.62071320830445942</v>
      </c>
      <c r="X44" s="24">
        <f t="shared" si="10"/>
        <v>134.84457830632186</v>
      </c>
      <c r="Y44" s="7"/>
      <c r="Z44" s="25">
        <f t="shared" si="11"/>
        <v>632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-5.642169367811789E-2</v>
      </c>
      <c r="AD44" s="17">
        <f t="shared" ca="1" si="14"/>
        <v>7.5332423307372665E-3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14258</v>
      </c>
      <c r="D45" s="17">
        <v>14877</v>
      </c>
      <c r="E45" s="17">
        <v>12260</v>
      </c>
      <c r="F45" s="17">
        <v>11619</v>
      </c>
      <c r="G45" s="24"/>
      <c r="H45" s="7"/>
      <c r="I45" s="25">
        <f t="shared" si="0"/>
        <v>1998</v>
      </c>
      <c r="J45" s="24">
        <f t="shared" si="0"/>
        <v>3258</v>
      </c>
      <c r="K45" s="7"/>
      <c r="L45" s="25">
        <f t="shared" si="3"/>
        <v>2001.9203706854237</v>
      </c>
      <c r="M45" s="17">
        <f t="shared" si="1"/>
        <v>15.369306311129311</v>
      </c>
      <c r="N45" s="17">
        <f t="shared" si="4"/>
        <v>3257.6314991962627</v>
      </c>
      <c r="O45" s="24">
        <f t="shared" si="2"/>
        <v>0.13579284235506087</v>
      </c>
      <c r="P45" s="7"/>
      <c r="Q45" s="25">
        <f t="shared" si="5"/>
        <v>2016.6765680135077</v>
      </c>
      <c r="R45" s="24">
        <f t="shared" si="6"/>
        <v>3231.2326685939315</v>
      </c>
      <c r="S45" s="7"/>
      <c r="T45" s="25">
        <f t="shared" si="7"/>
        <v>-0.52509791619687152</v>
      </c>
      <c r="U45" s="24">
        <f t="shared" si="8"/>
        <v>0.8448029712597297</v>
      </c>
      <c r="V45" s="7"/>
      <c r="W45" s="25">
        <f t="shared" si="9"/>
        <v>-0.53716387501030716</v>
      </c>
      <c r="X45" s="24">
        <f t="shared" si="10"/>
        <v>140.65685892601641</v>
      </c>
      <c r="Y45" s="7"/>
      <c r="Z45" s="25">
        <f t="shared" si="11"/>
        <v>638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1.3858926016439455E-2</v>
      </c>
      <c r="AD45" s="17">
        <f t="shared" ca="1" si="14"/>
        <v>7.4117022457585335E-2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14096</v>
      </c>
      <c r="D46" s="17">
        <v>14978</v>
      </c>
      <c r="E46" s="17">
        <v>12432</v>
      </c>
      <c r="F46" s="17">
        <v>11529</v>
      </c>
      <c r="G46" s="24"/>
      <c r="H46" s="7"/>
      <c r="I46" s="25">
        <f t="shared" si="0"/>
        <v>1664</v>
      </c>
      <c r="J46" s="24">
        <f t="shared" si="0"/>
        <v>3449</v>
      </c>
      <c r="K46" s="7"/>
      <c r="L46" s="25">
        <f t="shared" si="3"/>
        <v>1669.5120412127194</v>
      </c>
      <c r="M46" s="17">
        <f t="shared" si="1"/>
        <v>30.382598330717109</v>
      </c>
      <c r="N46" s="17">
        <f t="shared" si="4"/>
        <v>3444.7916657746155</v>
      </c>
      <c r="O46" s="24">
        <f t="shared" si="2"/>
        <v>17.710076952542838</v>
      </c>
      <c r="P46" s="7"/>
      <c r="Q46" s="25">
        <f t="shared" si="5"/>
        <v>1682.6765680135077</v>
      </c>
      <c r="R46" s="24">
        <f t="shared" si="6"/>
        <v>3422.2326685939315</v>
      </c>
      <c r="S46" s="7"/>
      <c r="T46" s="25">
        <f t="shared" si="7"/>
        <v>-0.43813171309246751</v>
      </c>
      <c r="U46" s="24">
        <f t="shared" si="8"/>
        <v>0.89473975516233328</v>
      </c>
      <c r="V46" s="7"/>
      <c r="W46" s="25">
        <f t="shared" si="9"/>
        <v>-0.45089896783446232</v>
      </c>
      <c r="X46" s="24">
        <f t="shared" si="10"/>
        <v>146.36134438569195</v>
      </c>
      <c r="Y46" s="7"/>
      <c r="Z46" s="25">
        <f t="shared" si="11"/>
        <v>628</v>
      </c>
      <c r="AA46" s="17">
        <f t="shared" si="15"/>
        <v>146.29499999999996</v>
      </c>
      <c r="AB46" s="24">
        <f t="shared" si="12"/>
        <v>2.5533294292051036</v>
      </c>
      <c r="AC46" s="17">
        <f t="shared" si="13"/>
        <v>6.6344385691991192E-2</v>
      </c>
      <c r="AD46" s="17">
        <f t="shared" ca="1" si="14"/>
        <v>-6.9490288950049717E-2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13927</v>
      </c>
      <c r="D47" s="17">
        <v>15064</v>
      </c>
      <c r="E47" s="17">
        <v>12611</v>
      </c>
      <c r="F47" s="17">
        <v>11455</v>
      </c>
      <c r="G47" s="24"/>
      <c r="H47" s="7"/>
      <c r="I47" s="25">
        <f t="shared" si="0"/>
        <v>1316</v>
      </c>
      <c r="J47" s="24">
        <f t="shared" si="0"/>
        <v>3609</v>
      </c>
      <c r="K47" s="7"/>
      <c r="L47" s="25">
        <f t="shared" si="3"/>
        <v>1319.538780714885</v>
      </c>
      <c r="M47" s="17">
        <f t="shared" si="1"/>
        <v>12.522968948041841</v>
      </c>
      <c r="N47" s="17">
        <f t="shared" si="4"/>
        <v>3599.1071603495088</v>
      </c>
      <c r="O47" s="24">
        <f t="shared" si="2"/>
        <v>97.868276350330234</v>
      </c>
      <c r="P47" s="7"/>
      <c r="Q47" s="25">
        <f t="shared" si="5"/>
        <v>1334.6765680135077</v>
      </c>
      <c r="R47" s="24">
        <f t="shared" si="6"/>
        <v>3582.2326685939315</v>
      </c>
      <c r="S47" s="7"/>
      <c r="T47" s="25">
        <f t="shared" si="7"/>
        <v>-0.34752022003757954</v>
      </c>
      <c r="U47" s="24">
        <f t="shared" si="8"/>
        <v>0.93657161602315309</v>
      </c>
      <c r="V47" s="7"/>
      <c r="W47" s="25">
        <f t="shared" si="9"/>
        <v>-0.36087315233338402</v>
      </c>
      <c r="X47" s="24">
        <f t="shared" si="10"/>
        <v>152.03458302697186</v>
      </c>
      <c r="Y47" s="7"/>
      <c r="Z47" s="25">
        <f t="shared" si="11"/>
        <v>630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6.9583026971912432E-2</v>
      </c>
      <c r="AD47" s="17">
        <f t="shared" ca="1" si="14"/>
        <v>9.2841942073675909E-3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13744</v>
      </c>
      <c r="D48" s="17">
        <v>15119</v>
      </c>
      <c r="E48" s="17">
        <v>12787</v>
      </c>
      <c r="F48" s="17">
        <v>11395</v>
      </c>
      <c r="G48" s="24"/>
      <c r="H48" s="7"/>
      <c r="I48" s="25">
        <f t="shared" si="0"/>
        <v>957</v>
      </c>
      <c r="J48" s="24">
        <f t="shared" si="0"/>
        <v>3724</v>
      </c>
      <c r="K48" s="7"/>
      <c r="L48" s="25">
        <f t="shared" si="3"/>
        <v>962.30515262523204</v>
      </c>
      <c r="M48" s="17">
        <f t="shared" si="1"/>
        <v>28.144644377006404</v>
      </c>
      <c r="N48" s="17">
        <f t="shared" si="4"/>
        <v>3716.8048386549776</v>
      </c>
      <c r="O48" s="24">
        <f t="shared" si="2"/>
        <v>51.770346780904127</v>
      </c>
      <c r="P48" s="7"/>
      <c r="Q48" s="25">
        <f t="shared" si="5"/>
        <v>975.67656801350768</v>
      </c>
      <c r="R48" s="24">
        <f t="shared" si="6"/>
        <v>3697.2326685939315</v>
      </c>
      <c r="S48" s="7"/>
      <c r="T48" s="25">
        <f t="shared" si="7"/>
        <v>-0.25404457059302554</v>
      </c>
      <c r="U48" s="24">
        <f t="shared" si="8"/>
        <v>0.96663826601686731</v>
      </c>
      <c r="V48" s="7"/>
      <c r="W48" s="25">
        <f t="shared" si="9"/>
        <v>-0.26781559271611322</v>
      </c>
      <c r="X48" s="24">
        <f t="shared" si="10"/>
        <v>157.62104403381454</v>
      </c>
      <c r="Y48" s="7"/>
      <c r="Z48" s="25">
        <f t="shared" si="11"/>
        <v>620</v>
      </c>
      <c r="AA48" s="17">
        <f t="shared" si="15"/>
        <v>157.54499999999996</v>
      </c>
      <c r="AB48" s="24">
        <f t="shared" si="12"/>
        <v>2.7496789700544659</v>
      </c>
      <c r="AC48" s="17">
        <f t="shared" si="13"/>
        <v>7.604403381458269E-2</v>
      </c>
      <c r="AD48" s="17">
        <f t="shared" ca="1" si="14"/>
        <v>7.0242376684262808E-2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13561</v>
      </c>
      <c r="D49" s="17">
        <v>15158</v>
      </c>
      <c r="E49" s="17">
        <v>12967</v>
      </c>
      <c r="F49" s="17">
        <v>11355</v>
      </c>
      <c r="G49" s="24"/>
      <c r="H49" s="7"/>
      <c r="I49" s="25">
        <f t="shared" si="0"/>
        <v>594</v>
      </c>
      <c r="J49" s="24">
        <f t="shared" si="0"/>
        <v>3803</v>
      </c>
      <c r="K49" s="7"/>
      <c r="L49" s="25">
        <f t="shared" si="3"/>
        <v>599.94314121239358</v>
      </c>
      <c r="M49" s="17">
        <f t="shared" si="1"/>
        <v>35.320927470451082</v>
      </c>
      <c r="N49" s="17">
        <f t="shared" si="4"/>
        <v>3798.7485742469289</v>
      </c>
      <c r="O49" s="24">
        <f t="shared" si="2"/>
        <v>18.07462093387608</v>
      </c>
      <c r="P49" s="7"/>
      <c r="Q49" s="25">
        <f t="shared" si="5"/>
        <v>612.67656801350768</v>
      </c>
      <c r="R49" s="24">
        <f t="shared" si="6"/>
        <v>3776.2326685939315</v>
      </c>
      <c r="S49" s="7"/>
      <c r="T49" s="25">
        <f t="shared" si="7"/>
        <v>-0.15952740973404758</v>
      </c>
      <c r="U49" s="24">
        <f t="shared" si="8"/>
        <v>0.98729274731689698</v>
      </c>
      <c r="V49" s="7"/>
      <c r="W49" s="25">
        <f t="shared" si="9"/>
        <v>-0.17358257785350434</v>
      </c>
      <c r="X49" s="24">
        <f t="shared" si="10"/>
        <v>163.1352583356994</v>
      </c>
      <c r="Y49" s="7"/>
      <c r="Z49" s="25">
        <f t="shared" si="11"/>
        <v>613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7.3258335699449617E-2</v>
      </c>
      <c r="AD49" s="17">
        <f t="shared" ca="1" si="14"/>
        <v>5.6444886215416545E-2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13374</v>
      </c>
      <c r="D50" s="17">
        <v>15181</v>
      </c>
      <c r="E50" s="17">
        <v>13149</v>
      </c>
      <c r="F50" s="17">
        <v>11330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231.24159660547784</v>
      </c>
      <c r="M50" s="17">
        <f t="shared" si="1"/>
        <v>38.957528185512473</v>
      </c>
      <c r="N50" s="17">
        <f t="shared" si="4"/>
        <v>3845.7464550760606</v>
      </c>
      <c r="O50" s="24">
        <f t="shared" si="2"/>
        <v>27.599734267849897</v>
      </c>
      <c r="P50" s="7"/>
      <c r="Q50" s="25">
        <f t="shared" si="5"/>
        <v>243.6765680135077</v>
      </c>
      <c r="R50" s="24">
        <f t="shared" si="6"/>
        <v>3824.2326685939315</v>
      </c>
      <c r="S50" s="7"/>
      <c r="T50" s="25">
        <f t="shared" si="7"/>
        <v>-6.3447981753433594E-2</v>
      </c>
      <c r="U50" s="24">
        <f t="shared" si="8"/>
        <v>0.99984230557514298</v>
      </c>
      <c r="V50" s="7"/>
      <c r="W50" s="25">
        <f t="shared" si="9"/>
        <v>-7.7671888078355164E-2</v>
      </c>
      <c r="X50" s="24">
        <f t="shared" si="10"/>
        <v>168.66485001306842</v>
      </c>
      <c r="Y50" s="7"/>
      <c r="Z50" s="25">
        <f t="shared" si="11"/>
        <v>614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7.6850013068451517E-2</v>
      </c>
      <c r="AD50" s="17">
        <f t="shared" ca="1" si="14"/>
        <v>-3.9856357822998234E-3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13185</v>
      </c>
      <c r="D51" s="17">
        <v>15193</v>
      </c>
      <c r="E51" s="17">
        <v>13337</v>
      </c>
      <c r="F51" s="17">
        <v>11326</v>
      </c>
      <c r="G51" s="24"/>
      <c r="H51" s="7"/>
      <c r="I51" s="25">
        <f t="shared" si="0"/>
        <v>-152</v>
      </c>
      <c r="J51" s="24">
        <f t="shared" si="0"/>
        <v>3867</v>
      </c>
      <c r="K51" s="7"/>
      <c r="L51" s="25">
        <f t="shared" si="3"/>
        <v>-140.9926399175377</v>
      </c>
      <c r="M51" s="17">
        <f t="shared" si="1"/>
        <v>121.16197598498442</v>
      </c>
      <c r="N51" s="17">
        <f t="shared" si="4"/>
        <v>3857.1782324169944</v>
      </c>
      <c r="O51" s="24">
        <f t="shared" si="2"/>
        <v>96.467118454579008</v>
      </c>
      <c r="P51" s="7"/>
      <c r="Q51" s="25">
        <f t="shared" si="5"/>
        <v>-133.3234319864923</v>
      </c>
      <c r="R51" s="24">
        <f t="shared" si="6"/>
        <v>3840.2326685939315</v>
      </c>
      <c r="S51" s="7"/>
      <c r="T51" s="25">
        <f t="shared" si="7"/>
        <v>3.4714469056028381E-2</v>
      </c>
      <c r="U51" s="24">
        <f t="shared" si="8"/>
        <v>1.004025491661225</v>
      </c>
      <c r="V51" s="7"/>
      <c r="W51" s="25">
        <f t="shared" si="9"/>
        <v>2.04410026997018E-2</v>
      </c>
      <c r="X51" s="24">
        <f t="shared" si="10"/>
        <v>174.27322831795323</v>
      </c>
      <c r="Y51" s="7"/>
      <c r="Z51" s="25">
        <f t="shared" si="11"/>
        <v>616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0.14122831795324942</v>
      </c>
      <c r="AD51" s="17">
        <f t="shared" ca="1" si="14"/>
        <v>-2.284556331446197E-2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12997</v>
      </c>
      <c r="D52" s="17">
        <v>15169</v>
      </c>
      <c r="E52" s="17">
        <v>13520</v>
      </c>
      <c r="F52" s="17">
        <v>11334</v>
      </c>
      <c r="G52" s="24"/>
      <c r="H52" s="7"/>
      <c r="I52" s="25">
        <f t="shared" ref="I52:J83" si="16">C52-E52</f>
        <v>-523</v>
      </c>
      <c r="J52" s="24">
        <f t="shared" si="16"/>
        <v>3835</v>
      </c>
      <c r="K52" s="7"/>
      <c r="L52" s="25">
        <f t="shared" si="3"/>
        <v>-518.67469993832538</v>
      </c>
      <c r="M52" s="17">
        <f t="shared" si="1"/>
        <v>18.708220623522514</v>
      </c>
      <c r="N52" s="17">
        <f t="shared" si="4"/>
        <v>3831.9641831425456</v>
      </c>
      <c r="O52" s="24">
        <f t="shared" si="2"/>
        <v>9.2161839920042627</v>
      </c>
      <c r="P52" s="7"/>
      <c r="Q52" s="25">
        <f t="shared" si="5"/>
        <v>-504.32343198649227</v>
      </c>
      <c r="R52" s="24">
        <f t="shared" si="6"/>
        <v>3808.2326685939315</v>
      </c>
      <c r="S52" s="7"/>
      <c r="T52" s="25">
        <f t="shared" si="7"/>
        <v>0.13131465274385437</v>
      </c>
      <c r="U52" s="24">
        <f t="shared" si="8"/>
        <v>0.99565911948906094</v>
      </c>
      <c r="V52" s="7"/>
      <c r="W52" s="25">
        <f t="shared" si="9"/>
        <v>0.11716991980356095</v>
      </c>
      <c r="X52" s="24">
        <f t="shared" si="10"/>
        <v>179.81864320259047</v>
      </c>
      <c r="Y52" s="7"/>
      <c r="Z52" s="25">
        <f t="shared" si="11"/>
        <v>627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4.3643202590487817E-2</v>
      </c>
      <c r="AD52" s="17">
        <f t="shared" ca="1" si="14"/>
        <v>4.6717838844557491E-2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12819</v>
      </c>
      <c r="D53" s="17">
        <v>15153</v>
      </c>
      <c r="E53" s="17">
        <v>13714</v>
      </c>
      <c r="F53" s="17">
        <v>11376</v>
      </c>
      <c r="G53" s="24"/>
      <c r="H53" s="7"/>
      <c r="I53" s="25">
        <f t="shared" si="16"/>
        <v>-895</v>
      </c>
      <c r="J53" s="24">
        <f t="shared" si="16"/>
        <v>3777</v>
      </c>
      <c r="K53" s="7"/>
      <c r="L53" s="25">
        <f t="shared" si="3"/>
        <v>-895.62500359104092</v>
      </c>
      <c r="M53" s="17">
        <f t="shared" si="1"/>
        <v>0.39062948881404858</v>
      </c>
      <c r="N53" s="17">
        <f t="shared" si="4"/>
        <v>3768.9185707004408</v>
      </c>
      <c r="O53" s="24">
        <f t="shared" si="2"/>
        <v>65.309499523773965</v>
      </c>
      <c r="P53" s="7"/>
      <c r="Q53" s="25">
        <f t="shared" si="5"/>
        <v>-876.32343198649232</v>
      </c>
      <c r="R53" s="24">
        <f t="shared" si="6"/>
        <v>3750.2326685939315</v>
      </c>
      <c r="S53" s="7"/>
      <c r="T53" s="25">
        <f t="shared" si="7"/>
        <v>0.22817521428528637</v>
      </c>
      <c r="U53" s="24">
        <f t="shared" si="8"/>
        <v>0.98049506992701385</v>
      </c>
      <c r="V53" s="7"/>
      <c r="W53" s="25">
        <f t="shared" si="9"/>
        <v>0.21425590225105615</v>
      </c>
      <c r="X53" s="24">
        <f t="shared" si="10"/>
        <v>185.43330750787607</v>
      </c>
      <c r="Y53" s="7"/>
      <c r="Z53" s="25">
        <f t="shared" si="11"/>
        <v>634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-4.7692492123900365E-2</v>
      </c>
      <c r="AD53" s="17">
        <f t="shared" ca="1" si="14"/>
        <v>0.16767004970026278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12617</v>
      </c>
      <c r="D54" s="17">
        <v>15094</v>
      </c>
      <c r="E54" s="17">
        <v>13893</v>
      </c>
      <c r="F54" s="17">
        <v>11420</v>
      </c>
      <c r="G54" s="24"/>
      <c r="H54" s="7"/>
      <c r="I54" s="25">
        <f t="shared" si="16"/>
        <v>-1276</v>
      </c>
      <c r="J54" s="24">
        <f t="shared" si="16"/>
        <v>3674</v>
      </c>
      <c r="K54" s="7"/>
      <c r="L54" s="25">
        <f t="shared" si="3"/>
        <v>-1268.4491470558946</v>
      </c>
      <c r="M54" s="17">
        <f t="shared" si="1"/>
        <v>57.015380183504767</v>
      </c>
      <c r="N54" s="17">
        <f t="shared" si="4"/>
        <v>3667.2412356872792</v>
      </c>
      <c r="O54" s="24">
        <f t="shared" si="2"/>
        <v>45.680895034908453</v>
      </c>
      <c r="P54" s="7"/>
      <c r="Q54" s="25">
        <f t="shared" si="5"/>
        <v>-1257.3234319864923</v>
      </c>
      <c r="R54" s="24">
        <f t="shared" si="6"/>
        <v>3647.2326685939315</v>
      </c>
      <c r="S54" s="7"/>
      <c r="T54" s="25">
        <f t="shared" si="7"/>
        <v>0.32737917650917236</v>
      </c>
      <c r="U54" s="24">
        <f t="shared" si="8"/>
        <v>0.95356580949786107</v>
      </c>
      <c r="V54" s="7"/>
      <c r="W54" s="25">
        <f t="shared" si="9"/>
        <v>0.31385282046157054</v>
      </c>
      <c r="X54" s="24">
        <f t="shared" si="10"/>
        <v>191.32513752284081</v>
      </c>
      <c r="Y54" s="7"/>
      <c r="Z54" s="25">
        <f t="shared" si="11"/>
        <v>642</v>
      </c>
      <c r="AA54" s="17">
        <f t="shared" si="15"/>
        <v>191.25899999999996</v>
      </c>
      <c r="AB54" s="24">
        <f t="shared" si="12"/>
        <v>3.3380992740718343</v>
      </c>
      <c r="AC54" s="17">
        <f t="shared" si="13"/>
        <v>6.6137522840847396E-2</v>
      </c>
      <c r="AD54" s="17">
        <f t="shared" ca="1" si="14"/>
        <v>7.1664501035911599E-2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12452</v>
      </c>
      <c r="D55" s="17">
        <v>15027</v>
      </c>
      <c r="E55" s="17">
        <v>14075</v>
      </c>
      <c r="F55" s="17">
        <v>11498</v>
      </c>
      <c r="G55" s="24"/>
      <c r="H55" s="7"/>
      <c r="I55" s="25">
        <f t="shared" si="16"/>
        <v>-1623</v>
      </c>
      <c r="J55" s="24">
        <f t="shared" si="16"/>
        <v>3529</v>
      </c>
      <c r="K55" s="7"/>
      <c r="L55" s="25">
        <f t="shared" si="3"/>
        <v>-1621.4169197282145</v>
      </c>
      <c r="M55" s="17">
        <f t="shared" si="1"/>
        <v>2.5061431469166036</v>
      </c>
      <c r="N55" s="17">
        <f t="shared" si="4"/>
        <v>3531.6895951592419</v>
      </c>
      <c r="O55" s="24">
        <f t="shared" si="2"/>
        <v>7.2339221206174056</v>
      </c>
      <c r="P55" s="7"/>
      <c r="Q55" s="25">
        <f t="shared" si="5"/>
        <v>-1604.3234319864923</v>
      </c>
      <c r="R55" s="24">
        <f t="shared" si="6"/>
        <v>3502.2326685939315</v>
      </c>
      <c r="S55" s="7"/>
      <c r="T55" s="25">
        <f t="shared" si="7"/>
        <v>0.41773029171045434</v>
      </c>
      <c r="U55" s="24">
        <f t="shared" si="8"/>
        <v>0.91565568559274313</v>
      </c>
      <c r="V55" s="7"/>
      <c r="W55" s="25">
        <f t="shared" si="9"/>
        <v>0.40475214163029577</v>
      </c>
      <c r="X55" s="24">
        <f t="shared" si="10"/>
        <v>196.95402288973889</v>
      </c>
      <c r="Y55" s="7"/>
      <c r="Z55" s="25">
        <f t="shared" si="11"/>
        <v>629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3.4022889738935191E-2</v>
      </c>
      <c r="AD55" s="17">
        <f t="shared" ca="1" si="14"/>
        <v>9.5345756079865396E-2</v>
      </c>
      <c r="AE55" s="17">
        <v>114</v>
      </c>
    </row>
    <row r="56" spans="1:31" s="17" customFormat="1" x14ac:dyDescent="0.25">
      <c r="A56" s="17">
        <v>36</v>
      </c>
      <c r="B56" s="17">
        <v>610</v>
      </c>
      <c r="C56" s="17">
        <v>12284</v>
      </c>
      <c r="D56" s="17">
        <v>14949</v>
      </c>
      <c r="E56" s="17">
        <v>14241</v>
      </c>
      <c r="F56" s="17">
        <v>11580</v>
      </c>
      <c r="G56" s="24"/>
      <c r="H56" s="7"/>
      <c r="I56" s="25">
        <f t="shared" si="16"/>
        <v>-1957</v>
      </c>
      <c r="J56" s="24">
        <f t="shared" si="16"/>
        <v>3369</v>
      </c>
      <c r="K56" s="7"/>
      <c r="L56" s="25">
        <f t="shared" si="3"/>
        <v>-1948.804656276684</v>
      </c>
      <c r="M56" s="17">
        <f t="shared" si="1"/>
        <v>67.16365874329496</v>
      </c>
      <c r="N56" s="17">
        <f t="shared" si="4"/>
        <v>3367.5184001619905</v>
      </c>
      <c r="O56" s="24">
        <f t="shared" si="2"/>
        <v>2.1951380799898219</v>
      </c>
      <c r="P56" s="7"/>
      <c r="Q56" s="25">
        <f t="shared" si="5"/>
        <v>-1938.3234319864923</v>
      </c>
      <c r="R56" s="24">
        <f t="shared" si="6"/>
        <v>3342.2326685939315</v>
      </c>
      <c r="S56" s="7"/>
      <c r="T56" s="25">
        <f t="shared" si="7"/>
        <v>0.50469649481485834</v>
      </c>
      <c r="U56" s="24">
        <f t="shared" si="8"/>
        <v>0.87382382473192333</v>
      </c>
      <c r="V56" s="7"/>
      <c r="W56" s="25">
        <f t="shared" si="9"/>
        <v>0.49232197456130783</v>
      </c>
      <c r="X56" s="24">
        <f t="shared" si="10"/>
        <v>202.50429175100862</v>
      </c>
      <c r="Y56" s="7"/>
      <c r="Z56" s="25">
        <f t="shared" si="11"/>
        <v>610</v>
      </c>
      <c r="AA56" s="17">
        <f t="shared" si="15"/>
        <v>202.40999999999997</v>
      </c>
      <c r="AB56" s="24">
        <f t="shared" si="12"/>
        <v>3.5327209389617216</v>
      </c>
      <c r="AC56" s="17">
        <f t="shared" si="13"/>
        <v>9.4291751008654501E-2</v>
      </c>
      <c r="AD56" s="17">
        <f t="shared" ca="1" si="14"/>
        <v>6.1413468016269235E-3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12131</v>
      </c>
      <c r="D57" s="17">
        <v>14854</v>
      </c>
      <c r="E57" s="17">
        <v>14397</v>
      </c>
      <c r="F57" s="17">
        <v>11682</v>
      </c>
      <c r="G57" s="24"/>
      <c r="H57" s="7"/>
      <c r="I57" s="25">
        <f t="shared" si="16"/>
        <v>-2266</v>
      </c>
      <c r="J57" s="24">
        <f t="shared" si="16"/>
        <v>3172</v>
      </c>
      <c r="K57" s="7"/>
      <c r="L57" s="25">
        <f t="shared" si="3"/>
        <v>-2262.8854316807624</v>
      </c>
      <c r="M57" s="17">
        <f t="shared" si="1"/>
        <v>9.7005358151985632</v>
      </c>
      <c r="N57" s="17">
        <f t="shared" si="4"/>
        <v>3169.559983301212</v>
      </c>
      <c r="O57" s="24">
        <f t="shared" si="2"/>
        <v>5.9536814903642199</v>
      </c>
      <c r="P57" s="7"/>
      <c r="Q57" s="25">
        <f t="shared" si="5"/>
        <v>-2247.3234319864923</v>
      </c>
      <c r="R57" s="24">
        <f t="shared" si="6"/>
        <v>3145.2326685939315</v>
      </c>
      <c r="S57" s="7"/>
      <c r="T57" s="25">
        <f t="shared" si="7"/>
        <v>0.58515325157911224</v>
      </c>
      <c r="U57" s="24">
        <f t="shared" si="8"/>
        <v>0.82231834604703902</v>
      </c>
      <c r="V57" s="7"/>
      <c r="W57" s="25">
        <f t="shared" si="9"/>
        <v>0.57351925935383941</v>
      </c>
      <c r="X57" s="24">
        <f t="shared" si="10"/>
        <v>208.00043538865452</v>
      </c>
      <c r="Y57" s="7"/>
      <c r="Z57" s="25">
        <f t="shared" si="11"/>
        <v>619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1.9435388654557073E-2</v>
      </c>
      <c r="AD57" s="17">
        <f t="shared" ca="1" si="14"/>
        <v>5.905687687376826E-2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11984</v>
      </c>
      <c r="D58" s="17">
        <v>14731</v>
      </c>
      <c r="E58" s="17">
        <v>14536</v>
      </c>
      <c r="F58" s="17">
        <v>11792</v>
      </c>
      <c r="G58" s="24"/>
      <c r="H58" s="7"/>
      <c r="I58" s="25">
        <f t="shared" si="16"/>
        <v>-2552</v>
      </c>
      <c r="J58" s="24">
        <f t="shared" si="16"/>
        <v>2939</v>
      </c>
      <c r="K58" s="7"/>
      <c r="L58" s="25">
        <f t="shared" si="3"/>
        <v>-2553.013034622229</v>
      </c>
      <c r="M58" s="17">
        <f t="shared" si="1"/>
        <v>1.0262391458347393</v>
      </c>
      <c r="N58" s="17">
        <f t="shared" si="4"/>
        <v>2944.2142488583331</v>
      </c>
      <c r="O58" s="24">
        <f t="shared" si="2"/>
        <v>27.18839115662826</v>
      </c>
      <c r="P58" s="7"/>
      <c r="Q58" s="25">
        <f t="shared" si="5"/>
        <v>-2533.3234319864923</v>
      </c>
      <c r="R58" s="24">
        <f t="shared" si="6"/>
        <v>2912.2326685939315</v>
      </c>
      <c r="S58" s="7"/>
      <c r="T58" s="25">
        <f t="shared" si="7"/>
        <v>0.65962131771042831</v>
      </c>
      <c r="U58" s="24">
        <f t="shared" si="8"/>
        <v>0.76140069866847016</v>
      </c>
      <c r="V58" s="7"/>
      <c r="W58" s="25">
        <f t="shared" si="9"/>
        <v>0.64886108662386988</v>
      </c>
      <c r="X58" s="24">
        <f t="shared" si="10"/>
        <v>213.54433802004723</v>
      </c>
      <c r="Y58" s="7"/>
      <c r="Z58" s="25">
        <f t="shared" si="11"/>
        <v>613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4.6338020047272721E-2</v>
      </c>
      <c r="AD58" s="17">
        <f t="shared" ca="1" si="14"/>
        <v>5.8966317457986861E-2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11849</v>
      </c>
      <c r="D59" s="17">
        <v>14608</v>
      </c>
      <c r="E59" s="17">
        <v>14674</v>
      </c>
      <c r="F59" s="17">
        <v>11927</v>
      </c>
      <c r="G59" s="24"/>
      <c r="H59" s="7"/>
      <c r="I59" s="25">
        <f t="shared" si="16"/>
        <v>-2825</v>
      </c>
      <c r="J59" s="24">
        <f t="shared" si="16"/>
        <v>2681</v>
      </c>
      <c r="K59" s="7"/>
      <c r="L59" s="25">
        <f t="shared" si="3"/>
        <v>-2820.4621758105145</v>
      </c>
      <c r="M59" s="17">
        <f t="shared" si="1"/>
        <v>20.591848374679653</v>
      </c>
      <c r="N59" s="17">
        <f t="shared" si="4"/>
        <v>2690.936223722631</v>
      </c>
      <c r="O59" s="24">
        <f t="shared" si="2"/>
        <v>98.728541866174737</v>
      </c>
      <c r="P59" s="7"/>
      <c r="Q59" s="25">
        <f t="shared" si="5"/>
        <v>-2806.3234319864923</v>
      </c>
      <c r="R59" s="24">
        <f t="shared" si="6"/>
        <v>2654.2326685939315</v>
      </c>
      <c r="S59" s="7"/>
      <c r="T59" s="25">
        <f t="shared" si="7"/>
        <v>0.7307044717448663</v>
      </c>
      <c r="U59" s="24">
        <f t="shared" si="8"/>
        <v>0.69394682303039834</v>
      </c>
      <c r="V59" s="7"/>
      <c r="W59" s="25">
        <f t="shared" si="9"/>
        <v>0.72091060302812915</v>
      </c>
      <c r="X59" s="24">
        <f t="shared" si="10"/>
        <v>219.19868955146899</v>
      </c>
      <c r="Y59" s="7"/>
      <c r="Z59" s="25">
        <f t="shared" si="11"/>
        <v>615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0.16568955146902908</v>
      </c>
      <c r="AD59" s="17">
        <f t="shared" ca="1" si="14"/>
        <v>8.1067433820294355E-3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11734</v>
      </c>
      <c r="D60" s="17">
        <v>14476</v>
      </c>
      <c r="E60" s="17">
        <v>14806</v>
      </c>
      <c r="F60" s="17">
        <v>12078</v>
      </c>
      <c r="G60" s="24"/>
      <c r="H60" s="7"/>
      <c r="I60" s="25">
        <f t="shared" si="16"/>
        <v>-3072</v>
      </c>
      <c r="J60" s="24">
        <f t="shared" si="16"/>
        <v>2398</v>
      </c>
      <c r="K60" s="7"/>
      <c r="L60" s="25">
        <f t="shared" si="3"/>
        <v>-3068.0300334729345</v>
      </c>
      <c r="M60" s="17">
        <f t="shared" si="1"/>
        <v>15.760634226020352</v>
      </c>
      <c r="N60" s="17">
        <f t="shared" si="4"/>
        <v>2404.7613822476465</v>
      </c>
      <c r="O60" s="24">
        <f t="shared" si="2"/>
        <v>45.716289898788588</v>
      </c>
      <c r="P60" s="7"/>
      <c r="Q60" s="25">
        <f t="shared" si="5"/>
        <v>-3053.3234319864923</v>
      </c>
      <c r="R60" s="24">
        <f t="shared" si="6"/>
        <v>2371.2326685939315</v>
      </c>
      <c r="S60" s="7"/>
      <c r="T60" s="25">
        <f t="shared" si="7"/>
        <v>0.79501780158554824</v>
      </c>
      <c r="U60" s="24">
        <f t="shared" si="8"/>
        <v>0.61995671913282335</v>
      </c>
      <c r="V60" s="7"/>
      <c r="W60" s="25">
        <f t="shared" si="9"/>
        <v>0.78628255427099092</v>
      </c>
      <c r="X60" s="24">
        <f t="shared" si="10"/>
        <v>224.85233929808089</v>
      </c>
      <c r="Y60" s="7"/>
      <c r="Z60" s="25">
        <f t="shared" si="11"/>
        <v>632</v>
      </c>
      <c r="AA60" s="17">
        <f t="shared" si="15"/>
        <v>224.72099999999995</v>
      </c>
      <c r="AB60" s="24">
        <f t="shared" si="12"/>
        <v>3.9221213483741759</v>
      </c>
      <c r="AC60" s="17">
        <f t="shared" si="13"/>
        <v>0.13133929808094535</v>
      </c>
      <c r="AD60" s="17">
        <f t="shared" ca="1" si="14"/>
        <v>6.586765920312132E-2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11620</v>
      </c>
      <c r="D61" s="17">
        <v>14311</v>
      </c>
      <c r="E61" s="17">
        <v>14897</v>
      </c>
      <c r="F61" s="17">
        <v>12223</v>
      </c>
      <c r="G61" s="24"/>
      <c r="H61" s="7"/>
      <c r="I61" s="25">
        <f t="shared" si="16"/>
        <v>-3277</v>
      </c>
      <c r="J61" s="24">
        <f t="shared" si="16"/>
        <v>2088</v>
      </c>
      <c r="K61" s="7"/>
      <c r="L61" s="25">
        <f t="shared" si="3"/>
        <v>-3285.8541819058501</v>
      </c>
      <c r="M61" s="17">
        <f t="shared" si="1"/>
        <v>78.396537221882511</v>
      </c>
      <c r="N61" s="17">
        <f t="shared" si="4"/>
        <v>2094.628872593446</v>
      </c>
      <c r="O61" s="24">
        <f t="shared" si="2"/>
        <v>43.941951860139184</v>
      </c>
      <c r="P61" s="7"/>
      <c r="Q61" s="25">
        <f t="shared" si="5"/>
        <v>-3258.3234319864923</v>
      </c>
      <c r="R61" s="24">
        <f t="shared" si="6"/>
        <v>2061.2326685939315</v>
      </c>
      <c r="S61" s="7"/>
      <c r="T61" s="25">
        <f t="shared" si="7"/>
        <v>0.84839526157477829</v>
      </c>
      <c r="U61" s="24">
        <f t="shared" si="8"/>
        <v>0.53890748871498495</v>
      </c>
      <c r="V61" s="7"/>
      <c r="W61" s="25">
        <f t="shared" si="9"/>
        <v>0.84081790900145725</v>
      </c>
      <c r="X61" s="24">
        <f t="shared" si="10"/>
        <v>230.44977347341364</v>
      </c>
      <c r="Y61" s="7"/>
      <c r="Z61" s="25">
        <f t="shared" si="11"/>
        <v>633</v>
      </c>
      <c r="AA61" s="17">
        <f t="shared" si="15"/>
        <v>230.41799999999995</v>
      </c>
      <c r="AB61" s="24">
        <f t="shared" si="12"/>
        <v>4.0215527558602933</v>
      </c>
      <c r="AC61" s="17">
        <f t="shared" si="13"/>
        <v>3.1773473413693409E-2</v>
      </c>
      <c r="AD61" s="17">
        <f t="shared" ca="1" si="14"/>
        <v>0.15366970730912044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11521</v>
      </c>
      <c r="D62" s="17">
        <v>14142</v>
      </c>
      <c r="E62" s="17">
        <v>14992</v>
      </c>
      <c r="F62" s="17">
        <v>12392</v>
      </c>
      <c r="G62" s="24"/>
      <c r="H62" s="7"/>
      <c r="I62" s="25">
        <f t="shared" si="16"/>
        <v>-3471</v>
      </c>
      <c r="J62" s="24">
        <f t="shared" si="16"/>
        <v>1750</v>
      </c>
      <c r="K62" s="7"/>
      <c r="L62" s="25">
        <f t="shared" si="3"/>
        <v>-3473.7615273968163</v>
      </c>
      <c r="M62" s="17">
        <f t="shared" si="1"/>
        <v>7.6260335633669607</v>
      </c>
      <c r="N62" s="17">
        <f t="shared" si="4"/>
        <v>1759.2065702015502</v>
      </c>
      <c r="O62" s="24">
        <f t="shared" si="2"/>
        <v>84.760934876072483</v>
      </c>
      <c r="P62" s="7"/>
      <c r="Q62" s="25">
        <f t="shared" si="5"/>
        <v>-3452.3234319864923</v>
      </c>
      <c r="R62" s="24">
        <f t="shared" si="6"/>
        <v>1723.2326685939313</v>
      </c>
      <c r="S62" s="7"/>
      <c r="T62" s="25">
        <f t="shared" si="7"/>
        <v>0.89890856517434226</v>
      </c>
      <c r="U62" s="24">
        <f t="shared" si="8"/>
        <v>0.45053768264650312</v>
      </c>
      <c r="V62" s="7"/>
      <c r="W62" s="25">
        <f t="shared" si="9"/>
        <v>0.89259291443090838</v>
      </c>
      <c r="X62" s="24">
        <f t="shared" si="10"/>
        <v>236.32446865531881</v>
      </c>
      <c r="Y62" s="7"/>
      <c r="Z62" s="25">
        <f t="shared" si="11"/>
        <v>642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0.1284686553188692</v>
      </c>
      <c r="AD62" s="17">
        <f t="shared" ca="1" si="14"/>
        <v>3.6091645178061071E-2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11445</v>
      </c>
      <c r="D63" s="17">
        <v>13970</v>
      </c>
      <c r="E63" s="17">
        <v>15069</v>
      </c>
      <c r="F63" s="17">
        <v>12564</v>
      </c>
      <c r="G63" s="24"/>
      <c r="H63" s="7"/>
      <c r="I63" s="25">
        <f t="shared" si="16"/>
        <v>-3624</v>
      </c>
      <c r="J63" s="24">
        <f t="shared" si="16"/>
        <v>1406</v>
      </c>
      <c r="K63" s="7"/>
      <c r="L63" s="25">
        <f t="shared" si="3"/>
        <v>-3623.1538265363056</v>
      </c>
      <c r="M63" s="17">
        <f t="shared" si="1"/>
        <v>0.71600953066059991</v>
      </c>
      <c r="N63" s="17">
        <f t="shared" si="4"/>
        <v>1415.1384186567745</v>
      </c>
      <c r="O63" s="24">
        <f t="shared" si="2"/>
        <v>83.510695546485124</v>
      </c>
      <c r="P63" s="7"/>
      <c r="Q63" s="25">
        <f t="shared" si="5"/>
        <v>-3605.3234319864923</v>
      </c>
      <c r="R63" s="24">
        <f t="shared" si="6"/>
        <v>1379.2326685939313</v>
      </c>
      <c r="S63" s="7"/>
      <c r="T63" s="25">
        <f t="shared" si="7"/>
        <v>0.93874637677606021</v>
      </c>
      <c r="U63" s="24">
        <f t="shared" si="8"/>
        <v>0.36059918179574063</v>
      </c>
      <c r="V63" s="7"/>
      <c r="W63" s="25">
        <f t="shared" si="9"/>
        <v>0.93371365504347237</v>
      </c>
      <c r="X63" s="24">
        <f t="shared" si="10"/>
        <v>241.99039623364058</v>
      </c>
      <c r="Y63" s="7"/>
      <c r="Z63" s="25">
        <f t="shared" si="11"/>
        <v>626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0.16039623364065392</v>
      </c>
      <c r="AD63" s="17">
        <f t="shared" ca="1" si="14"/>
        <v>3.1888178568721059E-2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11388</v>
      </c>
      <c r="D64" s="17">
        <v>13792</v>
      </c>
      <c r="E64" s="17">
        <v>15119</v>
      </c>
      <c r="F64" s="17">
        <v>12741</v>
      </c>
      <c r="G64" s="24"/>
      <c r="H64" s="7"/>
      <c r="I64" s="25">
        <f t="shared" si="16"/>
        <v>-3731</v>
      </c>
      <c r="J64" s="24">
        <f t="shared" si="16"/>
        <v>1051</v>
      </c>
      <c r="K64" s="7"/>
      <c r="L64" s="25">
        <f t="shared" si="3"/>
        <v>-3738.2988166322539</v>
      </c>
      <c r="M64" s="17">
        <f t="shared" si="1"/>
        <v>53.272724231265791</v>
      </c>
      <c r="N64" s="17">
        <f t="shared" si="4"/>
        <v>1055.3149784829923</v>
      </c>
      <c r="O64" s="24">
        <f t="shared" si="2"/>
        <v>18.619039308686304</v>
      </c>
      <c r="P64" s="7"/>
      <c r="Q64" s="25">
        <f t="shared" si="5"/>
        <v>-3712.3234319864923</v>
      </c>
      <c r="R64" s="24">
        <f t="shared" si="6"/>
        <v>1024.2326685939313</v>
      </c>
      <c r="S64" s="7"/>
      <c r="T64" s="25">
        <f t="shared" si="7"/>
        <v>0.96660680711190228</v>
      </c>
      <c r="U64" s="24">
        <f t="shared" si="8"/>
        <v>0.2677847405107967</v>
      </c>
      <c r="V64" s="7"/>
      <c r="W64" s="25">
        <f t="shared" si="9"/>
        <v>0.9628966986421873</v>
      </c>
      <c r="X64" s="24">
        <f t="shared" si="10"/>
        <v>247.56547788256205</v>
      </c>
      <c r="Y64" s="7"/>
      <c r="Z64" s="25">
        <f t="shared" si="11"/>
        <v>630</v>
      </c>
      <c r="AA64" s="17">
        <f t="shared" si="15"/>
        <v>247.49999999999991</v>
      </c>
      <c r="AB64" s="24">
        <f t="shared" si="12"/>
        <v>4.3196898986859642</v>
      </c>
      <c r="AC64" s="17">
        <f t="shared" si="13"/>
        <v>6.5477882562134937E-2</v>
      </c>
      <c r="AD64" s="17">
        <f t="shared" ca="1" si="14"/>
        <v>0.13629506754236331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11350</v>
      </c>
      <c r="D65" s="17">
        <v>13615</v>
      </c>
      <c r="E65" s="17">
        <v>15164</v>
      </c>
      <c r="F65" s="17">
        <v>12922</v>
      </c>
      <c r="G65" s="24"/>
      <c r="H65" s="7"/>
      <c r="I65" s="25">
        <f t="shared" si="16"/>
        <v>-3814</v>
      </c>
      <c r="J65" s="24">
        <f t="shared" si="16"/>
        <v>693</v>
      </c>
      <c r="K65" s="7"/>
      <c r="L65" s="25">
        <f t="shared" si="3"/>
        <v>-3814.488660737944</v>
      </c>
      <c r="M65" s="17">
        <f t="shared" si="1"/>
        <v>0.23878931680794904</v>
      </c>
      <c r="N65" s="17">
        <f t="shared" si="4"/>
        <v>700.82842152306841</v>
      </c>
      <c r="O65" s="24">
        <f t="shared" si="2"/>
        <v>61.284183542840786</v>
      </c>
      <c r="P65" s="7"/>
      <c r="Q65" s="25">
        <f t="shared" si="5"/>
        <v>-3795.3234319864923</v>
      </c>
      <c r="R65" s="24">
        <f t="shared" si="6"/>
        <v>666.23266859393129</v>
      </c>
      <c r="S65" s="7"/>
      <c r="T65" s="25">
        <f t="shared" si="7"/>
        <v>0.98821816896120018</v>
      </c>
      <c r="U65" s="24">
        <f t="shared" si="8"/>
        <v>0.17418595183471244</v>
      </c>
      <c r="V65" s="7"/>
      <c r="W65" s="25">
        <f t="shared" si="9"/>
        <v>0.98584119521440505</v>
      </c>
      <c r="X65" s="24">
        <f t="shared" si="10"/>
        <v>253.08686216423666</v>
      </c>
      <c r="Y65" s="7"/>
      <c r="Z65" s="25">
        <f t="shared" si="11"/>
        <v>604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0.15086216423674159</v>
      </c>
      <c r="AD65" s="17">
        <f t="shared" ca="1" si="14"/>
        <v>-1.6024444693300666E-2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11336</v>
      </c>
      <c r="D66" s="17">
        <v>13444</v>
      </c>
      <c r="E66" s="17">
        <v>15191</v>
      </c>
      <c r="F66" s="17">
        <v>13114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-3856.8619799963931</v>
      </c>
      <c r="M66" s="17">
        <f t="shared" si="1"/>
        <v>3.466969506967954</v>
      </c>
      <c r="N66" s="17">
        <f t="shared" si="4"/>
        <v>334.86460949623557</v>
      </c>
      <c r="O66" s="24">
        <f t="shared" si="2"/>
        <v>23.664425550865317</v>
      </c>
      <c r="P66" s="7"/>
      <c r="Q66" s="25">
        <f t="shared" si="5"/>
        <v>-3836.3234319864923</v>
      </c>
      <c r="R66" s="24">
        <f t="shared" si="6"/>
        <v>303.23266859393135</v>
      </c>
      <c r="S66" s="7"/>
      <c r="T66" s="25">
        <f t="shared" si="7"/>
        <v>0.99889366095904619</v>
      </c>
      <c r="U66" s="24">
        <f t="shared" si="8"/>
        <v>7.9279917506727582E-2</v>
      </c>
      <c r="V66" s="7"/>
      <c r="W66" s="25">
        <f t="shared" si="9"/>
        <v>0.99786730505595511</v>
      </c>
      <c r="X66" s="24">
        <f t="shared" si="10"/>
        <v>258.56433084246555</v>
      </c>
      <c r="Y66" s="7"/>
      <c r="Z66" s="25">
        <f t="shared" si="11"/>
        <v>613</v>
      </c>
      <c r="AA66" s="17">
        <f t="shared" si="15"/>
        <v>258.45299999999992</v>
      </c>
      <c r="AB66" s="24">
        <f t="shared" si="12"/>
        <v>4.5108558116569029</v>
      </c>
      <c r="AC66" s="17">
        <f t="shared" si="13"/>
        <v>0.11133084246563385</v>
      </c>
      <c r="AD66" s="17">
        <f t="shared" ca="1" si="14"/>
        <v>-8.8217827876633237E-3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11311</v>
      </c>
      <c r="D67" s="17">
        <v>13233</v>
      </c>
      <c r="E67" s="17">
        <v>15169</v>
      </c>
      <c r="F67" s="17">
        <v>13277</v>
      </c>
      <c r="G67" s="24"/>
      <c r="H67" s="7"/>
      <c r="I67" s="25">
        <f t="shared" si="16"/>
        <v>-3858</v>
      </c>
      <c r="J67" s="24">
        <f t="shared" si="16"/>
        <v>-44</v>
      </c>
      <c r="K67" s="7"/>
      <c r="L67" s="25">
        <f t="shared" si="3"/>
        <v>-3863.3922257114973</v>
      </c>
      <c r="M67" s="17">
        <f t="shared" si="1"/>
        <v>29.076098123732603</v>
      </c>
      <c r="N67" s="17">
        <f t="shared" si="4"/>
        <v>-41.789772100091156</v>
      </c>
      <c r="O67" s="24">
        <f t="shared" si="2"/>
        <v>4.8851073695354588</v>
      </c>
      <c r="P67" s="7"/>
      <c r="Q67" s="25">
        <f t="shared" si="5"/>
        <v>-3839.3234319864923</v>
      </c>
      <c r="R67" s="24">
        <f t="shared" si="6"/>
        <v>-70.767331406068649</v>
      </c>
      <c r="S67" s="7"/>
      <c r="T67" s="25">
        <f t="shared" si="7"/>
        <v>0.99967479451986418</v>
      </c>
      <c r="U67" s="24">
        <f t="shared" si="8"/>
        <v>-1.8502057255438662E-2</v>
      </c>
      <c r="V67" s="7"/>
      <c r="W67" s="25">
        <f t="shared" si="9"/>
        <v>1.000038951296349</v>
      </c>
      <c r="X67" s="24">
        <f t="shared" si="10"/>
        <v>264.16682952226552</v>
      </c>
      <c r="Y67" s="7"/>
      <c r="Z67" s="25">
        <f t="shared" si="11"/>
        <v>626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7.9829522265583819E-2</v>
      </c>
      <c r="AD67" s="17">
        <f t="shared" ca="1" si="14"/>
        <v>9.0857952495184691E-3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11343</v>
      </c>
      <c r="D68" s="17">
        <v>13058</v>
      </c>
      <c r="E68" s="17">
        <v>15169</v>
      </c>
      <c r="F68" s="17">
        <v>13478</v>
      </c>
      <c r="G68" s="24"/>
      <c r="H68" s="7"/>
      <c r="I68" s="25">
        <f t="shared" si="16"/>
        <v>-3826</v>
      </c>
      <c r="J68" s="24">
        <f t="shared" si="16"/>
        <v>-420</v>
      </c>
      <c r="K68" s="7"/>
      <c r="L68" s="25">
        <f t="shared" si="3"/>
        <v>-3832.4982787530535</v>
      </c>
      <c r="M68" s="17">
        <f t="shared" si="1"/>
        <v>42.227626752385966</v>
      </c>
      <c r="N68" s="17">
        <f t="shared" si="4"/>
        <v>-419.58049411321178</v>
      </c>
      <c r="O68" s="24">
        <f t="shared" si="2"/>
        <v>0.17598518904996693</v>
      </c>
      <c r="P68" s="7"/>
      <c r="Q68" s="25">
        <f t="shared" si="5"/>
        <v>-3807.3234319864923</v>
      </c>
      <c r="R68" s="24">
        <f t="shared" si="6"/>
        <v>-446.76733140606865</v>
      </c>
      <c r="S68" s="7"/>
      <c r="T68" s="25">
        <f t="shared" si="7"/>
        <v>0.99134270320447226</v>
      </c>
      <c r="U68" s="24">
        <f t="shared" si="8"/>
        <v>-0.11680693027836515</v>
      </c>
      <c r="V68" s="7"/>
      <c r="W68" s="25">
        <f t="shared" si="9"/>
        <v>0.99310388683059891</v>
      </c>
      <c r="X68" s="24">
        <f t="shared" si="10"/>
        <v>269.81509865351177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6.7098653511834527E-2</v>
      </c>
      <c r="AD68" s="17">
        <f t="shared" ca="1" si="14"/>
        <v>-2.9188572012230907E-3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11377</v>
      </c>
      <c r="D69" s="17">
        <v>12886</v>
      </c>
      <c r="E69" s="17">
        <v>15141</v>
      </c>
      <c r="F69" s="17">
        <v>13672</v>
      </c>
      <c r="G69" s="24"/>
      <c r="H69" s="7"/>
      <c r="I69" s="25">
        <f t="shared" si="16"/>
        <v>-3764</v>
      </c>
      <c r="J69" s="24">
        <f t="shared" si="16"/>
        <v>-786</v>
      </c>
      <c r="K69" s="7"/>
      <c r="L69" s="25">
        <f t="shared" si="3"/>
        <v>-3764.9107116084251</v>
      </c>
      <c r="M69" s="17">
        <f t="shared" si="1"/>
        <v>0.82939563372026448</v>
      </c>
      <c r="N69" s="17">
        <f t="shared" si="4"/>
        <v>-790.66389593832787</v>
      </c>
      <c r="O69" s="24">
        <f t="shared" si="2"/>
        <v>21.751925323551191</v>
      </c>
      <c r="P69" s="7"/>
      <c r="Q69" s="25">
        <f t="shared" si="5"/>
        <v>-3745.3234319864923</v>
      </c>
      <c r="R69" s="24">
        <f t="shared" si="6"/>
        <v>-812.76733140606871</v>
      </c>
      <c r="S69" s="7"/>
      <c r="T69" s="25">
        <f t="shared" si="7"/>
        <v>0.9751992762809002</v>
      </c>
      <c r="U69" s="24">
        <f t="shared" si="8"/>
        <v>-0.21249731199749042</v>
      </c>
      <c r="V69" s="7"/>
      <c r="W69" s="25">
        <f t="shared" si="9"/>
        <v>0.97831951969530728</v>
      </c>
      <c r="X69" s="24">
        <f t="shared" si="10"/>
        <v>275.36156198276376</v>
      </c>
      <c r="Y69" s="7"/>
      <c r="Z69" s="25">
        <f t="shared" si="11"/>
        <v>625</v>
      </c>
      <c r="AA69" s="17">
        <f t="shared" si="15"/>
        <v>275.37299999999993</v>
      </c>
      <c r="AB69" s="24">
        <f t="shared" si="12"/>
        <v>4.8061655210943437</v>
      </c>
      <c r="AC69" s="17">
        <f t="shared" si="13"/>
        <v>-1.1438017236173437E-2</v>
      </c>
      <c r="AD69" s="17">
        <f t="shared" ca="1" si="14"/>
        <v>9.6641817554143472E-2</v>
      </c>
      <c r="AE69" s="17">
        <v>100</v>
      </c>
    </row>
    <row r="70" spans="1:31" s="17" customFormat="1" x14ac:dyDescent="0.25">
      <c r="A70" s="17">
        <v>50</v>
      </c>
      <c r="B70" s="17">
        <v>651</v>
      </c>
      <c r="C70" s="17">
        <v>11430</v>
      </c>
      <c r="D70" s="17">
        <v>12685</v>
      </c>
      <c r="E70" s="17">
        <v>15084</v>
      </c>
      <c r="F70" s="17">
        <v>13856</v>
      </c>
      <c r="G70" s="24"/>
      <c r="H70" s="7"/>
      <c r="I70" s="25">
        <f t="shared" si="16"/>
        <v>-3654</v>
      </c>
      <c r="J70" s="24">
        <f t="shared" si="16"/>
        <v>-1171</v>
      </c>
      <c r="K70" s="7"/>
      <c r="L70" s="25">
        <f t="shared" si="3"/>
        <v>-3656.1199338224533</v>
      </c>
      <c r="M70" s="17">
        <f t="shared" si="1"/>
        <v>4.4941194115813605</v>
      </c>
      <c r="N70" s="17">
        <f t="shared" si="4"/>
        <v>-1168.7571097086832</v>
      </c>
      <c r="O70" s="24">
        <f t="shared" si="2"/>
        <v>5.0305568588832754</v>
      </c>
      <c r="P70" s="7"/>
      <c r="Q70" s="25">
        <f t="shared" si="5"/>
        <v>-3635.3234319864923</v>
      </c>
      <c r="R70" s="24">
        <f t="shared" si="6"/>
        <v>-1197.7673314060687</v>
      </c>
      <c r="S70" s="7"/>
      <c r="T70" s="25">
        <f t="shared" si="7"/>
        <v>0.94655771238424025</v>
      </c>
      <c r="U70" s="24">
        <f t="shared" si="8"/>
        <v>-0.31315522719383804</v>
      </c>
      <c r="V70" s="7"/>
      <c r="W70" s="25">
        <f t="shared" si="9"/>
        <v>0.9511063890905469</v>
      </c>
      <c r="X70" s="24">
        <f t="shared" si="10"/>
        <v>281.33121890421171</v>
      </c>
      <c r="Y70" s="7"/>
      <c r="Z70" s="25">
        <f t="shared" si="11"/>
        <v>651</v>
      </c>
      <c r="AA70" s="17">
        <f t="shared" si="15"/>
        <v>281.23199999999991</v>
      </c>
      <c r="AB70" s="24">
        <f t="shared" si="12"/>
        <v>4.9084243619686916</v>
      </c>
      <c r="AC70" s="17">
        <f t="shared" si="13"/>
        <v>9.9218904211795689E-2</v>
      </c>
      <c r="AD70" s="17">
        <f t="shared" ca="1" si="14"/>
        <v>5.0243012380519758E-3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11504</v>
      </c>
      <c r="D71" s="17">
        <v>12515</v>
      </c>
      <c r="E71" s="17">
        <v>15016</v>
      </c>
      <c r="F71" s="17">
        <v>14034</v>
      </c>
      <c r="G71" s="24"/>
      <c r="H71" s="7"/>
      <c r="I71" s="25">
        <f t="shared" si="16"/>
        <v>-3512</v>
      </c>
      <c r="J71" s="24">
        <f t="shared" si="16"/>
        <v>-1519</v>
      </c>
      <c r="K71" s="7"/>
      <c r="L71" s="25">
        <f t="shared" si="3"/>
        <v>-3514.8501364320387</v>
      </c>
      <c r="M71" s="17">
        <f t="shared" si="1"/>
        <v>8.1232776812340219</v>
      </c>
      <c r="N71" s="17">
        <f t="shared" si="4"/>
        <v>-1522.2404182992721</v>
      </c>
      <c r="O71" s="24">
        <f t="shared" si="2"/>
        <v>10.500310754257169</v>
      </c>
      <c r="P71" s="7"/>
      <c r="Q71" s="25">
        <f t="shared" si="5"/>
        <v>-3493.3234319864923</v>
      </c>
      <c r="R71" s="24">
        <f t="shared" si="6"/>
        <v>-1545.7673314060687</v>
      </c>
      <c r="S71" s="7"/>
      <c r="T71" s="25">
        <f t="shared" si="7"/>
        <v>0.90958405717218827</v>
      </c>
      <c r="U71" s="24">
        <f t="shared" si="8"/>
        <v>-0.40413952456612107</v>
      </c>
      <c r="V71" s="7"/>
      <c r="W71" s="25">
        <f t="shared" si="9"/>
        <v>0.91542276855882809</v>
      </c>
      <c r="X71" s="24">
        <f t="shared" si="10"/>
        <v>286.92733225313941</v>
      </c>
      <c r="Y71" s="7"/>
      <c r="Z71" s="25">
        <f t="shared" si="11"/>
        <v>629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3.4332253139496061E-2</v>
      </c>
      <c r="AD71" s="17">
        <f t="shared" ca="1" si="14"/>
        <v>-1.8746030397949198E-2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11577</v>
      </c>
      <c r="D72" s="17">
        <v>12332</v>
      </c>
      <c r="E72" s="17">
        <v>14909</v>
      </c>
      <c r="F72" s="17">
        <v>14181</v>
      </c>
      <c r="G72" s="24"/>
      <c r="H72" s="7"/>
      <c r="I72" s="25">
        <f t="shared" si="16"/>
        <v>-3332</v>
      </c>
      <c r="J72" s="24">
        <f t="shared" si="16"/>
        <v>-1849</v>
      </c>
      <c r="K72" s="7"/>
      <c r="L72" s="25">
        <f t="shared" si="3"/>
        <v>-3340.3538551877914</v>
      </c>
      <c r="M72" s="17">
        <f t="shared" si="1"/>
        <v>69.786896498589215</v>
      </c>
      <c r="N72" s="17">
        <f t="shared" si="4"/>
        <v>-1859.0284405587877</v>
      </c>
      <c r="O72" s="24">
        <f t="shared" si="2"/>
        <v>100.56962004113774</v>
      </c>
      <c r="P72" s="7"/>
      <c r="Q72" s="25">
        <f t="shared" si="5"/>
        <v>-3313.3234319864923</v>
      </c>
      <c r="R72" s="24">
        <f t="shared" si="6"/>
        <v>-1875.7673314060687</v>
      </c>
      <c r="S72" s="7"/>
      <c r="T72" s="25">
        <f t="shared" si="7"/>
        <v>0.86271604352310827</v>
      </c>
      <c r="U72" s="24">
        <f t="shared" si="8"/>
        <v>-0.49041773759156188</v>
      </c>
      <c r="V72" s="7"/>
      <c r="W72" s="25">
        <f t="shared" si="9"/>
        <v>0.86977687004732129</v>
      </c>
      <c r="X72" s="24">
        <f t="shared" si="10"/>
        <v>292.52308209024363</v>
      </c>
      <c r="Y72" s="7"/>
      <c r="Z72" s="25">
        <f t="shared" si="11"/>
        <v>626</v>
      </c>
      <c r="AA72" s="17">
        <f t="shared" si="15"/>
        <v>292.52699999999993</v>
      </c>
      <c r="AB72" s="24">
        <f t="shared" si="12"/>
        <v>5.1055593009814508</v>
      </c>
      <c r="AC72" s="17">
        <f t="shared" si="13"/>
        <v>-3.9179097562964671E-3</v>
      </c>
      <c r="AD72" s="17">
        <f t="shared" ca="1" si="14"/>
        <v>5.196181760862828E-2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11678</v>
      </c>
      <c r="D73" s="17">
        <v>12175</v>
      </c>
      <c r="E73" s="17">
        <v>14812</v>
      </c>
      <c r="F73" s="17">
        <v>14343</v>
      </c>
      <c r="G73" s="24"/>
      <c r="H73" s="7"/>
      <c r="I73" s="25">
        <f t="shared" si="16"/>
        <v>-3134</v>
      </c>
      <c r="J73" s="24">
        <f t="shared" si="16"/>
        <v>-2168</v>
      </c>
      <c r="K73" s="7"/>
      <c r="L73" s="25">
        <f t="shared" si="3"/>
        <v>-3136.9176796666375</v>
      </c>
      <c r="M73" s="17">
        <f t="shared" si="1"/>
        <v>8.5128546371097293</v>
      </c>
      <c r="N73" s="17">
        <f t="shared" si="4"/>
        <v>-2173.1438486199681</v>
      </c>
      <c r="O73" s="24">
        <f t="shared" si="2"/>
        <v>26.45917862514813</v>
      </c>
      <c r="P73" s="7"/>
      <c r="Q73" s="25">
        <f t="shared" si="5"/>
        <v>-3115.3234319864923</v>
      </c>
      <c r="R73" s="24">
        <f t="shared" si="6"/>
        <v>-2194.7673314060685</v>
      </c>
      <c r="S73" s="7"/>
      <c r="T73" s="25">
        <f t="shared" si="7"/>
        <v>0.81116122850912031</v>
      </c>
      <c r="U73" s="24">
        <f t="shared" si="8"/>
        <v>-0.57382001018282125</v>
      </c>
      <c r="V73" s="7"/>
      <c r="W73" s="25">
        <f t="shared" si="9"/>
        <v>0.81940280124811848</v>
      </c>
      <c r="X73" s="24">
        <f t="shared" si="10"/>
        <v>298.11009197470457</v>
      </c>
      <c r="Y73" s="7"/>
      <c r="Z73" s="25">
        <f t="shared" si="11"/>
        <v>617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3.0091974704646418E-2</v>
      </c>
      <c r="AD73" s="17">
        <f t="shared" ca="1" si="14"/>
        <v>6.9419531882886076E-4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11800</v>
      </c>
      <c r="D74" s="17">
        <v>12032</v>
      </c>
      <c r="E74" s="17">
        <v>14700</v>
      </c>
      <c r="F74" s="17">
        <v>14493</v>
      </c>
      <c r="G74" s="24"/>
      <c r="H74" s="7"/>
      <c r="I74" s="25">
        <f t="shared" si="16"/>
        <v>-2900</v>
      </c>
      <c r="J74" s="24">
        <f t="shared" si="16"/>
        <v>-2461</v>
      </c>
      <c r="K74" s="7"/>
      <c r="L74" s="25">
        <f t="shared" si="3"/>
        <v>-2904.9798192907087</v>
      </c>
      <c r="M74" s="17">
        <f t="shared" si="1"/>
        <v>24.798600168114966</v>
      </c>
      <c r="N74" s="17">
        <f t="shared" si="4"/>
        <v>-2465.6761281046274</v>
      </c>
      <c r="O74" s="24">
        <f t="shared" si="2"/>
        <v>21.86617405088646</v>
      </c>
      <c r="P74" s="7"/>
      <c r="Q74" s="25">
        <f t="shared" si="5"/>
        <v>-2881.3234319864923</v>
      </c>
      <c r="R74" s="24">
        <f t="shared" si="6"/>
        <v>-2487.7673314060685</v>
      </c>
      <c r="S74" s="7"/>
      <c r="T74" s="25">
        <f t="shared" si="7"/>
        <v>0.75023281076531623</v>
      </c>
      <c r="U74" s="24">
        <f t="shared" si="8"/>
        <v>-0.65042460538419744</v>
      </c>
      <c r="V74" s="7"/>
      <c r="W74" s="25">
        <f t="shared" si="9"/>
        <v>0.75955752092474715</v>
      </c>
      <c r="X74" s="24">
        <f t="shared" si="10"/>
        <v>303.68102056723535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6.6020567235398175E-2</v>
      </c>
      <c r="AD74" s="17">
        <f t="shared" ca="1" si="14"/>
        <v>-0.12788945140329133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11942</v>
      </c>
      <c r="D75" s="17">
        <v>11909</v>
      </c>
      <c r="E75" s="17">
        <v>14587</v>
      </c>
      <c r="F75" s="17">
        <v>14638</v>
      </c>
      <c r="G75" s="24"/>
      <c r="H75" s="7"/>
      <c r="I75" s="25">
        <f t="shared" si="16"/>
        <v>-2645</v>
      </c>
      <c r="J75" s="24">
        <f t="shared" si="16"/>
        <v>-2729</v>
      </c>
      <c r="K75" s="7"/>
      <c r="L75" s="25">
        <f t="shared" si="3"/>
        <v>-2646.5371012565402</v>
      </c>
      <c r="M75" s="17">
        <f t="shared" si="1"/>
        <v>2.3626802728573213</v>
      </c>
      <c r="N75" s="17">
        <f t="shared" si="4"/>
        <v>-2734.524951158483</v>
      </c>
      <c r="O75" s="24">
        <f t="shared" si="2"/>
        <v>30.525085303622237</v>
      </c>
      <c r="P75" s="7"/>
      <c r="Q75" s="25">
        <f t="shared" si="5"/>
        <v>-2626.3234319864923</v>
      </c>
      <c r="R75" s="24">
        <f t="shared" si="6"/>
        <v>-2755.7673314060685</v>
      </c>
      <c r="S75" s="7"/>
      <c r="T75" s="25">
        <f t="shared" si="7"/>
        <v>0.6838364580957863</v>
      </c>
      <c r="U75" s="24">
        <f t="shared" si="8"/>
        <v>-0.72049297232607057</v>
      </c>
      <c r="V75" s="7"/>
      <c r="W75" s="25">
        <f t="shared" si="9"/>
        <v>0.69415080946320107</v>
      </c>
      <c r="X75" s="24">
        <f t="shared" si="10"/>
        <v>309.17368664812716</v>
      </c>
      <c r="Y75" s="7"/>
      <c r="Z75" s="25">
        <f t="shared" si="11"/>
        <v>614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3.2686648127196349E-2</v>
      </c>
      <c r="AD75" s="17">
        <f t="shared" ca="1" si="14"/>
        <v>6.9617307581609111E-2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12084</v>
      </c>
      <c r="D76" s="17">
        <v>11780</v>
      </c>
      <c r="E76" s="17">
        <v>14433</v>
      </c>
      <c r="F76" s="17">
        <v>14760</v>
      </c>
      <c r="G76" s="24"/>
      <c r="H76" s="7"/>
      <c r="I76" s="25">
        <f t="shared" si="16"/>
        <v>-2349</v>
      </c>
      <c r="J76" s="24">
        <f t="shared" si="16"/>
        <v>-2980</v>
      </c>
      <c r="K76" s="7"/>
      <c r="L76" s="25">
        <f t="shared" si="3"/>
        <v>-2351.6408087796344</v>
      </c>
      <c r="M76" s="17">
        <f t="shared" si="1"/>
        <v>6.9738710105942676</v>
      </c>
      <c r="N76" s="17">
        <f t="shared" si="4"/>
        <v>-2987.0041233836582</v>
      </c>
      <c r="O76" s="24">
        <f t="shared" si="2"/>
        <v>49.057744373507944</v>
      </c>
      <c r="P76" s="7"/>
      <c r="Q76" s="25">
        <f t="shared" si="5"/>
        <v>-2330.3234319864923</v>
      </c>
      <c r="R76" s="24">
        <f t="shared" si="6"/>
        <v>-3006.7673314060685</v>
      </c>
      <c r="S76" s="7"/>
      <c r="T76" s="25">
        <f t="shared" si="7"/>
        <v>0.60676461342841026</v>
      </c>
      <c r="U76" s="24">
        <f t="shared" si="8"/>
        <v>-0.7861167040514816</v>
      </c>
      <c r="V76" s="7"/>
      <c r="W76" s="25">
        <f t="shared" si="9"/>
        <v>0.61800432522930115</v>
      </c>
      <c r="X76" s="24">
        <f t="shared" si="10"/>
        <v>314.93430264094559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4.2302640945649728E-2</v>
      </c>
      <c r="AD76" s="17">
        <f t="shared" ca="1" si="14"/>
        <v>0.10727154333585531</v>
      </c>
      <c r="AE76" s="17">
        <v>93</v>
      </c>
    </row>
    <row r="77" spans="1:31" s="17" customFormat="1" x14ac:dyDescent="0.25">
      <c r="A77" s="17">
        <v>57</v>
      </c>
      <c r="B77" s="17">
        <v>639</v>
      </c>
      <c r="C77" s="17">
        <v>12233</v>
      </c>
      <c r="D77" s="17">
        <v>11654</v>
      </c>
      <c r="E77" s="17">
        <v>14263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-3202</v>
      </c>
      <c r="K77" s="7"/>
      <c r="L77" s="25">
        <f t="shared" si="3"/>
        <v>-2033.2321154474648</v>
      </c>
      <c r="M77" s="17">
        <f t="shared" si="1"/>
        <v>10.44657026574072</v>
      </c>
      <c r="N77" s="17">
        <f t="shared" si="4"/>
        <v>-3209.1132673445986</v>
      </c>
      <c r="O77" s="24">
        <f t="shared" si="2"/>
        <v>50.598572315733186</v>
      </c>
      <c r="P77" s="7"/>
      <c r="Q77" s="25">
        <f t="shared" si="5"/>
        <v>-2011.3234319864923</v>
      </c>
      <c r="R77" s="24">
        <f t="shared" si="6"/>
        <v>-3228.7673314060685</v>
      </c>
      <c r="S77" s="7"/>
      <c r="T77" s="25">
        <f t="shared" si="7"/>
        <v>0.52370407812809627</v>
      </c>
      <c r="U77" s="24">
        <f t="shared" si="8"/>
        <v>-0.84415841099586908</v>
      </c>
      <c r="V77" s="7"/>
      <c r="W77" s="25">
        <f t="shared" si="9"/>
        <v>0.5357607305552764</v>
      </c>
      <c r="X77" s="24">
        <f t="shared" si="10"/>
        <v>320.70489334875083</v>
      </c>
      <c r="Y77" s="7"/>
      <c r="Z77" s="25">
        <f t="shared" si="11"/>
        <v>639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6.1893348750913901E-2</v>
      </c>
      <c r="AD77" s="17">
        <f t="shared" ca="1" si="14"/>
        <v>4.574049807041547E-2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12397</v>
      </c>
      <c r="D78" s="17">
        <v>11557</v>
      </c>
      <c r="E78" s="17">
        <v>14095</v>
      </c>
      <c r="F78" s="17">
        <v>14947</v>
      </c>
      <c r="G78" s="24"/>
      <c r="H78" s="7"/>
      <c r="I78" s="25">
        <f t="shared" si="16"/>
        <v>-1698</v>
      </c>
      <c r="J78" s="24">
        <f t="shared" si="16"/>
        <v>-3390</v>
      </c>
      <c r="K78" s="7"/>
      <c r="L78" s="25">
        <f t="shared" si="3"/>
        <v>-1701.0472161114612</v>
      </c>
      <c r="M78" s="17">
        <f t="shared" si="1"/>
        <v>9.2855260299489544</v>
      </c>
      <c r="N78" s="17">
        <f t="shared" si="4"/>
        <v>-3395.3676707217878</v>
      </c>
      <c r="O78" s="24">
        <f t="shared" si="2"/>
        <v>28.81188897753815</v>
      </c>
      <c r="P78" s="7"/>
      <c r="Q78" s="25">
        <f t="shared" si="5"/>
        <v>-1679.3234319864923</v>
      </c>
      <c r="R78" s="24">
        <f t="shared" si="6"/>
        <v>-3416.7673314060685</v>
      </c>
      <c r="S78" s="7"/>
      <c r="T78" s="25">
        <f t="shared" si="7"/>
        <v>0.43725863073090432</v>
      </c>
      <c r="U78" s="24">
        <f t="shared" si="8"/>
        <v>-0.89331084750733236</v>
      </c>
      <c r="V78" s="7"/>
      <c r="W78" s="25">
        <f t="shared" si="9"/>
        <v>0.45000547852102213</v>
      </c>
      <c r="X78" s="24">
        <f t="shared" si="10"/>
        <v>326.37021427318723</v>
      </c>
      <c r="Y78" s="7"/>
      <c r="Z78" s="25">
        <f t="shared" si="11"/>
        <v>627</v>
      </c>
      <c r="AA78" s="17">
        <f t="shared" si="15"/>
        <v>326.28599999999989</v>
      </c>
      <c r="AB78" s="24">
        <f t="shared" si="12"/>
        <v>5.6947650031622166</v>
      </c>
      <c r="AC78" s="17">
        <f t="shared" si="13"/>
        <v>8.4214273187342314E-2</v>
      </c>
      <c r="AD78" s="17">
        <f t="shared" ca="1" si="14"/>
        <v>2.0532753218788002E-2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12579</v>
      </c>
      <c r="D79" s="17">
        <v>11491</v>
      </c>
      <c r="E79" s="17">
        <v>13932</v>
      </c>
      <c r="F79" s="17">
        <v>15040</v>
      </c>
      <c r="G79" s="24"/>
      <c r="H79" s="7"/>
      <c r="I79" s="25">
        <f t="shared" si="16"/>
        <v>-1353</v>
      </c>
      <c r="J79" s="24">
        <f t="shared" si="16"/>
        <v>-3549</v>
      </c>
      <c r="K79" s="7"/>
      <c r="L79" s="25">
        <f t="shared" si="3"/>
        <v>-1350.2681673753232</v>
      </c>
      <c r="M79" s="17">
        <f t="shared" si="1"/>
        <v>7.4629094892486787</v>
      </c>
      <c r="N79" s="17">
        <f t="shared" si="4"/>
        <v>-3549.28470571041</v>
      </c>
      <c r="O79" s="24">
        <f t="shared" si="2"/>
        <v>8.105734154005162E-2</v>
      </c>
      <c r="P79" s="7"/>
      <c r="Q79" s="25">
        <f t="shared" si="5"/>
        <v>-1334.3234319864923</v>
      </c>
      <c r="R79" s="24">
        <f t="shared" si="6"/>
        <v>-3575.7673314060685</v>
      </c>
      <c r="S79" s="7"/>
      <c r="T79" s="25">
        <f t="shared" si="7"/>
        <v>0.34742827123683434</v>
      </c>
      <c r="U79" s="24">
        <f t="shared" si="8"/>
        <v>-0.93488125923777199</v>
      </c>
      <c r="V79" s="7"/>
      <c r="W79" s="25">
        <f t="shared" si="9"/>
        <v>0.36075715781250955</v>
      </c>
      <c r="X79" s="24">
        <f t="shared" si="10"/>
        <v>332.00602162729581</v>
      </c>
      <c r="Y79" s="7"/>
      <c r="Z79" s="25">
        <f t="shared" si="11"/>
        <v>631</v>
      </c>
      <c r="AA79" s="17">
        <f t="shared" si="15"/>
        <v>331.96499999999986</v>
      </c>
      <c r="AB79" s="24">
        <f t="shared" si="12"/>
        <v>5.793882251382974</v>
      </c>
      <c r="AC79" s="17">
        <f t="shared" si="13"/>
        <v>4.1021627295947383E-2</v>
      </c>
      <c r="AD79" s="17">
        <f t="shared" ca="1" si="14"/>
        <v>-2.0231547293860785E-2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12757</v>
      </c>
      <c r="D80" s="17">
        <v>11419</v>
      </c>
      <c r="E80" s="17">
        <v>13743</v>
      </c>
      <c r="F80" s="17">
        <v>15089</v>
      </c>
      <c r="G80" s="24"/>
      <c r="H80" s="7"/>
      <c r="I80" s="25">
        <f t="shared" si="16"/>
        <v>-986</v>
      </c>
      <c r="J80" s="24">
        <f t="shared" si="16"/>
        <v>-3670</v>
      </c>
      <c r="K80" s="7"/>
      <c r="L80" s="25">
        <f t="shared" si="3"/>
        <v>-982.30529476424351</v>
      </c>
      <c r="M80" s="17">
        <f t="shared" si="1"/>
        <v>13.650846779126399</v>
      </c>
      <c r="N80" s="17">
        <f t="shared" si="4"/>
        <v>-3669.1763770446901</v>
      </c>
      <c r="O80" s="24">
        <f t="shared" si="2"/>
        <v>0.67835477251346166</v>
      </c>
      <c r="P80" s="7"/>
      <c r="Q80" s="25">
        <f t="shared" si="5"/>
        <v>-967.32343198649232</v>
      </c>
      <c r="R80" s="24">
        <f t="shared" si="6"/>
        <v>-3696.7673314060685</v>
      </c>
      <c r="S80" s="7"/>
      <c r="T80" s="25">
        <f t="shared" si="7"/>
        <v>0.25186959896343236</v>
      </c>
      <c r="U80" s="24">
        <f t="shared" si="8"/>
        <v>-0.96651660401376693</v>
      </c>
      <c r="V80" s="7"/>
      <c r="W80" s="25">
        <f t="shared" si="9"/>
        <v>0.26563867120571089</v>
      </c>
      <c r="X80" s="24">
        <f t="shared" si="10"/>
        <v>337.73910506150742</v>
      </c>
      <c r="Y80" s="7"/>
      <c r="Z80" s="25">
        <f t="shared" si="11"/>
        <v>638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3.2105061507536448E-2</v>
      </c>
      <c r="AD80" s="17">
        <f t="shared" ca="1" si="14"/>
        <v>1.4314586859427436E-3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12941</v>
      </c>
      <c r="D81" s="17">
        <v>11386</v>
      </c>
      <c r="E81" s="17">
        <v>13568</v>
      </c>
      <c r="F81" s="17">
        <v>15132</v>
      </c>
      <c r="G81" s="24"/>
      <c r="H81" s="7"/>
      <c r="I81" s="25">
        <f t="shared" si="16"/>
        <v>-627</v>
      </c>
      <c r="J81" s="24">
        <f t="shared" si="16"/>
        <v>-3746</v>
      </c>
      <c r="K81" s="7"/>
      <c r="L81" s="25">
        <f t="shared" si="3"/>
        <v>-622.57959230395056</v>
      </c>
      <c r="M81" s="17">
        <f t="shared" si="1"/>
        <v>19.540004199293097</v>
      </c>
      <c r="N81" s="17">
        <f t="shared" si="4"/>
        <v>-3748.8927202358836</v>
      </c>
      <c r="O81" s="24">
        <f t="shared" si="2"/>
        <v>8.3678303630907251</v>
      </c>
      <c r="P81" s="7"/>
      <c r="Q81" s="25">
        <f t="shared" si="5"/>
        <v>-608.32343198649232</v>
      </c>
      <c r="R81" s="24">
        <f t="shared" si="6"/>
        <v>-3772.7673314060685</v>
      </c>
      <c r="S81" s="7"/>
      <c r="T81" s="25">
        <f t="shared" si="7"/>
        <v>0.15839394951887836</v>
      </c>
      <c r="U81" s="24">
        <f t="shared" si="8"/>
        <v>-0.9863867379226563</v>
      </c>
      <c r="V81" s="7"/>
      <c r="W81" s="25">
        <f t="shared" si="9"/>
        <v>0.17243611983786597</v>
      </c>
      <c r="X81" s="24">
        <f t="shared" si="10"/>
        <v>343.1908895294938</v>
      </c>
      <c r="Y81" s="7"/>
      <c r="Z81" s="25">
        <f t="shared" si="11"/>
        <v>608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1.1889529493942064E-2</v>
      </c>
      <c r="AD81" s="17">
        <f t="shared" ca="1" si="14"/>
        <v>5.2053592026481965E-2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13125</v>
      </c>
      <c r="D82" s="17">
        <v>11360</v>
      </c>
      <c r="E82" s="17">
        <v>13383</v>
      </c>
      <c r="F82" s="17">
        <v>15158</v>
      </c>
      <c r="G82" s="24"/>
      <c r="H82" s="7"/>
      <c r="I82" s="25">
        <f t="shared" si="16"/>
        <v>-258</v>
      </c>
      <c r="J82" s="24">
        <f t="shared" si="16"/>
        <v>-3798</v>
      </c>
      <c r="K82" s="7"/>
      <c r="L82" s="25">
        <f t="shared" si="3"/>
        <v>-251.91119454404068</v>
      </c>
      <c r="M82" s="17">
        <f t="shared" si="1"/>
        <v>37.07355188051995</v>
      </c>
      <c r="N82" s="17">
        <f t="shared" si="4"/>
        <v>-3794.5684032622435</v>
      </c>
      <c r="O82" s="24">
        <f t="shared" si="2"/>
        <v>11.775856170581298</v>
      </c>
      <c r="P82" s="7"/>
      <c r="Q82" s="25">
        <f t="shared" si="5"/>
        <v>-239.3234319864923</v>
      </c>
      <c r="R82" s="24">
        <f t="shared" si="6"/>
        <v>-3824.7673314060685</v>
      </c>
      <c r="S82" s="7"/>
      <c r="T82" s="25">
        <f t="shared" si="7"/>
        <v>6.2314521538264375E-2</v>
      </c>
      <c r="U82" s="24">
        <f t="shared" si="8"/>
        <v>-0.99998209270242278</v>
      </c>
      <c r="V82" s="7"/>
      <c r="W82" s="25">
        <f t="shared" si="9"/>
        <v>7.6540301011493617E-2</v>
      </c>
      <c r="X82" s="24">
        <f t="shared" si="10"/>
        <v>348.72992158856789</v>
      </c>
      <c r="Y82" s="7"/>
      <c r="Z82" s="25">
        <f t="shared" si="11"/>
        <v>617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-2.0784114319667424E-3</v>
      </c>
      <c r="AD82" s="17">
        <f t="shared" ca="1" si="14"/>
        <v>7.4026667779207855E-3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13321</v>
      </c>
      <c r="D83" s="17">
        <v>11355</v>
      </c>
      <c r="E83" s="17">
        <v>13205</v>
      </c>
      <c r="F83" s="17">
        <v>15163</v>
      </c>
      <c r="G83" s="24"/>
      <c r="H83" s="7"/>
      <c r="I83" s="25">
        <f t="shared" si="16"/>
        <v>116</v>
      </c>
      <c r="J83" s="24">
        <f t="shared" si="16"/>
        <v>-3808</v>
      </c>
      <c r="K83" s="7"/>
      <c r="L83" s="25">
        <f t="shared" si="3"/>
        <v>122.76274109946624</v>
      </c>
      <c r="M83" s="17">
        <f t="shared" si="1"/>
        <v>45.734667178409843</v>
      </c>
      <c r="N83" s="17">
        <f t="shared" si="4"/>
        <v>-3804.2982267150783</v>
      </c>
      <c r="O83" s="24">
        <f t="shared" si="2"/>
        <v>13.703125452960203</v>
      </c>
      <c r="P83" s="7"/>
      <c r="Q83" s="25">
        <f t="shared" si="5"/>
        <v>134.6765680135077</v>
      </c>
      <c r="R83" s="24">
        <f t="shared" si="6"/>
        <v>-3834.7673314060685</v>
      </c>
      <c r="S83" s="7"/>
      <c r="T83" s="25">
        <f t="shared" si="7"/>
        <v>-3.5066795710379607E-2</v>
      </c>
      <c r="U83" s="24">
        <f t="shared" si="8"/>
        <v>-1.0025965840062241</v>
      </c>
      <c r="V83" s="7"/>
      <c r="W83" s="25">
        <f t="shared" si="9"/>
        <v>-2.081368365996868E-2</v>
      </c>
      <c r="X83" s="24">
        <f t="shared" si="10"/>
        <v>354.29617884757442</v>
      </c>
      <c r="Y83" s="7"/>
      <c r="Z83" s="25">
        <f t="shared" si="11"/>
        <v>620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-1.582115242541704E-2</v>
      </c>
      <c r="AD83" s="17">
        <f t="shared" ca="1" si="14"/>
        <v>-1.4662547360956069E-2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13496</v>
      </c>
      <c r="D84" s="17">
        <v>11364</v>
      </c>
      <c r="E84" s="17">
        <v>13007</v>
      </c>
      <c r="F84" s="17">
        <v>15147</v>
      </c>
      <c r="G84" s="24"/>
      <c r="H84" s="7"/>
      <c r="I84" s="25">
        <f t="shared" ref="I84:J115" si="17">C84-E84</f>
        <v>489</v>
      </c>
      <c r="J84" s="24">
        <f t="shared" si="17"/>
        <v>-3783</v>
      </c>
      <c r="K84" s="7"/>
      <c r="L84" s="25">
        <f t="shared" si="3"/>
        <v>502.68617897950355</v>
      </c>
      <c r="M84" s="17">
        <f t="shared" ref="M84:M147" si="18">(I84-L84)^2</f>
        <v>187.3114950590049</v>
      </c>
      <c r="N84" s="17">
        <f t="shared" si="4"/>
        <v>-3776.8812451095305</v>
      </c>
      <c r="O84" s="24">
        <f t="shared" ref="O84:O147" si="19">(J84-N84)^2</f>
        <v>37.43916140964464</v>
      </c>
      <c r="P84" s="7"/>
      <c r="Q84" s="25">
        <f t="shared" si="5"/>
        <v>507.67656801350773</v>
      </c>
      <c r="R84" s="24">
        <f t="shared" si="6"/>
        <v>-3809.7673314060685</v>
      </c>
      <c r="S84" s="7"/>
      <c r="T84" s="25">
        <f t="shared" si="7"/>
        <v>-0.13218773510541759</v>
      </c>
      <c r="U84" s="24">
        <f t="shared" si="8"/>
        <v>-0.99606035574672092</v>
      </c>
      <c r="V84" s="7"/>
      <c r="W84" s="25">
        <f t="shared" si="9"/>
        <v>-0.11803738495664165</v>
      </c>
      <c r="X84" s="24">
        <f>IF(MOD(ATAN2(U84,W84)*180/PI()-$J$9+360,360)&lt;355,MOD(ATAN2(U84,W84)*180/PI()-$J$9+360,360)+360,MOD(ATAN2(U84,W84)*180/PI()-$J$9+360,360))</f>
        <v>359.86517684428736</v>
      </c>
      <c r="Y84" s="7"/>
      <c r="Z84" s="25">
        <f t="shared" si="11"/>
        <v>631</v>
      </c>
      <c r="AA84" s="17">
        <f t="shared" si="15"/>
        <v>359.99099999999981</v>
      </c>
      <c r="AB84" s="24">
        <f t="shared" si="12"/>
        <v>6.2830282275469029</v>
      </c>
      <c r="AC84" s="17">
        <f t="shared" si="13"/>
        <v>-0.12582315571245317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11326</v>
      </c>
      <c r="E85" s="17">
        <v>12963</v>
      </c>
      <c r="F85" s="17">
        <v>15094</v>
      </c>
      <c r="G85" s="24"/>
      <c r="H85" s="7"/>
      <c r="I85" s="25">
        <f t="shared" si="17"/>
        <v>496</v>
      </c>
      <c r="J85" s="24">
        <f t="shared" si="17"/>
        <v>-3768</v>
      </c>
      <c r="K85" s="7"/>
      <c r="L85" s="25">
        <f>$M$9*SIN(2*PI()/$M$10*(AA85+$M$11))+$M$12</f>
        <v>506.32889109228978</v>
      </c>
      <c r="M85" s="17">
        <f t="shared" si="18"/>
        <v>106.68599119638316</v>
      </c>
      <c r="N85" s="17">
        <f>$O$9*COS(2*PI()/$O$10*(AA85+$O$11))+$O$12</f>
        <v>-3761.8448803132469</v>
      </c>
      <c r="O85" s="24">
        <f t="shared" si="19"/>
        <v>37.885498358255532</v>
      </c>
      <c r="P85" s="7"/>
      <c r="Q85" s="25">
        <f t="shared" ref="Q85:Q148" si="20">I85-$J$4</f>
        <v>514.67656801350768</v>
      </c>
      <c r="R85" s="24">
        <f t="shared" ref="R85:R148" si="21">J85-$J$3</f>
        <v>-3794.7673314060685</v>
      </c>
      <c r="S85" s="7"/>
      <c r="T85" s="25">
        <f t="shared" ref="T85:T148" si="22">Q85/$J$7</f>
        <v>-0.13401038008065957</v>
      </c>
      <c r="U85" s="24">
        <f t="shared" ref="U85:U148" si="23">R85/$J$6</f>
        <v>-0.99213861879101906</v>
      </c>
      <c r="V85" s="7"/>
      <c r="W85" s="25">
        <f t="shared" ref="W85:W148" si="24">(T85-U85*SIN(-$J$11*PI()/180))/(COS(-$J$11*PI()/180))</f>
        <v>-0.11991598025066126</v>
      </c>
      <c r="X85" s="24">
        <f>IF(MOD(ATAN2(U85,W85)*180/PI()-$J$9+360,360)&lt;355,MOD(ATAN2(U85,W85)*180/PI()-$J$9+360,360)+360,MOD(ATAN2(U85,W85)*180/PI()-$J$9+360,360))</f>
        <v>359.99859288549897</v>
      </c>
      <c r="Y85" s="7"/>
      <c r="Z85" s="25">
        <f>I165-J159</f>
        <v>4</v>
      </c>
      <c r="AA85" s="17">
        <f t="shared" si="15"/>
        <v>360.02699999999982</v>
      </c>
      <c r="AB85" s="24">
        <f t="shared" ref="AB85:AB148" si="25">AA85*PI()/180</f>
        <v>6.2836565460776219</v>
      </c>
      <c r="AC85" s="17">
        <f t="shared" ref="AC85:AC148" si="26">X85-AA85</f>
        <v>-2.8407114500851094E-2</v>
      </c>
    </row>
    <row r="86" spans="1:31" s="17" customFormat="1" x14ac:dyDescent="0.25">
      <c r="A86" s="17">
        <v>1</v>
      </c>
      <c r="B86" s="17">
        <v>-629</v>
      </c>
      <c r="C86" s="17">
        <v>13266</v>
      </c>
      <c r="D86" s="17">
        <v>11312</v>
      </c>
      <c r="E86" s="17">
        <v>13148</v>
      </c>
      <c r="F86" s="17">
        <v>15102</v>
      </c>
      <c r="G86" s="24"/>
      <c r="H86" s="7"/>
      <c r="I86" s="25">
        <f t="shared" si="17"/>
        <v>118</v>
      </c>
      <c r="J86" s="24">
        <f t="shared" si="17"/>
        <v>-3790</v>
      </c>
      <c r="K86" s="7"/>
      <c r="L86" s="25">
        <f t="shared" ref="L86:L149" si="27">$M$9*SIN(2*PI()/$M$10*(AA86+$M$11))+$M$12</f>
        <v>128.86196228623922</v>
      </c>
      <c r="M86" s="17">
        <f t="shared" si="18"/>
        <v>117.98222470768313</v>
      </c>
      <c r="N86" s="17">
        <f t="shared" ref="N86:N149" si="28">$O$9*COS(2*PI()/$O$10*(AA86+$O$11))+$O$12</f>
        <v>-3789.7117250448346</v>
      </c>
      <c r="O86" s="24">
        <f t="shared" si="19"/>
        <v>8.3102449775633108E-2</v>
      </c>
      <c r="P86" s="7"/>
      <c r="Q86" s="25">
        <f t="shared" si="20"/>
        <v>136.6765680135077</v>
      </c>
      <c r="R86" s="24">
        <f t="shared" si="21"/>
        <v>-3816.7673314060685</v>
      </c>
      <c r="S86" s="7"/>
      <c r="T86" s="25">
        <f t="shared" si="22"/>
        <v>-3.5587551417591602E-2</v>
      </c>
      <c r="U86" s="24">
        <f t="shared" si="23"/>
        <v>-0.99789049965938181</v>
      </c>
      <c r="V86" s="7"/>
      <c r="W86" s="25">
        <f t="shared" si="24"/>
        <v>-2.1401411282637717E-2</v>
      </c>
      <c r="X86" s="24">
        <f t="shared" ref="X86:X148" si="29">MOD(ATAN2(U86,W86)*180/PI()-$J$9+360,360)</f>
        <v>354.33551630021344</v>
      </c>
      <c r="Y86" s="7"/>
      <c r="Z86" s="25">
        <f t="shared" ref="Z86:Z149" si="30">B86</f>
        <v>-629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-3.0483699786373109E-2</v>
      </c>
    </row>
    <row r="87" spans="1:31" s="17" customFormat="1" x14ac:dyDescent="0.25">
      <c r="A87" s="17">
        <v>2</v>
      </c>
      <c r="B87" s="17">
        <v>-620</v>
      </c>
      <c r="C87" s="17">
        <v>13080</v>
      </c>
      <c r="D87" s="17">
        <v>11317</v>
      </c>
      <c r="E87" s="17">
        <v>13333</v>
      </c>
      <c r="F87" s="17">
        <v>15101</v>
      </c>
      <c r="G87" s="24"/>
      <c r="H87" s="7"/>
      <c r="I87" s="25">
        <f t="shared" si="17"/>
        <v>-253</v>
      </c>
      <c r="J87" s="24">
        <f t="shared" si="17"/>
        <v>-3784</v>
      </c>
      <c r="K87" s="7"/>
      <c r="L87" s="25">
        <f t="shared" si="27"/>
        <v>-244.63292966977244</v>
      </c>
      <c r="M87" s="17">
        <f t="shared" si="18"/>
        <v>70.007865910974374</v>
      </c>
      <c r="N87" s="17">
        <f t="shared" si="28"/>
        <v>-3780.6934592957205</v>
      </c>
      <c r="O87" s="24">
        <f t="shared" si="19"/>
        <v>10.933211429057446</v>
      </c>
      <c r="P87" s="7"/>
      <c r="Q87" s="25">
        <f t="shared" si="20"/>
        <v>-234.3234319864923</v>
      </c>
      <c r="R87" s="24">
        <f t="shared" si="21"/>
        <v>-3810.7673314060685</v>
      </c>
      <c r="S87" s="7"/>
      <c r="T87" s="25">
        <f t="shared" si="22"/>
        <v>6.1012632270234381E-2</v>
      </c>
      <c r="U87" s="24">
        <f t="shared" si="23"/>
        <v>-0.99632180487710098</v>
      </c>
      <c r="V87" s="7"/>
      <c r="W87" s="25">
        <f t="shared" si="24"/>
        <v>7.5186231807841494E-2</v>
      </c>
      <c r="X87" s="24">
        <f t="shared" si="29"/>
        <v>348.79132425534578</v>
      </c>
      <c r="Y87" s="7"/>
      <c r="Z87" s="25">
        <f t="shared" si="30"/>
        <v>-620</v>
      </c>
      <c r="AA87" s="17">
        <f t="shared" si="31"/>
        <v>348.78599999999983</v>
      </c>
      <c r="AB87" s="24">
        <f t="shared" si="25"/>
        <v>6.0874640848609385</v>
      </c>
      <c r="AC87" s="17">
        <f t="shared" si="26"/>
        <v>5.3242553459540432E-3</v>
      </c>
    </row>
    <row r="88" spans="1:31" s="17" customFormat="1" x14ac:dyDescent="0.25">
      <c r="A88" s="17">
        <v>3</v>
      </c>
      <c r="B88" s="17">
        <v>-608</v>
      </c>
      <c r="C88" s="17">
        <v>12909</v>
      </c>
      <c r="D88" s="17">
        <v>11347</v>
      </c>
      <c r="E88" s="17">
        <v>13522</v>
      </c>
      <c r="F88" s="17">
        <v>15085</v>
      </c>
      <c r="G88" s="24"/>
      <c r="H88" s="7"/>
      <c r="I88" s="25">
        <f t="shared" si="17"/>
        <v>-613</v>
      </c>
      <c r="J88" s="24">
        <f t="shared" si="17"/>
        <v>-3738</v>
      </c>
      <c r="K88" s="7"/>
      <c r="L88" s="25">
        <f t="shared" si="27"/>
        <v>-608.84009564848145</v>
      </c>
      <c r="M88" s="17">
        <f t="shared" si="18"/>
        <v>17.304804213782955</v>
      </c>
      <c r="N88" s="17">
        <f t="shared" si="28"/>
        <v>-3736.7512976652288</v>
      </c>
      <c r="O88" s="24">
        <f t="shared" si="19"/>
        <v>1.5592575208631057</v>
      </c>
      <c r="P88" s="7"/>
      <c r="Q88" s="25">
        <f t="shared" si="20"/>
        <v>-594.32343198649232</v>
      </c>
      <c r="R88" s="24">
        <f t="shared" si="21"/>
        <v>-3764.7673314060685</v>
      </c>
      <c r="S88" s="7"/>
      <c r="T88" s="25">
        <f t="shared" si="22"/>
        <v>0.15474865956839437</v>
      </c>
      <c r="U88" s="24">
        <f t="shared" si="23"/>
        <v>-0.98429514487961534</v>
      </c>
      <c r="V88" s="7"/>
      <c r="W88" s="25">
        <f t="shared" si="24"/>
        <v>0.16876071946809929</v>
      </c>
      <c r="X88" s="24">
        <f t="shared" si="29"/>
        <v>343.37794312152027</v>
      </c>
      <c r="Y88" s="7"/>
      <c r="Z88" s="25">
        <f t="shared" si="30"/>
        <v>-608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6.3943121520424029E-2</v>
      </c>
    </row>
    <row r="89" spans="1:31" s="17" customFormat="1" x14ac:dyDescent="0.25">
      <c r="A89" s="17">
        <v>4</v>
      </c>
      <c r="B89" s="17">
        <v>-619</v>
      </c>
      <c r="C89" s="17">
        <v>12714</v>
      </c>
      <c r="D89" s="17">
        <v>11380</v>
      </c>
      <c r="E89" s="17">
        <v>13694</v>
      </c>
      <c r="F89" s="17">
        <v>15037</v>
      </c>
      <c r="G89" s="24"/>
      <c r="H89" s="7"/>
      <c r="I89" s="25">
        <f t="shared" si="17"/>
        <v>-980</v>
      </c>
      <c r="J89" s="24">
        <f t="shared" si="17"/>
        <v>-3657</v>
      </c>
      <c r="K89" s="7"/>
      <c r="L89" s="25">
        <f t="shared" si="27"/>
        <v>-974.08476096211871</v>
      </c>
      <c r="M89" s="17">
        <f t="shared" si="18"/>
        <v>34.990052875274799</v>
      </c>
      <c r="N89" s="17">
        <f t="shared" si="28"/>
        <v>-3656.7268273324571</v>
      </c>
      <c r="O89" s="24">
        <f t="shared" si="19"/>
        <v>7.462330629250076E-2</v>
      </c>
      <c r="P89" s="7"/>
      <c r="Q89" s="25">
        <f t="shared" si="20"/>
        <v>-961.32343198649232</v>
      </c>
      <c r="R89" s="24">
        <f t="shared" si="21"/>
        <v>-3683.7673314060685</v>
      </c>
      <c r="S89" s="7"/>
      <c r="T89" s="25">
        <f t="shared" si="22"/>
        <v>0.25030733184179638</v>
      </c>
      <c r="U89" s="24">
        <f t="shared" si="23"/>
        <v>-0.96311776531882531</v>
      </c>
      <c r="V89" s="7"/>
      <c r="W89" s="25">
        <f t="shared" si="24"/>
        <v>0.2640279155626663</v>
      </c>
      <c r="X89" s="24">
        <f t="shared" si="29"/>
        <v>337.7765365201933</v>
      </c>
      <c r="Y89" s="7"/>
      <c r="Z89" s="25">
        <f t="shared" si="30"/>
        <v>-619</v>
      </c>
      <c r="AA89" s="17">
        <f t="shared" si="31"/>
        <v>337.74299999999982</v>
      </c>
      <c r="AB89" s="24">
        <f t="shared" si="25"/>
        <v>5.8947273755632059</v>
      </c>
      <c r="AC89" s="17">
        <f t="shared" si="26"/>
        <v>3.3536520193479191E-2</v>
      </c>
    </row>
    <row r="90" spans="1:31" s="17" customFormat="1" x14ac:dyDescent="0.25">
      <c r="A90" s="17">
        <v>5</v>
      </c>
      <c r="B90" s="17">
        <v>-637</v>
      </c>
      <c r="C90" s="17">
        <v>12532</v>
      </c>
      <c r="D90" s="17">
        <v>11443</v>
      </c>
      <c r="E90" s="17">
        <v>13878</v>
      </c>
      <c r="F90" s="17">
        <v>14978</v>
      </c>
      <c r="G90" s="24"/>
      <c r="H90" s="7"/>
      <c r="I90" s="25">
        <f t="shared" si="17"/>
        <v>-1346</v>
      </c>
      <c r="J90" s="24">
        <f t="shared" si="17"/>
        <v>-3535</v>
      </c>
      <c r="K90" s="7"/>
      <c r="L90" s="25">
        <f t="shared" si="27"/>
        <v>-1340.4825277090301</v>
      </c>
      <c r="M90" s="17">
        <f t="shared" si="18"/>
        <v>30.442500481620229</v>
      </c>
      <c r="N90" s="17">
        <f t="shared" si="28"/>
        <v>-3538.0010353332291</v>
      </c>
      <c r="O90" s="24">
        <f t="shared" si="19"/>
        <v>9.0062130712893946</v>
      </c>
      <c r="P90" s="7"/>
      <c r="Q90" s="25">
        <f t="shared" si="20"/>
        <v>-1327.3234319864923</v>
      </c>
      <c r="R90" s="24">
        <f t="shared" si="21"/>
        <v>-3561.7673314060685</v>
      </c>
      <c r="S90" s="7"/>
      <c r="T90" s="25">
        <f t="shared" si="22"/>
        <v>0.34560562626159236</v>
      </c>
      <c r="U90" s="24">
        <f t="shared" si="23"/>
        <v>-0.93122097141245019</v>
      </c>
      <c r="V90" s="7"/>
      <c r="W90" s="25">
        <f t="shared" si="24"/>
        <v>0.35888228025568414</v>
      </c>
      <c r="X90" s="24">
        <f t="shared" si="29"/>
        <v>332.03079008000191</v>
      </c>
      <c r="Y90" s="7"/>
      <c r="Z90" s="25">
        <f t="shared" si="30"/>
        <v>-637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2.0790080002086597E-2</v>
      </c>
    </row>
    <row r="91" spans="1:31" s="17" customFormat="1" x14ac:dyDescent="0.25">
      <c r="A91" s="17">
        <v>6</v>
      </c>
      <c r="B91" s="17">
        <v>-630</v>
      </c>
      <c r="C91" s="17">
        <v>12356</v>
      </c>
      <c r="D91" s="17">
        <v>11516</v>
      </c>
      <c r="E91" s="17">
        <v>14044</v>
      </c>
      <c r="F91" s="17">
        <v>14897</v>
      </c>
      <c r="G91" s="24"/>
      <c r="H91" s="7"/>
      <c r="I91" s="25">
        <f t="shared" si="17"/>
        <v>-1688</v>
      </c>
      <c r="J91" s="24">
        <f t="shared" si="17"/>
        <v>-3381</v>
      </c>
      <c r="K91" s="7"/>
      <c r="L91" s="25">
        <f t="shared" si="27"/>
        <v>-1689.845928958192</v>
      </c>
      <c r="M91" s="17">
        <f t="shared" si="18"/>
        <v>3.407453718691662</v>
      </c>
      <c r="N91" s="17">
        <f t="shared" si="28"/>
        <v>-3385.4463441297553</v>
      </c>
      <c r="O91" s="24">
        <f t="shared" si="19"/>
        <v>19.769976120209318</v>
      </c>
      <c r="P91" s="7"/>
      <c r="Q91" s="25">
        <f t="shared" si="20"/>
        <v>-1669.3234319864923</v>
      </c>
      <c r="R91" s="24">
        <f t="shared" si="21"/>
        <v>-3407.7673314060685</v>
      </c>
      <c r="S91" s="7"/>
      <c r="T91" s="25">
        <f t="shared" si="22"/>
        <v>0.43465485219484434</v>
      </c>
      <c r="U91" s="24">
        <f t="shared" si="23"/>
        <v>-0.89095780533391122</v>
      </c>
      <c r="V91" s="7"/>
      <c r="W91" s="25">
        <f t="shared" si="24"/>
        <v>0.44736797712040788</v>
      </c>
      <c r="X91" s="24">
        <f t="shared" si="29"/>
        <v>326.44474702640593</v>
      </c>
      <c r="Y91" s="7"/>
      <c r="Z91" s="25">
        <f t="shared" si="30"/>
        <v>-630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0.10474702640613032</v>
      </c>
    </row>
    <row r="92" spans="1:31" s="17" customFormat="1" x14ac:dyDescent="0.25">
      <c r="A92" s="17">
        <v>7</v>
      </c>
      <c r="B92" s="17">
        <v>-637</v>
      </c>
      <c r="C92" s="17">
        <v>12191</v>
      </c>
      <c r="D92" s="17">
        <v>11616</v>
      </c>
      <c r="E92" s="17">
        <v>14214</v>
      </c>
      <c r="F92" s="17">
        <v>14808</v>
      </c>
      <c r="G92" s="24"/>
      <c r="H92" s="7"/>
      <c r="I92" s="25">
        <f t="shared" si="17"/>
        <v>-2023</v>
      </c>
      <c r="J92" s="24">
        <f t="shared" si="17"/>
        <v>-3192</v>
      </c>
      <c r="K92" s="7"/>
      <c r="L92" s="25">
        <f t="shared" si="27"/>
        <v>-2026.4326461126786</v>
      </c>
      <c r="M92" s="17">
        <f t="shared" si="18"/>
        <v>11.783059334887778</v>
      </c>
      <c r="N92" s="17">
        <f t="shared" si="28"/>
        <v>-3197.2037115224639</v>
      </c>
      <c r="O92" s="24">
        <f t="shared" si="19"/>
        <v>27.078613609023467</v>
      </c>
      <c r="P92" s="7"/>
      <c r="Q92" s="25">
        <f t="shared" si="20"/>
        <v>-2004.3234319864923</v>
      </c>
      <c r="R92" s="24">
        <f t="shared" si="21"/>
        <v>-3218.7673314060685</v>
      </c>
      <c r="S92" s="7"/>
      <c r="T92" s="25">
        <f t="shared" si="22"/>
        <v>0.52188143315285429</v>
      </c>
      <c r="U92" s="24">
        <f t="shared" si="23"/>
        <v>-0.84154391969206788</v>
      </c>
      <c r="V92" s="7"/>
      <c r="W92" s="25">
        <f t="shared" si="24"/>
        <v>0.53390072394722776</v>
      </c>
      <c r="X92" s="24">
        <f t="shared" si="29"/>
        <v>320.71463384682113</v>
      </c>
      <c r="Y92" s="7"/>
      <c r="Z92" s="25">
        <f t="shared" si="30"/>
        <v>-637</v>
      </c>
      <c r="AA92" s="17">
        <f t="shared" si="31"/>
        <v>320.6069999999998</v>
      </c>
      <c r="AB92" s="24">
        <f t="shared" si="25"/>
        <v>5.5956477549414565</v>
      </c>
      <c r="AC92" s="17">
        <f t="shared" si="26"/>
        <v>0.10763384682132937</v>
      </c>
    </row>
    <row r="93" spans="1:31" s="17" customFormat="1" x14ac:dyDescent="0.25">
      <c r="A93" s="17">
        <v>8</v>
      </c>
      <c r="B93" s="17">
        <v>-636</v>
      </c>
      <c r="C93" s="17">
        <v>12040</v>
      </c>
      <c r="D93" s="17">
        <v>11729</v>
      </c>
      <c r="E93" s="17">
        <v>14376</v>
      </c>
      <c r="F93" s="17">
        <v>14703</v>
      </c>
      <c r="G93" s="24"/>
      <c r="H93" s="7"/>
      <c r="I93" s="25">
        <f t="shared" si="17"/>
        <v>-2336</v>
      </c>
      <c r="J93" s="24">
        <f t="shared" si="17"/>
        <v>-2974</v>
      </c>
      <c r="K93" s="7"/>
      <c r="L93" s="25">
        <f t="shared" si="27"/>
        <v>-2342.4308593243086</v>
      </c>
      <c r="M93" s="17">
        <f t="shared" si="18"/>
        <v>41.355951649046673</v>
      </c>
      <c r="N93" s="17">
        <f t="shared" si="28"/>
        <v>-2977.030525977159</v>
      </c>
      <c r="O93" s="24">
        <f t="shared" si="19"/>
        <v>9.1840876982352633</v>
      </c>
      <c r="P93" s="7"/>
      <c r="Q93" s="25">
        <f t="shared" si="20"/>
        <v>-2317.3234319864923</v>
      </c>
      <c r="R93" s="24">
        <f t="shared" si="21"/>
        <v>-3000.7673314060685</v>
      </c>
      <c r="S93" s="7"/>
      <c r="T93" s="25">
        <f t="shared" si="22"/>
        <v>0.60337970133153229</v>
      </c>
      <c r="U93" s="24">
        <f t="shared" si="23"/>
        <v>-0.78454800926920087</v>
      </c>
      <c r="V93" s="7"/>
      <c r="W93" s="25">
        <f t="shared" si="24"/>
        <v>0.6145967645105096</v>
      </c>
      <c r="X93" s="24">
        <f t="shared" si="29"/>
        <v>315.03257418428132</v>
      </c>
      <c r="Y93" s="7"/>
      <c r="Z93" s="25">
        <f t="shared" si="30"/>
        <v>-636</v>
      </c>
      <c r="AA93" s="17">
        <f t="shared" si="31"/>
        <v>314.88299999999981</v>
      </c>
      <c r="AB93" s="24">
        <f t="shared" si="25"/>
        <v>5.4957451085573013</v>
      </c>
      <c r="AC93" s="17">
        <f t="shared" si="26"/>
        <v>0.14957418428150504</v>
      </c>
    </row>
    <row r="94" spans="1:31" s="17" customFormat="1" x14ac:dyDescent="0.25">
      <c r="A94" s="17">
        <v>9</v>
      </c>
      <c r="B94" s="17">
        <v>-630</v>
      </c>
      <c r="C94" s="17">
        <v>11898</v>
      </c>
      <c r="D94" s="17">
        <v>11861</v>
      </c>
      <c r="E94" s="17">
        <v>14527</v>
      </c>
      <c r="F94" s="17">
        <v>14587</v>
      </c>
      <c r="G94" s="24"/>
      <c r="H94" s="7"/>
      <c r="I94" s="25">
        <f t="shared" si="17"/>
        <v>-2629</v>
      </c>
      <c r="J94" s="24">
        <f t="shared" si="17"/>
        <v>-2726</v>
      </c>
      <c r="K94" s="7"/>
      <c r="L94" s="25">
        <f t="shared" si="27"/>
        <v>-2632.5831498557509</v>
      </c>
      <c r="M94" s="17">
        <f t="shared" si="18"/>
        <v>12.83896288876762</v>
      </c>
      <c r="N94" s="17">
        <f t="shared" si="28"/>
        <v>-2729.3490521608651</v>
      </c>
      <c r="O94" s="24">
        <f t="shared" si="19"/>
        <v>11.216150376195097</v>
      </c>
      <c r="P94" s="7"/>
      <c r="Q94" s="25">
        <f t="shared" si="20"/>
        <v>-2610.3234319864923</v>
      </c>
      <c r="R94" s="24">
        <f t="shared" si="21"/>
        <v>-2752.7673314060685</v>
      </c>
      <c r="S94" s="7"/>
      <c r="T94" s="25">
        <f t="shared" si="22"/>
        <v>0.67967041243809023</v>
      </c>
      <c r="U94" s="24">
        <f t="shared" si="23"/>
        <v>-0.71970862493493026</v>
      </c>
      <c r="V94" s="7"/>
      <c r="W94" s="25">
        <f t="shared" si="24"/>
        <v>0.68997318942623209</v>
      </c>
      <c r="X94" s="24">
        <f t="shared" si="29"/>
        <v>309.3153039557086</v>
      </c>
      <c r="Y94" s="7"/>
      <c r="Z94" s="25">
        <f t="shared" si="30"/>
        <v>-630</v>
      </c>
      <c r="AA94" s="17">
        <f t="shared" si="31"/>
        <v>309.21299999999979</v>
      </c>
      <c r="AB94" s="24">
        <f t="shared" si="25"/>
        <v>5.3967849399692227</v>
      </c>
      <c r="AC94" s="17">
        <f t="shared" si="26"/>
        <v>0.10230395570880546</v>
      </c>
    </row>
    <row r="95" spans="1:31" s="17" customFormat="1" x14ac:dyDescent="0.25">
      <c r="A95" s="17">
        <v>10</v>
      </c>
      <c r="B95" s="17">
        <v>-614</v>
      </c>
      <c r="C95" s="17">
        <v>11764</v>
      </c>
      <c r="D95" s="17">
        <v>11997</v>
      </c>
      <c r="E95" s="17">
        <v>14657</v>
      </c>
      <c r="F95" s="17">
        <v>14447</v>
      </c>
      <c r="G95" s="24"/>
      <c r="H95" s="7"/>
      <c r="I95" s="25">
        <f t="shared" si="17"/>
        <v>-2893</v>
      </c>
      <c r="J95" s="24">
        <f t="shared" si="17"/>
        <v>-2450</v>
      </c>
      <c r="K95" s="7"/>
      <c r="L95" s="25">
        <f t="shared" si="27"/>
        <v>-2890.7466318703159</v>
      </c>
      <c r="M95" s="17">
        <f t="shared" si="18"/>
        <v>5.0776679278759147</v>
      </c>
      <c r="N95" s="17">
        <f t="shared" si="28"/>
        <v>-2461.9455650585328</v>
      </c>
      <c r="O95" s="24">
        <f t="shared" si="19"/>
        <v>142.69652456763959</v>
      </c>
      <c r="P95" s="7"/>
      <c r="Q95" s="25">
        <f t="shared" si="20"/>
        <v>-2874.3234319864923</v>
      </c>
      <c r="R95" s="24">
        <f t="shared" si="21"/>
        <v>-2476.7673314060685</v>
      </c>
      <c r="S95" s="7"/>
      <c r="T95" s="25">
        <f t="shared" si="22"/>
        <v>0.74841016579007424</v>
      </c>
      <c r="U95" s="24">
        <f t="shared" si="23"/>
        <v>-0.64754866495001606</v>
      </c>
      <c r="V95" s="7"/>
      <c r="W95" s="25">
        <f t="shared" si="24"/>
        <v>0.75769379657950431</v>
      </c>
      <c r="X95" s="24">
        <f t="shared" si="29"/>
        <v>303.62513111583189</v>
      </c>
      <c r="Y95" s="7"/>
      <c r="Z95" s="25">
        <f t="shared" si="30"/>
        <v>-614</v>
      </c>
      <c r="AA95" s="17">
        <f t="shared" si="31"/>
        <v>303.68699999999978</v>
      </c>
      <c r="AB95" s="24">
        <f t="shared" si="25"/>
        <v>5.3003380455040157</v>
      </c>
      <c r="AC95" s="17">
        <f t="shared" si="26"/>
        <v>-6.1868884167893157E-2</v>
      </c>
    </row>
    <row r="96" spans="1:31" s="17" customFormat="1" x14ac:dyDescent="0.25">
      <c r="A96" s="17">
        <v>11</v>
      </c>
      <c r="B96" s="17">
        <v>-609</v>
      </c>
      <c r="C96" s="17">
        <v>11647</v>
      </c>
      <c r="D96" s="17">
        <v>12132</v>
      </c>
      <c r="E96" s="17">
        <v>14762</v>
      </c>
      <c r="F96" s="17">
        <v>14297</v>
      </c>
      <c r="G96" s="24"/>
      <c r="H96" s="7"/>
      <c r="I96" s="25">
        <f t="shared" si="17"/>
        <v>-3115</v>
      </c>
      <c r="J96" s="24">
        <f t="shared" si="17"/>
        <v>-2165</v>
      </c>
      <c r="K96" s="7"/>
      <c r="L96" s="25">
        <f t="shared" si="27"/>
        <v>-3120.4110940374267</v>
      </c>
      <c r="M96" s="17">
        <f t="shared" si="18"/>
        <v>29.279938681874402</v>
      </c>
      <c r="N96" s="17">
        <f t="shared" si="28"/>
        <v>-2173.8259426780901</v>
      </c>
      <c r="O96" s="24">
        <f t="shared" si="19"/>
        <v>77.89726415693201</v>
      </c>
      <c r="P96" s="7"/>
      <c r="Q96" s="25">
        <f t="shared" si="20"/>
        <v>-3096.3234319864923</v>
      </c>
      <c r="R96" s="24">
        <f t="shared" si="21"/>
        <v>-2191.7673314060685</v>
      </c>
      <c r="S96" s="7"/>
      <c r="T96" s="25">
        <f t="shared" si="22"/>
        <v>0.80621404929060625</v>
      </c>
      <c r="U96" s="24">
        <f t="shared" si="23"/>
        <v>-0.57303566279168083</v>
      </c>
      <c r="V96" s="7"/>
      <c r="W96" s="25">
        <f t="shared" si="24"/>
        <v>0.81444396868138957</v>
      </c>
      <c r="X96" s="24">
        <f t="shared" si="29"/>
        <v>298.23678617002327</v>
      </c>
      <c r="Y96" s="7"/>
      <c r="Z96" s="25">
        <f t="shared" si="30"/>
        <v>-609</v>
      </c>
      <c r="AA96" s="17">
        <f t="shared" si="31"/>
        <v>298.20599999999979</v>
      </c>
      <c r="AB96" s="24">
        <f t="shared" si="25"/>
        <v>5.2046765492022065</v>
      </c>
      <c r="AC96" s="17">
        <f t="shared" si="26"/>
        <v>3.0786170023475279E-2</v>
      </c>
    </row>
    <row r="97" spans="1:29" s="17" customFormat="1" x14ac:dyDescent="0.25">
      <c r="A97" s="17">
        <v>12</v>
      </c>
      <c r="B97" s="17">
        <v>-635</v>
      </c>
      <c r="C97" s="17">
        <v>11539</v>
      </c>
      <c r="D97" s="17">
        <v>12288</v>
      </c>
      <c r="E97" s="17">
        <v>14860</v>
      </c>
      <c r="F97" s="17">
        <v>14132</v>
      </c>
      <c r="G97" s="24"/>
      <c r="H97" s="7"/>
      <c r="I97" s="25">
        <f t="shared" si="17"/>
        <v>-3321</v>
      </c>
      <c r="J97" s="24">
        <f t="shared" si="17"/>
        <v>-1844</v>
      </c>
      <c r="K97" s="7"/>
      <c r="L97" s="25">
        <f t="shared" si="27"/>
        <v>-3329.6093938942822</v>
      </c>
      <c r="M97" s="17">
        <f t="shared" si="18"/>
        <v>74.121663226903976</v>
      </c>
      <c r="N97" s="17">
        <f t="shared" si="28"/>
        <v>-1851.9836731144974</v>
      </c>
      <c r="O97" s="24">
        <f t="shared" si="19"/>
        <v>63.739036399148269</v>
      </c>
      <c r="P97" s="7"/>
      <c r="Q97" s="25">
        <f t="shared" si="20"/>
        <v>-3302.3234319864923</v>
      </c>
      <c r="R97" s="24">
        <f t="shared" si="21"/>
        <v>-1870.7673314060687</v>
      </c>
      <c r="S97" s="7"/>
      <c r="T97" s="25">
        <f t="shared" si="22"/>
        <v>0.85985188713344229</v>
      </c>
      <c r="U97" s="24">
        <f t="shared" si="23"/>
        <v>-0.48911049193966122</v>
      </c>
      <c r="V97" s="7"/>
      <c r="W97" s="25">
        <f t="shared" si="24"/>
        <v>0.8668938354188972</v>
      </c>
      <c r="X97" s="24">
        <f t="shared" si="29"/>
        <v>292.53904390785215</v>
      </c>
      <c r="Y97" s="7"/>
      <c r="Z97" s="25">
        <f t="shared" si="30"/>
        <v>-635</v>
      </c>
      <c r="AA97" s="17">
        <f t="shared" si="31"/>
        <v>292.49099999999981</v>
      </c>
      <c r="AB97" s="24">
        <f t="shared" si="25"/>
        <v>5.104930982450731</v>
      </c>
      <c r="AC97" s="17">
        <f t="shared" si="26"/>
        <v>4.8043907852331813E-2</v>
      </c>
    </row>
    <row r="98" spans="1:29" s="17" customFormat="1" x14ac:dyDescent="0.25">
      <c r="A98" s="17">
        <v>13</v>
      </c>
      <c r="B98" s="17">
        <v>-624</v>
      </c>
      <c r="C98" s="17">
        <v>11453</v>
      </c>
      <c r="D98" s="17">
        <v>12463</v>
      </c>
      <c r="E98" s="17">
        <v>14953</v>
      </c>
      <c r="F98" s="17">
        <v>13974</v>
      </c>
      <c r="G98" s="24"/>
      <c r="H98" s="7"/>
      <c r="I98" s="25">
        <f t="shared" si="17"/>
        <v>-3500</v>
      </c>
      <c r="J98" s="24">
        <f t="shared" si="17"/>
        <v>-1511</v>
      </c>
      <c r="K98" s="7"/>
      <c r="L98" s="25">
        <f t="shared" si="27"/>
        <v>-3503.0908710887716</v>
      </c>
      <c r="M98" s="17">
        <f t="shared" si="18"/>
        <v>9.5534840874039144</v>
      </c>
      <c r="N98" s="17">
        <f t="shared" si="28"/>
        <v>-1517.4736165086658</v>
      </c>
      <c r="O98" s="24">
        <f t="shared" si="19"/>
        <v>41.907710701270737</v>
      </c>
      <c r="P98" s="7"/>
      <c r="Q98" s="25">
        <f t="shared" si="20"/>
        <v>-3481.3234319864923</v>
      </c>
      <c r="R98" s="24">
        <f t="shared" si="21"/>
        <v>-1537.7673314060687</v>
      </c>
      <c r="S98" s="7"/>
      <c r="T98" s="25">
        <f t="shared" si="22"/>
        <v>0.90645952292891629</v>
      </c>
      <c r="U98" s="24">
        <f t="shared" si="23"/>
        <v>-0.40204793152308005</v>
      </c>
      <c r="V98" s="7"/>
      <c r="W98" s="25">
        <f t="shared" si="24"/>
        <v>0.9122681765422348</v>
      </c>
      <c r="X98" s="24">
        <f t="shared" si="29"/>
        <v>286.89058622274138</v>
      </c>
      <c r="Y98" s="7"/>
      <c r="Z98" s="25">
        <f t="shared" si="30"/>
        <v>-624</v>
      </c>
      <c r="AA98" s="17">
        <f t="shared" si="31"/>
        <v>286.87499999999983</v>
      </c>
      <c r="AB98" s="24">
        <f t="shared" si="25"/>
        <v>5.00691329165873</v>
      </c>
      <c r="AC98" s="17">
        <f t="shared" si="26"/>
        <v>1.5586222741546862E-2</v>
      </c>
    </row>
    <row r="99" spans="1:29" s="17" customFormat="1" x14ac:dyDescent="0.25">
      <c r="A99" s="17">
        <v>14</v>
      </c>
      <c r="B99" s="17">
        <v>-635</v>
      </c>
      <c r="C99" s="17">
        <v>11390</v>
      </c>
      <c r="D99" s="17">
        <v>12640</v>
      </c>
      <c r="E99" s="17">
        <v>15031</v>
      </c>
      <c r="F99" s="17">
        <v>13802</v>
      </c>
      <c r="G99" s="24"/>
      <c r="H99" s="7"/>
      <c r="I99" s="25">
        <f t="shared" si="17"/>
        <v>-3641</v>
      </c>
      <c r="J99" s="24">
        <f t="shared" si="17"/>
        <v>-1162</v>
      </c>
      <c r="K99" s="7"/>
      <c r="L99" s="25">
        <f t="shared" si="27"/>
        <v>-3645.239905054043</v>
      </c>
      <c r="M99" s="17">
        <f t="shared" si="18"/>
        <v>17.976794867299311</v>
      </c>
      <c r="N99" s="17">
        <f t="shared" si="28"/>
        <v>-1161.8420342913535</v>
      </c>
      <c r="O99" s="24">
        <f t="shared" si="19"/>
        <v>2.4953165108204552E-2</v>
      </c>
      <c r="P99" s="7"/>
      <c r="Q99" s="25">
        <f t="shared" si="20"/>
        <v>-3622.3234319864923</v>
      </c>
      <c r="R99" s="24">
        <f t="shared" si="21"/>
        <v>-1188.7673314060687</v>
      </c>
      <c r="S99" s="7"/>
      <c r="T99" s="25">
        <f t="shared" si="22"/>
        <v>0.94317280028736228</v>
      </c>
      <c r="U99" s="24">
        <f t="shared" si="23"/>
        <v>-0.3108021850204169</v>
      </c>
      <c r="V99" s="7"/>
      <c r="W99" s="25">
        <f t="shared" si="24"/>
        <v>0.94768767516017272</v>
      </c>
      <c r="X99" s="24">
        <f t="shared" si="29"/>
        <v>281.2642432054497</v>
      </c>
      <c r="Y99" s="7"/>
      <c r="Z99" s="25">
        <f t="shared" si="30"/>
        <v>-635</v>
      </c>
      <c r="AA99" s="17">
        <f t="shared" si="31"/>
        <v>281.15999999999985</v>
      </c>
      <c r="AB99" s="24">
        <f t="shared" si="25"/>
        <v>4.9071677249072545</v>
      </c>
      <c r="AC99" s="17">
        <f t="shared" si="26"/>
        <v>0.10424320544984766</v>
      </c>
    </row>
    <row r="100" spans="1:29" s="17" customFormat="1" x14ac:dyDescent="0.25">
      <c r="A100" s="17">
        <v>15</v>
      </c>
      <c r="B100" s="17">
        <v>-636</v>
      </c>
      <c r="C100" s="17">
        <v>11334</v>
      </c>
      <c r="D100" s="17">
        <v>12826</v>
      </c>
      <c r="E100" s="17">
        <v>15080</v>
      </c>
      <c r="F100" s="17">
        <v>13619</v>
      </c>
      <c r="G100" s="24"/>
      <c r="H100" s="7"/>
      <c r="I100" s="25">
        <f t="shared" si="17"/>
        <v>-3746</v>
      </c>
      <c r="J100" s="24">
        <f t="shared" si="17"/>
        <v>-793</v>
      </c>
      <c r="K100" s="7"/>
      <c r="L100" s="25">
        <f t="shared" si="27"/>
        <v>-3751.4305535306803</v>
      </c>
      <c r="M100" s="17">
        <f t="shared" si="18"/>
        <v>29.490911649584266</v>
      </c>
      <c r="N100" s="17">
        <f t="shared" si="28"/>
        <v>-793.786970558088</v>
      </c>
      <c r="O100" s="24">
        <f t="shared" si="19"/>
        <v>0.61932265929733954</v>
      </c>
      <c r="P100" s="7"/>
      <c r="Q100" s="25">
        <f t="shared" si="20"/>
        <v>-3727.3234319864923</v>
      </c>
      <c r="R100" s="24">
        <f t="shared" si="21"/>
        <v>-819.76733140606871</v>
      </c>
      <c r="S100" s="7"/>
      <c r="T100" s="25">
        <f t="shared" si="22"/>
        <v>0.97051247491599224</v>
      </c>
      <c r="U100" s="24">
        <f t="shared" si="23"/>
        <v>-0.21432745591015129</v>
      </c>
      <c r="V100" s="7"/>
      <c r="W100" s="25">
        <f t="shared" si="24"/>
        <v>0.97365826867710725</v>
      </c>
      <c r="X100" s="24">
        <f t="shared" si="29"/>
        <v>275.52120380031783</v>
      </c>
      <c r="Y100" s="7"/>
      <c r="Z100" s="25">
        <f t="shared" si="30"/>
        <v>-636</v>
      </c>
      <c r="AA100" s="17">
        <f t="shared" si="31"/>
        <v>275.43599999999986</v>
      </c>
      <c r="AB100" s="24">
        <f t="shared" si="25"/>
        <v>4.8072650785230984</v>
      </c>
      <c r="AC100" s="17">
        <f t="shared" si="26"/>
        <v>8.5203800317970035E-2</v>
      </c>
    </row>
    <row r="101" spans="1:29" s="17" customFormat="1" x14ac:dyDescent="0.25">
      <c r="A101" s="17">
        <v>16</v>
      </c>
      <c r="B101" s="17">
        <v>-631</v>
      </c>
      <c r="C101" s="17">
        <v>11304</v>
      </c>
      <c r="D101" s="17">
        <v>13018</v>
      </c>
      <c r="E101" s="17">
        <v>15118</v>
      </c>
      <c r="F101" s="17">
        <v>13437</v>
      </c>
      <c r="G101" s="24"/>
      <c r="H101" s="7"/>
      <c r="I101" s="25">
        <f t="shared" si="17"/>
        <v>-3814</v>
      </c>
      <c r="J101" s="24">
        <f t="shared" si="17"/>
        <v>-419</v>
      </c>
      <c r="K101" s="7"/>
      <c r="L101" s="25">
        <f t="shared" si="27"/>
        <v>-3819.9564216081358</v>
      </c>
      <c r="M101" s="17">
        <f t="shared" si="18"/>
        <v>35.47895837386671</v>
      </c>
      <c r="N101" s="17">
        <f t="shared" si="28"/>
        <v>-420.51290747059619</v>
      </c>
      <c r="O101" s="24">
        <f t="shared" si="19"/>
        <v>2.2888890145857608</v>
      </c>
      <c r="P101" s="7"/>
      <c r="Q101" s="25">
        <f t="shared" si="20"/>
        <v>-3795.3234319864923</v>
      </c>
      <c r="R101" s="24">
        <f t="shared" si="21"/>
        <v>-445.76733140606865</v>
      </c>
      <c r="S101" s="7"/>
      <c r="T101" s="25">
        <f t="shared" si="22"/>
        <v>0.98821816896120018</v>
      </c>
      <c r="U101" s="24">
        <f t="shared" si="23"/>
        <v>-0.11654548114798502</v>
      </c>
      <c r="V101" s="7"/>
      <c r="W101" s="25">
        <f t="shared" si="24"/>
        <v>0.98997531897436497</v>
      </c>
      <c r="X101" s="24">
        <f t="shared" si="29"/>
        <v>269.8211797963105</v>
      </c>
      <c r="Y101" s="7"/>
      <c r="Z101" s="25">
        <f t="shared" si="30"/>
        <v>-631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6.4179796310611437E-2</v>
      </c>
    </row>
    <row r="102" spans="1:29" s="17" customFormat="1" x14ac:dyDescent="0.25">
      <c r="A102" s="17">
        <v>17</v>
      </c>
      <c r="B102" s="17">
        <v>-622</v>
      </c>
      <c r="C102" s="17">
        <v>11286</v>
      </c>
      <c r="D102" s="17">
        <v>13190</v>
      </c>
      <c r="E102" s="17">
        <v>15123</v>
      </c>
      <c r="F102" s="17">
        <v>13239</v>
      </c>
      <c r="G102" s="24"/>
      <c r="H102" s="7"/>
      <c r="I102" s="25">
        <f t="shared" si="17"/>
        <v>-3837</v>
      </c>
      <c r="J102" s="24">
        <f t="shared" si="17"/>
        <v>-49</v>
      </c>
      <c r="K102" s="7"/>
      <c r="L102" s="25">
        <f t="shared" si="27"/>
        <v>-3850.9416447384242</v>
      </c>
      <c r="M102" s="17">
        <f t="shared" si="18"/>
        <v>194.36945801243124</v>
      </c>
      <c r="N102" s="17">
        <f t="shared" si="28"/>
        <v>-48.237582314019157</v>
      </c>
      <c r="O102" s="24">
        <f t="shared" si="19"/>
        <v>0.58128072789638319</v>
      </c>
      <c r="P102" s="7"/>
      <c r="Q102" s="25">
        <f t="shared" si="20"/>
        <v>-3818.3234319864923</v>
      </c>
      <c r="R102" s="24">
        <f t="shared" si="21"/>
        <v>-75.767331406068649</v>
      </c>
      <c r="S102" s="7"/>
      <c r="T102" s="25">
        <f t="shared" si="22"/>
        <v>0.99420685959413824</v>
      </c>
      <c r="U102" s="24">
        <f t="shared" si="23"/>
        <v>-1.9809302907339277E-2</v>
      </c>
      <c r="V102" s="7"/>
      <c r="W102" s="25">
        <f t="shared" si="24"/>
        <v>0.99458905227400063</v>
      </c>
      <c r="X102" s="24">
        <f t="shared" si="29"/>
        <v>264.24791531751498</v>
      </c>
      <c r="Y102" s="7"/>
      <c r="Z102" s="25">
        <f t="shared" si="30"/>
        <v>-622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8.8915317515102288E-2</v>
      </c>
    </row>
    <row r="103" spans="1:29" s="17" customFormat="1" x14ac:dyDescent="0.25">
      <c r="A103" s="17">
        <v>18</v>
      </c>
      <c r="B103" s="17">
        <v>-620</v>
      </c>
      <c r="C103" s="17">
        <v>11284</v>
      </c>
      <c r="D103" s="17">
        <v>13380</v>
      </c>
      <c r="E103" s="17">
        <v>15124</v>
      </c>
      <c r="F103" s="17">
        <v>13059</v>
      </c>
      <c r="G103" s="24"/>
      <c r="H103" s="7"/>
      <c r="I103" s="25">
        <f t="shared" si="17"/>
        <v>-3840</v>
      </c>
      <c r="J103" s="24">
        <f t="shared" si="17"/>
        <v>321</v>
      </c>
      <c r="K103" s="7"/>
      <c r="L103" s="25">
        <f t="shared" si="27"/>
        <v>-3845.4043567073277</v>
      </c>
      <c r="M103" s="17">
        <f t="shared" si="18"/>
        <v>29.207071420037671</v>
      </c>
      <c r="N103" s="17">
        <f t="shared" si="28"/>
        <v>323.56245005093859</v>
      </c>
      <c r="O103" s="24">
        <f t="shared" si="19"/>
        <v>6.5661502635552029</v>
      </c>
      <c r="P103" s="7"/>
      <c r="Q103" s="25">
        <f t="shared" si="20"/>
        <v>-3821.3234319864923</v>
      </c>
      <c r="R103" s="24">
        <f t="shared" si="21"/>
        <v>294.23266859393135</v>
      </c>
      <c r="S103" s="7"/>
      <c r="T103" s="25">
        <f t="shared" si="22"/>
        <v>0.99498799315495623</v>
      </c>
      <c r="U103" s="24">
        <f t="shared" si="23"/>
        <v>7.6926875333306471E-2</v>
      </c>
      <c r="V103" s="7"/>
      <c r="W103" s="25">
        <f t="shared" si="24"/>
        <v>0.99399470204190343</v>
      </c>
      <c r="X103" s="24">
        <f t="shared" si="29"/>
        <v>258.68150905967786</v>
      </c>
      <c r="Y103" s="7"/>
      <c r="Z103" s="25">
        <f t="shared" si="30"/>
        <v>-620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0.10250905967797053</v>
      </c>
    </row>
    <row r="104" spans="1:29" s="17" customFormat="1" x14ac:dyDescent="0.25">
      <c r="A104" s="17">
        <v>19</v>
      </c>
      <c r="B104" s="17">
        <v>-610</v>
      </c>
      <c r="C104" s="17">
        <v>11310</v>
      </c>
      <c r="D104" s="17">
        <v>13567</v>
      </c>
      <c r="E104" s="17">
        <v>15114</v>
      </c>
      <c r="F104" s="17">
        <v>12885</v>
      </c>
      <c r="G104" s="24"/>
      <c r="H104" s="7"/>
      <c r="I104" s="25">
        <f t="shared" si="17"/>
        <v>-3804</v>
      </c>
      <c r="J104" s="24">
        <f t="shared" si="17"/>
        <v>682</v>
      </c>
      <c r="K104" s="7"/>
      <c r="L104" s="25">
        <f t="shared" si="27"/>
        <v>-3804.5166388239863</v>
      </c>
      <c r="M104" s="17">
        <f t="shared" si="18"/>
        <v>0.26691567444998932</v>
      </c>
      <c r="N104" s="17">
        <f t="shared" si="28"/>
        <v>686.64010487134556</v>
      </c>
      <c r="O104" s="24">
        <f t="shared" si="19"/>
        <v>21.530573217084765</v>
      </c>
      <c r="P104" s="7"/>
      <c r="Q104" s="25">
        <f t="shared" si="20"/>
        <v>-3785.3234319864923</v>
      </c>
      <c r="R104" s="24">
        <f t="shared" si="21"/>
        <v>655.23266859393129</v>
      </c>
      <c r="S104" s="7"/>
      <c r="T104" s="25">
        <f t="shared" si="22"/>
        <v>0.98561439042514021</v>
      </c>
      <c r="U104" s="24">
        <f t="shared" si="23"/>
        <v>0.17131001140053109</v>
      </c>
      <c r="V104" s="7"/>
      <c r="W104" s="25">
        <f t="shared" si="24"/>
        <v>0.98327804855767509</v>
      </c>
      <c r="X104" s="24">
        <f t="shared" si="29"/>
        <v>253.22383771954333</v>
      </c>
      <c r="Y104" s="7"/>
      <c r="Z104" s="25">
        <f t="shared" si="30"/>
        <v>-610</v>
      </c>
      <c r="AA104" s="17">
        <f t="shared" si="31"/>
        <v>253.08899999999988</v>
      </c>
      <c r="AB104" s="24">
        <f t="shared" si="25"/>
        <v>4.4172363505799268</v>
      </c>
      <c r="AC104" s="17">
        <f t="shared" si="26"/>
        <v>0.13483771954344093</v>
      </c>
    </row>
    <row r="105" spans="1:29" s="17" customFormat="1" x14ac:dyDescent="0.25">
      <c r="A105" s="17">
        <v>20</v>
      </c>
      <c r="B105" s="17">
        <v>-624</v>
      </c>
      <c r="C105" s="17">
        <v>11352</v>
      </c>
      <c r="D105" s="17">
        <v>13744</v>
      </c>
      <c r="E105" s="17">
        <v>15074</v>
      </c>
      <c r="F105" s="17">
        <v>12703</v>
      </c>
      <c r="G105" s="24"/>
      <c r="H105" s="7"/>
      <c r="I105" s="25">
        <f t="shared" si="17"/>
        <v>-3722</v>
      </c>
      <c r="J105" s="24">
        <f t="shared" si="17"/>
        <v>1041</v>
      </c>
      <c r="K105" s="7"/>
      <c r="L105" s="25">
        <f t="shared" si="27"/>
        <v>-3726.7137679277812</v>
      </c>
      <c r="M105" s="17">
        <f t="shared" si="18"/>
        <v>22.219608076978584</v>
      </c>
      <c r="N105" s="17">
        <f t="shared" si="28"/>
        <v>1051.757131812775</v>
      </c>
      <c r="O105" s="24">
        <f t="shared" si="19"/>
        <v>115.71588483741627</v>
      </c>
      <c r="P105" s="7"/>
      <c r="Q105" s="25">
        <f t="shared" si="20"/>
        <v>-3703.3234319864923</v>
      </c>
      <c r="R105" s="24">
        <f t="shared" si="21"/>
        <v>1014.2326685939313</v>
      </c>
      <c r="S105" s="7"/>
      <c r="T105" s="25">
        <f t="shared" si="22"/>
        <v>0.96426340642944819</v>
      </c>
      <c r="U105" s="24">
        <f t="shared" si="23"/>
        <v>0.2651702492069955</v>
      </c>
      <c r="V105" s="7"/>
      <c r="W105" s="25">
        <f t="shared" si="24"/>
        <v>0.96059023842484947</v>
      </c>
      <c r="X105" s="24">
        <f t="shared" si="29"/>
        <v>247.6747729501044</v>
      </c>
      <c r="Y105" s="7"/>
      <c r="Z105" s="25">
        <f t="shared" si="30"/>
        <v>-624</v>
      </c>
      <c r="AA105" s="17">
        <f t="shared" si="31"/>
        <v>247.4729999999999</v>
      </c>
      <c r="AB105" s="24">
        <f t="shared" si="25"/>
        <v>4.3192186597879259</v>
      </c>
      <c r="AC105" s="17">
        <f t="shared" si="26"/>
        <v>0.20177295010449825</v>
      </c>
    </row>
    <row r="106" spans="1:29" s="17" customFormat="1" x14ac:dyDescent="0.25">
      <c r="A106" s="17">
        <v>21</v>
      </c>
      <c r="B106" s="17">
        <v>-627</v>
      </c>
      <c r="C106" s="17">
        <v>11401</v>
      </c>
      <c r="D106" s="17">
        <v>13914</v>
      </c>
      <c r="E106" s="17">
        <v>15010</v>
      </c>
      <c r="F106" s="17">
        <v>12516</v>
      </c>
      <c r="G106" s="24"/>
      <c r="H106" s="7"/>
      <c r="I106" s="25">
        <f t="shared" si="17"/>
        <v>-3609</v>
      </c>
      <c r="J106" s="24">
        <f t="shared" si="17"/>
        <v>1398</v>
      </c>
      <c r="K106" s="7"/>
      <c r="L106" s="25">
        <f t="shared" si="27"/>
        <v>-3612.6403236583078</v>
      </c>
      <c r="M106" s="17">
        <f t="shared" si="18"/>
        <v>13.251956337235535</v>
      </c>
      <c r="N106" s="17">
        <f t="shared" si="28"/>
        <v>1408.70463264511</v>
      </c>
      <c r="O106" s="24">
        <f t="shared" si="19"/>
        <v>114.58916006675463</v>
      </c>
      <c r="P106" s="7"/>
      <c r="Q106" s="25">
        <f t="shared" si="20"/>
        <v>-3590.3234319864923</v>
      </c>
      <c r="R106" s="24">
        <f t="shared" si="21"/>
        <v>1371.2326685939313</v>
      </c>
      <c r="S106" s="7"/>
      <c r="T106" s="25">
        <f t="shared" si="22"/>
        <v>0.93484070897197025</v>
      </c>
      <c r="U106" s="24">
        <f t="shared" si="23"/>
        <v>0.35850758875269961</v>
      </c>
      <c r="V106" s="7"/>
      <c r="W106" s="25">
        <f t="shared" si="24"/>
        <v>0.92983733429222648</v>
      </c>
      <c r="X106" s="24">
        <f t="shared" si="29"/>
        <v>242.02228441220927</v>
      </c>
      <c r="Y106" s="7"/>
      <c r="Z106" s="25">
        <f t="shared" si="30"/>
        <v>-627</v>
      </c>
      <c r="AA106" s="17">
        <f t="shared" si="31"/>
        <v>241.8299999999999</v>
      </c>
      <c r="AB106" s="24">
        <f t="shared" si="25"/>
        <v>4.2207297300978857</v>
      </c>
      <c r="AC106" s="17">
        <f t="shared" si="26"/>
        <v>0.19228441220937498</v>
      </c>
    </row>
    <row r="107" spans="1:29" s="17" customFormat="1" x14ac:dyDescent="0.25">
      <c r="A107" s="17">
        <v>22</v>
      </c>
      <c r="B107" s="17">
        <v>-630</v>
      </c>
      <c r="C107" s="17">
        <v>11478</v>
      </c>
      <c r="D107" s="17">
        <v>14092</v>
      </c>
      <c r="E107" s="17">
        <v>14941</v>
      </c>
      <c r="F107" s="17">
        <v>12346</v>
      </c>
      <c r="G107" s="24"/>
      <c r="H107" s="7"/>
      <c r="I107" s="25">
        <f t="shared" si="17"/>
        <v>-3463</v>
      </c>
      <c r="J107" s="24">
        <f t="shared" si="17"/>
        <v>1746</v>
      </c>
      <c r="K107" s="7"/>
      <c r="L107" s="25">
        <f t="shared" si="27"/>
        <v>-3462.8956468134811</v>
      </c>
      <c r="M107" s="17">
        <f t="shared" si="18"/>
        <v>1.0889587536646761E-2</v>
      </c>
      <c r="N107" s="17">
        <f t="shared" si="28"/>
        <v>1753.8507894836043</v>
      </c>
      <c r="O107" s="24">
        <f t="shared" si="19"/>
        <v>61.634895515872351</v>
      </c>
      <c r="P107" s="7"/>
      <c r="Q107" s="25">
        <f t="shared" si="20"/>
        <v>-3444.3234319864923</v>
      </c>
      <c r="R107" s="24">
        <f t="shared" si="21"/>
        <v>1719.2326685939313</v>
      </c>
      <c r="S107" s="7"/>
      <c r="T107" s="25">
        <f t="shared" si="22"/>
        <v>0.89682554234549428</v>
      </c>
      <c r="U107" s="24">
        <f t="shared" si="23"/>
        <v>0.44949188612498264</v>
      </c>
      <c r="V107" s="7"/>
      <c r="W107" s="25">
        <f t="shared" si="24"/>
        <v>0.8905245519669921</v>
      </c>
      <c r="X107" s="24">
        <f t="shared" si="29"/>
        <v>236.32456030049684</v>
      </c>
      <c r="Y107" s="7"/>
      <c r="Z107" s="25">
        <f t="shared" si="30"/>
        <v>-630</v>
      </c>
      <c r="AA107" s="17">
        <f t="shared" si="31"/>
        <v>236.15999999999991</v>
      </c>
      <c r="AB107" s="24">
        <f t="shared" si="25"/>
        <v>4.1217695615098071</v>
      </c>
      <c r="AC107" s="17">
        <f t="shared" si="26"/>
        <v>0.16456030049693027</v>
      </c>
    </row>
    <row r="108" spans="1:29" s="17" customFormat="1" x14ac:dyDescent="0.25">
      <c r="A108" s="17">
        <v>23</v>
      </c>
      <c r="B108" s="17">
        <v>-637</v>
      </c>
      <c r="C108" s="17">
        <v>11569</v>
      </c>
      <c r="D108" s="17">
        <v>14254</v>
      </c>
      <c r="E108" s="17">
        <v>14844</v>
      </c>
      <c r="F108" s="17">
        <v>12180</v>
      </c>
      <c r="G108" s="24"/>
      <c r="H108" s="7"/>
      <c r="I108" s="25">
        <f t="shared" si="17"/>
        <v>-3275</v>
      </c>
      <c r="J108" s="24">
        <f t="shared" si="17"/>
        <v>2074</v>
      </c>
      <c r="K108" s="7"/>
      <c r="L108" s="25">
        <f t="shared" si="27"/>
        <v>-3277.1851057113104</v>
      </c>
      <c r="M108" s="17">
        <f t="shared" si="18"/>
        <v>4.7746869696012011</v>
      </c>
      <c r="N108" s="17">
        <f t="shared" si="28"/>
        <v>2085.6187258669179</v>
      </c>
      <c r="O108" s="24">
        <f t="shared" si="19"/>
        <v>134.99479077058675</v>
      </c>
      <c r="P108" s="7"/>
      <c r="Q108" s="25">
        <f t="shared" si="20"/>
        <v>-3256.3234319864923</v>
      </c>
      <c r="R108" s="24">
        <f t="shared" si="21"/>
        <v>2047.2326685939313</v>
      </c>
      <c r="S108" s="7"/>
      <c r="T108" s="25">
        <f t="shared" si="22"/>
        <v>0.8478745058675663</v>
      </c>
      <c r="U108" s="24">
        <f t="shared" si="23"/>
        <v>0.53524720088966316</v>
      </c>
      <c r="V108" s="7"/>
      <c r="W108" s="25">
        <f t="shared" si="24"/>
        <v>0.84034914896900292</v>
      </c>
      <c r="X108" s="24">
        <f t="shared" si="29"/>
        <v>230.61244318072272</v>
      </c>
      <c r="Y108" s="7"/>
      <c r="Z108" s="25">
        <f t="shared" si="30"/>
        <v>-637</v>
      </c>
      <c r="AA108" s="17">
        <f t="shared" si="31"/>
        <v>230.42699999999991</v>
      </c>
      <c r="AB108" s="24">
        <f t="shared" si="25"/>
        <v>4.0217098354929721</v>
      </c>
      <c r="AC108" s="17">
        <f t="shared" si="26"/>
        <v>0.18544318072281385</v>
      </c>
    </row>
    <row r="109" spans="1:29" s="17" customFormat="1" x14ac:dyDescent="0.25">
      <c r="A109" s="17">
        <v>24</v>
      </c>
      <c r="B109" s="17">
        <v>-631</v>
      </c>
      <c r="C109" s="17">
        <v>11679</v>
      </c>
      <c r="D109" s="17">
        <v>14415</v>
      </c>
      <c r="E109" s="17">
        <v>14743</v>
      </c>
      <c r="F109" s="17">
        <v>12031</v>
      </c>
      <c r="G109" s="24"/>
      <c r="H109" s="7"/>
      <c r="I109" s="25">
        <f t="shared" si="17"/>
        <v>-3064</v>
      </c>
      <c r="J109" s="24">
        <f t="shared" si="17"/>
        <v>2384</v>
      </c>
      <c r="K109" s="7"/>
      <c r="L109" s="25">
        <f t="shared" si="27"/>
        <v>-3061.0396916374648</v>
      </c>
      <c r="M109" s="17">
        <f t="shared" si="18"/>
        <v>8.7634256012959284</v>
      </c>
      <c r="N109" s="17">
        <f t="shared" si="28"/>
        <v>2393.9428644407471</v>
      </c>
      <c r="O109" s="24">
        <f t="shared" si="19"/>
        <v>98.860553287074012</v>
      </c>
      <c r="P109" s="7"/>
      <c r="Q109" s="25">
        <f t="shared" si="20"/>
        <v>-3045.3234319864923</v>
      </c>
      <c r="R109" s="24">
        <f t="shared" si="21"/>
        <v>2357.2326685939315</v>
      </c>
      <c r="S109" s="7"/>
      <c r="T109" s="25">
        <f t="shared" si="22"/>
        <v>0.79293477875670026</v>
      </c>
      <c r="U109" s="24">
        <f t="shared" si="23"/>
        <v>0.61629643130750156</v>
      </c>
      <c r="V109" s="7"/>
      <c r="W109" s="25">
        <f t="shared" si="24"/>
        <v>0.78425136917901672</v>
      </c>
      <c r="X109" s="24">
        <f t="shared" si="29"/>
        <v>224.94520695728397</v>
      </c>
      <c r="Y109" s="7"/>
      <c r="Z109" s="25">
        <f t="shared" si="30"/>
        <v>-631</v>
      </c>
      <c r="AA109" s="17">
        <f t="shared" si="31"/>
        <v>224.74799999999991</v>
      </c>
      <c r="AB109" s="24">
        <f t="shared" si="25"/>
        <v>3.9225925872722138</v>
      </c>
      <c r="AC109" s="17">
        <f t="shared" si="26"/>
        <v>0.19720695728406668</v>
      </c>
    </row>
    <row r="110" spans="1:29" s="17" customFormat="1" x14ac:dyDescent="0.25">
      <c r="A110" s="17">
        <v>25</v>
      </c>
      <c r="B110" s="17">
        <v>-620</v>
      </c>
      <c r="C110" s="17">
        <v>11801</v>
      </c>
      <c r="D110" s="17">
        <v>14554</v>
      </c>
      <c r="E110" s="17">
        <v>14625</v>
      </c>
      <c r="F110" s="17">
        <v>11887</v>
      </c>
      <c r="G110" s="24"/>
      <c r="H110" s="7"/>
      <c r="I110" s="25">
        <f t="shared" si="17"/>
        <v>-2824</v>
      </c>
      <c r="J110" s="24">
        <f t="shared" si="17"/>
        <v>2667</v>
      </c>
      <c r="K110" s="7"/>
      <c r="L110" s="25">
        <f t="shared" si="27"/>
        <v>-2819.5249569786711</v>
      </c>
      <c r="M110" s="17">
        <f t="shared" si="18"/>
        <v>20.026010042744751</v>
      </c>
      <c r="N110" s="17">
        <f t="shared" si="28"/>
        <v>2674.2495804466475</v>
      </c>
      <c r="O110" s="24">
        <f t="shared" si="19"/>
        <v>52.556416652414377</v>
      </c>
      <c r="P110" s="7"/>
      <c r="Q110" s="25">
        <f t="shared" si="20"/>
        <v>-2805.3234319864923</v>
      </c>
      <c r="R110" s="24">
        <f t="shared" si="21"/>
        <v>2640.2326685939315</v>
      </c>
      <c r="S110" s="7"/>
      <c r="T110" s="25">
        <f t="shared" si="22"/>
        <v>0.7304440938912603</v>
      </c>
      <c r="U110" s="24">
        <f t="shared" si="23"/>
        <v>0.69028653520507655</v>
      </c>
      <c r="V110" s="7"/>
      <c r="W110" s="25">
        <f t="shared" si="24"/>
        <v>0.72070224717226139</v>
      </c>
      <c r="X110" s="24">
        <f t="shared" si="29"/>
        <v>219.34179629485095</v>
      </c>
      <c r="Y110" s="7"/>
      <c r="Z110" s="25">
        <f t="shared" si="30"/>
        <v>-620</v>
      </c>
      <c r="AA110" s="17">
        <f t="shared" si="31"/>
        <v>219.16799999999989</v>
      </c>
      <c r="AB110" s="24">
        <f t="shared" si="25"/>
        <v>3.8252032150109301</v>
      </c>
      <c r="AC110" s="17">
        <f t="shared" si="26"/>
        <v>0.17379629485105852</v>
      </c>
    </row>
    <row r="111" spans="1:29" s="17" customFormat="1" x14ac:dyDescent="0.25">
      <c r="A111" s="17">
        <v>26</v>
      </c>
      <c r="B111" s="17">
        <v>-615</v>
      </c>
      <c r="C111" s="17">
        <v>11938</v>
      </c>
      <c r="D111" s="17">
        <v>14685</v>
      </c>
      <c r="E111" s="17">
        <v>14494</v>
      </c>
      <c r="F111" s="17">
        <v>11761</v>
      </c>
      <c r="G111" s="24"/>
      <c r="H111" s="7"/>
      <c r="I111" s="25">
        <f t="shared" si="17"/>
        <v>-2556</v>
      </c>
      <c r="J111" s="24">
        <f t="shared" si="17"/>
        <v>2924</v>
      </c>
      <c r="K111" s="7"/>
      <c r="L111" s="25">
        <f t="shared" si="27"/>
        <v>-2553.6950310353441</v>
      </c>
      <c r="M111" s="17">
        <f t="shared" si="18"/>
        <v>5.312881928027017</v>
      </c>
      <c r="N111" s="17">
        <f t="shared" si="28"/>
        <v>2927.4851071886396</v>
      </c>
      <c r="O111" s="24">
        <f t="shared" si="19"/>
        <v>12.145972116307634</v>
      </c>
      <c r="P111" s="7"/>
      <c r="Q111" s="25">
        <f t="shared" si="20"/>
        <v>-2537.3234319864923</v>
      </c>
      <c r="R111" s="24">
        <f t="shared" si="21"/>
        <v>2897.2326685939315</v>
      </c>
      <c r="S111" s="7"/>
      <c r="T111" s="25">
        <f t="shared" si="22"/>
        <v>0.6606628291248523</v>
      </c>
      <c r="U111" s="24">
        <f t="shared" si="23"/>
        <v>0.75747896171276841</v>
      </c>
      <c r="V111" s="7"/>
      <c r="W111" s="25">
        <f t="shared" si="24"/>
        <v>0.64995846938812962</v>
      </c>
      <c r="X111" s="24">
        <f t="shared" si="29"/>
        <v>213.73830433750516</v>
      </c>
      <c r="Y111" s="7"/>
      <c r="Z111" s="25">
        <f t="shared" si="30"/>
        <v>-615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0.10530433750525958</v>
      </c>
    </row>
    <row r="112" spans="1:29" s="17" customFormat="1" x14ac:dyDescent="0.25">
      <c r="A112" s="17">
        <v>27</v>
      </c>
      <c r="B112" s="17">
        <v>-612</v>
      </c>
      <c r="C112" s="17">
        <v>12081</v>
      </c>
      <c r="D112" s="17">
        <v>14795</v>
      </c>
      <c r="E112" s="17">
        <v>14350</v>
      </c>
      <c r="F112" s="17">
        <v>11642</v>
      </c>
      <c r="G112" s="24"/>
      <c r="H112" s="7"/>
      <c r="I112" s="25">
        <f t="shared" si="17"/>
        <v>-2269</v>
      </c>
      <c r="J112" s="24">
        <f t="shared" si="17"/>
        <v>3153</v>
      </c>
      <c r="K112" s="7"/>
      <c r="L112" s="25">
        <f t="shared" si="27"/>
        <v>-2265.6622076993335</v>
      </c>
      <c r="M112" s="17">
        <f t="shared" si="18"/>
        <v>11.140857442388425</v>
      </c>
      <c r="N112" s="17">
        <f t="shared" si="28"/>
        <v>3152.6049078184806</v>
      </c>
      <c r="O112" s="24">
        <f t="shared" si="19"/>
        <v>0.1560978318977827</v>
      </c>
      <c r="P112" s="7"/>
      <c r="Q112" s="25">
        <f t="shared" si="20"/>
        <v>-2250.3234319864923</v>
      </c>
      <c r="R112" s="24">
        <f t="shared" si="21"/>
        <v>3126.2326685939315</v>
      </c>
      <c r="S112" s="7"/>
      <c r="T112" s="25">
        <f t="shared" si="22"/>
        <v>0.58593438513993035</v>
      </c>
      <c r="U112" s="24">
        <f t="shared" si="23"/>
        <v>0.81735081256981668</v>
      </c>
      <c r="V112" s="7"/>
      <c r="W112" s="25">
        <f t="shared" si="24"/>
        <v>0.57437110889028942</v>
      </c>
      <c r="X112" s="24">
        <f t="shared" si="29"/>
        <v>208.20349226552821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7.8492265528325333E-2</v>
      </c>
    </row>
    <row r="113" spans="1:29" s="17" customFormat="1" x14ac:dyDescent="0.25">
      <c r="A113" s="17">
        <v>28</v>
      </c>
      <c r="B113" s="17">
        <v>-626</v>
      </c>
      <c r="C113" s="17">
        <v>12228</v>
      </c>
      <c r="D113" s="17">
        <v>14886</v>
      </c>
      <c r="E113" s="17">
        <v>14183</v>
      </c>
      <c r="F113" s="17">
        <v>11532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-1949.5694364493716</v>
      </c>
      <c r="M113" s="17">
        <f t="shared" si="18"/>
        <v>29.491020477414267</v>
      </c>
      <c r="N113" s="17">
        <f t="shared" si="28"/>
        <v>3352.9602983754298</v>
      </c>
      <c r="O113" s="24">
        <f t="shared" si="19"/>
        <v>1.080979468133852</v>
      </c>
      <c r="P113" s="7"/>
      <c r="Q113" s="25">
        <f t="shared" si="20"/>
        <v>-1936.3234319864923</v>
      </c>
      <c r="R113" s="24">
        <f t="shared" si="21"/>
        <v>3327.2326685939315</v>
      </c>
      <c r="S113" s="7"/>
      <c r="T113" s="25">
        <f t="shared" si="22"/>
        <v>0.50417573910764635</v>
      </c>
      <c r="U113" s="24">
        <f t="shared" si="23"/>
        <v>0.86990208777622147</v>
      </c>
      <c r="V113" s="7"/>
      <c r="W113" s="25">
        <f t="shared" si="24"/>
        <v>0.49185693226604765</v>
      </c>
      <c r="X113" s="24">
        <f t="shared" si="29"/>
        <v>202.59143309781018</v>
      </c>
      <c r="Y113" s="7"/>
      <c r="Z113" s="25">
        <f t="shared" si="30"/>
        <v>-626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0.10043309781028142</v>
      </c>
    </row>
    <row r="114" spans="1:29" s="17" customFormat="1" x14ac:dyDescent="0.25">
      <c r="A114" s="17">
        <v>29</v>
      </c>
      <c r="B114" s="17">
        <v>-621</v>
      </c>
      <c r="C114" s="17">
        <v>12402</v>
      </c>
      <c r="D114" s="17">
        <v>14976</v>
      </c>
      <c r="E114" s="17">
        <v>14027</v>
      </c>
      <c r="F114" s="17">
        <v>11455</v>
      </c>
      <c r="G114" s="24"/>
      <c r="H114" s="7"/>
      <c r="I114" s="25">
        <f t="shared" si="17"/>
        <v>-1625</v>
      </c>
      <c r="J114" s="24">
        <f t="shared" si="17"/>
        <v>3521</v>
      </c>
      <c r="K114" s="7"/>
      <c r="L114" s="25">
        <f t="shared" si="27"/>
        <v>-1617.5385258473673</v>
      </c>
      <c r="M114" s="17">
        <f t="shared" si="18"/>
        <v>55.673596530406137</v>
      </c>
      <c r="N114" s="17">
        <f t="shared" si="28"/>
        <v>3519.9295814140073</v>
      </c>
      <c r="O114" s="24">
        <f t="shared" si="19"/>
        <v>1.1457959492385765</v>
      </c>
      <c r="P114" s="7"/>
      <c r="Q114" s="25">
        <f t="shared" si="20"/>
        <v>-1606.3234319864923</v>
      </c>
      <c r="R114" s="24">
        <f t="shared" si="21"/>
        <v>3494.2326685939315</v>
      </c>
      <c r="S114" s="7"/>
      <c r="T114" s="25">
        <f t="shared" si="22"/>
        <v>0.41825104741766633</v>
      </c>
      <c r="U114" s="24">
        <f t="shared" si="23"/>
        <v>0.91356409254970217</v>
      </c>
      <c r="V114" s="7"/>
      <c r="W114" s="25">
        <f t="shared" si="24"/>
        <v>0.40530269188102269</v>
      </c>
      <c r="X114" s="24">
        <f t="shared" si="29"/>
        <v>197.0313686458187</v>
      </c>
      <c r="Y114" s="7"/>
      <c r="Z114" s="25">
        <f t="shared" si="30"/>
        <v>-621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0.12936864581880059</v>
      </c>
    </row>
    <row r="115" spans="1:29" s="17" customFormat="1" x14ac:dyDescent="0.25">
      <c r="A115" s="17">
        <v>30</v>
      </c>
      <c r="B115" s="17">
        <v>-631</v>
      </c>
      <c r="C115" s="17">
        <v>12572</v>
      </c>
      <c r="D115" s="17">
        <v>15038</v>
      </c>
      <c r="E115" s="17">
        <v>13845</v>
      </c>
      <c r="F115" s="17">
        <v>11380</v>
      </c>
      <c r="G115" s="24"/>
      <c r="H115" s="7"/>
      <c r="I115" s="25">
        <f t="shared" si="17"/>
        <v>-1273</v>
      </c>
      <c r="J115" s="24">
        <f t="shared" si="17"/>
        <v>3658</v>
      </c>
      <c r="K115" s="7"/>
      <c r="L115" s="25">
        <f t="shared" si="27"/>
        <v>-1264.5895740846022</v>
      </c>
      <c r="M115" s="17">
        <f t="shared" si="18"/>
        <v>70.735264078395076</v>
      </c>
      <c r="N115" s="17">
        <f t="shared" si="28"/>
        <v>3655.5196701257255</v>
      </c>
      <c r="O115" s="24">
        <f t="shared" si="19"/>
        <v>6.1520362852185713</v>
      </c>
      <c r="P115" s="7"/>
      <c r="Q115" s="25">
        <f t="shared" si="20"/>
        <v>-1254.3234319864923</v>
      </c>
      <c r="R115" s="24">
        <f t="shared" si="21"/>
        <v>3631.2326685939315</v>
      </c>
      <c r="S115" s="7"/>
      <c r="T115" s="25">
        <f t="shared" si="22"/>
        <v>0.32659804294835432</v>
      </c>
      <c r="U115" s="24">
        <f t="shared" si="23"/>
        <v>0.94938262341177915</v>
      </c>
      <c r="V115" s="7"/>
      <c r="W115" s="25">
        <f t="shared" si="24"/>
        <v>0.31313109172691789</v>
      </c>
      <c r="X115" s="24">
        <f t="shared" si="29"/>
        <v>191.36080202387666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0.13780202387675899</v>
      </c>
    </row>
    <row r="116" spans="1:29" s="17" customFormat="1" x14ac:dyDescent="0.25">
      <c r="A116" s="17">
        <v>31</v>
      </c>
      <c r="B116" s="17">
        <v>-636</v>
      </c>
      <c r="C116" s="17">
        <v>12761</v>
      </c>
      <c r="D116" s="17">
        <v>15092</v>
      </c>
      <c r="E116" s="17">
        <v>13665</v>
      </c>
      <c r="F116" s="17">
        <v>11331</v>
      </c>
      <c r="G116" s="24"/>
      <c r="H116" s="7"/>
      <c r="I116" s="25">
        <f t="shared" ref="I116:J149" si="32">C116-E116</f>
        <v>-904</v>
      </c>
      <c r="J116" s="24">
        <f t="shared" si="32"/>
        <v>3761</v>
      </c>
      <c r="K116" s="7"/>
      <c r="L116" s="25">
        <f t="shared" si="27"/>
        <v>-896.4631198323649</v>
      </c>
      <c r="M116" s="17">
        <f t="shared" si="18"/>
        <v>56.804562661291357</v>
      </c>
      <c r="N116" s="17">
        <f t="shared" si="28"/>
        <v>3756.0918327260706</v>
      </c>
      <c r="O116" s="24">
        <f t="shared" si="19"/>
        <v>24.090105988871496</v>
      </c>
      <c r="P116" s="7"/>
      <c r="Q116" s="25">
        <f t="shared" si="20"/>
        <v>-885.32343198649232</v>
      </c>
      <c r="R116" s="24">
        <f t="shared" si="21"/>
        <v>3734.2326685939315</v>
      </c>
      <c r="S116" s="7"/>
      <c r="T116" s="25">
        <f t="shared" si="22"/>
        <v>0.23051861496774037</v>
      </c>
      <c r="U116" s="24">
        <f t="shared" si="23"/>
        <v>0.97631188384093182</v>
      </c>
      <c r="V116" s="7"/>
      <c r="W116" s="25">
        <f t="shared" si="24"/>
        <v>0.21665902363544326</v>
      </c>
      <c r="X116" s="24">
        <f t="shared" si="29"/>
        <v>185.61897755757627</v>
      </c>
      <c r="Y116" s="7"/>
      <c r="Z116" s="25">
        <f t="shared" si="30"/>
        <v>-636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0.11997755757636241</v>
      </c>
    </row>
    <row r="117" spans="1:29" s="17" customFormat="1" x14ac:dyDescent="0.25">
      <c r="A117" s="17">
        <v>32</v>
      </c>
      <c r="B117" s="17">
        <v>-631</v>
      </c>
      <c r="C117" s="17">
        <v>12950</v>
      </c>
      <c r="D117" s="17">
        <v>15123</v>
      </c>
      <c r="E117" s="17">
        <v>13478</v>
      </c>
      <c r="F117" s="17">
        <v>11297</v>
      </c>
      <c r="G117" s="24"/>
      <c r="H117" s="7"/>
      <c r="I117" s="25">
        <f t="shared" si="32"/>
        <v>-528</v>
      </c>
      <c r="J117" s="24">
        <f t="shared" si="32"/>
        <v>3826</v>
      </c>
      <c r="K117" s="7"/>
      <c r="L117" s="25">
        <f t="shared" si="27"/>
        <v>-522.56085905904092</v>
      </c>
      <c r="M117" s="17">
        <f t="shared" si="18"/>
        <v>29.584254175617204</v>
      </c>
      <c r="N117" s="17">
        <f t="shared" si="28"/>
        <v>3819.0774369497767</v>
      </c>
      <c r="O117" s="24">
        <f t="shared" si="19"/>
        <v>47.921879184316765</v>
      </c>
      <c r="P117" s="7"/>
      <c r="Q117" s="25">
        <f t="shared" si="20"/>
        <v>-509.32343198649227</v>
      </c>
      <c r="R117" s="24">
        <f t="shared" si="21"/>
        <v>3799.2326685939315</v>
      </c>
      <c r="S117" s="7"/>
      <c r="T117" s="25">
        <f t="shared" si="22"/>
        <v>0.13261654201188436</v>
      </c>
      <c r="U117" s="24">
        <f t="shared" si="23"/>
        <v>0.99330607731563991</v>
      </c>
      <c r="V117" s="7"/>
      <c r="W117" s="25">
        <f t="shared" si="24"/>
        <v>0.11850540032124203</v>
      </c>
      <c r="X117" s="24">
        <f t="shared" si="29"/>
        <v>179.91036104143495</v>
      </c>
      <c r="Y117" s="7"/>
      <c r="Z117" s="25">
        <f t="shared" si="30"/>
        <v>-631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9.0361041435045308E-2</v>
      </c>
    </row>
    <row r="118" spans="1:29" s="17" customFormat="1" x14ac:dyDescent="0.25">
      <c r="A118" s="17">
        <v>33</v>
      </c>
      <c r="B118" s="17">
        <v>-627</v>
      </c>
      <c r="C118" s="17">
        <v>13142</v>
      </c>
      <c r="D118" s="17">
        <v>15141</v>
      </c>
      <c r="E118" s="17">
        <v>13295</v>
      </c>
      <c r="F118" s="17">
        <v>11288</v>
      </c>
      <c r="G118" s="24"/>
      <c r="H118" s="7"/>
      <c r="I118" s="25">
        <f t="shared" si="32"/>
        <v>-153</v>
      </c>
      <c r="J118" s="24">
        <f t="shared" si="32"/>
        <v>3853</v>
      </c>
      <c r="K118" s="7"/>
      <c r="L118" s="25">
        <f t="shared" si="27"/>
        <v>-146.11692404780251</v>
      </c>
      <c r="M118" s="17">
        <f t="shared" si="18"/>
        <v>47.376734563719339</v>
      </c>
      <c r="N118" s="17">
        <f t="shared" si="28"/>
        <v>3844.745978554166</v>
      </c>
      <c r="O118" s="24">
        <f t="shared" si="19"/>
        <v>68.128870028288276</v>
      </c>
      <c r="P118" s="7"/>
      <c r="Q118" s="25">
        <f t="shared" si="20"/>
        <v>-134.3234319864923</v>
      </c>
      <c r="R118" s="24">
        <f t="shared" si="21"/>
        <v>3826.2326685939315</v>
      </c>
      <c r="S118" s="7"/>
      <c r="T118" s="25">
        <f t="shared" si="22"/>
        <v>3.4974846909634386E-2</v>
      </c>
      <c r="U118" s="24">
        <f t="shared" si="23"/>
        <v>1.0003652038359032</v>
      </c>
      <c r="V118" s="7"/>
      <c r="W118" s="25">
        <f t="shared" si="24"/>
        <v>2.0753455197007369E-2</v>
      </c>
      <c r="X118" s="24">
        <f t="shared" si="29"/>
        <v>174.29538275463869</v>
      </c>
      <c r="Y118" s="7"/>
      <c r="Z118" s="25">
        <f t="shared" si="30"/>
        <v>-627</v>
      </c>
      <c r="AA118" s="17">
        <f t="shared" si="31"/>
        <v>174.17699999999991</v>
      </c>
      <c r="AB118" s="24">
        <f t="shared" si="25"/>
        <v>3.0399621312461615</v>
      </c>
      <c r="AC118" s="17">
        <f t="shared" si="26"/>
        <v>0.11838275463878745</v>
      </c>
    </row>
    <row r="119" spans="1:29" s="17" customFormat="1" x14ac:dyDescent="0.25">
      <c r="A119" s="17">
        <v>34</v>
      </c>
      <c r="B119" s="17">
        <v>-615</v>
      </c>
      <c r="C119" s="17">
        <v>13324</v>
      </c>
      <c r="D119" s="17">
        <v>15130</v>
      </c>
      <c r="E119" s="17">
        <v>13103</v>
      </c>
      <c r="F119" s="17">
        <v>11289</v>
      </c>
      <c r="G119" s="24"/>
      <c r="H119" s="7"/>
      <c r="I119" s="25">
        <f t="shared" si="32"/>
        <v>221</v>
      </c>
      <c r="J119" s="24">
        <f t="shared" si="32"/>
        <v>3841</v>
      </c>
      <c r="K119" s="7"/>
      <c r="L119" s="25">
        <f t="shared" si="27"/>
        <v>224.34512836231386</v>
      </c>
      <c r="M119" s="17">
        <f t="shared" si="18"/>
        <v>11.189883760356594</v>
      </c>
      <c r="N119" s="17">
        <f t="shared" si="28"/>
        <v>3833.9293758722788</v>
      </c>
      <c r="O119" s="24">
        <f t="shared" si="19"/>
        <v>49.993725555513223</v>
      </c>
      <c r="P119" s="7"/>
      <c r="Q119" s="25">
        <f t="shared" si="20"/>
        <v>239.6765680135077</v>
      </c>
      <c r="R119" s="24">
        <f t="shared" si="21"/>
        <v>3814.2326685939315</v>
      </c>
      <c r="S119" s="7"/>
      <c r="T119" s="25">
        <f t="shared" si="22"/>
        <v>-6.2406470339009604E-2</v>
      </c>
      <c r="U119" s="24">
        <f t="shared" si="23"/>
        <v>0.99722781427134177</v>
      </c>
      <c r="V119" s="7"/>
      <c r="W119" s="25">
        <f t="shared" si="24"/>
        <v>-7.6593094000066531E-2</v>
      </c>
      <c r="X119" s="24">
        <f t="shared" si="29"/>
        <v>168.71486437728606</v>
      </c>
      <c r="Y119" s="7"/>
      <c r="Z119" s="25">
        <f t="shared" si="30"/>
        <v>-615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7.2864377286151694E-2</v>
      </c>
    </row>
    <row r="120" spans="1:29" s="17" customFormat="1" x14ac:dyDescent="0.25">
      <c r="A120" s="17">
        <v>35</v>
      </c>
      <c r="B120" s="17">
        <v>-602</v>
      </c>
      <c r="C120" s="17">
        <v>13508</v>
      </c>
      <c r="D120" s="17">
        <v>15108</v>
      </c>
      <c r="E120" s="17">
        <v>12930</v>
      </c>
      <c r="F120" s="17">
        <v>11312</v>
      </c>
      <c r="G120" s="24"/>
      <c r="H120" s="7"/>
      <c r="I120" s="25">
        <f t="shared" si="32"/>
        <v>578</v>
      </c>
      <c r="J120" s="24">
        <f t="shared" si="32"/>
        <v>3796</v>
      </c>
      <c r="K120" s="7"/>
      <c r="L120" s="25">
        <f t="shared" si="27"/>
        <v>584.80075487141642</v>
      </c>
      <c r="M120" s="17">
        <f t="shared" si="18"/>
        <v>46.250266821094108</v>
      </c>
      <c r="N120" s="17">
        <f t="shared" si="28"/>
        <v>3788.9120798903095</v>
      </c>
      <c r="O120" s="24">
        <f t="shared" si="19"/>
        <v>50.238611481354397</v>
      </c>
      <c r="P120" s="7"/>
      <c r="Q120" s="25">
        <f t="shared" si="20"/>
        <v>596.67656801350768</v>
      </c>
      <c r="R120" s="24">
        <f t="shared" si="21"/>
        <v>3769.2326685939315</v>
      </c>
      <c r="S120" s="7"/>
      <c r="T120" s="25">
        <f t="shared" si="22"/>
        <v>-0.15536136407635157</v>
      </c>
      <c r="U120" s="24">
        <f t="shared" si="23"/>
        <v>0.98546260340423619</v>
      </c>
      <c r="V120" s="7"/>
      <c r="W120" s="25">
        <f t="shared" si="24"/>
        <v>-0.16939008686775858</v>
      </c>
      <c r="X120" s="24">
        <f t="shared" si="29"/>
        <v>163.35370322191477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0.12970322191486616</v>
      </c>
    </row>
    <row r="121" spans="1:29" s="17" customFormat="1" x14ac:dyDescent="0.25">
      <c r="A121" s="17">
        <v>36</v>
      </c>
      <c r="B121" s="17">
        <v>-613</v>
      </c>
      <c r="C121" s="17">
        <v>13681</v>
      </c>
      <c r="D121" s="17">
        <v>15063</v>
      </c>
      <c r="E121" s="17">
        <v>12742</v>
      </c>
      <c r="F121" s="17">
        <v>11346</v>
      </c>
      <c r="G121" s="24"/>
      <c r="H121" s="7"/>
      <c r="I121" s="25">
        <f t="shared" si="32"/>
        <v>939</v>
      </c>
      <c r="J121" s="24">
        <f t="shared" si="32"/>
        <v>3717</v>
      </c>
      <c r="K121" s="7"/>
      <c r="L121" s="25">
        <f t="shared" si="27"/>
        <v>946.27331491588768</v>
      </c>
      <c r="M121" s="17">
        <f t="shared" si="18"/>
        <v>52.901109865674229</v>
      </c>
      <c r="N121" s="17">
        <f t="shared" si="28"/>
        <v>3708.4905101534059</v>
      </c>
      <c r="O121" s="24">
        <f t="shared" si="19"/>
        <v>72.411417449287711</v>
      </c>
      <c r="P121" s="7"/>
      <c r="Q121" s="25">
        <f t="shared" si="20"/>
        <v>957.67656801350768</v>
      </c>
      <c r="R121" s="24">
        <f t="shared" si="21"/>
        <v>3690.2326685939315</v>
      </c>
      <c r="S121" s="7"/>
      <c r="T121" s="25">
        <f t="shared" si="22"/>
        <v>-0.24935776922811756</v>
      </c>
      <c r="U121" s="24">
        <f t="shared" si="23"/>
        <v>0.96480812210420641</v>
      </c>
      <c r="V121" s="7"/>
      <c r="W121" s="25">
        <f t="shared" si="24"/>
        <v>-0.26310229337719415</v>
      </c>
      <c r="X121" s="24">
        <f t="shared" si="29"/>
        <v>157.85328641049875</v>
      </c>
      <c r="Y121" s="7"/>
      <c r="Z121" s="25">
        <f t="shared" si="30"/>
        <v>-613</v>
      </c>
      <c r="AA121" s="17">
        <f t="shared" si="31"/>
        <v>157.70699999999991</v>
      </c>
      <c r="AB121" s="24">
        <f t="shared" si="25"/>
        <v>2.7525064034426956</v>
      </c>
      <c r="AC121" s="17">
        <f t="shared" si="26"/>
        <v>0.1462864104988455</v>
      </c>
    </row>
    <row r="122" spans="1:29" s="17" customFormat="1" x14ac:dyDescent="0.25">
      <c r="A122" s="17">
        <v>37</v>
      </c>
      <c r="B122" s="17">
        <v>-638</v>
      </c>
      <c r="C122" s="17">
        <v>13880</v>
      </c>
      <c r="D122" s="17">
        <v>15011</v>
      </c>
      <c r="E122" s="17">
        <v>12571</v>
      </c>
      <c r="F122" s="17">
        <v>11419</v>
      </c>
      <c r="G122" s="24"/>
      <c r="H122" s="7"/>
      <c r="I122" s="25">
        <f t="shared" si="32"/>
        <v>1309</v>
      </c>
      <c r="J122" s="24">
        <f t="shared" si="32"/>
        <v>3592</v>
      </c>
      <c r="K122" s="7"/>
      <c r="L122" s="25">
        <f t="shared" si="27"/>
        <v>1312.9323614143193</v>
      </c>
      <c r="M122" s="17">
        <f t="shared" si="18"/>
        <v>15.463466292827306</v>
      </c>
      <c r="N122" s="17">
        <f t="shared" si="28"/>
        <v>3588.5340454414682</v>
      </c>
      <c r="O122" s="24">
        <f t="shared" si="19"/>
        <v>12.012841001807699</v>
      </c>
      <c r="P122" s="7"/>
      <c r="Q122" s="25">
        <f t="shared" si="20"/>
        <v>1327.6765680135077</v>
      </c>
      <c r="R122" s="24">
        <f t="shared" si="21"/>
        <v>3565.2326685939315</v>
      </c>
      <c r="S122" s="7"/>
      <c r="T122" s="25">
        <f t="shared" si="22"/>
        <v>-0.34569757506233756</v>
      </c>
      <c r="U122" s="24">
        <f t="shared" si="23"/>
        <v>0.93212698080669099</v>
      </c>
      <c r="V122" s="7"/>
      <c r="W122" s="25">
        <f t="shared" si="24"/>
        <v>-0.35898712156497598</v>
      </c>
      <c r="X122" s="24">
        <f t="shared" si="29"/>
        <v>152.0438672211792</v>
      </c>
      <c r="Y122" s="7"/>
      <c r="Z122" s="25">
        <f t="shared" si="30"/>
        <v>-638</v>
      </c>
      <c r="AA122" s="17">
        <f t="shared" si="31"/>
        <v>151.96499999999992</v>
      </c>
      <c r="AB122" s="24">
        <f t="shared" si="25"/>
        <v>2.6522895977931813</v>
      </c>
      <c r="AC122" s="17">
        <f t="shared" si="26"/>
        <v>7.8867221179280023E-2</v>
      </c>
    </row>
    <row r="123" spans="1:29" s="17" customFormat="1" x14ac:dyDescent="0.25">
      <c r="A123" s="17">
        <v>38</v>
      </c>
      <c r="B123" s="17">
        <v>-634</v>
      </c>
      <c r="C123" s="17">
        <v>14049</v>
      </c>
      <c r="D123" s="17">
        <v>14923</v>
      </c>
      <c r="E123" s="17">
        <v>12382</v>
      </c>
      <c r="F123" s="17">
        <v>11484</v>
      </c>
      <c r="G123" s="24"/>
      <c r="H123" s="7"/>
      <c r="I123" s="25">
        <f t="shared" si="32"/>
        <v>1667</v>
      </c>
      <c r="J123" s="24">
        <f t="shared" si="32"/>
        <v>3439</v>
      </c>
      <c r="K123" s="7"/>
      <c r="L123" s="25">
        <f t="shared" si="27"/>
        <v>1664.0441742766484</v>
      </c>
      <c r="M123" s="17">
        <f t="shared" si="18"/>
        <v>8.736905706827061</v>
      </c>
      <c r="N123" s="17">
        <f t="shared" si="28"/>
        <v>3433.8761175916225</v>
      </c>
      <c r="O123" s="24">
        <f t="shared" si="19"/>
        <v>26.254170934880818</v>
      </c>
      <c r="P123" s="7"/>
      <c r="Q123" s="25">
        <f t="shared" si="20"/>
        <v>1685.6765680135077</v>
      </c>
      <c r="R123" s="24">
        <f t="shared" si="21"/>
        <v>3412.2326685939315</v>
      </c>
      <c r="S123" s="7"/>
      <c r="T123" s="25">
        <f t="shared" si="22"/>
        <v>-0.4389128466532855</v>
      </c>
      <c r="U123" s="24">
        <f t="shared" si="23"/>
        <v>0.89212526385853208</v>
      </c>
      <c r="V123" s="7"/>
      <c r="W123" s="25">
        <f t="shared" si="24"/>
        <v>-0.45164300299228016</v>
      </c>
      <c r="X123" s="24">
        <f t="shared" si="29"/>
        <v>146.25585409674187</v>
      </c>
      <c r="Y123" s="7"/>
      <c r="Z123" s="25">
        <f t="shared" si="30"/>
        <v>-634</v>
      </c>
      <c r="AA123" s="17">
        <f t="shared" si="31"/>
        <v>146.25899999999993</v>
      </c>
      <c r="AB123" s="24">
        <f t="shared" si="25"/>
        <v>2.5527011106743851</v>
      </c>
      <c r="AC123" s="17">
        <f t="shared" si="26"/>
        <v>-3.1459032580585244E-3</v>
      </c>
    </row>
    <row r="124" spans="1:29" s="17" customFormat="1" x14ac:dyDescent="0.25">
      <c r="A124" s="17">
        <v>39</v>
      </c>
      <c r="B124" s="17">
        <v>-624</v>
      </c>
      <c r="C124" s="17">
        <v>14203</v>
      </c>
      <c r="D124" s="17">
        <v>14827</v>
      </c>
      <c r="E124" s="17">
        <v>12214</v>
      </c>
      <c r="F124" s="17">
        <v>11574</v>
      </c>
      <c r="G124" s="24"/>
      <c r="H124" s="7"/>
      <c r="I124" s="25">
        <f t="shared" si="32"/>
        <v>1989</v>
      </c>
      <c r="J124" s="24">
        <f t="shared" si="32"/>
        <v>3253</v>
      </c>
      <c r="K124" s="7"/>
      <c r="L124" s="25">
        <f t="shared" si="27"/>
        <v>1993.330015966138</v>
      </c>
      <c r="M124" s="17">
        <f t="shared" si="18"/>
        <v>18.749038267010299</v>
      </c>
      <c r="N124" s="17">
        <f t="shared" si="28"/>
        <v>3248.6393472066243</v>
      </c>
      <c r="O124" s="24">
        <f t="shared" si="19"/>
        <v>19.015292784375475</v>
      </c>
      <c r="P124" s="7"/>
      <c r="Q124" s="25">
        <f t="shared" si="20"/>
        <v>2007.6765680135077</v>
      </c>
      <c r="R124" s="24">
        <f t="shared" si="21"/>
        <v>3226.2326685939315</v>
      </c>
      <c r="S124" s="7"/>
      <c r="T124" s="25">
        <f t="shared" si="22"/>
        <v>-0.52275451551441754</v>
      </c>
      <c r="U124" s="24">
        <f t="shared" si="23"/>
        <v>0.84349572560782904</v>
      </c>
      <c r="V124" s="7"/>
      <c r="W124" s="25">
        <f t="shared" si="24"/>
        <v>-0.53480164873505631</v>
      </c>
      <c r="X124" s="24">
        <f t="shared" si="29"/>
        <v>140.73097594847394</v>
      </c>
      <c r="Y124" s="7"/>
      <c r="Z124" s="25">
        <f t="shared" si="30"/>
        <v>-624</v>
      </c>
      <c r="AA124" s="17">
        <f t="shared" si="31"/>
        <v>140.64299999999992</v>
      </c>
      <c r="AB124" s="24">
        <f t="shared" si="25"/>
        <v>2.4546834198823833</v>
      </c>
      <c r="AC124" s="17">
        <f t="shared" si="26"/>
        <v>8.797594847402479E-2</v>
      </c>
    </row>
    <row r="125" spans="1:29" s="17" customFormat="1" x14ac:dyDescent="0.25">
      <c r="A125" s="17">
        <v>40</v>
      </c>
      <c r="B125" s="17">
        <v>-630</v>
      </c>
      <c r="C125" s="17">
        <v>14375</v>
      </c>
      <c r="D125" s="17">
        <v>14720</v>
      </c>
      <c r="E125" s="17">
        <v>12066</v>
      </c>
      <c r="F125" s="17">
        <v>11691</v>
      </c>
      <c r="G125" s="24"/>
      <c r="H125" s="7"/>
      <c r="I125" s="25">
        <f t="shared" si="32"/>
        <v>2309</v>
      </c>
      <c r="J125" s="24">
        <f t="shared" si="32"/>
        <v>3029</v>
      </c>
      <c r="K125" s="7"/>
      <c r="L125" s="25">
        <f t="shared" si="27"/>
        <v>2306.1512077129241</v>
      </c>
      <c r="M125" s="17">
        <f t="shared" si="18"/>
        <v>8.1156174949029474</v>
      </c>
      <c r="N125" s="17">
        <f t="shared" si="28"/>
        <v>3030.213074732203</v>
      </c>
      <c r="O125" s="24">
        <f t="shared" si="19"/>
        <v>1.4715503059094777</v>
      </c>
      <c r="P125" s="7"/>
      <c r="Q125" s="25">
        <f t="shared" si="20"/>
        <v>2327.6765680135077</v>
      </c>
      <c r="R125" s="24">
        <f t="shared" si="21"/>
        <v>3002.2326685939315</v>
      </c>
      <c r="S125" s="7"/>
      <c r="T125" s="25">
        <f t="shared" si="22"/>
        <v>-0.60607542866833752</v>
      </c>
      <c r="U125" s="24">
        <f t="shared" si="23"/>
        <v>0.78493112040268131</v>
      </c>
      <c r="V125" s="7"/>
      <c r="W125" s="25">
        <f t="shared" si="24"/>
        <v>-0.61729821211127944</v>
      </c>
      <c r="X125" s="24">
        <f t="shared" si="29"/>
        <v>134.92411154865255</v>
      </c>
      <c r="Y125" s="7"/>
      <c r="Z125" s="25">
        <f t="shared" si="30"/>
        <v>-630</v>
      </c>
      <c r="AA125" s="17">
        <f t="shared" si="31"/>
        <v>134.97299999999993</v>
      </c>
      <c r="AB125" s="24">
        <f t="shared" si="25"/>
        <v>2.3557232512943052</v>
      </c>
      <c r="AC125" s="17">
        <f t="shared" si="26"/>
        <v>-4.8888451347380624E-2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14597</v>
      </c>
      <c r="E126" s="17">
        <v>11920</v>
      </c>
      <c r="F126" s="17">
        <v>11815</v>
      </c>
      <c r="G126" s="24"/>
      <c r="H126" s="7"/>
      <c r="I126" s="25">
        <f t="shared" si="32"/>
        <v>2598</v>
      </c>
      <c r="J126" s="24">
        <f t="shared" si="32"/>
        <v>2782</v>
      </c>
      <c r="K126" s="7"/>
      <c r="L126" s="25">
        <f t="shared" si="27"/>
        <v>2595.3112111812029</v>
      </c>
      <c r="M126" s="17">
        <f t="shared" si="18"/>
        <v>7.2295853120882665</v>
      </c>
      <c r="N126" s="17">
        <f t="shared" si="28"/>
        <v>2783.1932466178996</v>
      </c>
      <c r="O126" s="24">
        <f t="shared" si="19"/>
        <v>1.4238374911288429</v>
      </c>
      <c r="P126" s="7"/>
      <c r="Q126" s="25">
        <f t="shared" si="20"/>
        <v>2616.6765680135077</v>
      </c>
      <c r="R126" s="24">
        <f t="shared" si="21"/>
        <v>2755.2326685939315</v>
      </c>
      <c r="S126" s="7"/>
      <c r="T126" s="25">
        <f t="shared" si="22"/>
        <v>-0.68132462836047147</v>
      </c>
      <c r="U126" s="24">
        <f t="shared" si="23"/>
        <v>0.72035318519879077</v>
      </c>
      <c r="V126" s="7"/>
      <c r="W126" s="25">
        <f t="shared" si="24"/>
        <v>-0.69163673805784964</v>
      </c>
      <c r="X126" s="24">
        <f t="shared" si="29"/>
        <v>129.27199838711817</v>
      </c>
      <c r="Y126" s="7"/>
      <c r="Z126" s="25">
        <f t="shared" si="30"/>
        <v>-628</v>
      </c>
      <c r="AA126" s="17">
        <f t="shared" si="31"/>
        <v>129.32099999999994</v>
      </c>
      <c r="AB126" s="24">
        <f t="shared" si="25"/>
        <v>2.2570772419715861</v>
      </c>
      <c r="AC126" s="17">
        <f t="shared" si="26"/>
        <v>-4.9001612881767187E-2</v>
      </c>
    </row>
    <row r="127" spans="1:29" s="17" customFormat="1" x14ac:dyDescent="0.25">
      <c r="A127" s="17">
        <v>42</v>
      </c>
      <c r="B127" s="17">
        <v>-613</v>
      </c>
      <c r="C127" s="17">
        <v>14643</v>
      </c>
      <c r="D127" s="17">
        <v>14459</v>
      </c>
      <c r="E127" s="17">
        <v>11785</v>
      </c>
      <c r="F127" s="17">
        <v>11942</v>
      </c>
      <c r="G127" s="24"/>
      <c r="H127" s="7"/>
      <c r="I127" s="25">
        <f t="shared" si="32"/>
        <v>2858</v>
      </c>
      <c r="J127" s="24">
        <f t="shared" si="32"/>
        <v>2517</v>
      </c>
      <c r="K127" s="7"/>
      <c r="L127" s="25">
        <f t="shared" si="27"/>
        <v>2853.038934888446</v>
      </c>
      <c r="M127" s="17">
        <f t="shared" si="18"/>
        <v>24.612167041078649</v>
      </c>
      <c r="N127" s="17">
        <f t="shared" si="28"/>
        <v>2516.1743381888646</v>
      </c>
      <c r="O127" s="24">
        <f t="shared" si="19"/>
        <v>0.68171742636744315</v>
      </c>
      <c r="P127" s="7"/>
      <c r="Q127" s="25">
        <f t="shared" si="20"/>
        <v>2876.6765680135077</v>
      </c>
      <c r="R127" s="24">
        <f t="shared" si="21"/>
        <v>2490.2326685939315</v>
      </c>
      <c r="S127" s="7"/>
      <c r="T127" s="25">
        <f t="shared" si="22"/>
        <v>-0.7490228702980315</v>
      </c>
      <c r="U127" s="24">
        <f t="shared" si="23"/>
        <v>0.65106916564805806</v>
      </c>
      <c r="V127" s="7"/>
      <c r="W127" s="25">
        <f t="shared" si="24"/>
        <v>-0.75835662361391154</v>
      </c>
      <c r="X127" s="24">
        <f t="shared" si="29"/>
        <v>123.7538621476611</v>
      </c>
      <c r="Y127" s="7"/>
      <c r="Z127" s="25">
        <f t="shared" si="30"/>
        <v>-613</v>
      </c>
      <c r="AA127" s="17">
        <f t="shared" si="31"/>
        <v>123.80399999999995</v>
      </c>
      <c r="AB127" s="24">
        <f t="shared" si="25"/>
        <v>2.1607874271390588</v>
      </c>
      <c r="AC127" s="17">
        <f t="shared" si="26"/>
        <v>-5.0137852338849598E-2</v>
      </c>
    </row>
    <row r="128" spans="1:29" s="17" customFormat="1" x14ac:dyDescent="0.25">
      <c r="A128" s="17">
        <v>43</v>
      </c>
      <c r="B128" s="17">
        <v>-609</v>
      </c>
      <c r="C128" s="17">
        <v>14757</v>
      </c>
      <c r="D128" s="17">
        <v>14305</v>
      </c>
      <c r="E128" s="17">
        <v>11668</v>
      </c>
      <c r="F128" s="17">
        <v>12083</v>
      </c>
      <c r="G128" s="24"/>
      <c r="H128" s="7"/>
      <c r="I128" s="25">
        <f t="shared" si="32"/>
        <v>3089</v>
      </c>
      <c r="J128" s="24">
        <f t="shared" si="32"/>
        <v>2222</v>
      </c>
      <c r="K128" s="7"/>
      <c r="L128" s="25">
        <f t="shared" si="27"/>
        <v>3082.7089835294751</v>
      </c>
      <c r="M128" s="17">
        <f t="shared" si="18"/>
        <v>39.576888232416039</v>
      </c>
      <c r="N128" s="17">
        <f t="shared" si="28"/>
        <v>2228.0274298517361</v>
      </c>
      <c r="O128" s="24">
        <f t="shared" si="19"/>
        <v>36.329910617599317</v>
      </c>
      <c r="P128" s="7"/>
      <c r="Q128" s="25">
        <f t="shared" si="20"/>
        <v>3107.6765680135077</v>
      </c>
      <c r="R128" s="24">
        <f t="shared" si="21"/>
        <v>2195.2326685939315</v>
      </c>
      <c r="S128" s="7"/>
      <c r="T128" s="25">
        <f t="shared" si="22"/>
        <v>-0.80917015448101748</v>
      </c>
      <c r="U128" s="24">
        <f t="shared" si="23"/>
        <v>0.57394167218592151</v>
      </c>
      <c r="V128" s="7"/>
      <c r="W128" s="25">
        <f t="shared" si="24"/>
        <v>-0.81741325593313441</v>
      </c>
      <c r="X128" s="24">
        <f t="shared" si="29"/>
        <v>118.18127690708945</v>
      </c>
      <c r="Y128" s="7"/>
      <c r="Z128" s="25">
        <f t="shared" si="30"/>
        <v>-609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-0.14172309291049601</v>
      </c>
    </row>
    <row r="129" spans="1:29" s="17" customFormat="1" x14ac:dyDescent="0.25">
      <c r="A129" s="17">
        <v>44</v>
      </c>
      <c r="B129" s="17">
        <v>-622</v>
      </c>
      <c r="C129" s="17">
        <v>14873</v>
      </c>
      <c r="D129" s="17">
        <v>14163</v>
      </c>
      <c r="E129" s="17">
        <v>11576</v>
      </c>
      <c r="F129" s="17">
        <v>12254</v>
      </c>
      <c r="G129" s="24"/>
      <c r="H129" s="7"/>
      <c r="I129" s="25">
        <f t="shared" si="32"/>
        <v>3297</v>
      </c>
      <c r="J129" s="24">
        <f t="shared" si="32"/>
        <v>1909</v>
      </c>
      <c r="K129" s="7"/>
      <c r="L129" s="25">
        <f t="shared" si="27"/>
        <v>3287.9544683144295</v>
      </c>
      <c r="M129" s="17">
        <f t="shared" si="18"/>
        <v>81.821643474659794</v>
      </c>
      <c r="N129" s="17">
        <f t="shared" si="28"/>
        <v>1912.9486094787383</v>
      </c>
      <c r="O129" s="24">
        <f t="shared" si="19"/>
        <v>15.591516815581654</v>
      </c>
      <c r="P129" s="7"/>
      <c r="Q129" s="25">
        <f t="shared" si="20"/>
        <v>3315.6765680135077</v>
      </c>
      <c r="R129" s="24">
        <f t="shared" si="21"/>
        <v>1882.2326685939313</v>
      </c>
      <c r="S129" s="7"/>
      <c r="T129" s="25">
        <f t="shared" si="22"/>
        <v>-0.86332874803106541</v>
      </c>
      <c r="U129" s="24">
        <f t="shared" si="23"/>
        <v>0.49210809437694281</v>
      </c>
      <c r="V129" s="7"/>
      <c r="W129" s="25">
        <f t="shared" si="24"/>
        <v>-0.87041367292136884</v>
      </c>
      <c r="X129" s="24">
        <f t="shared" si="29"/>
        <v>112.58953282157967</v>
      </c>
      <c r="Y129" s="7"/>
      <c r="Z129" s="25">
        <f t="shared" si="30"/>
        <v>-622</v>
      </c>
      <c r="AA129" s="17">
        <f t="shared" si="31"/>
        <v>112.72499999999995</v>
      </c>
      <c r="AB129" s="24">
        <f t="shared" si="25"/>
        <v>1.967422399310607</v>
      </c>
      <c r="AC129" s="17">
        <f t="shared" si="26"/>
        <v>-0.13546717842028499</v>
      </c>
    </row>
    <row r="130" spans="1:29" s="17" customFormat="1" x14ac:dyDescent="0.25">
      <c r="A130" s="17">
        <v>45</v>
      </c>
      <c r="B130" s="17">
        <v>-623</v>
      </c>
      <c r="C130" s="17">
        <v>14953</v>
      </c>
      <c r="D130" s="17">
        <v>13986</v>
      </c>
      <c r="E130" s="17">
        <v>11481</v>
      </c>
      <c r="F130" s="17">
        <v>12409</v>
      </c>
      <c r="G130" s="24"/>
      <c r="H130" s="7"/>
      <c r="I130" s="25">
        <f t="shared" si="32"/>
        <v>3472</v>
      </c>
      <c r="J130" s="24">
        <f t="shared" si="32"/>
        <v>1577</v>
      </c>
      <c r="K130" s="7"/>
      <c r="L130" s="25">
        <f t="shared" si="27"/>
        <v>3461.8707884599025</v>
      </c>
      <c r="M130" s="17">
        <f t="shared" si="18"/>
        <v>102.60092642404352</v>
      </c>
      <c r="N130" s="17">
        <f t="shared" si="28"/>
        <v>1579.3105417042302</v>
      </c>
      <c r="O130" s="24">
        <f t="shared" si="19"/>
        <v>5.3386029669870796</v>
      </c>
      <c r="P130" s="7"/>
      <c r="Q130" s="25">
        <f t="shared" si="20"/>
        <v>3490.6765680135077</v>
      </c>
      <c r="R130" s="24">
        <f t="shared" si="21"/>
        <v>1550.2326685939313</v>
      </c>
      <c r="S130" s="7"/>
      <c r="T130" s="25">
        <f t="shared" si="22"/>
        <v>-0.90889487241211542</v>
      </c>
      <c r="U130" s="24">
        <f t="shared" si="23"/>
        <v>0.40530698309074176</v>
      </c>
      <c r="V130" s="7"/>
      <c r="W130" s="25">
        <f t="shared" si="24"/>
        <v>-0.91475011507555426</v>
      </c>
      <c r="X130" s="24">
        <f t="shared" si="29"/>
        <v>107.00405005773626</v>
      </c>
      <c r="Y130" s="7"/>
      <c r="Z130" s="25">
        <f t="shared" si="30"/>
        <v>-623</v>
      </c>
      <c r="AA130" s="17">
        <f t="shared" si="31"/>
        <v>107.11799999999995</v>
      </c>
      <c r="AB130" s="24">
        <f t="shared" si="25"/>
        <v>1.8695617881512852</v>
      </c>
      <c r="AC130" s="17">
        <f t="shared" si="26"/>
        <v>-0.11394994226368738</v>
      </c>
    </row>
    <row r="131" spans="1:29" s="17" customFormat="1" x14ac:dyDescent="0.25">
      <c r="A131" s="17">
        <v>46</v>
      </c>
      <c r="B131" s="17">
        <v>-640</v>
      </c>
      <c r="C131" s="17">
        <v>15022</v>
      </c>
      <c r="D131" s="17">
        <v>13801</v>
      </c>
      <c r="E131" s="17">
        <v>11409</v>
      </c>
      <c r="F131" s="17">
        <v>12589</v>
      </c>
      <c r="G131" s="24"/>
      <c r="H131" s="7"/>
      <c r="I131" s="25">
        <f t="shared" si="32"/>
        <v>3613</v>
      </c>
      <c r="J131" s="24">
        <f t="shared" si="32"/>
        <v>1212</v>
      </c>
      <c r="K131" s="7"/>
      <c r="L131" s="25">
        <f t="shared" si="27"/>
        <v>3605.79193200687</v>
      </c>
      <c r="M131" s="17">
        <f t="shared" si="18"/>
        <v>51.956244193585775</v>
      </c>
      <c r="N131" s="17">
        <f t="shared" si="28"/>
        <v>1221.1136427733679</v>
      </c>
      <c r="O131" s="24">
        <f t="shared" si="19"/>
        <v>83.058484600561471</v>
      </c>
      <c r="P131" s="7"/>
      <c r="Q131" s="25">
        <f t="shared" si="20"/>
        <v>3631.6765680135077</v>
      </c>
      <c r="R131" s="24">
        <f t="shared" si="21"/>
        <v>1185.2326685939313</v>
      </c>
      <c r="S131" s="7"/>
      <c r="T131" s="25">
        <f t="shared" si="22"/>
        <v>-0.9456081497705614</v>
      </c>
      <c r="U131" s="24">
        <f t="shared" si="23"/>
        <v>0.30987805050199663</v>
      </c>
      <c r="V131" s="7"/>
      <c r="W131" s="25">
        <f t="shared" si="24"/>
        <v>-0.95011012989838473</v>
      </c>
      <c r="X131" s="24">
        <f t="shared" si="29"/>
        <v>101.1706186971935</v>
      </c>
      <c r="Y131" s="7"/>
      <c r="Z131" s="25">
        <f t="shared" si="30"/>
        <v>-640</v>
      </c>
      <c r="AA131" s="17">
        <f t="shared" si="31"/>
        <v>101.35799999999995</v>
      </c>
      <c r="AB131" s="24">
        <f t="shared" si="25"/>
        <v>1.7690308232364118</v>
      </c>
      <c r="AC131" s="17">
        <f t="shared" si="26"/>
        <v>-0.18738130280644327</v>
      </c>
    </row>
    <row r="132" spans="1:29" s="17" customFormat="1" x14ac:dyDescent="0.25">
      <c r="A132" s="17">
        <v>47</v>
      </c>
      <c r="B132" s="17">
        <v>-638</v>
      </c>
      <c r="C132" s="17">
        <v>15072</v>
      </c>
      <c r="D132" s="17">
        <v>13622</v>
      </c>
      <c r="E132" s="17">
        <v>11354</v>
      </c>
      <c r="F132" s="17">
        <v>12772</v>
      </c>
      <c r="G132" s="24"/>
      <c r="H132" s="7"/>
      <c r="I132" s="25">
        <f t="shared" si="32"/>
        <v>3718</v>
      </c>
      <c r="J132" s="24">
        <f t="shared" si="32"/>
        <v>850</v>
      </c>
      <c r="K132" s="7"/>
      <c r="L132" s="25">
        <f t="shared" si="27"/>
        <v>3712.7877230191307</v>
      </c>
      <c r="M132" s="17">
        <f t="shared" si="18"/>
        <v>27.167831325300185</v>
      </c>
      <c r="N132" s="17">
        <f t="shared" si="28"/>
        <v>852.01698598262146</v>
      </c>
      <c r="O132" s="24">
        <f t="shared" si="19"/>
        <v>4.0682324540914703</v>
      </c>
      <c r="P132" s="7"/>
      <c r="Q132" s="25">
        <f t="shared" si="20"/>
        <v>3736.6765680135077</v>
      </c>
      <c r="R132" s="24">
        <f t="shared" si="21"/>
        <v>823.23266859393129</v>
      </c>
      <c r="S132" s="7"/>
      <c r="T132" s="25">
        <f t="shared" si="22"/>
        <v>-0.97294782439919147</v>
      </c>
      <c r="U132" s="24">
        <f t="shared" si="23"/>
        <v>0.21523346530439186</v>
      </c>
      <c r="V132" s="7"/>
      <c r="W132" s="25">
        <f t="shared" si="24"/>
        <v>-0.97610674757567895</v>
      </c>
      <c r="X132" s="24">
        <f t="shared" si="29"/>
        <v>95.541750840718237</v>
      </c>
      <c r="Y132" s="7"/>
      <c r="Z132" s="25">
        <f t="shared" si="30"/>
        <v>-638</v>
      </c>
      <c r="AA132" s="17">
        <f t="shared" si="31"/>
        <v>95.615999999999943</v>
      </c>
      <c r="AB132" s="24">
        <f t="shared" si="25"/>
        <v>1.6688140175868973</v>
      </c>
      <c r="AC132" s="17">
        <f t="shared" si="26"/>
        <v>-7.4249159281706056E-2</v>
      </c>
    </row>
    <row r="133" spans="1:29" s="17" customFormat="1" x14ac:dyDescent="0.25">
      <c r="A133" s="17">
        <v>48</v>
      </c>
      <c r="B133" s="17">
        <v>-624</v>
      </c>
      <c r="C133" s="17">
        <v>15112</v>
      </c>
      <c r="D133" s="17">
        <v>13433</v>
      </c>
      <c r="E133" s="17">
        <v>11323</v>
      </c>
      <c r="F133" s="17">
        <v>12954</v>
      </c>
      <c r="G133" s="24"/>
      <c r="H133" s="7"/>
      <c r="I133" s="25">
        <f t="shared" si="32"/>
        <v>3789</v>
      </c>
      <c r="J133" s="24">
        <f t="shared" si="32"/>
        <v>479</v>
      </c>
      <c r="K133" s="7"/>
      <c r="L133" s="25">
        <f t="shared" si="27"/>
        <v>3781.1713945784086</v>
      </c>
      <c r="M133" s="17">
        <f t="shared" si="18"/>
        <v>61.287062846970564</v>
      </c>
      <c r="N133" s="17">
        <f t="shared" si="28"/>
        <v>482.97616027154771</v>
      </c>
      <c r="O133" s="24">
        <f t="shared" si="19"/>
        <v>15.809850505034378</v>
      </c>
      <c r="P133" s="7"/>
      <c r="Q133" s="25">
        <f t="shared" si="20"/>
        <v>3807.6765680135077</v>
      </c>
      <c r="R133" s="24">
        <f t="shared" si="21"/>
        <v>452.23266859393135</v>
      </c>
      <c r="S133" s="7"/>
      <c r="T133" s="25">
        <f t="shared" si="22"/>
        <v>-0.99143465200521741</v>
      </c>
      <c r="U133" s="24">
        <f t="shared" si="23"/>
        <v>0.11823583793336601</v>
      </c>
      <c r="V133" s="7"/>
      <c r="W133" s="25">
        <f t="shared" si="24"/>
        <v>-0.993216163614279</v>
      </c>
      <c r="X133" s="24">
        <f t="shared" si="29"/>
        <v>89.895638669947743</v>
      </c>
      <c r="Y133" s="7"/>
      <c r="Z133" s="25">
        <f t="shared" si="30"/>
        <v>-624</v>
      </c>
      <c r="AA133" s="17">
        <f t="shared" si="31"/>
        <v>89.999999999999943</v>
      </c>
      <c r="AB133" s="24">
        <f t="shared" si="25"/>
        <v>1.5707963267948957</v>
      </c>
      <c r="AC133" s="17">
        <f t="shared" si="26"/>
        <v>-0.10436133005219972</v>
      </c>
    </row>
    <row r="134" spans="1:29" s="17" customFormat="1" x14ac:dyDescent="0.25">
      <c r="A134" s="17">
        <v>49</v>
      </c>
      <c r="B134" s="17">
        <v>-622</v>
      </c>
      <c r="C134" s="17">
        <v>15125</v>
      </c>
      <c r="D134" s="17">
        <v>13246</v>
      </c>
      <c r="E134" s="17">
        <v>11306</v>
      </c>
      <c r="F134" s="17">
        <v>13139</v>
      </c>
      <c r="G134" s="24"/>
      <c r="H134" s="7"/>
      <c r="I134" s="25">
        <f t="shared" si="32"/>
        <v>3819</v>
      </c>
      <c r="J134" s="24">
        <f t="shared" si="32"/>
        <v>107</v>
      </c>
      <c r="K134" s="7"/>
      <c r="L134" s="25">
        <f t="shared" si="27"/>
        <v>3812.9855874603963</v>
      </c>
      <c r="M134" s="17">
        <f t="shared" si="18"/>
        <v>36.173158196541678</v>
      </c>
      <c r="N134" s="17">
        <f t="shared" si="28"/>
        <v>110.75487412984356</v>
      </c>
      <c r="O134" s="24">
        <f t="shared" si="19"/>
        <v>14.099079730968411</v>
      </c>
      <c r="P134" s="7"/>
      <c r="Q134" s="25">
        <f t="shared" si="20"/>
        <v>3837.6765680135077</v>
      </c>
      <c r="R134" s="24">
        <f t="shared" si="21"/>
        <v>80.232668593931351</v>
      </c>
      <c r="S134" s="7"/>
      <c r="T134" s="25">
        <f t="shared" si="22"/>
        <v>-0.99924598761339745</v>
      </c>
      <c r="U134" s="24">
        <f t="shared" si="23"/>
        <v>2.0976761431960009E-2</v>
      </c>
      <c r="V134" s="7"/>
      <c r="W134" s="25">
        <f t="shared" si="24"/>
        <v>-0.9996452906756329</v>
      </c>
      <c r="X134" s="24">
        <f t="shared" si="29"/>
        <v>84.309031886517914</v>
      </c>
      <c r="Y134" s="7"/>
      <c r="Z134" s="25">
        <f t="shared" si="30"/>
        <v>-622</v>
      </c>
      <c r="AA134" s="17">
        <f t="shared" si="31"/>
        <v>84.401999999999944</v>
      </c>
      <c r="AB134" s="24">
        <f t="shared" si="25"/>
        <v>1.4730927952682531</v>
      </c>
      <c r="AC134" s="17">
        <f t="shared" si="26"/>
        <v>-9.2968113482029935E-2</v>
      </c>
    </row>
    <row r="135" spans="1:29" s="17" customFormat="1" x14ac:dyDescent="0.25">
      <c r="A135" s="17">
        <v>50</v>
      </c>
      <c r="B135" s="17">
        <v>-621</v>
      </c>
      <c r="C135" s="17">
        <v>15125</v>
      </c>
      <c r="D135" s="17">
        <v>13071</v>
      </c>
      <c r="E135" s="17">
        <v>11312</v>
      </c>
      <c r="F135" s="17">
        <v>13332</v>
      </c>
      <c r="G135" s="24"/>
      <c r="H135" s="7"/>
      <c r="I135" s="25">
        <f t="shared" si="32"/>
        <v>3813</v>
      </c>
      <c r="J135" s="24">
        <f t="shared" si="32"/>
        <v>-261</v>
      </c>
      <c r="K135" s="7"/>
      <c r="L135" s="25">
        <f t="shared" si="27"/>
        <v>3808.2404568527722</v>
      </c>
      <c r="M135" s="17">
        <f t="shared" si="18"/>
        <v>22.653250970322727</v>
      </c>
      <c r="N135" s="17">
        <f t="shared" si="28"/>
        <v>-261.66518555085145</v>
      </c>
      <c r="O135" s="24">
        <f t="shared" si="19"/>
        <v>0.44247181706154332</v>
      </c>
      <c r="P135" s="7"/>
      <c r="Q135" s="25">
        <f t="shared" si="20"/>
        <v>3831.6765680135077</v>
      </c>
      <c r="R135" s="24">
        <f t="shared" si="21"/>
        <v>-287.76733140606865</v>
      </c>
      <c r="S135" s="7"/>
      <c r="T135" s="25">
        <f t="shared" si="22"/>
        <v>-0.99768372049176146</v>
      </c>
      <c r="U135" s="24">
        <f t="shared" si="23"/>
        <v>-7.5236518547925485E-2</v>
      </c>
      <c r="V135" s="7"/>
      <c r="W135" s="25">
        <f t="shared" si="24"/>
        <v>-0.99671473832864432</v>
      </c>
      <c r="X135" s="24">
        <f t="shared" si="29"/>
        <v>78.790144807963031</v>
      </c>
      <c r="Y135" s="7"/>
      <c r="Z135" s="25">
        <f t="shared" si="30"/>
        <v>-621</v>
      </c>
      <c r="AA135" s="17">
        <f t="shared" si="31"/>
        <v>78.812999999999946</v>
      </c>
      <c r="AB135" s="24">
        <f t="shared" si="25"/>
        <v>1.37554634337429</v>
      </c>
      <c r="AC135" s="17">
        <f t="shared" si="26"/>
        <v>-2.2855192036914218E-2</v>
      </c>
    </row>
    <row r="136" spans="1:29" s="17" customFormat="1" x14ac:dyDescent="0.25">
      <c r="A136" s="17">
        <v>51</v>
      </c>
      <c r="B136" s="17">
        <v>-603</v>
      </c>
      <c r="C136" s="17">
        <v>15105</v>
      </c>
      <c r="D136" s="17">
        <v>12884</v>
      </c>
      <c r="E136" s="17">
        <v>11330</v>
      </c>
      <c r="F136" s="17">
        <v>13506</v>
      </c>
      <c r="G136" s="24"/>
      <c r="H136" s="7"/>
      <c r="I136" s="25">
        <f t="shared" si="32"/>
        <v>3775</v>
      </c>
      <c r="J136" s="24">
        <f t="shared" si="32"/>
        <v>-622</v>
      </c>
      <c r="K136" s="7"/>
      <c r="L136" s="25">
        <f t="shared" si="27"/>
        <v>3768.7650874660389</v>
      </c>
      <c r="M136" s="17">
        <f t="shared" si="18"/>
        <v>38.874134306144612</v>
      </c>
      <c r="N136" s="17">
        <f t="shared" si="28"/>
        <v>-620.69046411712543</v>
      </c>
      <c r="O136" s="24">
        <f t="shared" si="19"/>
        <v>1.7148842285360801</v>
      </c>
      <c r="P136" s="7"/>
      <c r="Q136" s="25">
        <f t="shared" si="20"/>
        <v>3793.6765680135077</v>
      </c>
      <c r="R136" s="24">
        <f t="shared" si="21"/>
        <v>-648.76733140606871</v>
      </c>
      <c r="S136" s="7"/>
      <c r="T136" s="25">
        <f t="shared" si="22"/>
        <v>-0.98778936205473344</v>
      </c>
      <c r="U136" s="24">
        <f t="shared" si="23"/>
        <v>-0.16961965461515013</v>
      </c>
      <c r="V136" s="7"/>
      <c r="W136" s="25">
        <f t="shared" si="24"/>
        <v>-0.98547727649124262</v>
      </c>
      <c r="X136" s="24">
        <f t="shared" si="29"/>
        <v>73.340882079070013</v>
      </c>
      <c r="Y136" s="7"/>
      <c r="Z136" s="25">
        <f t="shared" si="30"/>
        <v>-603</v>
      </c>
      <c r="AA136" s="17">
        <f t="shared" si="31"/>
        <v>73.385999999999939</v>
      </c>
      <c r="AB136" s="24">
        <f t="shared" si="25"/>
        <v>1.2808273248685575</v>
      </c>
      <c r="AC136" s="17">
        <f t="shared" si="26"/>
        <v>-4.5117920929925504E-2</v>
      </c>
    </row>
    <row r="137" spans="1:29" s="17" customFormat="1" x14ac:dyDescent="0.25">
      <c r="A137" s="17">
        <v>52</v>
      </c>
      <c r="B137" s="17">
        <v>-625</v>
      </c>
      <c r="C137" s="17">
        <v>15066</v>
      </c>
      <c r="D137" s="17">
        <v>12709</v>
      </c>
      <c r="E137" s="17">
        <v>11373</v>
      </c>
      <c r="F137" s="17">
        <v>13695</v>
      </c>
      <c r="G137" s="24"/>
      <c r="H137" s="7"/>
      <c r="I137" s="25">
        <f t="shared" si="32"/>
        <v>3693</v>
      </c>
      <c r="J137" s="24">
        <f t="shared" si="32"/>
        <v>-986</v>
      </c>
      <c r="K137" s="7"/>
      <c r="L137" s="25">
        <f t="shared" si="27"/>
        <v>3691.9742630197879</v>
      </c>
      <c r="M137" s="17">
        <f t="shared" si="18"/>
        <v>1.0521363525745544</v>
      </c>
      <c r="N137" s="17">
        <f t="shared" si="28"/>
        <v>-986.63423155527153</v>
      </c>
      <c r="O137" s="24">
        <f t="shared" si="19"/>
        <v>0.4022496657021391</v>
      </c>
      <c r="P137" s="7"/>
      <c r="Q137" s="25">
        <f t="shared" si="20"/>
        <v>3711.6765680135077</v>
      </c>
      <c r="R137" s="24">
        <f t="shared" si="21"/>
        <v>-1012.7673314060687</v>
      </c>
      <c r="S137" s="7"/>
      <c r="T137" s="25">
        <f t="shared" si="22"/>
        <v>-0.96643837805904143</v>
      </c>
      <c r="U137" s="24">
        <f t="shared" si="23"/>
        <v>-0.26478713807351517</v>
      </c>
      <c r="V137" s="7"/>
      <c r="W137" s="25">
        <f t="shared" si="24"/>
        <v>-0.96277087767244607</v>
      </c>
      <c r="X137" s="24">
        <f t="shared" si="29"/>
        <v>67.729259408857502</v>
      </c>
      <c r="Y137" s="7"/>
      <c r="Z137" s="25">
        <f t="shared" si="30"/>
        <v>-625</v>
      </c>
      <c r="AA137" s="17">
        <f t="shared" si="31"/>
        <v>67.760999999999939</v>
      </c>
      <c r="AB137" s="24">
        <f t="shared" si="25"/>
        <v>1.1826525544438766</v>
      </c>
      <c r="AC137" s="17">
        <f t="shared" si="26"/>
        <v>-3.1740591142437324E-2</v>
      </c>
    </row>
    <row r="138" spans="1:29" s="17" customFormat="1" x14ac:dyDescent="0.25">
      <c r="A138" s="17">
        <v>53</v>
      </c>
      <c r="B138" s="17">
        <v>-629</v>
      </c>
      <c r="C138" s="17">
        <v>15003</v>
      </c>
      <c r="D138" s="17">
        <v>12525</v>
      </c>
      <c r="E138" s="17">
        <v>11423</v>
      </c>
      <c r="F138" s="17">
        <v>13864</v>
      </c>
      <c r="G138" s="24"/>
      <c r="H138" s="7"/>
      <c r="I138" s="25">
        <f t="shared" si="32"/>
        <v>3580</v>
      </c>
      <c r="J138" s="24">
        <f t="shared" si="32"/>
        <v>-1339</v>
      </c>
      <c r="K138" s="7"/>
      <c r="L138" s="25">
        <f t="shared" si="27"/>
        <v>3578.5667972635488</v>
      </c>
      <c r="M138" s="17">
        <f t="shared" si="18"/>
        <v>2.0540700837712693</v>
      </c>
      <c r="N138" s="17">
        <f t="shared" si="28"/>
        <v>-1345.0404114857058</v>
      </c>
      <c r="O138" s="24">
        <f t="shared" si="19"/>
        <v>36.486570916646762</v>
      </c>
      <c r="P138" s="7"/>
      <c r="Q138" s="25">
        <f t="shared" si="20"/>
        <v>3598.6765680135077</v>
      </c>
      <c r="R138" s="24">
        <f t="shared" si="21"/>
        <v>-1365.7673314060687</v>
      </c>
      <c r="S138" s="7"/>
      <c r="T138" s="25">
        <f t="shared" si="22"/>
        <v>-0.93701568060156348</v>
      </c>
      <c r="U138" s="24">
        <f t="shared" si="23"/>
        <v>-0.3570786810976988</v>
      </c>
      <c r="V138" s="7"/>
      <c r="W138" s="25">
        <f t="shared" si="24"/>
        <v>-0.93203284448859991</v>
      </c>
      <c r="X138" s="24">
        <f t="shared" si="29"/>
        <v>62.144159779047129</v>
      </c>
      <c r="Y138" s="7"/>
      <c r="Z138" s="25">
        <f t="shared" si="30"/>
        <v>-629</v>
      </c>
      <c r="AA138" s="17">
        <f t="shared" si="31"/>
        <v>62.099999999999937</v>
      </c>
      <c r="AB138" s="24">
        <f t="shared" si="25"/>
        <v>1.0838494654884776</v>
      </c>
      <c r="AC138" s="17">
        <f t="shared" si="26"/>
        <v>4.4159779047191705E-2</v>
      </c>
    </row>
    <row r="139" spans="1:29" s="17" customFormat="1" x14ac:dyDescent="0.25">
      <c r="A139" s="17">
        <v>54</v>
      </c>
      <c r="B139" s="17">
        <v>-630</v>
      </c>
      <c r="C139" s="17">
        <v>14931</v>
      </c>
      <c r="D139" s="17">
        <v>12351</v>
      </c>
      <c r="E139" s="17">
        <v>11499</v>
      </c>
      <c r="F139" s="17">
        <v>14037</v>
      </c>
      <c r="G139" s="24"/>
      <c r="H139" s="7"/>
      <c r="I139" s="25">
        <f t="shared" si="32"/>
        <v>3432</v>
      </c>
      <c r="J139" s="24">
        <f t="shared" si="32"/>
        <v>-1686</v>
      </c>
      <c r="K139" s="7"/>
      <c r="L139" s="25">
        <f t="shared" si="27"/>
        <v>3429.7613411510647</v>
      </c>
      <c r="M139" s="17">
        <f t="shared" si="18"/>
        <v>5.0115934419163297</v>
      </c>
      <c r="N139" s="17">
        <f t="shared" si="28"/>
        <v>-1690.5782958373602</v>
      </c>
      <c r="O139" s="24">
        <f t="shared" si="19"/>
        <v>20.960792774389748</v>
      </c>
      <c r="P139" s="7"/>
      <c r="Q139" s="25">
        <f t="shared" si="20"/>
        <v>3450.6765680135077</v>
      </c>
      <c r="R139" s="24">
        <f t="shared" si="21"/>
        <v>-1712.7673314060687</v>
      </c>
      <c r="S139" s="7"/>
      <c r="T139" s="25">
        <f t="shared" si="22"/>
        <v>-0.89847975826787541</v>
      </c>
      <c r="U139" s="24">
        <f t="shared" si="23"/>
        <v>-0.44780152933960171</v>
      </c>
      <c r="V139" s="7"/>
      <c r="W139" s="25">
        <f t="shared" si="24"/>
        <v>-0.89220297154738626</v>
      </c>
      <c r="X139" s="24">
        <f t="shared" si="29"/>
        <v>56.454578194846022</v>
      </c>
      <c r="Y139" s="7"/>
      <c r="Z139" s="25">
        <f t="shared" si="30"/>
        <v>-630</v>
      </c>
      <c r="AA139" s="17">
        <f t="shared" si="31"/>
        <v>56.429999999999936</v>
      </c>
      <c r="AB139" s="24">
        <f t="shared" si="25"/>
        <v>0.98488929690039906</v>
      </c>
      <c r="AC139" s="17">
        <f t="shared" si="26"/>
        <v>2.4578194846085921E-2</v>
      </c>
    </row>
    <row r="140" spans="1:29" s="17" customFormat="1" x14ac:dyDescent="0.25">
      <c r="A140" s="17">
        <v>55</v>
      </c>
      <c r="B140" s="17">
        <v>-635</v>
      </c>
      <c r="C140" s="17">
        <v>14828</v>
      </c>
      <c r="D140" s="17">
        <v>12183</v>
      </c>
      <c r="E140" s="17">
        <v>11587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3245.5878137933009</v>
      </c>
      <c r="M140" s="17">
        <f t="shared" si="18"/>
        <v>21.048035402002345</v>
      </c>
      <c r="N140" s="17">
        <f t="shared" si="28"/>
        <v>-2021.8161646599276</v>
      </c>
      <c r="O140" s="24">
        <f t="shared" si="19"/>
        <v>14.563112711680398</v>
      </c>
      <c r="P140" s="7"/>
      <c r="Q140" s="25">
        <f t="shared" si="20"/>
        <v>3259.6765680135077</v>
      </c>
      <c r="R140" s="24">
        <f t="shared" si="21"/>
        <v>-2044.7673314060687</v>
      </c>
      <c r="S140" s="7"/>
      <c r="T140" s="25">
        <f t="shared" si="22"/>
        <v>-0.84874758822912943</v>
      </c>
      <c r="U140" s="24">
        <f t="shared" si="23"/>
        <v>-0.53460264062580276</v>
      </c>
      <c r="V140" s="7"/>
      <c r="W140" s="25">
        <f t="shared" si="24"/>
        <v>-0.84123148507086043</v>
      </c>
      <c r="X140" s="24">
        <f t="shared" si="29"/>
        <v>50.670941940175965</v>
      </c>
      <c r="Y140" s="7"/>
      <c r="Z140" s="25">
        <f t="shared" si="30"/>
        <v>-635</v>
      </c>
      <c r="AA140" s="17">
        <f t="shared" si="31"/>
        <v>50.714999999999932</v>
      </c>
      <c r="AB140" s="24">
        <f t="shared" si="25"/>
        <v>0.885143730148923</v>
      </c>
      <c r="AC140" s="17">
        <f t="shared" si="26"/>
        <v>-4.405805982396771E-2</v>
      </c>
    </row>
    <row r="141" spans="1:29" s="17" customFormat="1" x14ac:dyDescent="0.25">
      <c r="A141" s="17">
        <v>56</v>
      </c>
      <c r="B141" s="17">
        <v>-637</v>
      </c>
      <c r="C141" s="17">
        <v>14724</v>
      </c>
      <c r="D141" s="17">
        <v>12028</v>
      </c>
      <c r="E141" s="17">
        <v>11702</v>
      </c>
      <c r="F141" s="17">
        <v>14365</v>
      </c>
      <c r="G141" s="24"/>
      <c r="H141" s="7"/>
      <c r="I141" s="25">
        <f t="shared" si="32"/>
        <v>3022</v>
      </c>
      <c r="J141" s="24">
        <f t="shared" si="32"/>
        <v>-2337</v>
      </c>
      <c r="K141" s="7"/>
      <c r="L141" s="25">
        <f t="shared" si="27"/>
        <v>3028.1895981500434</v>
      </c>
      <c r="M141" s="17">
        <f t="shared" si="18"/>
        <v>38.311125259020265</v>
      </c>
      <c r="N141" s="17">
        <f t="shared" si="28"/>
        <v>-2333.5994220776556</v>
      </c>
      <c r="O141" s="24">
        <f t="shared" si="19"/>
        <v>11.563930205936037</v>
      </c>
      <c r="P141" s="7"/>
      <c r="Q141" s="25">
        <f t="shared" si="20"/>
        <v>3040.6765680135077</v>
      </c>
      <c r="R141" s="24">
        <f t="shared" si="21"/>
        <v>-2363.7673314060685</v>
      </c>
      <c r="S141" s="7"/>
      <c r="T141" s="25">
        <f t="shared" si="22"/>
        <v>-0.79172483828941542</v>
      </c>
      <c r="U141" s="24">
        <f t="shared" si="23"/>
        <v>-0.61800491321706208</v>
      </c>
      <c r="V141" s="7"/>
      <c r="W141" s="25">
        <f t="shared" si="24"/>
        <v>-0.78301701223343312</v>
      </c>
      <c r="X141" s="24">
        <f t="shared" si="29"/>
        <v>44.824240997166044</v>
      </c>
      <c r="Y141" s="7"/>
      <c r="Z141" s="25">
        <f t="shared" si="30"/>
        <v>-637</v>
      </c>
      <c r="AA141" s="17">
        <f t="shared" si="31"/>
        <v>44.981999999999935</v>
      </c>
      <c r="AB141" s="24">
        <f t="shared" si="25"/>
        <v>0.78508400413208823</v>
      </c>
      <c r="AC141" s="17">
        <f t="shared" si="26"/>
        <v>-0.15775900283389177</v>
      </c>
    </row>
    <row r="142" spans="1:29" s="17" customFormat="1" x14ac:dyDescent="0.25">
      <c r="A142" s="17">
        <v>57</v>
      </c>
      <c r="B142" s="17">
        <v>-621</v>
      </c>
      <c r="C142" s="17">
        <v>14607</v>
      </c>
      <c r="D142" s="17">
        <v>11892</v>
      </c>
      <c r="E142" s="17">
        <v>11824</v>
      </c>
      <c r="F142" s="17">
        <v>14508</v>
      </c>
      <c r="G142" s="24"/>
      <c r="H142" s="7"/>
      <c r="I142" s="25">
        <f t="shared" si="32"/>
        <v>2783</v>
      </c>
      <c r="J142" s="24">
        <f t="shared" si="32"/>
        <v>-2616</v>
      </c>
      <c r="K142" s="7"/>
      <c r="L142" s="25">
        <f t="shared" si="27"/>
        <v>2786.8523968389932</v>
      </c>
      <c r="M142" s="17">
        <f t="shared" si="18"/>
        <v>14.840961405084586</v>
      </c>
      <c r="N142" s="17">
        <f t="shared" si="28"/>
        <v>-2614.8088411674357</v>
      </c>
      <c r="O142" s="24">
        <f t="shared" si="19"/>
        <v>1.4188593643958738</v>
      </c>
      <c r="P142" s="7"/>
      <c r="Q142" s="25">
        <f t="shared" si="20"/>
        <v>2801.6765680135077</v>
      </c>
      <c r="R142" s="24">
        <f t="shared" si="21"/>
        <v>-2642.7673314060685</v>
      </c>
      <c r="S142" s="7"/>
      <c r="T142" s="25">
        <f t="shared" si="22"/>
        <v>-0.72949453127758146</v>
      </c>
      <c r="U142" s="24">
        <f t="shared" si="23"/>
        <v>-0.69094922059311659</v>
      </c>
      <c r="V142" s="7"/>
      <c r="W142" s="25">
        <f t="shared" si="24"/>
        <v>-0.71974316535204141</v>
      </c>
      <c r="X142" s="24">
        <f t="shared" si="29"/>
        <v>39.276216018935543</v>
      </c>
      <c r="Y142" s="7"/>
      <c r="Z142" s="25">
        <f t="shared" si="30"/>
        <v>-621</v>
      </c>
      <c r="AA142" s="17">
        <f t="shared" si="31"/>
        <v>39.392999999999937</v>
      </c>
      <c r="AB142" s="24">
        <f t="shared" si="25"/>
        <v>0.68753755223812518</v>
      </c>
      <c r="AC142" s="17">
        <f t="shared" si="26"/>
        <v>-0.11678398106439403</v>
      </c>
    </row>
    <row r="143" spans="1:29" s="17" customFormat="1" x14ac:dyDescent="0.25">
      <c r="A143" s="17">
        <v>58</v>
      </c>
      <c r="B143" s="17">
        <v>-609</v>
      </c>
      <c r="C143" s="17">
        <v>14469</v>
      </c>
      <c r="D143" s="17">
        <v>11769</v>
      </c>
      <c r="E143" s="17">
        <v>11952</v>
      </c>
      <c r="F143" s="17">
        <v>14633</v>
      </c>
      <c r="G143" s="24"/>
      <c r="H143" s="7"/>
      <c r="I143" s="25">
        <f t="shared" si="32"/>
        <v>2517</v>
      </c>
      <c r="J143" s="24">
        <f t="shared" si="32"/>
        <v>-2864</v>
      </c>
      <c r="K143" s="7"/>
      <c r="L143" s="25">
        <f t="shared" si="27"/>
        <v>2524.2222353552388</v>
      </c>
      <c r="M143" s="17">
        <f t="shared" si="18"/>
        <v>52.16068352646144</v>
      </c>
      <c r="N143" s="17">
        <f t="shared" si="28"/>
        <v>-2866.1692832854983</v>
      </c>
      <c r="O143" s="24">
        <f t="shared" si="19"/>
        <v>4.7057899727422789</v>
      </c>
      <c r="P143" s="7"/>
      <c r="Q143" s="25">
        <f t="shared" si="20"/>
        <v>2535.6765680135077</v>
      </c>
      <c r="R143" s="24">
        <f t="shared" si="21"/>
        <v>-2890.7673314060685</v>
      </c>
      <c r="S143" s="7"/>
      <c r="T143" s="25">
        <f t="shared" si="22"/>
        <v>-0.66023402221838545</v>
      </c>
      <c r="U143" s="24">
        <f t="shared" si="23"/>
        <v>-0.75578860492738731</v>
      </c>
      <c r="V143" s="7"/>
      <c r="W143" s="25">
        <f t="shared" si="24"/>
        <v>-0.64955365555583067</v>
      </c>
      <c r="X143" s="24">
        <f t="shared" si="29"/>
        <v>33.7839268003396</v>
      </c>
      <c r="Y143" s="7"/>
      <c r="Z143" s="25">
        <f t="shared" si="30"/>
        <v>-609</v>
      </c>
      <c r="AA143" s="17">
        <f t="shared" si="31"/>
        <v>33.911999999999935</v>
      </c>
      <c r="AB143" s="24">
        <f t="shared" si="25"/>
        <v>0.59187605593631587</v>
      </c>
      <c r="AC143" s="17">
        <f t="shared" si="26"/>
        <v>-0.12807319966033504</v>
      </c>
    </row>
    <row r="144" spans="1:29" s="17" customFormat="1" x14ac:dyDescent="0.25">
      <c r="A144" s="17">
        <v>59</v>
      </c>
      <c r="B144" s="17">
        <v>-614</v>
      </c>
      <c r="C144" s="17">
        <v>14329</v>
      </c>
      <c r="D144" s="17">
        <v>11648</v>
      </c>
      <c r="E144" s="17">
        <v>12092</v>
      </c>
      <c r="F144" s="17">
        <v>14743</v>
      </c>
      <c r="G144" s="24"/>
      <c r="H144" s="7"/>
      <c r="I144" s="25">
        <f t="shared" si="32"/>
        <v>2237</v>
      </c>
      <c r="J144" s="24">
        <f t="shared" si="32"/>
        <v>-3095</v>
      </c>
      <c r="K144" s="7"/>
      <c r="L144" s="25">
        <f t="shared" si="27"/>
        <v>2235.8714373069438</v>
      </c>
      <c r="M144" s="17">
        <f t="shared" si="18"/>
        <v>1.2736537521582858</v>
      </c>
      <c r="N144" s="17">
        <f t="shared" si="28"/>
        <v>-3092.7657143744086</v>
      </c>
      <c r="O144" s="24">
        <f t="shared" si="19"/>
        <v>4.9920322567242774</v>
      </c>
      <c r="P144" s="7"/>
      <c r="Q144" s="25">
        <f t="shared" si="20"/>
        <v>2255.6765680135077</v>
      </c>
      <c r="R144" s="24">
        <f t="shared" si="21"/>
        <v>-3121.7673314060685</v>
      </c>
      <c r="S144" s="7"/>
      <c r="T144" s="25">
        <f t="shared" si="22"/>
        <v>-0.58732822320870548</v>
      </c>
      <c r="U144" s="24">
        <f t="shared" si="23"/>
        <v>-0.81618335404519582</v>
      </c>
      <c r="V144" s="7"/>
      <c r="W144" s="25">
        <f t="shared" si="24"/>
        <v>-0.57578168881970848</v>
      </c>
      <c r="X144" s="24">
        <f t="shared" si="29"/>
        <v>28.308198816237336</v>
      </c>
      <c r="Y144" s="7"/>
      <c r="Z144" s="25">
        <f t="shared" si="30"/>
        <v>-614</v>
      </c>
      <c r="AA144" s="17">
        <f t="shared" si="31"/>
        <v>28.385999999999935</v>
      </c>
      <c r="AB144" s="24">
        <f t="shared" si="25"/>
        <v>0.49542916147110927</v>
      </c>
      <c r="AC144" s="17">
        <f t="shared" si="26"/>
        <v>-7.7801183762598924E-2</v>
      </c>
    </row>
    <row r="145" spans="1:29" s="17" customFormat="1" x14ac:dyDescent="0.25">
      <c r="A145" s="17">
        <v>60</v>
      </c>
      <c r="B145" s="17">
        <v>-627</v>
      </c>
      <c r="C145" s="17">
        <v>14160</v>
      </c>
      <c r="D145" s="17">
        <v>11548</v>
      </c>
      <c r="E145" s="17">
        <v>12245</v>
      </c>
      <c r="F145" s="17">
        <v>14844</v>
      </c>
      <c r="G145" s="24"/>
      <c r="H145" s="7"/>
      <c r="I145" s="25">
        <f t="shared" si="32"/>
        <v>1915</v>
      </c>
      <c r="J145" s="24">
        <f t="shared" si="32"/>
        <v>-3296</v>
      </c>
      <c r="K145" s="7"/>
      <c r="L145" s="25">
        <f t="shared" si="27"/>
        <v>1919.7810399847629</v>
      </c>
      <c r="M145" s="17">
        <f t="shared" si="18"/>
        <v>22.85834333590121</v>
      </c>
      <c r="N145" s="17">
        <f t="shared" si="28"/>
        <v>-3294.1768678090821</v>
      </c>
      <c r="O145" s="24">
        <f t="shared" si="19"/>
        <v>3.323810985561217</v>
      </c>
      <c r="P145" s="7"/>
      <c r="Q145" s="25">
        <f t="shared" si="20"/>
        <v>1933.6765680135077</v>
      </c>
      <c r="R145" s="24">
        <f t="shared" si="21"/>
        <v>-3322.7673314060685</v>
      </c>
      <c r="S145" s="7"/>
      <c r="T145" s="25">
        <f t="shared" si="22"/>
        <v>-0.5034865543475735</v>
      </c>
      <c r="U145" s="24">
        <f t="shared" si="23"/>
        <v>-0.86873462925160072</v>
      </c>
      <c r="V145" s="7"/>
      <c r="W145" s="25">
        <f t="shared" si="24"/>
        <v>-0.49118427878277371</v>
      </c>
      <c r="X145" s="24">
        <f t="shared" si="29"/>
        <v>22.590805732278</v>
      </c>
      <c r="Y145" s="7"/>
      <c r="Z145" s="25">
        <f t="shared" si="30"/>
        <v>-627</v>
      </c>
      <c r="AA145" s="17">
        <f t="shared" si="31"/>
        <v>22.742999999999935</v>
      </c>
      <c r="AB145" s="24">
        <f t="shared" si="25"/>
        <v>0.39694023178106919</v>
      </c>
      <c r="AC145" s="17">
        <f t="shared" si="26"/>
        <v>-0.15219426772193501</v>
      </c>
    </row>
    <row r="146" spans="1:29" s="17" customFormat="1" x14ac:dyDescent="0.25">
      <c r="A146" s="17">
        <v>61</v>
      </c>
      <c r="B146" s="17">
        <v>-621</v>
      </c>
      <c r="C146" s="17">
        <v>13998</v>
      </c>
      <c r="D146" s="17">
        <v>11471</v>
      </c>
      <c r="E146" s="17">
        <v>12417</v>
      </c>
      <c r="F146" s="17">
        <v>14935</v>
      </c>
      <c r="G146" s="24"/>
      <c r="H146" s="7"/>
      <c r="I146" s="25">
        <f t="shared" si="32"/>
        <v>1581</v>
      </c>
      <c r="J146" s="24">
        <f t="shared" si="32"/>
        <v>-3464</v>
      </c>
      <c r="K146" s="7"/>
      <c r="L146" s="25">
        <f t="shared" si="27"/>
        <v>1588.1608802180474</v>
      </c>
      <c r="M146" s="17">
        <f t="shared" si="18"/>
        <v>51.278205497222523</v>
      </c>
      <c r="N146" s="17">
        <f t="shared" si="28"/>
        <v>-3461.8905400718995</v>
      </c>
      <c r="O146" s="24">
        <f t="shared" si="19"/>
        <v>4.4498211882616721</v>
      </c>
      <c r="P146" s="7"/>
      <c r="Q146" s="25">
        <f t="shared" si="20"/>
        <v>1599.6765680135077</v>
      </c>
      <c r="R146" s="24">
        <f t="shared" si="21"/>
        <v>-3490.7673314060685</v>
      </c>
      <c r="S146" s="7"/>
      <c r="T146" s="25">
        <f t="shared" si="22"/>
        <v>-0.41652035124316955</v>
      </c>
      <c r="U146" s="24">
        <f t="shared" si="23"/>
        <v>-0.91265808315546149</v>
      </c>
      <c r="V146" s="7"/>
      <c r="W146" s="25">
        <f t="shared" si="24"/>
        <v>-0.40358470395420804</v>
      </c>
      <c r="X146" s="24">
        <f t="shared" si="29"/>
        <v>16.962299542589903</v>
      </c>
      <c r="Y146" s="7"/>
      <c r="Z146" s="25">
        <f t="shared" si="30"/>
        <v>-621</v>
      </c>
      <c r="AA146" s="17">
        <f t="shared" si="31"/>
        <v>17.153999999999936</v>
      </c>
      <c r="AB146" s="24">
        <f t="shared" si="25"/>
        <v>0.29939377988710619</v>
      </c>
      <c r="AC146" s="17">
        <f t="shared" si="26"/>
        <v>-0.1917004574100325</v>
      </c>
    </row>
    <row r="147" spans="1:29" s="17" customFormat="1" x14ac:dyDescent="0.25">
      <c r="A147" s="17">
        <v>62</v>
      </c>
      <c r="B147" s="17">
        <v>-636</v>
      </c>
      <c r="C147" s="17">
        <v>13827</v>
      </c>
      <c r="D147" s="17">
        <v>11404</v>
      </c>
      <c r="E147" s="17">
        <v>12597</v>
      </c>
      <c r="F147" s="17">
        <v>15011</v>
      </c>
      <c r="G147" s="24"/>
      <c r="H147" s="7"/>
      <c r="I147" s="25">
        <f t="shared" si="32"/>
        <v>1230</v>
      </c>
      <c r="J147" s="24">
        <f t="shared" si="32"/>
        <v>-3607</v>
      </c>
      <c r="K147" s="7"/>
      <c r="L147" s="25">
        <f t="shared" si="27"/>
        <v>1232.7005545891116</v>
      </c>
      <c r="M147" s="17">
        <f t="shared" si="18"/>
        <v>7.2929950887715158</v>
      </c>
      <c r="N147" s="17">
        <f t="shared" si="28"/>
        <v>-3599.2105849688755</v>
      </c>
      <c r="O147" s="24">
        <f t="shared" si="19"/>
        <v>60.67498652710772</v>
      </c>
      <c r="P147" s="7"/>
      <c r="Q147" s="25">
        <f t="shared" si="20"/>
        <v>1248.6765680135077</v>
      </c>
      <c r="R147" s="24">
        <f t="shared" si="21"/>
        <v>-3633.7673314060685</v>
      </c>
      <c r="S147" s="7"/>
      <c r="T147" s="25">
        <f t="shared" si="22"/>
        <v>-0.32512772462746353</v>
      </c>
      <c r="U147" s="24">
        <f t="shared" si="23"/>
        <v>-0.95004530879981919</v>
      </c>
      <c r="V147" s="7"/>
      <c r="W147" s="25">
        <f t="shared" si="24"/>
        <v>-0.3116512015535246</v>
      </c>
      <c r="X147" s="24">
        <f t="shared" si="29"/>
        <v>11.268371135028133</v>
      </c>
      <c r="Y147" s="7"/>
      <c r="Z147" s="25">
        <f t="shared" si="30"/>
        <v>-636</v>
      </c>
      <c r="AA147" s="17">
        <f t="shared" si="31"/>
        <v>11.429999999999936</v>
      </c>
      <c r="AB147" s="24">
        <f t="shared" si="25"/>
        <v>0.19949113350295072</v>
      </c>
      <c r="AC147" s="17">
        <f t="shared" si="26"/>
        <v>-0.16162886497180295</v>
      </c>
    </row>
    <row r="148" spans="1:29" s="17" customFormat="1" x14ac:dyDescent="0.25">
      <c r="A148" s="17">
        <v>63</v>
      </c>
      <c r="B148" s="17">
        <v>-634</v>
      </c>
      <c r="C148" s="17">
        <v>13643</v>
      </c>
      <c r="D148" s="17">
        <v>11357</v>
      </c>
      <c r="E148" s="17">
        <v>12774</v>
      </c>
      <c r="F148" s="17">
        <v>15058</v>
      </c>
      <c r="G148" s="24"/>
      <c r="H148" s="7"/>
      <c r="I148" s="25">
        <f t="shared" si="32"/>
        <v>869</v>
      </c>
      <c r="J148" s="24">
        <f t="shared" si="32"/>
        <v>-3701</v>
      </c>
      <c r="K148" s="7"/>
      <c r="L148" s="25">
        <f t="shared" si="27"/>
        <v>865.91648104214903</v>
      </c>
      <c r="M148" s="17">
        <f t="shared" ref="M148:M149" si="33">(I148-L148)^2</f>
        <v>9.508089163426332</v>
      </c>
      <c r="N148" s="17">
        <f t="shared" si="28"/>
        <v>-3700.0564414851351</v>
      </c>
      <c r="O148" s="24">
        <f t="shared" ref="O148:O149" si="34">(J148-N148)^2</f>
        <v>0.89030267097403637</v>
      </c>
      <c r="P148" s="7"/>
      <c r="Q148" s="25">
        <f t="shared" si="20"/>
        <v>887.67656801350768</v>
      </c>
      <c r="R148" s="24">
        <f t="shared" si="21"/>
        <v>-3727.7673314060685</v>
      </c>
      <c r="S148" s="7"/>
      <c r="T148" s="25">
        <f t="shared" si="22"/>
        <v>-0.23113131947569757</v>
      </c>
      <c r="U148" s="24">
        <f t="shared" si="23"/>
        <v>-0.97462152705555072</v>
      </c>
      <c r="V148" s="7"/>
      <c r="W148" s="25">
        <f t="shared" si="24"/>
        <v>-0.217295826509491</v>
      </c>
      <c r="X148" s="24">
        <f t="shared" si="29"/>
        <v>5.6756614442916771</v>
      </c>
      <c r="Y148" s="7"/>
      <c r="Z148" s="25">
        <f t="shared" si="30"/>
        <v>-634</v>
      </c>
      <c r="AA148" s="17">
        <f t="shared" si="31"/>
        <v>5.7239999999999363</v>
      </c>
      <c r="AB148" s="24">
        <f t="shared" si="25"/>
        <v>9.9902646384154303E-2</v>
      </c>
      <c r="AC148" s="17">
        <f t="shared" si="26"/>
        <v>-4.8338555708259179E-2</v>
      </c>
    </row>
    <row r="149" spans="1:29" s="17" customFormat="1" x14ac:dyDescent="0.25">
      <c r="A149" s="17">
        <v>64</v>
      </c>
      <c r="B149" s="17">
        <v>-642</v>
      </c>
      <c r="C149" s="17">
        <v>13453</v>
      </c>
      <c r="D149" s="17">
        <v>11327</v>
      </c>
      <c r="E149" s="17">
        <v>12967</v>
      </c>
      <c r="F149" s="17">
        <v>15092</v>
      </c>
      <c r="G149" s="24"/>
      <c r="H149" s="7"/>
      <c r="I149" s="25">
        <f t="shared" si="32"/>
        <v>486</v>
      </c>
      <c r="J149" s="24">
        <f t="shared" si="32"/>
        <v>-3765</v>
      </c>
      <c r="K149" s="7"/>
      <c r="L149" s="25">
        <f t="shared" si="27"/>
        <v>485.5744319708561</v>
      </c>
      <c r="M149" s="17">
        <f t="shared" si="33"/>
        <v>0.18110814742942627</v>
      </c>
      <c r="N149" s="17">
        <f t="shared" si="28"/>
        <v>-3764.4809982369811</v>
      </c>
      <c r="O149" s="24">
        <f t="shared" si="34"/>
        <v>0.26936283001670325</v>
      </c>
      <c r="P149" s="7"/>
      <c r="Q149" s="25">
        <f t="shared" ref="Q149" si="35">I149-$J$4</f>
        <v>504.67656801350773</v>
      </c>
      <c r="R149" s="24">
        <f t="shared" ref="R149" si="36">J149-$J$3</f>
        <v>-3791.7673314060685</v>
      </c>
      <c r="S149" s="7"/>
      <c r="T149" s="25">
        <f t="shared" ref="T149" si="37">Q149/$J$7</f>
        <v>-0.1314066015445996</v>
      </c>
      <c r="U149" s="24">
        <f t="shared" ref="U149" si="38">R149/$J$6</f>
        <v>-0.99135427139987864</v>
      </c>
      <c r="V149" s="7"/>
      <c r="W149" s="25">
        <f t="shared" ref="W149" si="39">(T149-U149*SIN(-$J$11*PI()/180))/(COS(-$J$11*PI()/180))</f>
        <v>-0.11732309169637747</v>
      </c>
      <c r="X149" s="24">
        <f>IF(MOD(ATAN2(U149,W149)*180/PI()-$J$9+360,360)&gt;5,MOD(ATAN2(U149,W149)*180/PI()-$J$9+360,360)-360,MOD(ATAN2(U149,W149)*180/PI()-$J$9+360,360))</f>
        <v>-0.14374887708731876</v>
      </c>
      <c r="Y149" s="7"/>
      <c r="Z149" s="25">
        <f t="shared" si="30"/>
        <v>-642</v>
      </c>
      <c r="AA149" s="17">
        <f t="shared" si="31"/>
        <v>-5.4000000000063331E-2</v>
      </c>
      <c r="AB149" s="24">
        <f t="shared" ref="AB149" si="40">AA149*PI()/180</f>
        <v>-9.4247779607804316E-4</v>
      </c>
      <c r="AC149" s="17">
        <f t="shared" ref="AC149" si="41">X149-AA149</f>
        <v>-8.974887708725543E-2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9990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-9992</v>
      </c>
      <c r="J157" s="39">
        <f>I157+B157</f>
        <v>-2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-2</v>
      </c>
      <c r="J159" s="39">
        <f>I159+B159</f>
        <v>39999</v>
      </c>
    </row>
    <row r="160" spans="1:29" x14ac:dyDescent="0.25">
      <c r="A160" s="31" t="s">
        <v>178</v>
      </c>
      <c r="B160" s="31">
        <v>9998</v>
      </c>
      <c r="G160" s="2"/>
      <c r="I160" s="1"/>
      <c r="J160" s="3"/>
    </row>
    <row r="161" spans="1:10" x14ac:dyDescent="0.25">
      <c r="A161" t="s">
        <v>179</v>
      </c>
      <c r="B161">
        <v>9998</v>
      </c>
      <c r="G161" s="2"/>
      <c r="I161" s="43">
        <f>J159</f>
        <v>39999</v>
      </c>
      <c r="J161" s="39">
        <f>I161+B161</f>
        <v>49997</v>
      </c>
    </row>
    <row r="162" spans="1:10" x14ac:dyDescent="0.25">
      <c r="A162" s="31" t="s">
        <v>180</v>
      </c>
      <c r="B162" s="31">
        <v>-9980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49997</v>
      </c>
      <c r="J163" s="39">
        <f>I163+B163</f>
        <v>40003</v>
      </c>
    </row>
    <row r="164" spans="1:10" x14ac:dyDescent="0.25">
      <c r="A164" s="31" t="s">
        <v>182</v>
      </c>
      <c r="B164" s="31">
        <v>-40009</v>
      </c>
      <c r="G164" s="2"/>
      <c r="I164" s="1"/>
      <c r="J164" s="3"/>
    </row>
    <row r="165" spans="1:10" ht="15.75" thickBot="1" x14ac:dyDescent="0.3">
      <c r="A165" t="s">
        <v>183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26.322901671368442</v>
      </c>
      <c r="L3" s="35" t="s">
        <v>1</v>
      </c>
      <c r="M3" s="11">
        <v>-3846.4667680104785</v>
      </c>
      <c r="N3" s="10" t="s">
        <v>2</v>
      </c>
      <c r="O3" s="35">
        <v>3830.8986225803537</v>
      </c>
      <c r="Q3" s="169" t="s">
        <v>3</v>
      </c>
      <c r="R3" s="169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-18.1482787583465</v>
      </c>
      <c r="L4" s="9" t="s">
        <v>5</v>
      </c>
      <c r="M4" s="13">
        <v>359.80744470310725</v>
      </c>
      <c r="N4" s="12" t="s">
        <v>6</v>
      </c>
      <c r="O4" s="9">
        <v>359.78291040685872</v>
      </c>
      <c r="Q4" s="2" t="s">
        <v>7</v>
      </c>
      <c r="R4" s="2">
        <f>MAX(AC20:AC149)</f>
        <v>0.2535641139483289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-172.30989838460712</v>
      </c>
      <c r="N5" s="14" t="s">
        <v>9</v>
      </c>
      <c r="O5" s="9">
        <v>-173.11138366712871</v>
      </c>
      <c r="Q5" s="5" t="s">
        <v>10</v>
      </c>
      <c r="R5" s="5">
        <f>MIN(AC20:AC149)</f>
        <v>-0.23554870845966036</v>
      </c>
      <c r="T5" s="45" t="s">
        <v>55</v>
      </c>
      <c r="U5" s="47">
        <v>3</v>
      </c>
    </row>
    <row r="6" spans="1:21" ht="15.75" thickBot="1" x14ac:dyDescent="0.3">
      <c r="A6" t="s">
        <v>161</v>
      </c>
      <c r="I6" s="32" t="s">
        <v>11</v>
      </c>
      <c r="J6" s="32">
        <f>(O3+O9)/2</f>
        <v>3824.2701369149136</v>
      </c>
      <c r="L6" s="37" t="s">
        <v>12</v>
      </c>
      <c r="M6" s="13">
        <v>-17.981860331863114</v>
      </c>
      <c r="N6" s="14" t="s">
        <v>13</v>
      </c>
      <c r="O6" s="9">
        <v>25.96113615819942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-3840.3032596486469</v>
      </c>
      <c r="L7" s="38" t="s">
        <v>15</v>
      </c>
      <c r="M7" s="16">
        <f>SUM(M20:M84)</f>
        <v>1972.2150551858729</v>
      </c>
      <c r="N7" s="15" t="s">
        <v>15</v>
      </c>
      <c r="O7" s="36">
        <f>SUM(O20:O84)</f>
        <v>2276.7124533623441</v>
      </c>
      <c r="Q7" s="169" t="s">
        <v>16</v>
      </c>
      <c r="R7" s="169"/>
      <c r="T7" s="170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71"/>
      <c r="U8" s="155"/>
    </row>
    <row r="9" spans="1:21" ht="15.75" thickBot="1" x14ac:dyDescent="0.3">
      <c r="I9" s="32" t="s">
        <v>17</v>
      </c>
      <c r="J9" s="32">
        <f>(O5+O11)/2</f>
        <v>-173.09642961137513</v>
      </c>
      <c r="L9" s="35" t="s">
        <v>18</v>
      </c>
      <c r="M9" s="11">
        <v>-3834.1397512868152</v>
      </c>
      <c r="N9" s="10" t="s">
        <v>19</v>
      </c>
      <c r="O9" s="35">
        <v>3817.6416512494734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-172.29184310981805</v>
      </c>
      <c r="L10" s="9" t="s">
        <v>21</v>
      </c>
      <c r="M10" s="13">
        <v>359.80457325181146</v>
      </c>
      <c r="N10" s="12" t="s">
        <v>22</v>
      </c>
      <c r="O10" s="9">
        <v>359.69662086198599</v>
      </c>
      <c r="T10" s="48"/>
    </row>
    <row r="11" spans="1:21" ht="15.75" thickBot="1" x14ac:dyDescent="0.3">
      <c r="I11" s="33" t="s">
        <v>23</v>
      </c>
      <c r="J11" s="33">
        <f>J9-J10</f>
        <v>-0.80458650155708256</v>
      </c>
      <c r="L11" s="37" t="s">
        <v>24</v>
      </c>
      <c r="M11" s="13">
        <v>-172.27378783502897</v>
      </c>
      <c r="N11" s="14" t="s">
        <v>25</v>
      </c>
      <c r="O11" s="9">
        <v>-173.08147555562158</v>
      </c>
    </row>
    <row r="12" spans="1:21" x14ac:dyDescent="0.25">
      <c r="I12" s="9"/>
      <c r="J12" s="9"/>
      <c r="L12" s="37" t="s">
        <v>26</v>
      </c>
      <c r="M12" s="13">
        <v>-18.314697184829885</v>
      </c>
      <c r="N12" s="14" t="s">
        <v>27</v>
      </c>
      <c r="O12" s="9">
        <v>26.684667184537464</v>
      </c>
    </row>
    <row r="13" spans="1:21" ht="15.75" thickBot="1" x14ac:dyDescent="0.3">
      <c r="I13" s="9"/>
      <c r="J13" s="9"/>
      <c r="L13" s="38" t="s">
        <v>15</v>
      </c>
      <c r="M13" s="16">
        <f>SUM(M85:M149)</f>
        <v>2291.4743990966058</v>
      </c>
      <c r="N13" s="15" t="s">
        <v>15</v>
      </c>
      <c r="O13" s="36">
        <f>SUM(O85:O149)</f>
        <v>2053.5296063212422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3" t="s">
        <v>29</v>
      </c>
      <c r="J18" s="164"/>
      <c r="K18" s="7"/>
      <c r="L18" s="163" t="s">
        <v>30</v>
      </c>
      <c r="M18" s="165"/>
      <c r="N18" s="165"/>
      <c r="O18" s="164"/>
      <c r="P18" s="7"/>
      <c r="Q18" s="163" t="s">
        <v>31</v>
      </c>
      <c r="R18" s="164"/>
      <c r="S18" s="7"/>
      <c r="T18" s="163" t="s">
        <v>32</v>
      </c>
      <c r="U18" s="164"/>
      <c r="V18" s="7"/>
      <c r="W18" s="163" t="s">
        <v>33</v>
      </c>
      <c r="X18" s="164"/>
      <c r="Y18" s="40"/>
      <c r="Z18" s="166" t="s">
        <v>28</v>
      </c>
      <c r="AA18" s="167"/>
      <c r="AB18" s="168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13505</v>
      </c>
      <c r="D20" s="17">
        <v>11362</v>
      </c>
      <c r="E20" s="17">
        <v>13009</v>
      </c>
      <c r="F20" s="17">
        <v>15141</v>
      </c>
      <c r="G20" s="24"/>
      <c r="H20" s="7"/>
      <c r="I20" s="25">
        <f t="shared" ref="I20:J51" si="0">C20-E20</f>
        <v>496</v>
      </c>
      <c r="J20" s="24">
        <f t="shared" si="0"/>
        <v>-3779</v>
      </c>
      <c r="K20" s="7"/>
      <c r="L20" s="25">
        <f>$M$3*SIN(2*PI()/$M$4*(AA20+$M$5))+$M$6</f>
        <v>487.00187144342465</v>
      </c>
      <c r="M20" s="17">
        <f t="shared" ref="M20:M83" si="1">(I20-L20)^2</f>
        <v>80.96631752065683</v>
      </c>
      <c r="N20" s="17">
        <f>$O$3*COS(2*PI()/$O$4*(AA20+$O$5))+$O$6</f>
        <v>-3778.5393726566313</v>
      </c>
      <c r="O20" s="24">
        <f t="shared" ref="O20:O83" si="2">(J20-N20)^2</f>
        <v>0.21217754945894496</v>
      </c>
      <c r="P20" s="7"/>
      <c r="Q20" s="25">
        <f>I20-$J$4</f>
        <v>514.14827875834646</v>
      </c>
      <c r="R20" s="24">
        <f>J20-$J$3</f>
        <v>-3805.3229016713685</v>
      </c>
      <c r="S20" s="7"/>
      <c r="T20" s="25">
        <f>Q20/$J$7</f>
        <v>-0.13388220773100779</v>
      </c>
      <c r="U20" s="24">
        <f>R20/$J$6</f>
        <v>-0.99504552906431709</v>
      </c>
      <c r="V20" s="7"/>
      <c r="W20" s="25">
        <f>(T20-U20*SIN(-$J$11*PI()/180))/(COS(-$J$11*PI()/180))</f>
        <v>-0.11992138133899047</v>
      </c>
      <c r="X20" s="24">
        <f>IF(MOD(ATAN2(U20,W20)*180/PI()-$J$9+360,360)&gt;5,MOD(ATAN2(U20,W20)*180/PI()-$J$9+360,360)-360,MOD(ATAN2(U20,W20)*180/PI()-$J$9+360,360))</f>
        <v>-3.1513385847858899E-2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2.2486614152141093E-2</v>
      </c>
      <c r="AD20" s="17">
        <f ca="1">INDIRECT("AC"&amp;AE20)-AC20</f>
        <v>-8.4919205106700424E-2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13682</v>
      </c>
      <c r="D21" s="17">
        <v>11390</v>
      </c>
      <c r="E21" s="17">
        <v>12818</v>
      </c>
      <c r="F21" s="17">
        <v>15107</v>
      </c>
      <c r="G21" s="24"/>
      <c r="H21" s="7"/>
      <c r="I21" s="25">
        <f t="shared" si="0"/>
        <v>864</v>
      </c>
      <c r="J21" s="24">
        <f t="shared" si="0"/>
        <v>-3717</v>
      </c>
      <c r="K21" s="7"/>
      <c r="L21" s="25">
        <f t="shared" ref="L21:L84" si="3">$M$3*SIN(2*PI()/$M$4*(AA21+$M$5))+$M$6</f>
        <v>863.82015518116248</v>
      </c>
      <c r="M21" s="17">
        <f t="shared" si="1"/>
        <v>3.2344158862701554E-2</v>
      </c>
      <c r="N21" s="17">
        <f t="shared" ref="N21:N84" si="4">$O$3*COS(2*PI()/$O$4*(AA21+$O$5))+$O$6</f>
        <v>-3715.0022853680857</v>
      </c>
      <c r="O21" s="24">
        <f t="shared" si="2"/>
        <v>3.9908637505643973</v>
      </c>
      <c r="P21" s="7"/>
      <c r="Q21" s="25">
        <f t="shared" ref="Q21:Q84" si="5">I21-$J$4</f>
        <v>882.14827875834646</v>
      </c>
      <c r="R21" s="24">
        <f t="shared" ref="R21:R84" si="6">J21-$J$3</f>
        <v>-3743.3229016713685</v>
      </c>
      <c r="S21" s="7"/>
      <c r="T21" s="25">
        <f t="shared" ref="T21:T84" si="7">Q21/$J$7</f>
        <v>-0.22970797333308909</v>
      </c>
      <c r="U21" s="24">
        <f t="shared" ref="U21:U84" si="8">R21/$J$6</f>
        <v>-0.97883328521639268</v>
      </c>
      <c r="V21" s="7"/>
      <c r="W21" s="25">
        <f t="shared" ref="W21:W84" si="9">(T21-U21*SIN(-$J$11*PI()/180))/(COS(-$J$11*PI()/180))</f>
        <v>-0.21598427436870515</v>
      </c>
      <c r="X21" s="24">
        <f t="shared" ref="X21:X83" si="10">MOD(ATAN2(U21,W21)*180/PI()-$J$9+360,360)</f>
        <v>5.5396291337854109</v>
      </c>
      <c r="Y21" s="7"/>
      <c r="Z21" s="25">
        <f t="shared" ref="Z21:Z84" si="11">B21</f>
        <v>634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-0.11237086621458836</v>
      </c>
      <c r="AD21" s="17">
        <f t="shared" ref="AD21:AD83" ca="1" si="14">INDIRECT("AC"&amp;AE21)-AC21</f>
        <v>-4.8445118849331337E-2</v>
      </c>
      <c r="AE21" s="17">
        <v>148</v>
      </c>
    </row>
    <row r="22" spans="1:31" s="17" customFormat="1" x14ac:dyDescent="0.25">
      <c r="A22" s="17">
        <v>2</v>
      </c>
      <c r="B22" s="17">
        <v>650</v>
      </c>
      <c r="C22" s="17">
        <v>13871</v>
      </c>
      <c r="D22" s="17">
        <v>11447</v>
      </c>
      <c r="E22" s="17">
        <v>12634</v>
      </c>
      <c r="F22" s="17">
        <v>15055</v>
      </c>
      <c r="G22" s="24"/>
      <c r="H22" s="7"/>
      <c r="I22" s="25">
        <f t="shared" si="0"/>
        <v>1237</v>
      </c>
      <c r="J22" s="24">
        <f t="shared" si="0"/>
        <v>-3608</v>
      </c>
      <c r="K22" s="7"/>
      <c r="L22" s="25">
        <f t="shared" si="3"/>
        <v>1241.0342820157728</v>
      </c>
      <c r="M22" s="17">
        <f t="shared" si="1"/>
        <v>16.275431382787524</v>
      </c>
      <c r="N22" s="17">
        <f>$O$3*COS(2*PI()/$O$4*(AA22+$O$5))+$O$6</f>
        <v>-3611.3363932690672</v>
      </c>
      <c r="O22" s="24">
        <f>(J22-N22)^2</f>
        <v>11.131520045877117</v>
      </c>
      <c r="P22" s="7"/>
      <c r="Q22" s="25">
        <f t="shared" si="5"/>
        <v>1255.1482787583466</v>
      </c>
      <c r="R22" s="24">
        <f t="shared" si="6"/>
        <v>-3634.3229016713685</v>
      </c>
      <c r="S22" s="7"/>
      <c r="T22" s="25">
        <f t="shared" si="7"/>
        <v>-0.32683571944606826</v>
      </c>
      <c r="U22" s="24">
        <f t="shared" si="8"/>
        <v>-0.95033111458052544</v>
      </c>
      <c r="V22" s="7"/>
      <c r="W22" s="25">
        <f t="shared" si="9"/>
        <v>-0.31352187119135189</v>
      </c>
      <c r="X22" s="24">
        <f t="shared" si="10"/>
        <v>11.354567713413758</v>
      </c>
      <c r="Y22" s="7"/>
      <c r="Z22" s="25">
        <f t="shared" si="11"/>
        <v>650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-0.14743228658624119</v>
      </c>
      <c r="AD22" s="17">
        <f t="shared" ca="1" si="14"/>
        <v>4.0247152906058403E-2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14040</v>
      </c>
      <c r="D23" s="17">
        <v>11501</v>
      </c>
      <c r="E23" s="17">
        <v>12451</v>
      </c>
      <c r="F23" s="17">
        <v>14976</v>
      </c>
      <c r="G23" s="24"/>
      <c r="H23" s="7"/>
      <c r="I23" s="25">
        <f t="shared" si="0"/>
        <v>1589</v>
      </c>
      <c r="J23" s="24">
        <f t="shared" si="0"/>
        <v>-3475</v>
      </c>
      <c r="K23" s="7"/>
      <c r="L23" s="25">
        <f t="shared" si="3"/>
        <v>1593.6025884002074</v>
      </c>
      <c r="M23" s="17">
        <f t="shared" si="1"/>
        <v>21.183819981723932</v>
      </c>
      <c r="N23" s="17">
        <f t="shared" si="4"/>
        <v>-3474.8932259562612</v>
      </c>
      <c r="O23" s="24">
        <f t="shared" si="2"/>
        <v>1.1400696416340263E-2</v>
      </c>
      <c r="P23" s="7"/>
      <c r="Q23" s="25">
        <f t="shared" si="5"/>
        <v>1607.1482787583466</v>
      </c>
      <c r="R23" s="24">
        <f t="shared" si="6"/>
        <v>-3501.3229016713685</v>
      </c>
      <c r="S23" s="7"/>
      <c r="T23" s="25">
        <f t="shared" si="7"/>
        <v>-0.41849514741327648</v>
      </c>
      <c r="U23" s="24">
        <f t="shared" si="8"/>
        <v>-0.91555323664868749</v>
      </c>
      <c r="V23" s="7"/>
      <c r="W23" s="25">
        <f t="shared" si="9"/>
        <v>-0.40567874422109146</v>
      </c>
      <c r="X23" s="24">
        <f t="shared" si="10"/>
        <v>16.994410216940537</v>
      </c>
      <c r="Y23" s="7"/>
      <c r="Z23" s="25">
        <f t="shared" si="11"/>
        <v>629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-0.16858978305945982</v>
      </c>
      <c r="AD23" s="17">
        <f t="shared" ca="1" si="14"/>
        <v>3.265488591720711E-2</v>
      </c>
      <c r="AE23" s="17">
        <v>146</v>
      </c>
    </row>
    <row r="24" spans="1:31" s="17" customFormat="1" x14ac:dyDescent="0.25">
      <c r="A24" s="17">
        <v>4</v>
      </c>
      <c r="B24" s="17">
        <v>619</v>
      </c>
      <c r="C24" s="17">
        <v>14223</v>
      </c>
      <c r="D24" s="17">
        <v>11598</v>
      </c>
      <c r="E24" s="17">
        <v>12299</v>
      </c>
      <c r="F24" s="17">
        <v>14907</v>
      </c>
      <c r="G24" s="24"/>
      <c r="H24" s="7"/>
      <c r="I24" s="25">
        <f t="shared" si="0"/>
        <v>1924</v>
      </c>
      <c r="J24" s="24">
        <f t="shared" si="0"/>
        <v>-3309</v>
      </c>
      <c r="K24" s="7"/>
      <c r="L24" s="25">
        <f t="shared" si="3"/>
        <v>1925.2198118731576</v>
      </c>
      <c r="M24" s="17">
        <f t="shared" si="1"/>
        <v>1.487941005896243</v>
      </c>
      <c r="N24" s="17">
        <f t="shared" si="4"/>
        <v>-3307.2331555410783</v>
      </c>
      <c r="O24" s="24">
        <f t="shared" si="2"/>
        <v>3.121739342022301</v>
      </c>
      <c r="P24" s="7"/>
      <c r="Q24" s="25">
        <f t="shared" si="5"/>
        <v>1942.1482787583466</v>
      </c>
      <c r="R24" s="24">
        <f t="shared" si="6"/>
        <v>-3335.3229016713685</v>
      </c>
      <c r="S24" s="7"/>
      <c r="T24" s="25">
        <f t="shared" si="7"/>
        <v>-0.50572784164343199</v>
      </c>
      <c r="U24" s="24">
        <f t="shared" si="8"/>
        <v>-0.8721462611848898</v>
      </c>
      <c r="V24" s="7"/>
      <c r="W24" s="25">
        <f t="shared" si="9"/>
        <v>-0.49352963066060801</v>
      </c>
      <c r="X24" s="24">
        <f t="shared" si="10"/>
        <v>22.601058445272884</v>
      </c>
      <c r="Y24" s="7"/>
      <c r="Z24" s="25">
        <f t="shared" si="11"/>
        <v>619</v>
      </c>
      <c r="AA24" s="17">
        <f t="shared" si="15"/>
        <v>22.733999999999995</v>
      </c>
      <c r="AB24" s="24">
        <f t="shared" si="12"/>
        <v>0.39678315214839083</v>
      </c>
      <c r="AC24" s="17">
        <f t="shared" si="13"/>
        <v>-0.13294155472711111</v>
      </c>
      <c r="AD24" s="17">
        <f t="shared" ca="1" si="14"/>
        <v>-1.6210972715818173E-2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14373</v>
      </c>
      <c r="D25" s="17">
        <v>11691</v>
      </c>
      <c r="E25" s="17">
        <v>12140</v>
      </c>
      <c r="F25" s="17">
        <v>14801</v>
      </c>
      <c r="G25" s="24"/>
      <c r="H25" s="7"/>
      <c r="I25" s="25">
        <f t="shared" si="0"/>
        <v>2233</v>
      </c>
      <c r="J25" s="24">
        <f t="shared" si="0"/>
        <v>-3110</v>
      </c>
      <c r="K25" s="7"/>
      <c r="L25" s="25">
        <f t="shared" si="3"/>
        <v>2235.5221322985108</v>
      </c>
      <c r="M25" s="17">
        <f t="shared" si="1"/>
        <v>6.3611513311912153</v>
      </c>
      <c r="N25" s="17">
        <f t="shared" si="4"/>
        <v>-3110.1237678834627</v>
      </c>
      <c r="O25" s="24">
        <f t="shared" si="2"/>
        <v>1.5318488976844695E-2</v>
      </c>
      <c r="P25" s="7"/>
      <c r="Q25" s="25">
        <f t="shared" si="5"/>
        <v>2251.1482787583464</v>
      </c>
      <c r="R25" s="24">
        <f t="shared" si="6"/>
        <v>-3136.3229016713685</v>
      </c>
      <c r="S25" s="7"/>
      <c r="T25" s="25">
        <f t="shared" si="7"/>
        <v>-0.58619023721691865</v>
      </c>
      <c r="U25" s="24">
        <f t="shared" si="8"/>
        <v>-0.82011018818913228</v>
      </c>
      <c r="V25" s="7"/>
      <c r="W25" s="25">
        <f t="shared" si="9"/>
        <v>-0.57473073449935663</v>
      </c>
      <c r="X25" s="24">
        <f t="shared" si="10"/>
        <v>28.119084636184709</v>
      </c>
      <c r="Y25" s="7"/>
      <c r="Z25" s="25">
        <f t="shared" si="11"/>
        <v>613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-0.13191536381528479</v>
      </c>
      <c r="AD25" s="17">
        <f t="shared" ca="1" si="14"/>
        <v>5.411314399002265E-2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14520</v>
      </c>
      <c r="D26" s="17">
        <v>11809</v>
      </c>
      <c r="E26" s="17">
        <v>12001</v>
      </c>
      <c r="F26" s="17">
        <v>14694</v>
      </c>
      <c r="G26" s="24"/>
      <c r="H26" s="7"/>
      <c r="I26" s="25">
        <f t="shared" si="0"/>
        <v>2519</v>
      </c>
      <c r="J26" s="24">
        <f t="shared" si="0"/>
        <v>-2885</v>
      </c>
      <c r="K26" s="7"/>
      <c r="L26" s="25">
        <f t="shared" si="3"/>
        <v>2526.2848151208959</v>
      </c>
      <c r="M26" s="17">
        <f t="shared" si="1"/>
        <v>53.068531345633957</v>
      </c>
      <c r="N26" s="17">
        <f t="shared" si="4"/>
        <v>-2882.7496690115045</v>
      </c>
      <c r="O26" s="24">
        <f t="shared" si="2"/>
        <v>5.0639895577832883</v>
      </c>
      <c r="P26" s="7"/>
      <c r="Q26" s="25">
        <f t="shared" si="5"/>
        <v>2537.1482787583464</v>
      </c>
      <c r="R26" s="24">
        <f t="shared" si="6"/>
        <v>-2911.3229016713685</v>
      </c>
      <c r="S26" s="7"/>
      <c r="T26" s="25">
        <f t="shared" si="7"/>
        <v>-0.66066352244027537</v>
      </c>
      <c r="U26" s="24">
        <f t="shared" si="8"/>
        <v>-0.76127543228940653</v>
      </c>
      <c r="V26" s="7"/>
      <c r="W26" s="25">
        <f t="shared" si="9"/>
        <v>-0.6500376154510521</v>
      </c>
      <c r="X26" s="24">
        <f t="shared" si="10"/>
        <v>33.589769451012728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-0.20523054898726656</v>
      </c>
      <c r="AD26" s="17">
        <f t="shared" ca="1" si="14"/>
        <v>0.14895660977742864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14651</v>
      </c>
      <c r="D27" s="17">
        <v>11928</v>
      </c>
      <c r="E27" s="17">
        <v>11865</v>
      </c>
      <c r="F27" s="17">
        <v>14555</v>
      </c>
      <c r="G27" s="24"/>
      <c r="H27" s="7"/>
      <c r="I27" s="25">
        <f t="shared" si="0"/>
        <v>2786</v>
      </c>
      <c r="J27" s="24">
        <f t="shared" si="0"/>
        <v>-2627</v>
      </c>
      <c r="K27" s="7"/>
      <c r="L27" s="25">
        <f t="shared" si="3"/>
        <v>2793.2194051441184</v>
      </c>
      <c r="M27" s="17">
        <f t="shared" si="1"/>
        <v>52.119810634922558</v>
      </c>
      <c r="N27" s="17">
        <f t="shared" si="4"/>
        <v>-2628.1305972629607</v>
      </c>
      <c r="O27" s="24">
        <f t="shared" si="2"/>
        <v>1.2782501710142065</v>
      </c>
      <c r="P27" s="7"/>
      <c r="Q27" s="25">
        <f t="shared" si="5"/>
        <v>2804.1482787583464</v>
      </c>
      <c r="R27" s="24">
        <f t="shared" si="6"/>
        <v>-2653.3229016713685</v>
      </c>
      <c r="S27" s="7"/>
      <c r="T27" s="25">
        <f t="shared" si="7"/>
        <v>-0.7301892817222202</v>
      </c>
      <c r="U27" s="24">
        <f t="shared" si="8"/>
        <v>-0.69381157885772082</v>
      </c>
      <c r="V27" s="7"/>
      <c r="W27" s="25">
        <f t="shared" si="9"/>
        <v>-0.72051766625462554</v>
      </c>
      <c r="X27" s="24">
        <f t="shared" si="10"/>
        <v>39.17818923832732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-0.16081076167267128</v>
      </c>
      <c r="AD27" s="17">
        <f t="shared" ca="1" si="14"/>
        <v>6.5807287035319462E-2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14781</v>
      </c>
      <c r="D28" s="17">
        <v>12079</v>
      </c>
      <c r="E28" s="17">
        <v>11742</v>
      </c>
      <c r="F28" s="17">
        <v>14414</v>
      </c>
      <c r="G28" s="24"/>
      <c r="H28" s="7"/>
      <c r="I28" s="25">
        <f t="shared" si="0"/>
        <v>3039</v>
      </c>
      <c r="J28" s="24">
        <f t="shared" si="0"/>
        <v>-2335</v>
      </c>
      <c r="K28" s="7"/>
      <c r="L28" s="25">
        <f t="shared" si="3"/>
        <v>3040.8037719028198</v>
      </c>
      <c r="M28" s="17">
        <f t="shared" si="1"/>
        <v>3.2535930774021251</v>
      </c>
      <c r="N28" s="17">
        <f t="shared" si="4"/>
        <v>-2339.6635758823363</v>
      </c>
      <c r="O28" s="24">
        <f t="shared" si="2"/>
        <v>21.748940010308964</v>
      </c>
      <c r="P28" s="7"/>
      <c r="Q28" s="25">
        <f t="shared" si="5"/>
        <v>3057.1482787583464</v>
      </c>
      <c r="R28" s="24">
        <f t="shared" si="6"/>
        <v>-2361.3229016713685</v>
      </c>
      <c r="S28" s="7"/>
      <c r="T28" s="25">
        <f t="shared" si="7"/>
        <v>-0.79606949557365114</v>
      </c>
      <c r="U28" s="24">
        <f t="shared" si="8"/>
        <v>-0.61745714009007668</v>
      </c>
      <c r="V28" s="7"/>
      <c r="W28" s="25">
        <f t="shared" si="9"/>
        <v>-0.78747666803670069</v>
      </c>
      <c r="X28" s="24">
        <f t="shared" si="10"/>
        <v>44.996584600001256</v>
      </c>
      <c r="Y28" s="7"/>
      <c r="Z28" s="25">
        <f t="shared" si="11"/>
        <v>635</v>
      </c>
      <c r="AA28" s="17">
        <f t="shared" si="15"/>
        <v>45.053999999999988</v>
      </c>
      <c r="AB28" s="24">
        <f t="shared" si="12"/>
        <v>0.78634064119352509</v>
      </c>
      <c r="AC28" s="17">
        <f t="shared" si="13"/>
        <v>-5.7415399998731687E-2</v>
      </c>
      <c r="AD28" s="17">
        <f t="shared" ca="1" si="14"/>
        <v>8.1449338763093238E-3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14890</v>
      </c>
      <c r="D29" s="17">
        <v>12232</v>
      </c>
      <c r="E29" s="17">
        <v>11638</v>
      </c>
      <c r="F29" s="17">
        <v>14260</v>
      </c>
      <c r="G29" s="24"/>
      <c r="H29" s="7"/>
      <c r="I29" s="25">
        <f t="shared" si="0"/>
        <v>3252</v>
      </c>
      <c r="J29" s="24">
        <f t="shared" si="0"/>
        <v>-2028</v>
      </c>
      <c r="K29" s="7"/>
      <c r="L29" s="25">
        <f t="shared" si="3"/>
        <v>3255.7287379070167</v>
      </c>
      <c r="M29" s="17">
        <f t="shared" si="1"/>
        <v>13.903486379223231</v>
      </c>
      <c r="N29" s="17">
        <f t="shared" si="4"/>
        <v>-2031.2084960152422</v>
      </c>
      <c r="O29" s="24">
        <f t="shared" si="2"/>
        <v>10.294446679825011</v>
      </c>
      <c r="P29" s="7"/>
      <c r="Q29" s="25">
        <f t="shared" si="5"/>
        <v>3270.1482787583464</v>
      </c>
      <c r="R29" s="24">
        <f t="shared" si="6"/>
        <v>-2054.3229016713685</v>
      </c>
      <c r="S29" s="7"/>
      <c r="T29" s="25">
        <f t="shared" si="7"/>
        <v>-0.85153386533789921</v>
      </c>
      <c r="U29" s="24">
        <f t="shared" si="8"/>
        <v>-0.53718038426245074</v>
      </c>
      <c r="V29" s="7"/>
      <c r="W29" s="25">
        <f t="shared" si="9"/>
        <v>-0.84407388213894308</v>
      </c>
      <c r="X29" s="24">
        <f t="shared" si="10"/>
        <v>50.623185963774176</v>
      </c>
      <c r="Y29" s="7"/>
      <c r="Z29" s="25">
        <f t="shared" si="11"/>
        <v>628</v>
      </c>
      <c r="AA29" s="17">
        <f t="shared" si="15"/>
        <v>50.705999999999989</v>
      </c>
      <c r="AB29" s="24">
        <f t="shared" si="12"/>
        <v>0.88498665051624448</v>
      </c>
      <c r="AC29" s="17">
        <f t="shared" si="13"/>
        <v>-8.2814036225812515E-2</v>
      </c>
      <c r="AD29" s="17">
        <f t="shared" ca="1" si="14"/>
        <v>1.8510703819963226E-2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14994</v>
      </c>
      <c r="D30" s="17">
        <v>12405</v>
      </c>
      <c r="E30" s="17">
        <v>11553</v>
      </c>
      <c r="F30" s="17">
        <v>14102</v>
      </c>
      <c r="G30" s="24"/>
      <c r="H30" s="7"/>
      <c r="I30" s="25">
        <f t="shared" si="0"/>
        <v>3441</v>
      </c>
      <c r="J30" s="24">
        <f t="shared" si="0"/>
        <v>-1697</v>
      </c>
      <c r="K30" s="7"/>
      <c r="L30" s="25">
        <f t="shared" si="3"/>
        <v>3440.642762871762</v>
      </c>
      <c r="M30" s="17">
        <f t="shared" si="1"/>
        <v>0.12761836579174168</v>
      </c>
      <c r="N30" s="17">
        <f t="shared" si="4"/>
        <v>-1698.9647718424139</v>
      </c>
      <c r="O30" s="24">
        <f t="shared" si="2"/>
        <v>3.8603283927426619</v>
      </c>
      <c r="P30" s="7"/>
      <c r="Q30" s="25">
        <f t="shared" si="5"/>
        <v>3459.1482787583464</v>
      </c>
      <c r="R30" s="24">
        <f t="shared" si="6"/>
        <v>-1723.3229016713685</v>
      </c>
      <c r="S30" s="7"/>
      <c r="T30" s="25">
        <f t="shared" si="7"/>
        <v>-0.90074872864983768</v>
      </c>
      <c r="U30" s="24">
        <f t="shared" si="8"/>
        <v>-0.45062792113885414</v>
      </c>
      <c r="V30" s="7"/>
      <c r="W30" s="25">
        <f t="shared" si="9"/>
        <v>-0.89450910711143017</v>
      </c>
      <c r="X30" s="24">
        <f t="shared" si="10"/>
        <v>56.35878050682561</v>
      </c>
      <c r="Y30" s="7"/>
      <c r="Z30" s="25">
        <f t="shared" si="11"/>
        <v>635</v>
      </c>
      <c r="AA30" s="17">
        <f t="shared" si="15"/>
        <v>56.420999999999992</v>
      </c>
      <c r="AB30" s="24">
        <f t="shared" si="12"/>
        <v>0.98473221726772053</v>
      </c>
      <c r="AC30" s="17">
        <f t="shared" si="13"/>
        <v>-6.2219493174382023E-2</v>
      </c>
      <c r="AD30" s="17">
        <f t="shared" ca="1" si="14"/>
        <v>1.8341755249018377E-2</v>
      </c>
      <c r="AE30" s="17">
        <v>139</v>
      </c>
    </row>
    <row r="31" spans="1:31" s="17" customFormat="1" x14ac:dyDescent="0.25">
      <c r="A31" s="17">
        <v>11</v>
      </c>
      <c r="B31" s="17">
        <v>633</v>
      </c>
      <c r="C31" s="17">
        <v>15059</v>
      </c>
      <c r="D31" s="17">
        <v>12574</v>
      </c>
      <c r="E31" s="17">
        <v>11470</v>
      </c>
      <c r="F31" s="17">
        <v>13924</v>
      </c>
      <c r="G31" s="24"/>
      <c r="H31" s="7"/>
      <c r="I31" s="25">
        <f t="shared" si="0"/>
        <v>3589</v>
      </c>
      <c r="J31" s="24">
        <f t="shared" si="0"/>
        <v>-1350</v>
      </c>
      <c r="K31" s="7"/>
      <c r="L31" s="25">
        <f t="shared" si="3"/>
        <v>3590.7197448980423</v>
      </c>
      <c r="M31" s="17">
        <f t="shared" si="1"/>
        <v>2.9575225143426445</v>
      </c>
      <c r="N31" s="17">
        <f t="shared" si="4"/>
        <v>-1350.6768606160813</v>
      </c>
      <c r="O31" s="24">
        <f t="shared" si="2"/>
        <v>0.45814029360193687</v>
      </c>
      <c r="P31" s="7"/>
      <c r="Q31" s="25">
        <f t="shared" si="5"/>
        <v>3607.1482787583464</v>
      </c>
      <c r="R31" s="24">
        <f t="shared" si="6"/>
        <v>-1376.3229016713685</v>
      </c>
      <c r="S31" s="7"/>
      <c r="T31" s="25">
        <f t="shared" si="7"/>
        <v>-0.93928735177241396</v>
      </c>
      <c r="U31" s="24">
        <f t="shared" si="8"/>
        <v>-0.35989165315127697</v>
      </c>
      <c r="V31" s="7"/>
      <c r="W31" s="25">
        <f t="shared" si="9"/>
        <v>-0.93432579485701173</v>
      </c>
      <c r="X31" s="24">
        <f t="shared" si="10"/>
        <v>62.03031313978687</v>
      </c>
      <c r="Y31" s="7"/>
      <c r="Z31" s="25">
        <f t="shared" si="11"/>
        <v>633</v>
      </c>
      <c r="AA31" s="17">
        <f t="shared" si="15"/>
        <v>62.117999999999995</v>
      </c>
      <c r="AB31" s="24">
        <f t="shared" si="12"/>
        <v>1.0841636247538375</v>
      </c>
      <c r="AC31" s="17">
        <f t="shared" si="13"/>
        <v>-8.7686860213125328E-2</v>
      </c>
      <c r="AD31" s="17">
        <f t="shared" ca="1" si="14"/>
        <v>0.10942848467888666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15113</v>
      </c>
      <c r="D32" s="17">
        <v>12748</v>
      </c>
      <c r="E32" s="17">
        <v>11414</v>
      </c>
      <c r="F32" s="17">
        <v>13738</v>
      </c>
      <c r="G32" s="24"/>
      <c r="H32" s="7"/>
      <c r="I32" s="25">
        <f t="shared" si="0"/>
        <v>3699</v>
      </c>
      <c r="J32" s="24">
        <f t="shared" si="0"/>
        <v>-990</v>
      </c>
      <c r="K32" s="7"/>
      <c r="L32" s="25">
        <f t="shared" si="3"/>
        <v>3704.6541170557998</v>
      </c>
      <c r="M32" s="17">
        <f t="shared" si="1"/>
        <v>31.969039680686375</v>
      </c>
      <c r="N32" s="17">
        <f t="shared" si="4"/>
        <v>-990.51520411387116</v>
      </c>
      <c r="O32" s="24">
        <f t="shared" si="2"/>
        <v>0.26543527894977115</v>
      </c>
      <c r="P32" s="7"/>
      <c r="Q32" s="25">
        <f t="shared" si="5"/>
        <v>3717.1482787583464</v>
      </c>
      <c r="R32" s="24">
        <f t="shared" si="6"/>
        <v>-1016.3229016713684</v>
      </c>
      <c r="S32" s="7"/>
      <c r="T32" s="25">
        <f t="shared" si="7"/>
        <v>-0.96793092301216643</v>
      </c>
      <c r="U32" s="24">
        <f t="shared" si="8"/>
        <v>-0.26575604371171563</v>
      </c>
      <c r="V32" s="7"/>
      <c r="W32" s="25">
        <f t="shared" si="9"/>
        <v>-0.96429419401690675</v>
      </c>
      <c r="X32" s="24">
        <f t="shared" si="10"/>
        <v>67.68841256444199</v>
      </c>
      <c r="Y32" s="7"/>
      <c r="Z32" s="25">
        <f t="shared" si="11"/>
        <v>630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-9.9587435558007087E-2</v>
      </c>
      <c r="AD32" s="17">
        <f t="shared" ca="1" si="14"/>
        <v>2.4322607594370993E-2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15160</v>
      </c>
      <c r="D33" s="17">
        <v>12927</v>
      </c>
      <c r="E33" s="17">
        <v>11374</v>
      </c>
      <c r="F33" s="17">
        <v>13562</v>
      </c>
      <c r="G33" s="24"/>
      <c r="H33" s="7"/>
      <c r="I33" s="25">
        <f t="shared" si="0"/>
        <v>3786</v>
      </c>
      <c r="J33" s="24">
        <f t="shared" si="0"/>
        <v>-635</v>
      </c>
      <c r="K33" s="7"/>
      <c r="L33" s="25">
        <f t="shared" si="3"/>
        <v>3779.5622957879809</v>
      </c>
      <c r="M33" s="17">
        <f t="shared" si="1"/>
        <v>41.444035521448086</v>
      </c>
      <c r="N33" s="17">
        <f t="shared" si="4"/>
        <v>-636.41348517910342</v>
      </c>
      <c r="O33" s="24">
        <f t="shared" si="2"/>
        <v>1.9979403515450216</v>
      </c>
      <c r="P33" s="7"/>
      <c r="Q33" s="25">
        <f t="shared" si="5"/>
        <v>3804.1482787583464</v>
      </c>
      <c r="R33" s="24">
        <f t="shared" si="6"/>
        <v>-661.32290167136841</v>
      </c>
      <c r="S33" s="7"/>
      <c r="T33" s="25">
        <f t="shared" si="7"/>
        <v>-0.99058538390178896</v>
      </c>
      <c r="U33" s="24">
        <f t="shared" si="8"/>
        <v>-0.1729278732921482</v>
      </c>
      <c r="V33" s="7"/>
      <c r="W33" s="25">
        <f t="shared" si="9"/>
        <v>-0.9882545311015839</v>
      </c>
      <c r="X33" s="24">
        <f t="shared" si="10"/>
        <v>73.171121841366357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-4.387815863364608E-2</v>
      </c>
      <c r="AD33" s="17">
        <f t="shared" ca="1" si="14"/>
        <v>-1.2150835852366981E-2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15169</v>
      </c>
      <c r="D34" s="17">
        <v>13104</v>
      </c>
      <c r="E34" s="17">
        <v>11346</v>
      </c>
      <c r="F34" s="17">
        <v>13374</v>
      </c>
      <c r="G34" s="24"/>
      <c r="H34" s="7"/>
      <c r="I34" s="25">
        <f t="shared" si="0"/>
        <v>3823</v>
      </c>
      <c r="J34" s="24">
        <f t="shared" si="0"/>
        <v>-270</v>
      </c>
      <c r="K34" s="7"/>
      <c r="L34" s="25">
        <f t="shared" si="3"/>
        <v>3820.8907230632972</v>
      </c>
      <c r="M34" s="17">
        <f t="shared" si="1"/>
        <v>4.4490491957064604</v>
      </c>
      <c r="N34" s="17">
        <f t="shared" si="4"/>
        <v>-268.56266113794806</v>
      </c>
      <c r="O34" s="24">
        <f t="shared" si="2"/>
        <v>2.06594300436478</v>
      </c>
      <c r="P34" s="7"/>
      <c r="Q34" s="25">
        <f t="shared" si="5"/>
        <v>3841.1482787583464</v>
      </c>
      <c r="R34" s="24">
        <f t="shared" si="6"/>
        <v>-296.32290167136841</v>
      </c>
      <c r="S34" s="7"/>
      <c r="T34" s="25">
        <f t="shared" si="7"/>
        <v>-1.000220039682433</v>
      </c>
      <c r="U34" s="24">
        <f t="shared" si="8"/>
        <v>-7.7484824832592974E-2</v>
      </c>
      <c r="V34" s="7"/>
      <c r="W34" s="25">
        <f t="shared" si="9"/>
        <v>-0.99923050155755289</v>
      </c>
      <c r="X34" s="24">
        <f t="shared" si="10"/>
        <v>78.662330737245895</v>
      </c>
      <c r="Y34" s="7"/>
      <c r="Z34" s="25">
        <f t="shared" si="11"/>
        <v>616</v>
      </c>
      <c r="AA34" s="17">
        <f t="shared" si="15"/>
        <v>78.759</v>
      </c>
      <c r="AB34" s="24">
        <f t="shared" si="12"/>
        <v>1.374603865578214</v>
      </c>
      <c r="AC34" s="17">
        <f t="shared" si="13"/>
        <v>-9.6669262754105034E-2</v>
      </c>
      <c r="AD34" s="17">
        <f t="shared" ca="1" si="14"/>
        <v>-0.12654426192976587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15179</v>
      </c>
      <c r="D35" s="17">
        <v>13296</v>
      </c>
      <c r="E35" s="17">
        <v>11349</v>
      </c>
      <c r="F35" s="17">
        <v>13192</v>
      </c>
      <c r="G35" s="24"/>
      <c r="H35" s="7"/>
      <c r="I35" s="25">
        <f t="shared" si="0"/>
        <v>3830</v>
      </c>
      <c r="J35" s="24">
        <f t="shared" si="0"/>
        <v>104</v>
      </c>
      <c r="K35" s="7"/>
      <c r="L35" s="25">
        <f t="shared" si="3"/>
        <v>3826.0779466077042</v>
      </c>
      <c r="M35" s="17">
        <f t="shared" si="1"/>
        <v>15.382502812018723</v>
      </c>
      <c r="N35" s="17">
        <f t="shared" si="4"/>
        <v>107.46480036813935</v>
      </c>
      <c r="O35" s="24">
        <f t="shared" si="2"/>
        <v>12.004841591058579</v>
      </c>
      <c r="P35" s="7"/>
      <c r="Q35" s="25">
        <f t="shared" si="5"/>
        <v>3848.1482787583464</v>
      </c>
      <c r="R35" s="24">
        <f t="shared" si="6"/>
        <v>77.677098328631558</v>
      </c>
      <c r="S35" s="7"/>
      <c r="T35" s="25">
        <f t="shared" si="7"/>
        <v>-1.0020428123976899</v>
      </c>
      <c r="U35" s="24">
        <f t="shared" si="8"/>
        <v>2.0311613862951283E-2</v>
      </c>
      <c r="V35" s="7"/>
      <c r="W35" s="25">
        <f t="shared" si="9"/>
        <v>-1.002426868731926</v>
      </c>
      <c r="X35" s="24">
        <f t="shared" si="10"/>
        <v>84.257223038497159</v>
      </c>
      <c r="Y35" s="7"/>
      <c r="Z35" s="25">
        <f t="shared" si="11"/>
        <v>625</v>
      </c>
      <c r="AA35" s="17">
        <f t="shared" si="15"/>
        <v>84.384</v>
      </c>
      <c r="AB35" s="24">
        <f t="shared" si="12"/>
        <v>1.4727786360028949</v>
      </c>
      <c r="AC35" s="17">
        <f t="shared" si="13"/>
        <v>-0.12677696150284135</v>
      </c>
      <c r="AD35" s="17">
        <f t="shared" ca="1" si="14"/>
        <v>3.9574303882602635E-2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15170</v>
      </c>
      <c r="D36" s="17">
        <v>13485</v>
      </c>
      <c r="E36" s="17">
        <v>11367</v>
      </c>
      <c r="F36" s="17">
        <v>13011</v>
      </c>
      <c r="G36" s="24"/>
      <c r="H36" s="7"/>
      <c r="I36" s="25">
        <f t="shared" si="0"/>
        <v>3803</v>
      </c>
      <c r="J36" s="24">
        <f t="shared" si="0"/>
        <v>474</v>
      </c>
      <c r="K36" s="7"/>
      <c r="L36" s="25">
        <f t="shared" si="3"/>
        <v>3794.2051702801223</v>
      </c>
      <c r="M36" s="17">
        <f t="shared" si="1"/>
        <v>77.349029801644505</v>
      </c>
      <c r="N36" s="17">
        <f t="shared" si="4"/>
        <v>482.7063902773549</v>
      </c>
      <c r="O36" s="24">
        <f t="shared" si="2"/>
        <v>75.801231661619909</v>
      </c>
      <c r="P36" s="7"/>
      <c r="Q36" s="25">
        <f t="shared" si="5"/>
        <v>3821.1482787583464</v>
      </c>
      <c r="R36" s="24">
        <f t="shared" si="6"/>
        <v>447.67709832863159</v>
      </c>
      <c r="S36" s="7"/>
      <c r="T36" s="25">
        <f t="shared" si="7"/>
        <v>-0.99501211763884156</v>
      </c>
      <c r="U36" s="24">
        <f t="shared" si="8"/>
        <v>0.11706210134250042</v>
      </c>
      <c r="V36" s="7"/>
      <c r="W36" s="25">
        <f t="shared" si="9"/>
        <v>-0.99675420649451363</v>
      </c>
      <c r="X36" s="24">
        <f t="shared" si="10"/>
        <v>89.794750894538879</v>
      </c>
      <c r="Y36" s="7"/>
      <c r="Z36" s="25">
        <f t="shared" si="11"/>
        <v>625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-0.2142491054611213</v>
      </c>
      <c r="AD36" s="17">
        <f t="shared" ca="1" si="14"/>
        <v>7.8972963689381004E-2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15138</v>
      </c>
      <c r="D37" s="17">
        <v>13682</v>
      </c>
      <c r="E37" s="17">
        <v>11406</v>
      </c>
      <c r="F37" s="17">
        <v>12827</v>
      </c>
      <c r="G37" s="24"/>
      <c r="H37" s="7"/>
      <c r="I37" s="25">
        <f t="shared" si="0"/>
        <v>3732</v>
      </c>
      <c r="J37" s="24">
        <f t="shared" si="0"/>
        <v>855</v>
      </c>
      <c r="K37" s="7"/>
      <c r="L37" s="25">
        <f t="shared" si="3"/>
        <v>3725.1625678101668</v>
      </c>
      <c r="M37" s="17">
        <f t="shared" si="1"/>
        <v>46.750478950566958</v>
      </c>
      <c r="N37" s="17">
        <f t="shared" si="4"/>
        <v>855.30758038965917</v>
      </c>
      <c r="O37" s="24">
        <f t="shared" si="2"/>
        <v>9.4605696102883843E-2</v>
      </c>
      <c r="P37" s="7"/>
      <c r="Q37" s="25">
        <f t="shared" si="5"/>
        <v>3750.1482787583464</v>
      </c>
      <c r="R37" s="24">
        <f t="shared" si="6"/>
        <v>828.67709832863159</v>
      </c>
      <c r="S37" s="7"/>
      <c r="T37" s="25">
        <f t="shared" si="7"/>
        <v>-0.97652399438409221</v>
      </c>
      <c r="U37" s="24">
        <f t="shared" si="8"/>
        <v>0.21668895466603616</v>
      </c>
      <c r="V37" s="7"/>
      <c r="W37" s="25">
        <f t="shared" si="9"/>
        <v>-0.97966338053396584</v>
      </c>
      <c r="X37" s="24">
        <f t="shared" si="10"/>
        <v>95.568710713905546</v>
      </c>
      <c r="Y37" s="7"/>
      <c r="Z37" s="25">
        <f t="shared" si="11"/>
        <v>628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-9.2289286094455747E-2</v>
      </c>
      <c r="AD37" s="17">
        <f t="shared" ca="1" si="14"/>
        <v>-7.0283515435818344E-3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15086</v>
      </c>
      <c r="D38" s="17">
        <v>13858</v>
      </c>
      <c r="E38" s="17">
        <v>11457</v>
      </c>
      <c r="F38" s="17">
        <v>12641</v>
      </c>
      <c r="G38" s="24"/>
      <c r="H38" s="7"/>
      <c r="I38" s="25">
        <f t="shared" si="0"/>
        <v>3629</v>
      </c>
      <c r="J38" s="24">
        <f t="shared" si="0"/>
        <v>1217</v>
      </c>
      <c r="K38" s="7"/>
      <c r="L38" s="25">
        <f t="shared" si="3"/>
        <v>3618.1112875345539</v>
      </c>
      <c r="M38" s="17">
        <f t="shared" si="1"/>
        <v>118.56405915516201</v>
      </c>
      <c r="N38" s="17">
        <f t="shared" si="4"/>
        <v>1224.4113076348385</v>
      </c>
      <c r="O38" s="24">
        <f t="shared" si="2"/>
        <v>54.927480858215766</v>
      </c>
      <c r="P38" s="7"/>
      <c r="Q38" s="25">
        <f t="shared" si="5"/>
        <v>3647.1482787583464</v>
      </c>
      <c r="R38" s="24">
        <f t="shared" si="6"/>
        <v>1190.6770983286315</v>
      </c>
      <c r="S38" s="7"/>
      <c r="T38" s="25">
        <f t="shared" si="7"/>
        <v>-0.94970319585959662</v>
      </c>
      <c r="U38" s="24">
        <f t="shared" si="8"/>
        <v>0.31134753971359502</v>
      </c>
      <c r="V38" s="7"/>
      <c r="W38" s="25">
        <f t="shared" si="9"/>
        <v>-0.95416928524138767</v>
      </c>
      <c r="X38" s="24">
        <f t="shared" si="10"/>
        <v>101.16804821842027</v>
      </c>
      <c r="Y38" s="7"/>
      <c r="Z38" s="25">
        <f t="shared" si="11"/>
        <v>636</v>
      </c>
      <c r="AA38" s="17">
        <f t="shared" si="15"/>
        <v>101.38500000000001</v>
      </c>
      <c r="AB38" s="24">
        <f t="shared" si="12"/>
        <v>1.769502062134451</v>
      </c>
      <c r="AC38" s="17">
        <f t="shared" si="13"/>
        <v>-0.21695178157973771</v>
      </c>
      <c r="AD38" s="17">
        <f t="shared" ca="1" si="14"/>
        <v>7.2181025957192446E-2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15003</v>
      </c>
      <c r="D39" s="17">
        <v>14031</v>
      </c>
      <c r="E39" s="17">
        <v>11518</v>
      </c>
      <c r="F39" s="17">
        <v>12454</v>
      </c>
      <c r="G39" s="24"/>
      <c r="H39" s="7"/>
      <c r="I39" s="25">
        <f t="shared" si="0"/>
        <v>3485</v>
      </c>
      <c r="J39" s="24">
        <f t="shared" si="0"/>
        <v>1577</v>
      </c>
      <c r="K39" s="7"/>
      <c r="L39" s="25">
        <f t="shared" si="3"/>
        <v>3474.2545982819138</v>
      </c>
      <c r="M39" s="17">
        <f t="shared" si="1"/>
        <v>115.46365808305015</v>
      </c>
      <c r="N39" s="17">
        <f t="shared" si="4"/>
        <v>1582.6497968389469</v>
      </c>
      <c r="O39" s="24">
        <f t="shared" si="2"/>
        <v>31.920204321374843</v>
      </c>
      <c r="P39" s="7"/>
      <c r="Q39" s="25">
        <f t="shared" si="5"/>
        <v>3503.1482787583464</v>
      </c>
      <c r="R39" s="24">
        <f t="shared" si="6"/>
        <v>1550.6770983286315</v>
      </c>
      <c r="S39" s="7"/>
      <c r="T39" s="25">
        <f t="shared" si="7"/>
        <v>-0.91220615714573872</v>
      </c>
      <c r="U39" s="24">
        <f t="shared" si="8"/>
        <v>0.40548314915315631</v>
      </c>
      <c r="V39" s="7"/>
      <c r="W39" s="25">
        <f t="shared" si="9"/>
        <v>-0.91799055254813078</v>
      </c>
      <c r="X39" s="24">
        <f t="shared" si="10"/>
        <v>106.92782824747479</v>
      </c>
      <c r="Y39" s="7"/>
      <c r="Z39" s="25">
        <f t="shared" si="11"/>
        <v>638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-0.19917175252521702</v>
      </c>
      <c r="AD39" s="17">
        <f t="shared" ca="1" si="14"/>
        <v>4.4862106375944677E-2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14914</v>
      </c>
      <c r="D40" s="17">
        <v>14197</v>
      </c>
      <c r="E40" s="17">
        <v>11606</v>
      </c>
      <c r="F40" s="17">
        <v>12288</v>
      </c>
      <c r="G40" s="24"/>
      <c r="H40" s="7"/>
      <c r="I40" s="25">
        <f t="shared" si="0"/>
        <v>3308</v>
      </c>
      <c r="J40" s="24">
        <f t="shared" si="0"/>
        <v>1909</v>
      </c>
      <c r="K40" s="7"/>
      <c r="L40" s="25">
        <f t="shared" si="3"/>
        <v>3302.0514805384496</v>
      </c>
      <c r="M40" s="17">
        <f t="shared" si="1"/>
        <v>35.384883784443915</v>
      </c>
      <c r="N40" s="17">
        <f t="shared" si="4"/>
        <v>1913.7327366759237</v>
      </c>
      <c r="O40" s="24">
        <f t="shared" si="2"/>
        <v>22.398796443632946</v>
      </c>
      <c r="P40" s="7"/>
      <c r="Q40" s="25">
        <f t="shared" si="5"/>
        <v>3326.1482787583464</v>
      </c>
      <c r="R40" s="24">
        <f t="shared" si="6"/>
        <v>1882.6770983286315</v>
      </c>
      <c r="S40" s="7"/>
      <c r="T40" s="25">
        <f t="shared" si="7"/>
        <v>-0.86611604705995504</v>
      </c>
      <c r="U40" s="24">
        <f t="shared" si="8"/>
        <v>0.49229710008075178</v>
      </c>
      <c r="V40" s="7"/>
      <c r="W40" s="25">
        <f t="shared" si="9"/>
        <v>-0.87311507865700744</v>
      </c>
      <c r="X40" s="24">
        <f t="shared" si="10"/>
        <v>112.51246717028147</v>
      </c>
      <c r="Y40" s="7"/>
      <c r="Z40" s="25">
        <f t="shared" si="11"/>
        <v>616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-0.15853282971853844</v>
      </c>
      <c r="AD40" s="17">
        <f t="shared" ca="1" si="14"/>
        <v>-7.7015878741121924E-2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14812</v>
      </c>
      <c r="D41" s="17">
        <v>14355</v>
      </c>
      <c r="E41" s="17">
        <v>11707</v>
      </c>
      <c r="F41" s="17">
        <v>12136</v>
      </c>
      <c r="G41" s="24"/>
      <c r="H41" s="7"/>
      <c r="I41" s="25">
        <f t="shared" si="0"/>
        <v>3105</v>
      </c>
      <c r="J41" s="24">
        <f t="shared" si="0"/>
        <v>2219</v>
      </c>
      <c r="K41" s="7"/>
      <c r="L41" s="25">
        <f t="shared" si="3"/>
        <v>3100.1713749369296</v>
      </c>
      <c r="M41" s="17">
        <f t="shared" si="1"/>
        <v>23.315619999711394</v>
      </c>
      <c r="N41" s="17">
        <f t="shared" si="4"/>
        <v>2225.1618752150525</v>
      </c>
      <c r="O41" s="24">
        <f t="shared" si="2"/>
        <v>37.968706165878693</v>
      </c>
      <c r="P41" s="7"/>
      <c r="Q41" s="25">
        <f t="shared" si="5"/>
        <v>3123.1482787583464</v>
      </c>
      <c r="R41" s="24">
        <f t="shared" si="6"/>
        <v>2192.6770983286315</v>
      </c>
      <c r="S41" s="7"/>
      <c r="T41" s="25">
        <f t="shared" si="7"/>
        <v>-0.81325563831750258</v>
      </c>
      <c r="U41" s="24">
        <f t="shared" si="8"/>
        <v>0.57335831932037407</v>
      </c>
      <c r="V41" s="7"/>
      <c r="W41" s="25">
        <f t="shared" si="9"/>
        <v>-0.82138784941192111</v>
      </c>
      <c r="X41" s="24">
        <f t="shared" si="10"/>
        <v>118.01285877573406</v>
      </c>
      <c r="Y41" s="7"/>
      <c r="Z41" s="25">
        <f t="shared" si="11"/>
        <v>612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-0.16614122426594236</v>
      </c>
      <c r="AD41" s="17">
        <f t="shared" ca="1" si="14"/>
        <v>9.1200019162329227E-2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14702</v>
      </c>
      <c r="D42" s="17">
        <v>14505</v>
      </c>
      <c r="E42" s="17">
        <v>11828</v>
      </c>
      <c r="F42" s="17">
        <v>11994</v>
      </c>
      <c r="G42" s="24"/>
      <c r="H42" s="7"/>
      <c r="I42" s="25">
        <f t="shared" si="0"/>
        <v>2874</v>
      </c>
      <c r="J42" s="24">
        <f t="shared" si="0"/>
        <v>2511</v>
      </c>
      <c r="K42" s="7"/>
      <c r="L42" s="25">
        <f t="shared" si="3"/>
        <v>2869.8655858631546</v>
      </c>
      <c r="M42" s="17">
        <f t="shared" si="1"/>
        <v>17.093380254947157</v>
      </c>
      <c r="N42" s="17">
        <f t="shared" si="4"/>
        <v>2515.8006719036239</v>
      </c>
      <c r="O42" s="24">
        <f t="shared" si="2"/>
        <v>23.046450726243719</v>
      </c>
      <c r="P42" s="7"/>
      <c r="Q42" s="25">
        <f t="shared" si="5"/>
        <v>2892.1482787583464</v>
      </c>
      <c r="R42" s="24">
        <f t="shared" si="6"/>
        <v>2484.6770983286315</v>
      </c>
      <c r="S42" s="7"/>
      <c r="T42" s="25">
        <f t="shared" si="7"/>
        <v>-0.75310413871402226</v>
      </c>
      <c r="U42" s="24">
        <f t="shared" si="8"/>
        <v>0.64971275808801821</v>
      </c>
      <c r="V42" s="7"/>
      <c r="W42" s="25">
        <f t="shared" si="9"/>
        <v>-0.76230271018247819</v>
      </c>
      <c r="X42" s="24">
        <f t="shared" si="10"/>
        <v>123.53747861520242</v>
      </c>
      <c r="Y42" s="7"/>
      <c r="Z42" s="25">
        <f t="shared" si="11"/>
        <v>611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-0.14052138479758014</v>
      </c>
      <c r="AD42" s="17">
        <f t="shared" ca="1" si="14"/>
        <v>5.3801533471869334E-2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14570</v>
      </c>
      <c r="D43" s="17">
        <v>14639</v>
      </c>
      <c r="E43" s="17">
        <v>11955</v>
      </c>
      <c r="F43" s="17">
        <v>11852</v>
      </c>
      <c r="G43" s="24"/>
      <c r="H43" s="7"/>
      <c r="I43" s="25">
        <f t="shared" si="0"/>
        <v>2615</v>
      </c>
      <c r="J43" s="24">
        <f t="shared" si="0"/>
        <v>2787</v>
      </c>
      <c r="K43" s="7"/>
      <c r="L43" s="25">
        <f t="shared" si="3"/>
        <v>2610.3037141751456</v>
      </c>
      <c r="M43" s="17">
        <f t="shared" si="1"/>
        <v>22.055100548728234</v>
      </c>
      <c r="N43" s="17">
        <f t="shared" si="4"/>
        <v>2786.0013024107993</v>
      </c>
      <c r="O43" s="24">
        <f t="shared" si="2"/>
        <v>0.99739687467523819</v>
      </c>
      <c r="P43" s="7"/>
      <c r="Q43" s="25">
        <f t="shared" si="5"/>
        <v>2633.1482787583464</v>
      </c>
      <c r="R43" s="24">
        <f t="shared" si="6"/>
        <v>2760.6770983286315</v>
      </c>
      <c r="S43" s="7"/>
      <c r="T43" s="25">
        <f t="shared" si="7"/>
        <v>-0.68566154824951397</v>
      </c>
      <c r="U43" s="24">
        <f t="shared" si="8"/>
        <v>0.72188339199168183</v>
      </c>
      <c r="V43" s="7"/>
      <c r="W43" s="25">
        <f t="shared" si="9"/>
        <v>-0.69586700543243118</v>
      </c>
      <c r="X43" s="24">
        <f t="shared" si="10"/>
        <v>129.14771611885726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-8.3283881142733662E-2</v>
      </c>
      <c r="AD43" s="17">
        <f t="shared" ca="1" si="14"/>
        <v>-8.8330655866599272E-2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14420</v>
      </c>
      <c r="D44" s="17">
        <v>14767</v>
      </c>
      <c r="E44" s="17">
        <v>12099</v>
      </c>
      <c r="F44" s="17">
        <v>11729</v>
      </c>
      <c r="G44" s="24"/>
      <c r="H44" s="7"/>
      <c r="I44" s="25">
        <f t="shared" si="0"/>
        <v>2321</v>
      </c>
      <c r="J44" s="24">
        <f t="shared" si="0"/>
        <v>3038</v>
      </c>
      <c r="K44" s="7"/>
      <c r="L44" s="25">
        <f t="shared" si="3"/>
        <v>2318.8508549137437</v>
      </c>
      <c r="M44" s="17">
        <f t="shared" si="1"/>
        <v>4.6188246017797701</v>
      </c>
      <c r="N44" s="17">
        <f t="shared" si="4"/>
        <v>3035.8611769542995</v>
      </c>
      <c r="O44" s="24">
        <f t="shared" si="2"/>
        <v>4.5745640208196452</v>
      </c>
      <c r="P44" s="7"/>
      <c r="Q44" s="25">
        <f t="shared" si="5"/>
        <v>2339.1482787583464</v>
      </c>
      <c r="R44" s="24">
        <f t="shared" si="6"/>
        <v>3011.6770983286315</v>
      </c>
      <c r="S44" s="7"/>
      <c r="T44" s="25">
        <f t="shared" si="7"/>
        <v>-0.60910509420872072</v>
      </c>
      <c r="U44" s="24">
        <f t="shared" si="8"/>
        <v>0.78751683079537604</v>
      </c>
      <c r="V44" s="7"/>
      <c r="W44" s="25">
        <f t="shared" si="9"/>
        <v>-0.62022473262224764</v>
      </c>
      <c r="X44" s="24">
        <f t="shared" si="10"/>
        <v>134.873517547186</v>
      </c>
      <c r="Y44" s="7"/>
      <c r="Z44" s="25">
        <f t="shared" si="11"/>
        <v>632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-4.5482452813985219E-2</v>
      </c>
      <c r="AD44" s="17">
        <f t="shared" ca="1" si="14"/>
        <v>0.10352814419152878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14879</v>
      </c>
      <c r="E45" s="17">
        <v>12258</v>
      </c>
      <c r="F45" s="17">
        <v>11621</v>
      </c>
      <c r="G45" s="24"/>
      <c r="H45" s="7"/>
      <c r="I45" s="25">
        <f t="shared" si="0"/>
        <v>2006</v>
      </c>
      <c r="J45" s="24">
        <f t="shared" si="0"/>
        <v>3258</v>
      </c>
      <c r="K45" s="7"/>
      <c r="L45" s="25">
        <f t="shared" si="3"/>
        <v>2002.3045800311384</v>
      </c>
      <c r="M45" s="17">
        <f t="shared" si="1"/>
        <v>13.656128746261384</v>
      </c>
      <c r="N45" s="17">
        <f t="shared" si="4"/>
        <v>3257.340196810047</v>
      </c>
      <c r="O45" s="24">
        <f t="shared" si="2"/>
        <v>0.43534024947213018</v>
      </c>
      <c r="P45" s="7"/>
      <c r="Q45" s="25">
        <f t="shared" si="5"/>
        <v>2024.1482787583466</v>
      </c>
      <c r="R45" s="24">
        <f t="shared" si="6"/>
        <v>3231.6770983286315</v>
      </c>
      <c r="S45" s="7"/>
      <c r="T45" s="25">
        <f t="shared" si="7"/>
        <v>-0.5270803220221566</v>
      </c>
      <c r="U45" s="24">
        <f t="shared" si="8"/>
        <v>0.84504414767510794</v>
      </c>
      <c r="V45" s="7"/>
      <c r="W45" s="25">
        <f t="shared" si="9"/>
        <v>-0.53899976326596188</v>
      </c>
      <c r="X45" s="24">
        <f t="shared" si="10"/>
        <v>140.56522384860114</v>
      </c>
      <c r="Y45" s="7"/>
      <c r="Z45" s="25">
        <f t="shared" si="11"/>
        <v>636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-7.7776151398836646E-2</v>
      </c>
      <c r="AD45" s="17">
        <f t="shared" ca="1" si="14"/>
        <v>0.132729497498417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14098</v>
      </c>
      <c r="D46" s="17">
        <v>14977</v>
      </c>
      <c r="E46" s="17">
        <v>12430</v>
      </c>
      <c r="F46" s="17">
        <v>11527</v>
      </c>
      <c r="G46" s="24"/>
      <c r="H46" s="7"/>
      <c r="I46" s="25">
        <f t="shared" si="0"/>
        <v>1668</v>
      </c>
      <c r="J46" s="24">
        <f t="shared" si="0"/>
        <v>3450</v>
      </c>
      <c r="K46" s="7"/>
      <c r="L46" s="25">
        <f t="shared" si="3"/>
        <v>1672.1094911221744</v>
      </c>
      <c r="M46" s="17">
        <f t="shared" si="1"/>
        <v>16.887917283230244</v>
      </c>
      <c r="N46" s="17">
        <f t="shared" si="4"/>
        <v>3443.2968383883035</v>
      </c>
      <c r="O46" s="24">
        <f t="shared" si="2"/>
        <v>44.932375592521446</v>
      </c>
      <c r="P46" s="7"/>
      <c r="Q46" s="25">
        <f t="shared" si="5"/>
        <v>1686.1482787583466</v>
      </c>
      <c r="R46" s="24">
        <f t="shared" si="6"/>
        <v>3423.6770983286315</v>
      </c>
      <c r="S46" s="7"/>
      <c r="T46" s="25">
        <f t="shared" si="7"/>
        <v>-0.43906643948546237</v>
      </c>
      <c r="U46" s="24">
        <f t="shared" si="8"/>
        <v>0.89524980604287396</v>
      </c>
      <c r="V46" s="7"/>
      <c r="W46" s="25">
        <f t="shared" si="9"/>
        <v>-0.45168227050130372</v>
      </c>
      <c r="X46" s="24">
        <f t="shared" si="10"/>
        <v>146.32401879110807</v>
      </c>
      <c r="Y46" s="7"/>
      <c r="Z46" s="25">
        <f t="shared" si="11"/>
        <v>624</v>
      </c>
      <c r="AA46" s="17">
        <f t="shared" si="15"/>
        <v>146.25899999999996</v>
      </c>
      <c r="AB46" s="24">
        <f t="shared" si="12"/>
        <v>2.5527011106743855</v>
      </c>
      <c r="AC46" s="17">
        <f t="shared" si="13"/>
        <v>6.5018791108116147E-2</v>
      </c>
      <c r="AD46" s="17">
        <f t="shared" ca="1" si="14"/>
        <v>-8.8872843414833369E-4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13926</v>
      </c>
      <c r="D47" s="17">
        <v>15065</v>
      </c>
      <c r="E47" s="17">
        <v>12608</v>
      </c>
      <c r="F47" s="17">
        <v>11457</v>
      </c>
      <c r="G47" s="24"/>
      <c r="H47" s="7"/>
      <c r="I47" s="25">
        <f t="shared" si="0"/>
        <v>1318</v>
      </c>
      <c r="J47" s="24">
        <f t="shared" si="0"/>
        <v>3608</v>
      </c>
      <c r="K47" s="7"/>
      <c r="L47" s="25">
        <f t="shared" si="3"/>
        <v>1322.2732974825178</v>
      </c>
      <c r="M47" s="17">
        <f t="shared" si="1"/>
        <v>18.261071374093127</v>
      </c>
      <c r="N47" s="17">
        <f t="shared" si="4"/>
        <v>3597.7159961628672</v>
      </c>
      <c r="O47" s="24">
        <f t="shared" si="2"/>
        <v>105.76073492216187</v>
      </c>
      <c r="P47" s="7"/>
      <c r="Q47" s="25">
        <f t="shared" si="5"/>
        <v>1336.1482787583466</v>
      </c>
      <c r="R47" s="24">
        <f t="shared" si="6"/>
        <v>3581.6770983286315</v>
      </c>
      <c r="S47" s="7"/>
      <c r="T47" s="25">
        <f t="shared" si="7"/>
        <v>-0.34792780372261334</v>
      </c>
      <c r="U47" s="24">
        <f t="shared" si="8"/>
        <v>0.93656487907468144</v>
      </c>
      <c r="V47" s="7"/>
      <c r="W47" s="25">
        <f t="shared" si="9"/>
        <v>-0.36111486050545921</v>
      </c>
      <c r="X47" s="24">
        <f t="shared" si="10"/>
        <v>152.0110982393004</v>
      </c>
      <c r="Y47" s="7"/>
      <c r="Z47" s="25">
        <f t="shared" si="11"/>
        <v>630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8.2098239300449904E-2</v>
      </c>
      <c r="AD47" s="17">
        <f t="shared" ca="1" si="14"/>
        <v>4.0905136451669932E-2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13748</v>
      </c>
      <c r="D48" s="17">
        <v>15116</v>
      </c>
      <c r="E48" s="17">
        <v>12785</v>
      </c>
      <c r="F48" s="17">
        <v>11393</v>
      </c>
      <c r="G48" s="24"/>
      <c r="H48" s="7"/>
      <c r="I48" s="25">
        <f t="shared" si="0"/>
        <v>963</v>
      </c>
      <c r="J48" s="24">
        <f t="shared" si="0"/>
        <v>3723</v>
      </c>
      <c r="K48" s="7"/>
      <c r="L48" s="25">
        <f t="shared" si="3"/>
        <v>964.5697150800338</v>
      </c>
      <c r="M48" s="17">
        <f t="shared" si="1"/>
        <v>2.4640054324855263</v>
      </c>
      <c r="N48" s="17">
        <f t="shared" si="4"/>
        <v>3715.6890706008412</v>
      </c>
      <c r="O48" s="24">
        <f t="shared" si="2"/>
        <v>53.449688679484375</v>
      </c>
      <c r="P48" s="7"/>
      <c r="Q48" s="25">
        <f t="shared" si="5"/>
        <v>981.14827875834646</v>
      </c>
      <c r="R48" s="24">
        <f t="shared" si="6"/>
        <v>3696.6770983286315</v>
      </c>
      <c r="S48" s="7"/>
      <c r="T48" s="25">
        <f t="shared" si="7"/>
        <v>-0.25548718744886639</v>
      </c>
      <c r="U48" s="24">
        <f t="shared" si="8"/>
        <v>0.96663597653454136</v>
      </c>
      <c r="V48" s="7"/>
      <c r="W48" s="25">
        <f t="shared" si="9"/>
        <v>-0.26908743564418769</v>
      </c>
      <c r="X48" s="24">
        <f t="shared" si="10"/>
        <v>157.54054835167062</v>
      </c>
      <c r="Y48" s="7"/>
      <c r="Z48" s="25">
        <f t="shared" si="11"/>
        <v>621</v>
      </c>
      <c r="AA48" s="17">
        <f t="shared" si="15"/>
        <v>157.51799999999994</v>
      </c>
      <c r="AB48" s="24">
        <f t="shared" si="12"/>
        <v>2.7492077311564267</v>
      </c>
      <c r="AC48" s="17">
        <f t="shared" si="13"/>
        <v>2.2548351670678812E-2</v>
      </c>
      <c r="AD48" s="17">
        <f t="shared" ca="1" si="14"/>
        <v>6.2338684360554453E-2</v>
      </c>
      <c r="AE48" s="17">
        <v>121</v>
      </c>
    </row>
    <row r="49" spans="1:31" s="17" customFormat="1" x14ac:dyDescent="0.25">
      <c r="A49" s="17">
        <v>29</v>
      </c>
      <c r="B49" s="17">
        <v>618</v>
      </c>
      <c r="C49" s="17">
        <v>13561</v>
      </c>
      <c r="D49" s="17">
        <v>15159</v>
      </c>
      <c r="E49" s="17">
        <v>12966</v>
      </c>
      <c r="F49" s="17">
        <v>11355</v>
      </c>
      <c r="G49" s="24"/>
      <c r="H49" s="7"/>
      <c r="I49" s="25">
        <f t="shared" si="0"/>
        <v>595</v>
      </c>
      <c r="J49" s="24">
        <f t="shared" si="0"/>
        <v>3804</v>
      </c>
      <c r="K49" s="7"/>
      <c r="L49" s="25">
        <f t="shared" si="3"/>
        <v>599.30440446551677</v>
      </c>
      <c r="M49" s="17">
        <f t="shared" si="1"/>
        <v>18.527897802760695</v>
      </c>
      <c r="N49" s="17">
        <f t="shared" si="4"/>
        <v>3798.224341474257</v>
      </c>
      <c r="O49" s="24">
        <f t="shared" si="2"/>
        <v>33.35823140598761</v>
      </c>
      <c r="P49" s="7"/>
      <c r="Q49" s="25">
        <f t="shared" si="5"/>
        <v>613.14827875834646</v>
      </c>
      <c r="R49" s="24">
        <f t="shared" si="6"/>
        <v>3777.6770983286315</v>
      </c>
      <c r="S49" s="7"/>
      <c r="T49" s="25">
        <f t="shared" si="7"/>
        <v>-0.15966142184678508</v>
      </c>
      <c r="U49" s="24">
        <f t="shared" si="8"/>
        <v>0.98781648865844263</v>
      </c>
      <c r="V49" s="7"/>
      <c r="W49" s="25">
        <f t="shared" si="9"/>
        <v>-0.17354967177278044</v>
      </c>
      <c r="X49" s="24">
        <f t="shared" si="10"/>
        <v>163.13181841834751</v>
      </c>
      <c r="Y49" s="7"/>
      <c r="Z49" s="25">
        <f t="shared" si="11"/>
        <v>618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5.1818418347551187E-2</v>
      </c>
      <c r="AD49" s="17">
        <f t="shared" ca="1" si="14"/>
        <v>0.18850591517852422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13379</v>
      </c>
      <c r="D50" s="17">
        <v>15192</v>
      </c>
      <c r="E50" s="17">
        <v>13152</v>
      </c>
      <c r="F50" s="17">
        <v>11337</v>
      </c>
      <c r="G50" s="24"/>
      <c r="H50" s="7"/>
      <c r="I50" s="25">
        <f t="shared" si="0"/>
        <v>227</v>
      </c>
      <c r="J50" s="24">
        <f t="shared" si="0"/>
        <v>3855</v>
      </c>
      <c r="K50" s="7"/>
      <c r="L50" s="25">
        <f t="shared" si="3"/>
        <v>233.64970523072242</v>
      </c>
      <c r="M50" s="17">
        <f t="shared" si="1"/>
        <v>44.218579655497088</v>
      </c>
      <c r="N50" s="17">
        <f t="shared" si="4"/>
        <v>3844.7700229245811</v>
      </c>
      <c r="O50" s="24">
        <f t="shared" si="2"/>
        <v>104.65243096359626</v>
      </c>
      <c r="P50" s="7"/>
      <c r="Q50" s="25">
        <f t="shared" si="5"/>
        <v>245.14827875834649</v>
      </c>
      <c r="R50" s="24">
        <f t="shared" si="6"/>
        <v>3828.6770983286315</v>
      </c>
      <c r="S50" s="7"/>
      <c r="T50" s="25">
        <f t="shared" si="7"/>
        <v>-6.3835656244703803E-2</v>
      </c>
      <c r="U50" s="24">
        <f t="shared" si="8"/>
        <v>1.0011523666623805</v>
      </c>
      <c r="V50" s="7"/>
      <c r="W50" s="25">
        <f t="shared" si="9"/>
        <v>-7.790174094508491E-2</v>
      </c>
      <c r="X50" s="24">
        <f t="shared" si="10"/>
        <v>168.64709161569613</v>
      </c>
      <c r="Y50" s="7"/>
      <c r="Z50" s="25">
        <f t="shared" si="11"/>
        <v>609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8.6091615696176405E-2</v>
      </c>
      <c r="AD50" s="17">
        <f t="shared" ca="1" si="14"/>
        <v>2.4268322177363189E-2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13191</v>
      </c>
      <c r="D51" s="17">
        <v>15187</v>
      </c>
      <c r="E51" s="17">
        <v>13335</v>
      </c>
      <c r="F51" s="17">
        <v>11327</v>
      </c>
      <c r="G51" s="24"/>
      <c r="H51" s="7"/>
      <c r="I51" s="25">
        <f t="shared" si="0"/>
        <v>-144</v>
      </c>
      <c r="J51" s="24">
        <f t="shared" si="0"/>
        <v>3860</v>
      </c>
      <c r="K51" s="7"/>
      <c r="L51" s="25">
        <f t="shared" si="3"/>
        <v>-139.14230530745724</v>
      </c>
      <c r="M51" s="17">
        <f t="shared" si="1"/>
        <v>23.597197725958146</v>
      </c>
      <c r="N51" s="17">
        <f t="shared" si="4"/>
        <v>3856.2725293344311</v>
      </c>
      <c r="O51" s="24">
        <f t="shared" si="2"/>
        <v>13.894037562676989</v>
      </c>
      <c r="P51" s="7"/>
      <c r="Q51" s="25">
        <f t="shared" si="5"/>
        <v>-125.85172124165351</v>
      </c>
      <c r="R51" s="24">
        <f t="shared" si="6"/>
        <v>3833.6770983286315</v>
      </c>
      <c r="S51" s="7"/>
      <c r="T51" s="25">
        <f t="shared" si="7"/>
        <v>3.2771297663916212E-2</v>
      </c>
      <c r="U51" s="24">
        <f t="shared" si="8"/>
        <v>1.0024598056823744</v>
      </c>
      <c r="V51" s="7"/>
      <c r="W51" s="25">
        <f t="shared" si="9"/>
        <v>1.8696377885767553E-2</v>
      </c>
      <c r="X51" s="24">
        <f t="shared" si="10"/>
        <v>174.16490074573233</v>
      </c>
      <c r="Y51" s="7"/>
      <c r="Z51" s="25">
        <f t="shared" si="11"/>
        <v>617</v>
      </c>
      <c r="AA51" s="17">
        <f t="shared" si="15"/>
        <v>174.11399999999995</v>
      </c>
      <c r="AB51" s="24">
        <f t="shared" si="12"/>
        <v>3.038862573817406</v>
      </c>
      <c r="AC51" s="17">
        <f t="shared" si="13"/>
        <v>5.0900745732377572E-2</v>
      </c>
      <c r="AD51" s="17">
        <f t="shared" ca="1" si="14"/>
        <v>5.8680718288627531E-2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12999</v>
      </c>
      <c r="D52" s="17">
        <v>15180</v>
      </c>
      <c r="E52" s="17">
        <v>13524</v>
      </c>
      <c r="F52" s="17">
        <v>11340</v>
      </c>
      <c r="G52" s="24"/>
      <c r="H52" s="7"/>
      <c r="I52" s="25">
        <f t="shared" ref="I52:J83" si="16">C52-E52</f>
        <v>-525</v>
      </c>
      <c r="J52" s="24">
        <f t="shared" si="16"/>
        <v>3840</v>
      </c>
      <c r="K52" s="7"/>
      <c r="L52" s="25">
        <f t="shared" si="3"/>
        <v>-518.58893644776947</v>
      </c>
      <c r="M52" s="17">
        <f t="shared" si="1"/>
        <v>41.101735870738743</v>
      </c>
      <c r="N52" s="17">
        <f t="shared" si="4"/>
        <v>3830.8791006292536</v>
      </c>
      <c r="O52" s="24">
        <f t="shared" si="2"/>
        <v>83.190805331282604</v>
      </c>
      <c r="P52" s="7"/>
      <c r="Q52" s="25">
        <f t="shared" si="5"/>
        <v>-506.85172124165348</v>
      </c>
      <c r="R52" s="24">
        <f t="shared" si="6"/>
        <v>3813.6770983286315</v>
      </c>
      <c r="S52" s="7"/>
      <c r="T52" s="25">
        <f t="shared" si="7"/>
        <v>0.1319822125943319</v>
      </c>
      <c r="U52" s="24">
        <f t="shared" si="8"/>
        <v>0.99723004960239869</v>
      </c>
      <c r="V52" s="7"/>
      <c r="W52" s="25">
        <f t="shared" si="9"/>
        <v>0.11799052030302107</v>
      </c>
      <c r="X52" s="24">
        <f t="shared" si="10"/>
        <v>179.8441952180367</v>
      </c>
      <c r="Y52" s="7"/>
      <c r="Z52" s="25">
        <f t="shared" si="11"/>
        <v>630</v>
      </c>
      <c r="AA52" s="17">
        <f t="shared" si="15"/>
        <v>179.78399999999993</v>
      </c>
      <c r="AB52" s="24">
        <f t="shared" si="12"/>
        <v>3.1378227424054841</v>
      </c>
      <c r="AC52" s="17">
        <f t="shared" si="13"/>
        <v>6.0195218036767528E-2</v>
      </c>
      <c r="AD52" s="17">
        <f t="shared" ca="1" si="14"/>
        <v>9.3388655506259965E-2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12812</v>
      </c>
      <c r="D53" s="17">
        <v>15149</v>
      </c>
      <c r="E53" s="17">
        <v>13713</v>
      </c>
      <c r="F53" s="17">
        <v>11372</v>
      </c>
      <c r="G53" s="24"/>
      <c r="H53" s="7"/>
      <c r="I53" s="25">
        <f t="shared" si="16"/>
        <v>-901</v>
      </c>
      <c r="J53" s="24">
        <f t="shared" si="16"/>
        <v>3777</v>
      </c>
      <c r="K53" s="7"/>
      <c r="L53" s="25">
        <f t="shared" si="3"/>
        <v>-894.30912164615017</v>
      </c>
      <c r="M53" s="17">
        <f t="shared" si="1"/>
        <v>44.767853146016151</v>
      </c>
      <c r="N53" s="17">
        <f t="shared" si="4"/>
        <v>3767.9514127066368</v>
      </c>
      <c r="O53" s="24">
        <f t="shared" si="2"/>
        <v>81.876932005613924</v>
      </c>
      <c r="P53" s="7"/>
      <c r="Q53" s="25">
        <f t="shared" si="5"/>
        <v>-882.85172124165354</v>
      </c>
      <c r="R53" s="24">
        <f t="shared" si="6"/>
        <v>3750.6770983286315</v>
      </c>
      <c r="S53" s="7"/>
      <c r="T53" s="25">
        <f t="shared" si="7"/>
        <v>0.22989114701384977</v>
      </c>
      <c r="U53" s="24">
        <f t="shared" si="8"/>
        <v>0.98075631795047546</v>
      </c>
      <c r="V53" s="7"/>
      <c r="W53" s="25">
        <f t="shared" si="9"/>
        <v>0.21614045979620736</v>
      </c>
      <c r="X53" s="24">
        <f t="shared" si="10"/>
        <v>185.52469076453838</v>
      </c>
      <c r="Y53" s="7"/>
      <c r="Z53" s="25">
        <f t="shared" si="11"/>
        <v>632</v>
      </c>
      <c r="AA53" s="17">
        <f t="shared" si="15"/>
        <v>185.47199999999992</v>
      </c>
      <c r="AB53" s="24">
        <f t="shared" si="12"/>
        <v>3.2370970702589217</v>
      </c>
      <c r="AC53" s="17">
        <f t="shared" si="13"/>
        <v>5.2690764538454005E-2</v>
      </c>
      <c r="AD53" s="17">
        <f t="shared" ca="1" si="14"/>
        <v>9.2182936544389804E-2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12628</v>
      </c>
      <c r="D54" s="17">
        <v>15094</v>
      </c>
      <c r="E54" s="17">
        <v>13900</v>
      </c>
      <c r="F54" s="17">
        <v>11427</v>
      </c>
      <c r="G54" s="24"/>
      <c r="H54" s="7"/>
      <c r="I54" s="25">
        <f t="shared" si="16"/>
        <v>-1272</v>
      </c>
      <c r="J54" s="24">
        <f t="shared" si="16"/>
        <v>3667</v>
      </c>
      <c r="K54" s="7"/>
      <c r="L54" s="25">
        <f t="shared" si="3"/>
        <v>-1267.1097606278263</v>
      </c>
      <c r="M54" s="17">
        <f t="shared" si="1"/>
        <v>23.914441117157921</v>
      </c>
      <c r="N54" s="17">
        <f t="shared" si="4"/>
        <v>3666.2596809081019</v>
      </c>
      <c r="O54" s="24">
        <f t="shared" si="2"/>
        <v>0.54807235782878694</v>
      </c>
      <c r="P54" s="7"/>
      <c r="Q54" s="25">
        <f t="shared" si="5"/>
        <v>-1253.8517212416534</v>
      </c>
      <c r="R54" s="24">
        <f t="shared" si="6"/>
        <v>3640.6770983286315</v>
      </c>
      <c r="S54" s="7"/>
      <c r="T54" s="25">
        <f t="shared" si="7"/>
        <v>0.32649810092246973</v>
      </c>
      <c r="U54" s="24">
        <f t="shared" si="8"/>
        <v>0.95199265951060952</v>
      </c>
      <c r="V54" s="7"/>
      <c r="W54" s="25">
        <f t="shared" si="9"/>
        <v>0.31316088529283143</v>
      </c>
      <c r="X54" s="24">
        <f t="shared" si="10"/>
        <v>191.3052076296517</v>
      </c>
      <c r="Y54" s="7"/>
      <c r="Z54" s="25">
        <f t="shared" si="11"/>
        <v>642</v>
      </c>
      <c r="AA54" s="17">
        <f t="shared" si="15"/>
        <v>191.24999999999991</v>
      </c>
      <c r="AB54" s="24">
        <f t="shared" si="12"/>
        <v>3.3379421944391536</v>
      </c>
      <c r="AC54" s="17">
        <f t="shared" si="13"/>
        <v>5.5207629651789603E-2</v>
      </c>
      <c r="AD54" s="17">
        <f t="shared" ca="1" si="14"/>
        <v>-1.3178621424572157E-3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12444</v>
      </c>
      <c r="D55" s="17">
        <v>15024</v>
      </c>
      <c r="E55" s="17">
        <v>14070</v>
      </c>
      <c r="F55" s="17">
        <v>11493</v>
      </c>
      <c r="G55" s="24"/>
      <c r="H55" s="7"/>
      <c r="I55" s="25">
        <f t="shared" si="16"/>
        <v>-1626</v>
      </c>
      <c r="J55" s="24">
        <f t="shared" si="16"/>
        <v>3531</v>
      </c>
      <c r="K55" s="7"/>
      <c r="L55" s="25">
        <f t="shared" si="3"/>
        <v>-1620.0629166744745</v>
      </c>
      <c r="M55" s="17">
        <f t="shared" si="1"/>
        <v>35.248958414232497</v>
      </c>
      <c r="N55" s="17">
        <f t="shared" si="4"/>
        <v>3530.7016445775116</v>
      </c>
      <c r="O55" s="24">
        <f t="shared" si="2"/>
        <v>8.9015958128222494E-2</v>
      </c>
      <c r="P55" s="7"/>
      <c r="Q55" s="25">
        <f t="shared" si="5"/>
        <v>-1607.8517212416534</v>
      </c>
      <c r="R55" s="24">
        <f t="shared" si="6"/>
        <v>3504.6770983286315</v>
      </c>
      <c r="S55" s="7"/>
      <c r="T55" s="25">
        <f t="shared" si="7"/>
        <v>0.41867832109403708</v>
      </c>
      <c r="U55" s="24">
        <f t="shared" si="8"/>
        <v>0.91643031816677523</v>
      </c>
      <c r="V55" s="7"/>
      <c r="W55" s="25">
        <f t="shared" si="9"/>
        <v>0.40584961857609875</v>
      </c>
      <c r="X55" s="24">
        <f t="shared" si="10"/>
        <v>196.98302917122703</v>
      </c>
      <c r="Y55" s="7"/>
      <c r="Z55" s="25">
        <f t="shared" si="11"/>
        <v>629</v>
      </c>
      <c r="AA55" s="17">
        <f t="shared" si="15"/>
        <v>196.91099999999992</v>
      </c>
      <c r="AB55" s="24">
        <f t="shared" si="12"/>
        <v>3.4367452833945529</v>
      </c>
      <c r="AC55" s="17">
        <f t="shared" si="13"/>
        <v>7.202917122711483E-2</v>
      </c>
      <c r="AD55" s="17">
        <f t="shared" ca="1" si="14"/>
        <v>4.8061691022240893E-2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12279</v>
      </c>
      <c r="D56" s="17">
        <v>14941</v>
      </c>
      <c r="E56" s="17">
        <v>14235</v>
      </c>
      <c r="F56" s="17">
        <v>11577</v>
      </c>
      <c r="G56" s="24"/>
      <c r="H56" s="7"/>
      <c r="I56" s="25">
        <f t="shared" si="16"/>
        <v>-1956</v>
      </c>
      <c r="J56" s="24">
        <f t="shared" si="16"/>
        <v>3364</v>
      </c>
      <c r="K56" s="7"/>
      <c r="L56" s="25">
        <f t="shared" si="3"/>
        <v>-1948.4905535212024</v>
      </c>
      <c r="M56" s="17">
        <f t="shared" si="1"/>
        <v>56.391786417925665</v>
      </c>
      <c r="N56" s="17">
        <f t="shared" si="4"/>
        <v>3365.9419351691422</v>
      </c>
      <c r="O56" s="24">
        <f t="shared" si="2"/>
        <v>3.7711122011513369</v>
      </c>
      <c r="P56" s="7"/>
      <c r="Q56" s="25">
        <f t="shared" si="5"/>
        <v>-1937.8517212416534</v>
      </c>
      <c r="R56" s="24">
        <f t="shared" si="6"/>
        <v>3337.6770983286315</v>
      </c>
      <c r="S56" s="7"/>
      <c r="T56" s="25">
        <f t="shared" si="7"/>
        <v>0.50460903481329478</v>
      </c>
      <c r="U56" s="24">
        <f t="shared" si="8"/>
        <v>0.87276185489897873</v>
      </c>
      <c r="V56" s="7"/>
      <c r="W56" s="25">
        <f t="shared" si="9"/>
        <v>0.49240206835274447</v>
      </c>
      <c r="X56" s="24">
        <f t="shared" si="10"/>
        <v>202.52761441792791</v>
      </c>
      <c r="Y56" s="7"/>
      <c r="Z56" s="25">
        <f t="shared" si="11"/>
        <v>612</v>
      </c>
      <c r="AA56" s="17">
        <f t="shared" si="15"/>
        <v>202.41899999999993</v>
      </c>
      <c r="AB56" s="24">
        <f t="shared" si="12"/>
        <v>3.5328780185944009</v>
      </c>
      <c r="AC56" s="17">
        <f t="shared" si="13"/>
        <v>0.10861441792798132</v>
      </c>
      <c r="AD56" s="17">
        <f t="shared" ca="1" si="14"/>
        <v>1.2743275707435942E-2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12132</v>
      </c>
      <c r="D57" s="17">
        <v>14852</v>
      </c>
      <c r="E57" s="17">
        <v>14398</v>
      </c>
      <c r="F57" s="17">
        <v>11685</v>
      </c>
      <c r="G57" s="24"/>
      <c r="H57" s="7"/>
      <c r="I57" s="25">
        <f t="shared" si="16"/>
        <v>-2266</v>
      </c>
      <c r="J57" s="24">
        <f t="shared" si="16"/>
        <v>3167</v>
      </c>
      <c r="K57" s="7"/>
      <c r="L57" s="25">
        <f t="shared" si="3"/>
        <v>-2262.0189612264803</v>
      </c>
      <c r="M57" s="17">
        <f t="shared" si="1"/>
        <v>15.848669716267121</v>
      </c>
      <c r="N57" s="17">
        <f t="shared" si="4"/>
        <v>3168.2372253208487</v>
      </c>
      <c r="O57" s="24">
        <f t="shared" si="2"/>
        <v>1.530726494549083</v>
      </c>
      <c r="P57" s="7"/>
      <c r="Q57" s="25">
        <f t="shared" si="5"/>
        <v>-2247.8517212416536</v>
      </c>
      <c r="R57" s="24">
        <f t="shared" si="6"/>
        <v>3140.6770983286315</v>
      </c>
      <c r="S57" s="7"/>
      <c r="T57" s="25">
        <f t="shared" si="7"/>
        <v>0.58533182648896109</v>
      </c>
      <c r="U57" s="24">
        <f t="shared" si="8"/>
        <v>0.82124875751121884</v>
      </c>
      <c r="V57" s="7"/>
      <c r="W57" s="25">
        <f t="shared" si="9"/>
        <v>0.57385624950669012</v>
      </c>
      <c r="X57" s="24">
        <f t="shared" si="10"/>
        <v>208.04076155882308</v>
      </c>
      <c r="Y57" s="7"/>
      <c r="Z57" s="25">
        <f t="shared" si="11"/>
        <v>618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5.9761558823140604E-2</v>
      </c>
      <c r="AD57" s="17">
        <f t="shared" ca="1" si="14"/>
        <v>-1.5748456171706948E-2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14736</v>
      </c>
      <c r="E58" s="17">
        <v>14541</v>
      </c>
      <c r="F58" s="17">
        <v>11797</v>
      </c>
      <c r="G58" s="24"/>
      <c r="H58" s="7"/>
      <c r="I58" s="25">
        <f t="shared" si="16"/>
        <v>-2554</v>
      </c>
      <c r="J58" s="24">
        <f t="shared" si="16"/>
        <v>2939</v>
      </c>
      <c r="K58" s="7"/>
      <c r="L58" s="25">
        <f t="shared" si="3"/>
        <v>-2552.1213319236354</v>
      </c>
      <c r="M58" s="17">
        <f t="shared" si="1"/>
        <v>3.5293937411516443</v>
      </c>
      <c r="N58" s="17">
        <f t="shared" si="4"/>
        <v>2942.8610967545542</v>
      </c>
      <c r="O58" s="24">
        <f t="shared" si="2"/>
        <v>14.908068148028841</v>
      </c>
      <c r="P58" s="7"/>
      <c r="Q58" s="25">
        <f t="shared" si="5"/>
        <v>-2535.8517212416536</v>
      </c>
      <c r="R58" s="24">
        <f t="shared" si="6"/>
        <v>2912.6770983286315</v>
      </c>
      <c r="S58" s="7"/>
      <c r="T58" s="25">
        <f t="shared" si="7"/>
        <v>0.66032590391667689</v>
      </c>
      <c r="U58" s="24">
        <f t="shared" si="8"/>
        <v>0.76162953819949664</v>
      </c>
      <c r="V58" s="7"/>
      <c r="W58" s="25">
        <f t="shared" si="9"/>
        <v>0.64969499071191317</v>
      </c>
      <c r="X58" s="24">
        <f t="shared" si="10"/>
        <v>213.56169639093559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6.3696390935660929E-2</v>
      </c>
      <c r="AD58" s="17">
        <f t="shared" ca="1" si="14"/>
        <v>4.8954396955366519E-2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11848</v>
      </c>
      <c r="D59" s="17">
        <v>14611</v>
      </c>
      <c r="E59" s="17">
        <v>14675</v>
      </c>
      <c r="F59" s="17">
        <v>11927</v>
      </c>
      <c r="G59" s="24"/>
      <c r="H59" s="7"/>
      <c r="I59" s="25">
        <f t="shared" si="16"/>
        <v>-2827</v>
      </c>
      <c r="J59" s="24">
        <f t="shared" si="16"/>
        <v>2684</v>
      </c>
      <c r="K59" s="7"/>
      <c r="L59" s="25">
        <f t="shared" si="3"/>
        <v>-2822.8610525734666</v>
      </c>
      <c r="M59" s="17">
        <f t="shared" si="1"/>
        <v>17.130885799607267</v>
      </c>
      <c r="N59" s="17">
        <f t="shared" si="4"/>
        <v>2686.0990014890835</v>
      </c>
      <c r="O59" s="24">
        <f t="shared" si="2"/>
        <v>4.4058072511749531</v>
      </c>
      <c r="P59" s="7"/>
      <c r="Q59" s="25">
        <f t="shared" si="5"/>
        <v>-2808.8517212416536</v>
      </c>
      <c r="R59" s="24">
        <f t="shared" si="6"/>
        <v>2657.6770983286315</v>
      </c>
      <c r="S59" s="7"/>
      <c r="T59" s="25">
        <f t="shared" si="7"/>
        <v>0.73141403981169917</v>
      </c>
      <c r="U59" s="24">
        <f t="shared" si="8"/>
        <v>0.69495014817980738</v>
      </c>
      <c r="V59" s="7"/>
      <c r="W59" s="25">
        <f t="shared" si="9"/>
        <v>0.72172655549355436</v>
      </c>
      <c r="X59" s="24">
        <f t="shared" si="10"/>
        <v>219.17924015941685</v>
      </c>
      <c r="Y59" s="7"/>
      <c r="Z59" s="25">
        <f t="shared" si="11"/>
        <v>623</v>
      </c>
      <c r="AA59" s="17">
        <f t="shared" si="15"/>
        <v>219.10499999999993</v>
      </c>
      <c r="AB59" s="24">
        <f t="shared" si="12"/>
        <v>3.8241036575821745</v>
      </c>
      <c r="AC59" s="17">
        <f t="shared" si="13"/>
        <v>7.424015941691664E-2</v>
      </c>
      <c r="AD59" s="17">
        <f t="shared" ca="1" si="14"/>
        <v>5.9370870237614781E-2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11722</v>
      </c>
      <c r="D60" s="17">
        <v>14465</v>
      </c>
      <c r="E60" s="17">
        <v>14794</v>
      </c>
      <c r="F60" s="17">
        <v>12071</v>
      </c>
      <c r="G60" s="24"/>
      <c r="H60" s="7"/>
      <c r="I60" s="25">
        <f t="shared" si="16"/>
        <v>-3072</v>
      </c>
      <c r="J60" s="24">
        <f t="shared" si="16"/>
        <v>2394</v>
      </c>
      <c r="K60" s="7"/>
      <c r="L60" s="25">
        <f t="shared" si="3"/>
        <v>-3066.7320067640649</v>
      </c>
      <c r="M60" s="17">
        <f t="shared" si="1"/>
        <v>27.751752733858353</v>
      </c>
      <c r="N60" s="17">
        <f t="shared" si="4"/>
        <v>2403.8511869884592</v>
      </c>
      <c r="O60" s="24">
        <f t="shared" si="2"/>
        <v>97.045885081587372</v>
      </c>
      <c r="P60" s="7"/>
      <c r="Q60" s="25">
        <f t="shared" si="5"/>
        <v>-3053.8517212416536</v>
      </c>
      <c r="R60" s="24">
        <f t="shared" si="6"/>
        <v>2367.6770983286315</v>
      </c>
      <c r="S60" s="7"/>
      <c r="T60" s="25">
        <f t="shared" si="7"/>
        <v>0.79521108484569358</v>
      </c>
      <c r="U60" s="24">
        <f t="shared" si="8"/>
        <v>0.61911868502016076</v>
      </c>
      <c r="V60" s="7"/>
      <c r="W60" s="25">
        <f t="shared" si="9"/>
        <v>0.78659483858028156</v>
      </c>
      <c r="X60" s="24">
        <f t="shared" si="10"/>
        <v>224.89060087088933</v>
      </c>
      <c r="Y60" s="7"/>
      <c r="Z60" s="25">
        <f t="shared" si="11"/>
        <v>623</v>
      </c>
      <c r="AA60" s="17">
        <f t="shared" si="15"/>
        <v>224.71199999999993</v>
      </c>
      <c r="AB60" s="24">
        <f t="shared" si="12"/>
        <v>3.9219642687414966</v>
      </c>
      <c r="AC60" s="17">
        <f t="shared" si="13"/>
        <v>0.17860087088939736</v>
      </c>
      <c r="AD60" s="17">
        <f t="shared" ca="1" si="14"/>
        <v>-3.0121397122201188E-2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11616</v>
      </c>
      <c r="D61" s="17">
        <v>14308</v>
      </c>
      <c r="E61" s="17">
        <v>14901</v>
      </c>
      <c r="F61" s="17">
        <v>12222</v>
      </c>
      <c r="G61" s="24"/>
      <c r="H61" s="7"/>
      <c r="I61" s="25">
        <f t="shared" si="16"/>
        <v>-3285</v>
      </c>
      <c r="J61" s="24">
        <f t="shared" si="16"/>
        <v>2086</v>
      </c>
      <c r="K61" s="7"/>
      <c r="L61" s="25">
        <f t="shared" si="3"/>
        <v>-3283.6360380393398</v>
      </c>
      <c r="M61" s="17">
        <f t="shared" si="1"/>
        <v>1.8603922301279152</v>
      </c>
      <c r="N61" s="17">
        <f t="shared" si="4"/>
        <v>2095.2759756676182</v>
      </c>
      <c r="O61" s="24">
        <f t="shared" si="2"/>
        <v>86.043724586245659</v>
      </c>
      <c r="P61" s="7"/>
      <c r="Q61" s="25">
        <f t="shared" si="5"/>
        <v>-3266.8517212416536</v>
      </c>
      <c r="R61" s="24">
        <f t="shared" si="6"/>
        <v>2059.6770983286315</v>
      </c>
      <c r="S61" s="7"/>
      <c r="T61" s="25">
        <f t="shared" si="7"/>
        <v>0.85067545460994165</v>
      </c>
      <c r="U61" s="24">
        <f t="shared" si="8"/>
        <v>0.53858044138853611</v>
      </c>
      <c r="V61" s="7"/>
      <c r="W61" s="25">
        <f t="shared" si="9"/>
        <v>0.84319572491440031</v>
      </c>
      <c r="X61" s="24">
        <f t="shared" si="10"/>
        <v>230.5285464855599</v>
      </c>
      <c r="Y61" s="7"/>
      <c r="Z61" s="25">
        <f t="shared" si="11"/>
        <v>630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0.14654648555998051</v>
      </c>
      <c r="AD61" s="17">
        <f t="shared" ca="1" si="14"/>
        <v>3.8152259663775112E-2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11520</v>
      </c>
      <c r="D62" s="17">
        <v>14142</v>
      </c>
      <c r="E62" s="17">
        <v>14990</v>
      </c>
      <c r="F62" s="17">
        <v>12391</v>
      </c>
      <c r="G62" s="24"/>
      <c r="H62" s="7"/>
      <c r="I62" s="25">
        <f t="shared" si="16"/>
        <v>-3470</v>
      </c>
      <c r="J62" s="24">
        <f t="shared" si="16"/>
        <v>1751</v>
      </c>
      <c r="K62" s="7"/>
      <c r="L62" s="25">
        <f t="shared" si="3"/>
        <v>-3472.2824649135946</v>
      </c>
      <c r="M62" s="17">
        <f t="shared" si="1"/>
        <v>5.2096460817903809</v>
      </c>
      <c r="N62" s="17">
        <f t="shared" si="4"/>
        <v>1758.9141683823093</v>
      </c>
      <c r="O62" s="24">
        <f t="shared" si="2"/>
        <v>62.634061183544183</v>
      </c>
      <c r="P62" s="7"/>
      <c r="Q62" s="25">
        <f t="shared" si="5"/>
        <v>-3451.8517212416536</v>
      </c>
      <c r="R62" s="24">
        <f t="shared" si="6"/>
        <v>1724.6770983286315</v>
      </c>
      <c r="S62" s="7"/>
      <c r="T62" s="25">
        <f t="shared" si="7"/>
        <v>0.89884873351316197</v>
      </c>
      <c r="U62" s="24">
        <f t="shared" si="8"/>
        <v>0.4509820270489443</v>
      </c>
      <c r="V62" s="7"/>
      <c r="W62" s="25">
        <f t="shared" si="9"/>
        <v>0.89260395169859486</v>
      </c>
      <c r="X62" s="24">
        <f t="shared" si="10"/>
        <v>236.29155478426105</v>
      </c>
      <c r="Y62" s="7"/>
      <c r="Z62" s="25">
        <f t="shared" si="11"/>
        <v>644</v>
      </c>
      <c r="AA62" s="17">
        <f t="shared" si="15"/>
        <v>236.17799999999991</v>
      </c>
      <c r="AB62" s="24">
        <f t="shared" si="12"/>
        <v>4.1220837207751657</v>
      </c>
      <c r="AC62" s="17">
        <f t="shared" si="13"/>
        <v>0.11355478426114018</v>
      </c>
      <c r="AD62" s="17">
        <f t="shared" ca="1" si="14"/>
        <v>0.10145536958660273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11439</v>
      </c>
      <c r="D63" s="17">
        <v>13961</v>
      </c>
      <c r="E63" s="17">
        <v>15053</v>
      </c>
      <c r="F63" s="17">
        <v>12555</v>
      </c>
      <c r="G63" s="24"/>
      <c r="H63" s="7"/>
      <c r="I63" s="25">
        <f t="shared" si="16"/>
        <v>-3614</v>
      </c>
      <c r="J63" s="24">
        <f t="shared" si="16"/>
        <v>1406</v>
      </c>
      <c r="K63" s="7"/>
      <c r="L63" s="25">
        <f t="shared" si="3"/>
        <v>-3620.7256317007709</v>
      </c>
      <c r="M63" s="17">
        <f t="shared" si="1"/>
        <v>45.234121774414717</v>
      </c>
      <c r="N63" s="17">
        <f t="shared" si="4"/>
        <v>1417.7240101367868</v>
      </c>
      <c r="O63" s="24">
        <f t="shared" si="2"/>
        <v>137.45241368747904</v>
      </c>
      <c r="P63" s="7"/>
      <c r="Q63" s="25">
        <f t="shared" si="5"/>
        <v>-3595.8517212416536</v>
      </c>
      <c r="R63" s="24">
        <f t="shared" si="6"/>
        <v>1379.6770983286315</v>
      </c>
      <c r="S63" s="7"/>
      <c r="T63" s="25">
        <f t="shared" si="7"/>
        <v>0.93634577222701987</v>
      </c>
      <c r="U63" s="24">
        <f t="shared" si="8"/>
        <v>0.36076873466936471</v>
      </c>
      <c r="V63" s="7"/>
      <c r="W63" s="25">
        <f t="shared" si="9"/>
        <v>0.93137160786462614</v>
      </c>
      <c r="X63" s="24">
        <f t="shared" si="10"/>
        <v>241.92244893569955</v>
      </c>
      <c r="Y63" s="7"/>
      <c r="Z63" s="25">
        <f t="shared" si="11"/>
        <v>621</v>
      </c>
      <c r="AA63" s="17">
        <f t="shared" si="15"/>
        <v>241.76699999999991</v>
      </c>
      <c r="AB63" s="24">
        <f t="shared" si="12"/>
        <v>4.2196301726691292</v>
      </c>
      <c r="AC63" s="17">
        <f t="shared" si="13"/>
        <v>0.15544893569963847</v>
      </c>
      <c r="AD63" s="17">
        <f t="shared" ca="1" si="14"/>
        <v>6.5261982604738478E-3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11390</v>
      </c>
      <c r="D64" s="17">
        <v>13790</v>
      </c>
      <c r="E64" s="17">
        <v>15122</v>
      </c>
      <c r="F64" s="17">
        <v>12742</v>
      </c>
      <c r="G64" s="24"/>
      <c r="H64" s="7"/>
      <c r="I64" s="25">
        <f t="shared" si="16"/>
        <v>-3732</v>
      </c>
      <c r="J64" s="24">
        <f t="shared" si="16"/>
        <v>1048</v>
      </c>
      <c r="K64" s="7"/>
      <c r="L64" s="25">
        <f t="shared" si="3"/>
        <v>-3737.0472707816807</v>
      </c>
      <c r="M64" s="17">
        <f t="shared" si="1"/>
        <v>25.474942343607793</v>
      </c>
      <c r="N64" s="17">
        <f t="shared" si="4"/>
        <v>1055.1680766548441</v>
      </c>
      <c r="O64" s="24">
        <f t="shared" si="2"/>
        <v>51.381322929720575</v>
      </c>
      <c r="P64" s="7"/>
      <c r="Q64" s="25">
        <f t="shared" si="5"/>
        <v>-3713.8517212416536</v>
      </c>
      <c r="R64" s="24">
        <f t="shared" si="6"/>
        <v>1021.6770983286316</v>
      </c>
      <c r="S64" s="7"/>
      <c r="T64" s="25">
        <f t="shared" si="7"/>
        <v>0.96707251228420898</v>
      </c>
      <c r="U64" s="24">
        <f t="shared" si="8"/>
        <v>0.26715610083780095</v>
      </c>
      <c r="V64" s="7"/>
      <c r="W64" s="25">
        <f t="shared" si="9"/>
        <v>0.96341603679236398</v>
      </c>
      <c r="X64" s="24">
        <f t="shared" si="10"/>
        <v>247.59768941142886</v>
      </c>
      <c r="Y64" s="7"/>
      <c r="Z64" s="25">
        <f t="shared" si="11"/>
        <v>635</v>
      </c>
      <c r="AA64" s="17">
        <f t="shared" si="15"/>
        <v>247.48199999999991</v>
      </c>
      <c r="AB64" s="24">
        <f t="shared" si="12"/>
        <v>4.3193757394206056</v>
      </c>
      <c r="AC64" s="17">
        <f t="shared" si="13"/>
        <v>0.11568941142894573</v>
      </c>
      <c r="AD64" s="17">
        <f t="shared" ca="1" si="14"/>
        <v>8.7609381580961099E-2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11352</v>
      </c>
      <c r="D65" s="17">
        <v>13619</v>
      </c>
      <c r="E65" s="17">
        <v>15164</v>
      </c>
      <c r="F65" s="17">
        <v>12935</v>
      </c>
      <c r="G65" s="24"/>
      <c r="H65" s="7"/>
      <c r="I65" s="25">
        <f t="shared" si="16"/>
        <v>-3812</v>
      </c>
      <c r="J65" s="24">
        <f t="shared" si="16"/>
        <v>684</v>
      </c>
      <c r="K65" s="7"/>
      <c r="L65" s="25">
        <f t="shared" si="3"/>
        <v>-3813.6533869118575</v>
      </c>
      <c r="M65" s="17">
        <f t="shared" si="1"/>
        <v>2.7336882803017595</v>
      </c>
      <c r="N65" s="17">
        <f t="shared" si="4"/>
        <v>698.9721223798548</v>
      </c>
      <c r="O65" s="24">
        <f t="shared" si="2"/>
        <v>224.16444855734883</v>
      </c>
      <c r="P65" s="7"/>
      <c r="Q65" s="25">
        <f t="shared" si="5"/>
        <v>-3793.8517212416536</v>
      </c>
      <c r="R65" s="24">
        <f t="shared" si="6"/>
        <v>657.67709832863159</v>
      </c>
      <c r="S65" s="7"/>
      <c r="T65" s="25">
        <f t="shared" si="7"/>
        <v>0.98790420045857441</v>
      </c>
      <c r="U65" s="24">
        <f t="shared" si="8"/>
        <v>0.17197454018224453</v>
      </c>
      <c r="V65" s="7"/>
      <c r="W65" s="25">
        <f t="shared" si="9"/>
        <v>0.98558647151128154</v>
      </c>
      <c r="X65" s="24">
        <f t="shared" si="10"/>
        <v>253.19856411394824</v>
      </c>
      <c r="Y65" s="7"/>
      <c r="Z65" s="25">
        <f t="shared" si="11"/>
        <v>607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0.2535641139483289</v>
      </c>
      <c r="AD65" s="17">
        <f t="shared" ca="1" si="14"/>
        <v>-7.3553799419698862E-2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11330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-3855.9840696834794</v>
      </c>
      <c r="M66" s="17">
        <f t="shared" si="1"/>
        <v>0.96839314194333925</v>
      </c>
      <c r="N66" s="17">
        <f t="shared" si="4"/>
        <v>333.0540552182274</v>
      </c>
      <c r="O66" s="24">
        <f t="shared" si="2"/>
        <v>9.3272532759820361</v>
      </c>
      <c r="P66" s="7"/>
      <c r="Q66" s="25">
        <f t="shared" si="5"/>
        <v>-3836.8517212416536</v>
      </c>
      <c r="R66" s="24">
        <f t="shared" si="6"/>
        <v>303.67709832863159</v>
      </c>
      <c r="S66" s="7"/>
      <c r="T66" s="25">
        <f t="shared" si="7"/>
        <v>0.99910123285229591</v>
      </c>
      <c r="U66" s="24">
        <f t="shared" si="8"/>
        <v>7.9407857566675899E-2</v>
      </c>
      <c r="V66" s="7"/>
      <c r="W66" s="25">
        <f t="shared" si="9"/>
        <v>0.99808457809030815</v>
      </c>
      <c r="X66" s="24">
        <f t="shared" si="10"/>
        <v>258.54754487264142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8.554487264149202E-2</v>
      </c>
      <c r="AD66" s="17">
        <f t="shared" ca="1" si="14"/>
        <v>5.712763596733339E-2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11318</v>
      </c>
      <c r="D67" s="17">
        <v>13239</v>
      </c>
      <c r="E67" s="17">
        <v>15174</v>
      </c>
      <c r="F67" s="17">
        <v>13284</v>
      </c>
      <c r="G67" s="24"/>
      <c r="H67" s="7"/>
      <c r="I67" s="25">
        <f t="shared" si="16"/>
        <v>-3856</v>
      </c>
      <c r="J67" s="24">
        <f t="shared" si="16"/>
        <v>-45</v>
      </c>
      <c r="K67" s="7"/>
      <c r="L67" s="25">
        <f t="shared" si="3"/>
        <v>-3862.5141596197686</v>
      </c>
      <c r="M67" s="17">
        <f t="shared" si="1"/>
        <v>42.434275551824236</v>
      </c>
      <c r="N67" s="17">
        <f t="shared" si="4"/>
        <v>-42.334884436912716</v>
      </c>
      <c r="O67" s="24">
        <f t="shared" si="2"/>
        <v>7.1028409646100483</v>
      </c>
      <c r="P67" s="7"/>
      <c r="Q67" s="25">
        <f t="shared" si="5"/>
        <v>-3837.8517212416536</v>
      </c>
      <c r="R67" s="24">
        <f t="shared" si="6"/>
        <v>-71.322901671368442</v>
      </c>
      <c r="S67" s="7"/>
      <c r="T67" s="25">
        <f t="shared" si="7"/>
        <v>0.99936162895447544</v>
      </c>
      <c r="U67" s="24">
        <f t="shared" si="8"/>
        <v>-1.8650068932867154E-2</v>
      </c>
      <c r="V67" s="7"/>
      <c r="W67" s="25">
        <f t="shared" si="9"/>
        <v>0.99972208682286079</v>
      </c>
      <c r="X67" s="24">
        <f t="shared" si="10"/>
        <v>264.16517293185541</v>
      </c>
      <c r="Y67" s="7"/>
      <c r="Z67" s="25">
        <f t="shared" si="11"/>
        <v>624</v>
      </c>
      <c r="AA67" s="17">
        <f t="shared" si="15"/>
        <v>264.07799999999992</v>
      </c>
      <c r="AB67" s="24">
        <f t="shared" si="12"/>
        <v>4.6090305820815844</v>
      </c>
      <c r="AC67" s="17">
        <f t="shared" si="13"/>
        <v>8.7172931855491242E-2</v>
      </c>
      <c r="AD67" s="17">
        <f t="shared" ca="1" si="14"/>
        <v>7.8922762368563326E-2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11341</v>
      </c>
      <c r="D68" s="17">
        <v>13062</v>
      </c>
      <c r="E68" s="17">
        <v>15165</v>
      </c>
      <c r="F68" s="17">
        <v>13479</v>
      </c>
      <c r="G68" s="24"/>
      <c r="H68" s="7"/>
      <c r="I68" s="25">
        <f t="shared" si="16"/>
        <v>-3824</v>
      </c>
      <c r="J68" s="24">
        <f t="shared" si="16"/>
        <v>-417</v>
      </c>
      <c r="K68" s="7"/>
      <c r="L68" s="25">
        <f t="shared" si="3"/>
        <v>-3831.4691839093543</v>
      </c>
      <c r="M68" s="17">
        <f t="shared" si="1"/>
        <v>55.788708271757812</v>
      </c>
      <c r="N68" s="17">
        <f t="shared" si="4"/>
        <v>-421.85168964154821</v>
      </c>
      <c r="O68" s="24">
        <f t="shared" si="2"/>
        <v>23.538892377906151</v>
      </c>
      <c r="P68" s="7"/>
      <c r="Q68" s="25">
        <f t="shared" si="5"/>
        <v>-3805.8517212416536</v>
      </c>
      <c r="R68" s="24">
        <f t="shared" si="6"/>
        <v>-443.32290167136841</v>
      </c>
      <c r="S68" s="7"/>
      <c r="T68" s="25">
        <f t="shared" si="7"/>
        <v>0.99102895368472921</v>
      </c>
      <c r="U68" s="24">
        <f t="shared" si="8"/>
        <v>-0.11592353202041385</v>
      </c>
      <c r="V68" s="7"/>
      <c r="W68" s="25">
        <f t="shared" si="9"/>
        <v>0.99275466015445402</v>
      </c>
      <c r="X68" s="24">
        <f t="shared" si="10"/>
        <v>269.75667118545516</v>
      </c>
      <c r="Y68" s="7"/>
      <c r="Z68" s="25">
        <f t="shared" si="11"/>
        <v>632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-9.3288145447445459E-3</v>
      </c>
      <c r="AD68" s="17">
        <f t="shared" ca="1" si="14"/>
        <v>8.9184472145404925E-2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11371</v>
      </c>
      <c r="D69" s="17">
        <v>12868</v>
      </c>
      <c r="E69" s="17">
        <v>15130</v>
      </c>
      <c r="F69" s="17">
        <v>13659</v>
      </c>
      <c r="G69" s="24"/>
      <c r="H69" s="7"/>
      <c r="I69" s="25">
        <f t="shared" si="16"/>
        <v>-3759</v>
      </c>
      <c r="J69" s="24">
        <f t="shared" si="16"/>
        <v>-791</v>
      </c>
      <c r="K69" s="7"/>
      <c r="L69" s="25">
        <f t="shared" si="3"/>
        <v>-3762.831480451739</v>
      </c>
      <c r="M69" s="17">
        <f t="shared" si="1"/>
        <v>14.680242452058289</v>
      </c>
      <c r="N69" s="17">
        <f t="shared" si="4"/>
        <v>-796.95342843616834</v>
      </c>
      <c r="O69" s="24">
        <f t="shared" si="2"/>
        <v>35.443310144577779</v>
      </c>
      <c r="P69" s="7"/>
      <c r="Q69" s="25">
        <f t="shared" si="5"/>
        <v>-3740.8517212416536</v>
      </c>
      <c r="R69" s="24">
        <f t="shared" si="6"/>
        <v>-817.32290167136841</v>
      </c>
      <c r="S69" s="7"/>
      <c r="T69" s="25">
        <f t="shared" si="7"/>
        <v>0.97410320704305731</v>
      </c>
      <c r="U69" s="24">
        <f t="shared" si="8"/>
        <v>-0.21371997071595811</v>
      </c>
      <c r="V69" s="7"/>
      <c r="W69" s="25">
        <f t="shared" si="9"/>
        <v>0.97720065924446897</v>
      </c>
      <c r="X69" s="24">
        <f t="shared" si="10"/>
        <v>275.43312907140455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-2.087092859534323E-2</v>
      </c>
      <c r="AD69" s="17">
        <f t="shared" ca="1" si="14"/>
        <v>7.8347715044117194E-2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11427</v>
      </c>
      <c r="D70" s="17">
        <v>12686</v>
      </c>
      <c r="E70" s="17">
        <v>15077</v>
      </c>
      <c r="F70" s="17">
        <v>13850</v>
      </c>
      <c r="G70" s="24"/>
      <c r="H70" s="7"/>
      <c r="I70" s="25">
        <f t="shared" si="16"/>
        <v>-3650</v>
      </c>
      <c r="J70" s="24">
        <f t="shared" si="16"/>
        <v>-1164</v>
      </c>
      <c r="K70" s="7"/>
      <c r="L70" s="25">
        <f t="shared" si="3"/>
        <v>-3656.1017318796471</v>
      </c>
      <c r="M70" s="17">
        <f t="shared" si="1"/>
        <v>37.231131931101785</v>
      </c>
      <c r="N70" s="17">
        <f t="shared" si="4"/>
        <v>-1167.3754014671401</v>
      </c>
      <c r="O70" s="24">
        <f t="shared" si="2"/>
        <v>11.393335064371785</v>
      </c>
      <c r="P70" s="7"/>
      <c r="Q70" s="25">
        <f t="shared" si="5"/>
        <v>-3631.8517212416536</v>
      </c>
      <c r="R70" s="24">
        <f t="shared" si="6"/>
        <v>-1190.3229016713685</v>
      </c>
      <c r="S70" s="7"/>
      <c r="T70" s="25">
        <f t="shared" si="7"/>
        <v>0.94572003190548426</v>
      </c>
      <c r="U70" s="24">
        <f t="shared" si="8"/>
        <v>-0.31125492160750362</v>
      </c>
      <c r="V70" s="7"/>
      <c r="W70" s="25">
        <f t="shared" si="9"/>
        <v>0.95018442782883328</v>
      </c>
      <c r="X70" s="24">
        <f t="shared" si="10"/>
        <v>281.23383700443446</v>
      </c>
      <c r="Y70" s="7"/>
      <c r="Z70" s="25">
        <f t="shared" si="11"/>
        <v>638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3.7837004434550181E-2</v>
      </c>
      <c r="AD70" s="17">
        <f t="shared" ca="1" si="14"/>
        <v>-9.5359633888847384E-4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11499</v>
      </c>
      <c r="D71" s="17">
        <v>12512</v>
      </c>
      <c r="E71" s="17">
        <v>15013</v>
      </c>
      <c r="F71" s="17">
        <v>14039</v>
      </c>
      <c r="G71" s="24"/>
      <c r="H71" s="7"/>
      <c r="I71" s="25">
        <f t="shared" si="16"/>
        <v>-3514</v>
      </c>
      <c r="J71" s="24">
        <f t="shared" si="16"/>
        <v>-1527</v>
      </c>
      <c r="K71" s="7"/>
      <c r="L71" s="25">
        <f t="shared" si="3"/>
        <v>-3513.3292252515857</v>
      </c>
      <c r="M71" s="17">
        <f t="shared" si="1"/>
        <v>0.44993876311021391</v>
      </c>
      <c r="N71" s="17">
        <f t="shared" si="4"/>
        <v>-1524.7066961481078</v>
      </c>
      <c r="O71" s="24">
        <f t="shared" si="2"/>
        <v>5.2592425571037529</v>
      </c>
      <c r="P71" s="7"/>
      <c r="Q71" s="25">
        <f t="shared" si="5"/>
        <v>-3495.8517212416536</v>
      </c>
      <c r="R71" s="24">
        <f t="shared" si="6"/>
        <v>-1553.3229016713685</v>
      </c>
      <c r="S71" s="7"/>
      <c r="T71" s="25">
        <f t="shared" si="7"/>
        <v>0.91030616200906289</v>
      </c>
      <c r="U71" s="24">
        <f t="shared" si="8"/>
        <v>-0.4061749944590613</v>
      </c>
      <c r="V71" s="7"/>
      <c r="W71" s="25">
        <f t="shared" si="9"/>
        <v>0.91610008606280047</v>
      </c>
      <c r="X71" s="24">
        <f t="shared" si="10"/>
        <v>287.00768473024755</v>
      </c>
      <c r="Y71" s="7"/>
      <c r="Z71" s="25">
        <f t="shared" si="11"/>
        <v>636</v>
      </c>
      <c r="AA71" s="17">
        <f t="shared" si="15"/>
        <v>286.9199999999999</v>
      </c>
      <c r="AB71" s="24">
        <f t="shared" si="12"/>
        <v>5.0076986898221287</v>
      </c>
      <c r="AC71" s="17">
        <f t="shared" si="13"/>
        <v>8.7684730247644893E-2</v>
      </c>
      <c r="AD71" s="17">
        <f t="shared" ca="1" si="14"/>
        <v>-6.2106523719762663E-3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11583</v>
      </c>
      <c r="D72" s="17">
        <v>12344</v>
      </c>
      <c r="E72" s="17">
        <v>14917</v>
      </c>
      <c r="F72" s="17">
        <v>14187</v>
      </c>
      <c r="G72" s="24"/>
      <c r="H72" s="7"/>
      <c r="I72" s="25">
        <f t="shared" si="16"/>
        <v>-3334</v>
      </c>
      <c r="J72" s="24">
        <f t="shared" si="16"/>
        <v>-1843</v>
      </c>
      <c r="K72" s="7"/>
      <c r="L72" s="25">
        <f t="shared" si="3"/>
        <v>-3339.9375020523307</v>
      </c>
      <c r="M72" s="17">
        <f t="shared" si="1"/>
        <v>35.253930621431614</v>
      </c>
      <c r="N72" s="17">
        <f t="shared" si="4"/>
        <v>-1859.221920798642</v>
      </c>
      <c r="O72" s="24">
        <f t="shared" si="2"/>
        <v>263.1507143974149</v>
      </c>
      <c r="P72" s="7"/>
      <c r="Q72" s="25">
        <f t="shared" si="5"/>
        <v>-3315.8517212416536</v>
      </c>
      <c r="R72" s="24">
        <f t="shared" si="6"/>
        <v>-1869.3229016713685</v>
      </c>
      <c r="S72" s="7"/>
      <c r="T72" s="25">
        <f t="shared" si="7"/>
        <v>0.8634348636167406</v>
      </c>
      <c r="U72" s="24">
        <f t="shared" si="8"/>
        <v>-0.48880514052267621</v>
      </c>
      <c r="V72" s="7"/>
      <c r="W72" s="25">
        <f t="shared" si="9"/>
        <v>0.87038459112480848</v>
      </c>
      <c r="X72" s="24">
        <f t="shared" si="10"/>
        <v>292.41485371962335</v>
      </c>
      <c r="Y72" s="7"/>
      <c r="Z72" s="25">
        <f t="shared" si="11"/>
        <v>622</v>
      </c>
      <c r="AA72" s="17">
        <f t="shared" si="15"/>
        <v>292.51799999999992</v>
      </c>
      <c r="AB72" s="24">
        <f t="shared" si="12"/>
        <v>5.1054022213487711</v>
      </c>
      <c r="AC72" s="17">
        <f t="shared" si="13"/>
        <v>-0.10314628037656348</v>
      </c>
      <c r="AD72" s="17">
        <f t="shared" ca="1" si="14"/>
        <v>0.14199090575999662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11681</v>
      </c>
      <c r="D73" s="17">
        <v>12174</v>
      </c>
      <c r="E73" s="17">
        <v>14807</v>
      </c>
      <c r="F73" s="17">
        <v>14340</v>
      </c>
      <c r="G73" s="24"/>
      <c r="H73" s="7"/>
      <c r="I73" s="25">
        <f t="shared" si="16"/>
        <v>-3126</v>
      </c>
      <c r="J73" s="24">
        <f t="shared" si="16"/>
        <v>-2166</v>
      </c>
      <c r="K73" s="7"/>
      <c r="L73" s="25">
        <f t="shared" si="3"/>
        <v>-3136.5960636439895</v>
      </c>
      <c r="M73" s="17">
        <f t="shared" si="1"/>
        <v>112.27656474747624</v>
      </c>
      <c r="N73" s="17">
        <f t="shared" si="4"/>
        <v>-2173.2694467153324</v>
      </c>
      <c r="O73" s="24">
        <f t="shared" si="2"/>
        <v>52.84485554705671</v>
      </c>
      <c r="P73" s="7"/>
      <c r="Q73" s="25">
        <f t="shared" si="5"/>
        <v>-3107.8517212416536</v>
      </c>
      <c r="R73" s="24">
        <f t="shared" si="6"/>
        <v>-2192.3229016713685</v>
      </c>
      <c r="S73" s="7"/>
      <c r="T73" s="25">
        <f t="shared" si="7"/>
        <v>0.80927247436339023</v>
      </c>
      <c r="U73" s="24">
        <f t="shared" si="8"/>
        <v>-0.57326570121428266</v>
      </c>
      <c r="V73" s="7"/>
      <c r="W73" s="25">
        <f t="shared" si="9"/>
        <v>0.81740299199936672</v>
      </c>
      <c r="X73" s="24">
        <f t="shared" si="10"/>
        <v>298.13939478576219</v>
      </c>
      <c r="Y73" s="7"/>
      <c r="Z73" s="25">
        <f t="shared" si="11"/>
        <v>617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6.8394785762279753E-2</v>
      </c>
      <c r="AD73" s="17">
        <f t="shared" ca="1" si="14"/>
        <v>-4.075923574174567E-2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11806</v>
      </c>
      <c r="D74" s="17">
        <v>12037</v>
      </c>
      <c r="E74" s="17">
        <v>14708</v>
      </c>
      <c r="F74" s="17">
        <v>14497</v>
      </c>
      <c r="G74" s="24"/>
      <c r="H74" s="7"/>
      <c r="I74" s="25">
        <f t="shared" si="16"/>
        <v>-2902</v>
      </c>
      <c r="J74" s="24">
        <f t="shared" si="16"/>
        <v>-2460</v>
      </c>
      <c r="K74" s="7"/>
      <c r="L74" s="25">
        <f t="shared" si="3"/>
        <v>-2904.751872398826</v>
      </c>
      <c r="M74" s="17">
        <f t="shared" si="1"/>
        <v>7.5728016994202578</v>
      </c>
      <c r="N74" s="17">
        <f t="shared" si="4"/>
        <v>-2465.7360080445706</v>
      </c>
      <c r="O74" s="24">
        <f t="shared" si="2"/>
        <v>32.901788287378103</v>
      </c>
      <c r="P74" s="7"/>
      <c r="Q74" s="25">
        <f t="shared" si="5"/>
        <v>-2883.8517212416536</v>
      </c>
      <c r="R74" s="24">
        <f t="shared" si="6"/>
        <v>-2486.3229016713685</v>
      </c>
      <c r="S74" s="7"/>
      <c r="T74" s="25">
        <f t="shared" si="7"/>
        <v>0.7509437474751669</v>
      </c>
      <c r="U74" s="24">
        <f t="shared" si="8"/>
        <v>-0.65014311558992433</v>
      </c>
      <c r="V74" s="7"/>
      <c r="W74" s="25">
        <f t="shared" si="9"/>
        <v>0.76014814968632227</v>
      </c>
      <c r="X74" s="24">
        <f t="shared" si="10"/>
        <v>303.63629564456869</v>
      </c>
      <c r="Y74" s="7"/>
      <c r="Z74" s="25">
        <f t="shared" si="11"/>
        <v>615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3.0295644568752778E-2</v>
      </c>
      <c r="AD74" s="17">
        <f t="shared" ca="1" si="14"/>
        <v>4.2354392247261785E-2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11929</v>
      </c>
      <c r="D75" s="17">
        <v>11899</v>
      </c>
      <c r="E75" s="17">
        <v>14571</v>
      </c>
      <c r="F75" s="17">
        <v>14631</v>
      </c>
      <c r="G75" s="24"/>
      <c r="H75" s="7"/>
      <c r="I75" s="25">
        <f t="shared" si="16"/>
        <v>-2642</v>
      </c>
      <c r="J75" s="24">
        <f t="shared" si="16"/>
        <v>-2732</v>
      </c>
      <c r="K75" s="7"/>
      <c r="L75" s="25">
        <f t="shared" si="3"/>
        <v>-2643.3097811244747</v>
      </c>
      <c r="M75" s="17">
        <f t="shared" si="1"/>
        <v>1.7155265940303119</v>
      </c>
      <c r="N75" s="17">
        <f t="shared" si="4"/>
        <v>-2737.4425907223335</v>
      </c>
      <c r="O75" s="24">
        <f t="shared" si="2"/>
        <v>29.621793770831065</v>
      </c>
      <c r="P75" s="7"/>
      <c r="Q75" s="25">
        <f t="shared" si="5"/>
        <v>-2623.8517212416536</v>
      </c>
      <c r="R75" s="24">
        <f t="shared" si="6"/>
        <v>-2758.3229016713685</v>
      </c>
      <c r="S75" s="7"/>
      <c r="T75" s="25">
        <f t="shared" si="7"/>
        <v>0.68324076090847896</v>
      </c>
      <c r="U75" s="24">
        <f t="shared" si="8"/>
        <v>-0.72126779827759291</v>
      </c>
      <c r="V75" s="7"/>
      <c r="W75" s="25">
        <f t="shared" si="9"/>
        <v>0.69343733422982068</v>
      </c>
      <c r="X75" s="24">
        <f t="shared" si="10"/>
        <v>309.22342239917668</v>
      </c>
      <c r="Y75" s="7"/>
      <c r="Z75" s="25">
        <f t="shared" si="11"/>
        <v>621</v>
      </c>
      <c r="AA75" s="17">
        <f t="shared" si="15"/>
        <v>309.19499999999994</v>
      </c>
      <c r="AB75" s="24">
        <f t="shared" si="12"/>
        <v>5.3964707807038659</v>
      </c>
      <c r="AC75" s="17">
        <f t="shared" si="13"/>
        <v>2.8422399176747604E-2</v>
      </c>
      <c r="AD75" s="17">
        <f t="shared" ca="1" si="14"/>
        <v>-9.1362387645119725E-2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12082</v>
      </c>
      <c r="D76" s="17">
        <v>11771</v>
      </c>
      <c r="E76" s="17">
        <v>14430</v>
      </c>
      <c r="F76" s="17">
        <v>14756</v>
      </c>
      <c r="G76" s="24"/>
      <c r="H76" s="7"/>
      <c r="I76" s="25">
        <f t="shared" si="16"/>
        <v>-2348</v>
      </c>
      <c r="J76" s="24">
        <f t="shared" si="16"/>
        <v>-2985</v>
      </c>
      <c r="K76" s="7"/>
      <c r="L76" s="25">
        <f t="shared" si="3"/>
        <v>-2350.1553725707627</v>
      </c>
      <c r="M76" s="17">
        <f t="shared" si="1"/>
        <v>4.6456309187960612</v>
      </c>
      <c r="N76" s="17">
        <f t="shared" si="4"/>
        <v>-2988.0542148622017</v>
      </c>
      <c r="O76" s="24">
        <f t="shared" si="2"/>
        <v>9.3282284244935116</v>
      </c>
      <c r="P76" s="7"/>
      <c r="Q76" s="25">
        <f t="shared" si="5"/>
        <v>-2329.8517212416536</v>
      </c>
      <c r="R76" s="24">
        <f t="shared" si="6"/>
        <v>-3011.3229016713685</v>
      </c>
      <c r="S76" s="7"/>
      <c r="T76" s="25">
        <f t="shared" si="7"/>
        <v>0.60668430686768582</v>
      </c>
      <c r="U76" s="24">
        <f t="shared" si="8"/>
        <v>-0.78742421268928464</v>
      </c>
      <c r="V76" s="7"/>
      <c r="W76" s="25">
        <f t="shared" si="9"/>
        <v>0.61780240588338964</v>
      </c>
      <c r="X76" s="24">
        <f t="shared" si="10"/>
        <v>314.97917766190221</v>
      </c>
      <c r="Y76" s="7"/>
      <c r="Z76" s="25">
        <f t="shared" si="11"/>
        <v>635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6.9177661902301679E-2</v>
      </c>
      <c r="AD76" s="17">
        <f t="shared" ca="1" si="14"/>
        <v>4.5022024301488273E-2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12241</v>
      </c>
      <c r="D77" s="17">
        <v>11665</v>
      </c>
      <c r="E77" s="17">
        <v>14273</v>
      </c>
      <c r="F77" s="17">
        <v>14870</v>
      </c>
      <c r="G77" s="24"/>
      <c r="H77" s="7"/>
      <c r="I77" s="25">
        <f t="shared" si="16"/>
        <v>-2032</v>
      </c>
      <c r="J77" s="24">
        <f t="shared" si="16"/>
        <v>-3205</v>
      </c>
      <c r="K77" s="7"/>
      <c r="L77" s="25">
        <f t="shared" si="3"/>
        <v>-2033.7921853679215</v>
      </c>
      <c r="M77" s="17">
        <f t="shared" si="1"/>
        <v>3.2119283929920921</v>
      </c>
      <c r="N77" s="17">
        <f t="shared" si="4"/>
        <v>-3208.6675788222824</v>
      </c>
      <c r="O77" s="24">
        <f t="shared" si="2"/>
        <v>13.451134417654313</v>
      </c>
      <c r="P77" s="7"/>
      <c r="Q77" s="25">
        <f t="shared" si="5"/>
        <v>-2013.8517212416534</v>
      </c>
      <c r="R77" s="24">
        <f t="shared" si="6"/>
        <v>-3231.3229016713685</v>
      </c>
      <c r="S77" s="7"/>
      <c r="T77" s="25">
        <f t="shared" si="7"/>
        <v>0.52439913857894194</v>
      </c>
      <c r="U77" s="24">
        <f t="shared" si="8"/>
        <v>-0.84495152956901654</v>
      </c>
      <c r="V77" s="7"/>
      <c r="W77" s="25">
        <f t="shared" si="9"/>
        <v>0.5363170147481543</v>
      </c>
      <c r="X77" s="24">
        <f t="shared" si="10"/>
        <v>320.69186316220373</v>
      </c>
      <c r="Y77" s="7"/>
      <c r="Z77" s="25">
        <f t="shared" si="11"/>
        <v>635</v>
      </c>
      <c r="AA77" s="17">
        <f t="shared" si="15"/>
        <v>320.62499999999989</v>
      </c>
      <c r="AB77" s="24">
        <f t="shared" si="12"/>
        <v>5.5959619142068169</v>
      </c>
      <c r="AC77" s="17">
        <f t="shared" si="13"/>
        <v>6.6863162203844695E-2</v>
      </c>
      <c r="AD77" s="17">
        <f t="shared" ca="1" si="14"/>
        <v>7.7100466180070271E-2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12396</v>
      </c>
      <c r="D78" s="17">
        <v>11557</v>
      </c>
      <c r="E78" s="17">
        <v>14093</v>
      </c>
      <c r="F78" s="17">
        <v>14947</v>
      </c>
      <c r="G78" s="24"/>
      <c r="H78" s="7"/>
      <c r="I78" s="25">
        <f t="shared" si="16"/>
        <v>-1697</v>
      </c>
      <c r="J78" s="24">
        <f t="shared" si="16"/>
        <v>-3390</v>
      </c>
      <c r="K78" s="7"/>
      <c r="L78" s="25">
        <f t="shared" si="3"/>
        <v>-1698.4561713786857</v>
      </c>
      <c r="M78" s="17">
        <f t="shared" si="1"/>
        <v>2.1204350841033168</v>
      </c>
      <c r="N78" s="17">
        <f t="shared" si="4"/>
        <v>-3396.5460743385934</v>
      </c>
      <c r="O78" s="24">
        <f t="shared" si="2"/>
        <v>42.851089246390643</v>
      </c>
      <c r="P78" s="7"/>
      <c r="Q78" s="25">
        <f t="shared" si="5"/>
        <v>-1678.8517212416534</v>
      </c>
      <c r="R78" s="24">
        <f t="shared" si="6"/>
        <v>-3416.3229016713685</v>
      </c>
      <c r="S78" s="7"/>
      <c r="T78" s="25">
        <f t="shared" si="7"/>
        <v>0.43716644434878649</v>
      </c>
      <c r="U78" s="24">
        <f t="shared" si="8"/>
        <v>-0.89332677330879107</v>
      </c>
      <c r="V78" s="7"/>
      <c r="W78" s="25">
        <f t="shared" si="9"/>
        <v>0.44975508169721057</v>
      </c>
      <c r="X78" s="24">
        <f t="shared" si="10"/>
        <v>326.37296317523646</v>
      </c>
      <c r="Y78" s="7"/>
      <c r="Z78" s="25">
        <f t="shared" si="11"/>
        <v>633</v>
      </c>
      <c r="AA78" s="17">
        <f t="shared" si="15"/>
        <v>326.32199999999989</v>
      </c>
      <c r="AB78" s="24">
        <f t="shared" si="12"/>
        <v>5.6953933216929338</v>
      </c>
      <c r="AC78" s="17">
        <f t="shared" si="13"/>
        <v>5.0963175236574898E-2</v>
      </c>
      <c r="AD78" s="17">
        <f t="shared" ca="1" si="14"/>
        <v>7.4834586525298619E-2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12580</v>
      </c>
      <c r="D79" s="17">
        <v>11483</v>
      </c>
      <c r="E79" s="17">
        <v>13925</v>
      </c>
      <c r="F79" s="17">
        <v>15032</v>
      </c>
      <c r="G79" s="24"/>
      <c r="H79" s="7"/>
      <c r="I79" s="25">
        <f t="shared" si="16"/>
        <v>-1345</v>
      </c>
      <c r="J79" s="24">
        <f t="shared" si="16"/>
        <v>-3549</v>
      </c>
      <c r="K79" s="7"/>
      <c r="L79" s="25">
        <f t="shared" si="3"/>
        <v>-1345.9345585857784</v>
      </c>
      <c r="M79" s="17">
        <f t="shared" si="1"/>
        <v>0.87339975025213135</v>
      </c>
      <c r="N79" s="17">
        <f t="shared" si="4"/>
        <v>-3550.790385103614</v>
      </c>
      <c r="O79" s="24">
        <f t="shared" si="2"/>
        <v>3.2054788192428108</v>
      </c>
      <c r="P79" s="7"/>
      <c r="Q79" s="25">
        <f t="shared" si="5"/>
        <v>-1326.8517212416534</v>
      </c>
      <c r="R79" s="24">
        <f t="shared" si="6"/>
        <v>-3575.3229016713685</v>
      </c>
      <c r="S79" s="7"/>
      <c r="T79" s="25">
        <f t="shared" si="7"/>
        <v>0.34550701638157827</v>
      </c>
      <c r="U79" s="24">
        <f t="shared" si="8"/>
        <v>-0.93490333414459736</v>
      </c>
      <c r="V79" s="7"/>
      <c r="W79" s="25">
        <f t="shared" si="9"/>
        <v>0.35867050037534348</v>
      </c>
      <c r="X79" s="24">
        <f t="shared" si="10"/>
        <v>332.10739459461786</v>
      </c>
      <c r="Y79" s="7"/>
      <c r="Z79" s="25">
        <f t="shared" si="11"/>
        <v>634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7.9394594617951952E-2</v>
      </c>
      <c r="AD79" s="17">
        <f t="shared" ca="1" si="14"/>
        <v>2.0898392620949835E-2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11428</v>
      </c>
      <c r="E80" s="17">
        <v>13751</v>
      </c>
      <c r="F80" s="17">
        <v>15101</v>
      </c>
      <c r="G80" s="24"/>
      <c r="H80" s="7"/>
      <c r="I80" s="25">
        <f t="shared" si="16"/>
        <v>-985</v>
      </c>
      <c r="J80" s="24">
        <f t="shared" si="16"/>
        <v>-3673</v>
      </c>
      <c r="K80" s="7"/>
      <c r="L80" s="25">
        <f t="shared" si="3"/>
        <v>-983.16550866843352</v>
      </c>
      <c r="M80" s="17">
        <f t="shared" si="1"/>
        <v>3.3653584455925665</v>
      </c>
      <c r="N80" s="17">
        <f t="shared" si="4"/>
        <v>-3668.7530647768181</v>
      </c>
      <c r="O80" s="24">
        <f t="shared" si="2"/>
        <v>18.036458789903399</v>
      </c>
      <c r="P80" s="7"/>
      <c r="Q80" s="25">
        <f t="shared" si="5"/>
        <v>-966.85172124165354</v>
      </c>
      <c r="R80" s="24">
        <f t="shared" si="6"/>
        <v>-3699.3229016713685</v>
      </c>
      <c r="S80" s="7"/>
      <c r="T80" s="25">
        <f t="shared" si="7"/>
        <v>0.25176441959693352</v>
      </c>
      <c r="U80" s="24">
        <f t="shared" si="8"/>
        <v>-0.9673278218404463</v>
      </c>
      <c r="V80" s="7"/>
      <c r="W80" s="25">
        <f t="shared" si="9"/>
        <v>0.26537401670621136</v>
      </c>
      <c r="X80" s="24">
        <f t="shared" si="10"/>
        <v>337.75548941166392</v>
      </c>
      <c r="Y80" s="7"/>
      <c r="Z80" s="25">
        <f t="shared" si="11"/>
        <v>629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6.6489411664008458E-2</v>
      </c>
      <c r="AD80" s="17">
        <f t="shared" ca="1" si="14"/>
        <v>-3.2879298481930164E-2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12945</v>
      </c>
      <c r="D81" s="17">
        <v>11393</v>
      </c>
      <c r="E81" s="17">
        <v>13574</v>
      </c>
      <c r="F81" s="17">
        <v>15139</v>
      </c>
      <c r="G81" s="24"/>
      <c r="H81" s="7"/>
      <c r="I81" s="25">
        <f t="shared" si="16"/>
        <v>-629</v>
      </c>
      <c r="J81" s="24">
        <f t="shared" si="16"/>
        <v>-3746</v>
      </c>
      <c r="K81" s="7"/>
      <c r="L81" s="25">
        <f t="shared" si="3"/>
        <v>-621.72085416763389</v>
      </c>
      <c r="M81" s="17">
        <f t="shared" si="1"/>
        <v>52.985964048852935</v>
      </c>
      <c r="N81" s="17">
        <f t="shared" si="4"/>
        <v>-3748.8001056023081</v>
      </c>
      <c r="O81" s="24">
        <f t="shared" si="2"/>
        <v>7.8405913840773298</v>
      </c>
      <c r="P81" s="7"/>
      <c r="Q81" s="25">
        <f t="shared" si="5"/>
        <v>-610.85172124165354</v>
      </c>
      <c r="R81" s="24">
        <f t="shared" si="6"/>
        <v>-3772.3229016713685</v>
      </c>
      <c r="S81" s="7"/>
      <c r="T81" s="25">
        <f t="shared" si="7"/>
        <v>0.15906340722100706</v>
      </c>
      <c r="U81" s="24">
        <f t="shared" si="8"/>
        <v>-0.98641643153235725</v>
      </c>
      <c r="V81" s="7"/>
      <c r="W81" s="25">
        <f t="shared" si="9"/>
        <v>0.17293193632718695</v>
      </c>
      <c r="X81" s="24">
        <f t="shared" si="10"/>
        <v>343.15276673861206</v>
      </c>
      <c r="Y81" s="7"/>
      <c r="Z81" s="25">
        <f t="shared" si="11"/>
        <v>611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-3.5233261387872972E-2</v>
      </c>
      <c r="AD81" s="17">
        <f t="shared" ca="1" si="14"/>
        <v>3.8994099897990964E-2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13130</v>
      </c>
      <c r="D82" s="17">
        <v>11361</v>
      </c>
      <c r="E82" s="17">
        <v>13390</v>
      </c>
      <c r="F82" s="17">
        <v>15160</v>
      </c>
      <c r="G82" s="24"/>
      <c r="H82" s="7"/>
      <c r="I82" s="25">
        <f t="shared" si="16"/>
        <v>-260</v>
      </c>
      <c r="J82" s="24">
        <f t="shared" si="16"/>
        <v>-3799</v>
      </c>
      <c r="K82" s="7"/>
      <c r="L82" s="25">
        <f t="shared" si="3"/>
        <v>-254.10990361714636</v>
      </c>
      <c r="M82" s="17">
        <f t="shared" si="1"/>
        <v>34.693235399305557</v>
      </c>
      <c r="N82" s="17">
        <f t="shared" si="4"/>
        <v>-3794.1066539255507</v>
      </c>
      <c r="O82" s="24">
        <f t="shared" si="2"/>
        <v>23.944835804327933</v>
      </c>
      <c r="P82" s="7"/>
      <c r="Q82" s="25">
        <f t="shared" si="5"/>
        <v>-241.85172124165351</v>
      </c>
      <c r="R82" s="24">
        <f t="shared" si="6"/>
        <v>-3825.3229016713685</v>
      </c>
      <c r="S82" s="7"/>
      <c r="T82" s="25">
        <f t="shared" si="7"/>
        <v>6.2977245516746189E-2</v>
      </c>
      <c r="U82" s="24">
        <f t="shared" si="8"/>
        <v>-1.0002752851442926</v>
      </c>
      <c r="V82" s="7"/>
      <c r="W82" s="25">
        <f t="shared" si="9"/>
        <v>7.703092818429455E-2</v>
      </c>
      <c r="X82" s="24">
        <f t="shared" si="10"/>
        <v>348.69278872112636</v>
      </c>
      <c r="Y82" s="7"/>
      <c r="Z82" s="25">
        <f t="shared" si="11"/>
        <v>612</v>
      </c>
      <c r="AA82" s="17">
        <f t="shared" si="15"/>
        <v>348.69599999999991</v>
      </c>
      <c r="AB82" s="24">
        <f t="shared" si="12"/>
        <v>6.0858932885341464</v>
      </c>
      <c r="AC82" s="17">
        <f t="shared" si="13"/>
        <v>-3.2112788735503273E-3</v>
      </c>
      <c r="AD82" s="17">
        <f t="shared" ca="1" si="14"/>
        <v>-4.6732561877604439E-2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13311</v>
      </c>
      <c r="D83" s="17">
        <v>11349</v>
      </c>
      <c r="E83" s="17">
        <v>13198</v>
      </c>
      <c r="F83" s="17">
        <v>15165</v>
      </c>
      <c r="G83" s="24"/>
      <c r="H83" s="7"/>
      <c r="I83" s="25">
        <f t="shared" si="16"/>
        <v>113</v>
      </c>
      <c r="J83" s="24">
        <f t="shared" si="16"/>
        <v>-3816</v>
      </c>
      <c r="K83" s="7"/>
      <c r="L83" s="25">
        <f t="shared" si="3"/>
        <v>126.55820485929954</v>
      </c>
      <c r="M83" s="17">
        <f t="shared" si="1"/>
        <v>183.82491900673355</v>
      </c>
      <c r="N83" s="17">
        <f t="shared" si="4"/>
        <v>-3803.852002948056</v>
      </c>
      <c r="O83" s="24">
        <f t="shared" si="2"/>
        <v>147.57383237404019</v>
      </c>
      <c r="P83" s="7"/>
      <c r="Q83" s="25">
        <f t="shared" si="5"/>
        <v>131.14827875834649</v>
      </c>
      <c r="R83" s="24">
        <f t="shared" si="6"/>
        <v>-3842.3229016713685</v>
      </c>
      <c r="S83" s="7"/>
      <c r="T83" s="25">
        <f t="shared" si="7"/>
        <v>-3.4150500596232959E-2</v>
      </c>
      <c r="U83" s="24">
        <f t="shared" si="8"/>
        <v>-1.0047205778122721</v>
      </c>
      <c r="V83" s="7"/>
      <c r="W83" s="25">
        <f t="shared" si="9"/>
        <v>-2.0043967421941439E-2</v>
      </c>
      <c r="X83" s="24">
        <f t="shared" si="10"/>
        <v>354.23931694035304</v>
      </c>
      <c r="Y83" s="7"/>
      <c r="Z83" s="25">
        <f t="shared" si="11"/>
        <v>630</v>
      </c>
      <c r="AA83" s="17">
        <f t="shared" si="15"/>
        <v>354.36599999999993</v>
      </c>
      <c r="AB83" s="24">
        <f t="shared" si="12"/>
        <v>6.184853457122224</v>
      </c>
      <c r="AC83" s="17">
        <f t="shared" si="13"/>
        <v>-0.12668305964689353</v>
      </c>
      <c r="AD83" s="17">
        <f t="shared" ca="1" si="14"/>
        <v>7.3477986667285222E-2</v>
      </c>
      <c r="AE83" s="17">
        <v>86</v>
      </c>
    </row>
    <row r="84" spans="1:31" s="17" customFormat="1" x14ac:dyDescent="0.25">
      <c r="A84" s="17">
        <v>64</v>
      </c>
      <c r="B84" s="17">
        <v>621</v>
      </c>
      <c r="C84" s="17">
        <v>13497</v>
      </c>
      <c r="D84" s="17">
        <v>11361</v>
      </c>
      <c r="E84" s="17">
        <v>13006</v>
      </c>
      <c r="F84" s="17">
        <v>15140</v>
      </c>
      <c r="G84" s="24"/>
      <c r="H84" s="7"/>
      <c r="I84" s="25">
        <f t="shared" ref="I84:J115" si="17">C84-E84</f>
        <v>491</v>
      </c>
      <c r="J84" s="24">
        <f t="shared" si="17"/>
        <v>-3779</v>
      </c>
      <c r="K84" s="7"/>
      <c r="L84" s="25">
        <f t="shared" si="3"/>
        <v>500.41989249350956</v>
      </c>
      <c r="M84" s="17">
        <f t="shared" ref="M84:M147" si="18">(I84-L84)^2</f>
        <v>88.734374589277849</v>
      </c>
      <c r="N84" s="17">
        <f t="shared" si="4"/>
        <v>-3776.7370747709383</v>
      </c>
      <c r="O84" s="24">
        <f t="shared" ref="O84:O147" si="19">(J84-N84)^2</f>
        <v>5.1208305923239168</v>
      </c>
      <c r="P84" s="7"/>
      <c r="Q84" s="25">
        <f t="shared" si="5"/>
        <v>509.14827875834652</v>
      </c>
      <c r="R84" s="24">
        <f t="shared" si="6"/>
        <v>-3805.3229016713685</v>
      </c>
      <c r="S84" s="7"/>
      <c r="T84" s="25">
        <f t="shared" si="7"/>
        <v>-0.13258022722010995</v>
      </c>
      <c r="U84" s="24">
        <f t="shared" si="8"/>
        <v>-0.99504552906431709</v>
      </c>
      <c r="V84" s="7"/>
      <c r="W84" s="25">
        <f t="shared" si="9"/>
        <v>-0.1186192724442434</v>
      </c>
      <c r="X84" s="24">
        <f>IF(MOD(ATAN2(U84,W84)*180/PI()-$J$9+360,360)&lt;355,MOD(ATAN2(U84,W84)*180/PI()-$J$9+360,360)+360,MOD(ATAN2(U84,W84)*180/PI()-$J$9+360,360))</f>
        <v>359.89457177535979</v>
      </c>
      <c r="Y84" s="7"/>
      <c r="Z84" s="25">
        <f t="shared" si="11"/>
        <v>621</v>
      </c>
      <c r="AA84" s="17">
        <f t="shared" si="15"/>
        <v>359.95499999999993</v>
      </c>
      <c r="AB84" s="24">
        <f t="shared" si="12"/>
        <v>6.2823999090161866</v>
      </c>
      <c r="AC84" s="17">
        <f t="shared" si="13"/>
        <v>-6.0428224640133976E-2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11323</v>
      </c>
      <c r="E85" s="17">
        <v>12963</v>
      </c>
      <c r="F85" s="17">
        <v>15090</v>
      </c>
      <c r="G85" s="24"/>
      <c r="H85" s="7"/>
      <c r="I85" s="25">
        <f t="shared" si="17"/>
        <v>497</v>
      </c>
      <c r="J85" s="24">
        <f t="shared" si="17"/>
        <v>-3767</v>
      </c>
      <c r="K85" s="7"/>
      <c r="L85" s="25">
        <f>$M$9*SIN(2*PI()/$M$10*(AA85+$M$11))+$M$12</f>
        <v>505.69656922310975</v>
      </c>
      <c r="M85" s="17">
        <f t="shared" si="18"/>
        <v>75.630316252339682</v>
      </c>
      <c r="N85" s="17">
        <f>$O$9*COS(2*PI()/$O$10*(AA85+$O$11))+$O$12</f>
        <v>-3761.656710694469</v>
      </c>
      <c r="O85" s="24">
        <f t="shared" si="19"/>
        <v>28.550740602602126</v>
      </c>
      <c r="P85" s="7"/>
      <c r="Q85" s="25">
        <f t="shared" ref="Q85:Q148" si="20">I85-$J$4</f>
        <v>515.14827875834646</v>
      </c>
      <c r="R85" s="24">
        <f t="shared" ref="R85:R148" si="21">J85-$J$3</f>
        <v>-3793.3229016713685</v>
      </c>
      <c r="S85" s="7"/>
      <c r="T85" s="25">
        <f t="shared" ref="T85:T148" si="22">Q85/$J$7</f>
        <v>-0.13414260383318735</v>
      </c>
      <c r="U85" s="24">
        <f t="shared" ref="U85:U148" si="23">R85/$J$6</f>
        <v>-0.99190767541633174</v>
      </c>
      <c r="V85" s="7"/>
      <c r="W85" s="25">
        <f t="shared" ref="W85:W148" si="24">(T85-U85*SIN(-$J$11*PI()/180))/(COS(-$J$11*PI()/180))</f>
        <v>-0.1202258699004552</v>
      </c>
      <c r="X85" s="24">
        <f>IF(MOD(ATAN2(U85,W85)*180/PI()-$J$9+360,360)&lt;355,MOD(ATAN2(U85,W85)*180/PI()-$J$9+360,360)+360,MOD(ATAN2(U85,W85)*180/PI()-$J$9+360,360))</f>
        <v>360.0073514041103</v>
      </c>
      <c r="Y85" s="7"/>
      <c r="Z85" s="25">
        <f>I165-J159</f>
        <v>8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-1.9648595889634635E-2</v>
      </c>
    </row>
    <row r="86" spans="1:31" s="17" customFormat="1" x14ac:dyDescent="0.25">
      <c r="A86" s="17">
        <v>1</v>
      </c>
      <c r="B86" s="17">
        <v>-631</v>
      </c>
      <c r="C86" s="17">
        <v>13260</v>
      </c>
      <c r="D86" s="17">
        <v>11306</v>
      </c>
      <c r="E86" s="17">
        <v>13144</v>
      </c>
      <c r="F86" s="17">
        <v>15101</v>
      </c>
      <c r="G86" s="24"/>
      <c r="H86" s="7"/>
      <c r="I86" s="25">
        <f t="shared" si="17"/>
        <v>116</v>
      </c>
      <c r="J86" s="24">
        <f t="shared" si="17"/>
        <v>-3795</v>
      </c>
      <c r="K86" s="7"/>
      <c r="L86" s="25">
        <f t="shared" ref="L86:L149" si="27">$M$9*SIN(2*PI()/$M$10*(AA86+$M$11))+$M$12</f>
        <v>127.07108296355439</v>
      </c>
      <c r="M86" s="17">
        <f t="shared" si="18"/>
        <v>122.56887798590422</v>
      </c>
      <c r="N86" s="17">
        <f t="shared" ref="N86:N149" si="28">$O$9*COS(2*PI()/$O$10*(AA86+$O$11))+$O$12</f>
        <v>-3789.7855616800343</v>
      </c>
      <c r="O86" s="24">
        <f t="shared" si="19"/>
        <v>27.190366992726357</v>
      </c>
      <c r="P86" s="7"/>
      <c r="Q86" s="25">
        <f t="shared" si="20"/>
        <v>134.14827875834649</v>
      </c>
      <c r="R86" s="24">
        <f t="shared" si="21"/>
        <v>-3821.3229016713685</v>
      </c>
      <c r="S86" s="7"/>
      <c r="T86" s="25">
        <f t="shared" si="22"/>
        <v>-3.4931688902771665E-2</v>
      </c>
      <c r="U86" s="24">
        <f t="shared" si="23"/>
        <v>-0.9992293339282976</v>
      </c>
      <c r="V86" s="7"/>
      <c r="W86" s="25">
        <f t="shared" si="24"/>
        <v>-2.0902349628191479E-2</v>
      </c>
      <c r="X86" s="24">
        <f t="shared" ref="X86:X148" si="29">MOD(ATAN2(U86,W86)*180/PI()-$J$9+360,360)</f>
        <v>354.29479492702035</v>
      </c>
      <c r="Y86" s="7"/>
      <c r="Z86" s="25">
        <f t="shared" ref="Z86:Z149" si="30">B86</f>
        <v>-631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-5.3205072979608303E-2</v>
      </c>
    </row>
    <row r="87" spans="1:31" s="17" customFormat="1" x14ac:dyDescent="0.25">
      <c r="A87" s="17">
        <v>2</v>
      </c>
      <c r="B87" s="17">
        <v>-613</v>
      </c>
      <c r="C87" s="17">
        <v>13074</v>
      </c>
      <c r="D87" s="17">
        <v>11313</v>
      </c>
      <c r="E87" s="17">
        <v>13327</v>
      </c>
      <c r="F87" s="17">
        <v>15095</v>
      </c>
      <c r="G87" s="24"/>
      <c r="H87" s="7"/>
      <c r="I87" s="25">
        <f t="shared" si="17"/>
        <v>-253</v>
      </c>
      <c r="J87" s="24">
        <f t="shared" si="17"/>
        <v>-3782</v>
      </c>
      <c r="K87" s="7"/>
      <c r="L87" s="25">
        <f t="shared" si="27"/>
        <v>-242.15583461371739</v>
      </c>
      <c r="M87" s="17">
        <f t="shared" si="18"/>
        <v>117.5959229250499</v>
      </c>
      <c r="N87" s="17">
        <f t="shared" si="28"/>
        <v>-3781.1761218976858</v>
      </c>
      <c r="O87" s="24">
        <f t="shared" si="19"/>
        <v>0.6787751274728655</v>
      </c>
      <c r="P87" s="7"/>
      <c r="Q87" s="25">
        <f t="shared" si="20"/>
        <v>-234.85172124165351</v>
      </c>
      <c r="R87" s="24">
        <f t="shared" si="21"/>
        <v>-3808.3229016713685</v>
      </c>
      <c r="S87" s="7"/>
      <c r="T87" s="25">
        <f t="shared" si="22"/>
        <v>6.1154472801489203E-2</v>
      </c>
      <c r="U87" s="24">
        <f t="shared" si="23"/>
        <v>-0.99582999247631343</v>
      </c>
      <c r="V87" s="7"/>
      <c r="W87" s="25">
        <f t="shared" si="24"/>
        <v>7.5145547789751937E-2</v>
      </c>
      <c r="X87" s="24">
        <f t="shared" si="29"/>
        <v>348.78105615924881</v>
      </c>
      <c r="Y87" s="7"/>
      <c r="Z87" s="25">
        <f t="shared" si="30"/>
        <v>-613</v>
      </c>
      <c r="AA87" s="17">
        <f t="shared" si="31"/>
        <v>348.83099999999996</v>
      </c>
      <c r="AB87" s="24">
        <f t="shared" si="25"/>
        <v>6.0882494830243399</v>
      </c>
      <c r="AC87" s="17">
        <f t="shared" si="26"/>
        <v>-4.9943840751154767E-2</v>
      </c>
    </row>
    <row r="88" spans="1:31" s="17" customFormat="1" x14ac:dyDescent="0.25">
      <c r="A88" s="17">
        <v>3</v>
      </c>
      <c r="B88" s="17">
        <v>-619</v>
      </c>
      <c r="C88" s="17">
        <v>12898</v>
      </c>
      <c r="D88" s="17">
        <v>11343</v>
      </c>
      <c r="E88" s="17">
        <v>13518</v>
      </c>
      <c r="F88" s="17">
        <v>15080</v>
      </c>
      <c r="G88" s="24"/>
      <c r="H88" s="7"/>
      <c r="I88" s="25">
        <f t="shared" si="17"/>
        <v>-620</v>
      </c>
      <c r="J88" s="24">
        <f t="shared" si="17"/>
        <v>-3737</v>
      </c>
      <c r="K88" s="7"/>
      <c r="L88" s="25">
        <f t="shared" si="27"/>
        <v>-612.87879129139776</v>
      </c>
      <c r="M88" s="17">
        <f t="shared" si="18"/>
        <v>50.711613471472376</v>
      </c>
      <c r="N88" s="17">
        <f t="shared" si="28"/>
        <v>-3736.6253103036925</v>
      </c>
      <c r="O88" s="24">
        <f t="shared" si="19"/>
        <v>0.14039236851903764</v>
      </c>
      <c r="P88" s="7"/>
      <c r="Q88" s="25">
        <f t="shared" si="20"/>
        <v>-601.85172124165354</v>
      </c>
      <c r="R88" s="24">
        <f t="shared" si="21"/>
        <v>-3763.3229016713685</v>
      </c>
      <c r="S88" s="7"/>
      <c r="T88" s="25">
        <f t="shared" si="22"/>
        <v>0.15671984230139094</v>
      </c>
      <c r="U88" s="24">
        <f t="shared" si="23"/>
        <v>-0.98406304129636823</v>
      </c>
      <c r="V88" s="7"/>
      <c r="W88" s="25">
        <f t="shared" si="24"/>
        <v>0.17055509022975571</v>
      </c>
      <c r="X88" s="24">
        <f t="shared" si="29"/>
        <v>343.26376083851005</v>
      </c>
      <c r="Y88" s="7"/>
      <c r="Z88" s="25">
        <f t="shared" si="30"/>
        <v>-619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3.760838510117992E-3</v>
      </c>
    </row>
    <row r="89" spans="1:31" s="17" customFormat="1" x14ac:dyDescent="0.25">
      <c r="A89" s="17">
        <v>4</v>
      </c>
      <c r="B89" s="17">
        <v>-610</v>
      </c>
      <c r="C89" s="17">
        <v>12712</v>
      </c>
      <c r="D89" s="17">
        <v>11377</v>
      </c>
      <c r="E89" s="17">
        <v>13690</v>
      </c>
      <c r="F89" s="17">
        <v>15036</v>
      </c>
      <c r="G89" s="24"/>
      <c r="H89" s="7"/>
      <c r="I89" s="25">
        <f t="shared" si="17"/>
        <v>-978</v>
      </c>
      <c r="J89" s="24">
        <f t="shared" si="17"/>
        <v>-3659</v>
      </c>
      <c r="K89" s="7"/>
      <c r="L89" s="25">
        <f t="shared" si="27"/>
        <v>-972.7273337415387</v>
      </c>
      <c r="M89" s="17">
        <f t="shared" si="18"/>
        <v>27.801009473116281</v>
      </c>
      <c r="N89" s="17">
        <f t="shared" si="28"/>
        <v>-3657.8812313435537</v>
      </c>
      <c r="O89" s="24">
        <f t="shared" si="19"/>
        <v>1.2516433066465782</v>
      </c>
      <c r="P89" s="7"/>
      <c r="Q89" s="25">
        <f t="shared" si="20"/>
        <v>-959.85172124165354</v>
      </c>
      <c r="R89" s="24">
        <f t="shared" si="21"/>
        <v>-3685.3229016713685</v>
      </c>
      <c r="S89" s="7"/>
      <c r="T89" s="25">
        <f t="shared" si="22"/>
        <v>0.24994164688167655</v>
      </c>
      <c r="U89" s="24">
        <f t="shared" si="23"/>
        <v>-0.96366699258446331</v>
      </c>
      <c r="V89" s="7"/>
      <c r="W89" s="25">
        <f t="shared" si="24"/>
        <v>0.26349965300729761</v>
      </c>
      <c r="X89" s="24">
        <f t="shared" si="29"/>
        <v>337.803610113182</v>
      </c>
      <c r="Y89" s="7"/>
      <c r="Z89" s="25">
        <f t="shared" si="30"/>
        <v>-610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3.3610113182078294E-2</v>
      </c>
    </row>
    <row r="90" spans="1:31" s="17" customFormat="1" x14ac:dyDescent="0.25">
      <c r="A90" s="17">
        <v>5</v>
      </c>
      <c r="B90" s="17">
        <v>-642</v>
      </c>
      <c r="C90" s="17">
        <v>12529</v>
      </c>
      <c r="D90" s="17">
        <v>11437</v>
      </c>
      <c r="E90" s="17">
        <v>13871</v>
      </c>
      <c r="F90" s="17">
        <v>14975</v>
      </c>
      <c r="G90" s="24"/>
      <c r="H90" s="7"/>
      <c r="I90" s="25">
        <f t="shared" si="17"/>
        <v>-1342</v>
      </c>
      <c r="J90" s="24">
        <f t="shared" si="17"/>
        <v>-3538</v>
      </c>
      <c r="K90" s="7"/>
      <c r="L90" s="25">
        <f t="shared" si="27"/>
        <v>-1341.9245784532675</v>
      </c>
      <c r="M90" s="17">
        <f t="shared" si="18"/>
        <v>5.6884097115247768E-3</v>
      </c>
      <c r="N90" s="17">
        <f t="shared" si="28"/>
        <v>-3538.4536562828753</v>
      </c>
      <c r="O90" s="24">
        <f t="shared" si="19"/>
        <v>0.20580402299220896</v>
      </c>
      <c r="P90" s="7"/>
      <c r="Q90" s="25">
        <f t="shared" si="20"/>
        <v>-1323.8517212416534</v>
      </c>
      <c r="R90" s="24">
        <f t="shared" si="21"/>
        <v>-3564.3229016713685</v>
      </c>
      <c r="S90" s="7"/>
      <c r="T90" s="25">
        <f t="shared" si="22"/>
        <v>0.34472582807503954</v>
      </c>
      <c r="U90" s="24">
        <f t="shared" si="23"/>
        <v>-0.93202696830061071</v>
      </c>
      <c r="V90" s="7"/>
      <c r="W90" s="25">
        <f t="shared" si="24"/>
        <v>0.3578488404878562</v>
      </c>
      <c r="X90" s="24">
        <f t="shared" si="29"/>
        <v>332.09229298723881</v>
      </c>
      <c r="Y90" s="7"/>
      <c r="Z90" s="25">
        <f t="shared" si="30"/>
        <v>-642</v>
      </c>
      <c r="AA90" s="17">
        <f t="shared" si="31"/>
        <v>331.9919999999999</v>
      </c>
      <c r="AB90" s="24">
        <f t="shared" si="25"/>
        <v>5.7943534902810132</v>
      </c>
      <c r="AC90" s="17">
        <f t="shared" si="26"/>
        <v>0.10029298723890179</v>
      </c>
    </row>
    <row r="91" spans="1:31" s="17" customFormat="1" x14ac:dyDescent="0.25">
      <c r="A91" s="17">
        <v>6</v>
      </c>
      <c r="B91" s="17">
        <v>-636</v>
      </c>
      <c r="C91" s="17">
        <v>12358</v>
      </c>
      <c r="D91" s="17">
        <v>11520</v>
      </c>
      <c r="E91" s="17">
        <v>14050</v>
      </c>
      <c r="F91" s="17">
        <v>14903</v>
      </c>
      <c r="G91" s="24"/>
      <c r="H91" s="7"/>
      <c r="I91" s="25">
        <f t="shared" si="17"/>
        <v>-1692</v>
      </c>
      <c r="J91" s="24">
        <f t="shared" si="17"/>
        <v>-3383</v>
      </c>
      <c r="K91" s="7"/>
      <c r="L91" s="25">
        <f t="shared" si="27"/>
        <v>-1694.406814738159</v>
      </c>
      <c r="M91" s="17">
        <f t="shared" si="18"/>
        <v>5.7927571838195098</v>
      </c>
      <c r="N91" s="17">
        <f t="shared" si="28"/>
        <v>-3384.3578557167352</v>
      </c>
      <c r="O91" s="24">
        <f t="shared" si="19"/>
        <v>1.8437721474705455</v>
      </c>
      <c r="P91" s="7"/>
      <c r="Q91" s="25">
        <f t="shared" si="20"/>
        <v>-1673.8517212416534</v>
      </c>
      <c r="R91" s="24">
        <f t="shared" si="21"/>
        <v>-3409.3229016713685</v>
      </c>
      <c r="S91" s="7"/>
      <c r="T91" s="25">
        <f t="shared" si="22"/>
        <v>0.43586446383788863</v>
      </c>
      <c r="U91" s="24">
        <f t="shared" si="23"/>
        <v>-0.89149635868079968</v>
      </c>
      <c r="V91" s="7"/>
      <c r="W91" s="25">
        <f t="shared" si="24"/>
        <v>0.44842726717932951</v>
      </c>
      <c r="X91" s="24">
        <f t="shared" si="29"/>
        <v>326.39379776176179</v>
      </c>
      <c r="Y91" s="7"/>
      <c r="Z91" s="25">
        <f t="shared" si="30"/>
        <v>-636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0.12579776176187352</v>
      </c>
    </row>
    <row r="92" spans="1:31" s="17" customFormat="1" x14ac:dyDescent="0.25">
      <c r="A92" s="17">
        <v>7</v>
      </c>
      <c r="B92" s="17">
        <v>-628</v>
      </c>
      <c r="C92" s="17">
        <v>12197</v>
      </c>
      <c r="D92" s="17">
        <v>11619</v>
      </c>
      <c r="E92" s="17">
        <v>14218</v>
      </c>
      <c r="F92" s="17">
        <v>14815</v>
      </c>
      <c r="G92" s="24"/>
      <c r="H92" s="7"/>
      <c r="I92" s="25">
        <f t="shared" si="17"/>
        <v>-2021</v>
      </c>
      <c r="J92" s="24">
        <f t="shared" si="17"/>
        <v>-3196</v>
      </c>
      <c r="K92" s="7"/>
      <c r="L92" s="25">
        <f t="shared" si="27"/>
        <v>-2026.051141239217</v>
      </c>
      <c r="M92" s="17">
        <f t="shared" si="18"/>
        <v>25.514027818518969</v>
      </c>
      <c r="N92" s="17">
        <f t="shared" si="28"/>
        <v>-3198.7600777266466</v>
      </c>
      <c r="O92" s="24">
        <f t="shared" si="19"/>
        <v>7.6180290571307401</v>
      </c>
      <c r="P92" s="7"/>
      <c r="Q92" s="25">
        <f t="shared" si="20"/>
        <v>-2002.8517212416534</v>
      </c>
      <c r="R92" s="24">
        <f t="shared" si="21"/>
        <v>-3222.3229016713685</v>
      </c>
      <c r="S92" s="7"/>
      <c r="T92" s="25">
        <f t="shared" si="22"/>
        <v>0.52153478145496679</v>
      </c>
      <c r="U92" s="24">
        <f t="shared" si="23"/>
        <v>-0.84259813933302752</v>
      </c>
      <c r="V92" s="7"/>
      <c r="W92" s="25">
        <f t="shared" si="24"/>
        <v>0.5334193250928243</v>
      </c>
      <c r="X92" s="24">
        <f t="shared" si="29"/>
        <v>320.75996362838384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0.14396362838391497</v>
      </c>
    </row>
    <row r="93" spans="1:31" s="17" customFormat="1" x14ac:dyDescent="0.25">
      <c r="A93" s="17">
        <v>8</v>
      </c>
      <c r="B93" s="17">
        <v>-632</v>
      </c>
      <c r="C93" s="17">
        <v>12040</v>
      </c>
      <c r="D93" s="17">
        <v>11729</v>
      </c>
      <c r="E93" s="17">
        <v>14378</v>
      </c>
      <c r="F93" s="17">
        <v>14708</v>
      </c>
      <c r="G93" s="24"/>
      <c r="H93" s="7"/>
      <c r="I93" s="25">
        <f t="shared" si="17"/>
        <v>-2338</v>
      </c>
      <c r="J93" s="24">
        <f t="shared" si="17"/>
        <v>-2979</v>
      </c>
      <c r="K93" s="7"/>
      <c r="L93" s="25">
        <f t="shared" si="27"/>
        <v>-2340.0714086731846</v>
      </c>
      <c r="M93" s="17">
        <f t="shared" si="18"/>
        <v>4.2907338913442947</v>
      </c>
      <c r="N93" s="17">
        <f t="shared" si="28"/>
        <v>-2980.2693937643476</v>
      </c>
      <c r="O93" s="24">
        <f t="shared" si="19"/>
        <v>1.6113605289644921</v>
      </c>
      <c r="P93" s="7"/>
      <c r="Q93" s="25">
        <f t="shared" si="20"/>
        <v>-2319.8517212416536</v>
      </c>
      <c r="R93" s="24">
        <f t="shared" si="21"/>
        <v>-3005.3229016713685</v>
      </c>
      <c r="S93" s="7"/>
      <c r="T93" s="25">
        <f t="shared" si="22"/>
        <v>0.6040803458458901</v>
      </c>
      <c r="U93" s="24">
        <f t="shared" si="23"/>
        <v>-0.78585528586529196</v>
      </c>
      <c r="V93" s="7"/>
      <c r="W93" s="25">
        <f t="shared" si="24"/>
        <v>0.61517615470263787</v>
      </c>
      <c r="X93" s="24">
        <f t="shared" si="29"/>
        <v>315.04219968620373</v>
      </c>
      <c r="Y93" s="7"/>
      <c r="Z93" s="25">
        <f t="shared" si="30"/>
        <v>-632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0.11419968620378995</v>
      </c>
    </row>
    <row r="94" spans="1:31" s="17" customFormat="1" x14ac:dyDescent="0.25">
      <c r="A94" s="17">
        <v>9</v>
      </c>
      <c r="B94" s="17">
        <v>-631</v>
      </c>
      <c r="C94" s="17">
        <v>11892</v>
      </c>
      <c r="D94" s="17">
        <v>11862</v>
      </c>
      <c r="E94" s="17">
        <v>14527</v>
      </c>
      <c r="F94" s="17">
        <v>14583</v>
      </c>
      <c r="G94" s="24"/>
      <c r="H94" s="7"/>
      <c r="I94" s="25">
        <f t="shared" si="17"/>
        <v>-2635</v>
      </c>
      <c r="J94" s="24">
        <f t="shared" si="17"/>
        <v>-2721</v>
      </c>
      <c r="K94" s="7"/>
      <c r="L94" s="25">
        <f t="shared" si="27"/>
        <v>-2630.7627855948995</v>
      </c>
      <c r="M94" s="17">
        <f t="shared" si="18"/>
        <v>17.953985914791446</v>
      </c>
      <c r="N94" s="17">
        <f t="shared" si="28"/>
        <v>-2732.533221276969</v>
      </c>
      <c r="O94" s="24">
        <f t="shared" si="19"/>
        <v>133.01519302353083</v>
      </c>
      <c r="P94" s="7"/>
      <c r="Q94" s="25">
        <f t="shared" si="20"/>
        <v>-2616.8517212416536</v>
      </c>
      <c r="R94" s="24">
        <f t="shared" si="21"/>
        <v>-2747.3229016713685</v>
      </c>
      <c r="S94" s="7"/>
      <c r="T94" s="25">
        <f t="shared" si="22"/>
        <v>0.68141798819322197</v>
      </c>
      <c r="U94" s="24">
        <f t="shared" si="23"/>
        <v>-0.71839143243360637</v>
      </c>
      <c r="V94" s="7"/>
      <c r="W94" s="25">
        <f t="shared" si="24"/>
        <v>0.69157398722653574</v>
      </c>
      <c r="X94" s="24">
        <f t="shared" si="29"/>
        <v>309.18606001153159</v>
      </c>
      <c r="Y94" s="7"/>
      <c r="Z94" s="25">
        <f t="shared" si="30"/>
        <v>-631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-6.2939988468372121E-2</v>
      </c>
    </row>
    <row r="95" spans="1:31" s="17" customFormat="1" x14ac:dyDescent="0.25">
      <c r="A95" s="17">
        <v>10</v>
      </c>
      <c r="B95" s="17">
        <v>-618</v>
      </c>
      <c r="C95" s="17">
        <v>11761</v>
      </c>
      <c r="D95" s="17">
        <v>11987</v>
      </c>
      <c r="E95" s="17">
        <v>14648</v>
      </c>
      <c r="F95" s="17">
        <v>14445</v>
      </c>
      <c r="G95" s="24"/>
      <c r="H95" s="7"/>
      <c r="I95" s="25">
        <f t="shared" si="17"/>
        <v>-2887</v>
      </c>
      <c r="J95" s="24">
        <f t="shared" si="17"/>
        <v>-2458</v>
      </c>
      <c r="K95" s="7"/>
      <c r="L95" s="25">
        <f t="shared" si="27"/>
        <v>-2890.5988471673827</v>
      </c>
      <c r="M95" s="17">
        <f t="shared" si="18"/>
        <v>12.951700934178488</v>
      </c>
      <c r="N95" s="17">
        <f t="shared" si="28"/>
        <v>-2463.5853965330525</v>
      </c>
      <c r="O95" s="24">
        <f t="shared" si="19"/>
        <v>31.196654431435078</v>
      </c>
      <c r="P95" s="7"/>
      <c r="Q95" s="25">
        <f t="shared" si="20"/>
        <v>-2868.8517212416536</v>
      </c>
      <c r="R95" s="24">
        <f t="shared" si="21"/>
        <v>-2484.3229016713685</v>
      </c>
      <c r="S95" s="7"/>
      <c r="T95" s="25">
        <f t="shared" si="22"/>
        <v>0.74703780594247338</v>
      </c>
      <c r="U95" s="24">
        <f t="shared" si="23"/>
        <v>-0.6496201399819268</v>
      </c>
      <c r="V95" s="7"/>
      <c r="W95" s="25">
        <f t="shared" si="24"/>
        <v>0.75623447853832837</v>
      </c>
      <c r="X95" s="24">
        <f t="shared" si="29"/>
        <v>303.75965003681597</v>
      </c>
      <c r="Y95" s="7"/>
      <c r="Z95" s="25">
        <f t="shared" si="30"/>
        <v>-618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7.2650036816014563E-2</v>
      </c>
    </row>
    <row r="96" spans="1:31" s="17" customFormat="1" x14ac:dyDescent="0.25">
      <c r="A96" s="17">
        <v>11</v>
      </c>
      <c r="B96" s="17">
        <v>-608</v>
      </c>
      <c r="C96" s="17">
        <v>11643</v>
      </c>
      <c r="D96" s="17">
        <v>12128</v>
      </c>
      <c r="E96" s="17">
        <v>14757</v>
      </c>
      <c r="F96" s="17">
        <v>14294</v>
      </c>
      <c r="G96" s="24"/>
      <c r="H96" s="7"/>
      <c r="I96" s="25">
        <f t="shared" si="17"/>
        <v>-3114</v>
      </c>
      <c r="J96" s="24">
        <f t="shared" si="17"/>
        <v>-2166</v>
      </c>
      <c r="K96" s="7"/>
      <c r="L96" s="25">
        <f t="shared" si="27"/>
        <v>-3119.8206095453047</v>
      </c>
      <c r="M96" s="17">
        <f t="shared" si="18"/>
        <v>33.879495478892252</v>
      </c>
      <c r="N96" s="17">
        <f t="shared" si="28"/>
        <v>-2176.0538493638246</v>
      </c>
      <c r="O96" s="24">
        <f t="shared" si="19"/>
        <v>101.07988703047653</v>
      </c>
      <c r="P96" s="7"/>
      <c r="Q96" s="25">
        <f t="shared" si="20"/>
        <v>-3095.8517212416536</v>
      </c>
      <c r="R96" s="24">
        <f t="shared" si="21"/>
        <v>-2192.3229016713685</v>
      </c>
      <c r="S96" s="7"/>
      <c r="T96" s="25">
        <f t="shared" si="22"/>
        <v>0.80614772113723543</v>
      </c>
      <c r="U96" s="24">
        <f t="shared" si="23"/>
        <v>-0.57326570121428266</v>
      </c>
      <c r="V96" s="7"/>
      <c r="W96" s="25">
        <f t="shared" si="24"/>
        <v>0.81427793065197374</v>
      </c>
      <c r="X96" s="24">
        <f t="shared" si="29"/>
        <v>298.24263555002051</v>
      </c>
      <c r="Y96" s="7"/>
      <c r="Z96" s="25">
        <f t="shared" si="30"/>
        <v>-608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2.7635550020534083E-2</v>
      </c>
    </row>
    <row r="97" spans="1:29" s="17" customFormat="1" x14ac:dyDescent="0.25">
      <c r="A97" s="17">
        <v>12</v>
      </c>
      <c r="B97" s="17">
        <v>-626</v>
      </c>
      <c r="C97" s="17">
        <v>11542</v>
      </c>
      <c r="D97" s="17">
        <v>12293</v>
      </c>
      <c r="E97" s="17">
        <v>14864</v>
      </c>
      <c r="F97" s="17">
        <v>14145</v>
      </c>
      <c r="G97" s="24"/>
      <c r="H97" s="7"/>
      <c r="I97" s="25">
        <f t="shared" si="17"/>
        <v>-3322</v>
      </c>
      <c r="J97" s="24">
        <f t="shared" si="17"/>
        <v>-1852</v>
      </c>
      <c r="K97" s="7"/>
      <c r="L97" s="25">
        <f t="shared" si="27"/>
        <v>-3326.2415755013994</v>
      </c>
      <c r="M97" s="17">
        <f t="shared" si="18"/>
        <v>17.9909627340719</v>
      </c>
      <c r="N97" s="17">
        <f t="shared" si="28"/>
        <v>-1859.0265675082799</v>
      </c>
      <c r="O97" s="24">
        <f t="shared" si="19"/>
        <v>49.372650948414353</v>
      </c>
      <c r="P97" s="7"/>
      <c r="Q97" s="25">
        <f t="shared" si="20"/>
        <v>-3303.8517212416536</v>
      </c>
      <c r="R97" s="24">
        <f t="shared" si="21"/>
        <v>-1878.3229016713685</v>
      </c>
      <c r="S97" s="7"/>
      <c r="T97" s="25">
        <f t="shared" si="22"/>
        <v>0.86031011039058569</v>
      </c>
      <c r="U97" s="24">
        <f t="shared" si="23"/>
        <v>-0.49115853075866522</v>
      </c>
      <c r="V97" s="7"/>
      <c r="W97" s="25">
        <f t="shared" si="24"/>
        <v>0.86729257986430186</v>
      </c>
      <c r="X97" s="24">
        <f t="shared" si="29"/>
        <v>292.61984462538339</v>
      </c>
      <c r="Y97" s="7"/>
      <c r="Z97" s="25">
        <f t="shared" si="30"/>
        <v>-626</v>
      </c>
      <c r="AA97" s="17">
        <f t="shared" si="31"/>
        <v>292.58099999999996</v>
      </c>
      <c r="AB97" s="24">
        <f t="shared" si="25"/>
        <v>5.1065017787775284</v>
      </c>
      <c r="AC97" s="17">
        <f t="shared" si="26"/>
        <v>3.884462538343314E-2</v>
      </c>
    </row>
    <row r="98" spans="1:29" s="17" customFormat="1" x14ac:dyDescent="0.25">
      <c r="A98" s="17">
        <v>13</v>
      </c>
      <c r="B98" s="17">
        <v>-630</v>
      </c>
      <c r="C98" s="17">
        <v>11459</v>
      </c>
      <c r="D98" s="17">
        <v>12459</v>
      </c>
      <c r="E98" s="17">
        <v>14953</v>
      </c>
      <c r="F98" s="17">
        <v>13976</v>
      </c>
      <c r="G98" s="24"/>
      <c r="H98" s="7"/>
      <c r="I98" s="25">
        <f t="shared" si="17"/>
        <v>-3494</v>
      </c>
      <c r="J98" s="24">
        <f t="shared" si="17"/>
        <v>-1517</v>
      </c>
      <c r="K98" s="7"/>
      <c r="L98" s="25">
        <f t="shared" si="27"/>
        <v>-3501.6766390987818</v>
      </c>
      <c r="M98" s="17">
        <f t="shared" si="18"/>
        <v>58.930787852945969</v>
      </c>
      <c r="N98" s="17">
        <f t="shared" si="28"/>
        <v>-1521.5558962008431</v>
      </c>
      <c r="O98" s="24">
        <f t="shared" si="19"/>
        <v>20.756190192856668</v>
      </c>
      <c r="P98" s="7"/>
      <c r="Q98" s="25">
        <f t="shared" si="20"/>
        <v>-3475.8517212416536</v>
      </c>
      <c r="R98" s="24">
        <f t="shared" si="21"/>
        <v>-1543.3229016713685</v>
      </c>
      <c r="S98" s="7"/>
      <c r="T98" s="25">
        <f t="shared" si="22"/>
        <v>0.90509823996547156</v>
      </c>
      <c r="U98" s="24">
        <f t="shared" si="23"/>
        <v>-0.40356011641907347</v>
      </c>
      <c r="V98" s="7"/>
      <c r="W98" s="25">
        <f t="shared" si="24"/>
        <v>0.91085492816504943</v>
      </c>
      <c r="X98" s="24">
        <f t="shared" si="29"/>
        <v>286.99247407787561</v>
      </c>
      <c r="Y98" s="7"/>
      <c r="Z98" s="25">
        <f t="shared" si="30"/>
        <v>-630</v>
      </c>
      <c r="AA98" s="17">
        <f t="shared" si="31"/>
        <v>286.91099999999994</v>
      </c>
      <c r="AB98" s="24">
        <f t="shared" si="25"/>
        <v>5.0075416101894499</v>
      </c>
      <c r="AC98" s="17">
        <f t="shared" si="26"/>
        <v>8.1474077875668627E-2</v>
      </c>
    </row>
    <row r="99" spans="1:29" s="17" customFormat="1" x14ac:dyDescent="0.25">
      <c r="A99" s="17">
        <v>14</v>
      </c>
      <c r="B99" s="17">
        <v>-635</v>
      </c>
      <c r="C99" s="17">
        <v>11383</v>
      </c>
      <c r="D99" s="17">
        <v>12635</v>
      </c>
      <c r="E99" s="17">
        <v>15021</v>
      </c>
      <c r="F99" s="17">
        <v>13795</v>
      </c>
      <c r="G99" s="24"/>
      <c r="H99" s="7"/>
      <c r="I99" s="25">
        <f t="shared" si="17"/>
        <v>-3638</v>
      </c>
      <c r="J99" s="24">
        <f t="shared" si="17"/>
        <v>-1160</v>
      </c>
      <c r="K99" s="7"/>
      <c r="L99" s="25">
        <f t="shared" si="27"/>
        <v>-3643.9706803213157</v>
      </c>
      <c r="M99" s="17">
        <f t="shared" si="18"/>
        <v>35.649023499347031</v>
      </c>
      <c r="N99" s="17">
        <f t="shared" si="28"/>
        <v>-1166.0596446692086</v>
      </c>
      <c r="O99" s="24">
        <f t="shared" si="19"/>
        <v>36.719293517068657</v>
      </c>
      <c r="P99" s="7"/>
      <c r="Q99" s="25">
        <f t="shared" si="20"/>
        <v>-3619.8517212416536</v>
      </c>
      <c r="R99" s="24">
        <f t="shared" si="21"/>
        <v>-1186.3229016713685</v>
      </c>
      <c r="S99" s="7"/>
      <c r="T99" s="25">
        <f t="shared" si="22"/>
        <v>0.94259527867932946</v>
      </c>
      <c r="U99" s="24">
        <f t="shared" si="23"/>
        <v>-0.31020897039150847</v>
      </c>
      <c r="V99" s="7"/>
      <c r="W99" s="25">
        <f t="shared" si="24"/>
        <v>0.94704467755393518</v>
      </c>
      <c r="X99" s="24">
        <f t="shared" si="29"/>
        <v>281.23288340809563</v>
      </c>
      <c r="Y99" s="7"/>
      <c r="Z99" s="25">
        <f t="shared" si="30"/>
        <v>-635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3.6883408095661707E-2</v>
      </c>
    </row>
    <row r="100" spans="1:29" s="17" customFormat="1" x14ac:dyDescent="0.25">
      <c r="A100" s="17">
        <v>15</v>
      </c>
      <c r="B100" s="17">
        <v>-643</v>
      </c>
      <c r="C100" s="17">
        <v>11330</v>
      </c>
      <c r="D100" s="17">
        <v>12826</v>
      </c>
      <c r="E100" s="17">
        <v>15074</v>
      </c>
      <c r="F100" s="17">
        <v>13616</v>
      </c>
      <c r="G100" s="24"/>
      <c r="H100" s="7"/>
      <c r="I100" s="25">
        <f t="shared" si="17"/>
        <v>-3744</v>
      </c>
      <c r="J100" s="24">
        <f t="shared" si="17"/>
        <v>-790</v>
      </c>
      <c r="K100" s="7"/>
      <c r="L100" s="25">
        <f t="shared" si="27"/>
        <v>-3751.2862431672997</v>
      </c>
      <c r="M100" s="17">
        <f t="shared" si="18"/>
        <v>53.089339493022216</v>
      </c>
      <c r="N100" s="17">
        <f t="shared" si="28"/>
        <v>-793.99787980741064</v>
      </c>
      <c r="O100" s="24">
        <f t="shared" si="19"/>
        <v>15.983042954501743</v>
      </c>
      <c r="P100" s="7"/>
      <c r="Q100" s="25">
        <f t="shared" si="20"/>
        <v>-3725.8517212416536</v>
      </c>
      <c r="R100" s="24">
        <f t="shared" si="21"/>
        <v>-816.32290167136841</v>
      </c>
      <c r="S100" s="7"/>
      <c r="T100" s="25">
        <f t="shared" si="22"/>
        <v>0.97019726551036378</v>
      </c>
      <c r="U100" s="24">
        <f t="shared" si="23"/>
        <v>-0.21345848291195932</v>
      </c>
      <c r="V100" s="7"/>
      <c r="W100" s="25">
        <f t="shared" si="24"/>
        <v>0.97329066032835154</v>
      </c>
      <c r="X100" s="24">
        <f t="shared" si="29"/>
        <v>275.46647678644877</v>
      </c>
      <c r="Y100" s="7"/>
      <c r="Z100" s="25">
        <f t="shared" si="30"/>
        <v>-643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5.7476786448773964E-2</v>
      </c>
    </row>
    <row r="101" spans="1:29" s="17" customFormat="1" x14ac:dyDescent="0.25">
      <c r="A101" s="17">
        <v>16</v>
      </c>
      <c r="B101" s="17">
        <v>-623</v>
      </c>
      <c r="C101" s="17">
        <v>11300</v>
      </c>
      <c r="D101" s="17">
        <v>13007</v>
      </c>
      <c r="E101" s="17">
        <v>15112</v>
      </c>
      <c r="F101" s="17">
        <v>13431</v>
      </c>
      <c r="G101" s="24"/>
      <c r="H101" s="7"/>
      <c r="I101" s="25">
        <f t="shared" si="17"/>
        <v>-3812</v>
      </c>
      <c r="J101" s="24">
        <f t="shared" si="17"/>
        <v>-424</v>
      </c>
      <c r="K101" s="7"/>
      <c r="L101" s="25">
        <f t="shared" si="27"/>
        <v>-3818.9399232200121</v>
      </c>
      <c r="M101" s="17">
        <f t="shared" si="18"/>
        <v>48.162534299663577</v>
      </c>
      <c r="N101" s="17">
        <f t="shared" si="28"/>
        <v>-425.47829206347217</v>
      </c>
      <c r="O101" s="24">
        <f t="shared" si="19"/>
        <v>2.1853474249247995</v>
      </c>
      <c r="P101" s="7"/>
      <c r="Q101" s="25">
        <f t="shared" si="20"/>
        <v>-3793.8517212416536</v>
      </c>
      <c r="R101" s="24">
        <f t="shared" si="21"/>
        <v>-450.32290167136841</v>
      </c>
      <c r="S101" s="7"/>
      <c r="T101" s="25">
        <f t="shared" si="22"/>
        <v>0.98790420045857441</v>
      </c>
      <c r="U101" s="24">
        <f t="shared" si="23"/>
        <v>-0.11775394664840531</v>
      </c>
      <c r="V101" s="7"/>
      <c r="W101" s="25">
        <f t="shared" si="24"/>
        <v>0.98965530443019489</v>
      </c>
      <c r="X101" s="24">
        <f t="shared" si="29"/>
        <v>269.88185565760068</v>
      </c>
      <c r="Y101" s="7"/>
      <c r="Z101" s="25">
        <f t="shared" si="30"/>
        <v>-623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7.9855657600660379E-2</v>
      </c>
    </row>
    <row r="102" spans="1:29" s="17" customFormat="1" x14ac:dyDescent="0.25">
      <c r="A102" s="17">
        <v>17</v>
      </c>
      <c r="B102" s="17">
        <v>-626</v>
      </c>
      <c r="C102" s="17">
        <v>11279</v>
      </c>
      <c r="D102" s="17">
        <v>13188</v>
      </c>
      <c r="E102" s="17">
        <v>15122</v>
      </c>
      <c r="F102" s="17">
        <v>13244</v>
      </c>
      <c r="G102" s="24"/>
      <c r="H102" s="7"/>
      <c r="I102" s="25">
        <f t="shared" si="17"/>
        <v>-3843</v>
      </c>
      <c r="J102" s="24">
        <f t="shared" si="17"/>
        <v>-56</v>
      </c>
      <c r="K102" s="7"/>
      <c r="L102" s="25">
        <f t="shared" si="27"/>
        <v>-3850.247465244428</v>
      </c>
      <c r="M102" s="17">
        <f t="shared" si="18"/>
        <v>52.525752469191602</v>
      </c>
      <c r="N102" s="17">
        <f t="shared" si="28"/>
        <v>-50.824475655259945</v>
      </c>
      <c r="O102" s="24">
        <f t="shared" si="19"/>
        <v>26.78605224299697</v>
      </c>
      <c r="P102" s="7"/>
      <c r="Q102" s="25">
        <f t="shared" si="20"/>
        <v>-3824.8517212416536</v>
      </c>
      <c r="R102" s="24">
        <f t="shared" si="21"/>
        <v>-82.322901671368442</v>
      </c>
      <c r="S102" s="7"/>
      <c r="T102" s="25">
        <f t="shared" si="22"/>
        <v>0.99597647962614111</v>
      </c>
      <c r="U102" s="24">
        <f t="shared" si="23"/>
        <v>-2.1526434776853749E-2</v>
      </c>
      <c r="V102" s="7"/>
      <c r="W102" s="25">
        <f t="shared" si="24"/>
        <v>0.99637699824715753</v>
      </c>
      <c r="X102" s="24">
        <f t="shared" si="29"/>
        <v>264.33409569422406</v>
      </c>
      <c r="Y102" s="7"/>
      <c r="Z102" s="25">
        <f t="shared" si="30"/>
        <v>-626</v>
      </c>
      <c r="AA102" s="17">
        <f t="shared" si="31"/>
        <v>264.16800000000001</v>
      </c>
      <c r="AB102" s="24">
        <f t="shared" si="25"/>
        <v>4.610601378408381</v>
      </c>
      <c r="AC102" s="17">
        <f t="shared" si="26"/>
        <v>0.16609569422405457</v>
      </c>
    </row>
    <row r="103" spans="1:29" s="17" customFormat="1" x14ac:dyDescent="0.25">
      <c r="A103" s="17">
        <v>18</v>
      </c>
      <c r="B103" s="17">
        <v>-619</v>
      </c>
      <c r="C103" s="17">
        <v>11288</v>
      </c>
      <c r="D103" s="17">
        <v>13383</v>
      </c>
      <c r="E103" s="17">
        <v>15128</v>
      </c>
      <c r="F103" s="17">
        <v>13067</v>
      </c>
      <c r="G103" s="24"/>
      <c r="H103" s="7"/>
      <c r="I103" s="25">
        <f t="shared" si="17"/>
        <v>-3840</v>
      </c>
      <c r="J103" s="24">
        <f t="shared" si="17"/>
        <v>316</v>
      </c>
      <c r="K103" s="7"/>
      <c r="L103" s="25">
        <f t="shared" si="27"/>
        <v>-3844.7624864973818</v>
      </c>
      <c r="M103" s="17">
        <f t="shared" si="18"/>
        <v>22.681277637744106</v>
      </c>
      <c r="N103" s="17">
        <f t="shared" si="28"/>
        <v>320.39082120533726</v>
      </c>
      <c r="O103" s="24">
        <f t="shared" si="19"/>
        <v>19.279310857239356</v>
      </c>
      <c r="P103" s="7"/>
      <c r="Q103" s="25">
        <f t="shared" si="20"/>
        <v>-3821.8517212416536</v>
      </c>
      <c r="R103" s="24">
        <f t="shared" si="21"/>
        <v>289.67709832863159</v>
      </c>
      <c r="S103" s="7"/>
      <c r="T103" s="25">
        <f t="shared" si="22"/>
        <v>0.99519529131960238</v>
      </c>
      <c r="U103" s="24">
        <f t="shared" si="23"/>
        <v>7.5747028310692952E-2</v>
      </c>
      <c r="V103" s="7"/>
      <c r="W103" s="25">
        <f t="shared" si="24"/>
        <v>0.9942296626523347</v>
      </c>
      <c r="X103" s="24">
        <f t="shared" si="29"/>
        <v>258.73967250860881</v>
      </c>
      <c r="Y103" s="7"/>
      <c r="Z103" s="25">
        <f t="shared" si="30"/>
        <v>-619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0.14267250860882541</v>
      </c>
    </row>
    <row r="104" spans="1:29" s="17" customFormat="1" x14ac:dyDescent="0.25">
      <c r="A104" s="17">
        <v>19</v>
      </c>
      <c r="B104" s="17">
        <v>-612</v>
      </c>
      <c r="C104" s="17">
        <v>11309</v>
      </c>
      <c r="D104" s="17">
        <v>13560</v>
      </c>
      <c r="E104" s="17">
        <v>15108</v>
      </c>
      <c r="F104" s="17">
        <v>12883</v>
      </c>
      <c r="G104" s="24"/>
      <c r="H104" s="7"/>
      <c r="I104" s="25">
        <f t="shared" si="17"/>
        <v>-3799</v>
      </c>
      <c r="J104" s="24">
        <f t="shared" si="17"/>
        <v>677</v>
      </c>
      <c r="K104" s="7"/>
      <c r="L104" s="25">
        <f t="shared" si="27"/>
        <v>-3803.7634588242145</v>
      </c>
      <c r="M104" s="17">
        <f t="shared" si="18"/>
        <v>22.690539969986677</v>
      </c>
      <c r="N104" s="17">
        <f t="shared" si="28"/>
        <v>684.68891120376145</v>
      </c>
      <c r="O104" s="24">
        <f t="shared" si="19"/>
        <v>59.119355499328343</v>
      </c>
      <c r="P104" s="7"/>
      <c r="Q104" s="25">
        <f t="shared" si="20"/>
        <v>-3780.8517212416536</v>
      </c>
      <c r="R104" s="24">
        <f t="shared" si="21"/>
        <v>650.67709832863159</v>
      </c>
      <c r="S104" s="7"/>
      <c r="T104" s="25">
        <f t="shared" si="22"/>
        <v>0.98451905113024007</v>
      </c>
      <c r="U104" s="24">
        <f t="shared" si="23"/>
        <v>0.17014412555425307</v>
      </c>
      <c r="V104" s="7"/>
      <c r="W104" s="25">
        <f t="shared" si="24"/>
        <v>0.98222669400807316</v>
      </c>
      <c r="X104" s="24">
        <f t="shared" si="29"/>
        <v>253.2690103145286</v>
      </c>
      <c r="Y104" s="7"/>
      <c r="Z104" s="25">
        <f t="shared" si="30"/>
        <v>-612</v>
      </c>
      <c r="AA104" s="17">
        <f t="shared" si="31"/>
        <v>253.08899999999997</v>
      </c>
      <c r="AB104" s="24">
        <f t="shared" si="25"/>
        <v>4.4172363505799286</v>
      </c>
      <c r="AC104" s="17">
        <f t="shared" si="26"/>
        <v>0.18001031452863003</v>
      </c>
    </row>
    <row r="105" spans="1:29" s="17" customFormat="1" x14ac:dyDescent="0.25">
      <c r="A105" s="17">
        <v>20</v>
      </c>
      <c r="B105" s="17">
        <v>-610</v>
      </c>
      <c r="C105" s="17">
        <v>11339</v>
      </c>
      <c r="D105" s="17">
        <v>13732</v>
      </c>
      <c r="E105" s="17">
        <v>15064</v>
      </c>
      <c r="F105" s="17">
        <v>12700</v>
      </c>
      <c r="G105" s="24"/>
      <c r="H105" s="7"/>
      <c r="I105" s="25">
        <f t="shared" si="17"/>
        <v>-3725</v>
      </c>
      <c r="J105" s="24">
        <f t="shared" si="17"/>
        <v>1032</v>
      </c>
      <c r="K105" s="7"/>
      <c r="L105" s="25">
        <f t="shared" si="27"/>
        <v>-3728.0748381389526</v>
      </c>
      <c r="M105" s="17">
        <f t="shared" si="18"/>
        <v>9.4546295807574907</v>
      </c>
      <c r="N105" s="17">
        <f t="shared" si="28"/>
        <v>1041.7433873644386</v>
      </c>
      <c r="O105" s="24">
        <f t="shared" si="19"/>
        <v>94.933597333501851</v>
      </c>
      <c r="P105" s="7"/>
      <c r="Q105" s="25">
        <f t="shared" si="20"/>
        <v>-3706.8517212416536</v>
      </c>
      <c r="R105" s="24">
        <f t="shared" si="21"/>
        <v>1005.6770983286316</v>
      </c>
      <c r="S105" s="7"/>
      <c r="T105" s="25">
        <f t="shared" si="22"/>
        <v>0.96524973956895199</v>
      </c>
      <c r="U105" s="24">
        <f t="shared" si="23"/>
        <v>0.26297229597382049</v>
      </c>
      <c r="V105" s="7"/>
      <c r="W105" s="25">
        <f t="shared" si="24"/>
        <v>0.96165184004973847</v>
      </c>
      <c r="X105" s="24">
        <f t="shared" si="29"/>
        <v>247.80229879300987</v>
      </c>
      <c r="Y105" s="7"/>
      <c r="Z105" s="25">
        <f t="shared" si="30"/>
        <v>-610</v>
      </c>
      <c r="AA105" s="17">
        <f t="shared" si="31"/>
        <v>247.59899999999996</v>
      </c>
      <c r="AB105" s="24">
        <f t="shared" si="25"/>
        <v>4.3214177746454396</v>
      </c>
      <c r="AC105" s="17">
        <f t="shared" si="26"/>
        <v>0.20329879300990683</v>
      </c>
    </row>
    <row r="106" spans="1:29" s="17" customFormat="1" x14ac:dyDescent="0.25">
      <c r="A106" s="17">
        <v>21</v>
      </c>
      <c r="B106" s="17">
        <v>-641</v>
      </c>
      <c r="C106" s="17">
        <v>11397</v>
      </c>
      <c r="D106" s="17">
        <v>13911</v>
      </c>
      <c r="E106" s="17">
        <v>15003</v>
      </c>
      <c r="F106" s="17">
        <v>12513</v>
      </c>
      <c r="G106" s="24"/>
      <c r="H106" s="7"/>
      <c r="I106" s="25">
        <f t="shared" si="17"/>
        <v>-3606</v>
      </c>
      <c r="J106" s="24">
        <f t="shared" si="17"/>
        <v>1398</v>
      </c>
      <c r="K106" s="7"/>
      <c r="L106" s="25">
        <f t="shared" si="27"/>
        <v>-3611.8446558566275</v>
      </c>
      <c r="M106" s="17">
        <f t="shared" si="18"/>
        <v>34.160002082409775</v>
      </c>
      <c r="N106" s="17">
        <f t="shared" si="28"/>
        <v>1406.8333294019646</v>
      </c>
      <c r="O106" s="24">
        <f t="shared" si="19"/>
        <v>78.027708323613112</v>
      </c>
      <c r="P106" s="7"/>
      <c r="Q106" s="25">
        <f t="shared" si="20"/>
        <v>-3587.8517212416536</v>
      </c>
      <c r="R106" s="24">
        <f t="shared" si="21"/>
        <v>1371.6770983286315</v>
      </c>
      <c r="S106" s="7"/>
      <c r="T106" s="25">
        <f t="shared" si="22"/>
        <v>0.93426260340958323</v>
      </c>
      <c r="U106" s="24">
        <f t="shared" si="23"/>
        <v>0.35867683223737445</v>
      </c>
      <c r="V106" s="7"/>
      <c r="W106" s="25">
        <f t="shared" si="24"/>
        <v>0.92931761148804082</v>
      </c>
      <c r="X106" s="24">
        <f t="shared" si="29"/>
        <v>241.99197513396007</v>
      </c>
      <c r="Y106" s="7"/>
      <c r="Z106" s="25">
        <f t="shared" si="30"/>
        <v>-641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0.16197513396011232</v>
      </c>
    </row>
    <row r="107" spans="1:29" s="17" customFormat="1" x14ac:dyDescent="0.25">
      <c r="A107" s="17">
        <v>22</v>
      </c>
      <c r="B107" s="17">
        <v>-631</v>
      </c>
      <c r="C107" s="17">
        <v>11471</v>
      </c>
      <c r="D107" s="17">
        <v>14076</v>
      </c>
      <c r="E107" s="17">
        <v>14928</v>
      </c>
      <c r="F107" s="17">
        <v>12337</v>
      </c>
      <c r="G107" s="24"/>
      <c r="H107" s="7"/>
      <c r="I107" s="25">
        <f t="shared" si="17"/>
        <v>-3457</v>
      </c>
      <c r="J107" s="24">
        <f t="shared" si="17"/>
        <v>1739</v>
      </c>
      <c r="K107" s="7"/>
      <c r="L107" s="25">
        <f t="shared" si="27"/>
        <v>-3461.8283873569926</v>
      </c>
      <c r="M107" s="17">
        <f t="shared" si="18"/>
        <v>23.313324469166055</v>
      </c>
      <c r="N107" s="17">
        <f t="shared" si="28"/>
        <v>1752.5681275247302</v>
      </c>
      <c r="O107" s="24">
        <f t="shared" si="19"/>
        <v>184.09408452734246</v>
      </c>
      <c r="P107" s="7"/>
      <c r="Q107" s="25">
        <f t="shared" si="20"/>
        <v>-3438.8517212416536</v>
      </c>
      <c r="R107" s="24">
        <f t="shared" si="21"/>
        <v>1712.6770983286315</v>
      </c>
      <c r="S107" s="7"/>
      <c r="T107" s="25">
        <f t="shared" si="22"/>
        <v>0.89546358418482752</v>
      </c>
      <c r="U107" s="24">
        <f t="shared" si="23"/>
        <v>0.44784417340095894</v>
      </c>
      <c r="V107" s="7"/>
      <c r="W107" s="25">
        <f t="shared" si="24"/>
        <v>0.88926253535476774</v>
      </c>
      <c r="X107" s="24">
        <f t="shared" si="29"/>
        <v>236.3660101538477</v>
      </c>
      <c r="Y107" s="7"/>
      <c r="Z107" s="25">
        <f t="shared" si="30"/>
        <v>-631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0.21501015384774291</v>
      </c>
    </row>
    <row r="108" spans="1:29" s="17" customFormat="1" x14ac:dyDescent="0.25">
      <c r="A108" s="17">
        <v>23</v>
      </c>
      <c r="B108" s="17">
        <v>-638</v>
      </c>
      <c r="C108" s="17">
        <v>11579</v>
      </c>
      <c r="D108" s="17">
        <v>14270</v>
      </c>
      <c r="E108" s="17">
        <v>14861</v>
      </c>
      <c r="F108" s="17">
        <v>12191</v>
      </c>
      <c r="G108" s="24"/>
      <c r="H108" s="7"/>
      <c r="I108" s="25">
        <f t="shared" si="17"/>
        <v>-3282</v>
      </c>
      <c r="J108" s="24">
        <f t="shared" si="17"/>
        <v>2079</v>
      </c>
      <c r="K108" s="7"/>
      <c r="L108" s="25">
        <f t="shared" si="27"/>
        <v>-3275.7503573942236</v>
      </c>
      <c r="M108" s="17">
        <f t="shared" si="18"/>
        <v>39.058032699936177</v>
      </c>
      <c r="N108" s="17">
        <f t="shared" si="28"/>
        <v>2084.872412461234</v>
      </c>
      <c r="O108" s="24">
        <f t="shared" si="19"/>
        <v>34.485228114856774</v>
      </c>
      <c r="P108" s="7"/>
      <c r="Q108" s="25">
        <f t="shared" si="20"/>
        <v>-3263.8517212416536</v>
      </c>
      <c r="R108" s="24">
        <f t="shared" si="21"/>
        <v>2052.6770983286315</v>
      </c>
      <c r="S108" s="7"/>
      <c r="T108" s="25">
        <f t="shared" si="22"/>
        <v>0.84989426630340303</v>
      </c>
      <c r="U108" s="24">
        <f t="shared" si="23"/>
        <v>0.53675002676054462</v>
      </c>
      <c r="V108" s="7"/>
      <c r="W108" s="25">
        <f t="shared" si="24"/>
        <v>0.84244016520068599</v>
      </c>
      <c r="X108" s="24">
        <f t="shared" si="29"/>
        <v>230.59369874522372</v>
      </c>
      <c r="Y108" s="7"/>
      <c r="Z108" s="25">
        <f t="shared" si="30"/>
        <v>-638</v>
      </c>
      <c r="AA108" s="17">
        <f t="shared" si="31"/>
        <v>230.40899999999996</v>
      </c>
      <c r="AB108" s="24">
        <f t="shared" si="25"/>
        <v>4.0213956762276144</v>
      </c>
      <c r="AC108" s="17">
        <f t="shared" si="26"/>
        <v>0.18469874522375562</v>
      </c>
    </row>
    <row r="109" spans="1:29" s="17" customFormat="1" x14ac:dyDescent="0.25">
      <c r="A109" s="17">
        <v>24</v>
      </c>
      <c r="B109" s="17">
        <v>-628</v>
      </c>
      <c r="C109" s="17">
        <v>11688</v>
      </c>
      <c r="D109" s="17">
        <v>14418</v>
      </c>
      <c r="E109" s="17">
        <v>14750</v>
      </c>
      <c r="F109" s="17">
        <v>12033</v>
      </c>
      <c r="G109" s="24"/>
      <c r="H109" s="7"/>
      <c r="I109" s="25">
        <f t="shared" si="17"/>
        <v>-3062</v>
      </c>
      <c r="J109" s="24">
        <f t="shared" si="17"/>
        <v>2385</v>
      </c>
      <c r="K109" s="7"/>
      <c r="L109" s="25">
        <f t="shared" si="27"/>
        <v>-3060.6195828891332</v>
      </c>
      <c r="M109" s="17">
        <f t="shared" si="18"/>
        <v>1.9055513999738474</v>
      </c>
      <c r="N109" s="17">
        <f t="shared" si="28"/>
        <v>2391.7795642698825</v>
      </c>
      <c r="O109" s="24">
        <f t="shared" si="19"/>
        <v>45.962491689467228</v>
      </c>
      <c r="P109" s="7"/>
      <c r="Q109" s="25">
        <f t="shared" si="20"/>
        <v>-3043.8517212416536</v>
      </c>
      <c r="R109" s="24">
        <f t="shared" si="21"/>
        <v>2358.6770983286315</v>
      </c>
      <c r="S109" s="7"/>
      <c r="T109" s="25">
        <f t="shared" si="22"/>
        <v>0.79260712382389786</v>
      </c>
      <c r="U109" s="24">
        <f t="shared" si="23"/>
        <v>0.61676529478417175</v>
      </c>
      <c r="V109" s="7"/>
      <c r="W109" s="25">
        <f t="shared" si="24"/>
        <v>0.78402367087767388</v>
      </c>
      <c r="X109" s="24">
        <f t="shared" si="29"/>
        <v>224.90547947376717</v>
      </c>
      <c r="Y109" s="7"/>
      <c r="Z109" s="25">
        <f t="shared" si="30"/>
        <v>-628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0.14847947376719617</v>
      </c>
    </row>
    <row r="110" spans="1:29" s="17" customFormat="1" x14ac:dyDescent="0.25">
      <c r="A110" s="17">
        <v>25</v>
      </c>
      <c r="B110" s="17">
        <v>-629</v>
      </c>
      <c r="C110" s="17">
        <v>11797</v>
      </c>
      <c r="D110" s="17">
        <v>14545</v>
      </c>
      <c r="E110" s="17">
        <v>14613</v>
      </c>
      <c r="F110" s="17">
        <v>11876</v>
      </c>
      <c r="G110" s="24"/>
      <c r="H110" s="7"/>
      <c r="I110" s="25">
        <f t="shared" si="17"/>
        <v>-2816</v>
      </c>
      <c r="J110" s="24">
        <f t="shared" si="17"/>
        <v>2669</v>
      </c>
      <c r="K110" s="7"/>
      <c r="L110" s="25">
        <f t="shared" si="27"/>
        <v>-2815.4638129386217</v>
      </c>
      <c r="M110" s="17">
        <f t="shared" si="18"/>
        <v>0.2874965647895118</v>
      </c>
      <c r="N110" s="17">
        <f t="shared" si="28"/>
        <v>2676.0839291092798</v>
      </c>
      <c r="O110" s="24">
        <f t="shared" si="19"/>
        <v>50.182051625301405</v>
      </c>
      <c r="P110" s="7"/>
      <c r="Q110" s="25">
        <f t="shared" si="20"/>
        <v>-2797.8517212416536</v>
      </c>
      <c r="R110" s="24">
        <f t="shared" si="21"/>
        <v>2642.6770983286315</v>
      </c>
      <c r="S110" s="7"/>
      <c r="T110" s="25">
        <f t="shared" si="22"/>
        <v>0.72854968268772391</v>
      </c>
      <c r="U110" s="24">
        <f t="shared" si="23"/>
        <v>0.69102783111982569</v>
      </c>
      <c r="V110" s="7"/>
      <c r="W110" s="25">
        <f t="shared" si="24"/>
        <v>0.71891699940325482</v>
      </c>
      <c r="X110" s="24">
        <f t="shared" si="29"/>
        <v>219.22961102965451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0.13361102965453142</v>
      </c>
    </row>
    <row r="111" spans="1:29" s="17" customFormat="1" x14ac:dyDescent="0.25">
      <c r="A111" s="17">
        <v>26</v>
      </c>
      <c r="B111" s="17">
        <v>-607</v>
      </c>
      <c r="C111" s="17">
        <v>11931</v>
      </c>
      <c r="D111" s="17">
        <v>14680</v>
      </c>
      <c r="E111" s="17">
        <v>14489</v>
      </c>
      <c r="F111" s="17">
        <v>11755</v>
      </c>
      <c r="G111" s="24"/>
      <c r="H111" s="7"/>
      <c r="I111" s="25">
        <f t="shared" si="17"/>
        <v>-2558</v>
      </c>
      <c r="J111" s="24">
        <f t="shared" si="17"/>
        <v>2925</v>
      </c>
      <c r="K111" s="7"/>
      <c r="L111" s="25">
        <f t="shared" si="27"/>
        <v>-2552.9568978722109</v>
      </c>
      <c r="M111" s="17">
        <f t="shared" si="18"/>
        <v>25.432879071310925</v>
      </c>
      <c r="N111" s="17">
        <f t="shared" si="28"/>
        <v>2925.9292482573574</v>
      </c>
      <c r="O111" s="24">
        <f t="shared" si="19"/>
        <v>0.86350232380168657</v>
      </c>
      <c r="P111" s="7"/>
      <c r="Q111" s="25">
        <f t="shared" si="20"/>
        <v>-2539.8517212416536</v>
      </c>
      <c r="R111" s="24">
        <f t="shared" si="21"/>
        <v>2898.6770983286315</v>
      </c>
      <c r="S111" s="7"/>
      <c r="T111" s="25">
        <f t="shared" si="22"/>
        <v>0.66136748832539527</v>
      </c>
      <c r="U111" s="24">
        <f t="shared" si="23"/>
        <v>0.75796870894351376</v>
      </c>
      <c r="V111" s="7"/>
      <c r="W111" s="25">
        <f t="shared" si="24"/>
        <v>0.65078808907397878</v>
      </c>
      <c r="X111" s="24">
        <f t="shared" si="29"/>
        <v>213.74565078789101</v>
      </c>
      <c r="Y111" s="7"/>
      <c r="Z111" s="25">
        <f t="shared" si="30"/>
        <v>-607</v>
      </c>
      <c r="AA111" s="17">
        <f t="shared" si="31"/>
        <v>213.63299999999998</v>
      </c>
      <c r="AB111" s="24">
        <f t="shared" si="25"/>
        <v>3.728599240913046</v>
      </c>
      <c r="AC111" s="17">
        <f t="shared" si="26"/>
        <v>0.11265078789102745</v>
      </c>
    </row>
    <row r="112" spans="1:29" s="17" customFormat="1" x14ac:dyDescent="0.25">
      <c r="A112" s="17">
        <v>27</v>
      </c>
      <c r="B112" s="17">
        <v>-613</v>
      </c>
      <c r="C112" s="17">
        <v>12078</v>
      </c>
      <c r="D112" s="17">
        <v>14786</v>
      </c>
      <c r="E112" s="17">
        <v>14343</v>
      </c>
      <c r="F112" s="17">
        <v>11634</v>
      </c>
      <c r="G112" s="24"/>
      <c r="H112" s="7"/>
      <c r="I112" s="25">
        <f t="shared" si="17"/>
        <v>-2265</v>
      </c>
      <c r="J112" s="24">
        <f t="shared" si="17"/>
        <v>3152</v>
      </c>
      <c r="K112" s="7"/>
      <c r="L112" s="25">
        <f t="shared" si="27"/>
        <v>-2264.4705438795399</v>
      </c>
      <c r="M112" s="17">
        <f t="shared" si="18"/>
        <v>0.28032378349261128</v>
      </c>
      <c r="N112" s="17">
        <f t="shared" si="28"/>
        <v>3151.4629323520421</v>
      </c>
      <c r="O112" s="24">
        <f t="shared" si="19"/>
        <v>0.2884416584830129</v>
      </c>
      <c r="P112" s="7"/>
      <c r="Q112" s="25">
        <f t="shared" si="20"/>
        <v>-2246.8517212416536</v>
      </c>
      <c r="R112" s="24">
        <f t="shared" si="21"/>
        <v>3125.6770983286315</v>
      </c>
      <c r="S112" s="7"/>
      <c r="T112" s="25">
        <f t="shared" si="22"/>
        <v>0.58507143038678155</v>
      </c>
      <c r="U112" s="24">
        <f t="shared" si="23"/>
        <v>0.81732644045123715</v>
      </c>
      <c r="V112" s="7"/>
      <c r="W112" s="25">
        <f t="shared" si="24"/>
        <v>0.57365091120588485</v>
      </c>
      <c r="X112" s="24">
        <f t="shared" si="29"/>
        <v>208.16001310265142</v>
      </c>
      <c r="Y112" s="7"/>
      <c r="Z112" s="25">
        <f t="shared" si="30"/>
        <v>-613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4.4013102651433655E-2</v>
      </c>
    </row>
    <row r="113" spans="1:29" s="17" customFormat="1" x14ac:dyDescent="0.25">
      <c r="A113" s="17">
        <v>28</v>
      </c>
      <c r="B113" s="17">
        <v>-627</v>
      </c>
      <c r="C113" s="17">
        <v>12232</v>
      </c>
      <c r="D113" s="17">
        <v>14888</v>
      </c>
      <c r="E113" s="17">
        <v>14185</v>
      </c>
      <c r="F113" s="17">
        <v>11538</v>
      </c>
      <c r="G113" s="24"/>
      <c r="H113" s="7"/>
      <c r="I113" s="25">
        <f t="shared" si="17"/>
        <v>-1953</v>
      </c>
      <c r="J113" s="24">
        <f t="shared" si="17"/>
        <v>3350</v>
      </c>
      <c r="K113" s="7"/>
      <c r="L113" s="25">
        <f t="shared" si="27"/>
        <v>-1947.8664924296747</v>
      </c>
      <c r="M113" s="17">
        <f t="shared" si="18"/>
        <v>26.352899974586798</v>
      </c>
      <c r="N113" s="17">
        <f t="shared" si="28"/>
        <v>3352.133043144062</v>
      </c>
      <c r="O113" s="24">
        <f t="shared" si="19"/>
        <v>4.5498730544297219</v>
      </c>
      <c r="P113" s="7"/>
      <c r="Q113" s="25">
        <f t="shared" si="20"/>
        <v>-1934.8517212416534</v>
      </c>
      <c r="R113" s="24">
        <f t="shared" si="21"/>
        <v>3323.6770983286315</v>
      </c>
      <c r="S113" s="7"/>
      <c r="T113" s="25">
        <f t="shared" si="22"/>
        <v>0.50382784650675605</v>
      </c>
      <c r="U113" s="24">
        <f t="shared" si="23"/>
        <v>0.86910102564299585</v>
      </c>
      <c r="V113" s="7"/>
      <c r="W113" s="25">
        <f t="shared" si="24"/>
        <v>0.49167221426216406</v>
      </c>
      <c r="X113" s="24">
        <f t="shared" si="29"/>
        <v>202.5943576936354</v>
      </c>
      <c r="Y113" s="7"/>
      <c r="Z113" s="25">
        <f t="shared" si="30"/>
        <v>-627</v>
      </c>
      <c r="AA113" s="17">
        <f t="shared" si="31"/>
        <v>202.47299999999998</v>
      </c>
      <c r="AB113" s="24">
        <f t="shared" si="25"/>
        <v>3.5338204963904785</v>
      </c>
      <c r="AC113" s="17">
        <f t="shared" si="26"/>
        <v>0.12135769363541726</v>
      </c>
    </row>
    <row r="114" spans="1:29" s="17" customFormat="1" x14ac:dyDescent="0.25">
      <c r="A114" s="17">
        <v>29</v>
      </c>
      <c r="B114" s="17">
        <v>-627</v>
      </c>
      <c r="C114" s="17">
        <v>12401</v>
      </c>
      <c r="D114" s="17">
        <v>14973</v>
      </c>
      <c r="E114" s="17">
        <v>14020</v>
      </c>
      <c r="F114" s="17">
        <v>11452</v>
      </c>
      <c r="G114" s="24"/>
      <c r="H114" s="7"/>
      <c r="I114" s="25">
        <f t="shared" si="17"/>
        <v>-1619</v>
      </c>
      <c r="J114" s="24">
        <f t="shared" si="17"/>
        <v>3521</v>
      </c>
      <c r="K114" s="7"/>
      <c r="L114" s="25">
        <f t="shared" si="27"/>
        <v>-1612.5404749518011</v>
      </c>
      <c r="M114" s="17">
        <f t="shared" si="18"/>
        <v>41.725463848308799</v>
      </c>
      <c r="N114" s="17">
        <f t="shared" si="28"/>
        <v>3520.5177924341419</v>
      </c>
      <c r="O114" s="24">
        <f t="shared" si="19"/>
        <v>0.2325241365707568</v>
      </c>
      <c r="P114" s="7"/>
      <c r="Q114" s="25">
        <f t="shared" si="20"/>
        <v>-1600.8517212416534</v>
      </c>
      <c r="R114" s="24">
        <f t="shared" si="21"/>
        <v>3494.6770983286315</v>
      </c>
      <c r="S114" s="7"/>
      <c r="T114" s="25">
        <f t="shared" si="22"/>
        <v>0.41685554837878008</v>
      </c>
      <c r="U114" s="24">
        <f t="shared" si="23"/>
        <v>0.9138154401267875</v>
      </c>
      <c r="V114" s="7"/>
      <c r="W114" s="25">
        <f t="shared" si="24"/>
        <v>0.40406338844221551</v>
      </c>
      <c r="X114" s="24">
        <f t="shared" si="29"/>
        <v>196.95009086224934</v>
      </c>
      <c r="Y114" s="7"/>
      <c r="Z114" s="25">
        <f t="shared" si="30"/>
        <v>-627</v>
      </c>
      <c r="AA114" s="17">
        <f t="shared" si="31"/>
        <v>196.82999999999998</v>
      </c>
      <c r="AB114" s="24">
        <f t="shared" si="25"/>
        <v>3.4353315667004387</v>
      </c>
      <c r="AC114" s="17">
        <f t="shared" si="26"/>
        <v>0.12009086224935572</v>
      </c>
    </row>
    <row r="115" spans="1:29" s="17" customFormat="1" x14ac:dyDescent="0.25">
      <c r="A115" s="17">
        <v>30</v>
      </c>
      <c r="B115" s="17">
        <v>-626</v>
      </c>
      <c r="C115" s="17">
        <v>12588</v>
      </c>
      <c r="D115" s="17">
        <v>15045</v>
      </c>
      <c r="E115" s="17">
        <v>13853</v>
      </c>
      <c r="F115" s="17">
        <v>11387</v>
      </c>
      <c r="G115" s="24"/>
      <c r="H115" s="7"/>
      <c r="I115" s="25">
        <f t="shared" si="17"/>
        <v>-1265</v>
      </c>
      <c r="J115" s="24">
        <f t="shared" si="17"/>
        <v>3658</v>
      </c>
      <c r="K115" s="7"/>
      <c r="L115" s="25">
        <f t="shared" si="27"/>
        <v>-1262.3160856558668</v>
      </c>
      <c r="M115" s="17">
        <f t="shared" si="18"/>
        <v>7.2033962066439443</v>
      </c>
      <c r="N115" s="17">
        <f t="shared" si="28"/>
        <v>3654.7956909188824</v>
      </c>
      <c r="O115" s="24">
        <f t="shared" si="19"/>
        <v>10.267596687332537</v>
      </c>
      <c r="P115" s="7"/>
      <c r="Q115" s="25">
        <f t="shared" si="20"/>
        <v>-1246.8517212416534</v>
      </c>
      <c r="R115" s="24">
        <f t="shared" si="21"/>
        <v>3631.6770983286315</v>
      </c>
      <c r="S115" s="7"/>
      <c r="T115" s="25">
        <f t="shared" si="22"/>
        <v>0.32467532820721273</v>
      </c>
      <c r="U115" s="24">
        <f t="shared" si="23"/>
        <v>0.9496392692746205</v>
      </c>
      <c r="V115" s="7"/>
      <c r="W115" s="25">
        <f t="shared" si="24"/>
        <v>0.31137098292707199</v>
      </c>
      <c r="X115" s="24">
        <f t="shared" si="29"/>
        <v>191.24988976750933</v>
      </c>
      <c r="Y115" s="7"/>
      <c r="Z115" s="25">
        <f t="shared" si="30"/>
        <v>-626</v>
      </c>
      <c r="AA115" s="17">
        <f t="shared" si="31"/>
        <v>191.196</v>
      </c>
      <c r="AB115" s="24">
        <f t="shared" si="25"/>
        <v>3.3369997166430783</v>
      </c>
      <c r="AC115" s="17">
        <f t="shared" si="26"/>
        <v>5.3889767509332387E-2</v>
      </c>
    </row>
    <row r="116" spans="1:29" s="17" customFormat="1" x14ac:dyDescent="0.25">
      <c r="A116" s="17">
        <v>31</v>
      </c>
      <c r="B116" s="17">
        <v>-641</v>
      </c>
      <c r="C116" s="17">
        <v>12759</v>
      </c>
      <c r="D116" s="17">
        <v>15088</v>
      </c>
      <c r="E116" s="17">
        <v>13659</v>
      </c>
      <c r="F116" s="17">
        <v>11329</v>
      </c>
      <c r="G116" s="24"/>
      <c r="H116" s="7"/>
      <c r="I116" s="25">
        <f t="shared" ref="I116:J149" si="32">C116-E116</f>
        <v>-900</v>
      </c>
      <c r="J116" s="24">
        <f t="shared" si="32"/>
        <v>3759</v>
      </c>
      <c r="K116" s="7"/>
      <c r="L116" s="25">
        <f t="shared" si="27"/>
        <v>-891.26083641828393</v>
      </c>
      <c r="M116" s="17">
        <f t="shared" si="18"/>
        <v>76.372980107992461</v>
      </c>
      <c r="N116" s="17">
        <f t="shared" si="28"/>
        <v>3755.8987825659965</v>
      </c>
      <c r="O116" s="24">
        <f t="shared" si="19"/>
        <v>9.6175495729672633</v>
      </c>
      <c r="P116" s="7"/>
      <c r="Q116" s="25">
        <f t="shared" si="20"/>
        <v>-881.85172124165354</v>
      </c>
      <c r="R116" s="24">
        <f t="shared" si="21"/>
        <v>3732.6770983286315</v>
      </c>
      <c r="S116" s="7"/>
      <c r="T116" s="25">
        <f t="shared" si="22"/>
        <v>0.22963075091167021</v>
      </c>
      <c r="U116" s="24">
        <f t="shared" si="23"/>
        <v>0.97604953747849743</v>
      </c>
      <c r="V116" s="7"/>
      <c r="W116" s="25">
        <f t="shared" si="24"/>
        <v>0.21594613819103092</v>
      </c>
      <c r="X116" s="24">
        <f t="shared" si="29"/>
        <v>185.57187370108284</v>
      </c>
      <c r="Y116" s="7"/>
      <c r="Z116" s="25">
        <f t="shared" si="30"/>
        <v>-641</v>
      </c>
      <c r="AA116" s="17">
        <f t="shared" si="31"/>
        <v>185.42699999999999</v>
      </c>
      <c r="AB116" s="24">
        <f t="shared" si="25"/>
        <v>3.2363116720955252</v>
      </c>
      <c r="AC116" s="17">
        <f t="shared" si="26"/>
        <v>0.14487370108284381</v>
      </c>
    </row>
    <row r="117" spans="1:29" s="17" customFormat="1" x14ac:dyDescent="0.25">
      <c r="A117" s="17">
        <v>32</v>
      </c>
      <c r="B117" s="17">
        <v>-624</v>
      </c>
      <c r="C117" s="17">
        <v>12944</v>
      </c>
      <c r="D117" s="17">
        <v>15120</v>
      </c>
      <c r="E117" s="17">
        <v>13475</v>
      </c>
      <c r="F117" s="17">
        <v>11296</v>
      </c>
      <c r="G117" s="24"/>
      <c r="H117" s="7"/>
      <c r="I117" s="25">
        <f t="shared" si="32"/>
        <v>-531</v>
      </c>
      <c r="J117" s="24">
        <f t="shared" si="32"/>
        <v>3824</v>
      </c>
      <c r="K117" s="7"/>
      <c r="L117" s="25">
        <f t="shared" si="27"/>
        <v>-521.51071002345486</v>
      </c>
      <c r="M117" s="17">
        <f t="shared" si="18"/>
        <v>90.046624258960023</v>
      </c>
      <c r="N117" s="17">
        <f t="shared" si="28"/>
        <v>3817.9799491007593</v>
      </c>
      <c r="O117" s="24">
        <f t="shared" si="19"/>
        <v>36.2410128294486</v>
      </c>
      <c r="P117" s="7"/>
      <c r="Q117" s="25">
        <f t="shared" si="20"/>
        <v>-512.85172124165354</v>
      </c>
      <c r="R117" s="24">
        <f t="shared" si="21"/>
        <v>3797.6770983286315</v>
      </c>
      <c r="S117" s="7"/>
      <c r="T117" s="25">
        <f t="shared" si="22"/>
        <v>0.13354458920740933</v>
      </c>
      <c r="U117" s="24">
        <f t="shared" si="23"/>
        <v>0.99304624473841818</v>
      </c>
      <c r="V117" s="7"/>
      <c r="W117" s="25">
        <f t="shared" si="24"/>
        <v>0.119611806686738</v>
      </c>
      <c r="X117" s="24">
        <f t="shared" si="29"/>
        <v>179.96458387354301</v>
      </c>
      <c r="Y117" s="7"/>
      <c r="Z117" s="25">
        <f t="shared" si="30"/>
        <v>-624</v>
      </c>
      <c r="AA117" s="17">
        <f t="shared" si="31"/>
        <v>179.81099999999998</v>
      </c>
      <c r="AB117" s="24">
        <f t="shared" si="25"/>
        <v>3.1382939813035238</v>
      </c>
      <c r="AC117" s="17">
        <f t="shared" si="26"/>
        <v>0.15358387354302749</v>
      </c>
    </row>
    <row r="118" spans="1:29" s="17" customFormat="1" x14ac:dyDescent="0.25">
      <c r="A118" s="17">
        <v>33</v>
      </c>
      <c r="B118" s="17">
        <v>-624</v>
      </c>
      <c r="C118" s="17">
        <v>13136</v>
      </c>
      <c r="D118" s="17">
        <v>15132</v>
      </c>
      <c r="E118" s="17">
        <v>13289</v>
      </c>
      <c r="F118" s="17">
        <v>11283</v>
      </c>
      <c r="G118" s="24"/>
      <c r="H118" s="7"/>
      <c r="I118" s="25">
        <f t="shared" si="32"/>
        <v>-153</v>
      </c>
      <c r="J118" s="24">
        <f t="shared" si="32"/>
        <v>3849</v>
      </c>
      <c r="K118" s="7"/>
      <c r="L118" s="25">
        <f t="shared" si="27"/>
        <v>-146.92476886901423</v>
      </c>
      <c r="M118" s="17">
        <f t="shared" si="18"/>
        <v>36.908433294898643</v>
      </c>
      <c r="N118" s="17">
        <f t="shared" si="28"/>
        <v>3843.6041508285866</v>
      </c>
      <c r="O118" s="24">
        <f t="shared" si="19"/>
        <v>29.115188280642396</v>
      </c>
      <c r="P118" s="7"/>
      <c r="Q118" s="25">
        <f t="shared" si="20"/>
        <v>-134.85172124165351</v>
      </c>
      <c r="R118" s="24">
        <f t="shared" si="21"/>
        <v>3822.6770983286315</v>
      </c>
      <c r="S118" s="7"/>
      <c r="T118" s="25">
        <f t="shared" si="22"/>
        <v>3.511486258353233E-2</v>
      </c>
      <c r="U118" s="24">
        <f t="shared" si="23"/>
        <v>0.99958343983838782</v>
      </c>
      <c r="V118" s="7"/>
      <c r="W118" s="25">
        <f t="shared" si="24"/>
        <v>2.1080568446951345E-2</v>
      </c>
      <c r="X118" s="24">
        <f t="shared" si="29"/>
        <v>174.304581464021</v>
      </c>
      <c r="Y118" s="7"/>
      <c r="Z118" s="25">
        <f t="shared" si="30"/>
        <v>-624</v>
      </c>
      <c r="AA118" s="17">
        <f t="shared" si="31"/>
        <v>174.19499999999999</v>
      </c>
      <c r="AB118" s="24">
        <f t="shared" si="25"/>
        <v>3.0402762905115219</v>
      </c>
      <c r="AC118" s="17">
        <f t="shared" si="26"/>
        <v>0.1095814640210051</v>
      </c>
    </row>
    <row r="119" spans="1:29" s="17" customFormat="1" x14ac:dyDescent="0.25">
      <c r="A119" s="17">
        <v>34</v>
      </c>
      <c r="B119" s="17">
        <v>-615</v>
      </c>
      <c r="C119" s="17">
        <v>13329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218</v>
      </c>
      <c r="J119" s="24">
        <f t="shared" si="32"/>
        <v>3844</v>
      </c>
      <c r="K119" s="7"/>
      <c r="L119" s="25">
        <f t="shared" si="27"/>
        <v>223.48484868763549</v>
      </c>
      <c r="M119" s="17">
        <f t="shared" si="18"/>
        <v>30.083565126256769</v>
      </c>
      <c r="N119" s="17">
        <f t="shared" si="28"/>
        <v>3832.9455720479909</v>
      </c>
      <c r="O119" s="24">
        <f t="shared" si="19"/>
        <v>122.20037734615931</v>
      </c>
      <c r="P119" s="7"/>
      <c r="Q119" s="25">
        <f t="shared" si="20"/>
        <v>236.14827875834649</v>
      </c>
      <c r="R119" s="24">
        <f t="shared" si="21"/>
        <v>3817.6770983286315</v>
      </c>
      <c r="S119" s="7"/>
      <c r="T119" s="25">
        <f t="shared" si="22"/>
        <v>-6.1492091325087678E-2</v>
      </c>
      <c r="U119" s="24">
        <f t="shared" si="23"/>
        <v>0.99827600081839385</v>
      </c>
      <c r="V119" s="7"/>
      <c r="W119" s="25">
        <f t="shared" si="24"/>
        <v>-7.5517550383901122E-2</v>
      </c>
      <c r="X119" s="24">
        <f t="shared" si="29"/>
        <v>168.77035993787354</v>
      </c>
      <c r="Y119" s="7"/>
      <c r="Z119" s="25">
        <f t="shared" si="30"/>
        <v>-615</v>
      </c>
      <c r="AA119" s="17">
        <f t="shared" si="31"/>
        <v>168.66</v>
      </c>
      <c r="AB119" s="24">
        <f t="shared" si="25"/>
        <v>2.943672316413636</v>
      </c>
      <c r="AC119" s="17">
        <f t="shared" si="26"/>
        <v>0.11035993787353959</v>
      </c>
    </row>
    <row r="120" spans="1:29" s="17" customFormat="1" x14ac:dyDescent="0.25">
      <c r="A120" s="17">
        <v>35</v>
      </c>
      <c r="B120" s="17">
        <v>-603</v>
      </c>
      <c r="C120" s="17">
        <v>13502</v>
      </c>
      <c r="D120" s="17">
        <v>15106</v>
      </c>
      <c r="E120" s="17">
        <v>12932</v>
      </c>
      <c r="F120" s="17">
        <v>11313</v>
      </c>
      <c r="G120" s="24"/>
      <c r="H120" s="7"/>
      <c r="I120" s="25">
        <f t="shared" si="32"/>
        <v>570</v>
      </c>
      <c r="J120" s="24">
        <f t="shared" si="32"/>
        <v>3793</v>
      </c>
      <c r="K120" s="7"/>
      <c r="L120" s="25">
        <f t="shared" si="27"/>
        <v>584.49711901248509</v>
      </c>
      <c r="M120" s="17">
        <f t="shared" si="18"/>
        <v>210.16645966215657</v>
      </c>
      <c r="N120" s="17">
        <f t="shared" si="28"/>
        <v>3787.9730838937917</v>
      </c>
      <c r="O120" s="24">
        <f t="shared" si="19"/>
        <v>25.269885538856602</v>
      </c>
      <c r="P120" s="7"/>
      <c r="Q120" s="25">
        <f t="shared" si="20"/>
        <v>588.14827875834646</v>
      </c>
      <c r="R120" s="24">
        <f t="shared" si="21"/>
        <v>3766.6770983286315</v>
      </c>
      <c r="S120" s="7"/>
      <c r="T120" s="25">
        <f t="shared" si="22"/>
        <v>-0.15315151929229587</v>
      </c>
      <c r="U120" s="24">
        <f t="shared" si="23"/>
        <v>0.98494012281445598</v>
      </c>
      <c r="V120" s="7"/>
      <c r="W120" s="25">
        <f t="shared" si="24"/>
        <v>-0.16699873274840596</v>
      </c>
      <c r="X120" s="24">
        <f t="shared" si="29"/>
        <v>163.47332433352608</v>
      </c>
      <c r="Y120" s="7"/>
      <c r="Z120" s="25">
        <f t="shared" si="30"/>
        <v>-603</v>
      </c>
      <c r="AA120" s="17">
        <f t="shared" si="31"/>
        <v>163.233</v>
      </c>
      <c r="AB120" s="24">
        <f t="shared" si="25"/>
        <v>2.848953297907904</v>
      </c>
      <c r="AC120" s="17">
        <f t="shared" si="26"/>
        <v>0.24032433352607541</v>
      </c>
    </row>
    <row r="121" spans="1:29" s="17" customFormat="1" x14ac:dyDescent="0.25">
      <c r="A121" s="17">
        <v>36</v>
      </c>
      <c r="B121" s="17">
        <v>-627</v>
      </c>
      <c r="C121" s="17">
        <v>13691</v>
      </c>
      <c r="D121" s="17">
        <v>15066</v>
      </c>
      <c r="E121" s="17">
        <v>12740</v>
      </c>
      <c r="F121" s="17">
        <v>11353</v>
      </c>
      <c r="G121" s="24"/>
      <c r="H121" s="7"/>
      <c r="I121" s="25">
        <f t="shared" si="32"/>
        <v>951</v>
      </c>
      <c r="J121" s="24">
        <f t="shared" si="32"/>
        <v>3713</v>
      </c>
      <c r="K121" s="7"/>
      <c r="L121" s="25">
        <f t="shared" si="27"/>
        <v>954.09556970047549</v>
      </c>
      <c r="M121" s="17">
        <f t="shared" si="18"/>
        <v>9.5825517705019383</v>
      </c>
      <c r="N121" s="17">
        <f t="shared" si="28"/>
        <v>3705.3995426168926</v>
      </c>
      <c r="O121" s="24">
        <f t="shared" si="19"/>
        <v>57.76695243243131</v>
      </c>
      <c r="P121" s="7"/>
      <c r="Q121" s="25">
        <f t="shared" si="20"/>
        <v>969.14827875834646</v>
      </c>
      <c r="R121" s="24">
        <f t="shared" si="21"/>
        <v>3686.6770983286315</v>
      </c>
      <c r="S121" s="7"/>
      <c r="T121" s="25">
        <f t="shared" si="22"/>
        <v>-0.25236243422271154</v>
      </c>
      <c r="U121" s="24">
        <f t="shared" si="23"/>
        <v>0.96402109849455353</v>
      </c>
      <c r="V121" s="7"/>
      <c r="W121" s="25">
        <f t="shared" si="24"/>
        <v>-0.26592565197803192</v>
      </c>
      <c r="X121" s="24">
        <f t="shared" si="29"/>
        <v>157.67488703603124</v>
      </c>
      <c r="Y121" s="7"/>
      <c r="Z121" s="25">
        <f t="shared" si="30"/>
        <v>-627</v>
      </c>
      <c r="AA121" s="17">
        <f t="shared" si="31"/>
        <v>157.59</v>
      </c>
      <c r="AB121" s="24">
        <f t="shared" si="25"/>
        <v>2.7504643682178642</v>
      </c>
      <c r="AC121" s="17">
        <f t="shared" si="26"/>
        <v>8.4887036031233265E-2</v>
      </c>
    </row>
    <row r="122" spans="1:29" s="17" customFormat="1" x14ac:dyDescent="0.25">
      <c r="A122" s="17">
        <v>37</v>
      </c>
      <c r="B122" s="17">
        <v>-625</v>
      </c>
      <c r="C122" s="17">
        <v>13881</v>
      </c>
      <c r="D122" s="17">
        <v>15015</v>
      </c>
      <c r="E122" s="17">
        <v>12573</v>
      </c>
      <c r="F122" s="17">
        <v>11419</v>
      </c>
      <c r="G122" s="24"/>
      <c r="H122" s="7"/>
      <c r="I122" s="25">
        <f t="shared" si="32"/>
        <v>1308</v>
      </c>
      <c r="J122" s="24">
        <f t="shared" si="32"/>
        <v>3596</v>
      </c>
      <c r="K122" s="7"/>
      <c r="L122" s="25">
        <f t="shared" si="27"/>
        <v>1313.1288440032474</v>
      </c>
      <c r="M122" s="17">
        <f t="shared" si="18"/>
        <v>26.30504080964705</v>
      </c>
      <c r="N122" s="17">
        <f t="shared" si="28"/>
        <v>3587.5438974021804</v>
      </c>
      <c r="O122" s="24">
        <f t="shared" si="19"/>
        <v>71.505671144851533</v>
      </c>
      <c r="P122" s="7"/>
      <c r="Q122" s="25">
        <f t="shared" si="20"/>
        <v>1326.1482787583466</v>
      </c>
      <c r="R122" s="24">
        <f t="shared" si="21"/>
        <v>3569.6770983286315</v>
      </c>
      <c r="S122" s="7"/>
      <c r="T122" s="25">
        <f t="shared" si="22"/>
        <v>-0.34532384270081762</v>
      </c>
      <c r="U122" s="24">
        <f t="shared" si="23"/>
        <v>0.93342702542669609</v>
      </c>
      <c r="V122" s="7"/>
      <c r="W122" s="25">
        <f t="shared" si="24"/>
        <v>-0.35846657593344966</v>
      </c>
      <c r="X122" s="24">
        <f t="shared" si="29"/>
        <v>152.08800337575212</v>
      </c>
      <c r="Y122" s="7"/>
      <c r="Z122" s="25">
        <f t="shared" si="30"/>
        <v>-625</v>
      </c>
      <c r="AA122" s="17">
        <f t="shared" si="31"/>
        <v>151.965</v>
      </c>
      <c r="AB122" s="24">
        <f t="shared" si="25"/>
        <v>2.6522895977931826</v>
      </c>
      <c r="AC122" s="17">
        <f t="shared" si="26"/>
        <v>0.12300337575211984</v>
      </c>
    </row>
    <row r="123" spans="1:29" s="17" customFormat="1" x14ac:dyDescent="0.25">
      <c r="A123" s="17">
        <v>38</v>
      </c>
      <c r="B123" s="17">
        <v>-636</v>
      </c>
      <c r="C123" s="17">
        <v>14055</v>
      </c>
      <c r="D123" s="17">
        <v>14929</v>
      </c>
      <c r="E123" s="17">
        <v>12391</v>
      </c>
      <c r="F123" s="17">
        <v>11490</v>
      </c>
      <c r="G123" s="24"/>
      <c r="H123" s="7"/>
      <c r="I123" s="25">
        <f t="shared" si="32"/>
        <v>1664</v>
      </c>
      <c r="J123" s="24">
        <f t="shared" si="32"/>
        <v>3439</v>
      </c>
      <c r="K123" s="7"/>
      <c r="L123" s="25">
        <f t="shared" si="27"/>
        <v>1665.2834695331212</v>
      </c>
      <c r="M123" s="17">
        <f t="shared" si="18"/>
        <v>1.6472940424503666</v>
      </c>
      <c r="N123" s="17">
        <f t="shared" si="28"/>
        <v>3432.359328256875</v>
      </c>
      <c r="O123" s="24">
        <f t="shared" si="19"/>
        <v>44.098521199939356</v>
      </c>
      <c r="P123" s="7"/>
      <c r="Q123" s="25">
        <f t="shared" si="20"/>
        <v>1682.1482787583466</v>
      </c>
      <c r="R123" s="24">
        <f t="shared" si="21"/>
        <v>3412.6770983286315</v>
      </c>
      <c r="S123" s="7"/>
      <c r="T123" s="25">
        <f t="shared" si="22"/>
        <v>-0.4380248550767441</v>
      </c>
      <c r="U123" s="24">
        <f t="shared" si="23"/>
        <v>0.89237344019888742</v>
      </c>
      <c r="V123" s="7"/>
      <c r="W123" s="25">
        <f t="shared" si="24"/>
        <v>-0.45060018883486702</v>
      </c>
      <c r="X123" s="24">
        <f t="shared" si="29"/>
        <v>146.30513006267398</v>
      </c>
      <c r="Y123" s="7"/>
      <c r="Z123" s="25">
        <f t="shared" si="30"/>
        <v>-636</v>
      </c>
      <c r="AA123" s="17">
        <f t="shared" si="31"/>
        <v>146.24100000000001</v>
      </c>
      <c r="AB123" s="24">
        <f t="shared" si="25"/>
        <v>2.5523869514090274</v>
      </c>
      <c r="AC123" s="17">
        <f t="shared" si="26"/>
        <v>6.4130062673967814E-2</v>
      </c>
    </row>
    <row r="124" spans="1:29" s="17" customFormat="1" x14ac:dyDescent="0.25">
      <c r="A124" s="17">
        <v>39</v>
      </c>
      <c r="B124" s="17">
        <v>-624</v>
      </c>
      <c r="C124" s="17">
        <v>14219</v>
      </c>
      <c r="D124" s="17">
        <v>14838</v>
      </c>
      <c r="E124" s="17">
        <v>12224</v>
      </c>
      <c r="F124" s="17">
        <v>11583</v>
      </c>
      <c r="G124" s="24"/>
      <c r="H124" s="7"/>
      <c r="I124" s="25">
        <f t="shared" si="32"/>
        <v>1995</v>
      </c>
      <c r="J124" s="24">
        <f t="shared" si="32"/>
        <v>3255</v>
      </c>
      <c r="K124" s="7"/>
      <c r="L124" s="25">
        <f t="shared" si="27"/>
        <v>1994.4796418768583</v>
      </c>
      <c r="M124" s="17">
        <f t="shared" si="18"/>
        <v>0.27077257631955753</v>
      </c>
      <c r="N124" s="17">
        <f t="shared" si="28"/>
        <v>3247.0290169533992</v>
      </c>
      <c r="O124" s="24">
        <f t="shared" si="19"/>
        <v>63.536570729198168</v>
      </c>
      <c r="P124" s="7"/>
      <c r="Q124" s="25">
        <f t="shared" si="20"/>
        <v>2013.1482787583466</v>
      </c>
      <c r="R124" s="24">
        <f t="shared" si="21"/>
        <v>3228.6770983286315</v>
      </c>
      <c r="S124" s="7"/>
      <c r="T124" s="25">
        <f t="shared" si="22"/>
        <v>-0.52421596489818134</v>
      </c>
      <c r="U124" s="24">
        <f t="shared" si="23"/>
        <v>0.8442596842631116</v>
      </c>
      <c r="V124" s="7"/>
      <c r="W124" s="25">
        <f t="shared" si="24"/>
        <v>-0.53612410700188939</v>
      </c>
      <c r="X124" s="24">
        <f t="shared" si="29"/>
        <v>140.67995334609958</v>
      </c>
      <c r="Y124" s="7"/>
      <c r="Z124" s="25">
        <f t="shared" si="30"/>
        <v>-624</v>
      </c>
      <c r="AA124" s="17">
        <f t="shared" si="31"/>
        <v>140.625</v>
      </c>
      <c r="AB124" s="24">
        <f t="shared" si="25"/>
        <v>2.454369260617026</v>
      </c>
      <c r="AC124" s="17">
        <f t="shared" si="26"/>
        <v>5.4953346099580358E-2</v>
      </c>
    </row>
    <row r="125" spans="1:29" s="17" customFormat="1" x14ac:dyDescent="0.25">
      <c r="A125" s="17">
        <v>40</v>
      </c>
      <c r="B125" s="17">
        <v>-630</v>
      </c>
      <c r="C125" s="17">
        <v>14363</v>
      </c>
      <c r="D125" s="17">
        <v>14715</v>
      </c>
      <c r="E125" s="17">
        <v>12057</v>
      </c>
      <c r="F125" s="17">
        <v>11681</v>
      </c>
      <c r="G125" s="24"/>
      <c r="H125" s="7"/>
      <c r="I125" s="25">
        <f t="shared" si="32"/>
        <v>2306</v>
      </c>
      <c r="J125" s="24">
        <f t="shared" si="32"/>
        <v>3034</v>
      </c>
      <c r="K125" s="7"/>
      <c r="L125" s="25">
        <f t="shared" si="27"/>
        <v>2307.2080731908959</v>
      </c>
      <c r="M125" s="17">
        <f t="shared" si="18"/>
        <v>1.4594408345614074</v>
      </c>
      <c r="N125" s="17">
        <f t="shared" si="28"/>
        <v>3028.5084285391017</v>
      </c>
      <c r="O125" s="24">
        <f t="shared" si="19"/>
        <v>30.157357110152528</v>
      </c>
      <c r="P125" s="7"/>
      <c r="Q125" s="25">
        <f t="shared" si="20"/>
        <v>2324.1482787583464</v>
      </c>
      <c r="R125" s="24">
        <f t="shared" si="21"/>
        <v>3007.6770983286315</v>
      </c>
      <c r="S125" s="7"/>
      <c r="T125" s="25">
        <f t="shared" si="22"/>
        <v>-0.6051991526760272</v>
      </c>
      <c r="U125" s="24">
        <f t="shared" si="23"/>
        <v>0.78647087957938089</v>
      </c>
      <c r="V125" s="7"/>
      <c r="W125" s="25">
        <f t="shared" si="24"/>
        <v>-0.61630371701050135</v>
      </c>
      <c r="X125" s="24">
        <f t="shared" si="29"/>
        <v>135.01304569137756</v>
      </c>
      <c r="Y125" s="7"/>
      <c r="Z125" s="25">
        <f t="shared" si="30"/>
        <v>-630</v>
      </c>
      <c r="AA125" s="17">
        <f t="shared" si="31"/>
        <v>134.95500000000001</v>
      </c>
      <c r="AB125" s="24">
        <f t="shared" si="25"/>
        <v>2.3554090920289479</v>
      </c>
      <c r="AC125" s="17">
        <f t="shared" si="26"/>
        <v>5.8045691377543562E-2</v>
      </c>
    </row>
    <row r="126" spans="1:29" s="17" customFormat="1" x14ac:dyDescent="0.25">
      <c r="A126" s="17">
        <v>41</v>
      </c>
      <c r="B126" s="17">
        <v>-629</v>
      </c>
      <c r="C126" s="17">
        <v>14517</v>
      </c>
      <c r="D126" s="17">
        <v>14588</v>
      </c>
      <c r="E126" s="17">
        <v>11913</v>
      </c>
      <c r="F126" s="17">
        <v>11815</v>
      </c>
      <c r="G126" s="24"/>
      <c r="H126" s="7"/>
      <c r="I126" s="25">
        <f t="shared" si="32"/>
        <v>2604</v>
      </c>
      <c r="J126" s="24">
        <f t="shared" si="32"/>
        <v>2773</v>
      </c>
      <c r="K126" s="7"/>
      <c r="L126" s="25">
        <f t="shared" si="27"/>
        <v>2596.7156132737236</v>
      </c>
      <c r="M126" s="17">
        <f t="shared" si="18"/>
        <v>53.062289977951117</v>
      </c>
      <c r="N126" s="17">
        <f t="shared" si="28"/>
        <v>2780.9807177186412</v>
      </c>
      <c r="O126" s="24">
        <f t="shared" si="19"/>
        <v>63.691855304634309</v>
      </c>
      <c r="P126" s="7"/>
      <c r="Q126" s="25">
        <f t="shared" si="20"/>
        <v>2622.1482787583464</v>
      </c>
      <c r="R126" s="24">
        <f t="shared" si="21"/>
        <v>2746.6770983286315</v>
      </c>
      <c r="S126" s="7"/>
      <c r="T126" s="25">
        <f t="shared" si="22"/>
        <v>-0.68279719112553872</v>
      </c>
      <c r="U126" s="24">
        <f t="shared" si="23"/>
        <v>0.71822256273569896</v>
      </c>
      <c r="V126" s="7"/>
      <c r="W126" s="25">
        <f t="shared" si="24"/>
        <v>-0.69295095461771972</v>
      </c>
      <c r="X126" s="24">
        <f t="shared" si="29"/>
        <v>129.12238546299068</v>
      </c>
      <c r="Y126" s="7"/>
      <c r="Z126" s="25">
        <f t="shared" si="30"/>
        <v>-629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-0.17161453700933293</v>
      </c>
    </row>
    <row r="127" spans="1:29" s="17" customFormat="1" x14ac:dyDescent="0.25">
      <c r="A127" s="17">
        <v>42</v>
      </c>
      <c r="B127" s="17">
        <v>-607</v>
      </c>
      <c r="C127" s="17">
        <v>14635</v>
      </c>
      <c r="D127" s="17">
        <v>14449</v>
      </c>
      <c r="E127" s="17">
        <v>11780</v>
      </c>
      <c r="F127" s="17">
        <v>11936</v>
      </c>
      <c r="G127" s="24"/>
      <c r="H127" s="7"/>
      <c r="I127" s="25">
        <f t="shared" si="32"/>
        <v>2855</v>
      </c>
      <c r="J127" s="24">
        <f t="shared" si="32"/>
        <v>2513</v>
      </c>
      <c r="K127" s="7"/>
      <c r="L127" s="25">
        <f t="shared" si="27"/>
        <v>2851.9156083170001</v>
      </c>
      <c r="M127" s="17">
        <f t="shared" si="18"/>
        <v>9.5134720541590898</v>
      </c>
      <c r="N127" s="17">
        <f t="shared" si="28"/>
        <v>2516.5660352606001</v>
      </c>
      <c r="O127" s="24">
        <f t="shared" si="19"/>
        <v>12.71660747984304</v>
      </c>
      <c r="P127" s="7"/>
      <c r="Q127" s="25">
        <f t="shared" si="20"/>
        <v>2873.1482787583464</v>
      </c>
      <c r="R127" s="24">
        <f t="shared" si="21"/>
        <v>2486.6770983286315</v>
      </c>
      <c r="S127" s="7"/>
      <c r="T127" s="25">
        <f t="shared" si="22"/>
        <v>-0.74815661277261047</v>
      </c>
      <c r="U127" s="24">
        <f t="shared" si="23"/>
        <v>0.65023573369601573</v>
      </c>
      <c r="V127" s="7"/>
      <c r="W127" s="25">
        <f t="shared" si="24"/>
        <v>-0.75736204084619185</v>
      </c>
      <c r="X127" s="24">
        <f t="shared" si="29"/>
        <v>123.74428014867431</v>
      </c>
      <c r="Y127" s="7"/>
      <c r="Z127" s="25">
        <f t="shared" si="30"/>
        <v>-607</v>
      </c>
      <c r="AA127" s="17">
        <f t="shared" si="31"/>
        <v>123.83100000000002</v>
      </c>
      <c r="AB127" s="24">
        <f t="shared" si="25"/>
        <v>2.1612586660370985</v>
      </c>
      <c r="AC127" s="17">
        <f t="shared" si="26"/>
        <v>-8.6719851325710806E-2</v>
      </c>
    </row>
    <row r="128" spans="1:29" s="17" customFormat="1" x14ac:dyDescent="0.25">
      <c r="A128" s="17">
        <v>43</v>
      </c>
      <c r="B128" s="17">
        <v>-611</v>
      </c>
      <c r="C128" s="17">
        <v>14756</v>
      </c>
      <c r="D128" s="17">
        <v>14310</v>
      </c>
      <c r="E128" s="17">
        <v>11671</v>
      </c>
      <c r="F128" s="17">
        <v>12085</v>
      </c>
      <c r="G128" s="24"/>
      <c r="H128" s="7"/>
      <c r="I128" s="25">
        <f t="shared" si="32"/>
        <v>3085</v>
      </c>
      <c r="J128" s="24">
        <f t="shared" si="32"/>
        <v>2225</v>
      </c>
      <c r="K128" s="7"/>
      <c r="L128" s="25">
        <f t="shared" si="27"/>
        <v>3082.4318389650743</v>
      </c>
      <c r="M128" s="17">
        <f t="shared" si="18"/>
        <v>6.5954511013103936</v>
      </c>
      <c r="N128" s="17">
        <f t="shared" si="28"/>
        <v>2227.5333633432083</v>
      </c>
      <c r="O128" s="24">
        <f t="shared" si="19"/>
        <v>6.4179298287115012</v>
      </c>
      <c r="P128" s="7"/>
      <c r="Q128" s="25">
        <f t="shared" si="20"/>
        <v>3103.1482787583464</v>
      </c>
      <c r="R128" s="24">
        <f t="shared" si="21"/>
        <v>2198.6770983286315</v>
      </c>
      <c r="S128" s="7"/>
      <c r="T128" s="25">
        <f t="shared" si="22"/>
        <v>-0.80804771627391125</v>
      </c>
      <c r="U128" s="24">
        <f t="shared" si="23"/>
        <v>0.57492724614436674</v>
      </c>
      <c r="V128" s="7"/>
      <c r="W128" s="25">
        <f t="shared" si="24"/>
        <v>-0.81620144722419052</v>
      </c>
      <c r="X128" s="24">
        <f t="shared" si="29"/>
        <v>118.25705879489641</v>
      </c>
      <c r="Y128" s="7"/>
      <c r="Z128" s="25">
        <f t="shared" si="30"/>
        <v>-611</v>
      </c>
      <c r="AA128" s="17">
        <f t="shared" si="31"/>
        <v>118.33200000000002</v>
      </c>
      <c r="AB128" s="24">
        <f t="shared" si="25"/>
        <v>2.0652830104699302</v>
      </c>
      <c r="AC128" s="17">
        <f t="shared" si="26"/>
        <v>-7.4941205103613129E-2</v>
      </c>
    </row>
    <row r="129" spans="1:29" s="17" customFormat="1" x14ac:dyDescent="0.25">
      <c r="A129" s="17">
        <v>44</v>
      </c>
      <c r="B129" s="17">
        <v>-624</v>
      </c>
      <c r="C129" s="17">
        <v>14869</v>
      </c>
      <c r="D129" s="17">
        <v>14154</v>
      </c>
      <c r="E129" s="17">
        <v>11569</v>
      </c>
      <c r="F129" s="17">
        <v>12252</v>
      </c>
      <c r="G129" s="24"/>
      <c r="H129" s="7"/>
      <c r="I129" s="25">
        <f t="shared" si="32"/>
        <v>3300</v>
      </c>
      <c r="J129" s="24">
        <f t="shared" si="32"/>
        <v>1902</v>
      </c>
      <c r="K129" s="7"/>
      <c r="L129" s="25">
        <f t="shared" si="27"/>
        <v>3288.3491905292535</v>
      </c>
      <c r="M129" s="17">
        <f t="shared" si="18"/>
        <v>135.74136132363589</v>
      </c>
      <c r="N129" s="17">
        <f t="shared" si="28"/>
        <v>1911.4281022525436</v>
      </c>
      <c r="O129" s="24">
        <f t="shared" si="19"/>
        <v>88.889112084417093</v>
      </c>
      <c r="P129" s="7"/>
      <c r="Q129" s="25">
        <f t="shared" si="20"/>
        <v>3318.1482787583464</v>
      </c>
      <c r="R129" s="24">
        <f t="shared" si="21"/>
        <v>1875.6770983286315</v>
      </c>
      <c r="S129" s="7"/>
      <c r="T129" s="25">
        <f t="shared" si="22"/>
        <v>-0.86403287824251851</v>
      </c>
      <c r="U129" s="24">
        <f t="shared" si="23"/>
        <v>0.49046668545276029</v>
      </c>
      <c r="V129" s="7"/>
      <c r="W129" s="25">
        <f t="shared" si="24"/>
        <v>-0.87100599880227814</v>
      </c>
      <c r="X129" s="24">
        <f t="shared" si="29"/>
        <v>112.48045129154036</v>
      </c>
      <c r="Y129" s="7"/>
      <c r="Z129" s="25">
        <f t="shared" si="30"/>
        <v>-624</v>
      </c>
      <c r="AA129" s="17">
        <f t="shared" si="31"/>
        <v>112.71600000000002</v>
      </c>
      <c r="AB129" s="24">
        <f t="shared" si="25"/>
        <v>1.9672653196779288</v>
      </c>
      <c r="AC129" s="17">
        <f t="shared" si="26"/>
        <v>-0.23554870845966036</v>
      </c>
    </row>
    <row r="130" spans="1:29" s="17" customFormat="1" x14ac:dyDescent="0.25">
      <c r="A130" s="17">
        <v>45</v>
      </c>
      <c r="B130" s="17">
        <v>-624</v>
      </c>
      <c r="C130" s="17">
        <v>14953</v>
      </c>
      <c r="D130" s="17">
        <v>13983</v>
      </c>
      <c r="E130" s="17">
        <v>11480</v>
      </c>
      <c r="F130" s="17">
        <v>12410</v>
      </c>
      <c r="G130" s="24"/>
      <c r="H130" s="7"/>
      <c r="I130" s="25">
        <f t="shared" si="32"/>
        <v>3473</v>
      </c>
      <c r="J130" s="24">
        <f t="shared" si="32"/>
        <v>1573</v>
      </c>
      <c r="K130" s="7"/>
      <c r="L130" s="25">
        <f t="shared" si="27"/>
        <v>3462.4888379278459</v>
      </c>
      <c r="M130" s="17">
        <f t="shared" si="18"/>
        <v>110.48452810709072</v>
      </c>
      <c r="N130" s="17">
        <f t="shared" si="28"/>
        <v>1577.1992132265591</v>
      </c>
      <c r="O130" s="24">
        <f t="shared" si="19"/>
        <v>17.633391722108847</v>
      </c>
      <c r="P130" s="7"/>
      <c r="Q130" s="25">
        <f t="shared" si="20"/>
        <v>3491.1482787583464</v>
      </c>
      <c r="R130" s="24">
        <f t="shared" si="21"/>
        <v>1546.6770983286315</v>
      </c>
      <c r="S130" s="7"/>
      <c r="T130" s="25">
        <f t="shared" si="22"/>
        <v>-0.90908140391958392</v>
      </c>
      <c r="U130" s="24">
        <f t="shared" si="23"/>
        <v>0.40443719793716121</v>
      </c>
      <c r="V130" s="7"/>
      <c r="W130" s="25">
        <f t="shared" si="24"/>
        <v>-0.91485080227323279</v>
      </c>
      <c r="X130" s="24">
        <f t="shared" si="29"/>
        <v>106.94569035385075</v>
      </c>
      <c r="Y130" s="7"/>
      <c r="Z130" s="25">
        <f t="shared" si="30"/>
        <v>-624</v>
      </c>
      <c r="AA130" s="17">
        <f t="shared" si="31"/>
        <v>107.10000000000002</v>
      </c>
      <c r="AB130" s="24">
        <f t="shared" si="25"/>
        <v>1.8692476288859274</v>
      </c>
      <c r="AC130" s="17">
        <f t="shared" si="26"/>
        <v>-0.15430964614927234</v>
      </c>
    </row>
    <row r="131" spans="1:29" s="17" customFormat="1" x14ac:dyDescent="0.25">
      <c r="A131" s="17">
        <v>46</v>
      </c>
      <c r="B131" s="17">
        <v>-639</v>
      </c>
      <c r="C131" s="17">
        <v>15032</v>
      </c>
      <c r="D131" s="17">
        <v>13813</v>
      </c>
      <c r="E131" s="17">
        <v>11420</v>
      </c>
      <c r="F131" s="17">
        <v>12599</v>
      </c>
      <c r="G131" s="24"/>
      <c r="H131" s="7"/>
      <c r="I131" s="25">
        <f t="shared" si="32"/>
        <v>3612</v>
      </c>
      <c r="J131" s="24">
        <f t="shared" si="32"/>
        <v>1214</v>
      </c>
      <c r="K131" s="7"/>
      <c r="L131" s="25">
        <f t="shared" si="27"/>
        <v>3606.1355786978561</v>
      </c>
      <c r="M131" s="17">
        <f t="shared" si="18"/>
        <v>34.391437209039275</v>
      </c>
      <c r="N131" s="17">
        <f t="shared" si="28"/>
        <v>1219.5119923584352</v>
      </c>
      <c r="O131" s="24">
        <f t="shared" si="19"/>
        <v>30.382059759448438</v>
      </c>
      <c r="P131" s="7"/>
      <c r="Q131" s="25">
        <f t="shared" si="20"/>
        <v>3630.1482787583464</v>
      </c>
      <c r="R131" s="24">
        <f t="shared" si="21"/>
        <v>1187.6770983286315</v>
      </c>
      <c r="S131" s="7"/>
      <c r="T131" s="25">
        <f t="shared" si="22"/>
        <v>-0.94527646212254401</v>
      </c>
      <c r="U131" s="24">
        <f t="shared" si="23"/>
        <v>0.31056307630159868</v>
      </c>
      <c r="V131" s="7"/>
      <c r="W131" s="25">
        <f t="shared" si="24"/>
        <v>-0.94973109830361879</v>
      </c>
      <c r="X131" s="24">
        <f t="shared" si="29"/>
        <v>101.20422924437747</v>
      </c>
      <c r="Y131" s="7"/>
      <c r="Z131" s="25">
        <f t="shared" si="30"/>
        <v>-639</v>
      </c>
      <c r="AA131" s="17">
        <f t="shared" si="31"/>
        <v>101.34900000000002</v>
      </c>
      <c r="AB131" s="24">
        <f t="shared" si="25"/>
        <v>1.7688737436037334</v>
      </c>
      <c r="AC131" s="17">
        <f t="shared" si="26"/>
        <v>-0.14477075562254527</v>
      </c>
    </row>
    <row r="132" spans="1:29" s="17" customFormat="1" x14ac:dyDescent="0.25">
      <c r="A132" s="17">
        <v>47</v>
      </c>
      <c r="B132" s="17">
        <v>-628</v>
      </c>
      <c r="C132" s="17">
        <v>15085</v>
      </c>
      <c r="D132" s="17">
        <v>13631</v>
      </c>
      <c r="E132" s="17">
        <v>11362</v>
      </c>
      <c r="F132" s="17">
        <v>12776</v>
      </c>
      <c r="G132" s="24"/>
      <c r="H132" s="7"/>
      <c r="I132" s="25">
        <f t="shared" si="32"/>
        <v>3723</v>
      </c>
      <c r="J132" s="24">
        <f t="shared" si="32"/>
        <v>855</v>
      </c>
      <c r="K132" s="7"/>
      <c r="L132" s="25">
        <f t="shared" si="27"/>
        <v>3711.7288195405531</v>
      </c>
      <c r="M132" s="17">
        <f t="shared" si="18"/>
        <v>127.03950894941754</v>
      </c>
      <c r="N132" s="17">
        <f t="shared" si="28"/>
        <v>856.24243820978734</v>
      </c>
      <c r="O132" s="24">
        <f t="shared" si="19"/>
        <v>1.5436527051395645</v>
      </c>
      <c r="P132" s="7"/>
      <c r="Q132" s="25">
        <f t="shared" si="20"/>
        <v>3741.1482787583464</v>
      </c>
      <c r="R132" s="24">
        <f t="shared" si="21"/>
        <v>828.67709832863159</v>
      </c>
      <c r="S132" s="7"/>
      <c r="T132" s="25">
        <f t="shared" si="22"/>
        <v>-0.97418042946447614</v>
      </c>
      <c r="U132" s="24">
        <f t="shared" si="23"/>
        <v>0.21668895466603616</v>
      </c>
      <c r="V132" s="7"/>
      <c r="W132" s="25">
        <f t="shared" si="24"/>
        <v>-0.97731958452342116</v>
      </c>
      <c r="X132" s="24">
        <f t="shared" si="29"/>
        <v>95.597682362361979</v>
      </c>
      <c r="Y132" s="7"/>
      <c r="Z132" s="25">
        <f t="shared" si="30"/>
        <v>-628</v>
      </c>
      <c r="AA132" s="17">
        <f t="shared" si="31"/>
        <v>95.697000000000017</v>
      </c>
      <c r="AB132" s="24">
        <f t="shared" si="25"/>
        <v>1.6702277342810137</v>
      </c>
      <c r="AC132" s="17">
        <f t="shared" si="26"/>
        <v>-9.9317637638037581E-2</v>
      </c>
    </row>
    <row r="133" spans="1:29" s="17" customFormat="1" x14ac:dyDescent="0.25">
      <c r="A133" s="17">
        <v>48</v>
      </c>
      <c r="B133" s="17">
        <v>-637</v>
      </c>
      <c r="C133" s="17">
        <v>15115</v>
      </c>
      <c r="D133" s="17">
        <v>13434</v>
      </c>
      <c r="E133" s="17">
        <v>11323</v>
      </c>
      <c r="F133" s="17">
        <v>12959</v>
      </c>
      <c r="G133" s="24"/>
      <c r="H133" s="7"/>
      <c r="I133" s="25">
        <f t="shared" si="32"/>
        <v>3792</v>
      </c>
      <c r="J133" s="24">
        <f t="shared" si="32"/>
        <v>475</v>
      </c>
      <c r="K133" s="7"/>
      <c r="L133" s="25">
        <f t="shared" si="27"/>
        <v>3781.7402649979181</v>
      </c>
      <c r="M133" s="17">
        <f t="shared" si="18"/>
        <v>105.26216231294499</v>
      </c>
      <c r="N133" s="17">
        <f t="shared" si="28"/>
        <v>479.53034715740165</v>
      </c>
      <c r="O133" s="24">
        <f t="shared" si="19"/>
        <v>20.524045366577209</v>
      </c>
      <c r="P133" s="7"/>
      <c r="Q133" s="25">
        <f t="shared" si="20"/>
        <v>3810.1482787583464</v>
      </c>
      <c r="R133" s="24">
        <f t="shared" si="21"/>
        <v>448.67709832863159</v>
      </c>
      <c r="S133" s="7"/>
      <c r="T133" s="25">
        <f t="shared" si="22"/>
        <v>-0.99214776051486642</v>
      </c>
      <c r="U133" s="24">
        <f t="shared" si="23"/>
        <v>0.11732358914649921</v>
      </c>
      <c r="V133" s="7"/>
      <c r="W133" s="25">
        <f t="shared" si="24"/>
        <v>-0.99389323915794625</v>
      </c>
      <c r="X133" s="24">
        <f t="shared" si="29"/>
        <v>89.828723858228273</v>
      </c>
      <c r="Y133" s="7"/>
      <c r="Z133" s="25">
        <f t="shared" si="30"/>
        <v>-637</v>
      </c>
      <c r="AA133" s="17">
        <f t="shared" si="31"/>
        <v>89.964000000000013</v>
      </c>
      <c r="AB133" s="24">
        <f t="shared" si="25"/>
        <v>1.5701680082641789</v>
      </c>
      <c r="AC133" s="17">
        <f t="shared" si="26"/>
        <v>-0.1352761417717403</v>
      </c>
    </row>
    <row r="134" spans="1:29" s="17" customFormat="1" x14ac:dyDescent="0.25">
      <c r="A134" s="17">
        <v>49</v>
      </c>
      <c r="B134" s="17">
        <v>-619</v>
      </c>
      <c r="C134" s="17">
        <v>15130</v>
      </c>
      <c r="D134" s="17">
        <v>13254</v>
      </c>
      <c r="E134" s="17">
        <v>11312</v>
      </c>
      <c r="F134" s="17">
        <v>13147</v>
      </c>
      <c r="G134" s="24"/>
      <c r="H134" s="7"/>
      <c r="I134" s="25">
        <f t="shared" si="32"/>
        <v>3818</v>
      </c>
      <c r="J134" s="24">
        <f t="shared" si="32"/>
        <v>107</v>
      </c>
      <c r="K134" s="7"/>
      <c r="L134" s="25">
        <f t="shared" si="27"/>
        <v>3813.3194822925566</v>
      </c>
      <c r="M134" s="17">
        <f t="shared" si="18"/>
        <v>21.907246009691352</v>
      </c>
      <c r="N134" s="17">
        <f t="shared" si="28"/>
        <v>109.08156188487688</v>
      </c>
      <c r="O134" s="24">
        <f t="shared" si="19"/>
        <v>4.3328998805721746</v>
      </c>
      <c r="P134" s="7"/>
      <c r="Q134" s="25">
        <f t="shared" si="20"/>
        <v>3836.1482787583464</v>
      </c>
      <c r="R134" s="24">
        <f t="shared" si="21"/>
        <v>80.677098328631558</v>
      </c>
      <c r="S134" s="7"/>
      <c r="T134" s="25">
        <f t="shared" si="22"/>
        <v>-0.9989180591715352</v>
      </c>
      <c r="U134" s="24">
        <f t="shared" si="23"/>
        <v>2.1096077274947628E-2</v>
      </c>
      <c r="V134" s="7"/>
      <c r="W134" s="25">
        <f t="shared" si="24"/>
        <v>-0.99931282408016175</v>
      </c>
      <c r="X134" s="24">
        <f t="shared" si="29"/>
        <v>84.305797342379776</v>
      </c>
      <c r="Y134" s="7"/>
      <c r="Z134" s="25">
        <f t="shared" si="30"/>
        <v>-619</v>
      </c>
      <c r="AA134" s="17">
        <f t="shared" si="31"/>
        <v>84.393000000000015</v>
      </c>
      <c r="AB134" s="24">
        <f t="shared" si="25"/>
        <v>1.4729357156355747</v>
      </c>
      <c r="AC134" s="17">
        <f t="shared" si="26"/>
        <v>-8.720265762023871E-2</v>
      </c>
    </row>
    <row r="135" spans="1:29" s="17" customFormat="1" x14ac:dyDescent="0.25">
      <c r="A135" s="17">
        <v>50</v>
      </c>
      <c r="B135" s="17">
        <v>-620</v>
      </c>
      <c r="C135" s="17">
        <v>15124</v>
      </c>
      <c r="D135" s="17">
        <v>13063</v>
      </c>
      <c r="E135" s="17">
        <v>11312</v>
      </c>
      <c r="F135" s="17">
        <v>13337</v>
      </c>
      <c r="G135" s="24"/>
      <c r="H135" s="7"/>
      <c r="I135" s="25">
        <f t="shared" si="32"/>
        <v>3812</v>
      </c>
      <c r="J135" s="24">
        <f t="shared" si="32"/>
        <v>-274</v>
      </c>
      <c r="K135" s="7"/>
      <c r="L135" s="25">
        <f t="shared" si="27"/>
        <v>3808.6263448049976</v>
      </c>
      <c r="M135" s="17">
        <f t="shared" si="18"/>
        <v>11.38154937476639</v>
      </c>
      <c r="N135" s="17">
        <f t="shared" si="28"/>
        <v>-262.74536819761926</v>
      </c>
      <c r="O135" s="24">
        <f t="shared" si="19"/>
        <v>126.66673700716001</v>
      </c>
      <c r="P135" s="7"/>
      <c r="Q135" s="25">
        <f t="shared" si="20"/>
        <v>3830.1482787583464</v>
      </c>
      <c r="R135" s="24">
        <f t="shared" si="21"/>
        <v>-300.32290167136841</v>
      </c>
      <c r="S135" s="7"/>
      <c r="T135" s="25">
        <f t="shared" si="22"/>
        <v>-0.99735568255845775</v>
      </c>
      <c r="U135" s="24">
        <f t="shared" si="23"/>
        <v>-7.8530776048588102E-2</v>
      </c>
      <c r="V135" s="7"/>
      <c r="W135" s="25">
        <f t="shared" si="24"/>
        <v>-0.99635117306160426</v>
      </c>
      <c r="X135" s="24">
        <f t="shared" si="29"/>
        <v>78.589786475316146</v>
      </c>
      <c r="Y135" s="7"/>
      <c r="Z135" s="25">
        <f t="shared" si="30"/>
        <v>-620</v>
      </c>
      <c r="AA135" s="17">
        <f t="shared" si="31"/>
        <v>78.813000000000017</v>
      </c>
      <c r="AB135" s="24">
        <f t="shared" si="25"/>
        <v>1.3755463433742912</v>
      </c>
      <c r="AC135" s="17">
        <f t="shared" si="26"/>
        <v>-0.2232135246838709</v>
      </c>
    </row>
    <row r="136" spans="1:29" s="17" customFormat="1" x14ac:dyDescent="0.25">
      <c r="A136" s="17">
        <v>51</v>
      </c>
      <c r="B136" s="17">
        <v>-609</v>
      </c>
      <c r="C136" s="17">
        <v>15109</v>
      </c>
      <c r="D136" s="17">
        <v>12887</v>
      </c>
      <c r="E136" s="17">
        <v>11334</v>
      </c>
      <c r="F136" s="17">
        <v>13513</v>
      </c>
      <c r="G136" s="24"/>
      <c r="H136" s="7"/>
      <c r="I136" s="25">
        <f t="shared" si="32"/>
        <v>3775</v>
      </c>
      <c r="J136" s="24">
        <f t="shared" si="32"/>
        <v>-626</v>
      </c>
      <c r="K136" s="7"/>
      <c r="L136" s="25">
        <f t="shared" si="27"/>
        <v>3768.6672367267815</v>
      </c>
      <c r="M136" s="17">
        <f t="shared" si="18"/>
        <v>40.103890674624594</v>
      </c>
      <c r="N136" s="17">
        <f t="shared" si="28"/>
        <v>-625.32068817531774</v>
      </c>
      <c r="O136" s="24">
        <f t="shared" si="19"/>
        <v>0.46146455515313978</v>
      </c>
      <c r="P136" s="7"/>
      <c r="Q136" s="25">
        <f t="shared" si="20"/>
        <v>3793.1482787583464</v>
      </c>
      <c r="R136" s="24">
        <f t="shared" si="21"/>
        <v>-652.32290167136841</v>
      </c>
      <c r="S136" s="7"/>
      <c r="T136" s="25">
        <f t="shared" si="22"/>
        <v>-0.9877210267778137</v>
      </c>
      <c r="U136" s="24">
        <f t="shared" si="23"/>
        <v>-0.17057448305615916</v>
      </c>
      <c r="V136" s="7"/>
      <c r="W136" s="25">
        <f t="shared" si="24"/>
        <v>-0.98542294162002686</v>
      </c>
      <c r="X136" s="24">
        <f t="shared" si="29"/>
        <v>73.275971005514009</v>
      </c>
      <c r="Y136" s="7"/>
      <c r="Z136" s="25">
        <f t="shared" si="30"/>
        <v>-609</v>
      </c>
      <c r="AA136" s="17">
        <f t="shared" si="31"/>
        <v>73.332000000000022</v>
      </c>
      <c r="AB136" s="24">
        <f t="shared" si="25"/>
        <v>1.279884847072482</v>
      </c>
      <c r="AC136" s="17">
        <f t="shared" si="26"/>
        <v>-5.6028994486013062E-2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12708</v>
      </c>
      <c r="E137" s="17">
        <v>11368</v>
      </c>
      <c r="F137" s="17">
        <v>13690</v>
      </c>
      <c r="G137" s="24"/>
      <c r="H137" s="7"/>
      <c r="I137" s="25">
        <f t="shared" si="32"/>
        <v>3694</v>
      </c>
      <c r="J137" s="24">
        <f t="shared" si="32"/>
        <v>-982</v>
      </c>
      <c r="K137" s="7"/>
      <c r="L137" s="25">
        <f t="shared" si="27"/>
        <v>3694.1924392448104</v>
      </c>
      <c r="M137" s="17">
        <f t="shared" si="18"/>
        <v>3.7032862943208594E-2</v>
      </c>
      <c r="N137" s="17">
        <f t="shared" si="28"/>
        <v>-981.34505580169764</v>
      </c>
      <c r="O137" s="24">
        <f t="shared" si="19"/>
        <v>0.42895190288992086</v>
      </c>
      <c r="P137" s="7"/>
      <c r="Q137" s="25">
        <f t="shared" si="20"/>
        <v>3712.1482787583464</v>
      </c>
      <c r="R137" s="24">
        <f t="shared" si="21"/>
        <v>-1008.3229016713684</v>
      </c>
      <c r="S137" s="7"/>
      <c r="T137" s="25">
        <f t="shared" si="22"/>
        <v>-0.96662894250126863</v>
      </c>
      <c r="U137" s="24">
        <f t="shared" si="23"/>
        <v>-0.26366414127972537</v>
      </c>
      <c r="V137" s="7"/>
      <c r="W137" s="25">
        <f t="shared" si="24"/>
        <v>-0.96302146297716984</v>
      </c>
      <c r="X137" s="24">
        <f t="shared" si="29"/>
        <v>67.784735172036392</v>
      </c>
      <c r="Y137" s="7"/>
      <c r="Z137" s="25">
        <f t="shared" si="30"/>
        <v>-608</v>
      </c>
      <c r="AA137" s="17">
        <f t="shared" si="31"/>
        <v>67.860000000000028</v>
      </c>
      <c r="AB137" s="24">
        <f t="shared" si="25"/>
        <v>1.1843804304033525</v>
      </c>
      <c r="AC137" s="17">
        <f t="shared" si="26"/>
        <v>-7.5264827963636094E-2</v>
      </c>
    </row>
    <row r="138" spans="1:29" s="17" customFormat="1" x14ac:dyDescent="0.25">
      <c r="A138" s="17">
        <v>53</v>
      </c>
      <c r="B138" s="17">
        <v>-634</v>
      </c>
      <c r="C138" s="17">
        <v>15008</v>
      </c>
      <c r="D138" s="17">
        <v>12529</v>
      </c>
      <c r="E138" s="17">
        <v>11426</v>
      </c>
      <c r="F138" s="17">
        <v>13866</v>
      </c>
      <c r="G138" s="24"/>
      <c r="H138" s="7"/>
      <c r="I138" s="25">
        <f t="shared" si="32"/>
        <v>3582</v>
      </c>
      <c r="J138" s="24">
        <f t="shared" si="32"/>
        <v>-1337</v>
      </c>
      <c r="K138" s="7"/>
      <c r="L138" s="25">
        <f t="shared" si="27"/>
        <v>3580.4698798266663</v>
      </c>
      <c r="M138" s="17">
        <f t="shared" si="18"/>
        <v>2.3412677448426638</v>
      </c>
      <c r="N138" s="17">
        <f t="shared" si="28"/>
        <v>-1342.7441417164971</v>
      </c>
      <c r="O138" s="24">
        <f t="shared" si="19"/>
        <v>32.995164059202217</v>
      </c>
      <c r="P138" s="7"/>
      <c r="Q138" s="25">
        <f t="shared" si="20"/>
        <v>3600.1482787583464</v>
      </c>
      <c r="R138" s="24">
        <f t="shared" si="21"/>
        <v>-1363.3229016713685</v>
      </c>
      <c r="S138" s="7"/>
      <c r="T138" s="25">
        <f t="shared" si="22"/>
        <v>-0.93746457905715697</v>
      </c>
      <c r="U138" s="24">
        <f t="shared" si="23"/>
        <v>-0.3564923116992928</v>
      </c>
      <c r="V138" s="7"/>
      <c r="W138" s="25">
        <f t="shared" si="24"/>
        <v>-0.93255058141875735</v>
      </c>
      <c r="X138" s="24">
        <f t="shared" si="29"/>
        <v>62.175741624465786</v>
      </c>
      <c r="Y138" s="7"/>
      <c r="Z138" s="25">
        <f t="shared" si="30"/>
        <v>-634</v>
      </c>
      <c r="AA138" s="17">
        <f t="shared" si="31"/>
        <v>62.154000000000025</v>
      </c>
      <c r="AB138" s="24">
        <f t="shared" si="25"/>
        <v>1.0847919432845559</v>
      </c>
      <c r="AC138" s="17">
        <f t="shared" si="26"/>
        <v>2.1741624465761333E-2</v>
      </c>
    </row>
    <row r="139" spans="1:29" s="17" customFormat="1" x14ac:dyDescent="0.25">
      <c r="A139" s="17">
        <v>54</v>
      </c>
      <c r="B139" s="17">
        <v>-639</v>
      </c>
      <c r="C139" s="17">
        <v>14919</v>
      </c>
      <c r="D139" s="17">
        <v>12344</v>
      </c>
      <c r="E139" s="17">
        <v>11492</v>
      </c>
      <c r="F139" s="17">
        <v>14034</v>
      </c>
      <c r="G139" s="24"/>
      <c r="H139" s="7"/>
      <c r="I139" s="25">
        <f t="shared" si="32"/>
        <v>3427</v>
      </c>
      <c r="J139" s="24">
        <f t="shared" si="32"/>
        <v>-1690</v>
      </c>
      <c r="K139" s="7"/>
      <c r="L139" s="25">
        <f t="shared" si="27"/>
        <v>3429.7292278591854</v>
      </c>
      <c r="M139" s="17">
        <f t="shared" si="18"/>
        <v>7.4486847073534888</v>
      </c>
      <c r="N139" s="17">
        <f t="shared" si="28"/>
        <v>-1693.2293896702226</v>
      </c>
      <c r="O139" s="24">
        <f t="shared" si="19"/>
        <v>10.428957642140723</v>
      </c>
      <c r="P139" s="7"/>
      <c r="Q139" s="25">
        <f t="shared" si="20"/>
        <v>3445.1482787583464</v>
      </c>
      <c r="R139" s="24">
        <f t="shared" si="21"/>
        <v>-1716.3229016713685</v>
      </c>
      <c r="S139" s="7"/>
      <c r="T139" s="25">
        <f t="shared" si="22"/>
        <v>-0.89710318321932381</v>
      </c>
      <c r="U139" s="24">
        <f t="shared" si="23"/>
        <v>-0.44879750651086264</v>
      </c>
      <c r="V139" s="7"/>
      <c r="W139" s="25">
        <f t="shared" si="24"/>
        <v>-0.89088890782927244</v>
      </c>
      <c r="X139" s="24">
        <f t="shared" si="29"/>
        <v>56.359122262074663</v>
      </c>
      <c r="Y139" s="7"/>
      <c r="Z139" s="25">
        <f t="shared" si="30"/>
        <v>-639</v>
      </c>
      <c r="AA139" s="17">
        <f t="shared" si="31"/>
        <v>56.403000000000027</v>
      </c>
      <c r="AB139" s="24">
        <f t="shared" si="25"/>
        <v>0.98441805800236215</v>
      </c>
      <c r="AC139" s="17">
        <f t="shared" si="26"/>
        <v>-4.3877737925363647E-2</v>
      </c>
    </row>
    <row r="140" spans="1:29" s="17" customFormat="1" x14ac:dyDescent="0.25">
      <c r="A140" s="17">
        <v>55</v>
      </c>
      <c r="B140" s="17">
        <v>-631</v>
      </c>
      <c r="C140" s="17">
        <v>14840</v>
      </c>
      <c r="D140" s="17">
        <v>12188</v>
      </c>
      <c r="E140" s="17">
        <v>11593</v>
      </c>
      <c r="F140" s="17">
        <v>14210</v>
      </c>
      <c r="G140" s="24"/>
      <c r="H140" s="7"/>
      <c r="I140" s="25">
        <f t="shared" si="32"/>
        <v>3247</v>
      </c>
      <c r="J140" s="24">
        <f t="shared" si="32"/>
        <v>-2022</v>
      </c>
      <c r="K140" s="7"/>
      <c r="L140" s="25">
        <f t="shared" si="27"/>
        <v>3246.771004904082</v>
      </c>
      <c r="M140" s="17">
        <f t="shared" si="18"/>
        <v>5.2438753954485093E-2</v>
      </c>
      <c r="N140" s="17">
        <f t="shared" si="28"/>
        <v>-2022.3223583746903</v>
      </c>
      <c r="O140" s="24">
        <f t="shared" si="19"/>
        <v>0.10391492173299678</v>
      </c>
      <c r="P140" s="7"/>
      <c r="Q140" s="25">
        <f t="shared" si="20"/>
        <v>3265.1482787583464</v>
      </c>
      <c r="R140" s="24">
        <f t="shared" si="21"/>
        <v>-2048.3229016713685</v>
      </c>
      <c r="S140" s="7"/>
      <c r="T140" s="25">
        <f t="shared" si="22"/>
        <v>-0.85023188482700141</v>
      </c>
      <c r="U140" s="24">
        <f t="shared" si="23"/>
        <v>-0.53561145743845806</v>
      </c>
      <c r="V140" s="7"/>
      <c r="W140" s="25">
        <f t="shared" si="24"/>
        <v>-0.84279380663545378</v>
      </c>
      <c r="X140" s="24">
        <f t="shared" si="29"/>
        <v>50.659696667594176</v>
      </c>
      <c r="Y140" s="7"/>
      <c r="Z140" s="25">
        <f t="shared" si="30"/>
        <v>-631</v>
      </c>
      <c r="AA140" s="17">
        <f t="shared" si="31"/>
        <v>50.724000000000025</v>
      </c>
      <c r="AB140" s="24">
        <f t="shared" si="25"/>
        <v>0.88530080978160408</v>
      </c>
      <c r="AC140" s="17">
        <f t="shared" si="26"/>
        <v>-6.4303332405849289E-2</v>
      </c>
    </row>
    <row r="141" spans="1:29" s="17" customFormat="1" x14ac:dyDescent="0.25">
      <c r="A141" s="17">
        <v>56</v>
      </c>
      <c r="B141" s="17">
        <v>-637</v>
      </c>
      <c r="C141" s="17">
        <v>14718</v>
      </c>
      <c r="D141" s="17">
        <v>12025</v>
      </c>
      <c r="E141" s="17">
        <v>11694</v>
      </c>
      <c r="F141" s="17">
        <v>14353</v>
      </c>
      <c r="G141" s="24"/>
      <c r="H141" s="7"/>
      <c r="I141" s="25">
        <f t="shared" si="32"/>
        <v>3024</v>
      </c>
      <c r="J141" s="24">
        <f t="shared" si="32"/>
        <v>-2328</v>
      </c>
      <c r="K141" s="7"/>
      <c r="L141" s="25">
        <f t="shared" si="27"/>
        <v>3029.5350537071822</v>
      </c>
      <c r="M141" s="17">
        <f t="shared" si="18"/>
        <v>30.636819541391578</v>
      </c>
      <c r="N141" s="17">
        <f t="shared" si="28"/>
        <v>-2334.0990117364959</v>
      </c>
      <c r="O141" s="24">
        <f t="shared" si="19"/>
        <v>37.197944161914343</v>
      </c>
      <c r="P141" s="7"/>
      <c r="Q141" s="25">
        <f t="shared" si="20"/>
        <v>3042.1482787583464</v>
      </c>
      <c r="R141" s="24">
        <f t="shared" si="21"/>
        <v>-2354.3229016713685</v>
      </c>
      <c r="S141" s="7"/>
      <c r="T141" s="25">
        <f t="shared" si="22"/>
        <v>-0.79216355404095751</v>
      </c>
      <c r="U141" s="24">
        <f t="shared" si="23"/>
        <v>-0.61562672546208519</v>
      </c>
      <c r="V141" s="7"/>
      <c r="W141" s="25">
        <f t="shared" si="24"/>
        <v>-0.78359604697559337</v>
      </c>
      <c r="X141" s="24">
        <f t="shared" si="29"/>
        <v>44.941729533877606</v>
      </c>
      <c r="Y141" s="7"/>
      <c r="Z141" s="25">
        <f t="shared" si="30"/>
        <v>-637</v>
      </c>
      <c r="AA141" s="17">
        <f t="shared" si="31"/>
        <v>44.991000000000028</v>
      </c>
      <c r="AB141" s="24">
        <f t="shared" si="25"/>
        <v>0.78524108376476931</v>
      </c>
      <c r="AC141" s="17">
        <f t="shared" si="26"/>
        <v>-4.9270466122422363E-2</v>
      </c>
    </row>
    <row r="142" spans="1:29" s="17" customFormat="1" x14ac:dyDescent="0.25">
      <c r="A142" s="17">
        <v>57</v>
      </c>
      <c r="B142" s="17">
        <v>-623</v>
      </c>
      <c r="C142" s="17">
        <v>14613</v>
      </c>
      <c r="D142" s="17">
        <v>11900</v>
      </c>
      <c r="E142" s="17">
        <v>11829</v>
      </c>
      <c r="F142" s="17">
        <v>14515</v>
      </c>
      <c r="G142" s="24"/>
      <c r="H142" s="7"/>
      <c r="I142" s="25">
        <f t="shared" si="32"/>
        <v>2784</v>
      </c>
      <c r="J142" s="24">
        <f t="shared" si="32"/>
        <v>-2615</v>
      </c>
      <c r="K142" s="7"/>
      <c r="L142" s="25">
        <f t="shared" si="27"/>
        <v>2787.5327648269395</v>
      </c>
      <c r="M142" s="17">
        <f t="shared" si="18"/>
        <v>12.480427322460564</v>
      </c>
      <c r="N142" s="17">
        <f t="shared" si="28"/>
        <v>-2616.1623582561924</v>
      </c>
      <c r="O142" s="24">
        <f t="shared" si="19"/>
        <v>1.3510767157386823</v>
      </c>
      <c r="P142" s="7"/>
      <c r="Q142" s="25">
        <f t="shared" si="20"/>
        <v>2802.1482787583464</v>
      </c>
      <c r="R142" s="24">
        <f t="shared" si="21"/>
        <v>-2641.3229016713685</v>
      </c>
      <c r="S142" s="7"/>
      <c r="T142" s="25">
        <f t="shared" si="22"/>
        <v>-0.72966848951786101</v>
      </c>
      <c r="U142" s="24">
        <f t="shared" si="23"/>
        <v>-0.69067372520973547</v>
      </c>
      <c r="V142" s="7"/>
      <c r="W142" s="25">
        <f t="shared" si="24"/>
        <v>-0.72004088947924205</v>
      </c>
      <c r="X142" s="24">
        <f t="shared" si="29"/>
        <v>39.288996525362677</v>
      </c>
      <c r="Y142" s="7"/>
      <c r="Z142" s="25">
        <f t="shared" si="30"/>
        <v>-623</v>
      </c>
      <c r="AA142" s="17">
        <f t="shared" si="31"/>
        <v>39.384000000000029</v>
      </c>
      <c r="AB142" s="24">
        <f t="shared" si="25"/>
        <v>0.68738047260544721</v>
      </c>
      <c r="AC142" s="17">
        <f t="shared" si="26"/>
        <v>-9.5003474637351815E-2</v>
      </c>
    </row>
    <row r="143" spans="1:29" s="17" customFormat="1" x14ac:dyDescent="0.25">
      <c r="A143" s="17">
        <v>58</v>
      </c>
      <c r="B143" s="17">
        <v>-607</v>
      </c>
      <c r="C143" s="17">
        <v>14478</v>
      </c>
      <c r="D143" s="17">
        <v>11771</v>
      </c>
      <c r="E143" s="17">
        <v>11954</v>
      </c>
      <c r="F143" s="17">
        <v>14634</v>
      </c>
      <c r="G143" s="24"/>
      <c r="H143" s="7"/>
      <c r="I143" s="25">
        <f t="shared" si="32"/>
        <v>2524</v>
      </c>
      <c r="J143" s="24">
        <f t="shared" si="32"/>
        <v>-2863</v>
      </c>
      <c r="K143" s="7"/>
      <c r="L143" s="25">
        <f t="shared" si="27"/>
        <v>2525.8730407420162</v>
      </c>
      <c r="M143" s="17">
        <f t="shared" si="18"/>
        <v>3.5082816212526007</v>
      </c>
      <c r="N143" s="17">
        <f t="shared" si="28"/>
        <v>-2866.6378298997042</v>
      </c>
      <c r="O143" s="24">
        <f t="shared" si="19"/>
        <v>13.233806379182083</v>
      </c>
      <c r="P143" s="7"/>
      <c r="Q143" s="25">
        <f t="shared" si="20"/>
        <v>2542.1482787583464</v>
      </c>
      <c r="R143" s="24">
        <f t="shared" si="21"/>
        <v>-2889.3229016713685</v>
      </c>
      <c r="S143" s="7"/>
      <c r="T143" s="25">
        <f t="shared" si="22"/>
        <v>-0.66196550295117318</v>
      </c>
      <c r="U143" s="24">
        <f t="shared" si="23"/>
        <v>-0.75552270060143334</v>
      </c>
      <c r="V143" s="7"/>
      <c r="W143" s="25">
        <f t="shared" si="24"/>
        <v>-0.65142051344707719</v>
      </c>
      <c r="X143" s="24">
        <f t="shared" si="29"/>
        <v>33.86472606079019</v>
      </c>
      <c r="Y143" s="7"/>
      <c r="Z143" s="25">
        <f t="shared" si="30"/>
        <v>-607</v>
      </c>
      <c r="AA143" s="17">
        <f t="shared" si="31"/>
        <v>33.921000000000028</v>
      </c>
      <c r="AB143" s="24">
        <f t="shared" si="25"/>
        <v>0.59203313556899695</v>
      </c>
      <c r="AC143" s="17">
        <f t="shared" si="26"/>
        <v>-5.627393920983792E-2</v>
      </c>
    </row>
    <row r="144" spans="1:29" s="17" customFormat="1" x14ac:dyDescent="0.25">
      <c r="A144" s="17">
        <v>59</v>
      </c>
      <c r="B144" s="17">
        <v>-613</v>
      </c>
      <c r="C144" s="17">
        <v>14335</v>
      </c>
      <c r="D144" s="17">
        <v>11659</v>
      </c>
      <c r="E144" s="17">
        <v>12098</v>
      </c>
      <c r="F144" s="17">
        <v>14751</v>
      </c>
      <c r="G144" s="24"/>
      <c r="H144" s="7"/>
      <c r="I144" s="25">
        <f t="shared" si="32"/>
        <v>2237</v>
      </c>
      <c r="J144" s="24">
        <f t="shared" si="32"/>
        <v>-3092</v>
      </c>
      <c r="K144" s="7"/>
      <c r="L144" s="25">
        <f t="shared" si="27"/>
        <v>2238.154128786859</v>
      </c>
      <c r="M144" s="17">
        <f t="shared" si="18"/>
        <v>1.3320132566566707</v>
      </c>
      <c r="N144" s="17">
        <f t="shared" si="28"/>
        <v>-3092.8625648322659</v>
      </c>
      <c r="O144" s="24">
        <f t="shared" si="19"/>
        <v>0.74401808986188123</v>
      </c>
      <c r="P144" s="7"/>
      <c r="Q144" s="25">
        <f t="shared" si="20"/>
        <v>2255.1482787583464</v>
      </c>
      <c r="R144" s="24">
        <f t="shared" si="21"/>
        <v>-3118.3229016713685</v>
      </c>
      <c r="S144" s="7"/>
      <c r="T144" s="25">
        <f t="shared" si="22"/>
        <v>-0.58723182162563692</v>
      </c>
      <c r="U144" s="24">
        <f t="shared" si="23"/>
        <v>-0.81540340771715425</v>
      </c>
      <c r="V144" s="7"/>
      <c r="W144" s="25">
        <f t="shared" si="24"/>
        <v>-0.57583852178892725</v>
      </c>
      <c r="X144" s="24">
        <f t="shared" si="29"/>
        <v>28.326197780174766</v>
      </c>
      <c r="Y144" s="7"/>
      <c r="Z144" s="25">
        <f t="shared" si="30"/>
        <v>-613</v>
      </c>
      <c r="AA144" s="17">
        <f t="shared" si="31"/>
        <v>28.404000000000028</v>
      </c>
      <c r="AB144" s="24">
        <f t="shared" si="25"/>
        <v>0.49574332073646982</v>
      </c>
      <c r="AC144" s="17">
        <f t="shared" si="26"/>
        <v>-7.7802219825262142E-2</v>
      </c>
    </row>
    <row r="145" spans="1:29" s="17" customFormat="1" x14ac:dyDescent="0.25">
      <c r="A145" s="17">
        <v>60</v>
      </c>
      <c r="B145" s="17">
        <v>-634</v>
      </c>
      <c r="C145" s="17">
        <v>14161</v>
      </c>
      <c r="D145" s="17">
        <v>11551</v>
      </c>
      <c r="E145" s="17">
        <v>12248</v>
      </c>
      <c r="F145" s="17">
        <v>14848</v>
      </c>
      <c r="G145" s="24"/>
      <c r="H145" s="7"/>
      <c r="I145" s="25">
        <f t="shared" si="32"/>
        <v>1913</v>
      </c>
      <c r="J145" s="24">
        <f t="shared" si="32"/>
        <v>-3297</v>
      </c>
      <c r="K145" s="7"/>
      <c r="L145" s="25">
        <f t="shared" si="27"/>
        <v>1918.5968859892837</v>
      </c>
      <c r="M145" s="17">
        <f t="shared" si="18"/>
        <v>31.325132777040089</v>
      </c>
      <c r="N145" s="17">
        <f t="shared" si="28"/>
        <v>-3296.3598277929627</v>
      </c>
      <c r="O145" s="24">
        <f t="shared" si="19"/>
        <v>0.40982045466296552</v>
      </c>
      <c r="P145" s="7"/>
      <c r="Q145" s="25">
        <f t="shared" si="20"/>
        <v>1931.1482787583466</v>
      </c>
      <c r="R145" s="24">
        <f t="shared" si="21"/>
        <v>-3323.3229016713685</v>
      </c>
      <c r="S145" s="7"/>
      <c r="T145" s="25">
        <f t="shared" si="22"/>
        <v>-0.50286348451945673</v>
      </c>
      <c r="U145" s="24">
        <f t="shared" si="23"/>
        <v>-0.86900840753690445</v>
      </c>
      <c r="V145" s="7"/>
      <c r="W145" s="25">
        <f t="shared" si="24"/>
        <v>-0.49070905787467972</v>
      </c>
      <c r="X145" s="24">
        <f t="shared" si="29"/>
        <v>22.5488474725571</v>
      </c>
      <c r="Y145" s="7"/>
      <c r="Z145" s="25">
        <f t="shared" si="30"/>
        <v>-634</v>
      </c>
      <c r="AA145" s="17">
        <f t="shared" si="31"/>
        <v>22.698000000000029</v>
      </c>
      <c r="AB145" s="24">
        <f t="shared" si="25"/>
        <v>0.3961548336176734</v>
      </c>
      <c r="AC145" s="17">
        <f t="shared" si="26"/>
        <v>-0.14915252744292928</v>
      </c>
    </row>
    <row r="146" spans="1:29" s="17" customFormat="1" x14ac:dyDescent="0.25">
      <c r="A146" s="17">
        <v>61</v>
      </c>
      <c r="B146" s="17">
        <v>-614</v>
      </c>
      <c r="C146" s="17">
        <v>13998</v>
      </c>
      <c r="D146" s="17">
        <v>11465</v>
      </c>
      <c r="E146" s="17">
        <v>12411</v>
      </c>
      <c r="F146" s="17">
        <v>14929</v>
      </c>
      <c r="G146" s="24"/>
      <c r="H146" s="7"/>
      <c r="I146" s="25">
        <f t="shared" si="32"/>
        <v>1587</v>
      </c>
      <c r="J146" s="24">
        <f t="shared" si="32"/>
        <v>-3464</v>
      </c>
      <c r="K146" s="7"/>
      <c r="L146" s="25">
        <f t="shared" si="27"/>
        <v>1590.7717390875041</v>
      </c>
      <c r="M146" s="17">
        <f t="shared" si="18"/>
        <v>14.226015744206276</v>
      </c>
      <c r="N146" s="17">
        <f t="shared" si="28"/>
        <v>-3462.0140782566514</v>
      </c>
      <c r="O146" s="24">
        <f t="shared" si="19"/>
        <v>3.9438851707048479</v>
      </c>
      <c r="P146" s="7"/>
      <c r="Q146" s="25">
        <f t="shared" si="20"/>
        <v>1605.1482787583466</v>
      </c>
      <c r="R146" s="24">
        <f t="shared" si="21"/>
        <v>-3490.3229016713685</v>
      </c>
      <c r="S146" s="7"/>
      <c r="T146" s="25">
        <f t="shared" si="22"/>
        <v>-0.41797435520891735</v>
      </c>
      <c r="U146" s="24">
        <f t="shared" si="23"/>
        <v>-0.91267687080470095</v>
      </c>
      <c r="V146" s="7"/>
      <c r="W146" s="25">
        <f t="shared" si="24"/>
        <v>-0.40519829521383166</v>
      </c>
      <c r="X146" s="24">
        <f t="shared" si="29"/>
        <v>17.036065102857776</v>
      </c>
      <c r="Y146" s="7"/>
      <c r="Z146" s="25">
        <f t="shared" si="30"/>
        <v>-614</v>
      </c>
      <c r="AA146" s="17">
        <f t="shared" si="31"/>
        <v>17.172000000000029</v>
      </c>
      <c r="AB146" s="24">
        <f t="shared" si="25"/>
        <v>0.29970793915246674</v>
      </c>
      <c r="AC146" s="17">
        <f t="shared" si="26"/>
        <v>-0.13593489714225271</v>
      </c>
    </row>
    <row r="147" spans="1:29" s="17" customFormat="1" x14ac:dyDescent="0.25">
      <c r="A147" s="17">
        <v>62</v>
      </c>
      <c r="B147" s="17">
        <v>-638</v>
      </c>
      <c r="C147" s="17">
        <v>13823</v>
      </c>
      <c r="D147" s="17">
        <v>11402</v>
      </c>
      <c r="E147" s="17">
        <v>12591</v>
      </c>
      <c r="F147" s="17">
        <v>15002</v>
      </c>
      <c r="G147" s="24"/>
      <c r="H147" s="7"/>
      <c r="I147" s="25">
        <f t="shared" si="32"/>
        <v>1232</v>
      </c>
      <c r="J147" s="24">
        <f t="shared" si="32"/>
        <v>-3600</v>
      </c>
      <c r="K147" s="7"/>
      <c r="L147" s="25">
        <f t="shared" si="27"/>
        <v>1234.3145411974538</v>
      </c>
      <c r="M147" s="17">
        <f t="shared" si="18"/>
        <v>5.3571009547107025</v>
      </c>
      <c r="N147" s="17">
        <f t="shared" si="28"/>
        <v>-3599.7145892110993</v>
      </c>
      <c r="O147" s="24">
        <f t="shared" si="19"/>
        <v>8.1459318420898666E-2</v>
      </c>
      <c r="P147" s="7"/>
      <c r="Q147" s="25">
        <f t="shared" si="20"/>
        <v>1250.1482787583466</v>
      </c>
      <c r="R147" s="24">
        <f t="shared" si="21"/>
        <v>-3626.3229016713685</v>
      </c>
      <c r="S147" s="7"/>
      <c r="T147" s="25">
        <f t="shared" si="22"/>
        <v>-0.3255337389351704</v>
      </c>
      <c r="U147" s="24">
        <f t="shared" si="23"/>
        <v>-0.94823921214853524</v>
      </c>
      <c r="V147" s="7"/>
      <c r="W147" s="25">
        <f t="shared" si="24"/>
        <v>-0.31224914015161498</v>
      </c>
      <c r="X147" s="24">
        <f t="shared" si="29"/>
        <v>11.322814866319845</v>
      </c>
      <c r="Y147" s="7"/>
      <c r="Z147" s="25">
        <f t="shared" si="30"/>
        <v>-638</v>
      </c>
      <c r="AA147" s="17">
        <f t="shared" si="31"/>
        <v>11.430000000000028</v>
      </c>
      <c r="AB147" s="24">
        <f t="shared" si="25"/>
        <v>0.19949113350295233</v>
      </c>
      <c r="AC147" s="17">
        <f t="shared" si="26"/>
        <v>-0.10718513368018279</v>
      </c>
    </row>
    <row r="148" spans="1:29" s="17" customFormat="1" x14ac:dyDescent="0.25">
      <c r="A148" s="17">
        <v>63</v>
      </c>
      <c r="B148" s="17">
        <v>-645</v>
      </c>
      <c r="C148" s="17">
        <v>13633</v>
      </c>
      <c r="D148" s="17">
        <v>11355</v>
      </c>
      <c r="E148" s="17">
        <v>12777</v>
      </c>
      <c r="F148" s="17">
        <v>15060</v>
      </c>
      <c r="G148" s="24"/>
      <c r="H148" s="7"/>
      <c r="I148" s="25">
        <f t="shared" si="32"/>
        <v>856</v>
      </c>
      <c r="J148" s="24">
        <f t="shared" si="32"/>
        <v>-3705</v>
      </c>
      <c r="K148" s="7"/>
      <c r="L148" s="25">
        <f t="shared" si="27"/>
        <v>861.16841252816755</v>
      </c>
      <c r="M148" s="17">
        <f t="shared" ref="M148:M149" si="33">(I148-L148)^2</f>
        <v>26.712488061319291</v>
      </c>
      <c r="N148" s="17">
        <f t="shared" si="28"/>
        <v>-3701.8673838098807</v>
      </c>
      <c r="O148" s="24">
        <f t="shared" ref="O148:O149" si="34">(J148-N148)^2</f>
        <v>9.8132841945974274</v>
      </c>
      <c r="P148" s="7"/>
      <c r="Q148" s="25">
        <f t="shared" si="20"/>
        <v>874.14827875834646</v>
      </c>
      <c r="R148" s="24">
        <f t="shared" si="21"/>
        <v>-3731.3229016713685</v>
      </c>
      <c r="S148" s="7"/>
      <c r="T148" s="25">
        <f t="shared" si="22"/>
        <v>-0.22762480451565253</v>
      </c>
      <c r="U148" s="24">
        <f t="shared" si="23"/>
        <v>-0.97569543156840721</v>
      </c>
      <c r="V148" s="7"/>
      <c r="W148" s="25">
        <f t="shared" si="24"/>
        <v>-0.21394496691962511</v>
      </c>
      <c r="X148" s="24">
        <f t="shared" si="29"/>
        <v>5.4641840149361087</v>
      </c>
      <c r="Y148" s="7"/>
      <c r="Z148" s="25">
        <f t="shared" si="30"/>
        <v>-645</v>
      </c>
      <c r="AA148" s="17">
        <f t="shared" si="31"/>
        <v>5.6250000000000284</v>
      </c>
      <c r="AB148" s="24">
        <f t="shared" si="25"/>
        <v>9.8174770424681534E-2</v>
      </c>
      <c r="AC148" s="17">
        <f t="shared" si="26"/>
        <v>-0.1608159850639197</v>
      </c>
    </row>
    <row r="149" spans="1:29" s="17" customFormat="1" x14ac:dyDescent="0.25">
      <c r="A149" s="17">
        <v>64</v>
      </c>
      <c r="B149" s="17">
        <v>-629</v>
      </c>
      <c r="C149" s="17">
        <v>13463</v>
      </c>
      <c r="D149" s="17">
        <v>11331</v>
      </c>
      <c r="E149" s="17">
        <v>12973</v>
      </c>
      <c r="F149" s="17">
        <v>15099</v>
      </c>
      <c r="G149" s="24"/>
      <c r="H149" s="7"/>
      <c r="I149" s="25">
        <f t="shared" si="32"/>
        <v>490</v>
      </c>
      <c r="J149" s="24">
        <f t="shared" si="32"/>
        <v>-3768</v>
      </c>
      <c r="K149" s="7"/>
      <c r="L149" s="25">
        <f t="shared" si="27"/>
        <v>488.55076268554444</v>
      </c>
      <c r="M149" s="17">
        <f t="shared" si="33"/>
        <v>2.1002887936103596</v>
      </c>
      <c r="N149" s="17">
        <f t="shared" si="28"/>
        <v>-3764.6003647725406</v>
      </c>
      <c r="O149" s="24">
        <f t="shared" si="34"/>
        <v>11.557519679782821</v>
      </c>
      <c r="P149" s="7"/>
      <c r="Q149" s="25">
        <f t="shared" ref="Q149" si="35">I149-$J$4</f>
        <v>508.14827875834652</v>
      </c>
      <c r="R149" s="24">
        <f t="shared" ref="R149" si="36">J149-$J$3</f>
        <v>-3794.3229016713685</v>
      </c>
      <c r="S149" s="7"/>
      <c r="T149" s="25">
        <f t="shared" ref="T149" si="37">Q149/$J$7</f>
        <v>-0.13231983111793039</v>
      </c>
      <c r="U149" s="24">
        <f t="shared" ref="U149" si="38">R149/$J$6</f>
        <v>-0.99216916322033044</v>
      </c>
      <c r="V149" s="7"/>
      <c r="W149" s="25">
        <f t="shared" ref="W149" si="39">(T149-U149*SIN(-$J$11*PI()/180))/(COS(-$J$11*PI()/180))</f>
        <v>-0.11839924521593302</v>
      </c>
      <c r="X149" s="24">
        <f>IF(MOD(ATAN2(U149,W149)*180/PI()-$J$9+360,360)&gt;5,MOD(ATAN2(U149,W149)*180/PI()-$J$9+360,360)-360,MOD(ATAN2(U149,W149)*180/PI()-$J$9+360,360))</f>
        <v>-9.8432590954530497E-2</v>
      </c>
      <c r="Y149" s="7"/>
      <c r="Z149" s="25">
        <f t="shared" si="30"/>
        <v>-629</v>
      </c>
      <c r="AA149" s="17">
        <f t="shared" si="31"/>
        <v>-3.5999999999971166E-2</v>
      </c>
      <c r="AB149" s="24">
        <f t="shared" ref="AB149" si="40">AA149*PI()/180</f>
        <v>-6.2831853071745544E-4</v>
      </c>
      <c r="AC149" s="17">
        <f t="shared" ref="AC149" si="41">X149-AA149</f>
        <v>-6.243259095455933E-2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9984</v>
      </c>
      <c r="G156" s="2"/>
      <c r="I156" s="1"/>
      <c r="J156" s="3"/>
    </row>
    <row r="157" spans="1:29" x14ac:dyDescent="0.25">
      <c r="A157" t="s">
        <v>175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-6</v>
      </c>
      <c r="J159" s="39">
        <f>I159+B159</f>
        <v>39995</v>
      </c>
    </row>
    <row r="160" spans="1:29" x14ac:dyDescent="0.25">
      <c r="A160" s="31" t="s">
        <v>178</v>
      </c>
      <c r="B160" s="31">
        <v>10010</v>
      </c>
      <c r="G160" s="2"/>
      <c r="I160" s="1"/>
      <c r="J160" s="3"/>
    </row>
    <row r="161" spans="1:10" x14ac:dyDescent="0.25">
      <c r="A161" t="s">
        <v>179</v>
      </c>
      <c r="B161">
        <v>10010</v>
      </c>
      <c r="G161" s="2"/>
      <c r="I161" s="43">
        <f>J159</f>
        <v>39995</v>
      </c>
      <c r="J161" s="39">
        <f>I161+B161</f>
        <v>50005</v>
      </c>
    </row>
    <row r="162" spans="1:10" x14ac:dyDescent="0.25">
      <c r="A162" s="31" t="s">
        <v>180</v>
      </c>
      <c r="B162" s="31">
        <v>-9990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50005</v>
      </c>
      <c r="J163" s="39">
        <f>I163+B163</f>
        <v>40003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40003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56</vt:i4>
      </vt:variant>
    </vt:vector>
  </HeadingPairs>
  <TitlesOfParts>
    <vt:vector size="56" baseType="lpstr">
      <vt:lpstr>Infos</vt:lpstr>
      <vt:lpstr>Ergebnisse</vt:lpstr>
      <vt:lpstr>TDK_FF_ST_oU_01</vt:lpstr>
      <vt:lpstr>TDK_FF_ST_mU_01</vt:lpstr>
      <vt:lpstr>TDK_FF_ST_mU2_01</vt:lpstr>
      <vt:lpstr>TDK_FF_ST_oU_02</vt:lpstr>
      <vt:lpstr>TDK_FF_ST_mU_02</vt:lpstr>
      <vt:lpstr>TDK_FF_ST_mU2_02</vt:lpstr>
      <vt:lpstr>TDK_FF_ST_oU_03</vt:lpstr>
      <vt:lpstr>TDK_FF_ST_mU_03</vt:lpstr>
      <vt:lpstr>TDK_FF_ST_mU2_03</vt:lpstr>
      <vt:lpstr>TDK_FF_ST_oU_04</vt:lpstr>
      <vt:lpstr>TDK_FF_ST_mU_04</vt:lpstr>
      <vt:lpstr>TDK_FF_ST_mU2_04</vt:lpstr>
      <vt:lpstr>TDK_FF_ST_oU_05</vt:lpstr>
      <vt:lpstr>TDK_FF_ST_mU_05</vt:lpstr>
      <vt:lpstr>TDK_FF_ST_mU2_05</vt:lpstr>
      <vt:lpstr>TDK_FF_ST_oU_06</vt:lpstr>
      <vt:lpstr>TDK_FF_ST_mU_06</vt:lpstr>
      <vt:lpstr>TDK_FF_ST_mU2_06</vt:lpstr>
      <vt:lpstr>TDK_FF_ST_oU_07</vt:lpstr>
      <vt:lpstr>TDK_FF_ST_mU_07</vt:lpstr>
      <vt:lpstr>TDK_FF_ST_mU2_07</vt:lpstr>
      <vt:lpstr>TDK_FF_ST_oU_08</vt:lpstr>
      <vt:lpstr>TDK_FF_ST_mU_08</vt:lpstr>
      <vt:lpstr>TDK_FF_ST_mU2_08</vt:lpstr>
      <vt:lpstr>TDK_FF_ST_oU_09</vt:lpstr>
      <vt:lpstr>TDK_FF_ST_mU_09</vt:lpstr>
      <vt:lpstr>TDK_FF_ST_mU2_09</vt:lpstr>
      <vt:lpstr>TDK_KF_ST_15_01</vt:lpstr>
      <vt:lpstr>TDK_KF_ST_15_02</vt:lpstr>
      <vt:lpstr>TDK_KF_ST_15_03</vt:lpstr>
      <vt:lpstr>TDK_KF_ST_22_01</vt:lpstr>
      <vt:lpstr>TDK_KF_ST_22_02</vt:lpstr>
      <vt:lpstr>TDK_KF_ST_22_03</vt:lpstr>
      <vt:lpstr>TDK_KF_ST_09_01</vt:lpstr>
      <vt:lpstr>TDK_KF_ST_09_02</vt:lpstr>
      <vt:lpstr>TDK_KF_ST_09_03</vt:lpstr>
      <vt:lpstr>TDK_KF_ST_25_01</vt:lpstr>
      <vt:lpstr>TDK_KF_ST_25_02</vt:lpstr>
      <vt:lpstr>TDK_KF_ST_25_03</vt:lpstr>
      <vt:lpstr>TDK_KF_ST_13_01</vt:lpstr>
      <vt:lpstr>TDK_KF_ST_13_02</vt:lpstr>
      <vt:lpstr>TDK_KF_ST_13_03</vt:lpstr>
      <vt:lpstr>TDK_KF_ST_21_01</vt:lpstr>
      <vt:lpstr>TDK_KF_ST_21_02</vt:lpstr>
      <vt:lpstr>TDK_KF_ST_21_03</vt:lpstr>
      <vt:lpstr>TDK_KF_ST_02_01</vt:lpstr>
      <vt:lpstr>TDK_KF_ST_02_02</vt:lpstr>
      <vt:lpstr>TDK_KF_ST_02_03</vt:lpstr>
      <vt:lpstr>TDK_KF_ST_06_01</vt:lpstr>
      <vt:lpstr>TDK_KF_ST_06_02</vt:lpstr>
      <vt:lpstr>TDK_KF_ST_06_03</vt:lpstr>
      <vt:lpstr>TDK_KF_ST_03_01</vt:lpstr>
      <vt:lpstr>TDK_KF_ST_03_02</vt:lpstr>
      <vt:lpstr>TDK_KF_ST_03_03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Cihan</cp:lastModifiedBy>
  <dcterms:created xsi:type="dcterms:W3CDTF">2019-07-16T10:53:42Z</dcterms:created>
  <dcterms:modified xsi:type="dcterms:W3CDTF">2019-10-28T01:41:48Z</dcterms:modified>
</cp:coreProperties>
</file>